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pivotTables/pivotTable1.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4.xml" ContentType="application/vnd.openxmlformats-officedocument.spreadsheetml.externalLink+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xl/pivotCache/pivotCacheRecords1.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showPivotChartFilter="1" defaultThemeVersion="124226"/>
  <bookViews>
    <workbookView xWindow="600" yWindow="660" windowWidth="15600" windowHeight="7635"/>
  </bookViews>
  <sheets>
    <sheet name="instrucciones" sheetId="7" r:id="rId1"/>
    <sheet name="Abundancias" sheetId="1" r:id="rId2"/>
    <sheet name="Pivot Table" sheetId="8" r:id="rId3"/>
    <sheet name="Hoja3" sheetId="3" r:id="rId4"/>
    <sheet name="Hoja1" sheetId="9" r:id="rId5"/>
  </sheets>
  <externalReferences>
    <externalReference r:id="rId6"/>
    <externalReference r:id="rId7"/>
    <externalReference r:id="rId8"/>
    <externalReference r:id="rId9"/>
  </externalReferences>
  <definedNames>
    <definedName name="_xlnm._FilterDatabase" localSheetId="1" hidden="1">Abundancias!$A$1:$AM$5410</definedName>
    <definedName name="_xlnm._FilterDatabase" localSheetId="4" hidden="1">Hoja1!$B$1:$I$1185</definedName>
    <definedName name="_xlnm._FilterDatabase" localSheetId="3" hidden="1">Hoja3!$B$2:$M$150</definedName>
    <definedName name="abundancia">[1]validaciones!$O$2:$O$32</definedName>
    <definedName name="año" localSheetId="0">[2]Validaciones!$B$2</definedName>
    <definedName name="año">#N/A</definedName>
    <definedName name="año1">[2]Validaciones!$B$2</definedName>
    <definedName name="buceo" localSheetId="0">[2]Validaciones!$C$2:$C$3</definedName>
    <definedName name="buceo">#N/A</definedName>
    <definedName name="c.sitio">[3]Validaciones!$H$2:$H$12</definedName>
    <definedName name="cuevas">[3]Validaciones!$G$2:$G$4</definedName>
    <definedName name="epoca" localSheetId="0">[3]Validaciones!$C$2:$C$4</definedName>
    <definedName name="epoca">#N/A</definedName>
    <definedName name="especie" localSheetId="0">[3]Validaciones!$K$2:$K$126</definedName>
    <definedName name="especie">#N/A</definedName>
    <definedName name="fecha">[1]validaciones!$B$2:$B$13</definedName>
    <definedName name="no.buceo">[1]validaciones!$E$2:$E$26</definedName>
    <definedName name="observador" localSheetId="0">[2]Validaciones!$A$2:$A$3</definedName>
    <definedName name="observador">#N/A</definedName>
    <definedName name="relieve">[3]Validaciones!$G$2:$G$4</definedName>
    <definedName name="replica" localSheetId="0">[2]Validaciones!$D$2:$D$4</definedName>
    <definedName name="replica">#N/A</definedName>
    <definedName name="replica1">[2]Validaciones!$D$2:$D$4</definedName>
    <definedName name="replica12">[2]Validaciones!$D$2:$D$4</definedName>
    <definedName name="sitio" localSheetId="0">[2]Validaciones!$F$2:$F$7</definedName>
    <definedName name="sitio">#N/A</definedName>
    <definedName name="SITIOABU">[4]Validaciones!$H$2:$H$8</definedName>
    <definedName name="sitioextenso" localSheetId="0">[2]Validaciones!$G$2:$G$7</definedName>
    <definedName name="sitioextenso">#N/A</definedName>
    <definedName name="TAPesca">[3]Validaciones!$G$2:$G$4</definedName>
    <definedName name="tipo">[2]Validaciones!$H$2:$H$3</definedName>
    <definedName name="tipositio" localSheetId="0">[3]Validaciones!$G$2:$G$4</definedName>
    <definedName name="tipositio">#N/A</definedName>
    <definedName name="transecto" localSheetId="0">[2]Validaciones!$E$2:$E$12</definedName>
    <definedName name="transecto">#N/A</definedName>
    <definedName name="zona">[2]Validaciones!$I$2:$I$4</definedName>
  </definedNames>
  <calcPr calcId="125725"/>
  <pivotCaches>
    <pivotCache cacheId="0" r:id="rId10"/>
  </pivotCaches>
</workbook>
</file>

<file path=xl/calcChain.xml><?xml version="1.0" encoding="utf-8"?>
<calcChain xmlns="http://schemas.openxmlformats.org/spreadsheetml/2006/main">
  <c r="Y5410" i="1"/>
  <c r="S5410"/>
  <c r="Q5410"/>
  <c r="U5410" s="1"/>
  <c r="V5410" s="1"/>
  <c r="O5410"/>
  <c r="G5410"/>
  <c r="Y5409"/>
  <c r="S5409"/>
  <c r="U5409" s="1"/>
  <c r="V5409" s="1"/>
  <c r="Q5409"/>
  <c r="O5409"/>
  <c r="G5409"/>
  <c r="Y5408"/>
  <c r="S5408"/>
  <c r="Q5408"/>
  <c r="U5408" s="1"/>
  <c r="V5408" s="1"/>
  <c r="O5408"/>
  <c r="G5408"/>
  <c r="Y5407"/>
  <c r="S5407"/>
  <c r="U5407" s="1"/>
  <c r="V5407" s="1"/>
  <c r="Q5407"/>
  <c r="O5407"/>
  <c r="G5407"/>
  <c r="Y5406"/>
  <c r="S5406"/>
  <c r="Q5406"/>
  <c r="U5406" s="1"/>
  <c r="V5406" s="1"/>
  <c r="O5406"/>
  <c r="G5406"/>
  <c r="Y5405"/>
  <c r="S5405"/>
  <c r="U5405" s="1"/>
  <c r="V5405" s="1"/>
  <c r="Q5405"/>
  <c r="O5405"/>
  <c r="G5405"/>
  <c r="Y5404"/>
  <c r="S5404"/>
  <c r="Q5404"/>
  <c r="U5404" s="1"/>
  <c r="V5404" s="1"/>
  <c r="O5404"/>
  <c r="G5404"/>
  <c r="Y5403"/>
  <c r="S5403"/>
  <c r="U5403" s="1"/>
  <c r="V5403" s="1"/>
  <c r="Q5403"/>
  <c r="O5403"/>
  <c r="G5403"/>
  <c r="Y5402"/>
  <c r="S5402"/>
  <c r="Q5402"/>
  <c r="U5402" s="1"/>
  <c r="V5402" s="1"/>
  <c r="O5402"/>
  <c r="G5402"/>
  <c r="Y5401"/>
  <c r="S5401"/>
  <c r="U5401" s="1"/>
  <c r="V5401" s="1"/>
  <c r="Q5401"/>
  <c r="O5401"/>
  <c r="G5401"/>
  <c r="Y5400"/>
  <c r="S5400"/>
  <c r="Q5400"/>
  <c r="U5400" s="1"/>
  <c r="V5400" s="1"/>
  <c r="O5400"/>
  <c r="G5400"/>
  <c r="Y5399"/>
  <c r="S5399"/>
  <c r="U5399" s="1"/>
  <c r="V5399" s="1"/>
  <c r="Q5399"/>
  <c r="O5399"/>
  <c r="G5399"/>
  <c r="Y5398"/>
  <c r="S5398"/>
  <c r="Q5398"/>
  <c r="U5398" s="1"/>
  <c r="V5398" s="1"/>
  <c r="O5398"/>
  <c r="G5398"/>
  <c r="Y5397"/>
  <c r="S5397"/>
  <c r="U5397" s="1"/>
  <c r="V5397" s="1"/>
  <c r="Q5397"/>
  <c r="O5397"/>
  <c r="G5397"/>
  <c r="Y5396"/>
  <c r="S5396"/>
  <c r="Q5396"/>
  <c r="U5396" s="1"/>
  <c r="V5396" s="1"/>
  <c r="O5396"/>
  <c r="G5396"/>
  <c r="Y5395"/>
  <c r="S5395"/>
  <c r="U5395" s="1"/>
  <c r="V5395" s="1"/>
  <c r="Q5395"/>
  <c r="O5395"/>
  <c r="G5395"/>
  <c r="Y5394"/>
  <c r="S5394"/>
  <c r="Q5394"/>
  <c r="O5394"/>
  <c r="G5394"/>
  <c r="Y5393"/>
  <c r="S5393"/>
  <c r="U5393" s="1"/>
  <c r="V5393" s="1"/>
  <c r="Q5393"/>
  <c r="O5393"/>
  <c r="G5393"/>
  <c r="Y5392"/>
  <c r="S5392"/>
  <c r="Q5392"/>
  <c r="U5392" s="1"/>
  <c r="V5392" s="1"/>
  <c r="O5392"/>
  <c r="G5392"/>
  <c r="Y5391"/>
  <c r="S5391"/>
  <c r="U5391" s="1"/>
  <c r="V5391" s="1"/>
  <c r="Q5391"/>
  <c r="O5391"/>
  <c r="G5391"/>
  <c r="Y5390"/>
  <c r="S5390"/>
  <c r="Q5390"/>
  <c r="O5390"/>
  <c r="G5390"/>
  <c r="Y5389"/>
  <c r="S5389"/>
  <c r="Q5389"/>
  <c r="O5389"/>
  <c r="G5389"/>
  <c r="Y5388"/>
  <c r="S5388"/>
  <c r="Q5388"/>
  <c r="O5388"/>
  <c r="G5388"/>
  <c r="Y5387"/>
  <c r="S5387"/>
  <c r="U5387" s="1"/>
  <c r="Q5387"/>
  <c r="O5387"/>
  <c r="G5387"/>
  <c r="Y5386"/>
  <c r="S5386"/>
  <c r="Q5386"/>
  <c r="U5386" s="1"/>
  <c r="V5386" s="1"/>
  <c r="O5386"/>
  <c r="G5386"/>
  <c r="Y5385"/>
  <c r="S5385"/>
  <c r="U5385" s="1"/>
  <c r="V5385" s="1"/>
  <c r="Q5385"/>
  <c r="O5385"/>
  <c r="G5385"/>
  <c r="Y5384"/>
  <c r="S5384"/>
  <c r="Q5384"/>
  <c r="U5384" s="1"/>
  <c r="V5384" s="1"/>
  <c r="O5384"/>
  <c r="G5384"/>
  <c r="Y5383"/>
  <c r="S5383"/>
  <c r="U5383" s="1"/>
  <c r="V5383" s="1"/>
  <c r="Q5383"/>
  <c r="O5383"/>
  <c r="G5383"/>
  <c r="Y5382"/>
  <c r="S5382"/>
  <c r="Q5382"/>
  <c r="O5382"/>
  <c r="G5382"/>
  <c r="Y5381"/>
  <c r="S5381"/>
  <c r="U5381" s="1"/>
  <c r="V5381" s="1"/>
  <c r="Q5381"/>
  <c r="O5381"/>
  <c r="G5381"/>
  <c r="Y5380"/>
  <c r="S5380"/>
  <c r="Q5380"/>
  <c r="O5380"/>
  <c r="G5380"/>
  <c r="Y5379"/>
  <c r="S5379"/>
  <c r="U5379" s="1"/>
  <c r="V5379" s="1"/>
  <c r="Q5379"/>
  <c r="O5379"/>
  <c r="G5379"/>
  <c r="Y5378"/>
  <c r="S5378"/>
  <c r="Q5378"/>
  <c r="O5378"/>
  <c r="G5378"/>
  <c r="Y5377"/>
  <c r="S5377"/>
  <c r="U5377" s="1"/>
  <c r="V5377" s="1"/>
  <c r="Q5377"/>
  <c r="O5377"/>
  <c r="G5377"/>
  <c r="Y5376"/>
  <c r="S5376"/>
  <c r="Q5376"/>
  <c r="U5376" s="1"/>
  <c r="V5376" s="1"/>
  <c r="O5376"/>
  <c r="G5376"/>
  <c r="Y5375"/>
  <c r="S5375"/>
  <c r="U5375" s="1"/>
  <c r="V5375" s="1"/>
  <c r="Q5375"/>
  <c r="O5375"/>
  <c r="G5375"/>
  <c r="Y5374"/>
  <c r="S5374"/>
  <c r="Q5374"/>
  <c r="O5374"/>
  <c r="G5374"/>
  <c r="Y5373"/>
  <c r="S5373"/>
  <c r="U5373" s="1"/>
  <c r="V5373" s="1"/>
  <c r="Q5373"/>
  <c r="O5373"/>
  <c r="G5373"/>
  <c r="Y5372"/>
  <c r="S5372"/>
  <c r="Q5372"/>
  <c r="U5372" s="1"/>
  <c r="V5372" s="1"/>
  <c r="O5372"/>
  <c r="G5372"/>
  <c r="Y5371"/>
  <c r="S5371"/>
  <c r="U5371" s="1"/>
  <c r="V5371" s="1"/>
  <c r="Q5371"/>
  <c r="O5371"/>
  <c r="G5371"/>
  <c r="Y5370"/>
  <c r="S5370"/>
  <c r="Q5370"/>
  <c r="U5370" s="1"/>
  <c r="V5370" s="1"/>
  <c r="O5370"/>
  <c r="G5370"/>
  <c r="Y5369"/>
  <c r="S5369"/>
  <c r="U5369" s="1"/>
  <c r="V5369" s="1"/>
  <c r="Q5369"/>
  <c r="O5369"/>
  <c r="G5369"/>
  <c r="Y5368"/>
  <c r="S5368"/>
  <c r="Q5368"/>
  <c r="U5368" s="1"/>
  <c r="V5368" s="1"/>
  <c r="O5368"/>
  <c r="G5368"/>
  <c r="Y5367"/>
  <c r="S5367"/>
  <c r="U5367" s="1"/>
  <c r="V5367" s="1"/>
  <c r="Q5367"/>
  <c r="O5367"/>
  <c r="G5367"/>
  <c r="Y5366"/>
  <c r="S5366"/>
  <c r="Q5366"/>
  <c r="U5366" s="1"/>
  <c r="V5366" s="1"/>
  <c r="O5366"/>
  <c r="G5366"/>
  <c r="Y5365"/>
  <c r="S5365"/>
  <c r="U5365" s="1"/>
  <c r="V5365" s="1"/>
  <c r="Q5365"/>
  <c r="O5365"/>
  <c r="G5365"/>
  <c r="Y5364"/>
  <c r="S5364"/>
  <c r="Q5364"/>
  <c r="O5364"/>
  <c r="G5364"/>
  <c r="Y5363"/>
  <c r="S5363"/>
  <c r="U5363" s="1"/>
  <c r="V5363" s="1"/>
  <c r="Q5363"/>
  <c r="O5363"/>
  <c r="G5363"/>
  <c r="Y5362"/>
  <c r="S5362"/>
  <c r="Q5362"/>
  <c r="O5362"/>
  <c r="G5362"/>
  <c r="Y5361"/>
  <c r="S5361"/>
  <c r="U5361" s="1"/>
  <c r="V5361" s="1"/>
  <c r="Q5361"/>
  <c r="O5361"/>
  <c r="G5361"/>
  <c r="Y5360"/>
  <c r="S5360"/>
  <c r="Q5360"/>
  <c r="U5360" s="1"/>
  <c r="V5360" s="1"/>
  <c r="O5360"/>
  <c r="G5360"/>
  <c r="Y5359"/>
  <c r="S5359"/>
  <c r="U5359" s="1"/>
  <c r="V5359" s="1"/>
  <c r="Q5359"/>
  <c r="O5359"/>
  <c r="G5359"/>
  <c r="Y5358"/>
  <c r="S5358"/>
  <c r="Q5358"/>
  <c r="U5358" s="1"/>
  <c r="V5358" s="1"/>
  <c r="O5358"/>
  <c r="G5358"/>
  <c r="Y5357"/>
  <c r="S5357"/>
  <c r="U5357" s="1"/>
  <c r="V5357" s="1"/>
  <c r="Q5357"/>
  <c r="O5357"/>
  <c r="G5357"/>
  <c r="Y5356"/>
  <c r="S5356"/>
  <c r="Q5356"/>
  <c r="U5356" s="1"/>
  <c r="V5356" s="1"/>
  <c r="O5356"/>
  <c r="G5356"/>
  <c r="Y5355"/>
  <c r="S5355"/>
  <c r="U5355" s="1"/>
  <c r="V5355" s="1"/>
  <c r="Q5355"/>
  <c r="O5355"/>
  <c r="G5355"/>
  <c r="Y5354"/>
  <c r="S5354"/>
  <c r="Q5354"/>
  <c r="U5354" s="1"/>
  <c r="V5354" s="1"/>
  <c r="O5354"/>
  <c r="G5354"/>
  <c r="Y5353"/>
  <c r="S5353"/>
  <c r="U5353" s="1"/>
  <c r="V5353" s="1"/>
  <c r="Q5353"/>
  <c r="O5353"/>
  <c r="G5353"/>
  <c r="Y5352"/>
  <c r="S5352"/>
  <c r="Q5352"/>
  <c r="U5352" s="1"/>
  <c r="V5352" s="1"/>
  <c r="O5352"/>
  <c r="G5352"/>
  <c r="Y5351"/>
  <c r="S5351"/>
  <c r="U5351" s="1"/>
  <c r="V5351" s="1"/>
  <c r="Q5351"/>
  <c r="O5351"/>
  <c r="G5351"/>
  <c r="Y5350"/>
  <c r="S5350"/>
  <c r="Q5350"/>
  <c r="U5350" s="1"/>
  <c r="V5350" s="1"/>
  <c r="O5350"/>
  <c r="G5350"/>
  <c r="Y5349"/>
  <c r="S5349"/>
  <c r="U5349" s="1"/>
  <c r="V5349" s="1"/>
  <c r="Q5349"/>
  <c r="O5349"/>
  <c r="G5349"/>
  <c r="Y5348"/>
  <c r="S5348"/>
  <c r="Q5348"/>
  <c r="U5348" s="1"/>
  <c r="V5348" s="1"/>
  <c r="O5348"/>
  <c r="G5348"/>
  <c r="Y5347"/>
  <c r="S5347"/>
  <c r="U5347" s="1"/>
  <c r="V5347" s="1"/>
  <c r="Q5347"/>
  <c r="O5347"/>
  <c r="G5347"/>
  <c r="Y5346"/>
  <c r="S5346"/>
  <c r="Q5346"/>
  <c r="O5346"/>
  <c r="G5346"/>
  <c r="Y5345"/>
  <c r="S5345"/>
  <c r="U5345" s="1"/>
  <c r="V5345" s="1"/>
  <c r="Q5345"/>
  <c r="O5345"/>
  <c r="G5345"/>
  <c r="Y5344"/>
  <c r="S5344"/>
  <c r="Q5344"/>
  <c r="O5344"/>
  <c r="G5344"/>
  <c r="Y5343"/>
  <c r="S5343"/>
  <c r="U5343" s="1"/>
  <c r="V5343" s="1"/>
  <c r="Q5343"/>
  <c r="O5343"/>
  <c r="G5343"/>
  <c r="Y5342"/>
  <c r="S5342"/>
  <c r="Q5342"/>
  <c r="O5342"/>
  <c r="G5342"/>
  <c r="Y5341"/>
  <c r="S5341"/>
  <c r="U5341" s="1"/>
  <c r="V5341" s="1"/>
  <c r="Q5341"/>
  <c r="O5341"/>
  <c r="G5341"/>
  <c r="Y5340"/>
  <c r="S5340"/>
  <c r="Q5340"/>
  <c r="O5340"/>
  <c r="G5340"/>
  <c r="Y5339"/>
  <c r="S5339"/>
  <c r="U5339" s="1"/>
  <c r="V5339" s="1"/>
  <c r="Q5339"/>
  <c r="O5339"/>
  <c r="G5339"/>
  <c r="Y5338"/>
  <c r="S5338"/>
  <c r="Q5338"/>
  <c r="O5338"/>
  <c r="G5338"/>
  <c r="Y5337"/>
  <c r="S5337"/>
  <c r="U5337" s="1"/>
  <c r="V5337" s="1"/>
  <c r="Q5337"/>
  <c r="O5337"/>
  <c r="G5337"/>
  <c r="Y5336"/>
  <c r="S5336"/>
  <c r="Q5336"/>
  <c r="O5336"/>
  <c r="G5336"/>
  <c r="Y5335"/>
  <c r="S5335"/>
  <c r="U5335" s="1"/>
  <c r="V5335" s="1"/>
  <c r="Q5335"/>
  <c r="O5335"/>
  <c r="G5335"/>
  <c r="Y5334"/>
  <c r="S5334"/>
  <c r="Q5334"/>
  <c r="O5334"/>
  <c r="G5334"/>
  <c r="Y5333"/>
  <c r="S5333"/>
  <c r="U5333" s="1"/>
  <c r="V5333" s="1"/>
  <c r="Q5333"/>
  <c r="O5333"/>
  <c r="G5333"/>
  <c r="Y5332"/>
  <c r="S5332"/>
  <c r="Q5332"/>
  <c r="O5332"/>
  <c r="G5332"/>
  <c r="Y5331"/>
  <c r="S5331"/>
  <c r="U5331" s="1"/>
  <c r="V5331" s="1"/>
  <c r="Q5331"/>
  <c r="O5331"/>
  <c r="G5331"/>
  <c r="Y5330"/>
  <c r="S5330"/>
  <c r="Q5330"/>
  <c r="O5330"/>
  <c r="G5330"/>
  <c r="Y5329"/>
  <c r="S5329"/>
  <c r="U5329" s="1"/>
  <c r="V5329" s="1"/>
  <c r="Q5329"/>
  <c r="O5329"/>
  <c r="G5329"/>
  <c r="Y5328"/>
  <c r="S5328"/>
  <c r="Q5328"/>
  <c r="U5328" s="1"/>
  <c r="V5328" s="1"/>
  <c r="O5328"/>
  <c r="G5328"/>
  <c r="Y5327"/>
  <c r="S5327"/>
  <c r="U5327" s="1"/>
  <c r="V5327" s="1"/>
  <c r="Q5327"/>
  <c r="O5327"/>
  <c r="G5327"/>
  <c r="Y5326"/>
  <c r="S5326"/>
  <c r="Q5326"/>
  <c r="U5326" s="1"/>
  <c r="V5326" s="1"/>
  <c r="O5326"/>
  <c r="G5326"/>
  <c r="Y5325"/>
  <c r="S5325"/>
  <c r="U5325" s="1"/>
  <c r="V5325" s="1"/>
  <c r="Q5325"/>
  <c r="O5325"/>
  <c r="G5325"/>
  <c r="Y5324"/>
  <c r="S5324"/>
  <c r="Q5324"/>
  <c r="U5324" s="1"/>
  <c r="V5324" s="1"/>
  <c r="O5324"/>
  <c r="G5324"/>
  <c r="Y5323"/>
  <c r="S5323"/>
  <c r="U5323" s="1"/>
  <c r="V5323" s="1"/>
  <c r="Q5323"/>
  <c r="O5323"/>
  <c r="G5323"/>
  <c r="Y5322"/>
  <c r="S5322"/>
  <c r="Q5322"/>
  <c r="U5322" s="1"/>
  <c r="V5322" s="1"/>
  <c r="O5322"/>
  <c r="G5322"/>
  <c r="Y5321"/>
  <c r="S5321"/>
  <c r="U5321" s="1"/>
  <c r="V5321" s="1"/>
  <c r="Q5321"/>
  <c r="O5321"/>
  <c r="G5321"/>
  <c r="Y5320"/>
  <c r="S5320"/>
  <c r="Q5320"/>
  <c r="U5320" s="1"/>
  <c r="V5320" s="1"/>
  <c r="O5320"/>
  <c r="G5320"/>
  <c r="Y5319"/>
  <c r="S5319"/>
  <c r="U5319" s="1"/>
  <c r="V5319" s="1"/>
  <c r="Q5319"/>
  <c r="O5319"/>
  <c r="G5319"/>
  <c r="Y5318"/>
  <c r="S5318"/>
  <c r="Q5318"/>
  <c r="U5318" s="1"/>
  <c r="V5318" s="1"/>
  <c r="O5318"/>
  <c r="G5318"/>
  <c r="Y5317"/>
  <c r="S5317"/>
  <c r="U5317" s="1"/>
  <c r="V5317" s="1"/>
  <c r="Q5317"/>
  <c r="O5317"/>
  <c r="G5317"/>
  <c r="Y5316"/>
  <c r="S5316"/>
  <c r="Q5316"/>
  <c r="U5316" s="1"/>
  <c r="V5316" s="1"/>
  <c r="O5316"/>
  <c r="G5316"/>
  <c r="Y5315"/>
  <c r="S5315"/>
  <c r="U5315" s="1"/>
  <c r="V5315" s="1"/>
  <c r="Q5315"/>
  <c r="O5315"/>
  <c r="G5315"/>
  <c r="Y5314"/>
  <c r="S5314"/>
  <c r="Q5314"/>
  <c r="O5314"/>
  <c r="G5314"/>
  <c r="Y5313"/>
  <c r="S5313"/>
  <c r="U5313" s="1"/>
  <c r="V5313" s="1"/>
  <c r="Q5313"/>
  <c r="O5313"/>
  <c r="G5313"/>
  <c r="Y5312"/>
  <c r="S5312"/>
  <c r="Q5312"/>
  <c r="U5312" s="1"/>
  <c r="V5312" s="1"/>
  <c r="O5312"/>
  <c r="G5312"/>
  <c r="Y5311"/>
  <c r="S5311"/>
  <c r="U5311" s="1"/>
  <c r="V5311" s="1"/>
  <c r="Q5311"/>
  <c r="O5311"/>
  <c r="G5311"/>
  <c r="Y5310"/>
  <c r="S5310"/>
  <c r="Q5310"/>
  <c r="U5310" s="1"/>
  <c r="V5310" s="1"/>
  <c r="O5310"/>
  <c r="G5310"/>
  <c r="Y5309"/>
  <c r="S5309"/>
  <c r="U5309" s="1"/>
  <c r="V5309" s="1"/>
  <c r="Q5309"/>
  <c r="O5309"/>
  <c r="G5309"/>
  <c r="Y5308"/>
  <c r="S5308"/>
  <c r="Q5308"/>
  <c r="U5308" s="1"/>
  <c r="V5308" s="1"/>
  <c r="O5308"/>
  <c r="G5308"/>
  <c r="Y5307"/>
  <c r="S5307"/>
  <c r="U5307" s="1"/>
  <c r="V5307" s="1"/>
  <c r="Q5307"/>
  <c r="O5307"/>
  <c r="G5307"/>
  <c r="Y5306"/>
  <c r="S5306"/>
  <c r="Q5306"/>
  <c r="U5306" s="1"/>
  <c r="V5306" s="1"/>
  <c r="O5306"/>
  <c r="G5306"/>
  <c r="Y5305"/>
  <c r="S5305"/>
  <c r="U5305" s="1"/>
  <c r="V5305" s="1"/>
  <c r="Q5305"/>
  <c r="O5305"/>
  <c r="G5305"/>
  <c r="Y5304"/>
  <c r="S5304"/>
  <c r="Q5304"/>
  <c r="U5304" s="1"/>
  <c r="V5304" s="1"/>
  <c r="O5304"/>
  <c r="G5304"/>
  <c r="Y5303"/>
  <c r="S5303"/>
  <c r="U5303" s="1"/>
  <c r="V5303" s="1"/>
  <c r="Q5303"/>
  <c r="O5303"/>
  <c r="G5303"/>
  <c r="Y5302"/>
  <c r="S5302"/>
  <c r="Q5302"/>
  <c r="O5302"/>
  <c r="G5302"/>
  <c r="Y5301"/>
  <c r="S5301"/>
  <c r="U5301" s="1"/>
  <c r="V5301" s="1"/>
  <c r="Q5301"/>
  <c r="O5301"/>
  <c r="G5301"/>
  <c r="Y5300"/>
  <c r="S5300"/>
  <c r="Q5300"/>
  <c r="O5300"/>
  <c r="G5300"/>
  <c r="Y5299"/>
  <c r="S5299"/>
  <c r="U5299" s="1"/>
  <c r="V5299" s="1"/>
  <c r="Q5299"/>
  <c r="O5299"/>
  <c r="G5299"/>
  <c r="Y5298"/>
  <c r="S5298"/>
  <c r="Q5298"/>
  <c r="O5298"/>
  <c r="G5298"/>
  <c r="Y5297"/>
  <c r="S5297"/>
  <c r="U5297" s="1"/>
  <c r="V5297" s="1"/>
  <c r="Q5297"/>
  <c r="O5297"/>
  <c r="G5297"/>
  <c r="Y5296"/>
  <c r="S5296"/>
  <c r="Q5296"/>
  <c r="O5296"/>
  <c r="G5296"/>
  <c r="Y5295"/>
  <c r="S5295"/>
  <c r="U5295" s="1"/>
  <c r="V5295" s="1"/>
  <c r="Q5295"/>
  <c r="O5295"/>
  <c r="G5295"/>
  <c r="Y5294"/>
  <c r="S5294"/>
  <c r="Q5294"/>
  <c r="U5294" s="1"/>
  <c r="V5294" s="1"/>
  <c r="O5294"/>
  <c r="G5294"/>
  <c r="Y5293"/>
  <c r="S5293"/>
  <c r="U5293" s="1"/>
  <c r="V5293" s="1"/>
  <c r="Q5293"/>
  <c r="O5293"/>
  <c r="G5293"/>
  <c r="Y5292"/>
  <c r="S5292"/>
  <c r="Q5292"/>
  <c r="U5292" s="1"/>
  <c r="V5292" s="1"/>
  <c r="O5292"/>
  <c r="G5292"/>
  <c r="Y5291"/>
  <c r="S5291"/>
  <c r="U5291" s="1"/>
  <c r="V5291" s="1"/>
  <c r="Q5291"/>
  <c r="O5291"/>
  <c r="G5291"/>
  <c r="Y5290"/>
  <c r="S5290"/>
  <c r="Q5290"/>
  <c r="U5290" s="1"/>
  <c r="V5290" s="1"/>
  <c r="O5290"/>
  <c r="G5290"/>
  <c r="Y5289"/>
  <c r="S5289"/>
  <c r="U5289" s="1"/>
  <c r="V5289" s="1"/>
  <c r="Q5289"/>
  <c r="O5289"/>
  <c r="G5289"/>
  <c r="Y5288"/>
  <c r="S5288"/>
  <c r="Q5288"/>
  <c r="U5288" s="1"/>
  <c r="V5288" s="1"/>
  <c r="O5288"/>
  <c r="G5288"/>
  <c r="Y5287"/>
  <c r="S5287"/>
  <c r="U5287" s="1"/>
  <c r="V5287" s="1"/>
  <c r="Q5287"/>
  <c r="O5287"/>
  <c r="G5287"/>
  <c r="Y5286"/>
  <c r="S5286"/>
  <c r="Q5286"/>
  <c r="O5286"/>
  <c r="G5286"/>
  <c r="Y5285"/>
  <c r="S5285"/>
  <c r="U5285" s="1"/>
  <c r="V5285" s="1"/>
  <c r="Q5285"/>
  <c r="O5285"/>
  <c r="G5285"/>
  <c r="Y5284"/>
  <c r="S5284"/>
  <c r="Q5284"/>
  <c r="U5284" s="1"/>
  <c r="V5284" s="1"/>
  <c r="O5284"/>
  <c r="G5284"/>
  <c r="Y5283"/>
  <c r="S5283"/>
  <c r="U5283" s="1"/>
  <c r="V5283" s="1"/>
  <c r="Q5283"/>
  <c r="O5283"/>
  <c r="G5283"/>
  <c r="Y5282"/>
  <c r="S5282"/>
  <c r="Q5282"/>
  <c r="U5282" s="1"/>
  <c r="V5282" s="1"/>
  <c r="O5282"/>
  <c r="G5282"/>
  <c r="Y5281"/>
  <c r="S5281"/>
  <c r="U5281" s="1"/>
  <c r="V5281" s="1"/>
  <c r="Q5281"/>
  <c r="O5281"/>
  <c r="G5281"/>
  <c r="Y5280"/>
  <c r="S5280"/>
  <c r="Q5280"/>
  <c r="U5280" s="1"/>
  <c r="V5280" s="1"/>
  <c r="O5280"/>
  <c r="G5280"/>
  <c r="Y5279"/>
  <c r="S5279"/>
  <c r="U5279" s="1"/>
  <c r="V5279" s="1"/>
  <c r="Q5279"/>
  <c r="O5279"/>
  <c r="G5279"/>
  <c r="Y5278"/>
  <c r="S5278"/>
  <c r="Q5278"/>
  <c r="U5278" s="1"/>
  <c r="V5278" s="1"/>
  <c r="O5278"/>
  <c r="G5278"/>
  <c r="Y5277"/>
  <c r="S5277"/>
  <c r="U5277" s="1"/>
  <c r="V5277" s="1"/>
  <c r="Q5277"/>
  <c r="O5277"/>
  <c r="G5277"/>
  <c r="Y5276"/>
  <c r="S5276"/>
  <c r="Q5276"/>
  <c r="U5276" s="1"/>
  <c r="V5276" s="1"/>
  <c r="O5276"/>
  <c r="G5276"/>
  <c r="Y5275"/>
  <c r="S5275"/>
  <c r="U5275" s="1"/>
  <c r="V5275" s="1"/>
  <c r="Q5275"/>
  <c r="O5275"/>
  <c r="G5275"/>
  <c r="Y5274"/>
  <c r="S5274"/>
  <c r="Q5274"/>
  <c r="O5274"/>
  <c r="G5274"/>
  <c r="Y5273"/>
  <c r="S5273"/>
  <c r="U5273" s="1"/>
  <c r="V5273" s="1"/>
  <c r="Q5273"/>
  <c r="O5273"/>
  <c r="G5273"/>
  <c r="Y5272"/>
  <c r="S5272"/>
  <c r="Q5272"/>
  <c r="O5272"/>
  <c r="G5272"/>
  <c r="Y5271"/>
  <c r="S5271"/>
  <c r="U5271" s="1"/>
  <c r="V5271" s="1"/>
  <c r="Q5271"/>
  <c r="O5271"/>
  <c r="G5271"/>
  <c r="Y5270"/>
  <c r="S5270"/>
  <c r="Q5270"/>
  <c r="O5270"/>
  <c r="G5270"/>
  <c r="Y5269"/>
  <c r="S5269"/>
  <c r="U5269" s="1"/>
  <c r="V5269" s="1"/>
  <c r="Q5269"/>
  <c r="O5269"/>
  <c r="G5269"/>
  <c r="Y5268"/>
  <c r="S5268"/>
  <c r="Q5268"/>
  <c r="U5268" s="1"/>
  <c r="V5268" s="1"/>
  <c r="O5268"/>
  <c r="G5268"/>
  <c r="Y5267"/>
  <c r="S5267"/>
  <c r="U5267" s="1"/>
  <c r="V5267" s="1"/>
  <c r="Q5267"/>
  <c r="O5267"/>
  <c r="G5267"/>
  <c r="Y5266"/>
  <c r="S5266"/>
  <c r="Q5266"/>
  <c r="U5266" s="1"/>
  <c r="V5266" s="1"/>
  <c r="O5266"/>
  <c r="G5266"/>
  <c r="Y5265"/>
  <c r="S5265"/>
  <c r="U5265" s="1"/>
  <c r="V5265" s="1"/>
  <c r="Q5265"/>
  <c r="O5265"/>
  <c r="G5265"/>
  <c r="Y5264"/>
  <c r="S5264"/>
  <c r="Q5264"/>
  <c r="O5264"/>
  <c r="G5264"/>
  <c r="Y5263"/>
  <c r="S5263"/>
  <c r="U5263" s="1"/>
  <c r="V5263" s="1"/>
  <c r="Q5263"/>
  <c r="O5263"/>
  <c r="G5263"/>
  <c r="Y5262"/>
  <c r="S5262"/>
  <c r="Q5262"/>
  <c r="U5262" s="1"/>
  <c r="V5262" s="1"/>
  <c r="O5262"/>
  <c r="G5262"/>
  <c r="Y5261"/>
  <c r="S5261"/>
  <c r="U5261" s="1"/>
  <c r="V5261" s="1"/>
  <c r="Q5261"/>
  <c r="O5261"/>
  <c r="G5261"/>
  <c r="Y5260"/>
  <c r="S5260"/>
  <c r="Q5260"/>
  <c r="U5260" s="1"/>
  <c r="V5260" s="1"/>
  <c r="O5260"/>
  <c r="G5260"/>
  <c r="Y5259"/>
  <c r="S5259"/>
  <c r="U5259" s="1"/>
  <c r="V5259" s="1"/>
  <c r="Q5259"/>
  <c r="O5259"/>
  <c r="G5259"/>
  <c r="Y5258"/>
  <c r="S5258"/>
  <c r="Q5258"/>
  <c r="U5258" s="1"/>
  <c r="V5258" s="1"/>
  <c r="O5258"/>
  <c r="G5258"/>
  <c r="Y5257"/>
  <c r="S5257"/>
  <c r="U5257" s="1"/>
  <c r="V5257" s="1"/>
  <c r="Q5257"/>
  <c r="O5257"/>
  <c r="G5257"/>
  <c r="Y5256"/>
  <c r="S5256"/>
  <c r="Q5256"/>
  <c r="U5256" s="1"/>
  <c r="V5256" s="1"/>
  <c r="O5256"/>
  <c r="G5256"/>
  <c r="Y5255"/>
  <c r="S5255"/>
  <c r="U5255" s="1"/>
  <c r="V5255" s="1"/>
  <c r="Q5255"/>
  <c r="O5255"/>
  <c r="G5255"/>
  <c r="Y5254"/>
  <c r="S5254"/>
  <c r="Q5254"/>
  <c r="U5254" s="1"/>
  <c r="V5254" s="1"/>
  <c r="O5254"/>
  <c r="G5254"/>
  <c r="Y5253"/>
  <c r="S5253"/>
  <c r="U5253" s="1"/>
  <c r="V5253" s="1"/>
  <c r="Q5253"/>
  <c r="O5253"/>
  <c r="G5253"/>
  <c r="Y5252"/>
  <c r="S5252"/>
  <c r="Q5252"/>
  <c r="U5252" s="1"/>
  <c r="V5252" s="1"/>
  <c r="O5252"/>
  <c r="G5252"/>
  <c r="Y5251"/>
  <c r="S5251"/>
  <c r="U5251" s="1"/>
  <c r="V5251" s="1"/>
  <c r="Q5251"/>
  <c r="O5251"/>
  <c r="G5251"/>
  <c r="Y5250"/>
  <c r="S5250"/>
  <c r="Q5250"/>
  <c r="O5250"/>
  <c r="G5250"/>
  <c r="Y5249"/>
  <c r="S5249"/>
  <c r="U5249" s="1"/>
  <c r="V5249" s="1"/>
  <c r="Q5249"/>
  <c r="O5249"/>
  <c r="G5249"/>
  <c r="Y5248"/>
  <c r="S5248"/>
  <c r="Q5248"/>
  <c r="U5248" s="1"/>
  <c r="V5248" s="1"/>
  <c r="O5248"/>
  <c r="G5248"/>
  <c r="Y5247"/>
  <c r="S5247"/>
  <c r="U5247" s="1"/>
  <c r="V5247" s="1"/>
  <c r="Q5247"/>
  <c r="O5247"/>
  <c r="G5247"/>
  <c r="Y5246"/>
  <c r="S5246"/>
  <c r="Q5246"/>
  <c r="U5246" s="1"/>
  <c r="V5246" s="1"/>
  <c r="O5246"/>
  <c r="G5246"/>
  <c r="Y5245"/>
  <c r="S5245"/>
  <c r="U5245" s="1"/>
  <c r="V5245" s="1"/>
  <c r="Q5245"/>
  <c r="O5245"/>
  <c r="G5245"/>
  <c r="Y5244"/>
  <c r="S5244"/>
  <c r="Q5244"/>
  <c r="O5244"/>
  <c r="G5244"/>
  <c r="Y5243"/>
  <c r="S5243"/>
  <c r="U5243" s="1"/>
  <c r="V5243" s="1"/>
  <c r="Q5243"/>
  <c r="O5243"/>
  <c r="G5243"/>
  <c r="Y5242"/>
  <c r="S5242"/>
  <c r="Q5242"/>
  <c r="O5242"/>
  <c r="G5242"/>
  <c r="Y5241"/>
  <c r="S5241"/>
  <c r="U5241" s="1"/>
  <c r="V5241" s="1"/>
  <c r="Q5241"/>
  <c r="O5241"/>
  <c r="G5241"/>
  <c r="Y5240"/>
  <c r="S5240"/>
  <c r="Q5240"/>
  <c r="O5240"/>
  <c r="G5240"/>
  <c r="Y5239"/>
  <c r="S5239"/>
  <c r="U5239" s="1"/>
  <c r="V5239" s="1"/>
  <c r="Q5239"/>
  <c r="O5239"/>
  <c r="G5239"/>
  <c r="Y5238"/>
  <c r="S5238"/>
  <c r="Q5238"/>
  <c r="O5238"/>
  <c r="G5238"/>
  <c r="Y5237"/>
  <c r="S5237"/>
  <c r="U5237" s="1"/>
  <c r="V5237" s="1"/>
  <c r="Q5237"/>
  <c r="O5237"/>
  <c r="G5237"/>
  <c r="Y5236"/>
  <c r="S5236"/>
  <c r="Q5236"/>
  <c r="O5236"/>
  <c r="G5236"/>
  <c r="Y5235"/>
  <c r="S5235"/>
  <c r="U5235" s="1"/>
  <c r="V5235" s="1"/>
  <c r="Q5235"/>
  <c r="O5235"/>
  <c r="G5235"/>
  <c r="Y5234"/>
  <c r="S5234"/>
  <c r="Q5234"/>
  <c r="O5234"/>
  <c r="G5234"/>
  <c r="Y5233"/>
  <c r="S5233"/>
  <c r="U5233" s="1"/>
  <c r="V5233" s="1"/>
  <c r="Q5233"/>
  <c r="O5233"/>
  <c r="G5233"/>
  <c r="Y5232"/>
  <c r="S5232"/>
  <c r="Q5232"/>
  <c r="O5232"/>
  <c r="G5232"/>
  <c r="Y5231"/>
  <c r="S5231"/>
  <c r="U5231" s="1"/>
  <c r="V5231" s="1"/>
  <c r="Q5231"/>
  <c r="O5231"/>
  <c r="G5231"/>
  <c r="Y5230"/>
  <c r="S5230"/>
  <c r="Q5230"/>
  <c r="O5230"/>
  <c r="G5230"/>
  <c r="Y5229"/>
  <c r="S5229"/>
  <c r="Q5229"/>
  <c r="O5229"/>
  <c r="G5229"/>
  <c r="Y5228"/>
  <c r="S5228"/>
  <c r="Q5228"/>
  <c r="O5228"/>
  <c r="G5228"/>
  <c r="Y5227"/>
  <c r="S5227"/>
  <c r="Q5227"/>
  <c r="O5227"/>
  <c r="G5227"/>
  <c r="Y5226"/>
  <c r="S5226"/>
  <c r="Q5226"/>
  <c r="O5226"/>
  <c r="G5226"/>
  <c r="Y5225"/>
  <c r="S5225"/>
  <c r="Q5225"/>
  <c r="O5225"/>
  <c r="G5225"/>
  <c r="Y5224"/>
  <c r="S5224"/>
  <c r="Q5224"/>
  <c r="O5224"/>
  <c r="G5224"/>
  <c r="Y5223"/>
  <c r="S5223"/>
  <c r="Q5223"/>
  <c r="O5223"/>
  <c r="G5223"/>
  <c r="Y5222"/>
  <c r="S5222"/>
  <c r="Q5222"/>
  <c r="O5222"/>
  <c r="G5222"/>
  <c r="Y5221"/>
  <c r="S5221"/>
  <c r="Q5221"/>
  <c r="O5221"/>
  <c r="G5221"/>
  <c r="Y5220"/>
  <c r="S5220"/>
  <c r="Q5220"/>
  <c r="O5220"/>
  <c r="G5220"/>
  <c r="Y5219"/>
  <c r="S5219"/>
  <c r="Q5219"/>
  <c r="O5219"/>
  <c r="G5219"/>
  <c r="Y5218"/>
  <c r="S5218"/>
  <c r="Q5218"/>
  <c r="O5218"/>
  <c r="G5218"/>
  <c r="Y5217"/>
  <c r="S5217"/>
  <c r="Q5217"/>
  <c r="O5217"/>
  <c r="G5217"/>
  <c r="Y5216"/>
  <c r="S5216"/>
  <c r="Q5216"/>
  <c r="O5216"/>
  <c r="G5216"/>
  <c r="Y5215"/>
  <c r="S5215"/>
  <c r="Q5215"/>
  <c r="O5215"/>
  <c r="G5215"/>
  <c r="Y5214"/>
  <c r="S5214"/>
  <c r="Q5214"/>
  <c r="O5214"/>
  <c r="G5214"/>
  <c r="Y5213"/>
  <c r="S5213"/>
  <c r="Q5213"/>
  <c r="O5213"/>
  <c r="G5213"/>
  <c r="Y5212"/>
  <c r="S5212"/>
  <c r="Q5212"/>
  <c r="O5212"/>
  <c r="G5212"/>
  <c r="Y5211"/>
  <c r="S5211"/>
  <c r="Q5211"/>
  <c r="O5211"/>
  <c r="G5211"/>
  <c r="Y5210"/>
  <c r="S5210"/>
  <c r="Q5210"/>
  <c r="O5210"/>
  <c r="G5210"/>
  <c r="AI5197"/>
  <c r="AJ5197" s="1"/>
  <c r="AK5197" s="1"/>
  <c r="AL5197" s="1"/>
  <c r="AI5183"/>
  <c r="AJ5183" s="1"/>
  <c r="AK5183" s="1"/>
  <c r="AL5183" s="1"/>
  <c r="AI5171"/>
  <c r="AJ5171" s="1"/>
  <c r="AK5171" s="1"/>
  <c r="AL5171" s="1"/>
  <c r="AI5162"/>
  <c r="AJ5162" s="1"/>
  <c r="AK5162" s="1"/>
  <c r="AL5162" s="1"/>
  <c r="AI5137"/>
  <c r="AJ5137" s="1"/>
  <c r="AK5137" s="1"/>
  <c r="AL5137" s="1"/>
  <c r="AI5126"/>
  <c r="AJ5126" s="1"/>
  <c r="AK5126" s="1"/>
  <c r="AL5126" s="1"/>
  <c r="AI5125"/>
  <c r="AJ5125" s="1"/>
  <c r="AK5125" s="1"/>
  <c r="AL5125" s="1"/>
  <c r="AI5121"/>
  <c r="AJ5121" s="1"/>
  <c r="AK5121" s="1"/>
  <c r="AL5121" s="1"/>
  <c r="AI5107"/>
  <c r="AJ5107" s="1"/>
  <c r="AK5107" s="1"/>
  <c r="AL5107" s="1"/>
  <c r="AI5097"/>
  <c r="AJ5097" s="1"/>
  <c r="AK5097" s="1"/>
  <c r="AL5097" s="1"/>
  <c r="AI5091"/>
  <c r="AJ5091" s="1"/>
  <c r="AK5091" s="1"/>
  <c r="AL5091" s="1"/>
  <c r="AI5067"/>
  <c r="AJ5067" s="1"/>
  <c r="AK5067" s="1"/>
  <c r="AL5067" s="1"/>
  <c r="AI5054"/>
  <c r="AJ5054" s="1"/>
  <c r="AK5054" s="1"/>
  <c r="AL5054" s="1"/>
  <c r="AI5026"/>
  <c r="AJ5026" s="1"/>
  <c r="AK5026" s="1"/>
  <c r="AL5026" s="1"/>
  <c r="AI5018"/>
  <c r="AJ5018" s="1"/>
  <c r="AK5018" s="1"/>
  <c r="AL5018" s="1"/>
  <c r="AI5010"/>
  <c r="AJ5010" s="1"/>
  <c r="AK5010" s="1"/>
  <c r="AL5010" s="1"/>
  <c r="AI4991"/>
  <c r="AJ4991" s="1"/>
  <c r="AK4991" s="1"/>
  <c r="AL4991" s="1"/>
  <c r="AI4990"/>
  <c r="AJ4990" s="1"/>
  <c r="AK4990" s="1"/>
  <c r="AL4990" s="1"/>
  <c r="AI4989"/>
  <c r="AJ4989" s="1"/>
  <c r="AK4989" s="1"/>
  <c r="AL4989" s="1"/>
  <c r="AI4968"/>
  <c r="AJ4968" s="1"/>
  <c r="AK4968" s="1"/>
  <c r="AL4968" s="1"/>
  <c r="AI4967"/>
  <c r="AJ4967" s="1"/>
  <c r="AK4967" s="1"/>
  <c r="AL4967" s="1"/>
  <c r="AI4966"/>
  <c r="AJ4966" s="1"/>
  <c r="AK4966" s="1"/>
  <c r="AL4966" s="1"/>
  <c r="AI4965"/>
  <c r="AJ4965" s="1"/>
  <c r="AK4965" s="1"/>
  <c r="AL4965" s="1"/>
  <c r="AI4964"/>
  <c r="AJ4964" s="1"/>
  <c r="AK4964" s="1"/>
  <c r="AL4964" s="1"/>
  <c r="AI4963"/>
  <c r="AJ4963" s="1"/>
  <c r="AK4963" s="1"/>
  <c r="AL4963" s="1"/>
  <c r="AI4958"/>
  <c r="AJ4958" s="1"/>
  <c r="AK4958" s="1"/>
  <c r="AL4958" s="1"/>
  <c r="AI4957"/>
  <c r="AJ4957" s="1"/>
  <c r="AK4957" s="1"/>
  <c r="AL4957" s="1"/>
  <c r="AI4943"/>
  <c r="AJ4943" s="1"/>
  <c r="AK4943" s="1"/>
  <c r="AL4943" s="1"/>
  <c r="AI4942"/>
  <c r="AJ4942" s="1"/>
  <c r="AK4942" s="1"/>
  <c r="AL4942" s="1"/>
  <c r="AI4941"/>
  <c r="AJ4941" s="1"/>
  <c r="AK4941" s="1"/>
  <c r="AL4941" s="1"/>
  <c r="AI4940"/>
  <c r="AJ4940" s="1"/>
  <c r="AK4940" s="1"/>
  <c r="AL4940" s="1"/>
  <c r="AI4935"/>
  <c r="AJ4935" s="1"/>
  <c r="AK4935" s="1"/>
  <c r="AL4935" s="1"/>
  <c r="AI4934"/>
  <c r="AJ4934" s="1"/>
  <c r="AK4934" s="1"/>
  <c r="AL4934" s="1"/>
  <c r="AI4929"/>
  <c r="AJ4929" s="1"/>
  <c r="AK4929" s="1"/>
  <c r="AL4929" s="1"/>
  <c r="AI4928"/>
  <c r="AJ4928" s="1"/>
  <c r="AK4928" s="1"/>
  <c r="AL4928" s="1"/>
  <c r="AI4927"/>
  <c r="AJ4927" s="1"/>
  <c r="AK4927" s="1"/>
  <c r="AL4927" s="1"/>
  <c r="AI4926"/>
  <c r="AJ4926" s="1"/>
  <c r="AK4926" s="1"/>
  <c r="AL4926" s="1"/>
  <c r="AI4925"/>
  <c r="AJ4925" s="1"/>
  <c r="AK4925" s="1"/>
  <c r="AL4925" s="1"/>
  <c r="AI4924"/>
  <c r="AJ4924" s="1"/>
  <c r="AK4924" s="1"/>
  <c r="AL4924" s="1"/>
  <c r="AI4923"/>
  <c r="AJ4923" s="1"/>
  <c r="AK4923" s="1"/>
  <c r="AL4923" s="1"/>
  <c r="AI4916"/>
  <c r="AJ4916" s="1"/>
  <c r="AK4916" s="1"/>
  <c r="AL4916" s="1"/>
  <c r="AI4915"/>
  <c r="AJ4915" s="1"/>
  <c r="AK4915" s="1"/>
  <c r="AL4915" s="1"/>
  <c r="AI4913"/>
  <c r="AJ4913" s="1"/>
  <c r="AK4913" s="1"/>
  <c r="AL4913" s="1"/>
  <c r="AI4903"/>
  <c r="AJ4903" s="1"/>
  <c r="AK4903" s="1"/>
  <c r="AL4903" s="1"/>
  <c r="AI4893"/>
  <c r="AJ4893" s="1"/>
  <c r="AK4893" s="1"/>
  <c r="AL4893" s="1"/>
  <c r="AI5209"/>
  <c r="AL5209" s="1"/>
  <c r="AI5208"/>
  <c r="AL5208" s="1"/>
  <c r="AI5207"/>
  <c r="AL5207" s="1"/>
  <c r="AI5206"/>
  <c r="AL5206" s="1"/>
  <c r="AI5205"/>
  <c r="AL5205" s="1"/>
  <c r="AI5204"/>
  <c r="AL5204" s="1"/>
  <c r="AI5203"/>
  <c r="AL5203" s="1"/>
  <c r="AI5202"/>
  <c r="AL5202" s="1"/>
  <c r="AI5201"/>
  <c r="AL5201" s="1"/>
  <c r="AI5200"/>
  <c r="AL5200" s="1"/>
  <c r="AI5199"/>
  <c r="AL5199" s="1"/>
  <c r="AI5198"/>
  <c r="AL5198" s="1"/>
  <c r="AI5196"/>
  <c r="AL5196" s="1"/>
  <c r="AI5195"/>
  <c r="AL5195" s="1"/>
  <c r="AI5194"/>
  <c r="AL5194" s="1"/>
  <c r="AI5193"/>
  <c r="AL5193" s="1"/>
  <c r="AI5192"/>
  <c r="AL5192" s="1"/>
  <c r="AI5191"/>
  <c r="AL5191" s="1"/>
  <c r="AI5190"/>
  <c r="AL5190" s="1"/>
  <c r="AI5189"/>
  <c r="AL5189" s="1"/>
  <c r="AI5188"/>
  <c r="AL5188" s="1"/>
  <c r="AI5187"/>
  <c r="AL5187" s="1"/>
  <c r="AI5186"/>
  <c r="AL5186" s="1"/>
  <c r="AI5185"/>
  <c r="AL5185" s="1"/>
  <c r="AI5184"/>
  <c r="AL5184" s="1"/>
  <c r="AI5182"/>
  <c r="AL5182" s="1"/>
  <c r="AI5181"/>
  <c r="AL5181" s="1"/>
  <c r="AI5180"/>
  <c r="AL5180" s="1"/>
  <c r="AI5179"/>
  <c r="AL5179" s="1"/>
  <c r="AI5178"/>
  <c r="AL5178" s="1"/>
  <c r="AI5177"/>
  <c r="AL5177" s="1"/>
  <c r="AI5176"/>
  <c r="AL5176" s="1"/>
  <c r="AI5175"/>
  <c r="AL5175" s="1"/>
  <c r="AI5174"/>
  <c r="AL5174" s="1"/>
  <c r="AI5173"/>
  <c r="AL5173" s="1"/>
  <c r="AI5172"/>
  <c r="AL5172" s="1"/>
  <c r="AI5170"/>
  <c r="AL5170" s="1"/>
  <c r="AI5169"/>
  <c r="AL5169" s="1"/>
  <c r="AI5168"/>
  <c r="AL5168" s="1"/>
  <c r="AI5167"/>
  <c r="AL5167" s="1"/>
  <c r="AI5166"/>
  <c r="AL5166" s="1"/>
  <c r="AI5165"/>
  <c r="AL5165" s="1"/>
  <c r="AI5164"/>
  <c r="AL5164" s="1"/>
  <c r="AI5163"/>
  <c r="AL5163" s="1"/>
  <c r="AI5161"/>
  <c r="AL5161" s="1"/>
  <c r="AI5160"/>
  <c r="AL5160" s="1"/>
  <c r="AI5159"/>
  <c r="AL5159" s="1"/>
  <c r="AI5158"/>
  <c r="AL5158" s="1"/>
  <c r="AI5157"/>
  <c r="AL5157" s="1"/>
  <c r="AI5156"/>
  <c r="AL5156" s="1"/>
  <c r="AI5155"/>
  <c r="AL5155" s="1"/>
  <c r="AI5154"/>
  <c r="AL5154" s="1"/>
  <c r="AI5153"/>
  <c r="AL5153" s="1"/>
  <c r="AI5152"/>
  <c r="AL5152" s="1"/>
  <c r="AI5151"/>
  <c r="AL5151" s="1"/>
  <c r="AI5150"/>
  <c r="AL5150" s="1"/>
  <c r="AI5149"/>
  <c r="AL5149" s="1"/>
  <c r="AI5148"/>
  <c r="AL5148" s="1"/>
  <c r="AI5147"/>
  <c r="AL5147" s="1"/>
  <c r="AI5146"/>
  <c r="AL5146" s="1"/>
  <c r="AI5145"/>
  <c r="AL5145" s="1"/>
  <c r="AI5144"/>
  <c r="AL5144" s="1"/>
  <c r="AI5143"/>
  <c r="AL5143" s="1"/>
  <c r="AI5142"/>
  <c r="AL5142" s="1"/>
  <c r="AI5141"/>
  <c r="AL5141" s="1"/>
  <c r="AI5140"/>
  <c r="AL5140" s="1"/>
  <c r="AI5139"/>
  <c r="AL5139" s="1"/>
  <c r="AI5138"/>
  <c r="AL5138" s="1"/>
  <c r="AI5136"/>
  <c r="AL5136" s="1"/>
  <c r="AI5135"/>
  <c r="AL5135" s="1"/>
  <c r="AI5134"/>
  <c r="AL5134" s="1"/>
  <c r="AI5133"/>
  <c r="AL5133" s="1"/>
  <c r="AI5132"/>
  <c r="AL5132" s="1"/>
  <c r="AI5131"/>
  <c r="AL5131" s="1"/>
  <c r="AI5130"/>
  <c r="AL5130" s="1"/>
  <c r="AI5129"/>
  <c r="AL5129" s="1"/>
  <c r="AI5128"/>
  <c r="AL5128" s="1"/>
  <c r="AI5127"/>
  <c r="AL5127" s="1"/>
  <c r="AI5124"/>
  <c r="AL5124" s="1"/>
  <c r="AI5123"/>
  <c r="AL5123" s="1"/>
  <c r="AI5122"/>
  <c r="AL5122" s="1"/>
  <c r="AI5120"/>
  <c r="AL5120" s="1"/>
  <c r="AI5119"/>
  <c r="AL5119" s="1"/>
  <c r="AI5118"/>
  <c r="AL5118" s="1"/>
  <c r="AI5117"/>
  <c r="AL5117" s="1"/>
  <c r="AI5116"/>
  <c r="AL5116" s="1"/>
  <c r="AI5115"/>
  <c r="AL5115" s="1"/>
  <c r="AI5114"/>
  <c r="AL5114" s="1"/>
  <c r="AI5113"/>
  <c r="AL5113" s="1"/>
  <c r="AI5112"/>
  <c r="AL5112" s="1"/>
  <c r="AI5111"/>
  <c r="AL5111" s="1"/>
  <c r="AI5110"/>
  <c r="AL5110" s="1"/>
  <c r="AI5109"/>
  <c r="AL5109" s="1"/>
  <c r="AI5108"/>
  <c r="AL5108" s="1"/>
  <c r="AI5106"/>
  <c r="AL5106" s="1"/>
  <c r="AI5105"/>
  <c r="AL5105" s="1"/>
  <c r="AI5104"/>
  <c r="AL5104" s="1"/>
  <c r="AI5103"/>
  <c r="AL5103" s="1"/>
  <c r="AI5102"/>
  <c r="AL5102" s="1"/>
  <c r="AI5101"/>
  <c r="AL5101" s="1"/>
  <c r="AI5100"/>
  <c r="AL5100" s="1"/>
  <c r="AI5099"/>
  <c r="AL5099" s="1"/>
  <c r="AI5098"/>
  <c r="AL5098" s="1"/>
  <c r="AI5096"/>
  <c r="AL5096" s="1"/>
  <c r="AI5095"/>
  <c r="AL5095" s="1"/>
  <c r="AI5094"/>
  <c r="AL5094" s="1"/>
  <c r="AI5093"/>
  <c r="AL5093" s="1"/>
  <c r="AI5092"/>
  <c r="AL5092" s="1"/>
  <c r="AI5090"/>
  <c r="AL5090" s="1"/>
  <c r="AI5089"/>
  <c r="AL5089" s="1"/>
  <c r="AI5088"/>
  <c r="AL5088" s="1"/>
  <c r="AI5087"/>
  <c r="AL5087" s="1"/>
  <c r="AI5086"/>
  <c r="AL5086" s="1"/>
  <c r="AI5085"/>
  <c r="AL5085" s="1"/>
  <c r="AI5084"/>
  <c r="AL5084" s="1"/>
  <c r="AI5083"/>
  <c r="AL5083" s="1"/>
  <c r="AI5082"/>
  <c r="AL5082" s="1"/>
  <c r="AI5081"/>
  <c r="AL5081" s="1"/>
  <c r="AI5080"/>
  <c r="AL5080" s="1"/>
  <c r="AI5079"/>
  <c r="AL5079" s="1"/>
  <c r="AI5078"/>
  <c r="AL5078" s="1"/>
  <c r="AI5077"/>
  <c r="AL5077" s="1"/>
  <c r="AI5076"/>
  <c r="AL5076" s="1"/>
  <c r="AI5075"/>
  <c r="AL5075" s="1"/>
  <c r="AI5074"/>
  <c r="AL5074" s="1"/>
  <c r="AI5073"/>
  <c r="AL5073" s="1"/>
  <c r="AI5072"/>
  <c r="AL5072" s="1"/>
  <c r="AI5071"/>
  <c r="AL5071" s="1"/>
  <c r="AI5070"/>
  <c r="AL5070" s="1"/>
  <c r="AI5069"/>
  <c r="AL5069" s="1"/>
  <c r="AI5068"/>
  <c r="AL5068" s="1"/>
  <c r="AI5066"/>
  <c r="AL5066" s="1"/>
  <c r="AI5065"/>
  <c r="AL5065" s="1"/>
  <c r="AI5064"/>
  <c r="AL5064" s="1"/>
  <c r="AI5063"/>
  <c r="AL5063" s="1"/>
  <c r="AI5062"/>
  <c r="AL5062" s="1"/>
  <c r="AI5061"/>
  <c r="AL5061" s="1"/>
  <c r="AI5060"/>
  <c r="AL5060" s="1"/>
  <c r="AI5059"/>
  <c r="AL5059" s="1"/>
  <c r="AI5058"/>
  <c r="AL5058" s="1"/>
  <c r="AI5057"/>
  <c r="AL5057" s="1"/>
  <c r="AI5056"/>
  <c r="AL5056" s="1"/>
  <c r="AI5055"/>
  <c r="AL5055" s="1"/>
  <c r="AI5053"/>
  <c r="AL5053" s="1"/>
  <c r="AI5052"/>
  <c r="AL5052" s="1"/>
  <c r="AI5051"/>
  <c r="AL5051" s="1"/>
  <c r="AI5050"/>
  <c r="AL5050" s="1"/>
  <c r="AI5049"/>
  <c r="AL5049" s="1"/>
  <c r="AI5048"/>
  <c r="AL5048" s="1"/>
  <c r="AI5047"/>
  <c r="AL5047" s="1"/>
  <c r="AI5046"/>
  <c r="AL5046" s="1"/>
  <c r="AI5045"/>
  <c r="AL5045" s="1"/>
  <c r="AI5044"/>
  <c r="AL5044" s="1"/>
  <c r="AI5043"/>
  <c r="AL5043" s="1"/>
  <c r="AI5042"/>
  <c r="AL5042" s="1"/>
  <c r="AI5041"/>
  <c r="AL5041" s="1"/>
  <c r="AI5040"/>
  <c r="AL5040" s="1"/>
  <c r="AI5039"/>
  <c r="AL5039" s="1"/>
  <c r="AI5038"/>
  <c r="AL5038" s="1"/>
  <c r="AI5037"/>
  <c r="AL5037" s="1"/>
  <c r="AI5036"/>
  <c r="AL5036" s="1"/>
  <c r="AI5035"/>
  <c r="AL5035" s="1"/>
  <c r="AI5034"/>
  <c r="AL5034" s="1"/>
  <c r="AI5033"/>
  <c r="AL5033" s="1"/>
  <c r="AI5032"/>
  <c r="AL5032" s="1"/>
  <c r="AI5031"/>
  <c r="AL5031" s="1"/>
  <c r="AI5030"/>
  <c r="AL5030" s="1"/>
  <c r="AI5029"/>
  <c r="AL5029" s="1"/>
  <c r="AI5028"/>
  <c r="AL5028" s="1"/>
  <c r="AI5027"/>
  <c r="AL5027" s="1"/>
  <c r="AI5025"/>
  <c r="AL5025" s="1"/>
  <c r="AI5024"/>
  <c r="AL5024" s="1"/>
  <c r="AI5023"/>
  <c r="AL5023" s="1"/>
  <c r="AI5022"/>
  <c r="AL5022" s="1"/>
  <c r="AI5021"/>
  <c r="AL5021" s="1"/>
  <c r="AI5020"/>
  <c r="AL5020" s="1"/>
  <c r="AI5019"/>
  <c r="AL5019" s="1"/>
  <c r="AI5017"/>
  <c r="AL5017" s="1"/>
  <c r="AI5016"/>
  <c r="AL5016" s="1"/>
  <c r="AI5015"/>
  <c r="AL5015" s="1"/>
  <c r="AI5014"/>
  <c r="AL5014" s="1"/>
  <c r="AI5013"/>
  <c r="AL5013" s="1"/>
  <c r="AI5012"/>
  <c r="AL5012" s="1"/>
  <c r="AI5011"/>
  <c r="AL5011" s="1"/>
  <c r="AI5009"/>
  <c r="AL5009" s="1"/>
  <c r="AI5008"/>
  <c r="AL5008" s="1"/>
  <c r="AI5007"/>
  <c r="AL5007" s="1"/>
  <c r="AI5006"/>
  <c r="AL5006" s="1"/>
  <c r="AI5005"/>
  <c r="AL5005" s="1"/>
  <c r="AI5004"/>
  <c r="AL5004" s="1"/>
  <c r="AI5003"/>
  <c r="AL5003" s="1"/>
  <c r="AI5002"/>
  <c r="AL5002" s="1"/>
  <c r="AI5001"/>
  <c r="AL5001" s="1"/>
  <c r="AI5000"/>
  <c r="AL5000" s="1"/>
  <c r="AI4999"/>
  <c r="AL4999" s="1"/>
  <c r="AI4998"/>
  <c r="AL4998" s="1"/>
  <c r="AI4997"/>
  <c r="AL4997" s="1"/>
  <c r="AI4996"/>
  <c r="AL4996" s="1"/>
  <c r="AI4995"/>
  <c r="AL4995" s="1"/>
  <c r="AI4994"/>
  <c r="AL4994" s="1"/>
  <c r="AI4993"/>
  <c r="AL4993" s="1"/>
  <c r="AI4992"/>
  <c r="AL4992" s="1"/>
  <c r="AI4988"/>
  <c r="AL4988" s="1"/>
  <c r="AI4987"/>
  <c r="AL4987" s="1"/>
  <c r="AI4986"/>
  <c r="AL4986" s="1"/>
  <c r="AI4985"/>
  <c r="AL4985" s="1"/>
  <c r="AI4984"/>
  <c r="AL4984" s="1"/>
  <c r="AI4983"/>
  <c r="AL4983" s="1"/>
  <c r="AI4982"/>
  <c r="AL4982" s="1"/>
  <c r="AI4981"/>
  <c r="AL4981" s="1"/>
  <c r="AI4980"/>
  <c r="AL4980" s="1"/>
  <c r="AI4979"/>
  <c r="AL4979" s="1"/>
  <c r="AI4978"/>
  <c r="AL4978" s="1"/>
  <c r="AI4977"/>
  <c r="AL4977" s="1"/>
  <c r="AI4976"/>
  <c r="AL4976" s="1"/>
  <c r="AI4975"/>
  <c r="AL4975" s="1"/>
  <c r="AI4974"/>
  <c r="AL4974" s="1"/>
  <c r="AI4973"/>
  <c r="AL4973" s="1"/>
  <c r="AI4972"/>
  <c r="AL4972" s="1"/>
  <c r="AI4971"/>
  <c r="AL4971" s="1"/>
  <c r="AI4970"/>
  <c r="AL4970" s="1"/>
  <c r="AI4969"/>
  <c r="AL4969" s="1"/>
  <c r="AI4962"/>
  <c r="AL4962" s="1"/>
  <c r="AI4961"/>
  <c r="AL4961" s="1"/>
  <c r="AI4960"/>
  <c r="AL4960" s="1"/>
  <c r="AI4959"/>
  <c r="AL4959" s="1"/>
  <c r="AI4956"/>
  <c r="AL4956" s="1"/>
  <c r="AI4955"/>
  <c r="AL4955" s="1"/>
  <c r="AI4954"/>
  <c r="AL4954" s="1"/>
  <c r="AI4953"/>
  <c r="AL4953" s="1"/>
  <c r="AI4952"/>
  <c r="AL4952" s="1"/>
  <c r="AI4951"/>
  <c r="AL4951" s="1"/>
  <c r="AI4950"/>
  <c r="AL4950" s="1"/>
  <c r="AI4949"/>
  <c r="AL4949" s="1"/>
  <c r="AI4948"/>
  <c r="AL4948" s="1"/>
  <c r="AI4947"/>
  <c r="AL4947" s="1"/>
  <c r="AI4946"/>
  <c r="AL4946" s="1"/>
  <c r="AI4945"/>
  <c r="AL4945" s="1"/>
  <c r="AI4944"/>
  <c r="AL4944" s="1"/>
  <c r="AI4939"/>
  <c r="AL4939" s="1"/>
  <c r="AI4938"/>
  <c r="AL4938" s="1"/>
  <c r="AI4937"/>
  <c r="AL4937" s="1"/>
  <c r="AI4936"/>
  <c r="AL4936" s="1"/>
  <c r="AI4933"/>
  <c r="AL4933" s="1"/>
  <c r="AI4932"/>
  <c r="AL4932" s="1"/>
  <c r="AI4931"/>
  <c r="AL4931" s="1"/>
  <c r="AI4930"/>
  <c r="AL4930" s="1"/>
  <c r="AI4922"/>
  <c r="AL4922" s="1"/>
  <c r="AI4921"/>
  <c r="AL4921" s="1"/>
  <c r="AI4920"/>
  <c r="AL4920" s="1"/>
  <c r="AI4919"/>
  <c r="AL4919" s="1"/>
  <c r="AI4918"/>
  <c r="AL4918" s="1"/>
  <c r="AI4917"/>
  <c r="AL4917" s="1"/>
  <c r="AI4914"/>
  <c r="AL4914" s="1"/>
  <c r="Y5209"/>
  <c r="V5209"/>
  <c r="U5209" s="1"/>
  <c r="S5209"/>
  <c r="Q5209"/>
  <c r="O5209"/>
  <c r="G5209"/>
  <c r="Y5208"/>
  <c r="V5208"/>
  <c r="U5208" s="1"/>
  <c r="S5208"/>
  <c r="Q5208"/>
  <c r="O5208"/>
  <c r="G5208"/>
  <c r="Y5207"/>
  <c r="V5207"/>
  <c r="U5207" s="1"/>
  <c r="S5207"/>
  <c r="Q5207"/>
  <c r="O5207"/>
  <c r="G5207"/>
  <c r="Y5206"/>
  <c r="V5206"/>
  <c r="U5206" s="1"/>
  <c r="S5206"/>
  <c r="Q5206"/>
  <c r="O5206"/>
  <c r="G5206"/>
  <c r="Y5205"/>
  <c r="V5205"/>
  <c r="U5205" s="1"/>
  <c r="S5205"/>
  <c r="Q5205"/>
  <c r="O5205"/>
  <c r="G5205"/>
  <c r="Y5204"/>
  <c r="V5204"/>
  <c r="U5204" s="1"/>
  <c r="S5204"/>
  <c r="Q5204"/>
  <c r="O5204"/>
  <c r="G5204"/>
  <c r="Y5203"/>
  <c r="V5203"/>
  <c r="U5203" s="1"/>
  <c r="S5203"/>
  <c r="Q5203"/>
  <c r="O5203"/>
  <c r="G5203"/>
  <c r="Y5202"/>
  <c r="V5202"/>
  <c r="U5202" s="1"/>
  <c r="S5202"/>
  <c r="Q5202"/>
  <c r="O5202"/>
  <c r="G5202"/>
  <c r="Y5201"/>
  <c r="V5201"/>
  <c r="U5201" s="1"/>
  <c r="S5201"/>
  <c r="Q5201"/>
  <c r="O5201"/>
  <c r="G5201"/>
  <c r="Y5200"/>
  <c r="V5200"/>
  <c r="U5200" s="1"/>
  <c r="S5200"/>
  <c r="Q5200"/>
  <c r="O5200"/>
  <c r="G5200"/>
  <c r="Y5199"/>
  <c r="V5199"/>
  <c r="U5199" s="1"/>
  <c r="S5199"/>
  <c r="Q5199"/>
  <c r="O5199"/>
  <c r="G5199"/>
  <c r="Y5198"/>
  <c r="V5198"/>
  <c r="U5198" s="1"/>
  <c r="S5198"/>
  <c r="Q5198"/>
  <c r="O5198"/>
  <c r="G5198"/>
  <c r="Y5197"/>
  <c r="V5197"/>
  <c r="U5197" s="1"/>
  <c r="S5197"/>
  <c r="Q5197"/>
  <c r="O5197"/>
  <c r="G5197"/>
  <c r="Y5196"/>
  <c r="V5196"/>
  <c r="U5196" s="1"/>
  <c r="S5196"/>
  <c r="Q5196"/>
  <c r="O5196"/>
  <c r="G5196"/>
  <c r="Y5195"/>
  <c r="V5195"/>
  <c r="U5195" s="1"/>
  <c r="S5195"/>
  <c r="Q5195"/>
  <c r="O5195"/>
  <c r="G5195"/>
  <c r="Y5194"/>
  <c r="V5194"/>
  <c r="U5194" s="1"/>
  <c r="S5194"/>
  <c r="Q5194"/>
  <c r="O5194"/>
  <c r="G5194"/>
  <c r="Y5193"/>
  <c r="V5193"/>
  <c r="U5193" s="1"/>
  <c r="S5193"/>
  <c r="Q5193"/>
  <c r="O5193"/>
  <c r="G5193"/>
  <c r="Y5192"/>
  <c r="V5192"/>
  <c r="U5192" s="1"/>
  <c r="S5192"/>
  <c r="Q5192"/>
  <c r="O5192"/>
  <c r="G5192"/>
  <c r="Y5191"/>
  <c r="V5191"/>
  <c r="U5191" s="1"/>
  <c r="S5191"/>
  <c r="Q5191"/>
  <c r="O5191"/>
  <c r="G5191"/>
  <c r="Y5190"/>
  <c r="V5190"/>
  <c r="U5190" s="1"/>
  <c r="S5190"/>
  <c r="Q5190"/>
  <c r="O5190"/>
  <c r="G5190"/>
  <c r="Y5189"/>
  <c r="V5189"/>
  <c r="U5189" s="1"/>
  <c r="S5189"/>
  <c r="Q5189"/>
  <c r="O5189"/>
  <c r="G5189"/>
  <c r="Y5188"/>
  <c r="V5188"/>
  <c r="U5188" s="1"/>
  <c r="S5188"/>
  <c r="Q5188"/>
  <c r="O5188"/>
  <c r="G5188"/>
  <c r="Y5187"/>
  <c r="V5187"/>
  <c r="U5187" s="1"/>
  <c r="S5187"/>
  <c r="Q5187"/>
  <c r="O5187"/>
  <c r="G5187"/>
  <c r="Y5186"/>
  <c r="V5186"/>
  <c r="U5186" s="1"/>
  <c r="S5186"/>
  <c r="Q5186"/>
  <c r="O5186"/>
  <c r="G5186"/>
  <c r="Y5185"/>
  <c r="V5185"/>
  <c r="U5185" s="1"/>
  <c r="S5185"/>
  <c r="Q5185"/>
  <c r="O5185"/>
  <c r="G5185"/>
  <c r="Y5184"/>
  <c r="V5184"/>
  <c r="U5184" s="1"/>
  <c r="S5184"/>
  <c r="Q5184"/>
  <c r="O5184"/>
  <c r="G5184"/>
  <c r="Y5183"/>
  <c r="V5183"/>
  <c r="U5183" s="1"/>
  <c r="S5183"/>
  <c r="Q5183"/>
  <c r="O5183"/>
  <c r="G5183"/>
  <c r="Y5182"/>
  <c r="V5182"/>
  <c r="U5182" s="1"/>
  <c r="S5182"/>
  <c r="Q5182"/>
  <c r="O5182"/>
  <c r="G5182"/>
  <c r="Y5181"/>
  <c r="V5181"/>
  <c r="U5181" s="1"/>
  <c r="S5181"/>
  <c r="Q5181"/>
  <c r="O5181"/>
  <c r="G5181"/>
  <c r="Y5180"/>
  <c r="V5180"/>
  <c r="U5180" s="1"/>
  <c r="S5180"/>
  <c r="Q5180"/>
  <c r="O5180"/>
  <c r="G5180"/>
  <c r="Y5179"/>
  <c r="V5179"/>
  <c r="U5179" s="1"/>
  <c r="S5179"/>
  <c r="Q5179"/>
  <c r="O5179"/>
  <c r="G5179"/>
  <c r="Y5178"/>
  <c r="V5178"/>
  <c r="U5178" s="1"/>
  <c r="S5178"/>
  <c r="Q5178"/>
  <c r="O5178"/>
  <c r="G5178"/>
  <c r="Y5177"/>
  <c r="V5177"/>
  <c r="U5177" s="1"/>
  <c r="S5177"/>
  <c r="Q5177"/>
  <c r="O5177"/>
  <c r="G5177"/>
  <c r="Y5176"/>
  <c r="V5176"/>
  <c r="U5176" s="1"/>
  <c r="S5176"/>
  <c r="Q5176"/>
  <c r="O5176"/>
  <c r="G5176"/>
  <c r="Y5175"/>
  <c r="V5175"/>
  <c r="U5175" s="1"/>
  <c r="S5175"/>
  <c r="Q5175"/>
  <c r="O5175"/>
  <c r="G5175"/>
  <c r="Y5174"/>
  <c r="V5174"/>
  <c r="U5174" s="1"/>
  <c r="S5174"/>
  <c r="Q5174"/>
  <c r="O5174"/>
  <c r="G5174"/>
  <c r="Y5173"/>
  <c r="V5173"/>
  <c r="U5173" s="1"/>
  <c r="S5173"/>
  <c r="Q5173"/>
  <c r="O5173"/>
  <c r="G5173"/>
  <c r="Y5172"/>
  <c r="V5172"/>
  <c r="U5172" s="1"/>
  <c r="S5172"/>
  <c r="Q5172"/>
  <c r="O5172"/>
  <c r="G5172"/>
  <c r="Y5171"/>
  <c r="V5171"/>
  <c r="U5171" s="1"/>
  <c r="S5171"/>
  <c r="Q5171"/>
  <c r="O5171"/>
  <c r="G5171"/>
  <c r="Y5170"/>
  <c r="V5170"/>
  <c r="U5170" s="1"/>
  <c r="S5170"/>
  <c r="Q5170"/>
  <c r="O5170"/>
  <c r="G5170"/>
  <c r="Y5169"/>
  <c r="V5169"/>
  <c r="U5169" s="1"/>
  <c r="S5169"/>
  <c r="Q5169"/>
  <c r="O5169"/>
  <c r="G5169"/>
  <c r="Y5168"/>
  <c r="V5168"/>
  <c r="U5168" s="1"/>
  <c r="S5168"/>
  <c r="Q5168"/>
  <c r="O5168"/>
  <c r="G5168"/>
  <c r="Y5167"/>
  <c r="V5167"/>
  <c r="U5167" s="1"/>
  <c r="S5167"/>
  <c r="Q5167"/>
  <c r="O5167"/>
  <c r="G5167"/>
  <c r="Y5166"/>
  <c r="V5166"/>
  <c r="U5166" s="1"/>
  <c r="S5166"/>
  <c r="Q5166"/>
  <c r="O5166"/>
  <c r="G5166"/>
  <c r="Y5165"/>
  <c r="V5165"/>
  <c r="U5165" s="1"/>
  <c r="S5165"/>
  <c r="Q5165"/>
  <c r="O5165"/>
  <c r="G5165"/>
  <c r="Y5164"/>
  <c r="V5164"/>
  <c r="U5164" s="1"/>
  <c r="S5164"/>
  <c r="Q5164"/>
  <c r="O5164"/>
  <c r="G5164"/>
  <c r="Y5163"/>
  <c r="V5163"/>
  <c r="U5163" s="1"/>
  <c r="S5163"/>
  <c r="Q5163"/>
  <c r="O5163"/>
  <c r="G5163"/>
  <c r="Y5162"/>
  <c r="V5162"/>
  <c r="U5162" s="1"/>
  <c r="S5162"/>
  <c r="Q5162"/>
  <c r="O5162"/>
  <c r="G5162"/>
  <c r="Y5161"/>
  <c r="V5161"/>
  <c r="U5161" s="1"/>
  <c r="S5161"/>
  <c r="Q5161"/>
  <c r="O5161"/>
  <c r="G5161"/>
  <c r="Y5160"/>
  <c r="V5160"/>
  <c r="U5160" s="1"/>
  <c r="S5160"/>
  <c r="Q5160"/>
  <c r="O5160"/>
  <c r="G5160"/>
  <c r="Y5159"/>
  <c r="V5159"/>
  <c r="U5159" s="1"/>
  <c r="S5159"/>
  <c r="Q5159"/>
  <c r="O5159"/>
  <c r="G5159"/>
  <c r="Y5158"/>
  <c r="V5158"/>
  <c r="U5158" s="1"/>
  <c r="S5158"/>
  <c r="Q5158"/>
  <c r="O5158"/>
  <c r="G5158"/>
  <c r="Y5157"/>
  <c r="V5157"/>
  <c r="U5157" s="1"/>
  <c r="S5157"/>
  <c r="Q5157"/>
  <c r="O5157"/>
  <c r="G5157"/>
  <c r="Y5156"/>
  <c r="V5156"/>
  <c r="U5156" s="1"/>
  <c r="S5156"/>
  <c r="Q5156"/>
  <c r="O5156"/>
  <c r="G5156"/>
  <c r="Y5155"/>
  <c r="V5155"/>
  <c r="U5155" s="1"/>
  <c r="S5155"/>
  <c r="Q5155"/>
  <c r="O5155"/>
  <c r="G5155"/>
  <c r="Y5154"/>
  <c r="V5154"/>
  <c r="U5154" s="1"/>
  <c r="S5154"/>
  <c r="Q5154"/>
  <c r="O5154"/>
  <c r="G5154"/>
  <c r="Y5153"/>
  <c r="V5153"/>
  <c r="U5153" s="1"/>
  <c r="S5153"/>
  <c r="Q5153"/>
  <c r="O5153"/>
  <c r="G5153"/>
  <c r="Y5152"/>
  <c r="V5152"/>
  <c r="U5152" s="1"/>
  <c r="S5152"/>
  <c r="Q5152"/>
  <c r="O5152"/>
  <c r="G5152"/>
  <c r="Y5151"/>
  <c r="V5151"/>
  <c r="U5151" s="1"/>
  <c r="S5151"/>
  <c r="Q5151"/>
  <c r="O5151"/>
  <c r="G5151"/>
  <c r="Y5150"/>
  <c r="V5150"/>
  <c r="U5150" s="1"/>
  <c r="S5150"/>
  <c r="Q5150"/>
  <c r="O5150"/>
  <c r="G5150"/>
  <c r="Y5149"/>
  <c r="V5149"/>
  <c r="U5149" s="1"/>
  <c r="S5149"/>
  <c r="Q5149"/>
  <c r="O5149"/>
  <c r="G5149"/>
  <c r="Y5148"/>
  <c r="V5148"/>
  <c r="U5148" s="1"/>
  <c r="S5148"/>
  <c r="Q5148"/>
  <c r="O5148"/>
  <c r="G5148"/>
  <c r="Y5147"/>
  <c r="V5147"/>
  <c r="U5147" s="1"/>
  <c r="S5147"/>
  <c r="Q5147"/>
  <c r="O5147"/>
  <c r="G5147"/>
  <c r="Y5146"/>
  <c r="V5146"/>
  <c r="U5146" s="1"/>
  <c r="S5146"/>
  <c r="Q5146"/>
  <c r="O5146"/>
  <c r="G5146"/>
  <c r="Y5145"/>
  <c r="V5145"/>
  <c r="U5145" s="1"/>
  <c r="S5145"/>
  <c r="Q5145"/>
  <c r="O5145"/>
  <c r="G5145"/>
  <c r="Y5144"/>
  <c r="V5144"/>
  <c r="U5144" s="1"/>
  <c r="S5144"/>
  <c r="Q5144"/>
  <c r="O5144"/>
  <c r="G5144"/>
  <c r="Y5143"/>
  <c r="V5143"/>
  <c r="U5143" s="1"/>
  <c r="S5143"/>
  <c r="Q5143"/>
  <c r="O5143"/>
  <c r="G5143"/>
  <c r="Y5142"/>
  <c r="V5142"/>
  <c r="U5142" s="1"/>
  <c r="S5142"/>
  <c r="Q5142"/>
  <c r="O5142"/>
  <c r="G5142"/>
  <c r="Y5141"/>
  <c r="V5141"/>
  <c r="U5141" s="1"/>
  <c r="S5141"/>
  <c r="Q5141"/>
  <c r="O5141"/>
  <c r="G5141"/>
  <c r="Y5140"/>
  <c r="V5140"/>
  <c r="U5140" s="1"/>
  <c r="S5140"/>
  <c r="Q5140"/>
  <c r="O5140"/>
  <c r="G5140"/>
  <c r="Y5139"/>
  <c r="V5139"/>
  <c r="U5139" s="1"/>
  <c r="S5139"/>
  <c r="Q5139"/>
  <c r="O5139"/>
  <c r="G5139"/>
  <c r="Y5138"/>
  <c r="V5138"/>
  <c r="U5138" s="1"/>
  <c r="S5138"/>
  <c r="Q5138"/>
  <c r="O5138"/>
  <c r="G5138"/>
  <c r="Y5137"/>
  <c r="V5137"/>
  <c r="U5137" s="1"/>
  <c r="S5137"/>
  <c r="Q5137"/>
  <c r="O5137"/>
  <c r="G5137"/>
  <c r="Y5136"/>
  <c r="V5136"/>
  <c r="U5136" s="1"/>
  <c r="S5136"/>
  <c r="Q5136"/>
  <c r="O5136"/>
  <c r="G5136"/>
  <c r="Y5135"/>
  <c r="V5135"/>
  <c r="U5135" s="1"/>
  <c r="S5135"/>
  <c r="Q5135"/>
  <c r="O5135"/>
  <c r="G5135"/>
  <c r="Y5134"/>
  <c r="V5134"/>
  <c r="U5134" s="1"/>
  <c r="S5134"/>
  <c r="Q5134"/>
  <c r="O5134"/>
  <c r="G5134"/>
  <c r="Y5133"/>
  <c r="V5133"/>
  <c r="U5133" s="1"/>
  <c r="S5133"/>
  <c r="Q5133"/>
  <c r="O5133"/>
  <c r="G5133"/>
  <c r="Y5132"/>
  <c r="V5132"/>
  <c r="U5132" s="1"/>
  <c r="S5132"/>
  <c r="Q5132"/>
  <c r="O5132"/>
  <c r="G5132"/>
  <c r="Y5131"/>
  <c r="V5131"/>
  <c r="U5131" s="1"/>
  <c r="S5131"/>
  <c r="Q5131"/>
  <c r="O5131"/>
  <c r="G5131"/>
  <c r="Y5130"/>
  <c r="V5130"/>
  <c r="U5130" s="1"/>
  <c r="S5130"/>
  <c r="Q5130"/>
  <c r="O5130"/>
  <c r="G5130"/>
  <c r="Y5129"/>
  <c r="V5129"/>
  <c r="U5129" s="1"/>
  <c r="S5129"/>
  <c r="Q5129"/>
  <c r="O5129"/>
  <c r="G5129"/>
  <c r="Y5128"/>
  <c r="V5128"/>
  <c r="U5128" s="1"/>
  <c r="S5128"/>
  <c r="Q5128"/>
  <c r="O5128"/>
  <c r="G5128"/>
  <c r="Y5127"/>
  <c r="V5127"/>
  <c r="U5127" s="1"/>
  <c r="S5127"/>
  <c r="Q5127"/>
  <c r="O5127"/>
  <c r="G5127"/>
  <c r="Y5126"/>
  <c r="V5126"/>
  <c r="U5126" s="1"/>
  <c r="S5126"/>
  <c r="Q5126"/>
  <c r="O5126"/>
  <c r="G5126"/>
  <c r="Y5125"/>
  <c r="V5125"/>
  <c r="U5125" s="1"/>
  <c r="S5125"/>
  <c r="Q5125"/>
  <c r="O5125"/>
  <c r="G5125"/>
  <c r="Y5124"/>
  <c r="V5124"/>
  <c r="U5124" s="1"/>
  <c r="S5124"/>
  <c r="Q5124"/>
  <c r="O5124"/>
  <c r="G5124"/>
  <c r="Y5123"/>
  <c r="V5123"/>
  <c r="U5123" s="1"/>
  <c r="S5123"/>
  <c r="Q5123"/>
  <c r="O5123"/>
  <c r="G5123"/>
  <c r="Y5122"/>
  <c r="V5122"/>
  <c r="U5122" s="1"/>
  <c r="S5122"/>
  <c r="Q5122"/>
  <c r="O5122"/>
  <c r="G5122"/>
  <c r="Y5121"/>
  <c r="V5121"/>
  <c r="U5121" s="1"/>
  <c r="S5121"/>
  <c r="Q5121"/>
  <c r="O5121"/>
  <c r="G5121"/>
  <c r="Y5120"/>
  <c r="V5120"/>
  <c r="U5120" s="1"/>
  <c r="S5120"/>
  <c r="Q5120"/>
  <c r="O5120"/>
  <c r="G5120"/>
  <c r="Y5119"/>
  <c r="V5119"/>
  <c r="U5119" s="1"/>
  <c r="S5119"/>
  <c r="Q5119"/>
  <c r="O5119"/>
  <c r="G5119"/>
  <c r="Y5118"/>
  <c r="V5118"/>
  <c r="U5118" s="1"/>
  <c r="S5118"/>
  <c r="Q5118"/>
  <c r="O5118"/>
  <c r="G5118"/>
  <c r="Y5117"/>
  <c r="V5117"/>
  <c r="U5117" s="1"/>
  <c r="S5117"/>
  <c r="Q5117"/>
  <c r="O5117"/>
  <c r="G5117"/>
  <c r="Y5116"/>
  <c r="V5116"/>
  <c r="U5116" s="1"/>
  <c r="S5116"/>
  <c r="Q5116"/>
  <c r="O5116"/>
  <c r="G5116"/>
  <c r="Y5115"/>
  <c r="V5115"/>
  <c r="U5115" s="1"/>
  <c r="S5115"/>
  <c r="Q5115"/>
  <c r="O5115"/>
  <c r="G5115"/>
  <c r="Y5114"/>
  <c r="V5114"/>
  <c r="U5114" s="1"/>
  <c r="S5114"/>
  <c r="Q5114"/>
  <c r="O5114"/>
  <c r="G5114"/>
  <c r="Y5113"/>
  <c r="V5113"/>
  <c r="U5113" s="1"/>
  <c r="S5113"/>
  <c r="Q5113"/>
  <c r="O5113"/>
  <c r="G5113"/>
  <c r="Y5112"/>
  <c r="V5112"/>
  <c r="U5112" s="1"/>
  <c r="S5112"/>
  <c r="Q5112"/>
  <c r="O5112"/>
  <c r="G5112"/>
  <c r="Y5111"/>
  <c r="V5111"/>
  <c r="U5111" s="1"/>
  <c r="S5111"/>
  <c r="Q5111"/>
  <c r="O5111"/>
  <c r="G5111"/>
  <c r="Y5110"/>
  <c r="V5110"/>
  <c r="U5110" s="1"/>
  <c r="S5110"/>
  <c r="Q5110"/>
  <c r="O5110"/>
  <c r="G5110"/>
  <c r="Y5109"/>
  <c r="V5109"/>
  <c r="U5109" s="1"/>
  <c r="S5109"/>
  <c r="Q5109"/>
  <c r="O5109"/>
  <c r="G5109"/>
  <c r="Y5108"/>
  <c r="V5108"/>
  <c r="U5108" s="1"/>
  <c r="S5108"/>
  <c r="Q5108"/>
  <c r="O5108"/>
  <c r="G5108"/>
  <c r="Y5107"/>
  <c r="V5107"/>
  <c r="U5107" s="1"/>
  <c r="S5107"/>
  <c r="Q5107"/>
  <c r="O5107"/>
  <c r="G5107"/>
  <c r="Y5106"/>
  <c r="V5106"/>
  <c r="U5106" s="1"/>
  <c r="S5106"/>
  <c r="Q5106"/>
  <c r="O5106"/>
  <c r="G5106"/>
  <c r="Y5105"/>
  <c r="V5105"/>
  <c r="U5105" s="1"/>
  <c r="S5105"/>
  <c r="Q5105"/>
  <c r="O5105"/>
  <c r="G5105"/>
  <c r="Y5104"/>
  <c r="V5104"/>
  <c r="U5104" s="1"/>
  <c r="S5104"/>
  <c r="Q5104"/>
  <c r="O5104"/>
  <c r="G5104"/>
  <c r="Y5103"/>
  <c r="V5103"/>
  <c r="U5103" s="1"/>
  <c r="S5103"/>
  <c r="Q5103"/>
  <c r="O5103"/>
  <c r="G5103"/>
  <c r="Y5102"/>
  <c r="V5102"/>
  <c r="U5102" s="1"/>
  <c r="S5102"/>
  <c r="Q5102"/>
  <c r="O5102"/>
  <c r="G5102"/>
  <c r="Y5101"/>
  <c r="V5101"/>
  <c r="U5101" s="1"/>
  <c r="S5101"/>
  <c r="Q5101"/>
  <c r="O5101"/>
  <c r="G5101"/>
  <c r="Y5100"/>
  <c r="V5100"/>
  <c r="U5100" s="1"/>
  <c r="S5100"/>
  <c r="Q5100"/>
  <c r="O5100"/>
  <c r="G5100"/>
  <c r="Y5099"/>
  <c r="V5099"/>
  <c r="U5099" s="1"/>
  <c r="S5099"/>
  <c r="Q5099"/>
  <c r="O5099"/>
  <c r="G5099"/>
  <c r="Y5098"/>
  <c r="V5098"/>
  <c r="U5098" s="1"/>
  <c r="S5098"/>
  <c r="Q5098"/>
  <c r="O5098"/>
  <c r="G5098"/>
  <c r="Y5097"/>
  <c r="V5097"/>
  <c r="U5097" s="1"/>
  <c r="S5097"/>
  <c r="Q5097"/>
  <c r="O5097"/>
  <c r="G5097"/>
  <c r="Y5096"/>
  <c r="V5096"/>
  <c r="U5096" s="1"/>
  <c r="S5096"/>
  <c r="Q5096"/>
  <c r="O5096"/>
  <c r="G5096"/>
  <c r="Y5095"/>
  <c r="V5095"/>
  <c r="U5095" s="1"/>
  <c r="S5095"/>
  <c r="Q5095"/>
  <c r="O5095"/>
  <c r="G5095"/>
  <c r="Y5094"/>
  <c r="V5094"/>
  <c r="U5094" s="1"/>
  <c r="S5094"/>
  <c r="Q5094"/>
  <c r="O5094"/>
  <c r="G5094"/>
  <c r="Y5093"/>
  <c r="V5093"/>
  <c r="U5093" s="1"/>
  <c r="S5093"/>
  <c r="Q5093"/>
  <c r="O5093"/>
  <c r="G5093"/>
  <c r="Y5092"/>
  <c r="V5092"/>
  <c r="U5092" s="1"/>
  <c r="S5092"/>
  <c r="Q5092"/>
  <c r="O5092"/>
  <c r="G5092"/>
  <c r="Y5091"/>
  <c r="V5091"/>
  <c r="U5091" s="1"/>
  <c r="S5091"/>
  <c r="Q5091"/>
  <c r="O5091"/>
  <c r="G5091"/>
  <c r="Y5090"/>
  <c r="V5090"/>
  <c r="U5090" s="1"/>
  <c r="S5090"/>
  <c r="Q5090"/>
  <c r="O5090"/>
  <c r="G5090"/>
  <c r="Y5089"/>
  <c r="V5089"/>
  <c r="U5089" s="1"/>
  <c r="S5089"/>
  <c r="Q5089"/>
  <c r="O5089"/>
  <c r="G5089"/>
  <c r="Y5088"/>
  <c r="V5088"/>
  <c r="U5088" s="1"/>
  <c r="S5088"/>
  <c r="Q5088"/>
  <c r="O5088"/>
  <c r="G5088"/>
  <c r="Y5087"/>
  <c r="V5087"/>
  <c r="U5087" s="1"/>
  <c r="S5087"/>
  <c r="Q5087"/>
  <c r="O5087"/>
  <c r="G5087"/>
  <c r="Y5086"/>
  <c r="V5086"/>
  <c r="U5086" s="1"/>
  <c r="S5086"/>
  <c r="Q5086"/>
  <c r="O5086"/>
  <c r="G5086"/>
  <c r="Y5085"/>
  <c r="V5085"/>
  <c r="U5085" s="1"/>
  <c r="S5085"/>
  <c r="Q5085"/>
  <c r="O5085"/>
  <c r="G5085"/>
  <c r="Y5084"/>
  <c r="V5084"/>
  <c r="U5084" s="1"/>
  <c r="S5084"/>
  <c r="Q5084"/>
  <c r="O5084"/>
  <c r="G5084"/>
  <c r="Y5083"/>
  <c r="V5083"/>
  <c r="U5083" s="1"/>
  <c r="S5083"/>
  <c r="Q5083"/>
  <c r="O5083"/>
  <c r="G5083"/>
  <c r="Y5082"/>
  <c r="V5082"/>
  <c r="U5082" s="1"/>
  <c r="S5082"/>
  <c r="Q5082"/>
  <c r="O5082"/>
  <c r="G5082"/>
  <c r="Y5081"/>
  <c r="V5081"/>
  <c r="U5081" s="1"/>
  <c r="S5081"/>
  <c r="Q5081"/>
  <c r="O5081"/>
  <c r="G5081"/>
  <c r="Y5080"/>
  <c r="V5080"/>
  <c r="U5080" s="1"/>
  <c r="S5080"/>
  <c r="Q5080"/>
  <c r="O5080"/>
  <c r="G5080"/>
  <c r="Y5079"/>
  <c r="V5079"/>
  <c r="U5079" s="1"/>
  <c r="S5079"/>
  <c r="Q5079"/>
  <c r="O5079"/>
  <c r="G5079"/>
  <c r="Y5078"/>
  <c r="V5078"/>
  <c r="U5078" s="1"/>
  <c r="S5078"/>
  <c r="Q5078"/>
  <c r="O5078"/>
  <c r="G5078"/>
  <c r="Y5077"/>
  <c r="V5077"/>
  <c r="U5077" s="1"/>
  <c r="S5077"/>
  <c r="Q5077"/>
  <c r="O5077"/>
  <c r="G5077"/>
  <c r="G5069"/>
  <c r="O5069"/>
  <c r="Q5069"/>
  <c r="S5069"/>
  <c r="V5069"/>
  <c r="U5069" s="1"/>
  <c r="Y5069"/>
  <c r="G5070"/>
  <c r="O5070"/>
  <c r="Q5070"/>
  <c r="S5070"/>
  <c r="V5070"/>
  <c r="U5070" s="1"/>
  <c r="Y5070"/>
  <c r="G5071"/>
  <c r="O5071"/>
  <c r="Q5071"/>
  <c r="S5071"/>
  <c r="V5071"/>
  <c r="U5071" s="1"/>
  <c r="Y5071"/>
  <c r="G5072"/>
  <c r="O5072"/>
  <c r="Q5072"/>
  <c r="S5072"/>
  <c r="V5072"/>
  <c r="U5072" s="1"/>
  <c r="Y5072"/>
  <c r="G5073"/>
  <c r="O5073"/>
  <c r="Q5073"/>
  <c r="S5073"/>
  <c r="V5073"/>
  <c r="U5073" s="1"/>
  <c r="Y5073"/>
  <c r="G5074"/>
  <c r="O5074"/>
  <c r="Q5074"/>
  <c r="S5074"/>
  <c r="V5074"/>
  <c r="U5074" s="1"/>
  <c r="Y5074"/>
  <c r="G5075"/>
  <c r="O5075"/>
  <c r="Q5075"/>
  <c r="S5075"/>
  <c r="V5075"/>
  <c r="U5075" s="1"/>
  <c r="Y5075"/>
  <c r="G5076"/>
  <c r="O5076"/>
  <c r="Q5076"/>
  <c r="S5076"/>
  <c r="V5076"/>
  <c r="U5076" s="1"/>
  <c r="Y5076"/>
  <c r="G5068"/>
  <c r="O5068"/>
  <c r="Q5068"/>
  <c r="S5068"/>
  <c r="V5068"/>
  <c r="U5068" s="1"/>
  <c r="Y5068"/>
  <c r="G5067"/>
  <c r="O5067"/>
  <c r="Q5067"/>
  <c r="S5067"/>
  <c r="V5067"/>
  <c r="U5067" s="1"/>
  <c r="Y5067"/>
  <c r="G5056"/>
  <c r="O5056"/>
  <c r="Q5056"/>
  <c r="S5056"/>
  <c r="V5056"/>
  <c r="U5056" s="1"/>
  <c r="Y5056"/>
  <c r="G5057"/>
  <c r="O5057"/>
  <c r="Q5057"/>
  <c r="S5057"/>
  <c r="V5057"/>
  <c r="U5057" s="1"/>
  <c r="Y5057"/>
  <c r="G5058"/>
  <c r="O5058"/>
  <c r="Q5058"/>
  <c r="S5058"/>
  <c r="V5058"/>
  <c r="U5058" s="1"/>
  <c r="Y5058"/>
  <c r="G5059"/>
  <c r="O5059"/>
  <c r="Q5059"/>
  <c r="S5059"/>
  <c r="V5059"/>
  <c r="U5059" s="1"/>
  <c r="Y5059"/>
  <c r="G5060"/>
  <c r="O5060"/>
  <c r="Q5060"/>
  <c r="S5060"/>
  <c r="V5060"/>
  <c r="U5060" s="1"/>
  <c r="Y5060"/>
  <c r="G5061"/>
  <c r="O5061"/>
  <c r="Q5061"/>
  <c r="S5061"/>
  <c r="V5061"/>
  <c r="U5061" s="1"/>
  <c r="Y5061"/>
  <c r="G5062"/>
  <c r="O5062"/>
  <c r="Q5062"/>
  <c r="S5062"/>
  <c r="V5062"/>
  <c r="U5062" s="1"/>
  <c r="Y5062"/>
  <c r="G5063"/>
  <c r="O5063"/>
  <c r="Q5063"/>
  <c r="S5063"/>
  <c r="V5063"/>
  <c r="U5063" s="1"/>
  <c r="Y5063"/>
  <c r="G5064"/>
  <c r="O5064"/>
  <c r="Q5064"/>
  <c r="S5064"/>
  <c r="V5064"/>
  <c r="U5064" s="1"/>
  <c r="Y5064"/>
  <c r="G5065"/>
  <c r="O5065"/>
  <c r="Q5065"/>
  <c r="S5065"/>
  <c r="V5065"/>
  <c r="U5065" s="1"/>
  <c r="Y5065"/>
  <c r="G5066"/>
  <c r="O5066"/>
  <c r="Q5066"/>
  <c r="S5066"/>
  <c r="V5066"/>
  <c r="U5066" s="1"/>
  <c r="Y5066"/>
  <c r="G5055"/>
  <c r="O5055"/>
  <c r="Q5055"/>
  <c r="S5055"/>
  <c r="V5055"/>
  <c r="U5055" s="1"/>
  <c r="Y5055"/>
  <c r="G5054"/>
  <c r="O5054"/>
  <c r="Q5054"/>
  <c r="S5054"/>
  <c r="V5054"/>
  <c r="U5054" s="1"/>
  <c r="Y5054"/>
  <c r="G5028"/>
  <c r="O5028"/>
  <c r="Q5028"/>
  <c r="S5028"/>
  <c r="V5028"/>
  <c r="U5028" s="1"/>
  <c r="Y5028"/>
  <c r="G5029"/>
  <c r="O5029"/>
  <c r="Q5029"/>
  <c r="S5029"/>
  <c r="V5029"/>
  <c r="U5029" s="1"/>
  <c r="Y5029"/>
  <c r="G5030"/>
  <c r="O5030"/>
  <c r="Q5030"/>
  <c r="S5030"/>
  <c r="V5030"/>
  <c r="U5030" s="1"/>
  <c r="Y5030"/>
  <c r="G5031"/>
  <c r="O5031"/>
  <c r="Q5031"/>
  <c r="S5031"/>
  <c r="V5031"/>
  <c r="U5031" s="1"/>
  <c r="Y5031"/>
  <c r="G5032"/>
  <c r="O5032"/>
  <c r="Q5032"/>
  <c r="S5032"/>
  <c r="V5032"/>
  <c r="U5032" s="1"/>
  <c r="Y5032"/>
  <c r="G5033"/>
  <c r="O5033"/>
  <c r="Q5033"/>
  <c r="S5033"/>
  <c r="V5033"/>
  <c r="U5033" s="1"/>
  <c r="Y5033"/>
  <c r="G5034"/>
  <c r="O5034"/>
  <c r="Q5034"/>
  <c r="S5034"/>
  <c r="V5034"/>
  <c r="U5034" s="1"/>
  <c r="Y5034"/>
  <c r="G5035"/>
  <c r="O5035"/>
  <c r="Q5035"/>
  <c r="S5035"/>
  <c r="V5035"/>
  <c r="U5035" s="1"/>
  <c r="Y5035"/>
  <c r="G5036"/>
  <c r="O5036"/>
  <c r="Q5036"/>
  <c r="S5036"/>
  <c r="V5036"/>
  <c r="U5036" s="1"/>
  <c r="Y5036"/>
  <c r="G5037"/>
  <c r="O5037"/>
  <c r="Q5037"/>
  <c r="S5037"/>
  <c r="V5037"/>
  <c r="U5037" s="1"/>
  <c r="Y5037"/>
  <c r="G5038"/>
  <c r="O5038"/>
  <c r="Q5038"/>
  <c r="S5038"/>
  <c r="V5038"/>
  <c r="U5038" s="1"/>
  <c r="Y5038"/>
  <c r="G5039"/>
  <c r="O5039"/>
  <c r="Q5039"/>
  <c r="S5039"/>
  <c r="V5039"/>
  <c r="U5039" s="1"/>
  <c r="Y5039"/>
  <c r="G5040"/>
  <c r="O5040"/>
  <c r="Q5040"/>
  <c r="S5040"/>
  <c r="V5040"/>
  <c r="U5040" s="1"/>
  <c r="Y5040"/>
  <c r="G5041"/>
  <c r="O5041"/>
  <c r="Q5041"/>
  <c r="S5041"/>
  <c r="V5041"/>
  <c r="U5041" s="1"/>
  <c r="Y5041"/>
  <c r="G5042"/>
  <c r="O5042"/>
  <c r="Q5042"/>
  <c r="S5042"/>
  <c r="V5042"/>
  <c r="U5042" s="1"/>
  <c r="Y5042"/>
  <c r="G5043"/>
  <c r="O5043"/>
  <c r="Q5043"/>
  <c r="S5043"/>
  <c r="V5043"/>
  <c r="U5043" s="1"/>
  <c r="Y5043"/>
  <c r="G5044"/>
  <c r="O5044"/>
  <c r="Q5044"/>
  <c r="S5044"/>
  <c r="V5044"/>
  <c r="U5044" s="1"/>
  <c r="Y5044"/>
  <c r="G5045"/>
  <c r="O5045"/>
  <c r="Q5045"/>
  <c r="S5045"/>
  <c r="V5045"/>
  <c r="U5045" s="1"/>
  <c r="Y5045"/>
  <c r="G5046"/>
  <c r="O5046"/>
  <c r="Q5046"/>
  <c r="S5046"/>
  <c r="V5046"/>
  <c r="U5046" s="1"/>
  <c r="Y5046"/>
  <c r="G5047"/>
  <c r="O5047"/>
  <c r="Q5047"/>
  <c r="S5047"/>
  <c r="V5047"/>
  <c r="U5047" s="1"/>
  <c r="Y5047"/>
  <c r="G5048"/>
  <c r="O5048"/>
  <c r="Q5048"/>
  <c r="S5048"/>
  <c r="V5048"/>
  <c r="U5048" s="1"/>
  <c r="Y5048"/>
  <c r="G5049"/>
  <c r="O5049"/>
  <c r="Q5049"/>
  <c r="S5049"/>
  <c r="V5049"/>
  <c r="U5049" s="1"/>
  <c r="Y5049"/>
  <c r="G5050"/>
  <c r="O5050"/>
  <c r="Q5050"/>
  <c r="S5050"/>
  <c r="V5050"/>
  <c r="U5050" s="1"/>
  <c r="Y5050"/>
  <c r="G5051"/>
  <c r="O5051"/>
  <c r="Q5051"/>
  <c r="S5051"/>
  <c r="V5051"/>
  <c r="U5051" s="1"/>
  <c r="Y5051"/>
  <c r="G5052"/>
  <c r="O5052"/>
  <c r="Q5052"/>
  <c r="S5052"/>
  <c r="V5052"/>
  <c r="U5052" s="1"/>
  <c r="Y5052"/>
  <c r="G5053"/>
  <c r="O5053"/>
  <c r="Q5053"/>
  <c r="S5053"/>
  <c r="V5053"/>
  <c r="U5053" s="1"/>
  <c r="Y5053"/>
  <c r="G5027"/>
  <c r="O5027"/>
  <c r="Q5027"/>
  <c r="S5027"/>
  <c r="V5027"/>
  <c r="U5027" s="1"/>
  <c r="Y5027"/>
  <c r="G5026"/>
  <c r="O5026"/>
  <c r="Q5026"/>
  <c r="S5026"/>
  <c r="V5026"/>
  <c r="U5026" s="1"/>
  <c r="Y5026"/>
  <c r="G5020"/>
  <c r="O5020"/>
  <c r="Q5020"/>
  <c r="S5020"/>
  <c r="V5020"/>
  <c r="U5020" s="1"/>
  <c r="Y5020"/>
  <c r="G5021"/>
  <c r="O5021"/>
  <c r="Q5021"/>
  <c r="S5021"/>
  <c r="V5021"/>
  <c r="U5021" s="1"/>
  <c r="Y5021"/>
  <c r="G5022"/>
  <c r="O5022"/>
  <c r="Q5022"/>
  <c r="S5022"/>
  <c r="V5022"/>
  <c r="U5022" s="1"/>
  <c r="Y5022"/>
  <c r="G5023"/>
  <c r="O5023"/>
  <c r="Q5023"/>
  <c r="S5023"/>
  <c r="V5023"/>
  <c r="U5023" s="1"/>
  <c r="Y5023"/>
  <c r="G5024"/>
  <c r="O5024"/>
  <c r="Q5024"/>
  <c r="S5024"/>
  <c r="V5024"/>
  <c r="U5024" s="1"/>
  <c r="Y5024"/>
  <c r="G5025"/>
  <c r="O5025"/>
  <c r="Q5025"/>
  <c r="S5025"/>
  <c r="V5025"/>
  <c r="U5025" s="1"/>
  <c r="Y5025"/>
  <c r="G5019"/>
  <c r="O5019"/>
  <c r="Q5019"/>
  <c r="S5019"/>
  <c r="V5019"/>
  <c r="U5019" s="1"/>
  <c r="Y5019"/>
  <c r="G5018"/>
  <c r="O5018"/>
  <c r="Q5018"/>
  <c r="S5018"/>
  <c r="V5018"/>
  <c r="U5018" s="1"/>
  <c r="Y5018"/>
  <c r="G5012"/>
  <c r="O5012"/>
  <c r="Q5012"/>
  <c r="S5012"/>
  <c r="V5012"/>
  <c r="U5012" s="1"/>
  <c r="Y5012"/>
  <c r="G5013"/>
  <c r="O5013"/>
  <c r="Q5013"/>
  <c r="S5013"/>
  <c r="V5013"/>
  <c r="U5013" s="1"/>
  <c r="Y5013"/>
  <c r="G5014"/>
  <c r="O5014"/>
  <c r="Q5014"/>
  <c r="S5014"/>
  <c r="V5014"/>
  <c r="U5014" s="1"/>
  <c r="Y5014"/>
  <c r="G5015"/>
  <c r="O5015"/>
  <c r="Q5015"/>
  <c r="S5015"/>
  <c r="V5015"/>
  <c r="U5015" s="1"/>
  <c r="Y5015"/>
  <c r="G5016"/>
  <c r="O5016"/>
  <c r="Q5016"/>
  <c r="S5016"/>
  <c r="V5016"/>
  <c r="U5016" s="1"/>
  <c r="Y5016"/>
  <c r="G5017"/>
  <c r="O5017"/>
  <c r="Q5017"/>
  <c r="S5017"/>
  <c r="V5017"/>
  <c r="U5017" s="1"/>
  <c r="Y5017"/>
  <c r="G5011"/>
  <c r="O5011"/>
  <c r="Q5011"/>
  <c r="S5011"/>
  <c r="V5011"/>
  <c r="U5011" s="1"/>
  <c r="Y5011"/>
  <c r="G5010"/>
  <c r="O5010"/>
  <c r="Q5010"/>
  <c r="S5010"/>
  <c r="V5010"/>
  <c r="U5010" s="1"/>
  <c r="Y5010"/>
  <c r="G4993"/>
  <c r="O4993"/>
  <c r="Q4993"/>
  <c r="S4993"/>
  <c r="V4993"/>
  <c r="U4993" s="1"/>
  <c r="Y4993"/>
  <c r="G4994"/>
  <c r="O4994"/>
  <c r="Q4994"/>
  <c r="S4994"/>
  <c r="V4994"/>
  <c r="U4994" s="1"/>
  <c r="Y4994"/>
  <c r="G4995"/>
  <c r="O4995"/>
  <c r="Q4995"/>
  <c r="S4995"/>
  <c r="V4995"/>
  <c r="U4995" s="1"/>
  <c r="Y4995"/>
  <c r="G4996"/>
  <c r="O4996"/>
  <c r="Q4996"/>
  <c r="S4996"/>
  <c r="V4996"/>
  <c r="U4996" s="1"/>
  <c r="Y4996"/>
  <c r="G4997"/>
  <c r="O4997"/>
  <c r="Q4997"/>
  <c r="S4997"/>
  <c r="V4997"/>
  <c r="U4997" s="1"/>
  <c r="Y4997"/>
  <c r="G4998"/>
  <c r="O4998"/>
  <c r="Q4998"/>
  <c r="S4998"/>
  <c r="V4998"/>
  <c r="U4998" s="1"/>
  <c r="Y4998"/>
  <c r="G4999"/>
  <c r="O4999"/>
  <c r="Q4999"/>
  <c r="S4999"/>
  <c r="V4999"/>
  <c r="U4999" s="1"/>
  <c r="Y4999"/>
  <c r="G5000"/>
  <c r="O5000"/>
  <c r="Q5000"/>
  <c r="S5000"/>
  <c r="V5000"/>
  <c r="U5000" s="1"/>
  <c r="Y5000"/>
  <c r="G5001"/>
  <c r="O5001"/>
  <c r="Q5001"/>
  <c r="S5001"/>
  <c r="V5001"/>
  <c r="U5001" s="1"/>
  <c r="Y5001"/>
  <c r="G5002"/>
  <c r="O5002"/>
  <c r="Q5002"/>
  <c r="S5002"/>
  <c r="V5002"/>
  <c r="U5002" s="1"/>
  <c r="Y5002"/>
  <c r="G5003"/>
  <c r="O5003"/>
  <c r="Q5003"/>
  <c r="S5003"/>
  <c r="V5003"/>
  <c r="U5003" s="1"/>
  <c r="Y5003"/>
  <c r="G5004"/>
  <c r="O5004"/>
  <c r="Q5004"/>
  <c r="S5004"/>
  <c r="V5004"/>
  <c r="U5004" s="1"/>
  <c r="Y5004"/>
  <c r="G5005"/>
  <c r="O5005"/>
  <c r="Q5005"/>
  <c r="S5005"/>
  <c r="V5005"/>
  <c r="U5005" s="1"/>
  <c r="Y5005"/>
  <c r="G5006"/>
  <c r="O5006"/>
  <c r="Q5006"/>
  <c r="S5006"/>
  <c r="V5006"/>
  <c r="U5006" s="1"/>
  <c r="Y5006"/>
  <c r="G5007"/>
  <c r="O5007"/>
  <c r="Q5007"/>
  <c r="S5007"/>
  <c r="V5007"/>
  <c r="U5007" s="1"/>
  <c r="Y5007"/>
  <c r="G5008"/>
  <c r="O5008"/>
  <c r="Q5008"/>
  <c r="S5008"/>
  <c r="V5008"/>
  <c r="U5008" s="1"/>
  <c r="Y5008"/>
  <c r="G5009"/>
  <c r="O5009"/>
  <c r="Q5009"/>
  <c r="S5009"/>
  <c r="V5009"/>
  <c r="U5009" s="1"/>
  <c r="Y5009"/>
  <c r="G4992"/>
  <c r="O4992"/>
  <c r="Q4992"/>
  <c r="S4992"/>
  <c r="V4992"/>
  <c r="U4992" s="1"/>
  <c r="Y4992"/>
  <c r="G4991"/>
  <c r="O4991"/>
  <c r="Q4991"/>
  <c r="S4991"/>
  <c r="V4991"/>
  <c r="U4991" s="1"/>
  <c r="Y4991"/>
  <c r="Y4990"/>
  <c r="S4990"/>
  <c r="Q4990"/>
  <c r="V4990"/>
  <c r="U4990" s="1"/>
  <c r="O4990"/>
  <c r="G4990"/>
  <c r="G4989"/>
  <c r="O4989"/>
  <c r="Q4989"/>
  <c r="S4989"/>
  <c r="V4989"/>
  <c r="U4989" s="1"/>
  <c r="Y4989"/>
  <c r="G4983"/>
  <c r="O4983"/>
  <c r="Q4983"/>
  <c r="S4983"/>
  <c r="V4983"/>
  <c r="U4983" s="1"/>
  <c r="Y4983"/>
  <c r="G4984"/>
  <c r="O4984"/>
  <c r="Q4984"/>
  <c r="S4984"/>
  <c r="V4984"/>
  <c r="U4984" s="1"/>
  <c r="Y4984"/>
  <c r="G4985"/>
  <c r="O4985"/>
  <c r="Q4985"/>
  <c r="S4985"/>
  <c r="V4985"/>
  <c r="U4985" s="1"/>
  <c r="Y4985"/>
  <c r="G4986"/>
  <c r="O4986"/>
  <c r="Q4986"/>
  <c r="S4986"/>
  <c r="V4986"/>
  <c r="U4986" s="1"/>
  <c r="Y4986"/>
  <c r="G4987"/>
  <c r="O4987"/>
  <c r="Q4987"/>
  <c r="S4987"/>
  <c r="V4987"/>
  <c r="U4987" s="1"/>
  <c r="Y4987"/>
  <c r="G4988"/>
  <c r="O4988"/>
  <c r="Q4988"/>
  <c r="S4988"/>
  <c r="V4988"/>
  <c r="U4988" s="1"/>
  <c r="Y4988"/>
  <c r="G4982"/>
  <c r="O4982"/>
  <c r="Q4982"/>
  <c r="S4982"/>
  <c r="V4982"/>
  <c r="U4982" s="1"/>
  <c r="Y4982"/>
  <c r="G4970"/>
  <c r="O4970"/>
  <c r="Q4970"/>
  <c r="S4970"/>
  <c r="V4970"/>
  <c r="U4970" s="1"/>
  <c r="Y4970"/>
  <c r="G4971"/>
  <c r="O4971"/>
  <c r="Q4971"/>
  <c r="S4971"/>
  <c r="V4971"/>
  <c r="U4971" s="1"/>
  <c r="Y4971"/>
  <c r="G4972"/>
  <c r="O4972"/>
  <c r="Q4972"/>
  <c r="S4972"/>
  <c r="V4972"/>
  <c r="U4972" s="1"/>
  <c r="Y4972"/>
  <c r="G4973"/>
  <c r="O4973"/>
  <c r="Q4973"/>
  <c r="S4973"/>
  <c r="V4973"/>
  <c r="U4973" s="1"/>
  <c r="Y4973"/>
  <c r="G4974"/>
  <c r="O4974"/>
  <c r="Q4974"/>
  <c r="S4974"/>
  <c r="V4974"/>
  <c r="U4974" s="1"/>
  <c r="Y4974"/>
  <c r="G4975"/>
  <c r="O4975"/>
  <c r="Q4975"/>
  <c r="S4975"/>
  <c r="V4975"/>
  <c r="U4975" s="1"/>
  <c r="Y4975"/>
  <c r="G4976"/>
  <c r="O4976"/>
  <c r="Q4976"/>
  <c r="S4976"/>
  <c r="V4976"/>
  <c r="U4976" s="1"/>
  <c r="Y4976"/>
  <c r="G4977"/>
  <c r="O4977"/>
  <c r="Q4977"/>
  <c r="S4977"/>
  <c r="V4977"/>
  <c r="U4977" s="1"/>
  <c r="Y4977"/>
  <c r="G4978"/>
  <c r="O4978"/>
  <c r="Q4978"/>
  <c r="S4978"/>
  <c r="V4978"/>
  <c r="U4978" s="1"/>
  <c r="Y4978"/>
  <c r="G4979"/>
  <c r="O4979"/>
  <c r="Q4979"/>
  <c r="S4979"/>
  <c r="V4979"/>
  <c r="U4979" s="1"/>
  <c r="Y4979"/>
  <c r="G4980"/>
  <c r="O4980"/>
  <c r="Q4980"/>
  <c r="S4980"/>
  <c r="V4980"/>
  <c r="U4980" s="1"/>
  <c r="Y4980"/>
  <c r="G4981"/>
  <c r="O4981"/>
  <c r="Q4981"/>
  <c r="S4981"/>
  <c r="V4981"/>
  <c r="U4981" s="1"/>
  <c r="Y4981"/>
  <c r="G4969"/>
  <c r="O4969"/>
  <c r="Q4969"/>
  <c r="S4969"/>
  <c r="V4969"/>
  <c r="U4969" s="1"/>
  <c r="Y4969"/>
  <c r="G4968"/>
  <c r="O4968"/>
  <c r="Q4968"/>
  <c r="S4968"/>
  <c r="V4968"/>
  <c r="U4968" s="1"/>
  <c r="Y4968"/>
  <c r="G4967"/>
  <c r="O4967"/>
  <c r="Q4967"/>
  <c r="S4967"/>
  <c r="V4967"/>
  <c r="U4967" s="1"/>
  <c r="Y4967"/>
  <c r="G4964"/>
  <c r="O4964"/>
  <c r="Q4964"/>
  <c r="S4964"/>
  <c r="V4964"/>
  <c r="U4964" s="1"/>
  <c r="Y4964"/>
  <c r="G4965"/>
  <c r="O4965"/>
  <c r="Q4965"/>
  <c r="S4965"/>
  <c r="V4965"/>
  <c r="U4965" s="1"/>
  <c r="Y4965"/>
  <c r="G4966"/>
  <c r="O4966"/>
  <c r="Q4966"/>
  <c r="S4966"/>
  <c r="V4966"/>
  <c r="U4966" s="1"/>
  <c r="Y4966"/>
  <c r="G4963"/>
  <c r="O4963"/>
  <c r="Q4963"/>
  <c r="S4963"/>
  <c r="V4963"/>
  <c r="U4963" s="1"/>
  <c r="Y4963"/>
  <c r="G4962"/>
  <c r="O4962"/>
  <c r="Q4962"/>
  <c r="S4962"/>
  <c r="V4962"/>
  <c r="U4962" s="1"/>
  <c r="Y4962"/>
  <c r="G4960"/>
  <c r="O4960"/>
  <c r="Q4960"/>
  <c r="S4960"/>
  <c r="V4960"/>
  <c r="U4960" s="1"/>
  <c r="Y4960"/>
  <c r="G4961"/>
  <c r="O4961"/>
  <c r="Q4961"/>
  <c r="S4961"/>
  <c r="V4961"/>
  <c r="U4961" s="1"/>
  <c r="Y4961"/>
  <c r="G4959"/>
  <c r="O4959"/>
  <c r="Q4959"/>
  <c r="S4959"/>
  <c r="V4959"/>
  <c r="U4959" s="1"/>
  <c r="Y4959"/>
  <c r="G4958"/>
  <c r="O4958"/>
  <c r="Q4958"/>
  <c r="S4958"/>
  <c r="V4958"/>
  <c r="U4958" s="1"/>
  <c r="Y4958"/>
  <c r="G4957"/>
  <c r="O4957"/>
  <c r="Q4957"/>
  <c r="S4957"/>
  <c r="V4957"/>
  <c r="U4957" s="1"/>
  <c r="Y4957"/>
  <c r="G4955"/>
  <c r="O4955"/>
  <c r="Q4955"/>
  <c r="S4955"/>
  <c r="V4955"/>
  <c r="U4955" s="1"/>
  <c r="Y4955"/>
  <c r="G4956"/>
  <c r="O4956"/>
  <c r="Q4956"/>
  <c r="S4956"/>
  <c r="V4956"/>
  <c r="U4956" s="1"/>
  <c r="Y4956"/>
  <c r="G4954"/>
  <c r="O4954"/>
  <c r="Q4954"/>
  <c r="S4954"/>
  <c r="V4954"/>
  <c r="U4954" s="1"/>
  <c r="Y4954"/>
  <c r="G4953"/>
  <c r="O4953"/>
  <c r="Q4953"/>
  <c r="S4953"/>
  <c r="V4953"/>
  <c r="U4953" s="1"/>
  <c r="Y4953"/>
  <c r="G4945"/>
  <c r="O4945"/>
  <c r="Q4945"/>
  <c r="S4945"/>
  <c r="V4945"/>
  <c r="U4945" s="1"/>
  <c r="Y4945"/>
  <c r="G4946"/>
  <c r="O4946"/>
  <c r="Q4946"/>
  <c r="S4946"/>
  <c r="V4946"/>
  <c r="U4946" s="1"/>
  <c r="Y4946"/>
  <c r="G4947"/>
  <c r="O4947"/>
  <c r="Q4947"/>
  <c r="S4947"/>
  <c r="V4947"/>
  <c r="U4947" s="1"/>
  <c r="Y4947"/>
  <c r="G4948"/>
  <c r="O4948"/>
  <c r="Q4948"/>
  <c r="S4948"/>
  <c r="V4948"/>
  <c r="U4948" s="1"/>
  <c r="Y4948"/>
  <c r="G4949"/>
  <c r="O4949"/>
  <c r="Q4949"/>
  <c r="S4949"/>
  <c r="V4949"/>
  <c r="U4949" s="1"/>
  <c r="Y4949"/>
  <c r="G4950"/>
  <c r="O4950"/>
  <c r="Q4950"/>
  <c r="S4950"/>
  <c r="V4950"/>
  <c r="U4950" s="1"/>
  <c r="Y4950"/>
  <c r="G4951"/>
  <c r="O4951"/>
  <c r="Q4951"/>
  <c r="S4951"/>
  <c r="V4951"/>
  <c r="U4951" s="1"/>
  <c r="Y4951"/>
  <c r="G4952"/>
  <c r="O4952"/>
  <c r="Q4952"/>
  <c r="S4952"/>
  <c r="V4952"/>
  <c r="U4952" s="1"/>
  <c r="Y4952"/>
  <c r="G4944"/>
  <c r="O4944"/>
  <c r="Q4944"/>
  <c r="S4944"/>
  <c r="V4944"/>
  <c r="U4944" s="1"/>
  <c r="Y4944"/>
  <c r="G4942"/>
  <c r="O4942"/>
  <c r="Q4942"/>
  <c r="S4942"/>
  <c r="V4942"/>
  <c r="U4942" s="1"/>
  <c r="Y4942"/>
  <c r="G4943"/>
  <c r="O4943"/>
  <c r="Q4943"/>
  <c r="S4943"/>
  <c r="V4943"/>
  <c r="U4943" s="1"/>
  <c r="Y4943"/>
  <c r="G4941"/>
  <c r="O4941"/>
  <c r="Q4941"/>
  <c r="S4941"/>
  <c r="V4941"/>
  <c r="U4941" s="1"/>
  <c r="Y4941"/>
  <c r="G4940"/>
  <c r="O4940"/>
  <c r="Q4940"/>
  <c r="S4940"/>
  <c r="V4940"/>
  <c r="U4940" s="1"/>
  <c r="Y4940"/>
  <c r="G4939"/>
  <c r="O4939"/>
  <c r="Q4939"/>
  <c r="S4939"/>
  <c r="V4939"/>
  <c r="U4939" s="1"/>
  <c r="Y4939"/>
  <c r="G4938"/>
  <c r="O4938"/>
  <c r="Q4938"/>
  <c r="S4938"/>
  <c r="V4938"/>
  <c r="U4938" s="1"/>
  <c r="Y4938"/>
  <c r="G4937"/>
  <c r="O4937"/>
  <c r="Q4937"/>
  <c r="S4937"/>
  <c r="V4937"/>
  <c r="U4937" s="1"/>
  <c r="Y4937"/>
  <c r="G4936"/>
  <c r="O4936"/>
  <c r="Q4936"/>
  <c r="S4936"/>
  <c r="V4936"/>
  <c r="U4936" s="1"/>
  <c r="Y4936"/>
  <c r="G4935"/>
  <c r="O4935"/>
  <c r="Q4935"/>
  <c r="S4935"/>
  <c r="V4935"/>
  <c r="U4935" s="1"/>
  <c r="Y4935"/>
  <c r="G4924"/>
  <c r="O4924"/>
  <c r="Q4924"/>
  <c r="S4924"/>
  <c r="V4924"/>
  <c r="U4924" s="1"/>
  <c r="Y4924"/>
  <c r="G4925"/>
  <c r="O4925"/>
  <c r="Q4925"/>
  <c r="S4925"/>
  <c r="V4925"/>
  <c r="U4925" s="1"/>
  <c r="Y4925"/>
  <c r="G4926"/>
  <c r="O4926"/>
  <c r="Q4926"/>
  <c r="S4926"/>
  <c r="V4926"/>
  <c r="U4926" s="1"/>
  <c r="Y4926"/>
  <c r="G4927"/>
  <c r="O4927"/>
  <c r="Q4927"/>
  <c r="S4927"/>
  <c r="V4927"/>
  <c r="U4927" s="1"/>
  <c r="Y4927"/>
  <c r="G4928"/>
  <c r="O4928"/>
  <c r="Q4928"/>
  <c r="S4928"/>
  <c r="V4928"/>
  <c r="U4928" s="1"/>
  <c r="Y4928"/>
  <c r="G4923"/>
  <c r="O4923"/>
  <c r="Q4923"/>
  <c r="S4923"/>
  <c r="V4923"/>
  <c r="U4923" s="1"/>
  <c r="Y4923"/>
  <c r="Y4922"/>
  <c r="S4922"/>
  <c r="Q4922"/>
  <c r="V4922"/>
  <c r="U4922" s="1"/>
  <c r="O4922"/>
  <c r="G4922"/>
  <c r="G4932"/>
  <c r="O4932"/>
  <c r="Q4932"/>
  <c r="S4932"/>
  <c r="V4932"/>
  <c r="U4932" s="1"/>
  <c r="Y4932"/>
  <c r="G4933"/>
  <c r="O4933"/>
  <c r="Q4933"/>
  <c r="S4933"/>
  <c r="V4933"/>
  <c r="U4933" s="1"/>
  <c r="Y4933"/>
  <c r="G4934"/>
  <c r="O4934"/>
  <c r="Q4934"/>
  <c r="S4934"/>
  <c r="V4934"/>
  <c r="U4934" s="1"/>
  <c r="Y4934"/>
  <c r="G4931"/>
  <c r="O4931"/>
  <c r="Q4931"/>
  <c r="S4931"/>
  <c r="V4931"/>
  <c r="U4931" s="1"/>
  <c r="Y4931"/>
  <c r="G4930"/>
  <c r="O4930"/>
  <c r="Q4930"/>
  <c r="S4930"/>
  <c r="V4930"/>
  <c r="U4930" s="1"/>
  <c r="Y4930"/>
  <c r="Y4929"/>
  <c r="S4929"/>
  <c r="Q4929"/>
  <c r="V4929"/>
  <c r="U4929" s="1"/>
  <c r="O4929"/>
  <c r="G4929"/>
  <c r="G4918"/>
  <c r="O4918"/>
  <c r="Q4918"/>
  <c r="S4918"/>
  <c r="V4918"/>
  <c r="U4918" s="1"/>
  <c r="Y4918"/>
  <c r="G4919"/>
  <c r="O4919"/>
  <c r="Q4919"/>
  <c r="S4919"/>
  <c r="V4919"/>
  <c r="U4919" s="1"/>
  <c r="Y4919"/>
  <c r="G4920"/>
  <c r="O4920"/>
  <c r="Q4920"/>
  <c r="S4920"/>
  <c r="V4920"/>
  <c r="U4920" s="1"/>
  <c r="Y4920"/>
  <c r="G4921"/>
  <c r="O4921"/>
  <c r="Q4921"/>
  <c r="S4921"/>
  <c r="V4921"/>
  <c r="U4921" s="1"/>
  <c r="Y4921"/>
  <c r="G4917"/>
  <c r="O4917"/>
  <c r="Q4917"/>
  <c r="S4917"/>
  <c r="V4917"/>
  <c r="U4917" s="1"/>
  <c r="Y4917"/>
  <c r="Y4916"/>
  <c r="S4916"/>
  <c r="Q4916"/>
  <c r="V4916"/>
  <c r="U4916" s="1"/>
  <c r="O4916"/>
  <c r="G4916"/>
  <c r="AI4885"/>
  <c r="AJ4885" s="1"/>
  <c r="AK4885" s="1"/>
  <c r="AL4885" s="1"/>
  <c r="AI4884"/>
  <c r="AJ4884" s="1"/>
  <c r="AK4884" s="1"/>
  <c r="AL4884" s="1"/>
  <c r="AI4883"/>
  <c r="AJ4883" s="1"/>
  <c r="AK4883" s="1"/>
  <c r="AL4883" s="1"/>
  <c r="AI4882"/>
  <c r="AJ4882" s="1"/>
  <c r="AK4882" s="1"/>
  <c r="AL4882" s="1"/>
  <c r="AI4881"/>
  <c r="AJ4881" s="1"/>
  <c r="AK4881" s="1"/>
  <c r="AL4881" s="1"/>
  <c r="AI4880"/>
  <c r="AJ4880" s="1"/>
  <c r="AK4880" s="1"/>
  <c r="AL4880" s="1"/>
  <c r="AI4879"/>
  <c r="AJ4879" s="1"/>
  <c r="AK4879" s="1"/>
  <c r="AL4879" s="1"/>
  <c r="AI4856"/>
  <c r="AJ4856" s="1"/>
  <c r="AK4856" s="1"/>
  <c r="AL4856" s="1"/>
  <c r="AI4855"/>
  <c r="AJ4855" s="1"/>
  <c r="AK4855" s="1"/>
  <c r="AL4855" s="1"/>
  <c r="AI4854"/>
  <c r="AJ4854" s="1"/>
  <c r="AK4854" s="1"/>
  <c r="AL4854" s="1"/>
  <c r="AI4853"/>
  <c r="AJ4853" s="1"/>
  <c r="AK4853" s="1"/>
  <c r="AL4853" s="1"/>
  <c r="AI4852"/>
  <c r="AJ4852" s="1"/>
  <c r="AK4852" s="1"/>
  <c r="AL4852" s="1"/>
  <c r="AI4851"/>
  <c r="AJ4851" s="1"/>
  <c r="AK4851" s="1"/>
  <c r="AL4851" s="1"/>
  <c r="AI4844"/>
  <c r="AJ4844" s="1"/>
  <c r="AK4844" s="1"/>
  <c r="AL4844" s="1"/>
  <c r="AI4833"/>
  <c r="AJ4833" s="1"/>
  <c r="AK4833" s="1"/>
  <c r="AL4833" s="1"/>
  <c r="AI4832"/>
  <c r="AJ4832" s="1"/>
  <c r="AK4832" s="1"/>
  <c r="AL4832" s="1"/>
  <c r="AI4828"/>
  <c r="AJ4828" s="1"/>
  <c r="AK4828" s="1"/>
  <c r="AL4828" s="1"/>
  <c r="AI4827"/>
  <c r="AJ4827" s="1"/>
  <c r="AK4827" s="1"/>
  <c r="AL4827" s="1"/>
  <c r="AI4826"/>
  <c r="AJ4826" s="1"/>
  <c r="AK4826" s="1"/>
  <c r="AL4826" s="1"/>
  <c r="AI4825"/>
  <c r="AJ4825" s="1"/>
  <c r="AK4825" s="1"/>
  <c r="AL4825" s="1"/>
  <c r="AI4824"/>
  <c r="AJ4824" s="1"/>
  <c r="AK4824" s="1"/>
  <c r="AL4824" s="1"/>
  <c r="AI4823"/>
  <c r="AJ4823" s="1"/>
  <c r="AK4823" s="1"/>
  <c r="AL4823" s="1"/>
  <c r="AI4822"/>
  <c r="AJ4822" s="1"/>
  <c r="AK4822" s="1"/>
  <c r="AL4822" s="1"/>
  <c r="AI4821"/>
  <c r="AJ4821" s="1"/>
  <c r="AK4821" s="1"/>
  <c r="AL4821" s="1"/>
  <c r="AI4820"/>
  <c r="AJ4820" s="1"/>
  <c r="AK4820" s="1"/>
  <c r="AL4820" s="1"/>
  <c r="AI4819"/>
  <c r="AJ4819" s="1"/>
  <c r="AK4819" s="1"/>
  <c r="AL4819" s="1"/>
  <c r="AI4818"/>
  <c r="AJ4818" s="1"/>
  <c r="AK4818" s="1"/>
  <c r="AL4818" s="1"/>
  <c r="AI4817"/>
  <c r="AJ4817" s="1"/>
  <c r="AK4817" s="1"/>
  <c r="AL4817" s="1"/>
  <c r="AI4816"/>
  <c r="AJ4816" s="1"/>
  <c r="AK4816" s="1"/>
  <c r="AL4816" s="1"/>
  <c r="AI4815"/>
  <c r="AJ4815" s="1"/>
  <c r="AK4815" s="1"/>
  <c r="AL4815" s="1"/>
  <c r="AI4814"/>
  <c r="AJ4814" s="1"/>
  <c r="AK4814" s="1"/>
  <c r="AL4814" s="1"/>
  <c r="AI4813"/>
  <c r="AJ4813" s="1"/>
  <c r="AK4813" s="1"/>
  <c r="AL4813" s="1"/>
  <c r="AI4812"/>
  <c r="AJ4812" s="1"/>
  <c r="AK4812" s="1"/>
  <c r="AL4812" s="1"/>
  <c r="AI4811"/>
  <c r="AJ4811" s="1"/>
  <c r="AK4811" s="1"/>
  <c r="AL4811" s="1"/>
  <c r="AI4810"/>
  <c r="AJ4810" s="1"/>
  <c r="AK4810" s="1"/>
  <c r="AL4810" s="1"/>
  <c r="AI4809"/>
  <c r="AJ4809" s="1"/>
  <c r="AK4809" s="1"/>
  <c r="AL4809" s="1"/>
  <c r="AI4808"/>
  <c r="AJ4808" s="1"/>
  <c r="AK4808" s="1"/>
  <c r="AL4808" s="1"/>
  <c r="AI4807"/>
  <c r="AJ4807" s="1"/>
  <c r="AK4807" s="1"/>
  <c r="AL4807" s="1"/>
  <c r="AI4806"/>
  <c r="AJ4806" s="1"/>
  <c r="AK4806" s="1"/>
  <c r="AL4806" s="1"/>
  <c r="AI4805"/>
  <c r="AJ4805" s="1"/>
  <c r="AK4805" s="1"/>
  <c r="AL4805" s="1"/>
  <c r="AI4804"/>
  <c r="AJ4804" s="1"/>
  <c r="AK4804" s="1"/>
  <c r="AL4804" s="1"/>
  <c r="AI4803"/>
  <c r="AJ4803" s="1"/>
  <c r="AK4803" s="1"/>
  <c r="AL4803" s="1"/>
  <c r="AI4802"/>
  <c r="AJ4802" s="1"/>
  <c r="AK4802" s="1"/>
  <c r="AL4802" s="1"/>
  <c r="AI4801"/>
  <c r="AJ4801" s="1"/>
  <c r="AK4801" s="1"/>
  <c r="AL4801" s="1"/>
  <c r="AI4800"/>
  <c r="AJ4800" s="1"/>
  <c r="AK4800" s="1"/>
  <c r="AL4800" s="1"/>
  <c r="AI4799"/>
  <c r="AJ4799" s="1"/>
  <c r="AK4799" s="1"/>
  <c r="AL4799" s="1"/>
  <c r="AI4798"/>
  <c r="AJ4798" s="1"/>
  <c r="AK4798" s="1"/>
  <c r="AL4798" s="1"/>
  <c r="AI4797"/>
  <c r="AJ4797" s="1"/>
  <c r="AK4797" s="1"/>
  <c r="AL4797" s="1"/>
  <c r="AI4796"/>
  <c r="AJ4796" s="1"/>
  <c r="AK4796" s="1"/>
  <c r="AL4796" s="1"/>
  <c r="AI4793"/>
  <c r="AJ4793" s="1"/>
  <c r="AK4793" s="1"/>
  <c r="AL4793" s="1"/>
  <c r="AI4792"/>
  <c r="AJ4792" s="1"/>
  <c r="AK4792" s="1"/>
  <c r="AL4792" s="1"/>
  <c r="AI4791"/>
  <c r="AJ4791" s="1"/>
  <c r="AK4791" s="1"/>
  <c r="AL4791" s="1"/>
  <c r="AI4790"/>
  <c r="AJ4790" s="1"/>
  <c r="AK4790" s="1"/>
  <c r="AL4790" s="1"/>
  <c r="AI4789"/>
  <c r="AJ4789" s="1"/>
  <c r="AK4789" s="1"/>
  <c r="AL4789" s="1"/>
  <c r="AI4788"/>
  <c r="AJ4788" s="1"/>
  <c r="AK4788" s="1"/>
  <c r="AL4788" s="1"/>
  <c r="AI4787"/>
  <c r="AJ4787" s="1"/>
  <c r="AK4787" s="1"/>
  <c r="AL4787" s="1"/>
  <c r="AI4786"/>
  <c r="AJ4786" s="1"/>
  <c r="AK4786" s="1"/>
  <c r="AL4786" s="1"/>
  <c r="AI4785"/>
  <c r="AJ4785" s="1"/>
  <c r="AK4785" s="1"/>
  <c r="AL4785" s="1"/>
  <c r="AI4784"/>
  <c r="AJ4784" s="1"/>
  <c r="AK4784" s="1"/>
  <c r="AL4784" s="1"/>
  <c r="AI4783"/>
  <c r="AJ4783" s="1"/>
  <c r="AK4783" s="1"/>
  <c r="AL4783" s="1"/>
  <c r="AI4782"/>
  <c r="AJ4782" s="1"/>
  <c r="AK4782" s="1"/>
  <c r="AL4782" s="1"/>
  <c r="AI4781"/>
  <c r="AJ4781" s="1"/>
  <c r="AK4781" s="1"/>
  <c r="AL4781" s="1"/>
  <c r="AI4780"/>
  <c r="AJ4780" s="1"/>
  <c r="AK4780" s="1"/>
  <c r="AL4780" s="1"/>
  <c r="AI4776"/>
  <c r="AJ4776" s="1"/>
  <c r="AK4776" s="1"/>
  <c r="AL4776" s="1"/>
  <c r="AI4775"/>
  <c r="AJ4775" s="1"/>
  <c r="AK4775" s="1"/>
  <c r="AL4775" s="1"/>
  <c r="AI4774"/>
  <c r="AJ4774" s="1"/>
  <c r="AK4774" s="1"/>
  <c r="AL4774" s="1"/>
  <c r="AI4773"/>
  <c r="AJ4773" s="1"/>
  <c r="AK4773" s="1"/>
  <c r="AL4773" s="1"/>
  <c r="AI4772"/>
  <c r="AJ4772" s="1"/>
  <c r="AK4772" s="1"/>
  <c r="AL4772" s="1"/>
  <c r="AI4771"/>
  <c r="AJ4771" s="1"/>
  <c r="AK4771" s="1"/>
  <c r="AL4771" s="1"/>
  <c r="AI4770"/>
  <c r="AJ4770" s="1"/>
  <c r="AK4770" s="1"/>
  <c r="AL4770" s="1"/>
  <c r="AI4769"/>
  <c r="AJ4769" s="1"/>
  <c r="AK4769" s="1"/>
  <c r="AL4769" s="1"/>
  <c r="AI4768"/>
  <c r="AJ4768" s="1"/>
  <c r="AK4768" s="1"/>
  <c r="AL4768" s="1"/>
  <c r="AI4767"/>
  <c r="AJ4767" s="1"/>
  <c r="AK4767" s="1"/>
  <c r="AL4767" s="1"/>
  <c r="AI4766"/>
  <c r="AJ4766" s="1"/>
  <c r="AK4766" s="1"/>
  <c r="AL4766" s="1"/>
  <c r="AI4765"/>
  <c r="AJ4765" s="1"/>
  <c r="AK4765" s="1"/>
  <c r="AL4765" s="1"/>
  <c r="AI4764"/>
  <c r="AJ4764" s="1"/>
  <c r="AK4764" s="1"/>
  <c r="AL4764" s="1"/>
  <c r="AI4763"/>
  <c r="AJ4763" s="1"/>
  <c r="AK4763" s="1"/>
  <c r="AL4763" s="1"/>
  <c r="AI4762"/>
  <c r="AJ4762" s="1"/>
  <c r="AK4762" s="1"/>
  <c r="AL4762" s="1"/>
  <c r="AI4761"/>
  <c r="AJ4761" s="1"/>
  <c r="AK4761" s="1"/>
  <c r="AL4761" s="1"/>
  <c r="AI4760"/>
  <c r="AJ4760" s="1"/>
  <c r="AK4760" s="1"/>
  <c r="AL4760" s="1"/>
  <c r="AI4759"/>
  <c r="AJ4759" s="1"/>
  <c r="AK4759" s="1"/>
  <c r="AL4759" s="1"/>
  <c r="AI4758"/>
  <c r="AJ4758" s="1"/>
  <c r="AK4758" s="1"/>
  <c r="AL4758" s="1"/>
  <c r="AI4757"/>
  <c r="AJ4757" s="1"/>
  <c r="AK4757" s="1"/>
  <c r="AL4757" s="1"/>
  <c r="AI4756"/>
  <c r="AJ4756" s="1"/>
  <c r="AK4756" s="1"/>
  <c r="AL4756" s="1"/>
  <c r="AI4755"/>
  <c r="AJ4755" s="1"/>
  <c r="AK4755" s="1"/>
  <c r="AL4755" s="1"/>
  <c r="AI4754"/>
  <c r="AJ4754" s="1"/>
  <c r="AK4754" s="1"/>
  <c r="AL4754" s="1"/>
  <c r="AI4747"/>
  <c r="AJ4747" s="1"/>
  <c r="AK4747" s="1"/>
  <c r="AL4747" s="1"/>
  <c r="AI4746"/>
  <c r="AJ4746" s="1"/>
  <c r="AK4746" s="1"/>
  <c r="AL4746" s="1"/>
  <c r="AI4745"/>
  <c r="AJ4745" s="1"/>
  <c r="AK4745" s="1"/>
  <c r="AL4745" s="1"/>
  <c r="AI4744"/>
  <c r="AJ4744" s="1"/>
  <c r="AK4744" s="1"/>
  <c r="AL4744" s="1"/>
  <c r="AI4743"/>
  <c r="AJ4743" s="1"/>
  <c r="AK4743" s="1"/>
  <c r="AL4743" s="1"/>
  <c r="AI4742"/>
  <c r="AJ4742" s="1"/>
  <c r="AK4742" s="1"/>
  <c r="AL4742" s="1"/>
  <c r="AI4741"/>
  <c r="AJ4741" s="1"/>
  <c r="AK4741" s="1"/>
  <c r="AL4741" s="1"/>
  <c r="AI4740"/>
  <c r="AJ4740" s="1"/>
  <c r="AK4740" s="1"/>
  <c r="AL4740" s="1"/>
  <c r="AI4739"/>
  <c r="AJ4739" s="1"/>
  <c r="AK4739" s="1"/>
  <c r="AL4739" s="1"/>
  <c r="AI4738"/>
  <c r="AJ4738" s="1"/>
  <c r="AK4738" s="1"/>
  <c r="AL4738" s="1"/>
  <c r="AI4737"/>
  <c r="AJ4737" s="1"/>
  <c r="AK4737" s="1"/>
  <c r="AL4737" s="1"/>
  <c r="AI4736"/>
  <c r="AJ4736" s="1"/>
  <c r="AK4736" s="1"/>
  <c r="AL4736" s="1"/>
  <c r="AI4735"/>
  <c r="AJ4735" s="1"/>
  <c r="AK4735" s="1"/>
  <c r="AL4735" s="1"/>
  <c r="AI4734"/>
  <c r="AJ4734" s="1"/>
  <c r="AK4734" s="1"/>
  <c r="AL4734" s="1"/>
  <c r="AI4733"/>
  <c r="AJ4733" s="1"/>
  <c r="AK4733" s="1"/>
  <c r="AL4733" s="1"/>
  <c r="AI4732"/>
  <c r="AJ4732" s="1"/>
  <c r="AK4732" s="1"/>
  <c r="AL4732" s="1"/>
  <c r="AI4731"/>
  <c r="AJ4731" s="1"/>
  <c r="AK4731" s="1"/>
  <c r="AL4731" s="1"/>
  <c r="AI4730"/>
  <c r="AJ4730" s="1"/>
  <c r="AK4730" s="1"/>
  <c r="AL4730" s="1"/>
  <c r="AI4729"/>
  <c r="AJ4729" s="1"/>
  <c r="AK4729" s="1"/>
  <c r="AL4729" s="1"/>
  <c r="AI4701"/>
  <c r="AJ4701" s="1"/>
  <c r="AK4701" s="1"/>
  <c r="AL4701" s="1"/>
  <c r="AI4700"/>
  <c r="AJ4700" s="1"/>
  <c r="AK4700" s="1"/>
  <c r="AL4700" s="1"/>
  <c r="AI4679"/>
  <c r="AJ4679" s="1"/>
  <c r="AK4679" s="1"/>
  <c r="AL4679" s="1"/>
  <c r="AI4678"/>
  <c r="AJ4678" s="1"/>
  <c r="AK4678" s="1"/>
  <c r="AL4678" s="1"/>
  <c r="AI4647"/>
  <c r="AJ4647" s="1"/>
  <c r="AK4647" s="1"/>
  <c r="AL4647" s="1"/>
  <c r="AI4646"/>
  <c r="AJ4646" s="1"/>
  <c r="AK4646" s="1"/>
  <c r="AL4646" s="1"/>
  <c r="AI4603"/>
  <c r="AJ4603" s="1"/>
  <c r="AK4603" s="1"/>
  <c r="AL4603" s="1"/>
  <c r="AI4602"/>
  <c r="AJ4602" s="1"/>
  <c r="AK4602" s="1"/>
  <c r="AL4602" s="1"/>
  <c r="AI4569"/>
  <c r="AJ4569" s="1"/>
  <c r="AK4569" s="1"/>
  <c r="AL4569" s="1"/>
  <c r="AI4568"/>
  <c r="AJ4568" s="1"/>
  <c r="AK4568" s="1"/>
  <c r="AL4568" s="1"/>
  <c r="AI4539"/>
  <c r="AJ4539" s="1"/>
  <c r="AK4539" s="1"/>
  <c r="AL4539" s="1"/>
  <c r="AI4538"/>
  <c r="AJ4538" s="1"/>
  <c r="AK4538" s="1"/>
  <c r="AL4538" s="1"/>
  <c r="AI4537"/>
  <c r="AJ4537" s="1"/>
  <c r="AK4537" s="1"/>
  <c r="AL4537" s="1"/>
  <c r="AI4536"/>
  <c r="AJ4536" s="1"/>
  <c r="AK4536" s="1"/>
  <c r="AL4536" s="1"/>
  <c r="AI4535"/>
  <c r="AJ4535" s="1"/>
  <c r="AK4535" s="1"/>
  <c r="AL4535" s="1"/>
  <c r="AI4534"/>
  <c r="AJ4534" s="1"/>
  <c r="AK4534" s="1"/>
  <c r="AL4534" s="1"/>
  <c r="AI4533"/>
  <c r="AJ4533" s="1"/>
  <c r="AK4533" s="1"/>
  <c r="AL4533" s="1"/>
  <c r="AI4532"/>
  <c r="AJ4532" s="1"/>
  <c r="AK4532" s="1"/>
  <c r="AL4532" s="1"/>
  <c r="AI4531"/>
  <c r="AJ4531" s="1"/>
  <c r="AK4531" s="1"/>
  <c r="AL4531" s="1"/>
  <c r="AI4530"/>
  <c r="AJ4530" s="1"/>
  <c r="AK4530" s="1"/>
  <c r="AL4530" s="1"/>
  <c r="AI4529"/>
  <c r="AJ4529" s="1"/>
  <c r="AK4529" s="1"/>
  <c r="AL4529" s="1"/>
  <c r="AI4515"/>
  <c r="AJ4515" s="1"/>
  <c r="AK4515" s="1"/>
  <c r="AL4515" s="1"/>
  <c r="AI4514"/>
  <c r="AJ4514" s="1"/>
  <c r="AK4514" s="1"/>
  <c r="AL4514" s="1"/>
  <c r="AI4495"/>
  <c r="AJ4495" s="1"/>
  <c r="AK4495" s="1"/>
  <c r="AL4495" s="1"/>
  <c r="AI4494"/>
  <c r="AJ4494" s="1"/>
  <c r="AK4494" s="1"/>
  <c r="AL4494" s="1"/>
  <c r="AI4490"/>
  <c r="AJ4490" s="1"/>
  <c r="AK4490" s="1"/>
  <c r="AL4490" s="1"/>
  <c r="AI4489"/>
  <c r="AJ4489" s="1"/>
  <c r="AK4489" s="1"/>
  <c r="AL4489" s="1"/>
  <c r="AI4488"/>
  <c r="AJ4488" s="1"/>
  <c r="AK4488" s="1"/>
  <c r="AL4488" s="1"/>
  <c r="AI4487"/>
  <c r="AJ4487" s="1"/>
  <c r="AK4487" s="1"/>
  <c r="AL4487" s="1"/>
  <c r="AI4486"/>
  <c r="AJ4486" s="1"/>
  <c r="AK4486" s="1"/>
  <c r="AL4486" s="1"/>
  <c r="AI4485"/>
  <c r="AJ4485" s="1"/>
  <c r="AK4485" s="1"/>
  <c r="AL4485" s="1"/>
  <c r="AI4484"/>
  <c r="AJ4484" s="1"/>
  <c r="AK4484" s="1"/>
  <c r="AL4484" s="1"/>
  <c r="AI4483"/>
  <c r="AJ4483" s="1"/>
  <c r="AK4483" s="1"/>
  <c r="AL4483" s="1"/>
  <c r="AI4482"/>
  <c r="AJ4482" s="1"/>
  <c r="AK4482" s="1"/>
  <c r="AL4482" s="1"/>
  <c r="AI4481"/>
  <c r="AJ4481" s="1"/>
  <c r="AK4481" s="1"/>
  <c r="AL4481" s="1"/>
  <c r="AI4480"/>
  <c r="AJ4480" s="1"/>
  <c r="AK4480" s="1"/>
  <c r="AL4480" s="1"/>
  <c r="AI4479"/>
  <c r="AJ4479" s="1"/>
  <c r="AK4479" s="1"/>
  <c r="AL4479" s="1"/>
  <c r="AI4478"/>
  <c r="AJ4478" s="1"/>
  <c r="AK4478" s="1"/>
  <c r="AL4478" s="1"/>
  <c r="AI4477"/>
  <c r="AJ4477" s="1"/>
  <c r="AK4477" s="1"/>
  <c r="AL4477" s="1"/>
  <c r="AI4476"/>
  <c r="AJ4476" s="1"/>
  <c r="AK4476" s="1"/>
  <c r="AL4476" s="1"/>
  <c r="AI4475"/>
  <c r="AJ4475" s="1"/>
  <c r="AK4475" s="1"/>
  <c r="AL4475" s="1"/>
  <c r="AI4474"/>
  <c r="AJ4474" s="1"/>
  <c r="AK4474" s="1"/>
  <c r="AL4474" s="1"/>
  <c r="AI4473"/>
  <c r="AJ4473" s="1"/>
  <c r="AK4473" s="1"/>
  <c r="AL4473" s="1"/>
  <c r="AI4472"/>
  <c r="AJ4472" s="1"/>
  <c r="AK4472" s="1"/>
  <c r="AL4472" s="1"/>
  <c r="AI4471"/>
  <c r="AJ4471" s="1"/>
  <c r="AK4471" s="1"/>
  <c r="AL4471" s="1"/>
  <c r="AI4470"/>
  <c r="AJ4470" s="1"/>
  <c r="AK4470" s="1"/>
  <c r="AL4470" s="1"/>
  <c r="AI4469"/>
  <c r="AJ4469" s="1"/>
  <c r="AK4469" s="1"/>
  <c r="AL4469" s="1"/>
  <c r="AI4468"/>
  <c r="AJ4468" s="1"/>
  <c r="AK4468" s="1"/>
  <c r="AL4468" s="1"/>
  <c r="AI4467"/>
  <c r="AJ4467" s="1"/>
  <c r="AK4467" s="1"/>
  <c r="AL4467" s="1"/>
  <c r="AI4466"/>
  <c r="AJ4466" s="1"/>
  <c r="AK4466" s="1"/>
  <c r="AL4466" s="1"/>
  <c r="AI4465"/>
  <c r="AJ4465" s="1"/>
  <c r="AK4465" s="1"/>
  <c r="AL4465" s="1"/>
  <c r="AI4464"/>
  <c r="AJ4464" s="1"/>
  <c r="AK4464" s="1"/>
  <c r="AL4464" s="1"/>
  <c r="AI4463"/>
  <c r="AJ4463" s="1"/>
  <c r="AK4463" s="1"/>
  <c r="AL4463" s="1"/>
  <c r="AI4462"/>
  <c r="AJ4462" s="1"/>
  <c r="AK4462" s="1"/>
  <c r="AL4462" s="1"/>
  <c r="AI4461"/>
  <c r="AJ4461" s="1"/>
  <c r="AK4461" s="1"/>
  <c r="AL4461" s="1"/>
  <c r="AI4460"/>
  <c r="AJ4460" s="1"/>
  <c r="AK4460" s="1"/>
  <c r="AL4460" s="1"/>
  <c r="AI4459"/>
  <c r="AJ4459" s="1"/>
  <c r="AK4459" s="1"/>
  <c r="AL4459" s="1"/>
  <c r="AI4458"/>
  <c r="AJ4458" s="1"/>
  <c r="AK4458" s="1"/>
  <c r="AL4458" s="1"/>
  <c r="AI4457"/>
  <c r="AJ4457" s="1"/>
  <c r="AK4457" s="1"/>
  <c r="AL4457" s="1"/>
  <c r="AI4456"/>
  <c r="AJ4456" s="1"/>
  <c r="AK4456" s="1"/>
  <c r="AL4456" s="1"/>
  <c r="AI4455"/>
  <c r="AJ4455" s="1"/>
  <c r="AK4455" s="1"/>
  <c r="AL4455" s="1"/>
  <c r="AI4454"/>
  <c r="AJ4454" s="1"/>
  <c r="AK4454" s="1"/>
  <c r="AL4454" s="1"/>
  <c r="AI4453"/>
  <c r="AJ4453" s="1"/>
  <c r="AK4453" s="1"/>
  <c r="AL4453" s="1"/>
  <c r="AI4452"/>
  <c r="AJ4452" s="1"/>
  <c r="AK4452" s="1"/>
  <c r="AL4452" s="1"/>
  <c r="AI4451"/>
  <c r="AJ4451" s="1"/>
  <c r="AK4451" s="1"/>
  <c r="AL4451" s="1"/>
  <c r="AI4450"/>
  <c r="AJ4450" s="1"/>
  <c r="AK4450" s="1"/>
  <c r="AL4450" s="1"/>
  <c r="AI4449"/>
  <c r="AJ4449" s="1"/>
  <c r="AK4449" s="1"/>
  <c r="AL4449" s="1"/>
  <c r="AI4448"/>
  <c r="AJ4448" s="1"/>
  <c r="AK4448" s="1"/>
  <c r="AL4448" s="1"/>
  <c r="AI4447"/>
  <c r="AJ4447" s="1"/>
  <c r="AK4447" s="1"/>
  <c r="AL4447" s="1"/>
  <c r="AI4446"/>
  <c r="AJ4446" s="1"/>
  <c r="AK4446" s="1"/>
  <c r="AL4446" s="1"/>
  <c r="AI4445"/>
  <c r="AJ4445" s="1"/>
  <c r="AK4445" s="1"/>
  <c r="AL4445" s="1"/>
  <c r="AI4444"/>
  <c r="AJ4444" s="1"/>
  <c r="AK4444" s="1"/>
  <c r="AL4444" s="1"/>
  <c r="AI4443"/>
  <c r="AJ4443" s="1"/>
  <c r="AK4443" s="1"/>
  <c r="AL4443" s="1"/>
  <c r="AI4442"/>
  <c r="AJ4442" s="1"/>
  <c r="AK4442" s="1"/>
  <c r="AL4442" s="1"/>
  <c r="AI4441"/>
  <c r="AJ4441" s="1"/>
  <c r="AK4441" s="1"/>
  <c r="AL4441" s="1"/>
  <c r="AI4440"/>
  <c r="AJ4440" s="1"/>
  <c r="AK4440" s="1"/>
  <c r="AL4440" s="1"/>
  <c r="AI4439"/>
  <c r="AJ4439" s="1"/>
  <c r="AK4439" s="1"/>
  <c r="AL4439" s="1"/>
  <c r="AI4438"/>
  <c r="AJ4438" s="1"/>
  <c r="AK4438" s="1"/>
  <c r="AL4438" s="1"/>
  <c r="AI4437"/>
  <c r="AJ4437" s="1"/>
  <c r="AK4437" s="1"/>
  <c r="AL4437" s="1"/>
  <c r="AI4436"/>
  <c r="AJ4436" s="1"/>
  <c r="AK4436" s="1"/>
  <c r="AL4436" s="1"/>
  <c r="AI4435"/>
  <c r="AJ4435" s="1"/>
  <c r="AK4435" s="1"/>
  <c r="AL4435" s="1"/>
  <c r="AI4434"/>
  <c r="AJ4434" s="1"/>
  <c r="AK4434" s="1"/>
  <c r="AL4434" s="1"/>
  <c r="AI4433"/>
  <c r="AJ4433" s="1"/>
  <c r="AK4433" s="1"/>
  <c r="AL4433" s="1"/>
  <c r="AI4432"/>
  <c r="AJ4432" s="1"/>
  <c r="AK4432" s="1"/>
  <c r="AL4432" s="1"/>
  <c r="AI4431"/>
  <c r="AJ4431" s="1"/>
  <c r="AK4431" s="1"/>
  <c r="AL4431" s="1"/>
  <c r="AI4430"/>
  <c r="AJ4430" s="1"/>
  <c r="AK4430" s="1"/>
  <c r="AL4430" s="1"/>
  <c r="AI4429"/>
  <c r="AJ4429" s="1"/>
  <c r="AK4429" s="1"/>
  <c r="AL4429" s="1"/>
  <c r="AI4428"/>
  <c r="AJ4428" s="1"/>
  <c r="AK4428" s="1"/>
  <c r="AL4428" s="1"/>
  <c r="AI4427"/>
  <c r="AJ4427" s="1"/>
  <c r="AK4427" s="1"/>
  <c r="AL4427" s="1"/>
  <c r="AI4426"/>
  <c r="AJ4426" s="1"/>
  <c r="AK4426" s="1"/>
  <c r="AL4426" s="1"/>
  <c r="AI4425"/>
  <c r="AJ4425" s="1"/>
  <c r="AK4425" s="1"/>
  <c r="AL4425" s="1"/>
  <c r="AI4424"/>
  <c r="AJ4424" s="1"/>
  <c r="AK4424" s="1"/>
  <c r="AL4424" s="1"/>
  <c r="AI4423"/>
  <c r="AJ4423" s="1"/>
  <c r="AK4423" s="1"/>
  <c r="AL4423" s="1"/>
  <c r="AI4422"/>
  <c r="AJ4422" s="1"/>
  <c r="AK4422" s="1"/>
  <c r="AL4422" s="1"/>
  <c r="AI4421"/>
  <c r="AJ4421" s="1"/>
  <c r="AK4421" s="1"/>
  <c r="AL4421" s="1"/>
  <c r="AI4420"/>
  <c r="AJ4420" s="1"/>
  <c r="AK4420" s="1"/>
  <c r="AL4420" s="1"/>
  <c r="AI4419"/>
  <c r="AJ4419" s="1"/>
  <c r="AK4419" s="1"/>
  <c r="AL4419" s="1"/>
  <c r="AI4418"/>
  <c r="AJ4418" s="1"/>
  <c r="AK4418" s="1"/>
  <c r="AL4418" s="1"/>
  <c r="AI4417"/>
  <c r="AJ4417" s="1"/>
  <c r="AK4417" s="1"/>
  <c r="AL4417" s="1"/>
  <c r="AI4416"/>
  <c r="AJ4416" s="1"/>
  <c r="AK4416" s="1"/>
  <c r="AL4416" s="1"/>
  <c r="AI4415"/>
  <c r="AJ4415" s="1"/>
  <c r="AK4415" s="1"/>
  <c r="AL4415" s="1"/>
  <c r="AI4414"/>
  <c r="AJ4414" s="1"/>
  <c r="AK4414" s="1"/>
  <c r="AL4414" s="1"/>
  <c r="AI4413"/>
  <c r="AJ4413" s="1"/>
  <c r="AK4413" s="1"/>
  <c r="AL4413" s="1"/>
  <c r="AI4412"/>
  <c r="AJ4412" s="1"/>
  <c r="AK4412" s="1"/>
  <c r="AL4412" s="1"/>
  <c r="AI4411"/>
  <c r="AJ4411" s="1"/>
  <c r="AK4411" s="1"/>
  <c r="AL4411" s="1"/>
  <c r="AI4410"/>
  <c r="AJ4410" s="1"/>
  <c r="AK4410" s="1"/>
  <c r="AL4410" s="1"/>
  <c r="AI4409"/>
  <c r="AJ4409" s="1"/>
  <c r="AK4409" s="1"/>
  <c r="AL4409" s="1"/>
  <c r="AI4408"/>
  <c r="AJ4408" s="1"/>
  <c r="AK4408" s="1"/>
  <c r="AL4408" s="1"/>
  <c r="AI4407"/>
  <c r="AJ4407" s="1"/>
  <c r="AK4407" s="1"/>
  <c r="AL4407" s="1"/>
  <c r="AI4369"/>
  <c r="AJ4369" s="1"/>
  <c r="AK4369" s="1"/>
  <c r="AL4369" s="1"/>
  <c r="AI4368"/>
  <c r="AJ4368" s="1"/>
  <c r="AK4368" s="1"/>
  <c r="AL4368" s="1"/>
  <c r="AI4367"/>
  <c r="AJ4367" s="1"/>
  <c r="AK4367" s="1"/>
  <c r="AL4367" s="1"/>
  <c r="AI4366"/>
  <c r="AJ4366" s="1"/>
  <c r="AK4366" s="1"/>
  <c r="AL4366" s="1"/>
  <c r="AI4365"/>
  <c r="AJ4365" s="1"/>
  <c r="AK4365" s="1"/>
  <c r="AL4365" s="1"/>
  <c r="AI4364"/>
  <c r="AJ4364" s="1"/>
  <c r="AK4364" s="1"/>
  <c r="AL4364" s="1"/>
  <c r="AI4363"/>
  <c r="AJ4363" s="1"/>
  <c r="AK4363" s="1"/>
  <c r="AL4363" s="1"/>
  <c r="AI4362"/>
  <c r="AJ4362" s="1"/>
  <c r="AK4362" s="1"/>
  <c r="AL4362" s="1"/>
  <c r="AI4361"/>
  <c r="AJ4361" s="1"/>
  <c r="AK4361" s="1"/>
  <c r="AL4361" s="1"/>
  <c r="AI4360"/>
  <c r="AJ4360" s="1"/>
  <c r="AK4360" s="1"/>
  <c r="AL4360" s="1"/>
  <c r="AI4359"/>
  <c r="AJ4359" s="1"/>
  <c r="AK4359" s="1"/>
  <c r="AL4359" s="1"/>
  <c r="AI4358"/>
  <c r="AJ4358" s="1"/>
  <c r="AK4358" s="1"/>
  <c r="AL4358" s="1"/>
  <c r="AI4357"/>
  <c r="AJ4357" s="1"/>
  <c r="AK4357" s="1"/>
  <c r="AL4357" s="1"/>
  <c r="AI4356"/>
  <c r="AJ4356" s="1"/>
  <c r="AK4356" s="1"/>
  <c r="AL4356" s="1"/>
  <c r="AI4355"/>
  <c r="AJ4355" s="1"/>
  <c r="AK4355" s="1"/>
  <c r="AL4355" s="1"/>
  <c r="AI4354"/>
  <c r="AJ4354" s="1"/>
  <c r="AK4354" s="1"/>
  <c r="AL4354" s="1"/>
  <c r="AI4353"/>
  <c r="AJ4353" s="1"/>
  <c r="AK4353" s="1"/>
  <c r="AL4353" s="1"/>
  <c r="AI4352"/>
  <c r="AJ4352" s="1"/>
  <c r="AK4352" s="1"/>
  <c r="AL4352" s="1"/>
  <c r="AI4351"/>
  <c r="AJ4351" s="1"/>
  <c r="AK4351" s="1"/>
  <c r="AL4351" s="1"/>
  <c r="AI4350"/>
  <c r="AJ4350" s="1"/>
  <c r="AK4350" s="1"/>
  <c r="AL4350" s="1"/>
  <c r="AI4349"/>
  <c r="AJ4349" s="1"/>
  <c r="AK4349" s="1"/>
  <c r="AL4349" s="1"/>
  <c r="AI4348"/>
  <c r="AJ4348" s="1"/>
  <c r="AK4348" s="1"/>
  <c r="AL4348" s="1"/>
  <c r="AI4347"/>
  <c r="AJ4347" s="1"/>
  <c r="AK4347" s="1"/>
  <c r="AL4347" s="1"/>
  <c r="AI4346"/>
  <c r="AJ4346" s="1"/>
  <c r="AK4346" s="1"/>
  <c r="AL4346" s="1"/>
  <c r="AI4345"/>
  <c r="AJ4345" s="1"/>
  <c r="AK4345" s="1"/>
  <c r="AL4345" s="1"/>
  <c r="AI4344"/>
  <c r="AJ4344" s="1"/>
  <c r="AK4344" s="1"/>
  <c r="AL4344" s="1"/>
  <c r="AI4343"/>
  <c r="AJ4343" s="1"/>
  <c r="AK4343" s="1"/>
  <c r="AL4343" s="1"/>
  <c r="AI4342"/>
  <c r="AJ4342" s="1"/>
  <c r="AK4342" s="1"/>
  <c r="AL4342" s="1"/>
  <c r="AI4341"/>
  <c r="AJ4341" s="1"/>
  <c r="AK4341" s="1"/>
  <c r="AL4341" s="1"/>
  <c r="AI4306"/>
  <c r="AJ4306" s="1"/>
  <c r="AK4306" s="1"/>
  <c r="AL4306" s="1"/>
  <c r="AI4305"/>
  <c r="AJ4305" s="1"/>
  <c r="AK4305" s="1"/>
  <c r="AL4305" s="1"/>
  <c r="AI4304"/>
  <c r="AJ4304" s="1"/>
  <c r="AK4304" s="1"/>
  <c r="AL4304" s="1"/>
  <c r="AI4303"/>
  <c r="AJ4303" s="1"/>
  <c r="AK4303" s="1"/>
  <c r="AL4303" s="1"/>
  <c r="AI4302"/>
  <c r="AJ4302" s="1"/>
  <c r="AK4302" s="1"/>
  <c r="AL4302" s="1"/>
  <c r="AI4301"/>
  <c r="AJ4301" s="1"/>
  <c r="AK4301" s="1"/>
  <c r="AL4301" s="1"/>
  <c r="AI4300"/>
  <c r="AJ4300" s="1"/>
  <c r="AK4300" s="1"/>
  <c r="AL4300" s="1"/>
  <c r="AI4298"/>
  <c r="AJ4298" s="1"/>
  <c r="AK4298" s="1"/>
  <c r="AL4298" s="1"/>
  <c r="AI4297"/>
  <c r="AJ4297" s="1"/>
  <c r="AK4297" s="1"/>
  <c r="AL4297" s="1"/>
  <c r="AI4296"/>
  <c r="AJ4296" s="1"/>
  <c r="AK4296" s="1"/>
  <c r="AL4296" s="1"/>
  <c r="AI4295"/>
  <c r="AJ4295" s="1"/>
  <c r="AK4295" s="1"/>
  <c r="AL4295" s="1"/>
  <c r="AI4294"/>
  <c r="AJ4294" s="1"/>
  <c r="AK4294" s="1"/>
  <c r="AL4294" s="1"/>
  <c r="AI4293"/>
  <c r="AJ4293" s="1"/>
  <c r="AK4293" s="1"/>
  <c r="AL4293" s="1"/>
  <c r="AI4292"/>
  <c r="AJ4292" s="1"/>
  <c r="AK4292" s="1"/>
  <c r="AL4292" s="1"/>
  <c r="AI4291"/>
  <c r="AJ4291" s="1"/>
  <c r="AK4291" s="1"/>
  <c r="AL4291" s="1"/>
  <c r="AI4290"/>
  <c r="AJ4290" s="1"/>
  <c r="AK4290" s="1"/>
  <c r="AL4290" s="1"/>
  <c r="AI4289"/>
  <c r="AJ4289" s="1"/>
  <c r="AK4289" s="1"/>
  <c r="AL4289" s="1"/>
  <c r="AI4288"/>
  <c r="AJ4288" s="1"/>
  <c r="AK4288" s="1"/>
  <c r="AL4288" s="1"/>
  <c r="AI4287"/>
  <c r="AJ4287" s="1"/>
  <c r="AK4287" s="1"/>
  <c r="AL4287" s="1"/>
  <c r="AI4286"/>
  <c r="AJ4286" s="1"/>
  <c r="AK4286" s="1"/>
  <c r="AL4286" s="1"/>
  <c r="AI4285"/>
  <c r="AJ4285" s="1"/>
  <c r="AK4285" s="1"/>
  <c r="AL4285" s="1"/>
  <c r="AI4284"/>
  <c r="AJ4284" s="1"/>
  <c r="AK4284" s="1"/>
  <c r="AL4284" s="1"/>
  <c r="AI4283"/>
  <c r="AJ4283" s="1"/>
  <c r="AK4283" s="1"/>
  <c r="AL4283" s="1"/>
  <c r="AI4282"/>
  <c r="AJ4282" s="1"/>
  <c r="AK4282" s="1"/>
  <c r="AL4282" s="1"/>
  <c r="AI4281"/>
  <c r="AJ4281" s="1"/>
  <c r="AK4281" s="1"/>
  <c r="AL4281" s="1"/>
  <c r="AI4280"/>
  <c r="AJ4280" s="1"/>
  <c r="AK4280" s="1"/>
  <c r="AL4280" s="1"/>
  <c r="AI4279"/>
  <c r="AJ4279" s="1"/>
  <c r="AK4279" s="1"/>
  <c r="AL4279" s="1"/>
  <c r="AI4278"/>
  <c r="AJ4278" s="1"/>
  <c r="AK4278" s="1"/>
  <c r="AL4278" s="1"/>
  <c r="AI4277"/>
  <c r="AJ4277" s="1"/>
  <c r="AK4277" s="1"/>
  <c r="AL4277" s="1"/>
  <c r="AI4276"/>
  <c r="AJ4276" s="1"/>
  <c r="AK4276" s="1"/>
  <c r="AL4276" s="1"/>
  <c r="AI4275"/>
  <c r="AJ4275" s="1"/>
  <c r="AK4275" s="1"/>
  <c r="AL4275" s="1"/>
  <c r="AI4274"/>
  <c r="AJ4274" s="1"/>
  <c r="AK4274" s="1"/>
  <c r="AL4274" s="1"/>
  <c r="AI4273"/>
  <c r="AJ4273" s="1"/>
  <c r="AK4273" s="1"/>
  <c r="AL4273" s="1"/>
  <c r="AI4272"/>
  <c r="AJ4272" s="1"/>
  <c r="AK4272" s="1"/>
  <c r="AL4272" s="1"/>
  <c r="AI4271"/>
  <c r="AJ4271" s="1"/>
  <c r="AK4271" s="1"/>
  <c r="AL4271" s="1"/>
  <c r="AI4270"/>
  <c r="AJ4270" s="1"/>
  <c r="AK4270" s="1"/>
  <c r="AL4270" s="1"/>
  <c r="AI4269"/>
  <c r="AJ4269" s="1"/>
  <c r="AK4269" s="1"/>
  <c r="AL4269" s="1"/>
  <c r="AI4268"/>
  <c r="AJ4268" s="1"/>
  <c r="AK4268" s="1"/>
  <c r="AL4268" s="1"/>
  <c r="AI4267"/>
  <c r="AJ4267" s="1"/>
  <c r="AK4267" s="1"/>
  <c r="AL4267" s="1"/>
  <c r="AI4266"/>
  <c r="AJ4266" s="1"/>
  <c r="AK4266" s="1"/>
  <c r="AL4266" s="1"/>
  <c r="AI4265"/>
  <c r="AJ4265" s="1"/>
  <c r="AK4265" s="1"/>
  <c r="AL4265" s="1"/>
  <c r="AI4264"/>
  <c r="AJ4264" s="1"/>
  <c r="AK4264" s="1"/>
  <c r="AL4264" s="1"/>
  <c r="AI4263"/>
  <c r="AJ4263" s="1"/>
  <c r="AK4263" s="1"/>
  <c r="AL4263" s="1"/>
  <c r="AI4262"/>
  <c r="AJ4262" s="1"/>
  <c r="AK4262" s="1"/>
  <c r="AL4262" s="1"/>
  <c r="AI4261"/>
  <c r="AJ4261" s="1"/>
  <c r="AK4261" s="1"/>
  <c r="AL4261" s="1"/>
  <c r="AI4260"/>
  <c r="AJ4260" s="1"/>
  <c r="AK4260" s="1"/>
  <c r="AL4260" s="1"/>
  <c r="AI4259"/>
  <c r="AJ4259" s="1"/>
  <c r="AK4259" s="1"/>
  <c r="AL4259" s="1"/>
  <c r="AI4258"/>
  <c r="AJ4258" s="1"/>
  <c r="AK4258" s="1"/>
  <c r="AL4258" s="1"/>
  <c r="AI4257"/>
  <c r="AJ4257" s="1"/>
  <c r="AK4257" s="1"/>
  <c r="AL4257" s="1"/>
  <c r="AI4256"/>
  <c r="AJ4256" s="1"/>
  <c r="AK4256" s="1"/>
  <c r="AL4256" s="1"/>
  <c r="AI4255"/>
  <c r="AJ4255" s="1"/>
  <c r="AK4255" s="1"/>
  <c r="AL4255" s="1"/>
  <c r="AI4254"/>
  <c r="AJ4254" s="1"/>
  <c r="AK4254" s="1"/>
  <c r="AL4254" s="1"/>
  <c r="AI4253"/>
  <c r="AJ4253" s="1"/>
  <c r="AK4253" s="1"/>
  <c r="AL4253" s="1"/>
  <c r="AI4240"/>
  <c r="AJ4240" s="1"/>
  <c r="AK4240" s="1"/>
  <c r="AL4240" s="1"/>
  <c r="AI4239"/>
  <c r="AJ4239" s="1"/>
  <c r="AK4239" s="1"/>
  <c r="AL4239" s="1"/>
  <c r="AI4235"/>
  <c r="AJ4235" s="1"/>
  <c r="AK4235" s="1"/>
  <c r="AL4235" s="1"/>
  <c r="AI4234"/>
  <c r="AJ4234" s="1"/>
  <c r="AK4234" s="1"/>
  <c r="AL4234" s="1"/>
  <c r="AI4233"/>
  <c r="AJ4233" s="1"/>
  <c r="AK4233" s="1"/>
  <c r="AL4233" s="1"/>
  <c r="AI4232"/>
  <c r="AJ4232" s="1"/>
  <c r="AK4232" s="1"/>
  <c r="AL4232" s="1"/>
  <c r="AI4231"/>
  <c r="AJ4231" s="1"/>
  <c r="AK4231" s="1"/>
  <c r="AL4231" s="1"/>
  <c r="AI4230"/>
  <c r="AJ4230" s="1"/>
  <c r="AK4230" s="1"/>
  <c r="AL4230" s="1"/>
  <c r="AI4229"/>
  <c r="AJ4229" s="1"/>
  <c r="AK4229" s="1"/>
  <c r="AL4229" s="1"/>
  <c r="AI4228"/>
  <c r="AJ4228" s="1"/>
  <c r="AK4228" s="1"/>
  <c r="AL4228" s="1"/>
  <c r="AI4227"/>
  <c r="AJ4227" s="1"/>
  <c r="AK4227" s="1"/>
  <c r="AL4227" s="1"/>
  <c r="AI4216"/>
  <c r="AJ4216" s="1"/>
  <c r="AK4216" s="1"/>
  <c r="AL4216" s="1"/>
  <c r="AI4215"/>
  <c r="AJ4215" s="1"/>
  <c r="AK4215" s="1"/>
  <c r="AL4215" s="1"/>
  <c r="AI4214"/>
  <c r="AJ4214" s="1"/>
  <c r="AK4214" s="1"/>
  <c r="AL4214" s="1"/>
  <c r="AI4213"/>
  <c r="AJ4213" s="1"/>
  <c r="AK4213" s="1"/>
  <c r="AL4213" s="1"/>
  <c r="AI4212"/>
  <c r="AJ4212" s="1"/>
  <c r="AK4212" s="1"/>
  <c r="AL4212" s="1"/>
  <c r="AI4211"/>
  <c r="AJ4211" s="1"/>
  <c r="AK4211" s="1"/>
  <c r="AL4211" s="1"/>
  <c r="AI4203"/>
  <c r="AJ4203" s="1"/>
  <c r="AK4203" s="1"/>
  <c r="AL4203" s="1"/>
  <c r="AI4202"/>
  <c r="AJ4202" s="1"/>
  <c r="AK4202" s="1"/>
  <c r="AL4202" s="1"/>
  <c r="AI4201"/>
  <c r="AJ4201" s="1"/>
  <c r="AK4201" s="1"/>
  <c r="AL4201" s="1"/>
  <c r="AI4200"/>
  <c r="AJ4200" s="1"/>
  <c r="AK4200" s="1"/>
  <c r="AL4200" s="1"/>
  <c r="AI4199"/>
  <c r="AJ4199" s="1"/>
  <c r="AK4199" s="1"/>
  <c r="AL4199" s="1"/>
  <c r="AI4198"/>
  <c r="AJ4198" s="1"/>
  <c r="AK4198" s="1"/>
  <c r="AL4198" s="1"/>
  <c r="AI4197"/>
  <c r="AJ4197" s="1"/>
  <c r="AK4197" s="1"/>
  <c r="AL4197" s="1"/>
  <c r="AI4196"/>
  <c r="AJ4196" s="1"/>
  <c r="AK4196" s="1"/>
  <c r="AL4196" s="1"/>
  <c r="AI4195"/>
  <c r="AJ4195" s="1"/>
  <c r="AK4195" s="1"/>
  <c r="AL4195" s="1"/>
  <c r="AI4194"/>
  <c r="AJ4194" s="1"/>
  <c r="AK4194" s="1"/>
  <c r="AL4194" s="1"/>
  <c r="AI4193"/>
  <c r="AJ4193" s="1"/>
  <c r="AK4193" s="1"/>
  <c r="AL4193" s="1"/>
  <c r="AI4192"/>
  <c r="AJ4192" s="1"/>
  <c r="AK4192" s="1"/>
  <c r="AL4192" s="1"/>
  <c r="AI4191"/>
  <c r="AJ4191" s="1"/>
  <c r="AK4191" s="1"/>
  <c r="AL4191" s="1"/>
  <c r="AI4190"/>
  <c r="AJ4190" s="1"/>
  <c r="AK4190" s="1"/>
  <c r="AL4190" s="1"/>
  <c r="AI4162"/>
  <c r="AJ4162" s="1"/>
  <c r="AK4162" s="1"/>
  <c r="AL4162" s="1"/>
  <c r="AI4161"/>
  <c r="AJ4161" s="1"/>
  <c r="AK4161" s="1"/>
  <c r="AL4161" s="1"/>
  <c r="AI4140"/>
  <c r="AJ4140" s="1"/>
  <c r="AK4140" s="1"/>
  <c r="AL4140" s="1"/>
  <c r="AI4139"/>
  <c r="AJ4139" s="1"/>
  <c r="AK4139" s="1"/>
  <c r="AL4139" s="1"/>
  <c r="AI4138"/>
  <c r="AJ4138" s="1"/>
  <c r="AK4138" s="1"/>
  <c r="AL4138" s="1"/>
  <c r="AI4137"/>
  <c r="AJ4137" s="1"/>
  <c r="AK4137" s="1"/>
  <c r="AL4137" s="1"/>
  <c r="AI4136"/>
  <c r="AJ4136" s="1"/>
  <c r="AK4136" s="1"/>
  <c r="AL4136" s="1"/>
  <c r="AI4135"/>
  <c r="AJ4135" s="1"/>
  <c r="AK4135" s="1"/>
  <c r="AL4135" s="1"/>
  <c r="AI4134"/>
  <c r="AJ4134" s="1"/>
  <c r="AK4134" s="1"/>
  <c r="AL4134" s="1"/>
  <c r="AI4133"/>
  <c r="AJ4133" s="1"/>
  <c r="AK4133" s="1"/>
  <c r="AL4133" s="1"/>
  <c r="AI4132"/>
  <c r="AJ4132" s="1"/>
  <c r="AK4132" s="1"/>
  <c r="AL4132" s="1"/>
  <c r="AI4131"/>
  <c r="AJ4131" s="1"/>
  <c r="AK4131" s="1"/>
  <c r="AL4131" s="1"/>
  <c r="AI4130"/>
  <c r="AJ4130" s="1"/>
  <c r="AK4130" s="1"/>
  <c r="AL4130" s="1"/>
  <c r="AI4129"/>
  <c r="AJ4129" s="1"/>
  <c r="AK4129" s="1"/>
  <c r="AL4129" s="1"/>
  <c r="AI4128"/>
  <c r="AJ4128" s="1"/>
  <c r="AK4128" s="1"/>
  <c r="AL4128" s="1"/>
  <c r="AI4127"/>
  <c r="AJ4127" s="1"/>
  <c r="AK4127" s="1"/>
  <c r="AL4127" s="1"/>
  <c r="AI4126"/>
  <c r="AJ4126" s="1"/>
  <c r="AK4126" s="1"/>
  <c r="AL4126" s="1"/>
  <c r="AI4125"/>
  <c r="AJ4125" s="1"/>
  <c r="AK4125" s="1"/>
  <c r="AL4125" s="1"/>
  <c r="AI4124"/>
  <c r="AJ4124" s="1"/>
  <c r="AK4124" s="1"/>
  <c r="AL4124" s="1"/>
  <c r="AI4123"/>
  <c r="AJ4123" s="1"/>
  <c r="AK4123" s="1"/>
  <c r="AL4123" s="1"/>
  <c r="AI4122"/>
  <c r="AJ4122" s="1"/>
  <c r="AK4122" s="1"/>
  <c r="AL4122" s="1"/>
  <c r="AI4121"/>
  <c r="AJ4121" s="1"/>
  <c r="AK4121" s="1"/>
  <c r="AL4121" s="1"/>
  <c r="AI4120"/>
  <c r="AJ4120" s="1"/>
  <c r="AK4120" s="1"/>
  <c r="AL4120" s="1"/>
  <c r="AI4093"/>
  <c r="AJ4093" s="1"/>
  <c r="AK4093" s="1"/>
  <c r="AL4093" s="1"/>
  <c r="AI4092"/>
  <c r="AJ4092" s="1"/>
  <c r="AK4092" s="1"/>
  <c r="AL4092" s="1"/>
  <c r="AI4091"/>
  <c r="AJ4091" s="1"/>
  <c r="AK4091" s="1"/>
  <c r="AL4091" s="1"/>
  <c r="AI4090"/>
  <c r="AJ4090" s="1"/>
  <c r="AK4090" s="1"/>
  <c r="AL4090" s="1"/>
  <c r="AI4089"/>
  <c r="AJ4089" s="1"/>
  <c r="AK4089" s="1"/>
  <c r="AL4089" s="1"/>
  <c r="AI4088"/>
  <c r="AJ4088" s="1"/>
  <c r="AK4088" s="1"/>
  <c r="AL4088" s="1"/>
  <c r="AI4087"/>
  <c r="AJ4087" s="1"/>
  <c r="AK4087" s="1"/>
  <c r="AL4087" s="1"/>
  <c r="AI4086"/>
  <c r="AJ4086" s="1"/>
  <c r="AK4086" s="1"/>
  <c r="AL4086" s="1"/>
  <c r="AI4085"/>
  <c r="AJ4085" s="1"/>
  <c r="AK4085" s="1"/>
  <c r="AL4085" s="1"/>
  <c r="AI4084"/>
  <c r="AJ4084" s="1"/>
  <c r="AK4084" s="1"/>
  <c r="AL4084" s="1"/>
  <c r="AI4083"/>
  <c r="AJ4083" s="1"/>
  <c r="AK4083" s="1"/>
  <c r="AL4083" s="1"/>
  <c r="AI4082"/>
  <c r="AJ4082" s="1"/>
  <c r="AK4082" s="1"/>
  <c r="AL4082" s="1"/>
  <c r="AI4081"/>
  <c r="AJ4081" s="1"/>
  <c r="AK4081" s="1"/>
  <c r="AL4081" s="1"/>
  <c r="AI4080"/>
  <c r="AJ4080" s="1"/>
  <c r="AK4080" s="1"/>
  <c r="AL4080" s="1"/>
  <c r="AI4079"/>
  <c r="AJ4079" s="1"/>
  <c r="AK4079" s="1"/>
  <c r="AL4079" s="1"/>
  <c r="AI4078"/>
  <c r="AJ4078" s="1"/>
  <c r="AK4078" s="1"/>
  <c r="AL4078" s="1"/>
  <c r="AI4077"/>
  <c r="AJ4077" s="1"/>
  <c r="AK4077" s="1"/>
  <c r="AL4077" s="1"/>
  <c r="AI4076"/>
  <c r="AJ4076" s="1"/>
  <c r="AK4076" s="1"/>
  <c r="AL4076" s="1"/>
  <c r="AI4075"/>
  <c r="AJ4075" s="1"/>
  <c r="AK4075" s="1"/>
  <c r="AL4075" s="1"/>
  <c r="AI4074"/>
  <c r="AJ4074" s="1"/>
  <c r="AK4074" s="1"/>
  <c r="AL4074" s="1"/>
  <c r="AI4073"/>
  <c r="AJ4073" s="1"/>
  <c r="AK4073" s="1"/>
  <c r="AL4073" s="1"/>
  <c r="AI4072"/>
  <c r="AJ4072" s="1"/>
  <c r="AK4072" s="1"/>
  <c r="AL4072" s="1"/>
  <c r="AI4071"/>
  <c r="AJ4071" s="1"/>
  <c r="AK4071" s="1"/>
  <c r="AL4071" s="1"/>
  <c r="AI4070"/>
  <c r="AJ4070" s="1"/>
  <c r="AK4070" s="1"/>
  <c r="AL4070" s="1"/>
  <c r="AI4069"/>
  <c r="AJ4069" s="1"/>
  <c r="AK4069" s="1"/>
  <c r="AL4069" s="1"/>
  <c r="AI4068"/>
  <c r="AJ4068" s="1"/>
  <c r="AK4068" s="1"/>
  <c r="AL4068" s="1"/>
  <c r="AI4067"/>
  <c r="AJ4067" s="1"/>
  <c r="AK4067" s="1"/>
  <c r="AL4067" s="1"/>
  <c r="AI4066"/>
  <c r="AJ4066" s="1"/>
  <c r="AK4066" s="1"/>
  <c r="AL4066" s="1"/>
  <c r="AI4065"/>
  <c r="AJ4065" s="1"/>
  <c r="AK4065" s="1"/>
  <c r="AL4065" s="1"/>
  <c r="AI4064"/>
  <c r="AJ4064" s="1"/>
  <c r="AK4064" s="1"/>
  <c r="AL4064" s="1"/>
  <c r="AI4063"/>
  <c r="AJ4063" s="1"/>
  <c r="AK4063" s="1"/>
  <c r="AL4063" s="1"/>
  <c r="AI4062"/>
  <c r="AJ4062" s="1"/>
  <c r="AK4062" s="1"/>
  <c r="AL4062" s="1"/>
  <c r="AI4061"/>
  <c r="AJ4061" s="1"/>
  <c r="AK4061" s="1"/>
  <c r="AL4061" s="1"/>
  <c r="AI4060"/>
  <c r="AJ4060" s="1"/>
  <c r="AK4060" s="1"/>
  <c r="AL4060" s="1"/>
  <c r="AI4059"/>
  <c r="AJ4059" s="1"/>
  <c r="AK4059" s="1"/>
  <c r="AL4059" s="1"/>
  <c r="AI4058"/>
  <c r="AJ4058" s="1"/>
  <c r="AK4058" s="1"/>
  <c r="AL4058" s="1"/>
  <c r="AI4057"/>
  <c r="AJ4057" s="1"/>
  <c r="AK4057" s="1"/>
  <c r="AL4057" s="1"/>
  <c r="AI4056"/>
  <c r="AJ4056" s="1"/>
  <c r="AK4056" s="1"/>
  <c r="AL4056" s="1"/>
  <c r="AI4044"/>
  <c r="AJ4044" s="1"/>
  <c r="AK4044" s="1"/>
  <c r="AL4044" s="1"/>
  <c r="AI4043"/>
  <c r="AJ4043" s="1"/>
  <c r="AK4043" s="1"/>
  <c r="AL4043" s="1"/>
  <c r="AI4042"/>
  <c r="AJ4042" s="1"/>
  <c r="AK4042" s="1"/>
  <c r="AL4042" s="1"/>
  <c r="AI4041"/>
  <c r="AJ4041" s="1"/>
  <c r="AK4041" s="1"/>
  <c r="AL4041" s="1"/>
  <c r="AI4040"/>
  <c r="AJ4040" s="1"/>
  <c r="AK4040" s="1"/>
  <c r="AL4040" s="1"/>
  <c r="AI4039"/>
  <c r="AJ4039" s="1"/>
  <c r="AK4039" s="1"/>
  <c r="AL4039" s="1"/>
  <c r="AI4038"/>
  <c r="AJ4038" s="1"/>
  <c r="AK4038" s="1"/>
  <c r="AL4038" s="1"/>
  <c r="AI4037"/>
  <c r="AJ4037" s="1"/>
  <c r="AK4037" s="1"/>
  <c r="AL4037" s="1"/>
  <c r="AI4036"/>
  <c r="AJ4036" s="1"/>
  <c r="AK4036" s="1"/>
  <c r="AL4036" s="1"/>
  <c r="AI4035"/>
  <c r="AJ4035" s="1"/>
  <c r="AK4035" s="1"/>
  <c r="AL4035" s="1"/>
  <c r="AI4034"/>
  <c r="AJ4034" s="1"/>
  <c r="AK4034" s="1"/>
  <c r="AL4034" s="1"/>
  <c r="AI4033"/>
  <c r="AJ4033" s="1"/>
  <c r="AK4033" s="1"/>
  <c r="AL4033" s="1"/>
  <c r="AI4013"/>
  <c r="AJ4013" s="1"/>
  <c r="AK4013" s="1"/>
  <c r="AL4013" s="1"/>
  <c r="AI4012"/>
  <c r="AJ4012" s="1"/>
  <c r="AK4012" s="1"/>
  <c r="AL4012" s="1"/>
  <c r="AI4011"/>
  <c r="AJ4011" s="1"/>
  <c r="AK4011" s="1"/>
  <c r="AL4011" s="1"/>
  <c r="AI4010"/>
  <c r="AJ4010" s="1"/>
  <c r="AK4010" s="1"/>
  <c r="AL4010" s="1"/>
  <c r="AI4009"/>
  <c r="AJ4009" s="1"/>
  <c r="AK4009" s="1"/>
  <c r="AL4009" s="1"/>
  <c r="AI4008"/>
  <c r="AJ4008" s="1"/>
  <c r="AK4008" s="1"/>
  <c r="AL4008" s="1"/>
  <c r="AI4007"/>
  <c r="AJ4007" s="1"/>
  <c r="AK4007" s="1"/>
  <c r="AL4007" s="1"/>
  <c r="AI3982"/>
  <c r="AJ3982" s="1"/>
  <c r="AK3982" s="1"/>
  <c r="AL3982" s="1"/>
  <c r="AI3981"/>
  <c r="AJ3981" s="1"/>
  <c r="AK3981" s="1"/>
  <c r="AL3981" s="1"/>
  <c r="AI3961"/>
  <c r="AJ3961" s="1"/>
  <c r="AK3961" s="1"/>
  <c r="AL3961" s="1"/>
  <c r="AI3960"/>
  <c r="AJ3960" s="1"/>
  <c r="AK3960" s="1"/>
  <c r="AL3960" s="1"/>
  <c r="AI3959"/>
  <c r="AJ3959" s="1"/>
  <c r="AK3959" s="1"/>
  <c r="AL3959" s="1"/>
  <c r="AI3958"/>
  <c r="AJ3958" s="1"/>
  <c r="AK3958" s="1"/>
  <c r="AL3958" s="1"/>
  <c r="AI3957"/>
  <c r="AJ3957" s="1"/>
  <c r="AK3957" s="1"/>
  <c r="AL3957" s="1"/>
  <c r="AI3956"/>
  <c r="AJ3956" s="1"/>
  <c r="AK3956" s="1"/>
  <c r="AL3956" s="1"/>
  <c r="AI3955"/>
  <c r="AJ3955" s="1"/>
  <c r="AK3955" s="1"/>
  <c r="AL3955" s="1"/>
  <c r="AI3954"/>
  <c r="AJ3954" s="1"/>
  <c r="AK3954" s="1"/>
  <c r="AL3954" s="1"/>
  <c r="AI3953"/>
  <c r="AJ3953" s="1"/>
  <c r="AK3953" s="1"/>
  <c r="AL3953" s="1"/>
  <c r="AI3952"/>
  <c r="AJ3952" s="1"/>
  <c r="AK3952" s="1"/>
  <c r="AL3952" s="1"/>
  <c r="AI3951"/>
  <c r="AJ3951" s="1"/>
  <c r="AK3951" s="1"/>
  <c r="AL3951" s="1"/>
  <c r="AI3950"/>
  <c r="AJ3950" s="1"/>
  <c r="AK3950" s="1"/>
  <c r="AL3950" s="1"/>
  <c r="AI3949"/>
  <c r="AJ3949" s="1"/>
  <c r="AK3949" s="1"/>
  <c r="AL3949" s="1"/>
  <c r="AI3948"/>
  <c r="AJ3948" s="1"/>
  <c r="AK3948" s="1"/>
  <c r="AL3948" s="1"/>
  <c r="AI3947"/>
  <c r="AJ3947" s="1"/>
  <c r="AK3947" s="1"/>
  <c r="AL3947" s="1"/>
  <c r="AI3946"/>
  <c r="AJ3946" s="1"/>
  <c r="AK3946" s="1"/>
  <c r="AL3946" s="1"/>
  <c r="AI3945"/>
  <c r="AJ3945" s="1"/>
  <c r="AK3945" s="1"/>
  <c r="AL3945" s="1"/>
  <c r="AI3944"/>
  <c r="AJ3944" s="1"/>
  <c r="AK3944" s="1"/>
  <c r="AL3944" s="1"/>
  <c r="AI3943"/>
  <c r="AJ3943" s="1"/>
  <c r="AK3943" s="1"/>
  <c r="AL3943" s="1"/>
  <c r="AI3942"/>
  <c r="AJ3942" s="1"/>
  <c r="AK3942" s="1"/>
  <c r="AL3942" s="1"/>
  <c r="AI3925"/>
  <c r="AJ3925" s="1"/>
  <c r="AK3925" s="1"/>
  <c r="AL3925" s="1"/>
  <c r="AI3924"/>
  <c r="AJ3924" s="1"/>
  <c r="AK3924" s="1"/>
  <c r="AL3924" s="1"/>
  <c r="AI3923"/>
  <c r="AJ3923" s="1"/>
  <c r="AK3923" s="1"/>
  <c r="AL3923" s="1"/>
  <c r="AI3922"/>
  <c r="AJ3922" s="1"/>
  <c r="AK3922" s="1"/>
  <c r="AL3922" s="1"/>
  <c r="AI3921"/>
  <c r="AJ3921" s="1"/>
  <c r="AK3921" s="1"/>
  <c r="AL3921" s="1"/>
  <c r="AI3920"/>
  <c r="AJ3920" s="1"/>
  <c r="AK3920" s="1"/>
  <c r="AL3920" s="1"/>
  <c r="AI3919"/>
  <c r="AJ3919" s="1"/>
  <c r="AK3919" s="1"/>
  <c r="AL3919" s="1"/>
  <c r="AI3918"/>
  <c r="AJ3918" s="1"/>
  <c r="AK3918" s="1"/>
  <c r="AL3918" s="1"/>
  <c r="AI3917"/>
  <c r="AJ3917" s="1"/>
  <c r="AK3917" s="1"/>
  <c r="AL3917" s="1"/>
  <c r="AI3916"/>
  <c r="AJ3916" s="1"/>
  <c r="AK3916" s="1"/>
  <c r="AL3916" s="1"/>
  <c r="AI3915"/>
  <c r="AJ3915" s="1"/>
  <c r="AK3915" s="1"/>
  <c r="AL3915" s="1"/>
  <c r="AI3914"/>
  <c r="AJ3914" s="1"/>
  <c r="AK3914" s="1"/>
  <c r="AL3914" s="1"/>
  <c r="AI3913"/>
  <c r="AJ3913" s="1"/>
  <c r="AK3913" s="1"/>
  <c r="AL3913" s="1"/>
  <c r="AI3912"/>
  <c r="AJ3912" s="1"/>
  <c r="AK3912" s="1"/>
  <c r="AL3912" s="1"/>
  <c r="AI3911"/>
  <c r="AJ3911" s="1"/>
  <c r="AK3911" s="1"/>
  <c r="AL3911" s="1"/>
  <c r="AI3910"/>
  <c r="AJ3910" s="1"/>
  <c r="AK3910" s="1"/>
  <c r="AL3910" s="1"/>
  <c r="AI3909"/>
  <c r="AJ3909" s="1"/>
  <c r="AK3909" s="1"/>
  <c r="AL3909" s="1"/>
  <c r="AI3908"/>
  <c r="AJ3908" s="1"/>
  <c r="AK3908" s="1"/>
  <c r="AL3908" s="1"/>
  <c r="AI3907"/>
  <c r="AJ3907" s="1"/>
  <c r="AK3907" s="1"/>
  <c r="AL3907" s="1"/>
  <c r="AI3906"/>
  <c r="AJ3906" s="1"/>
  <c r="AK3906" s="1"/>
  <c r="AL3906" s="1"/>
  <c r="AI3905"/>
  <c r="AJ3905" s="1"/>
  <c r="AK3905" s="1"/>
  <c r="AL3905" s="1"/>
  <c r="AI3900"/>
  <c r="AJ3900" s="1"/>
  <c r="AK3900" s="1"/>
  <c r="AL3900" s="1"/>
  <c r="AI3899"/>
  <c r="AJ3899" s="1"/>
  <c r="AK3899" s="1"/>
  <c r="AL3899" s="1"/>
  <c r="AI3898"/>
  <c r="AJ3898" s="1"/>
  <c r="AK3898" s="1"/>
  <c r="AL3898" s="1"/>
  <c r="AI3897"/>
  <c r="AJ3897" s="1"/>
  <c r="AK3897" s="1"/>
  <c r="AL3897" s="1"/>
  <c r="AI3896"/>
  <c r="AJ3896" s="1"/>
  <c r="AK3896" s="1"/>
  <c r="AL3896" s="1"/>
  <c r="AI3895"/>
  <c r="AJ3895" s="1"/>
  <c r="AK3895" s="1"/>
  <c r="AL3895" s="1"/>
  <c r="AI3894"/>
  <c r="AJ3894" s="1"/>
  <c r="AK3894" s="1"/>
  <c r="AL3894" s="1"/>
  <c r="AI3893"/>
  <c r="AJ3893" s="1"/>
  <c r="AK3893" s="1"/>
  <c r="AL3893" s="1"/>
  <c r="AI3892"/>
  <c r="AJ3892" s="1"/>
  <c r="AK3892" s="1"/>
  <c r="AL3892" s="1"/>
  <c r="AI3891"/>
  <c r="AJ3891" s="1"/>
  <c r="AK3891" s="1"/>
  <c r="AL3891" s="1"/>
  <c r="AI3890"/>
  <c r="AJ3890" s="1"/>
  <c r="AK3890" s="1"/>
  <c r="AL3890" s="1"/>
  <c r="AI3889"/>
  <c r="AJ3889" s="1"/>
  <c r="AK3889" s="1"/>
  <c r="AL3889" s="1"/>
  <c r="AI3888"/>
  <c r="AJ3888" s="1"/>
  <c r="AK3888" s="1"/>
  <c r="AL3888" s="1"/>
  <c r="AI3887"/>
  <c r="AJ3887" s="1"/>
  <c r="AK3887" s="1"/>
  <c r="AL3887" s="1"/>
  <c r="AI3886"/>
  <c r="AJ3886" s="1"/>
  <c r="AK3886" s="1"/>
  <c r="AL3886" s="1"/>
  <c r="AI3885"/>
  <c r="AJ3885" s="1"/>
  <c r="AK3885" s="1"/>
  <c r="AL3885" s="1"/>
  <c r="AI3884"/>
  <c r="AJ3884" s="1"/>
  <c r="AK3884" s="1"/>
  <c r="AL3884" s="1"/>
  <c r="AI3883"/>
  <c r="AJ3883" s="1"/>
  <c r="AK3883" s="1"/>
  <c r="AL3883" s="1"/>
  <c r="AI3882"/>
  <c r="AJ3882" s="1"/>
  <c r="AK3882" s="1"/>
  <c r="AL3882" s="1"/>
  <c r="AI3881"/>
  <c r="AJ3881" s="1"/>
  <c r="AK3881" s="1"/>
  <c r="AL3881" s="1"/>
  <c r="AI3880"/>
  <c r="AJ3880" s="1"/>
  <c r="AK3880" s="1"/>
  <c r="AL3880" s="1"/>
  <c r="AI3879"/>
  <c r="AJ3879" s="1"/>
  <c r="AK3879" s="1"/>
  <c r="AL3879" s="1"/>
  <c r="AI3878"/>
  <c r="AJ3878" s="1"/>
  <c r="AK3878" s="1"/>
  <c r="AL3878" s="1"/>
  <c r="AI3877"/>
  <c r="AJ3877" s="1"/>
  <c r="AK3877" s="1"/>
  <c r="AL3877" s="1"/>
  <c r="AI3876"/>
  <c r="AJ3876" s="1"/>
  <c r="AK3876" s="1"/>
  <c r="AL3876" s="1"/>
  <c r="AI3875"/>
  <c r="AJ3875" s="1"/>
  <c r="AK3875" s="1"/>
  <c r="AL3875" s="1"/>
  <c r="AI3874"/>
  <c r="AJ3874" s="1"/>
  <c r="AK3874" s="1"/>
  <c r="AL3874" s="1"/>
  <c r="AI3873"/>
  <c r="AJ3873" s="1"/>
  <c r="AK3873" s="1"/>
  <c r="AL3873" s="1"/>
  <c r="AI3872"/>
  <c r="AJ3872" s="1"/>
  <c r="AK3872" s="1"/>
  <c r="AL3872" s="1"/>
  <c r="AI3871"/>
  <c r="AJ3871" s="1"/>
  <c r="AK3871" s="1"/>
  <c r="AL3871" s="1"/>
  <c r="AI3870"/>
  <c r="AJ3870" s="1"/>
  <c r="AK3870" s="1"/>
  <c r="AL3870" s="1"/>
  <c r="AI3869"/>
  <c r="AJ3869" s="1"/>
  <c r="AK3869" s="1"/>
  <c r="AL3869" s="1"/>
  <c r="AI3868"/>
  <c r="AJ3868" s="1"/>
  <c r="AK3868" s="1"/>
  <c r="AL3868" s="1"/>
  <c r="AI3867"/>
  <c r="AJ3867" s="1"/>
  <c r="AK3867" s="1"/>
  <c r="AL3867" s="1"/>
  <c r="AI3866"/>
  <c r="AJ3866" s="1"/>
  <c r="AK3866" s="1"/>
  <c r="AL3866" s="1"/>
  <c r="AI3865"/>
  <c r="AJ3865" s="1"/>
  <c r="AK3865" s="1"/>
  <c r="AL3865" s="1"/>
  <c r="AI3853"/>
  <c r="AJ3853" s="1"/>
  <c r="AK3853" s="1"/>
  <c r="AL3853" s="1"/>
  <c r="AI3852"/>
  <c r="AJ3852" s="1"/>
  <c r="AK3852" s="1"/>
  <c r="AL3852" s="1"/>
  <c r="AI3851"/>
  <c r="AJ3851" s="1"/>
  <c r="AK3851" s="1"/>
  <c r="AL3851" s="1"/>
  <c r="AI3835"/>
  <c r="AJ3835" s="1"/>
  <c r="AK3835" s="1"/>
  <c r="AL3835" s="1"/>
  <c r="AI3830"/>
  <c r="AJ3830" s="1"/>
  <c r="AK3830" s="1"/>
  <c r="AL3830" s="1"/>
  <c r="AI3792"/>
  <c r="AJ3792" s="1"/>
  <c r="AK3792" s="1"/>
  <c r="AL3792" s="1"/>
  <c r="AI3791"/>
  <c r="AJ3791" s="1"/>
  <c r="AK3791" s="1"/>
  <c r="AL3791" s="1"/>
  <c r="AI3790"/>
  <c r="AJ3790" s="1"/>
  <c r="AK3790" s="1"/>
  <c r="AL3790" s="1"/>
  <c r="AI3789"/>
  <c r="AJ3789" s="1"/>
  <c r="AK3789" s="1"/>
  <c r="AL3789" s="1"/>
  <c r="AI3788"/>
  <c r="AJ3788" s="1"/>
  <c r="AK3788" s="1"/>
  <c r="AL3788" s="1"/>
  <c r="AI3787"/>
  <c r="AJ3787" s="1"/>
  <c r="AK3787" s="1"/>
  <c r="AL3787" s="1"/>
  <c r="AI3774"/>
  <c r="AJ3774" s="1"/>
  <c r="AK3774" s="1"/>
  <c r="AL3774" s="1"/>
  <c r="AI3724"/>
  <c r="AJ3724" s="1"/>
  <c r="AK3724" s="1"/>
  <c r="AL3724" s="1"/>
  <c r="AI3723"/>
  <c r="AJ3723" s="1"/>
  <c r="AK3723" s="1"/>
  <c r="AL3723" s="1"/>
  <c r="AI3722"/>
  <c r="AJ3722" s="1"/>
  <c r="AK3722" s="1"/>
  <c r="AL3722" s="1"/>
  <c r="AI3721"/>
  <c r="AJ3721" s="1"/>
  <c r="AK3721" s="1"/>
  <c r="AL3721" s="1"/>
  <c r="AI3720"/>
  <c r="AJ3720" s="1"/>
  <c r="AK3720" s="1"/>
  <c r="AL3720" s="1"/>
  <c r="AI3711"/>
  <c r="AJ3711" s="1"/>
  <c r="AK3711" s="1"/>
  <c r="AL3711" s="1"/>
  <c r="AI3710"/>
  <c r="AJ3710" s="1"/>
  <c r="AK3710" s="1"/>
  <c r="AL3710" s="1"/>
  <c r="AI3709"/>
  <c r="AJ3709" s="1"/>
  <c r="AK3709" s="1"/>
  <c r="AL3709" s="1"/>
  <c r="AI3708"/>
  <c r="AJ3708" s="1"/>
  <c r="AK3708" s="1"/>
  <c r="AL3708" s="1"/>
  <c r="AI3692"/>
  <c r="AJ3692" s="1"/>
  <c r="AK3692" s="1"/>
  <c r="AL3692" s="1"/>
  <c r="AI3691"/>
  <c r="AJ3691" s="1"/>
  <c r="AK3691" s="1"/>
  <c r="AL3691" s="1"/>
  <c r="AI3690"/>
  <c r="AJ3690" s="1"/>
  <c r="AK3690" s="1"/>
  <c r="AL3690" s="1"/>
  <c r="AI3689"/>
  <c r="AJ3689" s="1"/>
  <c r="AK3689" s="1"/>
  <c r="AL3689" s="1"/>
  <c r="AI3688"/>
  <c r="AJ3688" s="1"/>
  <c r="AK3688" s="1"/>
  <c r="AL3688" s="1"/>
  <c r="AI3687"/>
  <c r="AJ3687" s="1"/>
  <c r="AK3687" s="1"/>
  <c r="AL3687" s="1"/>
  <c r="AI3686"/>
  <c r="AJ3686" s="1"/>
  <c r="AK3686" s="1"/>
  <c r="AL3686" s="1"/>
  <c r="AI3685"/>
  <c r="AJ3685" s="1"/>
  <c r="AK3685" s="1"/>
  <c r="AL3685" s="1"/>
  <c r="AI3684"/>
  <c r="AJ3684" s="1"/>
  <c r="AK3684" s="1"/>
  <c r="AL3684" s="1"/>
  <c r="AI3683"/>
  <c r="AJ3683" s="1"/>
  <c r="AK3683" s="1"/>
  <c r="AL3683" s="1"/>
  <c r="AI3682"/>
  <c r="AJ3682" s="1"/>
  <c r="AK3682" s="1"/>
  <c r="AL3682" s="1"/>
  <c r="AI3681"/>
  <c r="AJ3681" s="1"/>
  <c r="AK3681" s="1"/>
  <c r="AL3681" s="1"/>
  <c r="AI3680"/>
  <c r="AJ3680" s="1"/>
  <c r="AK3680" s="1"/>
  <c r="AL3680" s="1"/>
  <c r="AI3679"/>
  <c r="AJ3679" s="1"/>
  <c r="AK3679" s="1"/>
  <c r="AL3679" s="1"/>
  <c r="AI3678"/>
  <c r="AJ3678" s="1"/>
  <c r="AK3678" s="1"/>
  <c r="AL3678" s="1"/>
  <c r="AI3677"/>
  <c r="AJ3677" s="1"/>
  <c r="AK3677" s="1"/>
  <c r="AL3677" s="1"/>
  <c r="AI3676"/>
  <c r="AJ3676" s="1"/>
  <c r="AK3676" s="1"/>
  <c r="AL3676" s="1"/>
  <c r="AI3675"/>
  <c r="AJ3675" s="1"/>
  <c r="AK3675" s="1"/>
  <c r="AL3675" s="1"/>
  <c r="AI3674"/>
  <c r="AJ3674" s="1"/>
  <c r="AK3674" s="1"/>
  <c r="AL3674" s="1"/>
  <c r="AI3673"/>
  <c r="AJ3673" s="1"/>
  <c r="AK3673" s="1"/>
  <c r="AL3673" s="1"/>
  <c r="AI3672"/>
  <c r="AJ3672" s="1"/>
  <c r="AK3672" s="1"/>
  <c r="AL3672" s="1"/>
  <c r="AI3671"/>
  <c r="AJ3671" s="1"/>
  <c r="AK3671" s="1"/>
  <c r="AL3671" s="1"/>
  <c r="AI3670"/>
  <c r="AJ3670" s="1"/>
  <c r="AK3670" s="1"/>
  <c r="AL3670" s="1"/>
  <c r="AI3669"/>
  <c r="AJ3669" s="1"/>
  <c r="AK3669" s="1"/>
  <c r="AL3669" s="1"/>
  <c r="AI3668"/>
  <c r="AJ3668" s="1"/>
  <c r="AK3668" s="1"/>
  <c r="AL3668" s="1"/>
  <c r="AI3667"/>
  <c r="AJ3667" s="1"/>
  <c r="AK3667" s="1"/>
  <c r="AL3667" s="1"/>
  <c r="AI3666"/>
  <c r="AJ3666" s="1"/>
  <c r="AK3666" s="1"/>
  <c r="AL3666" s="1"/>
  <c r="AI3665"/>
  <c r="AJ3665" s="1"/>
  <c r="AK3665" s="1"/>
  <c r="AL3665" s="1"/>
  <c r="AI3664"/>
  <c r="AJ3664" s="1"/>
  <c r="AK3664" s="1"/>
  <c r="AL3664" s="1"/>
  <c r="AI3663"/>
  <c r="AJ3663" s="1"/>
  <c r="AK3663" s="1"/>
  <c r="AL3663" s="1"/>
  <c r="AI3662"/>
  <c r="AJ3662" s="1"/>
  <c r="AK3662" s="1"/>
  <c r="AL3662" s="1"/>
  <c r="AI3661"/>
  <c r="AJ3661" s="1"/>
  <c r="AK3661" s="1"/>
  <c r="AL3661" s="1"/>
  <c r="AI3660"/>
  <c r="AJ3660" s="1"/>
  <c r="AK3660" s="1"/>
  <c r="AL3660" s="1"/>
  <c r="AI3659"/>
  <c r="AJ3659" s="1"/>
  <c r="AK3659" s="1"/>
  <c r="AL3659" s="1"/>
  <c r="AI3658"/>
  <c r="AJ3658" s="1"/>
  <c r="AK3658" s="1"/>
  <c r="AL3658" s="1"/>
  <c r="AI3657"/>
  <c r="AJ3657" s="1"/>
  <c r="AK3657" s="1"/>
  <c r="AL3657" s="1"/>
  <c r="AI3656"/>
  <c r="AJ3656" s="1"/>
  <c r="AK3656" s="1"/>
  <c r="AL3656" s="1"/>
  <c r="AI3655"/>
  <c r="AJ3655" s="1"/>
  <c r="AK3655" s="1"/>
  <c r="AL3655" s="1"/>
  <c r="AI3654"/>
  <c r="AJ3654" s="1"/>
  <c r="AK3654" s="1"/>
  <c r="AL3654" s="1"/>
  <c r="AI3653"/>
  <c r="AJ3653" s="1"/>
  <c r="AK3653" s="1"/>
  <c r="AL3653" s="1"/>
  <c r="AI3652"/>
  <c r="AJ3652" s="1"/>
  <c r="AK3652" s="1"/>
  <c r="AL3652" s="1"/>
  <c r="AI3651"/>
  <c r="AJ3651" s="1"/>
  <c r="AK3651" s="1"/>
  <c r="AL3651" s="1"/>
  <c r="AI3650"/>
  <c r="AJ3650" s="1"/>
  <c r="AK3650" s="1"/>
  <c r="AL3650" s="1"/>
  <c r="AI3649"/>
  <c r="AJ3649" s="1"/>
  <c r="AK3649" s="1"/>
  <c r="AL3649" s="1"/>
  <c r="AI3348"/>
  <c r="AJ3348" s="1"/>
  <c r="AK3348" s="1"/>
  <c r="AL3348" s="1"/>
  <c r="AI3347"/>
  <c r="AJ3347" s="1"/>
  <c r="AK3347" s="1"/>
  <c r="AL3347" s="1"/>
  <c r="AI3333"/>
  <c r="AJ3333" s="1"/>
  <c r="AK3333" s="1"/>
  <c r="AL3333" s="1"/>
  <c r="AI3332"/>
  <c r="AJ3332" s="1"/>
  <c r="AK3332" s="1"/>
  <c r="AL3332" s="1"/>
  <c r="AI3331"/>
  <c r="AJ3331" s="1"/>
  <c r="AK3331" s="1"/>
  <c r="AL3331" s="1"/>
  <c r="AI3303"/>
  <c r="AJ3303" s="1"/>
  <c r="AK3303" s="1"/>
  <c r="AL3303" s="1"/>
  <c r="AI3302"/>
  <c r="AJ3302" s="1"/>
  <c r="AK3302" s="1"/>
  <c r="AL3302" s="1"/>
  <c r="AI3285"/>
  <c r="AJ3285" s="1"/>
  <c r="AK3285" s="1"/>
  <c r="AL3285" s="1"/>
  <c r="AI3284"/>
  <c r="AJ3284" s="1"/>
  <c r="AK3284" s="1"/>
  <c r="AL3284" s="1"/>
  <c r="AI3283"/>
  <c r="AJ3283" s="1"/>
  <c r="AK3283" s="1"/>
  <c r="AL3283" s="1"/>
  <c r="AI3282"/>
  <c r="AJ3282" s="1"/>
  <c r="AK3282" s="1"/>
  <c r="AL3282" s="1"/>
  <c r="AI3281"/>
  <c r="AJ3281" s="1"/>
  <c r="AK3281" s="1"/>
  <c r="AL3281" s="1"/>
  <c r="AI3280"/>
  <c r="AJ3280" s="1"/>
  <c r="AK3280" s="1"/>
  <c r="AL3280" s="1"/>
  <c r="AI3279"/>
  <c r="AJ3279" s="1"/>
  <c r="AK3279" s="1"/>
  <c r="AL3279" s="1"/>
  <c r="AI3278"/>
  <c r="AJ3278" s="1"/>
  <c r="AK3278" s="1"/>
  <c r="AL3278" s="1"/>
  <c r="AI3277"/>
  <c r="AJ3277" s="1"/>
  <c r="AK3277" s="1"/>
  <c r="AL3277" s="1"/>
  <c r="AI3276"/>
  <c r="AJ3276" s="1"/>
  <c r="AK3276" s="1"/>
  <c r="AL3276" s="1"/>
  <c r="AI3275"/>
  <c r="AJ3275" s="1"/>
  <c r="AK3275" s="1"/>
  <c r="AL3275" s="1"/>
  <c r="AI3274"/>
  <c r="AJ3274" s="1"/>
  <c r="AK3274" s="1"/>
  <c r="AL3274" s="1"/>
  <c r="AI3273"/>
  <c r="AJ3273" s="1"/>
  <c r="AK3273" s="1"/>
  <c r="AL3273" s="1"/>
  <c r="AI3272"/>
  <c r="AJ3272" s="1"/>
  <c r="AK3272" s="1"/>
  <c r="AL3272" s="1"/>
  <c r="AI3271"/>
  <c r="AJ3271" s="1"/>
  <c r="AK3271" s="1"/>
  <c r="AL3271" s="1"/>
  <c r="AI3270"/>
  <c r="AJ3270" s="1"/>
  <c r="AK3270" s="1"/>
  <c r="AL3270" s="1"/>
  <c r="AI3269"/>
  <c r="AJ3269" s="1"/>
  <c r="AK3269" s="1"/>
  <c r="AL3269" s="1"/>
  <c r="AI3268"/>
  <c r="AJ3268" s="1"/>
  <c r="AK3268" s="1"/>
  <c r="AL3268" s="1"/>
  <c r="AI3267"/>
  <c r="AJ3267" s="1"/>
  <c r="AK3267" s="1"/>
  <c r="AL3267" s="1"/>
  <c r="AI3266"/>
  <c r="AJ3266" s="1"/>
  <c r="AK3266" s="1"/>
  <c r="AL3266" s="1"/>
  <c r="AI3265"/>
  <c r="AJ3265" s="1"/>
  <c r="AK3265" s="1"/>
  <c r="AL3265" s="1"/>
  <c r="AI3264"/>
  <c r="AJ3264" s="1"/>
  <c r="AK3264" s="1"/>
  <c r="AL3264" s="1"/>
  <c r="AI3263"/>
  <c r="AJ3263" s="1"/>
  <c r="AK3263" s="1"/>
  <c r="AL3263" s="1"/>
  <c r="AI3262"/>
  <c r="AJ3262" s="1"/>
  <c r="AK3262" s="1"/>
  <c r="AL3262" s="1"/>
  <c r="AI3261"/>
  <c r="AJ3261" s="1"/>
  <c r="AK3261" s="1"/>
  <c r="AL3261" s="1"/>
  <c r="AI3260"/>
  <c r="AJ3260" s="1"/>
  <c r="AK3260" s="1"/>
  <c r="AL3260" s="1"/>
  <c r="AI3259"/>
  <c r="AJ3259" s="1"/>
  <c r="AK3259" s="1"/>
  <c r="AL3259" s="1"/>
  <c r="AI3258"/>
  <c r="AJ3258" s="1"/>
  <c r="AK3258" s="1"/>
  <c r="AL3258" s="1"/>
  <c r="AI3257"/>
  <c r="AJ3257" s="1"/>
  <c r="AK3257" s="1"/>
  <c r="AL3257" s="1"/>
  <c r="AI3256"/>
  <c r="AJ3256" s="1"/>
  <c r="AK3256" s="1"/>
  <c r="AL3256" s="1"/>
  <c r="AI3255"/>
  <c r="AJ3255" s="1"/>
  <c r="AK3255" s="1"/>
  <c r="AL3255" s="1"/>
  <c r="AI3254"/>
  <c r="AJ3254" s="1"/>
  <c r="AK3254" s="1"/>
  <c r="AL3254" s="1"/>
  <c r="AI3253"/>
  <c r="AJ3253" s="1"/>
  <c r="AK3253" s="1"/>
  <c r="AL3253" s="1"/>
  <c r="AI3252"/>
  <c r="AJ3252" s="1"/>
  <c r="AK3252" s="1"/>
  <c r="AL3252" s="1"/>
  <c r="AI3251"/>
  <c r="AJ3251" s="1"/>
  <c r="AK3251" s="1"/>
  <c r="AL3251" s="1"/>
  <c r="AI3250"/>
  <c r="AJ3250" s="1"/>
  <c r="AK3250" s="1"/>
  <c r="AL3250" s="1"/>
  <c r="AI3249"/>
  <c r="AJ3249" s="1"/>
  <c r="AK3249" s="1"/>
  <c r="AL3249" s="1"/>
  <c r="AI3248"/>
  <c r="AJ3248" s="1"/>
  <c r="AK3248" s="1"/>
  <c r="AL3248" s="1"/>
  <c r="AI3247"/>
  <c r="AJ3247" s="1"/>
  <c r="AK3247" s="1"/>
  <c r="AL3247" s="1"/>
  <c r="AI3246"/>
  <c r="AJ3246" s="1"/>
  <c r="AK3246" s="1"/>
  <c r="AL3246" s="1"/>
  <c r="AI3245"/>
  <c r="AJ3245" s="1"/>
  <c r="AK3245" s="1"/>
  <c r="AL3245" s="1"/>
  <c r="AI3244"/>
  <c r="AJ3244" s="1"/>
  <c r="AK3244" s="1"/>
  <c r="AL3244" s="1"/>
  <c r="AI3243"/>
  <c r="AJ3243" s="1"/>
  <c r="AK3243" s="1"/>
  <c r="AL3243" s="1"/>
  <c r="AI3242"/>
  <c r="AJ3242" s="1"/>
  <c r="AK3242" s="1"/>
  <c r="AL3242" s="1"/>
  <c r="AI3241"/>
  <c r="AJ3241" s="1"/>
  <c r="AK3241" s="1"/>
  <c r="AL3241" s="1"/>
  <c r="AI3240"/>
  <c r="AJ3240" s="1"/>
  <c r="AK3240" s="1"/>
  <c r="AL3240" s="1"/>
  <c r="AI3239"/>
  <c r="AJ3239" s="1"/>
  <c r="AK3239" s="1"/>
  <c r="AL3239" s="1"/>
  <c r="AI3238"/>
  <c r="AJ3238" s="1"/>
  <c r="AK3238" s="1"/>
  <c r="AL3238" s="1"/>
  <c r="AI3237"/>
  <c r="AJ3237" s="1"/>
  <c r="AK3237" s="1"/>
  <c r="AL3237" s="1"/>
  <c r="AI3236"/>
  <c r="AJ3236" s="1"/>
  <c r="AK3236" s="1"/>
  <c r="AL3236" s="1"/>
  <c r="AI3235"/>
  <c r="AJ3235" s="1"/>
  <c r="AK3235" s="1"/>
  <c r="AL3235" s="1"/>
  <c r="AI3234"/>
  <c r="AJ3234" s="1"/>
  <c r="AK3234" s="1"/>
  <c r="AL3234" s="1"/>
  <c r="AI3233"/>
  <c r="AJ3233" s="1"/>
  <c r="AK3233" s="1"/>
  <c r="AL3233" s="1"/>
  <c r="AI3232"/>
  <c r="AJ3232" s="1"/>
  <c r="AK3232" s="1"/>
  <c r="AL3232" s="1"/>
  <c r="AI3231"/>
  <c r="AJ3231" s="1"/>
  <c r="AK3231" s="1"/>
  <c r="AL3231" s="1"/>
  <c r="AI3230"/>
  <c r="AJ3230" s="1"/>
  <c r="AK3230" s="1"/>
  <c r="AL3230" s="1"/>
  <c r="AI3229"/>
  <c r="AJ3229" s="1"/>
  <c r="AK3229" s="1"/>
  <c r="AL3229" s="1"/>
  <c r="AI3228"/>
  <c r="AJ3228" s="1"/>
  <c r="AK3228" s="1"/>
  <c r="AL3228" s="1"/>
  <c r="AI3227"/>
  <c r="AJ3227" s="1"/>
  <c r="AK3227" s="1"/>
  <c r="AL3227" s="1"/>
  <c r="AI3226"/>
  <c r="AJ3226" s="1"/>
  <c r="AK3226" s="1"/>
  <c r="AL3226" s="1"/>
  <c r="AI3225"/>
  <c r="AJ3225" s="1"/>
  <c r="AK3225" s="1"/>
  <c r="AL3225" s="1"/>
  <c r="AI3224"/>
  <c r="AJ3224" s="1"/>
  <c r="AK3224" s="1"/>
  <c r="AL3224" s="1"/>
  <c r="AI3223"/>
  <c r="AJ3223" s="1"/>
  <c r="AK3223" s="1"/>
  <c r="AL3223" s="1"/>
  <c r="AI3222"/>
  <c r="AJ3222" s="1"/>
  <c r="AK3222" s="1"/>
  <c r="AL3222" s="1"/>
  <c r="AI3221"/>
  <c r="AJ3221" s="1"/>
  <c r="AK3221" s="1"/>
  <c r="AL3221" s="1"/>
  <c r="AI3220"/>
  <c r="AJ3220" s="1"/>
  <c r="AK3220" s="1"/>
  <c r="AL3220" s="1"/>
  <c r="AI3219"/>
  <c r="AJ3219" s="1"/>
  <c r="AK3219" s="1"/>
  <c r="AL3219" s="1"/>
  <c r="AI3218"/>
  <c r="AJ3218" s="1"/>
  <c r="AK3218" s="1"/>
  <c r="AL3218" s="1"/>
  <c r="AI3217"/>
  <c r="AJ3217" s="1"/>
  <c r="AK3217" s="1"/>
  <c r="AL3217" s="1"/>
  <c r="AI3216"/>
  <c r="AJ3216" s="1"/>
  <c r="AK3216" s="1"/>
  <c r="AL3216" s="1"/>
  <c r="AI3215"/>
  <c r="AJ3215" s="1"/>
  <c r="AK3215" s="1"/>
  <c r="AL3215" s="1"/>
  <c r="AI3214"/>
  <c r="AJ3214" s="1"/>
  <c r="AK3214" s="1"/>
  <c r="AL3214" s="1"/>
  <c r="AI3213"/>
  <c r="AJ3213" s="1"/>
  <c r="AK3213" s="1"/>
  <c r="AL3213" s="1"/>
  <c r="AI3212"/>
  <c r="AJ3212" s="1"/>
  <c r="AK3212" s="1"/>
  <c r="AL3212" s="1"/>
  <c r="AI3211"/>
  <c r="AJ3211" s="1"/>
  <c r="AK3211" s="1"/>
  <c r="AL3211" s="1"/>
  <c r="AI3210"/>
  <c r="AJ3210" s="1"/>
  <c r="AK3210" s="1"/>
  <c r="AL3210" s="1"/>
  <c r="AI3209"/>
  <c r="AJ3209" s="1"/>
  <c r="AK3209" s="1"/>
  <c r="AL3209" s="1"/>
  <c r="AI3208"/>
  <c r="AJ3208" s="1"/>
  <c r="AK3208" s="1"/>
  <c r="AL3208" s="1"/>
  <c r="AI3207"/>
  <c r="AJ3207" s="1"/>
  <c r="AK3207" s="1"/>
  <c r="AL3207" s="1"/>
  <c r="AI3206"/>
  <c r="AJ3206" s="1"/>
  <c r="AK3206" s="1"/>
  <c r="AL3206" s="1"/>
  <c r="AI3205"/>
  <c r="AJ3205" s="1"/>
  <c r="AK3205" s="1"/>
  <c r="AL3205" s="1"/>
  <c r="AI3204"/>
  <c r="AJ3204" s="1"/>
  <c r="AK3204" s="1"/>
  <c r="AL3204" s="1"/>
  <c r="AI3203"/>
  <c r="AJ3203" s="1"/>
  <c r="AK3203" s="1"/>
  <c r="AL3203" s="1"/>
  <c r="AI3202"/>
  <c r="AJ3202" s="1"/>
  <c r="AK3202" s="1"/>
  <c r="AL3202" s="1"/>
  <c r="AI3201"/>
  <c r="AJ3201" s="1"/>
  <c r="AK3201" s="1"/>
  <c r="AL3201" s="1"/>
  <c r="AI3200"/>
  <c r="AJ3200" s="1"/>
  <c r="AK3200" s="1"/>
  <c r="AL3200" s="1"/>
  <c r="AI3199"/>
  <c r="AJ3199" s="1"/>
  <c r="AK3199" s="1"/>
  <c r="AL3199" s="1"/>
  <c r="AI3198"/>
  <c r="AJ3198" s="1"/>
  <c r="AK3198" s="1"/>
  <c r="AL3198" s="1"/>
  <c r="AI3197"/>
  <c r="AJ3197" s="1"/>
  <c r="AK3197" s="1"/>
  <c r="AL3197" s="1"/>
  <c r="AI3196"/>
  <c r="AJ3196" s="1"/>
  <c r="AK3196" s="1"/>
  <c r="AL3196" s="1"/>
  <c r="AI3195"/>
  <c r="AJ3195" s="1"/>
  <c r="AK3195" s="1"/>
  <c r="AL3195" s="1"/>
  <c r="AI3194"/>
  <c r="AJ3194" s="1"/>
  <c r="AK3194" s="1"/>
  <c r="AL3194" s="1"/>
  <c r="AI3193"/>
  <c r="AJ3193" s="1"/>
  <c r="AK3193" s="1"/>
  <c r="AL3193" s="1"/>
  <c r="AI3192"/>
  <c r="AJ3192" s="1"/>
  <c r="AK3192" s="1"/>
  <c r="AL3192" s="1"/>
  <c r="AI3191"/>
  <c r="AJ3191" s="1"/>
  <c r="AK3191" s="1"/>
  <c r="AL3191" s="1"/>
  <c r="AI3190"/>
  <c r="AJ3190" s="1"/>
  <c r="AK3190" s="1"/>
  <c r="AL3190" s="1"/>
  <c r="AI3189"/>
  <c r="AJ3189" s="1"/>
  <c r="AK3189" s="1"/>
  <c r="AL3189" s="1"/>
  <c r="AI3188"/>
  <c r="AJ3188" s="1"/>
  <c r="AK3188" s="1"/>
  <c r="AL3188" s="1"/>
  <c r="AI3187"/>
  <c r="AJ3187" s="1"/>
  <c r="AK3187" s="1"/>
  <c r="AL3187" s="1"/>
  <c r="AI3186"/>
  <c r="AJ3186" s="1"/>
  <c r="AK3186" s="1"/>
  <c r="AL3186" s="1"/>
  <c r="AI3185"/>
  <c r="AJ3185" s="1"/>
  <c r="AK3185" s="1"/>
  <c r="AL3185" s="1"/>
  <c r="AI3184"/>
  <c r="AJ3184" s="1"/>
  <c r="AK3184" s="1"/>
  <c r="AL3184" s="1"/>
  <c r="AI3183"/>
  <c r="AJ3183" s="1"/>
  <c r="AK3183" s="1"/>
  <c r="AL3183" s="1"/>
  <c r="AI3182"/>
  <c r="AJ3182" s="1"/>
  <c r="AK3182" s="1"/>
  <c r="AL3182" s="1"/>
  <c r="AI3181"/>
  <c r="AJ3181" s="1"/>
  <c r="AK3181" s="1"/>
  <c r="AL3181" s="1"/>
  <c r="AI3180"/>
  <c r="AJ3180" s="1"/>
  <c r="AK3180" s="1"/>
  <c r="AL3180" s="1"/>
  <c r="AI3179"/>
  <c r="AJ3179" s="1"/>
  <c r="AK3179" s="1"/>
  <c r="AL3179" s="1"/>
  <c r="AI3178"/>
  <c r="AJ3178" s="1"/>
  <c r="AK3178" s="1"/>
  <c r="AL3178" s="1"/>
  <c r="AI3177"/>
  <c r="AJ3177" s="1"/>
  <c r="AK3177" s="1"/>
  <c r="AL3177" s="1"/>
  <c r="AI3176"/>
  <c r="AJ3176" s="1"/>
  <c r="AK3176" s="1"/>
  <c r="AL3176" s="1"/>
  <c r="AI3175"/>
  <c r="AJ3175" s="1"/>
  <c r="AK3175" s="1"/>
  <c r="AL3175" s="1"/>
  <c r="AI3174"/>
  <c r="AJ3174" s="1"/>
  <c r="AK3174" s="1"/>
  <c r="AL3174" s="1"/>
  <c r="AI3173"/>
  <c r="AJ3173" s="1"/>
  <c r="AK3173" s="1"/>
  <c r="AL3173" s="1"/>
  <c r="AI3172"/>
  <c r="AJ3172" s="1"/>
  <c r="AK3172" s="1"/>
  <c r="AL3172" s="1"/>
  <c r="AI3171"/>
  <c r="AJ3171" s="1"/>
  <c r="AK3171" s="1"/>
  <c r="AL3171" s="1"/>
  <c r="AI3170"/>
  <c r="AJ3170" s="1"/>
  <c r="AK3170" s="1"/>
  <c r="AL3170" s="1"/>
  <c r="AI3169"/>
  <c r="AJ3169" s="1"/>
  <c r="AK3169" s="1"/>
  <c r="AL3169" s="1"/>
  <c r="AI3168"/>
  <c r="AJ3168" s="1"/>
  <c r="AK3168" s="1"/>
  <c r="AL3168" s="1"/>
  <c r="AI3167"/>
  <c r="AJ3167" s="1"/>
  <c r="AK3167" s="1"/>
  <c r="AL3167" s="1"/>
  <c r="AI3166"/>
  <c r="AJ3166" s="1"/>
  <c r="AK3166" s="1"/>
  <c r="AL3166" s="1"/>
  <c r="AI3165"/>
  <c r="AJ3165" s="1"/>
  <c r="AK3165" s="1"/>
  <c r="AL3165" s="1"/>
  <c r="AI3164"/>
  <c r="AJ3164" s="1"/>
  <c r="AK3164" s="1"/>
  <c r="AL3164" s="1"/>
  <c r="AI3163"/>
  <c r="AJ3163" s="1"/>
  <c r="AK3163" s="1"/>
  <c r="AL3163" s="1"/>
  <c r="AI3162"/>
  <c r="AJ3162" s="1"/>
  <c r="AK3162" s="1"/>
  <c r="AL3162" s="1"/>
  <c r="AI3161"/>
  <c r="AJ3161" s="1"/>
  <c r="AK3161" s="1"/>
  <c r="AL3161" s="1"/>
  <c r="AI3160"/>
  <c r="AJ3160" s="1"/>
  <c r="AK3160" s="1"/>
  <c r="AL3160" s="1"/>
  <c r="AI3159"/>
  <c r="AJ3159" s="1"/>
  <c r="AK3159" s="1"/>
  <c r="AL3159" s="1"/>
  <c r="AI3158"/>
  <c r="AJ3158" s="1"/>
  <c r="AK3158" s="1"/>
  <c r="AL3158" s="1"/>
  <c r="AI3157"/>
  <c r="AJ3157" s="1"/>
  <c r="AK3157" s="1"/>
  <c r="AL3157" s="1"/>
  <c r="AI3156"/>
  <c r="AJ3156" s="1"/>
  <c r="AK3156" s="1"/>
  <c r="AL3156" s="1"/>
  <c r="AI3155"/>
  <c r="AJ3155" s="1"/>
  <c r="AK3155" s="1"/>
  <c r="AL3155" s="1"/>
  <c r="AI3154"/>
  <c r="AJ3154" s="1"/>
  <c r="AK3154" s="1"/>
  <c r="AL3154" s="1"/>
  <c r="AI3153"/>
  <c r="AJ3153" s="1"/>
  <c r="AK3153" s="1"/>
  <c r="AL3153" s="1"/>
  <c r="AI3152"/>
  <c r="AJ3152" s="1"/>
  <c r="AK3152" s="1"/>
  <c r="AL3152" s="1"/>
  <c r="AI3151"/>
  <c r="AJ3151" s="1"/>
  <c r="AK3151" s="1"/>
  <c r="AL3151" s="1"/>
  <c r="AI3150"/>
  <c r="AJ3150" s="1"/>
  <c r="AK3150" s="1"/>
  <c r="AL3150" s="1"/>
  <c r="AI3149"/>
  <c r="AJ3149" s="1"/>
  <c r="AK3149" s="1"/>
  <c r="AL3149" s="1"/>
  <c r="AI3148"/>
  <c r="AJ3148" s="1"/>
  <c r="AK3148" s="1"/>
  <c r="AL3148" s="1"/>
  <c r="AI3123"/>
  <c r="AJ3123" s="1"/>
  <c r="AK3123" s="1"/>
  <c r="AL3123" s="1"/>
  <c r="AI3101"/>
  <c r="AJ3101" s="1"/>
  <c r="AK3101" s="1"/>
  <c r="AL3101" s="1"/>
  <c r="AI3100"/>
  <c r="AJ3100" s="1"/>
  <c r="AK3100" s="1"/>
  <c r="AL3100" s="1"/>
  <c r="AI3099"/>
  <c r="AJ3099" s="1"/>
  <c r="AK3099" s="1"/>
  <c r="AL3099" s="1"/>
  <c r="AI3098"/>
  <c r="AJ3098" s="1"/>
  <c r="AK3098" s="1"/>
  <c r="AL3098" s="1"/>
  <c r="AI3097"/>
  <c r="AJ3097" s="1"/>
  <c r="AK3097" s="1"/>
  <c r="AL3097" s="1"/>
  <c r="AI3096"/>
  <c r="AJ3096" s="1"/>
  <c r="AK3096" s="1"/>
  <c r="AL3096" s="1"/>
  <c r="AI3095"/>
  <c r="AJ3095" s="1"/>
  <c r="AK3095" s="1"/>
  <c r="AL3095" s="1"/>
  <c r="AI3094"/>
  <c r="AJ3094" s="1"/>
  <c r="AK3094" s="1"/>
  <c r="AL3094" s="1"/>
  <c r="AI3093"/>
  <c r="AJ3093" s="1"/>
  <c r="AK3093" s="1"/>
  <c r="AL3093" s="1"/>
  <c r="AI3092"/>
  <c r="AJ3092" s="1"/>
  <c r="AK3092" s="1"/>
  <c r="AL3092" s="1"/>
  <c r="AI3091"/>
  <c r="AJ3091" s="1"/>
  <c r="AK3091" s="1"/>
  <c r="AL3091" s="1"/>
  <c r="AI3090"/>
  <c r="AJ3090" s="1"/>
  <c r="AK3090" s="1"/>
  <c r="AL3090" s="1"/>
  <c r="AI3089"/>
  <c r="AJ3089" s="1"/>
  <c r="AK3089" s="1"/>
  <c r="AL3089" s="1"/>
  <c r="AI3088"/>
  <c r="AJ3088" s="1"/>
  <c r="AK3088" s="1"/>
  <c r="AL3088" s="1"/>
  <c r="AI3087"/>
  <c r="AJ3087" s="1"/>
  <c r="AK3087" s="1"/>
  <c r="AL3087" s="1"/>
  <c r="AI3086"/>
  <c r="AJ3086" s="1"/>
  <c r="AK3086" s="1"/>
  <c r="AL3086" s="1"/>
  <c r="AI3085"/>
  <c r="AJ3085" s="1"/>
  <c r="AK3085" s="1"/>
  <c r="AL3085" s="1"/>
  <c r="AI3084"/>
  <c r="AJ3084" s="1"/>
  <c r="AK3084" s="1"/>
  <c r="AL3084" s="1"/>
  <c r="AI3083"/>
  <c r="AJ3083" s="1"/>
  <c r="AK3083" s="1"/>
  <c r="AL3083" s="1"/>
  <c r="AI3082"/>
  <c r="AJ3082" s="1"/>
  <c r="AK3082" s="1"/>
  <c r="AL3082" s="1"/>
  <c r="AI2940"/>
  <c r="AJ2940" s="1"/>
  <c r="AK2940" s="1"/>
  <c r="AL2940" s="1"/>
  <c r="AI2939"/>
  <c r="AJ2939" s="1"/>
  <c r="AK2939" s="1"/>
  <c r="AL2939" s="1"/>
  <c r="AI2938"/>
  <c r="AJ2938" s="1"/>
  <c r="AK2938" s="1"/>
  <c r="AL2938" s="1"/>
  <c r="AI2937"/>
  <c r="AJ2937" s="1"/>
  <c r="AK2937" s="1"/>
  <c r="AL2937" s="1"/>
  <c r="AI2936"/>
  <c r="AJ2936" s="1"/>
  <c r="AK2936" s="1"/>
  <c r="AL2936" s="1"/>
  <c r="AI2935"/>
  <c r="AJ2935" s="1"/>
  <c r="AK2935" s="1"/>
  <c r="AL2935" s="1"/>
  <c r="AI2934"/>
  <c r="AJ2934" s="1"/>
  <c r="AK2934" s="1"/>
  <c r="AL2934" s="1"/>
  <c r="AI2933"/>
  <c r="AJ2933" s="1"/>
  <c r="AK2933" s="1"/>
  <c r="AL2933" s="1"/>
  <c r="AI2932"/>
  <c r="AJ2932" s="1"/>
  <c r="AK2932" s="1"/>
  <c r="AL2932" s="1"/>
  <c r="AI2931"/>
  <c r="AJ2931" s="1"/>
  <c r="AK2931" s="1"/>
  <c r="AL2931" s="1"/>
  <c r="AI2930"/>
  <c r="AJ2930" s="1"/>
  <c r="AK2930" s="1"/>
  <c r="AL2930" s="1"/>
  <c r="AI2929"/>
  <c r="AJ2929" s="1"/>
  <c r="AK2929" s="1"/>
  <c r="AL2929" s="1"/>
  <c r="AI2928"/>
  <c r="AJ2928" s="1"/>
  <c r="AK2928" s="1"/>
  <c r="AL2928" s="1"/>
  <c r="AI2927"/>
  <c r="AJ2927" s="1"/>
  <c r="AK2927" s="1"/>
  <c r="AL2927" s="1"/>
  <c r="AI2926"/>
  <c r="AJ2926" s="1"/>
  <c r="AK2926" s="1"/>
  <c r="AL2926" s="1"/>
  <c r="AI2925"/>
  <c r="AJ2925" s="1"/>
  <c r="AK2925" s="1"/>
  <c r="AL2925" s="1"/>
  <c r="AI2924"/>
  <c r="AJ2924" s="1"/>
  <c r="AK2924" s="1"/>
  <c r="AL2924" s="1"/>
  <c r="AI2923"/>
  <c r="AJ2923" s="1"/>
  <c r="AK2923" s="1"/>
  <c r="AL2923" s="1"/>
  <c r="AI2922"/>
  <c r="AJ2922" s="1"/>
  <c r="AK2922" s="1"/>
  <c r="AL2922" s="1"/>
  <c r="AI2921"/>
  <c r="AJ2921" s="1"/>
  <c r="AK2921" s="1"/>
  <c r="AL2921" s="1"/>
  <c r="AI2920"/>
  <c r="AJ2920" s="1"/>
  <c r="AK2920" s="1"/>
  <c r="AL2920" s="1"/>
  <c r="AI2901"/>
  <c r="AJ2901" s="1"/>
  <c r="AK2901" s="1"/>
  <c r="AL2901" s="1"/>
  <c r="AI2900"/>
  <c r="AJ2900" s="1"/>
  <c r="AK2900" s="1"/>
  <c r="AL2900" s="1"/>
  <c r="AI2899"/>
  <c r="AJ2899" s="1"/>
  <c r="AK2899" s="1"/>
  <c r="AL2899" s="1"/>
  <c r="AI2882"/>
  <c r="AJ2882" s="1"/>
  <c r="AK2882" s="1"/>
  <c r="AL2882" s="1"/>
  <c r="AI2881"/>
  <c r="AJ2881" s="1"/>
  <c r="AK2881" s="1"/>
  <c r="AL2881" s="1"/>
  <c r="AI2880"/>
  <c r="AJ2880" s="1"/>
  <c r="AK2880" s="1"/>
  <c r="AL2880" s="1"/>
  <c r="AI2855"/>
  <c r="AJ2855" s="1"/>
  <c r="AK2855" s="1"/>
  <c r="AL2855" s="1"/>
  <c r="AI2787"/>
  <c r="AJ2787" s="1"/>
  <c r="AK2787" s="1"/>
  <c r="AL2787" s="1"/>
  <c r="AI2786"/>
  <c r="AJ2786" s="1"/>
  <c r="AK2786" s="1"/>
  <c r="AL2786" s="1"/>
  <c r="AI2785"/>
  <c r="AJ2785" s="1"/>
  <c r="AK2785" s="1"/>
  <c r="AL2785" s="1"/>
  <c r="AI2784"/>
  <c r="AJ2784" s="1"/>
  <c r="AK2784" s="1"/>
  <c r="AL2784" s="1"/>
  <c r="AI2783"/>
  <c r="AJ2783" s="1"/>
  <c r="AK2783" s="1"/>
  <c r="AL2783" s="1"/>
  <c r="AI2782"/>
  <c r="AJ2782" s="1"/>
  <c r="AK2782" s="1"/>
  <c r="AL2782" s="1"/>
  <c r="AI2781"/>
  <c r="AJ2781" s="1"/>
  <c r="AK2781" s="1"/>
  <c r="AL2781" s="1"/>
  <c r="AI2780"/>
  <c r="AJ2780" s="1"/>
  <c r="AK2780" s="1"/>
  <c r="AL2780" s="1"/>
  <c r="AI2779"/>
  <c r="AJ2779" s="1"/>
  <c r="AK2779" s="1"/>
  <c r="AL2779" s="1"/>
  <c r="AI2778"/>
  <c r="AJ2778" s="1"/>
  <c r="AK2778" s="1"/>
  <c r="AL2778" s="1"/>
  <c r="AI2777"/>
  <c r="AJ2777" s="1"/>
  <c r="AK2777" s="1"/>
  <c r="AL2777" s="1"/>
  <c r="AI2776"/>
  <c r="AJ2776" s="1"/>
  <c r="AK2776" s="1"/>
  <c r="AL2776" s="1"/>
  <c r="AI2775"/>
  <c r="AJ2775" s="1"/>
  <c r="AK2775" s="1"/>
  <c r="AL2775" s="1"/>
  <c r="AI2774"/>
  <c r="AJ2774" s="1"/>
  <c r="AK2774" s="1"/>
  <c r="AL2774" s="1"/>
  <c r="AI2773"/>
  <c r="AJ2773" s="1"/>
  <c r="AK2773" s="1"/>
  <c r="AL2773" s="1"/>
  <c r="AI2772"/>
  <c r="AJ2772" s="1"/>
  <c r="AK2772" s="1"/>
  <c r="AL2772" s="1"/>
  <c r="AI2771"/>
  <c r="AJ2771" s="1"/>
  <c r="AK2771" s="1"/>
  <c r="AL2771" s="1"/>
  <c r="AI2770"/>
  <c r="AJ2770" s="1"/>
  <c r="AK2770" s="1"/>
  <c r="AL2770" s="1"/>
  <c r="AI2769"/>
  <c r="AJ2769" s="1"/>
  <c r="AK2769" s="1"/>
  <c r="AL2769" s="1"/>
  <c r="AI2768"/>
  <c r="AJ2768" s="1"/>
  <c r="AK2768" s="1"/>
  <c r="AL2768" s="1"/>
  <c r="AI2767"/>
  <c r="AJ2767" s="1"/>
  <c r="AK2767" s="1"/>
  <c r="AL2767" s="1"/>
  <c r="AI2766"/>
  <c r="AJ2766" s="1"/>
  <c r="AK2766" s="1"/>
  <c r="AL2766" s="1"/>
  <c r="AI2765"/>
  <c r="AJ2765" s="1"/>
  <c r="AK2765" s="1"/>
  <c r="AL2765" s="1"/>
  <c r="AI2764"/>
  <c r="AJ2764" s="1"/>
  <c r="AK2764" s="1"/>
  <c r="AL2764" s="1"/>
  <c r="AI2763"/>
  <c r="AJ2763" s="1"/>
  <c r="AK2763" s="1"/>
  <c r="AL2763" s="1"/>
  <c r="AI2762"/>
  <c r="AJ2762" s="1"/>
  <c r="AK2762" s="1"/>
  <c r="AL2762" s="1"/>
  <c r="AI2761"/>
  <c r="AJ2761" s="1"/>
  <c r="AK2761" s="1"/>
  <c r="AL2761" s="1"/>
  <c r="AI2760"/>
  <c r="AJ2760" s="1"/>
  <c r="AK2760" s="1"/>
  <c r="AL2760" s="1"/>
  <c r="AI2759"/>
  <c r="AJ2759" s="1"/>
  <c r="AK2759" s="1"/>
  <c r="AL2759" s="1"/>
  <c r="AI2758"/>
  <c r="AJ2758" s="1"/>
  <c r="AK2758" s="1"/>
  <c r="AL2758" s="1"/>
  <c r="AI2757"/>
  <c r="AJ2757" s="1"/>
  <c r="AK2757" s="1"/>
  <c r="AL2757" s="1"/>
  <c r="AI2756"/>
  <c r="AJ2756" s="1"/>
  <c r="AK2756" s="1"/>
  <c r="AL2756" s="1"/>
  <c r="AI2755"/>
  <c r="AJ2755" s="1"/>
  <c r="AK2755" s="1"/>
  <c r="AL2755" s="1"/>
  <c r="AI2754"/>
  <c r="AJ2754" s="1"/>
  <c r="AK2754" s="1"/>
  <c r="AL2754" s="1"/>
  <c r="AI2753"/>
  <c r="AJ2753" s="1"/>
  <c r="AK2753" s="1"/>
  <c r="AL2753" s="1"/>
  <c r="AI2752"/>
  <c r="AJ2752" s="1"/>
  <c r="AK2752" s="1"/>
  <c r="AL2752" s="1"/>
  <c r="AI2751"/>
  <c r="AJ2751" s="1"/>
  <c r="AK2751" s="1"/>
  <c r="AL2751" s="1"/>
  <c r="AI2750"/>
  <c r="AJ2750" s="1"/>
  <c r="AK2750" s="1"/>
  <c r="AL2750" s="1"/>
  <c r="AI2749"/>
  <c r="AJ2749" s="1"/>
  <c r="AK2749" s="1"/>
  <c r="AL2749" s="1"/>
  <c r="AI2748"/>
  <c r="AJ2748" s="1"/>
  <c r="AK2748" s="1"/>
  <c r="AL2748" s="1"/>
  <c r="AI2747"/>
  <c r="AJ2747" s="1"/>
  <c r="AK2747" s="1"/>
  <c r="AL2747" s="1"/>
  <c r="AI2746"/>
  <c r="AJ2746" s="1"/>
  <c r="AK2746" s="1"/>
  <c r="AL2746" s="1"/>
  <c r="AI2745"/>
  <c r="AJ2745" s="1"/>
  <c r="AK2745" s="1"/>
  <c r="AL2745" s="1"/>
  <c r="AI2744"/>
  <c r="AJ2744" s="1"/>
  <c r="AK2744" s="1"/>
  <c r="AL2744" s="1"/>
  <c r="AI2743"/>
  <c r="AJ2743" s="1"/>
  <c r="AK2743" s="1"/>
  <c r="AL2743" s="1"/>
  <c r="AI2742"/>
  <c r="AJ2742" s="1"/>
  <c r="AK2742" s="1"/>
  <c r="AL2742" s="1"/>
  <c r="AI2741"/>
  <c r="AJ2741" s="1"/>
  <c r="AK2741" s="1"/>
  <c r="AL2741" s="1"/>
  <c r="AI2740"/>
  <c r="AJ2740" s="1"/>
  <c r="AK2740" s="1"/>
  <c r="AL2740" s="1"/>
  <c r="AI2650"/>
  <c r="AJ2650" s="1"/>
  <c r="AK2650" s="1"/>
  <c r="AL2650" s="1"/>
  <c r="AI2649"/>
  <c r="AJ2649" s="1"/>
  <c r="AK2649" s="1"/>
  <c r="AL2649" s="1"/>
  <c r="AI2648"/>
  <c r="AJ2648" s="1"/>
  <c r="AK2648" s="1"/>
  <c r="AL2648" s="1"/>
  <c r="AI2647"/>
  <c r="AJ2647" s="1"/>
  <c r="AK2647" s="1"/>
  <c r="AL2647" s="1"/>
  <c r="AI2646"/>
  <c r="AJ2646" s="1"/>
  <c r="AK2646" s="1"/>
  <c r="AL2646" s="1"/>
  <c r="AI2645"/>
  <c r="AJ2645" s="1"/>
  <c r="AK2645" s="1"/>
  <c r="AL2645" s="1"/>
  <c r="AI2644"/>
  <c r="AJ2644" s="1"/>
  <c r="AK2644" s="1"/>
  <c r="AL2644" s="1"/>
  <c r="AI2643"/>
  <c r="AJ2643" s="1"/>
  <c r="AK2643" s="1"/>
  <c r="AL2643" s="1"/>
  <c r="AI2642"/>
  <c r="AJ2642" s="1"/>
  <c r="AK2642" s="1"/>
  <c r="AL2642" s="1"/>
  <c r="AI2641"/>
  <c r="AJ2641" s="1"/>
  <c r="AK2641" s="1"/>
  <c r="AL2641" s="1"/>
  <c r="AI2640"/>
  <c r="AJ2640" s="1"/>
  <c r="AK2640" s="1"/>
  <c r="AL2640" s="1"/>
  <c r="AI2639"/>
  <c r="AJ2639" s="1"/>
  <c r="AK2639" s="1"/>
  <c r="AL2639" s="1"/>
  <c r="AI2638"/>
  <c r="AJ2638" s="1"/>
  <c r="AK2638" s="1"/>
  <c r="AL2638" s="1"/>
  <c r="AI2637"/>
  <c r="AJ2637" s="1"/>
  <c r="AK2637" s="1"/>
  <c r="AL2637" s="1"/>
  <c r="AI2636"/>
  <c r="AJ2636" s="1"/>
  <c r="AK2636" s="1"/>
  <c r="AL2636" s="1"/>
  <c r="AI2635"/>
  <c r="AJ2635" s="1"/>
  <c r="AK2635" s="1"/>
  <c r="AL2635" s="1"/>
  <c r="AI2634"/>
  <c r="AJ2634" s="1"/>
  <c r="AK2634" s="1"/>
  <c r="AL2634" s="1"/>
  <c r="AI2633"/>
  <c r="AJ2633" s="1"/>
  <c r="AK2633" s="1"/>
  <c r="AL2633" s="1"/>
  <c r="AI2632"/>
  <c r="AJ2632" s="1"/>
  <c r="AK2632" s="1"/>
  <c r="AL2632" s="1"/>
  <c r="AI2631"/>
  <c r="AJ2631" s="1"/>
  <c r="AK2631" s="1"/>
  <c r="AL2631" s="1"/>
  <c r="AI2630"/>
  <c r="AJ2630" s="1"/>
  <c r="AK2630" s="1"/>
  <c r="AL2630" s="1"/>
  <c r="AI2629"/>
  <c r="AJ2629" s="1"/>
  <c r="AK2629" s="1"/>
  <c r="AL2629" s="1"/>
  <c r="AI2628"/>
  <c r="AJ2628" s="1"/>
  <c r="AK2628" s="1"/>
  <c r="AL2628" s="1"/>
  <c r="AI2627"/>
  <c r="AJ2627" s="1"/>
  <c r="AK2627" s="1"/>
  <c r="AL2627" s="1"/>
  <c r="AI2626"/>
  <c r="AJ2626" s="1"/>
  <c r="AK2626" s="1"/>
  <c r="AL2626" s="1"/>
  <c r="AI2625"/>
  <c r="AJ2625" s="1"/>
  <c r="AK2625" s="1"/>
  <c r="AL2625" s="1"/>
  <c r="AI2624"/>
  <c r="AJ2624" s="1"/>
  <c r="AK2624" s="1"/>
  <c r="AL2624" s="1"/>
  <c r="AI2623"/>
  <c r="AJ2623" s="1"/>
  <c r="AK2623" s="1"/>
  <c r="AL2623" s="1"/>
  <c r="AI2622"/>
  <c r="AJ2622" s="1"/>
  <c r="AK2622" s="1"/>
  <c r="AL2622" s="1"/>
  <c r="AI2621"/>
  <c r="AJ2621" s="1"/>
  <c r="AK2621" s="1"/>
  <c r="AL2621" s="1"/>
  <c r="AI2620"/>
  <c r="AJ2620" s="1"/>
  <c r="AK2620" s="1"/>
  <c r="AL2620" s="1"/>
  <c r="AI2619"/>
  <c r="AJ2619" s="1"/>
  <c r="AK2619" s="1"/>
  <c r="AL2619" s="1"/>
  <c r="AI2618"/>
  <c r="AJ2618" s="1"/>
  <c r="AK2618" s="1"/>
  <c r="AL2618" s="1"/>
  <c r="AI2617"/>
  <c r="AJ2617" s="1"/>
  <c r="AK2617" s="1"/>
  <c r="AL2617" s="1"/>
  <c r="AI2616"/>
  <c r="AJ2616" s="1"/>
  <c r="AK2616" s="1"/>
  <c r="AL2616" s="1"/>
  <c r="AI2615"/>
  <c r="AJ2615" s="1"/>
  <c r="AK2615" s="1"/>
  <c r="AL2615" s="1"/>
  <c r="AI2614"/>
  <c r="AJ2614" s="1"/>
  <c r="AK2614" s="1"/>
  <c r="AL2614" s="1"/>
  <c r="AI2613"/>
  <c r="AJ2613" s="1"/>
  <c r="AK2613" s="1"/>
  <c r="AL2613" s="1"/>
  <c r="AI2612"/>
  <c r="AJ2612" s="1"/>
  <c r="AK2612" s="1"/>
  <c r="AL2612" s="1"/>
  <c r="AI2611"/>
  <c r="AJ2611" s="1"/>
  <c r="AK2611" s="1"/>
  <c r="AL2611" s="1"/>
  <c r="AI2513"/>
  <c r="AJ2513" s="1"/>
  <c r="AK2513" s="1"/>
  <c r="AL2513" s="1"/>
  <c r="AI2512"/>
  <c r="AJ2512" s="1"/>
  <c r="AK2512" s="1"/>
  <c r="AL2512" s="1"/>
  <c r="AI2511"/>
  <c r="AJ2511" s="1"/>
  <c r="AK2511" s="1"/>
  <c r="AL2511" s="1"/>
  <c r="AI2510"/>
  <c r="AJ2510" s="1"/>
  <c r="AK2510" s="1"/>
  <c r="AL2510" s="1"/>
  <c r="AI2509"/>
  <c r="AJ2509" s="1"/>
  <c r="AK2509" s="1"/>
  <c r="AL2509" s="1"/>
  <c r="AI2508"/>
  <c r="AJ2508" s="1"/>
  <c r="AK2508" s="1"/>
  <c r="AL2508" s="1"/>
  <c r="AI2507"/>
  <c r="AJ2507" s="1"/>
  <c r="AK2507" s="1"/>
  <c r="AL2507" s="1"/>
  <c r="AI2506"/>
  <c r="AJ2506" s="1"/>
  <c r="AK2506" s="1"/>
  <c r="AL2506" s="1"/>
  <c r="AI2505"/>
  <c r="AJ2505" s="1"/>
  <c r="AK2505" s="1"/>
  <c r="AL2505" s="1"/>
  <c r="AI2504"/>
  <c r="AJ2504" s="1"/>
  <c r="AK2504" s="1"/>
  <c r="AL2504" s="1"/>
  <c r="AI2503"/>
  <c r="AJ2503" s="1"/>
  <c r="AK2503" s="1"/>
  <c r="AL2503" s="1"/>
  <c r="AI2502"/>
  <c r="AJ2502" s="1"/>
  <c r="AK2502" s="1"/>
  <c r="AL2502" s="1"/>
  <c r="AI2501"/>
  <c r="AJ2501" s="1"/>
  <c r="AK2501" s="1"/>
  <c r="AL2501" s="1"/>
  <c r="AI2500"/>
  <c r="AJ2500" s="1"/>
  <c r="AK2500" s="1"/>
  <c r="AL2500" s="1"/>
  <c r="AI2499"/>
  <c r="AJ2499" s="1"/>
  <c r="AK2499" s="1"/>
  <c r="AL2499" s="1"/>
  <c r="AI2498"/>
  <c r="AJ2498" s="1"/>
  <c r="AK2498" s="1"/>
  <c r="AL2498" s="1"/>
  <c r="AI2497"/>
  <c r="AJ2497" s="1"/>
  <c r="AK2497" s="1"/>
  <c r="AL2497" s="1"/>
  <c r="AI2496"/>
  <c r="AJ2496" s="1"/>
  <c r="AK2496" s="1"/>
  <c r="AL2496" s="1"/>
  <c r="AI2495"/>
  <c r="AJ2495" s="1"/>
  <c r="AK2495" s="1"/>
  <c r="AL2495" s="1"/>
  <c r="AI2494"/>
  <c r="AJ2494" s="1"/>
  <c r="AK2494" s="1"/>
  <c r="AL2494" s="1"/>
  <c r="AI2493"/>
  <c r="AJ2493" s="1"/>
  <c r="AK2493" s="1"/>
  <c r="AL2493" s="1"/>
  <c r="AI2492"/>
  <c r="AJ2492" s="1"/>
  <c r="AK2492" s="1"/>
  <c r="AL2492" s="1"/>
  <c r="AI2491"/>
  <c r="AJ2491" s="1"/>
  <c r="AK2491" s="1"/>
  <c r="AL2491" s="1"/>
  <c r="AI2490"/>
  <c r="AJ2490" s="1"/>
  <c r="AK2490" s="1"/>
  <c r="AL2490" s="1"/>
  <c r="AI2489"/>
  <c r="AJ2489" s="1"/>
  <c r="AK2489" s="1"/>
  <c r="AL2489" s="1"/>
  <c r="AI2488"/>
  <c r="AJ2488" s="1"/>
  <c r="AK2488" s="1"/>
  <c r="AL2488" s="1"/>
  <c r="AI2487"/>
  <c r="AJ2487" s="1"/>
  <c r="AK2487" s="1"/>
  <c r="AL2487" s="1"/>
  <c r="AI2486"/>
  <c r="AJ2486" s="1"/>
  <c r="AK2486" s="1"/>
  <c r="AL2486" s="1"/>
  <c r="AI2485"/>
  <c r="AJ2485" s="1"/>
  <c r="AK2485" s="1"/>
  <c r="AL2485" s="1"/>
  <c r="AI2484"/>
  <c r="AJ2484" s="1"/>
  <c r="AK2484" s="1"/>
  <c r="AL2484" s="1"/>
  <c r="AI2483"/>
  <c r="AJ2483" s="1"/>
  <c r="AK2483" s="1"/>
  <c r="AL2483" s="1"/>
  <c r="AI2482"/>
  <c r="AJ2482" s="1"/>
  <c r="AK2482" s="1"/>
  <c r="AL2482" s="1"/>
  <c r="AI2481"/>
  <c r="AJ2481" s="1"/>
  <c r="AK2481" s="1"/>
  <c r="AL2481" s="1"/>
  <c r="AI2480"/>
  <c r="AJ2480" s="1"/>
  <c r="AK2480" s="1"/>
  <c r="AL2480" s="1"/>
  <c r="AI2479"/>
  <c r="AJ2479" s="1"/>
  <c r="AK2479" s="1"/>
  <c r="AL2479" s="1"/>
  <c r="AI2478"/>
  <c r="AJ2478" s="1"/>
  <c r="AK2478" s="1"/>
  <c r="AL2478" s="1"/>
  <c r="AI2477"/>
  <c r="AJ2477" s="1"/>
  <c r="AK2477" s="1"/>
  <c r="AL2477" s="1"/>
  <c r="AI2476"/>
  <c r="AJ2476" s="1"/>
  <c r="AK2476" s="1"/>
  <c r="AL2476" s="1"/>
  <c r="AI2475"/>
  <c r="AJ2475" s="1"/>
  <c r="AK2475" s="1"/>
  <c r="AL2475" s="1"/>
  <c r="AI2474"/>
  <c r="AJ2474" s="1"/>
  <c r="AK2474" s="1"/>
  <c r="AL2474" s="1"/>
  <c r="AI2473"/>
  <c r="AJ2473" s="1"/>
  <c r="AK2473" s="1"/>
  <c r="AL2473" s="1"/>
  <c r="AI2472"/>
  <c r="AJ2472" s="1"/>
  <c r="AK2472" s="1"/>
  <c r="AL2472" s="1"/>
  <c r="AI2471"/>
  <c r="AJ2471" s="1"/>
  <c r="AK2471" s="1"/>
  <c r="AL2471" s="1"/>
  <c r="AI2470"/>
  <c r="AJ2470" s="1"/>
  <c r="AK2470" s="1"/>
  <c r="AL2470" s="1"/>
  <c r="AI2469"/>
  <c r="AJ2469" s="1"/>
  <c r="AK2469" s="1"/>
  <c r="AL2469" s="1"/>
  <c r="AI2468"/>
  <c r="AJ2468" s="1"/>
  <c r="AK2468" s="1"/>
  <c r="AL2468" s="1"/>
  <c r="AI2467"/>
  <c r="AJ2467" s="1"/>
  <c r="AK2467" s="1"/>
  <c r="AL2467" s="1"/>
  <c r="AI2466"/>
  <c r="AJ2466" s="1"/>
  <c r="AK2466" s="1"/>
  <c r="AL2466" s="1"/>
  <c r="AI2465"/>
  <c r="AJ2465" s="1"/>
  <c r="AK2465" s="1"/>
  <c r="AL2465" s="1"/>
  <c r="AI2464"/>
  <c r="AJ2464" s="1"/>
  <c r="AK2464" s="1"/>
  <c r="AL2464" s="1"/>
  <c r="AI2463"/>
  <c r="AJ2463" s="1"/>
  <c r="AK2463" s="1"/>
  <c r="AL2463" s="1"/>
  <c r="AI2462"/>
  <c r="AJ2462" s="1"/>
  <c r="AK2462" s="1"/>
  <c r="AL2462" s="1"/>
  <c r="AI2461"/>
  <c r="AJ2461" s="1"/>
  <c r="AK2461" s="1"/>
  <c r="AL2461" s="1"/>
  <c r="AI2460"/>
  <c r="AJ2460" s="1"/>
  <c r="AK2460" s="1"/>
  <c r="AL2460" s="1"/>
  <c r="AI2459"/>
  <c r="AJ2459" s="1"/>
  <c r="AK2459" s="1"/>
  <c r="AL2459" s="1"/>
  <c r="AI2458"/>
  <c r="AJ2458" s="1"/>
  <c r="AK2458" s="1"/>
  <c r="AL2458" s="1"/>
  <c r="AI2451"/>
  <c r="AJ2451" s="1"/>
  <c r="AK2451" s="1"/>
  <c r="AL2451" s="1"/>
  <c r="AI2450"/>
  <c r="AJ2450" s="1"/>
  <c r="AK2450" s="1"/>
  <c r="AL2450" s="1"/>
  <c r="AI2449"/>
  <c r="AJ2449" s="1"/>
  <c r="AK2449" s="1"/>
  <c r="AL2449" s="1"/>
  <c r="AI2448"/>
  <c r="AJ2448" s="1"/>
  <c r="AK2448" s="1"/>
  <c r="AL2448" s="1"/>
  <c r="AI2447"/>
  <c r="AJ2447" s="1"/>
  <c r="AK2447" s="1"/>
  <c r="AL2447" s="1"/>
  <c r="AI2446"/>
  <c r="AJ2446" s="1"/>
  <c r="AK2446" s="1"/>
  <c r="AL2446" s="1"/>
  <c r="AI2445"/>
  <c r="AJ2445" s="1"/>
  <c r="AK2445" s="1"/>
  <c r="AL2445" s="1"/>
  <c r="AI2444"/>
  <c r="AJ2444" s="1"/>
  <c r="AK2444" s="1"/>
  <c r="AL2444" s="1"/>
  <c r="AI2443"/>
  <c r="AJ2443" s="1"/>
  <c r="AK2443" s="1"/>
  <c r="AL2443" s="1"/>
  <c r="AI2442"/>
  <c r="AJ2442" s="1"/>
  <c r="AK2442" s="1"/>
  <c r="AL2442" s="1"/>
  <c r="AI2441"/>
  <c r="AJ2441" s="1"/>
  <c r="AK2441" s="1"/>
  <c r="AL2441" s="1"/>
  <c r="AI2440"/>
  <c r="AJ2440" s="1"/>
  <c r="AK2440" s="1"/>
  <c r="AL2440" s="1"/>
  <c r="AI2439"/>
  <c r="AJ2439" s="1"/>
  <c r="AK2439" s="1"/>
  <c r="AL2439" s="1"/>
  <c r="AI2438"/>
  <c r="AJ2438" s="1"/>
  <c r="AK2438" s="1"/>
  <c r="AL2438" s="1"/>
  <c r="AI2437"/>
  <c r="AJ2437" s="1"/>
  <c r="AK2437" s="1"/>
  <c r="AL2437" s="1"/>
  <c r="AI2436"/>
  <c r="AJ2436" s="1"/>
  <c r="AK2436" s="1"/>
  <c r="AL2436" s="1"/>
  <c r="AI2435"/>
  <c r="AJ2435" s="1"/>
  <c r="AK2435" s="1"/>
  <c r="AL2435" s="1"/>
  <c r="AI2434"/>
  <c r="AJ2434" s="1"/>
  <c r="AK2434" s="1"/>
  <c r="AL2434" s="1"/>
  <c r="AI2433"/>
  <c r="AJ2433" s="1"/>
  <c r="AK2433" s="1"/>
  <c r="AL2433" s="1"/>
  <c r="AI2432"/>
  <c r="AJ2432" s="1"/>
  <c r="AK2432" s="1"/>
  <c r="AL2432" s="1"/>
  <c r="AI2431"/>
  <c r="AJ2431" s="1"/>
  <c r="AK2431" s="1"/>
  <c r="AL2431" s="1"/>
  <c r="AI2430"/>
  <c r="AJ2430" s="1"/>
  <c r="AK2430" s="1"/>
  <c r="AL2430" s="1"/>
  <c r="AI2429"/>
  <c r="AJ2429" s="1"/>
  <c r="AK2429" s="1"/>
  <c r="AL2429" s="1"/>
  <c r="AI2428"/>
  <c r="AJ2428" s="1"/>
  <c r="AK2428" s="1"/>
  <c r="AL2428" s="1"/>
  <c r="AI2427"/>
  <c r="AJ2427" s="1"/>
  <c r="AK2427" s="1"/>
  <c r="AL2427" s="1"/>
  <c r="AI2426"/>
  <c r="AJ2426" s="1"/>
  <c r="AK2426" s="1"/>
  <c r="AL2426" s="1"/>
  <c r="AI2425"/>
  <c r="AJ2425" s="1"/>
  <c r="AK2425" s="1"/>
  <c r="AL2425" s="1"/>
  <c r="AI2424"/>
  <c r="AJ2424" s="1"/>
  <c r="AK2424" s="1"/>
  <c r="AL2424" s="1"/>
  <c r="AI2423"/>
  <c r="AJ2423" s="1"/>
  <c r="AK2423" s="1"/>
  <c r="AL2423" s="1"/>
  <c r="AI2422"/>
  <c r="AJ2422" s="1"/>
  <c r="AK2422" s="1"/>
  <c r="AL2422" s="1"/>
  <c r="AI2421"/>
  <c r="AJ2421" s="1"/>
  <c r="AK2421" s="1"/>
  <c r="AL2421" s="1"/>
  <c r="AI2420"/>
  <c r="AJ2420" s="1"/>
  <c r="AK2420" s="1"/>
  <c r="AL2420" s="1"/>
  <c r="AI2419"/>
  <c r="AJ2419" s="1"/>
  <c r="AK2419" s="1"/>
  <c r="AL2419" s="1"/>
  <c r="AI2418"/>
  <c r="AJ2418" s="1"/>
  <c r="AK2418" s="1"/>
  <c r="AL2418" s="1"/>
  <c r="AI2417"/>
  <c r="AJ2417" s="1"/>
  <c r="AK2417" s="1"/>
  <c r="AL2417" s="1"/>
  <c r="AI2416"/>
  <c r="AJ2416" s="1"/>
  <c r="AK2416" s="1"/>
  <c r="AL2416" s="1"/>
  <c r="AI2415"/>
  <c r="AJ2415" s="1"/>
  <c r="AK2415" s="1"/>
  <c r="AL2415" s="1"/>
  <c r="AI2412"/>
  <c r="AJ2412" s="1"/>
  <c r="AK2412" s="1"/>
  <c r="AL2412" s="1"/>
  <c r="AI2411"/>
  <c r="AJ2411" s="1"/>
  <c r="AK2411" s="1"/>
  <c r="AL2411" s="1"/>
  <c r="AI2410"/>
  <c r="AJ2410" s="1"/>
  <c r="AK2410" s="1"/>
  <c r="AL2410" s="1"/>
  <c r="AI2409"/>
  <c r="AJ2409" s="1"/>
  <c r="AK2409" s="1"/>
  <c r="AL2409" s="1"/>
  <c r="AI2408"/>
  <c r="AJ2408" s="1"/>
  <c r="AK2408" s="1"/>
  <c r="AL2408" s="1"/>
  <c r="AI2407"/>
  <c r="AJ2407" s="1"/>
  <c r="AK2407" s="1"/>
  <c r="AL2407" s="1"/>
  <c r="AI2406"/>
  <c r="AJ2406" s="1"/>
  <c r="AK2406" s="1"/>
  <c r="AL2406" s="1"/>
  <c r="AI2405"/>
  <c r="AJ2405" s="1"/>
  <c r="AK2405" s="1"/>
  <c r="AL2405" s="1"/>
  <c r="AI2404"/>
  <c r="AJ2404" s="1"/>
  <c r="AK2404" s="1"/>
  <c r="AL2404" s="1"/>
  <c r="AI2403"/>
  <c r="AJ2403" s="1"/>
  <c r="AK2403" s="1"/>
  <c r="AL2403" s="1"/>
  <c r="AI2402"/>
  <c r="AJ2402" s="1"/>
  <c r="AK2402" s="1"/>
  <c r="AL2402" s="1"/>
  <c r="AI2401"/>
  <c r="AJ2401" s="1"/>
  <c r="AK2401" s="1"/>
  <c r="AL2401" s="1"/>
  <c r="AI2400"/>
  <c r="AJ2400" s="1"/>
  <c r="AK2400" s="1"/>
  <c r="AL2400" s="1"/>
  <c r="AI2399"/>
  <c r="AJ2399" s="1"/>
  <c r="AK2399" s="1"/>
  <c r="AL2399" s="1"/>
  <c r="AI2398"/>
  <c r="AJ2398" s="1"/>
  <c r="AK2398" s="1"/>
  <c r="AL2398" s="1"/>
  <c r="AI2397"/>
  <c r="AJ2397" s="1"/>
  <c r="AK2397" s="1"/>
  <c r="AL2397" s="1"/>
  <c r="AI2396"/>
  <c r="AJ2396" s="1"/>
  <c r="AK2396" s="1"/>
  <c r="AL2396" s="1"/>
  <c r="AI2395"/>
  <c r="AJ2395" s="1"/>
  <c r="AK2395" s="1"/>
  <c r="AL2395" s="1"/>
  <c r="AI2394"/>
  <c r="AJ2394" s="1"/>
  <c r="AK2394" s="1"/>
  <c r="AL2394" s="1"/>
  <c r="AI2393"/>
  <c r="AJ2393" s="1"/>
  <c r="AK2393" s="1"/>
  <c r="AL2393" s="1"/>
  <c r="AI2392"/>
  <c r="AJ2392" s="1"/>
  <c r="AK2392" s="1"/>
  <c r="AL2392" s="1"/>
  <c r="AI2391"/>
  <c r="AJ2391" s="1"/>
  <c r="AK2391" s="1"/>
  <c r="AL2391" s="1"/>
  <c r="AI2390"/>
  <c r="AJ2390" s="1"/>
  <c r="AK2390" s="1"/>
  <c r="AL2390" s="1"/>
  <c r="AI2389"/>
  <c r="AJ2389" s="1"/>
  <c r="AK2389" s="1"/>
  <c r="AL2389" s="1"/>
  <c r="AI2388"/>
  <c r="AJ2388" s="1"/>
  <c r="AK2388" s="1"/>
  <c r="AL2388" s="1"/>
  <c r="AI2387"/>
  <c r="AJ2387" s="1"/>
  <c r="AK2387" s="1"/>
  <c r="AL2387" s="1"/>
  <c r="AI2386"/>
  <c r="AJ2386" s="1"/>
  <c r="AK2386" s="1"/>
  <c r="AL2386" s="1"/>
  <c r="AI2385"/>
  <c r="AJ2385" s="1"/>
  <c r="AK2385" s="1"/>
  <c r="AL2385" s="1"/>
  <c r="AI2384"/>
  <c r="AJ2384" s="1"/>
  <c r="AK2384" s="1"/>
  <c r="AL2384" s="1"/>
  <c r="AI2383"/>
  <c r="AJ2383" s="1"/>
  <c r="AK2383" s="1"/>
  <c r="AL2383" s="1"/>
  <c r="AI2382"/>
  <c r="AJ2382" s="1"/>
  <c r="AK2382" s="1"/>
  <c r="AL2382" s="1"/>
  <c r="AI2381"/>
  <c r="AJ2381" s="1"/>
  <c r="AK2381" s="1"/>
  <c r="AL2381" s="1"/>
  <c r="AI2380"/>
  <c r="AJ2380" s="1"/>
  <c r="AK2380" s="1"/>
  <c r="AL2380" s="1"/>
  <c r="AI2379"/>
  <c r="AJ2379" s="1"/>
  <c r="AK2379" s="1"/>
  <c r="AL2379" s="1"/>
  <c r="AI2378"/>
  <c r="AJ2378" s="1"/>
  <c r="AK2378" s="1"/>
  <c r="AL2378" s="1"/>
  <c r="AI2377"/>
  <c r="AJ2377" s="1"/>
  <c r="AK2377" s="1"/>
  <c r="AL2377" s="1"/>
  <c r="AI2376"/>
  <c r="AJ2376" s="1"/>
  <c r="AK2376" s="1"/>
  <c r="AL2376" s="1"/>
  <c r="AI2375"/>
  <c r="AJ2375" s="1"/>
  <c r="AK2375" s="1"/>
  <c r="AL2375" s="1"/>
  <c r="AI2374"/>
  <c r="AJ2374" s="1"/>
  <c r="AK2374" s="1"/>
  <c r="AL2374" s="1"/>
  <c r="AI2373"/>
  <c r="AJ2373" s="1"/>
  <c r="AK2373" s="1"/>
  <c r="AL2373" s="1"/>
  <c r="AI2372"/>
  <c r="AJ2372" s="1"/>
  <c r="AK2372" s="1"/>
  <c r="AL2372" s="1"/>
  <c r="AI2371"/>
  <c r="AJ2371" s="1"/>
  <c r="AK2371" s="1"/>
  <c r="AL2371" s="1"/>
  <c r="AI2370"/>
  <c r="AJ2370" s="1"/>
  <c r="AK2370" s="1"/>
  <c r="AL2370" s="1"/>
  <c r="AI2369"/>
  <c r="AJ2369" s="1"/>
  <c r="AK2369" s="1"/>
  <c r="AL2369" s="1"/>
  <c r="AI2368"/>
  <c r="AJ2368" s="1"/>
  <c r="AK2368" s="1"/>
  <c r="AL2368" s="1"/>
  <c r="AI2367"/>
  <c r="AJ2367" s="1"/>
  <c r="AK2367" s="1"/>
  <c r="AL2367" s="1"/>
  <c r="AI2141"/>
  <c r="AJ2141" s="1"/>
  <c r="AK2141" s="1"/>
  <c r="AL2141" s="1"/>
  <c r="AI1926"/>
  <c r="AJ1926" s="1"/>
  <c r="AK1926" s="1"/>
  <c r="AL1926" s="1"/>
  <c r="AI1925"/>
  <c r="AJ1925" s="1"/>
  <c r="AK1925" s="1"/>
  <c r="AL1925" s="1"/>
  <c r="AI1924"/>
  <c r="AJ1924" s="1"/>
  <c r="AK1924" s="1"/>
  <c r="AL1924" s="1"/>
  <c r="AI1923"/>
  <c r="AJ1923" s="1"/>
  <c r="AK1923" s="1"/>
  <c r="AL1923" s="1"/>
  <c r="AI1922"/>
  <c r="AJ1922" s="1"/>
  <c r="AK1922" s="1"/>
  <c r="AL1922" s="1"/>
  <c r="AI1921"/>
  <c r="AJ1921" s="1"/>
  <c r="AK1921" s="1"/>
  <c r="AL1921" s="1"/>
  <c r="AI1920"/>
  <c r="AJ1920" s="1"/>
  <c r="AK1920" s="1"/>
  <c r="AL1920" s="1"/>
  <c r="AI1919"/>
  <c r="AJ1919" s="1"/>
  <c r="AK1919" s="1"/>
  <c r="AL1919" s="1"/>
  <c r="AI1918"/>
  <c r="AJ1918" s="1"/>
  <c r="AK1918" s="1"/>
  <c r="AL1918" s="1"/>
  <c r="AI1917"/>
  <c r="AJ1917" s="1"/>
  <c r="AK1917" s="1"/>
  <c r="AL1917" s="1"/>
  <c r="AI1916"/>
  <c r="AJ1916" s="1"/>
  <c r="AK1916" s="1"/>
  <c r="AL1916" s="1"/>
  <c r="AI1915"/>
  <c r="AJ1915" s="1"/>
  <c r="AK1915" s="1"/>
  <c r="AL1915" s="1"/>
  <c r="AI1914"/>
  <c r="AJ1914" s="1"/>
  <c r="AK1914" s="1"/>
  <c r="AL1914" s="1"/>
  <c r="AI1913"/>
  <c r="AJ1913" s="1"/>
  <c r="AK1913" s="1"/>
  <c r="AL1913" s="1"/>
  <c r="AI1912"/>
  <c r="AJ1912" s="1"/>
  <c r="AK1912" s="1"/>
  <c r="AL1912" s="1"/>
  <c r="AI1911"/>
  <c r="AJ1911" s="1"/>
  <c r="AK1911" s="1"/>
  <c r="AL1911" s="1"/>
  <c r="AI1910"/>
  <c r="AJ1910" s="1"/>
  <c r="AK1910" s="1"/>
  <c r="AL1910" s="1"/>
  <c r="AI1909"/>
  <c r="AJ1909" s="1"/>
  <c r="AK1909" s="1"/>
  <c r="AL1909" s="1"/>
  <c r="AI1908"/>
  <c r="AJ1908" s="1"/>
  <c r="AK1908" s="1"/>
  <c r="AL1908" s="1"/>
  <c r="AI1907"/>
  <c r="AJ1907" s="1"/>
  <c r="AK1907" s="1"/>
  <c r="AL1907" s="1"/>
  <c r="AI1906"/>
  <c r="AJ1906" s="1"/>
  <c r="AK1906" s="1"/>
  <c r="AL1906" s="1"/>
  <c r="AI1905"/>
  <c r="AJ1905" s="1"/>
  <c r="AK1905" s="1"/>
  <c r="AL1905" s="1"/>
  <c r="AI1904"/>
  <c r="AJ1904" s="1"/>
  <c r="AK1904" s="1"/>
  <c r="AL1904" s="1"/>
  <c r="AI1903"/>
  <c r="AJ1903" s="1"/>
  <c r="AK1903" s="1"/>
  <c r="AL1903" s="1"/>
  <c r="AI1902"/>
  <c r="AJ1902" s="1"/>
  <c r="AK1902" s="1"/>
  <c r="AL1902" s="1"/>
  <c r="AI1901"/>
  <c r="AJ1901" s="1"/>
  <c r="AK1901" s="1"/>
  <c r="AL1901" s="1"/>
  <c r="AI1900"/>
  <c r="AJ1900" s="1"/>
  <c r="AK1900" s="1"/>
  <c r="AL1900" s="1"/>
  <c r="AI1899"/>
  <c r="AJ1899" s="1"/>
  <c r="AK1899" s="1"/>
  <c r="AL1899" s="1"/>
  <c r="AI1898"/>
  <c r="AJ1898" s="1"/>
  <c r="AK1898" s="1"/>
  <c r="AL1898" s="1"/>
  <c r="AI1897"/>
  <c r="AJ1897" s="1"/>
  <c r="AK1897" s="1"/>
  <c r="AL1897" s="1"/>
  <c r="AI1896"/>
  <c r="AJ1896" s="1"/>
  <c r="AK1896" s="1"/>
  <c r="AL1896" s="1"/>
  <c r="AI1895"/>
  <c r="AJ1895" s="1"/>
  <c r="AK1895" s="1"/>
  <c r="AL1895" s="1"/>
  <c r="AI1894"/>
  <c r="AJ1894" s="1"/>
  <c r="AK1894" s="1"/>
  <c r="AL1894" s="1"/>
  <c r="AI1893"/>
  <c r="AJ1893" s="1"/>
  <c r="AK1893" s="1"/>
  <c r="AL1893" s="1"/>
  <c r="AI1892"/>
  <c r="AJ1892" s="1"/>
  <c r="AK1892" s="1"/>
  <c r="AL1892" s="1"/>
  <c r="AI1891"/>
  <c r="AJ1891" s="1"/>
  <c r="AK1891" s="1"/>
  <c r="AL1891" s="1"/>
  <c r="AI1890"/>
  <c r="AJ1890" s="1"/>
  <c r="AK1890" s="1"/>
  <c r="AL1890" s="1"/>
  <c r="AI1533"/>
  <c r="AJ1533" s="1"/>
  <c r="AK1533" s="1"/>
  <c r="AL1533" s="1"/>
  <c r="AI1532"/>
  <c r="AJ1532" s="1"/>
  <c r="AK1532" s="1"/>
  <c r="AL1532" s="1"/>
  <c r="AI1531"/>
  <c r="AJ1531" s="1"/>
  <c r="AK1531" s="1"/>
  <c r="AL1531" s="1"/>
  <c r="AI1530"/>
  <c r="AJ1530" s="1"/>
  <c r="AK1530" s="1"/>
  <c r="AL1530" s="1"/>
  <c r="AI1529"/>
  <c r="AJ1529" s="1"/>
  <c r="AK1529" s="1"/>
  <c r="AL1529" s="1"/>
  <c r="AI1528"/>
  <c r="AJ1528" s="1"/>
  <c r="AK1528" s="1"/>
  <c r="AL1528" s="1"/>
  <c r="AI1527"/>
  <c r="AJ1527" s="1"/>
  <c r="AK1527" s="1"/>
  <c r="AL1527" s="1"/>
  <c r="AI1526"/>
  <c r="AJ1526" s="1"/>
  <c r="AK1526" s="1"/>
  <c r="AL1526" s="1"/>
  <c r="AI1525"/>
  <c r="AJ1525" s="1"/>
  <c r="AK1525" s="1"/>
  <c r="AL1525" s="1"/>
  <c r="AI1524"/>
  <c r="AJ1524" s="1"/>
  <c r="AK1524" s="1"/>
  <c r="AL1524" s="1"/>
  <c r="AI1523"/>
  <c r="AJ1523" s="1"/>
  <c r="AK1523" s="1"/>
  <c r="AL1523" s="1"/>
  <c r="AI1522"/>
  <c r="AJ1522" s="1"/>
  <c r="AK1522" s="1"/>
  <c r="AL1522" s="1"/>
  <c r="AI1521"/>
  <c r="AJ1521" s="1"/>
  <c r="AK1521" s="1"/>
  <c r="AL1521" s="1"/>
  <c r="AI1520"/>
  <c r="AJ1520" s="1"/>
  <c r="AK1520" s="1"/>
  <c r="AL1520" s="1"/>
  <c r="AI1519"/>
  <c r="AJ1519" s="1"/>
  <c r="AK1519" s="1"/>
  <c r="AL1519" s="1"/>
  <c r="AI1518"/>
  <c r="AJ1518" s="1"/>
  <c r="AK1518" s="1"/>
  <c r="AL1518" s="1"/>
  <c r="AI1517"/>
  <c r="AJ1517" s="1"/>
  <c r="AK1517" s="1"/>
  <c r="AL1517" s="1"/>
  <c r="AI1516"/>
  <c r="AJ1516" s="1"/>
  <c r="AK1516" s="1"/>
  <c r="AL1516" s="1"/>
  <c r="AI1515"/>
  <c r="AJ1515" s="1"/>
  <c r="AK1515" s="1"/>
  <c r="AL1515" s="1"/>
  <c r="AI1514"/>
  <c r="AJ1514" s="1"/>
  <c r="AK1514" s="1"/>
  <c r="AL1514" s="1"/>
  <c r="AI1513"/>
  <c r="AJ1513" s="1"/>
  <c r="AK1513" s="1"/>
  <c r="AL1513" s="1"/>
  <c r="AI1512"/>
  <c r="AJ1512" s="1"/>
  <c r="AK1512" s="1"/>
  <c r="AL1512" s="1"/>
  <c r="AI1511"/>
  <c r="AJ1511" s="1"/>
  <c r="AK1511" s="1"/>
  <c r="AL1511" s="1"/>
  <c r="AI1510"/>
  <c r="AJ1510" s="1"/>
  <c r="AK1510" s="1"/>
  <c r="AL1510" s="1"/>
  <c r="AI1509"/>
  <c r="AJ1509" s="1"/>
  <c r="AK1509" s="1"/>
  <c r="AL1509" s="1"/>
  <c r="AI1508"/>
  <c r="AJ1508" s="1"/>
  <c r="AK1508" s="1"/>
  <c r="AL1508" s="1"/>
  <c r="AI1507"/>
  <c r="AJ1507" s="1"/>
  <c r="AK1507" s="1"/>
  <c r="AL1507" s="1"/>
  <c r="AI1506"/>
  <c r="AJ1506" s="1"/>
  <c r="AK1506" s="1"/>
  <c r="AL1506" s="1"/>
  <c r="AI1505"/>
  <c r="AJ1505" s="1"/>
  <c r="AK1505" s="1"/>
  <c r="AL1505" s="1"/>
  <c r="AI1504"/>
  <c r="AJ1504" s="1"/>
  <c r="AK1504" s="1"/>
  <c r="AL1504" s="1"/>
  <c r="AI1503"/>
  <c r="AJ1503" s="1"/>
  <c r="AK1503" s="1"/>
  <c r="AL1503" s="1"/>
  <c r="AI1502"/>
  <c r="AJ1502" s="1"/>
  <c r="AK1502" s="1"/>
  <c r="AL1502" s="1"/>
  <c r="AI1501"/>
  <c r="AJ1501" s="1"/>
  <c r="AK1501" s="1"/>
  <c r="AL1501" s="1"/>
  <c r="AI1500"/>
  <c r="AJ1500" s="1"/>
  <c r="AK1500" s="1"/>
  <c r="AL1500" s="1"/>
  <c r="AI1499"/>
  <c r="AJ1499" s="1"/>
  <c r="AK1499" s="1"/>
  <c r="AL1499" s="1"/>
  <c r="AI1498"/>
  <c r="AJ1498" s="1"/>
  <c r="AK1498" s="1"/>
  <c r="AL1498" s="1"/>
  <c r="AI1497"/>
  <c r="AJ1497" s="1"/>
  <c r="AK1497" s="1"/>
  <c r="AL1497" s="1"/>
  <c r="AI1496"/>
  <c r="AJ1496" s="1"/>
  <c r="AK1496" s="1"/>
  <c r="AL1496" s="1"/>
  <c r="AI1495"/>
  <c r="AJ1495" s="1"/>
  <c r="AK1495" s="1"/>
  <c r="AL1495" s="1"/>
  <c r="AI1494"/>
  <c r="AJ1494" s="1"/>
  <c r="AK1494" s="1"/>
  <c r="AL1494" s="1"/>
  <c r="AI1493"/>
  <c r="AJ1493" s="1"/>
  <c r="AK1493" s="1"/>
  <c r="AL1493" s="1"/>
  <c r="AI1492"/>
  <c r="AJ1492" s="1"/>
  <c r="AK1492" s="1"/>
  <c r="AL1492" s="1"/>
  <c r="AI1491"/>
  <c r="AJ1491" s="1"/>
  <c r="AK1491" s="1"/>
  <c r="AL1491" s="1"/>
  <c r="AI1490"/>
  <c r="AJ1490" s="1"/>
  <c r="AK1490" s="1"/>
  <c r="AL1490" s="1"/>
  <c r="AI1489"/>
  <c r="AJ1489" s="1"/>
  <c r="AK1489" s="1"/>
  <c r="AL1489" s="1"/>
  <c r="AI1488"/>
  <c r="AJ1488" s="1"/>
  <c r="AK1488" s="1"/>
  <c r="AL1488" s="1"/>
  <c r="AI1487"/>
  <c r="AJ1487" s="1"/>
  <c r="AK1487" s="1"/>
  <c r="AL1487" s="1"/>
  <c r="AI1486"/>
  <c r="AJ1486" s="1"/>
  <c r="AK1486" s="1"/>
  <c r="AL1486" s="1"/>
  <c r="AI1485"/>
  <c r="AJ1485" s="1"/>
  <c r="AK1485" s="1"/>
  <c r="AL1485" s="1"/>
  <c r="AI1484"/>
  <c r="AJ1484" s="1"/>
  <c r="AK1484" s="1"/>
  <c r="AL1484" s="1"/>
  <c r="AI1483"/>
  <c r="AJ1483" s="1"/>
  <c r="AK1483" s="1"/>
  <c r="AL1483" s="1"/>
  <c r="AI1482"/>
  <c r="AJ1482" s="1"/>
  <c r="AK1482" s="1"/>
  <c r="AL1482" s="1"/>
  <c r="AI1481"/>
  <c r="AJ1481" s="1"/>
  <c r="AK1481" s="1"/>
  <c r="AL1481" s="1"/>
  <c r="AI1480"/>
  <c r="AJ1480" s="1"/>
  <c r="AK1480" s="1"/>
  <c r="AL1480" s="1"/>
  <c r="AI1479"/>
  <c r="AJ1479" s="1"/>
  <c r="AK1479" s="1"/>
  <c r="AL1479" s="1"/>
  <c r="AI1478"/>
  <c r="AJ1478" s="1"/>
  <c r="AK1478" s="1"/>
  <c r="AL1478" s="1"/>
  <c r="AI1477"/>
  <c r="AJ1477" s="1"/>
  <c r="AK1477" s="1"/>
  <c r="AL1477" s="1"/>
  <c r="AI1476"/>
  <c r="AJ1476" s="1"/>
  <c r="AK1476" s="1"/>
  <c r="AL1476" s="1"/>
  <c r="AI1475"/>
  <c r="AJ1475" s="1"/>
  <c r="AK1475" s="1"/>
  <c r="AL1475" s="1"/>
  <c r="AI1474"/>
  <c r="AJ1474" s="1"/>
  <c r="AK1474" s="1"/>
  <c r="AL1474" s="1"/>
  <c r="AI1473"/>
  <c r="AJ1473" s="1"/>
  <c r="AK1473" s="1"/>
  <c r="AL1473" s="1"/>
  <c r="AI1472"/>
  <c r="AJ1472" s="1"/>
  <c r="AK1472" s="1"/>
  <c r="AL1472" s="1"/>
  <c r="AI1471"/>
  <c r="AJ1471" s="1"/>
  <c r="AK1471" s="1"/>
  <c r="AL1471" s="1"/>
  <c r="AI1470"/>
  <c r="AJ1470" s="1"/>
  <c r="AK1470" s="1"/>
  <c r="AL1470" s="1"/>
  <c r="AI1469"/>
  <c r="AJ1469" s="1"/>
  <c r="AK1469" s="1"/>
  <c r="AL1469" s="1"/>
  <c r="AI1468"/>
  <c r="AJ1468" s="1"/>
  <c r="AK1468" s="1"/>
  <c r="AL1468" s="1"/>
  <c r="AI1467"/>
  <c r="AJ1467" s="1"/>
  <c r="AK1467" s="1"/>
  <c r="AL1467" s="1"/>
  <c r="AI1466"/>
  <c r="AJ1466" s="1"/>
  <c r="AK1466" s="1"/>
  <c r="AL1466" s="1"/>
  <c r="AI1465"/>
  <c r="AJ1465" s="1"/>
  <c r="AK1465" s="1"/>
  <c r="AL1465" s="1"/>
  <c r="AI1464"/>
  <c r="AJ1464" s="1"/>
  <c r="AK1464" s="1"/>
  <c r="AL1464" s="1"/>
  <c r="AI1463"/>
  <c r="AJ1463" s="1"/>
  <c r="AK1463" s="1"/>
  <c r="AL1463" s="1"/>
  <c r="AI1462"/>
  <c r="AJ1462" s="1"/>
  <c r="AK1462" s="1"/>
  <c r="AL1462" s="1"/>
  <c r="AI1461"/>
  <c r="AJ1461" s="1"/>
  <c r="AK1461" s="1"/>
  <c r="AL1461" s="1"/>
  <c r="AI1460"/>
  <c r="AJ1460" s="1"/>
  <c r="AK1460" s="1"/>
  <c r="AL1460" s="1"/>
  <c r="AI1459"/>
  <c r="AJ1459" s="1"/>
  <c r="AK1459" s="1"/>
  <c r="AL1459" s="1"/>
  <c r="AI1458"/>
  <c r="AJ1458" s="1"/>
  <c r="AK1458" s="1"/>
  <c r="AL1458" s="1"/>
  <c r="AI1457"/>
  <c r="AJ1457" s="1"/>
  <c r="AK1457" s="1"/>
  <c r="AL1457" s="1"/>
  <c r="AI1456"/>
  <c r="AJ1456" s="1"/>
  <c r="AK1456" s="1"/>
  <c r="AL1456" s="1"/>
  <c r="AI1455"/>
  <c r="AJ1455" s="1"/>
  <c r="AK1455" s="1"/>
  <c r="AL1455" s="1"/>
  <c r="AI1454"/>
  <c r="AJ1454" s="1"/>
  <c r="AK1454" s="1"/>
  <c r="AL1454" s="1"/>
  <c r="AI1453"/>
  <c r="AJ1453" s="1"/>
  <c r="AK1453" s="1"/>
  <c r="AL1453" s="1"/>
  <c r="AI1452"/>
  <c r="AJ1452" s="1"/>
  <c r="AK1452" s="1"/>
  <c r="AL1452" s="1"/>
  <c r="AI1451"/>
  <c r="AJ1451" s="1"/>
  <c r="AK1451" s="1"/>
  <c r="AL1451" s="1"/>
  <c r="AI1450"/>
  <c r="AJ1450" s="1"/>
  <c r="AK1450" s="1"/>
  <c r="AL1450" s="1"/>
  <c r="AI1449"/>
  <c r="AJ1449" s="1"/>
  <c r="AK1449" s="1"/>
  <c r="AL1449" s="1"/>
  <c r="AI1448"/>
  <c r="AJ1448" s="1"/>
  <c r="AK1448" s="1"/>
  <c r="AL1448" s="1"/>
  <c r="AI1447"/>
  <c r="AJ1447" s="1"/>
  <c r="AK1447" s="1"/>
  <c r="AL1447" s="1"/>
  <c r="AI1446"/>
  <c r="AJ1446" s="1"/>
  <c r="AK1446" s="1"/>
  <c r="AL1446" s="1"/>
  <c r="AI1445"/>
  <c r="AJ1445" s="1"/>
  <c r="AK1445" s="1"/>
  <c r="AL1445" s="1"/>
  <c r="AI1444"/>
  <c r="AJ1444" s="1"/>
  <c r="AK1444" s="1"/>
  <c r="AL1444" s="1"/>
  <c r="AI1443"/>
  <c r="AJ1443" s="1"/>
  <c r="AK1443" s="1"/>
  <c r="AL1443" s="1"/>
  <c r="AI1442"/>
  <c r="AJ1442" s="1"/>
  <c r="AK1442" s="1"/>
  <c r="AL1442" s="1"/>
  <c r="AI1441"/>
  <c r="AJ1441" s="1"/>
  <c r="AK1441" s="1"/>
  <c r="AL1441" s="1"/>
  <c r="AI1440"/>
  <c r="AJ1440" s="1"/>
  <c r="AK1440" s="1"/>
  <c r="AL1440" s="1"/>
  <c r="AI1439"/>
  <c r="AJ1439" s="1"/>
  <c r="AK1439" s="1"/>
  <c r="AL1439" s="1"/>
  <c r="AI1438"/>
  <c r="AJ1438" s="1"/>
  <c r="AK1438" s="1"/>
  <c r="AL1438" s="1"/>
  <c r="AI1437"/>
  <c r="AJ1437" s="1"/>
  <c r="AK1437" s="1"/>
  <c r="AL1437" s="1"/>
  <c r="AI1436"/>
  <c r="AJ1436" s="1"/>
  <c r="AK1436" s="1"/>
  <c r="AL1436" s="1"/>
  <c r="AI1435"/>
  <c r="AJ1435" s="1"/>
  <c r="AK1435" s="1"/>
  <c r="AL1435" s="1"/>
  <c r="AI1434"/>
  <c r="AJ1434" s="1"/>
  <c r="AK1434" s="1"/>
  <c r="AL1434" s="1"/>
  <c r="AI1433"/>
  <c r="AJ1433" s="1"/>
  <c r="AK1433" s="1"/>
  <c r="AL1433" s="1"/>
  <c r="AI1432"/>
  <c r="AJ1432" s="1"/>
  <c r="AK1432" s="1"/>
  <c r="AL1432" s="1"/>
  <c r="AI1431"/>
  <c r="AJ1431" s="1"/>
  <c r="AK1431" s="1"/>
  <c r="AL1431" s="1"/>
  <c r="AI1383"/>
  <c r="AJ1383" s="1"/>
  <c r="AK1383" s="1"/>
  <c r="AL1383" s="1"/>
  <c r="AI1372"/>
  <c r="AJ1372" s="1"/>
  <c r="AK1372" s="1"/>
  <c r="AL1372" s="1"/>
  <c r="AI1371"/>
  <c r="AJ1371" s="1"/>
  <c r="AK1371" s="1"/>
  <c r="AL1371" s="1"/>
  <c r="AI1370"/>
  <c r="AJ1370" s="1"/>
  <c r="AK1370" s="1"/>
  <c r="AL1370" s="1"/>
  <c r="AI1369"/>
  <c r="AJ1369" s="1"/>
  <c r="AK1369" s="1"/>
  <c r="AL1369" s="1"/>
  <c r="AI1368"/>
  <c r="AJ1368" s="1"/>
  <c r="AK1368" s="1"/>
  <c r="AL1368" s="1"/>
  <c r="AI1367"/>
  <c r="AJ1367" s="1"/>
  <c r="AK1367" s="1"/>
  <c r="AL1367" s="1"/>
  <c r="AI1366"/>
  <c r="AJ1366" s="1"/>
  <c r="AK1366" s="1"/>
  <c r="AL1366" s="1"/>
  <c r="AI1365"/>
  <c r="AJ1365" s="1"/>
  <c r="AK1365" s="1"/>
  <c r="AL1365" s="1"/>
  <c r="AI1364"/>
  <c r="AJ1364" s="1"/>
  <c r="AK1364" s="1"/>
  <c r="AL1364" s="1"/>
  <c r="AI1363"/>
  <c r="AJ1363" s="1"/>
  <c r="AK1363" s="1"/>
  <c r="AL1363" s="1"/>
  <c r="AI1362"/>
  <c r="AJ1362" s="1"/>
  <c r="AK1362" s="1"/>
  <c r="AL1362" s="1"/>
  <c r="AI1361"/>
  <c r="AJ1361" s="1"/>
  <c r="AK1361" s="1"/>
  <c r="AL1361" s="1"/>
  <c r="AI1360"/>
  <c r="AJ1360" s="1"/>
  <c r="AK1360" s="1"/>
  <c r="AL1360" s="1"/>
  <c r="AI1359"/>
  <c r="AJ1359" s="1"/>
  <c r="AK1359" s="1"/>
  <c r="AL1359" s="1"/>
  <c r="AI1358"/>
  <c r="AJ1358" s="1"/>
  <c r="AK1358" s="1"/>
  <c r="AL1358" s="1"/>
  <c r="AI1357"/>
  <c r="AJ1357" s="1"/>
  <c r="AK1357" s="1"/>
  <c r="AL1357" s="1"/>
  <c r="AI1356"/>
  <c r="AJ1356" s="1"/>
  <c r="AK1356" s="1"/>
  <c r="AL1356" s="1"/>
  <c r="AI1355"/>
  <c r="AJ1355" s="1"/>
  <c r="AK1355" s="1"/>
  <c r="AL1355" s="1"/>
  <c r="AI1354"/>
  <c r="AJ1354" s="1"/>
  <c r="AK1354" s="1"/>
  <c r="AL1354" s="1"/>
  <c r="AI1353"/>
  <c r="AJ1353" s="1"/>
  <c r="AK1353" s="1"/>
  <c r="AL1353" s="1"/>
  <c r="AI1352"/>
  <c r="AJ1352" s="1"/>
  <c r="AK1352" s="1"/>
  <c r="AL1352" s="1"/>
  <c r="AI1351"/>
  <c r="AJ1351" s="1"/>
  <c r="AK1351" s="1"/>
  <c r="AL1351" s="1"/>
  <c r="AI1350"/>
  <c r="AJ1350" s="1"/>
  <c r="AK1350" s="1"/>
  <c r="AL1350" s="1"/>
  <c r="AI1349"/>
  <c r="AJ1349" s="1"/>
  <c r="AK1349" s="1"/>
  <c r="AL1349" s="1"/>
  <c r="AI1348"/>
  <c r="AJ1348" s="1"/>
  <c r="AK1348" s="1"/>
  <c r="AL1348" s="1"/>
  <c r="AI1347"/>
  <c r="AJ1347" s="1"/>
  <c r="AK1347" s="1"/>
  <c r="AL1347" s="1"/>
  <c r="AI1346"/>
  <c r="AJ1346" s="1"/>
  <c r="AK1346" s="1"/>
  <c r="AL1346" s="1"/>
  <c r="AI1345"/>
  <c r="AJ1345" s="1"/>
  <c r="AK1345" s="1"/>
  <c r="AL1345" s="1"/>
  <c r="AI1344"/>
  <c r="AJ1344" s="1"/>
  <c r="AK1344" s="1"/>
  <c r="AL1344" s="1"/>
  <c r="AI1343"/>
  <c r="AJ1343" s="1"/>
  <c r="AK1343" s="1"/>
  <c r="AL1343" s="1"/>
  <c r="AI1342"/>
  <c r="AJ1342" s="1"/>
  <c r="AK1342" s="1"/>
  <c r="AL1342" s="1"/>
  <c r="AI1341"/>
  <c r="AJ1341" s="1"/>
  <c r="AK1341" s="1"/>
  <c r="AL1341" s="1"/>
  <c r="AI1340"/>
  <c r="AJ1340" s="1"/>
  <c r="AK1340" s="1"/>
  <c r="AL1340" s="1"/>
  <c r="AI1339"/>
  <c r="AJ1339" s="1"/>
  <c r="AK1339" s="1"/>
  <c r="AL1339" s="1"/>
  <c r="AI1338"/>
  <c r="AJ1338" s="1"/>
  <c r="AK1338" s="1"/>
  <c r="AL1338" s="1"/>
  <c r="AI1337"/>
  <c r="AJ1337" s="1"/>
  <c r="AK1337" s="1"/>
  <c r="AL1337" s="1"/>
  <c r="AI1336"/>
  <c r="AJ1336" s="1"/>
  <c r="AK1336" s="1"/>
  <c r="AL1336" s="1"/>
  <c r="AI1335"/>
  <c r="AJ1335" s="1"/>
  <c r="AK1335" s="1"/>
  <c r="AL1335" s="1"/>
  <c r="AI1334"/>
  <c r="AJ1334" s="1"/>
  <c r="AK1334" s="1"/>
  <c r="AL1334" s="1"/>
  <c r="AI1333"/>
  <c r="AJ1333" s="1"/>
  <c r="AK1333" s="1"/>
  <c r="AL1333" s="1"/>
  <c r="AI1332"/>
  <c r="AJ1332" s="1"/>
  <c r="AK1332" s="1"/>
  <c r="AL1332" s="1"/>
  <c r="AI1331"/>
  <c r="AJ1331" s="1"/>
  <c r="AK1331" s="1"/>
  <c r="AL1331" s="1"/>
  <c r="AI1330"/>
  <c r="AJ1330" s="1"/>
  <c r="AK1330" s="1"/>
  <c r="AL1330" s="1"/>
  <c r="AI1247"/>
  <c r="AJ1247" s="1"/>
  <c r="AK1247" s="1"/>
  <c r="AL1247" s="1"/>
  <c r="AI1245"/>
  <c r="AJ1245" s="1"/>
  <c r="AK1245" s="1"/>
  <c r="AL1245" s="1"/>
  <c r="AI1244"/>
  <c r="AJ1244" s="1"/>
  <c r="AK1244" s="1"/>
  <c r="AL1244" s="1"/>
  <c r="AI1243"/>
  <c r="AJ1243" s="1"/>
  <c r="AK1243" s="1"/>
  <c r="AL1243" s="1"/>
  <c r="AI1242"/>
  <c r="AJ1242" s="1"/>
  <c r="AK1242" s="1"/>
  <c r="AL1242" s="1"/>
  <c r="AI1241"/>
  <c r="AJ1241" s="1"/>
  <c r="AK1241" s="1"/>
  <c r="AL1241" s="1"/>
  <c r="AI1240"/>
  <c r="AJ1240" s="1"/>
  <c r="AK1240" s="1"/>
  <c r="AL1240" s="1"/>
  <c r="AI1239"/>
  <c r="AJ1239" s="1"/>
  <c r="AK1239" s="1"/>
  <c r="AL1239" s="1"/>
  <c r="AI1238"/>
  <c r="AJ1238" s="1"/>
  <c r="AK1238" s="1"/>
  <c r="AL1238" s="1"/>
  <c r="AI1237"/>
  <c r="AJ1237" s="1"/>
  <c r="AK1237" s="1"/>
  <c r="AL1237" s="1"/>
  <c r="AI1236"/>
  <c r="AJ1236" s="1"/>
  <c r="AK1236" s="1"/>
  <c r="AL1236" s="1"/>
  <c r="AI1235"/>
  <c r="AJ1235" s="1"/>
  <c r="AK1235" s="1"/>
  <c r="AL1235" s="1"/>
  <c r="AI1234"/>
  <c r="AJ1234" s="1"/>
  <c r="AK1234" s="1"/>
  <c r="AL1234" s="1"/>
  <c r="AI1233"/>
  <c r="AJ1233" s="1"/>
  <c r="AK1233" s="1"/>
  <c r="AL1233" s="1"/>
  <c r="AI1232"/>
  <c r="AJ1232" s="1"/>
  <c r="AK1232" s="1"/>
  <c r="AL1232" s="1"/>
  <c r="AI1231"/>
  <c r="AJ1231" s="1"/>
  <c r="AK1231" s="1"/>
  <c r="AL1231" s="1"/>
  <c r="AI1230"/>
  <c r="AJ1230" s="1"/>
  <c r="AK1230" s="1"/>
  <c r="AL1230" s="1"/>
  <c r="AI1229"/>
  <c r="AJ1229" s="1"/>
  <c r="AK1229" s="1"/>
  <c r="AL1229" s="1"/>
  <c r="AI1228"/>
  <c r="AJ1228" s="1"/>
  <c r="AK1228" s="1"/>
  <c r="AL1228" s="1"/>
  <c r="AI1227"/>
  <c r="AJ1227" s="1"/>
  <c r="AK1227" s="1"/>
  <c r="AL1227" s="1"/>
  <c r="AI1226"/>
  <c r="AJ1226" s="1"/>
  <c r="AK1226" s="1"/>
  <c r="AL1226" s="1"/>
  <c r="AI1225"/>
  <c r="AJ1225" s="1"/>
  <c r="AK1225" s="1"/>
  <c r="AL1225" s="1"/>
  <c r="AI1224"/>
  <c r="AJ1224" s="1"/>
  <c r="AK1224" s="1"/>
  <c r="AL1224" s="1"/>
  <c r="AI1223"/>
  <c r="AJ1223" s="1"/>
  <c r="AK1223" s="1"/>
  <c r="AL1223" s="1"/>
  <c r="AI1222"/>
  <c r="AJ1222" s="1"/>
  <c r="AK1222" s="1"/>
  <c r="AL1222" s="1"/>
  <c r="AI1221"/>
  <c r="AJ1221" s="1"/>
  <c r="AK1221" s="1"/>
  <c r="AL1221" s="1"/>
  <c r="AI1220"/>
  <c r="AJ1220" s="1"/>
  <c r="AK1220" s="1"/>
  <c r="AL1220" s="1"/>
  <c r="AI1219"/>
  <c r="AJ1219" s="1"/>
  <c r="AK1219" s="1"/>
  <c r="AL1219" s="1"/>
  <c r="AI1218"/>
  <c r="AJ1218" s="1"/>
  <c r="AK1218" s="1"/>
  <c r="AL1218" s="1"/>
  <c r="AI1217"/>
  <c r="AJ1217" s="1"/>
  <c r="AK1217" s="1"/>
  <c r="AL1217" s="1"/>
  <c r="AI1216"/>
  <c r="AJ1216" s="1"/>
  <c r="AK1216" s="1"/>
  <c r="AL1216" s="1"/>
  <c r="AI1215"/>
  <c r="AJ1215" s="1"/>
  <c r="AK1215" s="1"/>
  <c r="AL1215" s="1"/>
  <c r="AI1214"/>
  <c r="AJ1214" s="1"/>
  <c r="AK1214" s="1"/>
  <c r="AL1214" s="1"/>
  <c r="AI1213"/>
  <c r="AJ1213" s="1"/>
  <c r="AK1213" s="1"/>
  <c r="AL1213" s="1"/>
  <c r="AI1212"/>
  <c r="AJ1212" s="1"/>
  <c r="AK1212" s="1"/>
  <c r="AL1212" s="1"/>
  <c r="AI1211"/>
  <c r="AJ1211" s="1"/>
  <c r="AK1211" s="1"/>
  <c r="AL1211" s="1"/>
  <c r="AI1210"/>
  <c r="AJ1210" s="1"/>
  <c r="AK1210" s="1"/>
  <c r="AL1210" s="1"/>
  <c r="AI1209"/>
  <c r="AJ1209" s="1"/>
  <c r="AK1209" s="1"/>
  <c r="AL1209" s="1"/>
  <c r="AI1208"/>
  <c r="AJ1208" s="1"/>
  <c r="AK1208" s="1"/>
  <c r="AL1208" s="1"/>
  <c r="AI1207"/>
  <c r="AJ1207" s="1"/>
  <c r="AK1207" s="1"/>
  <c r="AL1207" s="1"/>
  <c r="AI1206"/>
  <c r="AJ1206" s="1"/>
  <c r="AK1206" s="1"/>
  <c r="AL1206" s="1"/>
  <c r="AI1205"/>
  <c r="AJ1205" s="1"/>
  <c r="AK1205" s="1"/>
  <c r="AL1205" s="1"/>
  <c r="AI1204"/>
  <c r="AJ1204" s="1"/>
  <c r="AK1204" s="1"/>
  <c r="AL1204" s="1"/>
  <c r="AI1203"/>
  <c r="AJ1203" s="1"/>
  <c r="AK1203" s="1"/>
  <c r="AL1203" s="1"/>
  <c r="AI1202"/>
  <c r="AJ1202" s="1"/>
  <c r="AK1202" s="1"/>
  <c r="AL1202" s="1"/>
  <c r="AI1201"/>
  <c r="AJ1201" s="1"/>
  <c r="AK1201" s="1"/>
  <c r="AL1201" s="1"/>
  <c r="AI1200"/>
  <c r="AJ1200" s="1"/>
  <c r="AK1200" s="1"/>
  <c r="AL1200" s="1"/>
  <c r="AI1199"/>
  <c r="AJ1199" s="1"/>
  <c r="AK1199" s="1"/>
  <c r="AL1199" s="1"/>
  <c r="AI1198"/>
  <c r="AJ1198" s="1"/>
  <c r="AK1198" s="1"/>
  <c r="AL1198" s="1"/>
  <c r="AI1197"/>
  <c r="AJ1197" s="1"/>
  <c r="AK1197" s="1"/>
  <c r="AL1197" s="1"/>
  <c r="AI1196"/>
  <c r="AJ1196" s="1"/>
  <c r="AK1196" s="1"/>
  <c r="AL1196" s="1"/>
  <c r="AI1195"/>
  <c r="AJ1195" s="1"/>
  <c r="AK1195" s="1"/>
  <c r="AL1195" s="1"/>
  <c r="AI1194"/>
  <c r="AJ1194" s="1"/>
  <c r="AK1194" s="1"/>
  <c r="AL1194" s="1"/>
  <c r="AI1193"/>
  <c r="AJ1193" s="1"/>
  <c r="AK1193" s="1"/>
  <c r="AL1193" s="1"/>
  <c r="AI1192"/>
  <c r="AJ1192" s="1"/>
  <c r="AK1192" s="1"/>
  <c r="AL1192" s="1"/>
  <c r="AI1191"/>
  <c r="AJ1191" s="1"/>
  <c r="AK1191" s="1"/>
  <c r="AL1191" s="1"/>
  <c r="AI1190"/>
  <c r="AJ1190" s="1"/>
  <c r="AK1190" s="1"/>
  <c r="AL1190" s="1"/>
  <c r="AI1189"/>
  <c r="AJ1189" s="1"/>
  <c r="AK1189" s="1"/>
  <c r="AL1189" s="1"/>
  <c r="AI1188"/>
  <c r="AJ1188" s="1"/>
  <c r="AK1188" s="1"/>
  <c r="AL1188" s="1"/>
  <c r="AI1187"/>
  <c r="AJ1187" s="1"/>
  <c r="AK1187" s="1"/>
  <c r="AL1187" s="1"/>
  <c r="AI1186"/>
  <c r="AJ1186" s="1"/>
  <c r="AK1186" s="1"/>
  <c r="AL1186" s="1"/>
  <c r="AI1185"/>
  <c r="AJ1185" s="1"/>
  <c r="AK1185" s="1"/>
  <c r="AL1185" s="1"/>
  <c r="AI1184"/>
  <c r="AJ1184" s="1"/>
  <c r="AK1184" s="1"/>
  <c r="AL1184" s="1"/>
  <c r="AI1183"/>
  <c r="AJ1183" s="1"/>
  <c r="AK1183" s="1"/>
  <c r="AL1183" s="1"/>
  <c r="AI1182"/>
  <c r="AJ1182" s="1"/>
  <c r="AK1182" s="1"/>
  <c r="AL1182" s="1"/>
  <c r="AI1181"/>
  <c r="AJ1181" s="1"/>
  <c r="AK1181" s="1"/>
  <c r="AL1181" s="1"/>
  <c r="AI1180"/>
  <c r="AJ1180" s="1"/>
  <c r="AK1180" s="1"/>
  <c r="AL1180" s="1"/>
  <c r="AI1179"/>
  <c r="AJ1179" s="1"/>
  <c r="AK1179" s="1"/>
  <c r="AL1179" s="1"/>
  <c r="AI1178"/>
  <c r="AJ1178" s="1"/>
  <c r="AK1178" s="1"/>
  <c r="AL1178" s="1"/>
  <c r="AI1177"/>
  <c r="AJ1177" s="1"/>
  <c r="AK1177" s="1"/>
  <c r="AL1177" s="1"/>
  <c r="AI1176"/>
  <c r="AJ1176" s="1"/>
  <c r="AK1176" s="1"/>
  <c r="AL1176" s="1"/>
  <c r="AI1175"/>
  <c r="AJ1175" s="1"/>
  <c r="AK1175" s="1"/>
  <c r="AL1175" s="1"/>
  <c r="AI1174"/>
  <c r="AJ1174" s="1"/>
  <c r="AK1174" s="1"/>
  <c r="AL1174" s="1"/>
  <c r="AI1173"/>
  <c r="AJ1173" s="1"/>
  <c r="AK1173" s="1"/>
  <c r="AL1173" s="1"/>
  <c r="AI1172"/>
  <c r="AJ1172" s="1"/>
  <c r="AK1172" s="1"/>
  <c r="AL1172" s="1"/>
  <c r="AI1171"/>
  <c r="AJ1171" s="1"/>
  <c r="AK1171" s="1"/>
  <c r="AL1171" s="1"/>
  <c r="AI1170"/>
  <c r="AJ1170" s="1"/>
  <c r="AK1170" s="1"/>
  <c r="AL1170" s="1"/>
  <c r="AI1169"/>
  <c r="AJ1169" s="1"/>
  <c r="AK1169" s="1"/>
  <c r="AL1169" s="1"/>
  <c r="AI1168"/>
  <c r="AJ1168" s="1"/>
  <c r="AK1168" s="1"/>
  <c r="AL1168" s="1"/>
  <c r="AI1167"/>
  <c r="AJ1167" s="1"/>
  <c r="AK1167" s="1"/>
  <c r="AL1167" s="1"/>
  <c r="AI1166"/>
  <c r="AJ1166" s="1"/>
  <c r="AK1166" s="1"/>
  <c r="AL1166" s="1"/>
  <c r="AI1165"/>
  <c r="AJ1165" s="1"/>
  <c r="AK1165" s="1"/>
  <c r="AL1165" s="1"/>
  <c r="AI1164"/>
  <c r="AJ1164" s="1"/>
  <c r="AK1164" s="1"/>
  <c r="AL1164" s="1"/>
  <c r="AI1163"/>
  <c r="AJ1163" s="1"/>
  <c r="AK1163" s="1"/>
  <c r="AL1163" s="1"/>
  <c r="AI1162"/>
  <c r="AJ1162" s="1"/>
  <c r="AK1162" s="1"/>
  <c r="AL1162" s="1"/>
  <c r="AI1141"/>
  <c r="AJ1141" s="1"/>
  <c r="AK1141" s="1"/>
  <c r="AL1141" s="1"/>
  <c r="AI1127"/>
  <c r="AJ1127" s="1"/>
  <c r="AK1127" s="1"/>
  <c r="AL1127" s="1"/>
  <c r="AI1126"/>
  <c r="AJ1126" s="1"/>
  <c r="AK1126" s="1"/>
  <c r="AL1126" s="1"/>
  <c r="AI1125"/>
  <c r="AJ1125" s="1"/>
  <c r="AK1125" s="1"/>
  <c r="AL1125" s="1"/>
  <c r="AI1124"/>
  <c r="AJ1124" s="1"/>
  <c r="AK1124" s="1"/>
  <c r="AL1124" s="1"/>
  <c r="AI1123"/>
  <c r="AJ1123" s="1"/>
  <c r="AK1123" s="1"/>
  <c r="AL1123" s="1"/>
  <c r="AI1122"/>
  <c r="AJ1122" s="1"/>
  <c r="AK1122" s="1"/>
  <c r="AL1122" s="1"/>
  <c r="AI1121"/>
  <c r="AJ1121" s="1"/>
  <c r="AK1121" s="1"/>
  <c r="AL1121" s="1"/>
  <c r="AI1120"/>
  <c r="AJ1120" s="1"/>
  <c r="AK1120" s="1"/>
  <c r="AL1120" s="1"/>
  <c r="AI1119"/>
  <c r="AJ1119" s="1"/>
  <c r="AK1119" s="1"/>
  <c r="AL1119" s="1"/>
  <c r="AI1118"/>
  <c r="AJ1118" s="1"/>
  <c r="AK1118" s="1"/>
  <c r="AL1118" s="1"/>
  <c r="AI1117"/>
  <c r="AJ1117" s="1"/>
  <c r="AK1117" s="1"/>
  <c r="AL1117" s="1"/>
  <c r="AI1116"/>
  <c r="AJ1116" s="1"/>
  <c r="AK1116" s="1"/>
  <c r="AL1116" s="1"/>
  <c r="AI1115"/>
  <c r="AJ1115" s="1"/>
  <c r="AK1115" s="1"/>
  <c r="AL1115" s="1"/>
  <c r="AI1114"/>
  <c r="AJ1114" s="1"/>
  <c r="AK1114" s="1"/>
  <c r="AL1114" s="1"/>
  <c r="AI1113"/>
  <c r="AJ1113" s="1"/>
  <c r="AK1113" s="1"/>
  <c r="AL1113" s="1"/>
  <c r="AI1112"/>
  <c r="AJ1112" s="1"/>
  <c r="AK1112" s="1"/>
  <c r="AL1112" s="1"/>
  <c r="AI1111"/>
  <c r="AJ1111" s="1"/>
  <c r="AK1111" s="1"/>
  <c r="AL1111" s="1"/>
  <c r="AI1110"/>
  <c r="AJ1110" s="1"/>
  <c r="AK1110" s="1"/>
  <c r="AL1110" s="1"/>
  <c r="AI1109"/>
  <c r="AJ1109" s="1"/>
  <c r="AK1109" s="1"/>
  <c r="AL1109" s="1"/>
  <c r="AI1108"/>
  <c r="AJ1108" s="1"/>
  <c r="AK1108" s="1"/>
  <c r="AL1108" s="1"/>
  <c r="AI1107"/>
  <c r="AJ1107" s="1"/>
  <c r="AK1107" s="1"/>
  <c r="AL1107" s="1"/>
  <c r="AI1106"/>
  <c r="AJ1106" s="1"/>
  <c r="AK1106" s="1"/>
  <c r="AL1106" s="1"/>
  <c r="AI1105"/>
  <c r="AJ1105" s="1"/>
  <c r="AK1105" s="1"/>
  <c r="AL1105" s="1"/>
  <c r="AI1104"/>
  <c r="AJ1104" s="1"/>
  <c r="AK1104" s="1"/>
  <c r="AL1104" s="1"/>
  <c r="AI1103"/>
  <c r="AJ1103" s="1"/>
  <c r="AK1103" s="1"/>
  <c r="AL1103" s="1"/>
  <c r="AI1102"/>
  <c r="AJ1102" s="1"/>
  <c r="AK1102" s="1"/>
  <c r="AL1102" s="1"/>
  <c r="AI1101"/>
  <c r="AJ1101" s="1"/>
  <c r="AK1101" s="1"/>
  <c r="AL1101" s="1"/>
  <c r="AI1100"/>
  <c r="AJ1100" s="1"/>
  <c r="AK1100" s="1"/>
  <c r="AL1100" s="1"/>
  <c r="AI1099"/>
  <c r="AJ1099" s="1"/>
  <c r="AK1099" s="1"/>
  <c r="AL1099" s="1"/>
  <c r="AI1098"/>
  <c r="AJ1098" s="1"/>
  <c r="AK1098" s="1"/>
  <c r="AL1098" s="1"/>
  <c r="AI1097"/>
  <c r="AJ1097" s="1"/>
  <c r="AK1097" s="1"/>
  <c r="AL1097" s="1"/>
  <c r="AI1096"/>
  <c r="AJ1096" s="1"/>
  <c r="AK1096" s="1"/>
  <c r="AL1096" s="1"/>
  <c r="AI1095"/>
  <c r="AJ1095" s="1"/>
  <c r="AK1095" s="1"/>
  <c r="AL1095" s="1"/>
  <c r="AI1094"/>
  <c r="AJ1094" s="1"/>
  <c r="AK1094" s="1"/>
  <c r="AL1094" s="1"/>
  <c r="AI1093"/>
  <c r="AJ1093" s="1"/>
  <c r="AK1093" s="1"/>
  <c r="AL1093" s="1"/>
  <c r="AI1092"/>
  <c r="AJ1092" s="1"/>
  <c r="AK1092" s="1"/>
  <c r="AL1092" s="1"/>
  <c r="AI1091"/>
  <c r="AJ1091" s="1"/>
  <c r="AK1091" s="1"/>
  <c r="AL1091" s="1"/>
  <c r="AI1090"/>
  <c r="AJ1090" s="1"/>
  <c r="AK1090" s="1"/>
  <c r="AL1090" s="1"/>
  <c r="AI1089"/>
  <c r="AJ1089" s="1"/>
  <c r="AK1089" s="1"/>
  <c r="AL1089" s="1"/>
  <c r="AI1088"/>
  <c r="AJ1088" s="1"/>
  <c r="AK1088" s="1"/>
  <c r="AL1088" s="1"/>
  <c r="AI1087"/>
  <c r="AJ1087" s="1"/>
  <c r="AK1087" s="1"/>
  <c r="AL1087" s="1"/>
  <c r="AI1086"/>
  <c r="AJ1086" s="1"/>
  <c r="AK1086" s="1"/>
  <c r="AL1086" s="1"/>
  <c r="AI1085"/>
  <c r="AJ1085" s="1"/>
  <c r="AK1085" s="1"/>
  <c r="AL1085" s="1"/>
  <c r="AI1084"/>
  <c r="AJ1084" s="1"/>
  <c r="AK1084" s="1"/>
  <c r="AL1084" s="1"/>
  <c r="AI1083"/>
  <c r="AJ1083" s="1"/>
  <c r="AK1083" s="1"/>
  <c r="AL1083" s="1"/>
  <c r="AI1082"/>
  <c r="AJ1082" s="1"/>
  <c r="AK1082" s="1"/>
  <c r="AL1082" s="1"/>
  <c r="AI1081"/>
  <c r="AJ1081" s="1"/>
  <c r="AK1081" s="1"/>
  <c r="AL1081" s="1"/>
  <c r="AI1080"/>
  <c r="AJ1080" s="1"/>
  <c r="AK1080" s="1"/>
  <c r="AL1080" s="1"/>
  <c r="AI1079"/>
  <c r="AJ1079" s="1"/>
  <c r="AK1079" s="1"/>
  <c r="AL1079" s="1"/>
  <c r="AI1078"/>
  <c r="AJ1078" s="1"/>
  <c r="AK1078" s="1"/>
  <c r="AL1078" s="1"/>
  <c r="AI1077"/>
  <c r="AJ1077" s="1"/>
  <c r="AK1077" s="1"/>
  <c r="AL1077" s="1"/>
  <c r="AI1076"/>
  <c r="AJ1076" s="1"/>
  <c r="AK1076" s="1"/>
  <c r="AL1076" s="1"/>
  <c r="AI1075"/>
  <c r="AJ1075" s="1"/>
  <c r="AK1075" s="1"/>
  <c r="AL1075" s="1"/>
  <c r="AI1074"/>
  <c r="AJ1074" s="1"/>
  <c r="AK1074" s="1"/>
  <c r="AL1074" s="1"/>
  <c r="AI1073"/>
  <c r="AJ1073" s="1"/>
  <c r="AK1073" s="1"/>
  <c r="AL1073" s="1"/>
  <c r="AI1072"/>
  <c r="AJ1072" s="1"/>
  <c r="AK1072" s="1"/>
  <c r="AL1072" s="1"/>
  <c r="AI1071"/>
  <c r="AJ1071" s="1"/>
  <c r="AK1071" s="1"/>
  <c r="AL1071" s="1"/>
  <c r="AI1070"/>
  <c r="AJ1070" s="1"/>
  <c r="AK1070" s="1"/>
  <c r="AL1070" s="1"/>
  <c r="AI1069"/>
  <c r="AJ1069" s="1"/>
  <c r="AK1069" s="1"/>
  <c r="AL1069" s="1"/>
  <c r="AI1068"/>
  <c r="AJ1068" s="1"/>
  <c r="AK1068" s="1"/>
  <c r="AL1068" s="1"/>
  <c r="AI1067"/>
  <c r="AJ1067" s="1"/>
  <c r="AK1067" s="1"/>
  <c r="AL1067" s="1"/>
  <c r="AI1066"/>
  <c r="AJ1066" s="1"/>
  <c r="AK1066" s="1"/>
  <c r="AL1066" s="1"/>
  <c r="AI1065"/>
  <c r="AJ1065" s="1"/>
  <c r="AK1065" s="1"/>
  <c r="AL1065" s="1"/>
  <c r="AI1064"/>
  <c r="AJ1064" s="1"/>
  <c r="AK1064" s="1"/>
  <c r="AL1064" s="1"/>
  <c r="AI1063"/>
  <c r="AJ1063" s="1"/>
  <c r="AK1063" s="1"/>
  <c r="AL1063" s="1"/>
  <c r="AI1062"/>
  <c r="AJ1062" s="1"/>
  <c r="AK1062" s="1"/>
  <c r="AL1062" s="1"/>
  <c r="AI1061"/>
  <c r="AJ1061" s="1"/>
  <c r="AK1061" s="1"/>
  <c r="AL1061" s="1"/>
  <c r="AI1060"/>
  <c r="AJ1060" s="1"/>
  <c r="AK1060" s="1"/>
  <c r="AL1060" s="1"/>
  <c r="AI1059"/>
  <c r="AJ1059" s="1"/>
  <c r="AK1059" s="1"/>
  <c r="AL1059" s="1"/>
  <c r="AI1058"/>
  <c r="AJ1058" s="1"/>
  <c r="AK1058" s="1"/>
  <c r="AL1058" s="1"/>
  <c r="AI1057"/>
  <c r="AJ1057" s="1"/>
  <c r="AK1057" s="1"/>
  <c r="AL1057" s="1"/>
  <c r="AI1056"/>
  <c r="AJ1056" s="1"/>
  <c r="AK1056" s="1"/>
  <c r="AL1056" s="1"/>
  <c r="AI1055"/>
  <c r="AJ1055" s="1"/>
  <c r="AK1055" s="1"/>
  <c r="AL1055" s="1"/>
  <c r="AI1054"/>
  <c r="AJ1054" s="1"/>
  <c r="AK1054" s="1"/>
  <c r="AL1054" s="1"/>
  <c r="AI1053"/>
  <c r="AJ1053" s="1"/>
  <c r="AK1053" s="1"/>
  <c r="AL1053" s="1"/>
  <c r="AI1052"/>
  <c r="AJ1052" s="1"/>
  <c r="AK1052" s="1"/>
  <c r="AL1052" s="1"/>
  <c r="AI1051"/>
  <c r="AJ1051" s="1"/>
  <c r="AK1051" s="1"/>
  <c r="AL1051" s="1"/>
  <c r="AI1048"/>
  <c r="AJ1048" s="1"/>
  <c r="AK1048" s="1"/>
  <c r="AL1048" s="1"/>
  <c r="AI1017"/>
  <c r="AJ1017" s="1"/>
  <c r="AK1017" s="1"/>
  <c r="AL1017" s="1"/>
  <c r="AI952"/>
  <c r="AJ952" s="1"/>
  <c r="AK952" s="1"/>
  <c r="AL952" s="1"/>
  <c r="AI916"/>
  <c r="AJ916" s="1"/>
  <c r="AK916" s="1"/>
  <c r="AL916" s="1"/>
  <c r="AI915"/>
  <c r="AJ915" s="1"/>
  <c r="AK915" s="1"/>
  <c r="AL915" s="1"/>
  <c r="AI914"/>
  <c r="AJ914" s="1"/>
  <c r="AK914" s="1"/>
  <c r="AL914" s="1"/>
  <c r="AI913"/>
  <c r="AJ913" s="1"/>
  <c r="AK913" s="1"/>
  <c r="AL913" s="1"/>
  <c r="AI912"/>
  <c r="AJ912" s="1"/>
  <c r="AK912" s="1"/>
  <c r="AL912" s="1"/>
  <c r="AI911"/>
  <c r="AJ911" s="1"/>
  <c r="AK911" s="1"/>
  <c r="AL911" s="1"/>
  <c r="AI910"/>
  <c r="AJ910" s="1"/>
  <c r="AK910" s="1"/>
  <c r="AL910" s="1"/>
  <c r="AI909"/>
  <c r="AJ909" s="1"/>
  <c r="AK909" s="1"/>
  <c r="AL909" s="1"/>
  <c r="AI908"/>
  <c r="AJ908" s="1"/>
  <c r="AK908" s="1"/>
  <c r="AL908" s="1"/>
  <c r="AI907"/>
  <c r="AJ907" s="1"/>
  <c r="AK907" s="1"/>
  <c r="AL907" s="1"/>
  <c r="AI906"/>
  <c r="AJ906" s="1"/>
  <c r="AK906" s="1"/>
  <c r="AL906" s="1"/>
  <c r="AI905"/>
  <c r="AJ905" s="1"/>
  <c r="AK905" s="1"/>
  <c r="AL905" s="1"/>
  <c r="AI904"/>
  <c r="AJ904" s="1"/>
  <c r="AK904" s="1"/>
  <c r="AL904" s="1"/>
  <c r="AI903"/>
  <c r="AJ903" s="1"/>
  <c r="AK903" s="1"/>
  <c r="AL903" s="1"/>
  <c r="AI902"/>
  <c r="AJ902" s="1"/>
  <c r="AK902" s="1"/>
  <c r="AL902" s="1"/>
  <c r="AI843"/>
  <c r="AJ843" s="1"/>
  <c r="AK843" s="1"/>
  <c r="AL843" s="1"/>
  <c r="AI842"/>
  <c r="AJ842" s="1"/>
  <c r="AK842" s="1"/>
  <c r="AL842" s="1"/>
  <c r="AI841"/>
  <c r="AJ841" s="1"/>
  <c r="AK841" s="1"/>
  <c r="AL841" s="1"/>
  <c r="AI840"/>
  <c r="AJ840" s="1"/>
  <c r="AK840" s="1"/>
  <c r="AL840" s="1"/>
  <c r="AI839"/>
  <c r="AJ839" s="1"/>
  <c r="AK839" s="1"/>
  <c r="AL839" s="1"/>
  <c r="AI838"/>
  <c r="AJ838" s="1"/>
  <c r="AK838" s="1"/>
  <c r="AL838" s="1"/>
  <c r="AI837"/>
  <c r="AJ837" s="1"/>
  <c r="AK837" s="1"/>
  <c r="AL837" s="1"/>
  <c r="AI836"/>
  <c r="AJ836" s="1"/>
  <c r="AK836" s="1"/>
  <c r="AL836" s="1"/>
  <c r="AI835"/>
  <c r="AJ835" s="1"/>
  <c r="AK835" s="1"/>
  <c r="AL835" s="1"/>
  <c r="AI834"/>
  <c r="AJ834" s="1"/>
  <c r="AK834" s="1"/>
  <c r="AL834" s="1"/>
  <c r="AI833"/>
  <c r="AJ833" s="1"/>
  <c r="AK833" s="1"/>
  <c r="AL833" s="1"/>
  <c r="AI832"/>
  <c r="AJ832" s="1"/>
  <c r="AK832" s="1"/>
  <c r="AL832" s="1"/>
  <c r="AI831"/>
  <c r="AJ831" s="1"/>
  <c r="AK831" s="1"/>
  <c r="AL831" s="1"/>
  <c r="AI830"/>
  <c r="AJ830" s="1"/>
  <c r="AK830" s="1"/>
  <c r="AL830" s="1"/>
  <c r="AI829"/>
  <c r="AJ829" s="1"/>
  <c r="AK829" s="1"/>
  <c r="AL829" s="1"/>
  <c r="AI828"/>
  <c r="AJ828" s="1"/>
  <c r="AK828" s="1"/>
  <c r="AL828" s="1"/>
  <c r="AI827"/>
  <c r="AJ827" s="1"/>
  <c r="AK827" s="1"/>
  <c r="AL827" s="1"/>
  <c r="AI826"/>
  <c r="AJ826" s="1"/>
  <c r="AK826" s="1"/>
  <c r="AL826" s="1"/>
  <c r="AI825"/>
  <c r="AJ825" s="1"/>
  <c r="AK825" s="1"/>
  <c r="AL825" s="1"/>
  <c r="AI824"/>
  <c r="AJ824" s="1"/>
  <c r="AK824" s="1"/>
  <c r="AL824" s="1"/>
  <c r="AI823"/>
  <c r="AJ823" s="1"/>
  <c r="AK823" s="1"/>
  <c r="AL823" s="1"/>
  <c r="AI822"/>
  <c r="AJ822" s="1"/>
  <c r="AK822" s="1"/>
  <c r="AL822" s="1"/>
  <c r="AI806"/>
  <c r="AJ806" s="1"/>
  <c r="AK806" s="1"/>
  <c r="AL806" s="1"/>
  <c r="AI805"/>
  <c r="AJ805" s="1"/>
  <c r="AK805" s="1"/>
  <c r="AL805" s="1"/>
  <c r="AI804"/>
  <c r="AJ804" s="1"/>
  <c r="AK804" s="1"/>
  <c r="AL804" s="1"/>
  <c r="AI803"/>
  <c r="AJ803" s="1"/>
  <c r="AK803" s="1"/>
  <c r="AL803" s="1"/>
  <c r="AI802"/>
  <c r="AJ802" s="1"/>
  <c r="AK802" s="1"/>
  <c r="AL802" s="1"/>
  <c r="AI801"/>
  <c r="AJ801" s="1"/>
  <c r="AK801" s="1"/>
  <c r="AL801" s="1"/>
  <c r="AI800"/>
  <c r="AJ800" s="1"/>
  <c r="AK800" s="1"/>
  <c r="AL800" s="1"/>
  <c r="AI799"/>
  <c r="AJ799" s="1"/>
  <c r="AK799" s="1"/>
  <c r="AL799" s="1"/>
  <c r="AI798"/>
  <c r="AJ798" s="1"/>
  <c r="AK798" s="1"/>
  <c r="AL798" s="1"/>
  <c r="AI728"/>
  <c r="AJ728" s="1"/>
  <c r="AK728" s="1"/>
  <c r="AL728" s="1"/>
  <c r="AI694"/>
  <c r="AJ694" s="1"/>
  <c r="AK694" s="1"/>
  <c r="AL694" s="1"/>
  <c r="AI693"/>
  <c r="AJ693" s="1"/>
  <c r="AK693" s="1"/>
  <c r="AL693" s="1"/>
  <c r="AI692"/>
  <c r="AJ692" s="1"/>
  <c r="AK692" s="1"/>
  <c r="AL692" s="1"/>
  <c r="AI691"/>
  <c r="AJ691" s="1"/>
  <c r="AK691" s="1"/>
  <c r="AL691" s="1"/>
  <c r="AI690"/>
  <c r="AJ690" s="1"/>
  <c r="AK690" s="1"/>
  <c r="AL690" s="1"/>
  <c r="AI689"/>
  <c r="AJ689" s="1"/>
  <c r="AK689" s="1"/>
  <c r="AL689" s="1"/>
  <c r="AI688"/>
  <c r="AJ688" s="1"/>
  <c r="AK688" s="1"/>
  <c r="AL688" s="1"/>
  <c r="AI687"/>
  <c r="AJ687" s="1"/>
  <c r="AK687" s="1"/>
  <c r="AL687" s="1"/>
  <c r="AI686"/>
  <c r="AJ686" s="1"/>
  <c r="AK686" s="1"/>
  <c r="AL686" s="1"/>
  <c r="AI685"/>
  <c r="AJ685" s="1"/>
  <c r="AK685" s="1"/>
  <c r="AL685" s="1"/>
  <c r="AI684"/>
  <c r="AJ684" s="1"/>
  <c r="AK684" s="1"/>
  <c r="AL684" s="1"/>
  <c r="AI683"/>
  <c r="AJ683" s="1"/>
  <c r="AK683" s="1"/>
  <c r="AL683" s="1"/>
  <c r="AI682"/>
  <c r="AJ682" s="1"/>
  <c r="AK682" s="1"/>
  <c r="AL682" s="1"/>
  <c r="AI681"/>
  <c r="AJ681" s="1"/>
  <c r="AK681" s="1"/>
  <c r="AL681" s="1"/>
  <c r="AI680"/>
  <c r="AJ680" s="1"/>
  <c r="AK680" s="1"/>
  <c r="AL680" s="1"/>
  <c r="AI679"/>
  <c r="AJ679" s="1"/>
  <c r="AK679" s="1"/>
  <c r="AL679" s="1"/>
  <c r="AI678"/>
  <c r="AJ678" s="1"/>
  <c r="AK678" s="1"/>
  <c r="AL678" s="1"/>
  <c r="AI677"/>
  <c r="AJ677" s="1"/>
  <c r="AK677" s="1"/>
  <c r="AL677" s="1"/>
  <c r="AI676"/>
  <c r="AJ676" s="1"/>
  <c r="AK676" s="1"/>
  <c r="AL676" s="1"/>
  <c r="AI675"/>
  <c r="AJ675" s="1"/>
  <c r="AK675" s="1"/>
  <c r="AL675" s="1"/>
  <c r="AI674"/>
  <c r="AJ674" s="1"/>
  <c r="AK674" s="1"/>
  <c r="AL674" s="1"/>
  <c r="AI673"/>
  <c r="AJ673" s="1"/>
  <c r="AK673" s="1"/>
  <c r="AL673" s="1"/>
  <c r="AI672"/>
  <c r="AJ672" s="1"/>
  <c r="AK672" s="1"/>
  <c r="AL672" s="1"/>
  <c r="AI671"/>
  <c r="AJ671" s="1"/>
  <c r="AK671" s="1"/>
  <c r="AL671" s="1"/>
  <c r="AI670"/>
  <c r="AJ670" s="1"/>
  <c r="AK670" s="1"/>
  <c r="AL670" s="1"/>
  <c r="AI669"/>
  <c r="AJ669" s="1"/>
  <c r="AK669" s="1"/>
  <c r="AL669" s="1"/>
  <c r="AI668"/>
  <c r="AJ668" s="1"/>
  <c r="AK668" s="1"/>
  <c r="AL668" s="1"/>
  <c r="AI667"/>
  <c r="AJ667" s="1"/>
  <c r="AK667" s="1"/>
  <c r="AL667" s="1"/>
  <c r="AI666"/>
  <c r="AJ666" s="1"/>
  <c r="AK666" s="1"/>
  <c r="AL666" s="1"/>
  <c r="AI665"/>
  <c r="AJ665" s="1"/>
  <c r="AK665" s="1"/>
  <c r="AL665" s="1"/>
  <c r="AI664"/>
  <c r="AJ664" s="1"/>
  <c r="AK664" s="1"/>
  <c r="AL664" s="1"/>
  <c r="AI663"/>
  <c r="AJ663" s="1"/>
  <c r="AK663" s="1"/>
  <c r="AL663" s="1"/>
  <c r="AI662"/>
  <c r="AJ662" s="1"/>
  <c r="AK662" s="1"/>
  <c r="AL662" s="1"/>
  <c r="AI661"/>
  <c r="AJ661" s="1"/>
  <c r="AK661" s="1"/>
  <c r="AL661" s="1"/>
  <c r="AI660"/>
  <c r="AJ660" s="1"/>
  <c r="AK660" s="1"/>
  <c r="AL660" s="1"/>
  <c r="AI659"/>
  <c r="AJ659" s="1"/>
  <c r="AK659" s="1"/>
  <c r="AL659" s="1"/>
  <c r="AI658"/>
  <c r="AJ658" s="1"/>
  <c r="AK658" s="1"/>
  <c r="AL658" s="1"/>
  <c r="AI657"/>
  <c r="AJ657" s="1"/>
  <c r="AK657" s="1"/>
  <c r="AL657" s="1"/>
  <c r="AI656"/>
  <c r="AJ656" s="1"/>
  <c r="AK656" s="1"/>
  <c r="AL656" s="1"/>
  <c r="AI655"/>
  <c r="AJ655" s="1"/>
  <c r="AK655" s="1"/>
  <c r="AL655" s="1"/>
  <c r="AI654"/>
  <c r="AJ654" s="1"/>
  <c r="AK654" s="1"/>
  <c r="AL654" s="1"/>
  <c r="AI653"/>
  <c r="AJ653" s="1"/>
  <c r="AK653" s="1"/>
  <c r="AL653" s="1"/>
  <c r="AI652"/>
  <c r="AJ652" s="1"/>
  <c r="AK652" s="1"/>
  <c r="AL652" s="1"/>
  <c r="AI651"/>
  <c r="AJ651" s="1"/>
  <c r="AK651" s="1"/>
  <c r="AL651" s="1"/>
  <c r="AI650"/>
  <c r="AJ650" s="1"/>
  <c r="AK650" s="1"/>
  <c r="AL650" s="1"/>
  <c r="AI649"/>
  <c r="AJ649" s="1"/>
  <c r="AK649" s="1"/>
  <c r="AL649" s="1"/>
  <c r="AI648"/>
  <c r="AJ648" s="1"/>
  <c r="AK648" s="1"/>
  <c r="AL648" s="1"/>
  <c r="AI647"/>
  <c r="AJ647" s="1"/>
  <c r="AK647" s="1"/>
  <c r="AL647" s="1"/>
  <c r="AI646"/>
  <c r="AJ646" s="1"/>
  <c r="AK646" s="1"/>
  <c r="AL646" s="1"/>
  <c r="AI645"/>
  <c r="AJ645" s="1"/>
  <c r="AK645" s="1"/>
  <c r="AL645" s="1"/>
  <c r="AI644"/>
  <c r="AJ644" s="1"/>
  <c r="AK644" s="1"/>
  <c r="AL644" s="1"/>
  <c r="AI643"/>
  <c r="AJ643" s="1"/>
  <c r="AK643" s="1"/>
  <c r="AL643" s="1"/>
  <c r="AI642"/>
  <c r="AJ642" s="1"/>
  <c r="AK642" s="1"/>
  <c r="AL642" s="1"/>
  <c r="AI641"/>
  <c r="AJ641" s="1"/>
  <c r="AK641" s="1"/>
  <c r="AL641" s="1"/>
  <c r="AI640"/>
  <c r="AJ640" s="1"/>
  <c r="AK640" s="1"/>
  <c r="AL640" s="1"/>
  <c r="AI639"/>
  <c r="AJ639" s="1"/>
  <c r="AK639" s="1"/>
  <c r="AL639" s="1"/>
  <c r="AI638"/>
  <c r="AJ638" s="1"/>
  <c r="AK638" s="1"/>
  <c r="AL638" s="1"/>
  <c r="AI637"/>
  <c r="AJ637" s="1"/>
  <c r="AK637" s="1"/>
  <c r="AL637" s="1"/>
  <c r="AI636"/>
  <c r="AJ636" s="1"/>
  <c r="AK636" s="1"/>
  <c r="AL636" s="1"/>
  <c r="AI635"/>
  <c r="AJ635" s="1"/>
  <c r="AK635" s="1"/>
  <c r="AL635" s="1"/>
  <c r="AI634"/>
  <c r="AJ634" s="1"/>
  <c r="AK634" s="1"/>
  <c r="AL634" s="1"/>
  <c r="AI633"/>
  <c r="AJ633" s="1"/>
  <c r="AK633" s="1"/>
  <c r="AL633" s="1"/>
  <c r="AI632"/>
  <c r="AJ632" s="1"/>
  <c r="AK632" s="1"/>
  <c r="AL632" s="1"/>
  <c r="AI631"/>
  <c r="AJ631" s="1"/>
  <c r="AK631" s="1"/>
  <c r="AL631" s="1"/>
  <c r="AI630"/>
  <c r="AJ630" s="1"/>
  <c r="AK630" s="1"/>
  <c r="AL630" s="1"/>
  <c r="AI629"/>
  <c r="AJ629" s="1"/>
  <c r="AK629" s="1"/>
  <c r="AL629" s="1"/>
  <c r="AI628"/>
  <c r="AJ628" s="1"/>
  <c r="AK628" s="1"/>
  <c r="AL628" s="1"/>
  <c r="AI627"/>
  <c r="AJ627" s="1"/>
  <c r="AK627" s="1"/>
  <c r="AL627" s="1"/>
  <c r="AI626"/>
  <c r="AJ626" s="1"/>
  <c r="AK626" s="1"/>
  <c r="AL626" s="1"/>
  <c r="AI625"/>
  <c r="AJ625" s="1"/>
  <c r="AK625" s="1"/>
  <c r="AL625" s="1"/>
  <c r="AI624"/>
  <c r="AJ624" s="1"/>
  <c r="AK624" s="1"/>
  <c r="AL624" s="1"/>
  <c r="AI623"/>
  <c r="AJ623" s="1"/>
  <c r="AK623" s="1"/>
  <c r="AL623" s="1"/>
  <c r="AI622"/>
  <c r="AJ622" s="1"/>
  <c r="AK622" s="1"/>
  <c r="AL622" s="1"/>
  <c r="AI621"/>
  <c r="AJ621" s="1"/>
  <c r="AK621" s="1"/>
  <c r="AL621" s="1"/>
  <c r="AI620"/>
  <c r="AJ620" s="1"/>
  <c r="AK620" s="1"/>
  <c r="AL620" s="1"/>
  <c r="AI619"/>
  <c r="AJ619" s="1"/>
  <c r="AK619" s="1"/>
  <c r="AL619" s="1"/>
  <c r="AI618"/>
  <c r="AJ618" s="1"/>
  <c r="AK618" s="1"/>
  <c r="AL618" s="1"/>
  <c r="AI617"/>
  <c r="AJ617" s="1"/>
  <c r="AK617" s="1"/>
  <c r="AL617" s="1"/>
  <c r="AI616"/>
  <c r="AJ616" s="1"/>
  <c r="AK616" s="1"/>
  <c r="AL616" s="1"/>
  <c r="AI615"/>
  <c r="AJ615" s="1"/>
  <c r="AK615" s="1"/>
  <c r="AL615" s="1"/>
  <c r="AI614"/>
  <c r="AJ614" s="1"/>
  <c r="AK614" s="1"/>
  <c r="AL614" s="1"/>
  <c r="AI613"/>
  <c r="AJ613" s="1"/>
  <c r="AK613" s="1"/>
  <c r="AL613" s="1"/>
  <c r="AI612"/>
  <c r="AJ612" s="1"/>
  <c r="AK612" s="1"/>
  <c r="AL612" s="1"/>
  <c r="AI611"/>
  <c r="AJ611" s="1"/>
  <c r="AK611" s="1"/>
  <c r="AL611" s="1"/>
  <c r="AI610"/>
  <c r="AJ610" s="1"/>
  <c r="AK610" s="1"/>
  <c r="AL610" s="1"/>
  <c r="AI609"/>
  <c r="AJ609" s="1"/>
  <c r="AK609" s="1"/>
  <c r="AL609" s="1"/>
  <c r="AI608"/>
  <c r="AJ608" s="1"/>
  <c r="AK608" s="1"/>
  <c r="AL608" s="1"/>
  <c r="AI607"/>
  <c r="AJ607" s="1"/>
  <c r="AK607" s="1"/>
  <c r="AL607" s="1"/>
  <c r="AI606"/>
  <c r="AJ606" s="1"/>
  <c r="AK606" s="1"/>
  <c r="AL606" s="1"/>
  <c r="AI605"/>
  <c r="AJ605" s="1"/>
  <c r="AK605" s="1"/>
  <c r="AL605" s="1"/>
  <c r="AI604"/>
  <c r="AJ604" s="1"/>
  <c r="AK604" s="1"/>
  <c r="AL604" s="1"/>
  <c r="AI603"/>
  <c r="AJ603" s="1"/>
  <c r="AK603" s="1"/>
  <c r="AL603" s="1"/>
  <c r="AI602"/>
  <c r="AJ602" s="1"/>
  <c r="AK602" s="1"/>
  <c r="AL602" s="1"/>
  <c r="AI601"/>
  <c r="AJ601" s="1"/>
  <c r="AK601" s="1"/>
  <c r="AL601" s="1"/>
  <c r="AI600"/>
  <c r="AJ600" s="1"/>
  <c r="AK600" s="1"/>
  <c r="AL600" s="1"/>
  <c r="AI599"/>
  <c r="AJ599" s="1"/>
  <c r="AK599" s="1"/>
  <c r="AL599" s="1"/>
  <c r="AI598"/>
  <c r="AJ598" s="1"/>
  <c r="AK598" s="1"/>
  <c r="AL598" s="1"/>
  <c r="AI597"/>
  <c r="AJ597" s="1"/>
  <c r="AK597" s="1"/>
  <c r="AL597" s="1"/>
  <c r="AI596"/>
  <c r="AJ596" s="1"/>
  <c r="AK596" s="1"/>
  <c r="AL596" s="1"/>
  <c r="AI595"/>
  <c r="AJ595" s="1"/>
  <c r="AK595" s="1"/>
  <c r="AL595" s="1"/>
  <c r="AI594"/>
  <c r="AJ594" s="1"/>
  <c r="AK594" s="1"/>
  <c r="AL594" s="1"/>
  <c r="AI593"/>
  <c r="AJ593" s="1"/>
  <c r="AK593" s="1"/>
  <c r="AL593" s="1"/>
  <c r="AI592"/>
  <c r="AJ592" s="1"/>
  <c r="AK592" s="1"/>
  <c r="AL592" s="1"/>
  <c r="AI591"/>
  <c r="AJ591" s="1"/>
  <c r="AK591" s="1"/>
  <c r="AL591" s="1"/>
  <c r="AI590"/>
  <c r="AJ590" s="1"/>
  <c r="AK590" s="1"/>
  <c r="AL590" s="1"/>
  <c r="AI589"/>
  <c r="AJ589" s="1"/>
  <c r="AK589" s="1"/>
  <c r="AL589" s="1"/>
  <c r="AI588"/>
  <c r="AJ588" s="1"/>
  <c r="AK588" s="1"/>
  <c r="AL588" s="1"/>
  <c r="AI587"/>
  <c r="AJ587" s="1"/>
  <c r="AK587" s="1"/>
  <c r="AL587" s="1"/>
  <c r="AI586"/>
  <c r="AJ586" s="1"/>
  <c r="AK586" s="1"/>
  <c r="AL586" s="1"/>
  <c r="AI585"/>
  <c r="AJ585" s="1"/>
  <c r="AK585" s="1"/>
  <c r="AL585" s="1"/>
  <c r="AI584"/>
  <c r="AJ584" s="1"/>
  <c r="AK584" s="1"/>
  <c r="AL584" s="1"/>
  <c r="AI583"/>
  <c r="AJ583" s="1"/>
  <c r="AK583" s="1"/>
  <c r="AL583" s="1"/>
  <c r="AI582"/>
  <c r="AJ582" s="1"/>
  <c r="AK582" s="1"/>
  <c r="AL582" s="1"/>
  <c r="AI581"/>
  <c r="AJ581" s="1"/>
  <c r="AK581" s="1"/>
  <c r="AL581" s="1"/>
  <c r="AI580"/>
  <c r="AJ580" s="1"/>
  <c r="AK580" s="1"/>
  <c r="AL580" s="1"/>
  <c r="AI579"/>
  <c r="AJ579" s="1"/>
  <c r="AK579" s="1"/>
  <c r="AL579" s="1"/>
  <c r="AI578"/>
  <c r="AJ578" s="1"/>
  <c r="AK578" s="1"/>
  <c r="AL578" s="1"/>
  <c r="AI577"/>
  <c r="AJ577" s="1"/>
  <c r="AK577" s="1"/>
  <c r="AL577" s="1"/>
  <c r="AI576"/>
  <c r="AJ576" s="1"/>
  <c r="AK576" s="1"/>
  <c r="AL576" s="1"/>
  <c r="AI575"/>
  <c r="AJ575" s="1"/>
  <c r="AK575" s="1"/>
  <c r="AL575" s="1"/>
  <c r="AI574"/>
  <c r="AJ574" s="1"/>
  <c r="AK574" s="1"/>
  <c r="AL574" s="1"/>
  <c r="AI573"/>
  <c r="AJ573" s="1"/>
  <c r="AK573" s="1"/>
  <c r="AL573" s="1"/>
  <c r="AI572"/>
  <c r="AJ572" s="1"/>
  <c r="AK572" s="1"/>
  <c r="AL572" s="1"/>
  <c r="AI571"/>
  <c r="AJ571" s="1"/>
  <c r="AK571" s="1"/>
  <c r="AL571" s="1"/>
  <c r="AI570"/>
  <c r="AJ570" s="1"/>
  <c r="AK570" s="1"/>
  <c r="AL570" s="1"/>
  <c r="AI569"/>
  <c r="AJ569" s="1"/>
  <c r="AK569" s="1"/>
  <c r="AL569" s="1"/>
  <c r="AI568"/>
  <c r="AJ568" s="1"/>
  <c r="AK568" s="1"/>
  <c r="AL568" s="1"/>
  <c r="AI567"/>
  <c r="AJ567" s="1"/>
  <c r="AK567" s="1"/>
  <c r="AL567" s="1"/>
  <c r="AI566"/>
  <c r="AJ566" s="1"/>
  <c r="AK566" s="1"/>
  <c r="AL566" s="1"/>
  <c r="AI565"/>
  <c r="AJ565" s="1"/>
  <c r="AK565" s="1"/>
  <c r="AL565" s="1"/>
  <c r="AI564"/>
  <c r="AJ564" s="1"/>
  <c r="AK564" s="1"/>
  <c r="AL564" s="1"/>
  <c r="AI563"/>
  <c r="AJ563" s="1"/>
  <c r="AK563" s="1"/>
  <c r="AL563" s="1"/>
  <c r="AI562"/>
  <c r="AJ562" s="1"/>
  <c r="AK562" s="1"/>
  <c r="AL562" s="1"/>
  <c r="AI561"/>
  <c r="AJ561" s="1"/>
  <c r="AK561" s="1"/>
  <c r="AL561" s="1"/>
  <c r="AI560"/>
  <c r="AJ560" s="1"/>
  <c r="AK560" s="1"/>
  <c r="AL560" s="1"/>
  <c r="AI559"/>
  <c r="AJ559" s="1"/>
  <c r="AK559" s="1"/>
  <c r="AL559" s="1"/>
  <c r="AI558"/>
  <c r="AJ558" s="1"/>
  <c r="AK558" s="1"/>
  <c r="AL558" s="1"/>
  <c r="AI557"/>
  <c r="AJ557" s="1"/>
  <c r="AK557" s="1"/>
  <c r="AL557" s="1"/>
  <c r="AI556"/>
  <c r="AJ556" s="1"/>
  <c r="AK556" s="1"/>
  <c r="AL556" s="1"/>
  <c r="AI555"/>
  <c r="AJ555" s="1"/>
  <c r="AK555" s="1"/>
  <c r="AL555" s="1"/>
  <c r="AI554"/>
  <c r="AJ554" s="1"/>
  <c r="AK554" s="1"/>
  <c r="AL554" s="1"/>
  <c r="AI553"/>
  <c r="AJ553" s="1"/>
  <c r="AK553" s="1"/>
  <c r="AL553" s="1"/>
  <c r="AI552"/>
  <c r="AJ552" s="1"/>
  <c r="AK552" s="1"/>
  <c r="AL552" s="1"/>
  <c r="AI551"/>
  <c r="AJ551" s="1"/>
  <c r="AK551" s="1"/>
  <c r="AL551" s="1"/>
  <c r="AI550"/>
  <c r="AJ550" s="1"/>
  <c r="AK550" s="1"/>
  <c r="AL550" s="1"/>
  <c r="AI549"/>
  <c r="AJ549" s="1"/>
  <c r="AK549" s="1"/>
  <c r="AL549" s="1"/>
  <c r="AI548"/>
  <c r="AJ548" s="1"/>
  <c r="AK548" s="1"/>
  <c r="AL548" s="1"/>
  <c r="AI547"/>
  <c r="AJ547" s="1"/>
  <c r="AK547" s="1"/>
  <c r="AL547" s="1"/>
  <c r="AI546"/>
  <c r="AJ546" s="1"/>
  <c r="AK546" s="1"/>
  <c r="AL546" s="1"/>
  <c r="AI545"/>
  <c r="AJ545" s="1"/>
  <c r="AK545" s="1"/>
  <c r="AL545" s="1"/>
  <c r="AI544"/>
  <c r="AJ544" s="1"/>
  <c r="AK544" s="1"/>
  <c r="AL544" s="1"/>
  <c r="AI543"/>
  <c r="AJ543" s="1"/>
  <c r="AK543" s="1"/>
  <c r="AL543" s="1"/>
  <c r="AI542"/>
  <c r="AJ542" s="1"/>
  <c r="AK542" s="1"/>
  <c r="AL542" s="1"/>
  <c r="AI541"/>
  <c r="AJ541" s="1"/>
  <c r="AK541" s="1"/>
  <c r="AL541" s="1"/>
  <c r="AI540"/>
  <c r="AJ540" s="1"/>
  <c r="AK540" s="1"/>
  <c r="AL540" s="1"/>
  <c r="AI539"/>
  <c r="AJ539" s="1"/>
  <c r="AK539" s="1"/>
  <c r="AL539" s="1"/>
  <c r="AI538"/>
  <c r="AJ538" s="1"/>
  <c r="AK538" s="1"/>
  <c r="AL538" s="1"/>
  <c r="AI537"/>
  <c r="AJ537" s="1"/>
  <c r="AK537" s="1"/>
  <c r="AL537" s="1"/>
  <c r="AI536"/>
  <c r="AJ536" s="1"/>
  <c r="AK536" s="1"/>
  <c r="AL536" s="1"/>
  <c r="AI535"/>
  <c r="AJ535" s="1"/>
  <c r="AK535" s="1"/>
  <c r="AL535" s="1"/>
  <c r="AI534"/>
  <c r="AJ534" s="1"/>
  <c r="AK534" s="1"/>
  <c r="AL534" s="1"/>
  <c r="AI533"/>
  <c r="AJ533" s="1"/>
  <c r="AK533" s="1"/>
  <c r="AL533" s="1"/>
  <c r="AI532"/>
  <c r="AJ532" s="1"/>
  <c r="AK532" s="1"/>
  <c r="AL532" s="1"/>
  <c r="AI531"/>
  <c r="AJ531" s="1"/>
  <c r="AK531" s="1"/>
  <c r="AL531" s="1"/>
  <c r="AI530"/>
  <c r="AJ530" s="1"/>
  <c r="AK530" s="1"/>
  <c r="AL530" s="1"/>
  <c r="AI529"/>
  <c r="AJ529" s="1"/>
  <c r="AK529" s="1"/>
  <c r="AL529" s="1"/>
  <c r="AI528"/>
  <c r="AJ528" s="1"/>
  <c r="AK528" s="1"/>
  <c r="AL528" s="1"/>
  <c r="AI527"/>
  <c r="AJ527" s="1"/>
  <c r="AK527" s="1"/>
  <c r="AL527" s="1"/>
  <c r="AI526"/>
  <c r="AJ526" s="1"/>
  <c r="AK526" s="1"/>
  <c r="AL526" s="1"/>
  <c r="AI525"/>
  <c r="AJ525" s="1"/>
  <c r="AK525" s="1"/>
  <c r="AL525" s="1"/>
  <c r="AI524"/>
  <c r="AJ524" s="1"/>
  <c r="AK524" s="1"/>
  <c r="AL524" s="1"/>
  <c r="AI523"/>
  <c r="AJ523" s="1"/>
  <c r="AK523" s="1"/>
  <c r="AL523" s="1"/>
  <c r="AI481"/>
  <c r="AJ481" s="1"/>
  <c r="AK481" s="1"/>
  <c r="AL481" s="1"/>
  <c r="AI480"/>
  <c r="AJ480" s="1"/>
  <c r="AK480" s="1"/>
  <c r="AL480" s="1"/>
  <c r="AI479"/>
  <c r="AJ479" s="1"/>
  <c r="AK479" s="1"/>
  <c r="AL479" s="1"/>
  <c r="AI478"/>
  <c r="AJ478" s="1"/>
  <c r="AK478" s="1"/>
  <c r="AL478" s="1"/>
  <c r="AI477"/>
  <c r="AJ477" s="1"/>
  <c r="AK477" s="1"/>
  <c r="AL477" s="1"/>
  <c r="AI476"/>
  <c r="AJ476" s="1"/>
  <c r="AK476" s="1"/>
  <c r="AL476" s="1"/>
  <c r="AI475"/>
  <c r="AJ475" s="1"/>
  <c r="AK475" s="1"/>
  <c r="AL475" s="1"/>
  <c r="AI474"/>
  <c r="AJ474" s="1"/>
  <c r="AK474" s="1"/>
  <c r="AL474" s="1"/>
  <c r="AI473"/>
  <c r="AJ473" s="1"/>
  <c r="AK473" s="1"/>
  <c r="AL473" s="1"/>
  <c r="AI472"/>
  <c r="AJ472" s="1"/>
  <c r="AK472" s="1"/>
  <c r="AL472" s="1"/>
  <c r="AI471"/>
  <c r="AJ471" s="1"/>
  <c r="AK471" s="1"/>
  <c r="AL471" s="1"/>
  <c r="AI470"/>
  <c r="AJ470" s="1"/>
  <c r="AK470" s="1"/>
  <c r="AL470" s="1"/>
  <c r="AI469"/>
  <c r="AJ469" s="1"/>
  <c r="AK469" s="1"/>
  <c r="AL469" s="1"/>
  <c r="AI468"/>
  <c r="AJ468" s="1"/>
  <c r="AK468" s="1"/>
  <c r="AL468" s="1"/>
  <c r="AI467"/>
  <c r="AJ467" s="1"/>
  <c r="AK467" s="1"/>
  <c r="AL467" s="1"/>
  <c r="AI443"/>
  <c r="AJ443" s="1"/>
  <c r="AK443" s="1"/>
  <c r="AL443" s="1"/>
  <c r="AI442"/>
  <c r="AJ442" s="1"/>
  <c r="AK442" s="1"/>
  <c r="AL442" s="1"/>
  <c r="AI423"/>
  <c r="AJ423" s="1"/>
  <c r="AK423" s="1"/>
  <c r="AL423" s="1"/>
  <c r="AI422"/>
  <c r="AJ422" s="1"/>
  <c r="AK422" s="1"/>
  <c r="AL422" s="1"/>
  <c r="AI421"/>
  <c r="AJ421" s="1"/>
  <c r="AK421" s="1"/>
  <c r="AL421" s="1"/>
  <c r="AI420"/>
  <c r="AJ420" s="1"/>
  <c r="AK420" s="1"/>
  <c r="AL420" s="1"/>
  <c r="AI419"/>
  <c r="AJ419" s="1"/>
  <c r="AK419" s="1"/>
  <c r="AL419" s="1"/>
  <c r="AI418"/>
  <c r="AJ418" s="1"/>
  <c r="AK418" s="1"/>
  <c r="AL418" s="1"/>
  <c r="AI417"/>
  <c r="AJ417" s="1"/>
  <c r="AK417" s="1"/>
  <c r="AL417" s="1"/>
  <c r="AI416"/>
  <c r="AJ416" s="1"/>
  <c r="AK416" s="1"/>
  <c r="AL416" s="1"/>
  <c r="AI415"/>
  <c r="AJ415" s="1"/>
  <c r="AK415" s="1"/>
  <c r="AL415" s="1"/>
  <c r="AI414"/>
  <c r="AJ414" s="1"/>
  <c r="AK414" s="1"/>
  <c r="AL414" s="1"/>
  <c r="AI413"/>
  <c r="AJ413" s="1"/>
  <c r="AK413" s="1"/>
  <c r="AL413" s="1"/>
  <c r="AI412"/>
  <c r="AJ412" s="1"/>
  <c r="AK412" s="1"/>
  <c r="AL412" s="1"/>
  <c r="AI411"/>
  <c r="AJ411" s="1"/>
  <c r="AK411" s="1"/>
  <c r="AL411" s="1"/>
  <c r="AI410"/>
  <c r="AJ410" s="1"/>
  <c r="AK410" s="1"/>
  <c r="AL410" s="1"/>
  <c r="AI409"/>
  <c r="AJ409" s="1"/>
  <c r="AK409" s="1"/>
  <c r="AL409" s="1"/>
  <c r="AI408"/>
  <c r="AJ408" s="1"/>
  <c r="AK408" s="1"/>
  <c r="AL408" s="1"/>
  <c r="AI407"/>
  <c r="AJ407" s="1"/>
  <c r="AK407" s="1"/>
  <c r="AL407" s="1"/>
  <c r="AI406"/>
  <c r="AJ406" s="1"/>
  <c r="AK406" s="1"/>
  <c r="AL406" s="1"/>
  <c r="AI405"/>
  <c r="AJ405" s="1"/>
  <c r="AK405" s="1"/>
  <c r="AL405" s="1"/>
  <c r="AI404"/>
  <c r="AJ404" s="1"/>
  <c r="AK404" s="1"/>
  <c r="AL404" s="1"/>
  <c r="AI403"/>
  <c r="AJ403" s="1"/>
  <c r="AK403" s="1"/>
  <c r="AL403" s="1"/>
  <c r="AI402"/>
  <c r="AJ402" s="1"/>
  <c r="AK402" s="1"/>
  <c r="AL402" s="1"/>
  <c r="AI401"/>
  <c r="AJ401" s="1"/>
  <c r="AK401" s="1"/>
  <c r="AL401" s="1"/>
  <c r="AI400"/>
  <c r="AJ400" s="1"/>
  <c r="AK400" s="1"/>
  <c r="AL400" s="1"/>
  <c r="AI399"/>
  <c r="AJ399" s="1"/>
  <c r="AK399" s="1"/>
  <c r="AL399" s="1"/>
  <c r="AI398"/>
  <c r="AJ398" s="1"/>
  <c r="AK398" s="1"/>
  <c r="AL398" s="1"/>
  <c r="AI397"/>
  <c r="AJ397" s="1"/>
  <c r="AK397" s="1"/>
  <c r="AL397" s="1"/>
  <c r="AI396"/>
  <c r="AJ396" s="1"/>
  <c r="AK396" s="1"/>
  <c r="AL396" s="1"/>
  <c r="AI395"/>
  <c r="AJ395" s="1"/>
  <c r="AK395" s="1"/>
  <c r="AL395" s="1"/>
  <c r="AI394"/>
  <c r="AJ394" s="1"/>
  <c r="AK394" s="1"/>
  <c r="AL394" s="1"/>
  <c r="AI393"/>
  <c r="AJ393" s="1"/>
  <c r="AK393" s="1"/>
  <c r="AL393" s="1"/>
  <c r="AI392"/>
  <c r="AJ392" s="1"/>
  <c r="AK392" s="1"/>
  <c r="AL392" s="1"/>
  <c r="AI391"/>
  <c r="AJ391" s="1"/>
  <c r="AK391" s="1"/>
  <c r="AL391" s="1"/>
  <c r="AI390"/>
  <c r="AJ390" s="1"/>
  <c r="AK390" s="1"/>
  <c r="AL390" s="1"/>
  <c r="AI389"/>
  <c r="AJ389" s="1"/>
  <c r="AK389" s="1"/>
  <c r="AL389" s="1"/>
  <c r="AI388"/>
  <c r="AJ388" s="1"/>
  <c r="AK388" s="1"/>
  <c r="AL388" s="1"/>
  <c r="AI387"/>
  <c r="AJ387" s="1"/>
  <c r="AK387" s="1"/>
  <c r="AL387" s="1"/>
  <c r="AI386"/>
  <c r="AJ386" s="1"/>
  <c r="AK386" s="1"/>
  <c r="AL386" s="1"/>
  <c r="AI385"/>
  <c r="AJ385" s="1"/>
  <c r="AK385" s="1"/>
  <c r="AL385" s="1"/>
  <c r="AI384"/>
  <c r="AJ384" s="1"/>
  <c r="AK384" s="1"/>
  <c r="AL384" s="1"/>
  <c r="AI383"/>
  <c r="AJ383" s="1"/>
  <c r="AK383" s="1"/>
  <c r="AL383" s="1"/>
  <c r="AI382"/>
  <c r="AJ382" s="1"/>
  <c r="AK382" s="1"/>
  <c r="AL382" s="1"/>
  <c r="AI381"/>
  <c r="AJ381" s="1"/>
  <c r="AK381" s="1"/>
  <c r="AL381" s="1"/>
  <c r="AI380"/>
  <c r="AJ380" s="1"/>
  <c r="AK380" s="1"/>
  <c r="AL380" s="1"/>
  <c r="AI379"/>
  <c r="AJ379" s="1"/>
  <c r="AK379" s="1"/>
  <c r="AL379" s="1"/>
  <c r="AI378"/>
  <c r="AJ378" s="1"/>
  <c r="AK378" s="1"/>
  <c r="AL378" s="1"/>
  <c r="AI377"/>
  <c r="AJ377" s="1"/>
  <c r="AK377" s="1"/>
  <c r="AL377" s="1"/>
  <c r="AI376"/>
  <c r="AJ376" s="1"/>
  <c r="AK376" s="1"/>
  <c r="AL376" s="1"/>
  <c r="AI375"/>
  <c r="AJ375" s="1"/>
  <c r="AK375" s="1"/>
  <c r="AL375" s="1"/>
  <c r="AI374"/>
  <c r="AJ374" s="1"/>
  <c r="AK374" s="1"/>
  <c r="AL374" s="1"/>
  <c r="AI373"/>
  <c r="AJ373" s="1"/>
  <c r="AK373" s="1"/>
  <c r="AL373" s="1"/>
  <c r="AI372"/>
  <c r="AJ372" s="1"/>
  <c r="AK372" s="1"/>
  <c r="AL372" s="1"/>
  <c r="AI371"/>
  <c r="AJ371" s="1"/>
  <c r="AK371" s="1"/>
  <c r="AL371" s="1"/>
  <c r="AI370"/>
  <c r="AJ370" s="1"/>
  <c r="AK370" s="1"/>
  <c r="AL370" s="1"/>
  <c r="AI369"/>
  <c r="AJ369" s="1"/>
  <c r="AK369" s="1"/>
  <c r="AL369" s="1"/>
  <c r="AI368"/>
  <c r="AJ368" s="1"/>
  <c r="AK368" s="1"/>
  <c r="AL368" s="1"/>
  <c r="AI367"/>
  <c r="AJ367" s="1"/>
  <c r="AK367" s="1"/>
  <c r="AL367" s="1"/>
  <c r="AI366"/>
  <c r="AJ366" s="1"/>
  <c r="AK366" s="1"/>
  <c r="AL366" s="1"/>
  <c r="AI365"/>
  <c r="AJ365" s="1"/>
  <c r="AK365" s="1"/>
  <c r="AL365" s="1"/>
  <c r="AI364"/>
  <c r="AJ364" s="1"/>
  <c r="AK364" s="1"/>
  <c r="AL364" s="1"/>
  <c r="AI363"/>
  <c r="AJ363" s="1"/>
  <c r="AK363" s="1"/>
  <c r="AL363" s="1"/>
  <c r="AI362"/>
  <c r="AJ362" s="1"/>
  <c r="AK362" s="1"/>
  <c r="AL362" s="1"/>
  <c r="AI361"/>
  <c r="AJ361" s="1"/>
  <c r="AK361" s="1"/>
  <c r="AL361" s="1"/>
  <c r="AI360"/>
  <c r="AJ360" s="1"/>
  <c r="AK360" s="1"/>
  <c r="AL360" s="1"/>
  <c r="AI359"/>
  <c r="AJ359" s="1"/>
  <c r="AK359" s="1"/>
  <c r="AL359" s="1"/>
  <c r="AI358"/>
  <c r="AJ358" s="1"/>
  <c r="AK358" s="1"/>
  <c r="AL358" s="1"/>
  <c r="AI357"/>
  <c r="AJ357" s="1"/>
  <c r="AK357" s="1"/>
  <c r="AL357" s="1"/>
  <c r="AI356"/>
  <c r="AJ356" s="1"/>
  <c r="AK356" s="1"/>
  <c r="AL356" s="1"/>
  <c r="AI355"/>
  <c r="AJ355" s="1"/>
  <c r="AK355" s="1"/>
  <c r="AL355" s="1"/>
  <c r="AI354"/>
  <c r="AJ354" s="1"/>
  <c r="AK354" s="1"/>
  <c r="AL354" s="1"/>
  <c r="AI353"/>
  <c r="AJ353" s="1"/>
  <c r="AK353" s="1"/>
  <c r="AL353" s="1"/>
  <c r="AI352"/>
  <c r="AJ352" s="1"/>
  <c r="AK352" s="1"/>
  <c r="AL352" s="1"/>
  <c r="AI351"/>
  <c r="AJ351" s="1"/>
  <c r="AK351" s="1"/>
  <c r="AL351" s="1"/>
  <c r="AI350"/>
  <c r="AJ350" s="1"/>
  <c r="AK350" s="1"/>
  <c r="AL350" s="1"/>
  <c r="AI349"/>
  <c r="AJ349" s="1"/>
  <c r="AK349" s="1"/>
  <c r="AL349" s="1"/>
  <c r="AI348"/>
  <c r="AJ348" s="1"/>
  <c r="AK348" s="1"/>
  <c r="AL348" s="1"/>
  <c r="AI347"/>
  <c r="AJ347" s="1"/>
  <c r="AK347" s="1"/>
  <c r="AL347" s="1"/>
  <c r="AI346"/>
  <c r="AJ346" s="1"/>
  <c r="AK346" s="1"/>
  <c r="AL346" s="1"/>
  <c r="AI345"/>
  <c r="AJ345" s="1"/>
  <c r="AK345" s="1"/>
  <c r="AL345" s="1"/>
  <c r="AI344"/>
  <c r="AJ344" s="1"/>
  <c r="AK344" s="1"/>
  <c r="AL344" s="1"/>
  <c r="AI343"/>
  <c r="AJ343" s="1"/>
  <c r="AK343" s="1"/>
  <c r="AL343" s="1"/>
  <c r="AI342"/>
  <c r="AJ342" s="1"/>
  <c r="AK342" s="1"/>
  <c r="AL342" s="1"/>
  <c r="AI341"/>
  <c r="AJ341" s="1"/>
  <c r="AK341" s="1"/>
  <c r="AL341" s="1"/>
  <c r="AI340"/>
  <c r="AJ340" s="1"/>
  <c r="AK340" s="1"/>
  <c r="AL340" s="1"/>
  <c r="AI339"/>
  <c r="AJ339" s="1"/>
  <c r="AK339" s="1"/>
  <c r="AL339" s="1"/>
  <c r="AI338"/>
  <c r="AJ338" s="1"/>
  <c r="AK338" s="1"/>
  <c r="AL338" s="1"/>
  <c r="AI337"/>
  <c r="AJ337" s="1"/>
  <c r="AK337" s="1"/>
  <c r="AL337" s="1"/>
  <c r="AI336"/>
  <c r="AJ336" s="1"/>
  <c r="AK336" s="1"/>
  <c r="AL336" s="1"/>
  <c r="AI335"/>
  <c r="AJ335" s="1"/>
  <c r="AK335" s="1"/>
  <c r="AL335" s="1"/>
  <c r="AI334"/>
  <c r="AJ334" s="1"/>
  <c r="AK334" s="1"/>
  <c r="AL334" s="1"/>
  <c r="AI333"/>
  <c r="AJ333" s="1"/>
  <c r="AK333" s="1"/>
  <c r="AL333" s="1"/>
  <c r="AI332"/>
  <c r="AJ332" s="1"/>
  <c r="AK332" s="1"/>
  <c r="AL332" s="1"/>
  <c r="AI331"/>
  <c r="AJ331" s="1"/>
  <c r="AK331" s="1"/>
  <c r="AL331" s="1"/>
  <c r="AI330"/>
  <c r="AJ330" s="1"/>
  <c r="AK330" s="1"/>
  <c r="AL330" s="1"/>
  <c r="AI329"/>
  <c r="AJ329" s="1"/>
  <c r="AK329" s="1"/>
  <c r="AL329" s="1"/>
  <c r="AI328"/>
  <c r="AJ328" s="1"/>
  <c r="AK328" s="1"/>
  <c r="AL328" s="1"/>
  <c r="AI327"/>
  <c r="AJ327" s="1"/>
  <c r="AK327" s="1"/>
  <c r="AL327" s="1"/>
  <c r="AI326"/>
  <c r="AJ326" s="1"/>
  <c r="AK326" s="1"/>
  <c r="AL326" s="1"/>
  <c r="AI325"/>
  <c r="AJ325" s="1"/>
  <c r="AK325" s="1"/>
  <c r="AL325" s="1"/>
  <c r="AI324"/>
  <c r="AJ324" s="1"/>
  <c r="AK324" s="1"/>
  <c r="AL324" s="1"/>
  <c r="AI323"/>
  <c r="AJ323" s="1"/>
  <c r="AK323" s="1"/>
  <c r="AL323" s="1"/>
  <c r="AI322"/>
  <c r="AJ322" s="1"/>
  <c r="AK322" s="1"/>
  <c r="AL322" s="1"/>
  <c r="AI321"/>
  <c r="AJ321" s="1"/>
  <c r="AK321" s="1"/>
  <c r="AL321" s="1"/>
  <c r="AI320"/>
  <c r="AJ320" s="1"/>
  <c r="AK320" s="1"/>
  <c r="AL320" s="1"/>
  <c r="AI319"/>
  <c r="AJ319" s="1"/>
  <c r="AK319" s="1"/>
  <c r="AL319" s="1"/>
  <c r="AI318"/>
  <c r="AJ318" s="1"/>
  <c r="AK318" s="1"/>
  <c r="AL318" s="1"/>
  <c r="AI317"/>
  <c r="AJ317" s="1"/>
  <c r="AK317" s="1"/>
  <c r="AL317" s="1"/>
  <c r="AI316"/>
  <c r="AJ316" s="1"/>
  <c r="AK316" s="1"/>
  <c r="AL316" s="1"/>
  <c r="AI315"/>
  <c r="AJ315" s="1"/>
  <c r="AK315" s="1"/>
  <c r="AL315" s="1"/>
  <c r="AI314"/>
  <c r="AJ314" s="1"/>
  <c r="AK314" s="1"/>
  <c r="AL314" s="1"/>
  <c r="AI313"/>
  <c r="AJ313" s="1"/>
  <c r="AK313" s="1"/>
  <c r="AL313" s="1"/>
  <c r="AI312"/>
  <c r="AJ312" s="1"/>
  <c r="AK312" s="1"/>
  <c r="AL312" s="1"/>
  <c r="AI311"/>
  <c r="AJ311" s="1"/>
  <c r="AK311" s="1"/>
  <c r="AL311" s="1"/>
  <c r="AI310"/>
  <c r="AJ310" s="1"/>
  <c r="AK310" s="1"/>
  <c r="AL310" s="1"/>
  <c r="AI309"/>
  <c r="AJ309" s="1"/>
  <c r="AK309" s="1"/>
  <c r="AL309" s="1"/>
  <c r="AI308"/>
  <c r="AJ308" s="1"/>
  <c r="AK308" s="1"/>
  <c r="AL308" s="1"/>
  <c r="AI307"/>
  <c r="AJ307" s="1"/>
  <c r="AK307" s="1"/>
  <c r="AL307" s="1"/>
  <c r="AI306"/>
  <c r="AJ306" s="1"/>
  <c r="AK306" s="1"/>
  <c r="AL306" s="1"/>
  <c r="AI305"/>
  <c r="AJ305" s="1"/>
  <c r="AK305" s="1"/>
  <c r="AL305" s="1"/>
  <c r="AI304"/>
  <c r="AJ304" s="1"/>
  <c r="AK304" s="1"/>
  <c r="AL304" s="1"/>
  <c r="AI303"/>
  <c r="AJ303" s="1"/>
  <c r="AK303" s="1"/>
  <c r="AL303" s="1"/>
  <c r="AI302"/>
  <c r="AJ302" s="1"/>
  <c r="AK302" s="1"/>
  <c r="AL302" s="1"/>
  <c r="AI301"/>
  <c r="AJ301" s="1"/>
  <c r="AK301" s="1"/>
  <c r="AL301" s="1"/>
  <c r="AI300"/>
  <c r="AJ300" s="1"/>
  <c r="AK300" s="1"/>
  <c r="AL300" s="1"/>
  <c r="AI299"/>
  <c r="AJ299" s="1"/>
  <c r="AK299" s="1"/>
  <c r="AL299" s="1"/>
  <c r="AI298"/>
  <c r="AJ298" s="1"/>
  <c r="AK298" s="1"/>
  <c r="AL298" s="1"/>
  <c r="AI169"/>
  <c r="AJ169" s="1"/>
  <c r="AK169" s="1"/>
  <c r="AL169" s="1"/>
  <c r="AI168"/>
  <c r="AJ168" s="1"/>
  <c r="AK168" s="1"/>
  <c r="AL168" s="1"/>
  <c r="AI167"/>
  <c r="AJ167" s="1"/>
  <c r="AK167" s="1"/>
  <c r="AL167" s="1"/>
  <c r="AI4912"/>
  <c r="AL4912" s="1"/>
  <c r="AI4911"/>
  <c r="AK4911" s="1"/>
  <c r="AI4910"/>
  <c r="AL4910" s="1"/>
  <c r="AI4909"/>
  <c r="AK4909" s="1"/>
  <c r="AI4908"/>
  <c r="AL4908" s="1"/>
  <c r="AI4907"/>
  <c r="AK4907" s="1"/>
  <c r="AI4906"/>
  <c r="AL4906" s="1"/>
  <c r="AI4905"/>
  <c r="AK4905" s="1"/>
  <c r="AI4904"/>
  <c r="AL4904" s="1"/>
  <c r="AI4902"/>
  <c r="AK4902" s="1"/>
  <c r="AI4901"/>
  <c r="AL4901" s="1"/>
  <c r="AI4900"/>
  <c r="AK4900" s="1"/>
  <c r="AI4899"/>
  <c r="AL4899" s="1"/>
  <c r="AI4898"/>
  <c r="AK4898" s="1"/>
  <c r="AI4897"/>
  <c r="AL4897" s="1"/>
  <c r="AI4896"/>
  <c r="AK4896" s="1"/>
  <c r="AI4895"/>
  <c r="AL4895" s="1"/>
  <c r="AI4894"/>
  <c r="AK4894" s="1"/>
  <c r="AI4892"/>
  <c r="AL4892" s="1"/>
  <c r="AI4891"/>
  <c r="AK4891" s="1"/>
  <c r="AI4890"/>
  <c r="AL4890" s="1"/>
  <c r="AI4889"/>
  <c r="AK4889" s="1"/>
  <c r="AI4888"/>
  <c r="AL4888" s="1"/>
  <c r="AI4887"/>
  <c r="AK4887" s="1"/>
  <c r="AI4886"/>
  <c r="AL4886" s="1"/>
  <c r="AI4878"/>
  <c r="AK4878" s="1"/>
  <c r="AI4877"/>
  <c r="AL4877" s="1"/>
  <c r="AI4876"/>
  <c r="AK4876" s="1"/>
  <c r="AI4875"/>
  <c r="AL4875" s="1"/>
  <c r="AI4874"/>
  <c r="AK4874" s="1"/>
  <c r="AI4873"/>
  <c r="AL4873" s="1"/>
  <c r="AI4872"/>
  <c r="AK4872" s="1"/>
  <c r="AI4871"/>
  <c r="AL4871" s="1"/>
  <c r="AI4870"/>
  <c r="AK4870" s="1"/>
  <c r="AI4869"/>
  <c r="AL4869" s="1"/>
  <c r="AI4868"/>
  <c r="AK4868" s="1"/>
  <c r="AI4867"/>
  <c r="AL4867" s="1"/>
  <c r="AI4866"/>
  <c r="AK4866" s="1"/>
  <c r="AI4865"/>
  <c r="AL4865" s="1"/>
  <c r="AI4864"/>
  <c r="AK4864" s="1"/>
  <c r="AI4863"/>
  <c r="AL4863" s="1"/>
  <c r="AI4862"/>
  <c r="AK4862" s="1"/>
  <c r="AI4861"/>
  <c r="AL4861" s="1"/>
  <c r="AI4860"/>
  <c r="AK4860" s="1"/>
  <c r="AI4859"/>
  <c r="AL4859" s="1"/>
  <c r="AI4858"/>
  <c r="AK4858" s="1"/>
  <c r="AI4857"/>
  <c r="AL4857" s="1"/>
  <c r="AI4850"/>
  <c r="AK4850" s="1"/>
  <c r="AI4849"/>
  <c r="AL4849" s="1"/>
  <c r="AI4848"/>
  <c r="AK4848" s="1"/>
  <c r="AI4847"/>
  <c r="AL4847" s="1"/>
  <c r="AI4846"/>
  <c r="AK4846" s="1"/>
  <c r="AI4845"/>
  <c r="AL4845" s="1"/>
  <c r="AI4843"/>
  <c r="AK4843" s="1"/>
  <c r="AI4842"/>
  <c r="AL4842" s="1"/>
  <c r="AI4841"/>
  <c r="AK4841" s="1"/>
  <c r="AI4840"/>
  <c r="AL4840" s="1"/>
  <c r="AI4839"/>
  <c r="AK4839" s="1"/>
  <c r="AI4838"/>
  <c r="AL4838" s="1"/>
  <c r="AI4837"/>
  <c r="AK4837" s="1"/>
  <c r="AI4836"/>
  <c r="AL4836" s="1"/>
  <c r="AI4835"/>
  <c r="AK4835" s="1"/>
  <c r="AI4834"/>
  <c r="AL4834" s="1"/>
  <c r="AI4831"/>
  <c r="AK4831" s="1"/>
  <c r="AI4830"/>
  <c r="AL4830" s="1"/>
  <c r="AI4829"/>
  <c r="AK4829" s="1"/>
  <c r="AI4795"/>
  <c r="AL4795" s="1"/>
  <c r="AI4794"/>
  <c r="AK4794" s="1"/>
  <c r="AI4779"/>
  <c r="AL4779" s="1"/>
  <c r="AI4778"/>
  <c r="AK4778" s="1"/>
  <c r="AI4777"/>
  <c r="AL4777" s="1"/>
  <c r="AI4753"/>
  <c r="AK4753" s="1"/>
  <c r="AI4752"/>
  <c r="AL4752" s="1"/>
  <c r="AI4751"/>
  <c r="AK4751" s="1"/>
  <c r="AI4750"/>
  <c r="AL4750" s="1"/>
  <c r="AI4749"/>
  <c r="AK4749" s="1"/>
  <c r="AI4748"/>
  <c r="AL4748" s="1"/>
  <c r="AI4728"/>
  <c r="AK4728" s="1"/>
  <c r="AI4727"/>
  <c r="AL4727" s="1"/>
  <c r="AI4726"/>
  <c r="AK4726" s="1"/>
  <c r="AI4725"/>
  <c r="AL4725" s="1"/>
  <c r="AI4724"/>
  <c r="AK4724" s="1"/>
  <c r="AI4723"/>
  <c r="AL4723" s="1"/>
  <c r="AI4722"/>
  <c r="AK4722" s="1"/>
  <c r="AI4721"/>
  <c r="AL4721" s="1"/>
  <c r="AI4720"/>
  <c r="AK4720" s="1"/>
  <c r="AI4719"/>
  <c r="AL4719" s="1"/>
  <c r="AI4718"/>
  <c r="AK4718" s="1"/>
  <c r="AI4717"/>
  <c r="AL4717" s="1"/>
  <c r="AI4716"/>
  <c r="AK4716" s="1"/>
  <c r="AI4715"/>
  <c r="AL4715" s="1"/>
  <c r="AI4714"/>
  <c r="AK4714" s="1"/>
  <c r="AI4713"/>
  <c r="AL4713" s="1"/>
  <c r="AI4712"/>
  <c r="AK4712" s="1"/>
  <c r="AI4711"/>
  <c r="AL4711" s="1"/>
  <c r="AI4710"/>
  <c r="AK4710" s="1"/>
  <c r="AI4709"/>
  <c r="AL4709" s="1"/>
  <c r="AI4708"/>
  <c r="AK4708" s="1"/>
  <c r="AI4707"/>
  <c r="AL4707" s="1"/>
  <c r="AI4706"/>
  <c r="AK4706" s="1"/>
  <c r="AI4705"/>
  <c r="AL4705" s="1"/>
  <c r="AI4704"/>
  <c r="AK4704" s="1"/>
  <c r="AI4703"/>
  <c r="AL4703" s="1"/>
  <c r="AI4702"/>
  <c r="AK4702" s="1"/>
  <c r="AI4699"/>
  <c r="AL4699" s="1"/>
  <c r="AI4698"/>
  <c r="AK4698" s="1"/>
  <c r="AI4697"/>
  <c r="AL4697" s="1"/>
  <c r="AI4696"/>
  <c r="AK4696" s="1"/>
  <c r="AI4695"/>
  <c r="AL4695" s="1"/>
  <c r="AI4694"/>
  <c r="AK4694" s="1"/>
  <c r="AI4693"/>
  <c r="AL4693" s="1"/>
  <c r="AI4692"/>
  <c r="AK4692" s="1"/>
  <c r="AI4691"/>
  <c r="AL4691" s="1"/>
  <c r="AI4690"/>
  <c r="AK4690" s="1"/>
  <c r="AI4689"/>
  <c r="AL4689" s="1"/>
  <c r="AI4688"/>
  <c r="AK4688" s="1"/>
  <c r="AI4687"/>
  <c r="AL4687" s="1"/>
  <c r="AI4686"/>
  <c r="AK4686" s="1"/>
  <c r="AI4685"/>
  <c r="AL4685" s="1"/>
  <c r="AI4684"/>
  <c r="AK4684" s="1"/>
  <c r="AI4683"/>
  <c r="AL4683" s="1"/>
  <c r="AI4682"/>
  <c r="AK4682" s="1"/>
  <c r="AI4681"/>
  <c r="AL4681" s="1"/>
  <c r="AI4680"/>
  <c r="AK4680" s="1"/>
  <c r="AI4677"/>
  <c r="AL4677" s="1"/>
  <c r="AI4676"/>
  <c r="AK4676" s="1"/>
  <c r="AI4675"/>
  <c r="AL4675" s="1"/>
  <c r="AI4674"/>
  <c r="AK4674" s="1"/>
  <c r="AI4673"/>
  <c r="AL4673" s="1"/>
  <c r="AI4672"/>
  <c r="AK4672" s="1"/>
  <c r="AI4671"/>
  <c r="AL4671" s="1"/>
  <c r="AI4670"/>
  <c r="AK4670" s="1"/>
  <c r="AI4669"/>
  <c r="AL4669" s="1"/>
  <c r="AI4668"/>
  <c r="AK4668" s="1"/>
  <c r="AI4667"/>
  <c r="AL4667" s="1"/>
  <c r="AI4666"/>
  <c r="AK4666" s="1"/>
  <c r="AI4665"/>
  <c r="AL4665" s="1"/>
  <c r="AI4664"/>
  <c r="AK4664" s="1"/>
  <c r="AI4663"/>
  <c r="AL4663" s="1"/>
  <c r="AI4662"/>
  <c r="AK4662" s="1"/>
  <c r="AI4661"/>
  <c r="AL4661" s="1"/>
  <c r="AI4660"/>
  <c r="AK4660" s="1"/>
  <c r="AI4659"/>
  <c r="AL4659" s="1"/>
  <c r="AI4658"/>
  <c r="AK4658" s="1"/>
  <c r="AI4657"/>
  <c r="AL4657" s="1"/>
  <c r="AI4656"/>
  <c r="AK4656" s="1"/>
  <c r="AI4655"/>
  <c r="AL4655" s="1"/>
  <c r="AI4654"/>
  <c r="AK4654" s="1"/>
  <c r="AI4653"/>
  <c r="AL4653" s="1"/>
  <c r="AI4652"/>
  <c r="AK4652" s="1"/>
  <c r="AI4651"/>
  <c r="AL4651" s="1"/>
  <c r="AI4650"/>
  <c r="AK4650" s="1"/>
  <c r="AI4649"/>
  <c r="AL4649" s="1"/>
  <c r="AI4648"/>
  <c r="AK4648" s="1"/>
  <c r="AI4645"/>
  <c r="AL4645" s="1"/>
  <c r="AI4644"/>
  <c r="AK4644" s="1"/>
  <c r="AI4643"/>
  <c r="AL4643" s="1"/>
  <c r="AI4642"/>
  <c r="AK4642" s="1"/>
  <c r="AI4641"/>
  <c r="AL4641" s="1"/>
  <c r="AI4640"/>
  <c r="AK4640" s="1"/>
  <c r="AI4639"/>
  <c r="AL4639" s="1"/>
  <c r="AI4638"/>
  <c r="AK4638" s="1"/>
  <c r="AI4637"/>
  <c r="AL4637" s="1"/>
  <c r="AI4636"/>
  <c r="AK4636" s="1"/>
  <c r="AI4635"/>
  <c r="AL4635" s="1"/>
  <c r="AI4634"/>
  <c r="AK4634" s="1"/>
  <c r="AI4633"/>
  <c r="AL4633" s="1"/>
  <c r="AI4632"/>
  <c r="AK4632" s="1"/>
  <c r="AI4631"/>
  <c r="AL4631" s="1"/>
  <c r="AI4630"/>
  <c r="AK4630" s="1"/>
  <c r="AI4629"/>
  <c r="AL4629" s="1"/>
  <c r="AI4628"/>
  <c r="AK4628" s="1"/>
  <c r="AI4627"/>
  <c r="AL4627" s="1"/>
  <c r="AI4626"/>
  <c r="AK4626" s="1"/>
  <c r="AI4625"/>
  <c r="AL4625" s="1"/>
  <c r="AI4624"/>
  <c r="AK4624" s="1"/>
  <c r="AI4623"/>
  <c r="AL4623" s="1"/>
  <c r="AI4622"/>
  <c r="AK4622" s="1"/>
  <c r="AI4621"/>
  <c r="AL4621" s="1"/>
  <c r="AI4620"/>
  <c r="AK4620" s="1"/>
  <c r="AI4619"/>
  <c r="AL4619" s="1"/>
  <c r="AI4618"/>
  <c r="AK4618" s="1"/>
  <c r="AI4617"/>
  <c r="AL4617" s="1"/>
  <c r="AI4616"/>
  <c r="AK4616" s="1"/>
  <c r="AI4615"/>
  <c r="AL4615" s="1"/>
  <c r="AI4614"/>
  <c r="AK4614" s="1"/>
  <c r="AI4613"/>
  <c r="AL4613" s="1"/>
  <c r="AI4612"/>
  <c r="AK4612" s="1"/>
  <c r="AI4611"/>
  <c r="AL4611" s="1"/>
  <c r="AI4610"/>
  <c r="AK4610" s="1"/>
  <c r="AI4609"/>
  <c r="AL4609" s="1"/>
  <c r="AI4608"/>
  <c r="AK4608" s="1"/>
  <c r="AI4607"/>
  <c r="AL4607" s="1"/>
  <c r="AI4606"/>
  <c r="AK4606" s="1"/>
  <c r="AI4605"/>
  <c r="AL4605" s="1"/>
  <c r="AI4604"/>
  <c r="AK4604" s="1"/>
  <c r="AI4601"/>
  <c r="AL4601" s="1"/>
  <c r="AI4600"/>
  <c r="AK4600" s="1"/>
  <c r="AI4599"/>
  <c r="AL4599" s="1"/>
  <c r="AI4598"/>
  <c r="AK4598" s="1"/>
  <c r="AI4597"/>
  <c r="AL4597" s="1"/>
  <c r="AI4596"/>
  <c r="AK4596" s="1"/>
  <c r="AI4595"/>
  <c r="AL4595" s="1"/>
  <c r="AI4594"/>
  <c r="AK4594" s="1"/>
  <c r="AI4593"/>
  <c r="AL4593" s="1"/>
  <c r="AI4592"/>
  <c r="AK4592" s="1"/>
  <c r="AI4591"/>
  <c r="AL4591" s="1"/>
  <c r="AI4590"/>
  <c r="AK4590" s="1"/>
  <c r="AI4589"/>
  <c r="AL4589" s="1"/>
  <c r="AI4588"/>
  <c r="AK4588" s="1"/>
  <c r="AI4587"/>
  <c r="AL4587" s="1"/>
  <c r="AI4586"/>
  <c r="AK4586" s="1"/>
  <c r="AI4585"/>
  <c r="AL4585" s="1"/>
  <c r="AI4584"/>
  <c r="AK4584" s="1"/>
  <c r="AI4583"/>
  <c r="AL4583" s="1"/>
  <c r="AI4582"/>
  <c r="AK4582" s="1"/>
  <c r="AI4581"/>
  <c r="AL4581" s="1"/>
  <c r="AI4580"/>
  <c r="AK4580" s="1"/>
  <c r="AI4579"/>
  <c r="AL4579" s="1"/>
  <c r="AI4578"/>
  <c r="AK4578" s="1"/>
  <c r="AI4577"/>
  <c r="AL4577" s="1"/>
  <c r="AI4576"/>
  <c r="AK4576" s="1"/>
  <c r="AI4575"/>
  <c r="AL4575" s="1"/>
  <c r="AI4574"/>
  <c r="AK4574" s="1"/>
  <c r="AI4573"/>
  <c r="AL4573" s="1"/>
  <c r="AI4572"/>
  <c r="AK4572" s="1"/>
  <c r="AI4571"/>
  <c r="AL4571" s="1"/>
  <c r="AI4570"/>
  <c r="AK4570" s="1"/>
  <c r="AI4567"/>
  <c r="AL4567" s="1"/>
  <c r="AI4566"/>
  <c r="AK4566" s="1"/>
  <c r="AI4565"/>
  <c r="AL4565" s="1"/>
  <c r="AI4564"/>
  <c r="AK4564" s="1"/>
  <c r="AI4563"/>
  <c r="AL4563" s="1"/>
  <c r="AI4562"/>
  <c r="AK4562" s="1"/>
  <c r="AI4561"/>
  <c r="AL4561" s="1"/>
  <c r="AI4560"/>
  <c r="AK4560" s="1"/>
  <c r="AI4559"/>
  <c r="AL4559" s="1"/>
  <c r="AI4558"/>
  <c r="AK4558" s="1"/>
  <c r="AI4557"/>
  <c r="AL4557" s="1"/>
  <c r="AI4556"/>
  <c r="AK4556" s="1"/>
  <c r="AI4555"/>
  <c r="AL4555" s="1"/>
  <c r="AI4554"/>
  <c r="AK4554" s="1"/>
  <c r="AI4553"/>
  <c r="AL4553" s="1"/>
  <c r="AI4552"/>
  <c r="AK4552" s="1"/>
  <c r="AI4551"/>
  <c r="AL4551" s="1"/>
  <c r="AI4550"/>
  <c r="AK4550" s="1"/>
  <c r="AI4549"/>
  <c r="AL4549" s="1"/>
  <c r="AI4548"/>
  <c r="AK4548" s="1"/>
  <c r="AI4547"/>
  <c r="AL4547" s="1"/>
  <c r="AI4546"/>
  <c r="AK4546" s="1"/>
  <c r="AI4545"/>
  <c r="AL4545" s="1"/>
  <c r="AI4544"/>
  <c r="AK4544" s="1"/>
  <c r="AI4543"/>
  <c r="AL4543" s="1"/>
  <c r="AI4542"/>
  <c r="AK4542" s="1"/>
  <c r="AI4541"/>
  <c r="AL4541" s="1"/>
  <c r="AI4540"/>
  <c r="AL4540" s="1"/>
  <c r="AI4528"/>
  <c r="AL4528" s="1"/>
  <c r="AI4527"/>
  <c r="AL4527" s="1"/>
  <c r="AI4526"/>
  <c r="AL4526" s="1"/>
  <c r="AI4525"/>
  <c r="AL4525" s="1"/>
  <c r="AI4524"/>
  <c r="AL4524" s="1"/>
  <c r="AI4523"/>
  <c r="AL4523" s="1"/>
  <c r="AI4522"/>
  <c r="AL4522" s="1"/>
  <c r="AI4521"/>
  <c r="AL4521" s="1"/>
  <c r="AI4520"/>
  <c r="AL4520" s="1"/>
  <c r="AI4519"/>
  <c r="AL4519" s="1"/>
  <c r="AI4518"/>
  <c r="AL4518" s="1"/>
  <c r="AI4517"/>
  <c r="AL4517" s="1"/>
  <c r="AI4516"/>
  <c r="AL4516" s="1"/>
  <c r="AI4513"/>
  <c r="AL4513" s="1"/>
  <c r="AI4512"/>
  <c r="AL4512" s="1"/>
  <c r="AI4511"/>
  <c r="AL4511" s="1"/>
  <c r="AI4510"/>
  <c r="AL4510" s="1"/>
  <c r="AI4509"/>
  <c r="AL4509" s="1"/>
  <c r="AI4508"/>
  <c r="AL4508" s="1"/>
  <c r="AI4507"/>
  <c r="AL4507" s="1"/>
  <c r="AI4506"/>
  <c r="AL4506" s="1"/>
  <c r="AI4505"/>
  <c r="AL4505" s="1"/>
  <c r="AI4504"/>
  <c r="AL4504" s="1"/>
  <c r="AI4503"/>
  <c r="AL4503" s="1"/>
  <c r="AI4502"/>
  <c r="AL4502" s="1"/>
  <c r="AI4501"/>
  <c r="AL4501" s="1"/>
  <c r="AI4500"/>
  <c r="AL4500" s="1"/>
  <c r="AI4499"/>
  <c r="AL4499" s="1"/>
  <c r="AI4498"/>
  <c r="AL4498" s="1"/>
  <c r="AI4497"/>
  <c r="AL4497" s="1"/>
  <c r="AI4496"/>
  <c r="AL4496" s="1"/>
  <c r="AI4493"/>
  <c r="AL4493" s="1"/>
  <c r="AI4492"/>
  <c r="AL4492" s="1"/>
  <c r="AI4491"/>
  <c r="AL4491" s="1"/>
  <c r="AI4406"/>
  <c r="AL4406" s="1"/>
  <c r="AI4405"/>
  <c r="AL4405" s="1"/>
  <c r="AI4404"/>
  <c r="AL4404" s="1"/>
  <c r="AI4403"/>
  <c r="AL4403" s="1"/>
  <c r="AI4402"/>
  <c r="AL4402" s="1"/>
  <c r="AI4401"/>
  <c r="AL4401" s="1"/>
  <c r="AI4400"/>
  <c r="AL4400" s="1"/>
  <c r="AI4399"/>
  <c r="AL4399" s="1"/>
  <c r="AI4398"/>
  <c r="AL4398" s="1"/>
  <c r="AI4397"/>
  <c r="AL4397" s="1"/>
  <c r="AI4396"/>
  <c r="AL4396" s="1"/>
  <c r="AI4395"/>
  <c r="AL4395" s="1"/>
  <c r="AI4394"/>
  <c r="AL4394" s="1"/>
  <c r="AI4393"/>
  <c r="AL4393" s="1"/>
  <c r="AI4392"/>
  <c r="AL4392" s="1"/>
  <c r="AI4391"/>
  <c r="AL4391" s="1"/>
  <c r="AI4390"/>
  <c r="AL4390" s="1"/>
  <c r="AI4389"/>
  <c r="AL4389" s="1"/>
  <c r="AI4388"/>
  <c r="AL4388" s="1"/>
  <c r="AI4387"/>
  <c r="AL4387" s="1"/>
  <c r="AI4386"/>
  <c r="AL4386" s="1"/>
  <c r="AI4385"/>
  <c r="AL4385" s="1"/>
  <c r="AI4384"/>
  <c r="AL4384" s="1"/>
  <c r="AI4383"/>
  <c r="AL4383" s="1"/>
  <c r="AI4382"/>
  <c r="AL4382" s="1"/>
  <c r="AI4381"/>
  <c r="AL4381" s="1"/>
  <c r="AI4380"/>
  <c r="AL4380" s="1"/>
  <c r="AI4379"/>
  <c r="AL4379" s="1"/>
  <c r="AI4378"/>
  <c r="AL4378" s="1"/>
  <c r="AI4377"/>
  <c r="AL4377" s="1"/>
  <c r="AI4376"/>
  <c r="AL4376" s="1"/>
  <c r="AI4375"/>
  <c r="AL4375" s="1"/>
  <c r="AI4374"/>
  <c r="AL4374" s="1"/>
  <c r="AI4373"/>
  <c r="AL4373" s="1"/>
  <c r="AI4372"/>
  <c r="AL4372" s="1"/>
  <c r="AI4371"/>
  <c r="AL4371" s="1"/>
  <c r="AI4370"/>
  <c r="AL4370" s="1"/>
  <c r="AI4340"/>
  <c r="AL4340" s="1"/>
  <c r="AI4339"/>
  <c r="AL4339" s="1"/>
  <c r="AI4338"/>
  <c r="AL4338" s="1"/>
  <c r="AI4337"/>
  <c r="AL4337" s="1"/>
  <c r="AI4336"/>
  <c r="AL4336" s="1"/>
  <c r="AI4335"/>
  <c r="AL4335" s="1"/>
  <c r="AI4334"/>
  <c r="AL4334" s="1"/>
  <c r="AI4333"/>
  <c r="AL4333" s="1"/>
  <c r="AI4332"/>
  <c r="AL4332" s="1"/>
  <c r="AI4331"/>
  <c r="AL4331" s="1"/>
  <c r="AI4330"/>
  <c r="AL4330" s="1"/>
  <c r="AI4329"/>
  <c r="AL4329" s="1"/>
  <c r="AI4328"/>
  <c r="AL4328" s="1"/>
  <c r="AI4327"/>
  <c r="AL4327" s="1"/>
  <c r="AI4326"/>
  <c r="AL4326" s="1"/>
  <c r="AI4325"/>
  <c r="AL4325" s="1"/>
  <c r="AI4324"/>
  <c r="AL4324" s="1"/>
  <c r="AI4323"/>
  <c r="AL4323" s="1"/>
  <c r="AI4322"/>
  <c r="AL4322" s="1"/>
  <c r="AI4321"/>
  <c r="AL4321" s="1"/>
  <c r="AI4320"/>
  <c r="AL4320" s="1"/>
  <c r="AI4319"/>
  <c r="AL4319" s="1"/>
  <c r="AI4318"/>
  <c r="AL4318" s="1"/>
  <c r="AI4317"/>
  <c r="AL4317" s="1"/>
  <c r="AI4316"/>
  <c r="AL4316" s="1"/>
  <c r="AI4315"/>
  <c r="AL4315" s="1"/>
  <c r="AI4314"/>
  <c r="AL4314" s="1"/>
  <c r="AI4313"/>
  <c r="AL4313" s="1"/>
  <c r="AI4312"/>
  <c r="AL4312" s="1"/>
  <c r="AI4311"/>
  <c r="AL4311" s="1"/>
  <c r="AI4310"/>
  <c r="AL4310" s="1"/>
  <c r="AI4309"/>
  <c r="AL4309" s="1"/>
  <c r="AI4308"/>
  <c r="AL4308" s="1"/>
  <c r="AI4307"/>
  <c r="AL4307" s="1"/>
  <c r="AI4299"/>
  <c r="AL4299" s="1"/>
  <c r="AI4252"/>
  <c r="AL4252" s="1"/>
  <c r="AI4251"/>
  <c r="AL4251" s="1"/>
  <c r="AI4250"/>
  <c r="AL4250" s="1"/>
  <c r="AI4249"/>
  <c r="AL4249" s="1"/>
  <c r="AI4248"/>
  <c r="AL4248" s="1"/>
  <c r="AI4247"/>
  <c r="AL4247" s="1"/>
  <c r="AI4246"/>
  <c r="AL4246" s="1"/>
  <c r="AI4245"/>
  <c r="AL4245" s="1"/>
  <c r="AI4244"/>
  <c r="AL4244" s="1"/>
  <c r="AI4243"/>
  <c r="AL4243" s="1"/>
  <c r="AI4242"/>
  <c r="AL4242" s="1"/>
  <c r="AI4241"/>
  <c r="AL4241" s="1"/>
  <c r="AI4238"/>
  <c r="AL4238" s="1"/>
  <c r="AI4237"/>
  <c r="AL4237" s="1"/>
  <c r="AI4236"/>
  <c r="AL4236" s="1"/>
  <c r="AI4226"/>
  <c r="AL4226" s="1"/>
  <c r="AI4225"/>
  <c r="AL4225" s="1"/>
  <c r="AI4224"/>
  <c r="AL4224" s="1"/>
  <c r="AI4223"/>
  <c r="AL4223" s="1"/>
  <c r="AI4222"/>
  <c r="AL4222" s="1"/>
  <c r="AI4221"/>
  <c r="AL4221" s="1"/>
  <c r="AI4220"/>
  <c r="AL4220" s="1"/>
  <c r="AI4219"/>
  <c r="AL4219" s="1"/>
  <c r="AI4218"/>
  <c r="AL4218" s="1"/>
  <c r="AI4217"/>
  <c r="AL4217" s="1"/>
  <c r="AI4210"/>
  <c r="AL4210" s="1"/>
  <c r="AI4209"/>
  <c r="AL4209" s="1"/>
  <c r="AI4208"/>
  <c r="AL4208" s="1"/>
  <c r="AI4207"/>
  <c r="AL4207" s="1"/>
  <c r="AI4206"/>
  <c r="AL4206" s="1"/>
  <c r="AI4205"/>
  <c r="AL4205" s="1"/>
  <c r="AI4204"/>
  <c r="AL4204" s="1"/>
  <c r="AI4189"/>
  <c r="AL4189" s="1"/>
  <c r="AI4188"/>
  <c r="AL4188" s="1"/>
  <c r="AI4187"/>
  <c r="AL4187" s="1"/>
  <c r="AI4186"/>
  <c r="AL4186" s="1"/>
  <c r="AI4185"/>
  <c r="AL4185" s="1"/>
  <c r="AI4184"/>
  <c r="AL4184" s="1"/>
  <c r="AI4183"/>
  <c r="AL4183" s="1"/>
  <c r="AI4182"/>
  <c r="AL4182" s="1"/>
  <c r="AI4181"/>
  <c r="AL4181" s="1"/>
  <c r="AI4180"/>
  <c r="AL4180" s="1"/>
  <c r="AI4179"/>
  <c r="AL4179" s="1"/>
  <c r="AI4178"/>
  <c r="AL4178" s="1"/>
  <c r="AI4177"/>
  <c r="AL4177" s="1"/>
  <c r="AI4176"/>
  <c r="AL4176" s="1"/>
  <c r="AI4175"/>
  <c r="AL4175" s="1"/>
  <c r="AI4174"/>
  <c r="AL4174" s="1"/>
  <c r="AI4173"/>
  <c r="AL4173" s="1"/>
  <c r="AI4172"/>
  <c r="AL4172" s="1"/>
  <c r="AI4171"/>
  <c r="AL4171" s="1"/>
  <c r="AI4170"/>
  <c r="AL4170" s="1"/>
  <c r="AI4169"/>
  <c r="AL4169" s="1"/>
  <c r="AI4168"/>
  <c r="AL4168" s="1"/>
  <c r="AI4167"/>
  <c r="AL4167" s="1"/>
  <c r="AI4166"/>
  <c r="AL4166" s="1"/>
  <c r="AI4165"/>
  <c r="AL4165" s="1"/>
  <c r="AI4164"/>
  <c r="AL4164" s="1"/>
  <c r="AI4163"/>
  <c r="AL4163" s="1"/>
  <c r="AI4160"/>
  <c r="AL4160" s="1"/>
  <c r="AI4159"/>
  <c r="AL4159" s="1"/>
  <c r="AI4158"/>
  <c r="AL4158" s="1"/>
  <c r="AI4157"/>
  <c r="AL4157" s="1"/>
  <c r="AI4156"/>
  <c r="AL4156" s="1"/>
  <c r="AI4155"/>
  <c r="AL4155" s="1"/>
  <c r="AI4154"/>
  <c r="AL4154" s="1"/>
  <c r="AI4153"/>
  <c r="AL4153" s="1"/>
  <c r="AI4152"/>
  <c r="AL4152" s="1"/>
  <c r="AI4151"/>
  <c r="AL4151" s="1"/>
  <c r="AI4150"/>
  <c r="AK4150" s="1"/>
  <c r="AI4149"/>
  <c r="AL4149" s="1"/>
  <c r="AI4148"/>
  <c r="AK4148" s="1"/>
  <c r="AI4147"/>
  <c r="AL4147" s="1"/>
  <c r="AI4146"/>
  <c r="AK4146" s="1"/>
  <c r="AI4145"/>
  <c r="AL4145" s="1"/>
  <c r="AI4144"/>
  <c r="AK4144" s="1"/>
  <c r="AI4143"/>
  <c r="AL4143" s="1"/>
  <c r="AI4142"/>
  <c r="AK4142" s="1"/>
  <c r="AI4141"/>
  <c r="AL4141" s="1"/>
  <c r="AI4119"/>
  <c r="AK4119" s="1"/>
  <c r="AI4118"/>
  <c r="AL4118" s="1"/>
  <c r="AI4117"/>
  <c r="AK4117" s="1"/>
  <c r="AI4116"/>
  <c r="AL4116" s="1"/>
  <c r="AI4115"/>
  <c r="AK4115" s="1"/>
  <c r="AI4114"/>
  <c r="AL4114" s="1"/>
  <c r="AI4113"/>
  <c r="AK4113" s="1"/>
  <c r="AI4112"/>
  <c r="AL4112" s="1"/>
  <c r="AI4111"/>
  <c r="AK4111" s="1"/>
  <c r="AI4110"/>
  <c r="AL4110" s="1"/>
  <c r="AI4109"/>
  <c r="AK4109" s="1"/>
  <c r="AI4108"/>
  <c r="AL4108" s="1"/>
  <c r="AI4107"/>
  <c r="AK4107" s="1"/>
  <c r="AI4106"/>
  <c r="AL4106" s="1"/>
  <c r="AI4105"/>
  <c r="AK4105" s="1"/>
  <c r="AI4104"/>
  <c r="AL4104" s="1"/>
  <c r="AI4103"/>
  <c r="AK4103" s="1"/>
  <c r="AI4102"/>
  <c r="AL4102" s="1"/>
  <c r="AI4101"/>
  <c r="AK4101" s="1"/>
  <c r="AI4100"/>
  <c r="AL4100" s="1"/>
  <c r="AI4099"/>
  <c r="AK4099" s="1"/>
  <c r="AI4098"/>
  <c r="AL4098" s="1"/>
  <c r="AI4097"/>
  <c r="AK4097" s="1"/>
  <c r="AI4096"/>
  <c r="AL4096" s="1"/>
  <c r="AI4095"/>
  <c r="AK4095" s="1"/>
  <c r="AI4094"/>
  <c r="AL4094" s="1"/>
  <c r="AI4055"/>
  <c r="AK4055" s="1"/>
  <c r="AI4054"/>
  <c r="AL4054" s="1"/>
  <c r="AI4053"/>
  <c r="AK4053" s="1"/>
  <c r="AI4052"/>
  <c r="AL4052" s="1"/>
  <c r="AI4051"/>
  <c r="AK4051" s="1"/>
  <c r="AI4050"/>
  <c r="AL4050" s="1"/>
  <c r="AI4049"/>
  <c r="AK4049" s="1"/>
  <c r="AI4048"/>
  <c r="AL4048" s="1"/>
  <c r="AI4047"/>
  <c r="AK4047" s="1"/>
  <c r="AI4046"/>
  <c r="AL4046" s="1"/>
  <c r="AI4045"/>
  <c r="AK4045" s="1"/>
  <c r="AI4032"/>
  <c r="AL4032" s="1"/>
  <c r="AI4031"/>
  <c r="AK4031" s="1"/>
  <c r="AI4030"/>
  <c r="AL4030" s="1"/>
  <c r="AI4029"/>
  <c r="AK4029" s="1"/>
  <c r="AI4028"/>
  <c r="AL4028" s="1"/>
  <c r="AI4027"/>
  <c r="AK4027" s="1"/>
  <c r="AI4026"/>
  <c r="AL4026" s="1"/>
  <c r="AI4025"/>
  <c r="AK4025" s="1"/>
  <c r="AI4024"/>
  <c r="AL4024" s="1"/>
  <c r="AI4023"/>
  <c r="AK4023" s="1"/>
  <c r="AI4022"/>
  <c r="AL4022" s="1"/>
  <c r="AI4021"/>
  <c r="AK4021" s="1"/>
  <c r="AI4020"/>
  <c r="AL4020" s="1"/>
  <c r="AI4019"/>
  <c r="AK4019" s="1"/>
  <c r="AI4018"/>
  <c r="AL4018" s="1"/>
  <c r="AI4017"/>
  <c r="AK4017" s="1"/>
  <c r="AI4016"/>
  <c r="AL4016" s="1"/>
  <c r="AI4015"/>
  <c r="AK4015" s="1"/>
  <c r="AI4014"/>
  <c r="AL4014" s="1"/>
  <c r="AI4006"/>
  <c r="AK4006" s="1"/>
  <c r="AI4005"/>
  <c r="AL4005" s="1"/>
  <c r="AI4004"/>
  <c r="AK4004" s="1"/>
  <c r="AI4003"/>
  <c r="AL4003" s="1"/>
  <c r="AI4002"/>
  <c r="AK4002" s="1"/>
  <c r="AI4001"/>
  <c r="AI4000"/>
  <c r="AI3999"/>
  <c r="AI3998"/>
  <c r="AI3997"/>
  <c r="AI3996"/>
  <c r="AI3995"/>
  <c r="AI3994"/>
  <c r="AI3993"/>
  <c r="AI3992"/>
  <c r="AI3991"/>
  <c r="AI3990"/>
  <c r="AI3989"/>
  <c r="AI3988"/>
  <c r="AI3987"/>
  <c r="AI3986"/>
  <c r="AI3985"/>
  <c r="AI3984"/>
  <c r="AI3983"/>
  <c r="AI3980"/>
  <c r="AI3979"/>
  <c r="AI3978"/>
  <c r="AI3977"/>
  <c r="AI3976"/>
  <c r="AI3975"/>
  <c r="AI3974"/>
  <c r="AI3973"/>
  <c r="AI3972"/>
  <c r="AI3971"/>
  <c r="AI3970"/>
  <c r="AI3969"/>
  <c r="AI3968"/>
  <c r="AI3967"/>
  <c r="AI3966"/>
  <c r="AI3965"/>
  <c r="AI3964"/>
  <c r="AI3963"/>
  <c r="AI3962"/>
  <c r="AI3941"/>
  <c r="AI3940"/>
  <c r="AI3939"/>
  <c r="AI3938"/>
  <c r="AI3937"/>
  <c r="AI3936"/>
  <c r="AI3935"/>
  <c r="AI3934"/>
  <c r="AI3933"/>
  <c r="AI3932"/>
  <c r="AI3931"/>
  <c r="AI3930"/>
  <c r="AI3929"/>
  <c r="AI3928"/>
  <c r="AI3927"/>
  <c r="AI3926"/>
  <c r="AI3904"/>
  <c r="AI3903"/>
  <c r="AI3902"/>
  <c r="AI3901"/>
  <c r="AI3864"/>
  <c r="AI3863"/>
  <c r="AI3862"/>
  <c r="AI3861"/>
  <c r="AI3860"/>
  <c r="AI3859"/>
  <c r="AI3858"/>
  <c r="AI3857"/>
  <c r="AI3856"/>
  <c r="AI3855"/>
  <c r="AI3854"/>
  <c r="AI3850"/>
  <c r="AI3849"/>
  <c r="AI3848"/>
  <c r="AI3847"/>
  <c r="AI3846"/>
  <c r="AI3845"/>
  <c r="AI3844"/>
  <c r="AI3843"/>
  <c r="AI3842"/>
  <c r="AI3841"/>
  <c r="AI3840"/>
  <c r="AI3839"/>
  <c r="AI3838"/>
  <c r="AI3837"/>
  <c r="AI3836"/>
  <c r="AI3834"/>
  <c r="AI3833"/>
  <c r="AI3832"/>
  <c r="AI3831"/>
  <c r="AI3829"/>
  <c r="AI3828"/>
  <c r="AI3827"/>
  <c r="AI3826"/>
  <c r="AI3825"/>
  <c r="AI3824"/>
  <c r="AI3823"/>
  <c r="AI3822"/>
  <c r="AI3821"/>
  <c r="AI3820"/>
  <c r="AI3819"/>
  <c r="AI3818"/>
  <c r="AI3817"/>
  <c r="AI3816"/>
  <c r="AI3815"/>
  <c r="AI3814"/>
  <c r="AI3813"/>
  <c r="AI3812"/>
  <c r="AI3811"/>
  <c r="AI3810"/>
  <c r="AI3809"/>
  <c r="AI3808"/>
  <c r="AI3807"/>
  <c r="AI3806"/>
  <c r="AI3805"/>
  <c r="AI3804"/>
  <c r="AI3803"/>
  <c r="AI3802"/>
  <c r="AI3801"/>
  <c r="AI3800"/>
  <c r="AI3799"/>
  <c r="AI3798"/>
  <c r="AK3798" s="1"/>
  <c r="AI3797"/>
  <c r="AL3797" s="1"/>
  <c r="AI3796"/>
  <c r="AK3796" s="1"/>
  <c r="AI3795"/>
  <c r="AL3795" s="1"/>
  <c r="AI3794"/>
  <c r="AK3794" s="1"/>
  <c r="AI3793"/>
  <c r="AL3793" s="1"/>
  <c r="AI3786"/>
  <c r="AK3786" s="1"/>
  <c r="AI3785"/>
  <c r="AL3785" s="1"/>
  <c r="AI3784"/>
  <c r="AK3784" s="1"/>
  <c r="AI3783"/>
  <c r="AL3783" s="1"/>
  <c r="AI3782"/>
  <c r="AK3782" s="1"/>
  <c r="AI3781"/>
  <c r="AL3781" s="1"/>
  <c r="AI3780"/>
  <c r="AK3780" s="1"/>
  <c r="AI3779"/>
  <c r="AL3779" s="1"/>
  <c r="AI3778"/>
  <c r="AK3778" s="1"/>
  <c r="AI3777"/>
  <c r="AL3777" s="1"/>
  <c r="AI3776"/>
  <c r="AK3776" s="1"/>
  <c r="AI3775"/>
  <c r="AL3775" s="1"/>
  <c r="AI3773"/>
  <c r="AK3773" s="1"/>
  <c r="AI3772"/>
  <c r="AL3772" s="1"/>
  <c r="AI3771"/>
  <c r="AK3771" s="1"/>
  <c r="AI3770"/>
  <c r="AL3770" s="1"/>
  <c r="AI3769"/>
  <c r="AK3769" s="1"/>
  <c r="AI3768"/>
  <c r="AL3768" s="1"/>
  <c r="AI3767"/>
  <c r="AK3767" s="1"/>
  <c r="AI3766"/>
  <c r="AL3766" s="1"/>
  <c r="AI3765"/>
  <c r="AK3765" s="1"/>
  <c r="AI3764"/>
  <c r="AL3764" s="1"/>
  <c r="AI3763"/>
  <c r="AK3763" s="1"/>
  <c r="AI3762"/>
  <c r="AL3762" s="1"/>
  <c r="AI3761"/>
  <c r="AK3761" s="1"/>
  <c r="AI3760"/>
  <c r="AL3760" s="1"/>
  <c r="AI3759"/>
  <c r="AK3759" s="1"/>
  <c r="AI3758"/>
  <c r="AL3758" s="1"/>
  <c r="AI3757"/>
  <c r="AK3757" s="1"/>
  <c r="AI3756"/>
  <c r="AL3756" s="1"/>
  <c r="AI3755"/>
  <c r="AK3755" s="1"/>
  <c r="AI3754"/>
  <c r="AL3754" s="1"/>
  <c r="AI3753"/>
  <c r="AK3753" s="1"/>
  <c r="AI3752"/>
  <c r="AL3752" s="1"/>
  <c r="AI3751"/>
  <c r="AK3751" s="1"/>
  <c r="AI3750"/>
  <c r="AL3750" s="1"/>
  <c r="AI3749"/>
  <c r="AK3749" s="1"/>
  <c r="AI3748"/>
  <c r="AL3748" s="1"/>
  <c r="AI3747"/>
  <c r="AK3747" s="1"/>
  <c r="AI3746"/>
  <c r="AL3746" s="1"/>
  <c r="AI3745"/>
  <c r="AK3745" s="1"/>
  <c r="AI3744"/>
  <c r="AL3744" s="1"/>
  <c r="AI3743"/>
  <c r="AK3743" s="1"/>
  <c r="AI3742"/>
  <c r="AL3742" s="1"/>
  <c r="AI3741"/>
  <c r="AK3741" s="1"/>
  <c r="AI3740"/>
  <c r="AL3740" s="1"/>
  <c r="AI3739"/>
  <c r="AK3739" s="1"/>
  <c r="AI3738"/>
  <c r="AL3738" s="1"/>
  <c r="AI3737"/>
  <c r="AK3737" s="1"/>
  <c r="AI3736"/>
  <c r="AL3736" s="1"/>
  <c r="AI3735"/>
  <c r="AK3735" s="1"/>
  <c r="AI3734"/>
  <c r="AL3734" s="1"/>
  <c r="AI3733"/>
  <c r="AK3733" s="1"/>
  <c r="AI3732"/>
  <c r="AL3732" s="1"/>
  <c r="AI3731"/>
  <c r="AK3731" s="1"/>
  <c r="AI3730"/>
  <c r="AL3730" s="1"/>
  <c r="AI3729"/>
  <c r="AK3729" s="1"/>
  <c r="AI3728"/>
  <c r="AL3728" s="1"/>
  <c r="AI3727"/>
  <c r="AK3727" s="1"/>
  <c r="AI3726"/>
  <c r="AL3726" s="1"/>
  <c r="AI3725"/>
  <c r="AK3725" s="1"/>
  <c r="AI3719"/>
  <c r="AL3719" s="1"/>
  <c r="AI3718"/>
  <c r="AK3718" s="1"/>
  <c r="AI3717"/>
  <c r="AL3717" s="1"/>
  <c r="AI3716"/>
  <c r="AK3716" s="1"/>
  <c r="AI3715"/>
  <c r="AL3715" s="1"/>
  <c r="AI3714"/>
  <c r="AK3714" s="1"/>
  <c r="AI3713"/>
  <c r="AL3713" s="1"/>
  <c r="AI3712"/>
  <c r="AK3712" s="1"/>
  <c r="AI3707"/>
  <c r="AL3707" s="1"/>
  <c r="AI3706"/>
  <c r="AK3706" s="1"/>
  <c r="AI3705"/>
  <c r="AL3705" s="1"/>
  <c r="AI3704"/>
  <c r="AK3704" s="1"/>
  <c r="AI3703"/>
  <c r="AL3703" s="1"/>
  <c r="AI3702"/>
  <c r="AK3702" s="1"/>
  <c r="AI3701"/>
  <c r="AL3701" s="1"/>
  <c r="AI3700"/>
  <c r="AK3700" s="1"/>
  <c r="AI3699"/>
  <c r="AL3699" s="1"/>
  <c r="AI3698"/>
  <c r="AK3698" s="1"/>
  <c r="AI3697"/>
  <c r="AL3697" s="1"/>
  <c r="AI3696"/>
  <c r="AK3696" s="1"/>
  <c r="AI3695"/>
  <c r="AL3695" s="1"/>
  <c r="AI3694"/>
  <c r="AK3694" s="1"/>
  <c r="AI3693"/>
  <c r="AL3693" s="1"/>
  <c r="AI3648"/>
  <c r="AI3647"/>
  <c r="AI3646"/>
  <c r="AI3645"/>
  <c r="AI3644"/>
  <c r="AI3643"/>
  <c r="AI3642"/>
  <c r="AI3641"/>
  <c r="AI3640"/>
  <c r="AI3639"/>
  <c r="AI3638"/>
  <c r="AI3637"/>
  <c r="AI3636"/>
  <c r="AI3635"/>
  <c r="AI3634"/>
  <c r="AI3633"/>
  <c r="AI3632"/>
  <c r="AI3631"/>
  <c r="AI3630"/>
  <c r="AI3629"/>
  <c r="AI3628"/>
  <c r="AI3627"/>
  <c r="AI3626"/>
  <c r="AI3625"/>
  <c r="AI3624"/>
  <c r="AI3623"/>
  <c r="AI3622"/>
  <c r="AI3621"/>
  <c r="AI3620"/>
  <c r="AI3619"/>
  <c r="AI3618"/>
  <c r="AI3617"/>
  <c r="AI3616"/>
  <c r="AI3615"/>
  <c r="AI3614"/>
  <c r="AI3613"/>
  <c r="AI3612"/>
  <c r="AI3611"/>
  <c r="AI3610"/>
  <c r="AI3609"/>
  <c r="AI3608"/>
  <c r="AI3607"/>
  <c r="AI3606"/>
  <c r="AI3605"/>
  <c r="AI3604"/>
  <c r="AI3603"/>
  <c r="AI3602"/>
  <c r="AI3601"/>
  <c r="AI3600"/>
  <c r="AI3599"/>
  <c r="AI3598"/>
  <c r="AI3597"/>
  <c r="AI3596"/>
  <c r="AI3595"/>
  <c r="AI3594"/>
  <c r="AI3593"/>
  <c r="AI3592"/>
  <c r="AI3591"/>
  <c r="AI3590"/>
  <c r="AI3589"/>
  <c r="AI3588"/>
  <c r="AI3587"/>
  <c r="AI3586"/>
  <c r="AI3585"/>
  <c r="AI3584"/>
  <c r="AI3583"/>
  <c r="AI3582"/>
  <c r="AI3581"/>
  <c r="AI3580"/>
  <c r="AI3579"/>
  <c r="AI3578"/>
  <c r="AI3577"/>
  <c r="AI3576"/>
  <c r="AI3575"/>
  <c r="AI3574"/>
  <c r="AI3573"/>
  <c r="AI3572"/>
  <c r="AI3571"/>
  <c r="AI3570"/>
  <c r="AI3569"/>
  <c r="AI3568"/>
  <c r="AI3567"/>
  <c r="AI3566"/>
  <c r="AI3565"/>
  <c r="AI3564"/>
  <c r="AI3563"/>
  <c r="AI3562"/>
  <c r="AI3561"/>
  <c r="AI3560"/>
  <c r="AI3559"/>
  <c r="AI3558"/>
  <c r="AI3557"/>
  <c r="AI3556"/>
  <c r="AI3555"/>
  <c r="AI3554"/>
  <c r="AI3553"/>
  <c r="AI3552"/>
  <c r="AI3551"/>
  <c r="AI3550"/>
  <c r="AI3549"/>
  <c r="AI3548"/>
  <c r="AI3547"/>
  <c r="AI3546"/>
  <c r="AI3545"/>
  <c r="AI3544"/>
  <c r="AI3543"/>
  <c r="AI3542"/>
  <c r="AI3541"/>
  <c r="AI3540"/>
  <c r="AI3539"/>
  <c r="AI3538"/>
  <c r="AI3537"/>
  <c r="AI3536"/>
  <c r="AI3535"/>
  <c r="AI3534"/>
  <c r="AI3533"/>
  <c r="AI3532"/>
  <c r="AI3531"/>
  <c r="AI3530"/>
  <c r="AI3529"/>
  <c r="AI3528"/>
  <c r="AI3527"/>
  <c r="AI3526"/>
  <c r="AI3525"/>
  <c r="AI3524"/>
  <c r="AI3523"/>
  <c r="AI3522"/>
  <c r="AI3521"/>
  <c r="AI3520"/>
  <c r="AI3519"/>
  <c r="AI3518"/>
  <c r="AI3517"/>
  <c r="AI3516"/>
  <c r="AI3515"/>
  <c r="AI3514"/>
  <c r="AI3513"/>
  <c r="AI3512"/>
  <c r="AI3511"/>
  <c r="AI3510"/>
  <c r="AI3509"/>
  <c r="AI3508"/>
  <c r="AI3507"/>
  <c r="AI3506"/>
  <c r="AI3505"/>
  <c r="AI3504"/>
  <c r="AI3503"/>
  <c r="AI3502"/>
  <c r="AI3501"/>
  <c r="AI3500"/>
  <c r="AI3499"/>
  <c r="AI3498"/>
  <c r="AI3497"/>
  <c r="AI3496"/>
  <c r="AI3495"/>
  <c r="AI3494"/>
  <c r="AI3493"/>
  <c r="AI3492"/>
  <c r="AI3491"/>
  <c r="AI3490"/>
  <c r="AI3489"/>
  <c r="AI3488"/>
  <c r="AI3487"/>
  <c r="AI3486"/>
  <c r="AI3485"/>
  <c r="AI3484"/>
  <c r="AI3483"/>
  <c r="AI3482"/>
  <c r="AK3482" s="1"/>
  <c r="AI3481"/>
  <c r="AL3481" s="1"/>
  <c r="AI3480"/>
  <c r="AK3480" s="1"/>
  <c r="AI3479"/>
  <c r="AL3479" s="1"/>
  <c r="AI3478"/>
  <c r="AK3478" s="1"/>
  <c r="AI3477"/>
  <c r="AL3477" s="1"/>
  <c r="AI3476"/>
  <c r="AK3476" s="1"/>
  <c r="AI3475"/>
  <c r="AL3475" s="1"/>
  <c r="AI3474"/>
  <c r="AK3474" s="1"/>
  <c r="AI3473"/>
  <c r="AL3473" s="1"/>
  <c r="AI3472"/>
  <c r="AK3472" s="1"/>
  <c r="AI3471"/>
  <c r="AL3471" s="1"/>
  <c r="AI3470"/>
  <c r="AK3470" s="1"/>
  <c r="AI3469"/>
  <c r="AL3469" s="1"/>
  <c r="AI3468"/>
  <c r="AK3468" s="1"/>
  <c r="AI3467"/>
  <c r="AL3467" s="1"/>
  <c r="AI3466"/>
  <c r="AK3466" s="1"/>
  <c r="AI3465"/>
  <c r="AL3465" s="1"/>
  <c r="AI3464"/>
  <c r="AK3464" s="1"/>
  <c r="AI3463"/>
  <c r="AL3463" s="1"/>
  <c r="AI3462"/>
  <c r="AK3462" s="1"/>
  <c r="AI3461"/>
  <c r="AL3461" s="1"/>
  <c r="AI3460"/>
  <c r="AK3460" s="1"/>
  <c r="AI3459"/>
  <c r="AL3459" s="1"/>
  <c r="AI3458"/>
  <c r="AK3458" s="1"/>
  <c r="AI3457"/>
  <c r="AL3457" s="1"/>
  <c r="AI3456"/>
  <c r="AK3456" s="1"/>
  <c r="AI3455"/>
  <c r="AL3455" s="1"/>
  <c r="AI3454"/>
  <c r="AK3454" s="1"/>
  <c r="AI3453"/>
  <c r="AL3453" s="1"/>
  <c r="AI3452"/>
  <c r="AK3452" s="1"/>
  <c r="AI3451"/>
  <c r="AL3451" s="1"/>
  <c r="AI3450"/>
  <c r="AK3450" s="1"/>
  <c r="AI3449"/>
  <c r="AL3449" s="1"/>
  <c r="AI3448"/>
  <c r="AK3448" s="1"/>
  <c r="AI3447"/>
  <c r="AL3447" s="1"/>
  <c r="AI3446"/>
  <c r="AK3446" s="1"/>
  <c r="AI3445"/>
  <c r="AL3445" s="1"/>
  <c r="AI3444"/>
  <c r="AK3444" s="1"/>
  <c r="AI3443"/>
  <c r="AL3443" s="1"/>
  <c r="AI3442"/>
  <c r="AK3442" s="1"/>
  <c r="AI3441"/>
  <c r="AL3441" s="1"/>
  <c r="AI3440"/>
  <c r="AK3440" s="1"/>
  <c r="AI3439"/>
  <c r="AL3439" s="1"/>
  <c r="AI3438"/>
  <c r="AK3438" s="1"/>
  <c r="AI3437"/>
  <c r="AL3437" s="1"/>
  <c r="AI3436"/>
  <c r="AK3436" s="1"/>
  <c r="AI3435"/>
  <c r="AL3435" s="1"/>
  <c r="AI3434"/>
  <c r="AK3434" s="1"/>
  <c r="AI3433"/>
  <c r="AL3433" s="1"/>
  <c r="AI3432"/>
  <c r="AK3432" s="1"/>
  <c r="AI3431"/>
  <c r="AL3431" s="1"/>
  <c r="AI3430"/>
  <c r="AK3430" s="1"/>
  <c r="AI3429"/>
  <c r="AL3429" s="1"/>
  <c r="AI3428"/>
  <c r="AK3428" s="1"/>
  <c r="AI3427"/>
  <c r="AL3427" s="1"/>
  <c r="AI3426"/>
  <c r="AK3426" s="1"/>
  <c r="AI3425"/>
  <c r="AL3425" s="1"/>
  <c r="AI3424"/>
  <c r="AK3424" s="1"/>
  <c r="AI3423"/>
  <c r="AL3423" s="1"/>
  <c r="AI3422"/>
  <c r="AK3422" s="1"/>
  <c r="AI3421"/>
  <c r="AL3421" s="1"/>
  <c r="AI3420"/>
  <c r="AK3420" s="1"/>
  <c r="AI3419"/>
  <c r="AL3419" s="1"/>
  <c r="AI3418"/>
  <c r="AK3418" s="1"/>
  <c r="AI3417"/>
  <c r="AL3417" s="1"/>
  <c r="AI3416"/>
  <c r="AK3416" s="1"/>
  <c r="AI3415"/>
  <c r="AL3415" s="1"/>
  <c r="AI3414"/>
  <c r="AK3414" s="1"/>
  <c r="AI3413"/>
  <c r="AL3413" s="1"/>
  <c r="AI3412"/>
  <c r="AK3412" s="1"/>
  <c r="AI3411"/>
  <c r="AL3411" s="1"/>
  <c r="AI3410"/>
  <c r="AK3410" s="1"/>
  <c r="AI3409"/>
  <c r="AL3409" s="1"/>
  <c r="AI3408"/>
  <c r="AK3408" s="1"/>
  <c r="AI3407"/>
  <c r="AL3407" s="1"/>
  <c r="AI3406"/>
  <c r="AK3406" s="1"/>
  <c r="AI3405"/>
  <c r="AL3405" s="1"/>
  <c r="AI3404"/>
  <c r="AK3404" s="1"/>
  <c r="AI3403"/>
  <c r="AL3403" s="1"/>
  <c r="AI3402"/>
  <c r="AK3402" s="1"/>
  <c r="AI3401"/>
  <c r="AL3401" s="1"/>
  <c r="AI3400"/>
  <c r="AK3400" s="1"/>
  <c r="AI3399"/>
  <c r="AL3399" s="1"/>
  <c r="AI3398"/>
  <c r="AK3398" s="1"/>
  <c r="AI3397"/>
  <c r="AL3397" s="1"/>
  <c r="AI3396"/>
  <c r="AK3396" s="1"/>
  <c r="AI3395"/>
  <c r="AL3395" s="1"/>
  <c r="AI3394"/>
  <c r="AK3394" s="1"/>
  <c r="AI3393"/>
  <c r="AL3393" s="1"/>
  <c r="AI3392"/>
  <c r="AK3392" s="1"/>
  <c r="AI3391"/>
  <c r="AL3391" s="1"/>
  <c r="AI3390"/>
  <c r="AK3390" s="1"/>
  <c r="AI3389"/>
  <c r="AL3389" s="1"/>
  <c r="AI3388"/>
  <c r="AK3388" s="1"/>
  <c r="AI3387"/>
  <c r="AL3387" s="1"/>
  <c r="AI3386"/>
  <c r="AK3386" s="1"/>
  <c r="AI3385"/>
  <c r="AL3385" s="1"/>
  <c r="AI3384"/>
  <c r="AK3384" s="1"/>
  <c r="AI3383"/>
  <c r="AL3383" s="1"/>
  <c r="AI3382"/>
  <c r="AK3382" s="1"/>
  <c r="AI3381"/>
  <c r="AL3381" s="1"/>
  <c r="AI3380"/>
  <c r="AK3380" s="1"/>
  <c r="AI3379"/>
  <c r="AL3379" s="1"/>
  <c r="AI3378"/>
  <c r="AK3378" s="1"/>
  <c r="AI3377"/>
  <c r="AL3377" s="1"/>
  <c r="AI3376"/>
  <c r="AK3376" s="1"/>
  <c r="AI3375"/>
  <c r="AL3375" s="1"/>
  <c r="AI3374"/>
  <c r="AK3374" s="1"/>
  <c r="AI3373"/>
  <c r="AL3373" s="1"/>
  <c r="AI3372"/>
  <c r="AK3372" s="1"/>
  <c r="AI3371"/>
  <c r="AL3371" s="1"/>
  <c r="AI3370"/>
  <c r="AK3370" s="1"/>
  <c r="AI3369"/>
  <c r="AL3369" s="1"/>
  <c r="AI3368"/>
  <c r="AK3368" s="1"/>
  <c r="AI3367"/>
  <c r="AL3367" s="1"/>
  <c r="AI3366"/>
  <c r="AK3366" s="1"/>
  <c r="AI3365"/>
  <c r="AL3365" s="1"/>
  <c r="AI3364"/>
  <c r="AK3364" s="1"/>
  <c r="AI3363"/>
  <c r="AL3363" s="1"/>
  <c r="AI3362"/>
  <c r="AK3362" s="1"/>
  <c r="AI3361"/>
  <c r="AL3361" s="1"/>
  <c r="AI3360"/>
  <c r="AK3360" s="1"/>
  <c r="AI3359"/>
  <c r="AL3359" s="1"/>
  <c r="AI3358"/>
  <c r="AK3358" s="1"/>
  <c r="AI3357"/>
  <c r="AL3357" s="1"/>
  <c r="AI3356"/>
  <c r="AK3356" s="1"/>
  <c r="AI3355"/>
  <c r="AL3355" s="1"/>
  <c r="AI3354"/>
  <c r="AK3354" s="1"/>
  <c r="AI3353"/>
  <c r="AL3353" s="1"/>
  <c r="AI3352"/>
  <c r="AK3352" s="1"/>
  <c r="AI3351"/>
  <c r="AL3351" s="1"/>
  <c r="AI3350"/>
  <c r="AK3350" s="1"/>
  <c r="AI3349"/>
  <c r="AL3349" s="1"/>
  <c r="AI3346"/>
  <c r="AK3346" s="1"/>
  <c r="AI3345"/>
  <c r="AL3345" s="1"/>
  <c r="AI3344"/>
  <c r="AK3344" s="1"/>
  <c r="AI3343"/>
  <c r="AL3343" s="1"/>
  <c r="AI3342"/>
  <c r="AK3342" s="1"/>
  <c r="AI3341"/>
  <c r="AL3341" s="1"/>
  <c r="AI3340"/>
  <c r="AK3340" s="1"/>
  <c r="AI3339"/>
  <c r="AL3339" s="1"/>
  <c r="AI3338"/>
  <c r="AK3338" s="1"/>
  <c r="AI3337"/>
  <c r="AL3337" s="1"/>
  <c r="AI3336"/>
  <c r="AK3336" s="1"/>
  <c r="AI3335"/>
  <c r="AL3335" s="1"/>
  <c r="AI3334"/>
  <c r="AL3334" s="1"/>
  <c r="AI3330"/>
  <c r="AL3330" s="1"/>
  <c r="AI3329"/>
  <c r="AL3329" s="1"/>
  <c r="AI3328"/>
  <c r="AL3328" s="1"/>
  <c r="AI3327"/>
  <c r="AL3327" s="1"/>
  <c r="AI3326"/>
  <c r="AL3326" s="1"/>
  <c r="AI3325"/>
  <c r="AL3325" s="1"/>
  <c r="AI3324"/>
  <c r="AL3324" s="1"/>
  <c r="AI3323"/>
  <c r="AL3323" s="1"/>
  <c r="AI3322"/>
  <c r="AL3322" s="1"/>
  <c r="AI3321"/>
  <c r="AL3321" s="1"/>
  <c r="AI3320"/>
  <c r="AL3320" s="1"/>
  <c r="AI3319"/>
  <c r="AL3319" s="1"/>
  <c r="AI3318"/>
  <c r="AL3318" s="1"/>
  <c r="AI3317"/>
  <c r="AL3317" s="1"/>
  <c r="AI3316"/>
  <c r="AL3316" s="1"/>
  <c r="AI3315"/>
  <c r="AL3315" s="1"/>
  <c r="AI3314"/>
  <c r="AL3314" s="1"/>
  <c r="AI3313"/>
  <c r="AL3313" s="1"/>
  <c r="AI3312"/>
  <c r="AL3312" s="1"/>
  <c r="AI3311"/>
  <c r="AL3311" s="1"/>
  <c r="AI3310"/>
  <c r="AL3310" s="1"/>
  <c r="AI3309"/>
  <c r="AL3309" s="1"/>
  <c r="AI3308"/>
  <c r="AL3308" s="1"/>
  <c r="AI3307"/>
  <c r="AL3307" s="1"/>
  <c r="AI3306"/>
  <c r="AL3306" s="1"/>
  <c r="AI3305"/>
  <c r="AL3305" s="1"/>
  <c r="AI3304"/>
  <c r="AL3304" s="1"/>
  <c r="AI3301"/>
  <c r="AL3301" s="1"/>
  <c r="AI3300"/>
  <c r="AL3300" s="1"/>
  <c r="AI3299"/>
  <c r="AL3299" s="1"/>
  <c r="AI3298"/>
  <c r="AL3298" s="1"/>
  <c r="AI3297"/>
  <c r="AL3297" s="1"/>
  <c r="AI3296"/>
  <c r="AL3296" s="1"/>
  <c r="AI3295"/>
  <c r="AL3295" s="1"/>
  <c r="AI3294"/>
  <c r="AL3294" s="1"/>
  <c r="AI3293"/>
  <c r="AL3293" s="1"/>
  <c r="AI3292"/>
  <c r="AL3292" s="1"/>
  <c r="AI3291"/>
  <c r="AL3291" s="1"/>
  <c r="AI3290"/>
  <c r="AL3290" s="1"/>
  <c r="AI3289"/>
  <c r="AL3289" s="1"/>
  <c r="AI3288"/>
  <c r="AL3288" s="1"/>
  <c r="AI3287"/>
  <c r="AL3287" s="1"/>
  <c r="AI3286"/>
  <c r="AL3286" s="1"/>
  <c r="AI3147"/>
  <c r="AL3147" s="1"/>
  <c r="AI3146"/>
  <c r="AL3146" s="1"/>
  <c r="AI3145"/>
  <c r="AL3145" s="1"/>
  <c r="AI3144"/>
  <c r="AL3144" s="1"/>
  <c r="AI3143"/>
  <c r="AL3143" s="1"/>
  <c r="AI3142"/>
  <c r="AL3142" s="1"/>
  <c r="AI3141"/>
  <c r="AL3141" s="1"/>
  <c r="AI3140"/>
  <c r="AL3140" s="1"/>
  <c r="AI3139"/>
  <c r="AL3139" s="1"/>
  <c r="AI3138"/>
  <c r="AL3138" s="1"/>
  <c r="AI3137"/>
  <c r="AL3137" s="1"/>
  <c r="AI3136"/>
  <c r="AL3136" s="1"/>
  <c r="AI3135"/>
  <c r="AL3135" s="1"/>
  <c r="AI3134"/>
  <c r="AL3134" s="1"/>
  <c r="AI3133"/>
  <c r="AL3133" s="1"/>
  <c r="AI3132"/>
  <c r="AL3132" s="1"/>
  <c r="AI3131"/>
  <c r="AL3131" s="1"/>
  <c r="AI3130"/>
  <c r="AL3130" s="1"/>
  <c r="AI3129"/>
  <c r="AL3129" s="1"/>
  <c r="AI3128"/>
  <c r="AL3128" s="1"/>
  <c r="AI3127"/>
  <c r="AL3127" s="1"/>
  <c r="AI3126"/>
  <c r="AL3126" s="1"/>
  <c r="AI3125"/>
  <c r="AL3125" s="1"/>
  <c r="AI3124"/>
  <c r="AL3124" s="1"/>
  <c r="AI3122"/>
  <c r="AL3122" s="1"/>
  <c r="AI3121"/>
  <c r="AL3121" s="1"/>
  <c r="AI3120"/>
  <c r="AL3120" s="1"/>
  <c r="AI3119"/>
  <c r="AL3119" s="1"/>
  <c r="AI3118"/>
  <c r="AL3118" s="1"/>
  <c r="AI3117"/>
  <c r="AL3117" s="1"/>
  <c r="AI3116"/>
  <c r="AL3116" s="1"/>
  <c r="AI3115"/>
  <c r="AL3115" s="1"/>
  <c r="AI3114"/>
  <c r="AL3114" s="1"/>
  <c r="AI3113"/>
  <c r="AL3113" s="1"/>
  <c r="AI3112"/>
  <c r="AL3112" s="1"/>
  <c r="AI3111"/>
  <c r="AL3111" s="1"/>
  <c r="AI3110"/>
  <c r="AL3110" s="1"/>
  <c r="AI3109"/>
  <c r="AL3109" s="1"/>
  <c r="AI3108"/>
  <c r="AL3108" s="1"/>
  <c r="AI3107"/>
  <c r="AL3107" s="1"/>
  <c r="AI3106"/>
  <c r="AL3106" s="1"/>
  <c r="AI3105"/>
  <c r="AL3105" s="1"/>
  <c r="AI3104"/>
  <c r="AL3104" s="1"/>
  <c r="AI3103"/>
  <c r="AL3103" s="1"/>
  <c r="AI3102"/>
  <c r="AL3102" s="1"/>
  <c r="AI3081"/>
  <c r="AL3081" s="1"/>
  <c r="AI3080"/>
  <c r="AL3080" s="1"/>
  <c r="AI3079"/>
  <c r="AL3079" s="1"/>
  <c r="AI3078"/>
  <c r="AL3078" s="1"/>
  <c r="AI3077"/>
  <c r="AL3077" s="1"/>
  <c r="AI3076"/>
  <c r="AL3076" s="1"/>
  <c r="AI3075"/>
  <c r="AL3075" s="1"/>
  <c r="AI3074"/>
  <c r="AL3074" s="1"/>
  <c r="AI3073"/>
  <c r="AL3073" s="1"/>
  <c r="AI3072"/>
  <c r="AL3072" s="1"/>
  <c r="AI3071"/>
  <c r="AL3071" s="1"/>
  <c r="AI3070"/>
  <c r="AL3070" s="1"/>
  <c r="AI3069"/>
  <c r="AL3069" s="1"/>
  <c r="AI3068"/>
  <c r="AL3068" s="1"/>
  <c r="AI3067"/>
  <c r="AL3067" s="1"/>
  <c r="AI3066"/>
  <c r="AL3066" s="1"/>
  <c r="AI3065"/>
  <c r="AL3065" s="1"/>
  <c r="AI3064"/>
  <c r="AL3064" s="1"/>
  <c r="AI3063"/>
  <c r="AL3063" s="1"/>
  <c r="AI3062"/>
  <c r="AL3062" s="1"/>
  <c r="AI3061"/>
  <c r="AL3061" s="1"/>
  <c r="AI3060"/>
  <c r="AL3060" s="1"/>
  <c r="AI3059"/>
  <c r="AL3059" s="1"/>
  <c r="AI3058"/>
  <c r="AL3058" s="1"/>
  <c r="AI3057"/>
  <c r="AL3057" s="1"/>
  <c r="AI3056"/>
  <c r="AL3056" s="1"/>
  <c r="AI3055"/>
  <c r="AL3055" s="1"/>
  <c r="AI3054"/>
  <c r="AL3054" s="1"/>
  <c r="AI3053"/>
  <c r="AL3053" s="1"/>
  <c r="AI3052"/>
  <c r="AL3052" s="1"/>
  <c r="AI3051"/>
  <c r="AL3051" s="1"/>
  <c r="AI3050"/>
  <c r="AL3050" s="1"/>
  <c r="AI3049"/>
  <c r="AL3049" s="1"/>
  <c r="AI3048"/>
  <c r="AL3048" s="1"/>
  <c r="AI3047"/>
  <c r="AL3047" s="1"/>
  <c r="AI3046"/>
  <c r="AL3046" s="1"/>
  <c r="AI3045"/>
  <c r="AL3045" s="1"/>
  <c r="AI3044"/>
  <c r="AL3044" s="1"/>
  <c r="AI3043"/>
  <c r="AL3043" s="1"/>
  <c r="AI3042"/>
  <c r="AL3042" s="1"/>
  <c r="AI3041"/>
  <c r="AL3041" s="1"/>
  <c r="AI3040"/>
  <c r="AL3040" s="1"/>
  <c r="AI3039"/>
  <c r="AL3039" s="1"/>
  <c r="AI3038"/>
  <c r="AL3038" s="1"/>
  <c r="AI3037"/>
  <c r="AL3037" s="1"/>
  <c r="AI3036"/>
  <c r="AL3036" s="1"/>
  <c r="AI3035"/>
  <c r="AL3035" s="1"/>
  <c r="AI3034"/>
  <c r="AL3034" s="1"/>
  <c r="AI3033"/>
  <c r="AL3033" s="1"/>
  <c r="AI3032"/>
  <c r="AL3032" s="1"/>
  <c r="AI3031"/>
  <c r="AL3031" s="1"/>
  <c r="AI3030"/>
  <c r="AL3030" s="1"/>
  <c r="AI3029"/>
  <c r="AL3029" s="1"/>
  <c r="AI3028"/>
  <c r="AL3028" s="1"/>
  <c r="AI3027"/>
  <c r="AL3027" s="1"/>
  <c r="AI3026"/>
  <c r="AL3026" s="1"/>
  <c r="AI3025"/>
  <c r="AL3025" s="1"/>
  <c r="AI3024"/>
  <c r="AL3024" s="1"/>
  <c r="AI3023"/>
  <c r="AL3023" s="1"/>
  <c r="AI3022"/>
  <c r="AL3022" s="1"/>
  <c r="AI3021"/>
  <c r="AL3021" s="1"/>
  <c r="AI3020"/>
  <c r="AL3020" s="1"/>
  <c r="AI3019"/>
  <c r="AL3019" s="1"/>
  <c r="AI3018"/>
  <c r="AL3018" s="1"/>
  <c r="AI3017"/>
  <c r="AL3017" s="1"/>
  <c r="AI3016"/>
  <c r="AL3016" s="1"/>
  <c r="AI3015"/>
  <c r="AL3015" s="1"/>
  <c r="AI3014"/>
  <c r="AL3014" s="1"/>
  <c r="AI3013"/>
  <c r="AL3013" s="1"/>
  <c r="AI3012"/>
  <c r="AL3012" s="1"/>
  <c r="AI3011"/>
  <c r="AL3011" s="1"/>
  <c r="AI3010"/>
  <c r="AL3010" s="1"/>
  <c r="AI3009"/>
  <c r="AL3009" s="1"/>
  <c r="AI3008"/>
  <c r="AL3008" s="1"/>
  <c r="AI3007"/>
  <c r="AL3007" s="1"/>
  <c r="AI3006"/>
  <c r="AL3006" s="1"/>
  <c r="AI3005"/>
  <c r="AL3005" s="1"/>
  <c r="AI3004"/>
  <c r="AL3004" s="1"/>
  <c r="AI3003"/>
  <c r="AL3003" s="1"/>
  <c r="AI3002"/>
  <c r="AL3002" s="1"/>
  <c r="AI3001"/>
  <c r="AL3001" s="1"/>
  <c r="AI3000"/>
  <c r="AL3000" s="1"/>
  <c r="AI2999"/>
  <c r="AL2999" s="1"/>
  <c r="AI2998"/>
  <c r="AL2998" s="1"/>
  <c r="AI2997"/>
  <c r="AL2997" s="1"/>
  <c r="AI2996"/>
  <c r="AL2996" s="1"/>
  <c r="AI2995"/>
  <c r="AL2995" s="1"/>
  <c r="AI2994"/>
  <c r="AL2994" s="1"/>
  <c r="AI2993"/>
  <c r="AL2993" s="1"/>
  <c r="AI2992"/>
  <c r="AL2992" s="1"/>
  <c r="AI2991"/>
  <c r="AL2991" s="1"/>
  <c r="AI2990"/>
  <c r="AL2990" s="1"/>
  <c r="AI2989"/>
  <c r="AL2989" s="1"/>
  <c r="AI2988"/>
  <c r="AL2988" s="1"/>
  <c r="AI2987"/>
  <c r="AL2987" s="1"/>
  <c r="AI2986"/>
  <c r="AL2986" s="1"/>
  <c r="AI2985"/>
  <c r="AL2985" s="1"/>
  <c r="AI2984"/>
  <c r="AL2984" s="1"/>
  <c r="AI2983"/>
  <c r="AL2983" s="1"/>
  <c r="AI2982"/>
  <c r="AL2982" s="1"/>
  <c r="AI2981"/>
  <c r="AL2981" s="1"/>
  <c r="AI2980"/>
  <c r="AL2980" s="1"/>
  <c r="AI2979"/>
  <c r="AL2979" s="1"/>
  <c r="AI2978"/>
  <c r="AL2978" s="1"/>
  <c r="AI2977"/>
  <c r="AL2977" s="1"/>
  <c r="AI2976"/>
  <c r="AL2976" s="1"/>
  <c r="AI2975"/>
  <c r="AL2975" s="1"/>
  <c r="AI2974"/>
  <c r="AL2974" s="1"/>
  <c r="AI2973"/>
  <c r="AL2973" s="1"/>
  <c r="AI2972"/>
  <c r="AL2972" s="1"/>
  <c r="AI2971"/>
  <c r="AL2971" s="1"/>
  <c r="AI2970"/>
  <c r="AL2970" s="1"/>
  <c r="AI2969"/>
  <c r="AL2969" s="1"/>
  <c r="AI2968"/>
  <c r="AL2968" s="1"/>
  <c r="AI2967"/>
  <c r="AL2967" s="1"/>
  <c r="AI2966"/>
  <c r="AL2966" s="1"/>
  <c r="AI2965"/>
  <c r="AL2965" s="1"/>
  <c r="AI2964"/>
  <c r="AL2964" s="1"/>
  <c r="AI2963"/>
  <c r="AL2963" s="1"/>
  <c r="AI2962"/>
  <c r="AL2962" s="1"/>
  <c r="AI2961"/>
  <c r="AL2961" s="1"/>
  <c r="AI2960"/>
  <c r="AL2960" s="1"/>
  <c r="AI2959"/>
  <c r="AL2959" s="1"/>
  <c r="AI2958"/>
  <c r="AL2958" s="1"/>
  <c r="AI2957"/>
  <c r="AL2957" s="1"/>
  <c r="AI2956"/>
  <c r="AL2956" s="1"/>
  <c r="AI2955"/>
  <c r="AL2955" s="1"/>
  <c r="AI2954"/>
  <c r="AL2954" s="1"/>
  <c r="AI2953"/>
  <c r="AL2953" s="1"/>
  <c r="AI2952"/>
  <c r="AL2952" s="1"/>
  <c r="AI2951"/>
  <c r="AL2951" s="1"/>
  <c r="AI2950"/>
  <c r="AL2950" s="1"/>
  <c r="AI2949"/>
  <c r="AL2949" s="1"/>
  <c r="AI2948"/>
  <c r="AL2948" s="1"/>
  <c r="AI2947"/>
  <c r="AL2947" s="1"/>
  <c r="AI2946"/>
  <c r="AL2946" s="1"/>
  <c r="AI2945"/>
  <c r="AL2945" s="1"/>
  <c r="AI2944"/>
  <c r="AL2944" s="1"/>
  <c r="AI2943"/>
  <c r="AL2943" s="1"/>
  <c r="AI2942"/>
  <c r="AL2942" s="1"/>
  <c r="AI2941"/>
  <c r="AL2941" s="1"/>
  <c r="AI2919"/>
  <c r="AL2919" s="1"/>
  <c r="AI2918"/>
  <c r="AL2918" s="1"/>
  <c r="AI2917"/>
  <c r="AL2917" s="1"/>
  <c r="AI2916"/>
  <c r="AL2916" s="1"/>
  <c r="AI2915"/>
  <c r="AL2915" s="1"/>
  <c r="AI2914"/>
  <c r="AL2914" s="1"/>
  <c r="AI2913"/>
  <c r="AL2913" s="1"/>
  <c r="AI2912"/>
  <c r="AL2912" s="1"/>
  <c r="AI2911"/>
  <c r="AL2911" s="1"/>
  <c r="AI2910"/>
  <c r="AL2910" s="1"/>
  <c r="AI2909"/>
  <c r="AL2909" s="1"/>
  <c r="AI2908"/>
  <c r="AL2908" s="1"/>
  <c r="AI2907"/>
  <c r="AL2907" s="1"/>
  <c r="AI2906"/>
  <c r="AL2906" s="1"/>
  <c r="AI2905"/>
  <c r="AL2905" s="1"/>
  <c r="AI2904"/>
  <c r="AL2904" s="1"/>
  <c r="AI2903"/>
  <c r="AL2903" s="1"/>
  <c r="AI2902"/>
  <c r="AL2902" s="1"/>
  <c r="AI2898"/>
  <c r="AL2898" s="1"/>
  <c r="AI2897"/>
  <c r="AL2897" s="1"/>
  <c r="AI2896"/>
  <c r="AL2896" s="1"/>
  <c r="AI2895"/>
  <c r="AL2895" s="1"/>
  <c r="AI2894"/>
  <c r="AL2894" s="1"/>
  <c r="AI2893"/>
  <c r="AL2893" s="1"/>
  <c r="AI2892"/>
  <c r="AL2892" s="1"/>
  <c r="AI2891"/>
  <c r="AL2891" s="1"/>
  <c r="AI2890"/>
  <c r="AL2890" s="1"/>
  <c r="AI2889"/>
  <c r="AL2889" s="1"/>
  <c r="AI2888"/>
  <c r="AL2888" s="1"/>
  <c r="AI2887"/>
  <c r="AL2887" s="1"/>
  <c r="AI2886"/>
  <c r="AL2886" s="1"/>
  <c r="AI2885"/>
  <c r="AL2885" s="1"/>
  <c r="AI2884"/>
  <c r="AL2884" s="1"/>
  <c r="AI2883"/>
  <c r="AL2883" s="1"/>
  <c r="AI2879"/>
  <c r="AL2879" s="1"/>
  <c r="AI2878"/>
  <c r="AL2878" s="1"/>
  <c r="AI2877"/>
  <c r="AL2877" s="1"/>
  <c r="AI2876"/>
  <c r="AL2876" s="1"/>
  <c r="AI2875"/>
  <c r="AL2875" s="1"/>
  <c r="AI2874"/>
  <c r="AL2874" s="1"/>
  <c r="AI2873"/>
  <c r="AL2873" s="1"/>
  <c r="AI2872"/>
  <c r="AL2872" s="1"/>
  <c r="AI2871"/>
  <c r="AL2871" s="1"/>
  <c r="AI2870"/>
  <c r="AL2870" s="1"/>
  <c r="AI2869"/>
  <c r="AL2869" s="1"/>
  <c r="AI2868"/>
  <c r="AL2868" s="1"/>
  <c r="AI2867"/>
  <c r="AL2867" s="1"/>
  <c r="AI2866"/>
  <c r="AL2866" s="1"/>
  <c r="AI2865"/>
  <c r="AL2865" s="1"/>
  <c r="AI2864"/>
  <c r="AL2864" s="1"/>
  <c r="AI2863"/>
  <c r="AL2863" s="1"/>
  <c r="AI2862"/>
  <c r="AL2862" s="1"/>
  <c r="AI2861"/>
  <c r="AL2861" s="1"/>
  <c r="AI2860"/>
  <c r="AL2860" s="1"/>
  <c r="AI2859"/>
  <c r="AL2859" s="1"/>
  <c r="AI2858"/>
  <c r="AL2858" s="1"/>
  <c r="AI2857"/>
  <c r="AL2857" s="1"/>
  <c r="AI2856"/>
  <c r="AL2856" s="1"/>
  <c r="AI2854"/>
  <c r="AL2854" s="1"/>
  <c r="AI2853"/>
  <c r="AL2853" s="1"/>
  <c r="AI2852"/>
  <c r="AL2852" s="1"/>
  <c r="AI2851"/>
  <c r="AL2851" s="1"/>
  <c r="AI2850"/>
  <c r="AL2850" s="1"/>
  <c r="AI2849"/>
  <c r="AL2849" s="1"/>
  <c r="AI2848"/>
  <c r="AL2848" s="1"/>
  <c r="AI2847"/>
  <c r="AL2847" s="1"/>
  <c r="AI2846"/>
  <c r="AL2846" s="1"/>
  <c r="AI2845"/>
  <c r="AL2845" s="1"/>
  <c r="AI2844"/>
  <c r="AL2844" s="1"/>
  <c r="AI2843"/>
  <c r="AL2843" s="1"/>
  <c r="AI2842"/>
  <c r="AL2842" s="1"/>
  <c r="AI2841"/>
  <c r="AL2841" s="1"/>
  <c r="AI2840"/>
  <c r="AL2840" s="1"/>
  <c r="AI2839"/>
  <c r="AL2839" s="1"/>
  <c r="AI2838"/>
  <c r="AL2838" s="1"/>
  <c r="AI2837"/>
  <c r="AL2837" s="1"/>
  <c r="AI2836"/>
  <c r="AL2836" s="1"/>
  <c r="AI2835"/>
  <c r="AL2835" s="1"/>
  <c r="AI2834"/>
  <c r="AL2834" s="1"/>
  <c r="AI2833"/>
  <c r="AL2833" s="1"/>
  <c r="AI2832"/>
  <c r="AL2832" s="1"/>
  <c r="AI2831"/>
  <c r="AL2831" s="1"/>
  <c r="AI2830"/>
  <c r="AL2830" s="1"/>
  <c r="AI2829"/>
  <c r="AL2829" s="1"/>
  <c r="AI2828"/>
  <c r="AL2828" s="1"/>
  <c r="AI2827"/>
  <c r="AL2827" s="1"/>
  <c r="AI2826"/>
  <c r="AL2826" s="1"/>
  <c r="AI2825"/>
  <c r="AL2825" s="1"/>
  <c r="AI2824"/>
  <c r="AL2824" s="1"/>
  <c r="AI2823"/>
  <c r="AL2823" s="1"/>
  <c r="AI2822"/>
  <c r="AL2822" s="1"/>
  <c r="AI2821"/>
  <c r="AL2821" s="1"/>
  <c r="AI2820"/>
  <c r="AL2820" s="1"/>
  <c r="AI2819"/>
  <c r="AL2819" s="1"/>
  <c r="AI2818"/>
  <c r="AL2818" s="1"/>
  <c r="AI2817"/>
  <c r="AL2817" s="1"/>
  <c r="AI2816"/>
  <c r="AL2816" s="1"/>
  <c r="AI2815"/>
  <c r="AL2815" s="1"/>
  <c r="AI2814"/>
  <c r="AL2814" s="1"/>
  <c r="AI2813"/>
  <c r="AL2813" s="1"/>
  <c r="AI2812"/>
  <c r="AL2812" s="1"/>
  <c r="AI2811"/>
  <c r="AL2811" s="1"/>
  <c r="AI2810"/>
  <c r="AL2810" s="1"/>
  <c r="AI2809"/>
  <c r="AL2809" s="1"/>
  <c r="AI2808"/>
  <c r="AL2808" s="1"/>
  <c r="AI2807"/>
  <c r="AL2807" s="1"/>
  <c r="AI2806"/>
  <c r="AL2806" s="1"/>
  <c r="AI2805"/>
  <c r="AL2805" s="1"/>
  <c r="AI2804"/>
  <c r="AL2804" s="1"/>
  <c r="AI2803"/>
  <c r="AL2803" s="1"/>
  <c r="AI2802"/>
  <c r="AL2802" s="1"/>
  <c r="AI2801"/>
  <c r="AL2801" s="1"/>
  <c r="AI2800"/>
  <c r="AL2800" s="1"/>
  <c r="AI2799"/>
  <c r="AL2799" s="1"/>
  <c r="AI2798"/>
  <c r="AL2798" s="1"/>
  <c r="AI2797"/>
  <c r="AL2797" s="1"/>
  <c r="AI2796"/>
  <c r="AL2796" s="1"/>
  <c r="AI2795"/>
  <c r="AL2795" s="1"/>
  <c r="AI2794"/>
  <c r="AL2794" s="1"/>
  <c r="AI2793"/>
  <c r="AL2793" s="1"/>
  <c r="AI2792"/>
  <c r="AL2792" s="1"/>
  <c r="AI2791"/>
  <c r="AL2791" s="1"/>
  <c r="AI2790"/>
  <c r="AL2790" s="1"/>
  <c r="AI2789"/>
  <c r="AL2789" s="1"/>
  <c r="AI2788"/>
  <c r="AL2788" s="1"/>
  <c r="AI2739"/>
  <c r="AL2739" s="1"/>
  <c r="AI2738"/>
  <c r="AL2738" s="1"/>
  <c r="AI2737"/>
  <c r="AL2737" s="1"/>
  <c r="AI2736"/>
  <c r="AL2736" s="1"/>
  <c r="AI2735"/>
  <c r="AL2735" s="1"/>
  <c r="AI2734"/>
  <c r="AL2734" s="1"/>
  <c r="AI2733"/>
  <c r="AL2733" s="1"/>
  <c r="AI2732"/>
  <c r="AL2732" s="1"/>
  <c r="AI2731"/>
  <c r="AL2731" s="1"/>
  <c r="AI2730"/>
  <c r="AL2730" s="1"/>
  <c r="AI2729"/>
  <c r="AL2729" s="1"/>
  <c r="AI2728"/>
  <c r="AL2728" s="1"/>
  <c r="AI2727"/>
  <c r="AL2727" s="1"/>
  <c r="AI2726"/>
  <c r="AL2726" s="1"/>
  <c r="AI2725"/>
  <c r="AL2725" s="1"/>
  <c r="AI2724"/>
  <c r="AL2724" s="1"/>
  <c r="AI2723"/>
  <c r="AL2723" s="1"/>
  <c r="AI2722"/>
  <c r="AL2722" s="1"/>
  <c r="AI2721"/>
  <c r="AL2721" s="1"/>
  <c r="AI2720"/>
  <c r="AL2720" s="1"/>
  <c r="AI2719"/>
  <c r="AL2719" s="1"/>
  <c r="AI2718"/>
  <c r="AL2718" s="1"/>
  <c r="AI2717"/>
  <c r="AL2717" s="1"/>
  <c r="AI2716"/>
  <c r="AL2716" s="1"/>
  <c r="AI2715"/>
  <c r="AL2715" s="1"/>
  <c r="AI2714"/>
  <c r="AL2714" s="1"/>
  <c r="AI2713"/>
  <c r="AL2713" s="1"/>
  <c r="AI2712"/>
  <c r="AI2711"/>
  <c r="AL2711" s="1"/>
  <c r="AI2710"/>
  <c r="AK2710" s="1"/>
  <c r="AI2709"/>
  <c r="AL2709" s="1"/>
  <c r="AI2708"/>
  <c r="AK2708" s="1"/>
  <c r="AI2707"/>
  <c r="AL2707" s="1"/>
  <c r="AI2706"/>
  <c r="AI2705"/>
  <c r="AI2704"/>
  <c r="AI2703"/>
  <c r="AI2702"/>
  <c r="AI2701"/>
  <c r="AI2700"/>
  <c r="AI2699"/>
  <c r="AI2698"/>
  <c r="AI2697"/>
  <c r="AI2696"/>
  <c r="AI2695"/>
  <c r="AI2694"/>
  <c r="AI2693"/>
  <c r="AI2692"/>
  <c r="AI2691"/>
  <c r="AI2690"/>
  <c r="AI2689"/>
  <c r="AI2688"/>
  <c r="AI2687"/>
  <c r="AI2686"/>
  <c r="AI2685"/>
  <c r="AI2684"/>
  <c r="AI2683"/>
  <c r="AI2682"/>
  <c r="AI2681"/>
  <c r="AI2680"/>
  <c r="AI2679"/>
  <c r="AI2678"/>
  <c r="AI2677"/>
  <c r="AI2676"/>
  <c r="AI2675"/>
  <c r="AI2674"/>
  <c r="AI2673"/>
  <c r="AI2672"/>
  <c r="AI2671"/>
  <c r="AI2670"/>
  <c r="AI2669"/>
  <c r="AI2668"/>
  <c r="AI2667"/>
  <c r="AI2666"/>
  <c r="AI2665"/>
  <c r="AI2664"/>
  <c r="AI2663"/>
  <c r="AI2662"/>
  <c r="AI2661"/>
  <c r="AI2660"/>
  <c r="AI2659"/>
  <c r="AI2658"/>
  <c r="AI2657"/>
  <c r="AI2656"/>
  <c r="AI2655"/>
  <c r="AI2654"/>
  <c r="AI2653"/>
  <c r="AI2652"/>
  <c r="AI2651"/>
  <c r="AI2610"/>
  <c r="AI2609"/>
  <c r="AI2608"/>
  <c r="AI2607"/>
  <c r="AI2606"/>
  <c r="AI2605"/>
  <c r="AI2604"/>
  <c r="AI2603"/>
  <c r="AI2602"/>
  <c r="AI2601"/>
  <c r="AI2600"/>
  <c r="AI2599"/>
  <c r="AI2598"/>
  <c r="AI2597"/>
  <c r="AI2596"/>
  <c r="AI2595"/>
  <c r="AI2594"/>
  <c r="AI2593"/>
  <c r="AI2592"/>
  <c r="AI2591"/>
  <c r="AI2590"/>
  <c r="AI2589"/>
  <c r="AI2588"/>
  <c r="AI2587"/>
  <c r="AI2586"/>
  <c r="AI2585"/>
  <c r="AI2584"/>
  <c r="AI2583"/>
  <c r="AI2582"/>
  <c r="AI2581"/>
  <c r="AI2580"/>
  <c r="AI2579"/>
  <c r="AI2578"/>
  <c r="AI2577"/>
  <c r="AI2576"/>
  <c r="AI2575"/>
  <c r="AI2574"/>
  <c r="AI2573"/>
  <c r="AI2572"/>
  <c r="AI2571"/>
  <c r="AI2570"/>
  <c r="AI2569"/>
  <c r="AI2568"/>
  <c r="AI2567"/>
  <c r="AI2566"/>
  <c r="AI2565"/>
  <c r="AI2564"/>
  <c r="AI2563"/>
  <c r="AI2562"/>
  <c r="AI2561"/>
  <c r="AI2560"/>
  <c r="AI2559"/>
  <c r="AI2558"/>
  <c r="AI2557"/>
  <c r="AI2556"/>
  <c r="AI2555"/>
  <c r="AI2554"/>
  <c r="AI2553"/>
  <c r="AI2552"/>
  <c r="AI2551"/>
  <c r="AI2550"/>
  <c r="AI2549"/>
  <c r="AI2548"/>
  <c r="AI2547"/>
  <c r="AI2546"/>
  <c r="AI2545"/>
  <c r="AI2544"/>
  <c r="AI2543"/>
  <c r="AI2542"/>
  <c r="AI2541"/>
  <c r="AI2540"/>
  <c r="AI2539"/>
  <c r="AI2538"/>
  <c r="AI2537"/>
  <c r="AI2536"/>
  <c r="AI2535"/>
  <c r="AI2534"/>
  <c r="AI2533"/>
  <c r="AI2532"/>
  <c r="AI2531"/>
  <c r="AI2530"/>
  <c r="AI2529"/>
  <c r="AI2528"/>
  <c r="AI2527"/>
  <c r="AI2526"/>
  <c r="AI2525"/>
  <c r="AI2524"/>
  <c r="AI2523"/>
  <c r="AI2522"/>
  <c r="AI2521"/>
  <c r="AI2520"/>
  <c r="AI2519"/>
  <c r="AI2518"/>
  <c r="AI2517"/>
  <c r="AI2516"/>
  <c r="AI2515"/>
  <c r="AI2514"/>
  <c r="AI2457"/>
  <c r="AI2456"/>
  <c r="AI2455"/>
  <c r="AI2454"/>
  <c r="AI2453"/>
  <c r="AI2452"/>
  <c r="AI2414"/>
  <c r="AI2413"/>
  <c r="AI2366"/>
  <c r="AI2365"/>
  <c r="AI2364"/>
  <c r="AI2363"/>
  <c r="AI2362"/>
  <c r="AI2361"/>
  <c r="AI2360"/>
  <c r="AI2359"/>
  <c r="AI2358"/>
  <c r="AI2357"/>
  <c r="AI2356"/>
  <c r="AI2355"/>
  <c r="AI2354"/>
  <c r="AI2353"/>
  <c r="AI2352"/>
  <c r="AI2351"/>
  <c r="AI2350"/>
  <c r="AI2349"/>
  <c r="AI2348"/>
  <c r="AI2347"/>
  <c r="AI2346"/>
  <c r="AI2345"/>
  <c r="AI2344"/>
  <c r="AI2343"/>
  <c r="AI2342"/>
  <c r="AI2341"/>
  <c r="AI2340"/>
  <c r="AI2339"/>
  <c r="AI2338"/>
  <c r="AI2337"/>
  <c r="AI2336"/>
  <c r="AI2335"/>
  <c r="AI2334"/>
  <c r="AI2333"/>
  <c r="AI2332"/>
  <c r="AI2331"/>
  <c r="AI2330"/>
  <c r="AI2329"/>
  <c r="AI2328"/>
  <c r="AI2327"/>
  <c r="AI2326"/>
  <c r="AI2325"/>
  <c r="AI2324"/>
  <c r="AI2323"/>
  <c r="AI2322"/>
  <c r="AI2321"/>
  <c r="AI2320"/>
  <c r="AI2319"/>
  <c r="AI2318"/>
  <c r="AI2317"/>
  <c r="AI2316"/>
  <c r="AI2315"/>
  <c r="AI2314"/>
  <c r="AI2313"/>
  <c r="AI2312"/>
  <c r="AI2311"/>
  <c r="AI2310"/>
  <c r="AI2309"/>
  <c r="AI2308"/>
  <c r="AI2307"/>
  <c r="AI2306"/>
  <c r="AI2305"/>
  <c r="AI2304"/>
  <c r="AI2303"/>
  <c r="AI2302"/>
  <c r="AI2301"/>
  <c r="AI2300"/>
  <c r="AI2299"/>
  <c r="AI2298"/>
  <c r="AI2297"/>
  <c r="AI2296"/>
  <c r="AI2295"/>
  <c r="AI2294"/>
  <c r="AI2293"/>
  <c r="AI2292"/>
  <c r="AI2291"/>
  <c r="AI2290"/>
  <c r="AI2289"/>
  <c r="AI2288"/>
  <c r="AI2287"/>
  <c r="AI2286"/>
  <c r="AI2285"/>
  <c r="AI2284"/>
  <c r="AI2283"/>
  <c r="AI2282"/>
  <c r="AI2281"/>
  <c r="AI2280"/>
  <c r="AI2279"/>
  <c r="AI2278"/>
  <c r="AI2277"/>
  <c r="AI2276"/>
  <c r="AI2275"/>
  <c r="AI2274"/>
  <c r="AI2273"/>
  <c r="AI2272"/>
  <c r="AI2271"/>
  <c r="AI2270"/>
  <c r="AI2269"/>
  <c r="AI2268"/>
  <c r="AI2267"/>
  <c r="AI2266"/>
  <c r="AI2265"/>
  <c r="AI2264"/>
  <c r="AI2263"/>
  <c r="AI2262"/>
  <c r="AI2261"/>
  <c r="AK2261" s="1"/>
  <c r="AI2260"/>
  <c r="AL2260" s="1"/>
  <c r="AI2259"/>
  <c r="AK2259" s="1"/>
  <c r="AI2258"/>
  <c r="AL2258" s="1"/>
  <c r="AI2257"/>
  <c r="AK2257" s="1"/>
  <c r="AI2256"/>
  <c r="AL2256" s="1"/>
  <c r="AI2255"/>
  <c r="AK2255" s="1"/>
  <c r="AI2254"/>
  <c r="AL2254" s="1"/>
  <c r="AI2253"/>
  <c r="AK2253" s="1"/>
  <c r="AI2252"/>
  <c r="AL2252" s="1"/>
  <c r="AI2251"/>
  <c r="AK2251" s="1"/>
  <c r="AI2250"/>
  <c r="AL2250" s="1"/>
  <c r="AI2249"/>
  <c r="AK2249" s="1"/>
  <c r="AI2248"/>
  <c r="AL2248" s="1"/>
  <c r="AI2247"/>
  <c r="AK2247" s="1"/>
  <c r="AI2246"/>
  <c r="AL2246" s="1"/>
  <c r="AI2245"/>
  <c r="AK2245" s="1"/>
  <c r="AI2244"/>
  <c r="AL2244" s="1"/>
  <c r="AI2243"/>
  <c r="AK2243" s="1"/>
  <c r="AI2242"/>
  <c r="AL2242" s="1"/>
  <c r="AI2241"/>
  <c r="AK2241" s="1"/>
  <c r="AI2240"/>
  <c r="AL2240" s="1"/>
  <c r="AI2239"/>
  <c r="AK2239" s="1"/>
  <c r="AI2238"/>
  <c r="AL2238" s="1"/>
  <c r="AI2237"/>
  <c r="AK2237" s="1"/>
  <c r="AI2236"/>
  <c r="AL2236" s="1"/>
  <c r="AI2235"/>
  <c r="AK2235" s="1"/>
  <c r="AI2234"/>
  <c r="AL2234" s="1"/>
  <c r="AI2233"/>
  <c r="AK2233" s="1"/>
  <c r="AI2232"/>
  <c r="AL2232" s="1"/>
  <c r="AI2231"/>
  <c r="AK2231" s="1"/>
  <c r="AI2230"/>
  <c r="AL2230" s="1"/>
  <c r="AI2229"/>
  <c r="AK2229" s="1"/>
  <c r="AI2228"/>
  <c r="AL2228" s="1"/>
  <c r="AI2227"/>
  <c r="AK2227" s="1"/>
  <c r="AI2226"/>
  <c r="AL2226" s="1"/>
  <c r="AI2225"/>
  <c r="AK2225" s="1"/>
  <c r="AI2224"/>
  <c r="AL2224" s="1"/>
  <c r="AI2223"/>
  <c r="AK2223" s="1"/>
  <c r="AI2222"/>
  <c r="AL2222" s="1"/>
  <c r="AI2221"/>
  <c r="AK2221" s="1"/>
  <c r="AI2220"/>
  <c r="AL2220" s="1"/>
  <c r="AI2219"/>
  <c r="AK2219" s="1"/>
  <c r="AI2218"/>
  <c r="AL2218" s="1"/>
  <c r="AI2217"/>
  <c r="AK2217" s="1"/>
  <c r="AI2216"/>
  <c r="AL2216" s="1"/>
  <c r="AI2215"/>
  <c r="AK2215" s="1"/>
  <c r="AI2214"/>
  <c r="AL2214" s="1"/>
  <c r="AI2213"/>
  <c r="AK2213" s="1"/>
  <c r="AI2212"/>
  <c r="AL2212" s="1"/>
  <c r="AI2211"/>
  <c r="AK2211" s="1"/>
  <c r="AI2210"/>
  <c r="AL2210" s="1"/>
  <c r="AI2209"/>
  <c r="AK2209" s="1"/>
  <c r="AI2208"/>
  <c r="AL2208" s="1"/>
  <c r="AI2207"/>
  <c r="AK2207" s="1"/>
  <c r="AI2206"/>
  <c r="AL2206" s="1"/>
  <c r="AI2205"/>
  <c r="AK2205" s="1"/>
  <c r="AI2204"/>
  <c r="AL2204" s="1"/>
  <c r="AI2203"/>
  <c r="AK2203" s="1"/>
  <c r="AI2202"/>
  <c r="AL2202" s="1"/>
  <c r="AI2201"/>
  <c r="AK2201" s="1"/>
  <c r="AI2200"/>
  <c r="AL2200" s="1"/>
  <c r="AI2199"/>
  <c r="AK2199" s="1"/>
  <c r="AI2198"/>
  <c r="AL2198" s="1"/>
  <c r="AI2197"/>
  <c r="AK2197" s="1"/>
  <c r="AI2196"/>
  <c r="AL2196" s="1"/>
  <c r="AI2195"/>
  <c r="AK2195" s="1"/>
  <c r="AI2194"/>
  <c r="AL2194" s="1"/>
  <c r="AI2193"/>
  <c r="AK2193" s="1"/>
  <c r="AI2192"/>
  <c r="AL2192" s="1"/>
  <c r="AI2191"/>
  <c r="AK2191" s="1"/>
  <c r="AI2190"/>
  <c r="AL2190" s="1"/>
  <c r="AI2189"/>
  <c r="AK2189" s="1"/>
  <c r="AI2188"/>
  <c r="AL2188" s="1"/>
  <c r="AI2187"/>
  <c r="AK2187" s="1"/>
  <c r="AI2186"/>
  <c r="AL2186" s="1"/>
  <c r="AI2185"/>
  <c r="AK2185" s="1"/>
  <c r="AI2184"/>
  <c r="AL2184" s="1"/>
  <c r="AI2183"/>
  <c r="AK2183" s="1"/>
  <c r="AI2182"/>
  <c r="AL2182" s="1"/>
  <c r="AI2181"/>
  <c r="AK2181" s="1"/>
  <c r="AI2180"/>
  <c r="AL2180" s="1"/>
  <c r="AI2179"/>
  <c r="AK2179" s="1"/>
  <c r="AI2178"/>
  <c r="AL2178" s="1"/>
  <c r="AI2177"/>
  <c r="AK2177" s="1"/>
  <c r="AI2176"/>
  <c r="AL2176" s="1"/>
  <c r="AI2175"/>
  <c r="AK2175" s="1"/>
  <c r="AI2174"/>
  <c r="AL2174" s="1"/>
  <c r="AI2173"/>
  <c r="AK2173" s="1"/>
  <c r="AI2172"/>
  <c r="AL2172" s="1"/>
  <c r="AI2171"/>
  <c r="AK2171" s="1"/>
  <c r="AI2170"/>
  <c r="AL2170" s="1"/>
  <c r="AI2169"/>
  <c r="AK2169" s="1"/>
  <c r="AI2168"/>
  <c r="AL2168" s="1"/>
  <c r="AI2167"/>
  <c r="AK2167" s="1"/>
  <c r="AI2166"/>
  <c r="AL2166" s="1"/>
  <c r="AI2165"/>
  <c r="AK2165" s="1"/>
  <c r="AI2164"/>
  <c r="AL2164" s="1"/>
  <c r="AI2163"/>
  <c r="AK2163" s="1"/>
  <c r="AI2162"/>
  <c r="AL2162" s="1"/>
  <c r="AI2161"/>
  <c r="AK2161" s="1"/>
  <c r="AI2160"/>
  <c r="AL2160" s="1"/>
  <c r="AI2159"/>
  <c r="AK2159" s="1"/>
  <c r="AI2158"/>
  <c r="AL2158" s="1"/>
  <c r="AI2157"/>
  <c r="AK2157" s="1"/>
  <c r="AI2156"/>
  <c r="AL2156" s="1"/>
  <c r="AI2155"/>
  <c r="AK2155" s="1"/>
  <c r="AI2154"/>
  <c r="AL2154" s="1"/>
  <c r="AI2153"/>
  <c r="AK2153" s="1"/>
  <c r="AI2152"/>
  <c r="AL2152" s="1"/>
  <c r="AI2151"/>
  <c r="AK2151" s="1"/>
  <c r="AI2150"/>
  <c r="AL2150" s="1"/>
  <c r="AI2149"/>
  <c r="AK2149" s="1"/>
  <c r="AI2148"/>
  <c r="AL2148" s="1"/>
  <c r="AI2147"/>
  <c r="AK2147" s="1"/>
  <c r="AI2146"/>
  <c r="AL2146" s="1"/>
  <c r="AI2145"/>
  <c r="AK2145" s="1"/>
  <c r="AI2144"/>
  <c r="AL2144" s="1"/>
  <c r="AI2143"/>
  <c r="AK2143" s="1"/>
  <c r="AI2142"/>
  <c r="AL2142" s="1"/>
  <c r="AI2140"/>
  <c r="AK2140" s="1"/>
  <c r="AI2139"/>
  <c r="AL2139" s="1"/>
  <c r="AI2138"/>
  <c r="AK2138" s="1"/>
  <c r="AI2137"/>
  <c r="AL2137" s="1"/>
  <c r="AI2136"/>
  <c r="AK2136" s="1"/>
  <c r="AI2135"/>
  <c r="AL2135" s="1"/>
  <c r="AI2134"/>
  <c r="AK2134" s="1"/>
  <c r="AI2133"/>
  <c r="AL2133" s="1"/>
  <c r="AI2132"/>
  <c r="AK2132" s="1"/>
  <c r="AI2131"/>
  <c r="AL2131" s="1"/>
  <c r="AI2130"/>
  <c r="AK2130" s="1"/>
  <c r="AI2129"/>
  <c r="AL2129" s="1"/>
  <c r="AI2128"/>
  <c r="AK2128" s="1"/>
  <c r="AI2127"/>
  <c r="AL2127" s="1"/>
  <c r="AI2126"/>
  <c r="AK2126" s="1"/>
  <c r="AI2125"/>
  <c r="AL2125" s="1"/>
  <c r="AI2124"/>
  <c r="AK2124" s="1"/>
  <c r="AI2123"/>
  <c r="AL2123" s="1"/>
  <c r="AI2122"/>
  <c r="AK2122" s="1"/>
  <c r="AI2121"/>
  <c r="AL2121" s="1"/>
  <c r="AI2120"/>
  <c r="AK2120" s="1"/>
  <c r="AI2119"/>
  <c r="AL2119" s="1"/>
  <c r="AI2118"/>
  <c r="AK2118" s="1"/>
  <c r="AI2117"/>
  <c r="AL2117" s="1"/>
  <c r="AI2116"/>
  <c r="AK2116" s="1"/>
  <c r="AI2115"/>
  <c r="AL2115" s="1"/>
  <c r="AI2114"/>
  <c r="AK2114" s="1"/>
  <c r="AI2113"/>
  <c r="AL2113" s="1"/>
  <c r="AI2112"/>
  <c r="AK2112" s="1"/>
  <c r="AI2111"/>
  <c r="AL2111" s="1"/>
  <c r="AI2110"/>
  <c r="AK2110" s="1"/>
  <c r="AI2109"/>
  <c r="AL2109" s="1"/>
  <c r="AI2108"/>
  <c r="AK2108" s="1"/>
  <c r="AI2107"/>
  <c r="AL2107" s="1"/>
  <c r="AI2106"/>
  <c r="AK2106" s="1"/>
  <c r="AI2105"/>
  <c r="AL2105" s="1"/>
  <c r="AI2104"/>
  <c r="AK2104" s="1"/>
  <c r="AI2103"/>
  <c r="AL2103" s="1"/>
  <c r="AI2102"/>
  <c r="AK2102" s="1"/>
  <c r="AI2101"/>
  <c r="AL2101" s="1"/>
  <c r="AI2100"/>
  <c r="AK2100" s="1"/>
  <c r="AI2099"/>
  <c r="AL2099" s="1"/>
  <c r="AI2098"/>
  <c r="AK2098" s="1"/>
  <c r="AI2097"/>
  <c r="AL2097" s="1"/>
  <c r="AI2096"/>
  <c r="AK2096" s="1"/>
  <c r="AI2095"/>
  <c r="AL2095" s="1"/>
  <c r="AI2094"/>
  <c r="AK2094" s="1"/>
  <c r="AI2093"/>
  <c r="AL2093" s="1"/>
  <c r="AI2092"/>
  <c r="AK2092" s="1"/>
  <c r="AI2091"/>
  <c r="AL2091" s="1"/>
  <c r="AI2090"/>
  <c r="AK2090" s="1"/>
  <c r="AI2089"/>
  <c r="AL2089" s="1"/>
  <c r="AI2088"/>
  <c r="AK2088" s="1"/>
  <c r="AI2087"/>
  <c r="AL2087" s="1"/>
  <c r="AI2086"/>
  <c r="AK2086" s="1"/>
  <c r="AI2085"/>
  <c r="AL2085" s="1"/>
  <c r="AI2084"/>
  <c r="AK2084" s="1"/>
  <c r="AI2083"/>
  <c r="AL2083" s="1"/>
  <c r="AI2082"/>
  <c r="AK2082" s="1"/>
  <c r="AI2081"/>
  <c r="AL2081" s="1"/>
  <c r="AI2080"/>
  <c r="AK2080" s="1"/>
  <c r="AI2079"/>
  <c r="AL2079" s="1"/>
  <c r="AI2078"/>
  <c r="AK2078" s="1"/>
  <c r="AI2077"/>
  <c r="AL2077" s="1"/>
  <c r="AI2076"/>
  <c r="AK2076" s="1"/>
  <c r="AI2075"/>
  <c r="AL2075" s="1"/>
  <c r="AI2074"/>
  <c r="AK2074" s="1"/>
  <c r="AI2073"/>
  <c r="AL2073" s="1"/>
  <c r="AI2072"/>
  <c r="AK2072" s="1"/>
  <c r="AI2071"/>
  <c r="AL2071" s="1"/>
  <c r="AI2070"/>
  <c r="AK2070" s="1"/>
  <c r="AI2069"/>
  <c r="AL2069" s="1"/>
  <c r="AI2068"/>
  <c r="AK2068" s="1"/>
  <c r="AI2067"/>
  <c r="AL2067" s="1"/>
  <c r="AI2066"/>
  <c r="AK2066" s="1"/>
  <c r="AI2065"/>
  <c r="AL2065" s="1"/>
  <c r="AI2064"/>
  <c r="AK2064" s="1"/>
  <c r="AI2063"/>
  <c r="AL2063" s="1"/>
  <c r="AI2062"/>
  <c r="AK2062" s="1"/>
  <c r="AI2061"/>
  <c r="AL2061" s="1"/>
  <c r="AI2060"/>
  <c r="AK2060" s="1"/>
  <c r="AI2059"/>
  <c r="AL2059" s="1"/>
  <c r="AI2058"/>
  <c r="AK2058" s="1"/>
  <c r="AI2057"/>
  <c r="AL2057" s="1"/>
  <c r="AI2056"/>
  <c r="AK2056" s="1"/>
  <c r="AI2055"/>
  <c r="AL2055" s="1"/>
  <c r="AI2054"/>
  <c r="AK2054" s="1"/>
  <c r="AI2053"/>
  <c r="AL2053" s="1"/>
  <c r="AI2052"/>
  <c r="AK2052" s="1"/>
  <c r="AI2051"/>
  <c r="AL2051" s="1"/>
  <c r="AI2050"/>
  <c r="AK2050" s="1"/>
  <c r="AI2049"/>
  <c r="AL2049" s="1"/>
  <c r="AI2048"/>
  <c r="AK2048" s="1"/>
  <c r="AI2047"/>
  <c r="AL2047" s="1"/>
  <c r="AI2046"/>
  <c r="AK2046" s="1"/>
  <c r="AI2045"/>
  <c r="AL2045" s="1"/>
  <c r="AI2044"/>
  <c r="AK2044" s="1"/>
  <c r="AI2043"/>
  <c r="AL2043" s="1"/>
  <c r="AI2042"/>
  <c r="AK2042" s="1"/>
  <c r="AI2041"/>
  <c r="AL2041" s="1"/>
  <c r="AI2040"/>
  <c r="AK2040" s="1"/>
  <c r="AI2039"/>
  <c r="AL2039" s="1"/>
  <c r="AI2038"/>
  <c r="AK2038" s="1"/>
  <c r="AI2037"/>
  <c r="AL2037" s="1"/>
  <c r="AI2036"/>
  <c r="AK2036" s="1"/>
  <c r="AI2035"/>
  <c r="AL2035" s="1"/>
  <c r="AI2034"/>
  <c r="AK2034" s="1"/>
  <c r="AI2033"/>
  <c r="AL2033" s="1"/>
  <c r="AI2032"/>
  <c r="AK2032" s="1"/>
  <c r="AI2031"/>
  <c r="AL2031" s="1"/>
  <c r="AI2030"/>
  <c r="AK2030" s="1"/>
  <c r="AI2029"/>
  <c r="AL2029" s="1"/>
  <c r="AI2028"/>
  <c r="AK2028" s="1"/>
  <c r="AI2027"/>
  <c r="AL2027" s="1"/>
  <c r="AI2026"/>
  <c r="AK2026" s="1"/>
  <c r="AI2025"/>
  <c r="AL2025" s="1"/>
  <c r="AI2024"/>
  <c r="AK2024" s="1"/>
  <c r="AI2023"/>
  <c r="AL2023" s="1"/>
  <c r="AI2022"/>
  <c r="AK2022" s="1"/>
  <c r="AI2021"/>
  <c r="AL2021" s="1"/>
  <c r="AI2020"/>
  <c r="AK2020" s="1"/>
  <c r="AI2019"/>
  <c r="AL2019" s="1"/>
  <c r="AI2018"/>
  <c r="AK2018" s="1"/>
  <c r="AI2017"/>
  <c r="AL2017" s="1"/>
  <c r="AI2016"/>
  <c r="AK2016" s="1"/>
  <c r="AI2015"/>
  <c r="AL2015" s="1"/>
  <c r="AI2014"/>
  <c r="AK2014" s="1"/>
  <c r="AI2013"/>
  <c r="AL2013" s="1"/>
  <c r="AI2012"/>
  <c r="AK2012" s="1"/>
  <c r="AI2011"/>
  <c r="AL2011" s="1"/>
  <c r="AI2010"/>
  <c r="AK2010" s="1"/>
  <c r="AI2009"/>
  <c r="AL2009" s="1"/>
  <c r="AI2008"/>
  <c r="AK2008" s="1"/>
  <c r="AI2007"/>
  <c r="AL2007" s="1"/>
  <c r="AI2006"/>
  <c r="AK2006" s="1"/>
  <c r="AI2005"/>
  <c r="AL2005" s="1"/>
  <c r="AI2004"/>
  <c r="AK2004" s="1"/>
  <c r="AI2003"/>
  <c r="AL2003" s="1"/>
  <c r="AI2002"/>
  <c r="AK2002" s="1"/>
  <c r="AI2001"/>
  <c r="AL2001" s="1"/>
  <c r="AI2000"/>
  <c r="AK2000" s="1"/>
  <c r="AI1999"/>
  <c r="AL1999" s="1"/>
  <c r="AI1998"/>
  <c r="AK1998" s="1"/>
  <c r="AI1997"/>
  <c r="AL1997" s="1"/>
  <c r="AI1996"/>
  <c r="AK1996" s="1"/>
  <c r="AI1995"/>
  <c r="AL1995" s="1"/>
  <c r="AI1994"/>
  <c r="AK1994" s="1"/>
  <c r="AI1993"/>
  <c r="AL1993" s="1"/>
  <c r="AI1992"/>
  <c r="AK1992" s="1"/>
  <c r="AI1991"/>
  <c r="AL1991" s="1"/>
  <c r="AI1990"/>
  <c r="AK1990" s="1"/>
  <c r="AI1989"/>
  <c r="AL1989" s="1"/>
  <c r="AI1988"/>
  <c r="AK1988" s="1"/>
  <c r="AI1987"/>
  <c r="AL1987" s="1"/>
  <c r="AI1986"/>
  <c r="AK1986" s="1"/>
  <c r="AI1985"/>
  <c r="AL1985" s="1"/>
  <c r="AI1984"/>
  <c r="AK1984" s="1"/>
  <c r="AI1983"/>
  <c r="AL1983" s="1"/>
  <c r="AI1982"/>
  <c r="AK1982" s="1"/>
  <c r="AI1981"/>
  <c r="AL1981" s="1"/>
  <c r="AI1980"/>
  <c r="AK1980" s="1"/>
  <c r="AI1979"/>
  <c r="AL1979" s="1"/>
  <c r="AI1978"/>
  <c r="AK1978" s="1"/>
  <c r="AI1977"/>
  <c r="AL1977" s="1"/>
  <c r="AI1976"/>
  <c r="AK1976" s="1"/>
  <c r="AI1975"/>
  <c r="AL1975" s="1"/>
  <c r="AI1974"/>
  <c r="AK1974" s="1"/>
  <c r="AI1973"/>
  <c r="AL1973" s="1"/>
  <c r="AI1972"/>
  <c r="AK1972" s="1"/>
  <c r="AI1971"/>
  <c r="AL1971" s="1"/>
  <c r="AI1970"/>
  <c r="AK1970" s="1"/>
  <c r="AI1969"/>
  <c r="AL1969" s="1"/>
  <c r="AI1968"/>
  <c r="AK1968" s="1"/>
  <c r="AI1967"/>
  <c r="AL1967" s="1"/>
  <c r="AI1966"/>
  <c r="AK1966" s="1"/>
  <c r="AI1965"/>
  <c r="AL1965" s="1"/>
  <c r="AI1964"/>
  <c r="AK1964" s="1"/>
  <c r="AI1963"/>
  <c r="AL1963" s="1"/>
  <c r="AI1962"/>
  <c r="AK1962" s="1"/>
  <c r="AI1961"/>
  <c r="AL1961" s="1"/>
  <c r="AI1960"/>
  <c r="AK1960" s="1"/>
  <c r="AI1959"/>
  <c r="AL1959" s="1"/>
  <c r="AI1958"/>
  <c r="AK1958" s="1"/>
  <c r="AI1957"/>
  <c r="AL1957" s="1"/>
  <c r="AI1956"/>
  <c r="AK1956" s="1"/>
  <c r="AI1955"/>
  <c r="AL1955" s="1"/>
  <c r="AI1954"/>
  <c r="AK1954" s="1"/>
  <c r="AI1953"/>
  <c r="AL1953" s="1"/>
  <c r="AI1952"/>
  <c r="AK1952" s="1"/>
  <c r="AI1951"/>
  <c r="AL1951" s="1"/>
  <c r="AI1950"/>
  <c r="AK1950" s="1"/>
  <c r="AI1949"/>
  <c r="AL1949" s="1"/>
  <c r="AI1948"/>
  <c r="AK1948" s="1"/>
  <c r="AI1947"/>
  <c r="AL1947" s="1"/>
  <c r="AI1946"/>
  <c r="AK1946" s="1"/>
  <c r="AI1945"/>
  <c r="AL1945" s="1"/>
  <c r="AI1944"/>
  <c r="AK1944" s="1"/>
  <c r="AI1943"/>
  <c r="AL1943" s="1"/>
  <c r="AI1942"/>
  <c r="AK1942" s="1"/>
  <c r="AI1941"/>
  <c r="AL1941" s="1"/>
  <c r="AI1940"/>
  <c r="AK1940" s="1"/>
  <c r="AI1939"/>
  <c r="AL1939" s="1"/>
  <c r="AI1938"/>
  <c r="AK1938" s="1"/>
  <c r="AI1937"/>
  <c r="AL1937" s="1"/>
  <c r="AI1936"/>
  <c r="AK1936" s="1"/>
  <c r="AI1935"/>
  <c r="AL1935" s="1"/>
  <c r="AI1934"/>
  <c r="AK1934" s="1"/>
  <c r="AI1933"/>
  <c r="AL1933" s="1"/>
  <c r="AI1932"/>
  <c r="AK1932" s="1"/>
  <c r="AI1931"/>
  <c r="AL1931" s="1"/>
  <c r="AI1930"/>
  <c r="AK1930" s="1"/>
  <c r="AI1929"/>
  <c r="AL1929" s="1"/>
  <c r="AI1928"/>
  <c r="AK1928" s="1"/>
  <c r="AI1927"/>
  <c r="AL1927" s="1"/>
  <c r="AI1889"/>
  <c r="AK1889" s="1"/>
  <c r="AI1888"/>
  <c r="AL1888" s="1"/>
  <c r="AI1887"/>
  <c r="AK1887" s="1"/>
  <c r="AI1886"/>
  <c r="AL1886" s="1"/>
  <c r="AI1885"/>
  <c r="AK1885" s="1"/>
  <c r="AI1884"/>
  <c r="AL1884" s="1"/>
  <c r="AI1883"/>
  <c r="AK1883" s="1"/>
  <c r="AI1882"/>
  <c r="AL1882" s="1"/>
  <c r="AI1881"/>
  <c r="AK1881" s="1"/>
  <c r="AI1880"/>
  <c r="AL1880" s="1"/>
  <c r="AI1879"/>
  <c r="AK1879" s="1"/>
  <c r="AI1878"/>
  <c r="AL1878" s="1"/>
  <c r="AI1877"/>
  <c r="AK1877" s="1"/>
  <c r="AI1876"/>
  <c r="AL1876" s="1"/>
  <c r="AI1875"/>
  <c r="AK1875" s="1"/>
  <c r="AI1874"/>
  <c r="AL1874" s="1"/>
  <c r="AI1873"/>
  <c r="AK1873" s="1"/>
  <c r="AI1872"/>
  <c r="AL1872" s="1"/>
  <c r="AI1871"/>
  <c r="AK1871" s="1"/>
  <c r="AI1870"/>
  <c r="AL1870" s="1"/>
  <c r="AI1869"/>
  <c r="AK1869" s="1"/>
  <c r="AI1868"/>
  <c r="AL1868" s="1"/>
  <c r="AI1867"/>
  <c r="AK1867" s="1"/>
  <c r="AI1866"/>
  <c r="AL1866" s="1"/>
  <c r="AI1865"/>
  <c r="AK1865" s="1"/>
  <c r="AI1864"/>
  <c r="AL1864" s="1"/>
  <c r="AI1863"/>
  <c r="AK1863" s="1"/>
  <c r="AI1862"/>
  <c r="AL1862" s="1"/>
  <c r="AI1861"/>
  <c r="AK1861" s="1"/>
  <c r="AI1860"/>
  <c r="AL1860" s="1"/>
  <c r="AI1859"/>
  <c r="AK1859" s="1"/>
  <c r="AI1858"/>
  <c r="AL1858" s="1"/>
  <c r="AI1857"/>
  <c r="AK1857" s="1"/>
  <c r="AI1856"/>
  <c r="AL1856" s="1"/>
  <c r="AI1855"/>
  <c r="AK1855" s="1"/>
  <c r="AI1854"/>
  <c r="AL1854" s="1"/>
  <c r="AI1853"/>
  <c r="AL1853" s="1"/>
  <c r="AI1852"/>
  <c r="AL1852" s="1"/>
  <c r="AI1851"/>
  <c r="AL1851" s="1"/>
  <c r="AI1850"/>
  <c r="AL1850" s="1"/>
  <c r="AI1849"/>
  <c r="AL1849" s="1"/>
  <c r="AI1848"/>
  <c r="AL1848" s="1"/>
  <c r="AI1847"/>
  <c r="AL1847" s="1"/>
  <c r="AI1846"/>
  <c r="AL1846" s="1"/>
  <c r="AI1845"/>
  <c r="AL1845" s="1"/>
  <c r="AI1844"/>
  <c r="AI1843"/>
  <c r="AL1843" s="1"/>
  <c r="AI1842"/>
  <c r="AL1842" s="1"/>
  <c r="AI1841"/>
  <c r="AL1841" s="1"/>
  <c r="AI1840"/>
  <c r="AL1840" s="1"/>
  <c r="AI1839"/>
  <c r="AL1839" s="1"/>
  <c r="AI1838"/>
  <c r="AL1838" s="1"/>
  <c r="AI1837"/>
  <c r="AL1837" s="1"/>
  <c r="AI1836"/>
  <c r="AL1836" s="1"/>
  <c r="AI1835"/>
  <c r="AL1835" s="1"/>
  <c r="AI1834"/>
  <c r="AL1834" s="1"/>
  <c r="AI1833"/>
  <c r="AL1833" s="1"/>
  <c r="AI1832"/>
  <c r="AL1832" s="1"/>
  <c r="AI1831"/>
  <c r="AL1831" s="1"/>
  <c r="AI1830"/>
  <c r="AL1830" s="1"/>
  <c r="AI1829"/>
  <c r="AL1829" s="1"/>
  <c r="AI1828"/>
  <c r="AI1827"/>
  <c r="AL1827" s="1"/>
  <c r="AI1826"/>
  <c r="AL1826" s="1"/>
  <c r="AI1825"/>
  <c r="AL1825" s="1"/>
  <c r="AI1824"/>
  <c r="AL1824" s="1"/>
  <c r="AI1823"/>
  <c r="AL1823" s="1"/>
  <c r="AI1822"/>
  <c r="AL1822" s="1"/>
  <c r="AI1821"/>
  <c r="AL1821" s="1"/>
  <c r="AI1820"/>
  <c r="AL1820" s="1"/>
  <c r="AI1819"/>
  <c r="AL1819" s="1"/>
  <c r="AI1818"/>
  <c r="AL1818" s="1"/>
  <c r="AI1817"/>
  <c r="AL1817" s="1"/>
  <c r="AI1816"/>
  <c r="AL1816" s="1"/>
  <c r="AI1815"/>
  <c r="AL1815" s="1"/>
  <c r="AI1814"/>
  <c r="AL1814" s="1"/>
  <c r="AI1813"/>
  <c r="AL1813" s="1"/>
  <c r="AI1812"/>
  <c r="AI1811"/>
  <c r="AL1811" s="1"/>
  <c r="AI1810"/>
  <c r="AL1810" s="1"/>
  <c r="AI1809"/>
  <c r="AL1809" s="1"/>
  <c r="AI1808"/>
  <c r="AL1808" s="1"/>
  <c r="AI1807"/>
  <c r="AL1807" s="1"/>
  <c r="AI1806"/>
  <c r="AL1806" s="1"/>
  <c r="AI1805"/>
  <c r="AL1805" s="1"/>
  <c r="AI1804"/>
  <c r="AL1804" s="1"/>
  <c r="AI1803"/>
  <c r="AL1803" s="1"/>
  <c r="AI1802"/>
  <c r="AL1802" s="1"/>
  <c r="AI1801"/>
  <c r="AL1801" s="1"/>
  <c r="AI1800"/>
  <c r="AL1800" s="1"/>
  <c r="AI1799"/>
  <c r="AL1799" s="1"/>
  <c r="AI1798"/>
  <c r="AL1798" s="1"/>
  <c r="AI1797"/>
  <c r="AL1797" s="1"/>
  <c r="AI1796"/>
  <c r="AI1795"/>
  <c r="AL1795" s="1"/>
  <c r="AI1794"/>
  <c r="AL1794" s="1"/>
  <c r="AI1793"/>
  <c r="AL1793" s="1"/>
  <c r="AI1792"/>
  <c r="AL1792" s="1"/>
  <c r="AI1791"/>
  <c r="AL1791" s="1"/>
  <c r="AI1790"/>
  <c r="AL1790" s="1"/>
  <c r="AI1789"/>
  <c r="AL1789" s="1"/>
  <c r="AI1788"/>
  <c r="AL1788" s="1"/>
  <c r="AI1787"/>
  <c r="AL1787" s="1"/>
  <c r="AI1786"/>
  <c r="AL1786" s="1"/>
  <c r="AI1785"/>
  <c r="AL1785" s="1"/>
  <c r="AI1784"/>
  <c r="AL1784" s="1"/>
  <c r="AI1783"/>
  <c r="AL1783" s="1"/>
  <c r="AI1782"/>
  <c r="AL1782" s="1"/>
  <c r="AI1781"/>
  <c r="AL1781" s="1"/>
  <c r="AI1780"/>
  <c r="AI1779"/>
  <c r="AL1779" s="1"/>
  <c r="AI1778"/>
  <c r="AL1778" s="1"/>
  <c r="AI1777"/>
  <c r="AL1777" s="1"/>
  <c r="AI1776"/>
  <c r="AL1776" s="1"/>
  <c r="AI1775"/>
  <c r="AL1775" s="1"/>
  <c r="AI1774"/>
  <c r="AL1774" s="1"/>
  <c r="AI1773"/>
  <c r="AL1773" s="1"/>
  <c r="AI1772"/>
  <c r="AL1772" s="1"/>
  <c r="AI1771"/>
  <c r="AL1771" s="1"/>
  <c r="AI1770"/>
  <c r="AL1770" s="1"/>
  <c r="AI1769"/>
  <c r="AL1769" s="1"/>
  <c r="AI1768"/>
  <c r="AL1768" s="1"/>
  <c r="AI1767"/>
  <c r="AL1767" s="1"/>
  <c r="AI1766"/>
  <c r="AL1766" s="1"/>
  <c r="AI1765"/>
  <c r="AL1765" s="1"/>
  <c r="AI1764"/>
  <c r="AI1763"/>
  <c r="AL1763" s="1"/>
  <c r="AI1762"/>
  <c r="AL1762" s="1"/>
  <c r="AI1761"/>
  <c r="AL1761" s="1"/>
  <c r="AI1760"/>
  <c r="AL1760" s="1"/>
  <c r="AI1759"/>
  <c r="AL1759" s="1"/>
  <c r="AI1758"/>
  <c r="AL1758" s="1"/>
  <c r="AI1757"/>
  <c r="AL1757" s="1"/>
  <c r="AI1756"/>
  <c r="AL1756" s="1"/>
  <c r="AI1755"/>
  <c r="AL1755" s="1"/>
  <c r="AI1754"/>
  <c r="AL1754" s="1"/>
  <c r="AI1753"/>
  <c r="AL1753" s="1"/>
  <c r="AI1752"/>
  <c r="AL1752" s="1"/>
  <c r="AI1751"/>
  <c r="AL1751" s="1"/>
  <c r="AI1750"/>
  <c r="AL1750" s="1"/>
  <c r="AI1749"/>
  <c r="AL1749" s="1"/>
  <c r="AI1748"/>
  <c r="AI1747"/>
  <c r="AL1747" s="1"/>
  <c r="AI1746"/>
  <c r="AL1746" s="1"/>
  <c r="AI1745"/>
  <c r="AL1745" s="1"/>
  <c r="AI1744"/>
  <c r="AL1744" s="1"/>
  <c r="AI1743"/>
  <c r="AL1743" s="1"/>
  <c r="AI1742"/>
  <c r="AL1742" s="1"/>
  <c r="AI1741"/>
  <c r="AL1741" s="1"/>
  <c r="AI1740"/>
  <c r="AL1740" s="1"/>
  <c r="AI1739"/>
  <c r="AL1739" s="1"/>
  <c r="AI1738"/>
  <c r="AL1738" s="1"/>
  <c r="AI1737"/>
  <c r="AL1737" s="1"/>
  <c r="AI1736"/>
  <c r="AL1736" s="1"/>
  <c r="AI1735"/>
  <c r="AL1735" s="1"/>
  <c r="AI1734"/>
  <c r="AL1734" s="1"/>
  <c r="AI1733"/>
  <c r="AL1733" s="1"/>
  <c r="AI1732"/>
  <c r="AI1731"/>
  <c r="AL1731" s="1"/>
  <c r="AI1730"/>
  <c r="AL1730" s="1"/>
  <c r="AI1729"/>
  <c r="AL1729" s="1"/>
  <c r="AI1728"/>
  <c r="AL1728" s="1"/>
  <c r="AI1727"/>
  <c r="AL1727" s="1"/>
  <c r="AI1726"/>
  <c r="AL1726" s="1"/>
  <c r="AI1725"/>
  <c r="AL1725" s="1"/>
  <c r="AI1724"/>
  <c r="AL1724" s="1"/>
  <c r="AI1723"/>
  <c r="AL1723" s="1"/>
  <c r="AI1722"/>
  <c r="AL1722" s="1"/>
  <c r="AI1721"/>
  <c r="AL1721" s="1"/>
  <c r="AI1720"/>
  <c r="AL1720" s="1"/>
  <c r="AI1719"/>
  <c r="AL1719" s="1"/>
  <c r="AI1718"/>
  <c r="AL1718" s="1"/>
  <c r="AI1717"/>
  <c r="AL1717" s="1"/>
  <c r="AI1716"/>
  <c r="AI1715"/>
  <c r="AL1715" s="1"/>
  <c r="AI1714"/>
  <c r="AL1714" s="1"/>
  <c r="AI1713"/>
  <c r="AL1713" s="1"/>
  <c r="AI1712"/>
  <c r="AL1712" s="1"/>
  <c r="AI1711"/>
  <c r="AL1711" s="1"/>
  <c r="AI1710"/>
  <c r="AL1710" s="1"/>
  <c r="AI1709"/>
  <c r="AL1709" s="1"/>
  <c r="AI1708"/>
  <c r="AL1708" s="1"/>
  <c r="AI1707"/>
  <c r="AL1707" s="1"/>
  <c r="AI1706"/>
  <c r="AL1706" s="1"/>
  <c r="AI1705"/>
  <c r="AL1705" s="1"/>
  <c r="AI1704"/>
  <c r="AL1704" s="1"/>
  <c r="AI1703"/>
  <c r="AL1703" s="1"/>
  <c r="AI1702"/>
  <c r="AL1702" s="1"/>
  <c r="AI1701"/>
  <c r="AL1701" s="1"/>
  <c r="AI1700"/>
  <c r="AI1699"/>
  <c r="AL1699" s="1"/>
  <c r="AI1698"/>
  <c r="AL1698" s="1"/>
  <c r="AI1697"/>
  <c r="AL1697" s="1"/>
  <c r="AI1696"/>
  <c r="AL1696" s="1"/>
  <c r="AI1695"/>
  <c r="AL1695" s="1"/>
  <c r="AI1694"/>
  <c r="AL1694" s="1"/>
  <c r="AI1693"/>
  <c r="AL1693" s="1"/>
  <c r="AI1692"/>
  <c r="AL1692" s="1"/>
  <c r="AI1691"/>
  <c r="AL1691" s="1"/>
  <c r="AI1690"/>
  <c r="AL1690" s="1"/>
  <c r="AI1689"/>
  <c r="AL1689" s="1"/>
  <c r="AI1688"/>
  <c r="AL1688" s="1"/>
  <c r="AI1687"/>
  <c r="AL1687" s="1"/>
  <c r="AI1686"/>
  <c r="AL1686" s="1"/>
  <c r="AI1685"/>
  <c r="AL1685" s="1"/>
  <c r="AI1684"/>
  <c r="AI1683"/>
  <c r="AL1683" s="1"/>
  <c r="AI1682"/>
  <c r="AL1682" s="1"/>
  <c r="AI1681"/>
  <c r="AL1681" s="1"/>
  <c r="AI1680"/>
  <c r="AL1680" s="1"/>
  <c r="AI1679"/>
  <c r="AL1679" s="1"/>
  <c r="AI1678"/>
  <c r="AL1678" s="1"/>
  <c r="AI1677"/>
  <c r="AL1677" s="1"/>
  <c r="AI1676"/>
  <c r="AL1676" s="1"/>
  <c r="AI1675"/>
  <c r="AL1675" s="1"/>
  <c r="AI1674"/>
  <c r="AL1674" s="1"/>
  <c r="AI1673"/>
  <c r="AL1673" s="1"/>
  <c r="AI1672"/>
  <c r="AL1672" s="1"/>
  <c r="AI1671"/>
  <c r="AL1671" s="1"/>
  <c r="AI1670"/>
  <c r="AL1670" s="1"/>
  <c r="AI1669"/>
  <c r="AL1669" s="1"/>
  <c r="AI1668"/>
  <c r="AI1667"/>
  <c r="AL1667" s="1"/>
  <c r="AI1666"/>
  <c r="AL1666" s="1"/>
  <c r="AI1665"/>
  <c r="AL1665" s="1"/>
  <c r="AI1664"/>
  <c r="AL1664" s="1"/>
  <c r="AI1663"/>
  <c r="AL1663" s="1"/>
  <c r="AI1662"/>
  <c r="AL1662" s="1"/>
  <c r="AI1661"/>
  <c r="AL1661" s="1"/>
  <c r="AI1660"/>
  <c r="AL1660" s="1"/>
  <c r="AI1659"/>
  <c r="AL1659" s="1"/>
  <c r="AI1658"/>
  <c r="AL1658" s="1"/>
  <c r="AI1657"/>
  <c r="AL1657" s="1"/>
  <c r="AI1656"/>
  <c r="AL1656" s="1"/>
  <c r="AI1655"/>
  <c r="AL1655" s="1"/>
  <c r="AI1654"/>
  <c r="AL1654" s="1"/>
  <c r="AI1653"/>
  <c r="AL1653" s="1"/>
  <c r="AI1652"/>
  <c r="AI1651"/>
  <c r="AL1651" s="1"/>
  <c r="AI1650"/>
  <c r="AL1650" s="1"/>
  <c r="AI1649"/>
  <c r="AL1649" s="1"/>
  <c r="AI1648"/>
  <c r="AL1648" s="1"/>
  <c r="AI1647"/>
  <c r="AL1647" s="1"/>
  <c r="AI1646"/>
  <c r="AL1646" s="1"/>
  <c r="AI1645"/>
  <c r="AL1645" s="1"/>
  <c r="AI1644"/>
  <c r="AL1644" s="1"/>
  <c r="AI1643"/>
  <c r="AL1643" s="1"/>
  <c r="AI1642"/>
  <c r="AL1642" s="1"/>
  <c r="AI1641"/>
  <c r="AL1641" s="1"/>
  <c r="AI1640"/>
  <c r="AL1640" s="1"/>
  <c r="AI1639"/>
  <c r="AL1639" s="1"/>
  <c r="AI1638"/>
  <c r="AL1638" s="1"/>
  <c r="AI1637"/>
  <c r="AL1637" s="1"/>
  <c r="AI1636"/>
  <c r="AI1635"/>
  <c r="AL1635" s="1"/>
  <c r="AI1634"/>
  <c r="AL1634" s="1"/>
  <c r="AI1633"/>
  <c r="AL1633" s="1"/>
  <c r="AI1632"/>
  <c r="AL1632" s="1"/>
  <c r="AI1631"/>
  <c r="AL1631" s="1"/>
  <c r="AI1630"/>
  <c r="AL1630" s="1"/>
  <c r="AI1629"/>
  <c r="AL1629" s="1"/>
  <c r="AI1628"/>
  <c r="AL1628" s="1"/>
  <c r="AI1627"/>
  <c r="AL1627" s="1"/>
  <c r="AI1626"/>
  <c r="AL1626" s="1"/>
  <c r="AI1625"/>
  <c r="AL1625" s="1"/>
  <c r="AI1624"/>
  <c r="AL1624" s="1"/>
  <c r="AI1623"/>
  <c r="AL1623" s="1"/>
  <c r="AI1622"/>
  <c r="AL1622" s="1"/>
  <c r="AI1621"/>
  <c r="AL1621" s="1"/>
  <c r="AI1620"/>
  <c r="AI1619"/>
  <c r="AL1619" s="1"/>
  <c r="AI1618"/>
  <c r="AL1618" s="1"/>
  <c r="AI1617"/>
  <c r="AL1617" s="1"/>
  <c r="AI1616"/>
  <c r="AL1616" s="1"/>
  <c r="AI1615"/>
  <c r="AL1615" s="1"/>
  <c r="AI1614"/>
  <c r="AL1614" s="1"/>
  <c r="AI1613"/>
  <c r="AL1613" s="1"/>
  <c r="AI1612"/>
  <c r="AL1612" s="1"/>
  <c r="AI1611"/>
  <c r="AL1611" s="1"/>
  <c r="AI1610"/>
  <c r="AL1610" s="1"/>
  <c r="AI1609"/>
  <c r="AL1609" s="1"/>
  <c r="AI1608"/>
  <c r="AL1608" s="1"/>
  <c r="AI1607"/>
  <c r="AL1607" s="1"/>
  <c r="AI1606"/>
  <c r="AL1606" s="1"/>
  <c r="AI1605"/>
  <c r="AL1605" s="1"/>
  <c r="AI1604"/>
  <c r="AI1603"/>
  <c r="AL1603" s="1"/>
  <c r="AI1602"/>
  <c r="AL1602" s="1"/>
  <c r="AI1601"/>
  <c r="AL1601" s="1"/>
  <c r="AI1600"/>
  <c r="AL1600" s="1"/>
  <c r="AI1599"/>
  <c r="AL1599" s="1"/>
  <c r="AI1598"/>
  <c r="AL1598" s="1"/>
  <c r="AI1597"/>
  <c r="AL1597" s="1"/>
  <c r="AI1596"/>
  <c r="AL1596" s="1"/>
  <c r="AI1595"/>
  <c r="AL1595" s="1"/>
  <c r="AI1594"/>
  <c r="AL1594" s="1"/>
  <c r="AI1593"/>
  <c r="AL1593" s="1"/>
  <c r="AI1592"/>
  <c r="AL1592" s="1"/>
  <c r="AI1591"/>
  <c r="AL1591" s="1"/>
  <c r="AI1590"/>
  <c r="AL1590" s="1"/>
  <c r="AI1589"/>
  <c r="AL1589" s="1"/>
  <c r="AI1588"/>
  <c r="AI1587"/>
  <c r="AL1587" s="1"/>
  <c r="AI1586"/>
  <c r="AL1586" s="1"/>
  <c r="AI1585"/>
  <c r="AL1585" s="1"/>
  <c r="AI1584"/>
  <c r="AL1584" s="1"/>
  <c r="AI1583"/>
  <c r="AL1583" s="1"/>
  <c r="AI1582"/>
  <c r="AL1582" s="1"/>
  <c r="AI1581"/>
  <c r="AL1581" s="1"/>
  <c r="AI1580"/>
  <c r="AL1580" s="1"/>
  <c r="AI1579"/>
  <c r="AL1579" s="1"/>
  <c r="AI1578"/>
  <c r="AL1578" s="1"/>
  <c r="AI1577"/>
  <c r="AL1577" s="1"/>
  <c r="AI1576"/>
  <c r="AL1576" s="1"/>
  <c r="AI1575"/>
  <c r="AL1575" s="1"/>
  <c r="AI1574"/>
  <c r="AL1574" s="1"/>
  <c r="AI1573"/>
  <c r="AL1573" s="1"/>
  <c r="AI1572"/>
  <c r="AI1571"/>
  <c r="AL1571" s="1"/>
  <c r="AI1570"/>
  <c r="AL1570" s="1"/>
  <c r="AI1569"/>
  <c r="AL1569" s="1"/>
  <c r="AI1568"/>
  <c r="AL1568" s="1"/>
  <c r="AI1567"/>
  <c r="AL1567" s="1"/>
  <c r="AI1566"/>
  <c r="AL1566" s="1"/>
  <c r="AI1565"/>
  <c r="AL1565" s="1"/>
  <c r="AI1564"/>
  <c r="AL1564" s="1"/>
  <c r="AI1563"/>
  <c r="AL1563" s="1"/>
  <c r="AI1562"/>
  <c r="AL1562" s="1"/>
  <c r="AI1561"/>
  <c r="AL1561" s="1"/>
  <c r="AI1560"/>
  <c r="AL1560" s="1"/>
  <c r="AI1559"/>
  <c r="AL1559" s="1"/>
  <c r="AI1558"/>
  <c r="AL1558" s="1"/>
  <c r="AI1557"/>
  <c r="AL1557" s="1"/>
  <c r="AI1556"/>
  <c r="AI1555"/>
  <c r="AL1555" s="1"/>
  <c r="AI1554"/>
  <c r="AL1554" s="1"/>
  <c r="AI1553"/>
  <c r="AL1553" s="1"/>
  <c r="AI1552"/>
  <c r="AL1552" s="1"/>
  <c r="AI1551"/>
  <c r="AL1551" s="1"/>
  <c r="AI1550"/>
  <c r="AL1550" s="1"/>
  <c r="AI1549"/>
  <c r="AL1549" s="1"/>
  <c r="AI1548"/>
  <c r="AL1548" s="1"/>
  <c r="AI1547"/>
  <c r="AL1547" s="1"/>
  <c r="AI1546"/>
  <c r="AL1546" s="1"/>
  <c r="AI1545"/>
  <c r="AL1545" s="1"/>
  <c r="AI1544"/>
  <c r="AL1544" s="1"/>
  <c r="AI1543"/>
  <c r="AL1543" s="1"/>
  <c r="AI1542"/>
  <c r="AL1542" s="1"/>
  <c r="AI1541"/>
  <c r="AL1541" s="1"/>
  <c r="AI1540"/>
  <c r="AI1539"/>
  <c r="AL1539" s="1"/>
  <c r="AI1538"/>
  <c r="AL1538" s="1"/>
  <c r="AI1537"/>
  <c r="AL1537" s="1"/>
  <c r="AI1536"/>
  <c r="AL1536" s="1"/>
  <c r="AI1535"/>
  <c r="AL1535" s="1"/>
  <c r="AI1534"/>
  <c r="AL1534" s="1"/>
  <c r="AI1430"/>
  <c r="AL1430" s="1"/>
  <c r="AI1429"/>
  <c r="AL1429" s="1"/>
  <c r="AI1428"/>
  <c r="AL1428" s="1"/>
  <c r="AI1427"/>
  <c r="AL1427" s="1"/>
  <c r="AI1426"/>
  <c r="AL1426" s="1"/>
  <c r="AI1425"/>
  <c r="AL1425" s="1"/>
  <c r="AI1424"/>
  <c r="AL1424" s="1"/>
  <c r="AI1423"/>
  <c r="AL1423" s="1"/>
  <c r="AI1422"/>
  <c r="AL1422" s="1"/>
  <c r="AI1421"/>
  <c r="AI1420"/>
  <c r="AL1420" s="1"/>
  <c r="AI1419"/>
  <c r="AL1419" s="1"/>
  <c r="AI1418"/>
  <c r="AL1418" s="1"/>
  <c r="AI1417"/>
  <c r="AL1417" s="1"/>
  <c r="AI1416"/>
  <c r="AL1416" s="1"/>
  <c r="AI1415"/>
  <c r="AL1415" s="1"/>
  <c r="AI1414"/>
  <c r="AL1414" s="1"/>
  <c r="AI1413"/>
  <c r="AL1413" s="1"/>
  <c r="AI1412"/>
  <c r="AL1412" s="1"/>
  <c r="AI1411"/>
  <c r="AL1411" s="1"/>
  <c r="AI1410"/>
  <c r="AL1410" s="1"/>
  <c r="AI1409"/>
  <c r="AL1409" s="1"/>
  <c r="AI1408"/>
  <c r="AL1408" s="1"/>
  <c r="AI1407"/>
  <c r="AL1407" s="1"/>
  <c r="AI1406"/>
  <c r="AL1406" s="1"/>
  <c r="AI1405"/>
  <c r="AI1404"/>
  <c r="AL1404" s="1"/>
  <c r="AI1403"/>
  <c r="AL1403" s="1"/>
  <c r="AI1402"/>
  <c r="AL1402" s="1"/>
  <c r="AI1401"/>
  <c r="AL1401" s="1"/>
  <c r="AI1400"/>
  <c r="AL1400" s="1"/>
  <c r="AI1399"/>
  <c r="AL1399" s="1"/>
  <c r="AI1398"/>
  <c r="AL1398" s="1"/>
  <c r="AI1397"/>
  <c r="AL1397" s="1"/>
  <c r="AI1396"/>
  <c r="AL1396" s="1"/>
  <c r="AI1395"/>
  <c r="AL1395" s="1"/>
  <c r="AI1394"/>
  <c r="AL1394" s="1"/>
  <c r="AI1393"/>
  <c r="AL1393" s="1"/>
  <c r="AI1392"/>
  <c r="AL1392" s="1"/>
  <c r="AI1391"/>
  <c r="AL1391" s="1"/>
  <c r="AI1390"/>
  <c r="AL1390" s="1"/>
  <c r="AI1389"/>
  <c r="AI1388"/>
  <c r="AL1388" s="1"/>
  <c r="AI1387"/>
  <c r="AL1387" s="1"/>
  <c r="AI1386"/>
  <c r="AL1386" s="1"/>
  <c r="AI1385"/>
  <c r="AL1385" s="1"/>
  <c r="AI1384"/>
  <c r="AL1384" s="1"/>
  <c r="AI1382"/>
  <c r="AL1382" s="1"/>
  <c r="AI1381"/>
  <c r="AL1381" s="1"/>
  <c r="AI1380"/>
  <c r="AL1380" s="1"/>
  <c r="AI1379"/>
  <c r="AL1379" s="1"/>
  <c r="AI1378"/>
  <c r="AL1378" s="1"/>
  <c r="AI1377"/>
  <c r="AL1377" s="1"/>
  <c r="AI1376"/>
  <c r="AL1376" s="1"/>
  <c r="AI1375"/>
  <c r="AL1375" s="1"/>
  <c r="AI1374"/>
  <c r="AL1374" s="1"/>
  <c r="AI1373"/>
  <c r="AL1373" s="1"/>
  <c r="AI1329"/>
  <c r="AI1328"/>
  <c r="AL1328" s="1"/>
  <c r="AI1327"/>
  <c r="AL1327" s="1"/>
  <c r="AI1326"/>
  <c r="AL1326" s="1"/>
  <c r="AI1325"/>
  <c r="AL1325" s="1"/>
  <c r="AI1324"/>
  <c r="AL1324" s="1"/>
  <c r="AI1323"/>
  <c r="AL1323" s="1"/>
  <c r="AI1322"/>
  <c r="AL1322" s="1"/>
  <c r="AI1321"/>
  <c r="AL1321" s="1"/>
  <c r="AI1320"/>
  <c r="AL1320" s="1"/>
  <c r="AI1319"/>
  <c r="AL1319" s="1"/>
  <c r="AI1318"/>
  <c r="AL1318" s="1"/>
  <c r="AI1317"/>
  <c r="AL1317" s="1"/>
  <c r="AI1316"/>
  <c r="AL1316" s="1"/>
  <c r="AI1315"/>
  <c r="AL1315" s="1"/>
  <c r="AI1314"/>
  <c r="AL1314" s="1"/>
  <c r="AI1313"/>
  <c r="AI1312"/>
  <c r="AL1312" s="1"/>
  <c r="AI1311"/>
  <c r="AL1311" s="1"/>
  <c r="AI1310"/>
  <c r="AL1310" s="1"/>
  <c r="AI1309"/>
  <c r="AL1309" s="1"/>
  <c r="AI1308"/>
  <c r="AL1308" s="1"/>
  <c r="AI1307"/>
  <c r="AL1307" s="1"/>
  <c r="AI1306"/>
  <c r="AL1306" s="1"/>
  <c r="AI1305"/>
  <c r="AL1305" s="1"/>
  <c r="AI1304"/>
  <c r="AL1304" s="1"/>
  <c r="AI1303"/>
  <c r="AL1303" s="1"/>
  <c r="AI1302"/>
  <c r="AL1302" s="1"/>
  <c r="AI1301"/>
  <c r="AL1301" s="1"/>
  <c r="AI1300"/>
  <c r="AL1300" s="1"/>
  <c r="AI1299"/>
  <c r="AL1299" s="1"/>
  <c r="AI1298"/>
  <c r="AL1298" s="1"/>
  <c r="AI1297"/>
  <c r="AI1296"/>
  <c r="AL1296" s="1"/>
  <c r="AI1295"/>
  <c r="AL1295" s="1"/>
  <c r="AI1294"/>
  <c r="AL1294" s="1"/>
  <c r="AI1293"/>
  <c r="AL1293" s="1"/>
  <c r="AI1292"/>
  <c r="AL1292" s="1"/>
  <c r="AI1291"/>
  <c r="AL1291" s="1"/>
  <c r="AI1290"/>
  <c r="AL1290" s="1"/>
  <c r="AI1289"/>
  <c r="AL1289" s="1"/>
  <c r="AI1288"/>
  <c r="AL1288" s="1"/>
  <c r="AI1287"/>
  <c r="AL1287" s="1"/>
  <c r="AI1286"/>
  <c r="AL1286" s="1"/>
  <c r="AI1285"/>
  <c r="AL1285" s="1"/>
  <c r="AI1284"/>
  <c r="AL1284" s="1"/>
  <c r="AI1283"/>
  <c r="AL1283" s="1"/>
  <c r="AI1282"/>
  <c r="AL1282" s="1"/>
  <c r="AI1281"/>
  <c r="AI1280"/>
  <c r="AL1280" s="1"/>
  <c r="AI1279"/>
  <c r="AL1279" s="1"/>
  <c r="AI1278"/>
  <c r="AL1278" s="1"/>
  <c r="AI1277"/>
  <c r="AL1277" s="1"/>
  <c r="AI1276"/>
  <c r="AL1276" s="1"/>
  <c r="AI1275"/>
  <c r="AL1275" s="1"/>
  <c r="AI1274"/>
  <c r="AL1274" s="1"/>
  <c r="AI1273"/>
  <c r="AL1273" s="1"/>
  <c r="AI1272"/>
  <c r="AL1272" s="1"/>
  <c r="AI1271"/>
  <c r="AL1271" s="1"/>
  <c r="AI1270"/>
  <c r="AL1270" s="1"/>
  <c r="AI1269"/>
  <c r="AL1269" s="1"/>
  <c r="AI1268"/>
  <c r="AL1268" s="1"/>
  <c r="AI1267"/>
  <c r="AL1267" s="1"/>
  <c r="AI1266"/>
  <c r="AL1266" s="1"/>
  <c r="AI1265"/>
  <c r="AI1264"/>
  <c r="AL1264" s="1"/>
  <c r="AI1263"/>
  <c r="AL1263" s="1"/>
  <c r="AI1262"/>
  <c r="AL1262" s="1"/>
  <c r="AI1261"/>
  <c r="AL1261" s="1"/>
  <c r="AI1260"/>
  <c r="AL1260" s="1"/>
  <c r="AI1259"/>
  <c r="AL1259" s="1"/>
  <c r="AI1258"/>
  <c r="AL1258" s="1"/>
  <c r="AI1257"/>
  <c r="AL1257" s="1"/>
  <c r="AI1256"/>
  <c r="AL1256" s="1"/>
  <c r="AI1255"/>
  <c r="AL1255" s="1"/>
  <c r="AI1254"/>
  <c r="AL1254" s="1"/>
  <c r="AI1253"/>
  <c r="AL1253" s="1"/>
  <c r="AI1252"/>
  <c r="AL1252" s="1"/>
  <c r="AI1251"/>
  <c r="AL1251" s="1"/>
  <c r="AI1250"/>
  <c r="AL1250" s="1"/>
  <c r="AI1249"/>
  <c r="AI1248"/>
  <c r="AL1248" s="1"/>
  <c r="AI1246"/>
  <c r="AL1246" s="1"/>
  <c r="AI1161"/>
  <c r="AL1161" s="1"/>
  <c r="AI1160"/>
  <c r="AL1160" s="1"/>
  <c r="AI1159"/>
  <c r="AL1159" s="1"/>
  <c r="AI1158"/>
  <c r="AL1158" s="1"/>
  <c r="AI1157"/>
  <c r="AL1157" s="1"/>
  <c r="AI1156"/>
  <c r="AL1156" s="1"/>
  <c r="AI1155"/>
  <c r="AL1155" s="1"/>
  <c r="AI1154"/>
  <c r="AL1154" s="1"/>
  <c r="AI1153"/>
  <c r="AL1153" s="1"/>
  <c r="AI1152"/>
  <c r="AL1152" s="1"/>
  <c r="AI1151"/>
  <c r="AL1151" s="1"/>
  <c r="AI1150"/>
  <c r="AL1150" s="1"/>
  <c r="AI1149"/>
  <c r="AL1149" s="1"/>
  <c r="AI1148"/>
  <c r="AI1147"/>
  <c r="AL1147" s="1"/>
  <c r="AI1146"/>
  <c r="AL1146" s="1"/>
  <c r="AI1145"/>
  <c r="AL1145" s="1"/>
  <c r="AI1144"/>
  <c r="AL1144" s="1"/>
  <c r="AI1143"/>
  <c r="AL1143" s="1"/>
  <c r="AI1142"/>
  <c r="AL1142" s="1"/>
  <c r="AI1140"/>
  <c r="AL1140" s="1"/>
  <c r="AI1139"/>
  <c r="AL1139" s="1"/>
  <c r="AI1138"/>
  <c r="AL1138" s="1"/>
  <c r="AI1137"/>
  <c r="AL1137" s="1"/>
  <c r="AI1136"/>
  <c r="AL1136" s="1"/>
  <c r="AI1135"/>
  <c r="AL1135" s="1"/>
  <c r="AI1134"/>
  <c r="AL1134" s="1"/>
  <c r="AI1133"/>
  <c r="AL1133" s="1"/>
  <c r="AI1132"/>
  <c r="AL1132" s="1"/>
  <c r="AI1131"/>
  <c r="AI1130"/>
  <c r="AL1130" s="1"/>
  <c r="AI1129"/>
  <c r="AL1129" s="1"/>
  <c r="AI1128"/>
  <c r="AL1128" s="1"/>
  <c r="AI1050"/>
  <c r="AL1050" s="1"/>
  <c r="AI1049"/>
  <c r="AL1049" s="1"/>
  <c r="AI1047"/>
  <c r="AL1047" s="1"/>
  <c r="AI1046"/>
  <c r="AL1046" s="1"/>
  <c r="AI1045"/>
  <c r="AL1045" s="1"/>
  <c r="AI1044"/>
  <c r="AL1044" s="1"/>
  <c r="AI1043"/>
  <c r="AL1043" s="1"/>
  <c r="AI1042"/>
  <c r="AL1042" s="1"/>
  <c r="AI1041"/>
  <c r="AL1041" s="1"/>
  <c r="AI1040"/>
  <c r="AL1040" s="1"/>
  <c r="AI1039"/>
  <c r="AL1039" s="1"/>
  <c r="AI1038"/>
  <c r="AL1038" s="1"/>
  <c r="AI1037"/>
  <c r="AI1036"/>
  <c r="AL1036" s="1"/>
  <c r="AI1035"/>
  <c r="AL1035" s="1"/>
  <c r="AI1034"/>
  <c r="AL1034" s="1"/>
  <c r="AI1033"/>
  <c r="AL1033" s="1"/>
  <c r="AI1032"/>
  <c r="AL1032" s="1"/>
  <c r="AI1031"/>
  <c r="AL1031" s="1"/>
  <c r="AI1030"/>
  <c r="AL1030" s="1"/>
  <c r="AI1029"/>
  <c r="AL1029" s="1"/>
  <c r="AI1028"/>
  <c r="AL1028" s="1"/>
  <c r="AI1027"/>
  <c r="AL1027" s="1"/>
  <c r="AI1026"/>
  <c r="AL1026" s="1"/>
  <c r="AI1025"/>
  <c r="AL1025" s="1"/>
  <c r="AI1024"/>
  <c r="AL1024" s="1"/>
  <c r="AI1023"/>
  <c r="AL1023" s="1"/>
  <c r="AI1022"/>
  <c r="AL1022" s="1"/>
  <c r="AI1021"/>
  <c r="AI1020"/>
  <c r="AL1020" s="1"/>
  <c r="AI1019"/>
  <c r="AL1019" s="1"/>
  <c r="AI1018"/>
  <c r="AL1018" s="1"/>
  <c r="AI1016"/>
  <c r="AL1016" s="1"/>
  <c r="AI1015"/>
  <c r="AL1015" s="1"/>
  <c r="AI1014"/>
  <c r="AL1014" s="1"/>
  <c r="AI1013"/>
  <c r="AL1013" s="1"/>
  <c r="AI1012"/>
  <c r="AL1012" s="1"/>
  <c r="AI1011"/>
  <c r="AL1011" s="1"/>
  <c r="AI1010"/>
  <c r="AL1010" s="1"/>
  <c r="AI1009"/>
  <c r="AL1009" s="1"/>
  <c r="AI1008"/>
  <c r="AL1008" s="1"/>
  <c r="AI1007"/>
  <c r="AL1007" s="1"/>
  <c r="AI1006"/>
  <c r="AL1006" s="1"/>
  <c r="AI1005"/>
  <c r="AL1005" s="1"/>
  <c r="AI1004"/>
  <c r="AI1003"/>
  <c r="AL1003" s="1"/>
  <c r="AI1002"/>
  <c r="AL1002" s="1"/>
  <c r="AI1001"/>
  <c r="AL1001" s="1"/>
  <c r="AI1000"/>
  <c r="AL1000" s="1"/>
  <c r="AI999"/>
  <c r="AL999" s="1"/>
  <c r="AI998"/>
  <c r="AL998" s="1"/>
  <c r="AI997"/>
  <c r="AL997" s="1"/>
  <c r="AI996"/>
  <c r="AL996" s="1"/>
  <c r="AI995"/>
  <c r="AL995" s="1"/>
  <c r="AI994"/>
  <c r="AL994" s="1"/>
  <c r="AI993"/>
  <c r="AL993" s="1"/>
  <c r="AI992"/>
  <c r="AL992" s="1"/>
  <c r="AI991"/>
  <c r="AL991" s="1"/>
  <c r="AI990"/>
  <c r="AL990" s="1"/>
  <c r="AI989"/>
  <c r="AL989" s="1"/>
  <c r="AI988"/>
  <c r="AI987"/>
  <c r="AL987" s="1"/>
  <c r="AI986"/>
  <c r="AL986" s="1"/>
  <c r="AI985"/>
  <c r="AL985" s="1"/>
  <c r="AI984"/>
  <c r="AL984" s="1"/>
  <c r="AI983"/>
  <c r="AL983" s="1"/>
  <c r="AI982"/>
  <c r="AL982" s="1"/>
  <c r="AI981"/>
  <c r="AL981" s="1"/>
  <c r="AI980"/>
  <c r="AL980" s="1"/>
  <c r="AI979"/>
  <c r="AL979" s="1"/>
  <c r="AI978"/>
  <c r="AL978" s="1"/>
  <c r="AI977"/>
  <c r="AL977" s="1"/>
  <c r="AI976"/>
  <c r="AL976" s="1"/>
  <c r="AI975"/>
  <c r="AL975" s="1"/>
  <c r="AI974"/>
  <c r="AL974" s="1"/>
  <c r="AI973"/>
  <c r="AL973" s="1"/>
  <c r="AI972"/>
  <c r="AI971"/>
  <c r="AL971" s="1"/>
  <c r="AI970"/>
  <c r="AL970" s="1"/>
  <c r="AI969"/>
  <c r="AL969" s="1"/>
  <c r="AI968"/>
  <c r="AL968" s="1"/>
  <c r="AI967"/>
  <c r="AL967" s="1"/>
  <c r="AI966"/>
  <c r="AL966" s="1"/>
  <c r="AI965"/>
  <c r="AL965" s="1"/>
  <c r="AI964"/>
  <c r="AL964" s="1"/>
  <c r="AI963"/>
  <c r="AL963" s="1"/>
  <c r="AI962"/>
  <c r="AL962" s="1"/>
  <c r="AI961"/>
  <c r="AL961" s="1"/>
  <c r="AI960"/>
  <c r="AL960" s="1"/>
  <c r="AI959"/>
  <c r="AL959" s="1"/>
  <c r="AI958"/>
  <c r="AL958" s="1"/>
  <c r="AI957"/>
  <c r="AL957" s="1"/>
  <c r="AI956"/>
  <c r="AI955"/>
  <c r="AL955" s="1"/>
  <c r="AI954"/>
  <c r="AL954" s="1"/>
  <c r="AI953"/>
  <c r="AL953" s="1"/>
  <c r="AI951"/>
  <c r="AL951" s="1"/>
  <c r="AI950"/>
  <c r="AL950" s="1"/>
  <c r="AI949"/>
  <c r="AL949" s="1"/>
  <c r="AI948"/>
  <c r="AL948" s="1"/>
  <c r="AI947"/>
  <c r="AL947" s="1"/>
  <c r="AI946"/>
  <c r="AL946" s="1"/>
  <c r="AI945"/>
  <c r="AL945" s="1"/>
  <c r="AI944"/>
  <c r="AL944" s="1"/>
  <c r="AI943"/>
  <c r="AL943" s="1"/>
  <c r="AI942"/>
  <c r="AL942" s="1"/>
  <c r="AI941"/>
  <c r="AL941" s="1"/>
  <c r="AI940"/>
  <c r="AL940" s="1"/>
  <c r="AI939"/>
  <c r="AI938"/>
  <c r="AL938" s="1"/>
  <c r="AI937"/>
  <c r="AL937" s="1"/>
  <c r="AI936"/>
  <c r="AL936" s="1"/>
  <c r="AI935"/>
  <c r="AL935" s="1"/>
  <c r="AI934"/>
  <c r="AL934" s="1"/>
  <c r="AI933"/>
  <c r="AL933" s="1"/>
  <c r="AI932"/>
  <c r="AL932" s="1"/>
  <c r="AI931"/>
  <c r="AL931" s="1"/>
  <c r="AI930"/>
  <c r="AL930" s="1"/>
  <c r="AI929"/>
  <c r="AL929" s="1"/>
  <c r="AI928"/>
  <c r="AL928" s="1"/>
  <c r="AI927"/>
  <c r="AL927" s="1"/>
  <c r="AI926"/>
  <c r="AL926" s="1"/>
  <c r="AI925"/>
  <c r="AL925" s="1"/>
  <c r="AI924"/>
  <c r="AL924" s="1"/>
  <c r="AI923"/>
  <c r="AI922"/>
  <c r="AL922" s="1"/>
  <c r="AI921"/>
  <c r="AL921" s="1"/>
  <c r="AI920"/>
  <c r="AL920" s="1"/>
  <c r="AI919"/>
  <c r="AL919" s="1"/>
  <c r="AI918"/>
  <c r="AL918" s="1"/>
  <c r="AI917"/>
  <c r="AL917" s="1"/>
  <c r="AI901"/>
  <c r="AL901" s="1"/>
  <c r="AI900"/>
  <c r="AL900" s="1"/>
  <c r="AI899"/>
  <c r="AL899" s="1"/>
  <c r="AI898"/>
  <c r="AL898" s="1"/>
  <c r="AI897"/>
  <c r="AL897" s="1"/>
  <c r="AI896"/>
  <c r="AL896" s="1"/>
  <c r="AI895"/>
  <c r="AL895" s="1"/>
  <c r="AI894"/>
  <c r="AL894" s="1"/>
  <c r="AI893"/>
  <c r="AL893" s="1"/>
  <c r="AI892"/>
  <c r="AI891"/>
  <c r="AL891" s="1"/>
  <c r="AI890"/>
  <c r="AL890" s="1"/>
  <c r="AI889"/>
  <c r="AL889" s="1"/>
  <c r="AI888"/>
  <c r="AL888" s="1"/>
  <c r="AI887"/>
  <c r="AL887" s="1"/>
  <c r="AI886"/>
  <c r="AL886" s="1"/>
  <c r="AI885"/>
  <c r="AL885" s="1"/>
  <c r="AI884"/>
  <c r="AL884" s="1"/>
  <c r="AI883"/>
  <c r="AL883" s="1"/>
  <c r="AI882"/>
  <c r="AL882" s="1"/>
  <c r="AI881"/>
  <c r="AL881" s="1"/>
  <c r="AI880"/>
  <c r="AL880" s="1"/>
  <c r="AI879"/>
  <c r="AL879" s="1"/>
  <c r="AI878"/>
  <c r="AL878" s="1"/>
  <c r="AI877"/>
  <c r="AL877" s="1"/>
  <c r="AI876"/>
  <c r="AI875"/>
  <c r="AL875" s="1"/>
  <c r="AI874"/>
  <c r="AL874" s="1"/>
  <c r="AI873"/>
  <c r="AL873" s="1"/>
  <c r="AI872"/>
  <c r="AL872" s="1"/>
  <c r="AI871"/>
  <c r="AL871" s="1"/>
  <c r="AI870"/>
  <c r="AL870" s="1"/>
  <c r="AI869"/>
  <c r="AL869" s="1"/>
  <c r="AI868"/>
  <c r="AL868" s="1"/>
  <c r="AI867"/>
  <c r="AL867" s="1"/>
  <c r="AI866"/>
  <c r="AL866" s="1"/>
  <c r="AI865"/>
  <c r="AL865" s="1"/>
  <c r="AI864"/>
  <c r="AL864" s="1"/>
  <c r="AI863"/>
  <c r="AL863" s="1"/>
  <c r="AI862"/>
  <c r="AL862" s="1"/>
  <c r="AI861"/>
  <c r="AL861" s="1"/>
  <c r="AI860"/>
  <c r="AI859"/>
  <c r="AL859" s="1"/>
  <c r="AI858"/>
  <c r="AL858" s="1"/>
  <c r="AI857"/>
  <c r="AL857" s="1"/>
  <c r="AI856"/>
  <c r="AL856" s="1"/>
  <c r="AI855"/>
  <c r="AL855" s="1"/>
  <c r="AI854"/>
  <c r="AL854" s="1"/>
  <c r="AI853"/>
  <c r="AL853" s="1"/>
  <c r="AI852"/>
  <c r="AL852" s="1"/>
  <c r="AI851"/>
  <c r="AL851" s="1"/>
  <c r="AI850"/>
  <c r="AL850" s="1"/>
  <c r="AI849"/>
  <c r="AL849" s="1"/>
  <c r="AI848"/>
  <c r="AL848" s="1"/>
  <c r="AI847"/>
  <c r="AL847" s="1"/>
  <c r="AI846"/>
  <c r="AL846" s="1"/>
  <c r="AI845"/>
  <c r="AL845" s="1"/>
  <c r="AI844"/>
  <c r="AI821"/>
  <c r="AI820"/>
  <c r="AI819"/>
  <c r="AI818"/>
  <c r="AI817"/>
  <c r="AI816"/>
  <c r="AI815"/>
  <c r="AI814"/>
  <c r="AI813"/>
  <c r="AI812"/>
  <c r="AI811"/>
  <c r="AI810"/>
  <c r="AI809"/>
  <c r="AI808"/>
  <c r="AI807"/>
  <c r="AI797"/>
  <c r="AI796"/>
  <c r="AI795"/>
  <c r="AI794"/>
  <c r="AI793"/>
  <c r="AI792"/>
  <c r="AI791"/>
  <c r="AI790"/>
  <c r="AI789"/>
  <c r="AI788"/>
  <c r="AI787"/>
  <c r="AI786"/>
  <c r="AI785"/>
  <c r="AI784"/>
  <c r="AI783"/>
  <c r="AI782"/>
  <c r="AI781"/>
  <c r="AI780"/>
  <c r="AI779"/>
  <c r="AI778"/>
  <c r="AI777"/>
  <c r="AI776"/>
  <c r="AI775"/>
  <c r="AI774"/>
  <c r="AI773"/>
  <c r="AI772"/>
  <c r="AI771"/>
  <c r="AI770"/>
  <c r="AI769"/>
  <c r="AI768"/>
  <c r="AI767"/>
  <c r="AI766"/>
  <c r="AI765"/>
  <c r="AI764"/>
  <c r="AI763"/>
  <c r="AI762"/>
  <c r="AI761"/>
  <c r="AI760"/>
  <c r="AI759"/>
  <c r="AI758"/>
  <c r="AI757"/>
  <c r="AI756"/>
  <c r="AI755"/>
  <c r="AI754"/>
  <c r="AI753"/>
  <c r="AI752"/>
  <c r="AI751"/>
  <c r="AI750"/>
  <c r="AI749"/>
  <c r="AI748"/>
  <c r="AI747"/>
  <c r="AI746"/>
  <c r="AI745"/>
  <c r="AI744"/>
  <c r="AI743"/>
  <c r="AI742"/>
  <c r="AI741"/>
  <c r="AI740"/>
  <c r="AI739"/>
  <c r="AI738"/>
  <c r="AI737"/>
  <c r="AI736"/>
  <c r="AI735"/>
  <c r="AI734"/>
  <c r="AI733"/>
  <c r="AI732"/>
  <c r="AI731"/>
  <c r="AI730"/>
  <c r="AI729"/>
  <c r="AI727"/>
  <c r="AI726"/>
  <c r="AI725"/>
  <c r="AI724"/>
  <c r="AI723"/>
  <c r="AI722"/>
  <c r="AI721"/>
  <c r="AI720"/>
  <c r="AI719"/>
  <c r="AI718"/>
  <c r="AI717"/>
  <c r="AI716"/>
  <c r="AI715"/>
  <c r="AI714"/>
  <c r="AI713"/>
  <c r="AI712"/>
  <c r="AI711"/>
  <c r="AI710"/>
  <c r="AI709"/>
  <c r="AI708"/>
  <c r="AI707"/>
  <c r="AI706"/>
  <c r="AI705"/>
  <c r="AI704"/>
  <c r="AI703"/>
  <c r="AI702"/>
  <c r="AI701"/>
  <c r="AI700"/>
  <c r="AI699"/>
  <c r="AI698"/>
  <c r="AI697"/>
  <c r="AI696"/>
  <c r="AI695"/>
  <c r="AI522"/>
  <c r="AI521"/>
  <c r="AI520"/>
  <c r="AI519"/>
  <c r="AI518"/>
  <c r="AI517"/>
  <c r="AI516"/>
  <c r="AI515"/>
  <c r="AI514"/>
  <c r="AI513"/>
  <c r="AI512"/>
  <c r="AI511"/>
  <c r="AI510"/>
  <c r="AI509"/>
  <c r="AI508"/>
  <c r="AI507"/>
  <c r="AI506"/>
  <c r="AI505"/>
  <c r="AI504"/>
  <c r="AI503"/>
  <c r="AI502"/>
  <c r="AI501"/>
  <c r="AL501" s="1"/>
  <c r="AI500"/>
  <c r="AK500" s="1"/>
  <c r="AI499"/>
  <c r="AL499" s="1"/>
  <c r="AI498"/>
  <c r="AK498" s="1"/>
  <c r="AI497"/>
  <c r="AL497" s="1"/>
  <c r="AI496"/>
  <c r="AK496" s="1"/>
  <c r="AI495"/>
  <c r="AL495" s="1"/>
  <c r="AI494"/>
  <c r="AK494" s="1"/>
  <c r="AI493"/>
  <c r="AL493" s="1"/>
  <c r="AI492"/>
  <c r="AK492" s="1"/>
  <c r="AI491"/>
  <c r="AL491" s="1"/>
  <c r="AI490"/>
  <c r="AK490" s="1"/>
  <c r="AI489"/>
  <c r="AL489" s="1"/>
  <c r="AI488"/>
  <c r="AK488" s="1"/>
  <c r="AI487"/>
  <c r="AL487" s="1"/>
  <c r="AI486"/>
  <c r="AK486" s="1"/>
  <c r="AI485"/>
  <c r="AL485" s="1"/>
  <c r="AI484"/>
  <c r="AK484" s="1"/>
  <c r="AI483"/>
  <c r="AL483" s="1"/>
  <c r="AI482"/>
  <c r="AK482" s="1"/>
  <c r="AI466"/>
  <c r="AL466" s="1"/>
  <c r="AI465"/>
  <c r="AK465" s="1"/>
  <c r="AI464"/>
  <c r="AL464" s="1"/>
  <c r="AI463"/>
  <c r="AK463" s="1"/>
  <c r="AI462"/>
  <c r="AL462" s="1"/>
  <c r="AI461"/>
  <c r="AK461" s="1"/>
  <c r="AI460"/>
  <c r="AL460" s="1"/>
  <c r="AI459"/>
  <c r="AK459" s="1"/>
  <c r="AI458"/>
  <c r="AL458" s="1"/>
  <c r="AI457"/>
  <c r="AK457" s="1"/>
  <c r="AI456"/>
  <c r="AL456" s="1"/>
  <c r="AI455"/>
  <c r="AK455" s="1"/>
  <c r="AI454"/>
  <c r="AL454" s="1"/>
  <c r="AI453"/>
  <c r="AK453" s="1"/>
  <c r="AI452"/>
  <c r="AL452" s="1"/>
  <c r="AI451"/>
  <c r="AK451" s="1"/>
  <c r="AI450"/>
  <c r="AL450" s="1"/>
  <c r="AI449"/>
  <c r="AK449" s="1"/>
  <c r="AI448"/>
  <c r="AL448" s="1"/>
  <c r="AI447"/>
  <c r="AK447" s="1"/>
  <c r="AI446"/>
  <c r="AL446" s="1"/>
  <c r="AI445"/>
  <c r="AK445" s="1"/>
  <c r="AI444"/>
  <c r="AL444" s="1"/>
  <c r="AI441"/>
  <c r="AK441" s="1"/>
  <c r="AI440"/>
  <c r="AL440" s="1"/>
  <c r="AI439"/>
  <c r="AK439" s="1"/>
  <c r="AI438"/>
  <c r="AL438" s="1"/>
  <c r="AI437"/>
  <c r="AK437" s="1"/>
  <c r="AI436"/>
  <c r="AL436" s="1"/>
  <c r="AI435"/>
  <c r="AK435" s="1"/>
  <c r="AI434"/>
  <c r="AL434" s="1"/>
  <c r="AI433"/>
  <c r="AK433" s="1"/>
  <c r="AI432"/>
  <c r="AL432" s="1"/>
  <c r="AI431"/>
  <c r="AK431" s="1"/>
  <c r="AI430"/>
  <c r="AL430" s="1"/>
  <c r="AI429"/>
  <c r="AK429" s="1"/>
  <c r="AI428"/>
  <c r="AL428" s="1"/>
  <c r="AI427"/>
  <c r="AK427" s="1"/>
  <c r="AI426"/>
  <c r="AL426" s="1"/>
  <c r="AI425"/>
  <c r="AK425" s="1"/>
  <c r="AI424"/>
  <c r="AL424" s="1"/>
  <c r="AI297"/>
  <c r="AK297" s="1"/>
  <c r="AI296"/>
  <c r="AL296" s="1"/>
  <c r="AI295"/>
  <c r="AK295" s="1"/>
  <c r="AI294"/>
  <c r="AL294" s="1"/>
  <c r="AI293"/>
  <c r="AK293" s="1"/>
  <c r="AI292"/>
  <c r="AL292" s="1"/>
  <c r="AI291"/>
  <c r="AK291" s="1"/>
  <c r="AI290"/>
  <c r="AL290" s="1"/>
  <c r="AI289"/>
  <c r="AK289" s="1"/>
  <c r="AI288"/>
  <c r="AL288" s="1"/>
  <c r="AI287"/>
  <c r="AK287" s="1"/>
  <c r="AI286"/>
  <c r="AL286" s="1"/>
  <c r="AI285"/>
  <c r="AK285" s="1"/>
  <c r="AI284"/>
  <c r="AL284" s="1"/>
  <c r="AI283"/>
  <c r="AK283" s="1"/>
  <c r="AI282"/>
  <c r="AL282" s="1"/>
  <c r="AI281"/>
  <c r="AK281" s="1"/>
  <c r="AI280"/>
  <c r="AL280" s="1"/>
  <c r="AI279"/>
  <c r="AK279" s="1"/>
  <c r="AI278"/>
  <c r="AL278" s="1"/>
  <c r="AI277"/>
  <c r="AK277" s="1"/>
  <c r="AI276"/>
  <c r="AL276" s="1"/>
  <c r="AI275"/>
  <c r="AK275" s="1"/>
  <c r="AI274"/>
  <c r="AL274" s="1"/>
  <c r="AI273"/>
  <c r="AK273" s="1"/>
  <c r="AI272"/>
  <c r="AL272" s="1"/>
  <c r="AI271"/>
  <c r="AK271" s="1"/>
  <c r="AI270"/>
  <c r="AL270" s="1"/>
  <c r="AI269"/>
  <c r="AK269" s="1"/>
  <c r="AI268"/>
  <c r="AL268" s="1"/>
  <c r="AI267"/>
  <c r="AK267" s="1"/>
  <c r="AI266"/>
  <c r="AL266" s="1"/>
  <c r="AI265"/>
  <c r="AK265" s="1"/>
  <c r="AI264"/>
  <c r="AL264" s="1"/>
  <c r="AI263"/>
  <c r="AK263" s="1"/>
  <c r="AI262"/>
  <c r="AL262" s="1"/>
  <c r="AI261"/>
  <c r="AK261" s="1"/>
  <c r="AI260"/>
  <c r="AL260" s="1"/>
  <c r="AI259"/>
  <c r="AK259" s="1"/>
  <c r="AI258"/>
  <c r="AL258" s="1"/>
  <c r="AI257"/>
  <c r="AK257" s="1"/>
  <c r="AI256"/>
  <c r="AL256" s="1"/>
  <c r="AI255"/>
  <c r="AK255" s="1"/>
  <c r="AI254"/>
  <c r="AL254" s="1"/>
  <c r="AI253"/>
  <c r="AK253" s="1"/>
  <c r="AI252"/>
  <c r="AL252" s="1"/>
  <c r="AI251"/>
  <c r="AK251" s="1"/>
  <c r="AI250"/>
  <c r="AL250" s="1"/>
  <c r="AI249"/>
  <c r="AK249" s="1"/>
  <c r="AI248"/>
  <c r="AL248" s="1"/>
  <c r="AI247"/>
  <c r="AK247" s="1"/>
  <c r="AI246"/>
  <c r="AL246" s="1"/>
  <c r="AI245"/>
  <c r="AK245" s="1"/>
  <c r="AI244"/>
  <c r="AL244" s="1"/>
  <c r="AI243"/>
  <c r="AK243" s="1"/>
  <c r="AI242"/>
  <c r="AL242" s="1"/>
  <c r="AI241"/>
  <c r="AK241" s="1"/>
  <c r="AI240"/>
  <c r="AL240" s="1"/>
  <c r="AI239"/>
  <c r="AK239" s="1"/>
  <c r="AI238"/>
  <c r="AL238" s="1"/>
  <c r="AI237"/>
  <c r="AK237" s="1"/>
  <c r="AI236"/>
  <c r="AL236" s="1"/>
  <c r="AI235"/>
  <c r="AK235" s="1"/>
  <c r="AI234"/>
  <c r="AL234" s="1"/>
  <c r="AI233"/>
  <c r="AK233" s="1"/>
  <c r="AI232"/>
  <c r="AL232" s="1"/>
  <c r="AI231"/>
  <c r="AK231" s="1"/>
  <c r="AI230"/>
  <c r="AL230" s="1"/>
  <c r="AI229"/>
  <c r="AK229" s="1"/>
  <c r="AI228"/>
  <c r="AL228" s="1"/>
  <c r="AI227"/>
  <c r="AK227" s="1"/>
  <c r="AI226"/>
  <c r="AL226" s="1"/>
  <c r="AI225"/>
  <c r="AK225" s="1"/>
  <c r="AI224"/>
  <c r="AL224" s="1"/>
  <c r="AI223"/>
  <c r="AK223" s="1"/>
  <c r="AI222"/>
  <c r="AL222" s="1"/>
  <c r="AI221"/>
  <c r="AK221" s="1"/>
  <c r="AI220"/>
  <c r="AL220" s="1"/>
  <c r="AI219"/>
  <c r="AK219" s="1"/>
  <c r="AI218"/>
  <c r="AL218" s="1"/>
  <c r="AI217"/>
  <c r="AK217" s="1"/>
  <c r="AI216"/>
  <c r="AL216" s="1"/>
  <c r="AI215"/>
  <c r="AK215" s="1"/>
  <c r="AI214"/>
  <c r="AL214" s="1"/>
  <c r="AI213"/>
  <c r="AK213" s="1"/>
  <c r="AI212"/>
  <c r="AL212" s="1"/>
  <c r="AI211"/>
  <c r="AK211" s="1"/>
  <c r="AI210"/>
  <c r="AL210" s="1"/>
  <c r="AI209"/>
  <c r="AK209" s="1"/>
  <c r="AI208"/>
  <c r="AL208" s="1"/>
  <c r="AI207"/>
  <c r="AK207" s="1"/>
  <c r="AI206"/>
  <c r="AL206" s="1"/>
  <c r="AI205"/>
  <c r="AK205" s="1"/>
  <c r="AI204"/>
  <c r="AL204" s="1"/>
  <c r="AI203"/>
  <c r="AK203" s="1"/>
  <c r="AI202"/>
  <c r="AL202" s="1"/>
  <c r="AI201"/>
  <c r="AK201" s="1"/>
  <c r="AI200"/>
  <c r="AL200" s="1"/>
  <c r="AI199"/>
  <c r="AK199" s="1"/>
  <c r="AI198"/>
  <c r="AL198" s="1"/>
  <c r="AI197"/>
  <c r="AK197" s="1"/>
  <c r="AI196"/>
  <c r="AL196" s="1"/>
  <c r="AI195"/>
  <c r="AK195" s="1"/>
  <c r="AI194"/>
  <c r="AL194" s="1"/>
  <c r="AI193"/>
  <c r="AK193" s="1"/>
  <c r="AI192"/>
  <c r="AL192" s="1"/>
  <c r="AI191"/>
  <c r="AK191" s="1"/>
  <c r="AI190"/>
  <c r="AL190" s="1"/>
  <c r="AI189"/>
  <c r="AK189" s="1"/>
  <c r="AI188"/>
  <c r="AL188" s="1"/>
  <c r="AI187"/>
  <c r="AK187" s="1"/>
  <c r="AI186"/>
  <c r="AL186" s="1"/>
  <c r="AI185"/>
  <c r="AK185" s="1"/>
  <c r="AI184"/>
  <c r="AL184" s="1"/>
  <c r="AI183"/>
  <c r="AK183" s="1"/>
  <c r="AI182"/>
  <c r="AL182" s="1"/>
  <c r="AI181"/>
  <c r="AK181" s="1"/>
  <c r="AI180"/>
  <c r="AL180" s="1"/>
  <c r="AI179"/>
  <c r="AK179" s="1"/>
  <c r="AI178"/>
  <c r="AL178" s="1"/>
  <c r="AI177"/>
  <c r="AK177" s="1"/>
  <c r="AI176"/>
  <c r="AL176" s="1"/>
  <c r="AI175"/>
  <c r="AK175" s="1"/>
  <c r="AI174"/>
  <c r="AL174" s="1"/>
  <c r="AI173"/>
  <c r="AK173" s="1"/>
  <c r="AI172"/>
  <c r="AL172" s="1"/>
  <c r="AI171"/>
  <c r="AK171" s="1"/>
  <c r="AI170"/>
  <c r="AL170" s="1"/>
  <c r="AI166"/>
  <c r="AK166" s="1"/>
  <c r="AI165"/>
  <c r="AL165" s="1"/>
  <c r="AI164"/>
  <c r="AK164" s="1"/>
  <c r="AI163"/>
  <c r="AL163" s="1"/>
  <c r="AI162"/>
  <c r="AK162" s="1"/>
  <c r="AI161"/>
  <c r="AL161" s="1"/>
  <c r="AI160"/>
  <c r="AK160" s="1"/>
  <c r="AI159"/>
  <c r="AL159" s="1"/>
  <c r="AI158"/>
  <c r="AK158" s="1"/>
  <c r="AI157"/>
  <c r="AL157" s="1"/>
  <c r="AI156"/>
  <c r="AK156" s="1"/>
  <c r="AI155"/>
  <c r="AL155" s="1"/>
  <c r="AI154"/>
  <c r="AK154" s="1"/>
  <c r="AI153"/>
  <c r="AL153" s="1"/>
  <c r="AI152"/>
  <c r="AK152" s="1"/>
  <c r="AI151"/>
  <c r="AL151" s="1"/>
  <c r="AI150"/>
  <c r="AK150" s="1"/>
  <c r="AI149"/>
  <c r="AL149" s="1"/>
  <c r="AI148"/>
  <c r="AK148" s="1"/>
  <c r="AI147"/>
  <c r="AL147" s="1"/>
  <c r="AI146"/>
  <c r="AK146" s="1"/>
  <c r="AI145"/>
  <c r="AL145" s="1"/>
  <c r="AI144"/>
  <c r="AK144" s="1"/>
  <c r="AI143"/>
  <c r="AL143" s="1"/>
  <c r="AI142"/>
  <c r="AK142" s="1"/>
  <c r="AI141"/>
  <c r="AL141" s="1"/>
  <c r="AI140"/>
  <c r="AK140" s="1"/>
  <c r="AI139"/>
  <c r="AL139" s="1"/>
  <c r="AI138"/>
  <c r="AK138" s="1"/>
  <c r="AI137"/>
  <c r="AL137" s="1"/>
  <c r="AI136"/>
  <c r="AK136" s="1"/>
  <c r="AI135"/>
  <c r="AL135" s="1"/>
  <c r="AI134"/>
  <c r="AK134" s="1"/>
  <c r="AI133"/>
  <c r="AL133" s="1"/>
  <c r="AI132"/>
  <c r="AK132" s="1"/>
  <c r="AI131"/>
  <c r="AL131" s="1"/>
  <c r="AI130"/>
  <c r="AK130" s="1"/>
  <c r="AI129"/>
  <c r="AL129" s="1"/>
  <c r="AI128"/>
  <c r="AK128" s="1"/>
  <c r="AI127"/>
  <c r="AL127" s="1"/>
  <c r="AI126"/>
  <c r="AK126" s="1"/>
  <c r="AI125"/>
  <c r="AL125" s="1"/>
  <c r="AI124"/>
  <c r="AK124" s="1"/>
  <c r="AI123"/>
  <c r="AL123" s="1"/>
  <c r="AI122"/>
  <c r="AK122" s="1"/>
  <c r="AI121"/>
  <c r="AL121" s="1"/>
  <c r="AI120"/>
  <c r="AK120" s="1"/>
  <c r="AI119"/>
  <c r="AL119" s="1"/>
  <c r="AI118"/>
  <c r="AK118" s="1"/>
  <c r="AI117"/>
  <c r="AL117" s="1"/>
  <c r="AI116"/>
  <c r="AK116" s="1"/>
  <c r="AI115"/>
  <c r="AL115" s="1"/>
  <c r="AI114"/>
  <c r="AK114" s="1"/>
  <c r="AI113"/>
  <c r="AL113" s="1"/>
  <c r="AI112"/>
  <c r="AK112" s="1"/>
  <c r="AI111"/>
  <c r="AL111" s="1"/>
  <c r="AI110"/>
  <c r="AK110" s="1"/>
  <c r="AI109"/>
  <c r="AL109" s="1"/>
  <c r="AI108"/>
  <c r="AK108" s="1"/>
  <c r="AI107"/>
  <c r="AL107" s="1"/>
  <c r="AI106"/>
  <c r="AK106" s="1"/>
  <c r="AI105"/>
  <c r="AL105" s="1"/>
  <c r="AI104"/>
  <c r="AK104" s="1"/>
  <c r="AI103"/>
  <c r="AL103" s="1"/>
  <c r="AI102"/>
  <c r="AK102" s="1"/>
  <c r="AI101"/>
  <c r="AL101" s="1"/>
  <c r="AI100"/>
  <c r="AK100" s="1"/>
  <c r="AI99"/>
  <c r="AL99" s="1"/>
  <c r="AI98"/>
  <c r="AK98" s="1"/>
  <c r="AI97"/>
  <c r="AL97" s="1"/>
  <c r="AI96"/>
  <c r="AK96" s="1"/>
  <c r="AI95"/>
  <c r="AL95" s="1"/>
  <c r="AI94"/>
  <c r="AK94" s="1"/>
  <c r="AI93"/>
  <c r="AL93" s="1"/>
  <c r="AI92"/>
  <c r="AK92" s="1"/>
  <c r="AI91"/>
  <c r="AL91" s="1"/>
  <c r="AI90"/>
  <c r="AK90" s="1"/>
  <c r="AI89"/>
  <c r="AL89" s="1"/>
  <c r="AI88"/>
  <c r="AK88" s="1"/>
  <c r="AI87"/>
  <c r="AL87" s="1"/>
  <c r="AI86"/>
  <c r="AK86" s="1"/>
  <c r="AI85"/>
  <c r="AL85" s="1"/>
  <c r="AI84"/>
  <c r="AK84" s="1"/>
  <c r="AI83"/>
  <c r="AL83" s="1"/>
  <c r="AI82"/>
  <c r="AK82" s="1"/>
  <c r="AI81"/>
  <c r="AL81" s="1"/>
  <c r="AI80"/>
  <c r="AK80" s="1"/>
  <c r="AI79"/>
  <c r="AL79" s="1"/>
  <c r="AI78"/>
  <c r="AK78" s="1"/>
  <c r="AI77"/>
  <c r="AL77" s="1"/>
  <c r="AI76"/>
  <c r="AK76" s="1"/>
  <c r="AI75"/>
  <c r="AL75" s="1"/>
  <c r="AI74"/>
  <c r="AK74" s="1"/>
  <c r="AI73"/>
  <c r="AL73" s="1"/>
  <c r="AI72"/>
  <c r="AK72" s="1"/>
  <c r="AI71"/>
  <c r="AL71" s="1"/>
  <c r="AI70"/>
  <c r="AK70" s="1"/>
  <c r="AI69"/>
  <c r="AL69" s="1"/>
  <c r="AI68"/>
  <c r="AK68" s="1"/>
  <c r="AI67"/>
  <c r="AL67" s="1"/>
  <c r="AI66"/>
  <c r="AK66" s="1"/>
  <c r="AI65"/>
  <c r="AL65" s="1"/>
  <c r="AI64"/>
  <c r="AK64" s="1"/>
  <c r="AI63"/>
  <c r="AL63" s="1"/>
  <c r="AI62"/>
  <c r="AK62" s="1"/>
  <c r="AI61"/>
  <c r="AL61" s="1"/>
  <c r="AI60"/>
  <c r="AK60" s="1"/>
  <c r="AI59"/>
  <c r="AL59" s="1"/>
  <c r="AI58"/>
  <c r="AK58" s="1"/>
  <c r="AI57"/>
  <c r="AL57" s="1"/>
  <c r="AI56"/>
  <c r="AK56" s="1"/>
  <c r="AI55"/>
  <c r="AL55" s="1"/>
  <c r="AI54"/>
  <c r="AK54" s="1"/>
  <c r="AI53"/>
  <c r="AL53" s="1"/>
  <c r="AI52"/>
  <c r="AK52" s="1"/>
  <c r="AI51"/>
  <c r="AL51" s="1"/>
  <c r="AI50"/>
  <c r="AK50" s="1"/>
  <c r="AI49"/>
  <c r="AL49" s="1"/>
  <c r="AI48"/>
  <c r="AK48" s="1"/>
  <c r="AI47"/>
  <c r="AL47" s="1"/>
  <c r="AI46"/>
  <c r="AK46" s="1"/>
  <c r="AI45"/>
  <c r="AL45" s="1"/>
  <c r="AI44"/>
  <c r="AK44" s="1"/>
  <c r="AI43"/>
  <c r="AL43" s="1"/>
  <c r="AI42"/>
  <c r="AK42" s="1"/>
  <c r="AI41"/>
  <c r="AL41" s="1"/>
  <c r="AI40"/>
  <c r="AK40" s="1"/>
  <c r="AI39"/>
  <c r="AL39" s="1"/>
  <c r="AI38"/>
  <c r="AK38" s="1"/>
  <c r="AI37"/>
  <c r="AL37" s="1"/>
  <c r="AI36"/>
  <c r="AK36" s="1"/>
  <c r="AI35"/>
  <c r="AL35" s="1"/>
  <c r="AI34"/>
  <c r="AK34" s="1"/>
  <c r="AI33"/>
  <c r="AL33" s="1"/>
  <c r="AI32"/>
  <c r="AK32" s="1"/>
  <c r="AI31"/>
  <c r="AL31" s="1"/>
  <c r="AI30"/>
  <c r="AK30" s="1"/>
  <c r="AI29"/>
  <c r="AL29" s="1"/>
  <c r="AI28"/>
  <c r="AK28" s="1"/>
  <c r="AI27"/>
  <c r="AL27" s="1"/>
  <c r="AI26"/>
  <c r="AK26" s="1"/>
  <c r="AI25"/>
  <c r="AL25" s="1"/>
  <c r="AI24"/>
  <c r="AK24" s="1"/>
  <c r="AI23"/>
  <c r="AL23" s="1"/>
  <c r="AI22"/>
  <c r="AK22" s="1"/>
  <c r="AI21"/>
  <c r="AL21" s="1"/>
  <c r="AI20"/>
  <c r="AK20" s="1"/>
  <c r="AI19"/>
  <c r="AL19" s="1"/>
  <c r="AI18"/>
  <c r="AK18" s="1"/>
  <c r="AI17"/>
  <c r="AL17" s="1"/>
  <c r="AI16"/>
  <c r="AK16" s="1"/>
  <c r="AI15"/>
  <c r="AL15" s="1"/>
  <c r="AI14"/>
  <c r="AK14" s="1"/>
  <c r="AI13"/>
  <c r="AL13" s="1"/>
  <c r="AI12"/>
  <c r="AK12" s="1"/>
  <c r="AI11"/>
  <c r="AL11" s="1"/>
  <c r="AI10"/>
  <c r="AK10" s="1"/>
  <c r="AI9"/>
  <c r="AL9" s="1"/>
  <c r="AI8"/>
  <c r="AK8" s="1"/>
  <c r="AI7"/>
  <c r="AL7" s="1"/>
  <c r="AI6"/>
  <c r="AK6" s="1"/>
  <c r="AI5"/>
  <c r="AL5" s="1"/>
  <c r="AI4"/>
  <c r="AK4" s="1"/>
  <c r="AI3"/>
  <c r="AL3" s="1"/>
  <c r="AI2"/>
  <c r="AL2" s="1"/>
  <c r="U5211" l="1"/>
  <c r="V5211" s="1"/>
  <c r="U5213"/>
  <c r="V5213" s="1"/>
  <c r="U5215"/>
  <c r="V5215" s="1"/>
  <c r="U5217"/>
  <c r="V5217" s="1"/>
  <c r="U5219"/>
  <c r="V5219" s="1"/>
  <c r="U5221"/>
  <c r="V5221" s="1"/>
  <c r="U5223"/>
  <c r="V5223" s="1"/>
  <c r="U5225"/>
  <c r="V5225" s="1"/>
  <c r="U5227"/>
  <c r="V5227" s="1"/>
  <c r="U5229"/>
  <c r="V5229" s="1"/>
  <c r="U5230"/>
  <c r="V5230" s="1"/>
  <c r="U5364"/>
  <c r="V5364" s="1"/>
  <c r="U5374"/>
  <c r="V5374" s="1"/>
  <c r="U5378"/>
  <c r="V5378" s="1"/>
  <c r="U5380"/>
  <c r="V5380" s="1"/>
  <c r="U5382"/>
  <c r="V5382" s="1"/>
  <c r="U5388"/>
  <c r="V5388" s="1"/>
  <c r="U5389"/>
  <c r="V5389" s="1"/>
  <c r="U5390"/>
  <c r="V5390" s="1"/>
  <c r="U5394"/>
  <c r="V5394" s="1"/>
  <c r="U5362"/>
  <c r="V5362" s="1"/>
  <c r="U5210"/>
  <c r="V5210" s="1"/>
  <c r="U5212"/>
  <c r="V5212" s="1"/>
  <c r="U5214"/>
  <c r="V5214" s="1"/>
  <c r="U5216"/>
  <c r="V5216" s="1"/>
  <c r="U5218"/>
  <c r="V5218" s="1"/>
  <c r="U5220"/>
  <c r="V5220" s="1"/>
  <c r="U5222"/>
  <c r="V5222" s="1"/>
  <c r="U5224"/>
  <c r="V5224" s="1"/>
  <c r="U5226"/>
  <c r="V5226" s="1"/>
  <c r="U5228"/>
  <c r="V5228" s="1"/>
  <c r="U5232"/>
  <c r="V5232" s="1"/>
  <c r="U5234"/>
  <c r="V5234" s="1"/>
  <c r="U5236"/>
  <c r="V5236" s="1"/>
  <c r="U5238"/>
  <c r="V5238" s="1"/>
  <c r="U5240"/>
  <c r="V5240" s="1"/>
  <c r="U5242"/>
  <c r="V5242" s="1"/>
  <c r="U5244"/>
  <c r="V5244" s="1"/>
  <c r="U5250"/>
  <c r="V5250" s="1"/>
  <c r="U5264"/>
  <c r="V5264" s="1"/>
  <c r="U5270"/>
  <c r="V5270" s="1"/>
  <c r="U5272"/>
  <c r="V5272" s="1"/>
  <c r="U5274"/>
  <c r="V5274" s="1"/>
  <c r="U5286"/>
  <c r="V5286" s="1"/>
  <c r="U5296"/>
  <c r="V5296" s="1"/>
  <c r="U5298"/>
  <c r="V5298" s="1"/>
  <c r="U5300"/>
  <c r="V5300" s="1"/>
  <c r="U5302"/>
  <c r="V5302" s="1"/>
  <c r="U5314"/>
  <c r="V5314" s="1"/>
  <c r="U5330"/>
  <c r="V5330" s="1"/>
  <c r="U5332"/>
  <c r="V5332" s="1"/>
  <c r="U5334"/>
  <c r="V5334" s="1"/>
  <c r="U5336"/>
  <c r="V5336" s="1"/>
  <c r="U5338"/>
  <c r="V5338" s="1"/>
  <c r="U5340"/>
  <c r="V5340" s="1"/>
  <c r="U5342"/>
  <c r="V5342" s="1"/>
  <c r="U5344"/>
  <c r="V5344" s="1"/>
  <c r="U5346"/>
  <c r="V5346" s="1"/>
  <c r="AK4914"/>
  <c r="AK4917"/>
  <c r="AK4918"/>
  <c r="AK4919"/>
  <c r="AK4920"/>
  <c r="AK4921"/>
  <c r="AK4922"/>
  <c r="AK4930"/>
  <c r="AK4931"/>
  <c r="AK4932"/>
  <c r="AK4933"/>
  <c r="AK4936"/>
  <c r="AK4937"/>
  <c r="AK4938"/>
  <c r="AK4939"/>
  <c r="AK4944"/>
  <c r="AK4945"/>
  <c r="AK4946"/>
  <c r="AK4947"/>
  <c r="AK4948"/>
  <c r="AK4949"/>
  <c r="AK4950"/>
  <c r="AK4951"/>
  <c r="AK4952"/>
  <c r="AK4953"/>
  <c r="AK4954"/>
  <c r="AK4955"/>
  <c r="AK4956"/>
  <c r="AK4959"/>
  <c r="AK4960"/>
  <c r="AK4961"/>
  <c r="AK4962"/>
  <c r="AK4969"/>
  <c r="AK4970"/>
  <c r="AK4971"/>
  <c r="AK4972"/>
  <c r="AK4973"/>
  <c r="AK4974"/>
  <c r="AK4975"/>
  <c r="AK4976"/>
  <c r="AK4977"/>
  <c r="AK4978"/>
  <c r="AK4979"/>
  <c r="AK4980"/>
  <c r="AK4981"/>
  <c r="AK4982"/>
  <c r="AK4983"/>
  <c r="AK4984"/>
  <c r="AK4985"/>
  <c r="AK4986"/>
  <c r="AK4987"/>
  <c r="AK4988"/>
  <c r="AK4992"/>
  <c r="AK4993"/>
  <c r="AK4994"/>
  <c r="AK4995"/>
  <c r="AK4996"/>
  <c r="AK4997"/>
  <c r="AK4998"/>
  <c r="AK4999"/>
  <c r="AK5000"/>
  <c r="AK5001"/>
  <c r="AK5002"/>
  <c r="AK5003"/>
  <c r="AK5004"/>
  <c r="AK5005"/>
  <c r="AK5006"/>
  <c r="AK5007"/>
  <c r="AK5008"/>
  <c r="AK5009"/>
  <c r="AK5011"/>
  <c r="AK5012"/>
  <c r="AK5013"/>
  <c r="AK5014"/>
  <c r="AK5015"/>
  <c r="AK5016"/>
  <c r="AK5017"/>
  <c r="AK5019"/>
  <c r="AK5020"/>
  <c r="AK5021"/>
  <c r="AK5022"/>
  <c r="AK5023"/>
  <c r="AK5024"/>
  <c r="AK5025"/>
  <c r="AK5027"/>
  <c r="AK5028"/>
  <c r="AK5029"/>
  <c r="AK5030"/>
  <c r="AK5031"/>
  <c r="AK5032"/>
  <c r="AK5033"/>
  <c r="AK5034"/>
  <c r="AK5035"/>
  <c r="AK5036"/>
  <c r="AK5037"/>
  <c r="AK5038"/>
  <c r="AK5039"/>
  <c r="AK5040"/>
  <c r="AK5041"/>
  <c r="AK5042"/>
  <c r="AK5043"/>
  <c r="AK5044"/>
  <c r="AK5045"/>
  <c r="AK5046"/>
  <c r="AK5047"/>
  <c r="AK5048"/>
  <c r="AK5049"/>
  <c r="AK5050"/>
  <c r="AK5051"/>
  <c r="AK5052"/>
  <c r="AK5053"/>
  <c r="AK5055"/>
  <c r="AK5056"/>
  <c r="AK5057"/>
  <c r="AK5058"/>
  <c r="AK5059"/>
  <c r="AK5060"/>
  <c r="AK5061"/>
  <c r="AK5062"/>
  <c r="AK5063"/>
  <c r="AK5064"/>
  <c r="AK5065"/>
  <c r="AK5066"/>
  <c r="AK5068"/>
  <c r="AK5069"/>
  <c r="AK5070"/>
  <c r="AK5071"/>
  <c r="AK5072"/>
  <c r="AK5073"/>
  <c r="AK5074"/>
  <c r="AK5075"/>
  <c r="AK5076"/>
  <c r="AK5077"/>
  <c r="AK5078"/>
  <c r="AK5079"/>
  <c r="AK5080"/>
  <c r="AK5081"/>
  <c r="AK5082"/>
  <c r="AK5083"/>
  <c r="AK5084"/>
  <c r="AK5085"/>
  <c r="AK5086"/>
  <c r="AK5087"/>
  <c r="AK5088"/>
  <c r="AK5089"/>
  <c r="AK5090"/>
  <c r="AK5092"/>
  <c r="AK5093"/>
  <c r="AK5094"/>
  <c r="AK5095"/>
  <c r="AK5096"/>
  <c r="AK5098"/>
  <c r="AK5099"/>
  <c r="AK5100"/>
  <c r="AK5101"/>
  <c r="AK5102"/>
  <c r="AK5103"/>
  <c r="AK5104"/>
  <c r="AK5105"/>
  <c r="AK5106"/>
  <c r="AK5108"/>
  <c r="AK5109"/>
  <c r="AK5110"/>
  <c r="AK5111"/>
  <c r="AK5112"/>
  <c r="AK5113"/>
  <c r="AK5114"/>
  <c r="AK5115"/>
  <c r="AK5116"/>
  <c r="AK5117"/>
  <c r="AK5118"/>
  <c r="AK5119"/>
  <c r="AK5120"/>
  <c r="AK5122"/>
  <c r="AK5123"/>
  <c r="AK5124"/>
  <c r="AK5127"/>
  <c r="AK5128"/>
  <c r="AK5129"/>
  <c r="AK5130"/>
  <c r="AK5131"/>
  <c r="AK5132"/>
  <c r="AK5133"/>
  <c r="AK5134"/>
  <c r="AK5135"/>
  <c r="AK5136"/>
  <c r="AK5138"/>
  <c r="AK5139"/>
  <c r="AK5140"/>
  <c r="AK5141"/>
  <c r="AK5142"/>
  <c r="AK5143"/>
  <c r="AK5144"/>
  <c r="AK5145"/>
  <c r="AK5146"/>
  <c r="AK5147"/>
  <c r="AK5148"/>
  <c r="AK5149"/>
  <c r="AK5150"/>
  <c r="AK5151"/>
  <c r="AK5152"/>
  <c r="AK5153"/>
  <c r="AK5154"/>
  <c r="AK5155"/>
  <c r="AK5156"/>
  <c r="AK5157"/>
  <c r="AK5158"/>
  <c r="AK5159"/>
  <c r="AK5160"/>
  <c r="AK5161"/>
  <c r="AK5163"/>
  <c r="AK5164"/>
  <c r="AK5165"/>
  <c r="AK5166"/>
  <c r="AK5167"/>
  <c r="AK5168"/>
  <c r="AK5169"/>
  <c r="AK5170"/>
  <c r="AK5172"/>
  <c r="AK5173"/>
  <c r="AK5174"/>
  <c r="AK5175"/>
  <c r="AK5176"/>
  <c r="AK5177"/>
  <c r="AK5178"/>
  <c r="AK5179"/>
  <c r="AK5180"/>
  <c r="AK5181"/>
  <c r="AK5182"/>
  <c r="AK5184"/>
  <c r="AK5185"/>
  <c r="AK5186"/>
  <c r="AK5187"/>
  <c r="AK5188"/>
  <c r="AK5189"/>
  <c r="AK5190"/>
  <c r="AK5191"/>
  <c r="AK5192"/>
  <c r="AK5193"/>
  <c r="AK5194"/>
  <c r="AK5195"/>
  <c r="AK5196"/>
  <c r="AK5198"/>
  <c r="AK5199"/>
  <c r="AK5200"/>
  <c r="AK5201"/>
  <c r="AK5202"/>
  <c r="AK5203"/>
  <c r="AK5204"/>
  <c r="AK5205"/>
  <c r="AK5206"/>
  <c r="AK5207"/>
  <c r="AK5208"/>
  <c r="AK5209"/>
  <c r="AK4315"/>
  <c r="AK1548"/>
  <c r="AK2993"/>
  <c r="AK206"/>
  <c r="AK980"/>
  <c r="AK1804"/>
  <c r="AK75"/>
  <c r="AK1273"/>
  <c r="AK1676"/>
  <c r="AK2837"/>
  <c r="AK3142"/>
  <c r="AK4625"/>
  <c r="AK11"/>
  <c r="AK139"/>
  <c r="AK270"/>
  <c r="AK900"/>
  <c r="AK1045"/>
  <c r="AK1380"/>
  <c r="AK1612"/>
  <c r="AK1740"/>
  <c r="AK2725"/>
  <c r="AK2908"/>
  <c r="AK3057"/>
  <c r="AK4167"/>
  <c r="AK4498"/>
  <c r="AK4693"/>
  <c r="AK43"/>
  <c r="AK107"/>
  <c r="AK174"/>
  <c r="AK238"/>
  <c r="AK428"/>
  <c r="AK868"/>
  <c r="AK947"/>
  <c r="AK1012"/>
  <c r="AK1156"/>
  <c r="AK1305"/>
  <c r="AK1413"/>
  <c r="AK1580"/>
  <c r="AK1644"/>
  <c r="AK1708"/>
  <c r="AK1772"/>
  <c r="AK1836"/>
  <c r="AK2805"/>
  <c r="AK2870"/>
  <c r="AK2961"/>
  <c r="AK3025"/>
  <c r="AK3109"/>
  <c r="AK3314"/>
  <c r="AK4219"/>
  <c r="AK4380"/>
  <c r="AK4545"/>
  <c r="AL4546"/>
  <c r="AK4547"/>
  <c r="AL4548"/>
  <c r="AK4549"/>
  <c r="AL4550"/>
  <c r="AK4551"/>
  <c r="AL4552"/>
  <c r="AK4553"/>
  <c r="AL4554"/>
  <c r="AK4555"/>
  <c r="AL4556"/>
  <c r="AK4557"/>
  <c r="AL4558"/>
  <c r="AK4559"/>
  <c r="AL4560"/>
  <c r="AK4561"/>
  <c r="AL4562"/>
  <c r="AK4563"/>
  <c r="AL4564"/>
  <c r="AK4565"/>
  <c r="AL4566"/>
  <c r="AK4567"/>
  <c r="AL4570"/>
  <c r="AK4571"/>
  <c r="AL4572"/>
  <c r="AK4573"/>
  <c r="AL4574"/>
  <c r="AK4575"/>
  <c r="AL4576"/>
  <c r="AK4577"/>
  <c r="AL4578"/>
  <c r="AK4579"/>
  <c r="AL4580"/>
  <c r="AK4581"/>
  <c r="AL4582"/>
  <c r="AK4583"/>
  <c r="AL4584"/>
  <c r="AK4585"/>
  <c r="AL4586"/>
  <c r="AK4587"/>
  <c r="AL4588"/>
  <c r="AK4589"/>
  <c r="AL4590"/>
  <c r="AK4591"/>
  <c r="AK4659"/>
  <c r="AK4727"/>
  <c r="AK27"/>
  <c r="AK59"/>
  <c r="AK91"/>
  <c r="AK123"/>
  <c r="AK155"/>
  <c r="AK190"/>
  <c r="AK222"/>
  <c r="AK254"/>
  <c r="AK286"/>
  <c r="AK446"/>
  <c r="AK852"/>
  <c r="AK884"/>
  <c r="AK931"/>
  <c r="AK964"/>
  <c r="AK996"/>
  <c r="AK1029"/>
  <c r="AK1139"/>
  <c r="AK1257"/>
  <c r="AK1289"/>
  <c r="AK1321"/>
  <c r="AK1397"/>
  <c r="AK1429"/>
  <c r="AK1564"/>
  <c r="AK1596"/>
  <c r="AK1628"/>
  <c r="AK1660"/>
  <c r="AK1692"/>
  <c r="AK1724"/>
  <c r="AK1756"/>
  <c r="AK1788"/>
  <c r="AK1820"/>
  <c r="AK1852"/>
  <c r="AK2789"/>
  <c r="AK2821"/>
  <c r="AK2853"/>
  <c r="AK2889"/>
  <c r="AK2945"/>
  <c r="AK2977"/>
  <c r="AK3009"/>
  <c r="AK3041"/>
  <c r="AK3073"/>
  <c r="AK3126"/>
  <c r="AK3296"/>
  <c r="AK3330"/>
  <c r="AK4183"/>
  <c r="AK4246"/>
  <c r="AK4331"/>
  <c r="AK4396"/>
  <c r="AK4516"/>
  <c r="AK4609"/>
  <c r="AK4641"/>
  <c r="AK4675"/>
  <c r="AK4711"/>
  <c r="AL503"/>
  <c r="AK503"/>
  <c r="AL505"/>
  <c r="AK505"/>
  <c r="AL507"/>
  <c r="AK507"/>
  <c r="AL509"/>
  <c r="AK509"/>
  <c r="AL511"/>
  <c r="AK511"/>
  <c r="AL513"/>
  <c r="AK513"/>
  <c r="AL515"/>
  <c r="AK515"/>
  <c r="AL517"/>
  <c r="AK517"/>
  <c r="AL519"/>
  <c r="AK519"/>
  <c r="AL521"/>
  <c r="AK521"/>
  <c r="AL695"/>
  <c r="AK695"/>
  <c r="AL697"/>
  <c r="AK697"/>
  <c r="AL699"/>
  <c r="AK699"/>
  <c r="AL701"/>
  <c r="AK701"/>
  <c r="AL703"/>
  <c r="AK703"/>
  <c r="AL705"/>
  <c r="AK705"/>
  <c r="AL707"/>
  <c r="AK707"/>
  <c r="AL709"/>
  <c r="AK709"/>
  <c r="AL711"/>
  <c r="AK711"/>
  <c r="AL713"/>
  <c r="AK713"/>
  <c r="AL715"/>
  <c r="AK715"/>
  <c r="AL717"/>
  <c r="AK717"/>
  <c r="AL719"/>
  <c r="AK719"/>
  <c r="AL721"/>
  <c r="AK721"/>
  <c r="AL723"/>
  <c r="AK723"/>
  <c r="AL725"/>
  <c r="AK725"/>
  <c r="AL727"/>
  <c r="AK727"/>
  <c r="AL730"/>
  <c r="AK730"/>
  <c r="AL732"/>
  <c r="AK732"/>
  <c r="AL734"/>
  <c r="AK734"/>
  <c r="AL736"/>
  <c r="AK736"/>
  <c r="AL738"/>
  <c r="AK738"/>
  <c r="AL740"/>
  <c r="AK740"/>
  <c r="AL742"/>
  <c r="AK742"/>
  <c r="AL744"/>
  <c r="AK744"/>
  <c r="AL746"/>
  <c r="AK746"/>
  <c r="AL748"/>
  <c r="AK748"/>
  <c r="AL750"/>
  <c r="AK750"/>
  <c r="AL752"/>
  <c r="AK752"/>
  <c r="AL754"/>
  <c r="AK754"/>
  <c r="AL756"/>
  <c r="AK756"/>
  <c r="AL758"/>
  <c r="AK758"/>
  <c r="AL760"/>
  <c r="AK760"/>
  <c r="AL762"/>
  <c r="AK762"/>
  <c r="AL764"/>
  <c r="AK764"/>
  <c r="AL766"/>
  <c r="AK766"/>
  <c r="AL768"/>
  <c r="AK768"/>
  <c r="AL770"/>
  <c r="AK770"/>
  <c r="AL772"/>
  <c r="AK772"/>
  <c r="AL774"/>
  <c r="AK774"/>
  <c r="AL776"/>
  <c r="AK776"/>
  <c r="AL778"/>
  <c r="AK778"/>
  <c r="AL780"/>
  <c r="AK780"/>
  <c r="AL782"/>
  <c r="AK782"/>
  <c r="AL784"/>
  <c r="AK784"/>
  <c r="AL786"/>
  <c r="AK786"/>
  <c r="AL788"/>
  <c r="AK788"/>
  <c r="AL790"/>
  <c r="AK790"/>
  <c r="AL792"/>
  <c r="AK792"/>
  <c r="AL794"/>
  <c r="AK794"/>
  <c r="AL796"/>
  <c r="AK796"/>
  <c r="AL807"/>
  <c r="AK807"/>
  <c r="AL809"/>
  <c r="AK809"/>
  <c r="AL811"/>
  <c r="AK811"/>
  <c r="AL813"/>
  <c r="AK813"/>
  <c r="AL815"/>
  <c r="AK815"/>
  <c r="AL817"/>
  <c r="AK817"/>
  <c r="AL819"/>
  <c r="AK819"/>
  <c r="AL821"/>
  <c r="AK821"/>
  <c r="AL860"/>
  <c r="AK860"/>
  <c r="AL892"/>
  <c r="AK892"/>
  <c r="AL939"/>
  <c r="AK939"/>
  <c r="AL972"/>
  <c r="AK972"/>
  <c r="AL1004"/>
  <c r="AK1004"/>
  <c r="AL1037"/>
  <c r="AK1037"/>
  <c r="AL1148"/>
  <c r="AK1148"/>
  <c r="AL1265"/>
  <c r="AK1265"/>
  <c r="AL1297"/>
  <c r="AK1297"/>
  <c r="AL1329"/>
  <c r="AK1329"/>
  <c r="AL1405"/>
  <c r="AK1405"/>
  <c r="AL1540"/>
  <c r="AK1540"/>
  <c r="AL1572"/>
  <c r="AK1572"/>
  <c r="AL1604"/>
  <c r="AK1604"/>
  <c r="AL1636"/>
  <c r="AK1636"/>
  <c r="AL1668"/>
  <c r="AK1668"/>
  <c r="AL1700"/>
  <c r="AK1700"/>
  <c r="AL1732"/>
  <c r="AK1732"/>
  <c r="AL1764"/>
  <c r="AK1764"/>
  <c r="AL1796"/>
  <c r="AK1796"/>
  <c r="AL1828"/>
  <c r="AK1828"/>
  <c r="AK3"/>
  <c r="AK19"/>
  <c r="AK35"/>
  <c r="AK51"/>
  <c r="AK67"/>
  <c r="AK83"/>
  <c r="AK99"/>
  <c r="AK115"/>
  <c r="AK131"/>
  <c r="AK147"/>
  <c r="AK163"/>
  <c r="AK182"/>
  <c r="AK198"/>
  <c r="AK214"/>
  <c r="AK230"/>
  <c r="AK246"/>
  <c r="AK262"/>
  <c r="AK278"/>
  <c r="AK294"/>
  <c r="AK436"/>
  <c r="AK454"/>
  <c r="AL455"/>
  <c r="AK456"/>
  <c r="AL457"/>
  <c r="AK458"/>
  <c r="AL459"/>
  <c r="AK460"/>
  <c r="AL461"/>
  <c r="AK462"/>
  <c r="AL463"/>
  <c r="AK464"/>
  <c r="AL465"/>
  <c r="AK466"/>
  <c r="AL482"/>
  <c r="AK483"/>
  <c r="AL484"/>
  <c r="AK485"/>
  <c r="AL486"/>
  <c r="AK487"/>
  <c r="AL488"/>
  <c r="AK489"/>
  <c r="AL490"/>
  <c r="AK491"/>
  <c r="AL492"/>
  <c r="AK493"/>
  <c r="AL494"/>
  <c r="AK495"/>
  <c r="AL496"/>
  <c r="AK497"/>
  <c r="AL498"/>
  <c r="AK499"/>
  <c r="AL500"/>
  <c r="AK501"/>
  <c r="AK502"/>
  <c r="AL502"/>
  <c r="AK504"/>
  <c r="AL504"/>
  <c r="AK506"/>
  <c r="AL506"/>
  <c r="AK508"/>
  <c r="AL508"/>
  <c r="AK510"/>
  <c r="AL510"/>
  <c r="AK512"/>
  <c r="AL512"/>
  <c r="AK514"/>
  <c r="AL514"/>
  <c r="AK516"/>
  <c r="AL516"/>
  <c r="AK518"/>
  <c r="AL518"/>
  <c r="AK520"/>
  <c r="AL520"/>
  <c r="AK522"/>
  <c r="AL522"/>
  <c r="AK696"/>
  <c r="AL696"/>
  <c r="AK698"/>
  <c r="AL698"/>
  <c r="AK700"/>
  <c r="AL700"/>
  <c r="AK702"/>
  <c r="AL702"/>
  <c r="AK704"/>
  <c r="AL704"/>
  <c r="AK706"/>
  <c r="AL706"/>
  <c r="AK708"/>
  <c r="AL708"/>
  <c r="AK710"/>
  <c r="AL710"/>
  <c r="AK712"/>
  <c r="AL712"/>
  <c r="AK714"/>
  <c r="AL714"/>
  <c r="AK716"/>
  <c r="AL716"/>
  <c r="AK718"/>
  <c r="AL718"/>
  <c r="AK720"/>
  <c r="AL720"/>
  <c r="AK722"/>
  <c r="AL722"/>
  <c r="AK724"/>
  <c r="AL724"/>
  <c r="AK726"/>
  <c r="AL726"/>
  <c r="AK729"/>
  <c r="AL729"/>
  <c r="AK731"/>
  <c r="AL731"/>
  <c r="AK733"/>
  <c r="AL733"/>
  <c r="AK735"/>
  <c r="AL735"/>
  <c r="AK737"/>
  <c r="AL737"/>
  <c r="AK739"/>
  <c r="AL739"/>
  <c r="AK741"/>
  <c r="AL741"/>
  <c r="AK743"/>
  <c r="AL743"/>
  <c r="AK745"/>
  <c r="AL745"/>
  <c r="AK747"/>
  <c r="AL747"/>
  <c r="AK749"/>
  <c r="AL749"/>
  <c r="AK751"/>
  <c r="AL751"/>
  <c r="AK753"/>
  <c r="AL753"/>
  <c r="AK755"/>
  <c r="AL755"/>
  <c r="AK757"/>
  <c r="AL757"/>
  <c r="AK759"/>
  <c r="AL759"/>
  <c r="AK761"/>
  <c r="AL761"/>
  <c r="AK763"/>
  <c r="AL763"/>
  <c r="AK765"/>
  <c r="AL765"/>
  <c r="AK767"/>
  <c r="AL767"/>
  <c r="AK769"/>
  <c r="AL769"/>
  <c r="AK771"/>
  <c r="AL771"/>
  <c r="AK773"/>
  <c r="AL773"/>
  <c r="AK775"/>
  <c r="AL775"/>
  <c r="AK777"/>
  <c r="AL777"/>
  <c r="AK779"/>
  <c r="AL779"/>
  <c r="AK781"/>
  <c r="AL781"/>
  <c r="AK783"/>
  <c r="AL783"/>
  <c r="AK785"/>
  <c r="AL785"/>
  <c r="AK787"/>
  <c r="AL787"/>
  <c r="AK789"/>
  <c r="AL789"/>
  <c r="AK791"/>
  <c r="AL791"/>
  <c r="AK793"/>
  <c r="AL793"/>
  <c r="AK795"/>
  <c r="AL795"/>
  <c r="AK797"/>
  <c r="AL797"/>
  <c r="AK808"/>
  <c r="AL808"/>
  <c r="AK810"/>
  <c r="AL810"/>
  <c r="AK812"/>
  <c r="AL812"/>
  <c r="AK814"/>
  <c r="AL814"/>
  <c r="AK816"/>
  <c r="AL816"/>
  <c r="AK818"/>
  <c r="AL818"/>
  <c r="AK820"/>
  <c r="AL820"/>
  <c r="AL844"/>
  <c r="AK844"/>
  <c r="AL876"/>
  <c r="AK876"/>
  <c r="AL923"/>
  <c r="AK923"/>
  <c r="AL956"/>
  <c r="AK956"/>
  <c r="AL988"/>
  <c r="AK988"/>
  <c r="AL1021"/>
  <c r="AK1021"/>
  <c r="AL1131"/>
  <c r="AK1131"/>
  <c r="AL1249"/>
  <c r="AK1249"/>
  <c r="AL1281"/>
  <c r="AK1281"/>
  <c r="AL1313"/>
  <c r="AK1313"/>
  <c r="AL1389"/>
  <c r="AK1389"/>
  <c r="AL1421"/>
  <c r="AK1421"/>
  <c r="AL1556"/>
  <c r="AK1556"/>
  <c r="AL1588"/>
  <c r="AK1588"/>
  <c r="AL1620"/>
  <c r="AK1620"/>
  <c r="AL1652"/>
  <c r="AK1652"/>
  <c r="AL1684"/>
  <c r="AK1684"/>
  <c r="AL1716"/>
  <c r="AK1716"/>
  <c r="AL1748"/>
  <c r="AK1748"/>
  <c r="AL1780"/>
  <c r="AK1780"/>
  <c r="AL1812"/>
  <c r="AK1812"/>
  <c r="AL1844"/>
  <c r="AK1844"/>
  <c r="AK2717"/>
  <c r="AK2733"/>
  <c r="AK2797"/>
  <c r="AK2813"/>
  <c r="AK2829"/>
  <c r="AK2845"/>
  <c r="AK2862"/>
  <c r="AK2878"/>
  <c r="AK2897"/>
  <c r="AK2916"/>
  <c r="AK2953"/>
  <c r="AK2969"/>
  <c r="AK2985"/>
  <c r="AK3001"/>
  <c r="AK3017"/>
  <c r="AK3033"/>
  <c r="AK3049"/>
  <c r="AK3065"/>
  <c r="AK3081"/>
  <c r="AK3117"/>
  <c r="AK3134"/>
  <c r="AK3288"/>
  <c r="AK3306"/>
  <c r="AK3322"/>
  <c r="AK4157"/>
  <c r="AK4175"/>
  <c r="AK4205"/>
  <c r="AK4236"/>
  <c r="AK4307"/>
  <c r="AK4323"/>
  <c r="AK4372"/>
  <c r="AK4388"/>
  <c r="AK4404"/>
  <c r="AK4506"/>
  <c r="AK4524"/>
  <c r="AK4599"/>
  <c r="AK4617"/>
  <c r="AK4633"/>
  <c r="AK4651"/>
  <c r="AK4667"/>
  <c r="AK4685"/>
  <c r="AK4703"/>
  <c r="AK4719"/>
  <c r="AK4339"/>
  <c r="AK4376"/>
  <c r="AK4384"/>
  <c r="AK4392"/>
  <c r="AK4400"/>
  <c r="AK4492"/>
  <c r="AK4502"/>
  <c r="AK4510"/>
  <c r="AK4520"/>
  <c r="AK4528"/>
  <c r="AK4595"/>
  <c r="AK4605"/>
  <c r="AK4613"/>
  <c r="AK4621"/>
  <c r="AK4629"/>
  <c r="AK4637"/>
  <c r="AK4645"/>
  <c r="AK4655"/>
  <c r="AK4663"/>
  <c r="AK4671"/>
  <c r="AK4681"/>
  <c r="AK4689"/>
  <c r="AK4697"/>
  <c r="AK4707"/>
  <c r="AK4715"/>
  <c r="AK4723"/>
  <c r="AK4750"/>
  <c r="AK7"/>
  <c r="AK15"/>
  <c r="AK23"/>
  <c r="AK31"/>
  <c r="AK39"/>
  <c r="AK47"/>
  <c r="AK55"/>
  <c r="AK63"/>
  <c r="AK71"/>
  <c r="AK79"/>
  <c r="AK87"/>
  <c r="AK95"/>
  <c r="AK103"/>
  <c r="AK111"/>
  <c r="AK119"/>
  <c r="AK127"/>
  <c r="AK135"/>
  <c r="AK143"/>
  <c r="AK151"/>
  <c r="AK159"/>
  <c r="AK170"/>
  <c r="AK178"/>
  <c r="AK186"/>
  <c r="AK194"/>
  <c r="AK202"/>
  <c r="AK210"/>
  <c r="AK218"/>
  <c r="AK226"/>
  <c r="AK234"/>
  <c r="AK242"/>
  <c r="AK250"/>
  <c r="AK258"/>
  <c r="AK266"/>
  <c r="AK274"/>
  <c r="AK282"/>
  <c r="AK290"/>
  <c r="AK424"/>
  <c r="AK432"/>
  <c r="AK440"/>
  <c r="AK450"/>
  <c r="AK848"/>
  <c r="AK856"/>
  <c r="AK864"/>
  <c r="AK872"/>
  <c r="AK880"/>
  <c r="AK888"/>
  <c r="AK896"/>
  <c r="AK919"/>
  <c r="AK927"/>
  <c r="AK935"/>
  <c r="AK943"/>
  <c r="AK951"/>
  <c r="AK960"/>
  <c r="AK968"/>
  <c r="AK976"/>
  <c r="AK984"/>
  <c r="AK992"/>
  <c r="AK1000"/>
  <c r="AK1008"/>
  <c r="AK1016"/>
  <c r="AK1025"/>
  <c r="AK1033"/>
  <c r="AK1041"/>
  <c r="AK1050"/>
  <c r="AK1135"/>
  <c r="AK1144"/>
  <c r="AK1152"/>
  <c r="AK1160"/>
  <c r="AK1253"/>
  <c r="AK1261"/>
  <c r="AK1269"/>
  <c r="AK1277"/>
  <c r="AK1285"/>
  <c r="AK1293"/>
  <c r="AK1301"/>
  <c r="AK1309"/>
  <c r="AK1317"/>
  <c r="AK1325"/>
  <c r="AK1376"/>
  <c r="AK1385"/>
  <c r="AK1393"/>
  <c r="AK1401"/>
  <c r="AK1409"/>
  <c r="AK1417"/>
  <c r="AK1425"/>
  <c r="AK1536"/>
  <c r="AK1544"/>
  <c r="AK1552"/>
  <c r="AK1560"/>
  <c r="AK1568"/>
  <c r="AK1576"/>
  <c r="AK1584"/>
  <c r="AK1592"/>
  <c r="AK1600"/>
  <c r="AK1608"/>
  <c r="AK1616"/>
  <c r="AK1624"/>
  <c r="AK1632"/>
  <c r="AK1640"/>
  <c r="AK1648"/>
  <c r="AK1656"/>
  <c r="AK1664"/>
  <c r="AK1672"/>
  <c r="AK1680"/>
  <c r="AK1688"/>
  <c r="AK1696"/>
  <c r="AK1704"/>
  <c r="AK1712"/>
  <c r="AK1720"/>
  <c r="AK1728"/>
  <c r="AK1736"/>
  <c r="AK1744"/>
  <c r="AK1752"/>
  <c r="AK1760"/>
  <c r="AK1768"/>
  <c r="AK1776"/>
  <c r="AK1784"/>
  <c r="AK1792"/>
  <c r="AK1800"/>
  <c r="AK1808"/>
  <c r="AK1816"/>
  <c r="AK1824"/>
  <c r="AK1832"/>
  <c r="AK1840"/>
  <c r="AK1848"/>
  <c r="AK2713"/>
  <c r="AK2721"/>
  <c r="AK2729"/>
  <c r="AK2737"/>
  <c r="AK2793"/>
  <c r="AK2801"/>
  <c r="AK2809"/>
  <c r="AK2817"/>
  <c r="AK2825"/>
  <c r="AK2833"/>
  <c r="AK2841"/>
  <c r="AK2849"/>
  <c r="AK2858"/>
  <c r="AK2866"/>
  <c r="AK2874"/>
  <c r="AK2885"/>
  <c r="AK2893"/>
  <c r="AK2904"/>
  <c r="AK2912"/>
  <c r="AK2941"/>
  <c r="AK2949"/>
  <c r="AK2957"/>
  <c r="AK2965"/>
  <c r="AK2973"/>
  <c r="AK2981"/>
  <c r="AK2989"/>
  <c r="AK2997"/>
  <c r="AK3005"/>
  <c r="AK3013"/>
  <c r="AK3021"/>
  <c r="AK3029"/>
  <c r="AK3037"/>
  <c r="AK3045"/>
  <c r="AK3053"/>
  <c r="AK3061"/>
  <c r="AK3069"/>
  <c r="AK3077"/>
  <c r="AK3105"/>
  <c r="AK3113"/>
  <c r="AK3121"/>
  <c r="AK3130"/>
  <c r="AK3138"/>
  <c r="AK3146"/>
  <c r="AK3292"/>
  <c r="AK3300"/>
  <c r="AK3310"/>
  <c r="AK3318"/>
  <c r="AK3326"/>
  <c r="AK4153"/>
  <c r="AK4163"/>
  <c r="AK4171"/>
  <c r="AK4179"/>
  <c r="AK4187"/>
  <c r="AK4209"/>
  <c r="AK4223"/>
  <c r="AK4242"/>
  <c r="AK4250"/>
  <c r="AK4311"/>
  <c r="AK4319"/>
  <c r="AK4327"/>
  <c r="AK4335"/>
  <c r="AK2263"/>
  <c r="AL2263"/>
  <c r="AK2265"/>
  <c r="AL2265"/>
  <c r="AK2267"/>
  <c r="AL2267"/>
  <c r="AK2269"/>
  <c r="AL2269"/>
  <c r="AK2271"/>
  <c r="AL2271"/>
  <c r="AK2273"/>
  <c r="AL2273"/>
  <c r="AK2275"/>
  <c r="AL2275"/>
  <c r="AK2277"/>
  <c r="AL2277"/>
  <c r="AK2279"/>
  <c r="AL2279"/>
  <c r="AK2281"/>
  <c r="AL2281"/>
  <c r="AK2283"/>
  <c r="AL2283"/>
  <c r="AK2285"/>
  <c r="AL2285"/>
  <c r="AK2287"/>
  <c r="AL2287"/>
  <c r="AK2289"/>
  <c r="AL2289"/>
  <c r="AK2291"/>
  <c r="AL2291"/>
  <c r="AK2293"/>
  <c r="AL2293"/>
  <c r="AK2295"/>
  <c r="AL2295"/>
  <c r="AK2297"/>
  <c r="AL2297"/>
  <c r="AK2299"/>
  <c r="AL2299"/>
  <c r="AK2301"/>
  <c r="AL2301"/>
  <c r="AK2303"/>
  <c r="AL2303"/>
  <c r="AK2305"/>
  <c r="AL2305"/>
  <c r="AK2307"/>
  <c r="AL2307"/>
  <c r="AK2309"/>
  <c r="AL2309"/>
  <c r="AK2311"/>
  <c r="AL2311"/>
  <c r="AK2313"/>
  <c r="AL2313"/>
  <c r="AK2315"/>
  <c r="AL2315"/>
  <c r="AK2317"/>
  <c r="AL2317"/>
  <c r="AK2319"/>
  <c r="AL2319"/>
  <c r="AK2321"/>
  <c r="AL2321"/>
  <c r="AK2323"/>
  <c r="AL2323"/>
  <c r="AK2325"/>
  <c r="AL2325"/>
  <c r="AK2327"/>
  <c r="AL2327"/>
  <c r="AK2329"/>
  <c r="AL2329"/>
  <c r="AK2331"/>
  <c r="AL2331"/>
  <c r="AK2333"/>
  <c r="AL2333"/>
  <c r="AK2335"/>
  <c r="AL2335"/>
  <c r="AK2337"/>
  <c r="AL2337"/>
  <c r="AK2339"/>
  <c r="AL2339"/>
  <c r="AK2341"/>
  <c r="AL2341"/>
  <c r="AK2343"/>
  <c r="AL2343"/>
  <c r="AK2345"/>
  <c r="AL2345"/>
  <c r="AK2347"/>
  <c r="AL2347"/>
  <c r="AK2349"/>
  <c r="AL2349"/>
  <c r="AK2351"/>
  <c r="AL2351"/>
  <c r="AK2353"/>
  <c r="AL2353"/>
  <c r="AK2355"/>
  <c r="AL2355"/>
  <c r="AK2357"/>
  <c r="AL2357"/>
  <c r="AK2359"/>
  <c r="AL2359"/>
  <c r="AK2361"/>
  <c r="AL2361"/>
  <c r="AK2363"/>
  <c r="AL2363"/>
  <c r="AK2365"/>
  <c r="AL2365"/>
  <c r="AK2413"/>
  <c r="AL2413"/>
  <c r="AK2452"/>
  <c r="AL2452"/>
  <c r="AK2454"/>
  <c r="AL2454"/>
  <c r="AK2456"/>
  <c r="AL2456"/>
  <c r="AK2514"/>
  <c r="AL2514"/>
  <c r="AK2516"/>
  <c r="AL2516"/>
  <c r="AK2518"/>
  <c r="AL2518"/>
  <c r="AK2520"/>
  <c r="AL2520"/>
  <c r="AK2522"/>
  <c r="AL2522"/>
  <c r="AK2524"/>
  <c r="AL2524"/>
  <c r="AK2526"/>
  <c r="AL2526"/>
  <c r="AK2528"/>
  <c r="AL2528"/>
  <c r="AK2530"/>
  <c r="AL2530"/>
  <c r="AK2532"/>
  <c r="AL2532"/>
  <c r="AK2534"/>
  <c r="AL2534"/>
  <c r="AK2536"/>
  <c r="AL2536"/>
  <c r="AK2538"/>
  <c r="AL2538"/>
  <c r="AK2540"/>
  <c r="AL2540"/>
  <c r="AK2542"/>
  <c r="AL2542"/>
  <c r="AK2544"/>
  <c r="AL2544"/>
  <c r="AK2546"/>
  <c r="AL2546"/>
  <c r="AK2548"/>
  <c r="AL2548"/>
  <c r="AK2550"/>
  <c r="AL2550"/>
  <c r="AK2552"/>
  <c r="AL2552"/>
  <c r="AK2554"/>
  <c r="AL2554"/>
  <c r="AK2556"/>
  <c r="AL2556"/>
  <c r="AK2558"/>
  <c r="AL2558"/>
  <c r="AK2560"/>
  <c r="AL2560"/>
  <c r="AK2562"/>
  <c r="AL2562"/>
  <c r="AK2564"/>
  <c r="AL2564"/>
  <c r="AK2566"/>
  <c r="AL2566"/>
  <c r="AK2568"/>
  <c r="AL2568"/>
  <c r="AK2570"/>
  <c r="AL2570"/>
  <c r="AK2572"/>
  <c r="AL2572"/>
  <c r="AK2574"/>
  <c r="AL2574"/>
  <c r="AK2576"/>
  <c r="AL2576"/>
  <c r="AK2578"/>
  <c r="AL2578"/>
  <c r="AK2580"/>
  <c r="AL2580"/>
  <c r="AK2582"/>
  <c r="AL2582"/>
  <c r="AK2584"/>
  <c r="AL2584"/>
  <c r="AK2586"/>
  <c r="AL2586"/>
  <c r="AK2588"/>
  <c r="AL2588"/>
  <c r="AK2590"/>
  <c r="AL2590"/>
  <c r="AK2592"/>
  <c r="AL2592"/>
  <c r="AK2594"/>
  <c r="AL2594"/>
  <c r="AK2596"/>
  <c r="AL2596"/>
  <c r="AK2598"/>
  <c r="AL2598"/>
  <c r="AK2600"/>
  <c r="AL2600"/>
  <c r="AK2602"/>
  <c r="AL2602"/>
  <c r="AK2604"/>
  <c r="AL2604"/>
  <c r="AK2606"/>
  <c r="AL2606"/>
  <c r="AK2608"/>
  <c r="AL2608"/>
  <c r="AK2610"/>
  <c r="AL2610"/>
  <c r="AK2652"/>
  <c r="AL2652"/>
  <c r="AK2654"/>
  <c r="AL2654"/>
  <c r="AK2656"/>
  <c r="AL2656"/>
  <c r="AK2658"/>
  <c r="AL2658"/>
  <c r="AK2660"/>
  <c r="AL2660"/>
  <c r="AK2662"/>
  <c r="AL2662"/>
  <c r="AK2664"/>
  <c r="AL2664"/>
  <c r="AK2666"/>
  <c r="AL2666"/>
  <c r="AK2668"/>
  <c r="AL2668"/>
  <c r="AK2670"/>
  <c r="AL2670"/>
  <c r="AK2672"/>
  <c r="AL2672"/>
  <c r="AK2674"/>
  <c r="AL2674"/>
  <c r="AK2676"/>
  <c r="AL2676"/>
  <c r="AK2678"/>
  <c r="AL2678"/>
  <c r="AK2680"/>
  <c r="AL2680"/>
  <c r="AK2682"/>
  <c r="AL2682"/>
  <c r="AK2684"/>
  <c r="AL2684"/>
  <c r="AK2686"/>
  <c r="AL2686"/>
  <c r="AK2688"/>
  <c r="AL2688"/>
  <c r="AK2690"/>
  <c r="AL2690"/>
  <c r="AK2692"/>
  <c r="AL2692"/>
  <c r="AK2694"/>
  <c r="AL2694"/>
  <c r="AK2696"/>
  <c r="AL2696"/>
  <c r="AK2698"/>
  <c r="AL2698"/>
  <c r="AK2700"/>
  <c r="AL2700"/>
  <c r="AK2702"/>
  <c r="AL2702"/>
  <c r="AK2704"/>
  <c r="AL2704"/>
  <c r="AK2706"/>
  <c r="AL2706"/>
  <c r="AK2"/>
  <c r="AK5"/>
  <c r="AK9"/>
  <c r="AK13"/>
  <c r="AK17"/>
  <c r="AK21"/>
  <c r="AK25"/>
  <c r="AK29"/>
  <c r="AK33"/>
  <c r="AK37"/>
  <c r="AK41"/>
  <c r="AK45"/>
  <c r="AK49"/>
  <c r="AK53"/>
  <c r="AK57"/>
  <c r="AK61"/>
  <c r="AK65"/>
  <c r="AK69"/>
  <c r="AK73"/>
  <c r="AK77"/>
  <c r="AK81"/>
  <c r="AK85"/>
  <c r="AK89"/>
  <c r="AK93"/>
  <c r="AK97"/>
  <c r="AK101"/>
  <c r="AK105"/>
  <c r="AK109"/>
  <c r="AK113"/>
  <c r="AK117"/>
  <c r="AK121"/>
  <c r="AK125"/>
  <c r="AK129"/>
  <c r="AK133"/>
  <c r="AK137"/>
  <c r="AK141"/>
  <c r="AK145"/>
  <c r="AK149"/>
  <c r="AK153"/>
  <c r="AK157"/>
  <c r="AK161"/>
  <c r="AK165"/>
  <c r="AK172"/>
  <c r="AK176"/>
  <c r="AK180"/>
  <c r="AK184"/>
  <c r="AK188"/>
  <c r="AK192"/>
  <c r="AK196"/>
  <c r="AK200"/>
  <c r="AK204"/>
  <c r="AK208"/>
  <c r="AK212"/>
  <c r="AK216"/>
  <c r="AK220"/>
  <c r="AK224"/>
  <c r="AK228"/>
  <c r="AK232"/>
  <c r="AK236"/>
  <c r="AK240"/>
  <c r="AK244"/>
  <c r="AK248"/>
  <c r="AK252"/>
  <c r="AK256"/>
  <c r="AK260"/>
  <c r="AK264"/>
  <c r="AK268"/>
  <c r="AK272"/>
  <c r="AK276"/>
  <c r="AK280"/>
  <c r="AK284"/>
  <c r="AK288"/>
  <c r="AK292"/>
  <c r="AK296"/>
  <c r="AK426"/>
  <c r="AK430"/>
  <c r="AK434"/>
  <c r="AK438"/>
  <c r="AK444"/>
  <c r="AK448"/>
  <c r="AK452"/>
  <c r="AK846"/>
  <c r="AK850"/>
  <c r="AK854"/>
  <c r="AK858"/>
  <c r="AK862"/>
  <c r="AK866"/>
  <c r="AK870"/>
  <c r="AK874"/>
  <c r="AK878"/>
  <c r="AK882"/>
  <c r="AK886"/>
  <c r="AK890"/>
  <c r="AK894"/>
  <c r="AK898"/>
  <c r="AK917"/>
  <c r="AK921"/>
  <c r="AK925"/>
  <c r="AK929"/>
  <c r="AK933"/>
  <c r="AK937"/>
  <c r="AK941"/>
  <c r="AK945"/>
  <c r="AK949"/>
  <c r="AK954"/>
  <c r="AK958"/>
  <c r="AK962"/>
  <c r="AK966"/>
  <c r="AK970"/>
  <c r="AK974"/>
  <c r="AK978"/>
  <c r="AK982"/>
  <c r="AK986"/>
  <c r="AK990"/>
  <c r="AK994"/>
  <c r="AK998"/>
  <c r="AK1002"/>
  <c r="AK1006"/>
  <c r="AK1010"/>
  <c r="AK1014"/>
  <c r="AK1019"/>
  <c r="AK1023"/>
  <c r="AK1027"/>
  <c r="AK1031"/>
  <c r="AK1035"/>
  <c r="AK1039"/>
  <c r="AK1043"/>
  <c r="AK1047"/>
  <c r="AK1129"/>
  <c r="AK1133"/>
  <c r="AK1137"/>
  <c r="AK1142"/>
  <c r="AK1146"/>
  <c r="AK1150"/>
  <c r="AK1154"/>
  <c r="AK1158"/>
  <c r="AK1246"/>
  <c r="AK1251"/>
  <c r="AK1255"/>
  <c r="AK1259"/>
  <c r="AK1263"/>
  <c r="AK1267"/>
  <c r="AK1271"/>
  <c r="AK1275"/>
  <c r="AK1279"/>
  <c r="AK1283"/>
  <c r="AK1287"/>
  <c r="AK1291"/>
  <c r="AK1295"/>
  <c r="AK1299"/>
  <c r="AK1303"/>
  <c r="AK1307"/>
  <c r="AK1311"/>
  <c r="AK1315"/>
  <c r="AK1319"/>
  <c r="AK1323"/>
  <c r="AK1327"/>
  <c r="AK1374"/>
  <c r="AK1378"/>
  <c r="AK1382"/>
  <c r="AK1387"/>
  <c r="AK1391"/>
  <c r="AK1395"/>
  <c r="AK1399"/>
  <c r="AK1403"/>
  <c r="AK1407"/>
  <c r="AK1411"/>
  <c r="AK1415"/>
  <c r="AK1419"/>
  <c r="AK1423"/>
  <c r="AK1427"/>
  <c r="AK1534"/>
  <c r="AK1538"/>
  <c r="AK1542"/>
  <c r="AK1546"/>
  <c r="AK1550"/>
  <c r="AK1554"/>
  <c r="AK1558"/>
  <c r="AK1562"/>
  <c r="AK1566"/>
  <c r="AK1570"/>
  <c r="AK1574"/>
  <c r="AK1578"/>
  <c r="AK1582"/>
  <c r="AK1586"/>
  <c r="AK1590"/>
  <c r="AK1594"/>
  <c r="AK1598"/>
  <c r="AK1602"/>
  <c r="AK1606"/>
  <c r="AK1610"/>
  <c r="AK1614"/>
  <c r="AK1618"/>
  <c r="AK1622"/>
  <c r="AK1626"/>
  <c r="AK1630"/>
  <c r="AK1634"/>
  <c r="AK1638"/>
  <c r="AK1642"/>
  <c r="AK1646"/>
  <c r="AK1650"/>
  <c r="AK1654"/>
  <c r="AK1658"/>
  <c r="AK1662"/>
  <c r="AK1666"/>
  <c r="AK1670"/>
  <c r="AK1674"/>
  <c r="AK1678"/>
  <c r="AK1682"/>
  <c r="AK1686"/>
  <c r="AK1690"/>
  <c r="AK1694"/>
  <c r="AK1698"/>
  <c r="AK1702"/>
  <c r="AK1706"/>
  <c r="AK1710"/>
  <c r="AK1714"/>
  <c r="AK1718"/>
  <c r="AK1722"/>
  <c r="AK1726"/>
  <c r="AK1730"/>
  <c r="AK1734"/>
  <c r="AK1738"/>
  <c r="AK1742"/>
  <c r="AK1746"/>
  <c r="AK1750"/>
  <c r="AK1754"/>
  <c r="AK1758"/>
  <c r="AK1762"/>
  <c r="AK1766"/>
  <c r="AK1770"/>
  <c r="AK1774"/>
  <c r="AK1778"/>
  <c r="AK1782"/>
  <c r="AK1786"/>
  <c r="AK1790"/>
  <c r="AK1794"/>
  <c r="AK1798"/>
  <c r="AK1802"/>
  <c r="AK1806"/>
  <c r="AK1810"/>
  <c r="AK1814"/>
  <c r="AK1818"/>
  <c r="AK1822"/>
  <c r="AK1826"/>
  <c r="AK1830"/>
  <c r="AK1834"/>
  <c r="AK1838"/>
  <c r="AK1842"/>
  <c r="AK1846"/>
  <c r="AK1850"/>
  <c r="AK1854"/>
  <c r="AL1855"/>
  <c r="AK1856"/>
  <c r="AL1857"/>
  <c r="AK1858"/>
  <c r="AL1859"/>
  <c r="AK1860"/>
  <c r="AL1861"/>
  <c r="AK1862"/>
  <c r="AL1863"/>
  <c r="AK1864"/>
  <c r="AL1865"/>
  <c r="AK1866"/>
  <c r="AL1867"/>
  <c r="AK1868"/>
  <c r="AL1869"/>
  <c r="AK1870"/>
  <c r="AL1871"/>
  <c r="AK1872"/>
  <c r="AL1873"/>
  <c r="AK1874"/>
  <c r="AL1875"/>
  <c r="AK1876"/>
  <c r="AL1877"/>
  <c r="AK1878"/>
  <c r="AL1879"/>
  <c r="AK1880"/>
  <c r="AL1881"/>
  <c r="AK1882"/>
  <c r="AL1883"/>
  <c r="AK1884"/>
  <c r="AL1885"/>
  <c r="AK1886"/>
  <c r="AL1887"/>
  <c r="AK1888"/>
  <c r="AL1889"/>
  <c r="AK1927"/>
  <c r="AL1928"/>
  <c r="AK1929"/>
  <c r="AL1930"/>
  <c r="AK1931"/>
  <c r="AL1932"/>
  <c r="AK1933"/>
  <c r="AL1934"/>
  <c r="AK1935"/>
  <c r="AL1936"/>
  <c r="AK1937"/>
  <c r="AL1938"/>
  <c r="AK1939"/>
  <c r="AL1940"/>
  <c r="AK1941"/>
  <c r="AL1942"/>
  <c r="AK1943"/>
  <c r="AL1944"/>
  <c r="AK1945"/>
  <c r="AL1946"/>
  <c r="AK1947"/>
  <c r="AL1948"/>
  <c r="AK1949"/>
  <c r="AL1950"/>
  <c r="AK1951"/>
  <c r="AL1952"/>
  <c r="AK1953"/>
  <c r="AL1954"/>
  <c r="AK1955"/>
  <c r="AL1956"/>
  <c r="AK1957"/>
  <c r="AL1958"/>
  <c r="AK1959"/>
  <c r="AL1960"/>
  <c r="AK1961"/>
  <c r="AL1962"/>
  <c r="AK1963"/>
  <c r="AL1964"/>
  <c r="AK1965"/>
  <c r="AL1966"/>
  <c r="AK1967"/>
  <c r="AL1968"/>
  <c r="AK1969"/>
  <c r="AL1970"/>
  <c r="AK1971"/>
  <c r="AL1972"/>
  <c r="AK1973"/>
  <c r="AL1974"/>
  <c r="AK1975"/>
  <c r="AL1976"/>
  <c r="AK1977"/>
  <c r="AL1978"/>
  <c r="AK1979"/>
  <c r="AL1980"/>
  <c r="AK1981"/>
  <c r="AL1982"/>
  <c r="AK1983"/>
  <c r="AL1984"/>
  <c r="AK1985"/>
  <c r="AL1986"/>
  <c r="AK1987"/>
  <c r="AL1988"/>
  <c r="AK1989"/>
  <c r="AL1990"/>
  <c r="AK1991"/>
  <c r="AL1992"/>
  <c r="AK1993"/>
  <c r="AL1994"/>
  <c r="AK1995"/>
  <c r="AL1996"/>
  <c r="AK1997"/>
  <c r="AL1998"/>
  <c r="AK1999"/>
  <c r="AL2000"/>
  <c r="AK2001"/>
  <c r="AL2002"/>
  <c r="AK2003"/>
  <c r="AL2004"/>
  <c r="AK2005"/>
  <c r="AL2006"/>
  <c r="AK2007"/>
  <c r="AL2008"/>
  <c r="AK2009"/>
  <c r="AL2010"/>
  <c r="AK2011"/>
  <c r="AL2012"/>
  <c r="AK2013"/>
  <c r="AL2014"/>
  <c r="AK2015"/>
  <c r="AL2016"/>
  <c r="AK2017"/>
  <c r="AL2018"/>
  <c r="AK2019"/>
  <c r="AL2020"/>
  <c r="AK2021"/>
  <c r="AL2022"/>
  <c r="AK2023"/>
  <c r="AL2024"/>
  <c r="AK2025"/>
  <c r="AL2026"/>
  <c r="AK2027"/>
  <c r="AL2028"/>
  <c r="AK2029"/>
  <c r="AL2030"/>
  <c r="AK2031"/>
  <c r="AL2032"/>
  <c r="AK2033"/>
  <c r="AL2034"/>
  <c r="AK2035"/>
  <c r="AL2036"/>
  <c r="AK2037"/>
  <c r="AL2038"/>
  <c r="AK2039"/>
  <c r="AL2040"/>
  <c r="AK2041"/>
  <c r="AL2042"/>
  <c r="AK2043"/>
  <c r="AL2044"/>
  <c r="AK2045"/>
  <c r="AL2046"/>
  <c r="AK2047"/>
  <c r="AL2048"/>
  <c r="AK2049"/>
  <c r="AL2050"/>
  <c r="AK2051"/>
  <c r="AL2052"/>
  <c r="AK2053"/>
  <c r="AL2054"/>
  <c r="AK2055"/>
  <c r="AL2056"/>
  <c r="AK2057"/>
  <c r="AL2058"/>
  <c r="AK2059"/>
  <c r="AL2060"/>
  <c r="AK2061"/>
  <c r="AL2062"/>
  <c r="AK2063"/>
  <c r="AL2064"/>
  <c r="AK2065"/>
  <c r="AL2066"/>
  <c r="AK2067"/>
  <c r="AL2068"/>
  <c r="AK2069"/>
  <c r="AL2070"/>
  <c r="AK2071"/>
  <c r="AL2072"/>
  <c r="AK2073"/>
  <c r="AL2074"/>
  <c r="AK2075"/>
  <c r="AL2076"/>
  <c r="AK2077"/>
  <c r="AL2078"/>
  <c r="AK2079"/>
  <c r="AL2080"/>
  <c r="AK2081"/>
  <c r="AL2082"/>
  <c r="AK2083"/>
  <c r="AL2084"/>
  <c r="AK2085"/>
  <c r="AL2086"/>
  <c r="AK2087"/>
  <c r="AL2088"/>
  <c r="AK2089"/>
  <c r="AL2090"/>
  <c r="AK2091"/>
  <c r="AL2092"/>
  <c r="AK2093"/>
  <c r="AL2094"/>
  <c r="AK2095"/>
  <c r="AL2096"/>
  <c r="AK2097"/>
  <c r="AL2098"/>
  <c r="AK2099"/>
  <c r="AL2100"/>
  <c r="AK2101"/>
  <c r="AL2102"/>
  <c r="AK2103"/>
  <c r="AL2104"/>
  <c r="AK2105"/>
  <c r="AL2106"/>
  <c r="AK2107"/>
  <c r="AL2108"/>
  <c r="AK2109"/>
  <c r="AL2110"/>
  <c r="AK2111"/>
  <c r="AL2112"/>
  <c r="AK2113"/>
  <c r="AL2114"/>
  <c r="AK2115"/>
  <c r="AL2116"/>
  <c r="AK2117"/>
  <c r="AL2118"/>
  <c r="AK2119"/>
  <c r="AL2120"/>
  <c r="AK2121"/>
  <c r="AL2122"/>
  <c r="AK2123"/>
  <c r="AL2124"/>
  <c r="AK2125"/>
  <c r="AL2126"/>
  <c r="AK2127"/>
  <c r="AL2128"/>
  <c r="AK2129"/>
  <c r="AL2130"/>
  <c r="AK2131"/>
  <c r="AL2132"/>
  <c r="AK2133"/>
  <c r="AL2134"/>
  <c r="AK2135"/>
  <c r="AL2136"/>
  <c r="AK2137"/>
  <c r="AL2138"/>
  <c r="AK2139"/>
  <c r="AL2140"/>
  <c r="AK2142"/>
  <c r="AL2143"/>
  <c r="AK2144"/>
  <c r="AL2145"/>
  <c r="AK2146"/>
  <c r="AL2147"/>
  <c r="AK2148"/>
  <c r="AL2149"/>
  <c r="AK2150"/>
  <c r="AL2151"/>
  <c r="AK2152"/>
  <c r="AL2153"/>
  <c r="AK2154"/>
  <c r="AL2155"/>
  <c r="AK2156"/>
  <c r="AL2157"/>
  <c r="AK2158"/>
  <c r="AL2159"/>
  <c r="AK2160"/>
  <c r="AL2161"/>
  <c r="AK2162"/>
  <c r="AL2163"/>
  <c r="AK2164"/>
  <c r="AL2165"/>
  <c r="AK2166"/>
  <c r="AL2167"/>
  <c r="AK2168"/>
  <c r="AL2169"/>
  <c r="AK2170"/>
  <c r="AL2171"/>
  <c r="AK2172"/>
  <c r="AL2173"/>
  <c r="AK2174"/>
  <c r="AL2175"/>
  <c r="AK2176"/>
  <c r="AL2177"/>
  <c r="AK2178"/>
  <c r="AL2179"/>
  <c r="AK2180"/>
  <c r="AL2181"/>
  <c r="AK2182"/>
  <c r="AL2183"/>
  <c r="AK2184"/>
  <c r="AL2185"/>
  <c r="AK2186"/>
  <c r="AL2187"/>
  <c r="AK2188"/>
  <c r="AL2189"/>
  <c r="AK2190"/>
  <c r="AL2191"/>
  <c r="AK2192"/>
  <c r="AL2193"/>
  <c r="AK2194"/>
  <c r="AL2195"/>
  <c r="AK2196"/>
  <c r="AL2197"/>
  <c r="AK2198"/>
  <c r="AL2199"/>
  <c r="AK2200"/>
  <c r="AL2201"/>
  <c r="AK2202"/>
  <c r="AL2203"/>
  <c r="AK2204"/>
  <c r="AL2205"/>
  <c r="AK2206"/>
  <c r="AL2207"/>
  <c r="AK2208"/>
  <c r="AL2209"/>
  <c r="AK2210"/>
  <c r="AL2211"/>
  <c r="AK2212"/>
  <c r="AL2213"/>
  <c r="AK2214"/>
  <c r="AL2215"/>
  <c r="AK2216"/>
  <c r="AL2217"/>
  <c r="AK2218"/>
  <c r="AL2219"/>
  <c r="AK2220"/>
  <c r="AL2221"/>
  <c r="AK2222"/>
  <c r="AL2223"/>
  <c r="AK2224"/>
  <c r="AL2225"/>
  <c r="AK2226"/>
  <c r="AL2227"/>
  <c r="AK2228"/>
  <c r="AL2229"/>
  <c r="AK2230"/>
  <c r="AL2231"/>
  <c r="AK2232"/>
  <c r="AL2233"/>
  <c r="AK2234"/>
  <c r="AL2235"/>
  <c r="AK2236"/>
  <c r="AL2237"/>
  <c r="AK2238"/>
  <c r="AL2239"/>
  <c r="AK2240"/>
  <c r="AL2241"/>
  <c r="AK2242"/>
  <c r="AL2243"/>
  <c r="AK2244"/>
  <c r="AL2245"/>
  <c r="AK2246"/>
  <c r="AL2247"/>
  <c r="AK2248"/>
  <c r="AL2249"/>
  <c r="AK2250"/>
  <c r="AL2251"/>
  <c r="AK2252"/>
  <c r="AL2253"/>
  <c r="AK2254"/>
  <c r="AL2255"/>
  <c r="AK2256"/>
  <c r="AL2257"/>
  <c r="AK2258"/>
  <c r="AL2259"/>
  <c r="AK2260"/>
  <c r="AL2261"/>
  <c r="AL2262"/>
  <c r="AK2262"/>
  <c r="AL2264"/>
  <c r="AK2264"/>
  <c r="AL2266"/>
  <c r="AK2266"/>
  <c r="AL2268"/>
  <c r="AK2268"/>
  <c r="AL2270"/>
  <c r="AK2270"/>
  <c r="AL2272"/>
  <c r="AK2272"/>
  <c r="AL2274"/>
  <c r="AK2274"/>
  <c r="AL2276"/>
  <c r="AK2276"/>
  <c r="AL2278"/>
  <c r="AK2278"/>
  <c r="AL2280"/>
  <c r="AK2280"/>
  <c r="AL2282"/>
  <c r="AK2282"/>
  <c r="AL2284"/>
  <c r="AK2284"/>
  <c r="AL2286"/>
  <c r="AK2286"/>
  <c r="AL2288"/>
  <c r="AK2288"/>
  <c r="AL2290"/>
  <c r="AK2290"/>
  <c r="AL2292"/>
  <c r="AK2292"/>
  <c r="AL2294"/>
  <c r="AK2294"/>
  <c r="AL2296"/>
  <c r="AK2296"/>
  <c r="AL2298"/>
  <c r="AK2298"/>
  <c r="AL2300"/>
  <c r="AK2300"/>
  <c r="AL2302"/>
  <c r="AK2302"/>
  <c r="AL2304"/>
  <c r="AK2304"/>
  <c r="AL2306"/>
  <c r="AK2306"/>
  <c r="AL2308"/>
  <c r="AK2308"/>
  <c r="AL2310"/>
  <c r="AK2310"/>
  <c r="AL2312"/>
  <c r="AK2312"/>
  <c r="AL2314"/>
  <c r="AK2314"/>
  <c r="AL2316"/>
  <c r="AK2316"/>
  <c r="AL2318"/>
  <c r="AK2318"/>
  <c r="AL2320"/>
  <c r="AK2320"/>
  <c r="AL2322"/>
  <c r="AK2322"/>
  <c r="AL2324"/>
  <c r="AK2324"/>
  <c r="AL2326"/>
  <c r="AK2326"/>
  <c r="AL2328"/>
  <c r="AK2328"/>
  <c r="AL2330"/>
  <c r="AK2330"/>
  <c r="AL2332"/>
  <c r="AK2332"/>
  <c r="AL2334"/>
  <c r="AK2334"/>
  <c r="AL2336"/>
  <c r="AK2336"/>
  <c r="AL2338"/>
  <c r="AK2338"/>
  <c r="AL2340"/>
  <c r="AK2340"/>
  <c r="AL2342"/>
  <c r="AK2342"/>
  <c r="AL2344"/>
  <c r="AK2344"/>
  <c r="AL2346"/>
  <c r="AK2346"/>
  <c r="AL2348"/>
  <c r="AK2348"/>
  <c r="AL2350"/>
  <c r="AK2350"/>
  <c r="AL2352"/>
  <c r="AK2352"/>
  <c r="AL2354"/>
  <c r="AK2354"/>
  <c r="AL2356"/>
  <c r="AK2356"/>
  <c r="AL2358"/>
  <c r="AK2358"/>
  <c r="AL2360"/>
  <c r="AK2360"/>
  <c r="AL2362"/>
  <c r="AK2362"/>
  <c r="AL2364"/>
  <c r="AK2364"/>
  <c r="AL2366"/>
  <c r="AK2366"/>
  <c r="AL2414"/>
  <c r="AK2414"/>
  <c r="AL2453"/>
  <c r="AK2453"/>
  <c r="AL2455"/>
  <c r="AK2455"/>
  <c r="AL2457"/>
  <c r="AK2457"/>
  <c r="AL2515"/>
  <c r="AK2515"/>
  <c r="AL2517"/>
  <c r="AK2517"/>
  <c r="AL2519"/>
  <c r="AK2519"/>
  <c r="AL2521"/>
  <c r="AK2521"/>
  <c r="AL2523"/>
  <c r="AK2523"/>
  <c r="AL2525"/>
  <c r="AK2525"/>
  <c r="AL2527"/>
  <c r="AK2527"/>
  <c r="AL2529"/>
  <c r="AK2529"/>
  <c r="AL2531"/>
  <c r="AK2531"/>
  <c r="AL2533"/>
  <c r="AK2533"/>
  <c r="AL2535"/>
  <c r="AK2535"/>
  <c r="AL2537"/>
  <c r="AK2537"/>
  <c r="AL2539"/>
  <c r="AK2539"/>
  <c r="AL2541"/>
  <c r="AK2541"/>
  <c r="AL2543"/>
  <c r="AK2543"/>
  <c r="AL2545"/>
  <c r="AK2545"/>
  <c r="AL2547"/>
  <c r="AK2547"/>
  <c r="AL2549"/>
  <c r="AK2549"/>
  <c r="AL2551"/>
  <c r="AK2551"/>
  <c r="AL2553"/>
  <c r="AK2553"/>
  <c r="AL2555"/>
  <c r="AK2555"/>
  <c r="AL2557"/>
  <c r="AK2557"/>
  <c r="AL2559"/>
  <c r="AK2559"/>
  <c r="AL2561"/>
  <c r="AK2561"/>
  <c r="AL2563"/>
  <c r="AK2563"/>
  <c r="AL2565"/>
  <c r="AK2565"/>
  <c r="AL2567"/>
  <c r="AK2567"/>
  <c r="AL2569"/>
  <c r="AK2569"/>
  <c r="AL2571"/>
  <c r="AK2571"/>
  <c r="AL2573"/>
  <c r="AK2573"/>
  <c r="AL2575"/>
  <c r="AK2575"/>
  <c r="AL2577"/>
  <c r="AK2577"/>
  <c r="AL2579"/>
  <c r="AK2579"/>
  <c r="AL2581"/>
  <c r="AK2581"/>
  <c r="AL2583"/>
  <c r="AK2583"/>
  <c r="AL2585"/>
  <c r="AK2585"/>
  <c r="AL2587"/>
  <c r="AK2587"/>
  <c r="AL2589"/>
  <c r="AK2589"/>
  <c r="AL2591"/>
  <c r="AK2591"/>
  <c r="AL2593"/>
  <c r="AK2593"/>
  <c r="AL2595"/>
  <c r="AK2595"/>
  <c r="AL2597"/>
  <c r="AK2597"/>
  <c r="AL2599"/>
  <c r="AK2599"/>
  <c r="AL2601"/>
  <c r="AK2601"/>
  <c r="AL2603"/>
  <c r="AK2603"/>
  <c r="AL2605"/>
  <c r="AK2605"/>
  <c r="AL2607"/>
  <c r="AK2607"/>
  <c r="AL2609"/>
  <c r="AK2609"/>
  <c r="AL2651"/>
  <c r="AK2651"/>
  <c r="AL2653"/>
  <c r="AK2653"/>
  <c r="AL2655"/>
  <c r="AK2655"/>
  <c r="AL2657"/>
  <c r="AK2657"/>
  <c r="AL2659"/>
  <c r="AK2659"/>
  <c r="AL2661"/>
  <c r="AK2661"/>
  <c r="AL2663"/>
  <c r="AK2663"/>
  <c r="AL2665"/>
  <c r="AK2665"/>
  <c r="AL2667"/>
  <c r="AK2667"/>
  <c r="AL2669"/>
  <c r="AK2669"/>
  <c r="AL2671"/>
  <c r="AK2671"/>
  <c r="AL2673"/>
  <c r="AK2673"/>
  <c r="AL2675"/>
  <c r="AK2675"/>
  <c r="AL2677"/>
  <c r="AK2677"/>
  <c r="AL2679"/>
  <c r="AK2679"/>
  <c r="AL2681"/>
  <c r="AK2681"/>
  <c r="AL2683"/>
  <c r="AK2683"/>
  <c r="AL2685"/>
  <c r="AK2685"/>
  <c r="AL2687"/>
  <c r="AK2687"/>
  <c r="AL2689"/>
  <c r="AK2689"/>
  <c r="AL2691"/>
  <c r="AK2691"/>
  <c r="AL2693"/>
  <c r="AK2693"/>
  <c r="AL2695"/>
  <c r="AK2695"/>
  <c r="AL2697"/>
  <c r="AK2697"/>
  <c r="AL2699"/>
  <c r="AK2699"/>
  <c r="AL2701"/>
  <c r="AK2701"/>
  <c r="AL2703"/>
  <c r="AK2703"/>
  <c r="AL2705"/>
  <c r="AK2705"/>
  <c r="AK3484"/>
  <c r="AL3484"/>
  <c r="AK3486"/>
  <c r="AL3486"/>
  <c r="AK3488"/>
  <c r="AL3488"/>
  <c r="AK3490"/>
  <c r="AL3490"/>
  <c r="AK3492"/>
  <c r="AL3492"/>
  <c r="AK3494"/>
  <c r="AL3494"/>
  <c r="AK3496"/>
  <c r="AL3496"/>
  <c r="AK3498"/>
  <c r="AL3498"/>
  <c r="AK3500"/>
  <c r="AL3500"/>
  <c r="AK3502"/>
  <c r="AL3502"/>
  <c r="AK3504"/>
  <c r="AL3504"/>
  <c r="AK3506"/>
  <c r="AL3506"/>
  <c r="AK3508"/>
  <c r="AL3508"/>
  <c r="AK3510"/>
  <c r="AL3510"/>
  <c r="AK3512"/>
  <c r="AL3512"/>
  <c r="AK3514"/>
  <c r="AL3514"/>
  <c r="AK3516"/>
  <c r="AL3516"/>
  <c r="AK3518"/>
  <c r="AL3518"/>
  <c r="AK3520"/>
  <c r="AL3520"/>
  <c r="AK3522"/>
  <c r="AL3522"/>
  <c r="AK3524"/>
  <c r="AL3524"/>
  <c r="AK3526"/>
  <c r="AL3526"/>
  <c r="AK3528"/>
  <c r="AL3528"/>
  <c r="AK3530"/>
  <c r="AL3530"/>
  <c r="AK3532"/>
  <c r="AL3532"/>
  <c r="AK3534"/>
  <c r="AL3534"/>
  <c r="AK3536"/>
  <c r="AL3536"/>
  <c r="AK3538"/>
  <c r="AL3538"/>
  <c r="AK3540"/>
  <c r="AL3540"/>
  <c r="AK3542"/>
  <c r="AL3542"/>
  <c r="AK3544"/>
  <c r="AL3544"/>
  <c r="AK3546"/>
  <c r="AL3546"/>
  <c r="AK3548"/>
  <c r="AL3548"/>
  <c r="AK3550"/>
  <c r="AL3550"/>
  <c r="AK3552"/>
  <c r="AL3552"/>
  <c r="AK3554"/>
  <c r="AL3554"/>
  <c r="AK3556"/>
  <c r="AL3556"/>
  <c r="AK3558"/>
  <c r="AL3558"/>
  <c r="AK3560"/>
  <c r="AL3560"/>
  <c r="AK3562"/>
  <c r="AL3562"/>
  <c r="AK3564"/>
  <c r="AL3564"/>
  <c r="AK3566"/>
  <c r="AL3566"/>
  <c r="AK3568"/>
  <c r="AL3568"/>
  <c r="AK3570"/>
  <c r="AL3570"/>
  <c r="AK3572"/>
  <c r="AL3572"/>
  <c r="AK3574"/>
  <c r="AL3574"/>
  <c r="AK3576"/>
  <c r="AL3576"/>
  <c r="AK3578"/>
  <c r="AL3578"/>
  <c r="AK3580"/>
  <c r="AL3580"/>
  <c r="AK3582"/>
  <c r="AL3582"/>
  <c r="AK3584"/>
  <c r="AL3584"/>
  <c r="AK3586"/>
  <c r="AL3586"/>
  <c r="AK3588"/>
  <c r="AL3588"/>
  <c r="AK3590"/>
  <c r="AL3590"/>
  <c r="AK3592"/>
  <c r="AL3592"/>
  <c r="AK3594"/>
  <c r="AL3594"/>
  <c r="AK3596"/>
  <c r="AL3596"/>
  <c r="AK3598"/>
  <c r="AL3598"/>
  <c r="AK3600"/>
  <c r="AL3600"/>
  <c r="AK3602"/>
  <c r="AL3602"/>
  <c r="AK3604"/>
  <c r="AL3604"/>
  <c r="AK3606"/>
  <c r="AL3606"/>
  <c r="AK3608"/>
  <c r="AL3608"/>
  <c r="AK3610"/>
  <c r="AL3610"/>
  <c r="AK3612"/>
  <c r="AL3612"/>
  <c r="AK3614"/>
  <c r="AL3614"/>
  <c r="AK3616"/>
  <c r="AL3616"/>
  <c r="AK3618"/>
  <c r="AL3618"/>
  <c r="AK3620"/>
  <c r="AL3620"/>
  <c r="AK3622"/>
  <c r="AL3622"/>
  <c r="AK3624"/>
  <c r="AL3624"/>
  <c r="AK3626"/>
  <c r="AL3626"/>
  <c r="AK3628"/>
  <c r="AL3628"/>
  <c r="AK3630"/>
  <c r="AL3630"/>
  <c r="AK3632"/>
  <c r="AL3632"/>
  <c r="AK3634"/>
  <c r="AL3634"/>
  <c r="AK3636"/>
  <c r="AL3636"/>
  <c r="AK3638"/>
  <c r="AL3638"/>
  <c r="AK3640"/>
  <c r="AL3640"/>
  <c r="AK3642"/>
  <c r="AL3642"/>
  <c r="AK3644"/>
  <c r="AL3644"/>
  <c r="AK3646"/>
  <c r="AL3646"/>
  <c r="AK3648"/>
  <c r="AL3648"/>
  <c r="AK2707"/>
  <c r="AL2708"/>
  <c r="AK2709"/>
  <c r="AL2710"/>
  <c r="AK2711"/>
  <c r="AK2715"/>
  <c r="AK2719"/>
  <c r="AK2723"/>
  <c r="AK2727"/>
  <c r="AK2731"/>
  <c r="AK2735"/>
  <c r="AK2739"/>
  <c r="AK2791"/>
  <c r="AK2795"/>
  <c r="AK2799"/>
  <c r="AK2803"/>
  <c r="AK2807"/>
  <c r="AK2811"/>
  <c r="AK2815"/>
  <c r="AK2819"/>
  <c r="AK2823"/>
  <c r="AK2827"/>
  <c r="AK2831"/>
  <c r="AK2835"/>
  <c r="AK2839"/>
  <c r="AK2843"/>
  <c r="AK2847"/>
  <c r="AK2851"/>
  <c r="AK2856"/>
  <c r="AK2860"/>
  <c r="AK2864"/>
  <c r="AK2868"/>
  <c r="AK2872"/>
  <c r="AK2876"/>
  <c r="AK2883"/>
  <c r="AK2887"/>
  <c r="AK2891"/>
  <c r="AK2895"/>
  <c r="AK2902"/>
  <c r="AK2906"/>
  <c r="AK2910"/>
  <c r="AK2914"/>
  <c r="AK2918"/>
  <c r="AK2943"/>
  <c r="AK2947"/>
  <c r="AK2951"/>
  <c r="AK2955"/>
  <c r="AK2959"/>
  <c r="AK2963"/>
  <c r="AK2967"/>
  <c r="AK2971"/>
  <c r="AK2975"/>
  <c r="AK2979"/>
  <c r="AK2983"/>
  <c r="AK2987"/>
  <c r="AK2991"/>
  <c r="AK2995"/>
  <c r="AK2999"/>
  <c r="AK3003"/>
  <c r="AK3007"/>
  <c r="AK3011"/>
  <c r="AK3015"/>
  <c r="AK3019"/>
  <c r="AK3023"/>
  <c r="AK3027"/>
  <c r="AK3031"/>
  <c r="AK3035"/>
  <c r="AK3039"/>
  <c r="AK3043"/>
  <c r="AK3047"/>
  <c r="AK3051"/>
  <c r="AK3055"/>
  <c r="AK3059"/>
  <c r="AK3063"/>
  <c r="AK3067"/>
  <c r="AK3071"/>
  <c r="AK3075"/>
  <c r="AK3079"/>
  <c r="AK3103"/>
  <c r="AK3107"/>
  <c r="AK3111"/>
  <c r="AK3115"/>
  <c r="AK3119"/>
  <c r="AK3124"/>
  <c r="AK3128"/>
  <c r="AK3132"/>
  <c r="AK3136"/>
  <c r="AK3140"/>
  <c r="AK3144"/>
  <c r="AK3286"/>
  <c r="AK3290"/>
  <c r="AK3294"/>
  <c r="AK3298"/>
  <c r="AK3304"/>
  <c r="AK3308"/>
  <c r="AK3312"/>
  <c r="AK3316"/>
  <c r="AK3320"/>
  <c r="AK3324"/>
  <c r="AK3328"/>
  <c r="AK3335"/>
  <c r="AL3336"/>
  <c r="AK3337"/>
  <c r="AL3338"/>
  <c r="AK3339"/>
  <c r="AL3340"/>
  <c r="AK3341"/>
  <c r="AL3342"/>
  <c r="AK3343"/>
  <c r="AL3344"/>
  <c r="AK3345"/>
  <c r="AL3346"/>
  <c r="AK3349"/>
  <c r="AL3350"/>
  <c r="AK3351"/>
  <c r="AL3352"/>
  <c r="AK3353"/>
  <c r="AL3354"/>
  <c r="AK3355"/>
  <c r="AL3356"/>
  <c r="AK3357"/>
  <c r="AL3358"/>
  <c r="AK3359"/>
  <c r="AL3360"/>
  <c r="AK3361"/>
  <c r="AL3362"/>
  <c r="AK3363"/>
  <c r="AL3364"/>
  <c r="AK3365"/>
  <c r="AL3366"/>
  <c r="AK3367"/>
  <c r="AL3368"/>
  <c r="AK3369"/>
  <c r="AL3370"/>
  <c r="AK3371"/>
  <c r="AL3372"/>
  <c r="AK3373"/>
  <c r="AL3374"/>
  <c r="AK3375"/>
  <c r="AL3376"/>
  <c r="AK3377"/>
  <c r="AL3378"/>
  <c r="AK3379"/>
  <c r="AL3380"/>
  <c r="AK3381"/>
  <c r="AL3382"/>
  <c r="AK3383"/>
  <c r="AL3384"/>
  <c r="AK3385"/>
  <c r="AL3386"/>
  <c r="AK3387"/>
  <c r="AL3388"/>
  <c r="AK3389"/>
  <c r="AL3390"/>
  <c r="AK3391"/>
  <c r="AL3392"/>
  <c r="AK3393"/>
  <c r="AL3394"/>
  <c r="AK3395"/>
  <c r="AL3396"/>
  <c r="AK3397"/>
  <c r="AL3398"/>
  <c r="AK3399"/>
  <c r="AL3400"/>
  <c r="AK3401"/>
  <c r="AL3402"/>
  <c r="AK3403"/>
  <c r="AL3404"/>
  <c r="AK3405"/>
  <c r="AL3406"/>
  <c r="AK3407"/>
  <c r="AL3408"/>
  <c r="AK3409"/>
  <c r="AL3410"/>
  <c r="AK3411"/>
  <c r="AL3412"/>
  <c r="AK3413"/>
  <c r="AL3414"/>
  <c r="AK3415"/>
  <c r="AL3416"/>
  <c r="AK3417"/>
  <c r="AL3418"/>
  <c r="AK3419"/>
  <c r="AL3420"/>
  <c r="AK3421"/>
  <c r="AL3422"/>
  <c r="AK3423"/>
  <c r="AL3424"/>
  <c r="AK3425"/>
  <c r="AL3426"/>
  <c r="AK3427"/>
  <c r="AL3428"/>
  <c r="AK3429"/>
  <c r="AL3430"/>
  <c r="AK3431"/>
  <c r="AL3432"/>
  <c r="AK3433"/>
  <c r="AL3434"/>
  <c r="AK3435"/>
  <c r="AL3436"/>
  <c r="AK3437"/>
  <c r="AL3438"/>
  <c r="AK3439"/>
  <c r="AL3440"/>
  <c r="AK3441"/>
  <c r="AL3442"/>
  <c r="AK3443"/>
  <c r="AL3444"/>
  <c r="AK3445"/>
  <c r="AL3446"/>
  <c r="AK3447"/>
  <c r="AL3448"/>
  <c r="AK3449"/>
  <c r="AL3450"/>
  <c r="AK3451"/>
  <c r="AL3452"/>
  <c r="AK3453"/>
  <c r="AL3454"/>
  <c r="AK3455"/>
  <c r="AL3456"/>
  <c r="AK3457"/>
  <c r="AL3458"/>
  <c r="AK3459"/>
  <c r="AL3460"/>
  <c r="AK3461"/>
  <c r="AL3462"/>
  <c r="AK3463"/>
  <c r="AL3464"/>
  <c r="AK3465"/>
  <c r="AL3466"/>
  <c r="AK3467"/>
  <c r="AL3468"/>
  <c r="AK3469"/>
  <c r="AL3470"/>
  <c r="AK3471"/>
  <c r="AL3472"/>
  <c r="AK3473"/>
  <c r="AL3474"/>
  <c r="AK3475"/>
  <c r="AL3476"/>
  <c r="AK3477"/>
  <c r="AL3478"/>
  <c r="AK3479"/>
  <c r="AL3480"/>
  <c r="AK3481"/>
  <c r="AL3482"/>
  <c r="AL3483"/>
  <c r="AK3483"/>
  <c r="AL3485"/>
  <c r="AK3485"/>
  <c r="AL3487"/>
  <c r="AK3487"/>
  <c r="AL3489"/>
  <c r="AK3489"/>
  <c r="AL3491"/>
  <c r="AK3491"/>
  <c r="AL3493"/>
  <c r="AK3493"/>
  <c r="AL3495"/>
  <c r="AK3495"/>
  <c r="AL3497"/>
  <c r="AK3497"/>
  <c r="AL3499"/>
  <c r="AK3499"/>
  <c r="AL3501"/>
  <c r="AK3501"/>
  <c r="AL3503"/>
  <c r="AK3503"/>
  <c r="AL3505"/>
  <c r="AK3505"/>
  <c r="AL3507"/>
  <c r="AK3507"/>
  <c r="AL3509"/>
  <c r="AK3509"/>
  <c r="AL3511"/>
  <c r="AK3511"/>
  <c r="AL3513"/>
  <c r="AK3513"/>
  <c r="AL3515"/>
  <c r="AK3515"/>
  <c r="AL3517"/>
  <c r="AK3517"/>
  <c r="AL3519"/>
  <c r="AK3519"/>
  <c r="AL3521"/>
  <c r="AK3521"/>
  <c r="AL3523"/>
  <c r="AK3523"/>
  <c r="AL3525"/>
  <c r="AK3525"/>
  <c r="AL3527"/>
  <c r="AK3527"/>
  <c r="AL3529"/>
  <c r="AK3529"/>
  <c r="AL3531"/>
  <c r="AK3531"/>
  <c r="AL3533"/>
  <c r="AK3533"/>
  <c r="AL3535"/>
  <c r="AK3535"/>
  <c r="AL3537"/>
  <c r="AK3537"/>
  <c r="AL3539"/>
  <c r="AK3539"/>
  <c r="AL3541"/>
  <c r="AK3541"/>
  <c r="AL3543"/>
  <c r="AK3543"/>
  <c r="AL3545"/>
  <c r="AK3545"/>
  <c r="AL3547"/>
  <c r="AK3547"/>
  <c r="AL3549"/>
  <c r="AK3549"/>
  <c r="AL3551"/>
  <c r="AK3551"/>
  <c r="AL3553"/>
  <c r="AK3553"/>
  <c r="AL3555"/>
  <c r="AK3555"/>
  <c r="AL3557"/>
  <c r="AK3557"/>
  <c r="AL3559"/>
  <c r="AK3559"/>
  <c r="AL3561"/>
  <c r="AK3561"/>
  <c r="AL3563"/>
  <c r="AK3563"/>
  <c r="AL3565"/>
  <c r="AK3565"/>
  <c r="AL3567"/>
  <c r="AK3567"/>
  <c r="AL3569"/>
  <c r="AK3569"/>
  <c r="AL3571"/>
  <c r="AK3571"/>
  <c r="AL3573"/>
  <c r="AK3573"/>
  <c r="AL3575"/>
  <c r="AK3575"/>
  <c r="AL3577"/>
  <c r="AK3577"/>
  <c r="AL3579"/>
  <c r="AK3579"/>
  <c r="AL3581"/>
  <c r="AK3581"/>
  <c r="AL3583"/>
  <c r="AK3583"/>
  <c r="AL3585"/>
  <c r="AK3585"/>
  <c r="AL3587"/>
  <c r="AK3587"/>
  <c r="AL3589"/>
  <c r="AK3589"/>
  <c r="AL3591"/>
  <c r="AK3591"/>
  <c r="AL3593"/>
  <c r="AK3593"/>
  <c r="AL3595"/>
  <c r="AK3595"/>
  <c r="AL3597"/>
  <c r="AK3597"/>
  <c r="AL3599"/>
  <c r="AK3599"/>
  <c r="AL3601"/>
  <c r="AK3601"/>
  <c r="AL3603"/>
  <c r="AK3603"/>
  <c r="AL3605"/>
  <c r="AK3605"/>
  <c r="AL3607"/>
  <c r="AK3607"/>
  <c r="AL3609"/>
  <c r="AK3609"/>
  <c r="AL3611"/>
  <c r="AK3611"/>
  <c r="AL3613"/>
  <c r="AK3613"/>
  <c r="AL3615"/>
  <c r="AK3615"/>
  <c r="AL3617"/>
  <c r="AK3617"/>
  <c r="AL3619"/>
  <c r="AK3619"/>
  <c r="AL3621"/>
  <c r="AK3621"/>
  <c r="AL3623"/>
  <c r="AK3623"/>
  <c r="AL3625"/>
  <c r="AK3625"/>
  <c r="AL3627"/>
  <c r="AK3627"/>
  <c r="AL3629"/>
  <c r="AK3629"/>
  <c r="AL3631"/>
  <c r="AK3631"/>
  <c r="AL3633"/>
  <c r="AK3633"/>
  <c r="AL3635"/>
  <c r="AK3635"/>
  <c r="AL3637"/>
  <c r="AK3637"/>
  <c r="AL3639"/>
  <c r="AK3639"/>
  <c r="AL3641"/>
  <c r="AK3641"/>
  <c r="AL3643"/>
  <c r="AK3643"/>
  <c r="AL3645"/>
  <c r="AK3645"/>
  <c r="AL3647"/>
  <c r="AK3647"/>
  <c r="AK3800"/>
  <c r="AL3800"/>
  <c r="AK3802"/>
  <c r="AL3802"/>
  <c r="AK3804"/>
  <c r="AL3804"/>
  <c r="AK3806"/>
  <c r="AL3806"/>
  <c r="AK3808"/>
  <c r="AL3808"/>
  <c r="AK3810"/>
  <c r="AL3810"/>
  <c r="AK3812"/>
  <c r="AL3812"/>
  <c r="AK3814"/>
  <c r="AL3814"/>
  <c r="AK3816"/>
  <c r="AL3816"/>
  <c r="AK3818"/>
  <c r="AL3818"/>
  <c r="AK3820"/>
  <c r="AL3820"/>
  <c r="AK3822"/>
  <c r="AL3822"/>
  <c r="AK3824"/>
  <c r="AL3824"/>
  <c r="AK3826"/>
  <c r="AL3826"/>
  <c r="AK3828"/>
  <c r="AL3828"/>
  <c r="AK3831"/>
  <c r="AL3831"/>
  <c r="AK3833"/>
  <c r="AL3833"/>
  <c r="AK3836"/>
  <c r="AL3836"/>
  <c r="AK3838"/>
  <c r="AL3838"/>
  <c r="AK3840"/>
  <c r="AL3840"/>
  <c r="AK3842"/>
  <c r="AL3842"/>
  <c r="AK3844"/>
  <c r="AL3844"/>
  <c r="AK3846"/>
  <c r="AL3846"/>
  <c r="AK3848"/>
  <c r="AL3848"/>
  <c r="AK3850"/>
  <c r="AL3850"/>
  <c r="AK3855"/>
  <c r="AL3855"/>
  <c r="AK3857"/>
  <c r="AL3857"/>
  <c r="AK3859"/>
  <c r="AL3859"/>
  <c r="AK3861"/>
  <c r="AL3861"/>
  <c r="AK3863"/>
  <c r="AL3863"/>
  <c r="AK3901"/>
  <c r="AL3901"/>
  <c r="AK3903"/>
  <c r="AL3903"/>
  <c r="AK3926"/>
  <c r="AL3926"/>
  <c r="AK3928"/>
  <c r="AL3928"/>
  <c r="AK3930"/>
  <c r="AL3930"/>
  <c r="AK3932"/>
  <c r="AL3932"/>
  <c r="AK3934"/>
  <c r="AL3934"/>
  <c r="AK3936"/>
  <c r="AL3936"/>
  <c r="AK3938"/>
  <c r="AL3938"/>
  <c r="AK3940"/>
  <c r="AL3940"/>
  <c r="AK3962"/>
  <c r="AL3962"/>
  <c r="AK3964"/>
  <c r="AL3964"/>
  <c r="AK3966"/>
  <c r="AL3966"/>
  <c r="AK3968"/>
  <c r="AL3968"/>
  <c r="AK3970"/>
  <c r="AL3970"/>
  <c r="AK3972"/>
  <c r="AL3972"/>
  <c r="AK3974"/>
  <c r="AL3974"/>
  <c r="AK3976"/>
  <c r="AL3976"/>
  <c r="AK3978"/>
  <c r="AL3978"/>
  <c r="AK3980"/>
  <c r="AL3980"/>
  <c r="AK3984"/>
  <c r="AL3984"/>
  <c r="AK3986"/>
  <c r="AL3986"/>
  <c r="AK3988"/>
  <c r="AL3988"/>
  <c r="AK3990"/>
  <c r="AL3990"/>
  <c r="AK3992"/>
  <c r="AL3992"/>
  <c r="AK3994"/>
  <c r="AL3994"/>
  <c r="AK3996"/>
  <c r="AL3996"/>
  <c r="AK3998"/>
  <c r="AL3998"/>
  <c r="AK4000"/>
  <c r="AL4000"/>
  <c r="AK3693"/>
  <c r="AL3694"/>
  <c r="AK3695"/>
  <c r="AL3696"/>
  <c r="AK3697"/>
  <c r="AL3698"/>
  <c r="AK3699"/>
  <c r="AL3700"/>
  <c r="AK3701"/>
  <c r="AL3702"/>
  <c r="AK3703"/>
  <c r="AL3704"/>
  <c r="AK3705"/>
  <c r="AL3706"/>
  <c r="AK3707"/>
  <c r="AL3712"/>
  <c r="AK3713"/>
  <c r="AL3714"/>
  <c r="AK3715"/>
  <c r="AL3716"/>
  <c r="AK3717"/>
  <c r="AL3718"/>
  <c r="AK3719"/>
  <c r="AL3725"/>
  <c r="AK3726"/>
  <c r="AL3727"/>
  <c r="AK3728"/>
  <c r="AL3729"/>
  <c r="AK3730"/>
  <c r="AL3731"/>
  <c r="AK3732"/>
  <c r="AL3733"/>
  <c r="AK3734"/>
  <c r="AL3735"/>
  <c r="AK3736"/>
  <c r="AL3737"/>
  <c r="AK3738"/>
  <c r="AL3739"/>
  <c r="AK3740"/>
  <c r="AL3741"/>
  <c r="AK3742"/>
  <c r="AL3743"/>
  <c r="AK3744"/>
  <c r="AL3745"/>
  <c r="AK3746"/>
  <c r="AL3747"/>
  <c r="AK3748"/>
  <c r="AL3749"/>
  <c r="AK3750"/>
  <c r="AL3751"/>
  <c r="AK3752"/>
  <c r="AL3753"/>
  <c r="AK3754"/>
  <c r="AL3755"/>
  <c r="AK3756"/>
  <c r="AL3757"/>
  <c r="AK3758"/>
  <c r="AL3759"/>
  <c r="AK3760"/>
  <c r="AL3761"/>
  <c r="AK3762"/>
  <c r="AL3763"/>
  <c r="AK3764"/>
  <c r="AL3765"/>
  <c r="AK3766"/>
  <c r="AL3767"/>
  <c r="AK3768"/>
  <c r="AL3769"/>
  <c r="AK3770"/>
  <c r="AL3771"/>
  <c r="AK3772"/>
  <c r="AL3773"/>
  <c r="AK3775"/>
  <c r="AL3776"/>
  <c r="AK3777"/>
  <c r="AL3778"/>
  <c r="AK3779"/>
  <c r="AL3780"/>
  <c r="AK3781"/>
  <c r="AL3782"/>
  <c r="AK3783"/>
  <c r="AL3784"/>
  <c r="AK3785"/>
  <c r="AL3786"/>
  <c r="AK3793"/>
  <c r="AL3794"/>
  <c r="AK3795"/>
  <c r="AL3796"/>
  <c r="AK3797"/>
  <c r="AL3798"/>
  <c r="AL3799"/>
  <c r="AK3799"/>
  <c r="AL3801"/>
  <c r="AK3801"/>
  <c r="AL3803"/>
  <c r="AK3803"/>
  <c r="AL3805"/>
  <c r="AK3805"/>
  <c r="AL3807"/>
  <c r="AK3807"/>
  <c r="AL3809"/>
  <c r="AK3809"/>
  <c r="AL3811"/>
  <c r="AK3811"/>
  <c r="AL3813"/>
  <c r="AK3813"/>
  <c r="AL3815"/>
  <c r="AK3815"/>
  <c r="AL3817"/>
  <c r="AK3817"/>
  <c r="AL3819"/>
  <c r="AK3819"/>
  <c r="AL3821"/>
  <c r="AK3821"/>
  <c r="AL3823"/>
  <c r="AK3823"/>
  <c r="AL3825"/>
  <c r="AK3825"/>
  <c r="AL3827"/>
  <c r="AK3827"/>
  <c r="AL3829"/>
  <c r="AK3829"/>
  <c r="AL3832"/>
  <c r="AK3832"/>
  <c r="AL3834"/>
  <c r="AK3834"/>
  <c r="AL3837"/>
  <c r="AK3837"/>
  <c r="AL3839"/>
  <c r="AK3839"/>
  <c r="AL3841"/>
  <c r="AK3841"/>
  <c r="AL3843"/>
  <c r="AK3843"/>
  <c r="AL3845"/>
  <c r="AK3845"/>
  <c r="AL3847"/>
  <c r="AK3847"/>
  <c r="AL3849"/>
  <c r="AK3849"/>
  <c r="AL3854"/>
  <c r="AK3854"/>
  <c r="AL3856"/>
  <c r="AK3856"/>
  <c r="AL3858"/>
  <c r="AK3858"/>
  <c r="AL3860"/>
  <c r="AK3860"/>
  <c r="AL3862"/>
  <c r="AK3862"/>
  <c r="AL3864"/>
  <c r="AK3864"/>
  <c r="AL3902"/>
  <c r="AK3902"/>
  <c r="AL3904"/>
  <c r="AK3904"/>
  <c r="AL3927"/>
  <c r="AK3927"/>
  <c r="AL3929"/>
  <c r="AK3929"/>
  <c r="AL3931"/>
  <c r="AK3931"/>
  <c r="AL3933"/>
  <c r="AK3933"/>
  <c r="AL3935"/>
  <c r="AK3935"/>
  <c r="AL3937"/>
  <c r="AK3937"/>
  <c r="AL3939"/>
  <c r="AK3939"/>
  <c r="AL3941"/>
  <c r="AK3941"/>
  <c r="AL3963"/>
  <c r="AK3963"/>
  <c r="AL3965"/>
  <c r="AK3965"/>
  <c r="AL3967"/>
  <c r="AK3967"/>
  <c r="AL3969"/>
  <c r="AK3969"/>
  <c r="AL3971"/>
  <c r="AK3971"/>
  <c r="AL3973"/>
  <c r="AK3973"/>
  <c r="AL3975"/>
  <c r="AK3975"/>
  <c r="AL3977"/>
  <c r="AK3977"/>
  <c r="AL3979"/>
  <c r="AK3979"/>
  <c r="AL3983"/>
  <c r="AK3983"/>
  <c r="AL3985"/>
  <c r="AK3985"/>
  <c r="AL3987"/>
  <c r="AK3987"/>
  <c r="AL3989"/>
  <c r="AK3989"/>
  <c r="AL3991"/>
  <c r="AK3991"/>
  <c r="AL3993"/>
  <c r="AK3993"/>
  <c r="AL3995"/>
  <c r="AK3995"/>
  <c r="AL3997"/>
  <c r="AK3997"/>
  <c r="AL3999"/>
  <c r="AK3999"/>
  <c r="AL4001"/>
  <c r="AK4001"/>
  <c r="AK4593"/>
  <c r="AK4597"/>
  <c r="AK4601"/>
  <c r="AK4607"/>
  <c r="AK4611"/>
  <c r="AK4615"/>
  <c r="AK4619"/>
  <c r="AK4623"/>
  <c r="AK4627"/>
  <c r="AK4631"/>
  <c r="AK4635"/>
  <c r="AK4639"/>
  <c r="AK4643"/>
  <c r="AK4649"/>
  <c r="AK4653"/>
  <c r="AK4657"/>
  <c r="AK4661"/>
  <c r="AK4665"/>
  <c r="AK4669"/>
  <c r="AK4673"/>
  <c r="AK4677"/>
  <c r="AK4683"/>
  <c r="AK4687"/>
  <c r="AK4691"/>
  <c r="AK4695"/>
  <c r="AK4699"/>
  <c r="AK4705"/>
  <c r="AK4709"/>
  <c r="AK4713"/>
  <c r="AK4717"/>
  <c r="AK4721"/>
  <c r="AK4725"/>
  <c r="AK4748"/>
  <c r="AK4752"/>
  <c r="AK4779"/>
  <c r="AK4830"/>
  <c r="AK4836"/>
  <c r="AK4840"/>
  <c r="AK4845"/>
  <c r="AK4849"/>
  <c r="AK4859"/>
  <c r="AK4863"/>
  <c r="AK4867"/>
  <c r="AK4871"/>
  <c r="AK4875"/>
  <c r="AK4886"/>
  <c r="AK4890"/>
  <c r="AK4895"/>
  <c r="AK4899"/>
  <c r="AK4904"/>
  <c r="AK4908"/>
  <c r="AL4002"/>
  <c r="AK4003"/>
  <c r="AL4004"/>
  <c r="AK4005"/>
  <c r="AL4006"/>
  <c r="AK4014"/>
  <c r="AL4015"/>
  <c r="AK4016"/>
  <c r="AL4017"/>
  <c r="AK4018"/>
  <c r="AL4019"/>
  <c r="AK4020"/>
  <c r="AL4021"/>
  <c r="AK4022"/>
  <c r="AL4023"/>
  <c r="AK4024"/>
  <c r="AL4025"/>
  <c r="AK4026"/>
  <c r="AL4027"/>
  <c r="AK4028"/>
  <c r="AL4029"/>
  <c r="AK4030"/>
  <c r="AL4031"/>
  <c r="AK4032"/>
  <c r="AL4045"/>
  <c r="AK4046"/>
  <c r="AL4047"/>
  <c r="AK4048"/>
  <c r="AL4049"/>
  <c r="AK4050"/>
  <c r="AL4051"/>
  <c r="AK4052"/>
  <c r="AL4053"/>
  <c r="AK4054"/>
  <c r="AL4055"/>
  <c r="AK4094"/>
  <c r="AL4095"/>
  <c r="AK4096"/>
  <c r="AL4097"/>
  <c r="AK4098"/>
  <c r="AL4099"/>
  <c r="AK4100"/>
  <c r="AL4101"/>
  <c r="AK4102"/>
  <c r="AL4103"/>
  <c r="AK4104"/>
  <c r="AL4105"/>
  <c r="AK4106"/>
  <c r="AL4107"/>
  <c r="AK4108"/>
  <c r="AL4109"/>
  <c r="AK4110"/>
  <c r="AL4111"/>
  <c r="AK4112"/>
  <c r="AL4113"/>
  <c r="AK4114"/>
  <c r="AL4115"/>
  <c r="AK4116"/>
  <c r="AL4117"/>
  <c r="AK4118"/>
  <c r="AL4119"/>
  <c r="AK4141"/>
  <c r="AL4142"/>
  <c r="AK4143"/>
  <c r="AL4144"/>
  <c r="AK4145"/>
  <c r="AL4146"/>
  <c r="AK4147"/>
  <c r="AL4148"/>
  <c r="AK4149"/>
  <c r="AL4150"/>
  <c r="AK4151"/>
  <c r="AK4155"/>
  <c r="AK4159"/>
  <c r="AK4165"/>
  <c r="AK4169"/>
  <c r="AK4173"/>
  <c r="AK4177"/>
  <c r="AK4181"/>
  <c r="AK4185"/>
  <c r="AK4189"/>
  <c r="AK4207"/>
  <c r="AK4217"/>
  <c r="AK4221"/>
  <c r="AK4225"/>
  <c r="AK4238"/>
  <c r="AK4244"/>
  <c r="AK4248"/>
  <c r="AK4252"/>
  <c r="AK4309"/>
  <c r="AK4313"/>
  <c r="AK4317"/>
  <c r="AK4321"/>
  <c r="AK4325"/>
  <c r="AK4329"/>
  <c r="AK4333"/>
  <c r="AK4337"/>
  <c r="AK4370"/>
  <c r="AK4374"/>
  <c r="AK4378"/>
  <c r="AK4382"/>
  <c r="AK4386"/>
  <c r="AK4390"/>
  <c r="AK4394"/>
  <c r="AK4398"/>
  <c r="AK4402"/>
  <c r="AK4406"/>
  <c r="AK4496"/>
  <c r="AK4500"/>
  <c r="AK4504"/>
  <c r="AK4508"/>
  <c r="AK4512"/>
  <c r="AK4518"/>
  <c r="AK4522"/>
  <c r="AK4526"/>
  <c r="AK4541"/>
  <c r="AL4542"/>
  <c r="AK4543"/>
  <c r="AL4544"/>
  <c r="AK4777"/>
  <c r="AK4795"/>
  <c r="AK4834"/>
  <c r="AK4838"/>
  <c r="AK4842"/>
  <c r="AK4847"/>
  <c r="AK4857"/>
  <c r="AK4861"/>
  <c r="AK4865"/>
  <c r="AK4869"/>
  <c r="AK4873"/>
  <c r="AK4877"/>
  <c r="AK4888"/>
  <c r="AK4892"/>
  <c r="AK4897"/>
  <c r="AK4901"/>
  <c r="AK4906"/>
  <c r="AK4910"/>
  <c r="AL4"/>
  <c r="AL6"/>
  <c r="AL8"/>
  <c r="AL10"/>
  <c r="AL12"/>
  <c r="AL14"/>
  <c r="AL16"/>
  <c r="AL18"/>
  <c r="AL20"/>
  <c r="AL22"/>
  <c r="AL24"/>
  <c r="AL26"/>
  <c r="AL28"/>
  <c r="AL30"/>
  <c r="AL32"/>
  <c r="AL34"/>
  <c r="AL36"/>
  <c r="AL38"/>
  <c r="AL40"/>
  <c r="AL42"/>
  <c r="AL44"/>
  <c r="AL46"/>
  <c r="AL48"/>
  <c r="AL50"/>
  <c r="AL52"/>
  <c r="AL54"/>
  <c r="AL56"/>
  <c r="AL58"/>
  <c r="AL60"/>
  <c r="AL62"/>
  <c r="AL64"/>
  <c r="AL66"/>
  <c r="AL68"/>
  <c r="AL70"/>
  <c r="AL72"/>
  <c r="AL74"/>
  <c r="AL76"/>
  <c r="AL78"/>
  <c r="AL80"/>
  <c r="AL82"/>
  <c r="AL84"/>
  <c r="AL86"/>
  <c r="AL88"/>
  <c r="AL90"/>
  <c r="AL92"/>
  <c r="AL94"/>
  <c r="AL96"/>
  <c r="AL98"/>
  <c r="AL100"/>
  <c r="AL102"/>
  <c r="AL104"/>
  <c r="AL106"/>
  <c r="AL108"/>
  <c r="AL110"/>
  <c r="AL112"/>
  <c r="AL114"/>
  <c r="AL116"/>
  <c r="AL118"/>
  <c r="AL120"/>
  <c r="AL122"/>
  <c r="AL124"/>
  <c r="AL126"/>
  <c r="AL128"/>
  <c r="AL130"/>
  <c r="AL132"/>
  <c r="AL134"/>
  <c r="AL136"/>
  <c r="AL138"/>
  <c r="AL140"/>
  <c r="AL142"/>
  <c r="AL144"/>
  <c r="AL146"/>
  <c r="AL148"/>
  <c r="AL150"/>
  <c r="AL152"/>
  <c r="AL154"/>
  <c r="AL156"/>
  <c r="AL158"/>
  <c r="AL160"/>
  <c r="AL162"/>
  <c r="AL164"/>
  <c r="AL166"/>
  <c r="AL171"/>
  <c r="AL173"/>
  <c r="AL175"/>
  <c r="AL177"/>
  <c r="AL179"/>
  <c r="AL181"/>
  <c r="AL183"/>
  <c r="AL185"/>
  <c r="AL187"/>
  <c r="AL189"/>
  <c r="AL191"/>
  <c r="AL193"/>
  <c r="AL195"/>
  <c r="AL197"/>
  <c r="AL199"/>
  <c r="AL201"/>
  <c r="AL203"/>
  <c r="AL205"/>
  <c r="AL207"/>
  <c r="AL209"/>
  <c r="AL211"/>
  <c r="AL213"/>
  <c r="AL215"/>
  <c r="AL217"/>
  <c r="AL219"/>
  <c r="AL221"/>
  <c r="AL223"/>
  <c r="AL225"/>
  <c r="AL227"/>
  <c r="AL229"/>
  <c r="AL231"/>
  <c r="AL233"/>
  <c r="AL235"/>
  <c r="AL237"/>
  <c r="AL239"/>
  <c r="AL241"/>
  <c r="AL243"/>
  <c r="AL245"/>
  <c r="AL247"/>
  <c r="AL249"/>
  <c r="AL251"/>
  <c r="AL253"/>
  <c r="AL255"/>
  <c r="AL257"/>
  <c r="AL259"/>
  <c r="AL261"/>
  <c r="AL263"/>
  <c r="AL265"/>
  <c r="AL267"/>
  <c r="AL269"/>
  <c r="AL271"/>
  <c r="AL273"/>
  <c r="AL275"/>
  <c r="AL277"/>
  <c r="AL279"/>
  <c r="AL281"/>
  <c r="AL283"/>
  <c r="AL285"/>
  <c r="AL287"/>
  <c r="AL289"/>
  <c r="AL291"/>
  <c r="AL293"/>
  <c r="AL295"/>
  <c r="AL297"/>
  <c r="AL425"/>
  <c r="AL427"/>
  <c r="AL429"/>
  <c r="AL431"/>
  <c r="AL433"/>
  <c r="AL435"/>
  <c r="AL437"/>
  <c r="AL439"/>
  <c r="AL441"/>
  <c r="AL445"/>
  <c r="AL447"/>
  <c r="AL449"/>
  <c r="AL451"/>
  <c r="AL453"/>
  <c r="AL2712"/>
  <c r="AK2712"/>
  <c r="AK845"/>
  <c r="AK847"/>
  <c r="AK849"/>
  <c r="AK851"/>
  <c r="AK853"/>
  <c r="AK855"/>
  <c r="AK857"/>
  <c r="AK859"/>
  <c r="AK861"/>
  <c r="AK863"/>
  <c r="AK865"/>
  <c r="AK867"/>
  <c r="AK869"/>
  <c r="AK871"/>
  <c r="AK873"/>
  <c r="AK875"/>
  <c r="AK877"/>
  <c r="AK879"/>
  <c r="AK881"/>
  <c r="AK883"/>
  <c r="AK885"/>
  <c r="AK887"/>
  <c r="AK889"/>
  <c r="AK891"/>
  <c r="AK893"/>
  <c r="AK895"/>
  <c r="AK897"/>
  <c r="AK899"/>
  <c r="AK901"/>
  <c r="AK918"/>
  <c r="AK920"/>
  <c r="AK922"/>
  <c r="AK924"/>
  <c r="AK926"/>
  <c r="AK928"/>
  <c r="AK930"/>
  <c r="AK932"/>
  <c r="AK934"/>
  <c r="AK936"/>
  <c r="AK938"/>
  <c r="AK940"/>
  <c r="AK942"/>
  <c r="AK944"/>
  <c r="AK946"/>
  <c r="AK948"/>
  <c r="AK950"/>
  <c r="AK953"/>
  <c r="AK955"/>
  <c r="AK957"/>
  <c r="AK959"/>
  <c r="AK961"/>
  <c r="AK963"/>
  <c r="AK965"/>
  <c r="AK967"/>
  <c r="AK969"/>
  <c r="AK971"/>
  <c r="AK973"/>
  <c r="AK975"/>
  <c r="AK977"/>
  <c r="AK979"/>
  <c r="AK981"/>
  <c r="AK983"/>
  <c r="AK985"/>
  <c r="AK987"/>
  <c r="AK989"/>
  <c r="AK991"/>
  <c r="AK993"/>
  <c r="AK995"/>
  <c r="AK997"/>
  <c r="AK999"/>
  <c r="AK1001"/>
  <c r="AK1003"/>
  <c r="AK1005"/>
  <c r="AK1007"/>
  <c r="AK1009"/>
  <c r="AK1011"/>
  <c r="AK1013"/>
  <c r="AK1015"/>
  <c r="AK1018"/>
  <c r="AK1020"/>
  <c r="AK1022"/>
  <c r="AK1024"/>
  <c r="AK1026"/>
  <c r="AK1028"/>
  <c r="AK1030"/>
  <c r="AK1032"/>
  <c r="AK1034"/>
  <c r="AK1036"/>
  <c r="AK1038"/>
  <c r="AK1040"/>
  <c r="AK1042"/>
  <c r="AK1044"/>
  <c r="AK1046"/>
  <c r="AK1049"/>
  <c r="AK1128"/>
  <c r="AK1130"/>
  <c r="AK1132"/>
  <c r="AK1134"/>
  <c r="AK1136"/>
  <c r="AK1138"/>
  <c r="AK1140"/>
  <c r="AK1143"/>
  <c r="AK1145"/>
  <c r="AK1147"/>
  <c r="AK1149"/>
  <c r="AK1151"/>
  <c r="AK1153"/>
  <c r="AK1155"/>
  <c r="AK1157"/>
  <c r="AK1159"/>
  <c r="AK1161"/>
  <c r="AK1248"/>
  <c r="AK1250"/>
  <c r="AK1252"/>
  <c r="AK1254"/>
  <c r="AK1256"/>
  <c r="AK1258"/>
  <c r="AK1260"/>
  <c r="AK1262"/>
  <c r="AK1264"/>
  <c r="AK1266"/>
  <c r="AK1268"/>
  <c r="AK1270"/>
  <c r="AK1272"/>
  <c r="AK1274"/>
  <c r="AK1276"/>
  <c r="AK1278"/>
  <c r="AK1280"/>
  <c r="AK1282"/>
  <c r="AK1284"/>
  <c r="AK1286"/>
  <c r="AK1288"/>
  <c r="AK1290"/>
  <c r="AK1292"/>
  <c r="AK1294"/>
  <c r="AK1296"/>
  <c r="AK1298"/>
  <c r="AK1300"/>
  <c r="AK1302"/>
  <c r="AK1304"/>
  <c r="AK1306"/>
  <c r="AK1308"/>
  <c r="AK1310"/>
  <c r="AK1312"/>
  <c r="AK1314"/>
  <c r="AK1316"/>
  <c r="AK1318"/>
  <c r="AK1320"/>
  <c r="AK1322"/>
  <c r="AK1324"/>
  <c r="AK1326"/>
  <c r="AK1328"/>
  <c r="AK1373"/>
  <c r="AK1375"/>
  <c r="AK1377"/>
  <c r="AK1379"/>
  <c r="AK1381"/>
  <c r="AK1384"/>
  <c r="AK1386"/>
  <c r="AK1388"/>
  <c r="AK1390"/>
  <c r="AK1392"/>
  <c r="AK1394"/>
  <c r="AK1396"/>
  <c r="AK1398"/>
  <c r="AK1400"/>
  <c r="AK1402"/>
  <c r="AK1404"/>
  <c r="AK1406"/>
  <c r="AK1408"/>
  <c r="AK1410"/>
  <c r="AK1412"/>
  <c r="AK1414"/>
  <c r="AK1416"/>
  <c r="AK1418"/>
  <c r="AK1420"/>
  <c r="AK1422"/>
  <c r="AK1424"/>
  <c r="AK1426"/>
  <c r="AK1428"/>
  <c r="AK1430"/>
  <c r="AK1535"/>
  <c r="AK1537"/>
  <c r="AK1539"/>
  <c r="AK1541"/>
  <c r="AK1543"/>
  <c r="AK1545"/>
  <c r="AK1547"/>
  <c r="AK1549"/>
  <c r="AK1551"/>
  <c r="AK1553"/>
  <c r="AK1555"/>
  <c r="AK1557"/>
  <c r="AK1559"/>
  <c r="AK1561"/>
  <c r="AK1563"/>
  <c r="AK1565"/>
  <c r="AK1567"/>
  <c r="AK1569"/>
  <c r="AK1571"/>
  <c r="AK1573"/>
  <c r="AK1575"/>
  <c r="AK1577"/>
  <c r="AK1579"/>
  <c r="AK1581"/>
  <c r="AK1583"/>
  <c r="AK1585"/>
  <c r="AK1587"/>
  <c r="AK1589"/>
  <c r="AK1591"/>
  <c r="AK1593"/>
  <c r="AK1595"/>
  <c r="AK1597"/>
  <c r="AK1599"/>
  <c r="AK1601"/>
  <c r="AK1603"/>
  <c r="AK1605"/>
  <c r="AK1607"/>
  <c r="AK1609"/>
  <c r="AK1611"/>
  <c r="AK1613"/>
  <c r="AK1615"/>
  <c r="AK1617"/>
  <c r="AK1619"/>
  <c r="AK1621"/>
  <c r="AK1623"/>
  <c r="AK1625"/>
  <c r="AK1627"/>
  <c r="AK1629"/>
  <c r="AK1631"/>
  <c r="AK1633"/>
  <c r="AK1635"/>
  <c r="AK1637"/>
  <c r="AK1639"/>
  <c r="AK1641"/>
  <c r="AK1643"/>
  <c r="AK1645"/>
  <c r="AK1647"/>
  <c r="AK1649"/>
  <c r="AK1651"/>
  <c r="AK1653"/>
  <c r="AK1655"/>
  <c r="AK1657"/>
  <c r="AK1659"/>
  <c r="AK1661"/>
  <c r="AK1663"/>
  <c r="AK1665"/>
  <c r="AK1667"/>
  <c r="AK1669"/>
  <c r="AK1671"/>
  <c r="AK1673"/>
  <c r="AK1675"/>
  <c r="AK1677"/>
  <c r="AK1679"/>
  <c r="AK1681"/>
  <c r="AK1683"/>
  <c r="AK1685"/>
  <c r="AK1687"/>
  <c r="AK1689"/>
  <c r="AK1691"/>
  <c r="AK1693"/>
  <c r="AK1695"/>
  <c r="AK1697"/>
  <c r="AK1699"/>
  <c r="AK1701"/>
  <c r="AK1703"/>
  <c r="AK1705"/>
  <c r="AK1707"/>
  <c r="AK1709"/>
  <c r="AK1711"/>
  <c r="AK1713"/>
  <c r="AK1715"/>
  <c r="AK1717"/>
  <c r="AK1719"/>
  <c r="AK1721"/>
  <c r="AK1723"/>
  <c r="AK1725"/>
  <c r="AK1727"/>
  <c r="AK1729"/>
  <c r="AK1731"/>
  <c r="AK1733"/>
  <c r="AK1735"/>
  <c r="AK1737"/>
  <c r="AK1739"/>
  <c r="AK1741"/>
  <c r="AK1743"/>
  <c r="AK1745"/>
  <c r="AK1747"/>
  <c r="AK1749"/>
  <c r="AK1751"/>
  <c r="AK1753"/>
  <c r="AK1755"/>
  <c r="AK1757"/>
  <c r="AK1759"/>
  <c r="AK1761"/>
  <c r="AK1763"/>
  <c r="AK1765"/>
  <c r="AK1767"/>
  <c r="AK1769"/>
  <c r="AK1771"/>
  <c r="AK1773"/>
  <c r="AK1775"/>
  <c r="AK1777"/>
  <c r="AK1779"/>
  <c r="AK1781"/>
  <c r="AK1783"/>
  <c r="AK1785"/>
  <c r="AK1787"/>
  <c r="AK1789"/>
  <c r="AK1791"/>
  <c r="AK1793"/>
  <c r="AK1795"/>
  <c r="AK1797"/>
  <c r="AK1799"/>
  <c r="AK1801"/>
  <c r="AK1803"/>
  <c r="AK1805"/>
  <c r="AK1807"/>
  <c r="AK1809"/>
  <c r="AK1811"/>
  <c r="AK1813"/>
  <c r="AK1815"/>
  <c r="AK1817"/>
  <c r="AK1819"/>
  <c r="AK1821"/>
  <c r="AK1823"/>
  <c r="AK1825"/>
  <c r="AK1827"/>
  <c r="AK1829"/>
  <c r="AK1831"/>
  <c r="AK1833"/>
  <c r="AK1835"/>
  <c r="AK1837"/>
  <c r="AK1839"/>
  <c r="AK1841"/>
  <c r="AK1843"/>
  <c r="AK1845"/>
  <c r="AK1847"/>
  <c r="AK1849"/>
  <c r="AK1851"/>
  <c r="AK1853"/>
  <c r="AK2714"/>
  <c r="AK2716"/>
  <c r="AK2718"/>
  <c r="AK2720"/>
  <c r="AK2722"/>
  <c r="AK2724"/>
  <c r="AK2726"/>
  <c r="AK2728"/>
  <c r="AK2730"/>
  <c r="AK2732"/>
  <c r="AK2734"/>
  <c r="AK2736"/>
  <c r="AK2738"/>
  <c r="AK2788"/>
  <c r="AK2790"/>
  <c r="AK2792"/>
  <c r="AK2794"/>
  <c r="AK2796"/>
  <c r="AK2798"/>
  <c r="AK2800"/>
  <c r="AK2802"/>
  <c r="AK2804"/>
  <c r="AK2806"/>
  <c r="AK2808"/>
  <c r="AK2810"/>
  <c r="AK2812"/>
  <c r="AK2814"/>
  <c r="AK2816"/>
  <c r="AK2818"/>
  <c r="AK2820"/>
  <c r="AK2822"/>
  <c r="AK2824"/>
  <c r="AK2826"/>
  <c r="AK2828"/>
  <c r="AK2830"/>
  <c r="AK2832"/>
  <c r="AK2834"/>
  <c r="AK2836"/>
  <c r="AK2838"/>
  <c r="AK2840"/>
  <c r="AK2842"/>
  <c r="AK2844"/>
  <c r="AK2846"/>
  <c r="AK2848"/>
  <c r="AK2850"/>
  <c r="AK2852"/>
  <c r="AK2854"/>
  <c r="AK2857"/>
  <c r="AK2859"/>
  <c r="AK2861"/>
  <c r="AK2863"/>
  <c r="AK2865"/>
  <c r="AK2867"/>
  <c r="AK2869"/>
  <c r="AK2871"/>
  <c r="AK2873"/>
  <c r="AK2875"/>
  <c r="AK2877"/>
  <c r="AK2879"/>
  <c r="AK2884"/>
  <c r="AK2886"/>
  <c r="AK2888"/>
  <c r="AK2890"/>
  <c r="AK2892"/>
  <c r="AK2894"/>
  <c r="AK2896"/>
  <c r="AK2898"/>
  <c r="AK2903"/>
  <c r="AK2905"/>
  <c r="AK2907"/>
  <c r="AK2909"/>
  <c r="AK2911"/>
  <c r="AK2913"/>
  <c r="AK2915"/>
  <c r="AK2917"/>
  <c r="AK2919"/>
  <c r="AK2942"/>
  <c r="AK2944"/>
  <c r="AK2946"/>
  <c r="AK2948"/>
  <c r="AK2950"/>
  <c r="AK2952"/>
  <c r="AK2954"/>
  <c r="AK2956"/>
  <c r="AK2958"/>
  <c r="AK2960"/>
  <c r="AK2962"/>
  <c r="AK2964"/>
  <c r="AK2966"/>
  <c r="AK2968"/>
  <c r="AK2970"/>
  <c r="AK2972"/>
  <c r="AK2974"/>
  <c r="AK2976"/>
  <c r="AK2978"/>
  <c r="AK2980"/>
  <c r="AK2982"/>
  <c r="AK2984"/>
  <c r="AK2986"/>
  <c r="AK2988"/>
  <c r="AK2990"/>
  <c r="AK2992"/>
  <c r="AK2994"/>
  <c r="AK2996"/>
  <c r="AK2998"/>
  <c r="AK3000"/>
  <c r="AK3002"/>
  <c r="AK3004"/>
  <c r="AK3006"/>
  <c r="AK3008"/>
  <c r="AK3010"/>
  <c r="AK3012"/>
  <c r="AK3014"/>
  <c r="AK3016"/>
  <c r="AK3018"/>
  <c r="AK3020"/>
  <c r="AK3022"/>
  <c r="AK3024"/>
  <c r="AK3026"/>
  <c r="AK3028"/>
  <c r="AK3030"/>
  <c r="AK3032"/>
  <c r="AK3034"/>
  <c r="AK3036"/>
  <c r="AK3038"/>
  <c r="AK3040"/>
  <c r="AK3042"/>
  <c r="AK3044"/>
  <c r="AK3046"/>
  <c r="AK3048"/>
  <c r="AK3050"/>
  <c r="AK3052"/>
  <c r="AK3054"/>
  <c r="AK3056"/>
  <c r="AK3058"/>
  <c r="AK3060"/>
  <c r="AK3062"/>
  <c r="AK3064"/>
  <c r="AK3066"/>
  <c r="AK3068"/>
  <c r="AK3070"/>
  <c r="AK3072"/>
  <c r="AK3074"/>
  <c r="AK3076"/>
  <c r="AK3078"/>
  <c r="AK3080"/>
  <c r="AK3102"/>
  <c r="AK3104"/>
  <c r="AK3106"/>
  <c r="AK3108"/>
  <c r="AK3110"/>
  <c r="AK3112"/>
  <c r="AK3114"/>
  <c r="AK3116"/>
  <c r="AK3118"/>
  <c r="AK3120"/>
  <c r="AK3122"/>
  <c r="AK3125"/>
  <c r="AK3127"/>
  <c r="AK3129"/>
  <c r="AK3131"/>
  <c r="AK3133"/>
  <c r="AK3135"/>
  <c r="AK3137"/>
  <c r="AK3139"/>
  <c r="AK3141"/>
  <c r="AK3143"/>
  <c r="AK3145"/>
  <c r="AK3147"/>
  <c r="AK3287"/>
  <c r="AK3289"/>
  <c r="AK3291"/>
  <c r="AK3293"/>
  <c r="AK3295"/>
  <c r="AK3297"/>
  <c r="AK3299"/>
  <c r="AK3301"/>
  <c r="AK3305"/>
  <c r="AK3307"/>
  <c r="AK3309"/>
  <c r="AK3311"/>
  <c r="AK3313"/>
  <c r="AK3315"/>
  <c r="AK3317"/>
  <c r="AK3319"/>
  <c r="AK3321"/>
  <c r="AK3323"/>
  <c r="AK3325"/>
  <c r="AK3327"/>
  <c r="AK3329"/>
  <c r="AK3334"/>
  <c r="AK4152"/>
  <c r="AK4154"/>
  <c r="AK4156"/>
  <c r="AK4158"/>
  <c r="AK4160"/>
  <c r="AK4164"/>
  <c r="AK4166"/>
  <c r="AK4168"/>
  <c r="AK4170"/>
  <c r="AK4172"/>
  <c r="AK4174"/>
  <c r="AK4176"/>
  <c r="AK4178"/>
  <c r="AK4180"/>
  <c r="AK4182"/>
  <c r="AK4184"/>
  <c r="AK4186"/>
  <c r="AK4188"/>
  <c r="AK4204"/>
  <c r="AK4206"/>
  <c r="AK4208"/>
  <c r="AK4210"/>
  <c r="AK4218"/>
  <c r="AK4220"/>
  <c r="AK4222"/>
  <c r="AK4224"/>
  <c r="AK4226"/>
  <c r="AK4237"/>
  <c r="AK4241"/>
  <c r="AK4243"/>
  <c r="AK4245"/>
  <c r="AK4247"/>
  <c r="AK4249"/>
  <c r="AK4251"/>
  <c r="AK4299"/>
  <c r="AK4308"/>
  <c r="AK4310"/>
  <c r="AK4312"/>
  <c r="AK4314"/>
  <c r="AK4316"/>
  <c r="AK4318"/>
  <c r="AK4320"/>
  <c r="AK4322"/>
  <c r="AK4324"/>
  <c r="AK4326"/>
  <c r="AK4328"/>
  <c r="AK4330"/>
  <c r="AK4332"/>
  <c r="AK4334"/>
  <c r="AK4336"/>
  <c r="AK4338"/>
  <c r="AK4340"/>
  <c r="AK4371"/>
  <c r="AK4373"/>
  <c r="AK4375"/>
  <c r="AK4377"/>
  <c r="AK4379"/>
  <c r="AK4381"/>
  <c r="AK4383"/>
  <c r="AK4385"/>
  <c r="AK4387"/>
  <c r="AK4389"/>
  <c r="AK4391"/>
  <c r="AK4393"/>
  <c r="AK4395"/>
  <c r="AK4397"/>
  <c r="AK4399"/>
  <c r="AK4401"/>
  <c r="AK4403"/>
  <c r="AK4405"/>
  <c r="AK4491"/>
  <c r="AK4493"/>
  <c r="AK4497"/>
  <c r="AK4499"/>
  <c r="AK4501"/>
  <c r="AK4503"/>
  <c r="AK4505"/>
  <c r="AK4507"/>
  <c r="AK4509"/>
  <c r="AK4511"/>
  <c r="AK4513"/>
  <c r="AK4517"/>
  <c r="AK4519"/>
  <c r="AK4521"/>
  <c r="AK4523"/>
  <c r="AK4525"/>
  <c r="AK4527"/>
  <c r="AK4540"/>
  <c r="AL4592"/>
  <c r="AL4594"/>
  <c r="AL4596"/>
  <c r="AL4598"/>
  <c r="AL4600"/>
  <c r="AL4604"/>
  <c r="AL4606"/>
  <c r="AL4608"/>
  <c r="AL4610"/>
  <c r="AL4612"/>
  <c r="AL4614"/>
  <c r="AL4616"/>
  <c r="AL4618"/>
  <c r="AL4620"/>
  <c r="AL4622"/>
  <c r="AL4624"/>
  <c r="AL4626"/>
  <c r="AL4628"/>
  <c r="AL4630"/>
  <c r="AL4632"/>
  <c r="AL4634"/>
  <c r="AL4636"/>
  <c r="AL4638"/>
  <c r="AL4640"/>
  <c r="AL4642"/>
  <c r="AL4644"/>
  <c r="AL4648"/>
  <c r="AL4650"/>
  <c r="AL4652"/>
  <c r="AL4654"/>
  <c r="AL4656"/>
  <c r="AL4658"/>
  <c r="AL4660"/>
  <c r="AL4662"/>
  <c r="AL4664"/>
  <c r="AL4666"/>
  <c r="AL4668"/>
  <c r="AL4670"/>
  <c r="AL4672"/>
  <c r="AL4674"/>
  <c r="AL4676"/>
  <c r="AL4680"/>
  <c r="AL4682"/>
  <c r="AL4684"/>
  <c r="AL4686"/>
  <c r="AL4688"/>
  <c r="AL4690"/>
  <c r="AL4692"/>
  <c r="AL4694"/>
  <c r="AL4696"/>
  <c r="AL4698"/>
  <c r="AL4702"/>
  <c r="AL4704"/>
  <c r="AL4706"/>
  <c r="AL4708"/>
  <c r="AL4710"/>
  <c r="AL4712"/>
  <c r="AL4714"/>
  <c r="AL4716"/>
  <c r="AL4718"/>
  <c r="AL4720"/>
  <c r="AL4722"/>
  <c r="AL4724"/>
  <c r="AL4726"/>
  <c r="AL4728"/>
  <c r="AL4749"/>
  <c r="AL4751"/>
  <c r="AL4753"/>
  <c r="AL4778"/>
  <c r="AL4794"/>
  <c r="AL4829"/>
  <c r="AL4831"/>
  <c r="AL4835"/>
  <c r="AL4837"/>
  <c r="AL4839"/>
  <c r="AL4841"/>
  <c r="AL4843"/>
  <c r="AL4846"/>
  <c r="AL4848"/>
  <c r="AL4850"/>
  <c r="AL4858"/>
  <c r="AL4860"/>
  <c r="AL4862"/>
  <c r="AL4864"/>
  <c r="AL4866"/>
  <c r="AL4868"/>
  <c r="AL4870"/>
  <c r="AL4872"/>
  <c r="AL4874"/>
  <c r="AL4876"/>
  <c r="AL4878"/>
  <c r="AL4887"/>
  <c r="AL4889"/>
  <c r="AL4891"/>
  <c r="AL4894"/>
  <c r="AL4896"/>
  <c r="AL4898"/>
  <c r="AL4900"/>
  <c r="AL4902"/>
  <c r="AL4905"/>
  <c r="AL4907"/>
  <c r="AL4909"/>
  <c r="AL4911"/>
  <c r="AK4912"/>
  <c r="S1373"/>
  <c r="S1383"/>
  <c r="V1383"/>
  <c r="U1383" s="1"/>
  <c r="V1385"/>
  <c r="U1385" s="1"/>
  <c r="V1384"/>
  <c r="U1384" s="1"/>
  <c r="V1382"/>
  <c r="U1382" s="1"/>
  <c r="V1381"/>
  <c r="U1381" s="1"/>
  <c r="V1380"/>
  <c r="U1380" s="1"/>
  <c r="V1379"/>
  <c r="V1378"/>
  <c r="U1378" s="1"/>
  <c r="V1377"/>
  <c r="U1377" s="1"/>
  <c r="V1376"/>
  <c r="U1376" s="1"/>
  <c r="V1375"/>
  <c r="U1375" s="1"/>
  <c r="V1374"/>
  <c r="U1374" s="1"/>
  <c r="U1379"/>
  <c r="S1385"/>
  <c r="S1384"/>
  <c r="S1382"/>
  <c r="S1381"/>
  <c r="S1380"/>
  <c r="S1379"/>
  <c r="S1378"/>
  <c r="S1377"/>
  <c r="S1376"/>
  <c r="S1375"/>
  <c r="S1374"/>
  <c r="X3405"/>
  <c r="X3406"/>
  <c r="X3407"/>
  <c r="X3408"/>
  <c r="X3409"/>
  <c r="X3410"/>
  <c r="X3411"/>
  <c r="X3412"/>
  <c r="X3413"/>
  <c r="X3414"/>
  <c r="X3415"/>
  <c r="X3416"/>
  <c r="X3417"/>
  <c r="X3418"/>
  <c r="X3419"/>
  <c r="X3420"/>
  <c r="X3421"/>
  <c r="X3422"/>
  <c r="X3404"/>
  <c r="Y4915"/>
  <c r="V4915"/>
  <c r="U4915" s="1"/>
  <c r="S4915"/>
  <c r="Q4915"/>
  <c r="O4915"/>
  <c r="G4915"/>
  <c r="Y4914"/>
  <c r="V4914"/>
  <c r="U4914" s="1"/>
  <c r="S4914"/>
  <c r="Q4914"/>
  <c r="O4914"/>
  <c r="G4914"/>
  <c r="Y4913"/>
  <c r="V4913"/>
  <c r="U4913" s="1"/>
  <c r="S4913"/>
  <c r="Q4913"/>
  <c r="O4913"/>
  <c r="G4913"/>
  <c r="Y4912"/>
  <c r="V4912"/>
  <c r="U4912" s="1"/>
  <c r="S4912"/>
  <c r="Q4912"/>
  <c r="O4912"/>
  <c r="G4912"/>
  <c r="Y4911"/>
  <c r="V4911"/>
  <c r="U4911" s="1"/>
  <c r="S4911"/>
  <c r="Q4911"/>
  <c r="O4911"/>
  <c r="G4911"/>
  <c r="Y4910"/>
  <c r="V4910"/>
  <c r="U4910" s="1"/>
  <c r="S4910"/>
  <c r="Q4910"/>
  <c r="O4910"/>
  <c r="G4910"/>
  <c r="Y4909"/>
  <c r="V4909"/>
  <c r="U4909" s="1"/>
  <c r="S4909"/>
  <c r="Q4909"/>
  <c r="O4909"/>
  <c r="G4909"/>
  <c r="Y4908"/>
  <c r="V4908"/>
  <c r="U4908" s="1"/>
  <c r="S4908"/>
  <c r="Q4908"/>
  <c r="O4908"/>
  <c r="G4908"/>
  <c r="Y4907"/>
  <c r="V4907"/>
  <c r="U4907" s="1"/>
  <c r="S4907"/>
  <c r="Q4907"/>
  <c r="O4907"/>
  <c r="G4907"/>
  <c r="Y4906"/>
  <c r="V4906"/>
  <c r="U4906" s="1"/>
  <c r="S4906"/>
  <c r="Q4906"/>
  <c r="O4906"/>
  <c r="G4906"/>
  <c r="Y4905"/>
  <c r="V4905"/>
  <c r="U4905" s="1"/>
  <c r="S4905"/>
  <c r="Q4905"/>
  <c r="O4905"/>
  <c r="G4905"/>
  <c r="Y4904"/>
  <c r="V4904"/>
  <c r="U4904" s="1"/>
  <c r="S4904"/>
  <c r="Q4904"/>
  <c r="O4904"/>
  <c r="G4904"/>
  <c r="Y4903"/>
  <c r="V4903"/>
  <c r="U4903" s="1"/>
  <c r="S4903"/>
  <c r="Q4903"/>
  <c r="O4903"/>
  <c r="G4903"/>
  <c r="Y4902"/>
  <c r="V4902"/>
  <c r="U4902" s="1"/>
  <c r="S4902"/>
  <c r="Q4902"/>
  <c r="O4902"/>
  <c r="G4902"/>
  <c r="Y4901"/>
  <c r="V4901"/>
  <c r="U4901" s="1"/>
  <c r="S4901"/>
  <c r="Q4901"/>
  <c r="O4901"/>
  <c r="G4901"/>
  <c r="Y4900"/>
  <c r="V4900"/>
  <c r="U4900" s="1"/>
  <c r="S4900"/>
  <c r="Q4900"/>
  <c r="O4900"/>
  <c r="G4900"/>
  <c r="Y4899"/>
  <c r="V4899"/>
  <c r="U4899" s="1"/>
  <c r="S4899"/>
  <c r="Q4899"/>
  <c r="O4899"/>
  <c r="G4899"/>
  <c r="Y4898"/>
  <c r="V4898"/>
  <c r="U4898" s="1"/>
  <c r="S4898"/>
  <c r="Q4898"/>
  <c r="O4898"/>
  <c r="G4898"/>
  <c r="Y4897"/>
  <c r="V4897"/>
  <c r="U4897" s="1"/>
  <c r="S4897"/>
  <c r="Q4897"/>
  <c r="O4897"/>
  <c r="G4897"/>
  <c r="Y4896"/>
  <c r="V4896"/>
  <c r="U4896" s="1"/>
  <c r="S4896"/>
  <c r="Q4896"/>
  <c r="O4896"/>
  <c r="G4896"/>
  <c r="Y4895"/>
  <c r="V4895"/>
  <c r="U4895" s="1"/>
  <c r="S4895"/>
  <c r="Q4895"/>
  <c r="O4895"/>
  <c r="G4895"/>
  <c r="Y4894"/>
  <c r="V4894"/>
  <c r="U4894" s="1"/>
  <c r="S4894"/>
  <c r="Q4894"/>
  <c r="O4894"/>
  <c r="G4894"/>
  <c r="Y4893"/>
  <c r="V4893"/>
  <c r="U4893" s="1"/>
  <c r="S4893"/>
  <c r="Q4893"/>
  <c r="O4893"/>
  <c r="G4893"/>
  <c r="Y4892"/>
  <c r="S4892"/>
  <c r="Q4892"/>
  <c r="O4892"/>
  <c r="G4892"/>
  <c r="Y4891"/>
  <c r="S4891"/>
  <c r="Q4891"/>
  <c r="O4891"/>
  <c r="G4891"/>
  <c r="Y4890"/>
  <c r="S4890"/>
  <c r="Q4890"/>
  <c r="O4890"/>
  <c r="G4890"/>
  <c r="Y4889"/>
  <c r="S4889"/>
  <c r="Q4889"/>
  <c r="O4889"/>
  <c r="G4889"/>
  <c r="Y4888"/>
  <c r="S4888"/>
  <c r="Q4888"/>
  <c r="O4888"/>
  <c r="G4888"/>
  <c r="Y4887"/>
  <c r="S4887"/>
  <c r="Q4887"/>
  <c r="O4887"/>
  <c r="G4887"/>
  <c r="Y4886"/>
  <c r="S4886"/>
  <c r="Q4886"/>
  <c r="O4886"/>
  <c r="G4886"/>
  <c r="Y4885"/>
  <c r="S4885"/>
  <c r="Q4885"/>
  <c r="O4885"/>
  <c r="G4885"/>
  <c r="Y4884"/>
  <c r="S4884"/>
  <c r="Q4884"/>
  <c r="O4884"/>
  <c r="G4884"/>
  <c r="Y4883"/>
  <c r="S4883"/>
  <c r="Q4883"/>
  <c r="O4883"/>
  <c r="G4883"/>
  <c r="Y4882"/>
  <c r="S4882"/>
  <c r="Q4882"/>
  <c r="O4882"/>
  <c r="G4882"/>
  <c r="Y4881"/>
  <c r="S4881"/>
  <c r="Q4881"/>
  <c r="O4881"/>
  <c r="G4881"/>
  <c r="Y4880"/>
  <c r="S4880"/>
  <c r="Q4880"/>
  <c r="O4880"/>
  <c r="G4880"/>
  <c r="Y4879"/>
  <c r="S4879"/>
  <c r="Q4879"/>
  <c r="O4879"/>
  <c r="G4879"/>
  <c r="Y4878"/>
  <c r="S4878"/>
  <c r="Q4878"/>
  <c r="O4878"/>
  <c r="G4878"/>
  <c r="Y4877"/>
  <c r="S4877"/>
  <c r="Q4877"/>
  <c r="O4877"/>
  <c r="G4877"/>
  <c r="Y4876"/>
  <c r="S4876"/>
  <c r="Q4876"/>
  <c r="O4876"/>
  <c r="G4876"/>
  <c r="Y4875"/>
  <c r="S4875"/>
  <c r="Q4875"/>
  <c r="O4875"/>
  <c r="G4875"/>
  <c r="Y4874"/>
  <c r="S4874"/>
  <c r="Q4874"/>
  <c r="O4874"/>
  <c r="G4874"/>
  <c r="Y4873"/>
  <c r="S4873"/>
  <c r="Q4873"/>
  <c r="O4873"/>
  <c r="G4873"/>
  <c r="Y4872"/>
  <c r="S4872"/>
  <c r="Q4872"/>
  <c r="O4872"/>
  <c r="G4872"/>
  <c r="Y4871"/>
  <c r="S4871"/>
  <c r="Q4871"/>
  <c r="O4871"/>
  <c r="G4871"/>
  <c r="Y4870"/>
  <c r="S4870"/>
  <c r="Q4870"/>
  <c r="O4870"/>
  <c r="G4870"/>
  <c r="Y4869"/>
  <c r="S4869"/>
  <c r="Q4869"/>
  <c r="O4869"/>
  <c r="G4869"/>
  <c r="Y4868"/>
  <c r="S4868"/>
  <c r="Q4868"/>
  <c r="O4868"/>
  <c r="G4868"/>
  <c r="Y4867"/>
  <c r="S4867"/>
  <c r="Q4867"/>
  <c r="O4867"/>
  <c r="G4867"/>
  <c r="Y4866"/>
  <c r="S4866"/>
  <c r="Q4866"/>
  <c r="O4866"/>
  <c r="G4866"/>
  <c r="Y4865"/>
  <c r="S4865"/>
  <c r="Q4865"/>
  <c r="O4865"/>
  <c r="G4865"/>
  <c r="Y4864"/>
  <c r="S4864"/>
  <c r="Q4864"/>
  <c r="O4864"/>
  <c r="G4864"/>
  <c r="Y4863"/>
  <c r="S4863"/>
  <c r="Q4863"/>
  <c r="O4863"/>
  <c r="G4863"/>
  <c r="Y4862"/>
  <c r="S4862"/>
  <c r="Q4862"/>
  <c r="O4862"/>
  <c r="G4862"/>
  <c r="Y4861"/>
  <c r="S4861"/>
  <c r="Q4861"/>
  <c r="O4861"/>
  <c r="G4861"/>
  <c r="Y4860"/>
  <c r="S4860"/>
  <c r="Q4860"/>
  <c r="O4860"/>
  <c r="G4860"/>
  <c r="Y4859"/>
  <c r="S4859"/>
  <c r="Q4859"/>
  <c r="O4859"/>
  <c r="G4859"/>
  <c r="Y4858"/>
  <c r="S4858"/>
  <c r="Q4858"/>
  <c r="O4858"/>
  <c r="G4858"/>
  <c r="Y4857"/>
  <c r="S4857"/>
  <c r="Q4857"/>
  <c r="O4857"/>
  <c r="G4857"/>
  <c r="Y4856"/>
  <c r="S4856"/>
  <c r="Q4856"/>
  <c r="O4856"/>
  <c r="G4856"/>
  <c r="Y4855"/>
  <c r="S4855"/>
  <c r="Q4855"/>
  <c r="O4855"/>
  <c r="G4855"/>
  <c r="Y4854"/>
  <c r="S4854"/>
  <c r="Q4854"/>
  <c r="O4854"/>
  <c r="G4854"/>
  <c r="Y4853"/>
  <c r="S4853"/>
  <c r="Q4853"/>
  <c r="O4853"/>
  <c r="G4853"/>
  <c r="Y4852"/>
  <c r="S4852"/>
  <c r="Q4852"/>
  <c r="O4852"/>
  <c r="G4852"/>
  <c r="Y4851"/>
  <c r="S4851"/>
  <c r="Q4851"/>
  <c r="O4851"/>
  <c r="G4851"/>
  <c r="Y4850"/>
  <c r="S4850"/>
  <c r="Q4850"/>
  <c r="O4850"/>
  <c r="G4850"/>
  <c r="Y4849"/>
  <c r="S4849"/>
  <c r="Q4849"/>
  <c r="O4849"/>
  <c r="G4849"/>
  <c r="Y4848"/>
  <c r="S4848"/>
  <c r="Q4848"/>
  <c r="O4848"/>
  <c r="G4848"/>
  <c r="Y4847"/>
  <c r="S4847"/>
  <c r="Q4847"/>
  <c r="O4847"/>
  <c r="G4847"/>
  <c r="Y4846"/>
  <c r="S4846"/>
  <c r="Q4846"/>
  <c r="O4846"/>
  <c r="G4846"/>
  <c r="Y4845"/>
  <c r="S4845"/>
  <c r="Q4845"/>
  <c r="O4845"/>
  <c r="G4845"/>
  <c r="Y4844"/>
  <c r="S4844"/>
  <c r="Q4844"/>
  <c r="O4844"/>
  <c r="G4844"/>
  <c r="Y4843"/>
  <c r="S4843"/>
  <c r="Q4843"/>
  <c r="O4843"/>
  <c r="G4843"/>
  <c r="Y4842"/>
  <c r="S4842"/>
  <c r="Q4842"/>
  <c r="O4842"/>
  <c r="G4842"/>
  <c r="Y4841"/>
  <c r="S4841"/>
  <c r="Q4841"/>
  <c r="O4841"/>
  <c r="G4841"/>
  <c r="Y4840"/>
  <c r="S4840"/>
  <c r="Q4840"/>
  <c r="O4840"/>
  <c r="G4840"/>
  <c r="Y4839"/>
  <c r="S4839"/>
  <c r="Q4839"/>
  <c r="O4839"/>
  <c r="G4839"/>
  <c r="Y4838"/>
  <c r="S4838"/>
  <c r="Q4838"/>
  <c r="O4838"/>
  <c r="G4838"/>
  <c r="Y4837"/>
  <c r="S4837"/>
  <c r="Q4837"/>
  <c r="O4837"/>
  <c r="G4837"/>
  <c r="Y4836"/>
  <c r="S4836"/>
  <c r="Q4836"/>
  <c r="O4836"/>
  <c r="G4836"/>
  <c r="Y4835"/>
  <c r="S4835"/>
  <c r="Q4835"/>
  <c r="O4835"/>
  <c r="G4835"/>
  <c r="Y4834"/>
  <c r="S4834"/>
  <c r="Q4834"/>
  <c r="O4834"/>
  <c r="G4834"/>
  <c r="Y4833"/>
  <c r="S4833"/>
  <c r="Q4833"/>
  <c r="O4833"/>
  <c r="G4833"/>
  <c r="Y4832"/>
  <c r="S4832"/>
  <c r="Q4832"/>
  <c r="O4832"/>
  <c r="G4832"/>
  <c r="Y4831"/>
  <c r="S4831"/>
  <c r="Q4831"/>
  <c r="O4831"/>
  <c r="G4831"/>
  <c r="Y4830"/>
  <c r="S4830"/>
  <c r="Q4830"/>
  <c r="O4830"/>
  <c r="G4830"/>
  <c r="Y4829"/>
  <c r="S4829"/>
  <c r="Q4829"/>
  <c r="O4829"/>
  <c r="G4829"/>
  <c r="Y4828"/>
  <c r="S4828"/>
  <c r="Q4828"/>
  <c r="O4828"/>
  <c r="G4828"/>
  <c r="Y4827"/>
  <c r="S4827"/>
  <c r="Q4827"/>
  <c r="O4827"/>
  <c r="G4827"/>
  <c r="Y4826"/>
  <c r="S4826"/>
  <c r="Q4826"/>
  <c r="O4826"/>
  <c r="G4826"/>
  <c r="Y4825"/>
  <c r="S4825"/>
  <c r="Q4825"/>
  <c r="O4825"/>
  <c r="G4825"/>
  <c r="Y4824"/>
  <c r="S4824"/>
  <c r="Q4824"/>
  <c r="O4824"/>
  <c r="G4824"/>
  <c r="Y4823"/>
  <c r="S4823"/>
  <c r="Q4823"/>
  <c r="O4823"/>
  <c r="G4823"/>
  <c r="Y4822"/>
  <c r="S4822"/>
  <c r="Q4822"/>
  <c r="O4822"/>
  <c r="G4822"/>
  <c r="Y4821"/>
  <c r="S4821"/>
  <c r="Q4821"/>
  <c r="O4821"/>
  <c r="G4821"/>
  <c r="Y4820"/>
  <c r="S4820"/>
  <c r="Q4820"/>
  <c r="O4820"/>
  <c r="G4820"/>
  <c r="Y4819"/>
  <c r="S4819"/>
  <c r="Q4819"/>
  <c r="O4819"/>
  <c r="G4819"/>
  <c r="Y4818"/>
  <c r="S4818"/>
  <c r="Q4818"/>
  <c r="O4818"/>
  <c r="G4818"/>
  <c r="Y4817"/>
  <c r="S4817"/>
  <c r="Q4817"/>
  <c r="O4817"/>
  <c r="G4817"/>
  <c r="Y4816"/>
  <c r="S4816"/>
  <c r="Q4816"/>
  <c r="O4816"/>
  <c r="G4816"/>
  <c r="Y4815"/>
  <c r="S4815"/>
  <c r="Q4815"/>
  <c r="O4815"/>
  <c r="G4815"/>
  <c r="Y4814"/>
  <c r="S4814"/>
  <c r="Q4814"/>
  <c r="O4814"/>
  <c r="G4814"/>
  <c r="Y4813"/>
  <c r="S4813"/>
  <c r="Q4813"/>
  <c r="O4813"/>
  <c r="G4813"/>
  <c r="Y4812"/>
  <c r="S4812"/>
  <c r="Q4812"/>
  <c r="O4812"/>
  <c r="G4812"/>
  <c r="Y4811"/>
  <c r="S4811"/>
  <c r="Q4811"/>
  <c r="O4811"/>
  <c r="G4811"/>
  <c r="Y4810"/>
  <c r="S4810"/>
  <c r="Q4810"/>
  <c r="O4810"/>
  <c r="G4810"/>
  <c r="Y4809"/>
  <c r="S4809"/>
  <c r="Q4809"/>
  <c r="O4809"/>
  <c r="G4809"/>
  <c r="Y4808"/>
  <c r="S4808"/>
  <c r="Q4808"/>
  <c r="O4808"/>
  <c r="G4808"/>
  <c r="Y4807"/>
  <c r="S4807"/>
  <c r="Q4807"/>
  <c r="O4807"/>
  <c r="G4807"/>
  <c r="Y4806"/>
  <c r="S4806"/>
  <c r="Q4806"/>
  <c r="O4806"/>
  <c r="G4806"/>
  <c r="Y4805"/>
  <c r="S4805"/>
  <c r="Q4805"/>
  <c r="O4805"/>
  <c r="G4805"/>
  <c r="Y4804"/>
  <c r="S4804"/>
  <c r="Q4804"/>
  <c r="O4804"/>
  <c r="G4804"/>
  <c r="Y4803"/>
  <c r="S4803"/>
  <c r="Q4803"/>
  <c r="O4803"/>
  <c r="G4803"/>
  <c r="Y4802"/>
  <c r="S4802"/>
  <c r="Q4802"/>
  <c r="O4802"/>
  <c r="G4802"/>
  <c r="Y4801"/>
  <c r="S4801"/>
  <c r="Q4801"/>
  <c r="O4801"/>
  <c r="G4801"/>
  <c r="Y4800"/>
  <c r="S4800"/>
  <c r="Q4800"/>
  <c r="O4800"/>
  <c r="G4800"/>
  <c r="Y4799"/>
  <c r="S4799"/>
  <c r="Q4799"/>
  <c r="O4799"/>
  <c r="G4799"/>
  <c r="Y4798"/>
  <c r="S4798"/>
  <c r="Q4798"/>
  <c r="O4798"/>
  <c r="G4798"/>
  <c r="Y4797"/>
  <c r="S4797"/>
  <c r="Q4797"/>
  <c r="O4797"/>
  <c r="G4797"/>
  <c r="Y4796"/>
  <c r="S4796"/>
  <c r="Q4796"/>
  <c r="O4796"/>
  <c r="G4796"/>
  <c r="Y4795"/>
  <c r="S4795"/>
  <c r="Q4795"/>
  <c r="O4795"/>
  <c r="G4795"/>
  <c r="Y4794"/>
  <c r="S4794"/>
  <c r="Q4794"/>
  <c r="O4794"/>
  <c r="G4794"/>
  <c r="Y4793"/>
  <c r="S4793"/>
  <c r="Q4793"/>
  <c r="O4793"/>
  <c r="G4793"/>
  <c r="Y4792"/>
  <c r="S4792"/>
  <c r="Q4792"/>
  <c r="O4792"/>
  <c r="G4792"/>
  <c r="Y4791"/>
  <c r="S4791"/>
  <c r="Q4791"/>
  <c r="O4791"/>
  <c r="G4791"/>
  <c r="Y4790"/>
  <c r="S4790"/>
  <c r="Q4790"/>
  <c r="O4790"/>
  <c r="G4790"/>
  <c r="Y4789"/>
  <c r="S4789"/>
  <c r="Q4789"/>
  <c r="O4789"/>
  <c r="G4789"/>
  <c r="Y4788"/>
  <c r="S4788"/>
  <c r="Q4788"/>
  <c r="O4788"/>
  <c r="G4788"/>
  <c r="Y4787"/>
  <c r="S4787"/>
  <c r="Q4787"/>
  <c r="O4787"/>
  <c r="G4787"/>
  <c r="Y4786"/>
  <c r="S4786"/>
  <c r="Q4786"/>
  <c r="O4786"/>
  <c r="G4786"/>
  <c r="Y4785"/>
  <c r="S4785"/>
  <c r="Q4785"/>
  <c r="O4785"/>
  <c r="G4785"/>
  <c r="Y4784"/>
  <c r="S4784"/>
  <c r="Q4784"/>
  <c r="O4784"/>
  <c r="G4784"/>
  <c r="Y4783"/>
  <c r="S4783"/>
  <c r="Q4783"/>
  <c r="O4783"/>
  <c r="G4783"/>
  <c r="Y4782"/>
  <c r="S4782"/>
  <c r="Q4782"/>
  <c r="O4782"/>
  <c r="G4782"/>
  <c r="Y4781"/>
  <c r="S4781"/>
  <c r="Q4781"/>
  <c r="O4781"/>
  <c r="G4781"/>
  <c r="Y4780"/>
  <c r="S4780"/>
  <c r="Q4780"/>
  <c r="O4780"/>
  <c r="G4780"/>
  <c r="Y4779"/>
  <c r="S4779"/>
  <c r="Q4779"/>
  <c r="O4779"/>
  <c r="G4779"/>
  <c r="Y4778"/>
  <c r="S4778"/>
  <c r="Q4778"/>
  <c r="O4778"/>
  <c r="G4778"/>
  <c r="Y4777"/>
  <c r="S4777"/>
  <c r="Q4777"/>
  <c r="O4777"/>
  <c r="G4777"/>
  <c r="Y4776"/>
  <c r="S4776"/>
  <c r="Q4776"/>
  <c r="O4776"/>
  <c r="G4776"/>
  <c r="Y4775"/>
  <c r="S4775"/>
  <c r="Q4775"/>
  <c r="O4775"/>
  <c r="G4775"/>
  <c r="Y4774"/>
  <c r="S4774"/>
  <c r="Q4774"/>
  <c r="O4774"/>
  <c r="G4774"/>
  <c r="Y4773"/>
  <c r="S4773"/>
  <c r="Q4773"/>
  <c r="O4773"/>
  <c r="G4773"/>
  <c r="Y4772"/>
  <c r="S4772"/>
  <c r="Q4772"/>
  <c r="O4772"/>
  <c r="G4772"/>
  <c r="Y4771"/>
  <c r="S4771"/>
  <c r="Q4771"/>
  <c r="O4771"/>
  <c r="G4771"/>
  <c r="Y4770"/>
  <c r="S4770"/>
  <c r="Q4770"/>
  <c r="O4770"/>
  <c r="G4770"/>
  <c r="Y4769"/>
  <c r="S4769"/>
  <c r="Q4769"/>
  <c r="O4769"/>
  <c r="G4769"/>
  <c r="Y4768"/>
  <c r="S4768"/>
  <c r="Q4768"/>
  <c r="O4768"/>
  <c r="G4768"/>
  <c r="Y4767"/>
  <c r="S4767"/>
  <c r="Q4767"/>
  <c r="O4767"/>
  <c r="G4767"/>
  <c r="Y4766"/>
  <c r="S4766"/>
  <c r="Q4766"/>
  <c r="O4766"/>
  <c r="G4766"/>
  <c r="Y4765"/>
  <c r="S4765"/>
  <c r="Q4765"/>
  <c r="O4765"/>
  <c r="G4765"/>
  <c r="Y4764"/>
  <c r="S4764"/>
  <c r="Q4764"/>
  <c r="O4764"/>
  <c r="G4764"/>
  <c r="Y4763"/>
  <c r="S4763"/>
  <c r="Q4763"/>
  <c r="O4763"/>
  <c r="G4763"/>
  <c r="Y4762"/>
  <c r="S4762"/>
  <c r="Q4762"/>
  <c r="O4762"/>
  <c r="G4762"/>
  <c r="Y4761"/>
  <c r="S4761"/>
  <c r="Q4761"/>
  <c r="O4761"/>
  <c r="G4761"/>
  <c r="Y4760"/>
  <c r="S4760"/>
  <c r="Q4760"/>
  <c r="O4760"/>
  <c r="G4760"/>
  <c r="Y4759"/>
  <c r="S4759"/>
  <c r="Q4759"/>
  <c r="O4759"/>
  <c r="G4759"/>
  <c r="Y4758"/>
  <c r="S4758"/>
  <c r="Q4758"/>
  <c r="O4758"/>
  <c r="G4758"/>
  <c r="Y4757"/>
  <c r="S4757"/>
  <c r="Q4757"/>
  <c r="O4757"/>
  <c r="G4757"/>
  <c r="Y4756"/>
  <c r="S4756"/>
  <c r="Q4756"/>
  <c r="O4756"/>
  <c r="G4756"/>
  <c r="Y4755"/>
  <c r="S4755"/>
  <c r="Q4755"/>
  <c r="O4755"/>
  <c r="G4755"/>
  <c r="Y4754"/>
  <c r="S4754"/>
  <c r="Q4754"/>
  <c r="O4754"/>
  <c r="G4754"/>
  <c r="Y4753"/>
  <c r="S4753"/>
  <c r="Q4753"/>
  <c r="O4753"/>
  <c r="G4753"/>
  <c r="Y4752"/>
  <c r="S4752"/>
  <c r="Q4752"/>
  <c r="O4752"/>
  <c r="G4752"/>
  <c r="Y4751"/>
  <c r="S4751"/>
  <c r="Q4751"/>
  <c r="O4751"/>
  <c r="G4751"/>
  <c r="Y4750"/>
  <c r="S4750"/>
  <c r="Q4750"/>
  <c r="O4750"/>
  <c r="G4750"/>
  <c r="Y4749"/>
  <c r="S4749"/>
  <c r="Q4749"/>
  <c r="O4749"/>
  <c r="G4749"/>
  <c r="Y4748"/>
  <c r="S4748"/>
  <c r="Q4748"/>
  <c r="O4748"/>
  <c r="G4748"/>
  <c r="Y4747"/>
  <c r="S4747"/>
  <c r="Q4747"/>
  <c r="O4747"/>
  <c r="G4747"/>
  <c r="Y4746"/>
  <c r="S4746"/>
  <c r="Q4746"/>
  <c r="O4746"/>
  <c r="G4746"/>
  <c r="Y4745"/>
  <c r="S4745"/>
  <c r="Q4745"/>
  <c r="O4745"/>
  <c r="G4745"/>
  <c r="Y4744"/>
  <c r="S4744"/>
  <c r="Q4744"/>
  <c r="O4744"/>
  <c r="G4744"/>
  <c r="Y4743"/>
  <c r="S4743"/>
  <c r="Q4743"/>
  <c r="O4743"/>
  <c r="G4743"/>
  <c r="Y4742"/>
  <c r="S4742"/>
  <c r="Q4742"/>
  <c r="O4742"/>
  <c r="G4742"/>
  <c r="Y4741"/>
  <c r="S4741"/>
  <c r="Q4741"/>
  <c r="O4741"/>
  <c r="G4741"/>
  <c r="Y4740"/>
  <c r="S4740"/>
  <c r="Q4740"/>
  <c r="O4740"/>
  <c r="G4740"/>
  <c r="Y4739"/>
  <c r="S4739"/>
  <c r="Q4739"/>
  <c r="O4739"/>
  <c r="G4739"/>
  <c r="Y4738"/>
  <c r="S4738"/>
  <c r="Q4738"/>
  <c r="O4738"/>
  <c r="G4738"/>
  <c r="Y4737"/>
  <c r="S4737"/>
  <c r="Q4737"/>
  <c r="O4737"/>
  <c r="G4737"/>
  <c r="Y4736"/>
  <c r="S4736"/>
  <c r="Q4736"/>
  <c r="O4736"/>
  <c r="G4736"/>
  <c r="Y4735"/>
  <c r="S4735"/>
  <c r="Q4735"/>
  <c r="O4735"/>
  <c r="G4735"/>
  <c r="Y4734"/>
  <c r="S4734"/>
  <c r="Q4734"/>
  <c r="O4734"/>
  <c r="G4734"/>
  <c r="Y4733"/>
  <c r="S4733"/>
  <c r="Q4733"/>
  <c r="O4733"/>
  <c r="G4733"/>
  <c r="Y4732"/>
  <c r="S4732"/>
  <c r="Q4732"/>
  <c r="O4732"/>
  <c r="G4732"/>
  <c r="Y4731"/>
  <c r="S4731"/>
  <c r="Q4731"/>
  <c r="O4731"/>
  <c r="G4731"/>
  <c r="Y4730"/>
  <c r="S4730"/>
  <c r="Q4730"/>
  <c r="O4730"/>
  <c r="G4730"/>
  <c r="Y4729"/>
  <c r="S4729"/>
  <c r="Q4729"/>
  <c r="O4729"/>
  <c r="G4729"/>
  <c r="Y4728"/>
  <c r="S4728"/>
  <c r="Q4728"/>
  <c r="O4728"/>
  <c r="G4728"/>
  <c r="Y4727"/>
  <c r="S4727"/>
  <c r="Q4727"/>
  <c r="O4727"/>
  <c r="G4727"/>
  <c r="Y4726"/>
  <c r="S4726"/>
  <c r="Q4726"/>
  <c r="O4726"/>
  <c r="G4726"/>
  <c r="Y4725"/>
  <c r="S4725"/>
  <c r="Q4725"/>
  <c r="O4725"/>
  <c r="G4725"/>
  <c r="Y4724"/>
  <c r="S4724"/>
  <c r="Q4724"/>
  <c r="O4724"/>
  <c r="G4724"/>
  <c r="Y4723"/>
  <c r="S4723"/>
  <c r="Q4723"/>
  <c r="O4723"/>
  <c r="G4723"/>
  <c r="Y4722"/>
  <c r="S4722"/>
  <c r="Q4722"/>
  <c r="O4722"/>
  <c r="G4722"/>
  <c r="Y4721"/>
  <c r="S4721"/>
  <c r="Q4721"/>
  <c r="O4721"/>
  <c r="G4721"/>
  <c r="Y4720"/>
  <c r="S4720"/>
  <c r="Q4720"/>
  <c r="O4720"/>
  <c r="G4720"/>
  <c r="Y4719"/>
  <c r="S4719"/>
  <c r="Q4719"/>
  <c r="O4719"/>
  <c r="G4719"/>
  <c r="Y4718"/>
  <c r="S4718"/>
  <c r="Q4718"/>
  <c r="O4718"/>
  <c r="G4718"/>
  <c r="Y4717"/>
  <c r="S4717"/>
  <c r="Q4717"/>
  <c r="O4717"/>
  <c r="G4717"/>
  <c r="Y4716"/>
  <c r="S4716"/>
  <c r="Q4716"/>
  <c r="O4716"/>
  <c r="G4716"/>
  <c r="Y4715"/>
  <c r="S4715"/>
  <c r="Q4715"/>
  <c r="O4715"/>
  <c r="G4715"/>
  <c r="Y4714"/>
  <c r="S4714"/>
  <c r="Q4714"/>
  <c r="O4714"/>
  <c r="G4714"/>
  <c r="Y4713"/>
  <c r="S4713"/>
  <c r="Q4713"/>
  <c r="O4713"/>
  <c r="G4713"/>
  <c r="Y4712"/>
  <c r="S4712"/>
  <c r="Q4712"/>
  <c r="O4712"/>
  <c r="G4712"/>
  <c r="Y4711"/>
  <c r="S4711"/>
  <c r="Q4711"/>
  <c r="O4711"/>
  <c r="G4711"/>
  <c r="Y4710"/>
  <c r="S4710"/>
  <c r="Q4710"/>
  <c r="O4710"/>
  <c r="G4710"/>
  <c r="Y4709"/>
  <c r="S4709"/>
  <c r="Q4709"/>
  <c r="O4709"/>
  <c r="G4709"/>
  <c r="Y4708"/>
  <c r="S4708"/>
  <c r="Q4708"/>
  <c r="O4708"/>
  <c r="G4708"/>
  <c r="Y4707"/>
  <c r="S4707"/>
  <c r="Q4707"/>
  <c r="O4707"/>
  <c r="G4707"/>
  <c r="Y4706"/>
  <c r="S4706"/>
  <c r="Q4706"/>
  <c r="O4706"/>
  <c r="G4706"/>
  <c r="Y4705"/>
  <c r="S4705"/>
  <c r="Q4705"/>
  <c r="O4705"/>
  <c r="G4705"/>
  <c r="Y4704"/>
  <c r="S4704"/>
  <c r="Q4704"/>
  <c r="O4704"/>
  <c r="G4704"/>
  <c r="Y4703"/>
  <c r="S4703"/>
  <c r="Q4703"/>
  <c r="O4703"/>
  <c r="G4703"/>
  <c r="Y4702"/>
  <c r="S4702"/>
  <c r="Q4702"/>
  <c r="O4702"/>
  <c r="G4702"/>
  <c r="Y4701"/>
  <c r="S4701"/>
  <c r="Q4701"/>
  <c r="O4701"/>
  <c r="G4701"/>
  <c r="Y4700"/>
  <c r="S4700"/>
  <c r="Q4700"/>
  <c r="O4700"/>
  <c r="G4700"/>
  <c r="Y4699"/>
  <c r="S4699"/>
  <c r="Q4699"/>
  <c r="O4699"/>
  <c r="G4699"/>
  <c r="Y4698"/>
  <c r="S4698"/>
  <c r="Q4698"/>
  <c r="O4698"/>
  <c r="G4698"/>
  <c r="Y4697"/>
  <c r="S4697"/>
  <c r="Q4697"/>
  <c r="O4697"/>
  <c r="G4697"/>
  <c r="Y4696"/>
  <c r="S4696"/>
  <c r="Q4696"/>
  <c r="O4696"/>
  <c r="G4696"/>
  <c r="Y4695"/>
  <c r="S4695"/>
  <c r="Q4695"/>
  <c r="O4695"/>
  <c r="G4695"/>
  <c r="Y4694"/>
  <c r="S4694"/>
  <c r="Q4694"/>
  <c r="O4694"/>
  <c r="G4694"/>
  <c r="Y4693"/>
  <c r="S4693"/>
  <c r="Q4693"/>
  <c r="O4693"/>
  <c r="G4693"/>
  <c r="Y4692"/>
  <c r="S4692"/>
  <c r="Q4692"/>
  <c r="O4692"/>
  <c r="G4692"/>
  <c r="Y4691"/>
  <c r="S4691"/>
  <c r="Q4691"/>
  <c r="O4691"/>
  <c r="G4691"/>
  <c r="Y4690"/>
  <c r="S4690"/>
  <c r="Q4690"/>
  <c r="O4690"/>
  <c r="G4690"/>
  <c r="Y4689"/>
  <c r="S4689"/>
  <c r="Q4689"/>
  <c r="O4689"/>
  <c r="G4689"/>
  <c r="Y4688"/>
  <c r="S4688"/>
  <c r="Q4688"/>
  <c r="O4688"/>
  <c r="G4688"/>
  <c r="Y4687"/>
  <c r="S4687"/>
  <c r="Q4687"/>
  <c r="O4687"/>
  <c r="G4687"/>
  <c r="Y4686"/>
  <c r="S4686"/>
  <c r="Q4686"/>
  <c r="O4686"/>
  <c r="G4686"/>
  <c r="Y4685"/>
  <c r="S4685"/>
  <c r="Q4685"/>
  <c r="O4685"/>
  <c r="G4685"/>
  <c r="Y4684"/>
  <c r="S4684"/>
  <c r="Q4684"/>
  <c r="O4684"/>
  <c r="G4684"/>
  <c r="Y4683"/>
  <c r="S4683"/>
  <c r="Q4683"/>
  <c r="O4683"/>
  <c r="G4683"/>
  <c r="Y4682"/>
  <c r="S4682"/>
  <c r="Q4682"/>
  <c r="O4682"/>
  <c r="G4682"/>
  <c r="Y4681"/>
  <c r="S4681"/>
  <c r="Q4681"/>
  <c r="O4681"/>
  <c r="G4681"/>
  <c r="Y4680"/>
  <c r="S4680"/>
  <c r="Q4680"/>
  <c r="O4680"/>
  <c r="G4680"/>
  <c r="Y4679"/>
  <c r="S4679"/>
  <c r="Q4679"/>
  <c r="O4679"/>
  <c r="G4679"/>
  <c r="Y4678"/>
  <c r="S4678"/>
  <c r="Q4678"/>
  <c r="O4678"/>
  <c r="G4678"/>
  <c r="Y4677"/>
  <c r="S4677"/>
  <c r="Q4677"/>
  <c r="O4677"/>
  <c r="G4677"/>
  <c r="Y4676"/>
  <c r="S4676"/>
  <c r="Q4676"/>
  <c r="O4676"/>
  <c r="G4676"/>
  <c r="Y4675"/>
  <c r="S4675"/>
  <c r="Q4675"/>
  <c r="O4675"/>
  <c r="G4675"/>
  <c r="Y4674"/>
  <c r="S4674"/>
  <c r="Q4674"/>
  <c r="O4674"/>
  <c r="G4674"/>
  <c r="Y4673"/>
  <c r="S4673"/>
  <c r="Q4673"/>
  <c r="O4673"/>
  <c r="G4673"/>
  <c r="Y4672"/>
  <c r="S4672"/>
  <c r="Q4672"/>
  <c r="O4672"/>
  <c r="G4672"/>
  <c r="Y4671"/>
  <c r="S4671"/>
  <c r="Q4671"/>
  <c r="O4671"/>
  <c r="G4671"/>
  <c r="Y4670"/>
  <c r="S4670"/>
  <c r="Q4670"/>
  <c r="O4670"/>
  <c r="G4670"/>
  <c r="Y4669"/>
  <c r="S4669"/>
  <c r="Q4669"/>
  <c r="O4669"/>
  <c r="G4669"/>
  <c r="Y4668"/>
  <c r="S4668"/>
  <c r="Q4668"/>
  <c r="O4668"/>
  <c r="G4668"/>
  <c r="Y4667"/>
  <c r="S4667"/>
  <c r="Q4667"/>
  <c r="O4667"/>
  <c r="G4667"/>
  <c r="Y4666"/>
  <c r="S4666"/>
  <c r="Q4666"/>
  <c r="O4666"/>
  <c r="G4666"/>
  <c r="Y4665"/>
  <c r="S4665"/>
  <c r="Q4665"/>
  <c r="O4665"/>
  <c r="G4665"/>
  <c r="Y4664"/>
  <c r="S4664"/>
  <c r="Q4664"/>
  <c r="O4664"/>
  <c r="G4664"/>
  <c r="Y4663"/>
  <c r="S4663"/>
  <c r="Q4663"/>
  <c r="O4663"/>
  <c r="G4663"/>
  <c r="Y4662"/>
  <c r="S4662"/>
  <c r="Q4662"/>
  <c r="O4662"/>
  <c r="G4662"/>
  <c r="Y4661"/>
  <c r="S4661"/>
  <c r="Q4661"/>
  <c r="O4661"/>
  <c r="G4661"/>
  <c r="Y4660"/>
  <c r="S4660"/>
  <c r="Q4660"/>
  <c r="O4660"/>
  <c r="G4660"/>
  <c r="Y4659"/>
  <c r="S4659"/>
  <c r="Q4659"/>
  <c r="O4659"/>
  <c r="G4659"/>
  <c r="Y4658"/>
  <c r="S4658"/>
  <c r="Q4658"/>
  <c r="O4658"/>
  <c r="G4658"/>
  <c r="Y4657"/>
  <c r="S4657"/>
  <c r="Q4657"/>
  <c r="O4657"/>
  <c r="G4657"/>
  <c r="Y4656"/>
  <c r="S4656"/>
  <c r="Q4656"/>
  <c r="O4656"/>
  <c r="G4656"/>
  <c r="Y4655"/>
  <c r="S4655"/>
  <c r="Q4655"/>
  <c r="O4655"/>
  <c r="G4655"/>
  <c r="Y4654"/>
  <c r="S4654"/>
  <c r="Q4654"/>
  <c r="O4654"/>
  <c r="G4654"/>
  <c r="Y4653"/>
  <c r="S4653"/>
  <c r="Q4653"/>
  <c r="O4653"/>
  <c r="G4653"/>
  <c r="Y4652"/>
  <c r="S4652"/>
  <c r="Q4652"/>
  <c r="O4652"/>
  <c r="G4652"/>
  <c r="Y4651"/>
  <c r="S4651"/>
  <c r="Q4651"/>
  <c r="O4651"/>
  <c r="G4651"/>
  <c r="Y4650"/>
  <c r="S4650"/>
  <c r="Q4650"/>
  <c r="O4650"/>
  <c r="G4650"/>
  <c r="Y4649"/>
  <c r="S4649"/>
  <c r="Q4649"/>
  <c r="O4649"/>
  <c r="G4649"/>
  <c r="Y4648"/>
  <c r="S4648"/>
  <c r="Q4648"/>
  <c r="O4648"/>
  <c r="G4648"/>
  <c r="Y4647"/>
  <c r="S4647"/>
  <c r="Q4647"/>
  <c r="O4647"/>
  <c r="G4647"/>
  <c r="Y4646"/>
  <c r="S4646"/>
  <c r="Q4646"/>
  <c r="O4646"/>
  <c r="G4646"/>
  <c r="Y4645"/>
  <c r="S4645"/>
  <c r="Q4645"/>
  <c r="O4645"/>
  <c r="G4645"/>
  <c r="Y4644"/>
  <c r="S4644"/>
  <c r="Q4644"/>
  <c r="O4644"/>
  <c r="G4644"/>
  <c r="Y4643"/>
  <c r="S4643"/>
  <c r="Q4643"/>
  <c r="O4643"/>
  <c r="G4643"/>
  <c r="Y4642"/>
  <c r="S4642"/>
  <c r="Q4642"/>
  <c r="O4642"/>
  <c r="G4642"/>
  <c r="Y4641"/>
  <c r="S4641"/>
  <c r="Q4641"/>
  <c r="O4641"/>
  <c r="G4641"/>
  <c r="Y4640"/>
  <c r="S4640"/>
  <c r="Q4640"/>
  <c r="O4640"/>
  <c r="G4640"/>
  <c r="Y4639"/>
  <c r="S4639"/>
  <c r="Q4639"/>
  <c r="O4639"/>
  <c r="G4639"/>
  <c r="Y4638"/>
  <c r="S4638"/>
  <c r="Q4638"/>
  <c r="O4638"/>
  <c r="G4638"/>
  <c r="Y4637"/>
  <c r="S4637"/>
  <c r="Q4637"/>
  <c r="O4637"/>
  <c r="G4637"/>
  <c r="Y4636"/>
  <c r="S4636"/>
  <c r="Q4636"/>
  <c r="O4636"/>
  <c r="G4636"/>
  <c r="Y4635"/>
  <c r="S4635"/>
  <c r="Q4635"/>
  <c r="O4635"/>
  <c r="G4635"/>
  <c r="Y4634"/>
  <c r="S4634"/>
  <c r="Q4634"/>
  <c r="O4634"/>
  <c r="G4634"/>
  <c r="Y4633"/>
  <c r="S4633"/>
  <c r="Q4633"/>
  <c r="O4633"/>
  <c r="G4633"/>
  <c r="Y4632"/>
  <c r="S4632"/>
  <c r="Q4632"/>
  <c r="O4632"/>
  <c r="G4632"/>
  <c r="Y4631"/>
  <c r="S4631"/>
  <c r="Q4631"/>
  <c r="O4631"/>
  <c r="G4631"/>
  <c r="Y4630"/>
  <c r="S4630"/>
  <c r="Q4630"/>
  <c r="O4630"/>
  <c r="G4630"/>
  <c r="Y4629"/>
  <c r="S4629"/>
  <c r="Q4629"/>
  <c r="O4629"/>
  <c r="G4629"/>
  <c r="Y4628"/>
  <c r="S4628"/>
  <c r="Q4628"/>
  <c r="O4628"/>
  <c r="G4628"/>
  <c r="Y4627"/>
  <c r="S4627"/>
  <c r="Q4627"/>
  <c r="O4627"/>
  <c r="G4627"/>
  <c r="Y4626"/>
  <c r="S4626"/>
  <c r="Q4626"/>
  <c r="O4626"/>
  <c r="G4626"/>
  <c r="Y4625"/>
  <c r="S4625"/>
  <c r="Q4625"/>
  <c r="O4625"/>
  <c r="G4625"/>
  <c r="Y4624"/>
  <c r="S4624"/>
  <c r="Q4624"/>
  <c r="O4624"/>
  <c r="G4624"/>
  <c r="Y4623"/>
  <c r="S4623"/>
  <c r="Q4623"/>
  <c r="O4623"/>
  <c r="G4623"/>
  <c r="Y4622"/>
  <c r="S4622"/>
  <c r="Q4622"/>
  <c r="O4622"/>
  <c r="G4622"/>
  <c r="Y4621"/>
  <c r="S4621"/>
  <c r="Q4621"/>
  <c r="O4621"/>
  <c r="G4621"/>
  <c r="Y4620"/>
  <c r="S4620"/>
  <c r="Q4620"/>
  <c r="O4620"/>
  <c r="G4620"/>
  <c r="Y4619"/>
  <c r="S4619"/>
  <c r="Q4619"/>
  <c r="O4619"/>
  <c r="G4619"/>
  <c r="Y4618"/>
  <c r="S4618"/>
  <c r="Q4618"/>
  <c r="O4618"/>
  <c r="G4618"/>
  <c r="Y4617"/>
  <c r="S4617"/>
  <c r="Q4617"/>
  <c r="O4617"/>
  <c r="G4617"/>
  <c r="Y4616"/>
  <c r="S4616"/>
  <c r="Q4616"/>
  <c r="O4616"/>
  <c r="G4616"/>
  <c r="Y4615"/>
  <c r="S4615"/>
  <c r="Q4615"/>
  <c r="O4615"/>
  <c r="G4615"/>
  <c r="Y4614"/>
  <c r="S4614"/>
  <c r="Q4614"/>
  <c r="O4614"/>
  <c r="G4614"/>
  <c r="Y4613"/>
  <c r="S4613"/>
  <c r="Q4613"/>
  <c r="O4613"/>
  <c r="G4613"/>
  <c r="Y4612"/>
  <c r="S4612"/>
  <c r="Q4612"/>
  <c r="O4612"/>
  <c r="G4612"/>
  <c r="Y4611"/>
  <c r="S4611"/>
  <c r="Q4611"/>
  <c r="O4611"/>
  <c r="G4611"/>
  <c r="Y4610"/>
  <c r="S4610"/>
  <c r="Q4610"/>
  <c r="O4610"/>
  <c r="G4610"/>
  <c r="Y4609"/>
  <c r="S4609"/>
  <c r="Q4609"/>
  <c r="O4609"/>
  <c r="G4609"/>
  <c r="Y4608"/>
  <c r="S4608"/>
  <c r="Q4608"/>
  <c r="O4608"/>
  <c r="G4608"/>
  <c r="Y4607"/>
  <c r="S4607"/>
  <c r="Q4607"/>
  <c r="O4607"/>
  <c r="G4607"/>
  <c r="Y4606"/>
  <c r="S4606"/>
  <c r="Q4606"/>
  <c r="O4606"/>
  <c r="G4606"/>
  <c r="Y4605"/>
  <c r="S4605"/>
  <c r="Q4605"/>
  <c r="O4605"/>
  <c r="G4605"/>
  <c r="Y4604"/>
  <c r="S4604"/>
  <c r="Q4604"/>
  <c r="O4604"/>
  <c r="G4604"/>
  <c r="Y4603"/>
  <c r="S4603"/>
  <c r="Q4603"/>
  <c r="O4603"/>
  <c r="G4603"/>
  <c r="Y4602"/>
  <c r="S4602"/>
  <c r="Q4602"/>
  <c r="O4602"/>
  <c r="G4602"/>
  <c r="Y4601"/>
  <c r="S4601"/>
  <c r="Q4601"/>
  <c r="O4601"/>
  <c r="G4601"/>
  <c r="Y4600"/>
  <c r="S4600"/>
  <c r="Q4600"/>
  <c r="O4600"/>
  <c r="G4600"/>
  <c r="Y4599"/>
  <c r="S4599"/>
  <c r="Q4599"/>
  <c r="O4599"/>
  <c r="G4599"/>
  <c r="Y4598"/>
  <c r="S4598"/>
  <c r="Q4598"/>
  <c r="O4598"/>
  <c r="G4598"/>
  <c r="Y4597"/>
  <c r="S4597"/>
  <c r="Q4597"/>
  <c r="O4597"/>
  <c r="G4597"/>
  <c r="Y4596"/>
  <c r="S4596"/>
  <c r="Q4596"/>
  <c r="O4596"/>
  <c r="G4596"/>
  <c r="Y4595"/>
  <c r="S4595"/>
  <c r="Q4595"/>
  <c r="O4595"/>
  <c r="G4595"/>
  <c r="Y4594"/>
  <c r="S4594"/>
  <c r="Q4594"/>
  <c r="O4594"/>
  <c r="G4594"/>
  <c r="Y4593"/>
  <c r="S4593"/>
  <c r="Q4593"/>
  <c r="O4593"/>
  <c r="G4593"/>
  <c r="Y4592"/>
  <c r="S4592"/>
  <c r="Q4592"/>
  <c r="O4592"/>
  <c r="G4592"/>
  <c r="Y4591"/>
  <c r="S4591"/>
  <c r="Q4591"/>
  <c r="O4591"/>
  <c r="G4591"/>
  <c r="Y4590"/>
  <c r="S4590"/>
  <c r="Q4590"/>
  <c r="O4590"/>
  <c r="G4590"/>
  <c r="Y4589"/>
  <c r="S4589"/>
  <c r="Q4589"/>
  <c r="O4589"/>
  <c r="G4589"/>
  <c r="Y4588"/>
  <c r="S4588"/>
  <c r="Q4588"/>
  <c r="O4588"/>
  <c r="G4588"/>
  <c r="Y4587"/>
  <c r="S4587"/>
  <c r="Q4587"/>
  <c r="O4587"/>
  <c r="G4587"/>
  <c r="Y4586"/>
  <c r="S4586"/>
  <c r="Q4586"/>
  <c r="O4586"/>
  <c r="G4586"/>
  <c r="Y4585"/>
  <c r="S4585"/>
  <c r="Q4585"/>
  <c r="O4585"/>
  <c r="G4585"/>
  <c r="Y4584"/>
  <c r="S4584"/>
  <c r="Q4584"/>
  <c r="O4584"/>
  <c r="G4584"/>
  <c r="Y4583"/>
  <c r="S4583"/>
  <c r="Q4583"/>
  <c r="O4583"/>
  <c r="G4583"/>
  <c r="Y4582"/>
  <c r="S4582"/>
  <c r="Q4582"/>
  <c r="O4582"/>
  <c r="G4582"/>
  <c r="Y4581"/>
  <c r="S4581"/>
  <c r="Q4581"/>
  <c r="O4581"/>
  <c r="G4581"/>
  <c r="Y4580"/>
  <c r="S4580"/>
  <c r="Q4580"/>
  <c r="O4580"/>
  <c r="G4580"/>
  <c r="Y4579"/>
  <c r="S4579"/>
  <c r="Q4579"/>
  <c r="O4579"/>
  <c r="G4579"/>
  <c r="Y4578"/>
  <c r="S4578"/>
  <c r="Q4578"/>
  <c r="O4578"/>
  <c r="G4578"/>
  <c r="Y4577"/>
  <c r="S4577"/>
  <c r="Q4577"/>
  <c r="O4577"/>
  <c r="G4577"/>
  <c r="Y4576"/>
  <c r="S4576"/>
  <c r="Q4576"/>
  <c r="O4576"/>
  <c r="G4576"/>
  <c r="Y4575"/>
  <c r="S4575"/>
  <c r="Q4575"/>
  <c r="O4575"/>
  <c r="G4575"/>
  <c r="Y4574"/>
  <c r="S4574"/>
  <c r="Q4574"/>
  <c r="O4574"/>
  <c r="G4574"/>
  <c r="Y4573"/>
  <c r="S4573"/>
  <c r="Q4573"/>
  <c r="O4573"/>
  <c r="G4573"/>
  <c r="Y4572"/>
  <c r="S4572"/>
  <c r="Q4572"/>
  <c r="O4572"/>
  <c r="G4572"/>
  <c r="Y4571"/>
  <c r="S4571"/>
  <c r="Q4571"/>
  <c r="O4571"/>
  <c r="G4571"/>
  <c r="Y4570"/>
  <c r="S4570"/>
  <c r="Q4570"/>
  <c r="O4570"/>
  <c r="G4570"/>
  <c r="Y4569"/>
  <c r="S4569"/>
  <c r="Q4569"/>
  <c r="O4569"/>
  <c r="G4569"/>
  <c r="Y4568"/>
  <c r="S4568"/>
  <c r="Q4568"/>
  <c r="O4568"/>
  <c r="G4568"/>
  <c r="Y4567"/>
  <c r="S4567"/>
  <c r="Q4567"/>
  <c r="O4567"/>
  <c r="G4567"/>
  <c r="Y4566"/>
  <c r="S4566"/>
  <c r="Q4566"/>
  <c r="O4566"/>
  <c r="G4566"/>
  <c r="Y4565"/>
  <c r="S4565"/>
  <c r="Q4565"/>
  <c r="O4565"/>
  <c r="G4565"/>
  <c r="Y4564"/>
  <c r="S4564"/>
  <c r="Q4564"/>
  <c r="O4564"/>
  <c r="G4564"/>
  <c r="Y4563"/>
  <c r="S4563"/>
  <c r="Q4563"/>
  <c r="O4563"/>
  <c r="G4563"/>
  <c r="Y4562"/>
  <c r="S4562"/>
  <c r="Q4562"/>
  <c r="O4562"/>
  <c r="G4562"/>
  <c r="Y4561"/>
  <c r="S4561"/>
  <c r="Q4561"/>
  <c r="O4561"/>
  <c r="G4561"/>
  <c r="Y4560"/>
  <c r="S4560"/>
  <c r="Q4560"/>
  <c r="O4560"/>
  <c r="G4560"/>
  <c r="Y4559"/>
  <c r="S4559"/>
  <c r="Q4559"/>
  <c r="O4559"/>
  <c r="G4559"/>
  <c r="Y4558"/>
  <c r="S4558"/>
  <c r="Q4558"/>
  <c r="O4558"/>
  <c r="G4558"/>
  <c r="Y4557"/>
  <c r="S4557"/>
  <c r="Q4557"/>
  <c r="O4557"/>
  <c r="G4557"/>
  <c r="Y4556"/>
  <c r="S4556"/>
  <c r="Q4556"/>
  <c r="O4556"/>
  <c r="G4556"/>
  <c r="Y4555"/>
  <c r="S4555"/>
  <c r="Q4555"/>
  <c r="O4555"/>
  <c r="G4555"/>
  <c r="Y4554"/>
  <c r="S4554"/>
  <c r="Q4554"/>
  <c r="O4554"/>
  <c r="G4554"/>
  <c r="Y4553"/>
  <c r="S4553"/>
  <c r="Q4553"/>
  <c r="O4553"/>
  <c r="G4553"/>
  <c r="Y4552"/>
  <c r="S4552"/>
  <c r="Q4552"/>
  <c r="O4552"/>
  <c r="G4552"/>
  <c r="Y4551"/>
  <c r="S4551"/>
  <c r="Q4551"/>
  <c r="O4551"/>
  <c r="G4551"/>
  <c r="Y4550"/>
  <c r="S4550"/>
  <c r="Q4550"/>
  <c r="O4550"/>
  <c r="G4550"/>
  <c r="Y4549"/>
  <c r="S4549"/>
  <c r="Q4549"/>
  <c r="O4549"/>
  <c r="G4549"/>
  <c r="Y4548"/>
  <c r="S4548"/>
  <c r="Q4548"/>
  <c r="O4548"/>
  <c r="G4548"/>
  <c r="Y4547"/>
  <c r="S4547"/>
  <c r="Q4547"/>
  <c r="O4547"/>
  <c r="G4547"/>
  <c r="Y4546"/>
  <c r="S4546"/>
  <c r="Q4546"/>
  <c r="O4546"/>
  <c r="G4546"/>
  <c r="Y4545"/>
  <c r="S4545"/>
  <c r="Q4545"/>
  <c r="O4545"/>
  <c r="G4545"/>
  <c r="Y4544"/>
  <c r="S4544"/>
  <c r="Q4544"/>
  <c r="O4544"/>
  <c r="G4544"/>
  <c r="Y4543"/>
  <c r="S4543"/>
  <c r="Q4543"/>
  <c r="O4543"/>
  <c r="G4543"/>
  <c r="Y4542"/>
  <c r="S4542"/>
  <c r="Q4542"/>
  <c r="O4542"/>
  <c r="G4542"/>
  <c r="Y4541"/>
  <c r="S4541"/>
  <c r="Q4541"/>
  <c r="O4541"/>
  <c r="G4541"/>
  <c r="Y4540"/>
  <c r="S4540"/>
  <c r="Q4540"/>
  <c r="O4540"/>
  <c r="G4540"/>
  <c r="Y4539"/>
  <c r="S4539"/>
  <c r="Q4539"/>
  <c r="O4539"/>
  <c r="G4539"/>
  <c r="Y4538"/>
  <c r="S4538"/>
  <c r="Q4538"/>
  <c r="O4538"/>
  <c r="G4538"/>
  <c r="Y4537"/>
  <c r="S4537"/>
  <c r="Q4537"/>
  <c r="O4537"/>
  <c r="G4537"/>
  <c r="Y4536"/>
  <c r="S4536"/>
  <c r="Q4536"/>
  <c r="O4536"/>
  <c r="G4536"/>
  <c r="Y4535"/>
  <c r="S4535"/>
  <c r="Q4535"/>
  <c r="O4535"/>
  <c r="G4535"/>
  <c r="Y4534"/>
  <c r="S4534"/>
  <c r="Q4534"/>
  <c r="O4534"/>
  <c r="G4534"/>
  <c r="Y4533"/>
  <c r="S4533"/>
  <c r="Q4533"/>
  <c r="O4533"/>
  <c r="G4533"/>
  <c r="Y4532"/>
  <c r="S4532"/>
  <c r="Q4532"/>
  <c r="O4532"/>
  <c r="G4532"/>
  <c r="Y4531"/>
  <c r="S4531"/>
  <c r="Q4531"/>
  <c r="O4531"/>
  <c r="G4531"/>
  <c r="Y4530"/>
  <c r="S4530"/>
  <c r="Q4530"/>
  <c r="O4530"/>
  <c r="G4530"/>
  <c r="Y4529"/>
  <c r="S4529"/>
  <c r="Q4529"/>
  <c r="O4529"/>
  <c r="G4529"/>
  <c r="Y4528"/>
  <c r="S4528"/>
  <c r="Q4528"/>
  <c r="O4528"/>
  <c r="G4528"/>
  <c r="Y4527"/>
  <c r="S4527"/>
  <c r="Q4527"/>
  <c r="O4527"/>
  <c r="G4527"/>
  <c r="Y4526"/>
  <c r="S4526"/>
  <c r="Q4526"/>
  <c r="O4526"/>
  <c r="G4526"/>
  <c r="Y4525"/>
  <c r="S4525"/>
  <c r="Q4525"/>
  <c r="O4525"/>
  <c r="G4525"/>
  <c r="Y4524"/>
  <c r="S4524"/>
  <c r="Q4524"/>
  <c r="O4524"/>
  <c r="G4524"/>
  <c r="Y4523"/>
  <c r="S4523"/>
  <c r="Q4523"/>
  <c r="O4523"/>
  <c r="G4523"/>
  <c r="Y4522"/>
  <c r="S4522"/>
  <c r="Q4522"/>
  <c r="O4522"/>
  <c r="G4522"/>
  <c r="Y4521"/>
  <c r="S4521"/>
  <c r="Q4521"/>
  <c r="O4521"/>
  <c r="G4521"/>
  <c r="Y4520"/>
  <c r="S4520"/>
  <c r="Q4520"/>
  <c r="O4520"/>
  <c r="G4520"/>
  <c r="Y4519"/>
  <c r="S4519"/>
  <c r="Q4519"/>
  <c r="O4519"/>
  <c r="G4519"/>
  <c r="Y4518"/>
  <c r="S4518"/>
  <c r="Q4518"/>
  <c r="O4518"/>
  <c r="G4518"/>
  <c r="Y4517"/>
  <c r="S4517"/>
  <c r="Q4517"/>
  <c r="O4517"/>
  <c r="G4517"/>
  <c r="Y4516"/>
  <c r="S4516"/>
  <c r="Q4516"/>
  <c r="O4516"/>
  <c r="G4516"/>
  <c r="Y4515"/>
  <c r="S4515"/>
  <c r="Q4515"/>
  <c r="O4515"/>
  <c r="G4515"/>
  <c r="Y4514"/>
  <c r="S4514"/>
  <c r="Q4514"/>
  <c r="O4514"/>
  <c r="G4514"/>
  <c r="Y4513"/>
  <c r="S4513"/>
  <c r="Q4513"/>
  <c r="O4513"/>
  <c r="G4513"/>
  <c r="Y4512"/>
  <c r="S4512"/>
  <c r="Q4512"/>
  <c r="O4512"/>
  <c r="G4512"/>
  <c r="Y4511"/>
  <c r="S4511"/>
  <c r="Q4511"/>
  <c r="O4511"/>
  <c r="G4511"/>
  <c r="Y4510"/>
  <c r="S4510"/>
  <c r="Q4510"/>
  <c r="O4510"/>
  <c r="G4510"/>
  <c r="Y4509"/>
  <c r="S4509"/>
  <c r="Q4509"/>
  <c r="O4509"/>
  <c r="G4509"/>
  <c r="Y4508"/>
  <c r="S4508"/>
  <c r="Q4508"/>
  <c r="O4508"/>
  <c r="G4508"/>
  <c r="Y4507"/>
  <c r="S4507"/>
  <c r="Q4507"/>
  <c r="O4507"/>
  <c r="G4507"/>
  <c r="Y4506"/>
  <c r="S4506"/>
  <c r="Q4506"/>
  <c r="O4506"/>
  <c r="G4506"/>
  <c r="Y4505"/>
  <c r="S4505"/>
  <c r="Q4505"/>
  <c r="O4505"/>
  <c r="G4505"/>
  <c r="Y4504"/>
  <c r="S4504"/>
  <c r="Q4504"/>
  <c r="O4504"/>
  <c r="G4504"/>
  <c r="Y4503"/>
  <c r="S4503"/>
  <c r="Q4503"/>
  <c r="O4503"/>
  <c r="G4503"/>
  <c r="Y4502"/>
  <c r="S4502"/>
  <c r="Q4502"/>
  <c r="O4502"/>
  <c r="G4502"/>
  <c r="Y4501"/>
  <c r="S4501"/>
  <c r="Q4501"/>
  <c r="O4501"/>
  <c r="G4501"/>
  <c r="Y4500"/>
  <c r="S4500"/>
  <c r="Q4500"/>
  <c r="O4500"/>
  <c r="G4500"/>
  <c r="Y4499"/>
  <c r="S4499"/>
  <c r="Q4499"/>
  <c r="O4499"/>
  <c r="G4499"/>
  <c r="Y4498"/>
  <c r="S4498"/>
  <c r="Q4498"/>
  <c r="O4498"/>
  <c r="G4498"/>
  <c r="Y4497"/>
  <c r="S4497"/>
  <c r="Q4497"/>
  <c r="O4497"/>
  <c r="G4497"/>
  <c r="Y4496"/>
  <c r="S4496"/>
  <c r="Q4496"/>
  <c r="O4496"/>
  <c r="G4496"/>
  <c r="Y4495"/>
  <c r="S4495"/>
  <c r="Q4495"/>
  <c r="O4495"/>
  <c r="G4495"/>
  <c r="Y4494"/>
  <c r="S4494"/>
  <c r="Q4494"/>
  <c r="O4494"/>
  <c r="G4494"/>
  <c r="Y4493"/>
  <c r="S4493"/>
  <c r="Q4493"/>
  <c r="O4493"/>
  <c r="G4493"/>
  <c r="Y4492"/>
  <c r="S4492"/>
  <c r="Q4492"/>
  <c r="O4492"/>
  <c r="G4492"/>
  <c r="Y4491"/>
  <c r="S4491"/>
  <c r="Q4491"/>
  <c r="O4491"/>
  <c r="G4491"/>
  <c r="Y4490"/>
  <c r="S4490"/>
  <c r="Q4490"/>
  <c r="O4490"/>
  <c r="G4490"/>
  <c r="Y4489"/>
  <c r="S4489"/>
  <c r="Q4489"/>
  <c r="O4489"/>
  <c r="G4489"/>
  <c r="Y4488"/>
  <c r="S4488"/>
  <c r="Q4488"/>
  <c r="O4488"/>
  <c r="G4488"/>
  <c r="Y4487"/>
  <c r="S4487"/>
  <c r="Q4487"/>
  <c r="O4487"/>
  <c r="G4487"/>
  <c r="Y4486"/>
  <c r="S4486"/>
  <c r="Q4486"/>
  <c r="O4486"/>
  <c r="G4486"/>
  <c r="Y4485"/>
  <c r="S4485"/>
  <c r="Q4485"/>
  <c r="O4485"/>
  <c r="G4485"/>
  <c r="Y4484"/>
  <c r="S4484"/>
  <c r="Q4484"/>
  <c r="O4484"/>
  <c r="G4484"/>
  <c r="Y4483"/>
  <c r="S4483"/>
  <c r="Q4483"/>
  <c r="O4483"/>
  <c r="G4483"/>
  <c r="Y4482"/>
  <c r="S4482"/>
  <c r="Q4482"/>
  <c r="O4482"/>
  <c r="G4482"/>
  <c r="Y4481"/>
  <c r="S4481"/>
  <c r="Q4481"/>
  <c r="O4481"/>
  <c r="G4481"/>
  <c r="Y4480"/>
  <c r="S4480"/>
  <c r="Q4480"/>
  <c r="O4480"/>
  <c r="G4480"/>
  <c r="Y4479"/>
  <c r="S4479"/>
  <c r="Q4479"/>
  <c r="O4479"/>
  <c r="G4479"/>
  <c r="Y4478"/>
  <c r="S4478"/>
  <c r="Q4478"/>
  <c r="O4478"/>
  <c r="G4478"/>
  <c r="Y4477"/>
  <c r="S4477"/>
  <c r="Q4477"/>
  <c r="O4477"/>
  <c r="G4477"/>
  <c r="Y4476"/>
  <c r="S4476"/>
  <c r="Q4476"/>
  <c r="O4476"/>
  <c r="G4476"/>
  <c r="Y4475"/>
  <c r="S4475"/>
  <c r="Q4475"/>
  <c r="O4475"/>
  <c r="G4475"/>
  <c r="Y4474"/>
  <c r="S4474"/>
  <c r="Q4474"/>
  <c r="O4474"/>
  <c r="G4474"/>
  <c r="Y4473"/>
  <c r="S4473"/>
  <c r="Q4473"/>
  <c r="O4473"/>
  <c r="G4473"/>
  <c r="Y4472"/>
  <c r="S4472"/>
  <c r="Q4472"/>
  <c r="O4472"/>
  <c r="G4472"/>
  <c r="Y4471"/>
  <c r="S4471"/>
  <c r="Q4471"/>
  <c r="O4471"/>
  <c r="G4471"/>
  <c r="Y4470"/>
  <c r="S4470"/>
  <c r="Q4470"/>
  <c r="O4470"/>
  <c r="G4470"/>
  <c r="Y4469"/>
  <c r="S4469"/>
  <c r="Q4469"/>
  <c r="O4469"/>
  <c r="G4469"/>
  <c r="Y4468"/>
  <c r="S4468"/>
  <c r="Q4468"/>
  <c r="O4468"/>
  <c r="G4468"/>
  <c r="Y4467"/>
  <c r="S4467"/>
  <c r="Q4467"/>
  <c r="O4467"/>
  <c r="G4467"/>
  <c r="Y4466"/>
  <c r="S4466"/>
  <c r="Q4466"/>
  <c r="O4466"/>
  <c r="G4466"/>
  <c r="Y4465"/>
  <c r="S4465"/>
  <c r="Q4465"/>
  <c r="O4465"/>
  <c r="G4465"/>
  <c r="Y4464"/>
  <c r="S4464"/>
  <c r="Q4464"/>
  <c r="O4464"/>
  <c r="G4464"/>
  <c r="Y4463"/>
  <c r="S4463"/>
  <c r="Q4463"/>
  <c r="O4463"/>
  <c r="G4463"/>
  <c r="Y4462"/>
  <c r="S4462"/>
  <c r="Q4462"/>
  <c r="O4462"/>
  <c r="G4462"/>
  <c r="Y4461"/>
  <c r="S4461"/>
  <c r="Q4461"/>
  <c r="O4461"/>
  <c r="G4461"/>
  <c r="Y4460"/>
  <c r="S4460"/>
  <c r="Q4460"/>
  <c r="O4460"/>
  <c r="G4460"/>
  <c r="Y4459"/>
  <c r="S4459"/>
  <c r="Q4459"/>
  <c r="O4459"/>
  <c r="G4459"/>
  <c r="Y4458"/>
  <c r="S4458"/>
  <c r="Q4458"/>
  <c r="O4458"/>
  <c r="G4458"/>
  <c r="Y4457"/>
  <c r="S4457"/>
  <c r="Q4457"/>
  <c r="O4457"/>
  <c r="G4457"/>
  <c r="Y4456"/>
  <c r="S4456"/>
  <c r="Q4456"/>
  <c r="O4456"/>
  <c r="G4456"/>
  <c r="Y4455"/>
  <c r="S4455"/>
  <c r="Q4455"/>
  <c r="O4455"/>
  <c r="G4455"/>
  <c r="Y4454"/>
  <c r="S4454"/>
  <c r="Q4454"/>
  <c r="O4454"/>
  <c r="G4454"/>
  <c r="Y4453"/>
  <c r="S4453"/>
  <c r="Q4453"/>
  <c r="O4453"/>
  <c r="G4453"/>
  <c r="Y4452"/>
  <c r="S4452"/>
  <c r="Q4452"/>
  <c r="O4452"/>
  <c r="G4452"/>
  <c r="Y4451"/>
  <c r="S4451"/>
  <c r="Q4451"/>
  <c r="O4451"/>
  <c r="G4451"/>
  <c r="Y4450"/>
  <c r="S4450"/>
  <c r="Q4450"/>
  <c r="O4450"/>
  <c r="G4450"/>
  <c r="Y4449"/>
  <c r="S4449"/>
  <c r="Q4449"/>
  <c r="O4449"/>
  <c r="G4449"/>
  <c r="Y4448"/>
  <c r="S4448"/>
  <c r="Q4448"/>
  <c r="O4448"/>
  <c r="G4448"/>
  <c r="Y4447"/>
  <c r="S4447"/>
  <c r="Q4447"/>
  <c r="O4447"/>
  <c r="G4447"/>
  <c r="Y4446"/>
  <c r="S4446"/>
  <c r="Q4446"/>
  <c r="O4446"/>
  <c r="G4446"/>
  <c r="Y4445"/>
  <c r="S4445"/>
  <c r="Q4445"/>
  <c r="O4445"/>
  <c r="G4445"/>
  <c r="Y4444"/>
  <c r="S4444"/>
  <c r="Q4444"/>
  <c r="O4444"/>
  <c r="G4444"/>
  <c r="Y4443"/>
  <c r="S4443"/>
  <c r="Q4443"/>
  <c r="O4443"/>
  <c r="G4443"/>
  <c r="Y4442"/>
  <c r="S4442"/>
  <c r="Q4442"/>
  <c r="O4442"/>
  <c r="G4442"/>
  <c r="Y4441"/>
  <c r="S4441"/>
  <c r="Q4441"/>
  <c r="O4441"/>
  <c r="G4441"/>
  <c r="Y4440"/>
  <c r="S4440"/>
  <c r="Q4440"/>
  <c r="O4440"/>
  <c r="G4440"/>
  <c r="Y4439"/>
  <c r="S4439"/>
  <c r="Q4439"/>
  <c r="O4439"/>
  <c r="G4439"/>
  <c r="Y4438"/>
  <c r="S4438"/>
  <c r="Q4438"/>
  <c r="O4438"/>
  <c r="G4438"/>
  <c r="Y4437"/>
  <c r="S4437"/>
  <c r="Q4437"/>
  <c r="O4437"/>
  <c r="G4437"/>
  <c r="Y4436"/>
  <c r="S4436"/>
  <c r="Q4436"/>
  <c r="O4436"/>
  <c r="G4436"/>
  <c r="Y4435"/>
  <c r="S4435"/>
  <c r="Q4435"/>
  <c r="O4435"/>
  <c r="G4435"/>
  <c r="Y4434"/>
  <c r="S4434"/>
  <c r="Q4434"/>
  <c r="O4434"/>
  <c r="G4434"/>
  <c r="Y4433"/>
  <c r="S4433"/>
  <c r="Q4433"/>
  <c r="O4433"/>
  <c r="G4433"/>
  <c r="Y4432"/>
  <c r="S4432"/>
  <c r="Q4432"/>
  <c r="O4432"/>
  <c r="G4432"/>
  <c r="Y4431"/>
  <c r="S4431"/>
  <c r="Q4431"/>
  <c r="O4431"/>
  <c r="G4431"/>
  <c r="Y4430"/>
  <c r="S4430"/>
  <c r="Q4430"/>
  <c r="O4430"/>
  <c r="G4430"/>
  <c r="Y4429"/>
  <c r="S4429"/>
  <c r="Q4429"/>
  <c r="O4429"/>
  <c r="G4429"/>
  <c r="Y4428"/>
  <c r="S4428"/>
  <c r="Q4428"/>
  <c r="O4428"/>
  <c r="G4428"/>
  <c r="Y4427"/>
  <c r="S4427"/>
  <c r="Q4427"/>
  <c r="O4427"/>
  <c r="G4427"/>
  <c r="Y4426"/>
  <c r="S4426"/>
  <c r="Q4426"/>
  <c r="O4426"/>
  <c r="G4426"/>
  <c r="Y4425"/>
  <c r="S4425"/>
  <c r="Q4425"/>
  <c r="O4425"/>
  <c r="G4425"/>
  <c r="Y4424"/>
  <c r="S4424"/>
  <c r="Q4424"/>
  <c r="O4424"/>
  <c r="G4424"/>
  <c r="Y4423"/>
  <c r="S4423"/>
  <c r="Q4423"/>
  <c r="O4423"/>
  <c r="G4423"/>
  <c r="Y4422"/>
  <c r="S4422"/>
  <c r="Q4422"/>
  <c r="O4422"/>
  <c r="G4422"/>
  <c r="Y4421"/>
  <c r="S4421"/>
  <c r="Q4421"/>
  <c r="O4421"/>
  <c r="G4421"/>
  <c r="Y4420"/>
  <c r="S4420"/>
  <c r="Q4420"/>
  <c r="O4420"/>
  <c r="G4420"/>
  <c r="Y4419"/>
  <c r="S4419"/>
  <c r="Q4419"/>
  <c r="O4419"/>
  <c r="G4419"/>
  <c r="Y4418"/>
  <c r="S4418"/>
  <c r="Q4418"/>
  <c r="O4418"/>
  <c r="G4418"/>
  <c r="Y4417"/>
  <c r="S4417"/>
  <c r="Q4417"/>
  <c r="O4417"/>
  <c r="G4417"/>
  <c r="Y4416"/>
  <c r="S4416"/>
  <c r="Q4416"/>
  <c r="O4416"/>
  <c r="G4416"/>
  <c r="Y4415"/>
  <c r="S4415"/>
  <c r="Q4415"/>
  <c r="O4415"/>
  <c r="G4415"/>
  <c r="Y4414"/>
  <c r="S4414"/>
  <c r="Q4414"/>
  <c r="O4414"/>
  <c r="G4414"/>
  <c r="Y4413"/>
  <c r="S4413"/>
  <c r="Q4413"/>
  <c r="O4413"/>
  <c r="G4413"/>
  <c r="Y4412"/>
  <c r="S4412"/>
  <c r="Q4412"/>
  <c r="O4412"/>
  <c r="G4412"/>
  <c r="Y4411"/>
  <c r="S4411"/>
  <c r="Q4411"/>
  <c r="O4411"/>
  <c r="G4411"/>
  <c r="Y4410"/>
  <c r="S4410"/>
  <c r="Q4410"/>
  <c r="O4410"/>
  <c r="G4410"/>
  <c r="Y4409"/>
  <c r="S4409"/>
  <c r="Q4409"/>
  <c r="O4409"/>
  <c r="G4409"/>
  <c r="Y4408"/>
  <c r="S4408"/>
  <c r="Q4408"/>
  <c r="O4408"/>
  <c r="G4408"/>
  <c r="Y4407"/>
  <c r="S4407"/>
  <c r="Q4407"/>
  <c r="O4407"/>
  <c r="G4407"/>
  <c r="Y4406"/>
  <c r="S4406"/>
  <c r="Q4406"/>
  <c r="O4406"/>
  <c r="G4406"/>
  <c r="Y4405"/>
  <c r="S4405"/>
  <c r="Q4405"/>
  <c r="O4405"/>
  <c r="G4405"/>
  <c r="Y4404"/>
  <c r="S4404"/>
  <c r="Q4404"/>
  <c r="O4404"/>
  <c r="G4404"/>
  <c r="Y4403"/>
  <c r="S4403"/>
  <c r="Q4403"/>
  <c r="O4403"/>
  <c r="G4403"/>
  <c r="Y4402"/>
  <c r="S4402"/>
  <c r="Q4402"/>
  <c r="O4402"/>
  <c r="G4402"/>
  <c r="Y4401"/>
  <c r="S4401"/>
  <c r="Q4401"/>
  <c r="O4401"/>
  <c r="G4401"/>
  <c r="Y4400"/>
  <c r="S4400"/>
  <c r="Q4400"/>
  <c r="O4400"/>
  <c r="G4400"/>
  <c r="Y4399"/>
  <c r="S4399"/>
  <c r="Q4399"/>
  <c r="O4399"/>
  <c r="G4399"/>
  <c r="Y4398"/>
  <c r="S4398"/>
  <c r="Q4398"/>
  <c r="O4398"/>
  <c r="G4398"/>
  <c r="Y4397"/>
  <c r="S4397"/>
  <c r="Q4397"/>
  <c r="O4397"/>
  <c r="G4397"/>
  <c r="Y4396"/>
  <c r="S4396"/>
  <c r="Q4396"/>
  <c r="O4396"/>
  <c r="G4396"/>
  <c r="Y4395"/>
  <c r="S4395"/>
  <c r="Q4395"/>
  <c r="O4395"/>
  <c r="G4395"/>
  <c r="Y4394"/>
  <c r="S4394"/>
  <c r="Q4394"/>
  <c r="O4394"/>
  <c r="G4394"/>
  <c r="Y4393"/>
  <c r="S4393"/>
  <c r="Q4393"/>
  <c r="O4393"/>
  <c r="G4393"/>
  <c r="Y4392"/>
  <c r="S4392"/>
  <c r="Q4392"/>
  <c r="O4392"/>
  <c r="G4392"/>
  <c r="Y4391"/>
  <c r="S4391"/>
  <c r="Q4391"/>
  <c r="O4391"/>
  <c r="G4391"/>
  <c r="Y4390"/>
  <c r="S4390"/>
  <c r="Q4390"/>
  <c r="O4390"/>
  <c r="G4390"/>
  <c r="Y4389"/>
  <c r="S4389"/>
  <c r="Q4389"/>
  <c r="O4389"/>
  <c r="G4389"/>
  <c r="Y4388"/>
  <c r="S4388"/>
  <c r="Q4388"/>
  <c r="O4388"/>
  <c r="G4388"/>
  <c r="Y4387"/>
  <c r="S4387"/>
  <c r="Q4387"/>
  <c r="O4387"/>
  <c r="G4387"/>
  <c r="Y4386"/>
  <c r="S4386"/>
  <c r="Q4386"/>
  <c r="O4386"/>
  <c r="G4386"/>
  <c r="Y4385"/>
  <c r="S4385"/>
  <c r="Q4385"/>
  <c r="O4385"/>
  <c r="G4385"/>
  <c r="Y4384"/>
  <c r="S4384"/>
  <c r="Q4384"/>
  <c r="O4384"/>
  <c r="G4384"/>
  <c r="Y4383"/>
  <c r="S4383"/>
  <c r="Q4383"/>
  <c r="O4383"/>
  <c r="G4383"/>
  <c r="Y4382"/>
  <c r="S4382"/>
  <c r="Q4382"/>
  <c r="O4382"/>
  <c r="G4382"/>
  <c r="Y4381"/>
  <c r="S4381"/>
  <c r="Q4381"/>
  <c r="O4381"/>
  <c r="G4381"/>
  <c r="Y4380"/>
  <c r="S4380"/>
  <c r="Q4380"/>
  <c r="O4380"/>
  <c r="G4380"/>
  <c r="Y4379"/>
  <c r="S4379"/>
  <c r="Q4379"/>
  <c r="O4379"/>
  <c r="G4379"/>
  <c r="Y4378"/>
  <c r="S4378"/>
  <c r="Q4378"/>
  <c r="O4378"/>
  <c r="G4378"/>
  <c r="Y4377"/>
  <c r="S4377"/>
  <c r="Q4377"/>
  <c r="O4377"/>
  <c r="G4377"/>
  <c r="Y4376"/>
  <c r="S4376"/>
  <c r="Q4376"/>
  <c r="O4376"/>
  <c r="G4376"/>
  <c r="Y4375"/>
  <c r="S4375"/>
  <c r="Q4375"/>
  <c r="O4375"/>
  <c r="G4375"/>
  <c r="Y4374"/>
  <c r="S4374"/>
  <c r="Q4374"/>
  <c r="O4374"/>
  <c r="G4374"/>
  <c r="Y4373"/>
  <c r="S4373"/>
  <c r="Q4373"/>
  <c r="O4373"/>
  <c r="G4373"/>
  <c r="Y4372"/>
  <c r="S4372"/>
  <c r="Q4372"/>
  <c r="O4372"/>
  <c r="G4372"/>
  <c r="Y4371"/>
  <c r="S4371"/>
  <c r="Q4371"/>
  <c r="O4371"/>
  <c r="G4371"/>
  <c r="Y4370"/>
  <c r="S4370"/>
  <c r="Q4370"/>
  <c r="O4370"/>
  <c r="G4370"/>
  <c r="Y4369"/>
  <c r="S4369"/>
  <c r="Q4369"/>
  <c r="O4369"/>
  <c r="G4369"/>
  <c r="Y4368"/>
  <c r="S4368"/>
  <c r="Q4368"/>
  <c r="O4368"/>
  <c r="G4368"/>
  <c r="Y4367"/>
  <c r="S4367"/>
  <c r="Q4367"/>
  <c r="O4367"/>
  <c r="G4367"/>
  <c r="Y4366"/>
  <c r="S4366"/>
  <c r="Q4366"/>
  <c r="O4366"/>
  <c r="G4366"/>
  <c r="Y4365"/>
  <c r="S4365"/>
  <c r="Q4365"/>
  <c r="O4365"/>
  <c r="G4365"/>
  <c r="Y4364"/>
  <c r="S4364"/>
  <c r="Q4364"/>
  <c r="O4364"/>
  <c r="G4364"/>
  <c r="Y4363"/>
  <c r="S4363"/>
  <c r="Q4363"/>
  <c r="O4363"/>
  <c r="G4363"/>
  <c r="Y4362"/>
  <c r="S4362"/>
  <c r="Q4362"/>
  <c r="O4362"/>
  <c r="G4362"/>
  <c r="Y4361"/>
  <c r="S4361"/>
  <c r="Q4361"/>
  <c r="O4361"/>
  <c r="G4361"/>
  <c r="Y4360"/>
  <c r="S4360"/>
  <c r="Q4360"/>
  <c r="O4360"/>
  <c r="G4360"/>
  <c r="Y4359"/>
  <c r="S4359"/>
  <c r="Q4359"/>
  <c r="O4359"/>
  <c r="G4359"/>
  <c r="Y4358"/>
  <c r="S4358"/>
  <c r="Q4358"/>
  <c r="O4358"/>
  <c r="G4358"/>
  <c r="Y4357"/>
  <c r="S4357"/>
  <c r="Q4357"/>
  <c r="O4357"/>
  <c r="G4357"/>
  <c r="Y4356"/>
  <c r="S4356"/>
  <c r="Q4356"/>
  <c r="O4356"/>
  <c r="G4356"/>
  <c r="Y4355"/>
  <c r="S4355"/>
  <c r="Q4355"/>
  <c r="O4355"/>
  <c r="G4355"/>
  <c r="Y4354"/>
  <c r="S4354"/>
  <c r="Q4354"/>
  <c r="O4354"/>
  <c r="G4354"/>
  <c r="Y4353"/>
  <c r="S4353"/>
  <c r="Q4353"/>
  <c r="O4353"/>
  <c r="G4353"/>
  <c r="Y4352"/>
  <c r="S4352"/>
  <c r="Q4352"/>
  <c r="O4352"/>
  <c r="G4352"/>
  <c r="Y4351"/>
  <c r="S4351"/>
  <c r="Q4351"/>
  <c r="O4351"/>
  <c r="G4351"/>
  <c r="Y4350"/>
  <c r="S4350"/>
  <c r="Q4350"/>
  <c r="O4350"/>
  <c r="G4350"/>
  <c r="Y4349"/>
  <c r="S4349"/>
  <c r="Q4349"/>
  <c r="O4349"/>
  <c r="G4349"/>
  <c r="Y4348"/>
  <c r="S4348"/>
  <c r="Q4348"/>
  <c r="O4348"/>
  <c r="G4348"/>
  <c r="Y4347"/>
  <c r="S4347"/>
  <c r="Q4347"/>
  <c r="O4347"/>
  <c r="G4347"/>
  <c r="Y4346"/>
  <c r="S4346"/>
  <c r="Q4346"/>
  <c r="O4346"/>
  <c r="G4346"/>
  <c r="Y4345"/>
  <c r="S4345"/>
  <c r="Q4345"/>
  <c r="O4345"/>
  <c r="G4345"/>
  <c r="Y4344"/>
  <c r="S4344"/>
  <c r="Q4344"/>
  <c r="O4344"/>
  <c r="G4344"/>
  <c r="Y4343"/>
  <c r="S4343"/>
  <c r="Q4343"/>
  <c r="O4343"/>
  <c r="G4343"/>
  <c r="Y4342"/>
  <c r="S4342"/>
  <c r="Q4342"/>
  <c r="O4342"/>
  <c r="G4342"/>
  <c r="Y4341"/>
  <c r="S4341"/>
  <c r="Q4341"/>
  <c r="O4341"/>
  <c r="G4341"/>
  <c r="Y4340"/>
  <c r="S4340"/>
  <c r="Q4340"/>
  <c r="O4340"/>
  <c r="G4340"/>
  <c r="Y4339"/>
  <c r="S4339"/>
  <c r="Q4339"/>
  <c r="O4339"/>
  <c r="G4339"/>
  <c r="Y4338"/>
  <c r="S4338"/>
  <c r="Q4338"/>
  <c r="O4338"/>
  <c r="G4338"/>
  <c r="Y4337"/>
  <c r="S4337"/>
  <c r="Q4337"/>
  <c r="O4337"/>
  <c r="G4337"/>
  <c r="Y4336"/>
  <c r="S4336"/>
  <c r="Q4336"/>
  <c r="O4336"/>
  <c r="G4336"/>
  <c r="Y4335"/>
  <c r="S4335"/>
  <c r="Q4335"/>
  <c r="O4335"/>
  <c r="G4335"/>
  <c r="Y4334"/>
  <c r="S4334"/>
  <c r="Q4334"/>
  <c r="O4334"/>
  <c r="G4334"/>
  <c r="Y4333"/>
  <c r="S4333"/>
  <c r="Q4333"/>
  <c r="O4333"/>
  <c r="G4333"/>
  <c r="Y4332"/>
  <c r="S4332"/>
  <c r="Q4332"/>
  <c r="O4332"/>
  <c r="G4332"/>
  <c r="Y4331"/>
  <c r="S4331"/>
  <c r="Q4331"/>
  <c r="O4331"/>
  <c r="G4331"/>
  <c r="Y4330"/>
  <c r="S4330"/>
  <c r="Q4330"/>
  <c r="O4330"/>
  <c r="G4330"/>
  <c r="Y4329"/>
  <c r="S4329"/>
  <c r="Q4329"/>
  <c r="O4329"/>
  <c r="G4329"/>
  <c r="Y4328"/>
  <c r="S4328"/>
  <c r="Q4328"/>
  <c r="O4328"/>
  <c r="G4328"/>
  <c r="Y4327"/>
  <c r="S4327"/>
  <c r="Q4327"/>
  <c r="O4327"/>
  <c r="G4327"/>
  <c r="Y4326"/>
  <c r="S4326"/>
  <c r="Q4326"/>
  <c r="O4326"/>
  <c r="G4326"/>
  <c r="Y4325"/>
  <c r="S4325"/>
  <c r="Q4325"/>
  <c r="O4325"/>
  <c r="G4325"/>
  <c r="Y4324"/>
  <c r="S4324"/>
  <c r="Q4324"/>
  <c r="O4324"/>
  <c r="G4324"/>
  <c r="Y4323"/>
  <c r="S4323"/>
  <c r="Q4323"/>
  <c r="O4323"/>
  <c r="G4323"/>
  <c r="Y4322"/>
  <c r="S4322"/>
  <c r="Q4322"/>
  <c r="O4322"/>
  <c r="G4322"/>
  <c r="Y4321"/>
  <c r="S4321"/>
  <c r="Q4321"/>
  <c r="O4321"/>
  <c r="G4321"/>
  <c r="Y4320"/>
  <c r="S4320"/>
  <c r="Q4320"/>
  <c r="O4320"/>
  <c r="G4320"/>
  <c r="Y4319"/>
  <c r="S4319"/>
  <c r="Q4319"/>
  <c r="O4319"/>
  <c r="G4319"/>
  <c r="Y4318"/>
  <c r="S4318"/>
  <c r="Q4318"/>
  <c r="O4318"/>
  <c r="G4318"/>
  <c r="Y4317"/>
  <c r="S4317"/>
  <c r="Q4317"/>
  <c r="O4317"/>
  <c r="G4317"/>
  <c r="Y4316"/>
  <c r="S4316"/>
  <c r="Q4316"/>
  <c r="O4316"/>
  <c r="G4316"/>
  <c r="Y4315"/>
  <c r="S4315"/>
  <c r="Q4315"/>
  <c r="O4315"/>
  <c r="G4315"/>
  <c r="Y4314"/>
  <c r="S4314"/>
  <c r="Q4314"/>
  <c r="O4314"/>
  <c r="G4314"/>
  <c r="Y4313"/>
  <c r="S4313"/>
  <c r="Q4313"/>
  <c r="O4313"/>
  <c r="G4313"/>
  <c r="Y4312"/>
  <c r="S4312"/>
  <c r="Q4312"/>
  <c r="O4312"/>
  <c r="G4312"/>
  <c r="Y4311"/>
  <c r="S4311"/>
  <c r="Q4311"/>
  <c r="O4311"/>
  <c r="G4311"/>
  <c r="Y4310"/>
  <c r="S4310"/>
  <c r="Q4310"/>
  <c r="O4310"/>
  <c r="G4310"/>
  <c r="Y4309"/>
  <c r="S4309"/>
  <c r="Q4309"/>
  <c r="O4309"/>
  <c r="G4309"/>
  <c r="Y4308"/>
  <c r="S4308"/>
  <c r="Q4308"/>
  <c r="O4308"/>
  <c r="G4308"/>
  <c r="Y4307"/>
  <c r="S4307"/>
  <c r="Q4307"/>
  <c r="O4307"/>
  <c r="G4307"/>
  <c r="Y4306"/>
  <c r="S4306"/>
  <c r="Q4306"/>
  <c r="O4306"/>
  <c r="G4306"/>
  <c r="Y4305"/>
  <c r="S4305"/>
  <c r="Q4305"/>
  <c r="O4305"/>
  <c r="G4305"/>
  <c r="Y4304"/>
  <c r="S4304"/>
  <c r="Q4304"/>
  <c r="O4304"/>
  <c r="G4304"/>
  <c r="Y4303"/>
  <c r="S4303"/>
  <c r="Q4303"/>
  <c r="O4303"/>
  <c r="G4303"/>
  <c r="Y4302"/>
  <c r="S4302"/>
  <c r="Q4302"/>
  <c r="O4302"/>
  <c r="G4302"/>
  <c r="Y4301"/>
  <c r="S4301"/>
  <c r="Q4301"/>
  <c r="O4301"/>
  <c r="G4301"/>
  <c r="Y4300"/>
  <c r="S4300"/>
  <c r="Q4300"/>
  <c r="O4300"/>
  <c r="G4300"/>
  <c r="Y4299"/>
  <c r="S4299"/>
  <c r="Q4299"/>
  <c r="O4299"/>
  <c r="G4299"/>
  <c r="Y4298"/>
  <c r="S4298"/>
  <c r="Q4298"/>
  <c r="O4298"/>
  <c r="G4298"/>
  <c r="Y4297"/>
  <c r="S4297"/>
  <c r="Q4297"/>
  <c r="O4297"/>
  <c r="G4297"/>
  <c r="Y4296"/>
  <c r="S4296"/>
  <c r="Q4296"/>
  <c r="O4296"/>
  <c r="G4296"/>
  <c r="Y4295"/>
  <c r="S4295"/>
  <c r="Q4295"/>
  <c r="O4295"/>
  <c r="G4295"/>
  <c r="Y4294"/>
  <c r="S4294"/>
  <c r="Q4294"/>
  <c r="O4294"/>
  <c r="G4294"/>
  <c r="Y4293"/>
  <c r="S4293"/>
  <c r="Q4293"/>
  <c r="O4293"/>
  <c r="G4293"/>
  <c r="Y4292"/>
  <c r="S4292"/>
  <c r="Q4292"/>
  <c r="O4292"/>
  <c r="G4292"/>
  <c r="Y4291"/>
  <c r="S4291"/>
  <c r="Q4291"/>
  <c r="O4291"/>
  <c r="G4291"/>
  <c r="Y4290"/>
  <c r="S4290"/>
  <c r="Q4290"/>
  <c r="O4290"/>
  <c r="G4290"/>
  <c r="Y4289"/>
  <c r="S4289"/>
  <c r="Q4289"/>
  <c r="O4289"/>
  <c r="G4289"/>
  <c r="Y4288"/>
  <c r="S4288"/>
  <c r="Q4288"/>
  <c r="O4288"/>
  <c r="G4288"/>
  <c r="Y4287"/>
  <c r="S4287"/>
  <c r="Q4287"/>
  <c r="O4287"/>
  <c r="G4287"/>
  <c r="Y4286"/>
  <c r="S4286"/>
  <c r="Q4286"/>
  <c r="O4286"/>
  <c r="G4286"/>
  <c r="Y4285"/>
  <c r="S4285"/>
  <c r="Q4285"/>
  <c r="O4285"/>
  <c r="G4285"/>
  <c r="Y4284"/>
  <c r="S4284"/>
  <c r="Q4284"/>
  <c r="O4284"/>
  <c r="G4284"/>
  <c r="Y4283"/>
  <c r="S4283"/>
  <c r="Q4283"/>
  <c r="O4283"/>
  <c r="G4283"/>
  <c r="Y4282"/>
  <c r="S4282"/>
  <c r="Q4282"/>
  <c r="O4282"/>
  <c r="G4282"/>
  <c r="Y4281"/>
  <c r="S4281"/>
  <c r="Q4281"/>
  <c r="O4281"/>
  <c r="G4281"/>
  <c r="Y4280"/>
  <c r="S4280"/>
  <c r="Q4280"/>
  <c r="O4280"/>
  <c r="G4280"/>
  <c r="Y4279"/>
  <c r="S4279"/>
  <c r="Q4279"/>
  <c r="O4279"/>
  <c r="G4279"/>
  <c r="Y4278"/>
  <c r="S4278"/>
  <c r="Q4278"/>
  <c r="O4278"/>
  <c r="G4278"/>
  <c r="Y4277"/>
  <c r="S4277"/>
  <c r="Q4277"/>
  <c r="O4277"/>
  <c r="G4277"/>
  <c r="Y4276"/>
  <c r="S4276"/>
  <c r="Q4276"/>
  <c r="O4276"/>
  <c r="G4276"/>
  <c r="Y4275"/>
  <c r="S4275"/>
  <c r="Q4275"/>
  <c r="O4275"/>
  <c r="G4275"/>
  <c r="Y4274"/>
  <c r="S4274"/>
  <c r="Q4274"/>
  <c r="O4274"/>
  <c r="G4274"/>
  <c r="Y4273"/>
  <c r="S4273"/>
  <c r="Q4273"/>
  <c r="O4273"/>
  <c r="G4273"/>
  <c r="Y4272"/>
  <c r="S4272"/>
  <c r="Q4272"/>
  <c r="O4272"/>
  <c r="G4272"/>
  <c r="Y4271"/>
  <c r="S4271"/>
  <c r="Q4271"/>
  <c r="O4271"/>
  <c r="G4271"/>
  <c r="Y4270"/>
  <c r="S4270"/>
  <c r="Q4270"/>
  <c r="O4270"/>
  <c r="G4270"/>
  <c r="Y4269"/>
  <c r="S4269"/>
  <c r="Q4269"/>
  <c r="O4269"/>
  <c r="G4269"/>
  <c r="Y4268"/>
  <c r="S4268"/>
  <c r="Q4268"/>
  <c r="O4268"/>
  <c r="G4268"/>
  <c r="Y4267"/>
  <c r="S4267"/>
  <c r="Q4267"/>
  <c r="O4267"/>
  <c r="G4267"/>
  <c r="Y4266"/>
  <c r="S4266"/>
  <c r="Q4266"/>
  <c r="O4266"/>
  <c r="G4266"/>
  <c r="Y4265"/>
  <c r="S4265"/>
  <c r="Q4265"/>
  <c r="O4265"/>
  <c r="G4265"/>
  <c r="Y4264"/>
  <c r="S4264"/>
  <c r="Q4264"/>
  <c r="O4264"/>
  <c r="G4264"/>
  <c r="Y4263"/>
  <c r="S4263"/>
  <c r="Q4263"/>
  <c r="O4263"/>
  <c r="G4263"/>
  <c r="Y4262"/>
  <c r="S4262"/>
  <c r="Q4262"/>
  <c r="O4262"/>
  <c r="G4262"/>
  <c r="Y4261"/>
  <c r="S4261"/>
  <c r="Q4261"/>
  <c r="O4261"/>
  <c r="G4261"/>
  <c r="Y4260"/>
  <c r="S4260"/>
  <c r="Q4260"/>
  <c r="O4260"/>
  <c r="G4260"/>
  <c r="Y4259"/>
  <c r="S4259"/>
  <c r="Q4259"/>
  <c r="O4259"/>
  <c r="G4259"/>
  <c r="Y4258"/>
  <c r="S4258"/>
  <c r="Q4258"/>
  <c r="O4258"/>
  <c r="G4258"/>
  <c r="Y4257"/>
  <c r="S4257"/>
  <c r="Q4257"/>
  <c r="O4257"/>
  <c r="G4257"/>
  <c r="Y4256"/>
  <c r="S4256"/>
  <c r="Q4256"/>
  <c r="O4256"/>
  <c r="G4256"/>
  <c r="Y4255"/>
  <c r="S4255"/>
  <c r="Q4255"/>
  <c r="O4255"/>
  <c r="G4255"/>
  <c r="Y4254"/>
  <c r="S4254"/>
  <c r="Q4254"/>
  <c r="O4254"/>
  <c r="G4254"/>
  <c r="Y4253"/>
  <c r="S4253"/>
  <c r="Q4253"/>
  <c r="O4253"/>
  <c r="G4253"/>
  <c r="Y4252"/>
  <c r="S4252"/>
  <c r="Q4252"/>
  <c r="O4252"/>
  <c r="G4252"/>
  <c r="Y4251"/>
  <c r="S4251"/>
  <c r="Q4251"/>
  <c r="O4251"/>
  <c r="G4251"/>
  <c r="Y4250"/>
  <c r="S4250"/>
  <c r="Q4250"/>
  <c r="O4250"/>
  <c r="G4250"/>
  <c r="Y4249"/>
  <c r="S4249"/>
  <c r="Q4249"/>
  <c r="O4249"/>
  <c r="G4249"/>
  <c r="Y4248"/>
  <c r="S4248"/>
  <c r="Q4248"/>
  <c r="O4248"/>
  <c r="G4248"/>
  <c r="Y4247"/>
  <c r="S4247"/>
  <c r="Q4247"/>
  <c r="O4247"/>
  <c r="G4247"/>
  <c r="Y4246"/>
  <c r="S4246"/>
  <c r="Q4246"/>
  <c r="O4246"/>
  <c r="G4246"/>
  <c r="Y4245"/>
  <c r="S4245"/>
  <c r="Q4245"/>
  <c r="O4245"/>
  <c r="G4245"/>
  <c r="Y4244"/>
  <c r="S4244"/>
  <c r="Q4244"/>
  <c r="O4244"/>
  <c r="G4244"/>
  <c r="Y4243"/>
  <c r="S4243"/>
  <c r="Q4243"/>
  <c r="O4243"/>
  <c r="G4243"/>
  <c r="Y4242"/>
  <c r="S4242"/>
  <c r="Q4242"/>
  <c r="O4242"/>
  <c r="G4242"/>
  <c r="Y4241"/>
  <c r="S4241"/>
  <c r="Q4241"/>
  <c r="O4241"/>
  <c r="G4241"/>
  <c r="Y4240"/>
  <c r="S4240"/>
  <c r="Q4240"/>
  <c r="O4240"/>
  <c r="G4240"/>
  <c r="Y4239"/>
  <c r="S4239"/>
  <c r="Q4239"/>
  <c r="O4239"/>
  <c r="G4239"/>
  <c r="Y4238"/>
  <c r="S4238"/>
  <c r="Q4238"/>
  <c r="O4238"/>
  <c r="G4238"/>
  <c r="Y4237"/>
  <c r="S4237"/>
  <c r="Q4237"/>
  <c r="O4237"/>
  <c r="G4237"/>
  <c r="Y4236"/>
  <c r="S4236"/>
  <c r="Q4236"/>
  <c r="O4236"/>
  <c r="G4236"/>
  <c r="Y4235"/>
  <c r="S4235"/>
  <c r="Q4235"/>
  <c r="O4235"/>
  <c r="G4235"/>
  <c r="Y4234"/>
  <c r="S4234"/>
  <c r="Q4234"/>
  <c r="O4234"/>
  <c r="G4234"/>
  <c r="Y4233"/>
  <c r="S4233"/>
  <c r="Q4233"/>
  <c r="O4233"/>
  <c r="G4233"/>
  <c r="Y4232"/>
  <c r="S4232"/>
  <c r="Q4232"/>
  <c r="O4232"/>
  <c r="G4232"/>
  <c r="Y4231"/>
  <c r="S4231"/>
  <c r="Q4231"/>
  <c r="O4231"/>
  <c r="G4231"/>
  <c r="Y4230"/>
  <c r="S4230"/>
  <c r="Q4230"/>
  <c r="O4230"/>
  <c r="G4230"/>
  <c r="Y4229"/>
  <c r="S4229"/>
  <c r="Q4229"/>
  <c r="O4229"/>
  <c r="G4229"/>
  <c r="Y4228"/>
  <c r="S4228"/>
  <c r="Q4228"/>
  <c r="O4228"/>
  <c r="G4228"/>
  <c r="Y4227"/>
  <c r="S4227"/>
  <c r="Q4227"/>
  <c r="O4227"/>
  <c r="G4227"/>
  <c r="Y4226"/>
  <c r="S4226"/>
  <c r="Q4226"/>
  <c r="O4226"/>
  <c r="G4226"/>
  <c r="Y4225"/>
  <c r="S4225"/>
  <c r="Q4225"/>
  <c r="O4225"/>
  <c r="G4225"/>
  <c r="Y4224"/>
  <c r="S4224"/>
  <c r="Q4224"/>
  <c r="O4224"/>
  <c r="G4224"/>
  <c r="Y4223"/>
  <c r="S4223"/>
  <c r="Q4223"/>
  <c r="O4223"/>
  <c r="G4223"/>
  <c r="Y4222"/>
  <c r="S4222"/>
  <c r="Q4222"/>
  <c r="O4222"/>
  <c r="G4222"/>
  <c r="Y4221"/>
  <c r="S4221"/>
  <c r="Q4221"/>
  <c r="O4221"/>
  <c r="G4221"/>
  <c r="Y4220"/>
  <c r="S4220"/>
  <c r="Q4220"/>
  <c r="O4220"/>
  <c r="G4220"/>
  <c r="Y4219"/>
  <c r="S4219"/>
  <c r="Q4219"/>
  <c r="O4219"/>
  <c r="G4219"/>
  <c r="Y4218"/>
  <c r="S4218"/>
  <c r="Q4218"/>
  <c r="O4218"/>
  <c r="G4218"/>
  <c r="Y4217"/>
  <c r="S4217"/>
  <c r="Q4217"/>
  <c r="O4217"/>
  <c r="G4217"/>
  <c r="Y4216"/>
  <c r="S4216"/>
  <c r="Q4216"/>
  <c r="O4216"/>
  <c r="G4216"/>
  <c r="Y4215"/>
  <c r="S4215"/>
  <c r="Q4215"/>
  <c r="O4215"/>
  <c r="G4215"/>
  <c r="Y4214"/>
  <c r="S4214"/>
  <c r="Q4214"/>
  <c r="O4214"/>
  <c r="G4214"/>
  <c r="Y4213"/>
  <c r="S4213"/>
  <c r="Q4213"/>
  <c r="O4213"/>
  <c r="G4213"/>
  <c r="Y4212"/>
  <c r="S4212"/>
  <c r="Q4212"/>
  <c r="O4212"/>
  <c r="G4212"/>
  <c r="Y4211"/>
  <c r="S4211"/>
  <c r="Q4211"/>
  <c r="O4211"/>
  <c r="G4211"/>
  <c r="Y4210"/>
  <c r="S4210"/>
  <c r="Q4210"/>
  <c r="O4210"/>
  <c r="G4210"/>
  <c r="Y4209"/>
  <c r="S4209"/>
  <c r="Q4209"/>
  <c r="O4209"/>
  <c r="G4209"/>
  <c r="Y4208"/>
  <c r="S4208"/>
  <c r="Q4208"/>
  <c r="O4208"/>
  <c r="G4208"/>
  <c r="Y4207"/>
  <c r="S4207"/>
  <c r="Q4207"/>
  <c r="O4207"/>
  <c r="G4207"/>
  <c r="Y4206"/>
  <c r="S4206"/>
  <c r="Q4206"/>
  <c r="O4206"/>
  <c r="G4206"/>
  <c r="Y4205"/>
  <c r="S4205"/>
  <c r="Q4205"/>
  <c r="O4205"/>
  <c r="G4205"/>
  <c r="Y4204"/>
  <c r="S4204"/>
  <c r="Q4204"/>
  <c r="O4204"/>
  <c r="G4204"/>
  <c r="V4203"/>
  <c r="U4203" s="1"/>
  <c r="S4203"/>
  <c r="Q4203"/>
  <c r="O4203"/>
  <c r="G4203"/>
  <c r="V4202"/>
  <c r="U4202" s="1"/>
  <c r="S4202"/>
  <c r="Q4202"/>
  <c r="O4202"/>
  <c r="G4202"/>
  <c r="V4201"/>
  <c r="U4201" s="1"/>
  <c r="S4201"/>
  <c r="Q4201"/>
  <c r="O4201"/>
  <c r="G4201"/>
  <c r="V4200"/>
  <c r="U4200" s="1"/>
  <c r="S4200"/>
  <c r="Q4200"/>
  <c r="O4200"/>
  <c r="G4200"/>
  <c r="V4199"/>
  <c r="U4199" s="1"/>
  <c r="S4199"/>
  <c r="Q4199"/>
  <c r="O4199"/>
  <c r="G4199"/>
  <c r="V4198"/>
  <c r="U4198" s="1"/>
  <c r="S4198"/>
  <c r="Q4198"/>
  <c r="O4198"/>
  <c r="G4198"/>
  <c r="V4197"/>
  <c r="U4197" s="1"/>
  <c r="S4197"/>
  <c r="Q4197"/>
  <c r="O4197"/>
  <c r="G4197"/>
  <c r="V4196"/>
  <c r="U4196" s="1"/>
  <c r="S4196"/>
  <c r="Q4196"/>
  <c r="O4196"/>
  <c r="G4196"/>
  <c r="V4195"/>
  <c r="U4195" s="1"/>
  <c r="S4195"/>
  <c r="Q4195"/>
  <c r="O4195"/>
  <c r="G4195"/>
  <c r="V4194"/>
  <c r="U4194" s="1"/>
  <c r="S4194"/>
  <c r="Q4194"/>
  <c r="O4194"/>
  <c r="G4194"/>
  <c r="V4193"/>
  <c r="U4193" s="1"/>
  <c r="S4193"/>
  <c r="Q4193"/>
  <c r="O4193"/>
  <c r="G4193"/>
  <c r="V4192"/>
  <c r="U4192" s="1"/>
  <c r="S4192"/>
  <c r="Q4192"/>
  <c r="O4192"/>
  <c r="G4192"/>
  <c r="V4191"/>
  <c r="U4191" s="1"/>
  <c r="S4191"/>
  <c r="Q4191"/>
  <c r="O4191"/>
  <c r="G4191"/>
  <c r="V4190"/>
  <c r="U4190" s="1"/>
  <c r="S4190"/>
  <c r="Q4190"/>
  <c r="O4190"/>
  <c r="G4190"/>
  <c r="V4189"/>
  <c r="U4189" s="1"/>
  <c r="S4189"/>
  <c r="Q4189"/>
  <c r="O4189"/>
  <c r="G4189"/>
  <c r="V4188"/>
  <c r="U4188" s="1"/>
  <c r="S4188"/>
  <c r="Q4188"/>
  <c r="O4188"/>
  <c r="G4188"/>
  <c r="V4187"/>
  <c r="U4187" s="1"/>
  <c r="S4187"/>
  <c r="Q4187"/>
  <c r="O4187"/>
  <c r="G4187"/>
  <c r="V4186"/>
  <c r="U4186" s="1"/>
  <c r="S4186"/>
  <c r="Q4186"/>
  <c r="O4186"/>
  <c r="G4186"/>
  <c r="V4185"/>
  <c r="U4185" s="1"/>
  <c r="S4185"/>
  <c r="Q4185"/>
  <c r="O4185"/>
  <c r="G4185"/>
  <c r="V4184"/>
  <c r="U4184" s="1"/>
  <c r="S4184"/>
  <c r="Q4184"/>
  <c r="O4184"/>
  <c r="G4184"/>
  <c r="V4183"/>
  <c r="U4183" s="1"/>
  <c r="S4183"/>
  <c r="Q4183"/>
  <c r="O4183"/>
  <c r="G4183"/>
  <c r="V4182"/>
  <c r="U4182" s="1"/>
  <c r="S4182"/>
  <c r="Q4182"/>
  <c r="O4182"/>
  <c r="G4182"/>
  <c r="V4181"/>
  <c r="U4181" s="1"/>
  <c r="S4181"/>
  <c r="Q4181"/>
  <c r="O4181"/>
  <c r="G4181"/>
  <c r="V4180"/>
  <c r="U4180" s="1"/>
  <c r="S4180"/>
  <c r="Q4180"/>
  <c r="O4180"/>
  <c r="G4180"/>
  <c r="V4179"/>
  <c r="U4179" s="1"/>
  <c r="S4179"/>
  <c r="Q4179"/>
  <c r="O4179"/>
  <c r="G4179"/>
  <c r="V4178"/>
  <c r="U4178" s="1"/>
  <c r="S4178"/>
  <c r="Q4178"/>
  <c r="O4178"/>
  <c r="G4178"/>
  <c r="V4177"/>
  <c r="U4177" s="1"/>
  <c r="S4177"/>
  <c r="Q4177"/>
  <c r="O4177"/>
  <c r="G4177"/>
  <c r="V4176"/>
  <c r="U4176" s="1"/>
  <c r="S4176"/>
  <c r="Q4176"/>
  <c r="O4176"/>
  <c r="G4176"/>
  <c r="V4175"/>
  <c r="U4175" s="1"/>
  <c r="S4175"/>
  <c r="Q4175"/>
  <c r="O4175"/>
  <c r="G4175"/>
  <c r="V4174"/>
  <c r="U4174" s="1"/>
  <c r="S4174"/>
  <c r="Q4174"/>
  <c r="O4174"/>
  <c r="G4174"/>
  <c r="V4173"/>
  <c r="U4173" s="1"/>
  <c r="S4173"/>
  <c r="Q4173"/>
  <c r="O4173"/>
  <c r="G4173"/>
  <c r="V4172"/>
  <c r="U4172" s="1"/>
  <c r="S4172"/>
  <c r="Q4172"/>
  <c r="O4172"/>
  <c r="G4172"/>
  <c r="V4171"/>
  <c r="U4171" s="1"/>
  <c r="S4171"/>
  <c r="Q4171"/>
  <c r="O4171"/>
  <c r="G4171"/>
  <c r="V4170"/>
  <c r="U4170" s="1"/>
  <c r="S4170"/>
  <c r="Q4170"/>
  <c r="O4170"/>
  <c r="G4170"/>
  <c r="V4169"/>
  <c r="U4169" s="1"/>
  <c r="S4169"/>
  <c r="Q4169"/>
  <c r="O4169"/>
  <c r="G4169"/>
  <c r="V4168"/>
  <c r="U4168" s="1"/>
  <c r="S4168"/>
  <c r="Q4168"/>
  <c r="O4168"/>
  <c r="G4168"/>
  <c r="V4167"/>
  <c r="U4167" s="1"/>
  <c r="S4167"/>
  <c r="Q4167"/>
  <c r="O4167"/>
  <c r="G4167"/>
  <c r="V4166"/>
  <c r="U4166" s="1"/>
  <c r="S4166"/>
  <c r="Q4166"/>
  <c r="O4166"/>
  <c r="G4166"/>
  <c r="V4165"/>
  <c r="U4165" s="1"/>
  <c r="S4165"/>
  <c r="Q4165"/>
  <c r="O4165"/>
  <c r="G4165"/>
  <c r="V4164"/>
  <c r="U4164" s="1"/>
  <c r="S4164"/>
  <c r="Q4164"/>
  <c r="O4164"/>
  <c r="G4164"/>
  <c r="V4163"/>
  <c r="U4163" s="1"/>
  <c r="S4163"/>
  <c r="Q4163"/>
  <c r="O4163"/>
  <c r="G4163"/>
  <c r="V4162"/>
  <c r="U4162" s="1"/>
  <c r="S4162"/>
  <c r="Q4162"/>
  <c r="O4162"/>
  <c r="G4162"/>
  <c r="V4161"/>
  <c r="U4161" s="1"/>
  <c r="S4161"/>
  <c r="Q4161"/>
  <c r="O4161"/>
  <c r="G4161"/>
  <c r="V4160"/>
  <c r="U4160" s="1"/>
  <c r="S4160"/>
  <c r="Q4160"/>
  <c r="O4160"/>
  <c r="G4160"/>
  <c r="V4159"/>
  <c r="U4159" s="1"/>
  <c r="S4159"/>
  <c r="Q4159"/>
  <c r="O4159"/>
  <c r="G4159"/>
  <c r="V4158"/>
  <c r="U4158" s="1"/>
  <c r="S4158"/>
  <c r="Q4158"/>
  <c r="O4158"/>
  <c r="G4158"/>
  <c r="V4157"/>
  <c r="U4157" s="1"/>
  <c r="S4157"/>
  <c r="Q4157"/>
  <c r="O4157"/>
  <c r="G4157"/>
  <c r="V4156"/>
  <c r="U4156" s="1"/>
  <c r="S4156"/>
  <c r="Q4156"/>
  <c r="O4156"/>
  <c r="G4156"/>
  <c r="V4155"/>
  <c r="U4155" s="1"/>
  <c r="S4155"/>
  <c r="Q4155"/>
  <c r="O4155"/>
  <c r="G4155"/>
  <c r="V4154"/>
  <c r="U4154" s="1"/>
  <c r="S4154"/>
  <c r="Q4154"/>
  <c r="O4154"/>
  <c r="G4154"/>
  <c r="V4153"/>
  <c r="U4153" s="1"/>
  <c r="S4153"/>
  <c r="Q4153"/>
  <c r="O4153"/>
  <c r="G4153"/>
  <c r="V4152"/>
  <c r="U4152" s="1"/>
  <c r="S4152"/>
  <c r="Q4152"/>
  <c r="O4152"/>
  <c r="G4152"/>
  <c r="V4151"/>
  <c r="U4151" s="1"/>
  <c r="S4151"/>
  <c r="Q4151"/>
  <c r="O4151"/>
  <c r="G4151"/>
  <c r="V4150"/>
  <c r="U4150" s="1"/>
  <c r="S4150"/>
  <c r="Q4150"/>
  <c r="O4150"/>
  <c r="G4150"/>
  <c r="V4149"/>
  <c r="U4149" s="1"/>
  <c r="S4149"/>
  <c r="Q4149"/>
  <c r="O4149"/>
  <c r="G4149"/>
  <c r="V4148"/>
  <c r="U4148" s="1"/>
  <c r="S4148"/>
  <c r="Q4148"/>
  <c r="O4148"/>
  <c r="G4148"/>
  <c r="V4147"/>
  <c r="U4147" s="1"/>
  <c r="S4147"/>
  <c r="Q4147"/>
  <c r="O4147"/>
  <c r="G4147"/>
  <c r="V4146"/>
  <c r="U4146" s="1"/>
  <c r="S4146"/>
  <c r="Q4146"/>
  <c r="O4146"/>
  <c r="G4146"/>
  <c r="V4145"/>
  <c r="U4145" s="1"/>
  <c r="S4145"/>
  <c r="Q4145"/>
  <c r="O4145"/>
  <c r="G4145"/>
  <c r="V4144"/>
  <c r="U4144" s="1"/>
  <c r="S4144"/>
  <c r="Q4144"/>
  <c r="O4144"/>
  <c r="G4144"/>
  <c r="V4143"/>
  <c r="U4143" s="1"/>
  <c r="S4143"/>
  <c r="Q4143"/>
  <c r="O4143"/>
  <c r="G4143"/>
  <c r="V4142"/>
  <c r="U4142" s="1"/>
  <c r="S4142"/>
  <c r="Q4142"/>
  <c r="O4142"/>
  <c r="G4142"/>
  <c r="V4141"/>
  <c r="U4141" s="1"/>
  <c r="S4141"/>
  <c r="Q4141"/>
  <c r="O4141"/>
  <c r="G4141"/>
  <c r="V4140"/>
  <c r="U4140" s="1"/>
  <c r="S4140"/>
  <c r="Q4140"/>
  <c r="O4140"/>
  <c r="G4140"/>
  <c r="V4139"/>
  <c r="U4139" s="1"/>
  <c r="S4139"/>
  <c r="Q4139"/>
  <c r="O4139"/>
  <c r="G4139"/>
  <c r="V4138"/>
  <c r="U4138" s="1"/>
  <c r="S4138"/>
  <c r="Q4138"/>
  <c r="O4138"/>
  <c r="G4138"/>
  <c r="V4137"/>
  <c r="U4137" s="1"/>
  <c r="S4137"/>
  <c r="Q4137"/>
  <c r="O4137"/>
  <c r="G4137"/>
  <c r="V4136"/>
  <c r="U4136" s="1"/>
  <c r="S4136"/>
  <c r="Q4136"/>
  <c r="O4136"/>
  <c r="G4136"/>
  <c r="V4135"/>
  <c r="U4135" s="1"/>
  <c r="S4135"/>
  <c r="Q4135"/>
  <c r="O4135"/>
  <c r="G4135"/>
  <c r="V4134"/>
  <c r="U4134" s="1"/>
  <c r="S4134"/>
  <c r="Q4134"/>
  <c r="O4134"/>
  <c r="G4134"/>
  <c r="V4133"/>
  <c r="U4133" s="1"/>
  <c r="S4133"/>
  <c r="Q4133"/>
  <c r="O4133"/>
  <c r="G4133"/>
  <c r="V4132"/>
  <c r="U4132" s="1"/>
  <c r="S4132"/>
  <c r="Q4132"/>
  <c r="O4132"/>
  <c r="G4132"/>
  <c r="V4131"/>
  <c r="U4131" s="1"/>
  <c r="S4131"/>
  <c r="Q4131"/>
  <c r="O4131"/>
  <c r="G4131"/>
  <c r="V4130"/>
  <c r="U4130" s="1"/>
  <c r="S4130"/>
  <c r="Q4130"/>
  <c r="O4130"/>
  <c r="G4130"/>
  <c r="V4129"/>
  <c r="U4129" s="1"/>
  <c r="S4129"/>
  <c r="Q4129"/>
  <c r="O4129"/>
  <c r="G4129"/>
  <c r="V4128"/>
  <c r="U4128" s="1"/>
  <c r="S4128"/>
  <c r="Q4128"/>
  <c r="O4128"/>
  <c r="G4128"/>
  <c r="V4127"/>
  <c r="U4127" s="1"/>
  <c r="S4127"/>
  <c r="Q4127"/>
  <c r="O4127"/>
  <c r="G4127"/>
  <c r="V4126"/>
  <c r="U4126" s="1"/>
  <c r="S4126"/>
  <c r="Q4126"/>
  <c r="O4126"/>
  <c r="G4126"/>
  <c r="V4125"/>
  <c r="U4125" s="1"/>
  <c r="S4125"/>
  <c r="Q4125"/>
  <c r="O4125"/>
  <c r="G4125"/>
  <c r="V4124"/>
  <c r="U4124" s="1"/>
  <c r="S4124"/>
  <c r="Q4124"/>
  <c r="O4124"/>
  <c r="G4124"/>
  <c r="V4123"/>
  <c r="U4123" s="1"/>
  <c r="S4123"/>
  <c r="Q4123"/>
  <c r="O4123"/>
  <c r="G4123"/>
  <c r="V4122"/>
  <c r="U4122" s="1"/>
  <c r="S4122"/>
  <c r="Q4122"/>
  <c r="O4122"/>
  <c r="G4122"/>
  <c r="V4121"/>
  <c r="U4121" s="1"/>
  <c r="S4121"/>
  <c r="Q4121"/>
  <c r="O4121"/>
  <c r="G4121"/>
  <c r="V4120"/>
  <c r="U4120" s="1"/>
  <c r="S4120"/>
  <c r="Q4120"/>
  <c r="O4120"/>
  <c r="G4120"/>
  <c r="Y4119"/>
  <c r="V4119"/>
  <c r="U4119" s="1"/>
  <c r="S4119"/>
  <c r="Q4119"/>
  <c r="O4119"/>
  <c r="G4119"/>
  <c r="Y4118"/>
  <c r="V4118"/>
  <c r="U4118" s="1"/>
  <c r="S4118"/>
  <c r="Q4118"/>
  <c r="O4118"/>
  <c r="G4118"/>
  <c r="Y4117"/>
  <c r="V4117"/>
  <c r="U4117" s="1"/>
  <c r="S4117"/>
  <c r="Q4117"/>
  <c r="O4117"/>
  <c r="G4117"/>
  <c r="Y4116"/>
  <c r="V4116"/>
  <c r="U4116" s="1"/>
  <c r="S4116"/>
  <c r="Q4116"/>
  <c r="O4116"/>
  <c r="G4116"/>
  <c r="Y4115"/>
  <c r="V4115"/>
  <c r="U4115" s="1"/>
  <c r="S4115"/>
  <c r="Q4115"/>
  <c r="O4115"/>
  <c r="G4115"/>
  <c r="Y4114"/>
  <c r="V4114"/>
  <c r="U4114" s="1"/>
  <c r="S4114"/>
  <c r="Q4114"/>
  <c r="O4114"/>
  <c r="G4114"/>
  <c r="Y4113"/>
  <c r="V4113"/>
  <c r="U4113" s="1"/>
  <c r="S4113"/>
  <c r="Q4113"/>
  <c r="O4113"/>
  <c r="G4113"/>
  <c r="Y4112"/>
  <c r="V4112"/>
  <c r="U4112" s="1"/>
  <c r="S4112"/>
  <c r="Q4112"/>
  <c r="O4112"/>
  <c r="G4112"/>
  <c r="Y4111"/>
  <c r="V4111"/>
  <c r="U4111" s="1"/>
  <c r="S4111"/>
  <c r="Q4111"/>
  <c r="O4111"/>
  <c r="G4111"/>
  <c r="Y4110"/>
  <c r="V4110"/>
  <c r="U4110" s="1"/>
  <c r="S4110"/>
  <c r="Q4110"/>
  <c r="O4110"/>
  <c r="G4110"/>
  <c r="Y4109"/>
  <c r="V4109"/>
  <c r="U4109" s="1"/>
  <c r="S4109"/>
  <c r="Q4109"/>
  <c r="O4109"/>
  <c r="G4109"/>
  <c r="Y4108"/>
  <c r="V4108"/>
  <c r="U4108" s="1"/>
  <c r="S4108"/>
  <c r="Q4108"/>
  <c r="O4108"/>
  <c r="G4108"/>
  <c r="Y4107"/>
  <c r="V4107"/>
  <c r="U4107" s="1"/>
  <c r="S4107"/>
  <c r="Q4107"/>
  <c r="O4107"/>
  <c r="G4107"/>
  <c r="Y4106"/>
  <c r="V4106"/>
  <c r="U4106" s="1"/>
  <c r="S4106"/>
  <c r="Q4106"/>
  <c r="O4106"/>
  <c r="G4106"/>
  <c r="Y4105"/>
  <c r="V4105"/>
  <c r="U4105" s="1"/>
  <c r="S4105"/>
  <c r="Q4105"/>
  <c r="O4105"/>
  <c r="G4105"/>
  <c r="Y4104"/>
  <c r="V4104"/>
  <c r="U4104" s="1"/>
  <c r="S4104"/>
  <c r="Q4104"/>
  <c r="O4104"/>
  <c r="G4104"/>
  <c r="Y4103"/>
  <c r="V4103"/>
  <c r="U4103" s="1"/>
  <c r="S4103"/>
  <c r="Q4103"/>
  <c r="O4103"/>
  <c r="G4103"/>
  <c r="Y4102"/>
  <c r="V4102"/>
  <c r="U4102" s="1"/>
  <c r="S4102"/>
  <c r="Q4102"/>
  <c r="O4102"/>
  <c r="G4102"/>
  <c r="Y4101"/>
  <c r="V4101"/>
  <c r="U4101" s="1"/>
  <c r="S4101"/>
  <c r="Q4101"/>
  <c r="O4101"/>
  <c r="G4101"/>
  <c r="Y4100"/>
  <c r="V4100"/>
  <c r="U4100" s="1"/>
  <c r="S4100"/>
  <c r="Q4100"/>
  <c r="O4100"/>
  <c r="G4100"/>
  <c r="Y4099"/>
  <c r="V4099"/>
  <c r="U4099" s="1"/>
  <c r="S4099"/>
  <c r="Q4099"/>
  <c r="O4099"/>
  <c r="G4099"/>
  <c r="Y4098"/>
  <c r="V4098"/>
  <c r="U4098" s="1"/>
  <c r="S4098"/>
  <c r="Q4098"/>
  <c r="O4098"/>
  <c r="G4098"/>
  <c r="Y4097"/>
  <c r="V4097"/>
  <c r="U4097" s="1"/>
  <c r="S4097"/>
  <c r="Q4097"/>
  <c r="O4097"/>
  <c r="G4097"/>
  <c r="Y4096"/>
  <c r="V4096"/>
  <c r="U4096" s="1"/>
  <c r="S4096"/>
  <c r="Q4096"/>
  <c r="O4096"/>
  <c r="G4096"/>
  <c r="Y4095"/>
  <c r="V4095"/>
  <c r="U4095" s="1"/>
  <c r="S4095"/>
  <c r="Q4095"/>
  <c r="O4095"/>
  <c r="G4095"/>
  <c r="Y4094"/>
  <c r="V4094"/>
  <c r="U4094" s="1"/>
  <c r="S4094"/>
  <c r="Q4094"/>
  <c r="O4094"/>
  <c r="G4094"/>
  <c r="Y4093"/>
  <c r="V4093"/>
  <c r="U4093" s="1"/>
  <c r="S4093"/>
  <c r="Q4093"/>
  <c r="O4093"/>
  <c r="G4093"/>
  <c r="Y4092"/>
  <c r="V4092"/>
  <c r="U4092" s="1"/>
  <c r="S4092"/>
  <c r="Q4092"/>
  <c r="O4092"/>
  <c r="G4092"/>
  <c r="Y4091"/>
  <c r="V4091"/>
  <c r="U4091" s="1"/>
  <c r="S4091"/>
  <c r="Q4091"/>
  <c r="O4091"/>
  <c r="G4091"/>
  <c r="Y4090"/>
  <c r="V4090"/>
  <c r="U4090" s="1"/>
  <c r="S4090"/>
  <c r="Q4090"/>
  <c r="O4090"/>
  <c r="G4090"/>
  <c r="Y4089"/>
  <c r="V4089"/>
  <c r="U4089" s="1"/>
  <c r="S4089"/>
  <c r="Q4089"/>
  <c r="O4089"/>
  <c r="G4089"/>
  <c r="Y4088"/>
  <c r="V4088"/>
  <c r="U4088" s="1"/>
  <c r="S4088"/>
  <c r="Q4088"/>
  <c r="O4088"/>
  <c r="G4088"/>
  <c r="Y4087"/>
  <c r="V4087"/>
  <c r="U4087" s="1"/>
  <c r="S4087"/>
  <c r="Q4087"/>
  <c r="O4087"/>
  <c r="G4087"/>
  <c r="Y4086"/>
  <c r="V4086"/>
  <c r="U4086" s="1"/>
  <c r="S4086"/>
  <c r="Q4086"/>
  <c r="O4086"/>
  <c r="G4086"/>
  <c r="Y4085"/>
  <c r="V4085"/>
  <c r="U4085" s="1"/>
  <c r="S4085"/>
  <c r="Q4085"/>
  <c r="O4085"/>
  <c r="G4085"/>
  <c r="Y4084"/>
  <c r="V4084"/>
  <c r="U4084" s="1"/>
  <c r="S4084"/>
  <c r="Q4084"/>
  <c r="O4084"/>
  <c r="G4084"/>
  <c r="Y4083"/>
  <c r="V4083"/>
  <c r="U4083" s="1"/>
  <c r="S4083"/>
  <c r="Q4083"/>
  <c r="O4083"/>
  <c r="G4083"/>
  <c r="Y4082"/>
  <c r="V4082"/>
  <c r="U4082" s="1"/>
  <c r="S4082"/>
  <c r="Q4082"/>
  <c r="O4082"/>
  <c r="G4082"/>
  <c r="Y4081"/>
  <c r="V4081"/>
  <c r="U4081" s="1"/>
  <c r="S4081"/>
  <c r="Q4081"/>
  <c r="O4081"/>
  <c r="G4081"/>
  <c r="Y4080"/>
  <c r="V4080"/>
  <c r="U4080" s="1"/>
  <c r="S4080"/>
  <c r="Q4080"/>
  <c r="O4080"/>
  <c r="G4080"/>
  <c r="Y4079"/>
  <c r="V4079"/>
  <c r="U4079" s="1"/>
  <c r="S4079"/>
  <c r="Q4079"/>
  <c r="O4079"/>
  <c r="G4079"/>
  <c r="Y4078"/>
  <c r="V4078"/>
  <c r="U4078" s="1"/>
  <c r="S4078"/>
  <c r="Q4078"/>
  <c r="O4078"/>
  <c r="G4078"/>
  <c r="Y4077"/>
  <c r="V4077"/>
  <c r="U4077" s="1"/>
  <c r="S4077"/>
  <c r="Q4077"/>
  <c r="O4077"/>
  <c r="G4077"/>
  <c r="Y4076"/>
  <c r="V4076"/>
  <c r="U4076" s="1"/>
  <c r="S4076"/>
  <c r="Q4076"/>
  <c r="O4076"/>
  <c r="G4076"/>
  <c r="Y4075"/>
  <c r="V4075"/>
  <c r="U4075" s="1"/>
  <c r="S4075"/>
  <c r="Q4075"/>
  <c r="O4075"/>
  <c r="G4075"/>
  <c r="Y4074"/>
  <c r="V4074"/>
  <c r="U4074" s="1"/>
  <c r="S4074"/>
  <c r="Q4074"/>
  <c r="O4074"/>
  <c r="G4074"/>
  <c r="Y4073"/>
  <c r="V4073"/>
  <c r="U4073" s="1"/>
  <c r="S4073"/>
  <c r="Q4073"/>
  <c r="O4073"/>
  <c r="G4073"/>
  <c r="Y4072"/>
  <c r="V4072"/>
  <c r="U4072" s="1"/>
  <c r="S4072"/>
  <c r="Q4072"/>
  <c r="O4072"/>
  <c r="G4072"/>
  <c r="Y4071"/>
  <c r="V4071"/>
  <c r="U4071" s="1"/>
  <c r="S4071"/>
  <c r="Q4071"/>
  <c r="O4071"/>
  <c r="G4071"/>
  <c r="Y4070"/>
  <c r="V4070"/>
  <c r="U4070" s="1"/>
  <c r="S4070"/>
  <c r="Q4070"/>
  <c r="O4070"/>
  <c r="G4070"/>
  <c r="Y4069"/>
  <c r="V4069"/>
  <c r="U4069" s="1"/>
  <c r="S4069"/>
  <c r="Q4069"/>
  <c r="O4069"/>
  <c r="G4069"/>
  <c r="Y4068"/>
  <c r="V4068"/>
  <c r="U4068" s="1"/>
  <c r="S4068"/>
  <c r="Q4068"/>
  <c r="O4068"/>
  <c r="G4068"/>
  <c r="Y4067"/>
  <c r="V4067"/>
  <c r="U4067" s="1"/>
  <c r="S4067"/>
  <c r="Q4067"/>
  <c r="O4067"/>
  <c r="G4067"/>
  <c r="Y4066"/>
  <c r="V4066"/>
  <c r="U4066" s="1"/>
  <c r="S4066"/>
  <c r="Q4066"/>
  <c r="O4066"/>
  <c r="G4066"/>
  <c r="Y4065"/>
  <c r="V4065"/>
  <c r="U4065" s="1"/>
  <c r="S4065"/>
  <c r="Q4065"/>
  <c r="O4065"/>
  <c r="G4065"/>
  <c r="Y4064"/>
  <c r="V4064"/>
  <c r="U4064" s="1"/>
  <c r="S4064"/>
  <c r="Q4064"/>
  <c r="O4064"/>
  <c r="G4064"/>
  <c r="Y4063"/>
  <c r="V4063"/>
  <c r="U4063" s="1"/>
  <c r="S4063"/>
  <c r="Q4063"/>
  <c r="O4063"/>
  <c r="G4063"/>
  <c r="Y4062"/>
  <c r="V4062"/>
  <c r="U4062" s="1"/>
  <c r="S4062"/>
  <c r="Q4062"/>
  <c r="O4062"/>
  <c r="G4062"/>
  <c r="Y4061"/>
  <c r="V4061"/>
  <c r="U4061" s="1"/>
  <c r="S4061"/>
  <c r="Q4061"/>
  <c r="O4061"/>
  <c r="G4061"/>
  <c r="Y4060"/>
  <c r="V4060"/>
  <c r="U4060" s="1"/>
  <c r="S4060"/>
  <c r="Q4060"/>
  <c r="O4060"/>
  <c r="G4060"/>
  <c r="Y4059"/>
  <c r="V4059"/>
  <c r="U4059" s="1"/>
  <c r="S4059"/>
  <c r="Q4059"/>
  <c r="O4059"/>
  <c r="G4059"/>
  <c r="Y4058"/>
  <c r="V4058"/>
  <c r="U4058" s="1"/>
  <c r="S4058"/>
  <c r="Q4058"/>
  <c r="O4058"/>
  <c r="G4058"/>
  <c r="Y4057"/>
  <c r="V4057"/>
  <c r="U4057" s="1"/>
  <c r="S4057"/>
  <c r="Q4057"/>
  <c r="O4057"/>
  <c r="G4057"/>
  <c r="Y4056"/>
  <c r="V4056"/>
  <c r="U4056" s="1"/>
  <c r="S4056"/>
  <c r="Q4056"/>
  <c r="O4056"/>
  <c r="G4056"/>
  <c r="Y4055"/>
  <c r="V4055"/>
  <c r="U4055" s="1"/>
  <c r="S4055"/>
  <c r="Q4055"/>
  <c r="O4055"/>
  <c r="G4055"/>
  <c r="Y4054"/>
  <c r="V4054"/>
  <c r="U4054" s="1"/>
  <c r="S4054"/>
  <c r="Q4054"/>
  <c r="O4054"/>
  <c r="G4054"/>
  <c r="Y4053"/>
  <c r="V4053"/>
  <c r="U4053" s="1"/>
  <c r="S4053"/>
  <c r="Q4053"/>
  <c r="O4053"/>
  <c r="G4053"/>
  <c r="Y4052"/>
  <c r="V4052"/>
  <c r="U4052" s="1"/>
  <c r="S4052"/>
  <c r="Q4052"/>
  <c r="O4052"/>
  <c r="G4052"/>
  <c r="Y4051"/>
  <c r="V4051"/>
  <c r="U4051" s="1"/>
  <c r="S4051"/>
  <c r="Q4051"/>
  <c r="O4051"/>
  <c r="G4051"/>
  <c r="Y4050"/>
  <c r="V4050"/>
  <c r="U4050" s="1"/>
  <c r="S4050"/>
  <c r="Q4050"/>
  <c r="O4050"/>
  <c r="G4050"/>
  <c r="Y4049"/>
  <c r="V4049"/>
  <c r="U4049" s="1"/>
  <c r="S4049"/>
  <c r="Q4049"/>
  <c r="O4049"/>
  <c r="G4049"/>
  <c r="Y4048"/>
  <c r="V4048"/>
  <c r="U4048" s="1"/>
  <c r="S4048"/>
  <c r="Q4048"/>
  <c r="O4048"/>
  <c r="G4048"/>
  <c r="Y4047"/>
  <c r="V4047"/>
  <c r="U4047" s="1"/>
  <c r="S4047"/>
  <c r="Q4047"/>
  <c r="O4047"/>
  <c r="G4047"/>
  <c r="Y4046"/>
  <c r="V4046"/>
  <c r="U4046" s="1"/>
  <c r="S4046"/>
  <c r="Q4046"/>
  <c r="O4046"/>
  <c r="G4046"/>
  <c r="Y4045"/>
  <c r="V4045"/>
  <c r="U4045" s="1"/>
  <c r="S4045"/>
  <c r="Q4045"/>
  <c r="O4045"/>
  <c r="G4045"/>
  <c r="Y4044"/>
  <c r="V4044"/>
  <c r="U4044" s="1"/>
  <c r="S4044"/>
  <c r="Q4044"/>
  <c r="O4044"/>
  <c r="G4044"/>
  <c r="Y4043"/>
  <c r="V4043"/>
  <c r="U4043" s="1"/>
  <c r="S4043"/>
  <c r="Q4043"/>
  <c r="O4043"/>
  <c r="G4043"/>
  <c r="Y4042"/>
  <c r="V4042"/>
  <c r="U4042" s="1"/>
  <c r="S4042"/>
  <c r="Q4042"/>
  <c r="O4042"/>
  <c r="G4042"/>
  <c r="Y4041"/>
  <c r="V4041"/>
  <c r="U4041" s="1"/>
  <c r="S4041"/>
  <c r="Q4041"/>
  <c r="O4041"/>
  <c r="G4041"/>
  <c r="Y4040"/>
  <c r="V4040"/>
  <c r="U4040" s="1"/>
  <c r="S4040"/>
  <c r="Q4040"/>
  <c r="O4040"/>
  <c r="G4040"/>
  <c r="Y4039"/>
  <c r="V4039"/>
  <c r="U4039" s="1"/>
  <c r="S4039"/>
  <c r="Q4039"/>
  <c r="O4039"/>
  <c r="G4039"/>
  <c r="Y4038"/>
  <c r="V4038"/>
  <c r="U4038" s="1"/>
  <c r="S4038"/>
  <c r="Q4038"/>
  <c r="O4038"/>
  <c r="G4038"/>
  <c r="Y4037"/>
  <c r="V4037"/>
  <c r="U4037" s="1"/>
  <c r="S4037"/>
  <c r="Q4037"/>
  <c r="O4037"/>
  <c r="G4037"/>
  <c r="Y4036"/>
  <c r="V4036"/>
  <c r="U4036" s="1"/>
  <c r="S4036"/>
  <c r="Q4036"/>
  <c r="O4036"/>
  <c r="G4036"/>
  <c r="Y4035"/>
  <c r="V4035"/>
  <c r="U4035" s="1"/>
  <c r="S4035"/>
  <c r="Q4035"/>
  <c r="O4035"/>
  <c r="G4035"/>
  <c r="Y4034"/>
  <c r="V4034"/>
  <c r="U4034" s="1"/>
  <c r="S4034"/>
  <c r="Q4034"/>
  <c r="O4034"/>
  <c r="G4034"/>
  <c r="Y4033"/>
  <c r="V4033"/>
  <c r="U4033" s="1"/>
  <c r="S4033"/>
  <c r="Q4033"/>
  <c r="O4033"/>
  <c r="G4033"/>
  <c r="Y4032"/>
  <c r="V4032"/>
  <c r="U4032" s="1"/>
  <c r="S4032"/>
  <c r="Q4032"/>
  <c r="O4032"/>
  <c r="G4032"/>
  <c r="Y4031"/>
  <c r="V4031"/>
  <c r="U4031" s="1"/>
  <c r="S4031"/>
  <c r="Q4031"/>
  <c r="O4031"/>
  <c r="G4031"/>
  <c r="Y4030"/>
  <c r="V4030"/>
  <c r="U4030" s="1"/>
  <c r="S4030"/>
  <c r="Q4030"/>
  <c r="O4030"/>
  <c r="G4030"/>
  <c r="Y4029"/>
  <c r="V4029"/>
  <c r="U4029" s="1"/>
  <c r="S4029"/>
  <c r="Q4029"/>
  <c r="O4029"/>
  <c r="G4029"/>
  <c r="Y4028"/>
  <c r="V4028"/>
  <c r="U4028" s="1"/>
  <c r="S4028"/>
  <c r="Q4028"/>
  <c r="O4028"/>
  <c r="G4028"/>
  <c r="Y4027"/>
  <c r="V4027"/>
  <c r="U4027" s="1"/>
  <c r="S4027"/>
  <c r="Q4027"/>
  <c r="O4027"/>
  <c r="G4027"/>
  <c r="Y4026"/>
  <c r="V4026"/>
  <c r="U4026" s="1"/>
  <c r="S4026"/>
  <c r="Q4026"/>
  <c r="O4026"/>
  <c r="G4026"/>
  <c r="Y4025"/>
  <c r="V4025"/>
  <c r="U4025" s="1"/>
  <c r="S4025"/>
  <c r="Q4025"/>
  <c r="O4025"/>
  <c r="G4025"/>
  <c r="Y4024"/>
  <c r="V4024"/>
  <c r="U4024" s="1"/>
  <c r="S4024"/>
  <c r="Q4024"/>
  <c r="O4024"/>
  <c r="G4024"/>
  <c r="Y4023"/>
  <c r="V4023"/>
  <c r="U4023" s="1"/>
  <c r="S4023"/>
  <c r="Q4023"/>
  <c r="O4023"/>
  <c r="G4023"/>
  <c r="Y4022"/>
  <c r="V4022"/>
  <c r="U4022" s="1"/>
  <c r="S4022"/>
  <c r="Q4022"/>
  <c r="O4022"/>
  <c r="G4022"/>
  <c r="Y4021"/>
  <c r="V4021"/>
  <c r="U4021" s="1"/>
  <c r="S4021"/>
  <c r="Q4021"/>
  <c r="O4021"/>
  <c r="G4021"/>
  <c r="Y4020"/>
  <c r="V4020"/>
  <c r="U4020" s="1"/>
  <c r="S4020"/>
  <c r="Q4020"/>
  <c r="O4020"/>
  <c r="G4020"/>
  <c r="Y4019"/>
  <c r="V4019"/>
  <c r="U4019" s="1"/>
  <c r="S4019"/>
  <c r="Q4019"/>
  <c r="O4019"/>
  <c r="G4019"/>
  <c r="Y4018"/>
  <c r="V4018"/>
  <c r="U4018" s="1"/>
  <c r="S4018"/>
  <c r="Q4018"/>
  <c r="O4018"/>
  <c r="G4018"/>
  <c r="Y4017"/>
  <c r="V4017"/>
  <c r="U4017" s="1"/>
  <c r="S4017"/>
  <c r="Q4017"/>
  <c r="O4017"/>
  <c r="G4017"/>
  <c r="Y4016"/>
  <c r="V4016"/>
  <c r="U4016" s="1"/>
  <c r="S4016"/>
  <c r="Q4016"/>
  <c r="O4016"/>
  <c r="G4016"/>
  <c r="Y4015"/>
  <c r="V4015"/>
  <c r="U4015" s="1"/>
  <c r="S4015"/>
  <c r="Q4015"/>
  <c r="O4015"/>
  <c r="G4015"/>
  <c r="Y4014"/>
  <c r="V4014"/>
  <c r="U4014" s="1"/>
  <c r="S4014"/>
  <c r="Q4014"/>
  <c r="O4014"/>
  <c r="G4014"/>
  <c r="Y4013"/>
  <c r="V4013"/>
  <c r="U4013" s="1"/>
  <c r="S4013"/>
  <c r="Q4013"/>
  <c r="O4013"/>
  <c r="G4013"/>
  <c r="Y4012"/>
  <c r="V4012"/>
  <c r="U4012" s="1"/>
  <c r="S4012"/>
  <c r="Q4012"/>
  <c r="O4012"/>
  <c r="G4012"/>
  <c r="Y4011"/>
  <c r="V4011"/>
  <c r="U4011" s="1"/>
  <c r="S4011"/>
  <c r="Q4011"/>
  <c r="O4011"/>
  <c r="G4011"/>
  <c r="Y4010"/>
  <c r="V4010"/>
  <c r="U4010" s="1"/>
  <c r="S4010"/>
  <c r="Q4010"/>
  <c r="O4010"/>
  <c r="G4010"/>
  <c r="Y4009"/>
  <c r="V4009"/>
  <c r="U4009" s="1"/>
  <c r="S4009"/>
  <c r="Q4009"/>
  <c r="O4009"/>
  <c r="G4009"/>
  <c r="Y4008"/>
  <c r="V4008"/>
  <c r="U4008" s="1"/>
  <c r="S4008"/>
  <c r="Q4008"/>
  <c r="O4008"/>
  <c r="G4008"/>
  <c r="Y4007"/>
  <c r="V4007"/>
  <c r="U4007" s="1"/>
  <c r="S4007"/>
  <c r="Q4007"/>
  <c r="O4007"/>
  <c r="G4007"/>
  <c r="Y4006"/>
  <c r="V4006"/>
  <c r="U4006" s="1"/>
  <c r="S4006"/>
  <c r="Q4006"/>
  <c r="O4006"/>
  <c r="G4006"/>
  <c r="Y4005"/>
  <c r="V4005"/>
  <c r="U4005" s="1"/>
  <c r="S4005"/>
  <c r="Q4005"/>
  <c r="O4005"/>
  <c r="G4005"/>
  <c r="Y4004"/>
  <c r="V4004"/>
  <c r="U4004" s="1"/>
  <c r="S4004"/>
  <c r="Q4004"/>
  <c r="O4004"/>
  <c r="G4004"/>
  <c r="Y4003"/>
  <c r="V4003"/>
  <c r="U4003" s="1"/>
  <c r="S4003"/>
  <c r="Q4003"/>
  <c r="O4003"/>
  <c r="G4003"/>
  <c r="Y4002"/>
  <c r="V4002"/>
  <c r="U4002" s="1"/>
  <c r="S4002"/>
  <c r="Q4002"/>
  <c r="O4002"/>
  <c r="G4002"/>
  <c r="Y4001"/>
  <c r="V4001"/>
  <c r="U4001" s="1"/>
  <c r="S4001"/>
  <c r="Q4001"/>
  <c r="O4001"/>
  <c r="G4001"/>
  <c r="Y4000"/>
  <c r="V4000"/>
  <c r="U4000" s="1"/>
  <c r="S4000"/>
  <c r="Q4000"/>
  <c r="O4000"/>
  <c r="G4000"/>
  <c r="Y3999"/>
  <c r="V3999"/>
  <c r="U3999" s="1"/>
  <c r="S3999"/>
  <c r="Q3999"/>
  <c r="O3999"/>
  <c r="G3999"/>
  <c r="Y3998"/>
  <c r="V3998"/>
  <c r="U3998" s="1"/>
  <c r="S3998"/>
  <c r="Q3998"/>
  <c r="O3998"/>
  <c r="G3998"/>
  <c r="Y3997"/>
  <c r="V3997"/>
  <c r="U3997" s="1"/>
  <c r="S3997"/>
  <c r="Q3997"/>
  <c r="O3997"/>
  <c r="G3997"/>
  <c r="Y3996"/>
  <c r="V3996"/>
  <c r="U3996" s="1"/>
  <c r="S3996"/>
  <c r="Q3996"/>
  <c r="O3996"/>
  <c r="G3996"/>
  <c r="Y3995"/>
  <c r="V3995"/>
  <c r="U3995" s="1"/>
  <c r="S3995"/>
  <c r="Q3995"/>
  <c r="O3995"/>
  <c r="G3995"/>
  <c r="Y3994"/>
  <c r="V3994"/>
  <c r="U3994" s="1"/>
  <c r="S3994"/>
  <c r="Q3994"/>
  <c r="O3994"/>
  <c r="G3994"/>
  <c r="Y3993"/>
  <c r="V3993"/>
  <c r="U3993" s="1"/>
  <c r="S3993"/>
  <c r="Q3993"/>
  <c r="O3993"/>
  <c r="G3993"/>
  <c r="Y3992"/>
  <c r="V3992"/>
  <c r="U3992" s="1"/>
  <c r="S3992"/>
  <c r="O3992"/>
  <c r="G3992"/>
  <c r="Y3991"/>
  <c r="V3991"/>
  <c r="U3991" s="1"/>
  <c r="S3991"/>
  <c r="O3991"/>
  <c r="G3991"/>
  <c r="Y3990"/>
  <c r="V3990"/>
  <c r="U3990" s="1"/>
  <c r="S3990"/>
  <c r="O3990"/>
  <c r="G3990"/>
  <c r="Y3989"/>
  <c r="V3989"/>
  <c r="U3989" s="1"/>
  <c r="S3989"/>
  <c r="O3989"/>
  <c r="G3989"/>
  <c r="Y3988"/>
  <c r="V3988"/>
  <c r="U3988" s="1"/>
  <c r="S3988"/>
  <c r="O3988"/>
  <c r="G3988"/>
  <c r="Y3987"/>
  <c r="V3987"/>
  <c r="U3987" s="1"/>
  <c r="S3987"/>
  <c r="O3987"/>
  <c r="G3987"/>
  <c r="Y3986"/>
  <c r="V3986"/>
  <c r="U3986" s="1"/>
  <c r="S3986"/>
  <c r="O3986"/>
  <c r="G3986"/>
  <c r="Y3985"/>
  <c r="V3985"/>
  <c r="U3985" s="1"/>
  <c r="S3985"/>
  <c r="O3985"/>
  <c r="G3985"/>
  <c r="Y3984"/>
  <c r="V3984"/>
  <c r="U3984" s="1"/>
  <c r="S3984"/>
  <c r="O3984"/>
  <c r="G3984"/>
  <c r="Y3983"/>
  <c r="V3983"/>
  <c r="U3983" s="1"/>
  <c r="S3983"/>
  <c r="O3983"/>
  <c r="G3983"/>
  <c r="Y3982"/>
  <c r="V3982"/>
  <c r="U3982" s="1"/>
  <c r="S3982"/>
  <c r="O3982"/>
  <c r="G3982"/>
  <c r="Y3981"/>
  <c r="V3981"/>
  <c r="U3981" s="1"/>
  <c r="S3981"/>
  <c r="Q3981"/>
  <c r="O3981"/>
  <c r="G3981"/>
  <c r="V3980"/>
  <c r="U3980" s="1"/>
  <c r="S3980"/>
  <c r="Q3980"/>
  <c r="O3980"/>
  <c r="G3980"/>
  <c r="V3979"/>
  <c r="U3979" s="1"/>
  <c r="S3979"/>
  <c r="Q3979"/>
  <c r="O3979"/>
  <c r="G3979"/>
  <c r="V3978"/>
  <c r="U3978" s="1"/>
  <c r="S3978"/>
  <c r="Q3978"/>
  <c r="O3978"/>
  <c r="G3978"/>
  <c r="V3977"/>
  <c r="U3977" s="1"/>
  <c r="S3977"/>
  <c r="Q3977"/>
  <c r="O3977"/>
  <c r="G3977"/>
  <c r="V3976"/>
  <c r="U3976" s="1"/>
  <c r="S3976"/>
  <c r="Q3976"/>
  <c r="O3976"/>
  <c r="G3976"/>
  <c r="V3975"/>
  <c r="U3975" s="1"/>
  <c r="S3975"/>
  <c r="Q3975"/>
  <c r="O3975"/>
  <c r="G3975"/>
  <c r="V3974"/>
  <c r="U3974" s="1"/>
  <c r="S3974"/>
  <c r="Q3974"/>
  <c r="O3974"/>
  <c r="G3974"/>
  <c r="V3973"/>
  <c r="U3973" s="1"/>
  <c r="S3973"/>
  <c r="Q3973"/>
  <c r="O3973"/>
  <c r="G3973"/>
  <c r="V3972"/>
  <c r="U3972" s="1"/>
  <c r="S3972"/>
  <c r="Q3972"/>
  <c r="O3972"/>
  <c r="G3972"/>
  <c r="V3971"/>
  <c r="U3971" s="1"/>
  <c r="S3971"/>
  <c r="Q3971"/>
  <c r="O3971"/>
  <c r="G3971"/>
  <c r="V3970"/>
  <c r="U3970" s="1"/>
  <c r="S3970"/>
  <c r="Q3970"/>
  <c r="O3970"/>
  <c r="G3970"/>
  <c r="V3969"/>
  <c r="U3969" s="1"/>
  <c r="S3969"/>
  <c r="Q3969"/>
  <c r="O3969"/>
  <c r="G3969"/>
  <c r="V3968"/>
  <c r="U3968" s="1"/>
  <c r="S3968"/>
  <c r="Q3968"/>
  <c r="O3968"/>
  <c r="G3968"/>
  <c r="V3967"/>
  <c r="U3967" s="1"/>
  <c r="S3967"/>
  <c r="Q3967"/>
  <c r="O3967"/>
  <c r="G3967"/>
  <c r="V3966"/>
  <c r="U3966" s="1"/>
  <c r="S3966"/>
  <c r="Q3966"/>
  <c r="O3966"/>
  <c r="G3966"/>
  <c r="V3965"/>
  <c r="U3965" s="1"/>
  <c r="S3965"/>
  <c r="Q3965"/>
  <c r="O3965"/>
  <c r="G3965"/>
  <c r="V3964"/>
  <c r="U3964" s="1"/>
  <c r="S3964"/>
  <c r="Q3964"/>
  <c r="O3964"/>
  <c r="G3964"/>
  <c r="V3963"/>
  <c r="U3963" s="1"/>
  <c r="S3963"/>
  <c r="Q3963"/>
  <c r="O3963"/>
  <c r="G3963"/>
  <c r="V3962"/>
  <c r="U3962" s="1"/>
  <c r="S3962"/>
  <c r="Q3962"/>
  <c r="O3962"/>
  <c r="G3962"/>
  <c r="V3961"/>
  <c r="U3961" s="1"/>
  <c r="S3961"/>
  <c r="Q3961"/>
  <c r="O3961"/>
  <c r="G3961"/>
  <c r="V3960"/>
  <c r="U3960" s="1"/>
  <c r="S3960"/>
  <c r="Q3960"/>
  <c r="O3960"/>
  <c r="G3960"/>
  <c r="V3959"/>
  <c r="U3959" s="1"/>
  <c r="S3959"/>
  <c r="Q3959"/>
  <c r="O3959"/>
  <c r="G3959"/>
  <c r="V3958"/>
  <c r="U3958" s="1"/>
  <c r="S3958"/>
  <c r="Q3958"/>
  <c r="O3958"/>
  <c r="G3958"/>
  <c r="V3957"/>
  <c r="U3957" s="1"/>
  <c r="S3957"/>
  <c r="Q3957"/>
  <c r="O3957"/>
  <c r="G3957"/>
  <c r="V3956"/>
  <c r="U3956" s="1"/>
  <c r="S3956"/>
  <c r="Q3956"/>
  <c r="O3956"/>
  <c r="G3956"/>
  <c r="V3955"/>
  <c r="U3955" s="1"/>
  <c r="S3955"/>
  <c r="Q3955"/>
  <c r="O3955"/>
  <c r="G3955"/>
  <c r="V3954"/>
  <c r="U3954" s="1"/>
  <c r="S3954"/>
  <c r="Q3954"/>
  <c r="O3954"/>
  <c r="G3954"/>
  <c r="V3953"/>
  <c r="U3953" s="1"/>
  <c r="S3953"/>
  <c r="Q3953"/>
  <c r="O3953"/>
  <c r="G3953"/>
  <c r="V3952"/>
  <c r="U3952" s="1"/>
  <c r="S3952"/>
  <c r="Q3952"/>
  <c r="O3952"/>
  <c r="G3952"/>
  <c r="V3951"/>
  <c r="U3951" s="1"/>
  <c r="S3951"/>
  <c r="Q3951"/>
  <c r="O3951"/>
  <c r="G3951"/>
  <c r="V3950"/>
  <c r="U3950" s="1"/>
  <c r="S3950"/>
  <c r="Q3950"/>
  <c r="O3950"/>
  <c r="G3950"/>
  <c r="V3949"/>
  <c r="U3949" s="1"/>
  <c r="S3949"/>
  <c r="Q3949"/>
  <c r="O3949"/>
  <c r="G3949"/>
  <c r="V3948"/>
  <c r="U3948" s="1"/>
  <c r="S3948"/>
  <c r="Q3948"/>
  <c r="O3948"/>
  <c r="G3948"/>
  <c r="V3947"/>
  <c r="U3947" s="1"/>
  <c r="S3947"/>
  <c r="Q3947"/>
  <c r="O3947"/>
  <c r="G3947"/>
  <c r="V3946"/>
  <c r="U3946" s="1"/>
  <c r="S3946"/>
  <c r="Q3946"/>
  <c r="O3946"/>
  <c r="G3946"/>
  <c r="V3945"/>
  <c r="U3945" s="1"/>
  <c r="S3945"/>
  <c r="Q3945"/>
  <c r="O3945"/>
  <c r="G3945"/>
  <c r="V3944"/>
  <c r="U3944" s="1"/>
  <c r="S3944"/>
  <c r="Q3944"/>
  <c r="O3944"/>
  <c r="G3944"/>
  <c r="V3943"/>
  <c r="U3943" s="1"/>
  <c r="S3943"/>
  <c r="Q3943"/>
  <c r="O3943"/>
  <c r="G3943"/>
  <c r="V3942"/>
  <c r="U3942" s="1"/>
  <c r="S3942"/>
  <c r="Q3942"/>
  <c r="O3942"/>
  <c r="G3942"/>
  <c r="V3941"/>
  <c r="U3941" s="1"/>
  <c r="S3941"/>
  <c r="Q3941"/>
  <c r="O3941"/>
  <c r="G3941"/>
  <c r="V3940"/>
  <c r="U3940" s="1"/>
  <c r="S3940"/>
  <c r="Q3940"/>
  <c r="O3940"/>
  <c r="G3940"/>
  <c r="Y3939"/>
  <c r="V3939"/>
  <c r="U3939" s="1"/>
  <c r="S3939"/>
  <c r="Q3939"/>
  <c r="O3939"/>
  <c r="G3939"/>
  <c r="Y3938"/>
  <c r="V3938"/>
  <c r="U3938" s="1"/>
  <c r="S3938"/>
  <c r="Q3938"/>
  <c r="O3938"/>
  <c r="G3938"/>
  <c r="Y3937"/>
  <c r="V3937"/>
  <c r="U3937" s="1"/>
  <c r="S3937"/>
  <c r="Q3937"/>
  <c r="O3937"/>
  <c r="G3937"/>
  <c r="Y3936"/>
  <c r="V3936"/>
  <c r="U3936" s="1"/>
  <c r="S3936"/>
  <c r="Q3936"/>
  <c r="O3936"/>
  <c r="G3936"/>
  <c r="Y3935"/>
  <c r="V3935"/>
  <c r="U3935" s="1"/>
  <c r="S3935"/>
  <c r="Q3935"/>
  <c r="O3935"/>
  <c r="G3935"/>
  <c r="Y3934"/>
  <c r="V3934"/>
  <c r="U3934" s="1"/>
  <c r="S3934"/>
  <c r="Q3934"/>
  <c r="O3934"/>
  <c r="G3934"/>
  <c r="Y3933"/>
  <c r="V3933"/>
  <c r="U3933" s="1"/>
  <c r="S3933"/>
  <c r="Q3933"/>
  <c r="O3933"/>
  <c r="G3933"/>
  <c r="Y3932"/>
  <c r="V3932"/>
  <c r="U3932" s="1"/>
  <c r="S3932"/>
  <c r="Q3932"/>
  <c r="O3932"/>
  <c r="G3932"/>
  <c r="Y3931"/>
  <c r="V3931"/>
  <c r="U3931" s="1"/>
  <c r="S3931"/>
  <c r="Q3931"/>
  <c r="O3931"/>
  <c r="G3931"/>
  <c r="Y3930"/>
  <c r="V3930"/>
  <c r="U3930" s="1"/>
  <c r="S3930"/>
  <c r="Q3930"/>
  <c r="O3930"/>
  <c r="G3930"/>
  <c r="Y3929"/>
  <c r="V3929"/>
  <c r="U3929" s="1"/>
  <c r="S3929"/>
  <c r="Q3929"/>
  <c r="O3929"/>
  <c r="G3929"/>
  <c r="Y3928"/>
  <c r="V3928"/>
  <c r="U3928" s="1"/>
  <c r="S3928"/>
  <c r="Q3928"/>
  <c r="O3928"/>
  <c r="G3928"/>
  <c r="Y3927"/>
  <c r="V3927"/>
  <c r="U3927" s="1"/>
  <c r="S3927"/>
  <c r="Q3927"/>
  <c r="O3927"/>
  <c r="G3927"/>
  <c r="Y3926"/>
  <c r="V3926"/>
  <c r="U3926" s="1"/>
  <c r="S3926"/>
  <c r="Q3926"/>
  <c r="O3926"/>
  <c r="G3926"/>
  <c r="Y3925"/>
  <c r="V3925"/>
  <c r="U3925" s="1"/>
  <c r="S3925"/>
  <c r="Q3925"/>
  <c r="O3925"/>
  <c r="G3925"/>
  <c r="Y3924"/>
  <c r="V3924"/>
  <c r="U3924" s="1"/>
  <c r="S3924"/>
  <c r="Q3924"/>
  <c r="O3924"/>
  <c r="G3924"/>
  <c r="Y3923"/>
  <c r="V3923"/>
  <c r="U3923" s="1"/>
  <c r="S3923"/>
  <c r="Q3923"/>
  <c r="O3923"/>
  <c r="G3923"/>
  <c r="Y3922"/>
  <c r="V3922"/>
  <c r="U3922" s="1"/>
  <c r="S3922"/>
  <c r="Q3922"/>
  <c r="O3922"/>
  <c r="G3922"/>
  <c r="Y3921"/>
  <c r="V3921"/>
  <c r="U3921" s="1"/>
  <c r="S3921"/>
  <c r="Q3921"/>
  <c r="O3921"/>
  <c r="G3921"/>
  <c r="Y3920"/>
  <c r="V3920"/>
  <c r="U3920" s="1"/>
  <c r="S3920"/>
  <c r="Q3920"/>
  <c r="O3920"/>
  <c r="G3920"/>
  <c r="Y3919"/>
  <c r="V3919"/>
  <c r="U3919" s="1"/>
  <c r="S3919"/>
  <c r="Q3919"/>
  <c r="O3919"/>
  <c r="G3919"/>
  <c r="Y3918"/>
  <c r="V3918"/>
  <c r="U3918" s="1"/>
  <c r="S3918"/>
  <c r="Q3918"/>
  <c r="O3918"/>
  <c r="G3918"/>
  <c r="Y3917"/>
  <c r="V3917"/>
  <c r="U3917" s="1"/>
  <c r="S3917"/>
  <c r="Q3917"/>
  <c r="O3917"/>
  <c r="G3917"/>
  <c r="Y3916"/>
  <c r="V3916"/>
  <c r="U3916" s="1"/>
  <c r="S3916"/>
  <c r="Q3916"/>
  <c r="O3916"/>
  <c r="G3916"/>
  <c r="Y3915"/>
  <c r="V3915"/>
  <c r="U3915" s="1"/>
  <c r="S3915"/>
  <c r="Q3915"/>
  <c r="O3915"/>
  <c r="G3915"/>
  <c r="Y3914"/>
  <c r="V3914"/>
  <c r="U3914" s="1"/>
  <c r="S3914"/>
  <c r="Q3914"/>
  <c r="O3914"/>
  <c r="G3914"/>
  <c r="Y3913"/>
  <c r="V3913"/>
  <c r="U3913" s="1"/>
  <c r="S3913"/>
  <c r="Q3913"/>
  <c r="O3913"/>
  <c r="G3913"/>
  <c r="Y3912"/>
  <c r="V3912"/>
  <c r="U3912" s="1"/>
  <c r="S3912"/>
  <c r="Q3912"/>
  <c r="O3912"/>
  <c r="G3912"/>
  <c r="Y3911"/>
  <c r="V3911"/>
  <c r="U3911" s="1"/>
  <c r="S3911"/>
  <c r="Q3911"/>
  <c r="O3911"/>
  <c r="G3911"/>
  <c r="Y3910"/>
  <c r="V3910"/>
  <c r="U3910" s="1"/>
  <c r="S3910"/>
  <c r="Q3910"/>
  <c r="O3910"/>
  <c r="G3910"/>
  <c r="Y3909"/>
  <c r="V3909"/>
  <c r="U3909" s="1"/>
  <c r="S3909"/>
  <c r="Q3909"/>
  <c r="O3909"/>
  <c r="G3909"/>
  <c r="Y3908"/>
  <c r="V3908"/>
  <c r="U3908" s="1"/>
  <c r="S3908"/>
  <c r="Q3908"/>
  <c r="O3908"/>
  <c r="G3908"/>
  <c r="Y3907"/>
  <c r="V3907"/>
  <c r="U3907" s="1"/>
  <c r="S3907"/>
  <c r="Q3907"/>
  <c r="O3907"/>
  <c r="G3907"/>
  <c r="Y3906"/>
  <c r="V3906"/>
  <c r="U3906" s="1"/>
  <c r="S3906"/>
  <c r="Q3906"/>
  <c r="O3906"/>
  <c r="G3906"/>
  <c r="Y3905"/>
  <c r="V3905"/>
  <c r="U3905" s="1"/>
  <c r="S3905"/>
  <c r="Q3905"/>
  <c r="O3905"/>
  <c r="G3905"/>
  <c r="Y3904"/>
  <c r="V3904"/>
  <c r="U3904" s="1"/>
  <c r="S3904"/>
  <c r="Q3904"/>
  <c r="O3904"/>
  <c r="G3904"/>
  <c r="Y3903"/>
  <c r="V3903"/>
  <c r="U3903" s="1"/>
  <c r="S3903"/>
  <c r="Q3903"/>
  <c r="O3903"/>
  <c r="G3903"/>
  <c r="Y3902"/>
  <c r="V3902"/>
  <c r="U3902" s="1"/>
  <c r="S3902"/>
  <c r="Q3902"/>
  <c r="O3902"/>
  <c r="G3902"/>
  <c r="Y3901"/>
  <c r="V3901"/>
  <c r="U3901" s="1"/>
  <c r="S3901"/>
  <c r="Q3901"/>
  <c r="O3901"/>
  <c r="G3901"/>
  <c r="Y3900"/>
  <c r="V3900"/>
  <c r="U3900" s="1"/>
  <c r="S3900"/>
  <c r="Q3900"/>
  <c r="O3900"/>
  <c r="G3900"/>
  <c r="Y3899"/>
  <c r="V3899"/>
  <c r="U3899" s="1"/>
  <c r="S3899"/>
  <c r="Q3899"/>
  <c r="O3899"/>
  <c r="G3899"/>
  <c r="Y3898"/>
  <c r="V3898"/>
  <c r="U3898" s="1"/>
  <c r="S3898"/>
  <c r="Q3898"/>
  <c r="O3898"/>
  <c r="G3898"/>
  <c r="Y3897"/>
  <c r="V3897"/>
  <c r="U3897" s="1"/>
  <c r="S3897"/>
  <c r="Q3897"/>
  <c r="O3897"/>
  <c r="G3897"/>
  <c r="Y3896"/>
  <c r="V3896"/>
  <c r="U3896" s="1"/>
  <c r="S3896"/>
  <c r="Q3896"/>
  <c r="O3896"/>
  <c r="G3896"/>
  <c r="Y3895"/>
  <c r="V3895"/>
  <c r="U3895" s="1"/>
  <c r="S3895"/>
  <c r="Q3895"/>
  <c r="O3895"/>
  <c r="G3895"/>
  <c r="Y3894"/>
  <c r="V3894"/>
  <c r="U3894" s="1"/>
  <c r="S3894"/>
  <c r="Q3894"/>
  <c r="O3894"/>
  <c r="G3894"/>
  <c r="Y3893"/>
  <c r="V3893"/>
  <c r="U3893" s="1"/>
  <c r="S3893"/>
  <c r="Q3893"/>
  <c r="O3893"/>
  <c r="G3893"/>
  <c r="Y3892"/>
  <c r="V3892"/>
  <c r="U3892" s="1"/>
  <c r="S3892"/>
  <c r="Q3892"/>
  <c r="O3892"/>
  <c r="G3892"/>
  <c r="Y3891"/>
  <c r="V3891"/>
  <c r="U3891" s="1"/>
  <c r="S3891"/>
  <c r="Q3891"/>
  <c r="O3891"/>
  <c r="G3891"/>
  <c r="Y3890"/>
  <c r="V3890"/>
  <c r="U3890" s="1"/>
  <c r="S3890"/>
  <c r="Q3890"/>
  <c r="O3890"/>
  <c r="G3890"/>
  <c r="Y3889"/>
  <c r="V3889"/>
  <c r="U3889" s="1"/>
  <c r="S3889"/>
  <c r="Q3889"/>
  <c r="O3889"/>
  <c r="G3889"/>
  <c r="Y3888"/>
  <c r="V3888"/>
  <c r="U3888" s="1"/>
  <c r="S3888"/>
  <c r="Q3888"/>
  <c r="O3888"/>
  <c r="G3888"/>
  <c r="Y3887"/>
  <c r="V3887"/>
  <c r="U3887" s="1"/>
  <c r="S3887"/>
  <c r="Q3887"/>
  <c r="O3887"/>
  <c r="G3887"/>
  <c r="Y3886"/>
  <c r="V3886"/>
  <c r="U3886" s="1"/>
  <c r="S3886"/>
  <c r="Q3886"/>
  <c r="O3886"/>
  <c r="G3886"/>
  <c r="Y3885"/>
  <c r="V3885"/>
  <c r="U3885" s="1"/>
  <c r="S3885"/>
  <c r="Q3885"/>
  <c r="O3885"/>
  <c r="G3885"/>
  <c r="Y3884"/>
  <c r="V3884"/>
  <c r="U3884" s="1"/>
  <c r="S3884"/>
  <c r="Q3884"/>
  <c r="O3884"/>
  <c r="G3884"/>
  <c r="Y3883"/>
  <c r="V3883"/>
  <c r="U3883" s="1"/>
  <c r="S3883"/>
  <c r="Q3883"/>
  <c r="O3883"/>
  <c r="G3883"/>
  <c r="Y3882"/>
  <c r="V3882"/>
  <c r="U3882" s="1"/>
  <c r="S3882"/>
  <c r="Q3882"/>
  <c r="O3882"/>
  <c r="G3882"/>
  <c r="Y3881"/>
  <c r="V3881"/>
  <c r="U3881" s="1"/>
  <c r="S3881"/>
  <c r="Q3881"/>
  <c r="O3881"/>
  <c r="G3881"/>
  <c r="Y3880"/>
  <c r="V3880"/>
  <c r="U3880" s="1"/>
  <c r="S3880"/>
  <c r="Q3880"/>
  <c r="O3880"/>
  <c r="G3880"/>
  <c r="Y3879"/>
  <c r="V3879"/>
  <c r="U3879" s="1"/>
  <c r="S3879"/>
  <c r="Q3879"/>
  <c r="O3879"/>
  <c r="G3879"/>
  <c r="Y3878"/>
  <c r="V3878"/>
  <c r="U3878" s="1"/>
  <c r="S3878"/>
  <c r="Q3878"/>
  <c r="O3878"/>
  <c r="G3878"/>
  <c r="Y3877"/>
  <c r="V3877"/>
  <c r="U3877" s="1"/>
  <c r="S3877"/>
  <c r="Q3877"/>
  <c r="O3877"/>
  <c r="G3877"/>
  <c r="Y3876"/>
  <c r="V3876"/>
  <c r="U3876" s="1"/>
  <c r="S3876"/>
  <c r="Q3876"/>
  <c r="O3876"/>
  <c r="G3876"/>
  <c r="Y3875"/>
  <c r="V3875"/>
  <c r="U3875" s="1"/>
  <c r="S3875"/>
  <c r="Q3875"/>
  <c r="O3875"/>
  <c r="G3875"/>
  <c r="Y3874"/>
  <c r="V3874"/>
  <c r="U3874" s="1"/>
  <c r="S3874"/>
  <c r="Q3874"/>
  <c r="O3874"/>
  <c r="G3874"/>
  <c r="Y3873"/>
  <c r="V3873"/>
  <c r="U3873" s="1"/>
  <c r="S3873"/>
  <c r="Q3873"/>
  <c r="O3873"/>
  <c r="G3873"/>
  <c r="Y3872"/>
  <c r="V3872"/>
  <c r="U3872" s="1"/>
  <c r="S3872"/>
  <c r="Q3872"/>
  <c r="O3872"/>
  <c r="G3872"/>
  <c r="Y3871"/>
  <c r="V3871"/>
  <c r="U3871" s="1"/>
  <c r="S3871"/>
  <c r="Q3871"/>
  <c r="O3871"/>
  <c r="G3871"/>
  <c r="Y3870"/>
  <c r="V3870"/>
  <c r="U3870" s="1"/>
  <c r="S3870"/>
  <c r="Q3870"/>
  <c r="O3870"/>
  <c r="G3870"/>
  <c r="Y3869"/>
  <c r="V3869"/>
  <c r="U3869" s="1"/>
  <c r="S3869"/>
  <c r="Q3869"/>
  <c r="O3869"/>
  <c r="G3869"/>
  <c r="Y3868"/>
  <c r="V3868"/>
  <c r="U3868" s="1"/>
  <c r="S3868"/>
  <c r="Q3868"/>
  <c r="O3868"/>
  <c r="G3868"/>
  <c r="Y3867"/>
  <c r="V3867"/>
  <c r="U3867" s="1"/>
  <c r="S3867"/>
  <c r="Q3867"/>
  <c r="O3867"/>
  <c r="G3867"/>
  <c r="Y3866"/>
  <c r="V3866"/>
  <c r="U3866" s="1"/>
  <c r="S3866"/>
  <c r="Q3866"/>
  <c r="O3866"/>
  <c r="G3866"/>
  <c r="Y3865"/>
  <c r="V3865"/>
  <c r="U3865" s="1"/>
  <c r="S3865"/>
  <c r="Q3865"/>
  <c r="O3865"/>
  <c r="G3865"/>
  <c r="Y3864"/>
  <c r="V3864"/>
  <c r="U3864" s="1"/>
  <c r="S3864"/>
  <c r="Q3864"/>
  <c r="O3864"/>
  <c r="G3864"/>
  <c r="Y3863"/>
  <c r="V3863"/>
  <c r="U3863" s="1"/>
  <c r="S3863"/>
  <c r="Q3863"/>
  <c r="O3863"/>
  <c r="G3863"/>
  <c r="Y3862"/>
  <c r="V3862"/>
  <c r="U3862" s="1"/>
  <c r="S3862"/>
  <c r="Q3862"/>
  <c r="O3862"/>
  <c r="G3862"/>
  <c r="Y3861"/>
  <c r="V3861"/>
  <c r="U3861" s="1"/>
  <c r="S3861"/>
  <c r="Q3861"/>
  <c r="O3861"/>
  <c r="G3861"/>
  <c r="Y3860"/>
  <c r="V3860"/>
  <c r="U3860" s="1"/>
  <c r="S3860"/>
  <c r="Q3860"/>
  <c r="O3860"/>
  <c r="G3860"/>
  <c r="Y3859"/>
  <c r="V3859"/>
  <c r="U3859" s="1"/>
  <c r="S3859"/>
  <c r="Q3859"/>
  <c r="O3859"/>
  <c r="G3859"/>
  <c r="Y3858"/>
  <c r="V3858"/>
  <c r="U3858" s="1"/>
  <c r="S3858"/>
  <c r="Q3858"/>
  <c r="O3858"/>
  <c r="G3858"/>
  <c r="Y3857"/>
  <c r="V3857"/>
  <c r="U3857" s="1"/>
  <c r="S3857"/>
  <c r="Q3857"/>
  <c r="O3857"/>
  <c r="G3857"/>
  <c r="Y3856"/>
  <c r="V3856"/>
  <c r="U3856" s="1"/>
  <c r="S3856"/>
  <c r="Q3856"/>
  <c r="O3856"/>
  <c r="G3856"/>
  <c r="Y3855"/>
  <c r="V3855"/>
  <c r="U3855" s="1"/>
  <c r="S3855"/>
  <c r="Q3855"/>
  <c r="O3855"/>
  <c r="G3855"/>
  <c r="Y3854"/>
  <c r="V3854"/>
  <c r="U3854" s="1"/>
  <c r="S3854"/>
  <c r="Q3854"/>
  <c r="O3854"/>
  <c r="G3854"/>
  <c r="Y3853"/>
  <c r="V3853"/>
  <c r="U3853" s="1"/>
  <c r="S3853"/>
  <c r="Q3853"/>
  <c r="O3853"/>
  <c r="G3853"/>
  <c r="Y3852"/>
  <c r="V3852"/>
  <c r="U3852" s="1"/>
  <c r="S3852"/>
  <c r="Q3852"/>
  <c r="O3852"/>
  <c r="G3852"/>
  <c r="Y3851"/>
  <c r="V3851"/>
  <c r="U3851" s="1"/>
  <c r="S3851"/>
  <c r="Q3851"/>
  <c r="O3851"/>
  <c r="G3851"/>
  <c r="Y3850"/>
  <c r="V3850"/>
  <c r="U3850" s="1"/>
  <c r="S3850"/>
  <c r="Q3850"/>
  <c r="O3850"/>
  <c r="G3850"/>
  <c r="Y3849"/>
  <c r="V3849"/>
  <c r="U3849" s="1"/>
  <c r="S3849"/>
  <c r="Q3849"/>
  <c r="O3849"/>
  <c r="G3849"/>
  <c r="Y3848"/>
  <c r="V3848"/>
  <c r="U3848" s="1"/>
  <c r="S3848"/>
  <c r="Q3848"/>
  <c r="O3848"/>
  <c r="G3848"/>
  <c r="Y3847"/>
  <c r="V3847"/>
  <c r="U3847" s="1"/>
  <c r="S3847"/>
  <c r="Q3847"/>
  <c r="O3847"/>
  <c r="G3847"/>
  <c r="Y3846"/>
  <c r="V3846"/>
  <c r="U3846" s="1"/>
  <c r="S3846"/>
  <c r="Q3846"/>
  <c r="O3846"/>
  <c r="G3846"/>
  <c r="Y3845"/>
  <c r="V3845"/>
  <c r="U3845" s="1"/>
  <c r="S3845"/>
  <c r="Q3845"/>
  <c r="O3845"/>
  <c r="G3845"/>
  <c r="Y3844"/>
  <c r="V3844"/>
  <c r="U3844" s="1"/>
  <c r="S3844"/>
  <c r="Q3844"/>
  <c r="O3844"/>
  <c r="G3844"/>
  <c r="Y3843"/>
  <c r="V3843"/>
  <c r="U3843" s="1"/>
  <c r="S3843"/>
  <c r="Q3843"/>
  <c r="O3843"/>
  <c r="G3843"/>
  <c r="Y3842"/>
  <c r="V3842"/>
  <c r="U3842" s="1"/>
  <c r="S3842"/>
  <c r="Q3842"/>
  <c r="O3842"/>
  <c r="G3842"/>
  <c r="Y3841"/>
  <c r="V3841"/>
  <c r="U3841" s="1"/>
  <c r="S3841"/>
  <c r="Q3841"/>
  <c r="O3841"/>
  <c r="G3841"/>
  <c r="Y3840"/>
  <c r="V3840"/>
  <c r="U3840" s="1"/>
  <c r="S3840"/>
  <c r="Q3840"/>
  <c r="O3840"/>
  <c r="G3840"/>
  <c r="Y3839"/>
  <c r="V3839"/>
  <c r="U3839" s="1"/>
  <c r="S3839"/>
  <c r="Q3839"/>
  <c r="O3839"/>
  <c r="G3839"/>
  <c r="Y3838"/>
  <c r="V3838"/>
  <c r="U3838" s="1"/>
  <c r="S3838"/>
  <c r="Q3838"/>
  <c r="O3838"/>
  <c r="G3838"/>
  <c r="Y3837"/>
  <c r="V3837"/>
  <c r="U3837" s="1"/>
  <c r="S3837"/>
  <c r="Q3837"/>
  <c r="O3837"/>
  <c r="G3837"/>
  <c r="Y3836"/>
  <c r="V3836"/>
  <c r="U3836" s="1"/>
  <c r="S3836"/>
  <c r="Q3836"/>
  <c r="O3836"/>
  <c r="G3836"/>
  <c r="Y3835"/>
  <c r="S3835"/>
  <c r="Q3835"/>
  <c r="O3835"/>
  <c r="G3835"/>
  <c r="Y3834"/>
  <c r="S3834"/>
  <c r="Q3834"/>
  <c r="O3834"/>
  <c r="G3834"/>
  <c r="Y3833"/>
  <c r="S3833"/>
  <c r="Q3833"/>
  <c r="O3833"/>
  <c r="G3833"/>
  <c r="Y3832"/>
  <c r="S3832"/>
  <c r="Q3832"/>
  <c r="O3832"/>
  <c r="G3832"/>
  <c r="Y3831"/>
  <c r="S3831"/>
  <c r="Q3831"/>
  <c r="O3831"/>
  <c r="G3831"/>
  <c r="Y3830"/>
  <c r="S3830"/>
  <c r="Q3830"/>
  <c r="O3830"/>
  <c r="G3830"/>
  <c r="Y3829"/>
  <c r="S3829"/>
  <c r="Q3829"/>
  <c r="O3829"/>
  <c r="G3829"/>
  <c r="Y3828"/>
  <c r="S3828"/>
  <c r="Q3828"/>
  <c r="O3828"/>
  <c r="G3828"/>
  <c r="Y3827"/>
  <c r="S3827"/>
  <c r="Q3827"/>
  <c r="O3827"/>
  <c r="G3827"/>
  <c r="Y3826"/>
  <c r="S3826"/>
  <c r="Q3826"/>
  <c r="O3826"/>
  <c r="G3826"/>
  <c r="Y3825"/>
  <c r="S3825"/>
  <c r="Q3825"/>
  <c r="O3825"/>
  <c r="G3825"/>
  <c r="Y3824"/>
  <c r="S3824"/>
  <c r="Q3824"/>
  <c r="O3824"/>
  <c r="G3824"/>
  <c r="Y3823"/>
  <c r="S3823"/>
  <c r="Q3823"/>
  <c r="O3823"/>
  <c r="G3823"/>
  <c r="Y3822"/>
  <c r="S3822"/>
  <c r="Q3822"/>
  <c r="O3822"/>
  <c r="G3822"/>
  <c r="Y3821"/>
  <c r="S3821"/>
  <c r="Q3821"/>
  <c r="O3821"/>
  <c r="G3821"/>
  <c r="Y3820"/>
  <c r="S3820"/>
  <c r="Q3820"/>
  <c r="O3820"/>
  <c r="G3820"/>
  <c r="Y3819"/>
  <c r="S3819"/>
  <c r="Q3819"/>
  <c r="O3819"/>
  <c r="G3819"/>
  <c r="Y3818"/>
  <c r="S3818"/>
  <c r="Q3818"/>
  <c r="O3818"/>
  <c r="G3818"/>
  <c r="Y3817"/>
  <c r="S3817"/>
  <c r="Q3817"/>
  <c r="O3817"/>
  <c r="G3817"/>
  <c r="Y3816"/>
  <c r="S3816"/>
  <c r="Q3816"/>
  <c r="O3816"/>
  <c r="G3816"/>
  <c r="Y3815"/>
  <c r="S3815"/>
  <c r="Q3815"/>
  <c r="O3815"/>
  <c r="G3815"/>
  <c r="Y3814"/>
  <c r="S3814"/>
  <c r="Q3814"/>
  <c r="O3814"/>
  <c r="G3814"/>
  <c r="Y3813"/>
  <c r="S3813"/>
  <c r="Q3813"/>
  <c r="O3813"/>
  <c r="G3813"/>
  <c r="Y3812"/>
  <c r="S3812"/>
  <c r="Q3812"/>
  <c r="O3812"/>
  <c r="G3812"/>
  <c r="Y3811"/>
  <c r="S3811"/>
  <c r="Q3811"/>
  <c r="O3811"/>
  <c r="G3811"/>
  <c r="Y3810"/>
  <c r="S3810"/>
  <c r="Q3810"/>
  <c r="O3810"/>
  <c r="G3810"/>
  <c r="Y3809"/>
  <c r="S3809"/>
  <c r="Q3809"/>
  <c r="O3809"/>
  <c r="G3809"/>
  <c r="Y3808"/>
  <c r="S3808"/>
  <c r="Q3808"/>
  <c r="O3808"/>
  <c r="G3808"/>
  <c r="Y3807"/>
  <c r="S3807"/>
  <c r="Q3807"/>
  <c r="O3807"/>
  <c r="G3807"/>
  <c r="Y3806"/>
  <c r="S3806"/>
  <c r="Q3806"/>
  <c r="O3806"/>
  <c r="G3806"/>
  <c r="Y3805"/>
  <c r="S3805"/>
  <c r="Q3805"/>
  <c r="O3805"/>
  <c r="G3805"/>
  <c r="Y3804"/>
  <c r="S3804"/>
  <c r="Q3804"/>
  <c r="O3804"/>
  <c r="G3804"/>
  <c r="Y3803"/>
  <c r="S3803"/>
  <c r="Q3803"/>
  <c r="O3803"/>
  <c r="G3803"/>
  <c r="Y3802"/>
  <c r="S3802"/>
  <c r="Q3802"/>
  <c r="O3802"/>
  <c r="G3802"/>
  <c r="Y3801"/>
  <c r="S3801"/>
  <c r="Q3801"/>
  <c r="O3801"/>
  <c r="G3801"/>
  <c r="Y3800"/>
  <c r="S3800"/>
  <c r="Q3800"/>
  <c r="O3800"/>
  <c r="G3800"/>
  <c r="Y3799"/>
  <c r="S3799"/>
  <c r="Q3799"/>
  <c r="O3799"/>
  <c r="G3799"/>
  <c r="Y3798"/>
  <c r="S3798"/>
  <c r="Q3798"/>
  <c r="O3798"/>
  <c r="G3798"/>
  <c r="Y3797"/>
  <c r="S3797"/>
  <c r="Q3797"/>
  <c r="O3797"/>
  <c r="G3797"/>
  <c r="Y3796"/>
  <c r="S3796"/>
  <c r="Q3796"/>
  <c r="O3796"/>
  <c r="G3796"/>
  <c r="Y3795"/>
  <c r="S3795"/>
  <c r="Q3795"/>
  <c r="O3795"/>
  <c r="G3795"/>
  <c r="Y3794"/>
  <c r="S3794"/>
  <c r="Q3794"/>
  <c r="O3794"/>
  <c r="G3794"/>
  <c r="Y3793"/>
  <c r="S3793"/>
  <c r="Q3793"/>
  <c r="O3793"/>
  <c r="G3793"/>
  <c r="Y3792"/>
  <c r="S3792"/>
  <c r="Q3792"/>
  <c r="O3792"/>
  <c r="G3792"/>
  <c r="Y3791"/>
  <c r="S3791"/>
  <c r="Q3791"/>
  <c r="O3791"/>
  <c r="G3791"/>
  <c r="Y3790"/>
  <c r="S3790"/>
  <c r="Q3790"/>
  <c r="O3790"/>
  <c r="G3790"/>
  <c r="Y3789"/>
  <c r="S3789"/>
  <c r="Q3789"/>
  <c r="O3789"/>
  <c r="G3789"/>
  <c r="Y3788"/>
  <c r="S3788"/>
  <c r="Q3788"/>
  <c r="O3788"/>
  <c r="G3788"/>
  <c r="Y3787"/>
  <c r="S3787"/>
  <c r="Q3787"/>
  <c r="O3787"/>
  <c r="G3787"/>
  <c r="Y3786"/>
  <c r="S3786"/>
  <c r="Q3786"/>
  <c r="O3786"/>
  <c r="G3786"/>
  <c r="Y3785"/>
  <c r="S3785"/>
  <c r="Q3785"/>
  <c r="O3785"/>
  <c r="G3785"/>
  <c r="Y3784"/>
  <c r="S3784"/>
  <c r="Q3784"/>
  <c r="O3784"/>
  <c r="G3784"/>
  <c r="Y3783"/>
  <c r="S3783"/>
  <c r="Q3783"/>
  <c r="O3783"/>
  <c r="G3783"/>
  <c r="Y3782"/>
  <c r="S3782"/>
  <c r="Q3782"/>
  <c r="O3782"/>
  <c r="G3782"/>
  <c r="Y3781"/>
  <c r="S3781"/>
  <c r="Q3781"/>
  <c r="O3781"/>
  <c r="G3781"/>
  <c r="Y3780"/>
  <c r="S3780"/>
  <c r="Q3780"/>
  <c r="O3780"/>
  <c r="G3780"/>
  <c r="Y3779"/>
  <c r="S3779"/>
  <c r="Q3779"/>
  <c r="O3779"/>
  <c r="G3779"/>
  <c r="Y3778"/>
  <c r="S3778"/>
  <c r="Q3778"/>
  <c r="O3778"/>
  <c r="G3778"/>
  <c r="Y3777"/>
  <c r="S3777"/>
  <c r="Q3777"/>
  <c r="O3777"/>
  <c r="G3777"/>
  <c r="Y3776"/>
  <c r="S3776"/>
  <c r="Q3776"/>
  <c r="O3776"/>
  <c r="G3776"/>
  <c r="Y3775"/>
  <c r="S3775"/>
  <c r="Q3775"/>
  <c r="O3775"/>
  <c r="G3775"/>
  <c r="Y3774"/>
  <c r="S3774"/>
  <c r="Q3774"/>
  <c r="O3774"/>
  <c r="G3774"/>
  <c r="Y3773"/>
  <c r="S3773"/>
  <c r="Q3773"/>
  <c r="O3773"/>
  <c r="G3773"/>
  <c r="Y3772"/>
  <c r="S3772"/>
  <c r="Q3772"/>
  <c r="O3772"/>
  <c r="G3772"/>
  <c r="Y3771"/>
  <c r="S3771"/>
  <c r="Q3771"/>
  <c r="O3771"/>
  <c r="G3771"/>
  <c r="Y3770"/>
  <c r="S3770"/>
  <c r="Q3770"/>
  <c r="O3770"/>
  <c r="G3770"/>
  <c r="Y3769"/>
  <c r="S3769"/>
  <c r="Q3769"/>
  <c r="O3769"/>
  <c r="G3769"/>
  <c r="Y3768"/>
  <c r="S3768"/>
  <c r="Q3768"/>
  <c r="O3768"/>
  <c r="G3768"/>
  <c r="Y3767"/>
  <c r="S3767"/>
  <c r="Q3767"/>
  <c r="O3767"/>
  <c r="G3767"/>
  <c r="Y3766"/>
  <c r="S3766"/>
  <c r="Q3766"/>
  <c r="O3766"/>
  <c r="G3766"/>
  <c r="Y3765"/>
  <c r="S3765"/>
  <c r="Q3765"/>
  <c r="O3765"/>
  <c r="G3765"/>
  <c r="Y3764"/>
  <c r="S3764"/>
  <c r="Q3764"/>
  <c r="O3764"/>
  <c r="G3764"/>
  <c r="Y3763"/>
  <c r="S3763"/>
  <c r="Q3763"/>
  <c r="O3763"/>
  <c r="G3763"/>
  <c r="Y3762"/>
  <c r="S3762"/>
  <c r="Q3762"/>
  <c r="O3762"/>
  <c r="G3762"/>
  <c r="Y3761"/>
  <c r="S3761"/>
  <c r="Q3761"/>
  <c r="O3761"/>
  <c r="G3761"/>
  <c r="Y3760"/>
  <c r="S3760"/>
  <c r="Q3760"/>
  <c r="O3760"/>
  <c r="G3760"/>
  <c r="Y3759"/>
  <c r="S3759"/>
  <c r="Q3759"/>
  <c r="O3759"/>
  <c r="G3759"/>
  <c r="Y3758"/>
  <c r="S3758"/>
  <c r="Q3758"/>
  <c r="O3758"/>
  <c r="G3758"/>
  <c r="Y3757"/>
  <c r="S3757"/>
  <c r="Q3757"/>
  <c r="O3757"/>
  <c r="G3757"/>
  <c r="Y3756"/>
  <c r="S3756"/>
  <c r="Q3756"/>
  <c r="O3756"/>
  <c r="G3756"/>
  <c r="Y3755"/>
  <c r="S3755"/>
  <c r="Q3755"/>
  <c r="O3755"/>
  <c r="G3755"/>
  <c r="Y3754"/>
  <c r="S3754"/>
  <c r="Q3754"/>
  <c r="O3754"/>
  <c r="G3754"/>
  <c r="Y3753"/>
  <c r="S3753"/>
  <c r="Q3753"/>
  <c r="O3753"/>
  <c r="G3753"/>
  <c r="Y3752"/>
  <c r="S3752"/>
  <c r="Q3752"/>
  <c r="O3752"/>
  <c r="G3752"/>
  <c r="Y3751"/>
  <c r="S3751"/>
  <c r="Q3751"/>
  <c r="O3751"/>
  <c r="G3751"/>
  <c r="Y3750"/>
  <c r="S3750"/>
  <c r="Q3750"/>
  <c r="O3750"/>
  <c r="G3750"/>
  <c r="Y3749"/>
  <c r="S3749"/>
  <c r="Q3749"/>
  <c r="O3749"/>
  <c r="G3749"/>
  <c r="Y3748"/>
  <c r="S3748"/>
  <c r="Q3748"/>
  <c r="O3748"/>
  <c r="G3748"/>
  <c r="Y3747"/>
  <c r="S3747"/>
  <c r="Q3747"/>
  <c r="O3747"/>
  <c r="G3747"/>
  <c r="Y3746"/>
  <c r="S3746"/>
  <c r="Q3746"/>
  <c r="O3746"/>
  <c r="G3746"/>
  <c r="Y3745"/>
  <c r="S3745"/>
  <c r="Q3745"/>
  <c r="O3745"/>
  <c r="G3745"/>
  <c r="Y3744"/>
  <c r="S3744"/>
  <c r="Q3744"/>
  <c r="O3744"/>
  <c r="G3744"/>
  <c r="Y3743"/>
  <c r="S3743"/>
  <c r="Q3743"/>
  <c r="O3743"/>
  <c r="G3743"/>
  <c r="Y3742"/>
  <c r="S3742"/>
  <c r="Q3742"/>
  <c r="O3742"/>
  <c r="G3742"/>
  <c r="Y3741"/>
  <c r="S3741"/>
  <c r="Q3741"/>
  <c r="O3741"/>
  <c r="G3741"/>
  <c r="Y3740"/>
  <c r="S3740"/>
  <c r="Q3740"/>
  <c r="O3740"/>
  <c r="G3740"/>
  <c r="Y3739"/>
  <c r="S3739"/>
  <c r="Q3739"/>
  <c r="O3739"/>
  <c r="G3739"/>
  <c r="Y3738"/>
  <c r="S3738"/>
  <c r="Q3738"/>
  <c r="O3738"/>
  <c r="G3738"/>
  <c r="Y3737"/>
  <c r="S3737"/>
  <c r="Q3737"/>
  <c r="O3737"/>
  <c r="G3737"/>
  <c r="Y3736"/>
  <c r="S3736"/>
  <c r="Q3736"/>
  <c r="O3736"/>
  <c r="G3736"/>
  <c r="Y3735"/>
  <c r="S3735"/>
  <c r="Q3735"/>
  <c r="O3735"/>
  <c r="G3735"/>
  <c r="Y3734"/>
  <c r="S3734"/>
  <c r="Q3734"/>
  <c r="O3734"/>
  <c r="G3734"/>
  <c r="Y3733"/>
  <c r="S3733"/>
  <c r="Q3733"/>
  <c r="O3733"/>
  <c r="G3733"/>
  <c r="Y3732"/>
  <c r="S3732"/>
  <c r="Q3732"/>
  <c r="O3732"/>
  <c r="G3732"/>
  <c r="Y3731"/>
  <c r="S3731"/>
  <c r="Q3731"/>
  <c r="O3731"/>
  <c r="G3731"/>
  <c r="Y3730"/>
  <c r="S3730"/>
  <c r="Q3730"/>
  <c r="O3730"/>
  <c r="G3730"/>
  <c r="Y3729"/>
  <c r="S3729"/>
  <c r="Q3729"/>
  <c r="O3729"/>
  <c r="G3729"/>
  <c r="Y3728"/>
  <c r="S3728"/>
  <c r="Q3728"/>
  <c r="O3728"/>
  <c r="G3728"/>
  <c r="Y3727"/>
  <c r="S3727"/>
  <c r="Q3727"/>
  <c r="O3727"/>
  <c r="G3727"/>
  <c r="Y3726"/>
  <c r="S3726"/>
  <c r="Q3726"/>
  <c r="O3726"/>
  <c r="G3726"/>
  <c r="Y3725"/>
  <c r="S3725"/>
  <c r="Q3725"/>
  <c r="O3725"/>
  <c r="G3725"/>
  <c r="Y3724"/>
  <c r="S3724"/>
  <c r="Q3724"/>
  <c r="O3724"/>
  <c r="G3724"/>
  <c r="Y3723"/>
  <c r="S3723"/>
  <c r="Q3723"/>
  <c r="O3723"/>
  <c r="G3723"/>
  <c r="Y3722"/>
  <c r="S3722"/>
  <c r="Q3722"/>
  <c r="O3722"/>
  <c r="G3722"/>
  <c r="Y3721"/>
  <c r="S3721"/>
  <c r="Q3721"/>
  <c r="O3721"/>
  <c r="G3721"/>
  <c r="Y3720"/>
  <c r="S3720"/>
  <c r="Q3720"/>
  <c r="O3720"/>
  <c r="G3720"/>
  <c r="Y3719"/>
  <c r="S3719"/>
  <c r="Q3719"/>
  <c r="O3719"/>
  <c r="G3719"/>
  <c r="Y3718"/>
  <c r="S3718"/>
  <c r="Q3718"/>
  <c r="O3718"/>
  <c r="G3718"/>
  <c r="Y3717"/>
  <c r="S3717"/>
  <c r="Q3717"/>
  <c r="O3717"/>
  <c r="G3717"/>
  <c r="Y3716"/>
  <c r="S3716"/>
  <c r="Q3716"/>
  <c r="O3716"/>
  <c r="G3716"/>
  <c r="Y3715"/>
  <c r="S3715"/>
  <c r="Q3715"/>
  <c r="O3715"/>
  <c r="G3715"/>
  <c r="Y3714"/>
  <c r="S3714"/>
  <c r="Q3714"/>
  <c r="O3714"/>
  <c r="G3714"/>
  <c r="Y3713"/>
  <c r="S3713"/>
  <c r="Q3713"/>
  <c r="O3713"/>
  <c r="G3713"/>
  <c r="Y3712"/>
  <c r="S3712"/>
  <c r="Q3712"/>
  <c r="O3712"/>
  <c r="G3712"/>
  <c r="Y3711"/>
  <c r="S3711"/>
  <c r="Q3711"/>
  <c r="O3711"/>
  <c r="G3711"/>
  <c r="Y3710"/>
  <c r="S3710"/>
  <c r="Q3710"/>
  <c r="O3710"/>
  <c r="G3710"/>
  <c r="Y3709"/>
  <c r="S3709"/>
  <c r="Q3709"/>
  <c r="O3709"/>
  <c r="G3709"/>
  <c r="Y3708"/>
  <c r="S3708"/>
  <c r="Q3708"/>
  <c r="O3708"/>
  <c r="G3708"/>
  <c r="Y3707"/>
  <c r="S3707"/>
  <c r="Q3707"/>
  <c r="O3707"/>
  <c r="G3707"/>
  <c r="Y3706"/>
  <c r="S3706"/>
  <c r="Q3706"/>
  <c r="O3706"/>
  <c r="G3706"/>
  <c r="Y3705"/>
  <c r="S3705"/>
  <c r="Q3705"/>
  <c r="O3705"/>
  <c r="G3705"/>
  <c r="Y3704"/>
  <c r="S3704"/>
  <c r="Q3704"/>
  <c r="O3704"/>
  <c r="G3704"/>
  <c r="Y3703"/>
  <c r="S3703"/>
  <c r="Q3703"/>
  <c r="O3703"/>
  <c r="G3703"/>
  <c r="Y3702"/>
  <c r="S3702"/>
  <c r="Q3702"/>
  <c r="O3702"/>
  <c r="G3702"/>
  <c r="Y3701"/>
  <c r="S3701"/>
  <c r="Q3701"/>
  <c r="O3701"/>
  <c r="G3701"/>
  <c r="Y3700"/>
  <c r="S3700"/>
  <c r="Q3700"/>
  <c r="O3700"/>
  <c r="G3700"/>
  <c r="Y3699"/>
  <c r="S3699"/>
  <c r="Q3699"/>
  <c r="O3699"/>
  <c r="G3699"/>
  <c r="Y3698"/>
  <c r="S3698"/>
  <c r="Q3698"/>
  <c r="O3698"/>
  <c r="G3698"/>
  <c r="Y3697"/>
  <c r="S3697"/>
  <c r="Q3697"/>
  <c r="O3697"/>
  <c r="G3697"/>
  <c r="Y3696"/>
  <c r="S3696"/>
  <c r="Q3696"/>
  <c r="O3696"/>
  <c r="G3696"/>
  <c r="Y3695"/>
  <c r="S3695"/>
  <c r="Q3695"/>
  <c r="O3695"/>
  <c r="G3695"/>
  <c r="Y3694"/>
  <c r="S3694"/>
  <c r="Q3694"/>
  <c r="O3694"/>
  <c r="G3694"/>
  <c r="Y3693"/>
  <c r="S3693"/>
  <c r="Q3693"/>
  <c r="O3693"/>
  <c r="G3693"/>
  <c r="Y3692"/>
  <c r="S3692"/>
  <c r="Q3692"/>
  <c r="O3692"/>
  <c r="G3692"/>
  <c r="Y3691"/>
  <c r="S3691"/>
  <c r="Q3691"/>
  <c r="O3691"/>
  <c r="G3691"/>
  <c r="Y3690"/>
  <c r="S3690"/>
  <c r="Q3690"/>
  <c r="O3690"/>
  <c r="G3690"/>
  <c r="Y3689"/>
  <c r="S3689"/>
  <c r="Q3689"/>
  <c r="O3689"/>
  <c r="G3689"/>
  <c r="Y3688"/>
  <c r="S3688"/>
  <c r="Q3688"/>
  <c r="O3688"/>
  <c r="G3688"/>
  <c r="Y3687"/>
  <c r="S3687"/>
  <c r="Q3687"/>
  <c r="O3687"/>
  <c r="G3687"/>
  <c r="Y3686"/>
  <c r="S3686"/>
  <c r="Q3686"/>
  <c r="O3686"/>
  <c r="G3686"/>
  <c r="Y3685"/>
  <c r="S3685"/>
  <c r="Q3685"/>
  <c r="O3685"/>
  <c r="G3685"/>
  <c r="Y3684"/>
  <c r="S3684"/>
  <c r="Q3684"/>
  <c r="O3684"/>
  <c r="G3684"/>
  <c r="Y3683"/>
  <c r="S3683"/>
  <c r="Q3683"/>
  <c r="O3683"/>
  <c r="G3683"/>
  <c r="Y3682"/>
  <c r="S3682"/>
  <c r="Q3682"/>
  <c r="O3682"/>
  <c r="G3682"/>
  <c r="Y3681"/>
  <c r="S3681"/>
  <c r="Q3681"/>
  <c r="O3681"/>
  <c r="G3681"/>
  <c r="Y3680"/>
  <c r="S3680"/>
  <c r="Q3680"/>
  <c r="O3680"/>
  <c r="G3680"/>
  <c r="Y3679"/>
  <c r="S3679"/>
  <c r="Q3679"/>
  <c r="O3679"/>
  <c r="G3679"/>
  <c r="Y3678"/>
  <c r="S3678"/>
  <c r="Q3678"/>
  <c r="O3678"/>
  <c r="G3678"/>
  <c r="Y3677"/>
  <c r="S3677"/>
  <c r="Q3677"/>
  <c r="O3677"/>
  <c r="G3677"/>
  <c r="Y3676"/>
  <c r="S3676"/>
  <c r="Q3676"/>
  <c r="O3676"/>
  <c r="G3676"/>
  <c r="Y3675"/>
  <c r="S3675"/>
  <c r="Q3675"/>
  <c r="O3675"/>
  <c r="G3675"/>
  <c r="Y3674"/>
  <c r="S3674"/>
  <c r="Q3674"/>
  <c r="O3674"/>
  <c r="G3674"/>
  <c r="Y3673"/>
  <c r="S3673"/>
  <c r="Q3673"/>
  <c r="O3673"/>
  <c r="G3673"/>
  <c r="Y3672"/>
  <c r="S3672"/>
  <c r="Q3672"/>
  <c r="O3672"/>
  <c r="G3672"/>
  <c r="Y3671"/>
  <c r="S3671"/>
  <c r="Q3671"/>
  <c r="O3671"/>
  <c r="G3671"/>
  <c r="Y3670"/>
  <c r="S3670"/>
  <c r="Q3670"/>
  <c r="O3670"/>
  <c r="G3670"/>
  <c r="Y3669"/>
  <c r="S3669"/>
  <c r="Q3669"/>
  <c r="O3669"/>
  <c r="G3669"/>
  <c r="Y3668"/>
  <c r="S3668"/>
  <c r="Q3668"/>
  <c r="O3668"/>
  <c r="G3668"/>
  <c r="Y3667"/>
  <c r="S3667"/>
  <c r="Q3667"/>
  <c r="O3667"/>
  <c r="G3667"/>
  <c r="Y3666"/>
  <c r="S3666"/>
  <c r="Q3666"/>
  <c r="O3666"/>
  <c r="G3666"/>
  <c r="Y3665"/>
  <c r="S3665"/>
  <c r="Q3665"/>
  <c r="O3665"/>
  <c r="G3665"/>
  <c r="Y3664"/>
  <c r="S3664"/>
  <c r="Q3664"/>
  <c r="O3664"/>
  <c r="G3664"/>
  <c r="Y3663"/>
  <c r="S3663"/>
  <c r="Q3663"/>
  <c r="O3663"/>
  <c r="G3663"/>
  <c r="Y3662"/>
  <c r="S3662"/>
  <c r="Q3662"/>
  <c r="O3662"/>
  <c r="G3662"/>
  <c r="Y3661"/>
  <c r="S3661"/>
  <c r="Q3661"/>
  <c r="O3661"/>
  <c r="G3661"/>
  <c r="Y3660"/>
  <c r="S3660"/>
  <c r="Q3660"/>
  <c r="O3660"/>
  <c r="G3660"/>
  <c r="Y3659"/>
  <c r="S3659"/>
  <c r="Q3659"/>
  <c r="O3659"/>
  <c r="G3659"/>
  <c r="Y3658"/>
  <c r="S3658"/>
  <c r="Q3658"/>
  <c r="O3658"/>
  <c r="G3658"/>
  <c r="Y3657"/>
  <c r="S3657"/>
  <c r="Q3657"/>
  <c r="O3657"/>
  <c r="G3657"/>
  <c r="Y3656"/>
  <c r="S3656"/>
  <c r="Q3656"/>
  <c r="O3656"/>
  <c r="G3656"/>
  <c r="Y3655"/>
  <c r="S3655"/>
  <c r="Q3655"/>
  <c r="O3655"/>
  <c r="G3655"/>
  <c r="Y3654"/>
  <c r="S3654"/>
  <c r="Q3654"/>
  <c r="O3654"/>
  <c r="G3654"/>
  <c r="Y3653"/>
  <c r="S3653"/>
  <c r="Q3653"/>
  <c r="O3653"/>
  <c r="G3653"/>
  <c r="Y3652"/>
  <c r="S3652"/>
  <c r="Q3652"/>
  <c r="O3652"/>
  <c r="G3652"/>
  <c r="Y3651"/>
  <c r="S3651"/>
  <c r="Q3651"/>
  <c r="O3651"/>
  <c r="G3651"/>
  <c r="Y3650"/>
  <c r="S3650"/>
  <c r="Q3650"/>
  <c r="O3650"/>
  <c r="G3650"/>
  <c r="Y3649"/>
  <c r="S3649"/>
  <c r="Q3649"/>
  <c r="O3649"/>
  <c r="G3649"/>
  <c r="Y3648"/>
  <c r="S3648"/>
  <c r="Q3648"/>
  <c r="O3648"/>
  <c r="Y3647"/>
  <c r="S3647"/>
  <c r="Q3647"/>
  <c r="O3647"/>
  <c r="Y3646"/>
  <c r="S3646"/>
  <c r="Q3646"/>
  <c r="O3646"/>
  <c r="Y3645"/>
  <c r="S3645"/>
  <c r="Q3645"/>
  <c r="O3645"/>
  <c r="Y3644"/>
  <c r="S3644"/>
  <c r="Q3644"/>
  <c r="O3644"/>
  <c r="Y3643"/>
  <c r="S3643"/>
  <c r="Q3643"/>
  <c r="O3643"/>
  <c r="Y3642"/>
  <c r="S3642"/>
  <c r="Q3642"/>
  <c r="O3642"/>
  <c r="Y3641"/>
  <c r="S3641"/>
  <c r="Q3641"/>
  <c r="O3641"/>
  <c r="Y3640"/>
  <c r="S3640"/>
  <c r="Q3640"/>
  <c r="O3640"/>
  <c r="Y3639"/>
  <c r="S3639"/>
  <c r="Q3639"/>
  <c r="O3639"/>
  <c r="Y3638"/>
  <c r="S3638"/>
  <c r="Q3638"/>
  <c r="O3638"/>
  <c r="Y3637"/>
  <c r="S3637"/>
  <c r="Q3637"/>
  <c r="O3637"/>
  <c r="Y3636"/>
  <c r="S3636"/>
  <c r="Q3636"/>
  <c r="O3636"/>
  <c r="Y3635"/>
  <c r="S3635"/>
  <c r="Q3635"/>
  <c r="O3635"/>
  <c r="Y3634"/>
  <c r="S3634"/>
  <c r="Q3634"/>
  <c r="O3634"/>
  <c r="Y3633"/>
  <c r="S3633"/>
  <c r="Q3633"/>
  <c r="O3633"/>
  <c r="Y3632"/>
  <c r="S3632"/>
  <c r="Q3632"/>
  <c r="O3632"/>
  <c r="Y3631"/>
  <c r="S3631"/>
  <c r="Q3631"/>
  <c r="O3631"/>
  <c r="Y3630"/>
  <c r="S3630"/>
  <c r="Q3630"/>
  <c r="O3630"/>
  <c r="Y3629"/>
  <c r="S3629"/>
  <c r="Q3629"/>
  <c r="O3629"/>
  <c r="Y3628"/>
  <c r="S3628"/>
  <c r="Q3628"/>
  <c r="O3628"/>
  <c r="Y3627"/>
  <c r="S3627"/>
  <c r="Q3627"/>
  <c r="O3627"/>
  <c r="Y3626"/>
  <c r="S3626"/>
  <c r="Q3626"/>
  <c r="O3626"/>
  <c r="Y3625"/>
  <c r="S3625"/>
  <c r="Q3625"/>
  <c r="O3625"/>
  <c r="Y3624"/>
  <c r="S3624"/>
  <c r="Q3624"/>
  <c r="O3624"/>
  <c r="Y3623"/>
  <c r="S3623"/>
  <c r="Q3623"/>
  <c r="O3623"/>
  <c r="Y3622"/>
  <c r="S3622"/>
  <c r="Q3622"/>
  <c r="O3622"/>
  <c r="Y3621"/>
  <c r="S3621"/>
  <c r="Q3621"/>
  <c r="O3621"/>
  <c r="Y3620"/>
  <c r="S3620"/>
  <c r="Q3620"/>
  <c r="O3620"/>
  <c r="Y3619"/>
  <c r="S3619"/>
  <c r="Q3619"/>
  <c r="O3619"/>
  <c r="Y3618"/>
  <c r="S3618"/>
  <c r="Q3618"/>
  <c r="O3618"/>
  <c r="Y3617"/>
  <c r="S3617"/>
  <c r="Q3617"/>
  <c r="O3617"/>
  <c r="Y3616"/>
  <c r="S3616"/>
  <c r="Q3616"/>
  <c r="O3616"/>
  <c r="Y3615"/>
  <c r="S3615"/>
  <c r="Q3615"/>
  <c r="O3615"/>
  <c r="Y3614"/>
  <c r="S3614"/>
  <c r="Q3614"/>
  <c r="O3614"/>
  <c r="Y3613"/>
  <c r="S3613"/>
  <c r="Q3613"/>
  <c r="O3613"/>
  <c r="Y3612"/>
  <c r="S3612"/>
  <c r="Q3612"/>
  <c r="O3612"/>
  <c r="Y3611"/>
  <c r="S3611"/>
  <c r="Q3611"/>
  <c r="O3611"/>
  <c r="Y3610"/>
  <c r="S3610"/>
  <c r="Q3610"/>
  <c r="O3610"/>
  <c r="Y3609"/>
  <c r="S3609"/>
  <c r="Q3609"/>
  <c r="O3609"/>
  <c r="Y3608"/>
  <c r="S3608"/>
  <c r="Q3608"/>
  <c r="O3608"/>
  <c r="Y3607"/>
  <c r="S3607"/>
  <c r="Q3607"/>
  <c r="O3607"/>
  <c r="Y3606"/>
  <c r="S3606"/>
  <c r="Q3606"/>
  <c r="O3606"/>
  <c r="Y3605"/>
  <c r="S3605"/>
  <c r="Q3605"/>
  <c r="O3605"/>
  <c r="Y3604"/>
  <c r="S3604"/>
  <c r="Q3604"/>
  <c r="O3604"/>
  <c r="Y3603"/>
  <c r="S3603"/>
  <c r="Q3603"/>
  <c r="O3603"/>
  <c r="Y3602"/>
  <c r="S3602"/>
  <c r="Q3602"/>
  <c r="O3602"/>
  <c r="Y3601"/>
  <c r="S3601"/>
  <c r="Q3601"/>
  <c r="O3601"/>
  <c r="Y3600"/>
  <c r="S3600"/>
  <c r="Q3600"/>
  <c r="O3600"/>
  <c r="Y3599"/>
  <c r="S3599"/>
  <c r="Q3599"/>
  <c r="O3599"/>
  <c r="Y3598"/>
  <c r="S3598"/>
  <c r="Q3598"/>
  <c r="O3598"/>
  <c r="Y3597"/>
  <c r="S3597"/>
  <c r="Q3597"/>
  <c r="O3597"/>
  <c r="Y3596"/>
  <c r="S3596"/>
  <c r="Q3596"/>
  <c r="O3596"/>
  <c r="Y3595"/>
  <c r="S3595"/>
  <c r="Q3595"/>
  <c r="O3595"/>
  <c r="Y3594"/>
  <c r="S3594"/>
  <c r="Q3594"/>
  <c r="O3594"/>
  <c r="Y3593"/>
  <c r="S3593"/>
  <c r="Q3593"/>
  <c r="O3593"/>
  <c r="Y3592"/>
  <c r="S3592"/>
  <c r="Q3592"/>
  <c r="O3592"/>
  <c r="Y3591"/>
  <c r="S3591"/>
  <c r="Q3591"/>
  <c r="O3591"/>
  <c r="Y3590"/>
  <c r="S3590"/>
  <c r="Q3590"/>
  <c r="O3590"/>
  <c r="Y3589"/>
  <c r="S3589"/>
  <c r="Q3589"/>
  <c r="O3589"/>
  <c r="Y3588"/>
  <c r="S3588"/>
  <c r="Q3588"/>
  <c r="O3588"/>
  <c r="Y3587"/>
  <c r="S3587"/>
  <c r="Q3587"/>
  <c r="O3587"/>
  <c r="Y3586"/>
  <c r="S3586"/>
  <c r="Q3586"/>
  <c r="O3586"/>
  <c r="Y3585"/>
  <c r="S3585"/>
  <c r="Q3585"/>
  <c r="O3585"/>
  <c r="Y3584"/>
  <c r="S3584"/>
  <c r="Q3584"/>
  <c r="O3584"/>
  <c r="Y3583"/>
  <c r="S3583"/>
  <c r="Q3583"/>
  <c r="O3583"/>
  <c r="Y3582"/>
  <c r="S3582"/>
  <c r="Q3582"/>
  <c r="O3582"/>
  <c r="Y3581"/>
  <c r="S3581"/>
  <c r="Q3581"/>
  <c r="O3581"/>
  <c r="Y3580"/>
  <c r="S3580"/>
  <c r="Q3580"/>
  <c r="O3580"/>
  <c r="Y3579"/>
  <c r="S3579"/>
  <c r="Q3579"/>
  <c r="O3579"/>
  <c r="Y3578"/>
  <c r="S3578"/>
  <c r="Q3578"/>
  <c r="O3578"/>
  <c r="Y3577"/>
  <c r="S3577"/>
  <c r="Q3577"/>
  <c r="O3577"/>
  <c r="Y3576"/>
  <c r="S3576"/>
  <c r="Q3576"/>
  <c r="O3576"/>
  <c r="Y3575"/>
  <c r="S3575"/>
  <c r="Q3575"/>
  <c r="O3575"/>
  <c r="Y3574"/>
  <c r="S3574"/>
  <c r="Q3574"/>
  <c r="O3574"/>
  <c r="Y3573"/>
  <c r="S3573"/>
  <c r="Q3573"/>
  <c r="O3573"/>
  <c r="Y3572"/>
  <c r="S3572"/>
  <c r="Q3572"/>
  <c r="O3572"/>
  <c r="Y3571"/>
  <c r="S3571"/>
  <c r="Q3571"/>
  <c r="O3571"/>
  <c r="Y3570"/>
  <c r="S3570"/>
  <c r="Q3570"/>
  <c r="O3570"/>
  <c r="Y3569"/>
  <c r="S3569"/>
  <c r="Q3569"/>
  <c r="O3569"/>
  <c r="Y3568"/>
  <c r="S3568"/>
  <c r="Q3568"/>
  <c r="O3568"/>
  <c r="Y3567"/>
  <c r="S3567"/>
  <c r="Q3567"/>
  <c r="O3567"/>
  <c r="Y3566"/>
  <c r="S3566"/>
  <c r="Q3566"/>
  <c r="O3566"/>
  <c r="Y3565"/>
  <c r="S3565"/>
  <c r="Q3565"/>
  <c r="O3565"/>
  <c r="Y3564"/>
  <c r="S3564"/>
  <c r="Q3564"/>
  <c r="O3564"/>
  <c r="Y3563"/>
  <c r="S3563"/>
  <c r="Q3563"/>
  <c r="O3563"/>
  <c r="Y3562"/>
  <c r="S3562"/>
  <c r="Q3562"/>
  <c r="O3562"/>
  <c r="Y3561"/>
  <c r="S3561"/>
  <c r="Q3561"/>
  <c r="O3561"/>
  <c r="Y3560"/>
  <c r="S3560"/>
  <c r="Q3560"/>
  <c r="O3560"/>
  <c r="Y3559"/>
  <c r="S3559"/>
  <c r="Q3559"/>
  <c r="O3559"/>
  <c r="Y3558"/>
  <c r="S3558"/>
  <c r="Q3558"/>
  <c r="O3558"/>
  <c r="Y3557"/>
  <c r="S3557"/>
  <c r="Q3557"/>
  <c r="O3557"/>
  <c r="Y3556"/>
  <c r="S3556"/>
  <c r="Q3556"/>
  <c r="O3556"/>
  <c r="Y3555"/>
  <c r="S3555"/>
  <c r="Q3555"/>
  <c r="O3555"/>
  <c r="Y3554"/>
  <c r="S3554"/>
  <c r="Q3554"/>
  <c r="O3554"/>
  <c r="Y3553"/>
  <c r="S3553"/>
  <c r="Q3553"/>
  <c r="O3553"/>
  <c r="Y3552"/>
  <c r="S3552"/>
  <c r="Q3552"/>
  <c r="O3552"/>
  <c r="Y3551"/>
  <c r="S3551"/>
  <c r="Q3551"/>
  <c r="O3551"/>
  <c r="Y3550"/>
  <c r="S3550"/>
  <c r="Q3550"/>
  <c r="O3550"/>
  <c r="Y3549"/>
  <c r="S3549"/>
  <c r="Q3549"/>
  <c r="O3549"/>
  <c r="Y3548"/>
  <c r="S3548"/>
  <c r="Q3548"/>
  <c r="O3548"/>
  <c r="Y3547"/>
  <c r="S3547"/>
  <c r="Q3547"/>
  <c r="O3547"/>
  <c r="Y3546"/>
  <c r="S3546"/>
  <c r="Q3546"/>
  <c r="O3546"/>
  <c r="Y3545"/>
  <c r="S3545"/>
  <c r="Q3545"/>
  <c r="O3545"/>
  <c r="Y3544"/>
  <c r="S3544"/>
  <c r="Q3544"/>
  <c r="O3544"/>
  <c r="Y3543"/>
  <c r="S3543"/>
  <c r="Q3543"/>
  <c r="O3543"/>
  <c r="Y3542"/>
  <c r="S3542"/>
  <c r="Q3542"/>
  <c r="O3542"/>
  <c r="Y3541"/>
  <c r="S3541"/>
  <c r="Q3541"/>
  <c r="O3541"/>
  <c r="Y3540"/>
  <c r="S3540"/>
  <c r="Q3540"/>
  <c r="O3540"/>
  <c r="Y3539"/>
  <c r="S3539"/>
  <c r="Q3539"/>
  <c r="O3539"/>
  <c r="Y3538"/>
  <c r="S3538"/>
  <c r="Q3538"/>
  <c r="O3538"/>
  <c r="Y3537"/>
  <c r="S3537"/>
  <c r="Q3537"/>
  <c r="O3537"/>
  <c r="Y3536"/>
  <c r="S3536"/>
  <c r="Q3536"/>
  <c r="O3536"/>
  <c r="Y3535"/>
  <c r="S3535"/>
  <c r="Q3535"/>
  <c r="O3535"/>
  <c r="Y3534"/>
  <c r="S3534"/>
  <c r="Q3534"/>
  <c r="O3534"/>
  <c r="Y3533"/>
  <c r="S3533"/>
  <c r="Q3533"/>
  <c r="O3533"/>
  <c r="Y3532"/>
  <c r="S3532"/>
  <c r="Q3532"/>
  <c r="O3532"/>
  <c r="Y3531"/>
  <c r="S3531"/>
  <c r="Q3531"/>
  <c r="O3531"/>
  <c r="Y3530"/>
  <c r="S3530"/>
  <c r="Q3530"/>
  <c r="O3530"/>
  <c r="Y3529"/>
  <c r="S3529"/>
  <c r="Q3529"/>
  <c r="O3529"/>
  <c r="Y3528"/>
  <c r="S3528"/>
  <c r="Q3528"/>
  <c r="O3528"/>
  <c r="Y3527"/>
  <c r="S3527"/>
  <c r="Q3527"/>
  <c r="O3527"/>
  <c r="Y3526"/>
  <c r="S3526"/>
  <c r="Q3526"/>
  <c r="O3526"/>
  <c r="Y3525"/>
  <c r="S3525"/>
  <c r="Q3525"/>
  <c r="O3525"/>
  <c r="Y3524"/>
  <c r="S3524"/>
  <c r="Q3524"/>
  <c r="O3524"/>
  <c r="Y3523"/>
  <c r="S3523"/>
  <c r="Q3523"/>
  <c r="O3523"/>
  <c r="Y3522"/>
  <c r="S3522"/>
  <c r="Q3522"/>
  <c r="O3522"/>
  <c r="Y3521"/>
  <c r="S3521"/>
  <c r="Q3521"/>
  <c r="O3521"/>
  <c r="Y3520"/>
  <c r="S3520"/>
  <c r="Q3520"/>
  <c r="O3520"/>
  <c r="Y3519"/>
  <c r="S3519"/>
  <c r="Q3519"/>
  <c r="O3519"/>
  <c r="Y3518"/>
  <c r="S3518"/>
  <c r="Q3518"/>
  <c r="O3518"/>
  <c r="Y3517"/>
  <c r="S3517"/>
  <c r="Q3517"/>
  <c r="O3517"/>
  <c r="Y3516"/>
  <c r="S3516"/>
  <c r="Q3516"/>
  <c r="O3516"/>
  <c r="Y3515"/>
  <c r="S3515"/>
  <c r="Q3515"/>
  <c r="O3515"/>
  <c r="Y3514"/>
  <c r="S3514"/>
  <c r="Q3514"/>
  <c r="O3514"/>
  <c r="Y3513"/>
  <c r="S3513"/>
  <c r="Q3513"/>
  <c r="O3513"/>
  <c r="Y3512"/>
  <c r="S3512"/>
  <c r="Q3512"/>
  <c r="O3512"/>
  <c r="Y3511"/>
  <c r="S3511"/>
  <c r="Q3511"/>
  <c r="O3511"/>
  <c r="Y3510"/>
  <c r="S3510"/>
  <c r="Q3510"/>
  <c r="O3510"/>
  <c r="Y3509"/>
  <c r="S3509"/>
  <c r="Q3509"/>
  <c r="O3509"/>
  <c r="Y3508"/>
  <c r="S3508"/>
  <c r="Q3508"/>
  <c r="O3508"/>
  <c r="Y3507"/>
  <c r="S3507"/>
  <c r="Q3507"/>
  <c r="O3507"/>
  <c r="Y3506"/>
  <c r="S3506"/>
  <c r="Q3506"/>
  <c r="O3506"/>
  <c r="Y3505"/>
  <c r="S3505"/>
  <c r="Q3505"/>
  <c r="O3505"/>
  <c r="Y3504"/>
  <c r="S3504"/>
  <c r="Q3504"/>
  <c r="O3504"/>
  <c r="Y3503"/>
  <c r="S3503"/>
  <c r="Q3503"/>
  <c r="O3503"/>
  <c r="Y3502"/>
  <c r="S3502"/>
  <c r="Q3502"/>
  <c r="O3502"/>
  <c r="Y3501"/>
  <c r="S3501"/>
  <c r="Q3501"/>
  <c r="O3501"/>
  <c r="Y3500"/>
  <c r="S3500"/>
  <c r="Q3500"/>
  <c r="O3500"/>
  <c r="Y3499"/>
  <c r="S3499"/>
  <c r="Q3499"/>
  <c r="O3499"/>
  <c r="Y3498"/>
  <c r="S3498"/>
  <c r="Q3498"/>
  <c r="O3498"/>
  <c r="Y3497"/>
  <c r="S3497"/>
  <c r="Q3497"/>
  <c r="O3497"/>
  <c r="Y3496"/>
  <c r="S3496"/>
  <c r="Q3496"/>
  <c r="O3496"/>
  <c r="Y3495"/>
  <c r="S3495"/>
  <c r="Q3495"/>
  <c r="O3495"/>
  <c r="Y3494"/>
  <c r="S3494"/>
  <c r="Q3494"/>
  <c r="O3494"/>
  <c r="Y3493"/>
  <c r="S3493"/>
  <c r="Q3493"/>
  <c r="O3493"/>
  <c r="Y3492"/>
  <c r="S3492"/>
  <c r="Q3492"/>
  <c r="O3492"/>
  <c r="Y3491"/>
  <c r="S3491"/>
  <c r="Q3491"/>
  <c r="O3491"/>
  <c r="Y3490"/>
  <c r="S3490"/>
  <c r="Q3490"/>
  <c r="O3490"/>
  <c r="Y3489"/>
  <c r="S3489"/>
  <c r="Q3489"/>
  <c r="O3489"/>
  <c r="Y3488"/>
  <c r="S3488"/>
  <c r="Q3488"/>
  <c r="O3488"/>
  <c r="Y3487"/>
  <c r="S3487"/>
  <c r="Q3487"/>
  <c r="O3487"/>
  <c r="Y3486"/>
  <c r="S3486"/>
  <c r="Q3486"/>
  <c r="O3486"/>
  <c r="Y3485"/>
  <c r="S3485"/>
  <c r="Q3485"/>
  <c r="O3485"/>
  <c r="Y3484"/>
  <c r="S3484"/>
  <c r="Q3484"/>
  <c r="O3484"/>
  <c r="Y3483"/>
  <c r="S3483"/>
  <c r="Q3483"/>
  <c r="O3483"/>
  <c r="Y3482"/>
  <c r="S3482"/>
  <c r="Q3482"/>
  <c r="O3482"/>
  <c r="Y3481"/>
  <c r="S3481"/>
  <c r="Q3481"/>
  <c r="O3481"/>
  <c r="Y3480"/>
  <c r="S3480"/>
  <c r="Q3480"/>
  <c r="O3480"/>
  <c r="Y3479"/>
  <c r="S3479"/>
  <c r="Q3479"/>
  <c r="O3479"/>
  <c r="Y3478"/>
  <c r="S3478"/>
  <c r="Q3478"/>
  <c r="O3478"/>
  <c r="Y3477"/>
  <c r="S3477"/>
  <c r="Q3477"/>
  <c r="O3477"/>
  <c r="Y3476"/>
  <c r="S3476"/>
  <c r="Q3476"/>
  <c r="O3476"/>
  <c r="Y3475"/>
  <c r="S3475"/>
  <c r="Q3475"/>
  <c r="O3475"/>
  <c r="Y3474"/>
  <c r="S3474"/>
  <c r="Q3474"/>
  <c r="O3474"/>
  <c r="Y3473"/>
  <c r="S3473"/>
  <c r="Q3473"/>
  <c r="O3473"/>
  <c r="Y3472"/>
  <c r="S3472"/>
  <c r="Q3472"/>
  <c r="O3472"/>
  <c r="Y3471"/>
  <c r="S3471"/>
  <c r="Q3471"/>
  <c r="O3471"/>
  <c r="Y3470"/>
  <c r="S3470"/>
  <c r="Q3470"/>
  <c r="O3470"/>
  <c r="Y3469"/>
  <c r="S3469"/>
  <c r="Q3469"/>
  <c r="O3469"/>
  <c r="Y3468"/>
  <c r="S3468"/>
  <c r="Q3468"/>
  <c r="O3468"/>
  <c r="Y3467"/>
  <c r="S3467"/>
  <c r="Q3467"/>
  <c r="O3467"/>
  <c r="Y3466"/>
  <c r="S3466"/>
  <c r="Q3466"/>
  <c r="O3466"/>
  <c r="Y3465"/>
  <c r="S3465"/>
  <c r="Q3465"/>
  <c r="O3465"/>
  <c r="Y3464"/>
  <c r="S3464"/>
  <c r="Q3464"/>
  <c r="O3464"/>
  <c r="Y3463"/>
  <c r="S3463"/>
  <c r="Q3463"/>
  <c r="O3463"/>
  <c r="Y3462"/>
  <c r="S3462"/>
  <c r="Q3462"/>
  <c r="O3462"/>
  <c r="Y3461"/>
  <c r="S3461"/>
  <c r="Q3461"/>
  <c r="O3461"/>
  <c r="Y3460"/>
  <c r="S3460"/>
  <c r="Q3460"/>
  <c r="O3460"/>
  <c r="Y3459"/>
  <c r="S3459"/>
  <c r="Q3459"/>
  <c r="O3459"/>
  <c r="Y3458"/>
  <c r="S3458"/>
  <c r="Q3458"/>
  <c r="O3458"/>
  <c r="Y3457"/>
  <c r="S3457"/>
  <c r="Q3457"/>
  <c r="O3457"/>
  <c r="Y3456"/>
  <c r="S3456"/>
  <c r="Q3456"/>
  <c r="O3456"/>
  <c r="Y3455"/>
  <c r="S3455"/>
  <c r="Q3455"/>
  <c r="O3455"/>
  <c r="Y3454"/>
  <c r="S3454"/>
  <c r="Q3454"/>
  <c r="O3454"/>
  <c r="Y3453"/>
  <c r="S3453"/>
  <c r="Q3453"/>
  <c r="O3453"/>
  <c r="Y3452"/>
  <c r="S3452"/>
  <c r="Q3452"/>
  <c r="O3452"/>
  <c r="Y3451"/>
  <c r="S3451"/>
  <c r="Q3451"/>
  <c r="O3451"/>
  <c r="Y3450"/>
  <c r="S3450"/>
  <c r="Q3450"/>
  <c r="O3450"/>
  <c r="Y3449"/>
  <c r="S3449"/>
  <c r="Q3449"/>
  <c r="O3449"/>
  <c r="Y3448"/>
  <c r="S3448"/>
  <c r="Q3448"/>
  <c r="O3448"/>
  <c r="Y3447"/>
  <c r="S3447"/>
  <c r="Q3447"/>
  <c r="O3447"/>
  <c r="Y3446"/>
  <c r="S3446"/>
  <c r="Q3446"/>
  <c r="O3446"/>
  <c r="Y3445"/>
  <c r="S3445"/>
  <c r="Q3445"/>
  <c r="O3445"/>
  <c r="Y3444"/>
  <c r="S3444"/>
  <c r="Q3444"/>
  <c r="O3444"/>
  <c r="Y3443"/>
  <c r="S3443"/>
  <c r="Q3443"/>
  <c r="O3443"/>
  <c r="Y3442"/>
  <c r="S3442"/>
  <c r="Q3442"/>
  <c r="O3442"/>
  <c r="Y3441"/>
  <c r="S3441"/>
  <c r="Q3441"/>
  <c r="O3441"/>
  <c r="Y3440"/>
  <c r="S3440"/>
  <c r="Q3440"/>
  <c r="O3440"/>
  <c r="Y3439"/>
  <c r="S3439"/>
  <c r="Q3439"/>
  <c r="O3439"/>
  <c r="Y3438"/>
  <c r="S3438"/>
  <c r="Q3438"/>
  <c r="O3438"/>
  <c r="Y3437"/>
  <c r="S3437"/>
  <c r="Q3437"/>
  <c r="O3437"/>
  <c r="Y3436"/>
  <c r="S3436"/>
  <c r="Q3436"/>
  <c r="O3436"/>
  <c r="Y3435"/>
  <c r="S3435"/>
  <c r="Q3435"/>
  <c r="O3435"/>
  <c r="Y3434"/>
  <c r="S3434"/>
  <c r="Q3434"/>
  <c r="O3434"/>
  <c r="Y3433"/>
  <c r="S3433"/>
  <c r="Q3433"/>
  <c r="O3433"/>
  <c r="Y3432"/>
  <c r="S3432"/>
  <c r="Q3432"/>
  <c r="O3432"/>
  <c r="Y3431"/>
  <c r="S3431"/>
  <c r="Q3431"/>
  <c r="O3431"/>
  <c r="Y3430"/>
  <c r="S3430"/>
  <c r="Q3430"/>
  <c r="O3430"/>
  <c r="Y3429"/>
  <c r="S3429"/>
  <c r="Q3429"/>
  <c r="O3429"/>
  <c r="Y3428"/>
  <c r="S3428"/>
  <c r="Q3428"/>
  <c r="O3428"/>
  <c r="Y3427"/>
  <c r="S3427"/>
  <c r="Q3427"/>
  <c r="O3427"/>
  <c r="Y3426"/>
  <c r="S3426"/>
  <c r="Q3426"/>
  <c r="O3426"/>
  <c r="Y3425"/>
  <c r="S3425"/>
  <c r="Q3425"/>
  <c r="O3425"/>
  <c r="Y3424"/>
  <c r="S3424"/>
  <c r="Q3424"/>
  <c r="O3424"/>
  <c r="G3424"/>
  <c r="Y3423"/>
  <c r="S3423"/>
  <c r="Q3423"/>
  <c r="O3423"/>
  <c r="G3423"/>
  <c r="Y3422"/>
  <c r="S3422"/>
  <c r="Q3422"/>
  <c r="O3422"/>
  <c r="G3422"/>
  <c r="Y3421"/>
  <c r="S3421"/>
  <c r="Q3421"/>
  <c r="O3421"/>
  <c r="G3421"/>
  <c r="Y3420"/>
  <c r="S3420"/>
  <c r="Q3420"/>
  <c r="O3420"/>
  <c r="G3420"/>
  <c r="Y3419"/>
  <c r="S3419"/>
  <c r="Q3419"/>
  <c r="O3419"/>
  <c r="G3419"/>
  <c r="Y3418"/>
  <c r="S3418"/>
  <c r="Q3418"/>
  <c r="O3418"/>
  <c r="G3418"/>
  <c r="Y3417"/>
  <c r="S3417"/>
  <c r="Q3417"/>
  <c r="O3417"/>
  <c r="G3417"/>
  <c r="Y3416"/>
  <c r="S3416"/>
  <c r="Q3416"/>
  <c r="O3416"/>
  <c r="G3416"/>
  <c r="Y3415"/>
  <c r="S3415"/>
  <c r="Q3415"/>
  <c r="O3415"/>
  <c r="G3415"/>
  <c r="Y3414"/>
  <c r="S3414"/>
  <c r="Q3414"/>
  <c r="O3414"/>
  <c r="G3414"/>
  <c r="Y3413"/>
  <c r="S3413"/>
  <c r="Q3413"/>
  <c r="O3413"/>
  <c r="G3413"/>
  <c r="Y3412"/>
  <c r="S3412"/>
  <c r="Q3412"/>
  <c r="O3412"/>
  <c r="G3412"/>
  <c r="Y3411"/>
  <c r="S3411"/>
  <c r="Q3411"/>
  <c r="O3411"/>
  <c r="G3411"/>
  <c r="Y3410"/>
  <c r="S3410"/>
  <c r="Q3410"/>
  <c r="O3410"/>
  <c r="G3410"/>
  <c r="Y3409"/>
  <c r="S3409"/>
  <c r="Q3409"/>
  <c r="O3409"/>
  <c r="G3409"/>
  <c r="Y3408"/>
  <c r="S3408"/>
  <c r="Q3408"/>
  <c r="O3408"/>
  <c r="G3408"/>
  <c r="Y3407"/>
  <c r="S3407"/>
  <c r="Q3407"/>
  <c r="O3407"/>
  <c r="G3407"/>
  <c r="Y3406"/>
  <c r="S3406"/>
  <c r="Q3406"/>
  <c r="O3406"/>
  <c r="G3406"/>
  <c r="Y3405"/>
  <c r="S3405"/>
  <c r="Q3405"/>
  <c r="O3405"/>
  <c r="G3405"/>
  <c r="Y3404"/>
  <c r="S3404"/>
  <c r="Q3404"/>
  <c r="O3404"/>
  <c r="G3404"/>
  <c r="Y3403"/>
  <c r="S3403"/>
  <c r="Q3403"/>
  <c r="O3403"/>
  <c r="G3403"/>
  <c r="Y3402"/>
  <c r="S3402"/>
  <c r="Q3402"/>
  <c r="O3402"/>
  <c r="G3402"/>
  <c r="Y3401"/>
  <c r="S3401"/>
  <c r="Q3401"/>
  <c r="O3401"/>
  <c r="G3401"/>
  <c r="Y3400"/>
  <c r="S3400"/>
  <c r="Q3400"/>
  <c r="O3400"/>
  <c r="G3400"/>
  <c r="Y3399"/>
  <c r="S3399"/>
  <c r="Q3399"/>
  <c r="O3399"/>
  <c r="G3399"/>
  <c r="Y3398"/>
  <c r="S3398"/>
  <c r="Q3398"/>
  <c r="O3398"/>
  <c r="G3398"/>
  <c r="Y3397"/>
  <c r="S3397"/>
  <c r="Q3397"/>
  <c r="O3397"/>
  <c r="G3397"/>
  <c r="Y3396"/>
  <c r="S3396"/>
  <c r="Q3396"/>
  <c r="O3396"/>
  <c r="G3396"/>
  <c r="Y3395"/>
  <c r="S3395"/>
  <c r="Q3395"/>
  <c r="O3395"/>
  <c r="G3395"/>
  <c r="Y3394"/>
  <c r="S3394"/>
  <c r="Q3394"/>
  <c r="O3394"/>
  <c r="G3394"/>
  <c r="Y3393"/>
  <c r="S3393"/>
  <c r="Q3393"/>
  <c r="O3393"/>
  <c r="G3393"/>
  <c r="Y3392"/>
  <c r="S3392"/>
  <c r="Q3392"/>
  <c r="O3392"/>
  <c r="G3392"/>
  <c r="Y3391"/>
  <c r="S3391"/>
  <c r="Q3391"/>
  <c r="O3391"/>
  <c r="G3391"/>
  <c r="Y3390"/>
  <c r="S3390"/>
  <c r="Q3390"/>
  <c r="O3390"/>
  <c r="G3390"/>
  <c r="Y3389"/>
  <c r="S3389"/>
  <c r="Q3389"/>
  <c r="O3389"/>
  <c r="G3389"/>
  <c r="Y3388"/>
  <c r="S3388"/>
  <c r="Q3388"/>
  <c r="O3388"/>
  <c r="G3388"/>
  <c r="Y3387"/>
  <c r="S3387"/>
  <c r="Q3387"/>
  <c r="O3387"/>
  <c r="G3387"/>
  <c r="Y3386"/>
  <c r="S3386"/>
  <c r="Q3386"/>
  <c r="O3386"/>
  <c r="G3386"/>
  <c r="Y3385"/>
  <c r="S3385"/>
  <c r="Q3385"/>
  <c r="O3385"/>
  <c r="G3385"/>
  <c r="Y3384"/>
  <c r="S3384"/>
  <c r="Q3384"/>
  <c r="O3384"/>
  <c r="G3384"/>
  <c r="Y3383"/>
  <c r="S3383"/>
  <c r="Q3383"/>
  <c r="O3383"/>
  <c r="G3383"/>
  <c r="Y3382"/>
  <c r="S3382"/>
  <c r="Q3382"/>
  <c r="O3382"/>
  <c r="G3382"/>
  <c r="Y3381"/>
  <c r="S3381"/>
  <c r="Q3381"/>
  <c r="O3381"/>
  <c r="G3381"/>
  <c r="Y3380"/>
  <c r="S3380"/>
  <c r="Q3380"/>
  <c r="O3380"/>
  <c r="G3380"/>
  <c r="Y3379"/>
  <c r="S3379"/>
  <c r="Q3379"/>
  <c r="O3379"/>
  <c r="G3379"/>
  <c r="Y3378"/>
  <c r="S3378"/>
  <c r="Q3378"/>
  <c r="O3378"/>
  <c r="G3378"/>
  <c r="Y3377"/>
  <c r="S3377"/>
  <c r="Q3377"/>
  <c r="O3377"/>
  <c r="G3377"/>
  <c r="Y3376"/>
  <c r="S3376"/>
  <c r="Q3376"/>
  <c r="O3376"/>
  <c r="G3376"/>
  <c r="Y3375"/>
  <c r="S3375"/>
  <c r="Q3375"/>
  <c r="O3375"/>
  <c r="G3375"/>
  <c r="Y3374"/>
  <c r="S3374"/>
  <c r="Q3374"/>
  <c r="O3374"/>
  <c r="G3374"/>
  <c r="Y3373"/>
  <c r="S3373"/>
  <c r="Q3373"/>
  <c r="O3373"/>
  <c r="G3373"/>
  <c r="Y3372"/>
  <c r="S3372"/>
  <c r="Q3372"/>
  <c r="O3372"/>
  <c r="G3372"/>
  <c r="Y3371"/>
  <c r="S3371"/>
  <c r="Q3371"/>
  <c r="O3371"/>
  <c r="G3371"/>
  <c r="Y3370"/>
  <c r="S3370"/>
  <c r="Q3370"/>
  <c r="O3370"/>
  <c r="G3370"/>
  <c r="Y3369"/>
  <c r="S3369"/>
  <c r="Q3369"/>
  <c r="O3369"/>
  <c r="G3369"/>
  <c r="Y3368"/>
  <c r="S3368"/>
  <c r="Q3368"/>
  <c r="O3368"/>
  <c r="G3368"/>
  <c r="Y3367"/>
  <c r="S3367"/>
  <c r="Q3367"/>
  <c r="O3367"/>
  <c r="G3367"/>
  <c r="Y3366"/>
  <c r="S3366"/>
  <c r="Q3366"/>
  <c r="O3366"/>
  <c r="G3366"/>
  <c r="Y3365"/>
  <c r="S3365"/>
  <c r="Q3365"/>
  <c r="O3365"/>
  <c r="G3365"/>
  <c r="Y3364"/>
  <c r="S3364"/>
  <c r="Q3364"/>
  <c r="O3364"/>
  <c r="G3364"/>
  <c r="Y3363"/>
  <c r="S3363"/>
  <c r="Q3363"/>
  <c r="O3363"/>
  <c r="G3363"/>
  <c r="Y3362"/>
  <c r="S3362"/>
  <c r="Q3362"/>
  <c r="O3362"/>
  <c r="G3362"/>
  <c r="Y3361"/>
  <c r="S3361"/>
  <c r="Q3361"/>
  <c r="O3361"/>
  <c r="G3361"/>
  <c r="Y3360"/>
  <c r="S3360"/>
  <c r="Q3360"/>
  <c r="O3360"/>
  <c r="G3360"/>
  <c r="Y3359"/>
  <c r="S3359"/>
  <c r="Q3359"/>
  <c r="O3359"/>
  <c r="G3359"/>
  <c r="Y3358"/>
  <c r="S3358"/>
  <c r="Q3358"/>
  <c r="O3358"/>
  <c r="G3358"/>
  <c r="Y3357"/>
  <c r="S3357"/>
  <c r="Q3357"/>
  <c r="O3357"/>
  <c r="G3357"/>
  <c r="Y3356"/>
  <c r="S3356"/>
  <c r="Q3356"/>
  <c r="O3356"/>
  <c r="G3356"/>
  <c r="Y3355"/>
  <c r="S3355"/>
  <c r="Q3355"/>
  <c r="O3355"/>
  <c r="G3355"/>
  <c r="Y3354"/>
  <c r="S3354"/>
  <c r="Q3354"/>
  <c r="O3354"/>
  <c r="G3354"/>
  <c r="Y3353"/>
  <c r="S3353"/>
  <c r="Q3353"/>
  <c r="O3353"/>
  <c r="G3353"/>
  <c r="Y3352"/>
  <c r="S3352"/>
  <c r="Q3352"/>
  <c r="O3352"/>
  <c r="G3352"/>
  <c r="Y3351"/>
  <c r="S3351"/>
  <c r="Q3351"/>
  <c r="O3351"/>
  <c r="G3351"/>
  <c r="Y3350"/>
  <c r="S3350"/>
  <c r="Q3350"/>
  <c r="O3350"/>
  <c r="G3350"/>
  <c r="Y3349"/>
  <c r="S3349"/>
  <c r="Q3349"/>
  <c r="O3349"/>
  <c r="G3349"/>
  <c r="Y3348"/>
  <c r="S3348"/>
  <c r="Q3348"/>
  <c r="O3348"/>
  <c r="G3348"/>
  <c r="Y3347"/>
  <c r="S3347"/>
  <c r="Q3347"/>
  <c r="O3347"/>
  <c r="G3347"/>
  <c r="Y3346"/>
  <c r="S3346"/>
  <c r="Q3346"/>
  <c r="O3346"/>
  <c r="G3346"/>
  <c r="Y3345"/>
  <c r="S3345"/>
  <c r="Q3345"/>
  <c r="O3345"/>
  <c r="G3345"/>
  <c r="Y3344"/>
  <c r="S3344"/>
  <c r="Q3344"/>
  <c r="O3344"/>
  <c r="G3344"/>
  <c r="Y3343"/>
  <c r="S3343"/>
  <c r="Q3343"/>
  <c r="O3343"/>
  <c r="G3343"/>
  <c r="Y3342"/>
  <c r="S3342"/>
  <c r="Q3342"/>
  <c r="O3342"/>
  <c r="G3342"/>
  <c r="Y3341"/>
  <c r="S3341"/>
  <c r="Q3341"/>
  <c r="O3341"/>
  <c r="G3341"/>
  <c r="Y3340"/>
  <c r="S3340"/>
  <c r="Q3340"/>
  <c r="O3340"/>
  <c r="G3340"/>
  <c r="Y3339"/>
  <c r="S3339"/>
  <c r="Q3339"/>
  <c r="O3339"/>
  <c r="G3339"/>
  <c r="Y3338"/>
  <c r="S3338"/>
  <c r="Q3338"/>
  <c r="O3338"/>
  <c r="G3338"/>
  <c r="Y3337"/>
  <c r="S3337"/>
  <c r="Q3337"/>
  <c r="O3337"/>
  <c r="G3337"/>
  <c r="Y3336"/>
  <c r="S3336"/>
  <c r="Q3336"/>
  <c r="O3336"/>
  <c r="G3336"/>
  <c r="Y3335"/>
  <c r="S3335"/>
  <c r="Q3335"/>
  <c r="O3335"/>
  <c r="G3335"/>
  <c r="Y3334"/>
  <c r="S3334"/>
  <c r="Q3334"/>
  <c r="O3334"/>
  <c r="G3334"/>
  <c r="Y3333"/>
  <c r="S3333"/>
  <c r="Q3333"/>
  <c r="O3333"/>
  <c r="G3333"/>
  <c r="Y3332"/>
  <c r="S3332"/>
  <c r="Q3332"/>
  <c r="O3332"/>
  <c r="G3332"/>
  <c r="Y3331"/>
  <c r="S3331"/>
  <c r="Q3331"/>
  <c r="O3331"/>
  <c r="G3331"/>
  <c r="Y3330"/>
  <c r="S3330"/>
  <c r="Q3330"/>
  <c r="O3330"/>
  <c r="G3330"/>
  <c r="Y3329"/>
  <c r="S3329"/>
  <c r="Q3329"/>
  <c r="O3329"/>
  <c r="G3329"/>
  <c r="Y3328"/>
  <c r="S3328"/>
  <c r="Q3328"/>
  <c r="O3328"/>
  <c r="G3328"/>
  <c r="Y3327"/>
  <c r="S3327"/>
  <c r="Q3327"/>
  <c r="O3327"/>
  <c r="G3327"/>
  <c r="Y3326"/>
  <c r="S3326"/>
  <c r="Q3326"/>
  <c r="O3326"/>
  <c r="G3326"/>
  <c r="Y3325"/>
  <c r="S3325"/>
  <c r="Q3325"/>
  <c r="O3325"/>
  <c r="G3325"/>
  <c r="Y3324"/>
  <c r="S3324"/>
  <c r="Q3324"/>
  <c r="O3324"/>
  <c r="G3324"/>
  <c r="Y3323"/>
  <c r="S3323"/>
  <c r="Q3323"/>
  <c r="O3323"/>
  <c r="G3323"/>
  <c r="Y3322"/>
  <c r="S3322"/>
  <c r="Q3322"/>
  <c r="O3322"/>
  <c r="G3322"/>
  <c r="Y3321"/>
  <c r="S3321"/>
  <c r="Q3321"/>
  <c r="O3321"/>
  <c r="G3321"/>
  <c r="Y3320"/>
  <c r="S3320"/>
  <c r="Q3320"/>
  <c r="O3320"/>
  <c r="G3320"/>
  <c r="Y3319"/>
  <c r="S3319"/>
  <c r="Q3319"/>
  <c r="O3319"/>
  <c r="G3319"/>
  <c r="Y3318"/>
  <c r="S3318"/>
  <c r="Q3318"/>
  <c r="O3318"/>
  <c r="G3318"/>
  <c r="Y3317"/>
  <c r="S3317"/>
  <c r="Q3317"/>
  <c r="O3317"/>
  <c r="G3317"/>
  <c r="Y3316"/>
  <c r="S3316"/>
  <c r="Q3316"/>
  <c r="O3316"/>
  <c r="G3316"/>
  <c r="Y3315"/>
  <c r="S3315"/>
  <c r="Q3315"/>
  <c r="O3315"/>
  <c r="G3315"/>
  <c r="Y3314"/>
  <c r="S3314"/>
  <c r="Q3314"/>
  <c r="O3314"/>
  <c r="G3314"/>
  <c r="Y3313"/>
  <c r="S3313"/>
  <c r="Q3313"/>
  <c r="O3313"/>
  <c r="G3313"/>
  <c r="Y3312"/>
  <c r="S3312"/>
  <c r="Q3312"/>
  <c r="O3312"/>
  <c r="G3312"/>
  <c r="Y3311"/>
  <c r="S3311"/>
  <c r="Q3311"/>
  <c r="O3311"/>
  <c r="G3311"/>
  <c r="Y3310"/>
  <c r="S3310"/>
  <c r="Q3310"/>
  <c r="O3310"/>
  <c r="G3310"/>
  <c r="Y3309"/>
  <c r="S3309"/>
  <c r="Q3309"/>
  <c r="O3309"/>
  <c r="G3309"/>
  <c r="Y3308"/>
  <c r="S3308"/>
  <c r="Q3308"/>
  <c r="O3308"/>
  <c r="G3308"/>
  <c r="Y3307"/>
  <c r="S3307"/>
  <c r="Q3307"/>
  <c r="O3307"/>
  <c r="G3307"/>
  <c r="Y3306"/>
  <c r="S3306"/>
  <c r="Q3306"/>
  <c r="O3306"/>
  <c r="G3306"/>
  <c r="Y3305"/>
  <c r="S3305"/>
  <c r="Q3305"/>
  <c r="O3305"/>
  <c r="G3305"/>
  <c r="Y3304"/>
  <c r="S3304"/>
  <c r="Q3304"/>
  <c r="O3304"/>
  <c r="G3304"/>
  <c r="Y3303"/>
  <c r="S3303"/>
  <c r="Q3303"/>
  <c r="O3303"/>
  <c r="G3303"/>
  <c r="Y3302"/>
  <c r="S3302"/>
  <c r="Q3302"/>
  <c r="O3302"/>
  <c r="G3302"/>
  <c r="Y3301"/>
  <c r="S3301"/>
  <c r="Q3301"/>
  <c r="O3301"/>
  <c r="G3301"/>
  <c r="Y3300"/>
  <c r="S3300"/>
  <c r="Q3300"/>
  <c r="O3300"/>
  <c r="G3300"/>
  <c r="Y3299"/>
  <c r="S3299"/>
  <c r="Q3299"/>
  <c r="O3299"/>
  <c r="G3299"/>
  <c r="Y3298"/>
  <c r="S3298"/>
  <c r="Q3298"/>
  <c r="O3298"/>
  <c r="G3298"/>
  <c r="Y3297"/>
  <c r="S3297"/>
  <c r="Q3297"/>
  <c r="O3297"/>
  <c r="G3297"/>
  <c r="Y3296"/>
  <c r="S3296"/>
  <c r="Q3296"/>
  <c r="O3296"/>
  <c r="G3296"/>
  <c r="Y3295"/>
  <c r="S3295"/>
  <c r="Q3295"/>
  <c r="O3295"/>
  <c r="G3295"/>
  <c r="Y3294"/>
  <c r="S3294"/>
  <c r="Q3294"/>
  <c r="O3294"/>
  <c r="G3294"/>
  <c r="Y3293"/>
  <c r="S3293"/>
  <c r="Q3293"/>
  <c r="O3293"/>
  <c r="G3293"/>
  <c r="Y3292"/>
  <c r="S3292"/>
  <c r="Q3292"/>
  <c r="O3292"/>
  <c r="G3292"/>
  <c r="Y3291"/>
  <c r="S3291"/>
  <c r="Q3291"/>
  <c r="O3291"/>
  <c r="G3291"/>
  <c r="Y3290"/>
  <c r="S3290"/>
  <c r="Q3290"/>
  <c r="O3290"/>
  <c r="G3290"/>
  <c r="Y3289"/>
  <c r="S3289"/>
  <c r="Q3289"/>
  <c r="O3289"/>
  <c r="G3289"/>
  <c r="Y3288"/>
  <c r="S3288"/>
  <c r="Q3288"/>
  <c r="O3288"/>
  <c r="G3288"/>
  <c r="Y3287"/>
  <c r="S3287"/>
  <c r="Q3287"/>
  <c r="O3287"/>
  <c r="G3287"/>
  <c r="Y3286"/>
  <c r="S3286"/>
  <c r="Q3286"/>
  <c r="O3286"/>
  <c r="G3286"/>
  <c r="Y3285"/>
  <c r="S3285"/>
  <c r="Q3285"/>
  <c r="O3285"/>
  <c r="G3285"/>
  <c r="Y3284"/>
  <c r="S3284"/>
  <c r="Q3284"/>
  <c r="O3284"/>
  <c r="G3284"/>
  <c r="Y3283"/>
  <c r="S3283"/>
  <c r="Q3283"/>
  <c r="O3283"/>
  <c r="G3283"/>
  <c r="Y3282"/>
  <c r="S3282"/>
  <c r="Q3282"/>
  <c r="O3282"/>
  <c r="G3282"/>
  <c r="Y3281"/>
  <c r="S3281"/>
  <c r="Q3281"/>
  <c r="O3281"/>
  <c r="G3281"/>
  <c r="Y3280"/>
  <c r="S3280"/>
  <c r="Q3280"/>
  <c r="O3280"/>
  <c r="G3280"/>
  <c r="Y3279"/>
  <c r="S3279"/>
  <c r="Q3279"/>
  <c r="O3279"/>
  <c r="G3279"/>
  <c r="Y3278"/>
  <c r="S3278"/>
  <c r="Q3278"/>
  <c r="O3278"/>
  <c r="G3278"/>
  <c r="Y3277"/>
  <c r="S3277"/>
  <c r="Q3277"/>
  <c r="O3277"/>
  <c r="G3277"/>
  <c r="Y3276"/>
  <c r="S3276"/>
  <c r="Q3276"/>
  <c r="O3276"/>
  <c r="G3276"/>
  <c r="Y3275"/>
  <c r="S3275"/>
  <c r="Q3275"/>
  <c r="O3275"/>
  <c r="G3275"/>
  <c r="Y3274"/>
  <c r="S3274"/>
  <c r="Q3274"/>
  <c r="O3274"/>
  <c r="G3274"/>
  <c r="Y3273"/>
  <c r="S3273"/>
  <c r="Q3273"/>
  <c r="O3273"/>
  <c r="G3273"/>
  <c r="Y3272"/>
  <c r="S3272"/>
  <c r="Q3272"/>
  <c r="O3272"/>
  <c r="G3272"/>
  <c r="Y3271"/>
  <c r="S3271"/>
  <c r="Q3271"/>
  <c r="O3271"/>
  <c r="G3271"/>
  <c r="Y3270"/>
  <c r="S3270"/>
  <c r="Q3270"/>
  <c r="O3270"/>
  <c r="G3270"/>
  <c r="Y3269"/>
  <c r="S3269"/>
  <c r="Q3269"/>
  <c r="O3269"/>
  <c r="G3269"/>
  <c r="Y3268"/>
  <c r="S3268"/>
  <c r="Q3268"/>
  <c r="O3268"/>
  <c r="G3268"/>
  <c r="Y3267"/>
  <c r="S3267"/>
  <c r="Q3267"/>
  <c r="O3267"/>
  <c r="G3267"/>
  <c r="Y3266"/>
  <c r="S3266"/>
  <c r="Q3266"/>
  <c r="O3266"/>
  <c r="G3266"/>
  <c r="Y3265"/>
  <c r="S3265"/>
  <c r="Q3265"/>
  <c r="O3265"/>
  <c r="G3265"/>
  <c r="Y3264"/>
  <c r="S3264"/>
  <c r="Q3264"/>
  <c r="O3264"/>
  <c r="G3264"/>
  <c r="Y3263"/>
  <c r="S3263"/>
  <c r="Q3263"/>
  <c r="O3263"/>
  <c r="G3263"/>
  <c r="Y3262"/>
  <c r="S3262"/>
  <c r="Q3262"/>
  <c r="O3262"/>
  <c r="G3262"/>
  <c r="Y3261"/>
  <c r="S3261"/>
  <c r="Q3261"/>
  <c r="O3261"/>
  <c r="G3261"/>
  <c r="Y3260"/>
  <c r="S3260"/>
  <c r="Q3260"/>
  <c r="O3260"/>
  <c r="G3260"/>
  <c r="Y3259"/>
  <c r="S3259"/>
  <c r="Q3259"/>
  <c r="O3259"/>
  <c r="G3259"/>
  <c r="Y3258"/>
  <c r="S3258"/>
  <c r="Q3258"/>
  <c r="O3258"/>
  <c r="G3258"/>
  <c r="Y3257"/>
  <c r="S3257"/>
  <c r="Q3257"/>
  <c r="O3257"/>
  <c r="G3257"/>
  <c r="Y3256"/>
  <c r="S3256"/>
  <c r="Q3256"/>
  <c r="O3256"/>
  <c r="G3256"/>
  <c r="Y3255"/>
  <c r="S3255"/>
  <c r="Q3255"/>
  <c r="O3255"/>
  <c r="G3255"/>
  <c r="Y3254"/>
  <c r="S3254"/>
  <c r="Q3254"/>
  <c r="O3254"/>
  <c r="G3254"/>
  <c r="Y3253"/>
  <c r="S3253"/>
  <c r="Q3253"/>
  <c r="O3253"/>
  <c r="G3253"/>
  <c r="Y3252"/>
  <c r="S3252"/>
  <c r="Q3252"/>
  <c r="O3252"/>
  <c r="G3252"/>
  <c r="Y3251"/>
  <c r="S3251"/>
  <c r="Q3251"/>
  <c r="O3251"/>
  <c r="G3251"/>
  <c r="Y3250"/>
  <c r="S3250"/>
  <c r="Q3250"/>
  <c r="O3250"/>
  <c r="G3250"/>
  <c r="Y3249"/>
  <c r="S3249"/>
  <c r="Q3249"/>
  <c r="O3249"/>
  <c r="G3249"/>
  <c r="Y3248"/>
  <c r="S3248"/>
  <c r="Q3248"/>
  <c r="O3248"/>
  <c r="G3248"/>
  <c r="Y3247"/>
  <c r="S3247"/>
  <c r="Q3247"/>
  <c r="O3247"/>
  <c r="G3247"/>
  <c r="Y3246"/>
  <c r="S3246"/>
  <c r="Q3246"/>
  <c r="O3246"/>
  <c r="G3246"/>
  <c r="Y3245"/>
  <c r="S3245"/>
  <c r="Q3245"/>
  <c r="O3245"/>
  <c r="G3245"/>
  <c r="Y3244"/>
  <c r="S3244"/>
  <c r="Q3244"/>
  <c r="O3244"/>
  <c r="G3244"/>
  <c r="Y3243"/>
  <c r="S3243"/>
  <c r="Q3243"/>
  <c r="O3243"/>
  <c r="G3243"/>
  <c r="Y3242"/>
  <c r="S3242"/>
  <c r="Q3242"/>
  <c r="O3242"/>
  <c r="G3242"/>
  <c r="Y3241"/>
  <c r="S3241"/>
  <c r="Q3241"/>
  <c r="O3241"/>
  <c r="G3241"/>
  <c r="Y3240"/>
  <c r="S3240"/>
  <c r="Q3240"/>
  <c r="O3240"/>
  <c r="G3240"/>
  <c r="Y3239"/>
  <c r="S3239"/>
  <c r="Q3239"/>
  <c r="O3239"/>
  <c r="G3239"/>
  <c r="Y3238"/>
  <c r="S3238"/>
  <c r="Q3238"/>
  <c r="O3238"/>
  <c r="G3238"/>
  <c r="Y3237"/>
  <c r="S3237"/>
  <c r="Q3237"/>
  <c r="O3237"/>
  <c r="G3237"/>
  <c r="Y3236"/>
  <c r="S3236"/>
  <c r="Q3236"/>
  <c r="O3236"/>
  <c r="G3236"/>
  <c r="Y3235"/>
  <c r="S3235"/>
  <c r="Q3235"/>
  <c r="O3235"/>
  <c r="G3235"/>
  <c r="Y3234"/>
  <c r="S3234"/>
  <c r="Q3234"/>
  <c r="O3234"/>
  <c r="G3234"/>
  <c r="Y3233"/>
  <c r="S3233"/>
  <c r="Q3233"/>
  <c r="O3233"/>
  <c r="G3233"/>
  <c r="Y3232"/>
  <c r="S3232"/>
  <c r="Q3232"/>
  <c r="O3232"/>
  <c r="G3232"/>
  <c r="Y3231"/>
  <c r="S3231"/>
  <c r="Q3231"/>
  <c r="O3231"/>
  <c r="G3231"/>
  <c r="Y3230"/>
  <c r="S3230"/>
  <c r="Q3230"/>
  <c r="O3230"/>
  <c r="G3230"/>
  <c r="Y3229"/>
  <c r="S3229"/>
  <c r="Q3229"/>
  <c r="O3229"/>
  <c r="G3229"/>
  <c r="Y3228"/>
  <c r="S3228"/>
  <c r="Q3228"/>
  <c r="O3228"/>
  <c r="G3228"/>
  <c r="Y3227"/>
  <c r="S3227"/>
  <c r="Q3227"/>
  <c r="O3227"/>
  <c r="G3227"/>
  <c r="Y3226"/>
  <c r="S3226"/>
  <c r="Q3226"/>
  <c r="O3226"/>
  <c r="G3226"/>
  <c r="Y3225"/>
  <c r="S3225"/>
  <c r="Q3225"/>
  <c r="O3225"/>
  <c r="G3225"/>
  <c r="Y3224"/>
  <c r="S3224"/>
  <c r="Q3224"/>
  <c r="O3224"/>
  <c r="G3224"/>
  <c r="Y3223"/>
  <c r="S3223"/>
  <c r="Q3223"/>
  <c r="O3223"/>
  <c r="G3223"/>
  <c r="Y3222"/>
  <c r="S3222"/>
  <c r="Q3222"/>
  <c r="O3222"/>
  <c r="G3222"/>
  <c r="Y3221"/>
  <c r="S3221"/>
  <c r="Q3221"/>
  <c r="O3221"/>
  <c r="G3221"/>
  <c r="Y3220"/>
  <c r="S3220"/>
  <c r="Q3220"/>
  <c r="O3220"/>
  <c r="G3220"/>
  <c r="Y3219"/>
  <c r="S3219"/>
  <c r="Q3219"/>
  <c r="O3219"/>
  <c r="G3219"/>
  <c r="Y3218"/>
  <c r="S3218"/>
  <c r="Q3218"/>
  <c r="O3218"/>
  <c r="G3218"/>
  <c r="Y3217"/>
  <c r="S3217"/>
  <c r="Q3217"/>
  <c r="O3217"/>
  <c r="G3217"/>
  <c r="Y3216"/>
  <c r="S3216"/>
  <c r="Q3216"/>
  <c r="O3216"/>
  <c r="G3216"/>
  <c r="Y3215"/>
  <c r="S3215"/>
  <c r="Q3215"/>
  <c r="O3215"/>
  <c r="G3215"/>
  <c r="Y3214"/>
  <c r="S3214"/>
  <c r="Q3214"/>
  <c r="O3214"/>
  <c r="G3214"/>
  <c r="Y3213"/>
  <c r="S3213"/>
  <c r="Q3213"/>
  <c r="O3213"/>
  <c r="G3213"/>
  <c r="Y3212"/>
  <c r="S3212"/>
  <c r="Q3212"/>
  <c r="O3212"/>
  <c r="G3212"/>
  <c r="Y3211"/>
  <c r="S3211"/>
  <c r="Q3211"/>
  <c r="O3211"/>
  <c r="G3211"/>
  <c r="Y3210"/>
  <c r="S3210"/>
  <c r="Q3210"/>
  <c r="O3210"/>
  <c r="G3210"/>
  <c r="Y3209"/>
  <c r="S3209"/>
  <c r="Q3209"/>
  <c r="O3209"/>
  <c r="G3209"/>
  <c r="Y3208"/>
  <c r="S3208"/>
  <c r="Q3208"/>
  <c r="O3208"/>
  <c r="G3208"/>
  <c r="Y3207"/>
  <c r="S3207"/>
  <c r="Q3207"/>
  <c r="O3207"/>
  <c r="G3207"/>
  <c r="Y3206"/>
  <c r="S3206"/>
  <c r="Q3206"/>
  <c r="O3206"/>
  <c r="G3206"/>
  <c r="Y3205"/>
  <c r="S3205"/>
  <c r="Q3205"/>
  <c r="O3205"/>
  <c r="G3205"/>
  <c r="Y3204"/>
  <c r="S3204"/>
  <c r="Q3204"/>
  <c r="O3204"/>
  <c r="G3204"/>
  <c r="Y3203"/>
  <c r="S3203"/>
  <c r="Q3203"/>
  <c r="O3203"/>
  <c r="G3203"/>
  <c r="Y3202"/>
  <c r="S3202"/>
  <c r="Q3202"/>
  <c r="O3202"/>
  <c r="G3202"/>
  <c r="Y3201"/>
  <c r="S3201"/>
  <c r="Q3201"/>
  <c r="O3201"/>
  <c r="G3201"/>
  <c r="Y3200"/>
  <c r="S3200"/>
  <c r="Q3200"/>
  <c r="O3200"/>
  <c r="G3200"/>
  <c r="Y3199"/>
  <c r="S3199"/>
  <c r="Q3199"/>
  <c r="O3199"/>
  <c r="G3199"/>
  <c r="Y3198"/>
  <c r="S3198"/>
  <c r="Q3198"/>
  <c r="O3198"/>
  <c r="G3198"/>
  <c r="Y3197"/>
  <c r="S3197"/>
  <c r="Q3197"/>
  <c r="O3197"/>
  <c r="G3197"/>
  <c r="Y3196"/>
  <c r="S3196"/>
  <c r="Q3196"/>
  <c r="O3196"/>
  <c r="G3196"/>
  <c r="Y3195"/>
  <c r="S3195"/>
  <c r="Q3195"/>
  <c r="O3195"/>
  <c r="G3195"/>
  <c r="Y3194"/>
  <c r="S3194"/>
  <c r="Q3194"/>
  <c r="O3194"/>
  <c r="G3194"/>
  <c r="Y3193"/>
  <c r="S3193"/>
  <c r="Q3193"/>
  <c r="O3193"/>
  <c r="G3193"/>
  <c r="Y3192"/>
  <c r="S3192"/>
  <c r="Q3192"/>
  <c r="O3192"/>
  <c r="G3192"/>
  <c r="Y3191"/>
  <c r="S3191"/>
  <c r="Q3191"/>
  <c r="O3191"/>
  <c r="G3191"/>
  <c r="Y3190"/>
  <c r="S3190"/>
  <c r="Q3190"/>
  <c r="O3190"/>
  <c r="G3190"/>
  <c r="Y3189"/>
  <c r="S3189"/>
  <c r="Q3189"/>
  <c r="O3189"/>
  <c r="G3189"/>
  <c r="Y3188"/>
  <c r="S3188"/>
  <c r="Q3188"/>
  <c r="O3188"/>
  <c r="G3188"/>
  <c r="Y3187"/>
  <c r="S3187"/>
  <c r="Q3187"/>
  <c r="O3187"/>
  <c r="G3187"/>
  <c r="Y3186"/>
  <c r="S3186"/>
  <c r="Q3186"/>
  <c r="O3186"/>
  <c r="G3186"/>
  <c r="Y3185"/>
  <c r="S3185"/>
  <c r="Q3185"/>
  <c r="O3185"/>
  <c r="G3185"/>
  <c r="Y3184"/>
  <c r="S3184"/>
  <c r="Q3184"/>
  <c r="O3184"/>
  <c r="G3184"/>
  <c r="Y3183"/>
  <c r="S3183"/>
  <c r="Q3183"/>
  <c r="O3183"/>
  <c r="G3183"/>
  <c r="Y3182"/>
  <c r="S3182"/>
  <c r="Q3182"/>
  <c r="O3182"/>
  <c r="G3182"/>
  <c r="Y3181"/>
  <c r="S3181"/>
  <c r="Q3181"/>
  <c r="O3181"/>
  <c r="G3181"/>
  <c r="Y3180"/>
  <c r="S3180"/>
  <c r="Q3180"/>
  <c r="O3180"/>
  <c r="G3180"/>
  <c r="Y3179"/>
  <c r="S3179"/>
  <c r="Q3179"/>
  <c r="O3179"/>
  <c r="G3179"/>
  <c r="Y3178"/>
  <c r="S3178"/>
  <c r="Q3178"/>
  <c r="O3178"/>
  <c r="G3178"/>
  <c r="Y3177"/>
  <c r="S3177"/>
  <c r="Q3177"/>
  <c r="O3177"/>
  <c r="G3177"/>
  <c r="Y3176"/>
  <c r="S3176"/>
  <c r="Q3176"/>
  <c r="O3176"/>
  <c r="G3176"/>
  <c r="Y3175"/>
  <c r="S3175"/>
  <c r="Q3175"/>
  <c r="O3175"/>
  <c r="G3175"/>
  <c r="Y3174"/>
  <c r="S3174"/>
  <c r="Q3174"/>
  <c r="O3174"/>
  <c r="G3174"/>
  <c r="Y3173"/>
  <c r="S3173"/>
  <c r="Q3173"/>
  <c r="O3173"/>
  <c r="G3173"/>
  <c r="Y3172"/>
  <c r="S3172"/>
  <c r="Q3172"/>
  <c r="O3172"/>
  <c r="G3172"/>
  <c r="Y3171"/>
  <c r="S3171"/>
  <c r="Q3171"/>
  <c r="O3171"/>
  <c r="G3171"/>
  <c r="Y3170"/>
  <c r="S3170"/>
  <c r="Q3170"/>
  <c r="O3170"/>
  <c r="G3170"/>
  <c r="Y3169"/>
  <c r="S3169"/>
  <c r="Q3169"/>
  <c r="O3169"/>
  <c r="G3169"/>
  <c r="Y3168"/>
  <c r="S3168"/>
  <c r="Q3168"/>
  <c r="O3168"/>
  <c r="G3168"/>
  <c r="Y3167"/>
  <c r="S3167"/>
  <c r="Q3167"/>
  <c r="O3167"/>
  <c r="G3167"/>
  <c r="Y3166"/>
  <c r="S3166"/>
  <c r="Q3166"/>
  <c r="O3166"/>
  <c r="G3166"/>
  <c r="Y3165"/>
  <c r="S3165"/>
  <c r="Q3165"/>
  <c r="O3165"/>
  <c r="G3165"/>
  <c r="Y3164"/>
  <c r="S3164"/>
  <c r="Q3164"/>
  <c r="O3164"/>
  <c r="G3164"/>
  <c r="Y3163"/>
  <c r="S3163"/>
  <c r="Q3163"/>
  <c r="O3163"/>
  <c r="G3163"/>
  <c r="Y3162"/>
  <c r="S3162"/>
  <c r="Q3162"/>
  <c r="O3162"/>
  <c r="G3162"/>
  <c r="Y3161"/>
  <c r="S3161"/>
  <c r="Q3161"/>
  <c r="O3161"/>
  <c r="G3161"/>
  <c r="Y3160"/>
  <c r="S3160"/>
  <c r="Q3160"/>
  <c r="O3160"/>
  <c r="G3160"/>
  <c r="Y3159"/>
  <c r="S3159"/>
  <c r="Q3159"/>
  <c r="O3159"/>
  <c r="G3159"/>
  <c r="Y3158"/>
  <c r="S3158"/>
  <c r="Q3158"/>
  <c r="O3158"/>
  <c r="G3158"/>
  <c r="Y3157"/>
  <c r="S3157"/>
  <c r="Q3157"/>
  <c r="O3157"/>
  <c r="G3157"/>
  <c r="Y3156"/>
  <c r="S3156"/>
  <c r="Q3156"/>
  <c r="O3156"/>
  <c r="G3156"/>
  <c r="Y3155"/>
  <c r="S3155"/>
  <c r="Q3155"/>
  <c r="O3155"/>
  <c r="G3155"/>
  <c r="Y3154"/>
  <c r="S3154"/>
  <c r="Q3154"/>
  <c r="O3154"/>
  <c r="G3154"/>
  <c r="Y3153"/>
  <c r="S3153"/>
  <c r="Q3153"/>
  <c r="O3153"/>
  <c r="G3153"/>
  <c r="Y3152"/>
  <c r="S3152"/>
  <c r="Q3152"/>
  <c r="O3152"/>
  <c r="G3152"/>
  <c r="Y3151"/>
  <c r="S3151"/>
  <c r="Q3151"/>
  <c r="O3151"/>
  <c r="G3151"/>
  <c r="Y3150"/>
  <c r="S3150"/>
  <c r="Q3150"/>
  <c r="O3150"/>
  <c r="G3150"/>
  <c r="Y3149"/>
  <c r="S3149"/>
  <c r="Q3149"/>
  <c r="O3149"/>
  <c r="G3149"/>
  <c r="Y3148"/>
  <c r="S3148"/>
  <c r="Q3148"/>
  <c r="O3148"/>
  <c r="G3148"/>
  <c r="Y3147"/>
  <c r="S3147"/>
  <c r="Q3147"/>
  <c r="O3147"/>
  <c r="G3147"/>
  <c r="Y3146"/>
  <c r="S3146"/>
  <c r="Q3146"/>
  <c r="O3146"/>
  <c r="G3146"/>
  <c r="Y3145"/>
  <c r="S3145"/>
  <c r="Q3145"/>
  <c r="O3145"/>
  <c r="G3145"/>
  <c r="Y3144"/>
  <c r="S3144"/>
  <c r="Q3144"/>
  <c r="O3144"/>
  <c r="G3144"/>
  <c r="Y3143"/>
  <c r="S3143"/>
  <c r="Q3143"/>
  <c r="O3143"/>
  <c r="G3143"/>
  <c r="Y3142"/>
  <c r="S3142"/>
  <c r="Q3142"/>
  <c r="O3142"/>
  <c r="G3142"/>
  <c r="Y3141"/>
  <c r="S3141"/>
  <c r="Q3141"/>
  <c r="O3141"/>
  <c r="G3141"/>
  <c r="Y3140"/>
  <c r="S3140"/>
  <c r="Q3140"/>
  <c r="O3140"/>
  <c r="G3140"/>
  <c r="Y3139"/>
  <c r="S3139"/>
  <c r="Q3139"/>
  <c r="O3139"/>
  <c r="G3139"/>
  <c r="Y3138"/>
  <c r="S3138"/>
  <c r="Q3138"/>
  <c r="O3138"/>
  <c r="G3138"/>
  <c r="Y3137"/>
  <c r="S3137"/>
  <c r="Q3137"/>
  <c r="O3137"/>
  <c r="G3137"/>
  <c r="Y3136"/>
  <c r="S3136"/>
  <c r="Q3136"/>
  <c r="O3136"/>
  <c r="G3136"/>
  <c r="Y3135"/>
  <c r="S3135"/>
  <c r="Q3135"/>
  <c r="O3135"/>
  <c r="G3135"/>
  <c r="Y3134"/>
  <c r="S3134"/>
  <c r="Q3134"/>
  <c r="O3134"/>
  <c r="G3134"/>
  <c r="Y3133"/>
  <c r="S3133"/>
  <c r="Q3133"/>
  <c r="O3133"/>
  <c r="G3133"/>
  <c r="Y3132"/>
  <c r="S3132"/>
  <c r="Q3132"/>
  <c r="O3132"/>
  <c r="G3132"/>
  <c r="Y3131"/>
  <c r="S3131"/>
  <c r="Q3131"/>
  <c r="O3131"/>
  <c r="G3131"/>
  <c r="Y3130"/>
  <c r="S3130"/>
  <c r="Q3130"/>
  <c r="O3130"/>
  <c r="G3130"/>
  <c r="Y3129"/>
  <c r="S3129"/>
  <c r="Q3129"/>
  <c r="O3129"/>
  <c r="G3129"/>
  <c r="Y3128"/>
  <c r="S3128"/>
  <c r="Q3128"/>
  <c r="O3128"/>
  <c r="G3128"/>
  <c r="Y3127"/>
  <c r="S3127"/>
  <c r="Q3127"/>
  <c r="O3127"/>
  <c r="G3127"/>
  <c r="Y3126"/>
  <c r="S3126"/>
  <c r="Q3126"/>
  <c r="O3126"/>
  <c r="G3126"/>
  <c r="Y3125"/>
  <c r="S3125"/>
  <c r="Q3125"/>
  <c r="O3125"/>
  <c r="G3125"/>
  <c r="Y3124"/>
  <c r="S3124"/>
  <c r="Q3124"/>
  <c r="O3124"/>
  <c r="G3124"/>
  <c r="Y3123"/>
  <c r="S3123"/>
  <c r="Q3123"/>
  <c r="O3123"/>
  <c r="G3123"/>
  <c r="Y3122"/>
  <c r="S3122"/>
  <c r="Q3122"/>
  <c r="O3122"/>
  <c r="G3122"/>
  <c r="Y3121"/>
  <c r="S3121"/>
  <c r="Q3121"/>
  <c r="O3121"/>
  <c r="G3121"/>
  <c r="Y3120"/>
  <c r="S3120"/>
  <c r="Q3120"/>
  <c r="O3120"/>
  <c r="G3120"/>
  <c r="Y3119"/>
  <c r="S3119"/>
  <c r="Q3119"/>
  <c r="O3119"/>
  <c r="G3119"/>
  <c r="Y3118"/>
  <c r="S3118"/>
  <c r="Q3118"/>
  <c r="O3118"/>
  <c r="G3118"/>
  <c r="Y3117"/>
  <c r="S3117"/>
  <c r="Q3117"/>
  <c r="O3117"/>
  <c r="G3117"/>
  <c r="Y3116"/>
  <c r="S3116"/>
  <c r="Q3116"/>
  <c r="O3116"/>
  <c r="G3116"/>
  <c r="Y3115"/>
  <c r="S3115"/>
  <c r="Q3115"/>
  <c r="O3115"/>
  <c r="G3115"/>
  <c r="Y3114"/>
  <c r="S3114"/>
  <c r="Q3114"/>
  <c r="O3114"/>
  <c r="G3114"/>
  <c r="Y3113"/>
  <c r="S3113"/>
  <c r="Q3113"/>
  <c r="O3113"/>
  <c r="G3113"/>
  <c r="Y3112"/>
  <c r="S3112"/>
  <c r="Q3112"/>
  <c r="O3112"/>
  <c r="G3112"/>
  <c r="Y3111"/>
  <c r="S3111"/>
  <c r="Q3111"/>
  <c r="O3111"/>
  <c r="G3111"/>
  <c r="Y3110"/>
  <c r="S3110"/>
  <c r="Q3110"/>
  <c r="O3110"/>
  <c r="G3110"/>
  <c r="Y3109"/>
  <c r="S3109"/>
  <c r="Q3109"/>
  <c r="O3109"/>
  <c r="G3109"/>
  <c r="Y3108"/>
  <c r="S3108"/>
  <c r="Q3108"/>
  <c r="O3108"/>
  <c r="G3108"/>
  <c r="Y3107"/>
  <c r="S3107"/>
  <c r="Q3107"/>
  <c r="O3107"/>
  <c r="G3107"/>
  <c r="Y3106"/>
  <c r="S3106"/>
  <c r="Q3106"/>
  <c r="O3106"/>
  <c r="G3106"/>
  <c r="Y3105"/>
  <c r="S3105"/>
  <c r="Q3105"/>
  <c r="O3105"/>
  <c r="G3105"/>
  <c r="Y3104"/>
  <c r="S3104"/>
  <c r="Q3104"/>
  <c r="O3104"/>
  <c r="G3104"/>
  <c r="Y3103"/>
  <c r="S3103"/>
  <c r="Q3103"/>
  <c r="O3103"/>
  <c r="G3103"/>
  <c r="Y3102"/>
  <c r="S3102"/>
  <c r="Q3102"/>
  <c r="O3102"/>
  <c r="G3102"/>
  <c r="Y3101"/>
  <c r="S3101"/>
  <c r="Q3101"/>
  <c r="O3101"/>
  <c r="G3101"/>
  <c r="Y3100"/>
  <c r="S3100"/>
  <c r="Q3100"/>
  <c r="O3100"/>
  <c r="G3100"/>
  <c r="Y3099"/>
  <c r="S3099"/>
  <c r="Q3099"/>
  <c r="O3099"/>
  <c r="G3099"/>
  <c r="Y3098"/>
  <c r="S3098"/>
  <c r="Q3098"/>
  <c r="O3098"/>
  <c r="G3098"/>
  <c r="Y3097"/>
  <c r="S3097"/>
  <c r="Q3097"/>
  <c r="O3097"/>
  <c r="G3097"/>
  <c r="Y3096"/>
  <c r="S3096"/>
  <c r="Q3096"/>
  <c r="O3096"/>
  <c r="G3096"/>
  <c r="Y3095"/>
  <c r="S3095"/>
  <c r="Q3095"/>
  <c r="O3095"/>
  <c r="G3095"/>
  <c r="Y3094"/>
  <c r="S3094"/>
  <c r="Q3094"/>
  <c r="O3094"/>
  <c r="G3094"/>
  <c r="Y3093"/>
  <c r="S3093"/>
  <c r="Q3093"/>
  <c r="O3093"/>
  <c r="G3093"/>
  <c r="Y3092"/>
  <c r="S3092"/>
  <c r="Q3092"/>
  <c r="O3092"/>
  <c r="G3092"/>
  <c r="Y3091"/>
  <c r="S3091"/>
  <c r="Q3091"/>
  <c r="O3091"/>
  <c r="G3091"/>
  <c r="Y3090"/>
  <c r="S3090"/>
  <c r="Q3090"/>
  <c r="O3090"/>
  <c r="G3090"/>
  <c r="Y3089"/>
  <c r="S3089"/>
  <c r="Q3089"/>
  <c r="O3089"/>
  <c r="G3089"/>
  <c r="Y3088"/>
  <c r="S3088"/>
  <c r="Q3088"/>
  <c r="O3088"/>
  <c r="G3088"/>
  <c r="Y3087"/>
  <c r="S3087"/>
  <c r="Q3087"/>
  <c r="O3087"/>
  <c r="G3087"/>
  <c r="Y3086"/>
  <c r="S3086"/>
  <c r="Q3086"/>
  <c r="O3086"/>
  <c r="G3086"/>
  <c r="Y3085"/>
  <c r="S3085"/>
  <c r="Q3085"/>
  <c r="O3085"/>
  <c r="G3085"/>
  <c r="Y3084"/>
  <c r="S3084"/>
  <c r="Q3084"/>
  <c r="O3084"/>
  <c r="G3084"/>
  <c r="Y3083"/>
  <c r="S3083"/>
  <c r="Q3083"/>
  <c r="O3083"/>
  <c r="G3083"/>
  <c r="Y3082"/>
  <c r="S3082"/>
  <c r="Q3082"/>
  <c r="O3082"/>
  <c r="G3082"/>
  <c r="Y3081"/>
  <c r="S3081"/>
  <c r="Q3081"/>
  <c r="O3081"/>
  <c r="G3081"/>
  <c r="Y3080"/>
  <c r="S3080"/>
  <c r="Q3080"/>
  <c r="O3080"/>
  <c r="G3080"/>
  <c r="Y3079"/>
  <c r="S3079"/>
  <c r="Q3079"/>
  <c r="O3079"/>
  <c r="G3079"/>
  <c r="Y3078"/>
  <c r="S3078"/>
  <c r="Q3078"/>
  <c r="O3078"/>
  <c r="G3078"/>
  <c r="Y3077"/>
  <c r="S3077"/>
  <c r="Q3077"/>
  <c r="O3077"/>
  <c r="G3077"/>
  <c r="Y3076"/>
  <c r="S3076"/>
  <c r="Q3076"/>
  <c r="O3076"/>
  <c r="G3076"/>
  <c r="Y3075"/>
  <c r="S3075"/>
  <c r="Q3075"/>
  <c r="O3075"/>
  <c r="G3075"/>
  <c r="Y3074"/>
  <c r="S3074"/>
  <c r="Q3074"/>
  <c r="O3074"/>
  <c r="G3074"/>
  <c r="Y3073"/>
  <c r="S3073"/>
  <c r="Q3073"/>
  <c r="O3073"/>
  <c r="G3073"/>
  <c r="Y3072"/>
  <c r="S3072"/>
  <c r="Q3072"/>
  <c r="O3072"/>
  <c r="G3072"/>
  <c r="Y3071"/>
  <c r="S3071"/>
  <c r="Q3071"/>
  <c r="O3071"/>
  <c r="G3071"/>
  <c r="Y3070"/>
  <c r="S3070"/>
  <c r="Q3070"/>
  <c r="O3070"/>
  <c r="G3070"/>
  <c r="Y3069"/>
  <c r="S3069"/>
  <c r="Q3069"/>
  <c r="O3069"/>
  <c r="G3069"/>
  <c r="Y3068"/>
  <c r="S3068"/>
  <c r="Q3068"/>
  <c r="O3068"/>
  <c r="G3068"/>
  <c r="Y3067"/>
  <c r="S3067"/>
  <c r="Q3067"/>
  <c r="O3067"/>
  <c r="G3067"/>
  <c r="Y3066"/>
  <c r="S3066"/>
  <c r="Q3066"/>
  <c r="O3066"/>
  <c r="G3066"/>
  <c r="Y3065"/>
  <c r="S3065"/>
  <c r="Q3065"/>
  <c r="O3065"/>
  <c r="G3065"/>
  <c r="Y3064"/>
  <c r="S3064"/>
  <c r="Q3064"/>
  <c r="O3064"/>
  <c r="G3064"/>
  <c r="Y3063"/>
  <c r="S3063"/>
  <c r="Q3063"/>
  <c r="O3063"/>
  <c r="G3063"/>
  <c r="Y3062"/>
  <c r="S3062"/>
  <c r="Q3062"/>
  <c r="O3062"/>
  <c r="G3062"/>
  <c r="Y3061"/>
  <c r="S3061"/>
  <c r="Q3061"/>
  <c r="O3061"/>
  <c r="G3061"/>
  <c r="Y3060"/>
  <c r="S3060"/>
  <c r="Q3060"/>
  <c r="O3060"/>
  <c r="G3060"/>
  <c r="Y3059"/>
  <c r="S3059"/>
  <c r="Q3059"/>
  <c r="O3059"/>
  <c r="G3059"/>
  <c r="Y3058"/>
  <c r="S3058"/>
  <c r="Q3058"/>
  <c r="O3058"/>
  <c r="G3058"/>
  <c r="Y3057"/>
  <c r="S3057"/>
  <c r="Q3057"/>
  <c r="O3057"/>
  <c r="G3057"/>
  <c r="Y3056"/>
  <c r="S3056"/>
  <c r="Q3056"/>
  <c r="O3056"/>
  <c r="G3056"/>
  <c r="Y3055"/>
  <c r="S3055"/>
  <c r="Q3055"/>
  <c r="O3055"/>
  <c r="G3055"/>
  <c r="Y3054"/>
  <c r="S3054"/>
  <c r="Q3054"/>
  <c r="O3054"/>
  <c r="G3054"/>
  <c r="Y3053"/>
  <c r="S3053"/>
  <c r="Q3053"/>
  <c r="O3053"/>
  <c r="G3053"/>
  <c r="Y3052"/>
  <c r="S3052"/>
  <c r="Q3052"/>
  <c r="O3052"/>
  <c r="G3052"/>
  <c r="Y3051"/>
  <c r="S3051"/>
  <c r="Q3051"/>
  <c r="O3051"/>
  <c r="G3051"/>
  <c r="Y3050"/>
  <c r="S3050"/>
  <c r="Q3050"/>
  <c r="O3050"/>
  <c r="G3050"/>
  <c r="Y3049"/>
  <c r="S3049"/>
  <c r="Q3049"/>
  <c r="O3049"/>
  <c r="G3049"/>
  <c r="Y3048"/>
  <c r="S3048"/>
  <c r="Q3048"/>
  <c r="O3048"/>
  <c r="G3048"/>
  <c r="Y3047"/>
  <c r="S3047"/>
  <c r="Q3047"/>
  <c r="O3047"/>
  <c r="G3047"/>
  <c r="Y3046"/>
  <c r="S3046"/>
  <c r="Q3046"/>
  <c r="O3046"/>
  <c r="G3046"/>
  <c r="Y3045"/>
  <c r="S3045"/>
  <c r="Q3045"/>
  <c r="O3045"/>
  <c r="G3045"/>
  <c r="Y3044"/>
  <c r="S3044"/>
  <c r="Q3044"/>
  <c r="O3044"/>
  <c r="G3044"/>
  <c r="Y3043"/>
  <c r="S3043"/>
  <c r="Q3043"/>
  <c r="O3043"/>
  <c r="G3043"/>
  <c r="Y3042"/>
  <c r="S3042"/>
  <c r="Q3042"/>
  <c r="O3042"/>
  <c r="G3042"/>
  <c r="Y3041"/>
  <c r="S3041"/>
  <c r="Q3041"/>
  <c r="O3041"/>
  <c r="G3041"/>
  <c r="Y3040"/>
  <c r="S3040"/>
  <c r="Q3040"/>
  <c r="O3040"/>
  <c r="G3040"/>
  <c r="Y3039"/>
  <c r="S3039"/>
  <c r="Q3039"/>
  <c r="O3039"/>
  <c r="G3039"/>
  <c r="Y3038"/>
  <c r="S3038"/>
  <c r="Q3038"/>
  <c r="O3038"/>
  <c r="G3038"/>
  <c r="Y3037"/>
  <c r="S3037"/>
  <c r="Q3037"/>
  <c r="O3037"/>
  <c r="G3037"/>
  <c r="Y3036"/>
  <c r="S3036"/>
  <c r="Q3036"/>
  <c r="O3036"/>
  <c r="G3036"/>
  <c r="Y3035"/>
  <c r="S3035"/>
  <c r="Q3035"/>
  <c r="O3035"/>
  <c r="G3035"/>
  <c r="Y3034"/>
  <c r="S3034"/>
  <c r="Q3034"/>
  <c r="O3034"/>
  <c r="G3034"/>
  <c r="Y3033"/>
  <c r="S3033"/>
  <c r="Q3033"/>
  <c r="O3033"/>
  <c r="G3033"/>
  <c r="Y3032"/>
  <c r="S3032"/>
  <c r="Q3032"/>
  <c r="O3032"/>
  <c r="G3032"/>
  <c r="Y3031"/>
  <c r="S3031"/>
  <c r="Q3031"/>
  <c r="O3031"/>
  <c r="G3031"/>
  <c r="Y3030"/>
  <c r="S3030"/>
  <c r="Q3030"/>
  <c r="O3030"/>
  <c r="G3030"/>
  <c r="Y3029"/>
  <c r="S3029"/>
  <c r="Q3029"/>
  <c r="O3029"/>
  <c r="G3029"/>
  <c r="Y3028"/>
  <c r="S3028"/>
  <c r="Q3028"/>
  <c r="O3028"/>
  <c r="G3028"/>
  <c r="Y3027"/>
  <c r="S3027"/>
  <c r="Q3027"/>
  <c r="O3027"/>
  <c r="G3027"/>
  <c r="Y3026"/>
  <c r="S3026"/>
  <c r="Q3026"/>
  <c r="O3026"/>
  <c r="G3026"/>
  <c r="Y3025"/>
  <c r="S3025"/>
  <c r="Q3025"/>
  <c r="O3025"/>
  <c r="G3025"/>
  <c r="Y3024"/>
  <c r="S3024"/>
  <c r="Q3024"/>
  <c r="O3024"/>
  <c r="G3024"/>
  <c r="Y3023"/>
  <c r="S3023"/>
  <c r="Q3023"/>
  <c r="O3023"/>
  <c r="G3023"/>
  <c r="Y3022"/>
  <c r="S3022"/>
  <c r="Q3022"/>
  <c r="O3022"/>
  <c r="G3022"/>
  <c r="Y3021"/>
  <c r="S3021"/>
  <c r="Q3021"/>
  <c r="O3021"/>
  <c r="G3021"/>
  <c r="Y3020"/>
  <c r="S3020"/>
  <c r="Q3020"/>
  <c r="O3020"/>
  <c r="G3020"/>
  <c r="Y3019"/>
  <c r="S3019"/>
  <c r="Q3019"/>
  <c r="O3019"/>
  <c r="G3019"/>
  <c r="Y3018"/>
  <c r="S3018"/>
  <c r="Q3018"/>
  <c r="O3018"/>
  <c r="G3018"/>
  <c r="Y3017"/>
  <c r="S3017"/>
  <c r="Q3017"/>
  <c r="O3017"/>
  <c r="G3017"/>
  <c r="Y3016"/>
  <c r="S3016"/>
  <c r="Q3016"/>
  <c r="O3016"/>
  <c r="G3016"/>
  <c r="Y3015"/>
  <c r="S3015"/>
  <c r="Q3015"/>
  <c r="O3015"/>
  <c r="G3015"/>
  <c r="Y3014"/>
  <c r="S3014"/>
  <c r="Q3014"/>
  <c r="O3014"/>
  <c r="G3014"/>
  <c r="Y3013"/>
  <c r="S3013"/>
  <c r="Q3013"/>
  <c r="O3013"/>
  <c r="G3013"/>
  <c r="Y3012"/>
  <c r="S3012"/>
  <c r="Q3012"/>
  <c r="O3012"/>
  <c r="G3012"/>
  <c r="Y3011"/>
  <c r="S3011"/>
  <c r="Q3011"/>
  <c r="O3011"/>
  <c r="G3011"/>
  <c r="Y3010"/>
  <c r="S3010"/>
  <c r="Q3010"/>
  <c r="O3010"/>
  <c r="G3010"/>
  <c r="Y3009"/>
  <c r="S3009"/>
  <c r="Q3009"/>
  <c r="O3009"/>
  <c r="G3009"/>
  <c r="Y3008"/>
  <c r="S3008"/>
  <c r="Q3008"/>
  <c r="O3008"/>
  <c r="G3008"/>
  <c r="Y3007"/>
  <c r="S3007"/>
  <c r="Q3007"/>
  <c r="O3007"/>
  <c r="G3007"/>
  <c r="Y3006"/>
  <c r="S3006"/>
  <c r="Q3006"/>
  <c r="O3006"/>
  <c r="G3006"/>
  <c r="Y3005"/>
  <c r="S3005"/>
  <c r="Q3005"/>
  <c r="O3005"/>
  <c r="G3005"/>
  <c r="Y3004"/>
  <c r="S3004"/>
  <c r="Q3004"/>
  <c r="O3004"/>
  <c r="G3004"/>
  <c r="Y3003"/>
  <c r="S3003"/>
  <c r="Q3003"/>
  <c r="O3003"/>
  <c r="G3003"/>
  <c r="Y3002"/>
  <c r="S3002"/>
  <c r="Q3002"/>
  <c r="O3002"/>
  <c r="G3002"/>
  <c r="Y3001"/>
  <c r="S3001"/>
  <c r="Q3001"/>
  <c r="O3001"/>
  <c r="G3001"/>
  <c r="Y3000"/>
  <c r="S3000"/>
  <c r="Q3000"/>
  <c r="O3000"/>
  <c r="G3000"/>
  <c r="Y2999"/>
  <c r="S2999"/>
  <c r="Q2999"/>
  <c r="O2999"/>
  <c r="G2999"/>
  <c r="Y2998"/>
  <c r="S2998"/>
  <c r="Q2998"/>
  <c r="O2998"/>
  <c r="G2998"/>
  <c r="Y2997"/>
  <c r="S2997"/>
  <c r="Q2997"/>
  <c r="O2997"/>
  <c r="G2997"/>
  <c r="Y2996"/>
  <c r="S2996"/>
  <c r="Q2996"/>
  <c r="O2996"/>
  <c r="G2996"/>
  <c r="Y2995"/>
  <c r="S2995"/>
  <c r="Q2995"/>
  <c r="O2995"/>
  <c r="G2995"/>
  <c r="Y2994"/>
  <c r="S2994"/>
  <c r="Q2994"/>
  <c r="O2994"/>
  <c r="G2994"/>
  <c r="Y2993"/>
  <c r="S2993"/>
  <c r="Q2993"/>
  <c r="O2993"/>
  <c r="G2993"/>
  <c r="Y2992"/>
  <c r="S2992"/>
  <c r="Q2992"/>
  <c r="O2992"/>
  <c r="G2992"/>
  <c r="Y2991"/>
  <c r="S2991"/>
  <c r="Q2991"/>
  <c r="O2991"/>
  <c r="G2991"/>
  <c r="Y2990"/>
  <c r="S2990"/>
  <c r="Q2990"/>
  <c r="O2990"/>
  <c r="G2990"/>
  <c r="Y2989"/>
  <c r="S2989"/>
  <c r="Q2989"/>
  <c r="O2989"/>
  <c r="G2989"/>
  <c r="Y2988"/>
  <c r="S2988"/>
  <c r="Q2988"/>
  <c r="O2988"/>
  <c r="G2988"/>
  <c r="Y2987"/>
  <c r="S2987"/>
  <c r="Q2987"/>
  <c r="O2987"/>
  <c r="G2987"/>
  <c r="Y2986"/>
  <c r="S2986"/>
  <c r="Q2986"/>
  <c r="O2986"/>
  <c r="G2986"/>
  <c r="Y2985"/>
  <c r="S2985"/>
  <c r="Q2985"/>
  <c r="O2985"/>
  <c r="G2985"/>
  <c r="Y2984"/>
  <c r="S2984"/>
  <c r="Q2984"/>
  <c r="O2984"/>
  <c r="G2984"/>
  <c r="Y2983"/>
  <c r="S2983"/>
  <c r="Q2983"/>
  <c r="O2983"/>
  <c r="G2983"/>
  <c r="Y2982"/>
  <c r="S2982"/>
  <c r="Q2982"/>
  <c r="O2982"/>
  <c r="G2982"/>
  <c r="Y2981"/>
  <c r="S2981"/>
  <c r="Q2981"/>
  <c r="O2981"/>
  <c r="G2981"/>
  <c r="Y2980"/>
  <c r="S2980"/>
  <c r="Q2980"/>
  <c r="O2980"/>
  <c r="G2980"/>
  <c r="Y2979"/>
  <c r="S2979"/>
  <c r="Q2979"/>
  <c r="O2979"/>
  <c r="G2979"/>
  <c r="Y2978"/>
  <c r="S2978"/>
  <c r="Q2978"/>
  <c r="O2978"/>
  <c r="G2978"/>
  <c r="Y2977"/>
  <c r="S2977"/>
  <c r="Q2977"/>
  <c r="O2977"/>
  <c r="G2977"/>
  <c r="Y2976"/>
  <c r="S2976"/>
  <c r="Q2976"/>
  <c r="O2976"/>
  <c r="G2976"/>
  <c r="Y2975"/>
  <c r="S2975"/>
  <c r="Q2975"/>
  <c r="O2975"/>
  <c r="G2975"/>
  <c r="Y2974"/>
  <c r="S2974"/>
  <c r="Q2974"/>
  <c r="O2974"/>
  <c r="G2974"/>
  <c r="Y2973"/>
  <c r="S2973"/>
  <c r="Q2973"/>
  <c r="O2973"/>
  <c r="G2973"/>
  <c r="Y2972"/>
  <c r="S2972"/>
  <c r="Q2972"/>
  <c r="O2972"/>
  <c r="G2972"/>
  <c r="Y2971"/>
  <c r="S2971"/>
  <c r="Q2971"/>
  <c r="O2971"/>
  <c r="G2971"/>
  <c r="Y2970"/>
  <c r="S2970"/>
  <c r="Q2970"/>
  <c r="O2970"/>
  <c r="G2970"/>
  <c r="Y2969"/>
  <c r="S2969"/>
  <c r="Q2969"/>
  <c r="O2969"/>
  <c r="G2969"/>
  <c r="Y2968"/>
  <c r="S2968"/>
  <c r="Q2968"/>
  <c r="O2968"/>
  <c r="G2968"/>
  <c r="Y2967"/>
  <c r="S2967"/>
  <c r="Q2967"/>
  <c r="O2967"/>
  <c r="G2967"/>
  <c r="Y2966"/>
  <c r="S2966"/>
  <c r="Q2966"/>
  <c r="O2966"/>
  <c r="G2966"/>
  <c r="Y2965"/>
  <c r="S2965"/>
  <c r="Q2965"/>
  <c r="O2965"/>
  <c r="G2965"/>
  <c r="Y2964"/>
  <c r="S2964"/>
  <c r="Q2964"/>
  <c r="O2964"/>
  <c r="G2964"/>
  <c r="Y2963"/>
  <c r="S2963"/>
  <c r="Q2963"/>
  <c r="O2963"/>
  <c r="G2963"/>
  <c r="Y2962"/>
  <c r="S2962"/>
  <c r="Q2962"/>
  <c r="O2962"/>
  <c r="G2962"/>
  <c r="Y2961"/>
  <c r="S2961"/>
  <c r="Q2961"/>
  <c r="O2961"/>
  <c r="G2961"/>
  <c r="Y2960"/>
  <c r="S2960"/>
  <c r="Q2960"/>
  <c r="O2960"/>
  <c r="G2960"/>
  <c r="Y2959"/>
  <c r="S2959"/>
  <c r="Q2959"/>
  <c r="O2959"/>
  <c r="G2959"/>
  <c r="Y2958"/>
  <c r="S2958"/>
  <c r="Q2958"/>
  <c r="O2958"/>
  <c r="G2958"/>
  <c r="Y2957"/>
  <c r="S2957"/>
  <c r="Q2957"/>
  <c r="O2957"/>
  <c r="G2957"/>
  <c r="Y2956"/>
  <c r="S2956"/>
  <c r="Q2956"/>
  <c r="O2956"/>
  <c r="G2956"/>
  <c r="Y2955"/>
  <c r="S2955"/>
  <c r="Q2955"/>
  <c r="O2955"/>
  <c r="G2955"/>
  <c r="Y2954"/>
  <c r="S2954"/>
  <c r="Q2954"/>
  <c r="O2954"/>
  <c r="G2954"/>
  <c r="Y2953"/>
  <c r="S2953"/>
  <c r="Q2953"/>
  <c r="O2953"/>
  <c r="G2953"/>
  <c r="Y2952"/>
  <c r="S2952"/>
  <c r="Q2952"/>
  <c r="O2952"/>
  <c r="G2952"/>
  <c r="Y2951"/>
  <c r="S2951"/>
  <c r="Q2951"/>
  <c r="O2951"/>
  <c r="G2951"/>
  <c r="Y2950"/>
  <c r="S2950"/>
  <c r="Q2950"/>
  <c r="O2950"/>
  <c r="G2950"/>
  <c r="Y2949"/>
  <c r="S2949"/>
  <c r="Q2949"/>
  <c r="O2949"/>
  <c r="G2949"/>
  <c r="Y2948"/>
  <c r="S2948"/>
  <c r="Q2948"/>
  <c r="O2948"/>
  <c r="G2948"/>
  <c r="Y2947"/>
  <c r="S2947"/>
  <c r="Q2947"/>
  <c r="O2947"/>
  <c r="G2947"/>
  <c r="Y2946"/>
  <c r="S2946"/>
  <c r="Q2946"/>
  <c r="O2946"/>
  <c r="G2946"/>
  <c r="Y2945"/>
  <c r="S2945"/>
  <c r="Q2945"/>
  <c r="O2945"/>
  <c r="G2945"/>
  <c r="Y2944"/>
  <c r="S2944"/>
  <c r="Q2944"/>
  <c r="O2944"/>
  <c r="G2944"/>
  <c r="Y2943"/>
  <c r="S2943"/>
  <c r="Q2943"/>
  <c r="O2943"/>
  <c r="G2943"/>
  <c r="Y2942"/>
  <c r="S2942"/>
  <c r="Q2942"/>
  <c r="O2942"/>
  <c r="G2942"/>
  <c r="Y2941"/>
  <c r="S2941"/>
  <c r="Q2941"/>
  <c r="O2941"/>
  <c r="G2941"/>
  <c r="Y2940"/>
  <c r="S2940"/>
  <c r="Q2940"/>
  <c r="O2940"/>
  <c r="G2940"/>
  <c r="Y2939"/>
  <c r="S2939"/>
  <c r="Q2939"/>
  <c r="O2939"/>
  <c r="G2939"/>
  <c r="Y2938"/>
  <c r="S2938"/>
  <c r="Q2938"/>
  <c r="O2938"/>
  <c r="G2938"/>
  <c r="Y2937"/>
  <c r="S2937"/>
  <c r="Q2937"/>
  <c r="O2937"/>
  <c r="G2937"/>
  <c r="Y2936"/>
  <c r="S2936"/>
  <c r="Q2936"/>
  <c r="O2936"/>
  <c r="G2936"/>
  <c r="Y2935"/>
  <c r="S2935"/>
  <c r="Q2935"/>
  <c r="O2935"/>
  <c r="G2935"/>
  <c r="Y2934"/>
  <c r="S2934"/>
  <c r="Q2934"/>
  <c r="O2934"/>
  <c r="G2934"/>
  <c r="Y2933"/>
  <c r="S2933"/>
  <c r="Q2933"/>
  <c r="O2933"/>
  <c r="G2933"/>
  <c r="Y2932"/>
  <c r="S2932"/>
  <c r="Q2932"/>
  <c r="O2932"/>
  <c r="G2932"/>
  <c r="Y2931"/>
  <c r="S2931"/>
  <c r="Q2931"/>
  <c r="O2931"/>
  <c r="G2931"/>
  <c r="Y2930"/>
  <c r="S2930"/>
  <c r="Q2930"/>
  <c r="O2930"/>
  <c r="G2930"/>
  <c r="Y2929"/>
  <c r="S2929"/>
  <c r="Q2929"/>
  <c r="O2929"/>
  <c r="G2929"/>
  <c r="Y2928"/>
  <c r="S2928"/>
  <c r="Q2928"/>
  <c r="O2928"/>
  <c r="G2928"/>
  <c r="Y2927"/>
  <c r="S2927"/>
  <c r="Q2927"/>
  <c r="O2927"/>
  <c r="G2927"/>
  <c r="Y2926"/>
  <c r="S2926"/>
  <c r="Q2926"/>
  <c r="O2926"/>
  <c r="G2926"/>
  <c r="Y2925"/>
  <c r="S2925"/>
  <c r="Q2925"/>
  <c r="O2925"/>
  <c r="G2925"/>
  <c r="Y2924"/>
  <c r="S2924"/>
  <c r="Q2924"/>
  <c r="O2924"/>
  <c r="G2924"/>
  <c r="Y2923"/>
  <c r="S2923"/>
  <c r="Q2923"/>
  <c r="O2923"/>
  <c r="G2923"/>
  <c r="Y2922"/>
  <c r="S2922"/>
  <c r="Q2922"/>
  <c r="O2922"/>
  <c r="G2922"/>
  <c r="Y2921"/>
  <c r="S2921"/>
  <c r="Q2921"/>
  <c r="O2921"/>
  <c r="G2921"/>
  <c r="Y2920"/>
  <c r="S2920"/>
  <c r="Q2920"/>
  <c r="O2920"/>
  <c r="G2920"/>
  <c r="Y2919"/>
  <c r="S2919"/>
  <c r="Q2919"/>
  <c r="O2919"/>
  <c r="G2919"/>
  <c r="Y2918"/>
  <c r="S2918"/>
  <c r="Q2918"/>
  <c r="O2918"/>
  <c r="G2918"/>
  <c r="Y2917"/>
  <c r="S2917"/>
  <c r="Q2917"/>
  <c r="O2917"/>
  <c r="G2917"/>
  <c r="Y2916"/>
  <c r="S2916"/>
  <c r="Q2916"/>
  <c r="O2916"/>
  <c r="G2916"/>
  <c r="Y2915"/>
  <c r="S2915"/>
  <c r="Q2915"/>
  <c r="O2915"/>
  <c r="G2915"/>
  <c r="Y2914"/>
  <c r="S2914"/>
  <c r="Q2914"/>
  <c r="O2914"/>
  <c r="G2914"/>
  <c r="Y2913"/>
  <c r="S2913"/>
  <c r="Q2913"/>
  <c r="O2913"/>
  <c r="G2913"/>
  <c r="Y2912"/>
  <c r="S2912"/>
  <c r="Q2912"/>
  <c r="O2912"/>
  <c r="G2912"/>
  <c r="Y2911"/>
  <c r="S2911"/>
  <c r="Q2911"/>
  <c r="O2911"/>
  <c r="G2911"/>
  <c r="Y2910"/>
  <c r="S2910"/>
  <c r="Q2910"/>
  <c r="O2910"/>
  <c r="G2910"/>
  <c r="Y2909"/>
  <c r="S2909"/>
  <c r="Q2909"/>
  <c r="O2909"/>
  <c r="G2909"/>
  <c r="Y2908"/>
  <c r="S2908"/>
  <c r="Q2908"/>
  <c r="O2908"/>
  <c r="G2908"/>
  <c r="Y2907"/>
  <c r="S2907"/>
  <c r="Q2907"/>
  <c r="O2907"/>
  <c r="G2907"/>
  <c r="Y2906"/>
  <c r="S2906"/>
  <c r="Q2906"/>
  <c r="O2906"/>
  <c r="G2906"/>
  <c r="Y2905"/>
  <c r="S2905"/>
  <c r="Q2905"/>
  <c r="O2905"/>
  <c r="G2905"/>
  <c r="Y2904"/>
  <c r="S2904"/>
  <c r="Q2904"/>
  <c r="O2904"/>
  <c r="G2904"/>
  <c r="Y2903"/>
  <c r="S2903"/>
  <c r="Q2903"/>
  <c r="O2903"/>
  <c r="G2903"/>
  <c r="Y2902"/>
  <c r="S2902"/>
  <c r="Q2902"/>
  <c r="O2902"/>
  <c r="G2902"/>
  <c r="Y2901"/>
  <c r="S2901"/>
  <c r="Q2901"/>
  <c r="O2901"/>
  <c r="G2901"/>
  <c r="Y2900"/>
  <c r="S2900"/>
  <c r="Q2900"/>
  <c r="O2900"/>
  <c r="G2900"/>
  <c r="Y2899"/>
  <c r="S2899"/>
  <c r="Q2899"/>
  <c r="O2899"/>
  <c r="G2899"/>
  <c r="Y2898"/>
  <c r="S2898"/>
  <c r="Q2898"/>
  <c r="O2898"/>
  <c r="G2898"/>
  <c r="Y2897"/>
  <c r="S2897"/>
  <c r="Q2897"/>
  <c r="O2897"/>
  <c r="G2897"/>
  <c r="Y2896"/>
  <c r="S2896"/>
  <c r="Q2896"/>
  <c r="O2896"/>
  <c r="G2896"/>
  <c r="Y2895"/>
  <c r="S2895"/>
  <c r="Q2895"/>
  <c r="O2895"/>
  <c r="G2895"/>
  <c r="Y2894"/>
  <c r="S2894"/>
  <c r="Q2894"/>
  <c r="O2894"/>
  <c r="G2894"/>
  <c r="Y2893"/>
  <c r="S2893"/>
  <c r="Q2893"/>
  <c r="O2893"/>
  <c r="G2893"/>
  <c r="Y2892"/>
  <c r="S2892"/>
  <c r="Q2892"/>
  <c r="O2892"/>
  <c r="G2892"/>
  <c r="Y2891"/>
  <c r="S2891"/>
  <c r="Q2891"/>
  <c r="O2891"/>
  <c r="G2891"/>
  <c r="Y2890"/>
  <c r="S2890"/>
  <c r="Q2890"/>
  <c r="O2890"/>
  <c r="G2890"/>
  <c r="Y2889"/>
  <c r="S2889"/>
  <c r="Q2889"/>
  <c r="O2889"/>
  <c r="G2889"/>
  <c r="Y2888"/>
  <c r="S2888"/>
  <c r="Q2888"/>
  <c r="O2888"/>
  <c r="G2888"/>
  <c r="Y2887"/>
  <c r="S2887"/>
  <c r="Q2887"/>
  <c r="O2887"/>
  <c r="G2887"/>
  <c r="Y2886"/>
  <c r="S2886"/>
  <c r="Q2886"/>
  <c r="O2886"/>
  <c r="G2886"/>
  <c r="Y2885"/>
  <c r="S2885"/>
  <c r="Q2885"/>
  <c r="O2885"/>
  <c r="G2885"/>
  <c r="Y2884"/>
  <c r="S2884"/>
  <c r="Q2884"/>
  <c r="O2884"/>
  <c r="G2884"/>
  <c r="Y2883"/>
  <c r="S2883"/>
  <c r="Q2883"/>
  <c r="O2883"/>
  <c r="G2883"/>
  <c r="Y2882"/>
  <c r="S2882"/>
  <c r="Q2882"/>
  <c r="O2882"/>
  <c r="G2882"/>
  <c r="Y2881"/>
  <c r="S2881"/>
  <c r="Q2881"/>
  <c r="O2881"/>
  <c r="G2881"/>
  <c r="Y2880"/>
  <c r="S2880"/>
  <c r="Q2880"/>
  <c r="O2880"/>
  <c r="G2880"/>
  <c r="Y2879"/>
  <c r="S2879"/>
  <c r="Q2879"/>
  <c r="O2879"/>
  <c r="G2879"/>
  <c r="Y2878"/>
  <c r="S2878"/>
  <c r="Q2878"/>
  <c r="O2878"/>
  <c r="G2878"/>
  <c r="Y2877"/>
  <c r="S2877"/>
  <c r="Q2877"/>
  <c r="O2877"/>
  <c r="G2877"/>
  <c r="Y2876"/>
  <c r="S2876"/>
  <c r="Q2876"/>
  <c r="O2876"/>
  <c r="G2876"/>
  <c r="Y2875"/>
  <c r="S2875"/>
  <c r="Q2875"/>
  <c r="O2875"/>
  <c r="G2875"/>
  <c r="Y2874"/>
  <c r="S2874"/>
  <c r="Q2874"/>
  <c r="O2874"/>
  <c r="G2874"/>
  <c r="Y2873"/>
  <c r="S2873"/>
  <c r="Q2873"/>
  <c r="O2873"/>
  <c r="G2873"/>
  <c r="Y2872"/>
  <c r="S2872"/>
  <c r="Q2872"/>
  <c r="O2872"/>
  <c r="G2872"/>
  <c r="Y2871"/>
  <c r="S2871"/>
  <c r="Q2871"/>
  <c r="O2871"/>
  <c r="G2871"/>
  <c r="Y2870"/>
  <c r="S2870"/>
  <c r="Q2870"/>
  <c r="O2870"/>
  <c r="G2870"/>
  <c r="Y2869"/>
  <c r="S2869"/>
  <c r="Q2869"/>
  <c r="O2869"/>
  <c r="G2869"/>
  <c r="Y2868"/>
  <c r="S2868"/>
  <c r="Q2868"/>
  <c r="O2868"/>
  <c r="G2868"/>
  <c r="Y2867"/>
  <c r="S2867"/>
  <c r="Q2867"/>
  <c r="O2867"/>
  <c r="G2867"/>
  <c r="Y2866"/>
  <c r="S2866"/>
  <c r="Q2866"/>
  <c r="O2866"/>
  <c r="G2866"/>
  <c r="Y2865"/>
  <c r="S2865"/>
  <c r="Q2865"/>
  <c r="O2865"/>
  <c r="G2865"/>
  <c r="Y2864"/>
  <c r="S2864"/>
  <c r="Q2864"/>
  <c r="O2864"/>
  <c r="G2864"/>
  <c r="Y2863"/>
  <c r="S2863"/>
  <c r="Q2863"/>
  <c r="O2863"/>
  <c r="G2863"/>
  <c r="Y2862"/>
  <c r="S2862"/>
  <c r="Q2862"/>
  <c r="O2862"/>
  <c r="G2862"/>
  <c r="Y2861"/>
  <c r="S2861"/>
  <c r="Q2861"/>
  <c r="O2861"/>
  <c r="G2861"/>
  <c r="Y2860"/>
  <c r="S2860"/>
  <c r="Q2860"/>
  <c r="O2860"/>
  <c r="G2860"/>
  <c r="Y2859"/>
  <c r="S2859"/>
  <c r="Q2859"/>
  <c r="O2859"/>
  <c r="G2859"/>
  <c r="Y2858"/>
  <c r="S2858"/>
  <c r="Q2858"/>
  <c r="O2858"/>
  <c r="G2858"/>
  <c r="Y2857"/>
  <c r="S2857"/>
  <c r="Q2857"/>
  <c r="O2857"/>
  <c r="G2857"/>
  <c r="Y2856"/>
  <c r="S2856"/>
  <c r="Q2856"/>
  <c r="O2856"/>
  <c r="G2856"/>
  <c r="Y2855"/>
  <c r="S2855"/>
  <c r="Q2855"/>
  <c r="O2855"/>
  <c r="G2855"/>
  <c r="Y2854"/>
  <c r="S2854"/>
  <c r="Q2854"/>
  <c r="O2854"/>
  <c r="G2854"/>
  <c r="Y2853"/>
  <c r="S2853"/>
  <c r="Q2853"/>
  <c r="O2853"/>
  <c r="G2853"/>
  <c r="Y2852"/>
  <c r="S2852"/>
  <c r="Q2852"/>
  <c r="O2852"/>
  <c r="G2852"/>
  <c r="Y2851"/>
  <c r="S2851"/>
  <c r="Q2851"/>
  <c r="O2851"/>
  <c r="G2851"/>
  <c r="Y2850"/>
  <c r="S2850"/>
  <c r="Q2850"/>
  <c r="O2850"/>
  <c r="G2850"/>
  <c r="Y2849"/>
  <c r="S2849"/>
  <c r="Q2849"/>
  <c r="O2849"/>
  <c r="G2849"/>
  <c r="Y2848"/>
  <c r="S2848"/>
  <c r="Q2848"/>
  <c r="O2848"/>
  <c r="G2848"/>
  <c r="Y2847"/>
  <c r="S2847"/>
  <c r="Q2847"/>
  <c r="O2847"/>
  <c r="G2847"/>
  <c r="Y2846"/>
  <c r="S2846"/>
  <c r="Q2846"/>
  <c r="O2846"/>
  <c r="G2846"/>
  <c r="Y2845"/>
  <c r="S2845"/>
  <c r="Q2845"/>
  <c r="O2845"/>
  <c r="G2845"/>
  <c r="Y2844"/>
  <c r="S2844"/>
  <c r="Q2844"/>
  <c r="O2844"/>
  <c r="G2844"/>
  <c r="Y2843"/>
  <c r="S2843"/>
  <c r="Q2843"/>
  <c r="O2843"/>
  <c r="G2843"/>
  <c r="Y2842"/>
  <c r="S2842"/>
  <c r="Q2842"/>
  <c r="O2842"/>
  <c r="G2842"/>
  <c r="Y2841"/>
  <c r="S2841"/>
  <c r="Q2841"/>
  <c r="O2841"/>
  <c r="G2841"/>
  <c r="Y2840"/>
  <c r="S2840"/>
  <c r="Q2840"/>
  <c r="O2840"/>
  <c r="G2840"/>
  <c r="Y2839"/>
  <c r="S2839"/>
  <c r="Q2839"/>
  <c r="O2839"/>
  <c r="G2839"/>
  <c r="Y2838"/>
  <c r="S2838"/>
  <c r="Q2838"/>
  <c r="O2838"/>
  <c r="G2838"/>
  <c r="Y2837"/>
  <c r="S2837"/>
  <c r="Q2837"/>
  <c r="O2837"/>
  <c r="G2837"/>
  <c r="Y2836"/>
  <c r="S2836"/>
  <c r="Q2836"/>
  <c r="O2836"/>
  <c r="G2836"/>
  <c r="Y2835"/>
  <c r="S2835"/>
  <c r="Q2835"/>
  <c r="O2835"/>
  <c r="G2835"/>
  <c r="Y2834"/>
  <c r="S2834"/>
  <c r="Q2834"/>
  <c r="O2834"/>
  <c r="G2834"/>
  <c r="Y2833"/>
  <c r="S2833"/>
  <c r="Q2833"/>
  <c r="O2833"/>
  <c r="G2833"/>
  <c r="Y2832"/>
  <c r="S2832"/>
  <c r="Q2832"/>
  <c r="O2832"/>
  <c r="G2832"/>
  <c r="Y2831"/>
  <c r="S2831"/>
  <c r="Q2831"/>
  <c r="O2831"/>
  <c r="G2831"/>
  <c r="Y2830"/>
  <c r="S2830"/>
  <c r="Q2830"/>
  <c r="O2830"/>
  <c r="G2830"/>
  <c r="Y2829"/>
  <c r="S2829"/>
  <c r="Q2829"/>
  <c r="O2829"/>
  <c r="G2829"/>
  <c r="Y2828"/>
  <c r="S2828"/>
  <c r="Q2828"/>
  <c r="O2828"/>
  <c r="G2828"/>
  <c r="Y2827"/>
  <c r="S2827"/>
  <c r="Q2827"/>
  <c r="O2827"/>
  <c r="G2827"/>
  <c r="Y2826"/>
  <c r="S2826"/>
  <c r="Q2826"/>
  <c r="O2826"/>
  <c r="G2826"/>
  <c r="Y2825"/>
  <c r="S2825"/>
  <c r="Q2825"/>
  <c r="O2825"/>
  <c r="G2825"/>
  <c r="Y2824"/>
  <c r="S2824"/>
  <c r="Q2824"/>
  <c r="O2824"/>
  <c r="G2824"/>
  <c r="Y2823"/>
  <c r="S2823"/>
  <c r="Q2823"/>
  <c r="O2823"/>
  <c r="G2823"/>
  <c r="Y2822"/>
  <c r="S2822"/>
  <c r="Q2822"/>
  <c r="O2822"/>
  <c r="G2822"/>
  <c r="Y2821"/>
  <c r="S2821"/>
  <c r="Q2821"/>
  <c r="O2821"/>
  <c r="G2821"/>
  <c r="Y2820"/>
  <c r="S2820"/>
  <c r="Q2820"/>
  <c r="O2820"/>
  <c r="G2820"/>
  <c r="Y2819"/>
  <c r="S2819"/>
  <c r="Q2819"/>
  <c r="O2819"/>
  <c r="G2819"/>
  <c r="Y2818"/>
  <c r="S2818"/>
  <c r="Q2818"/>
  <c r="O2818"/>
  <c r="G2818"/>
  <c r="Y2817"/>
  <c r="S2817"/>
  <c r="Q2817"/>
  <c r="O2817"/>
  <c r="G2817"/>
  <c r="Y2816"/>
  <c r="S2816"/>
  <c r="Q2816"/>
  <c r="O2816"/>
  <c r="G2816"/>
  <c r="Y2815"/>
  <c r="S2815"/>
  <c r="Q2815"/>
  <c r="O2815"/>
  <c r="G2815"/>
  <c r="Y2814"/>
  <c r="S2814"/>
  <c r="Q2814"/>
  <c r="O2814"/>
  <c r="G2814"/>
  <c r="Y2813"/>
  <c r="S2813"/>
  <c r="Q2813"/>
  <c r="O2813"/>
  <c r="G2813"/>
  <c r="Y2812"/>
  <c r="S2812"/>
  <c r="Q2812"/>
  <c r="O2812"/>
  <c r="G2812"/>
  <c r="Y2811"/>
  <c r="S2811"/>
  <c r="Q2811"/>
  <c r="O2811"/>
  <c r="G2811"/>
  <c r="Y2810"/>
  <c r="S2810"/>
  <c r="Q2810"/>
  <c r="O2810"/>
  <c r="G2810"/>
  <c r="Y2809"/>
  <c r="S2809"/>
  <c r="Q2809"/>
  <c r="O2809"/>
  <c r="G2809"/>
  <c r="Y2808"/>
  <c r="S2808"/>
  <c r="Q2808"/>
  <c r="O2808"/>
  <c r="G2808"/>
  <c r="Y2807"/>
  <c r="S2807"/>
  <c r="Q2807"/>
  <c r="O2807"/>
  <c r="G2807"/>
  <c r="Y2806"/>
  <c r="S2806"/>
  <c r="Q2806"/>
  <c r="O2806"/>
  <c r="G2806"/>
  <c r="Y2805"/>
  <c r="S2805"/>
  <c r="Q2805"/>
  <c r="O2805"/>
  <c r="G2805"/>
  <c r="Y2804"/>
  <c r="S2804"/>
  <c r="Q2804"/>
  <c r="O2804"/>
  <c r="G2804"/>
  <c r="Y2803"/>
  <c r="S2803"/>
  <c r="Q2803"/>
  <c r="O2803"/>
  <c r="G2803"/>
  <c r="Y2802"/>
  <c r="S2802"/>
  <c r="Q2802"/>
  <c r="O2802"/>
  <c r="G2802"/>
  <c r="Y2801"/>
  <c r="S2801"/>
  <c r="Q2801"/>
  <c r="O2801"/>
  <c r="G2801"/>
  <c r="Y2800"/>
  <c r="S2800"/>
  <c r="Q2800"/>
  <c r="O2800"/>
  <c r="G2800"/>
  <c r="Y2799"/>
  <c r="S2799"/>
  <c r="Q2799"/>
  <c r="O2799"/>
  <c r="G2799"/>
  <c r="Y2798"/>
  <c r="S2798"/>
  <c r="Q2798"/>
  <c r="O2798"/>
  <c r="G2798"/>
  <c r="Y2797"/>
  <c r="S2797"/>
  <c r="Q2797"/>
  <c r="O2797"/>
  <c r="G2797"/>
  <c r="Y2796"/>
  <c r="S2796"/>
  <c r="Q2796"/>
  <c r="O2796"/>
  <c r="G2796"/>
  <c r="Y2795"/>
  <c r="S2795"/>
  <c r="Q2795"/>
  <c r="O2795"/>
  <c r="G2795"/>
  <c r="Y2794"/>
  <c r="S2794"/>
  <c r="Q2794"/>
  <c r="O2794"/>
  <c r="G2794"/>
  <c r="Y2793"/>
  <c r="S2793"/>
  <c r="Q2793"/>
  <c r="O2793"/>
  <c r="G2793"/>
  <c r="Y2792"/>
  <c r="S2792"/>
  <c r="Q2792"/>
  <c r="O2792"/>
  <c r="G2792"/>
  <c r="Y2791"/>
  <c r="S2791"/>
  <c r="Q2791"/>
  <c r="O2791"/>
  <c r="G2791"/>
  <c r="Y2790"/>
  <c r="S2790"/>
  <c r="Q2790"/>
  <c r="O2790"/>
  <c r="G2790"/>
  <c r="Y2789"/>
  <c r="S2789"/>
  <c r="Q2789"/>
  <c r="O2789"/>
  <c r="G2789"/>
  <c r="Y2788"/>
  <c r="S2788"/>
  <c r="Q2788"/>
  <c r="O2788"/>
  <c r="G2788"/>
  <c r="Y2787"/>
  <c r="S2787"/>
  <c r="Q2787"/>
  <c r="O2787"/>
  <c r="G2787"/>
  <c r="Y2786"/>
  <c r="S2786"/>
  <c r="Q2786"/>
  <c r="O2786"/>
  <c r="G2786"/>
  <c r="Y2785"/>
  <c r="S2785"/>
  <c r="Q2785"/>
  <c r="O2785"/>
  <c r="G2785"/>
  <c r="Y2784"/>
  <c r="S2784"/>
  <c r="Q2784"/>
  <c r="O2784"/>
  <c r="G2784"/>
  <c r="Y2783"/>
  <c r="S2783"/>
  <c r="Q2783"/>
  <c r="O2783"/>
  <c r="G2783"/>
  <c r="Y2782"/>
  <c r="S2782"/>
  <c r="Q2782"/>
  <c r="O2782"/>
  <c r="G2782"/>
  <c r="Y2781"/>
  <c r="S2781"/>
  <c r="Q2781"/>
  <c r="O2781"/>
  <c r="G2781"/>
  <c r="Y2780"/>
  <c r="S2780"/>
  <c r="Q2780"/>
  <c r="O2780"/>
  <c r="G2780"/>
  <c r="Y2779"/>
  <c r="S2779"/>
  <c r="Q2779"/>
  <c r="O2779"/>
  <c r="G2779"/>
  <c r="Y2778"/>
  <c r="S2778"/>
  <c r="Q2778"/>
  <c r="O2778"/>
  <c r="G2778"/>
  <c r="Y2777"/>
  <c r="S2777"/>
  <c r="Q2777"/>
  <c r="O2777"/>
  <c r="G2777"/>
  <c r="Y2776"/>
  <c r="S2776"/>
  <c r="Q2776"/>
  <c r="O2776"/>
  <c r="G2776"/>
  <c r="Y2775"/>
  <c r="S2775"/>
  <c r="Q2775"/>
  <c r="O2775"/>
  <c r="G2775"/>
  <c r="Y2774"/>
  <c r="S2774"/>
  <c r="Q2774"/>
  <c r="O2774"/>
  <c r="G2774"/>
  <c r="Y2773"/>
  <c r="S2773"/>
  <c r="Q2773"/>
  <c r="O2773"/>
  <c r="G2773"/>
  <c r="Y2772"/>
  <c r="S2772"/>
  <c r="Q2772"/>
  <c r="O2772"/>
  <c r="G2772"/>
  <c r="Y2771"/>
  <c r="S2771"/>
  <c r="Q2771"/>
  <c r="O2771"/>
  <c r="G2771"/>
  <c r="Y2770"/>
  <c r="S2770"/>
  <c r="Q2770"/>
  <c r="O2770"/>
  <c r="G2770"/>
  <c r="Y2769"/>
  <c r="S2769"/>
  <c r="Q2769"/>
  <c r="O2769"/>
  <c r="G2769"/>
  <c r="Y2768"/>
  <c r="S2768"/>
  <c r="Q2768"/>
  <c r="O2768"/>
  <c r="G2768"/>
  <c r="Y2767"/>
  <c r="S2767"/>
  <c r="Q2767"/>
  <c r="O2767"/>
  <c r="G2767"/>
  <c r="Y2766"/>
  <c r="S2766"/>
  <c r="Q2766"/>
  <c r="O2766"/>
  <c r="G2766"/>
  <c r="Y2765"/>
  <c r="S2765"/>
  <c r="Q2765"/>
  <c r="O2765"/>
  <c r="G2765"/>
  <c r="Y2764"/>
  <c r="S2764"/>
  <c r="Q2764"/>
  <c r="O2764"/>
  <c r="G2764"/>
  <c r="Y2763"/>
  <c r="S2763"/>
  <c r="Q2763"/>
  <c r="O2763"/>
  <c r="G2763"/>
  <c r="Y2762"/>
  <c r="S2762"/>
  <c r="Q2762"/>
  <c r="O2762"/>
  <c r="G2762"/>
  <c r="Y2761"/>
  <c r="S2761"/>
  <c r="Q2761"/>
  <c r="O2761"/>
  <c r="G2761"/>
  <c r="Y2760"/>
  <c r="S2760"/>
  <c r="Q2760"/>
  <c r="O2760"/>
  <c r="G2760"/>
  <c r="Y2759"/>
  <c r="S2759"/>
  <c r="Q2759"/>
  <c r="O2759"/>
  <c r="G2759"/>
  <c r="Y2758"/>
  <c r="S2758"/>
  <c r="Q2758"/>
  <c r="O2758"/>
  <c r="G2758"/>
  <c r="Y2757"/>
  <c r="S2757"/>
  <c r="Q2757"/>
  <c r="O2757"/>
  <c r="G2757"/>
  <c r="Y2756"/>
  <c r="S2756"/>
  <c r="Q2756"/>
  <c r="O2756"/>
  <c r="G2756"/>
  <c r="Y2755"/>
  <c r="S2755"/>
  <c r="Q2755"/>
  <c r="O2755"/>
  <c r="G2755"/>
  <c r="Y2754"/>
  <c r="S2754"/>
  <c r="Q2754"/>
  <c r="O2754"/>
  <c r="G2754"/>
  <c r="Y2753"/>
  <c r="S2753"/>
  <c r="Q2753"/>
  <c r="O2753"/>
  <c r="G2753"/>
  <c r="Y2752"/>
  <c r="S2752"/>
  <c r="Q2752"/>
  <c r="O2752"/>
  <c r="G2752"/>
  <c r="Y2751"/>
  <c r="S2751"/>
  <c r="Q2751"/>
  <c r="O2751"/>
  <c r="G2751"/>
  <c r="Y2750"/>
  <c r="S2750"/>
  <c r="Q2750"/>
  <c r="O2750"/>
  <c r="G2750"/>
  <c r="Y2749"/>
  <c r="S2749"/>
  <c r="Q2749"/>
  <c r="O2749"/>
  <c r="G2749"/>
  <c r="Y2748"/>
  <c r="S2748"/>
  <c r="Q2748"/>
  <c r="O2748"/>
  <c r="G2748"/>
  <c r="Y2747"/>
  <c r="S2747"/>
  <c r="Q2747"/>
  <c r="O2747"/>
  <c r="G2747"/>
  <c r="Y2746"/>
  <c r="S2746"/>
  <c r="Q2746"/>
  <c r="O2746"/>
  <c r="G2746"/>
  <c r="Y2745"/>
  <c r="S2745"/>
  <c r="Q2745"/>
  <c r="O2745"/>
  <c r="G2745"/>
  <c r="Y2744"/>
  <c r="S2744"/>
  <c r="Q2744"/>
  <c r="O2744"/>
  <c r="G2744"/>
  <c r="Y2743"/>
  <c r="S2743"/>
  <c r="Q2743"/>
  <c r="O2743"/>
  <c r="G2743"/>
  <c r="Y2742"/>
  <c r="S2742"/>
  <c r="Q2742"/>
  <c r="O2742"/>
  <c r="G2742"/>
  <c r="Y2741"/>
  <c r="S2741"/>
  <c r="Q2741"/>
  <c r="O2741"/>
  <c r="G2741"/>
  <c r="Y2740"/>
  <c r="S2740"/>
  <c r="Q2740"/>
  <c r="O2740"/>
  <c r="G2740"/>
  <c r="Y2739"/>
  <c r="S2739"/>
  <c r="Q2739"/>
  <c r="O2739"/>
  <c r="G2739"/>
  <c r="Y2738"/>
  <c r="S2738"/>
  <c r="Q2738"/>
  <c r="O2738"/>
  <c r="G2738"/>
  <c r="Y2737"/>
  <c r="S2737"/>
  <c r="Q2737"/>
  <c r="O2737"/>
  <c r="G2737"/>
  <c r="Y2736"/>
  <c r="S2736"/>
  <c r="Q2736"/>
  <c r="O2736"/>
  <c r="G2736"/>
  <c r="Y2735"/>
  <c r="S2735"/>
  <c r="Q2735"/>
  <c r="O2735"/>
  <c r="G2735"/>
  <c r="Y2734"/>
  <c r="S2734"/>
  <c r="Q2734"/>
  <c r="O2734"/>
  <c r="G2734"/>
  <c r="Y2733"/>
  <c r="S2733"/>
  <c r="Q2733"/>
  <c r="O2733"/>
  <c r="G2733"/>
  <c r="Y2732"/>
  <c r="S2732"/>
  <c r="Q2732"/>
  <c r="O2732"/>
  <c r="G2732"/>
  <c r="Y2731"/>
  <c r="S2731"/>
  <c r="Q2731"/>
  <c r="O2731"/>
  <c r="G2731"/>
  <c r="Y2730"/>
  <c r="S2730"/>
  <c r="Q2730"/>
  <c r="O2730"/>
  <c r="G2730"/>
  <c r="Y2729"/>
  <c r="S2729"/>
  <c r="Q2729"/>
  <c r="O2729"/>
  <c r="G2729"/>
  <c r="Y2728"/>
  <c r="S2728"/>
  <c r="Q2728"/>
  <c r="O2728"/>
  <c r="G2728"/>
  <c r="Y2727"/>
  <c r="S2727"/>
  <c r="Q2727"/>
  <c r="O2727"/>
  <c r="G2727"/>
  <c r="Y2726"/>
  <c r="S2726"/>
  <c r="Q2726"/>
  <c r="O2726"/>
  <c r="G2726"/>
  <c r="Y2725"/>
  <c r="S2725"/>
  <c r="Q2725"/>
  <c r="O2725"/>
  <c r="G2725"/>
  <c r="Y2724"/>
  <c r="S2724"/>
  <c r="Q2724"/>
  <c r="O2724"/>
  <c r="G2724"/>
  <c r="Y2723"/>
  <c r="S2723"/>
  <c r="Q2723"/>
  <c r="O2723"/>
  <c r="G2723"/>
  <c r="Y2722"/>
  <c r="S2722"/>
  <c r="Q2722"/>
  <c r="O2722"/>
  <c r="G2722"/>
  <c r="Y2721"/>
  <c r="S2721"/>
  <c r="Q2721"/>
  <c r="O2721"/>
  <c r="G2721"/>
  <c r="Y2720"/>
  <c r="S2720"/>
  <c r="Q2720"/>
  <c r="O2720"/>
  <c r="G2720"/>
  <c r="Y2719"/>
  <c r="S2719"/>
  <c r="Q2719"/>
  <c r="O2719"/>
  <c r="G2719"/>
  <c r="Y2718"/>
  <c r="S2718"/>
  <c r="Q2718"/>
  <c r="O2718"/>
  <c r="G2718"/>
  <c r="Y2717"/>
  <c r="S2717"/>
  <c r="Q2717"/>
  <c r="O2717"/>
  <c r="G2717"/>
  <c r="Y2716"/>
  <c r="S2716"/>
  <c r="Q2716"/>
  <c r="O2716"/>
  <c r="G2716"/>
  <c r="Y2715"/>
  <c r="S2715"/>
  <c r="Q2715"/>
  <c r="O2715"/>
  <c r="G2715"/>
  <c r="Y2714"/>
  <c r="S2714"/>
  <c r="Q2714"/>
  <c r="O2714"/>
  <c r="G2714"/>
  <c r="Y2713"/>
  <c r="S2713"/>
  <c r="Q2713"/>
  <c r="O2713"/>
  <c r="G2713"/>
  <c r="Y2712"/>
  <c r="S2712"/>
  <c r="Q2712"/>
  <c r="O2712"/>
  <c r="G2712"/>
  <c r="Y2711"/>
  <c r="S2711"/>
  <c r="Q2711"/>
  <c r="O2711"/>
  <c r="G2711"/>
  <c r="Y2710"/>
  <c r="S2710"/>
  <c r="Q2710"/>
  <c r="O2710"/>
  <c r="G2710"/>
  <c r="Y2709"/>
  <c r="S2709"/>
  <c r="Q2709"/>
  <c r="O2709"/>
  <c r="G2709"/>
  <c r="Y2708"/>
  <c r="S2708"/>
  <c r="Q2708"/>
  <c r="O2708"/>
  <c r="G2708"/>
  <c r="Y2707"/>
  <c r="S2707"/>
  <c r="Q2707"/>
  <c r="O2707"/>
  <c r="G2707"/>
  <c r="Y2706"/>
  <c r="S2706"/>
  <c r="Q2706"/>
  <c r="O2706"/>
  <c r="G2706"/>
  <c r="Y2705"/>
  <c r="S2705"/>
  <c r="Q2705"/>
  <c r="O2705"/>
  <c r="G2705"/>
  <c r="Y2704"/>
  <c r="S2704"/>
  <c r="Q2704"/>
  <c r="O2704"/>
  <c r="G2704"/>
  <c r="Y2703"/>
  <c r="S2703"/>
  <c r="Q2703"/>
  <c r="O2703"/>
  <c r="G2703"/>
  <c r="Y2702"/>
  <c r="S2702"/>
  <c r="Q2702"/>
  <c r="O2702"/>
  <c r="G2702"/>
  <c r="Y2701"/>
  <c r="S2701"/>
  <c r="Q2701"/>
  <c r="O2701"/>
  <c r="G2701"/>
  <c r="Y2700"/>
  <c r="S2700"/>
  <c r="Q2700"/>
  <c r="O2700"/>
  <c r="G2700"/>
  <c r="Y2699"/>
  <c r="S2699"/>
  <c r="Q2699"/>
  <c r="O2699"/>
  <c r="G2699"/>
  <c r="Y2698"/>
  <c r="S2698"/>
  <c r="Q2698"/>
  <c r="O2698"/>
  <c r="G2698"/>
  <c r="Y2697"/>
  <c r="S2697"/>
  <c r="Q2697"/>
  <c r="O2697"/>
  <c r="G2697"/>
  <c r="Y2696"/>
  <c r="S2696"/>
  <c r="Q2696"/>
  <c r="O2696"/>
  <c r="G2696"/>
  <c r="Y2695"/>
  <c r="S2695"/>
  <c r="Q2695"/>
  <c r="O2695"/>
  <c r="G2695"/>
  <c r="Y2694"/>
  <c r="S2694"/>
  <c r="Q2694"/>
  <c r="O2694"/>
  <c r="G2694"/>
  <c r="Y2693"/>
  <c r="S2693"/>
  <c r="Q2693"/>
  <c r="O2693"/>
  <c r="G2693"/>
  <c r="Y2692"/>
  <c r="S2692"/>
  <c r="Q2692"/>
  <c r="O2692"/>
  <c r="G2692"/>
  <c r="Y2691"/>
  <c r="S2691"/>
  <c r="Q2691"/>
  <c r="O2691"/>
  <c r="G2691"/>
  <c r="Y2690"/>
  <c r="S2690"/>
  <c r="Q2690"/>
  <c r="O2690"/>
  <c r="G2690"/>
  <c r="Y2689"/>
  <c r="S2689"/>
  <c r="Q2689"/>
  <c r="O2689"/>
  <c r="G2689"/>
  <c r="Y2688"/>
  <c r="S2688"/>
  <c r="Q2688"/>
  <c r="O2688"/>
  <c r="G2688"/>
  <c r="Y2687"/>
  <c r="S2687"/>
  <c r="Q2687"/>
  <c r="O2687"/>
  <c r="G2687"/>
  <c r="Y2686"/>
  <c r="S2686"/>
  <c r="Q2686"/>
  <c r="O2686"/>
  <c r="G2686"/>
  <c r="Y2685"/>
  <c r="S2685"/>
  <c r="Q2685"/>
  <c r="O2685"/>
  <c r="G2685"/>
  <c r="Y2684"/>
  <c r="S2684"/>
  <c r="Q2684"/>
  <c r="O2684"/>
  <c r="G2684"/>
  <c r="Y2683"/>
  <c r="S2683"/>
  <c r="Q2683"/>
  <c r="O2683"/>
  <c r="G2683"/>
  <c r="Y2682"/>
  <c r="S2682"/>
  <c r="Q2682"/>
  <c r="O2682"/>
  <c r="G2682"/>
  <c r="Y2681"/>
  <c r="S2681"/>
  <c r="Q2681"/>
  <c r="O2681"/>
  <c r="G2681"/>
  <c r="Y2680"/>
  <c r="S2680"/>
  <c r="Q2680"/>
  <c r="O2680"/>
  <c r="G2680"/>
  <c r="Y2679"/>
  <c r="S2679"/>
  <c r="Q2679"/>
  <c r="O2679"/>
  <c r="G2679"/>
  <c r="Y2678"/>
  <c r="S2678"/>
  <c r="Q2678"/>
  <c r="O2678"/>
  <c r="G2678"/>
  <c r="Y2677"/>
  <c r="S2677"/>
  <c r="Q2677"/>
  <c r="O2677"/>
  <c r="G2677"/>
  <c r="Y2676"/>
  <c r="S2676"/>
  <c r="Q2676"/>
  <c r="O2676"/>
  <c r="G2676"/>
  <c r="Y2675"/>
  <c r="S2675"/>
  <c r="Q2675"/>
  <c r="O2675"/>
  <c r="G2675"/>
  <c r="Y2674"/>
  <c r="S2674"/>
  <c r="Q2674"/>
  <c r="O2674"/>
  <c r="G2674"/>
  <c r="Y2673"/>
  <c r="S2673"/>
  <c r="Q2673"/>
  <c r="O2673"/>
  <c r="G2673"/>
  <c r="Y2672"/>
  <c r="S2672"/>
  <c r="Q2672"/>
  <c r="O2672"/>
  <c r="G2672"/>
  <c r="Y2671"/>
  <c r="S2671"/>
  <c r="Q2671"/>
  <c r="O2671"/>
  <c r="G2671"/>
  <c r="Y2670"/>
  <c r="S2670"/>
  <c r="Q2670"/>
  <c r="O2670"/>
  <c r="G2670"/>
  <c r="Y2669"/>
  <c r="S2669"/>
  <c r="Q2669"/>
  <c r="O2669"/>
  <c r="G2669"/>
  <c r="Y2668"/>
  <c r="S2668"/>
  <c r="Q2668"/>
  <c r="O2668"/>
  <c r="G2668"/>
  <c r="Y2667"/>
  <c r="S2667"/>
  <c r="Q2667"/>
  <c r="O2667"/>
  <c r="G2667"/>
  <c r="Y2666"/>
  <c r="S2666"/>
  <c r="Q2666"/>
  <c r="O2666"/>
  <c r="G2666"/>
  <c r="Y2665"/>
  <c r="S2665"/>
  <c r="Q2665"/>
  <c r="O2665"/>
  <c r="G2665"/>
  <c r="Y2664"/>
  <c r="S2664"/>
  <c r="Q2664"/>
  <c r="O2664"/>
  <c r="G2664"/>
  <c r="Y2663"/>
  <c r="S2663"/>
  <c r="Q2663"/>
  <c r="O2663"/>
  <c r="G2663"/>
  <c r="Y2662"/>
  <c r="S2662"/>
  <c r="Q2662"/>
  <c r="O2662"/>
  <c r="G2662"/>
  <c r="Y2661"/>
  <c r="S2661"/>
  <c r="Q2661"/>
  <c r="O2661"/>
  <c r="G2661"/>
  <c r="Y2660"/>
  <c r="S2660"/>
  <c r="Q2660"/>
  <c r="O2660"/>
  <c r="G2660"/>
  <c r="Y2659"/>
  <c r="S2659"/>
  <c r="Q2659"/>
  <c r="O2659"/>
  <c r="G2659"/>
  <c r="Y2658"/>
  <c r="S2658"/>
  <c r="Q2658"/>
  <c r="O2658"/>
  <c r="G2658"/>
  <c r="Y2657"/>
  <c r="S2657"/>
  <c r="Q2657"/>
  <c r="O2657"/>
  <c r="G2657"/>
  <c r="Y2656"/>
  <c r="S2656"/>
  <c r="Q2656"/>
  <c r="O2656"/>
  <c r="G2656"/>
  <c r="Y2655"/>
  <c r="S2655"/>
  <c r="Q2655"/>
  <c r="O2655"/>
  <c r="G2655"/>
  <c r="Y2654"/>
  <c r="S2654"/>
  <c r="Q2654"/>
  <c r="O2654"/>
  <c r="G2654"/>
  <c r="Y2653"/>
  <c r="S2653"/>
  <c r="Q2653"/>
  <c r="O2653"/>
  <c r="G2653"/>
  <c r="Y2652"/>
  <c r="S2652"/>
  <c r="Q2652"/>
  <c r="O2652"/>
  <c r="G2652"/>
  <c r="Y2651"/>
  <c r="S2651"/>
  <c r="Q2651"/>
  <c r="O2651"/>
  <c r="G2651"/>
  <c r="Y2650"/>
  <c r="S2650"/>
  <c r="Q2650"/>
  <c r="O2650"/>
  <c r="G2650"/>
  <c r="Y2649"/>
  <c r="S2649"/>
  <c r="Q2649"/>
  <c r="O2649"/>
  <c r="G2649"/>
  <c r="Y2648"/>
  <c r="S2648"/>
  <c r="Q2648"/>
  <c r="O2648"/>
  <c r="G2648"/>
  <c r="Y2647"/>
  <c r="S2647"/>
  <c r="Q2647"/>
  <c r="O2647"/>
  <c r="G2647"/>
  <c r="Y2646"/>
  <c r="S2646"/>
  <c r="Q2646"/>
  <c r="O2646"/>
  <c r="G2646"/>
  <c r="Y2645"/>
  <c r="S2645"/>
  <c r="Q2645"/>
  <c r="O2645"/>
  <c r="G2645"/>
  <c r="Y2644"/>
  <c r="S2644"/>
  <c r="Q2644"/>
  <c r="O2644"/>
  <c r="G2644"/>
  <c r="Y2643"/>
  <c r="S2643"/>
  <c r="Q2643"/>
  <c r="O2643"/>
  <c r="G2643"/>
  <c r="Y2642"/>
  <c r="S2642"/>
  <c r="Q2642"/>
  <c r="O2642"/>
  <c r="G2642"/>
  <c r="Y2641"/>
  <c r="S2641"/>
  <c r="Q2641"/>
  <c r="O2641"/>
  <c r="G2641"/>
  <c r="Y2640"/>
  <c r="S2640"/>
  <c r="Q2640"/>
  <c r="O2640"/>
  <c r="G2640"/>
  <c r="Y2639"/>
  <c r="S2639"/>
  <c r="Q2639"/>
  <c r="O2639"/>
  <c r="G2639"/>
  <c r="Y2638"/>
  <c r="S2638"/>
  <c r="Q2638"/>
  <c r="O2638"/>
  <c r="G2638"/>
  <c r="Y2637"/>
  <c r="S2637"/>
  <c r="Q2637"/>
  <c r="O2637"/>
  <c r="G2637"/>
  <c r="Y2636"/>
  <c r="S2636"/>
  <c r="Q2636"/>
  <c r="O2636"/>
  <c r="G2636"/>
  <c r="Y2635"/>
  <c r="S2635"/>
  <c r="Q2635"/>
  <c r="O2635"/>
  <c r="G2635"/>
  <c r="Y2634"/>
  <c r="S2634"/>
  <c r="Q2634"/>
  <c r="O2634"/>
  <c r="G2634"/>
  <c r="Y2633"/>
  <c r="S2633"/>
  <c r="Q2633"/>
  <c r="O2633"/>
  <c r="G2633"/>
  <c r="Y2632"/>
  <c r="S2632"/>
  <c r="Q2632"/>
  <c r="O2632"/>
  <c r="G2632"/>
  <c r="Y2631"/>
  <c r="S2631"/>
  <c r="Q2631"/>
  <c r="O2631"/>
  <c r="G2631"/>
  <c r="Y2630"/>
  <c r="S2630"/>
  <c r="Q2630"/>
  <c r="O2630"/>
  <c r="G2630"/>
  <c r="Y2629"/>
  <c r="S2629"/>
  <c r="Q2629"/>
  <c r="O2629"/>
  <c r="G2629"/>
  <c r="Y2628"/>
  <c r="S2628"/>
  <c r="Q2628"/>
  <c r="O2628"/>
  <c r="G2628"/>
  <c r="Y2627"/>
  <c r="S2627"/>
  <c r="Q2627"/>
  <c r="O2627"/>
  <c r="G2627"/>
  <c r="Y2626"/>
  <c r="S2626"/>
  <c r="Q2626"/>
  <c r="O2626"/>
  <c r="G2626"/>
  <c r="Y2625"/>
  <c r="S2625"/>
  <c r="Q2625"/>
  <c r="O2625"/>
  <c r="G2625"/>
  <c r="Y2624"/>
  <c r="S2624"/>
  <c r="Q2624"/>
  <c r="O2624"/>
  <c r="G2624"/>
  <c r="Y2623"/>
  <c r="S2623"/>
  <c r="Q2623"/>
  <c r="O2623"/>
  <c r="G2623"/>
  <c r="Y2622"/>
  <c r="S2622"/>
  <c r="Q2622"/>
  <c r="O2622"/>
  <c r="G2622"/>
  <c r="Y2621"/>
  <c r="S2621"/>
  <c r="Q2621"/>
  <c r="O2621"/>
  <c r="G2621"/>
  <c r="Y2620"/>
  <c r="S2620"/>
  <c r="Q2620"/>
  <c r="O2620"/>
  <c r="G2620"/>
  <c r="Y2619"/>
  <c r="S2619"/>
  <c r="Q2619"/>
  <c r="O2619"/>
  <c r="G2619"/>
  <c r="Y2618"/>
  <c r="S2618"/>
  <c r="Q2618"/>
  <c r="O2618"/>
  <c r="G2618"/>
  <c r="Y2617"/>
  <c r="S2617"/>
  <c r="Q2617"/>
  <c r="O2617"/>
  <c r="G2617"/>
  <c r="Y2616"/>
  <c r="S2616"/>
  <c r="Q2616"/>
  <c r="O2616"/>
  <c r="G2616"/>
  <c r="Y2615"/>
  <c r="S2615"/>
  <c r="Q2615"/>
  <c r="O2615"/>
  <c r="G2615"/>
  <c r="Y2614"/>
  <c r="S2614"/>
  <c r="Q2614"/>
  <c r="O2614"/>
  <c r="G2614"/>
  <c r="Y2613"/>
  <c r="S2613"/>
  <c r="Q2613"/>
  <c r="O2613"/>
  <c r="G2613"/>
  <c r="Y2612"/>
  <c r="S2612"/>
  <c r="Q2612"/>
  <c r="O2612"/>
  <c r="G2612"/>
  <c r="Y2611"/>
  <c r="S2611"/>
  <c r="Q2611"/>
  <c r="O2611"/>
  <c r="G2611"/>
  <c r="Y2610"/>
  <c r="S2610"/>
  <c r="Q2610"/>
  <c r="O2610"/>
  <c r="G2610"/>
  <c r="Y2609"/>
  <c r="S2609"/>
  <c r="Q2609"/>
  <c r="O2609"/>
  <c r="G2609"/>
  <c r="Y2608"/>
  <c r="S2608"/>
  <c r="Q2608"/>
  <c r="O2608"/>
  <c r="G2608"/>
  <c r="Y2607"/>
  <c r="S2607"/>
  <c r="Q2607"/>
  <c r="O2607"/>
  <c r="G2607"/>
  <c r="Y2606"/>
  <c r="S2606"/>
  <c r="Q2606"/>
  <c r="O2606"/>
  <c r="G2606"/>
  <c r="Y2605"/>
  <c r="S2605"/>
  <c r="Q2605"/>
  <c r="O2605"/>
  <c r="G2605"/>
  <c r="Y2604"/>
  <c r="S2604"/>
  <c r="Q2604"/>
  <c r="O2604"/>
  <c r="G2604"/>
  <c r="Y2603"/>
  <c r="S2603"/>
  <c r="Q2603"/>
  <c r="O2603"/>
  <c r="G2603"/>
  <c r="Y2602"/>
  <c r="S2602"/>
  <c r="Q2602"/>
  <c r="O2602"/>
  <c r="G2602"/>
  <c r="Y2601"/>
  <c r="S2601"/>
  <c r="Q2601"/>
  <c r="O2601"/>
  <c r="G2601"/>
  <c r="Y2600"/>
  <c r="S2600"/>
  <c r="Q2600"/>
  <c r="O2600"/>
  <c r="G2600"/>
  <c r="Y2599"/>
  <c r="S2599"/>
  <c r="Q2599"/>
  <c r="O2599"/>
  <c r="G2599"/>
  <c r="Y2598"/>
  <c r="S2598"/>
  <c r="Q2598"/>
  <c r="O2598"/>
  <c r="G2598"/>
  <c r="Y2597"/>
  <c r="S2597"/>
  <c r="Q2597"/>
  <c r="O2597"/>
  <c r="G2597"/>
  <c r="Y2596"/>
  <c r="S2596"/>
  <c r="Q2596"/>
  <c r="O2596"/>
  <c r="G2596"/>
  <c r="Y2595"/>
  <c r="S2595"/>
  <c r="Q2595"/>
  <c r="O2595"/>
  <c r="G2595"/>
  <c r="Y2594"/>
  <c r="S2594"/>
  <c r="Q2594"/>
  <c r="O2594"/>
  <c r="G2594"/>
  <c r="Y2593"/>
  <c r="S2593"/>
  <c r="Q2593"/>
  <c r="O2593"/>
  <c r="G2593"/>
  <c r="Y2592"/>
  <c r="S2592"/>
  <c r="Q2592"/>
  <c r="O2592"/>
  <c r="G2592"/>
  <c r="Y2591"/>
  <c r="S2591"/>
  <c r="Q2591"/>
  <c r="O2591"/>
  <c r="G2591"/>
  <c r="Y2590"/>
  <c r="S2590"/>
  <c r="Q2590"/>
  <c r="O2590"/>
  <c r="G2590"/>
  <c r="Y2589"/>
  <c r="S2589"/>
  <c r="Q2589"/>
  <c r="O2589"/>
  <c r="G2589"/>
  <c r="Y2588"/>
  <c r="S2588"/>
  <c r="Q2588"/>
  <c r="O2588"/>
  <c r="G2588"/>
  <c r="Y2587"/>
  <c r="S2587"/>
  <c r="Q2587"/>
  <c r="O2587"/>
  <c r="G2587"/>
  <c r="Y2586"/>
  <c r="S2586"/>
  <c r="Q2586"/>
  <c r="O2586"/>
  <c r="G2586"/>
  <c r="Y2585"/>
  <c r="S2585"/>
  <c r="Q2585"/>
  <c r="O2585"/>
  <c r="G2585"/>
  <c r="Y2584"/>
  <c r="S2584"/>
  <c r="Q2584"/>
  <c r="O2584"/>
  <c r="G2584"/>
  <c r="Y2583"/>
  <c r="S2583"/>
  <c r="Q2583"/>
  <c r="O2583"/>
  <c r="G2583"/>
  <c r="Y2582"/>
  <c r="S2582"/>
  <c r="Q2582"/>
  <c r="O2582"/>
  <c r="G2582"/>
  <c r="Y2581"/>
  <c r="S2581"/>
  <c r="Q2581"/>
  <c r="O2581"/>
  <c r="G2581"/>
  <c r="Y2580"/>
  <c r="S2580"/>
  <c r="Q2580"/>
  <c r="O2580"/>
  <c r="G2580"/>
  <c r="Y2579"/>
  <c r="S2579"/>
  <c r="Q2579"/>
  <c r="O2579"/>
  <c r="G2579"/>
  <c r="Y2578"/>
  <c r="S2578"/>
  <c r="Q2578"/>
  <c r="O2578"/>
  <c r="G2578"/>
  <c r="Y2577"/>
  <c r="S2577"/>
  <c r="Q2577"/>
  <c r="O2577"/>
  <c r="G2577"/>
  <c r="Y2576"/>
  <c r="S2576"/>
  <c r="Q2576"/>
  <c r="O2576"/>
  <c r="G2576"/>
  <c r="Y2575"/>
  <c r="S2575"/>
  <c r="Q2575"/>
  <c r="O2575"/>
  <c r="G2575"/>
  <c r="Y2574"/>
  <c r="S2574"/>
  <c r="Q2574"/>
  <c r="O2574"/>
  <c r="G2574"/>
  <c r="Y2573"/>
  <c r="S2573"/>
  <c r="Q2573"/>
  <c r="O2573"/>
  <c r="G2573"/>
  <c r="Y2572"/>
  <c r="S2572"/>
  <c r="Q2572"/>
  <c r="O2572"/>
  <c r="G2572"/>
  <c r="Y2571"/>
  <c r="S2571"/>
  <c r="Q2571"/>
  <c r="O2571"/>
  <c r="G2571"/>
  <c r="Y2570"/>
  <c r="S2570"/>
  <c r="Q2570"/>
  <c r="O2570"/>
  <c r="G2570"/>
  <c r="Y2569"/>
  <c r="S2569"/>
  <c r="Q2569"/>
  <c r="O2569"/>
  <c r="G2569"/>
  <c r="Y2568"/>
  <c r="S2568"/>
  <c r="Q2568"/>
  <c r="O2568"/>
  <c r="G2568"/>
  <c r="Y2567"/>
  <c r="S2567"/>
  <c r="Q2567"/>
  <c r="O2567"/>
  <c r="G2567"/>
  <c r="Y2566"/>
  <c r="S2566"/>
  <c r="Q2566"/>
  <c r="O2566"/>
  <c r="G2566"/>
  <c r="Y2565"/>
  <c r="S2565"/>
  <c r="Q2565"/>
  <c r="O2565"/>
  <c r="G2565"/>
  <c r="Y2564"/>
  <c r="S2564"/>
  <c r="Q2564"/>
  <c r="O2564"/>
  <c r="G2564"/>
  <c r="Y2563"/>
  <c r="S2563"/>
  <c r="Q2563"/>
  <c r="O2563"/>
  <c r="G2563"/>
  <c r="Y2562"/>
  <c r="S2562"/>
  <c r="Q2562"/>
  <c r="O2562"/>
  <c r="G2562"/>
  <c r="Y2561"/>
  <c r="S2561"/>
  <c r="Q2561"/>
  <c r="O2561"/>
  <c r="G2561"/>
  <c r="Y2560"/>
  <c r="S2560"/>
  <c r="Q2560"/>
  <c r="O2560"/>
  <c r="G2560"/>
  <c r="Y2559"/>
  <c r="S2559"/>
  <c r="Q2559"/>
  <c r="O2559"/>
  <c r="G2559"/>
  <c r="Y2558"/>
  <c r="S2558"/>
  <c r="Q2558"/>
  <c r="O2558"/>
  <c r="G2558"/>
  <c r="Y2557"/>
  <c r="S2557"/>
  <c r="Q2557"/>
  <c r="O2557"/>
  <c r="G2557"/>
  <c r="Y2556"/>
  <c r="S2556"/>
  <c r="Q2556"/>
  <c r="O2556"/>
  <c r="G2556"/>
  <c r="Y2555"/>
  <c r="S2555"/>
  <c r="Q2555"/>
  <c r="O2555"/>
  <c r="G2555"/>
  <c r="Y2554"/>
  <c r="S2554"/>
  <c r="Q2554"/>
  <c r="O2554"/>
  <c r="G2554"/>
  <c r="Y2553"/>
  <c r="S2553"/>
  <c r="Q2553"/>
  <c r="O2553"/>
  <c r="G2553"/>
  <c r="Y2552"/>
  <c r="S2552"/>
  <c r="Q2552"/>
  <c r="O2552"/>
  <c r="G2552"/>
  <c r="Y2551"/>
  <c r="S2551"/>
  <c r="Q2551"/>
  <c r="O2551"/>
  <c r="G2551"/>
  <c r="Y2550"/>
  <c r="S2550"/>
  <c r="Q2550"/>
  <c r="O2550"/>
  <c r="G2550"/>
  <c r="Y2549"/>
  <c r="S2549"/>
  <c r="Q2549"/>
  <c r="O2549"/>
  <c r="G2549"/>
  <c r="Y2548"/>
  <c r="S2548"/>
  <c r="Q2548"/>
  <c r="O2548"/>
  <c r="G2548"/>
  <c r="Y2547"/>
  <c r="S2547"/>
  <c r="Q2547"/>
  <c r="O2547"/>
  <c r="G2547"/>
  <c r="Y2546"/>
  <c r="S2546"/>
  <c r="Q2546"/>
  <c r="O2546"/>
  <c r="G2546"/>
  <c r="Y2545"/>
  <c r="S2545"/>
  <c r="Q2545"/>
  <c r="O2545"/>
  <c r="G2545"/>
  <c r="Y2544"/>
  <c r="S2544"/>
  <c r="Q2544"/>
  <c r="O2544"/>
  <c r="G2544"/>
  <c r="Y2543"/>
  <c r="S2543"/>
  <c r="Q2543"/>
  <c r="O2543"/>
  <c r="G2543"/>
  <c r="Y2542"/>
  <c r="S2542"/>
  <c r="Q2542"/>
  <c r="O2542"/>
  <c r="G2542"/>
  <c r="Y2541"/>
  <c r="S2541"/>
  <c r="Q2541"/>
  <c r="O2541"/>
  <c r="G2541"/>
  <c r="Y2540"/>
  <c r="S2540"/>
  <c r="Q2540"/>
  <c r="O2540"/>
  <c r="G2540"/>
  <c r="Y2539"/>
  <c r="S2539"/>
  <c r="Q2539"/>
  <c r="O2539"/>
  <c r="G2539"/>
  <c r="Y2538"/>
  <c r="S2538"/>
  <c r="Q2538"/>
  <c r="O2538"/>
  <c r="G2538"/>
  <c r="Y2537"/>
  <c r="S2537"/>
  <c r="Q2537"/>
  <c r="O2537"/>
  <c r="G2537"/>
  <c r="Y2536"/>
  <c r="S2536"/>
  <c r="Q2536"/>
  <c r="O2536"/>
  <c r="G2536"/>
  <c r="Y2535"/>
  <c r="S2535"/>
  <c r="Q2535"/>
  <c r="O2535"/>
  <c r="G2535"/>
  <c r="Y2534"/>
  <c r="S2534"/>
  <c r="Q2534"/>
  <c r="O2534"/>
  <c r="G2534"/>
  <c r="Y2533"/>
  <c r="S2533"/>
  <c r="Q2533"/>
  <c r="O2533"/>
  <c r="G2533"/>
  <c r="Y2532"/>
  <c r="S2532"/>
  <c r="Q2532"/>
  <c r="O2532"/>
  <c r="G2532"/>
  <c r="Y2531"/>
  <c r="S2531"/>
  <c r="Q2531"/>
  <c r="O2531"/>
  <c r="G2531"/>
  <c r="Y2530"/>
  <c r="S2530"/>
  <c r="Q2530"/>
  <c r="O2530"/>
  <c r="G2530"/>
  <c r="Y2529"/>
  <c r="S2529"/>
  <c r="Q2529"/>
  <c r="O2529"/>
  <c r="G2529"/>
  <c r="Y2528"/>
  <c r="S2528"/>
  <c r="Q2528"/>
  <c r="O2528"/>
  <c r="G2528"/>
  <c r="Y2527"/>
  <c r="S2527"/>
  <c r="Q2527"/>
  <c r="O2527"/>
  <c r="G2527"/>
  <c r="Y2526"/>
  <c r="S2526"/>
  <c r="Q2526"/>
  <c r="O2526"/>
  <c r="G2526"/>
  <c r="Y2525"/>
  <c r="S2525"/>
  <c r="Q2525"/>
  <c r="O2525"/>
  <c r="G2525"/>
  <c r="Y2524"/>
  <c r="S2524"/>
  <c r="Q2524"/>
  <c r="O2524"/>
  <c r="G2524"/>
  <c r="Y2523"/>
  <c r="S2523"/>
  <c r="Q2523"/>
  <c r="O2523"/>
  <c r="G2523"/>
  <c r="Y2522"/>
  <c r="S2522"/>
  <c r="Q2522"/>
  <c r="O2522"/>
  <c r="G2522"/>
  <c r="Y2521"/>
  <c r="S2521"/>
  <c r="Q2521"/>
  <c r="O2521"/>
  <c r="G2521"/>
  <c r="Y2520"/>
  <c r="S2520"/>
  <c r="Q2520"/>
  <c r="O2520"/>
  <c r="G2520"/>
  <c r="Y2519"/>
  <c r="S2519"/>
  <c r="Q2519"/>
  <c r="O2519"/>
  <c r="G2519"/>
  <c r="Y2518"/>
  <c r="S2518"/>
  <c r="Q2518"/>
  <c r="O2518"/>
  <c r="G2518"/>
  <c r="Y2517"/>
  <c r="S2517"/>
  <c r="Q2517"/>
  <c r="O2517"/>
  <c r="G2517"/>
  <c r="Y2516"/>
  <c r="S2516"/>
  <c r="Q2516"/>
  <c r="O2516"/>
  <c r="G2516"/>
  <c r="Y2515"/>
  <c r="S2515"/>
  <c r="Q2515"/>
  <c r="O2515"/>
  <c r="G2515"/>
  <c r="Y2514"/>
  <c r="S2514"/>
  <c r="Q2514"/>
  <c r="O2514"/>
  <c r="G2514"/>
  <c r="S2513"/>
  <c r="Q2513"/>
  <c r="O2513"/>
  <c r="G2513"/>
  <c r="S2512"/>
  <c r="Q2512"/>
  <c r="O2512"/>
  <c r="G2512"/>
  <c r="S2511"/>
  <c r="Q2511"/>
  <c r="O2511"/>
  <c r="G2511"/>
  <c r="S2510"/>
  <c r="Q2510"/>
  <c r="O2510"/>
  <c r="G2510"/>
  <c r="S2509"/>
  <c r="Q2509"/>
  <c r="O2509"/>
  <c r="G2509"/>
  <c r="S2508"/>
  <c r="Q2508"/>
  <c r="O2508"/>
  <c r="G2508"/>
  <c r="S2507"/>
  <c r="Q2507"/>
  <c r="O2507"/>
  <c r="G2507"/>
  <c r="S2506"/>
  <c r="Q2506"/>
  <c r="O2506"/>
  <c r="G2506"/>
  <c r="S2505"/>
  <c r="Q2505"/>
  <c r="O2505"/>
  <c r="G2505"/>
  <c r="S2504"/>
  <c r="Q2504"/>
  <c r="O2504"/>
  <c r="G2504"/>
  <c r="S2503"/>
  <c r="Q2503"/>
  <c r="O2503"/>
  <c r="G2503"/>
  <c r="S2502"/>
  <c r="Q2502"/>
  <c r="O2502"/>
  <c r="G2502"/>
  <c r="S2501"/>
  <c r="Q2501"/>
  <c r="O2501"/>
  <c r="G2501"/>
  <c r="S2500"/>
  <c r="Q2500"/>
  <c r="O2500"/>
  <c r="G2500"/>
  <c r="S2499"/>
  <c r="Q2499"/>
  <c r="O2499"/>
  <c r="G2499"/>
  <c r="S2498"/>
  <c r="Q2498"/>
  <c r="O2498"/>
  <c r="G2498"/>
  <c r="S2497"/>
  <c r="Q2497"/>
  <c r="O2497"/>
  <c r="G2497"/>
  <c r="S2496"/>
  <c r="Q2496"/>
  <c r="O2496"/>
  <c r="G2496"/>
  <c r="S2495"/>
  <c r="Q2495"/>
  <c r="O2495"/>
  <c r="G2495"/>
  <c r="S2494"/>
  <c r="Q2494"/>
  <c r="O2494"/>
  <c r="G2494"/>
  <c r="S2493"/>
  <c r="Q2493"/>
  <c r="O2493"/>
  <c r="G2493"/>
  <c r="S2492"/>
  <c r="Q2492"/>
  <c r="O2492"/>
  <c r="G2492"/>
  <c r="S2491"/>
  <c r="Q2491"/>
  <c r="O2491"/>
  <c r="G2491"/>
  <c r="S2490"/>
  <c r="Q2490"/>
  <c r="O2490"/>
  <c r="G2490"/>
  <c r="S2489"/>
  <c r="Q2489"/>
  <c r="O2489"/>
  <c r="G2489"/>
  <c r="S2488"/>
  <c r="Q2488"/>
  <c r="O2488"/>
  <c r="G2488"/>
  <c r="S2487"/>
  <c r="Q2487"/>
  <c r="O2487"/>
  <c r="G2487"/>
  <c r="S2486"/>
  <c r="Q2486"/>
  <c r="O2486"/>
  <c r="G2486"/>
  <c r="S2485"/>
  <c r="Q2485"/>
  <c r="O2485"/>
  <c r="G2485"/>
  <c r="S2484"/>
  <c r="Q2484"/>
  <c r="O2484"/>
  <c r="G2484"/>
  <c r="S2483"/>
  <c r="Q2483"/>
  <c r="O2483"/>
  <c r="G2483"/>
  <c r="S2482"/>
  <c r="Q2482"/>
  <c r="O2482"/>
  <c r="G2482"/>
  <c r="S2481"/>
  <c r="Q2481"/>
  <c r="O2481"/>
  <c r="G2481"/>
  <c r="S2480"/>
  <c r="Q2480"/>
  <c r="O2480"/>
  <c r="G2480"/>
  <c r="S2479"/>
  <c r="Q2479"/>
  <c r="O2479"/>
  <c r="G2479"/>
  <c r="Y2478"/>
  <c r="S2478"/>
  <c r="Q2478"/>
  <c r="O2478"/>
  <c r="G2478"/>
  <c r="Y2477"/>
  <c r="S2477"/>
  <c r="Q2477"/>
  <c r="O2477"/>
  <c r="G2477"/>
  <c r="Y2476"/>
  <c r="S2476"/>
  <c r="Q2476"/>
  <c r="O2476"/>
  <c r="G2476"/>
  <c r="Y2475"/>
  <c r="S2475"/>
  <c r="Q2475"/>
  <c r="O2475"/>
  <c r="G2475"/>
  <c r="Y2474"/>
  <c r="S2474"/>
  <c r="Q2474"/>
  <c r="O2474"/>
  <c r="G2474"/>
  <c r="Y2473"/>
  <c r="S2473"/>
  <c r="Q2473"/>
  <c r="O2473"/>
  <c r="G2473"/>
  <c r="Y2472"/>
  <c r="S2472"/>
  <c r="Q2472"/>
  <c r="O2472"/>
  <c r="G2472"/>
  <c r="Y2471"/>
  <c r="S2471"/>
  <c r="Q2471"/>
  <c r="O2471"/>
  <c r="G2471"/>
  <c r="Y2470"/>
  <c r="S2470"/>
  <c r="Q2470"/>
  <c r="O2470"/>
  <c r="G2470"/>
  <c r="Y2469"/>
  <c r="S2469"/>
  <c r="Q2469"/>
  <c r="O2469"/>
  <c r="G2469"/>
  <c r="Y2468"/>
  <c r="S2468"/>
  <c r="Q2468"/>
  <c r="O2468"/>
  <c r="G2468"/>
  <c r="Y2467"/>
  <c r="S2467"/>
  <c r="Q2467"/>
  <c r="O2467"/>
  <c r="G2467"/>
  <c r="Y2466"/>
  <c r="S2466"/>
  <c r="Q2466"/>
  <c r="O2466"/>
  <c r="G2466"/>
  <c r="Y2465"/>
  <c r="S2465"/>
  <c r="Q2465"/>
  <c r="O2465"/>
  <c r="G2465"/>
  <c r="Y2464"/>
  <c r="S2464"/>
  <c r="Q2464"/>
  <c r="O2464"/>
  <c r="G2464"/>
  <c r="Y2463"/>
  <c r="S2463"/>
  <c r="Q2463"/>
  <c r="O2463"/>
  <c r="G2463"/>
  <c r="Y2462"/>
  <c r="S2462"/>
  <c r="Q2462"/>
  <c r="O2462"/>
  <c r="G2462"/>
  <c r="Y2461"/>
  <c r="S2461"/>
  <c r="Q2461"/>
  <c r="O2461"/>
  <c r="G2461"/>
  <c r="Y2460"/>
  <c r="S2460"/>
  <c r="Q2460"/>
  <c r="O2460"/>
  <c r="G2460"/>
  <c r="Y2459"/>
  <c r="S2459"/>
  <c r="Q2459"/>
  <c r="O2459"/>
  <c r="G2459"/>
  <c r="Y2458"/>
  <c r="S2458"/>
  <c r="Q2458"/>
  <c r="O2458"/>
  <c r="G2458"/>
  <c r="Y2457"/>
  <c r="S2457"/>
  <c r="Q2457"/>
  <c r="O2457"/>
  <c r="G2457"/>
  <c r="Y2456"/>
  <c r="S2456"/>
  <c r="Q2456"/>
  <c r="O2456"/>
  <c r="G2456"/>
  <c r="Y2455"/>
  <c r="S2455"/>
  <c r="Q2455"/>
  <c r="O2455"/>
  <c r="G2455"/>
  <c r="Y2454"/>
  <c r="S2454"/>
  <c r="Q2454"/>
  <c r="O2454"/>
  <c r="G2454"/>
  <c r="Y2453"/>
  <c r="S2453"/>
  <c r="Q2453"/>
  <c r="O2453"/>
  <c r="G2453"/>
  <c r="Y2452"/>
  <c r="S2452"/>
  <c r="Q2452"/>
  <c r="O2452"/>
  <c r="G2452"/>
  <c r="Y2451"/>
  <c r="S2451"/>
  <c r="Q2451"/>
  <c r="O2451"/>
  <c r="G2451"/>
  <c r="Y2450"/>
  <c r="S2450"/>
  <c r="Q2450"/>
  <c r="O2450"/>
  <c r="G2450"/>
  <c r="Y2449"/>
  <c r="S2449"/>
  <c r="Q2449"/>
  <c r="O2449"/>
  <c r="G2449"/>
  <c r="Y2448"/>
  <c r="S2448"/>
  <c r="Q2448"/>
  <c r="O2448"/>
  <c r="G2448"/>
  <c r="Y2447"/>
  <c r="S2447"/>
  <c r="Q2447"/>
  <c r="O2447"/>
  <c r="G2447"/>
  <c r="Y2446"/>
  <c r="S2446"/>
  <c r="Q2446"/>
  <c r="O2446"/>
  <c r="G2446"/>
  <c r="Y2445"/>
  <c r="S2445"/>
  <c r="Q2445"/>
  <c r="O2445"/>
  <c r="G2445"/>
  <c r="Y2444"/>
  <c r="S2444"/>
  <c r="Q2444"/>
  <c r="O2444"/>
  <c r="G2444"/>
  <c r="Y2443"/>
  <c r="S2443"/>
  <c r="Q2443"/>
  <c r="O2443"/>
  <c r="G2443"/>
  <c r="Y2442"/>
  <c r="S2442"/>
  <c r="Q2442"/>
  <c r="O2442"/>
  <c r="G2442"/>
  <c r="Y2441"/>
  <c r="S2441"/>
  <c r="Q2441"/>
  <c r="O2441"/>
  <c r="G2441"/>
  <c r="Y2440"/>
  <c r="S2440"/>
  <c r="Q2440"/>
  <c r="O2440"/>
  <c r="G2440"/>
  <c r="Y2439"/>
  <c r="S2439"/>
  <c r="Q2439"/>
  <c r="O2439"/>
  <c r="G2439"/>
  <c r="Y2438"/>
  <c r="S2438"/>
  <c r="Q2438"/>
  <c r="O2438"/>
  <c r="G2438"/>
  <c r="Y2437"/>
  <c r="S2437"/>
  <c r="Q2437"/>
  <c r="O2437"/>
  <c r="G2437"/>
  <c r="Y2436"/>
  <c r="S2436"/>
  <c r="Q2436"/>
  <c r="O2436"/>
  <c r="G2436"/>
  <c r="Y2435"/>
  <c r="S2435"/>
  <c r="Q2435"/>
  <c r="O2435"/>
  <c r="G2435"/>
  <c r="Y2434"/>
  <c r="S2434"/>
  <c r="Q2434"/>
  <c r="O2434"/>
  <c r="G2434"/>
  <c r="Y2433"/>
  <c r="S2433"/>
  <c r="Q2433"/>
  <c r="O2433"/>
  <c r="G2433"/>
  <c r="Y2432"/>
  <c r="S2432"/>
  <c r="Q2432"/>
  <c r="O2432"/>
  <c r="G2432"/>
  <c r="Y2431"/>
  <c r="S2431"/>
  <c r="Q2431"/>
  <c r="O2431"/>
  <c r="G2431"/>
  <c r="Y2430"/>
  <c r="S2430"/>
  <c r="Q2430"/>
  <c r="O2430"/>
  <c r="G2430"/>
  <c r="Y2429"/>
  <c r="S2429"/>
  <c r="Q2429"/>
  <c r="O2429"/>
  <c r="G2429"/>
  <c r="Y2428"/>
  <c r="S2428"/>
  <c r="Q2428"/>
  <c r="O2428"/>
  <c r="G2428"/>
  <c r="Y2427"/>
  <c r="S2427"/>
  <c r="Q2427"/>
  <c r="O2427"/>
  <c r="G2427"/>
  <c r="Y2426"/>
  <c r="S2426"/>
  <c r="Q2426"/>
  <c r="O2426"/>
  <c r="G2426"/>
  <c r="Y2425"/>
  <c r="S2425"/>
  <c r="Q2425"/>
  <c r="O2425"/>
  <c r="G2425"/>
  <c r="Y2424"/>
  <c r="S2424"/>
  <c r="Q2424"/>
  <c r="O2424"/>
  <c r="G2424"/>
  <c r="Y2423"/>
  <c r="S2423"/>
  <c r="Q2423"/>
  <c r="O2423"/>
  <c r="G2423"/>
  <c r="Y2422"/>
  <c r="S2422"/>
  <c r="Q2422"/>
  <c r="O2422"/>
  <c r="G2422"/>
  <c r="Y2421"/>
  <c r="S2421"/>
  <c r="Q2421"/>
  <c r="O2421"/>
  <c r="G2421"/>
  <c r="Y2420"/>
  <c r="S2420"/>
  <c r="Q2420"/>
  <c r="O2420"/>
  <c r="G2420"/>
  <c r="Y2419"/>
  <c r="S2419"/>
  <c r="Q2419"/>
  <c r="O2419"/>
  <c r="G2419"/>
  <c r="Y2418"/>
  <c r="S2418"/>
  <c r="Q2418"/>
  <c r="O2418"/>
  <c r="G2418"/>
  <c r="Y2417"/>
  <c r="S2417"/>
  <c r="Q2417"/>
  <c r="O2417"/>
  <c r="G2417"/>
  <c r="Y2416"/>
  <c r="S2416"/>
  <c r="Q2416"/>
  <c r="O2416"/>
  <c r="G2416"/>
  <c r="Y2415"/>
  <c r="S2415"/>
  <c r="Q2415"/>
  <c r="O2415"/>
  <c r="G2415"/>
  <c r="Y2414"/>
  <c r="S2414"/>
  <c r="Q2414"/>
  <c r="O2414"/>
  <c r="G2414"/>
  <c r="Y2413"/>
  <c r="S2413"/>
  <c r="Q2413"/>
  <c r="O2413"/>
  <c r="G2413"/>
  <c r="Y2412"/>
  <c r="S2412"/>
  <c r="Q2412"/>
  <c r="O2412"/>
  <c r="G2412"/>
  <c r="Y2411"/>
  <c r="S2411"/>
  <c r="Q2411"/>
  <c r="O2411"/>
  <c r="G2411"/>
  <c r="Y2410"/>
  <c r="S2410"/>
  <c r="Q2410"/>
  <c r="O2410"/>
  <c r="G2410"/>
  <c r="Y2409"/>
  <c r="S2409"/>
  <c r="Q2409"/>
  <c r="O2409"/>
  <c r="G2409"/>
  <c r="Y2408"/>
  <c r="S2408"/>
  <c r="Q2408"/>
  <c r="O2408"/>
  <c r="G2408"/>
  <c r="Y2407"/>
  <c r="S2407"/>
  <c r="Q2407"/>
  <c r="O2407"/>
  <c r="G2407"/>
  <c r="Y2406"/>
  <c r="S2406"/>
  <c r="Q2406"/>
  <c r="O2406"/>
  <c r="G2406"/>
  <c r="Y2405"/>
  <c r="S2405"/>
  <c r="Q2405"/>
  <c r="O2405"/>
  <c r="G2405"/>
  <c r="Y2404"/>
  <c r="S2404"/>
  <c r="Q2404"/>
  <c r="O2404"/>
  <c r="G2404"/>
  <c r="Y2403"/>
  <c r="S2403"/>
  <c r="Q2403"/>
  <c r="O2403"/>
  <c r="G2403"/>
  <c r="Y2402"/>
  <c r="S2402"/>
  <c r="Q2402"/>
  <c r="O2402"/>
  <c r="G2402"/>
  <c r="Y2401"/>
  <c r="S2401"/>
  <c r="Q2401"/>
  <c r="O2401"/>
  <c r="G2401"/>
  <c r="Y2400"/>
  <c r="S2400"/>
  <c r="Q2400"/>
  <c r="O2400"/>
  <c r="G2400"/>
  <c r="Y2399"/>
  <c r="S2399"/>
  <c r="Q2399"/>
  <c r="O2399"/>
  <c r="G2399"/>
  <c r="Y2398"/>
  <c r="S2398"/>
  <c r="Q2398"/>
  <c r="O2398"/>
  <c r="G2398"/>
  <c r="Y2397"/>
  <c r="S2397"/>
  <c r="Q2397"/>
  <c r="O2397"/>
  <c r="G2397"/>
  <c r="Y2396"/>
  <c r="S2396"/>
  <c r="Q2396"/>
  <c r="O2396"/>
  <c r="G2396"/>
  <c r="Y2395"/>
  <c r="S2395"/>
  <c r="Q2395"/>
  <c r="O2395"/>
  <c r="G2395"/>
  <c r="Y2394"/>
  <c r="S2394"/>
  <c r="Q2394"/>
  <c r="O2394"/>
  <c r="G2394"/>
  <c r="Y2393"/>
  <c r="S2393"/>
  <c r="Q2393"/>
  <c r="O2393"/>
  <c r="G2393"/>
  <c r="Y2392"/>
  <c r="S2392"/>
  <c r="Q2392"/>
  <c r="O2392"/>
  <c r="G2392"/>
  <c r="Y2391"/>
  <c r="S2391"/>
  <c r="Q2391"/>
  <c r="O2391"/>
  <c r="G2391"/>
  <c r="Y2390"/>
  <c r="S2390"/>
  <c r="Q2390"/>
  <c r="O2390"/>
  <c r="G2390"/>
  <c r="Y2389"/>
  <c r="S2389"/>
  <c r="Q2389"/>
  <c r="O2389"/>
  <c r="G2389"/>
  <c r="Y2388"/>
  <c r="S2388"/>
  <c r="Q2388"/>
  <c r="O2388"/>
  <c r="G2388"/>
  <c r="Y2387"/>
  <c r="S2387"/>
  <c r="Q2387"/>
  <c r="O2387"/>
  <c r="G2387"/>
  <c r="Y2386"/>
  <c r="S2386"/>
  <c r="Q2386"/>
  <c r="O2386"/>
  <c r="G2386"/>
  <c r="Y2385"/>
  <c r="S2385"/>
  <c r="Q2385"/>
  <c r="O2385"/>
  <c r="G2385"/>
  <c r="Y2384"/>
  <c r="S2384"/>
  <c r="Q2384"/>
  <c r="O2384"/>
  <c r="G2384"/>
  <c r="Y2383"/>
  <c r="S2383"/>
  <c r="Q2383"/>
  <c r="O2383"/>
  <c r="G2383"/>
  <c r="Y2382"/>
  <c r="S2382"/>
  <c r="Q2382"/>
  <c r="O2382"/>
  <c r="G2382"/>
  <c r="Y2381"/>
  <c r="S2381"/>
  <c r="Q2381"/>
  <c r="O2381"/>
  <c r="G2381"/>
  <c r="Y2380"/>
  <c r="S2380"/>
  <c r="Q2380"/>
  <c r="O2380"/>
  <c r="G2380"/>
  <c r="Y2379"/>
  <c r="S2379"/>
  <c r="Q2379"/>
  <c r="O2379"/>
  <c r="G2379"/>
  <c r="Y2378"/>
  <c r="S2378"/>
  <c r="Q2378"/>
  <c r="O2378"/>
  <c r="G2378"/>
  <c r="Y2377"/>
  <c r="S2377"/>
  <c r="Q2377"/>
  <c r="O2377"/>
  <c r="G2377"/>
  <c r="Y2376"/>
  <c r="S2376"/>
  <c r="Q2376"/>
  <c r="O2376"/>
  <c r="G2376"/>
  <c r="Y2375"/>
  <c r="S2375"/>
  <c r="Q2375"/>
  <c r="O2375"/>
  <c r="G2375"/>
  <c r="Y2374"/>
  <c r="S2374"/>
  <c r="Q2374"/>
  <c r="O2374"/>
  <c r="G2374"/>
  <c r="Y2373"/>
  <c r="S2373"/>
  <c r="Q2373"/>
  <c r="O2373"/>
  <c r="G2373"/>
  <c r="Y2372"/>
  <c r="S2372"/>
  <c r="Q2372"/>
  <c r="O2372"/>
  <c r="G2372"/>
  <c r="Y2371"/>
  <c r="S2371"/>
  <c r="Q2371"/>
  <c r="O2371"/>
  <c r="G2371"/>
  <c r="Y2370"/>
  <c r="S2370"/>
  <c r="Q2370"/>
  <c r="O2370"/>
  <c r="G2370"/>
  <c r="Y2369"/>
  <c r="S2369"/>
  <c r="Q2369"/>
  <c r="O2369"/>
  <c r="G2369"/>
  <c r="Y2368"/>
  <c r="S2368"/>
  <c r="Q2368"/>
  <c r="O2368"/>
  <c r="G2368"/>
  <c r="Y2367"/>
  <c r="S2367"/>
  <c r="Q2367"/>
  <c r="O2367"/>
  <c r="G2367"/>
  <c r="Y2366"/>
  <c r="S2366"/>
  <c r="Q2366"/>
  <c r="O2366"/>
  <c r="G2366"/>
  <c r="Y2365"/>
  <c r="S2365"/>
  <c r="Q2365"/>
  <c r="O2365"/>
  <c r="G2365"/>
  <c r="Y2364"/>
  <c r="S2364"/>
  <c r="Q2364"/>
  <c r="O2364"/>
  <c r="G2364"/>
  <c r="Y2363"/>
  <c r="S2363"/>
  <c r="Q2363"/>
  <c r="O2363"/>
  <c r="G2363"/>
  <c r="Y2362"/>
  <c r="S2362"/>
  <c r="Q2362"/>
  <c r="O2362"/>
  <c r="G2362"/>
  <c r="Y2361"/>
  <c r="S2361"/>
  <c r="Q2361"/>
  <c r="O2361"/>
  <c r="G2361"/>
  <c r="Y2360"/>
  <c r="S2360"/>
  <c r="Q2360"/>
  <c r="O2360"/>
  <c r="G2360"/>
  <c r="Y2359"/>
  <c r="S2359"/>
  <c r="Q2359"/>
  <c r="O2359"/>
  <c r="G2359"/>
  <c r="Y2358"/>
  <c r="S2358"/>
  <c r="Q2358"/>
  <c r="O2358"/>
  <c r="G2358"/>
  <c r="Y2357"/>
  <c r="S2357"/>
  <c r="Q2357"/>
  <c r="O2357"/>
  <c r="G2357"/>
  <c r="Y2356"/>
  <c r="S2356"/>
  <c r="Q2356"/>
  <c r="O2356"/>
  <c r="G2356"/>
  <c r="Y2355"/>
  <c r="S2355"/>
  <c r="Q2355"/>
  <c r="O2355"/>
  <c r="G2355"/>
  <c r="Y2354"/>
  <c r="S2354"/>
  <c r="Q2354"/>
  <c r="O2354"/>
  <c r="G2354"/>
  <c r="Y2353"/>
  <c r="S2353"/>
  <c r="Q2353"/>
  <c r="O2353"/>
  <c r="G2353"/>
  <c r="Y2352"/>
  <c r="S2352"/>
  <c r="Q2352"/>
  <c r="O2352"/>
  <c r="G2352"/>
  <c r="Y2351"/>
  <c r="S2351"/>
  <c r="Q2351"/>
  <c r="O2351"/>
  <c r="G2351"/>
  <c r="Y2350"/>
  <c r="S2350"/>
  <c r="Q2350"/>
  <c r="O2350"/>
  <c r="G2350"/>
  <c r="Y2349"/>
  <c r="S2349"/>
  <c r="Q2349"/>
  <c r="O2349"/>
  <c r="G2349"/>
  <c r="Y2348"/>
  <c r="S2348"/>
  <c r="Q2348"/>
  <c r="O2348"/>
  <c r="G2348"/>
  <c r="Y2347"/>
  <c r="S2347"/>
  <c r="Q2347"/>
  <c r="O2347"/>
  <c r="G2347"/>
  <c r="Y2346"/>
  <c r="S2346"/>
  <c r="Q2346"/>
  <c r="O2346"/>
  <c r="G2346"/>
  <c r="Y2345"/>
  <c r="S2345"/>
  <c r="Q2345"/>
  <c r="O2345"/>
  <c r="G2345"/>
  <c r="Y2344"/>
  <c r="S2344"/>
  <c r="Q2344"/>
  <c r="O2344"/>
  <c r="G2344"/>
  <c r="Y2343"/>
  <c r="S2343"/>
  <c r="Q2343"/>
  <c r="O2343"/>
  <c r="G2343"/>
  <c r="Y2342"/>
  <c r="S2342"/>
  <c r="Q2342"/>
  <c r="O2342"/>
  <c r="G2342"/>
  <c r="Y2341"/>
  <c r="S2341"/>
  <c r="Q2341"/>
  <c r="O2341"/>
  <c r="G2341"/>
  <c r="Y2340"/>
  <c r="S2340"/>
  <c r="Q2340"/>
  <c r="O2340"/>
  <c r="G2340"/>
  <c r="Y2339"/>
  <c r="S2339"/>
  <c r="Q2339"/>
  <c r="O2339"/>
  <c r="G2339"/>
  <c r="Y2338"/>
  <c r="S2338"/>
  <c r="Q2338"/>
  <c r="O2338"/>
  <c r="G2338"/>
  <c r="Y2337"/>
  <c r="S2337"/>
  <c r="Q2337"/>
  <c r="O2337"/>
  <c r="G2337"/>
  <c r="Y2336"/>
  <c r="S2336"/>
  <c r="Q2336"/>
  <c r="O2336"/>
  <c r="G2336"/>
  <c r="Y2335"/>
  <c r="S2335"/>
  <c r="Q2335"/>
  <c r="O2335"/>
  <c r="G2335"/>
  <c r="Y2334"/>
  <c r="S2334"/>
  <c r="Q2334"/>
  <c r="O2334"/>
  <c r="G2334"/>
  <c r="Y2333"/>
  <c r="S2333"/>
  <c r="Q2333"/>
  <c r="O2333"/>
  <c r="G2333"/>
  <c r="Y2332"/>
  <c r="S2332"/>
  <c r="Q2332"/>
  <c r="O2332"/>
  <c r="G2332"/>
  <c r="Y2331"/>
  <c r="S2331"/>
  <c r="Q2331"/>
  <c r="O2331"/>
  <c r="G2331"/>
  <c r="Y2330"/>
  <c r="S2330"/>
  <c r="Q2330"/>
  <c r="O2330"/>
  <c r="G2330"/>
  <c r="Y2329"/>
  <c r="S2329"/>
  <c r="Q2329"/>
  <c r="O2329"/>
  <c r="G2329"/>
  <c r="Y2328"/>
  <c r="S2328"/>
  <c r="Q2328"/>
  <c r="O2328"/>
  <c r="G2328"/>
  <c r="Y2327"/>
  <c r="S2327"/>
  <c r="Q2327"/>
  <c r="O2327"/>
  <c r="G2327"/>
  <c r="Y2326"/>
  <c r="S2326"/>
  <c r="Q2326"/>
  <c r="O2326"/>
  <c r="G2326"/>
  <c r="Y2325"/>
  <c r="S2325"/>
  <c r="Q2325"/>
  <c r="O2325"/>
  <c r="G2325"/>
  <c r="Y2324"/>
  <c r="S2324"/>
  <c r="Q2324"/>
  <c r="O2324"/>
  <c r="G2324"/>
  <c r="Y2323"/>
  <c r="S2323"/>
  <c r="Q2323"/>
  <c r="O2323"/>
  <c r="G2323"/>
  <c r="Y2322"/>
  <c r="S2322"/>
  <c r="Q2322"/>
  <c r="O2322"/>
  <c r="G2322"/>
  <c r="Y2321"/>
  <c r="S2321"/>
  <c r="Q2321"/>
  <c r="O2321"/>
  <c r="G2321"/>
  <c r="Y2320"/>
  <c r="S2320"/>
  <c r="Q2320"/>
  <c r="O2320"/>
  <c r="G2320"/>
  <c r="Y2319"/>
  <c r="S2319"/>
  <c r="Q2319"/>
  <c r="O2319"/>
  <c r="G2319"/>
  <c r="Y2318"/>
  <c r="S2318"/>
  <c r="Q2318"/>
  <c r="O2318"/>
  <c r="G2318"/>
  <c r="Y2317"/>
  <c r="S2317"/>
  <c r="Q2317"/>
  <c r="O2317"/>
  <c r="G2317"/>
  <c r="Y2316"/>
  <c r="S2316"/>
  <c r="Q2316"/>
  <c r="O2316"/>
  <c r="G2316"/>
  <c r="Y2315"/>
  <c r="S2315"/>
  <c r="Q2315"/>
  <c r="O2315"/>
  <c r="G2315"/>
  <c r="Y2314"/>
  <c r="S2314"/>
  <c r="Q2314"/>
  <c r="O2314"/>
  <c r="G2314"/>
  <c r="Y2313"/>
  <c r="S2313"/>
  <c r="Q2313"/>
  <c r="O2313"/>
  <c r="G2313"/>
  <c r="Y2312"/>
  <c r="S2312"/>
  <c r="Q2312"/>
  <c r="O2312"/>
  <c r="G2312"/>
  <c r="Y2311"/>
  <c r="S2311"/>
  <c r="Q2311"/>
  <c r="O2311"/>
  <c r="G2311"/>
  <c r="Y2310"/>
  <c r="S2310"/>
  <c r="Q2310"/>
  <c r="O2310"/>
  <c r="G2310"/>
  <c r="Y2309"/>
  <c r="S2309"/>
  <c r="Q2309"/>
  <c r="O2309"/>
  <c r="G2309"/>
  <c r="Y2308"/>
  <c r="S2308"/>
  <c r="Q2308"/>
  <c r="O2308"/>
  <c r="G2308"/>
  <c r="Y2307"/>
  <c r="S2307"/>
  <c r="Q2307"/>
  <c r="O2307"/>
  <c r="G2307"/>
  <c r="Y2306"/>
  <c r="S2306"/>
  <c r="Q2306"/>
  <c r="O2306"/>
  <c r="G2306"/>
  <c r="Y2305"/>
  <c r="S2305"/>
  <c r="Q2305"/>
  <c r="O2305"/>
  <c r="G2305"/>
  <c r="Y2304"/>
  <c r="S2304"/>
  <c r="Q2304"/>
  <c r="O2304"/>
  <c r="G2304"/>
  <c r="Y2303"/>
  <c r="S2303"/>
  <c r="Q2303"/>
  <c r="O2303"/>
  <c r="G2303"/>
  <c r="Y2302"/>
  <c r="S2302"/>
  <c r="Q2302"/>
  <c r="O2302"/>
  <c r="G2302"/>
  <c r="Y2301"/>
  <c r="S2301"/>
  <c r="Q2301"/>
  <c r="O2301"/>
  <c r="G2301"/>
  <c r="Y2300"/>
  <c r="S2300"/>
  <c r="Q2300"/>
  <c r="O2300"/>
  <c r="G2300"/>
  <c r="Y2299"/>
  <c r="S2299"/>
  <c r="Q2299"/>
  <c r="O2299"/>
  <c r="G2299"/>
  <c r="Y2298"/>
  <c r="S2298"/>
  <c r="Q2298"/>
  <c r="O2298"/>
  <c r="G2298"/>
  <c r="Y2297"/>
  <c r="S2297"/>
  <c r="Q2297"/>
  <c r="O2297"/>
  <c r="G2297"/>
  <c r="Y2296"/>
  <c r="S2296"/>
  <c r="Q2296"/>
  <c r="O2296"/>
  <c r="G2296"/>
  <c r="Y2295"/>
  <c r="S2295"/>
  <c r="Q2295"/>
  <c r="O2295"/>
  <c r="G2295"/>
  <c r="Y2294"/>
  <c r="S2294"/>
  <c r="Q2294"/>
  <c r="O2294"/>
  <c r="G2294"/>
  <c r="Y2293"/>
  <c r="S2293"/>
  <c r="Q2293"/>
  <c r="O2293"/>
  <c r="G2293"/>
  <c r="Y2292"/>
  <c r="S2292"/>
  <c r="Q2292"/>
  <c r="O2292"/>
  <c r="G2292"/>
  <c r="Y2291"/>
  <c r="S2291"/>
  <c r="Q2291"/>
  <c r="O2291"/>
  <c r="G2291"/>
  <c r="Y2290"/>
  <c r="S2290"/>
  <c r="Q2290"/>
  <c r="O2290"/>
  <c r="G2290"/>
  <c r="Y2289"/>
  <c r="S2289"/>
  <c r="Q2289"/>
  <c r="O2289"/>
  <c r="G2289"/>
  <c r="Y2288"/>
  <c r="S2288"/>
  <c r="Q2288"/>
  <c r="O2288"/>
  <c r="G2288"/>
  <c r="Y2287"/>
  <c r="S2287"/>
  <c r="Q2287"/>
  <c r="O2287"/>
  <c r="G2287"/>
  <c r="Y2286"/>
  <c r="S2286"/>
  <c r="Q2286"/>
  <c r="O2286"/>
  <c r="G2286"/>
  <c r="Y2285"/>
  <c r="S2285"/>
  <c r="Q2285"/>
  <c r="O2285"/>
  <c r="G2285"/>
  <c r="Y2284"/>
  <c r="S2284"/>
  <c r="Q2284"/>
  <c r="O2284"/>
  <c r="G2284"/>
  <c r="Y2283"/>
  <c r="S2283"/>
  <c r="Q2283"/>
  <c r="O2283"/>
  <c r="G2283"/>
  <c r="Y2282"/>
  <c r="S2282"/>
  <c r="Q2282"/>
  <c r="O2282"/>
  <c r="G2282"/>
  <c r="Y2281"/>
  <c r="S2281"/>
  <c r="Q2281"/>
  <c r="O2281"/>
  <c r="G2281"/>
  <c r="Y2280"/>
  <c r="S2280"/>
  <c r="Q2280"/>
  <c r="O2280"/>
  <c r="G2280"/>
  <c r="Y2279"/>
  <c r="S2279"/>
  <c r="Q2279"/>
  <c r="O2279"/>
  <c r="G2279"/>
  <c r="Y2278"/>
  <c r="S2278"/>
  <c r="Q2278"/>
  <c r="O2278"/>
  <c r="G2278"/>
  <c r="Y2277"/>
  <c r="S2277"/>
  <c r="Q2277"/>
  <c r="O2277"/>
  <c r="G2277"/>
  <c r="Y2276"/>
  <c r="S2276"/>
  <c r="Q2276"/>
  <c r="O2276"/>
  <c r="G2276"/>
  <c r="Y2275"/>
  <c r="S2275"/>
  <c r="Q2275"/>
  <c r="O2275"/>
  <c r="G2275"/>
  <c r="Y2274"/>
  <c r="S2274"/>
  <c r="Q2274"/>
  <c r="O2274"/>
  <c r="G2274"/>
  <c r="Y2273"/>
  <c r="S2273"/>
  <c r="Q2273"/>
  <c r="O2273"/>
  <c r="G2273"/>
  <c r="Y2272"/>
  <c r="S2272"/>
  <c r="Q2272"/>
  <c r="O2272"/>
  <c r="G2272"/>
  <c r="Y2271"/>
  <c r="S2271"/>
  <c r="Q2271"/>
  <c r="O2271"/>
  <c r="G2271"/>
  <c r="Y2270"/>
  <c r="S2270"/>
  <c r="Q2270"/>
  <c r="O2270"/>
  <c r="G2270"/>
  <c r="Y2269"/>
  <c r="S2269"/>
  <c r="Q2269"/>
  <c r="O2269"/>
  <c r="G2269"/>
  <c r="Y2268"/>
  <c r="S2268"/>
  <c r="Q2268"/>
  <c r="O2268"/>
  <c r="G2268"/>
  <c r="Y2267"/>
  <c r="S2267"/>
  <c r="Q2267"/>
  <c r="O2267"/>
  <c r="G2267"/>
  <c r="Y2266"/>
  <c r="S2266"/>
  <c r="Q2266"/>
  <c r="O2266"/>
  <c r="G2266"/>
  <c r="Y2265"/>
  <c r="S2265"/>
  <c r="Q2265"/>
  <c r="O2265"/>
  <c r="G2265"/>
  <c r="Y2264"/>
  <c r="S2264"/>
  <c r="Q2264"/>
  <c r="O2264"/>
  <c r="G2264"/>
  <c r="Y2263"/>
  <c r="S2263"/>
  <c r="Q2263"/>
  <c r="O2263"/>
  <c r="G2263"/>
  <c r="Y2262"/>
  <c r="S2262"/>
  <c r="Q2262"/>
  <c r="O2262"/>
  <c r="G2262"/>
  <c r="Y2261"/>
  <c r="S2261"/>
  <c r="Q2261"/>
  <c r="O2261"/>
  <c r="G2261"/>
  <c r="Y2260"/>
  <c r="S2260"/>
  <c r="Q2260"/>
  <c r="O2260"/>
  <c r="G2260"/>
  <c r="Y2259"/>
  <c r="S2259"/>
  <c r="Q2259"/>
  <c r="O2259"/>
  <c r="G2259"/>
  <c r="Y2258"/>
  <c r="S2258"/>
  <c r="Q2258"/>
  <c r="O2258"/>
  <c r="G2258"/>
  <c r="Y2257"/>
  <c r="S2257"/>
  <c r="Q2257"/>
  <c r="O2257"/>
  <c r="G2257"/>
  <c r="Y2256"/>
  <c r="S2256"/>
  <c r="Q2256"/>
  <c r="O2256"/>
  <c r="G2256"/>
  <c r="Y2255"/>
  <c r="S2255"/>
  <c r="Q2255"/>
  <c r="O2255"/>
  <c r="G2255"/>
  <c r="Y2254"/>
  <c r="S2254"/>
  <c r="Q2254"/>
  <c r="O2254"/>
  <c r="G2254"/>
  <c r="Y2253"/>
  <c r="S2253"/>
  <c r="Q2253"/>
  <c r="O2253"/>
  <c r="G2253"/>
  <c r="Y2252"/>
  <c r="S2252"/>
  <c r="Q2252"/>
  <c r="O2252"/>
  <c r="G2252"/>
  <c r="Y2251"/>
  <c r="S2251"/>
  <c r="Q2251"/>
  <c r="O2251"/>
  <c r="G2251"/>
  <c r="Y2250"/>
  <c r="S2250"/>
  <c r="Q2250"/>
  <c r="O2250"/>
  <c r="G2250"/>
  <c r="Y2249"/>
  <c r="S2249"/>
  <c r="Q2249"/>
  <c r="O2249"/>
  <c r="G2249"/>
  <c r="Y2248"/>
  <c r="S2248"/>
  <c r="Q2248"/>
  <c r="O2248"/>
  <c r="G2248"/>
  <c r="Y2247"/>
  <c r="S2247"/>
  <c r="Q2247"/>
  <c r="O2247"/>
  <c r="G2247"/>
  <c r="Y2246"/>
  <c r="S2246"/>
  <c r="Q2246"/>
  <c r="O2246"/>
  <c r="G2246"/>
  <c r="Y2245"/>
  <c r="S2245"/>
  <c r="Q2245"/>
  <c r="O2245"/>
  <c r="G2245"/>
  <c r="Y2244"/>
  <c r="S2244"/>
  <c r="Q2244"/>
  <c r="O2244"/>
  <c r="G2244"/>
  <c r="Y2243"/>
  <c r="S2243"/>
  <c r="Q2243"/>
  <c r="O2243"/>
  <c r="G2243"/>
  <c r="Y2242"/>
  <c r="S2242"/>
  <c r="Q2242"/>
  <c r="O2242"/>
  <c r="G2242"/>
  <c r="Y2241"/>
  <c r="S2241"/>
  <c r="Q2241"/>
  <c r="O2241"/>
  <c r="G2241"/>
  <c r="Y2240"/>
  <c r="S2240"/>
  <c r="Q2240"/>
  <c r="O2240"/>
  <c r="G2240"/>
  <c r="Y2239"/>
  <c r="S2239"/>
  <c r="Q2239"/>
  <c r="O2239"/>
  <c r="G2239"/>
  <c r="Y2238"/>
  <c r="S2238"/>
  <c r="Q2238"/>
  <c r="O2238"/>
  <c r="G2238"/>
  <c r="Y2237"/>
  <c r="S2237"/>
  <c r="Q2237"/>
  <c r="O2237"/>
  <c r="G2237"/>
  <c r="Y2236"/>
  <c r="S2236"/>
  <c r="Q2236"/>
  <c r="O2236"/>
  <c r="G2236"/>
  <c r="Y2235"/>
  <c r="S2235"/>
  <c r="Q2235"/>
  <c r="O2235"/>
  <c r="G2235"/>
  <c r="Y2234"/>
  <c r="S2234"/>
  <c r="Q2234"/>
  <c r="O2234"/>
  <c r="G2234"/>
  <c r="Y2233"/>
  <c r="S2233"/>
  <c r="Q2233"/>
  <c r="O2233"/>
  <c r="G2233"/>
  <c r="Y2232"/>
  <c r="S2232"/>
  <c r="Q2232"/>
  <c r="O2232"/>
  <c r="G2232"/>
  <c r="Y2231"/>
  <c r="S2231"/>
  <c r="Q2231"/>
  <c r="O2231"/>
  <c r="G2231"/>
  <c r="Y2230"/>
  <c r="S2230"/>
  <c r="Q2230"/>
  <c r="O2230"/>
  <c r="G2230"/>
  <c r="Y2229"/>
  <c r="S2229"/>
  <c r="Q2229"/>
  <c r="O2229"/>
  <c r="G2229"/>
  <c r="Y2228"/>
  <c r="S2228"/>
  <c r="Q2228"/>
  <c r="O2228"/>
  <c r="G2228"/>
  <c r="Y2227"/>
  <c r="S2227"/>
  <c r="Q2227"/>
  <c r="O2227"/>
  <c r="G2227"/>
  <c r="Y2226"/>
  <c r="S2226"/>
  <c r="Q2226"/>
  <c r="O2226"/>
  <c r="G2226"/>
  <c r="Y2225"/>
  <c r="S2225"/>
  <c r="Q2225"/>
  <c r="O2225"/>
  <c r="G2225"/>
  <c r="Y2224"/>
  <c r="S2224"/>
  <c r="Q2224"/>
  <c r="O2224"/>
  <c r="G2224"/>
  <c r="Y2223"/>
  <c r="S2223"/>
  <c r="Q2223"/>
  <c r="O2223"/>
  <c r="G2223"/>
  <c r="Y2222"/>
  <c r="S2222"/>
  <c r="Q2222"/>
  <c r="O2222"/>
  <c r="G2222"/>
  <c r="Y2221"/>
  <c r="S2221"/>
  <c r="Q2221"/>
  <c r="O2221"/>
  <c r="G2221"/>
  <c r="Y2220"/>
  <c r="S2220"/>
  <c r="Q2220"/>
  <c r="O2220"/>
  <c r="G2220"/>
  <c r="Y2219"/>
  <c r="S2219"/>
  <c r="Q2219"/>
  <c r="O2219"/>
  <c r="G2219"/>
  <c r="Y2218"/>
  <c r="S2218"/>
  <c r="Q2218"/>
  <c r="O2218"/>
  <c r="G2218"/>
  <c r="Y2217"/>
  <c r="S2217"/>
  <c r="Q2217"/>
  <c r="O2217"/>
  <c r="G2217"/>
  <c r="Y2216"/>
  <c r="S2216"/>
  <c r="Q2216"/>
  <c r="O2216"/>
  <c r="G2216"/>
  <c r="Y2215"/>
  <c r="S2215"/>
  <c r="Q2215"/>
  <c r="O2215"/>
  <c r="G2215"/>
  <c r="Y2214"/>
  <c r="S2214"/>
  <c r="Q2214"/>
  <c r="O2214"/>
  <c r="G2214"/>
  <c r="Y2213"/>
  <c r="S2213"/>
  <c r="Q2213"/>
  <c r="O2213"/>
  <c r="G2213"/>
  <c r="Y2212"/>
  <c r="S2212"/>
  <c r="Q2212"/>
  <c r="O2212"/>
  <c r="G2212"/>
  <c r="Y2211"/>
  <c r="S2211"/>
  <c r="Q2211"/>
  <c r="O2211"/>
  <c r="G2211"/>
  <c r="Y2210"/>
  <c r="S2210"/>
  <c r="Q2210"/>
  <c r="O2210"/>
  <c r="G2210"/>
  <c r="Y2209"/>
  <c r="S2209"/>
  <c r="Q2209"/>
  <c r="O2209"/>
  <c r="G2209"/>
  <c r="Y2208"/>
  <c r="S2208"/>
  <c r="Q2208"/>
  <c r="O2208"/>
  <c r="G2208"/>
  <c r="Y2207"/>
  <c r="S2207"/>
  <c r="Q2207"/>
  <c r="O2207"/>
  <c r="G2207"/>
  <c r="Y2206"/>
  <c r="S2206"/>
  <c r="Q2206"/>
  <c r="O2206"/>
  <c r="G2206"/>
  <c r="Y2205"/>
  <c r="S2205"/>
  <c r="Q2205"/>
  <c r="O2205"/>
  <c r="G2205"/>
  <c r="Y2204"/>
  <c r="S2204"/>
  <c r="Q2204"/>
  <c r="O2204"/>
  <c r="G2204"/>
  <c r="Y2203"/>
  <c r="S2203"/>
  <c r="Q2203"/>
  <c r="O2203"/>
  <c r="G2203"/>
  <c r="Y2202"/>
  <c r="S2202"/>
  <c r="Q2202"/>
  <c r="O2202"/>
  <c r="G2202"/>
  <c r="Y2201"/>
  <c r="S2201"/>
  <c r="Q2201"/>
  <c r="O2201"/>
  <c r="G2201"/>
  <c r="Y2200"/>
  <c r="S2200"/>
  <c r="Q2200"/>
  <c r="O2200"/>
  <c r="G2200"/>
  <c r="Y2199"/>
  <c r="S2199"/>
  <c r="Q2199"/>
  <c r="O2199"/>
  <c r="G2199"/>
  <c r="Y2198"/>
  <c r="S2198"/>
  <c r="Q2198"/>
  <c r="O2198"/>
  <c r="G2198"/>
  <c r="Y2197"/>
  <c r="S2197"/>
  <c r="Q2197"/>
  <c r="O2197"/>
  <c r="G2197"/>
  <c r="Y2196"/>
  <c r="S2196"/>
  <c r="Q2196"/>
  <c r="O2196"/>
  <c r="G2196"/>
  <c r="Y2195"/>
  <c r="S2195"/>
  <c r="Q2195"/>
  <c r="O2195"/>
  <c r="G2195"/>
  <c r="Y2194"/>
  <c r="S2194"/>
  <c r="Q2194"/>
  <c r="O2194"/>
  <c r="G2194"/>
  <c r="Y2193"/>
  <c r="S2193"/>
  <c r="Q2193"/>
  <c r="O2193"/>
  <c r="G2193"/>
  <c r="Y2192"/>
  <c r="S2192"/>
  <c r="Q2192"/>
  <c r="O2192"/>
  <c r="G2192"/>
  <c r="Y2191"/>
  <c r="S2191"/>
  <c r="Q2191"/>
  <c r="O2191"/>
  <c r="G2191"/>
  <c r="Y2190"/>
  <c r="S2190"/>
  <c r="Q2190"/>
  <c r="O2190"/>
  <c r="G2190"/>
  <c r="Y2189"/>
  <c r="S2189"/>
  <c r="Q2189"/>
  <c r="O2189"/>
  <c r="G2189"/>
  <c r="Y2188"/>
  <c r="S2188"/>
  <c r="Q2188"/>
  <c r="O2188"/>
  <c r="G2188"/>
  <c r="Y2187"/>
  <c r="S2187"/>
  <c r="Q2187"/>
  <c r="O2187"/>
  <c r="G2187"/>
  <c r="Y2186"/>
  <c r="S2186"/>
  <c r="Q2186"/>
  <c r="O2186"/>
  <c r="G2186"/>
  <c r="Y2185"/>
  <c r="S2185"/>
  <c r="Q2185"/>
  <c r="O2185"/>
  <c r="G2185"/>
  <c r="Y2184"/>
  <c r="S2184"/>
  <c r="Q2184"/>
  <c r="O2184"/>
  <c r="G2184"/>
  <c r="Y2183"/>
  <c r="S2183"/>
  <c r="Q2183"/>
  <c r="O2183"/>
  <c r="G2183"/>
  <c r="Y2182"/>
  <c r="S2182"/>
  <c r="Q2182"/>
  <c r="O2182"/>
  <c r="G2182"/>
  <c r="Y2181"/>
  <c r="S2181"/>
  <c r="Q2181"/>
  <c r="O2181"/>
  <c r="G2181"/>
  <c r="Y2180"/>
  <c r="S2180"/>
  <c r="Q2180"/>
  <c r="O2180"/>
  <c r="G2180"/>
  <c r="Y2179"/>
  <c r="S2179"/>
  <c r="Q2179"/>
  <c r="O2179"/>
  <c r="G2179"/>
  <c r="Y2178"/>
  <c r="S2178"/>
  <c r="Q2178"/>
  <c r="O2178"/>
  <c r="G2178"/>
  <c r="Y2177"/>
  <c r="S2177"/>
  <c r="Q2177"/>
  <c r="O2177"/>
  <c r="G2177"/>
  <c r="Y2176"/>
  <c r="S2176"/>
  <c r="Q2176"/>
  <c r="O2176"/>
  <c r="G2176"/>
  <c r="Y2175"/>
  <c r="S2175"/>
  <c r="Q2175"/>
  <c r="O2175"/>
  <c r="G2175"/>
  <c r="Y2174"/>
  <c r="S2174"/>
  <c r="Q2174"/>
  <c r="O2174"/>
  <c r="G2174"/>
  <c r="Y2173"/>
  <c r="S2173"/>
  <c r="Q2173"/>
  <c r="O2173"/>
  <c r="G2173"/>
  <c r="Y2172"/>
  <c r="S2172"/>
  <c r="Q2172"/>
  <c r="O2172"/>
  <c r="G2172"/>
  <c r="Y2171"/>
  <c r="S2171"/>
  <c r="Q2171"/>
  <c r="O2171"/>
  <c r="G2171"/>
  <c r="Y2170"/>
  <c r="S2170"/>
  <c r="Q2170"/>
  <c r="O2170"/>
  <c r="G2170"/>
  <c r="Y2169"/>
  <c r="S2169"/>
  <c r="Q2169"/>
  <c r="O2169"/>
  <c r="G2169"/>
  <c r="Y2168"/>
  <c r="S2168"/>
  <c r="Q2168"/>
  <c r="O2168"/>
  <c r="G2168"/>
  <c r="Y2167"/>
  <c r="S2167"/>
  <c r="Q2167"/>
  <c r="O2167"/>
  <c r="G2167"/>
  <c r="Y2166"/>
  <c r="S2166"/>
  <c r="Q2166"/>
  <c r="O2166"/>
  <c r="G2166"/>
  <c r="Y2165"/>
  <c r="S2165"/>
  <c r="Q2165"/>
  <c r="O2165"/>
  <c r="G2165"/>
  <c r="Y2164"/>
  <c r="S2164"/>
  <c r="Q2164"/>
  <c r="O2164"/>
  <c r="G2164"/>
  <c r="Y2163"/>
  <c r="S2163"/>
  <c r="Q2163"/>
  <c r="O2163"/>
  <c r="G2163"/>
  <c r="Y2162"/>
  <c r="S2162"/>
  <c r="Q2162"/>
  <c r="O2162"/>
  <c r="G2162"/>
  <c r="Y2161"/>
  <c r="S2161"/>
  <c r="Q2161"/>
  <c r="O2161"/>
  <c r="G2161"/>
  <c r="Y2160"/>
  <c r="S2160"/>
  <c r="Q2160"/>
  <c r="O2160"/>
  <c r="G2160"/>
  <c r="Y2159"/>
  <c r="S2159"/>
  <c r="Q2159"/>
  <c r="O2159"/>
  <c r="G2159"/>
  <c r="Y2158"/>
  <c r="S2158"/>
  <c r="Q2158"/>
  <c r="O2158"/>
  <c r="G2158"/>
  <c r="Y2157"/>
  <c r="S2157"/>
  <c r="Q2157"/>
  <c r="O2157"/>
  <c r="G2157"/>
  <c r="Y2156"/>
  <c r="S2156"/>
  <c r="Q2156"/>
  <c r="O2156"/>
  <c r="G2156"/>
  <c r="Y2155"/>
  <c r="S2155"/>
  <c r="Q2155"/>
  <c r="O2155"/>
  <c r="G2155"/>
  <c r="Y2154"/>
  <c r="S2154"/>
  <c r="Q2154"/>
  <c r="O2154"/>
  <c r="G2154"/>
  <c r="Y2153"/>
  <c r="S2153"/>
  <c r="Q2153"/>
  <c r="O2153"/>
  <c r="G2153"/>
  <c r="Y2152"/>
  <c r="S2152"/>
  <c r="Q2152"/>
  <c r="O2152"/>
  <c r="G2152"/>
  <c r="Y2151"/>
  <c r="S2151"/>
  <c r="Q2151"/>
  <c r="O2151"/>
  <c r="G2151"/>
  <c r="Y2150"/>
  <c r="S2150"/>
  <c r="Q2150"/>
  <c r="O2150"/>
  <c r="G2150"/>
  <c r="Y2149"/>
  <c r="S2149"/>
  <c r="Q2149"/>
  <c r="O2149"/>
  <c r="G2149"/>
  <c r="Y2148"/>
  <c r="S2148"/>
  <c r="Q2148"/>
  <c r="O2148"/>
  <c r="G2148"/>
  <c r="Y2147"/>
  <c r="S2147"/>
  <c r="Q2147"/>
  <c r="O2147"/>
  <c r="G2147"/>
  <c r="Y2146"/>
  <c r="S2146"/>
  <c r="Q2146"/>
  <c r="O2146"/>
  <c r="G2146"/>
  <c r="Y2145"/>
  <c r="S2145"/>
  <c r="Q2145"/>
  <c r="O2145"/>
  <c r="G2145"/>
  <c r="Y2144"/>
  <c r="S2144"/>
  <c r="Q2144"/>
  <c r="O2144"/>
  <c r="G2144"/>
  <c r="Y2143"/>
  <c r="S2143"/>
  <c r="Q2143"/>
  <c r="O2143"/>
  <c r="G2143"/>
  <c r="Y2142"/>
  <c r="S2142"/>
  <c r="Q2142"/>
  <c r="O2142"/>
  <c r="G2142"/>
  <c r="Y2141"/>
  <c r="S2141"/>
  <c r="Q2141"/>
  <c r="O2141"/>
  <c r="G2141"/>
  <c r="Y2140"/>
  <c r="S2140"/>
  <c r="Q2140"/>
  <c r="O2140"/>
  <c r="G2140"/>
  <c r="Y2139"/>
  <c r="S2139"/>
  <c r="Q2139"/>
  <c r="O2139"/>
  <c r="G2139"/>
  <c r="Y2138"/>
  <c r="S2138"/>
  <c r="Q2138"/>
  <c r="O2138"/>
  <c r="G2138"/>
  <c r="Y2137"/>
  <c r="S2137"/>
  <c r="Q2137"/>
  <c r="O2137"/>
  <c r="G2137"/>
  <c r="Y2136"/>
  <c r="S2136"/>
  <c r="Q2136"/>
  <c r="O2136"/>
  <c r="G2136"/>
  <c r="Y2135"/>
  <c r="S2135"/>
  <c r="Q2135"/>
  <c r="O2135"/>
  <c r="G2135"/>
  <c r="Y2134"/>
  <c r="S2134"/>
  <c r="Q2134"/>
  <c r="O2134"/>
  <c r="G2134"/>
  <c r="Y2133"/>
  <c r="S2133"/>
  <c r="Q2133"/>
  <c r="O2133"/>
  <c r="G2133"/>
  <c r="Y2132"/>
  <c r="S2132"/>
  <c r="Q2132"/>
  <c r="O2132"/>
  <c r="G2132"/>
  <c r="Y2131"/>
  <c r="S2131"/>
  <c r="Q2131"/>
  <c r="O2131"/>
  <c r="G2131"/>
  <c r="Y2130"/>
  <c r="S2130"/>
  <c r="Q2130"/>
  <c r="O2130"/>
  <c r="G2130"/>
  <c r="Y2129"/>
  <c r="S2129"/>
  <c r="Q2129"/>
  <c r="O2129"/>
  <c r="G2129"/>
  <c r="Y2128"/>
  <c r="S2128"/>
  <c r="Q2128"/>
  <c r="O2128"/>
  <c r="G2128"/>
  <c r="Y2127"/>
  <c r="S2127"/>
  <c r="Q2127"/>
  <c r="O2127"/>
  <c r="G2127"/>
  <c r="Y2126"/>
  <c r="S2126"/>
  <c r="Q2126"/>
  <c r="O2126"/>
  <c r="G2126"/>
  <c r="Y2125"/>
  <c r="S2125"/>
  <c r="Q2125"/>
  <c r="O2125"/>
  <c r="G2125"/>
  <c r="Y2124"/>
  <c r="S2124"/>
  <c r="Q2124"/>
  <c r="O2124"/>
  <c r="G2124"/>
  <c r="Y2123"/>
  <c r="S2123"/>
  <c r="Q2123"/>
  <c r="O2123"/>
  <c r="G2123"/>
  <c r="Y2122"/>
  <c r="S2122"/>
  <c r="Q2122"/>
  <c r="O2122"/>
  <c r="G2122"/>
  <c r="Y2121"/>
  <c r="S2121"/>
  <c r="Q2121"/>
  <c r="O2121"/>
  <c r="G2121"/>
  <c r="Y2120"/>
  <c r="S2120"/>
  <c r="Q2120"/>
  <c r="O2120"/>
  <c r="G2120"/>
  <c r="Y2119"/>
  <c r="S2119"/>
  <c r="Q2119"/>
  <c r="O2119"/>
  <c r="G2119"/>
  <c r="Y2118"/>
  <c r="S2118"/>
  <c r="Q2118"/>
  <c r="O2118"/>
  <c r="G2118"/>
  <c r="Y2117"/>
  <c r="S2117"/>
  <c r="Q2117"/>
  <c r="O2117"/>
  <c r="G2117"/>
  <c r="Y2116"/>
  <c r="S2116"/>
  <c r="Q2116"/>
  <c r="O2116"/>
  <c r="G2116"/>
  <c r="Y2115"/>
  <c r="S2115"/>
  <c r="Q2115"/>
  <c r="O2115"/>
  <c r="G2115"/>
  <c r="Y2114"/>
  <c r="S2114"/>
  <c r="Q2114"/>
  <c r="O2114"/>
  <c r="G2114"/>
  <c r="Y2113"/>
  <c r="S2113"/>
  <c r="Q2113"/>
  <c r="O2113"/>
  <c r="G2113"/>
  <c r="Y2112"/>
  <c r="S2112"/>
  <c r="Q2112"/>
  <c r="O2112"/>
  <c r="G2112"/>
  <c r="Y2111"/>
  <c r="S2111"/>
  <c r="Q2111"/>
  <c r="O2111"/>
  <c r="G2111"/>
  <c r="Y2110"/>
  <c r="S2110"/>
  <c r="Q2110"/>
  <c r="O2110"/>
  <c r="G2110"/>
  <c r="Y2109"/>
  <c r="S2109"/>
  <c r="Q2109"/>
  <c r="O2109"/>
  <c r="G2109"/>
  <c r="Y2108"/>
  <c r="S2108"/>
  <c r="Q2108"/>
  <c r="O2108"/>
  <c r="G2108"/>
  <c r="Y2107"/>
  <c r="S2107"/>
  <c r="Q2107"/>
  <c r="O2107"/>
  <c r="G2107"/>
  <c r="Y2106"/>
  <c r="S2106"/>
  <c r="Q2106"/>
  <c r="O2106"/>
  <c r="G2106"/>
  <c r="Y2105"/>
  <c r="S2105"/>
  <c r="Q2105"/>
  <c r="O2105"/>
  <c r="G2105"/>
  <c r="Y2104"/>
  <c r="S2104"/>
  <c r="Q2104"/>
  <c r="O2104"/>
  <c r="G2104"/>
  <c r="Y2103"/>
  <c r="S2103"/>
  <c r="Q2103"/>
  <c r="O2103"/>
  <c r="G2103"/>
  <c r="Y2102"/>
  <c r="S2102"/>
  <c r="Q2102"/>
  <c r="O2102"/>
  <c r="G2102"/>
  <c r="Y2101"/>
  <c r="S2101"/>
  <c r="Q2101"/>
  <c r="O2101"/>
  <c r="G2101"/>
  <c r="Y2100"/>
  <c r="S2100"/>
  <c r="Q2100"/>
  <c r="O2100"/>
  <c r="G2100"/>
  <c r="Y2099"/>
  <c r="S2099"/>
  <c r="Q2099"/>
  <c r="O2099"/>
  <c r="G2099"/>
  <c r="Y2098"/>
  <c r="S2098"/>
  <c r="Q2098"/>
  <c r="O2098"/>
  <c r="G2098"/>
  <c r="Y2097"/>
  <c r="S2097"/>
  <c r="Q2097"/>
  <c r="O2097"/>
  <c r="G2097"/>
  <c r="Y2096"/>
  <c r="S2096"/>
  <c r="Q2096"/>
  <c r="O2096"/>
  <c r="G2096"/>
  <c r="Y2095"/>
  <c r="S2095"/>
  <c r="Q2095"/>
  <c r="O2095"/>
  <c r="G2095"/>
  <c r="Y2094"/>
  <c r="S2094"/>
  <c r="Q2094"/>
  <c r="O2094"/>
  <c r="G2094"/>
  <c r="Y2093"/>
  <c r="S2093"/>
  <c r="Q2093"/>
  <c r="O2093"/>
  <c r="G2093"/>
  <c r="Y2092"/>
  <c r="S2092"/>
  <c r="Q2092"/>
  <c r="O2092"/>
  <c r="G2092"/>
  <c r="Y2091"/>
  <c r="S2091"/>
  <c r="Q2091"/>
  <c r="O2091"/>
  <c r="G2091"/>
  <c r="Y2090"/>
  <c r="S2090"/>
  <c r="Q2090"/>
  <c r="O2090"/>
  <c r="G2090"/>
  <c r="Y2089"/>
  <c r="S2089"/>
  <c r="Q2089"/>
  <c r="O2089"/>
  <c r="G2089"/>
  <c r="Y2088"/>
  <c r="S2088"/>
  <c r="Q2088"/>
  <c r="O2088"/>
  <c r="G2088"/>
  <c r="Y2087"/>
  <c r="S2087"/>
  <c r="Q2087"/>
  <c r="O2087"/>
  <c r="G2087"/>
  <c r="Y2086"/>
  <c r="S2086"/>
  <c r="Q2086"/>
  <c r="O2086"/>
  <c r="G2086"/>
  <c r="Y2085"/>
  <c r="S2085"/>
  <c r="Q2085"/>
  <c r="O2085"/>
  <c r="G2085"/>
  <c r="Y2084"/>
  <c r="S2084"/>
  <c r="Q2084"/>
  <c r="O2084"/>
  <c r="G2084"/>
  <c r="Y2083"/>
  <c r="S2083"/>
  <c r="Q2083"/>
  <c r="O2083"/>
  <c r="G2083"/>
  <c r="Y2082"/>
  <c r="S2082"/>
  <c r="Q2082"/>
  <c r="O2082"/>
  <c r="G2082"/>
  <c r="Y2081"/>
  <c r="S2081"/>
  <c r="Q2081"/>
  <c r="O2081"/>
  <c r="G2081"/>
  <c r="Y2080"/>
  <c r="S2080"/>
  <c r="Q2080"/>
  <c r="O2080"/>
  <c r="G2080"/>
  <c r="Y2079"/>
  <c r="S2079"/>
  <c r="Q2079"/>
  <c r="O2079"/>
  <c r="G2079"/>
  <c r="Y2078"/>
  <c r="S2078"/>
  <c r="Q2078"/>
  <c r="O2078"/>
  <c r="G2078"/>
  <c r="Y2077"/>
  <c r="S2077"/>
  <c r="Q2077"/>
  <c r="O2077"/>
  <c r="G2077"/>
  <c r="Y2076"/>
  <c r="S2076"/>
  <c r="Q2076"/>
  <c r="O2076"/>
  <c r="G2076"/>
  <c r="Y2075"/>
  <c r="S2075"/>
  <c r="Q2075"/>
  <c r="O2075"/>
  <c r="G2075"/>
  <c r="Y2074"/>
  <c r="S2074"/>
  <c r="Q2074"/>
  <c r="O2074"/>
  <c r="G2074"/>
  <c r="Y2073"/>
  <c r="S2073"/>
  <c r="Q2073"/>
  <c r="O2073"/>
  <c r="G2073"/>
  <c r="Y2072"/>
  <c r="S2072"/>
  <c r="Q2072"/>
  <c r="O2072"/>
  <c r="G2072"/>
  <c r="Y2071"/>
  <c r="S2071"/>
  <c r="Q2071"/>
  <c r="O2071"/>
  <c r="G2071"/>
  <c r="Y2070"/>
  <c r="S2070"/>
  <c r="Q2070"/>
  <c r="O2070"/>
  <c r="G2070"/>
  <c r="Y2069"/>
  <c r="S2069"/>
  <c r="Q2069"/>
  <c r="O2069"/>
  <c r="G2069"/>
  <c r="Y2068"/>
  <c r="S2068"/>
  <c r="Q2068"/>
  <c r="O2068"/>
  <c r="G2068"/>
  <c r="Y2067"/>
  <c r="S2067"/>
  <c r="Q2067"/>
  <c r="O2067"/>
  <c r="G2067"/>
  <c r="Y2066"/>
  <c r="S2066"/>
  <c r="Q2066"/>
  <c r="O2066"/>
  <c r="G2066"/>
  <c r="Y2065"/>
  <c r="S2065"/>
  <c r="Q2065"/>
  <c r="O2065"/>
  <c r="G2065"/>
  <c r="Y2064"/>
  <c r="S2064"/>
  <c r="Q2064"/>
  <c r="O2064"/>
  <c r="G2064"/>
  <c r="Y2063"/>
  <c r="S2063"/>
  <c r="Q2063"/>
  <c r="O2063"/>
  <c r="G2063"/>
  <c r="Y2062"/>
  <c r="S2062"/>
  <c r="Q2062"/>
  <c r="O2062"/>
  <c r="G2062"/>
  <c r="Y2061"/>
  <c r="S2061"/>
  <c r="Q2061"/>
  <c r="O2061"/>
  <c r="G2061"/>
  <c r="Y2060"/>
  <c r="S2060"/>
  <c r="Q2060"/>
  <c r="O2060"/>
  <c r="G2060"/>
  <c r="Y2059"/>
  <c r="S2059"/>
  <c r="Q2059"/>
  <c r="O2059"/>
  <c r="G2059"/>
  <c r="Y2058"/>
  <c r="S2058"/>
  <c r="Q2058"/>
  <c r="O2058"/>
  <c r="G2058"/>
  <c r="Y2057"/>
  <c r="S2057"/>
  <c r="Q2057"/>
  <c r="O2057"/>
  <c r="G2057"/>
  <c r="Y2056"/>
  <c r="S2056"/>
  <c r="Q2056"/>
  <c r="O2056"/>
  <c r="G2056"/>
  <c r="Y2055"/>
  <c r="S2055"/>
  <c r="Q2055"/>
  <c r="O2055"/>
  <c r="G2055"/>
  <c r="Y2054"/>
  <c r="S2054"/>
  <c r="Q2054"/>
  <c r="O2054"/>
  <c r="G2054"/>
  <c r="Y2053"/>
  <c r="S2053"/>
  <c r="Q2053"/>
  <c r="O2053"/>
  <c r="G2053"/>
  <c r="Y2052"/>
  <c r="S2052"/>
  <c r="Q2052"/>
  <c r="O2052"/>
  <c r="G2052"/>
  <c r="Y2051"/>
  <c r="S2051"/>
  <c r="Q2051"/>
  <c r="O2051"/>
  <c r="G2051"/>
  <c r="Y2050"/>
  <c r="S2050"/>
  <c r="Q2050"/>
  <c r="O2050"/>
  <c r="G2050"/>
  <c r="Y2049"/>
  <c r="S2049"/>
  <c r="Q2049"/>
  <c r="O2049"/>
  <c r="G2049"/>
  <c r="Y2048"/>
  <c r="S2048"/>
  <c r="Q2048"/>
  <c r="O2048"/>
  <c r="G2048"/>
  <c r="Y2047"/>
  <c r="S2047"/>
  <c r="Q2047"/>
  <c r="O2047"/>
  <c r="G2047"/>
  <c r="Y2046"/>
  <c r="S2046"/>
  <c r="Q2046"/>
  <c r="O2046"/>
  <c r="G2046"/>
  <c r="Y2045"/>
  <c r="S2045"/>
  <c r="Q2045"/>
  <c r="O2045"/>
  <c r="G2045"/>
  <c r="Y2044"/>
  <c r="S2044"/>
  <c r="Q2044"/>
  <c r="O2044"/>
  <c r="G2044"/>
  <c r="Y2043"/>
  <c r="S2043"/>
  <c r="Q2043"/>
  <c r="O2043"/>
  <c r="G2043"/>
  <c r="Y2042"/>
  <c r="S2042"/>
  <c r="Q2042"/>
  <c r="O2042"/>
  <c r="G2042"/>
  <c r="Y2041"/>
  <c r="S2041"/>
  <c r="Q2041"/>
  <c r="O2041"/>
  <c r="G2041"/>
  <c r="Y2040"/>
  <c r="S2040"/>
  <c r="Q2040"/>
  <c r="O2040"/>
  <c r="G2040"/>
  <c r="Y2039"/>
  <c r="S2039"/>
  <c r="Q2039"/>
  <c r="O2039"/>
  <c r="G2039"/>
  <c r="Y2038"/>
  <c r="S2038"/>
  <c r="Q2038"/>
  <c r="O2038"/>
  <c r="G2038"/>
  <c r="Y2037"/>
  <c r="S2037"/>
  <c r="Q2037"/>
  <c r="O2037"/>
  <c r="G2037"/>
  <c r="Y2036"/>
  <c r="S2036"/>
  <c r="Q2036"/>
  <c r="O2036"/>
  <c r="G2036"/>
  <c r="Y2035"/>
  <c r="S2035"/>
  <c r="Q2035"/>
  <c r="O2035"/>
  <c r="G2035"/>
  <c r="Y2034"/>
  <c r="S2034"/>
  <c r="Q2034"/>
  <c r="O2034"/>
  <c r="G2034"/>
  <c r="Y2033"/>
  <c r="S2033"/>
  <c r="Q2033"/>
  <c r="O2033"/>
  <c r="G2033"/>
  <c r="Y2032"/>
  <c r="S2032"/>
  <c r="Q2032"/>
  <c r="O2032"/>
  <c r="G2032"/>
  <c r="Y2031"/>
  <c r="S2031"/>
  <c r="Q2031"/>
  <c r="O2031"/>
  <c r="G2031"/>
  <c r="Y2030"/>
  <c r="S2030"/>
  <c r="Q2030"/>
  <c r="O2030"/>
  <c r="G2030"/>
  <c r="Y2029"/>
  <c r="S2029"/>
  <c r="Q2029"/>
  <c r="O2029"/>
  <c r="G2029"/>
  <c r="Y2028"/>
  <c r="S2028"/>
  <c r="Q2028"/>
  <c r="O2028"/>
  <c r="G2028"/>
  <c r="Y2027"/>
  <c r="S2027"/>
  <c r="Q2027"/>
  <c r="O2027"/>
  <c r="G2027"/>
  <c r="Y2026"/>
  <c r="S2026"/>
  <c r="Q2026"/>
  <c r="O2026"/>
  <c r="G2026"/>
  <c r="Y2025"/>
  <c r="S2025"/>
  <c r="Q2025"/>
  <c r="O2025"/>
  <c r="G2025"/>
  <c r="Y2024"/>
  <c r="S2024"/>
  <c r="Q2024"/>
  <c r="O2024"/>
  <c r="G2024"/>
  <c r="Y2023"/>
  <c r="S2023"/>
  <c r="Q2023"/>
  <c r="O2023"/>
  <c r="G2023"/>
  <c r="Y2022"/>
  <c r="S2022"/>
  <c r="Q2022"/>
  <c r="O2022"/>
  <c r="G2022"/>
  <c r="Y2021"/>
  <c r="S2021"/>
  <c r="Q2021"/>
  <c r="O2021"/>
  <c r="G2021"/>
  <c r="Y2020"/>
  <c r="S2020"/>
  <c r="Q2020"/>
  <c r="O2020"/>
  <c r="G2020"/>
  <c r="Y2019"/>
  <c r="S2019"/>
  <c r="Q2019"/>
  <c r="O2019"/>
  <c r="G2019"/>
  <c r="Y2018"/>
  <c r="S2018"/>
  <c r="Q2018"/>
  <c r="O2018"/>
  <c r="G2018"/>
  <c r="Y2017"/>
  <c r="S2017"/>
  <c r="Q2017"/>
  <c r="O2017"/>
  <c r="G2017"/>
  <c r="Y2016"/>
  <c r="S2016"/>
  <c r="Q2016"/>
  <c r="O2016"/>
  <c r="G2016"/>
  <c r="Y2015"/>
  <c r="S2015"/>
  <c r="Q2015"/>
  <c r="O2015"/>
  <c r="G2015"/>
  <c r="Y2014"/>
  <c r="S2014"/>
  <c r="Q2014"/>
  <c r="O2014"/>
  <c r="G2014"/>
  <c r="Y2013"/>
  <c r="S2013"/>
  <c r="Q2013"/>
  <c r="O2013"/>
  <c r="G2013"/>
  <c r="Y2012"/>
  <c r="S2012"/>
  <c r="Q2012"/>
  <c r="O2012"/>
  <c r="G2012"/>
  <c r="Y2011"/>
  <c r="S2011"/>
  <c r="Q2011"/>
  <c r="O2011"/>
  <c r="G2011"/>
  <c r="Y2010"/>
  <c r="S2010"/>
  <c r="Q2010"/>
  <c r="O2010"/>
  <c r="G2010"/>
  <c r="Y2009"/>
  <c r="S2009"/>
  <c r="Q2009"/>
  <c r="O2009"/>
  <c r="G2009"/>
  <c r="Y2008"/>
  <c r="S2008"/>
  <c r="Q2008"/>
  <c r="O2008"/>
  <c r="G2008"/>
  <c r="Y2007"/>
  <c r="S2007"/>
  <c r="Q2007"/>
  <c r="O2007"/>
  <c r="G2007"/>
  <c r="Y2006"/>
  <c r="S2006"/>
  <c r="Q2006"/>
  <c r="O2006"/>
  <c r="G2006"/>
  <c r="Y2005"/>
  <c r="S2005"/>
  <c r="Q2005"/>
  <c r="O2005"/>
  <c r="G2005"/>
  <c r="Y2004"/>
  <c r="S2004"/>
  <c r="Q2004"/>
  <c r="O2004"/>
  <c r="G2004"/>
  <c r="Y2003"/>
  <c r="S2003"/>
  <c r="Q2003"/>
  <c r="O2003"/>
  <c r="G2003"/>
  <c r="Y2002"/>
  <c r="S2002"/>
  <c r="Q2002"/>
  <c r="O2002"/>
  <c r="G2002"/>
  <c r="Y2001"/>
  <c r="S2001"/>
  <c r="Q2001"/>
  <c r="O2001"/>
  <c r="G2001"/>
  <c r="Y2000"/>
  <c r="S2000"/>
  <c r="Q2000"/>
  <c r="O2000"/>
  <c r="G2000"/>
  <c r="Y1999"/>
  <c r="S1999"/>
  <c r="Q1999"/>
  <c r="O1999"/>
  <c r="G1999"/>
  <c r="Y1998"/>
  <c r="S1998"/>
  <c r="Q1998"/>
  <c r="O1998"/>
  <c r="G1998"/>
  <c r="Y1997"/>
  <c r="S1997"/>
  <c r="Q1997"/>
  <c r="O1997"/>
  <c r="G1997"/>
  <c r="Y1996"/>
  <c r="S1996"/>
  <c r="Q1996"/>
  <c r="O1996"/>
  <c r="G1996"/>
  <c r="Y1995"/>
  <c r="S1995"/>
  <c r="Q1995"/>
  <c r="O1995"/>
  <c r="G1995"/>
  <c r="Y1994"/>
  <c r="S1994"/>
  <c r="Q1994"/>
  <c r="O1994"/>
  <c r="G1994"/>
  <c r="Y1993"/>
  <c r="S1993"/>
  <c r="Q1993"/>
  <c r="O1993"/>
  <c r="G1993"/>
  <c r="Y1992"/>
  <c r="S1992"/>
  <c r="Q1992"/>
  <c r="O1992"/>
  <c r="G1992"/>
  <c r="Y1991"/>
  <c r="S1991"/>
  <c r="Q1991"/>
  <c r="O1991"/>
  <c r="G1991"/>
  <c r="Y1990"/>
  <c r="S1990"/>
  <c r="Q1990"/>
  <c r="O1990"/>
  <c r="G1990"/>
  <c r="Y1989"/>
  <c r="S1989"/>
  <c r="Q1989"/>
  <c r="O1989"/>
  <c r="G1989"/>
  <c r="Y1988"/>
  <c r="S1988"/>
  <c r="Q1988"/>
  <c r="O1988"/>
  <c r="G1988"/>
  <c r="Y1987"/>
  <c r="S1987"/>
  <c r="Q1987"/>
  <c r="O1987"/>
  <c r="G1987"/>
  <c r="Y1986"/>
  <c r="S1986"/>
  <c r="Q1986"/>
  <c r="O1986"/>
  <c r="G1986"/>
  <c r="Y1985"/>
  <c r="S1985"/>
  <c r="Q1985"/>
  <c r="O1985"/>
  <c r="G1985"/>
  <c r="Y1984"/>
  <c r="S1984"/>
  <c r="Q1984"/>
  <c r="O1984"/>
  <c r="G1984"/>
  <c r="Y1983"/>
  <c r="S1983"/>
  <c r="Q1983"/>
  <c r="O1983"/>
  <c r="G1983"/>
  <c r="Y1982"/>
  <c r="S1982"/>
  <c r="Q1982"/>
  <c r="O1982"/>
  <c r="G1982"/>
  <c r="Y1981"/>
  <c r="S1981"/>
  <c r="Q1981"/>
  <c r="O1981"/>
  <c r="G1981"/>
  <c r="Y1980"/>
  <c r="S1980"/>
  <c r="Q1980"/>
  <c r="O1980"/>
  <c r="G1980"/>
  <c r="Y1979"/>
  <c r="S1979"/>
  <c r="Q1979"/>
  <c r="O1979"/>
  <c r="G1979"/>
  <c r="Y1978"/>
  <c r="S1978"/>
  <c r="Q1978"/>
  <c r="O1978"/>
  <c r="G1978"/>
  <c r="Y1977"/>
  <c r="S1977"/>
  <c r="Q1977"/>
  <c r="O1977"/>
  <c r="G1977"/>
  <c r="Y1976"/>
  <c r="S1976"/>
  <c r="Q1976"/>
  <c r="O1976"/>
  <c r="G1976"/>
  <c r="Y1975"/>
  <c r="S1975"/>
  <c r="Q1975"/>
  <c r="O1975"/>
  <c r="G1975"/>
  <c r="Y1974"/>
  <c r="S1974"/>
  <c r="Q1974"/>
  <c r="O1974"/>
  <c r="G1974"/>
  <c r="Y1973"/>
  <c r="S1973"/>
  <c r="Q1973"/>
  <c r="O1973"/>
  <c r="G1973"/>
  <c r="Y1972"/>
  <c r="S1972"/>
  <c r="Q1972"/>
  <c r="O1972"/>
  <c r="G1972"/>
  <c r="Y1971"/>
  <c r="S1971"/>
  <c r="Q1971"/>
  <c r="O1971"/>
  <c r="G1971"/>
  <c r="Y1970"/>
  <c r="S1970"/>
  <c r="Q1970"/>
  <c r="O1970"/>
  <c r="G1970"/>
  <c r="Y1969"/>
  <c r="S1969"/>
  <c r="Q1969"/>
  <c r="O1969"/>
  <c r="G1969"/>
  <c r="Y1968"/>
  <c r="S1968"/>
  <c r="Q1968"/>
  <c r="O1968"/>
  <c r="G1968"/>
  <c r="Y1967"/>
  <c r="S1967"/>
  <c r="Q1967"/>
  <c r="O1967"/>
  <c r="G1967"/>
  <c r="Y1966"/>
  <c r="S1966"/>
  <c r="Q1966"/>
  <c r="O1966"/>
  <c r="G1966"/>
  <c r="Y1965"/>
  <c r="S1965"/>
  <c r="Q1965"/>
  <c r="O1965"/>
  <c r="G1965"/>
  <c r="Y1964"/>
  <c r="S1964"/>
  <c r="Q1964"/>
  <c r="O1964"/>
  <c r="G1964"/>
  <c r="Y1963"/>
  <c r="S1963"/>
  <c r="Q1963"/>
  <c r="O1963"/>
  <c r="G1963"/>
  <c r="Y1962"/>
  <c r="S1962"/>
  <c r="Q1962"/>
  <c r="O1962"/>
  <c r="G1962"/>
  <c r="Y1961"/>
  <c r="S1961"/>
  <c r="Q1961"/>
  <c r="O1961"/>
  <c r="G1961"/>
  <c r="Y1960"/>
  <c r="S1960"/>
  <c r="Q1960"/>
  <c r="O1960"/>
  <c r="G1960"/>
  <c r="Y1959"/>
  <c r="S1959"/>
  <c r="Q1959"/>
  <c r="O1959"/>
  <c r="G1959"/>
  <c r="Y1958"/>
  <c r="S1958"/>
  <c r="Q1958"/>
  <c r="O1958"/>
  <c r="G1958"/>
  <c r="Y1957"/>
  <c r="S1957"/>
  <c r="Q1957"/>
  <c r="O1957"/>
  <c r="G1957"/>
  <c r="Y1956"/>
  <c r="S1956"/>
  <c r="Q1956"/>
  <c r="O1956"/>
  <c r="G1956"/>
  <c r="Y1955"/>
  <c r="S1955"/>
  <c r="Q1955"/>
  <c r="O1955"/>
  <c r="G1955"/>
  <c r="Y1954"/>
  <c r="S1954"/>
  <c r="Q1954"/>
  <c r="O1954"/>
  <c r="G1954"/>
  <c r="Y1953"/>
  <c r="S1953"/>
  <c r="Q1953"/>
  <c r="O1953"/>
  <c r="G1953"/>
  <c r="Y1952"/>
  <c r="S1952"/>
  <c r="Q1952"/>
  <c r="O1952"/>
  <c r="G1952"/>
  <c r="Y1951"/>
  <c r="S1951"/>
  <c r="Q1951"/>
  <c r="O1951"/>
  <c r="G1951"/>
  <c r="Y1950"/>
  <c r="S1950"/>
  <c r="Q1950"/>
  <c r="O1950"/>
  <c r="G1950"/>
  <c r="Y1949"/>
  <c r="S1949"/>
  <c r="Q1949"/>
  <c r="O1949"/>
  <c r="G1949"/>
  <c r="Y1948"/>
  <c r="S1948"/>
  <c r="Q1948"/>
  <c r="O1948"/>
  <c r="G1948"/>
  <c r="Y1947"/>
  <c r="S1947"/>
  <c r="Q1947"/>
  <c r="O1947"/>
  <c r="G1947"/>
  <c r="Y1946"/>
  <c r="S1946"/>
  <c r="Q1946"/>
  <c r="O1946"/>
  <c r="G1946"/>
  <c r="Y1945"/>
  <c r="S1945"/>
  <c r="Q1945"/>
  <c r="O1945"/>
  <c r="G1945"/>
  <c r="Y1944"/>
  <c r="S1944"/>
  <c r="Q1944"/>
  <c r="O1944"/>
  <c r="G1944"/>
  <c r="Y1943"/>
  <c r="S1943"/>
  <c r="Q1943"/>
  <c r="O1943"/>
  <c r="G1943"/>
  <c r="Y1942"/>
  <c r="S1942"/>
  <c r="Q1942"/>
  <c r="O1942"/>
  <c r="G1942"/>
  <c r="Y1941"/>
  <c r="S1941"/>
  <c r="Q1941"/>
  <c r="O1941"/>
  <c r="G1941"/>
  <c r="Y1940"/>
  <c r="S1940"/>
  <c r="Q1940"/>
  <c r="O1940"/>
  <c r="G1940"/>
  <c r="Y1939"/>
  <c r="S1939"/>
  <c r="Q1939"/>
  <c r="O1939"/>
  <c r="G1939"/>
  <c r="Y1938"/>
  <c r="S1938"/>
  <c r="Q1938"/>
  <c r="O1938"/>
  <c r="G1938"/>
  <c r="Y1937"/>
  <c r="S1937"/>
  <c r="Q1937"/>
  <c r="O1937"/>
  <c r="G1937"/>
  <c r="Y1936"/>
  <c r="S1936"/>
  <c r="Q1936"/>
  <c r="O1936"/>
  <c r="G1936"/>
  <c r="Y1935"/>
  <c r="S1935"/>
  <c r="Q1935"/>
  <c r="O1935"/>
  <c r="G1935"/>
  <c r="Y1934"/>
  <c r="S1934"/>
  <c r="Q1934"/>
  <c r="O1934"/>
  <c r="G1934"/>
  <c r="Y1933"/>
  <c r="S1933"/>
  <c r="Q1933"/>
  <c r="O1933"/>
  <c r="G1933"/>
  <c r="Y1932"/>
  <c r="S1932"/>
  <c r="Q1932"/>
  <c r="O1932"/>
  <c r="G1932"/>
  <c r="Y1931"/>
  <c r="S1931"/>
  <c r="Q1931"/>
  <c r="O1931"/>
  <c r="G1931"/>
  <c r="Y1930"/>
  <c r="S1930"/>
  <c r="Q1930"/>
  <c r="O1930"/>
  <c r="G1930"/>
  <c r="Y1929"/>
  <c r="S1929"/>
  <c r="Q1929"/>
  <c r="O1929"/>
  <c r="G1929"/>
  <c r="Y1928"/>
  <c r="S1928"/>
  <c r="Q1928"/>
  <c r="O1928"/>
  <c r="G1928"/>
  <c r="Y1927"/>
  <c r="S1927"/>
  <c r="Q1927"/>
  <c r="O1927"/>
  <c r="G1927"/>
  <c r="Y1926"/>
  <c r="S1926"/>
  <c r="Q1926"/>
  <c r="O1926"/>
  <c r="G1926"/>
  <c r="Y1925"/>
  <c r="S1925"/>
  <c r="Q1925"/>
  <c r="O1925"/>
  <c r="G1925"/>
  <c r="Y1924"/>
  <c r="S1924"/>
  <c r="Q1924"/>
  <c r="O1924"/>
  <c r="G1924"/>
  <c r="Y1923"/>
  <c r="S1923"/>
  <c r="Q1923"/>
  <c r="O1923"/>
  <c r="G1923"/>
  <c r="Y1922"/>
  <c r="S1922"/>
  <c r="Q1922"/>
  <c r="O1922"/>
  <c r="G1922"/>
  <c r="Y1921"/>
  <c r="S1921"/>
  <c r="Q1921"/>
  <c r="O1921"/>
  <c r="G1921"/>
  <c r="Y1920"/>
  <c r="S1920"/>
  <c r="Q1920"/>
  <c r="O1920"/>
  <c r="G1920"/>
  <c r="Y1919"/>
  <c r="S1919"/>
  <c r="Q1919"/>
  <c r="O1919"/>
  <c r="G1919"/>
  <c r="Y1918"/>
  <c r="S1918"/>
  <c r="Q1918"/>
  <c r="O1918"/>
  <c r="G1918"/>
  <c r="Y1917"/>
  <c r="S1917"/>
  <c r="Q1917"/>
  <c r="O1917"/>
  <c r="G1917"/>
  <c r="Y1916"/>
  <c r="S1916"/>
  <c r="Q1916"/>
  <c r="O1916"/>
  <c r="G1916"/>
  <c r="Y1915"/>
  <c r="S1915"/>
  <c r="Q1915"/>
  <c r="O1915"/>
  <c r="G1915"/>
  <c r="Y1914"/>
  <c r="S1914"/>
  <c r="Q1914"/>
  <c r="O1914"/>
  <c r="G1914"/>
  <c r="Y1913"/>
  <c r="S1913"/>
  <c r="Q1913"/>
  <c r="O1913"/>
  <c r="G1913"/>
  <c r="Y1912"/>
  <c r="S1912"/>
  <c r="Q1912"/>
  <c r="O1912"/>
  <c r="G1912"/>
  <c r="Y1911"/>
  <c r="S1911"/>
  <c r="Q1911"/>
  <c r="O1911"/>
  <c r="G1911"/>
  <c r="Y1910"/>
  <c r="S1910"/>
  <c r="Q1910"/>
  <c r="O1910"/>
  <c r="G1910"/>
  <c r="Y1909"/>
  <c r="S1909"/>
  <c r="Q1909"/>
  <c r="O1909"/>
  <c r="G1909"/>
  <c r="Y1908"/>
  <c r="S1908"/>
  <c r="Q1908"/>
  <c r="O1908"/>
  <c r="G1908"/>
  <c r="Y1907"/>
  <c r="S1907"/>
  <c r="Q1907"/>
  <c r="O1907"/>
  <c r="G1907"/>
  <c r="Y1906"/>
  <c r="S1906"/>
  <c r="Q1906"/>
  <c r="O1906"/>
  <c r="G1906"/>
  <c r="Y1905"/>
  <c r="S1905"/>
  <c r="Q1905"/>
  <c r="O1905"/>
  <c r="G1905"/>
  <c r="Y1904"/>
  <c r="S1904"/>
  <c r="Q1904"/>
  <c r="O1904"/>
  <c r="G1904"/>
  <c r="Y1903"/>
  <c r="S1903"/>
  <c r="Q1903"/>
  <c r="O1903"/>
  <c r="G1903"/>
  <c r="Y1902"/>
  <c r="S1902"/>
  <c r="Q1902"/>
  <c r="O1902"/>
  <c r="G1902"/>
  <c r="Y1901"/>
  <c r="S1901"/>
  <c r="Q1901"/>
  <c r="O1901"/>
  <c r="G1901"/>
  <c r="Y1900"/>
  <c r="S1900"/>
  <c r="Q1900"/>
  <c r="O1900"/>
  <c r="G1900"/>
  <c r="Y1899"/>
  <c r="S1899"/>
  <c r="Q1899"/>
  <c r="O1899"/>
  <c r="G1899"/>
  <c r="Y1898"/>
  <c r="S1898"/>
  <c r="Q1898"/>
  <c r="O1898"/>
  <c r="G1898"/>
  <c r="Y1897"/>
  <c r="S1897"/>
  <c r="Q1897"/>
  <c r="O1897"/>
  <c r="G1897"/>
  <c r="Y1896"/>
  <c r="S1896"/>
  <c r="Q1896"/>
  <c r="O1896"/>
  <c r="G1896"/>
  <c r="Y1895"/>
  <c r="S1895"/>
  <c r="Q1895"/>
  <c r="O1895"/>
  <c r="G1895"/>
  <c r="Y1894"/>
  <c r="S1894"/>
  <c r="Q1894"/>
  <c r="O1894"/>
  <c r="G1894"/>
  <c r="Y1893"/>
  <c r="S1893"/>
  <c r="Q1893"/>
  <c r="O1893"/>
  <c r="G1893"/>
  <c r="Y1892"/>
  <c r="S1892"/>
  <c r="Q1892"/>
  <c r="O1892"/>
  <c r="G1892"/>
  <c r="Y1891"/>
  <c r="S1891"/>
  <c r="Q1891"/>
  <c r="O1891"/>
  <c r="G1891"/>
  <c r="Y1890"/>
  <c r="S1890"/>
  <c r="Q1890"/>
  <c r="O1890"/>
  <c r="G1890"/>
  <c r="Y1889"/>
  <c r="S1889"/>
  <c r="Q1889"/>
  <c r="O1889"/>
  <c r="G1889"/>
  <c r="Y1888"/>
  <c r="S1888"/>
  <c r="Q1888"/>
  <c r="O1888"/>
  <c r="G1888"/>
  <c r="Y1887"/>
  <c r="S1887"/>
  <c r="Q1887"/>
  <c r="O1887"/>
  <c r="G1887"/>
  <c r="Y1886"/>
  <c r="S1886"/>
  <c r="Q1886"/>
  <c r="O1886"/>
  <c r="G1886"/>
  <c r="Y1885"/>
  <c r="S1885"/>
  <c r="Q1885"/>
  <c r="O1885"/>
  <c r="G1885"/>
  <c r="Y1884"/>
  <c r="S1884"/>
  <c r="Q1884"/>
  <c r="O1884"/>
  <c r="G1884"/>
  <c r="Y1883"/>
  <c r="S1883"/>
  <c r="Q1883"/>
  <c r="O1883"/>
  <c r="G1883"/>
  <c r="Y1882"/>
  <c r="S1882"/>
  <c r="Q1882"/>
  <c r="O1882"/>
  <c r="G1882"/>
  <c r="Y1881"/>
  <c r="S1881"/>
  <c r="Q1881"/>
  <c r="O1881"/>
  <c r="G1881"/>
  <c r="Y1880"/>
  <c r="S1880"/>
  <c r="Q1880"/>
  <c r="O1880"/>
  <c r="G1880"/>
  <c r="Y1879"/>
  <c r="S1879"/>
  <c r="Q1879"/>
  <c r="O1879"/>
  <c r="G1879"/>
  <c r="Y1878"/>
  <c r="S1878"/>
  <c r="Q1878"/>
  <c r="O1878"/>
  <c r="G1878"/>
  <c r="Y1877"/>
  <c r="S1877"/>
  <c r="Q1877"/>
  <c r="O1877"/>
  <c r="G1877"/>
  <c r="Y1876"/>
  <c r="S1876"/>
  <c r="Q1876"/>
  <c r="O1876"/>
  <c r="G1876"/>
  <c r="Y1875"/>
  <c r="S1875"/>
  <c r="Q1875"/>
  <c r="O1875"/>
  <c r="G1875"/>
  <c r="Y1874"/>
  <c r="S1874"/>
  <c r="Q1874"/>
  <c r="O1874"/>
  <c r="G1874"/>
  <c r="Y1873"/>
  <c r="S1873"/>
  <c r="Q1873"/>
  <c r="O1873"/>
  <c r="G1873"/>
  <c r="Y1872"/>
  <c r="S1872"/>
  <c r="Q1872"/>
  <c r="O1872"/>
  <c r="G1872"/>
  <c r="Y1871"/>
  <c r="S1871"/>
  <c r="Q1871"/>
  <c r="O1871"/>
  <c r="G1871"/>
  <c r="Y1870"/>
  <c r="S1870"/>
  <c r="Q1870"/>
  <c r="O1870"/>
  <c r="G1870"/>
  <c r="Y1869"/>
  <c r="S1869"/>
  <c r="Q1869"/>
  <c r="O1869"/>
  <c r="G1869"/>
  <c r="Y1868"/>
  <c r="S1868"/>
  <c r="Q1868"/>
  <c r="O1868"/>
  <c r="G1868"/>
  <c r="Y1867"/>
  <c r="S1867"/>
  <c r="Q1867"/>
  <c r="O1867"/>
  <c r="G1867"/>
  <c r="Y1866"/>
  <c r="S1866"/>
  <c r="Q1866"/>
  <c r="O1866"/>
  <c r="G1866"/>
  <c r="Y1865"/>
  <c r="S1865"/>
  <c r="Q1865"/>
  <c r="O1865"/>
  <c r="G1865"/>
  <c r="Y1864"/>
  <c r="S1864"/>
  <c r="Q1864"/>
  <c r="O1864"/>
  <c r="G1864"/>
  <c r="Y1863"/>
  <c r="S1863"/>
  <c r="Q1863"/>
  <c r="O1863"/>
  <c r="G1863"/>
  <c r="Y1862"/>
  <c r="S1862"/>
  <c r="Q1862"/>
  <c r="O1862"/>
  <c r="G1862"/>
  <c r="Y1861"/>
  <c r="S1861"/>
  <c r="Q1861"/>
  <c r="O1861"/>
  <c r="G1861"/>
  <c r="Y1860"/>
  <c r="S1860"/>
  <c r="Q1860"/>
  <c r="O1860"/>
  <c r="G1860"/>
  <c r="Y1859"/>
  <c r="S1859"/>
  <c r="Q1859"/>
  <c r="O1859"/>
  <c r="G1859"/>
  <c r="Y1858"/>
  <c r="S1858"/>
  <c r="Q1858"/>
  <c r="O1858"/>
  <c r="G1858"/>
  <c r="Y1857"/>
  <c r="S1857"/>
  <c r="Q1857"/>
  <c r="O1857"/>
  <c r="G1857"/>
  <c r="Y1856"/>
  <c r="S1856"/>
  <c r="Q1856"/>
  <c r="O1856"/>
  <c r="G1856"/>
  <c r="Y1855"/>
  <c r="S1855"/>
  <c r="Q1855"/>
  <c r="O1855"/>
  <c r="G1855"/>
  <c r="Y1854"/>
  <c r="S1854"/>
  <c r="Q1854"/>
  <c r="O1854"/>
  <c r="G1854"/>
  <c r="Y1853"/>
  <c r="S1853"/>
  <c r="Q1853"/>
  <c r="O1853"/>
  <c r="G1853"/>
  <c r="Y1852"/>
  <c r="S1852"/>
  <c r="Q1852"/>
  <c r="O1852"/>
  <c r="G1852"/>
  <c r="Y1851"/>
  <c r="S1851"/>
  <c r="Q1851"/>
  <c r="O1851"/>
  <c r="G1851"/>
  <c r="Y1850"/>
  <c r="S1850"/>
  <c r="Q1850"/>
  <c r="O1850"/>
  <c r="G1850"/>
  <c r="Y1849"/>
  <c r="S1849"/>
  <c r="Q1849"/>
  <c r="O1849"/>
  <c r="G1849"/>
  <c r="Y1848"/>
  <c r="S1848"/>
  <c r="Q1848"/>
  <c r="O1848"/>
  <c r="G1848"/>
  <c r="Y1847"/>
  <c r="S1847"/>
  <c r="Q1847"/>
  <c r="O1847"/>
  <c r="G1847"/>
  <c r="Y1846"/>
  <c r="S1846"/>
  <c r="Q1846"/>
  <c r="O1846"/>
  <c r="G1846"/>
  <c r="Y1845"/>
  <c r="S1845"/>
  <c r="Q1845"/>
  <c r="O1845"/>
  <c r="G1845"/>
  <c r="Y1844"/>
  <c r="S1844"/>
  <c r="Q1844"/>
  <c r="O1844"/>
  <c r="G1844"/>
  <c r="Y1843"/>
  <c r="S1843"/>
  <c r="Q1843"/>
  <c r="O1843"/>
  <c r="G1843"/>
  <c r="Y1842"/>
  <c r="S1842"/>
  <c r="Q1842"/>
  <c r="O1842"/>
  <c r="G1842"/>
  <c r="Y1841"/>
  <c r="S1841"/>
  <c r="Q1841"/>
  <c r="O1841"/>
  <c r="G1841"/>
  <c r="Y1840"/>
  <c r="S1840"/>
  <c r="Q1840"/>
  <c r="O1840"/>
  <c r="G1840"/>
  <c r="Y1839"/>
  <c r="S1839"/>
  <c r="Q1839"/>
  <c r="O1839"/>
  <c r="G1839"/>
  <c r="Y1838"/>
  <c r="S1838"/>
  <c r="Q1838"/>
  <c r="O1838"/>
  <c r="G1838"/>
  <c r="Y1837"/>
  <c r="S1837"/>
  <c r="Q1837"/>
  <c r="O1837"/>
  <c r="G1837"/>
  <c r="Y1836"/>
  <c r="S1836"/>
  <c r="Q1836"/>
  <c r="O1836"/>
  <c r="G1836"/>
  <c r="Y1835"/>
  <c r="S1835"/>
  <c r="Q1835"/>
  <c r="O1835"/>
  <c r="G1835"/>
  <c r="Y1834"/>
  <c r="S1834"/>
  <c r="Q1834"/>
  <c r="O1834"/>
  <c r="G1834"/>
  <c r="Y1833"/>
  <c r="S1833"/>
  <c r="Q1833"/>
  <c r="O1833"/>
  <c r="G1833"/>
  <c r="Y1832"/>
  <c r="S1832"/>
  <c r="Q1832"/>
  <c r="O1832"/>
  <c r="G1832"/>
  <c r="Y1831"/>
  <c r="S1831"/>
  <c r="Q1831"/>
  <c r="O1831"/>
  <c r="G1831"/>
  <c r="Y1830"/>
  <c r="S1830"/>
  <c r="Q1830"/>
  <c r="O1830"/>
  <c r="G1830"/>
  <c r="Y1829"/>
  <c r="S1829"/>
  <c r="Q1829"/>
  <c r="O1829"/>
  <c r="G1829"/>
  <c r="Y1828"/>
  <c r="S1828"/>
  <c r="Q1828"/>
  <c r="O1828"/>
  <c r="G1828"/>
  <c r="Y1827"/>
  <c r="S1827"/>
  <c r="Q1827"/>
  <c r="O1827"/>
  <c r="G1827"/>
  <c r="Y1826"/>
  <c r="S1826"/>
  <c r="Q1826"/>
  <c r="O1826"/>
  <c r="G1826"/>
  <c r="Y1825"/>
  <c r="S1825"/>
  <c r="Q1825"/>
  <c r="O1825"/>
  <c r="G1825"/>
  <c r="Y1824"/>
  <c r="S1824"/>
  <c r="Q1824"/>
  <c r="O1824"/>
  <c r="G1824"/>
  <c r="Y1823"/>
  <c r="S1823"/>
  <c r="Q1823"/>
  <c r="O1823"/>
  <c r="G1823"/>
  <c r="Y1822"/>
  <c r="S1822"/>
  <c r="Q1822"/>
  <c r="O1822"/>
  <c r="G1822"/>
  <c r="Y1821"/>
  <c r="S1821"/>
  <c r="Q1821"/>
  <c r="O1821"/>
  <c r="G1821"/>
  <c r="Y1820"/>
  <c r="S1820"/>
  <c r="Q1820"/>
  <c r="O1820"/>
  <c r="G1820"/>
  <c r="Y1819"/>
  <c r="S1819"/>
  <c r="Q1819"/>
  <c r="O1819"/>
  <c r="G1819"/>
  <c r="Y1818"/>
  <c r="S1818"/>
  <c r="Q1818"/>
  <c r="O1818"/>
  <c r="G1818"/>
  <c r="Y1817"/>
  <c r="S1817"/>
  <c r="Q1817"/>
  <c r="O1817"/>
  <c r="G1817"/>
  <c r="Y1816"/>
  <c r="S1816"/>
  <c r="Q1816"/>
  <c r="O1816"/>
  <c r="G1816"/>
  <c r="Y1815"/>
  <c r="S1815"/>
  <c r="Q1815"/>
  <c r="O1815"/>
  <c r="G1815"/>
  <c r="Y1814"/>
  <c r="S1814"/>
  <c r="Q1814"/>
  <c r="O1814"/>
  <c r="G1814"/>
  <c r="Y1813"/>
  <c r="S1813"/>
  <c r="Q1813"/>
  <c r="O1813"/>
  <c r="G1813"/>
  <c r="Y1812"/>
  <c r="S1812"/>
  <c r="Q1812"/>
  <c r="O1812"/>
  <c r="G1812"/>
  <c r="Y1811"/>
  <c r="S1811"/>
  <c r="Q1811"/>
  <c r="O1811"/>
  <c r="G1811"/>
  <c r="Y1810"/>
  <c r="S1810"/>
  <c r="Q1810"/>
  <c r="O1810"/>
  <c r="G1810"/>
  <c r="Y1809"/>
  <c r="S1809"/>
  <c r="Q1809"/>
  <c r="O1809"/>
  <c r="G1809"/>
  <c r="Y1808"/>
  <c r="S1808"/>
  <c r="Q1808"/>
  <c r="O1808"/>
  <c r="G1808"/>
  <c r="Y1807"/>
  <c r="S1807"/>
  <c r="Q1807"/>
  <c r="O1807"/>
  <c r="G1807"/>
  <c r="Y1806"/>
  <c r="S1806"/>
  <c r="Q1806"/>
  <c r="O1806"/>
  <c r="G1806"/>
  <c r="Y1805"/>
  <c r="S1805"/>
  <c r="Q1805"/>
  <c r="O1805"/>
  <c r="G1805"/>
  <c r="Y1804"/>
  <c r="S1804"/>
  <c r="Q1804"/>
  <c r="O1804"/>
  <c r="G1804"/>
  <c r="Y1803"/>
  <c r="S1803"/>
  <c r="Q1803"/>
  <c r="O1803"/>
  <c r="G1803"/>
  <c r="Y1802"/>
  <c r="S1802"/>
  <c r="Q1802"/>
  <c r="O1802"/>
  <c r="G1802"/>
  <c r="Y1801"/>
  <c r="S1801"/>
  <c r="Q1801"/>
  <c r="O1801"/>
  <c r="G1801"/>
  <c r="Y1800"/>
  <c r="S1800"/>
  <c r="Q1800"/>
  <c r="O1800"/>
  <c r="G1800"/>
  <c r="Y1799"/>
  <c r="S1799"/>
  <c r="Q1799"/>
  <c r="O1799"/>
  <c r="G1799"/>
  <c r="Y1798"/>
  <c r="S1798"/>
  <c r="Q1798"/>
  <c r="O1798"/>
  <c r="G1798"/>
  <c r="Y1797"/>
  <c r="S1797"/>
  <c r="Q1797"/>
  <c r="O1797"/>
  <c r="G1797"/>
  <c r="Y1796"/>
  <c r="S1796"/>
  <c r="Q1796"/>
  <c r="O1796"/>
  <c r="G1796"/>
  <c r="Y1795"/>
  <c r="S1795"/>
  <c r="Q1795"/>
  <c r="O1795"/>
  <c r="G1795"/>
  <c r="Y1794"/>
  <c r="S1794"/>
  <c r="Q1794"/>
  <c r="O1794"/>
  <c r="G1794"/>
  <c r="Y1793"/>
  <c r="S1793"/>
  <c r="Q1793"/>
  <c r="O1793"/>
  <c r="G1793"/>
  <c r="Y1792"/>
  <c r="S1792"/>
  <c r="Q1792"/>
  <c r="O1792"/>
  <c r="G1792"/>
  <c r="Y1791"/>
  <c r="S1791"/>
  <c r="Q1791"/>
  <c r="O1791"/>
  <c r="G1791"/>
  <c r="Y1790"/>
  <c r="S1790"/>
  <c r="Q1790"/>
  <c r="O1790"/>
  <c r="G1790"/>
  <c r="Y1789"/>
  <c r="S1789"/>
  <c r="Q1789"/>
  <c r="O1789"/>
  <c r="G1789"/>
  <c r="Y1788"/>
  <c r="S1788"/>
  <c r="Q1788"/>
  <c r="O1788"/>
  <c r="G1788"/>
  <c r="Y1787"/>
  <c r="S1787"/>
  <c r="Q1787"/>
  <c r="O1787"/>
  <c r="G1787"/>
  <c r="Y1786"/>
  <c r="S1786"/>
  <c r="Q1786"/>
  <c r="O1786"/>
  <c r="G1786"/>
  <c r="Y1785"/>
  <c r="S1785"/>
  <c r="Q1785"/>
  <c r="O1785"/>
  <c r="G1785"/>
  <c r="Y1784"/>
  <c r="S1784"/>
  <c r="Q1784"/>
  <c r="O1784"/>
  <c r="G1784"/>
  <c r="Y1783"/>
  <c r="S1783"/>
  <c r="Q1783"/>
  <c r="O1783"/>
  <c r="G1783"/>
  <c r="Y1782"/>
  <c r="S1782"/>
  <c r="Q1782"/>
  <c r="O1782"/>
  <c r="G1782"/>
  <c r="Y1781"/>
  <c r="S1781"/>
  <c r="Q1781"/>
  <c r="O1781"/>
  <c r="G1781"/>
  <c r="Y1780"/>
  <c r="S1780"/>
  <c r="Q1780"/>
  <c r="O1780"/>
  <c r="G1780"/>
  <c r="Y1779"/>
  <c r="S1779"/>
  <c r="Q1779"/>
  <c r="O1779"/>
  <c r="G1779"/>
  <c r="Y1778"/>
  <c r="S1778"/>
  <c r="Q1778"/>
  <c r="O1778"/>
  <c r="G1778"/>
  <c r="Y1777"/>
  <c r="S1777"/>
  <c r="Q1777"/>
  <c r="O1777"/>
  <c r="G1777"/>
  <c r="Y1776"/>
  <c r="S1776"/>
  <c r="Q1776"/>
  <c r="O1776"/>
  <c r="G1776"/>
  <c r="Y1775"/>
  <c r="S1775"/>
  <c r="Q1775"/>
  <c r="O1775"/>
  <c r="G1775"/>
  <c r="Y1774"/>
  <c r="S1774"/>
  <c r="Q1774"/>
  <c r="O1774"/>
  <c r="G1774"/>
  <c r="Y1773"/>
  <c r="S1773"/>
  <c r="Q1773"/>
  <c r="O1773"/>
  <c r="G1773"/>
  <c r="Y1772"/>
  <c r="S1772"/>
  <c r="Q1772"/>
  <c r="O1772"/>
  <c r="G1772"/>
  <c r="Y1771"/>
  <c r="S1771"/>
  <c r="Q1771"/>
  <c r="O1771"/>
  <c r="G1771"/>
  <c r="Y1770"/>
  <c r="S1770"/>
  <c r="Q1770"/>
  <c r="O1770"/>
  <c r="G1770"/>
  <c r="Y1769"/>
  <c r="S1769"/>
  <c r="Q1769"/>
  <c r="O1769"/>
  <c r="G1769"/>
  <c r="Y1768"/>
  <c r="S1768"/>
  <c r="Q1768"/>
  <c r="O1768"/>
  <c r="G1768"/>
  <c r="Y1767"/>
  <c r="S1767"/>
  <c r="Q1767"/>
  <c r="O1767"/>
  <c r="G1767"/>
  <c r="Y1766"/>
  <c r="S1766"/>
  <c r="Q1766"/>
  <c r="O1766"/>
  <c r="G1766"/>
  <c r="Y1765"/>
  <c r="S1765"/>
  <c r="Q1765"/>
  <c r="O1765"/>
  <c r="G1765"/>
  <c r="Y1764"/>
  <c r="S1764"/>
  <c r="Q1764"/>
  <c r="O1764"/>
  <c r="G1764"/>
  <c r="Y1763"/>
  <c r="S1763"/>
  <c r="Q1763"/>
  <c r="O1763"/>
  <c r="G1763"/>
  <c r="Y1762"/>
  <c r="S1762"/>
  <c r="Q1762"/>
  <c r="O1762"/>
  <c r="G1762"/>
  <c r="Y1761"/>
  <c r="S1761"/>
  <c r="Q1761"/>
  <c r="O1761"/>
  <c r="G1761"/>
  <c r="Y1760"/>
  <c r="S1760"/>
  <c r="Q1760"/>
  <c r="O1760"/>
  <c r="G1760"/>
  <c r="Y1759"/>
  <c r="S1759"/>
  <c r="Q1759"/>
  <c r="O1759"/>
  <c r="G1759"/>
  <c r="Y1758"/>
  <c r="S1758"/>
  <c r="Q1758"/>
  <c r="O1758"/>
  <c r="G1758"/>
  <c r="Y1757"/>
  <c r="S1757"/>
  <c r="Q1757"/>
  <c r="O1757"/>
  <c r="G1757"/>
  <c r="Y1756"/>
  <c r="S1756"/>
  <c r="Q1756"/>
  <c r="O1756"/>
  <c r="G1756"/>
  <c r="Y1755"/>
  <c r="S1755"/>
  <c r="Q1755"/>
  <c r="O1755"/>
  <c r="G1755"/>
  <c r="Y1754"/>
  <c r="S1754"/>
  <c r="Q1754"/>
  <c r="O1754"/>
  <c r="G1754"/>
  <c r="Y1753"/>
  <c r="S1753"/>
  <c r="Q1753"/>
  <c r="O1753"/>
  <c r="G1753"/>
  <c r="Y1752"/>
  <c r="S1752"/>
  <c r="Q1752"/>
  <c r="O1752"/>
  <c r="G1752"/>
  <c r="Y1751"/>
  <c r="S1751"/>
  <c r="Q1751"/>
  <c r="O1751"/>
  <c r="G1751"/>
  <c r="Y1750"/>
  <c r="S1750"/>
  <c r="Q1750"/>
  <c r="O1750"/>
  <c r="G1750"/>
  <c r="Y1749"/>
  <c r="S1749"/>
  <c r="Q1749"/>
  <c r="O1749"/>
  <c r="G1749"/>
  <c r="Y1748"/>
  <c r="S1748"/>
  <c r="Q1748"/>
  <c r="O1748"/>
  <c r="G1748"/>
  <c r="Y1747"/>
  <c r="S1747"/>
  <c r="Q1747"/>
  <c r="O1747"/>
  <c r="G1747"/>
  <c r="Y1746"/>
  <c r="S1746"/>
  <c r="Q1746"/>
  <c r="O1746"/>
  <c r="G1746"/>
  <c r="Y1745"/>
  <c r="S1745"/>
  <c r="Q1745"/>
  <c r="O1745"/>
  <c r="G1745"/>
  <c r="Y1744"/>
  <c r="S1744"/>
  <c r="Q1744"/>
  <c r="O1744"/>
  <c r="G1744"/>
  <c r="Y1743"/>
  <c r="S1743"/>
  <c r="Q1743"/>
  <c r="O1743"/>
  <c r="G1743"/>
  <c r="Y1742"/>
  <c r="S1742"/>
  <c r="Q1742"/>
  <c r="O1742"/>
  <c r="G1742"/>
  <c r="Y1741"/>
  <c r="S1741"/>
  <c r="Q1741"/>
  <c r="O1741"/>
  <c r="G1741"/>
  <c r="Y1740"/>
  <c r="S1740"/>
  <c r="Q1740"/>
  <c r="O1740"/>
  <c r="G1740"/>
  <c r="Y1739"/>
  <c r="S1739"/>
  <c r="Q1739"/>
  <c r="O1739"/>
  <c r="G1739"/>
  <c r="Y1738"/>
  <c r="S1738"/>
  <c r="Q1738"/>
  <c r="O1738"/>
  <c r="G1738"/>
  <c r="Y1737"/>
  <c r="S1737"/>
  <c r="Q1737"/>
  <c r="O1737"/>
  <c r="G1737"/>
  <c r="Y1736"/>
  <c r="S1736"/>
  <c r="Q1736"/>
  <c r="O1736"/>
  <c r="G1736"/>
  <c r="Y1735"/>
  <c r="S1735"/>
  <c r="Q1735"/>
  <c r="O1735"/>
  <c r="G1735"/>
  <c r="Y1734"/>
  <c r="S1734"/>
  <c r="Q1734"/>
  <c r="O1734"/>
  <c r="G1734"/>
  <c r="Y1733"/>
  <c r="S1733"/>
  <c r="Q1733"/>
  <c r="O1733"/>
  <c r="G1733"/>
  <c r="Y1732"/>
  <c r="S1732"/>
  <c r="Q1732"/>
  <c r="O1732"/>
  <c r="G1732"/>
  <c r="Y1731"/>
  <c r="S1731"/>
  <c r="Q1731"/>
  <c r="O1731"/>
  <c r="G1731"/>
  <c r="Y1730"/>
  <c r="S1730"/>
  <c r="Q1730"/>
  <c r="O1730"/>
  <c r="G1730"/>
  <c r="Y1729"/>
  <c r="S1729"/>
  <c r="Q1729"/>
  <c r="O1729"/>
  <c r="G1729"/>
  <c r="Y1728"/>
  <c r="S1728"/>
  <c r="Q1728"/>
  <c r="O1728"/>
  <c r="G1728"/>
  <c r="Y1727"/>
  <c r="S1727"/>
  <c r="Q1727"/>
  <c r="O1727"/>
  <c r="G1727"/>
  <c r="Y1726"/>
  <c r="S1726"/>
  <c r="Q1726"/>
  <c r="O1726"/>
  <c r="G1726"/>
  <c r="Y1725"/>
  <c r="S1725"/>
  <c r="Q1725"/>
  <c r="O1725"/>
  <c r="G1725"/>
  <c r="Y1724"/>
  <c r="S1724"/>
  <c r="Q1724"/>
  <c r="O1724"/>
  <c r="G1724"/>
  <c r="Y1723"/>
  <c r="S1723"/>
  <c r="Q1723"/>
  <c r="O1723"/>
  <c r="G1723"/>
  <c r="Y1722"/>
  <c r="S1722"/>
  <c r="Q1722"/>
  <c r="O1722"/>
  <c r="G1722"/>
  <c r="Y1721"/>
  <c r="S1721"/>
  <c r="Q1721"/>
  <c r="O1721"/>
  <c r="G1721"/>
  <c r="Y1720"/>
  <c r="S1720"/>
  <c r="Q1720"/>
  <c r="O1720"/>
  <c r="G1720"/>
  <c r="Y1719"/>
  <c r="S1719"/>
  <c r="Q1719"/>
  <c r="O1719"/>
  <c r="G1719"/>
  <c r="Y1718"/>
  <c r="S1718"/>
  <c r="Q1718"/>
  <c r="O1718"/>
  <c r="G1718"/>
  <c r="Y1717"/>
  <c r="S1717"/>
  <c r="Q1717"/>
  <c r="O1717"/>
  <c r="G1717"/>
  <c r="Y1716"/>
  <c r="S1716"/>
  <c r="Q1716"/>
  <c r="O1716"/>
  <c r="G1716"/>
  <c r="Y1715"/>
  <c r="S1715"/>
  <c r="Q1715"/>
  <c r="O1715"/>
  <c r="G1715"/>
  <c r="Y1714"/>
  <c r="S1714"/>
  <c r="Q1714"/>
  <c r="O1714"/>
  <c r="G1714"/>
  <c r="Y1713"/>
  <c r="S1713"/>
  <c r="Q1713"/>
  <c r="O1713"/>
  <c r="G1713"/>
  <c r="Y1712"/>
  <c r="S1712"/>
  <c r="Q1712"/>
  <c r="O1712"/>
  <c r="G1712"/>
  <c r="Y1711"/>
  <c r="S1711"/>
  <c r="Q1711"/>
  <c r="O1711"/>
  <c r="G1711"/>
  <c r="Y1710"/>
  <c r="S1710"/>
  <c r="Q1710"/>
  <c r="O1710"/>
  <c r="G1710"/>
  <c r="Y1709"/>
  <c r="S1709"/>
  <c r="Q1709"/>
  <c r="O1709"/>
  <c r="G1709"/>
  <c r="Y1708"/>
  <c r="S1708"/>
  <c r="Q1708"/>
  <c r="O1708"/>
  <c r="G1708"/>
  <c r="Y1707"/>
  <c r="S1707"/>
  <c r="Q1707"/>
  <c r="O1707"/>
  <c r="G1707"/>
  <c r="Y1706"/>
  <c r="S1706"/>
  <c r="Q1706"/>
  <c r="O1706"/>
  <c r="G1706"/>
  <c r="Y1705"/>
  <c r="S1705"/>
  <c r="Q1705"/>
  <c r="O1705"/>
  <c r="G1705"/>
  <c r="Y1704"/>
  <c r="S1704"/>
  <c r="Q1704"/>
  <c r="O1704"/>
  <c r="G1704"/>
  <c r="Y1703"/>
  <c r="S1703"/>
  <c r="Q1703"/>
  <c r="O1703"/>
  <c r="G1703"/>
  <c r="Y1702"/>
  <c r="S1702"/>
  <c r="Q1702"/>
  <c r="O1702"/>
  <c r="G1702"/>
  <c r="Y1701"/>
  <c r="S1701"/>
  <c r="Q1701"/>
  <c r="O1701"/>
  <c r="G1701"/>
  <c r="Y1700"/>
  <c r="S1700"/>
  <c r="Q1700"/>
  <c r="O1700"/>
  <c r="G1700"/>
  <c r="Y1699"/>
  <c r="S1699"/>
  <c r="Q1699"/>
  <c r="O1699"/>
  <c r="G1699"/>
  <c r="Y1698"/>
  <c r="S1698"/>
  <c r="Q1698"/>
  <c r="O1698"/>
  <c r="G1698"/>
  <c r="Y1697"/>
  <c r="S1697"/>
  <c r="Q1697"/>
  <c r="O1697"/>
  <c r="G1697"/>
  <c r="Y1696"/>
  <c r="S1696"/>
  <c r="Q1696"/>
  <c r="O1696"/>
  <c r="G1696"/>
  <c r="Y1695"/>
  <c r="S1695"/>
  <c r="Q1695"/>
  <c r="O1695"/>
  <c r="G1695"/>
  <c r="Y1694"/>
  <c r="S1694"/>
  <c r="Q1694"/>
  <c r="O1694"/>
  <c r="G1694"/>
  <c r="Y1693"/>
  <c r="S1693"/>
  <c r="Q1693"/>
  <c r="O1693"/>
  <c r="G1693"/>
  <c r="Y1692"/>
  <c r="S1692"/>
  <c r="Q1692"/>
  <c r="O1692"/>
  <c r="G1692"/>
  <c r="Y1691"/>
  <c r="S1691"/>
  <c r="Q1691"/>
  <c r="O1691"/>
  <c r="G1691"/>
  <c r="Y1690"/>
  <c r="S1690"/>
  <c r="Q1690"/>
  <c r="O1690"/>
  <c r="G1690"/>
  <c r="Y1689"/>
  <c r="S1689"/>
  <c r="Q1689"/>
  <c r="O1689"/>
  <c r="G1689"/>
  <c r="Y1688"/>
  <c r="S1688"/>
  <c r="Q1688"/>
  <c r="O1688"/>
  <c r="G1688"/>
  <c r="Y1687"/>
  <c r="S1687"/>
  <c r="Q1687"/>
  <c r="O1687"/>
  <c r="G1687"/>
  <c r="Y1686"/>
  <c r="S1686"/>
  <c r="Q1686"/>
  <c r="O1686"/>
  <c r="G1686"/>
  <c r="Y1685"/>
  <c r="S1685"/>
  <c r="Q1685"/>
  <c r="O1685"/>
  <c r="G1685"/>
  <c r="Y1684"/>
  <c r="S1684"/>
  <c r="Q1684"/>
  <c r="O1684"/>
  <c r="G1684"/>
  <c r="Y1683"/>
  <c r="S1683"/>
  <c r="Q1683"/>
  <c r="O1683"/>
  <c r="G1683"/>
  <c r="Y1682"/>
  <c r="S1682"/>
  <c r="Q1682"/>
  <c r="O1682"/>
  <c r="G1682"/>
  <c r="Y1681"/>
  <c r="S1681"/>
  <c r="Q1681"/>
  <c r="O1681"/>
  <c r="G1681"/>
  <c r="Y1680"/>
  <c r="S1680"/>
  <c r="Q1680"/>
  <c r="O1680"/>
  <c r="G1680"/>
  <c r="Y1679"/>
  <c r="S1679"/>
  <c r="Q1679"/>
  <c r="O1679"/>
  <c r="G1679"/>
  <c r="Y1678"/>
  <c r="S1678"/>
  <c r="Q1678"/>
  <c r="O1678"/>
  <c r="G1678"/>
  <c r="Y1677"/>
  <c r="S1677"/>
  <c r="Q1677"/>
  <c r="O1677"/>
  <c r="G1677"/>
  <c r="Y1676"/>
  <c r="S1676"/>
  <c r="Q1676"/>
  <c r="O1676"/>
  <c r="G1676"/>
  <c r="Y1675"/>
  <c r="S1675"/>
  <c r="Q1675"/>
  <c r="O1675"/>
  <c r="G1675"/>
  <c r="Y1674"/>
  <c r="S1674"/>
  <c r="Q1674"/>
  <c r="O1674"/>
  <c r="G1674"/>
  <c r="Y1673"/>
  <c r="S1673"/>
  <c r="Q1673"/>
  <c r="O1673"/>
  <c r="G1673"/>
  <c r="Y1672"/>
  <c r="S1672"/>
  <c r="Q1672"/>
  <c r="O1672"/>
  <c r="G1672"/>
  <c r="Y1671"/>
  <c r="S1671"/>
  <c r="Q1671"/>
  <c r="O1671"/>
  <c r="G1671"/>
  <c r="Y1670"/>
  <c r="S1670"/>
  <c r="Q1670"/>
  <c r="O1670"/>
  <c r="G1670"/>
  <c r="Y1669"/>
  <c r="S1669"/>
  <c r="Q1669"/>
  <c r="O1669"/>
  <c r="G1669"/>
  <c r="Y1668"/>
  <c r="S1668"/>
  <c r="Q1668"/>
  <c r="O1668"/>
  <c r="G1668"/>
  <c r="Y1667"/>
  <c r="S1667"/>
  <c r="Q1667"/>
  <c r="O1667"/>
  <c r="G1667"/>
  <c r="Y1666"/>
  <c r="S1666"/>
  <c r="Q1666"/>
  <c r="O1666"/>
  <c r="G1666"/>
  <c r="Y1665"/>
  <c r="S1665"/>
  <c r="Q1665"/>
  <c r="O1665"/>
  <c r="G1665"/>
  <c r="Y1664"/>
  <c r="S1664"/>
  <c r="Q1664"/>
  <c r="O1664"/>
  <c r="G1664"/>
  <c r="Y1663"/>
  <c r="S1663"/>
  <c r="Q1663"/>
  <c r="O1663"/>
  <c r="G1663"/>
  <c r="Y1662"/>
  <c r="S1662"/>
  <c r="Q1662"/>
  <c r="O1662"/>
  <c r="G1662"/>
  <c r="Y1661"/>
  <c r="S1661"/>
  <c r="Q1661"/>
  <c r="O1661"/>
  <c r="G1661"/>
  <c r="Y1660"/>
  <c r="S1660"/>
  <c r="Q1660"/>
  <c r="O1660"/>
  <c r="G1660"/>
  <c r="Y1659"/>
  <c r="S1659"/>
  <c r="Q1659"/>
  <c r="O1659"/>
  <c r="G1659"/>
  <c r="Y1658"/>
  <c r="S1658"/>
  <c r="Q1658"/>
  <c r="O1658"/>
  <c r="G1658"/>
  <c r="Y1657"/>
  <c r="S1657"/>
  <c r="Q1657"/>
  <c r="O1657"/>
  <c r="G1657"/>
  <c r="Y1656"/>
  <c r="S1656"/>
  <c r="Q1656"/>
  <c r="O1656"/>
  <c r="G1656"/>
  <c r="Y1655"/>
  <c r="S1655"/>
  <c r="Q1655"/>
  <c r="O1655"/>
  <c r="G1655"/>
  <c r="Y1654"/>
  <c r="S1654"/>
  <c r="Q1654"/>
  <c r="O1654"/>
  <c r="G1654"/>
  <c r="Y1653"/>
  <c r="S1653"/>
  <c r="Q1653"/>
  <c r="O1653"/>
  <c r="G1653"/>
  <c r="Y1652"/>
  <c r="S1652"/>
  <c r="Q1652"/>
  <c r="O1652"/>
  <c r="G1652"/>
  <c r="Y1651"/>
  <c r="S1651"/>
  <c r="Q1651"/>
  <c r="O1651"/>
  <c r="G1651"/>
  <c r="Y1650"/>
  <c r="S1650"/>
  <c r="Q1650"/>
  <c r="O1650"/>
  <c r="G1650"/>
  <c r="Y1649"/>
  <c r="S1649"/>
  <c r="Q1649"/>
  <c r="O1649"/>
  <c r="G1649"/>
  <c r="Y1648"/>
  <c r="S1648"/>
  <c r="Q1648"/>
  <c r="O1648"/>
  <c r="G1648"/>
  <c r="Y1647"/>
  <c r="S1647"/>
  <c r="Q1647"/>
  <c r="O1647"/>
  <c r="G1647"/>
  <c r="Y1646"/>
  <c r="S1646"/>
  <c r="Q1646"/>
  <c r="O1646"/>
  <c r="G1646"/>
  <c r="Y1645"/>
  <c r="S1645"/>
  <c r="Q1645"/>
  <c r="O1645"/>
  <c r="G1645"/>
  <c r="Y1644"/>
  <c r="S1644"/>
  <c r="Q1644"/>
  <c r="O1644"/>
  <c r="G1644"/>
  <c r="Y1643"/>
  <c r="S1643"/>
  <c r="Q1643"/>
  <c r="O1643"/>
  <c r="G1643"/>
  <c r="Y1642"/>
  <c r="S1642"/>
  <c r="Q1642"/>
  <c r="O1642"/>
  <c r="G1642"/>
  <c r="Y1641"/>
  <c r="S1641"/>
  <c r="Q1641"/>
  <c r="O1641"/>
  <c r="G1641"/>
  <c r="Y1640"/>
  <c r="S1640"/>
  <c r="Q1640"/>
  <c r="O1640"/>
  <c r="G1640"/>
  <c r="Y1639"/>
  <c r="S1639"/>
  <c r="Q1639"/>
  <c r="O1639"/>
  <c r="G1639"/>
  <c r="Y1638"/>
  <c r="S1638"/>
  <c r="Q1638"/>
  <c r="O1638"/>
  <c r="G1638"/>
  <c r="Y1637"/>
  <c r="S1637"/>
  <c r="Q1637"/>
  <c r="O1637"/>
  <c r="G1637"/>
  <c r="Y1636"/>
  <c r="S1636"/>
  <c r="Q1636"/>
  <c r="O1636"/>
  <c r="G1636"/>
  <c r="Y1635"/>
  <c r="S1635"/>
  <c r="Q1635"/>
  <c r="O1635"/>
  <c r="G1635"/>
  <c r="Y1634"/>
  <c r="S1634"/>
  <c r="Q1634"/>
  <c r="O1634"/>
  <c r="G1634"/>
  <c r="Y1633"/>
  <c r="S1633"/>
  <c r="Q1633"/>
  <c r="O1633"/>
  <c r="G1633"/>
  <c r="Y1632"/>
  <c r="S1632"/>
  <c r="Q1632"/>
  <c r="O1632"/>
  <c r="G1632"/>
  <c r="Y1631"/>
  <c r="S1631"/>
  <c r="Q1631"/>
  <c r="O1631"/>
  <c r="G1631"/>
  <c r="Y1630"/>
  <c r="S1630"/>
  <c r="Q1630"/>
  <c r="O1630"/>
  <c r="G1630"/>
  <c r="Y1629"/>
  <c r="S1629"/>
  <c r="Q1629"/>
  <c r="O1629"/>
  <c r="G1629"/>
  <c r="Y1628"/>
  <c r="S1628"/>
  <c r="Q1628"/>
  <c r="O1628"/>
  <c r="G1628"/>
  <c r="Y1627"/>
  <c r="S1627"/>
  <c r="Q1627"/>
  <c r="O1627"/>
  <c r="G1627"/>
  <c r="Y1626"/>
  <c r="S1626"/>
  <c r="Q1626"/>
  <c r="O1626"/>
  <c r="G1626"/>
  <c r="Y1625"/>
  <c r="S1625"/>
  <c r="Q1625"/>
  <c r="O1625"/>
  <c r="G1625"/>
  <c r="Y1624"/>
  <c r="S1624"/>
  <c r="Q1624"/>
  <c r="O1624"/>
  <c r="G1624"/>
  <c r="Y1623"/>
  <c r="S1623"/>
  <c r="Q1623"/>
  <c r="O1623"/>
  <c r="G1623"/>
  <c r="Y1622"/>
  <c r="S1622"/>
  <c r="Q1622"/>
  <c r="O1622"/>
  <c r="G1622"/>
  <c r="Y1621"/>
  <c r="S1621"/>
  <c r="Q1621"/>
  <c r="O1621"/>
  <c r="G1621"/>
  <c r="Y1620"/>
  <c r="S1620"/>
  <c r="Q1620"/>
  <c r="O1620"/>
  <c r="G1620"/>
  <c r="Y1619"/>
  <c r="S1619"/>
  <c r="Q1619"/>
  <c r="O1619"/>
  <c r="G1619"/>
  <c r="Y1618"/>
  <c r="S1618"/>
  <c r="Q1618"/>
  <c r="O1618"/>
  <c r="G1618"/>
  <c r="Y1617"/>
  <c r="S1617"/>
  <c r="Q1617"/>
  <c r="O1617"/>
  <c r="G1617"/>
  <c r="Y1616"/>
  <c r="S1616"/>
  <c r="Q1616"/>
  <c r="O1616"/>
  <c r="G1616"/>
  <c r="Y1615"/>
  <c r="S1615"/>
  <c r="Q1615"/>
  <c r="O1615"/>
  <c r="G1615"/>
  <c r="Y1614"/>
  <c r="S1614"/>
  <c r="Q1614"/>
  <c r="O1614"/>
  <c r="G1614"/>
  <c r="Y1613"/>
  <c r="S1613"/>
  <c r="Q1613"/>
  <c r="O1613"/>
  <c r="G1613"/>
  <c r="Y1612"/>
  <c r="S1612"/>
  <c r="Q1612"/>
  <c r="O1612"/>
  <c r="G1612"/>
  <c r="Y1611"/>
  <c r="S1611"/>
  <c r="Q1611"/>
  <c r="O1611"/>
  <c r="G1611"/>
  <c r="Y1610"/>
  <c r="S1610"/>
  <c r="Q1610"/>
  <c r="O1610"/>
  <c r="G1610"/>
  <c r="Y1609"/>
  <c r="S1609"/>
  <c r="Q1609"/>
  <c r="O1609"/>
  <c r="G1609"/>
  <c r="Y1608"/>
  <c r="S1608"/>
  <c r="Q1608"/>
  <c r="O1608"/>
  <c r="G1608"/>
  <c r="Y1607"/>
  <c r="S1607"/>
  <c r="Q1607"/>
  <c r="O1607"/>
  <c r="G1607"/>
  <c r="Y1606"/>
  <c r="S1606"/>
  <c r="Q1606"/>
  <c r="O1606"/>
  <c r="G1606"/>
  <c r="Y1605"/>
  <c r="S1605"/>
  <c r="Q1605"/>
  <c r="O1605"/>
  <c r="G1605"/>
  <c r="Y1604"/>
  <c r="S1604"/>
  <c r="Q1604"/>
  <c r="O1604"/>
  <c r="G1604"/>
  <c r="Y1603"/>
  <c r="S1603"/>
  <c r="Q1603"/>
  <c r="O1603"/>
  <c r="G1603"/>
  <c r="Y1602"/>
  <c r="S1602"/>
  <c r="Q1602"/>
  <c r="O1602"/>
  <c r="G1602"/>
  <c r="Y1601"/>
  <c r="S1601"/>
  <c r="Q1601"/>
  <c r="O1601"/>
  <c r="G1601"/>
  <c r="Y1600"/>
  <c r="S1600"/>
  <c r="Q1600"/>
  <c r="O1600"/>
  <c r="G1600"/>
  <c r="Y1599"/>
  <c r="S1599"/>
  <c r="Q1599"/>
  <c r="O1599"/>
  <c r="G1599"/>
  <c r="Y1598"/>
  <c r="S1598"/>
  <c r="Q1598"/>
  <c r="O1598"/>
  <c r="G1598"/>
  <c r="Y1597"/>
  <c r="S1597"/>
  <c r="Q1597"/>
  <c r="O1597"/>
  <c r="G1597"/>
  <c r="Y1596"/>
  <c r="S1596"/>
  <c r="Q1596"/>
  <c r="O1596"/>
  <c r="G1596"/>
  <c r="Y1595"/>
  <c r="S1595"/>
  <c r="Q1595"/>
  <c r="O1595"/>
  <c r="G1595"/>
  <c r="Y1594"/>
  <c r="S1594"/>
  <c r="Q1594"/>
  <c r="O1594"/>
  <c r="G1594"/>
  <c r="Y1593"/>
  <c r="S1593"/>
  <c r="Q1593"/>
  <c r="O1593"/>
  <c r="G1593"/>
  <c r="Y1592"/>
  <c r="S1592"/>
  <c r="Q1592"/>
  <c r="O1592"/>
  <c r="G1592"/>
  <c r="Y1591"/>
  <c r="S1591"/>
  <c r="Q1591"/>
  <c r="O1591"/>
  <c r="G1591"/>
  <c r="Y1590"/>
  <c r="S1590"/>
  <c r="Q1590"/>
  <c r="O1590"/>
  <c r="G1590"/>
  <c r="Y1589"/>
  <c r="S1589"/>
  <c r="Q1589"/>
  <c r="O1589"/>
  <c r="G1589"/>
  <c r="Y1588"/>
  <c r="S1588"/>
  <c r="Q1588"/>
  <c r="O1588"/>
  <c r="G1588"/>
  <c r="Y1587"/>
  <c r="S1587"/>
  <c r="Q1587"/>
  <c r="O1587"/>
  <c r="G1587"/>
  <c r="Y1586"/>
  <c r="S1586"/>
  <c r="Q1586"/>
  <c r="O1586"/>
  <c r="G1586"/>
  <c r="Y1585"/>
  <c r="S1585"/>
  <c r="Q1585"/>
  <c r="O1585"/>
  <c r="G1585"/>
  <c r="Y1584"/>
  <c r="S1584"/>
  <c r="Q1584"/>
  <c r="O1584"/>
  <c r="G1584"/>
  <c r="Y1583"/>
  <c r="S1583"/>
  <c r="Q1583"/>
  <c r="O1583"/>
  <c r="G1583"/>
  <c r="Y1582"/>
  <c r="S1582"/>
  <c r="Q1582"/>
  <c r="O1582"/>
  <c r="G1582"/>
  <c r="Y1581"/>
  <c r="S1581"/>
  <c r="Q1581"/>
  <c r="O1581"/>
  <c r="G1581"/>
  <c r="Y1580"/>
  <c r="S1580"/>
  <c r="Q1580"/>
  <c r="O1580"/>
  <c r="G1580"/>
  <c r="Y1579"/>
  <c r="S1579"/>
  <c r="Q1579"/>
  <c r="O1579"/>
  <c r="G1579"/>
  <c r="Y1578"/>
  <c r="S1578"/>
  <c r="Q1578"/>
  <c r="O1578"/>
  <c r="G1578"/>
  <c r="Y1577"/>
  <c r="S1577"/>
  <c r="Q1577"/>
  <c r="O1577"/>
  <c r="G1577"/>
  <c r="Y1576"/>
  <c r="S1576"/>
  <c r="Q1576"/>
  <c r="O1576"/>
  <c r="G1576"/>
  <c r="Y1575"/>
  <c r="S1575"/>
  <c r="Q1575"/>
  <c r="O1575"/>
  <c r="G1575"/>
  <c r="Y1574"/>
  <c r="S1574"/>
  <c r="Q1574"/>
  <c r="O1574"/>
  <c r="G1574"/>
  <c r="Y1573"/>
  <c r="S1573"/>
  <c r="Q1573"/>
  <c r="O1573"/>
  <c r="G1573"/>
  <c r="Y1572"/>
  <c r="S1572"/>
  <c r="Q1572"/>
  <c r="O1572"/>
  <c r="G1572"/>
  <c r="Y1571"/>
  <c r="S1571"/>
  <c r="Q1571"/>
  <c r="O1571"/>
  <c r="G1571"/>
  <c r="Y1570"/>
  <c r="S1570"/>
  <c r="Q1570"/>
  <c r="O1570"/>
  <c r="G1570"/>
  <c r="Y1569"/>
  <c r="S1569"/>
  <c r="Q1569"/>
  <c r="O1569"/>
  <c r="G1569"/>
  <c r="Y1568"/>
  <c r="S1568"/>
  <c r="Q1568"/>
  <c r="O1568"/>
  <c r="G1568"/>
  <c r="Y1567"/>
  <c r="S1567"/>
  <c r="Q1567"/>
  <c r="O1567"/>
  <c r="G1567"/>
  <c r="Y1566"/>
  <c r="S1566"/>
  <c r="Q1566"/>
  <c r="O1566"/>
  <c r="G1566"/>
  <c r="Y1565"/>
  <c r="S1565"/>
  <c r="Q1565"/>
  <c r="O1565"/>
  <c r="G1565"/>
  <c r="Y1564"/>
  <c r="S1564"/>
  <c r="Q1564"/>
  <c r="O1564"/>
  <c r="G1564"/>
  <c r="Y1563"/>
  <c r="S1563"/>
  <c r="Q1563"/>
  <c r="O1563"/>
  <c r="G1563"/>
  <c r="Y1562"/>
  <c r="S1562"/>
  <c r="Q1562"/>
  <c r="O1562"/>
  <c r="G1562"/>
  <c r="Y1561"/>
  <c r="S1561"/>
  <c r="Q1561"/>
  <c r="O1561"/>
  <c r="G1561"/>
  <c r="Y1560"/>
  <c r="S1560"/>
  <c r="Q1560"/>
  <c r="O1560"/>
  <c r="G1560"/>
  <c r="Y1559"/>
  <c r="S1559"/>
  <c r="Q1559"/>
  <c r="O1559"/>
  <c r="G1559"/>
  <c r="Y1558"/>
  <c r="S1558"/>
  <c r="Q1558"/>
  <c r="O1558"/>
  <c r="G1558"/>
  <c r="Y1557"/>
  <c r="S1557"/>
  <c r="Q1557"/>
  <c r="O1557"/>
  <c r="G1557"/>
  <c r="Y1556"/>
  <c r="S1556"/>
  <c r="Q1556"/>
  <c r="O1556"/>
  <c r="G1556"/>
  <c r="Y1555"/>
  <c r="S1555"/>
  <c r="Q1555"/>
  <c r="O1555"/>
  <c r="G1555"/>
  <c r="Y1554"/>
  <c r="S1554"/>
  <c r="Q1554"/>
  <c r="O1554"/>
  <c r="G1554"/>
  <c r="Y1553"/>
  <c r="S1553"/>
  <c r="Q1553"/>
  <c r="O1553"/>
  <c r="G1553"/>
  <c r="Y1552"/>
  <c r="S1552"/>
  <c r="Q1552"/>
  <c r="O1552"/>
  <c r="G1552"/>
  <c r="Y1551"/>
  <c r="S1551"/>
  <c r="Q1551"/>
  <c r="O1551"/>
  <c r="G1551"/>
  <c r="Y1550"/>
  <c r="S1550"/>
  <c r="Q1550"/>
  <c r="O1550"/>
  <c r="G1550"/>
  <c r="Y1549"/>
  <c r="S1549"/>
  <c r="Q1549"/>
  <c r="O1549"/>
  <c r="G1549"/>
  <c r="Y1548"/>
  <c r="S1548"/>
  <c r="Q1548"/>
  <c r="O1548"/>
  <c r="G1548"/>
  <c r="Y1547"/>
  <c r="S1547"/>
  <c r="Q1547"/>
  <c r="O1547"/>
  <c r="G1547"/>
  <c r="Y1546"/>
  <c r="S1546"/>
  <c r="Q1546"/>
  <c r="O1546"/>
  <c r="G1546"/>
  <c r="Y1545"/>
  <c r="S1545"/>
  <c r="Q1545"/>
  <c r="O1545"/>
  <c r="G1545"/>
  <c r="Y1544"/>
  <c r="S1544"/>
  <c r="Q1544"/>
  <c r="O1544"/>
  <c r="G1544"/>
  <c r="Y1543"/>
  <c r="S1543"/>
  <c r="Q1543"/>
  <c r="O1543"/>
  <c r="G1543"/>
  <c r="Y1542"/>
  <c r="S1542"/>
  <c r="Q1542"/>
  <c r="O1542"/>
  <c r="G1542"/>
  <c r="Y1541"/>
  <c r="S1541"/>
  <c r="Q1541"/>
  <c r="O1541"/>
  <c r="G1541"/>
  <c r="Y1540"/>
  <c r="S1540"/>
  <c r="Q1540"/>
  <c r="O1540"/>
  <c r="G1540"/>
  <c r="Y1539"/>
  <c r="S1539"/>
  <c r="Q1539"/>
  <c r="O1539"/>
  <c r="G1539"/>
  <c r="Y1538"/>
  <c r="S1538"/>
  <c r="Q1538"/>
  <c r="O1538"/>
  <c r="G1538"/>
  <c r="Y1537"/>
  <c r="S1537"/>
  <c r="Q1537"/>
  <c r="O1537"/>
  <c r="G1537"/>
  <c r="Y1536"/>
  <c r="S1536"/>
  <c r="Q1536"/>
  <c r="O1536"/>
  <c r="G1536"/>
  <c r="Y1535"/>
  <c r="S1535"/>
  <c r="Q1535"/>
  <c r="O1535"/>
  <c r="G1535"/>
  <c r="Y1534"/>
  <c r="S1534"/>
  <c r="Q1534"/>
  <c r="O1534"/>
  <c r="G1534"/>
  <c r="S1533"/>
  <c r="Q1533"/>
  <c r="O1533"/>
  <c r="G1533"/>
  <c r="S1532"/>
  <c r="Q1532"/>
  <c r="O1532"/>
  <c r="G1532"/>
  <c r="S1531"/>
  <c r="Q1531"/>
  <c r="O1531"/>
  <c r="G1531"/>
  <c r="S1530"/>
  <c r="Q1530"/>
  <c r="O1530"/>
  <c r="G1530"/>
  <c r="S1529"/>
  <c r="Q1529"/>
  <c r="O1529"/>
  <c r="G1529"/>
  <c r="S1528"/>
  <c r="Q1528"/>
  <c r="O1528"/>
  <c r="G1528"/>
  <c r="S1527"/>
  <c r="Q1527"/>
  <c r="O1527"/>
  <c r="G1527"/>
  <c r="S1526"/>
  <c r="Q1526"/>
  <c r="O1526"/>
  <c r="G1526"/>
  <c r="S1525"/>
  <c r="Q1525"/>
  <c r="O1525"/>
  <c r="G1525"/>
  <c r="S1524"/>
  <c r="Q1524"/>
  <c r="O1524"/>
  <c r="G1524"/>
  <c r="S1523"/>
  <c r="Q1523"/>
  <c r="O1523"/>
  <c r="G1523"/>
  <c r="S1522"/>
  <c r="Q1522"/>
  <c r="O1522"/>
  <c r="G1522"/>
  <c r="S1521"/>
  <c r="Q1521"/>
  <c r="O1521"/>
  <c r="G1521"/>
  <c r="S1520"/>
  <c r="Q1520"/>
  <c r="O1520"/>
  <c r="G1520"/>
  <c r="S1519"/>
  <c r="Q1519"/>
  <c r="O1519"/>
  <c r="G1519"/>
  <c r="S1518"/>
  <c r="Q1518"/>
  <c r="O1518"/>
  <c r="G1518"/>
  <c r="S1517"/>
  <c r="Q1517"/>
  <c r="O1517"/>
  <c r="G1517"/>
  <c r="S1516"/>
  <c r="Q1516"/>
  <c r="O1516"/>
  <c r="G1516"/>
  <c r="S1515"/>
  <c r="Q1515"/>
  <c r="O1515"/>
  <c r="G1515"/>
  <c r="S1514"/>
  <c r="Q1514"/>
  <c r="O1514"/>
  <c r="G1514"/>
  <c r="S1513"/>
  <c r="Q1513"/>
  <c r="O1513"/>
  <c r="G1513"/>
  <c r="S1512"/>
  <c r="Q1512"/>
  <c r="O1512"/>
  <c r="G1512"/>
  <c r="S1511"/>
  <c r="Q1511"/>
  <c r="O1511"/>
  <c r="G1511"/>
  <c r="S1510"/>
  <c r="Q1510"/>
  <c r="O1510"/>
  <c r="G1510"/>
  <c r="S1509"/>
  <c r="Q1509"/>
  <c r="O1509"/>
  <c r="G1509"/>
  <c r="S1508"/>
  <c r="Q1508"/>
  <c r="O1508"/>
  <c r="G1508"/>
  <c r="S1507"/>
  <c r="Q1507"/>
  <c r="O1507"/>
  <c r="G1507"/>
  <c r="S1506"/>
  <c r="Q1506"/>
  <c r="O1506"/>
  <c r="G1506"/>
  <c r="S1505"/>
  <c r="Q1505"/>
  <c r="O1505"/>
  <c r="G1505"/>
  <c r="S1504"/>
  <c r="Q1504"/>
  <c r="O1504"/>
  <c r="G1504"/>
  <c r="S1503"/>
  <c r="Q1503"/>
  <c r="O1503"/>
  <c r="G1503"/>
  <c r="S1502"/>
  <c r="Q1502"/>
  <c r="O1502"/>
  <c r="G1502"/>
  <c r="S1501"/>
  <c r="Q1501"/>
  <c r="O1501"/>
  <c r="G1501"/>
  <c r="S1500"/>
  <c r="Q1500"/>
  <c r="O1500"/>
  <c r="G1500"/>
  <c r="S1499"/>
  <c r="Q1499"/>
  <c r="O1499"/>
  <c r="G1499"/>
  <c r="S1498"/>
  <c r="Q1498"/>
  <c r="O1498"/>
  <c r="G1498"/>
  <c r="S1497"/>
  <c r="Q1497"/>
  <c r="O1497"/>
  <c r="G1497"/>
  <c r="S1496"/>
  <c r="Q1496"/>
  <c r="O1496"/>
  <c r="G1496"/>
  <c r="S1495"/>
  <c r="Q1495"/>
  <c r="O1495"/>
  <c r="G1495"/>
  <c r="S1494"/>
  <c r="Q1494"/>
  <c r="O1494"/>
  <c r="G1494"/>
  <c r="S1493"/>
  <c r="Q1493"/>
  <c r="O1493"/>
  <c r="G1493"/>
  <c r="S1492"/>
  <c r="Q1492"/>
  <c r="O1492"/>
  <c r="G1492"/>
  <c r="S1491"/>
  <c r="Q1491"/>
  <c r="O1491"/>
  <c r="G1491"/>
  <c r="S1490"/>
  <c r="Q1490"/>
  <c r="O1490"/>
  <c r="G1490"/>
  <c r="S1489"/>
  <c r="Q1489"/>
  <c r="O1489"/>
  <c r="G1489"/>
  <c r="S1488"/>
  <c r="Q1488"/>
  <c r="O1488"/>
  <c r="G1488"/>
  <c r="S1487"/>
  <c r="Q1487"/>
  <c r="O1487"/>
  <c r="G1487"/>
  <c r="S1486"/>
  <c r="Q1486"/>
  <c r="O1486"/>
  <c r="G1486"/>
  <c r="S1485"/>
  <c r="Q1485"/>
  <c r="O1485"/>
  <c r="G1485"/>
  <c r="S1484"/>
  <c r="Q1484"/>
  <c r="O1484"/>
  <c r="G1484"/>
  <c r="S1483"/>
  <c r="Q1483"/>
  <c r="O1483"/>
  <c r="G1483"/>
  <c r="S1482"/>
  <c r="Q1482"/>
  <c r="O1482"/>
  <c r="G1482"/>
  <c r="S1481"/>
  <c r="Q1481"/>
  <c r="O1481"/>
  <c r="G1481"/>
  <c r="S1480"/>
  <c r="Q1480"/>
  <c r="O1480"/>
  <c r="G1480"/>
  <c r="S1479"/>
  <c r="Q1479"/>
  <c r="O1479"/>
  <c r="G1479"/>
  <c r="S1478"/>
  <c r="Q1478"/>
  <c r="O1478"/>
  <c r="G1478"/>
  <c r="S1477"/>
  <c r="Q1477"/>
  <c r="O1477"/>
  <c r="G1477"/>
  <c r="S1476"/>
  <c r="Q1476"/>
  <c r="O1476"/>
  <c r="G1476"/>
  <c r="S1475"/>
  <c r="Q1475"/>
  <c r="O1475"/>
  <c r="G1475"/>
  <c r="S1474"/>
  <c r="Q1474"/>
  <c r="O1474"/>
  <c r="G1474"/>
  <c r="S1473"/>
  <c r="Q1473"/>
  <c r="O1473"/>
  <c r="G1473"/>
  <c r="S1472"/>
  <c r="Q1472"/>
  <c r="O1472"/>
  <c r="G1472"/>
  <c r="S1471"/>
  <c r="Q1471"/>
  <c r="O1471"/>
  <c r="G1471"/>
  <c r="S1470"/>
  <c r="Q1470"/>
  <c r="O1470"/>
  <c r="G1470"/>
  <c r="S1469"/>
  <c r="Q1469"/>
  <c r="O1469"/>
  <c r="G1469"/>
  <c r="S1468"/>
  <c r="Q1468"/>
  <c r="O1468"/>
  <c r="G1468"/>
  <c r="S1467"/>
  <c r="Q1467"/>
  <c r="O1467"/>
  <c r="G1467"/>
  <c r="S1466"/>
  <c r="Q1466"/>
  <c r="O1466"/>
  <c r="G1466"/>
  <c r="S1465"/>
  <c r="Q1465"/>
  <c r="O1465"/>
  <c r="G1465"/>
  <c r="S1464"/>
  <c r="Q1464"/>
  <c r="O1464"/>
  <c r="G1464"/>
  <c r="S1463"/>
  <c r="Q1463"/>
  <c r="O1463"/>
  <c r="G1463"/>
  <c r="S1462"/>
  <c r="Q1462"/>
  <c r="O1462"/>
  <c r="G1462"/>
  <c r="S1461"/>
  <c r="Q1461"/>
  <c r="O1461"/>
  <c r="G1461"/>
  <c r="S1460"/>
  <c r="Q1460"/>
  <c r="O1460"/>
  <c r="G1460"/>
  <c r="S1459"/>
  <c r="Q1459"/>
  <c r="O1459"/>
  <c r="G1459"/>
  <c r="S1458"/>
  <c r="Q1458"/>
  <c r="O1458"/>
  <c r="G1458"/>
  <c r="S1457"/>
  <c r="Q1457"/>
  <c r="O1457"/>
  <c r="G1457"/>
  <c r="S1456"/>
  <c r="Q1456"/>
  <c r="O1456"/>
  <c r="G1456"/>
  <c r="S1455"/>
  <c r="Q1455"/>
  <c r="O1455"/>
  <c r="G1455"/>
  <c r="S1454"/>
  <c r="Q1454"/>
  <c r="O1454"/>
  <c r="G1454"/>
  <c r="S1453"/>
  <c r="Q1453"/>
  <c r="O1453"/>
  <c r="G1453"/>
  <c r="S1452"/>
  <c r="Q1452"/>
  <c r="O1452"/>
  <c r="G1452"/>
  <c r="S1451"/>
  <c r="Q1451"/>
  <c r="O1451"/>
  <c r="G1451"/>
  <c r="S1450"/>
  <c r="Q1450"/>
  <c r="O1450"/>
  <c r="G1450"/>
  <c r="S1449"/>
  <c r="Q1449"/>
  <c r="O1449"/>
  <c r="G1449"/>
  <c r="S1448"/>
  <c r="Q1448"/>
  <c r="O1448"/>
  <c r="G1448"/>
  <c r="S1447"/>
  <c r="Q1447"/>
  <c r="O1447"/>
  <c r="G1447"/>
  <c r="S1446"/>
  <c r="Q1446"/>
  <c r="O1446"/>
  <c r="G1446"/>
  <c r="S1445"/>
  <c r="Q1445"/>
  <c r="O1445"/>
  <c r="G1445"/>
  <c r="S1444"/>
  <c r="Q1444"/>
  <c r="O1444"/>
  <c r="G1444"/>
  <c r="S1443"/>
  <c r="Q1443"/>
  <c r="O1443"/>
  <c r="G1443"/>
  <c r="S1442"/>
  <c r="Q1442"/>
  <c r="O1442"/>
  <c r="G1442"/>
  <c r="S1441"/>
  <c r="Q1441"/>
  <c r="O1441"/>
  <c r="G1441"/>
  <c r="S1440"/>
  <c r="Q1440"/>
  <c r="O1440"/>
  <c r="G1440"/>
  <c r="S1439"/>
  <c r="Q1439"/>
  <c r="O1439"/>
  <c r="G1439"/>
  <c r="S1438"/>
  <c r="Q1438"/>
  <c r="O1438"/>
  <c r="G1438"/>
  <c r="S1437"/>
  <c r="Q1437"/>
  <c r="O1437"/>
  <c r="G1437"/>
  <c r="S1436"/>
  <c r="Q1436"/>
  <c r="O1436"/>
  <c r="G1436"/>
  <c r="S1435"/>
  <c r="Q1435"/>
  <c r="O1435"/>
  <c r="G1435"/>
  <c r="S1434"/>
  <c r="Q1434"/>
  <c r="O1434"/>
  <c r="G1434"/>
  <c r="S1433"/>
  <c r="Q1433"/>
  <c r="O1433"/>
  <c r="G1433"/>
  <c r="S1432"/>
  <c r="Q1432"/>
  <c r="O1432"/>
  <c r="G1432"/>
  <c r="S1431"/>
  <c r="Q1431"/>
  <c r="O1431"/>
  <c r="G1431"/>
  <c r="S1430"/>
  <c r="Q1430"/>
  <c r="O1430"/>
  <c r="S1429"/>
  <c r="Q1429"/>
  <c r="O1429"/>
  <c r="S1428"/>
  <c r="Q1428"/>
  <c r="O1428"/>
  <c r="S1427"/>
  <c r="Q1427"/>
  <c r="O1427"/>
  <c r="S1426"/>
  <c r="Q1426"/>
  <c r="O1426"/>
  <c r="S1425"/>
  <c r="Q1425"/>
  <c r="O1425"/>
  <c r="S1424"/>
  <c r="Q1424"/>
  <c r="O1424"/>
  <c r="S1423"/>
  <c r="Q1423"/>
  <c r="O1423"/>
  <c r="S1422"/>
  <c r="Q1422"/>
  <c r="O1422"/>
  <c r="S1421"/>
  <c r="Q1421"/>
  <c r="O1421"/>
  <c r="S1420"/>
  <c r="Q1420"/>
  <c r="O1420"/>
  <c r="S1419"/>
  <c r="Q1419"/>
  <c r="O1419"/>
  <c r="S1418"/>
  <c r="Q1418"/>
  <c r="O1418"/>
  <c r="S1417"/>
  <c r="Q1417"/>
  <c r="O1417"/>
  <c r="S1416"/>
  <c r="Q1416"/>
  <c r="O1416"/>
  <c r="S1415"/>
  <c r="Q1415"/>
  <c r="O1415"/>
  <c r="S1414"/>
  <c r="Q1414"/>
  <c r="O1414"/>
  <c r="S1413"/>
  <c r="Q1413"/>
  <c r="O1413"/>
  <c r="S1412"/>
  <c r="Q1412"/>
  <c r="O1412"/>
  <c r="S1411"/>
  <c r="Q1411"/>
  <c r="O1411"/>
  <c r="S1410"/>
  <c r="Q1410"/>
  <c r="O1410"/>
  <c r="S1409"/>
  <c r="Q1409"/>
  <c r="O1409"/>
  <c r="S1408"/>
  <c r="Q1408"/>
  <c r="O1408"/>
  <c r="S1407"/>
  <c r="Q1407"/>
  <c r="O1407"/>
  <c r="S1406"/>
  <c r="Q1406"/>
  <c r="O1406"/>
  <c r="S1405"/>
  <c r="Q1405"/>
  <c r="O1405"/>
  <c r="S1404"/>
  <c r="Q1404"/>
  <c r="O1404"/>
  <c r="S1403"/>
  <c r="Q1403"/>
  <c r="O1403"/>
  <c r="S1402"/>
  <c r="Q1402"/>
  <c r="O1402"/>
  <c r="S1401"/>
  <c r="Q1401"/>
  <c r="O1401"/>
  <c r="S1400"/>
  <c r="Q1400"/>
  <c r="O1400"/>
  <c r="S1399"/>
  <c r="Q1399"/>
  <c r="O1399"/>
  <c r="S1398"/>
  <c r="Q1398"/>
  <c r="O1398"/>
  <c r="S1397"/>
  <c r="Q1397"/>
  <c r="O1397"/>
  <c r="S1396"/>
  <c r="Q1396"/>
  <c r="O1396"/>
  <c r="S1395"/>
  <c r="Q1395"/>
  <c r="O1395"/>
  <c r="S1394"/>
  <c r="Q1394"/>
  <c r="O1394"/>
  <c r="S1393"/>
  <c r="Q1393"/>
  <c r="O1393"/>
  <c r="S1392"/>
  <c r="Q1392"/>
  <c r="O1392"/>
  <c r="S1391"/>
  <c r="Q1391"/>
  <c r="O1391"/>
  <c r="S1390"/>
  <c r="Q1390"/>
  <c r="O1390"/>
  <c r="S1389"/>
  <c r="Q1389"/>
  <c r="O1389"/>
  <c r="S1388"/>
  <c r="Q1388"/>
  <c r="O1388"/>
  <c r="S1387"/>
  <c r="Q1387"/>
  <c r="O1387"/>
  <c r="S1386"/>
  <c r="Q1386"/>
  <c r="O1386"/>
  <c r="Q1385"/>
  <c r="O1385"/>
  <c r="Q1384"/>
  <c r="O1384"/>
  <c r="Q1383"/>
  <c r="O1383"/>
  <c r="Q1382"/>
  <c r="O1382"/>
  <c r="Q1381"/>
  <c r="O1381"/>
  <c r="Q1380"/>
  <c r="O1380"/>
  <c r="Q1379"/>
  <c r="O1379"/>
  <c r="Q1378"/>
  <c r="O1378"/>
  <c r="Q1377"/>
  <c r="O1377"/>
  <c r="Q1376"/>
  <c r="O1376"/>
  <c r="Q1375"/>
  <c r="O1375"/>
  <c r="Q1374"/>
  <c r="O1374"/>
  <c r="Q1373"/>
  <c r="O1373"/>
  <c r="S1372"/>
  <c r="Q1372"/>
  <c r="O1372"/>
  <c r="G1372"/>
  <c r="S1371"/>
  <c r="Q1371"/>
  <c r="O1371"/>
  <c r="G1371"/>
  <c r="S1370"/>
  <c r="Q1370"/>
  <c r="O1370"/>
  <c r="G1370"/>
  <c r="S1369"/>
  <c r="Q1369"/>
  <c r="O1369"/>
  <c r="G1369"/>
  <c r="S1368"/>
  <c r="Q1368"/>
  <c r="O1368"/>
  <c r="G1368"/>
  <c r="S1367"/>
  <c r="Q1367"/>
  <c r="O1367"/>
  <c r="G1367"/>
  <c r="S1366"/>
  <c r="Q1366"/>
  <c r="O1366"/>
  <c r="G1366"/>
  <c r="S1365"/>
  <c r="Q1365"/>
  <c r="O1365"/>
  <c r="G1365"/>
  <c r="S1364"/>
  <c r="Q1364"/>
  <c r="O1364"/>
  <c r="G1364"/>
  <c r="S1363"/>
  <c r="Q1363"/>
  <c r="O1363"/>
  <c r="G1363"/>
  <c r="S1362"/>
  <c r="Q1362"/>
  <c r="O1362"/>
  <c r="G1362"/>
  <c r="S1361"/>
  <c r="Q1361"/>
  <c r="O1361"/>
  <c r="G1361"/>
  <c r="S1360"/>
  <c r="Q1360"/>
  <c r="O1360"/>
  <c r="G1360"/>
  <c r="S1359"/>
  <c r="Q1359"/>
  <c r="O1359"/>
  <c r="G1359"/>
  <c r="S1358"/>
  <c r="Q1358"/>
  <c r="O1358"/>
  <c r="G1358"/>
  <c r="S1357"/>
  <c r="Q1357"/>
  <c r="O1357"/>
  <c r="G1357"/>
  <c r="S1356"/>
  <c r="Q1356"/>
  <c r="O1356"/>
  <c r="G1356"/>
  <c r="S1355"/>
  <c r="Q1355"/>
  <c r="O1355"/>
  <c r="G1355"/>
  <c r="S1354"/>
  <c r="Q1354"/>
  <c r="O1354"/>
  <c r="G1354"/>
  <c r="S1353"/>
  <c r="Q1353"/>
  <c r="O1353"/>
  <c r="G1353"/>
  <c r="S1352"/>
  <c r="Q1352"/>
  <c r="O1352"/>
  <c r="G1352"/>
  <c r="S1351"/>
  <c r="Q1351"/>
  <c r="O1351"/>
  <c r="G1351"/>
  <c r="S1350"/>
  <c r="Q1350"/>
  <c r="O1350"/>
  <c r="G1350"/>
  <c r="S1349"/>
  <c r="Q1349"/>
  <c r="O1349"/>
  <c r="G1349"/>
  <c r="S1348"/>
  <c r="Q1348"/>
  <c r="O1348"/>
  <c r="G1348"/>
  <c r="S1347"/>
  <c r="Q1347"/>
  <c r="O1347"/>
  <c r="G1347"/>
  <c r="S1346"/>
  <c r="Q1346"/>
  <c r="O1346"/>
  <c r="G1346"/>
  <c r="S1345"/>
  <c r="Q1345"/>
  <c r="O1345"/>
  <c r="G1345"/>
  <c r="S1344"/>
  <c r="Q1344"/>
  <c r="O1344"/>
  <c r="G1344"/>
  <c r="S1343"/>
  <c r="Q1343"/>
  <c r="O1343"/>
  <c r="G1343"/>
  <c r="S1342"/>
  <c r="Q1342"/>
  <c r="O1342"/>
  <c r="G1342"/>
  <c r="S1341"/>
  <c r="Q1341"/>
  <c r="O1341"/>
  <c r="G1341"/>
  <c r="S1340"/>
  <c r="Q1340"/>
  <c r="O1340"/>
  <c r="G1340"/>
  <c r="S1339"/>
  <c r="Q1339"/>
  <c r="O1339"/>
  <c r="G1339"/>
  <c r="S1338"/>
  <c r="Q1338"/>
  <c r="O1338"/>
  <c r="G1338"/>
  <c r="S1337"/>
  <c r="Q1337"/>
  <c r="O1337"/>
  <c r="G1337"/>
  <c r="S1336"/>
  <c r="Q1336"/>
  <c r="O1336"/>
  <c r="G1336"/>
  <c r="S1335"/>
  <c r="Q1335"/>
  <c r="O1335"/>
  <c r="G1335"/>
  <c r="S1334"/>
  <c r="Q1334"/>
  <c r="O1334"/>
  <c r="G1334"/>
  <c r="S1333"/>
  <c r="Q1333"/>
  <c r="O1333"/>
  <c r="G1333"/>
  <c r="S1332"/>
  <c r="Q1332"/>
  <c r="O1332"/>
  <c r="G1332"/>
  <c r="S1331"/>
  <c r="Q1331"/>
  <c r="O1331"/>
  <c r="G1331"/>
  <c r="S1330"/>
  <c r="Q1330"/>
  <c r="O1330"/>
  <c r="G1330"/>
  <c r="S1329"/>
  <c r="Q1329"/>
  <c r="O1329"/>
  <c r="S1328"/>
  <c r="Q1328"/>
  <c r="O1328"/>
  <c r="S1327"/>
  <c r="Q1327"/>
  <c r="O1327"/>
  <c r="S1326"/>
  <c r="Q1326"/>
  <c r="O1326"/>
  <c r="S1325"/>
  <c r="Q1325"/>
  <c r="O1325"/>
  <c r="S1324"/>
  <c r="Q1324"/>
  <c r="O1324"/>
  <c r="S1323"/>
  <c r="Q1323"/>
  <c r="O1323"/>
  <c r="S1322"/>
  <c r="Q1322"/>
  <c r="O1322"/>
  <c r="S1321"/>
  <c r="Q1321"/>
  <c r="O1321"/>
  <c r="S1320"/>
  <c r="Q1320"/>
  <c r="O1320"/>
  <c r="S1319"/>
  <c r="Q1319"/>
  <c r="O1319"/>
  <c r="S1318"/>
  <c r="Q1318"/>
  <c r="O1318"/>
  <c r="S1317"/>
  <c r="Q1317"/>
  <c r="O1317"/>
  <c r="S1316"/>
  <c r="Q1316"/>
  <c r="O1316"/>
  <c r="S1315"/>
  <c r="Q1315"/>
  <c r="O1315"/>
  <c r="S1314"/>
  <c r="Q1314"/>
  <c r="O1314"/>
  <c r="S1313"/>
  <c r="Q1313"/>
  <c r="O1313"/>
  <c r="S1312"/>
  <c r="Q1312"/>
  <c r="O1312"/>
  <c r="S1311"/>
  <c r="Q1311"/>
  <c r="O1311"/>
  <c r="S1310"/>
  <c r="Q1310"/>
  <c r="O1310"/>
  <c r="S1309"/>
  <c r="Q1309"/>
  <c r="O1309"/>
  <c r="S1308"/>
  <c r="Q1308"/>
  <c r="O1308"/>
  <c r="S1307"/>
  <c r="Q1307"/>
  <c r="O1307"/>
  <c r="S1306"/>
  <c r="Q1306"/>
  <c r="O1306"/>
  <c r="S1305"/>
  <c r="Q1305"/>
  <c r="O1305"/>
  <c r="S1304"/>
  <c r="Q1304"/>
  <c r="O1304"/>
  <c r="S1303"/>
  <c r="Q1303"/>
  <c r="O1303"/>
  <c r="S1302"/>
  <c r="Q1302"/>
  <c r="O1302"/>
  <c r="S1301"/>
  <c r="Q1301"/>
  <c r="O1301"/>
  <c r="S1300"/>
  <c r="Q1300"/>
  <c r="O1300"/>
  <c r="S1299"/>
  <c r="Q1299"/>
  <c r="O1299"/>
  <c r="S1298"/>
  <c r="Q1298"/>
  <c r="O1298"/>
  <c r="S1297"/>
  <c r="Q1297"/>
  <c r="O1297"/>
  <c r="S1296"/>
  <c r="Q1296"/>
  <c r="O1296"/>
  <c r="S1295"/>
  <c r="Q1295"/>
  <c r="O1295"/>
  <c r="S1294"/>
  <c r="Q1294"/>
  <c r="O1294"/>
  <c r="S1293"/>
  <c r="Q1293"/>
  <c r="O1293"/>
  <c r="S1292"/>
  <c r="Q1292"/>
  <c r="O1292"/>
  <c r="S1291"/>
  <c r="Q1291"/>
  <c r="O1291"/>
  <c r="S1290"/>
  <c r="Q1290"/>
  <c r="O1290"/>
  <c r="S1289"/>
  <c r="Q1289"/>
  <c r="O1289"/>
  <c r="S1288"/>
  <c r="Q1288"/>
  <c r="O1288"/>
  <c r="S1287"/>
  <c r="Q1287"/>
  <c r="O1287"/>
  <c r="S1286"/>
  <c r="Q1286"/>
  <c r="O1286"/>
  <c r="S1285"/>
  <c r="Q1285"/>
  <c r="O1285"/>
  <c r="S1284"/>
  <c r="Q1284"/>
  <c r="O1284"/>
  <c r="S1283"/>
  <c r="Q1283"/>
  <c r="O1283"/>
  <c r="S1282"/>
  <c r="Q1282"/>
  <c r="O1282"/>
  <c r="S1281"/>
  <c r="Q1281"/>
  <c r="O1281"/>
  <c r="S1280"/>
  <c r="Q1280"/>
  <c r="O1280"/>
  <c r="S1279"/>
  <c r="Q1279"/>
  <c r="O1279"/>
  <c r="S1278"/>
  <c r="Q1278"/>
  <c r="O1278"/>
  <c r="S1277"/>
  <c r="Q1277"/>
  <c r="O1277"/>
  <c r="S1276"/>
  <c r="Q1276"/>
  <c r="O1276"/>
  <c r="S1275"/>
  <c r="Q1275"/>
  <c r="O1275"/>
  <c r="S1274"/>
  <c r="Q1274"/>
  <c r="O1274"/>
  <c r="S1273"/>
  <c r="Q1273"/>
  <c r="O1273"/>
  <c r="S1272"/>
  <c r="Q1272"/>
  <c r="O1272"/>
  <c r="S1271"/>
  <c r="Q1271"/>
  <c r="O1271"/>
  <c r="S1270"/>
  <c r="Q1270"/>
  <c r="O1270"/>
  <c r="S1269"/>
  <c r="Q1269"/>
  <c r="O1269"/>
  <c r="S1268"/>
  <c r="Q1268"/>
  <c r="O1268"/>
  <c r="S1267"/>
  <c r="Q1267"/>
  <c r="O1267"/>
  <c r="S1266"/>
  <c r="Q1266"/>
  <c r="O1266"/>
  <c r="S1265"/>
  <c r="Q1265"/>
  <c r="O1265"/>
  <c r="S1264"/>
  <c r="Q1264"/>
  <c r="O1264"/>
  <c r="S1263"/>
  <c r="Q1263"/>
  <c r="O1263"/>
  <c r="S1262"/>
  <c r="Q1262"/>
  <c r="O1262"/>
  <c r="S1261"/>
  <c r="Q1261"/>
  <c r="O1261"/>
  <c r="S1260"/>
  <c r="Q1260"/>
  <c r="O1260"/>
  <c r="S1259"/>
  <c r="Q1259"/>
  <c r="O1259"/>
  <c r="S1258"/>
  <c r="Q1258"/>
  <c r="O1258"/>
  <c r="S1257"/>
  <c r="Q1257"/>
  <c r="O1257"/>
  <c r="S1256"/>
  <c r="Q1256"/>
  <c r="O1256"/>
  <c r="S1255"/>
  <c r="Q1255"/>
  <c r="O1255"/>
  <c r="S1254"/>
  <c r="Q1254"/>
  <c r="O1254"/>
  <c r="S1253"/>
  <c r="Q1253"/>
  <c r="O1253"/>
  <c r="S1252"/>
  <c r="Q1252"/>
  <c r="O1252"/>
  <c r="S1251"/>
  <c r="Q1251"/>
  <c r="O1251"/>
  <c r="S1250"/>
  <c r="Q1250"/>
  <c r="O1250"/>
  <c r="S1249"/>
  <c r="Q1249"/>
  <c r="O1249"/>
  <c r="S1248"/>
  <c r="Q1248"/>
  <c r="O1248"/>
  <c r="S1247"/>
  <c r="Q1247"/>
  <c r="O1247"/>
  <c r="S1246"/>
  <c r="Q1246"/>
  <c r="O1246"/>
  <c r="Z1245"/>
  <c r="S1245"/>
  <c r="Q1245"/>
  <c r="O1245"/>
  <c r="G1245"/>
  <c r="Z1244"/>
  <c r="S1244"/>
  <c r="Q1244"/>
  <c r="O1244"/>
  <c r="G1244"/>
  <c r="Z1243"/>
  <c r="S1243"/>
  <c r="Q1243"/>
  <c r="O1243"/>
  <c r="G1243"/>
  <c r="Z1242"/>
  <c r="S1242"/>
  <c r="Q1242"/>
  <c r="O1242"/>
  <c r="G1242"/>
  <c r="Z1241"/>
  <c r="S1241"/>
  <c r="Q1241"/>
  <c r="O1241"/>
  <c r="G1241"/>
  <c r="Z1240"/>
  <c r="S1240"/>
  <c r="Q1240"/>
  <c r="O1240"/>
  <c r="G1240"/>
  <c r="Z1239"/>
  <c r="S1239"/>
  <c r="Q1239"/>
  <c r="O1239"/>
  <c r="G1239"/>
  <c r="Z1238"/>
  <c r="S1238"/>
  <c r="Q1238"/>
  <c r="O1238"/>
  <c r="G1238"/>
  <c r="Z1237"/>
  <c r="S1237"/>
  <c r="Q1237"/>
  <c r="O1237"/>
  <c r="G1237"/>
  <c r="Z1236"/>
  <c r="S1236"/>
  <c r="Q1236"/>
  <c r="O1236"/>
  <c r="G1236"/>
  <c r="Z1235"/>
  <c r="S1235"/>
  <c r="Q1235"/>
  <c r="O1235"/>
  <c r="G1235"/>
  <c r="Z1234"/>
  <c r="S1234"/>
  <c r="Q1234"/>
  <c r="O1234"/>
  <c r="G1234"/>
  <c r="Z1233"/>
  <c r="S1233"/>
  <c r="Q1233"/>
  <c r="O1233"/>
  <c r="G1233"/>
  <c r="Z1232"/>
  <c r="S1232"/>
  <c r="Q1232"/>
  <c r="O1232"/>
  <c r="G1232"/>
  <c r="Z1231"/>
  <c r="S1231"/>
  <c r="Q1231"/>
  <c r="O1231"/>
  <c r="G1231"/>
  <c r="Z1230"/>
  <c r="S1230"/>
  <c r="Q1230"/>
  <c r="O1230"/>
  <c r="G1230"/>
  <c r="Z1229"/>
  <c r="S1229"/>
  <c r="Q1229"/>
  <c r="O1229"/>
  <c r="G1229"/>
  <c r="Z1228"/>
  <c r="S1228"/>
  <c r="Q1228"/>
  <c r="O1228"/>
  <c r="G1228"/>
  <c r="Z1227"/>
  <c r="S1227"/>
  <c r="Q1227"/>
  <c r="O1227"/>
  <c r="G1227"/>
  <c r="Z1226"/>
  <c r="S1226"/>
  <c r="Q1226"/>
  <c r="O1226"/>
  <c r="G1226"/>
  <c r="Z1225"/>
  <c r="S1225"/>
  <c r="Q1225"/>
  <c r="O1225"/>
  <c r="G1225"/>
  <c r="Z1224"/>
  <c r="S1224"/>
  <c r="Q1224"/>
  <c r="O1224"/>
  <c r="G1224"/>
  <c r="Z1223"/>
  <c r="S1223"/>
  <c r="Q1223"/>
  <c r="O1223"/>
  <c r="G1223"/>
  <c r="Z1222"/>
  <c r="S1222"/>
  <c r="Q1222"/>
  <c r="O1222"/>
  <c r="G1222"/>
  <c r="Z1221"/>
  <c r="S1221"/>
  <c r="Q1221"/>
  <c r="O1221"/>
  <c r="G1221"/>
  <c r="Z1220"/>
  <c r="S1220"/>
  <c r="Q1220"/>
  <c r="O1220"/>
  <c r="G1220"/>
  <c r="Z1219"/>
  <c r="S1219"/>
  <c r="Q1219"/>
  <c r="O1219"/>
  <c r="G1219"/>
  <c r="Z1218"/>
  <c r="S1218"/>
  <c r="Q1218"/>
  <c r="O1218"/>
  <c r="G1218"/>
  <c r="Z1217"/>
  <c r="S1217"/>
  <c r="Q1217"/>
  <c r="O1217"/>
  <c r="G1217"/>
  <c r="Z1216"/>
  <c r="S1216"/>
  <c r="Q1216"/>
  <c r="O1216"/>
  <c r="G1216"/>
  <c r="Z1215"/>
  <c r="S1215"/>
  <c r="Q1215"/>
  <c r="O1215"/>
  <c r="G1215"/>
  <c r="Z1214"/>
  <c r="S1214"/>
  <c r="Q1214"/>
  <c r="O1214"/>
  <c r="G1214"/>
  <c r="Z1213"/>
  <c r="S1213"/>
  <c r="Q1213"/>
  <c r="O1213"/>
  <c r="G1213"/>
  <c r="Z1212"/>
  <c r="S1212"/>
  <c r="Q1212"/>
  <c r="O1212"/>
  <c r="G1212"/>
  <c r="Z1211"/>
  <c r="S1211"/>
  <c r="Q1211"/>
  <c r="O1211"/>
  <c r="G1211"/>
  <c r="Z1210"/>
  <c r="S1210"/>
  <c r="Q1210"/>
  <c r="O1210"/>
  <c r="G1210"/>
  <c r="Z1209"/>
  <c r="S1209"/>
  <c r="Q1209"/>
  <c r="O1209"/>
  <c r="G1209"/>
  <c r="Z1208"/>
  <c r="S1208"/>
  <c r="Q1208"/>
  <c r="O1208"/>
  <c r="G1208"/>
  <c r="Z1207"/>
  <c r="S1207"/>
  <c r="Q1207"/>
  <c r="O1207"/>
  <c r="G1207"/>
  <c r="Z1206"/>
  <c r="S1206"/>
  <c r="Q1206"/>
  <c r="O1206"/>
  <c r="G1206"/>
  <c r="Z1205"/>
  <c r="S1205"/>
  <c r="Q1205"/>
  <c r="O1205"/>
  <c r="G1205"/>
  <c r="Z1204"/>
  <c r="S1204"/>
  <c r="Q1204"/>
  <c r="O1204"/>
  <c r="G1204"/>
  <c r="Z1203"/>
  <c r="S1203"/>
  <c r="Q1203"/>
  <c r="O1203"/>
  <c r="G1203"/>
  <c r="Z1202"/>
  <c r="S1202"/>
  <c r="Q1202"/>
  <c r="O1202"/>
  <c r="G1202"/>
  <c r="Z1201"/>
  <c r="S1201"/>
  <c r="Q1201"/>
  <c r="O1201"/>
  <c r="G1201"/>
  <c r="Z1200"/>
  <c r="S1200"/>
  <c r="Q1200"/>
  <c r="O1200"/>
  <c r="G1200"/>
  <c r="Z1199"/>
  <c r="S1199"/>
  <c r="Q1199"/>
  <c r="O1199"/>
  <c r="G1199"/>
  <c r="Z1198"/>
  <c r="S1198"/>
  <c r="Q1198"/>
  <c r="O1198"/>
  <c r="G1198"/>
  <c r="Z1197"/>
  <c r="S1197"/>
  <c r="Q1197"/>
  <c r="O1197"/>
  <c r="G1197"/>
  <c r="Z1196"/>
  <c r="S1196"/>
  <c r="Q1196"/>
  <c r="O1196"/>
  <c r="G1196"/>
  <c r="Z1195"/>
  <c r="S1195"/>
  <c r="Q1195"/>
  <c r="O1195"/>
  <c r="G1195"/>
  <c r="Z1194"/>
  <c r="S1194"/>
  <c r="Q1194"/>
  <c r="O1194"/>
  <c r="G1194"/>
  <c r="Z1193"/>
  <c r="S1193"/>
  <c r="Q1193"/>
  <c r="O1193"/>
  <c r="G1193"/>
  <c r="Z1192"/>
  <c r="S1192"/>
  <c r="Q1192"/>
  <c r="O1192"/>
  <c r="G1192"/>
  <c r="Z1191"/>
  <c r="S1191"/>
  <c r="Q1191"/>
  <c r="O1191"/>
  <c r="G1191"/>
  <c r="Z1190"/>
  <c r="S1190"/>
  <c r="Q1190"/>
  <c r="O1190"/>
  <c r="G1190"/>
  <c r="Z1189"/>
  <c r="S1189"/>
  <c r="Q1189"/>
  <c r="O1189"/>
  <c r="G1189"/>
  <c r="Z1188"/>
  <c r="S1188"/>
  <c r="Q1188"/>
  <c r="O1188"/>
  <c r="G1188"/>
  <c r="Z1187"/>
  <c r="S1187"/>
  <c r="Q1187"/>
  <c r="O1187"/>
  <c r="G1187"/>
  <c r="Z1186"/>
  <c r="S1186"/>
  <c r="Q1186"/>
  <c r="O1186"/>
  <c r="G1186"/>
  <c r="Z1185"/>
  <c r="S1185"/>
  <c r="Q1185"/>
  <c r="O1185"/>
  <c r="G1185"/>
  <c r="Z1184"/>
  <c r="S1184"/>
  <c r="Q1184"/>
  <c r="O1184"/>
  <c r="G1184"/>
  <c r="Z1183"/>
  <c r="S1183"/>
  <c r="Q1183"/>
  <c r="O1183"/>
  <c r="G1183"/>
  <c r="Z1182"/>
  <c r="S1182"/>
  <c r="Q1182"/>
  <c r="O1182"/>
  <c r="G1182"/>
  <c r="Z1181"/>
  <c r="S1181"/>
  <c r="Q1181"/>
  <c r="O1181"/>
  <c r="G1181"/>
  <c r="Z1180"/>
  <c r="S1180"/>
  <c r="Q1180"/>
  <c r="O1180"/>
  <c r="G1180"/>
  <c r="Z1179"/>
  <c r="S1179"/>
  <c r="Q1179"/>
  <c r="O1179"/>
  <c r="G1179"/>
  <c r="Z1178"/>
  <c r="S1178"/>
  <c r="Q1178"/>
  <c r="O1178"/>
  <c r="G1178"/>
  <c r="Z1177"/>
  <c r="S1177"/>
  <c r="Q1177"/>
  <c r="O1177"/>
  <c r="G1177"/>
  <c r="Z1176"/>
  <c r="S1176"/>
  <c r="Q1176"/>
  <c r="O1176"/>
  <c r="G1176"/>
  <c r="Z1175"/>
  <c r="S1175"/>
  <c r="Q1175"/>
  <c r="O1175"/>
  <c r="G1175"/>
  <c r="Z1174"/>
  <c r="S1174"/>
  <c r="Q1174"/>
  <c r="O1174"/>
  <c r="G1174"/>
  <c r="Z1173"/>
  <c r="S1173"/>
  <c r="Q1173"/>
  <c r="O1173"/>
  <c r="G1173"/>
  <c r="Z1172"/>
  <c r="S1172"/>
  <c r="Q1172"/>
  <c r="O1172"/>
  <c r="G1172"/>
  <c r="Z1171"/>
  <c r="S1171"/>
  <c r="Q1171"/>
  <c r="O1171"/>
  <c r="G1171"/>
  <c r="Z1170"/>
  <c r="S1170"/>
  <c r="Q1170"/>
  <c r="O1170"/>
  <c r="G1170"/>
  <c r="Z1169"/>
  <c r="S1169"/>
  <c r="Q1169"/>
  <c r="O1169"/>
  <c r="G1169"/>
  <c r="Z1168"/>
  <c r="S1168"/>
  <c r="Q1168"/>
  <c r="O1168"/>
  <c r="G1168"/>
  <c r="Z1167"/>
  <c r="S1167"/>
  <c r="Q1167"/>
  <c r="O1167"/>
  <c r="G1167"/>
  <c r="Z1166"/>
  <c r="S1166"/>
  <c r="Q1166"/>
  <c r="O1166"/>
  <c r="G1166"/>
  <c r="Z1165"/>
  <c r="S1165"/>
  <c r="Q1165"/>
  <c r="O1165"/>
  <c r="G1165"/>
  <c r="Z1164"/>
  <c r="S1164"/>
  <c r="Q1164"/>
  <c r="O1164"/>
  <c r="G1164"/>
  <c r="Z1163"/>
  <c r="S1163"/>
  <c r="Q1163"/>
  <c r="O1163"/>
  <c r="G1163"/>
  <c r="Z1162"/>
  <c r="S1162"/>
  <c r="Q1162"/>
  <c r="O1162"/>
  <c r="G1162"/>
  <c r="S1161"/>
  <c r="Q1161"/>
  <c r="O1161"/>
  <c r="S1160"/>
  <c r="Q1160"/>
  <c r="O1160"/>
  <c r="S1159"/>
  <c r="Q1159"/>
  <c r="O1159"/>
  <c r="S1158"/>
  <c r="Q1158"/>
  <c r="O1158"/>
  <c r="S1157"/>
  <c r="Q1157"/>
  <c r="O1157"/>
  <c r="S1156"/>
  <c r="Q1156"/>
  <c r="O1156"/>
  <c r="S1155"/>
  <c r="Q1155"/>
  <c r="O1155"/>
  <c r="S1154"/>
  <c r="Q1154"/>
  <c r="O1154"/>
  <c r="S1153"/>
  <c r="Q1153"/>
  <c r="O1153"/>
  <c r="S1152"/>
  <c r="Q1152"/>
  <c r="O1152"/>
  <c r="S1151"/>
  <c r="Q1151"/>
  <c r="O1151"/>
  <c r="S1150"/>
  <c r="Q1150"/>
  <c r="O1150"/>
  <c r="S1149"/>
  <c r="Q1149"/>
  <c r="O1149"/>
  <c r="S1148"/>
  <c r="Q1148"/>
  <c r="O1148"/>
  <c r="S1147"/>
  <c r="Q1147"/>
  <c r="O1147"/>
  <c r="S1146"/>
  <c r="Q1146"/>
  <c r="O1146"/>
  <c r="S1145"/>
  <c r="Q1145"/>
  <c r="O1145"/>
  <c r="S1144"/>
  <c r="Q1144"/>
  <c r="O1144"/>
  <c r="S1143"/>
  <c r="Q1143"/>
  <c r="O1143"/>
  <c r="S1142"/>
  <c r="Q1142"/>
  <c r="O1142"/>
  <c r="O1141"/>
  <c r="O1140"/>
  <c r="O1139"/>
  <c r="O1138"/>
  <c r="O1137"/>
  <c r="O1136"/>
  <c r="O1135"/>
  <c r="O1134"/>
  <c r="O1133"/>
  <c r="O1132"/>
  <c r="O1131"/>
  <c r="O1130"/>
  <c r="O1129"/>
  <c r="O1128"/>
  <c r="Z1127"/>
  <c r="S1127"/>
  <c r="Q1127"/>
  <c r="O1127"/>
  <c r="G1127"/>
  <c r="Z1126"/>
  <c r="S1126"/>
  <c r="Q1126"/>
  <c r="O1126"/>
  <c r="G1126"/>
  <c r="Z1125"/>
  <c r="S1125"/>
  <c r="Q1125"/>
  <c r="O1125"/>
  <c r="G1125"/>
  <c r="Z1124"/>
  <c r="S1124"/>
  <c r="Q1124"/>
  <c r="O1124"/>
  <c r="G1124"/>
  <c r="Z1123"/>
  <c r="S1123"/>
  <c r="Q1123"/>
  <c r="O1123"/>
  <c r="G1123"/>
  <c r="Z1122"/>
  <c r="S1122"/>
  <c r="Q1122"/>
  <c r="O1122"/>
  <c r="G1122"/>
  <c r="Z1121"/>
  <c r="S1121"/>
  <c r="Q1121"/>
  <c r="O1121"/>
  <c r="G1121"/>
  <c r="Z1120"/>
  <c r="S1120"/>
  <c r="Q1120"/>
  <c r="O1120"/>
  <c r="G1120"/>
  <c r="Z1119"/>
  <c r="S1119"/>
  <c r="Q1119"/>
  <c r="O1119"/>
  <c r="G1119"/>
  <c r="Z1118"/>
  <c r="S1118"/>
  <c r="Q1118"/>
  <c r="O1118"/>
  <c r="G1118"/>
  <c r="Z1117"/>
  <c r="S1117"/>
  <c r="Q1117"/>
  <c r="O1117"/>
  <c r="G1117"/>
  <c r="Z1116"/>
  <c r="S1116"/>
  <c r="Q1116"/>
  <c r="O1116"/>
  <c r="G1116"/>
  <c r="Z1115"/>
  <c r="S1115"/>
  <c r="Q1115"/>
  <c r="O1115"/>
  <c r="G1115"/>
  <c r="Z1114"/>
  <c r="S1114"/>
  <c r="Q1114"/>
  <c r="O1114"/>
  <c r="G1114"/>
  <c r="Z1113"/>
  <c r="S1113"/>
  <c r="Q1113"/>
  <c r="O1113"/>
  <c r="G1113"/>
  <c r="Z1112"/>
  <c r="S1112"/>
  <c r="Q1112"/>
  <c r="O1112"/>
  <c r="G1112"/>
  <c r="Z1111"/>
  <c r="S1111"/>
  <c r="Q1111"/>
  <c r="O1111"/>
  <c r="G1111"/>
  <c r="Z1110"/>
  <c r="S1110"/>
  <c r="Q1110"/>
  <c r="O1110"/>
  <c r="G1110"/>
  <c r="Z1109"/>
  <c r="S1109"/>
  <c r="Q1109"/>
  <c r="O1109"/>
  <c r="G1109"/>
  <c r="Z1108"/>
  <c r="S1108"/>
  <c r="Q1108"/>
  <c r="O1108"/>
  <c r="G1108"/>
  <c r="Z1107"/>
  <c r="S1107"/>
  <c r="Q1107"/>
  <c r="O1107"/>
  <c r="G1107"/>
  <c r="Z1106"/>
  <c r="S1106"/>
  <c r="Q1106"/>
  <c r="O1106"/>
  <c r="G1106"/>
  <c r="Z1105"/>
  <c r="S1105"/>
  <c r="Q1105"/>
  <c r="O1105"/>
  <c r="G1105"/>
  <c r="Z1104"/>
  <c r="S1104"/>
  <c r="Q1104"/>
  <c r="O1104"/>
  <c r="G1104"/>
  <c r="Z1103"/>
  <c r="S1103"/>
  <c r="Q1103"/>
  <c r="O1103"/>
  <c r="G1103"/>
  <c r="Z1102"/>
  <c r="S1102"/>
  <c r="Q1102"/>
  <c r="O1102"/>
  <c r="G1102"/>
  <c r="Z1101"/>
  <c r="S1101"/>
  <c r="Q1101"/>
  <c r="O1101"/>
  <c r="G1101"/>
  <c r="Z1100"/>
  <c r="S1100"/>
  <c r="Q1100"/>
  <c r="O1100"/>
  <c r="G1100"/>
  <c r="Z1099"/>
  <c r="S1099"/>
  <c r="Q1099"/>
  <c r="O1099"/>
  <c r="G1099"/>
  <c r="Z1098"/>
  <c r="S1098"/>
  <c r="Q1098"/>
  <c r="O1098"/>
  <c r="G1098"/>
  <c r="Z1097"/>
  <c r="S1097"/>
  <c r="Q1097"/>
  <c r="O1097"/>
  <c r="G1097"/>
  <c r="Z1096"/>
  <c r="S1096"/>
  <c r="Q1096"/>
  <c r="O1096"/>
  <c r="G1096"/>
  <c r="Z1095"/>
  <c r="S1095"/>
  <c r="Q1095"/>
  <c r="O1095"/>
  <c r="G1095"/>
  <c r="Z1094"/>
  <c r="S1094"/>
  <c r="Q1094"/>
  <c r="O1094"/>
  <c r="G1094"/>
  <c r="Z1093"/>
  <c r="S1093"/>
  <c r="Q1093"/>
  <c r="O1093"/>
  <c r="G1093"/>
  <c r="Z1092"/>
  <c r="S1092"/>
  <c r="Q1092"/>
  <c r="O1092"/>
  <c r="G1092"/>
  <c r="Z1091"/>
  <c r="S1091"/>
  <c r="Q1091"/>
  <c r="O1091"/>
  <c r="G1091"/>
  <c r="Z1090"/>
  <c r="S1090"/>
  <c r="Q1090"/>
  <c r="O1090"/>
  <c r="G1090"/>
  <c r="Z1089"/>
  <c r="S1089"/>
  <c r="Q1089"/>
  <c r="O1089"/>
  <c r="G1089"/>
  <c r="Z1088"/>
  <c r="S1088"/>
  <c r="Q1088"/>
  <c r="O1088"/>
  <c r="G1088"/>
  <c r="Z1087"/>
  <c r="S1087"/>
  <c r="Q1087"/>
  <c r="O1087"/>
  <c r="G1087"/>
  <c r="Z1086"/>
  <c r="S1086"/>
  <c r="Q1086"/>
  <c r="O1086"/>
  <c r="G1086"/>
  <c r="Z1085"/>
  <c r="S1085"/>
  <c r="Q1085"/>
  <c r="O1085"/>
  <c r="G1085"/>
  <c r="Z1084"/>
  <c r="S1084"/>
  <c r="Q1084"/>
  <c r="O1084"/>
  <c r="G1084"/>
  <c r="Z1083"/>
  <c r="S1083"/>
  <c r="Q1083"/>
  <c r="O1083"/>
  <c r="G1083"/>
  <c r="Z1082"/>
  <c r="S1082"/>
  <c r="Q1082"/>
  <c r="O1082"/>
  <c r="G1082"/>
  <c r="Z1081"/>
  <c r="S1081"/>
  <c r="Q1081"/>
  <c r="O1081"/>
  <c r="G1081"/>
  <c r="Z1080"/>
  <c r="S1080"/>
  <c r="Q1080"/>
  <c r="O1080"/>
  <c r="G1080"/>
  <c r="Z1079"/>
  <c r="S1079"/>
  <c r="Q1079"/>
  <c r="O1079"/>
  <c r="G1079"/>
  <c r="Z1078"/>
  <c r="S1078"/>
  <c r="Q1078"/>
  <c r="O1078"/>
  <c r="G1078"/>
  <c r="Z1077"/>
  <c r="S1077"/>
  <c r="Q1077"/>
  <c r="O1077"/>
  <c r="G1077"/>
  <c r="Z1076"/>
  <c r="S1076"/>
  <c r="Q1076"/>
  <c r="O1076"/>
  <c r="G1076"/>
  <c r="Z1075"/>
  <c r="S1075"/>
  <c r="Q1075"/>
  <c r="O1075"/>
  <c r="G1075"/>
  <c r="Z1074"/>
  <c r="S1074"/>
  <c r="Q1074"/>
  <c r="O1074"/>
  <c r="G1074"/>
  <c r="Z1073"/>
  <c r="S1073"/>
  <c r="Q1073"/>
  <c r="O1073"/>
  <c r="G1073"/>
  <c r="Z1072"/>
  <c r="S1072"/>
  <c r="Q1072"/>
  <c r="O1072"/>
  <c r="G1072"/>
  <c r="Z1071"/>
  <c r="S1071"/>
  <c r="Q1071"/>
  <c r="O1071"/>
  <c r="G1071"/>
  <c r="Z1070"/>
  <c r="S1070"/>
  <c r="Q1070"/>
  <c r="O1070"/>
  <c r="G1070"/>
  <c r="Z1069"/>
  <c r="S1069"/>
  <c r="Q1069"/>
  <c r="O1069"/>
  <c r="G1069"/>
  <c r="Z1068"/>
  <c r="S1068"/>
  <c r="Q1068"/>
  <c r="O1068"/>
  <c r="G1068"/>
  <c r="Z1067"/>
  <c r="S1067"/>
  <c r="Q1067"/>
  <c r="O1067"/>
  <c r="G1067"/>
  <c r="Z1066"/>
  <c r="S1066"/>
  <c r="Q1066"/>
  <c r="O1066"/>
  <c r="G1066"/>
  <c r="Z1065"/>
  <c r="S1065"/>
  <c r="Q1065"/>
  <c r="O1065"/>
  <c r="G1065"/>
  <c r="Z1064"/>
  <c r="S1064"/>
  <c r="Q1064"/>
  <c r="O1064"/>
  <c r="G1064"/>
  <c r="Z1063"/>
  <c r="S1063"/>
  <c r="Q1063"/>
  <c r="O1063"/>
  <c r="G1063"/>
  <c r="Z1062"/>
  <c r="S1062"/>
  <c r="Q1062"/>
  <c r="O1062"/>
  <c r="G1062"/>
  <c r="Z1061"/>
  <c r="S1061"/>
  <c r="Q1061"/>
  <c r="O1061"/>
  <c r="G1061"/>
  <c r="Z1060"/>
  <c r="S1060"/>
  <c r="Q1060"/>
  <c r="O1060"/>
  <c r="G1060"/>
  <c r="Z1059"/>
  <c r="S1059"/>
  <c r="Q1059"/>
  <c r="O1059"/>
  <c r="G1059"/>
  <c r="Z1058"/>
  <c r="S1058"/>
  <c r="Q1058"/>
  <c r="O1058"/>
  <c r="G1058"/>
  <c r="Z1057"/>
  <c r="S1057"/>
  <c r="Q1057"/>
  <c r="O1057"/>
  <c r="G1057"/>
  <c r="Z1056"/>
  <c r="S1056"/>
  <c r="Q1056"/>
  <c r="O1056"/>
  <c r="G1056"/>
  <c r="Z1055"/>
  <c r="S1055"/>
  <c r="Q1055"/>
  <c r="O1055"/>
  <c r="G1055"/>
  <c r="Z1054"/>
  <c r="S1054"/>
  <c r="Q1054"/>
  <c r="O1054"/>
  <c r="G1054"/>
  <c r="Z1053"/>
  <c r="S1053"/>
  <c r="Q1053"/>
  <c r="O1053"/>
  <c r="G1053"/>
  <c r="Z1052"/>
  <c r="S1052"/>
  <c r="Q1052"/>
  <c r="O1052"/>
  <c r="G1052"/>
  <c r="Z1051"/>
  <c r="S1051"/>
  <c r="Q1051"/>
  <c r="O1051"/>
  <c r="G1051"/>
  <c r="S1050"/>
  <c r="Q1050"/>
  <c r="O1050"/>
  <c r="S1049"/>
  <c r="Q1049"/>
  <c r="O1049"/>
  <c r="S1048"/>
  <c r="Q1048"/>
  <c r="O1048"/>
  <c r="S1047"/>
  <c r="Q1047"/>
  <c r="O1047"/>
  <c r="S1046"/>
  <c r="Q1046"/>
  <c r="O1046"/>
  <c r="S1045"/>
  <c r="Q1045"/>
  <c r="O1045"/>
  <c r="S1044"/>
  <c r="Q1044"/>
  <c r="O1044"/>
  <c r="S1043"/>
  <c r="Q1043"/>
  <c r="O1043"/>
  <c r="S1042"/>
  <c r="Q1042"/>
  <c r="O1042"/>
  <c r="S1041"/>
  <c r="Q1041"/>
  <c r="O1041"/>
  <c r="S1040"/>
  <c r="Q1040"/>
  <c r="O1040"/>
  <c r="S1039"/>
  <c r="Q1039"/>
  <c r="O1039"/>
  <c r="S1038"/>
  <c r="Q1038"/>
  <c r="O1038"/>
  <c r="S1037"/>
  <c r="Q1037"/>
  <c r="O1037"/>
  <c r="S1036"/>
  <c r="Q1036"/>
  <c r="O1036"/>
  <c r="S1035"/>
  <c r="Q1035"/>
  <c r="O1035"/>
  <c r="S1034"/>
  <c r="Q1034"/>
  <c r="O1034"/>
  <c r="S1033"/>
  <c r="Q1033"/>
  <c r="O1033"/>
  <c r="S1032"/>
  <c r="Q1032"/>
  <c r="O1032"/>
  <c r="S1031"/>
  <c r="Q1031"/>
  <c r="O1031"/>
  <c r="S1030"/>
  <c r="Q1030"/>
  <c r="O1030"/>
  <c r="S1029"/>
  <c r="Q1029"/>
  <c r="O1029"/>
  <c r="S1028"/>
  <c r="Q1028"/>
  <c r="O1028"/>
  <c r="S1027"/>
  <c r="Q1027"/>
  <c r="O1027"/>
  <c r="S1026"/>
  <c r="Q1026"/>
  <c r="O1026"/>
  <c r="S1025"/>
  <c r="Q1025"/>
  <c r="O1025"/>
  <c r="S1024"/>
  <c r="Q1024"/>
  <c r="O1024"/>
  <c r="S1023"/>
  <c r="Q1023"/>
  <c r="O1023"/>
  <c r="S1022"/>
  <c r="Q1022"/>
  <c r="O1022"/>
  <c r="S1021"/>
  <c r="Q1021"/>
  <c r="O1021"/>
  <c r="S1020"/>
  <c r="Q1020"/>
  <c r="O1020"/>
  <c r="S1019"/>
  <c r="Q1019"/>
  <c r="O1019"/>
  <c r="S1018"/>
  <c r="Q1018"/>
  <c r="O1018"/>
  <c r="S1017"/>
  <c r="Q1017"/>
  <c r="O1017"/>
  <c r="S1016"/>
  <c r="Q1016"/>
  <c r="O1016"/>
  <c r="S1015"/>
  <c r="Q1015"/>
  <c r="O1015"/>
  <c r="S1014"/>
  <c r="Q1014"/>
  <c r="O1014"/>
  <c r="S1013"/>
  <c r="Q1013"/>
  <c r="O1013"/>
  <c r="S1012"/>
  <c r="Q1012"/>
  <c r="O1012"/>
  <c r="S1011"/>
  <c r="Q1011"/>
  <c r="O1011"/>
  <c r="S1010"/>
  <c r="Q1010"/>
  <c r="O1010"/>
  <c r="S1009"/>
  <c r="Q1009"/>
  <c r="O1009"/>
  <c r="S1008"/>
  <c r="Q1008"/>
  <c r="O1008"/>
  <c r="S1007"/>
  <c r="Q1007"/>
  <c r="O1007"/>
  <c r="S1006"/>
  <c r="Q1006"/>
  <c r="O1006"/>
  <c r="S1005"/>
  <c r="Q1005"/>
  <c r="O1005"/>
  <c r="S1004"/>
  <c r="Q1004"/>
  <c r="O1004"/>
  <c r="S1003"/>
  <c r="Q1003"/>
  <c r="O1003"/>
  <c r="S1002"/>
  <c r="Q1002"/>
  <c r="O1002"/>
  <c r="S1001"/>
  <c r="Q1001"/>
  <c r="O1001"/>
  <c r="S1000"/>
  <c r="Q1000"/>
  <c r="O1000"/>
  <c r="S999"/>
  <c r="Q999"/>
  <c r="O999"/>
  <c r="S998"/>
  <c r="Q998"/>
  <c r="O998"/>
  <c r="S997"/>
  <c r="Q997"/>
  <c r="O997"/>
  <c r="S996"/>
  <c r="Q996"/>
  <c r="O996"/>
  <c r="S995"/>
  <c r="Q995"/>
  <c r="O995"/>
  <c r="S994"/>
  <c r="Q994"/>
  <c r="O994"/>
  <c r="S993"/>
  <c r="Q993"/>
  <c r="O993"/>
  <c r="S992"/>
  <c r="Q992"/>
  <c r="O992"/>
  <c r="S991"/>
  <c r="Q991"/>
  <c r="O991"/>
  <c r="S990"/>
  <c r="Q990"/>
  <c r="O990"/>
  <c r="S989"/>
  <c r="Q989"/>
  <c r="O989"/>
  <c r="S988"/>
  <c r="Q988"/>
  <c r="O988"/>
  <c r="S987"/>
  <c r="Q987"/>
  <c r="O987"/>
  <c r="S986"/>
  <c r="Q986"/>
  <c r="O986"/>
  <c r="S985"/>
  <c r="Q985"/>
  <c r="O985"/>
  <c r="S984"/>
  <c r="Q984"/>
  <c r="O984"/>
  <c r="S983"/>
  <c r="Q983"/>
  <c r="O983"/>
  <c r="S982"/>
  <c r="Q982"/>
  <c r="O982"/>
  <c r="S981"/>
  <c r="Q981"/>
  <c r="O981"/>
  <c r="S980"/>
  <c r="Q980"/>
  <c r="O980"/>
  <c r="S979"/>
  <c r="Q979"/>
  <c r="O979"/>
  <c r="S978"/>
  <c r="Q978"/>
  <c r="O978"/>
  <c r="S977"/>
  <c r="Q977"/>
  <c r="O977"/>
  <c r="S976"/>
  <c r="Q976"/>
  <c r="O976"/>
  <c r="S975"/>
  <c r="Q975"/>
  <c r="O975"/>
  <c r="S974"/>
  <c r="Q974"/>
  <c r="O974"/>
  <c r="S973"/>
  <c r="Q973"/>
  <c r="O973"/>
  <c r="S972"/>
  <c r="Q972"/>
  <c r="O972"/>
  <c r="S971"/>
  <c r="Q971"/>
  <c r="O971"/>
  <c r="S970"/>
  <c r="Q970"/>
  <c r="O970"/>
  <c r="S969"/>
  <c r="Q969"/>
  <c r="O969"/>
  <c r="S968"/>
  <c r="Q968"/>
  <c r="O968"/>
  <c r="S967"/>
  <c r="Q967"/>
  <c r="O967"/>
  <c r="S966"/>
  <c r="Q966"/>
  <c r="O966"/>
  <c r="S965"/>
  <c r="Q965"/>
  <c r="O965"/>
  <c r="S964"/>
  <c r="Q964"/>
  <c r="O964"/>
  <c r="S963"/>
  <c r="Q963"/>
  <c r="O963"/>
  <c r="S962"/>
  <c r="Q962"/>
  <c r="O962"/>
  <c r="S961"/>
  <c r="Q961"/>
  <c r="O961"/>
  <c r="S960"/>
  <c r="Q960"/>
  <c r="O960"/>
  <c r="S959"/>
  <c r="Q959"/>
  <c r="O959"/>
  <c r="S958"/>
  <c r="Q958"/>
  <c r="O958"/>
  <c r="S957"/>
  <c r="Q957"/>
  <c r="O957"/>
  <c r="S956"/>
  <c r="Q956"/>
  <c r="O956"/>
  <c r="S955"/>
  <c r="Q955"/>
  <c r="O955"/>
  <c r="S954"/>
  <c r="Q954"/>
  <c r="O954"/>
  <c r="S953"/>
  <c r="Q953"/>
  <c r="O953"/>
  <c r="Z952"/>
  <c r="S952"/>
  <c r="Q952"/>
  <c r="O952"/>
  <c r="G952"/>
  <c r="S951"/>
  <c r="Q951"/>
  <c r="O951"/>
  <c r="S950"/>
  <c r="Q950"/>
  <c r="O950"/>
  <c r="S949"/>
  <c r="Q949"/>
  <c r="O949"/>
  <c r="S948"/>
  <c r="Q948"/>
  <c r="O948"/>
  <c r="S947"/>
  <c r="Q947"/>
  <c r="O947"/>
  <c r="S946"/>
  <c r="Q946"/>
  <c r="O946"/>
  <c r="S945"/>
  <c r="Q945"/>
  <c r="O945"/>
  <c r="S944"/>
  <c r="Q944"/>
  <c r="O944"/>
  <c r="S943"/>
  <c r="Q943"/>
  <c r="O943"/>
  <c r="S942"/>
  <c r="Q942"/>
  <c r="O942"/>
  <c r="S941"/>
  <c r="Q941"/>
  <c r="O941"/>
  <c r="S940"/>
  <c r="Q940"/>
  <c r="O940"/>
  <c r="S939"/>
  <c r="Q939"/>
  <c r="O939"/>
  <c r="S938"/>
  <c r="Q938"/>
  <c r="O938"/>
  <c r="S937"/>
  <c r="Q937"/>
  <c r="O937"/>
  <c r="S936"/>
  <c r="Q936"/>
  <c r="O936"/>
  <c r="S935"/>
  <c r="Q935"/>
  <c r="O935"/>
  <c r="S934"/>
  <c r="Q934"/>
  <c r="O934"/>
  <c r="S933"/>
  <c r="Q933"/>
  <c r="O933"/>
  <c r="S932"/>
  <c r="Q932"/>
  <c r="O932"/>
  <c r="S931"/>
  <c r="Q931"/>
  <c r="O931"/>
  <c r="S930"/>
  <c r="Q930"/>
  <c r="O930"/>
  <c r="S929"/>
  <c r="Q929"/>
  <c r="O929"/>
  <c r="S928"/>
  <c r="Q928"/>
  <c r="O928"/>
  <c r="S927"/>
  <c r="Q927"/>
  <c r="O927"/>
  <c r="S926"/>
  <c r="Q926"/>
  <c r="O926"/>
  <c r="S925"/>
  <c r="Q925"/>
  <c r="O925"/>
  <c r="S924"/>
  <c r="Q924"/>
  <c r="O924"/>
  <c r="S923"/>
  <c r="Q923"/>
  <c r="O923"/>
  <c r="S922"/>
  <c r="Q922"/>
  <c r="O922"/>
  <c r="S921"/>
  <c r="Q921"/>
  <c r="O921"/>
  <c r="S920"/>
  <c r="Q920"/>
  <c r="O920"/>
  <c r="S919"/>
  <c r="Q919"/>
  <c r="O919"/>
  <c r="S918"/>
  <c r="Q918"/>
  <c r="O918"/>
  <c r="S917"/>
  <c r="Q917"/>
  <c r="O917"/>
  <c r="Y916"/>
  <c r="S916"/>
  <c r="Q916"/>
  <c r="O916"/>
  <c r="G916"/>
  <c r="Y915"/>
  <c r="S915"/>
  <c r="Q915"/>
  <c r="O915"/>
  <c r="G915"/>
  <c r="Y914"/>
  <c r="S914"/>
  <c r="Q914"/>
  <c r="O914"/>
  <c r="G914"/>
  <c r="Y913"/>
  <c r="S913"/>
  <c r="Q913"/>
  <c r="O913"/>
  <c r="G913"/>
  <c r="Y912"/>
  <c r="S912"/>
  <c r="Q912"/>
  <c r="O912"/>
  <c r="G912"/>
  <c r="Y911"/>
  <c r="S911"/>
  <c r="Q911"/>
  <c r="O911"/>
  <c r="G911"/>
  <c r="Y910"/>
  <c r="S910"/>
  <c r="Q910"/>
  <c r="O910"/>
  <c r="G910"/>
  <c r="Y909"/>
  <c r="S909"/>
  <c r="Q909"/>
  <c r="O909"/>
  <c r="G909"/>
  <c r="Y908"/>
  <c r="S908"/>
  <c r="Q908"/>
  <c r="O908"/>
  <c r="G908"/>
  <c r="Y907"/>
  <c r="S907"/>
  <c r="Q907"/>
  <c r="O907"/>
  <c r="G907"/>
  <c r="Y906"/>
  <c r="S906"/>
  <c r="Q906"/>
  <c r="O906"/>
  <c r="G906"/>
  <c r="Y905"/>
  <c r="S905"/>
  <c r="Q905"/>
  <c r="O905"/>
  <c r="G905"/>
  <c r="Y904"/>
  <c r="S904"/>
  <c r="Q904"/>
  <c r="O904"/>
  <c r="G904"/>
  <c r="Y903"/>
  <c r="S903"/>
  <c r="Q903"/>
  <c r="O903"/>
  <c r="G903"/>
  <c r="Y902"/>
  <c r="S902"/>
  <c r="Q902"/>
  <c r="O902"/>
  <c r="G902"/>
  <c r="Y901"/>
  <c r="S901"/>
  <c r="Q901"/>
  <c r="O901"/>
  <c r="Y900"/>
  <c r="S900"/>
  <c r="Q900"/>
  <c r="O900"/>
  <c r="Y899"/>
  <c r="S899"/>
  <c r="Q899"/>
  <c r="O899"/>
  <c r="Y898"/>
  <c r="S898"/>
  <c r="Q898"/>
  <c r="O898"/>
  <c r="Y897"/>
  <c r="S897"/>
  <c r="Q897"/>
  <c r="O897"/>
  <c r="Y896"/>
  <c r="S896"/>
  <c r="Q896"/>
  <c r="O896"/>
  <c r="Y895"/>
  <c r="S895"/>
  <c r="Q895"/>
  <c r="O895"/>
  <c r="Y894"/>
  <c r="S894"/>
  <c r="Q894"/>
  <c r="O894"/>
  <c r="Y893"/>
  <c r="S893"/>
  <c r="Q893"/>
  <c r="O893"/>
  <c r="Y892"/>
  <c r="S892"/>
  <c r="Q892"/>
  <c r="O892"/>
  <c r="Y891"/>
  <c r="S891"/>
  <c r="Q891"/>
  <c r="O891"/>
  <c r="Y890"/>
  <c r="S890"/>
  <c r="Q890"/>
  <c r="O890"/>
  <c r="Y889"/>
  <c r="S889"/>
  <c r="Q889"/>
  <c r="O889"/>
  <c r="Y888"/>
  <c r="S888"/>
  <c r="Q888"/>
  <c r="O888"/>
  <c r="Y887"/>
  <c r="S887"/>
  <c r="Q887"/>
  <c r="O887"/>
  <c r="Y886"/>
  <c r="S886"/>
  <c r="Q886"/>
  <c r="O886"/>
  <c r="Y885"/>
  <c r="S885"/>
  <c r="Q885"/>
  <c r="O885"/>
  <c r="Y884"/>
  <c r="S884"/>
  <c r="Q884"/>
  <c r="O884"/>
  <c r="Y883"/>
  <c r="S883"/>
  <c r="Q883"/>
  <c r="O883"/>
  <c r="Y882"/>
  <c r="S882"/>
  <c r="Q882"/>
  <c r="O882"/>
  <c r="Y881"/>
  <c r="S881"/>
  <c r="Q881"/>
  <c r="O881"/>
  <c r="Y880"/>
  <c r="S880"/>
  <c r="Q880"/>
  <c r="O880"/>
  <c r="Y879"/>
  <c r="S879"/>
  <c r="Q879"/>
  <c r="O879"/>
  <c r="Y878"/>
  <c r="S878"/>
  <c r="Q878"/>
  <c r="O878"/>
  <c r="Y877"/>
  <c r="S877"/>
  <c r="Q877"/>
  <c r="O877"/>
  <c r="Y876"/>
  <c r="S876"/>
  <c r="Q876"/>
  <c r="O876"/>
  <c r="Y875"/>
  <c r="S875"/>
  <c r="Q875"/>
  <c r="O875"/>
  <c r="Y874"/>
  <c r="S874"/>
  <c r="Q874"/>
  <c r="O874"/>
  <c r="Y873"/>
  <c r="S873"/>
  <c r="Q873"/>
  <c r="O873"/>
  <c r="Y872"/>
  <c r="S872"/>
  <c r="Q872"/>
  <c r="O872"/>
  <c r="Y871"/>
  <c r="S871"/>
  <c r="Q871"/>
  <c r="O871"/>
  <c r="Y870"/>
  <c r="S870"/>
  <c r="Q870"/>
  <c r="O870"/>
  <c r="Y869"/>
  <c r="S869"/>
  <c r="Q869"/>
  <c r="O869"/>
  <c r="Y868"/>
  <c r="S868"/>
  <c r="Q868"/>
  <c r="O868"/>
  <c r="Y867"/>
  <c r="S867"/>
  <c r="Q867"/>
  <c r="O867"/>
  <c r="Y866"/>
  <c r="S866"/>
  <c r="Q866"/>
  <c r="O866"/>
  <c r="Y865"/>
  <c r="S865"/>
  <c r="Q865"/>
  <c r="O865"/>
  <c r="Y864"/>
  <c r="S864"/>
  <c r="Q864"/>
  <c r="O864"/>
  <c r="Y863"/>
  <c r="S863"/>
  <c r="Q863"/>
  <c r="O863"/>
  <c r="Y862"/>
  <c r="S862"/>
  <c r="Q862"/>
  <c r="O862"/>
  <c r="Y861"/>
  <c r="S861"/>
  <c r="Q861"/>
  <c r="O861"/>
  <c r="Y860"/>
  <c r="S860"/>
  <c r="Q860"/>
  <c r="O860"/>
  <c r="Y859"/>
  <c r="S859"/>
  <c r="Q859"/>
  <c r="O859"/>
  <c r="Y858"/>
  <c r="S858"/>
  <c r="Q858"/>
  <c r="O858"/>
  <c r="Y857"/>
  <c r="S857"/>
  <c r="Q857"/>
  <c r="O857"/>
  <c r="Y856"/>
  <c r="S856"/>
  <c r="Q856"/>
  <c r="O856"/>
  <c r="Y855"/>
  <c r="S855"/>
  <c r="Q855"/>
  <c r="O855"/>
  <c r="Y854"/>
  <c r="S854"/>
  <c r="Q854"/>
  <c r="O854"/>
  <c r="Y853"/>
  <c r="S853"/>
  <c r="Q853"/>
  <c r="O853"/>
  <c r="Y852"/>
  <c r="S852"/>
  <c r="Q852"/>
  <c r="O852"/>
  <c r="Y851"/>
  <c r="S851"/>
  <c r="Q851"/>
  <c r="O851"/>
  <c r="Y850"/>
  <c r="S850"/>
  <c r="Q850"/>
  <c r="O850"/>
  <c r="Y849"/>
  <c r="S849"/>
  <c r="Q849"/>
  <c r="O849"/>
  <c r="Y848"/>
  <c r="S848"/>
  <c r="Q848"/>
  <c r="O848"/>
  <c r="Y847"/>
  <c r="S847"/>
  <c r="Q847"/>
  <c r="O847"/>
  <c r="Y846"/>
  <c r="S846"/>
  <c r="Q846"/>
  <c r="O846"/>
  <c r="Y845"/>
  <c r="S845"/>
  <c r="Q845"/>
  <c r="O845"/>
  <c r="Y844"/>
  <c r="S844"/>
  <c r="Q844"/>
  <c r="O844"/>
  <c r="Z843"/>
  <c r="S843"/>
  <c r="Q843"/>
  <c r="O843"/>
  <c r="G843"/>
  <c r="Z842"/>
  <c r="S842"/>
  <c r="Q842"/>
  <c r="O842"/>
  <c r="G842"/>
  <c r="Z841"/>
  <c r="S841"/>
  <c r="Q841"/>
  <c r="O841"/>
  <c r="G841"/>
  <c r="Z840"/>
  <c r="S840"/>
  <c r="Q840"/>
  <c r="O840"/>
  <c r="G840"/>
  <c r="Z839"/>
  <c r="S839"/>
  <c r="Q839"/>
  <c r="O839"/>
  <c r="G839"/>
  <c r="Z838"/>
  <c r="S838"/>
  <c r="Q838"/>
  <c r="O838"/>
  <c r="G838"/>
  <c r="Z837"/>
  <c r="S837"/>
  <c r="Q837"/>
  <c r="O837"/>
  <c r="G837"/>
  <c r="Z836"/>
  <c r="S836"/>
  <c r="Q836"/>
  <c r="O836"/>
  <c r="G836"/>
  <c r="Z835"/>
  <c r="S835"/>
  <c r="Q835"/>
  <c r="O835"/>
  <c r="G835"/>
  <c r="Z834"/>
  <c r="S834"/>
  <c r="Q834"/>
  <c r="O834"/>
  <c r="G834"/>
  <c r="Z833"/>
  <c r="S833"/>
  <c r="Q833"/>
  <c r="O833"/>
  <c r="G833"/>
  <c r="Z832"/>
  <c r="S832"/>
  <c r="Q832"/>
  <c r="O832"/>
  <c r="G832"/>
  <c r="Z831"/>
  <c r="S831"/>
  <c r="Q831"/>
  <c r="O831"/>
  <c r="G831"/>
  <c r="Z830"/>
  <c r="S830"/>
  <c r="Q830"/>
  <c r="O830"/>
  <c r="G830"/>
  <c r="Z829"/>
  <c r="S829"/>
  <c r="Q829"/>
  <c r="O829"/>
  <c r="G829"/>
  <c r="Z828"/>
  <c r="S828"/>
  <c r="Q828"/>
  <c r="O828"/>
  <c r="G828"/>
  <c r="Z827"/>
  <c r="S827"/>
  <c r="Q827"/>
  <c r="O827"/>
  <c r="G827"/>
  <c r="Z826"/>
  <c r="S826"/>
  <c r="Q826"/>
  <c r="O826"/>
  <c r="G826"/>
  <c r="Z825"/>
  <c r="S825"/>
  <c r="Q825"/>
  <c r="O825"/>
  <c r="G825"/>
  <c r="Z824"/>
  <c r="S824"/>
  <c r="Q824"/>
  <c r="O824"/>
  <c r="G824"/>
  <c r="Z823"/>
  <c r="S823"/>
  <c r="Q823"/>
  <c r="O823"/>
  <c r="G823"/>
  <c r="Z822"/>
  <c r="S822"/>
  <c r="Q822"/>
  <c r="O822"/>
  <c r="G822"/>
  <c r="S821"/>
  <c r="Q821"/>
  <c r="O821"/>
  <c r="S820"/>
  <c r="Q820"/>
  <c r="O820"/>
  <c r="S819"/>
  <c r="Q819"/>
  <c r="O819"/>
  <c r="S818"/>
  <c r="Q818"/>
  <c r="O818"/>
  <c r="S817"/>
  <c r="Q817"/>
  <c r="O817"/>
  <c r="S816"/>
  <c r="Q816"/>
  <c r="O816"/>
  <c r="S815"/>
  <c r="Q815"/>
  <c r="O815"/>
  <c r="S814"/>
  <c r="Q814"/>
  <c r="O814"/>
  <c r="S813"/>
  <c r="Q813"/>
  <c r="O813"/>
  <c r="S812"/>
  <c r="Q812"/>
  <c r="O812"/>
  <c r="S811"/>
  <c r="Q811"/>
  <c r="O811"/>
  <c r="S810"/>
  <c r="Q810"/>
  <c r="O810"/>
  <c r="S809"/>
  <c r="Q809"/>
  <c r="O809"/>
  <c r="S808"/>
  <c r="Q808"/>
  <c r="O808"/>
  <c r="S807"/>
  <c r="Q807"/>
  <c r="O807"/>
  <c r="Z806"/>
  <c r="S806"/>
  <c r="Q806"/>
  <c r="O806"/>
  <c r="G806"/>
  <c r="Z805"/>
  <c r="S805"/>
  <c r="Q805"/>
  <c r="O805"/>
  <c r="G805"/>
  <c r="Z804"/>
  <c r="S804"/>
  <c r="Q804"/>
  <c r="O804"/>
  <c r="G804"/>
  <c r="Z803"/>
  <c r="S803"/>
  <c r="Q803"/>
  <c r="O803"/>
  <c r="G803"/>
  <c r="Z802"/>
  <c r="S802"/>
  <c r="Q802"/>
  <c r="O802"/>
  <c r="G802"/>
  <c r="Z801"/>
  <c r="S801"/>
  <c r="Q801"/>
  <c r="O801"/>
  <c r="G801"/>
  <c r="Z800"/>
  <c r="S800"/>
  <c r="Q800"/>
  <c r="O800"/>
  <c r="G800"/>
  <c r="Z799"/>
  <c r="S799"/>
  <c r="Q799"/>
  <c r="O799"/>
  <c r="G799"/>
  <c r="Z798"/>
  <c r="S798"/>
  <c r="Q798"/>
  <c r="O798"/>
  <c r="G798"/>
  <c r="S797"/>
  <c r="Q797"/>
  <c r="O797"/>
  <c r="S796"/>
  <c r="Q796"/>
  <c r="O796"/>
  <c r="S795"/>
  <c r="Q795"/>
  <c r="O795"/>
  <c r="S794"/>
  <c r="Q794"/>
  <c r="O794"/>
  <c r="S793"/>
  <c r="Q793"/>
  <c r="O793"/>
  <c r="S792"/>
  <c r="Q792"/>
  <c r="O792"/>
  <c r="S791"/>
  <c r="Q791"/>
  <c r="O791"/>
  <c r="S790"/>
  <c r="Q790"/>
  <c r="O790"/>
  <c r="S789"/>
  <c r="Q789"/>
  <c r="O789"/>
  <c r="S788"/>
  <c r="Q788"/>
  <c r="O788"/>
  <c r="S787"/>
  <c r="Q787"/>
  <c r="O787"/>
  <c r="S786"/>
  <c r="Q786"/>
  <c r="O786"/>
  <c r="S785"/>
  <c r="Q785"/>
  <c r="O785"/>
  <c r="S784"/>
  <c r="Q784"/>
  <c r="O784"/>
  <c r="S783"/>
  <c r="Q783"/>
  <c r="O783"/>
  <c r="S782"/>
  <c r="Q782"/>
  <c r="O782"/>
  <c r="S781"/>
  <c r="Q781"/>
  <c r="O781"/>
  <c r="S780"/>
  <c r="Q780"/>
  <c r="O780"/>
  <c r="S779"/>
  <c r="Q779"/>
  <c r="O779"/>
  <c r="S778"/>
  <c r="Q778"/>
  <c r="O778"/>
  <c r="S777"/>
  <c r="Q777"/>
  <c r="O777"/>
  <c r="S776"/>
  <c r="Q776"/>
  <c r="O776"/>
  <c r="S775"/>
  <c r="Q775"/>
  <c r="O775"/>
  <c r="S774"/>
  <c r="Q774"/>
  <c r="O774"/>
  <c r="S773"/>
  <c r="Q773"/>
  <c r="O773"/>
  <c r="S772"/>
  <c r="Q772"/>
  <c r="O772"/>
  <c r="S771"/>
  <c r="Q771"/>
  <c r="O771"/>
  <c r="S770"/>
  <c r="Q770"/>
  <c r="O770"/>
  <c r="S769"/>
  <c r="Q769"/>
  <c r="O769"/>
  <c r="S768"/>
  <c r="Q768"/>
  <c r="O768"/>
  <c r="S767"/>
  <c r="Q767"/>
  <c r="O767"/>
  <c r="S766"/>
  <c r="Q766"/>
  <c r="O766"/>
  <c r="S765"/>
  <c r="Q765"/>
  <c r="O765"/>
  <c r="S764"/>
  <c r="Q764"/>
  <c r="O764"/>
  <c r="S763"/>
  <c r="Q763"/>
  <c r="O763"/>
  <c r="S762"/>
  <c r="Q762"/>
  <c r="O762"/>
  <c r="S761"/>
  <c r="Q761"/>
  <c r="O761"/>
  <c r="S760"/>
  <c r="Q760"/>
  <c r="O760"/>
  <c r="S759"/>
  <c r="Q759"/>
  <c r="O759"/>
  <c r="S758"/>
  <c r="Q758"/>
  <c r="O758"/>
  <c r="S757"/>
  <c r="Q757"/>
  <c r="O757"/>
  <c r="S756"/>
  <c r="Q756"/>
  <c r="O756"/>
  <c r="S755"/>
  <c r="Q755"/>
  <c r="O755"/>
  <c r="S754"/>
  <c r="Q754"/>
  <c r="O754"/>
  <c r="S753"/>
  <c r="Q753"/>
  <c r="O753"/>
  <c r="S752"/>
  <c r="Q752"/>
  <c r="O752"/>
  <c r="S751"/>
  <c r="Q751"/>
  <c r="O751"/>
  <c r="S750"/>
  <c r="Q750"/>
  <c r="O750"/>
  <c r="S749"/>
  <c r="Q749"/>
  <c r="O749"/>
  <c r="S748"/>
  <c r="Q748"/>
  <c r="O748"/>
  <c r="S747"/>
  <c r="Q747"/>
  <c r="O747"/>
  <c r="S746"/>
  <c r="Q746"/>
  <c r="O746"/>
  <c r="S745"/>
  <c r="Q745"/>
  <c r="O745"/>
  <c r="S744"/>
  <c r="Q744"/>
  <c r="O744"/>
  <c r="S743"/>
  <c r="Q743"/>
  <c r="O743"/>
  <c r="S742"/>
  <c r="Q742"/>
  <c r="O742"/>
  <c r="S741"/>
  <c r="Q741"/>
  <c r="O741"/>
  <c r="S740"/>
  <c r="Q740"/>
  <c r="O740"/>
  <c r="S739"/>
  <c r="Q739"/>
  <c r="O739"/>
  <c r="S738"/>
  <c r="Q738"/>
  <c r="O738"/>
  <c r="S737"/>
  <c r="Q737"/>
  <c r="O737"/>
  <c r="S736"/>
  <c r="Q736"/>
  <c r="O736"/>
  <c r="S735"/>
  <c r="Q735"/>
  <c r="O735"/>
  <c r="S734"/>
  <c r="Q734"/>
  <c r="O734"/>
  <c r="S733"/>
  <c r="Q733"/>
  <c r="O733"/>
  <c r="S732"/>
  <c r="Q732"/>
  <c r="O732"/>
  <c r="S731"/>
  <c r="Q731"/>
  <c r="O731"/>
  <c r="S730"/>
  <c r="Q730"/>
  <c r="O730"/>
  <c r="S729"/>
  <c r="Q729"/>
  <c r="O729"/>
  <c r="Z728"/>
  <c r="S728"/>
  <c r="Q728"/>
  <c r="O728"/>
  <c r="G728"/>
  <c r="S727"/>
  <c r="Q727"/>
  <c r="O727"/>
  <c r="S726"/>
  <c r="Q726"/>
  <c r="O726"/>
  <c r="S725"/>
  <c r="Q725"/>
  <c r="O725"/>
  <c r="S724"/>
  <c r="Q724"/>
  <c r="O724"/>
  <c r="S723"/>
  <c r="Q723"/>
  <c r="O723"/>
  <c r="S722"/>
  <c r="Q722"/>
  <c r="O722"/>
  <c r="S721"/>
  <c r="Q721"/>
  <c r="O721"/>
  <c r="S720"/>
  <c r="Q720"/>
  <c r="O720"/>
  <c r="S719"/>
  <c r="Q719"/>
  <c r="O719"/>
  <c r="S718"/>
  <c r="Q718"/>
  <c r="O718"/>
  <c r="S717"/>
  <c r="Q717"/>
  <c r="O717"/>
  <c r="S716"/>
  <c r="Q716"/>
  <c r="O716"/>
  <c r="S715"/>
  <c r="Q715"/>
  <c r="O715"/>
  <c r="S714"/>
  <c r="Q714"/>
  <c r="O714"/>
  <c r="S713"/>
  <c r="Q713"/>
  <c r="O713"/>
  <c r="S712"/>
  <c r="Q712"/>
  <c r="O712"/>
  <c r="S711"/>
  <c r="Q711"/>
  <c r="O711"/>
  <c r="S710"/>
  <c r="Q710"/>
  <c r="O710"/>
  <c r="S709"/>
  <c r="Q709"/>
  <c r="O709"/>
  <c r="S708"/>
  <c r="Q708"/>
  <c r="O708"/>
  <c r="S707"/>
  <c r="Q707"/>
  <c r="O707"/>
  <c r="S706"/>
  <c r="Q706"/>
  <c r="O706"/>
  <c r="S705"/>
  <c r="Q705"/>
  <c r="O705"/>
  <c r="S704"/>
  <c r="Q704"/>
  <c r="O704"/>
  <c r="S703"/>
  <c r="Q703"/>
  <c r="O703"/>
  <c r="S702"/>
  <c r="Q702"/>
  <c r="O702"/>
  <c r="S701"/>
  <c r="Q701"/>
  <c r="O701"/>
  <c r="S700"/>
  <c r="Q700"/>
  <c r="O700"/>
  <c r="S699"/>
  <c r="Q699"/>
  <c r="O699"/>
  <c r="S698"/>
  <c r="Q698"/>
  <c r="O698"/>
  <c r="S697"/>
  <c r="Q697"/>
  <c r="O697"/>
  <c r="S696"/>
  <c r="Q696"/>
  <c r="O696"/>
  <c r="S695"/>
  <c r="Q695"/>
  <c r="O695"/>
  <c r="Z694"/>
  <c r="S694"/>
  <c r="Q694"/>
  <c r="P694"/>
  <c r="O694" s="1"/>
  <c r="G694"/>
  <c r="Z693"/>
  <c r="S693"/>
  <c r="Q693"/>
  <c r="P693"/>
  <c r="O693" s="1"/>
  <c r="G693"/>
  <c r="Z692"/>
  <c r="S692"/>
  <c r="Q692"/>
  <c r="P692"/>
  <c r="O692" s="1"/>
  <c r="G692"/>
  <c r="Z691"/>
  <c r="S691"/>
  <c r="Q691"/>
  <c r="P691"/>
  <c r="O691" s="1"/>
  <c r="G691"/>
  <c r="Z690"/>
  <c r="S690"/>
  <c r="Q690"/>
  <c r="P690"/>
  <c r="O690" s="1"/>
  <c r="G690"/>
  <c r="Z689"/>
  <c r="S689"/>
  <c r="Q689"/>
  <c r="P689"/>
  <c r="O689" s="1"/>
  <c r="G689"/>
  <c r="Z688"/>
  <c r="S688"/>
  <c r="Q688"/>
  <c r="P688"/>
  <c r="O688" s="1"/>
  <c r="G688"/>
  <c r="Z687"/>
  <c r="S687"/>
  <c r="Q687"/>
  <c r="P687"/>
  <c r="O687" s="1"/>
  <c r="G687"/>
  <c r="Z686"/>
  <c r="S686"/>
  <c r="Q686"/>
  <c r="P686"/>
  <c r="O686" s="1"/>
  <c r="G686"/>
  <c r="Z685"/>
  <c r="S685"/>
  <c r="Q685"/>
  <c r="P685"/>
  <c r="O685" s="1"/>
  <c r="G685"/>
  <c r="Z684"/>
  <c r="S684"/>
  <c r="Q684"/>
  <c r="P684"/>
  <c r="O684" s="1"/>
  <c r="G684"/>
  <c r="Z683"/>
  <c r="S683"/>
  <c r="Q683"/>
  <c r="P683"/>
  <c r="O683" s="1"/>
  <c r="G683"/>
  <c r="Z682"/>
  <c r="S682"/>
  <c r="Q682"/>
  <c r="P682"/>
  <c r="O682" s="1"/>
  <c r="G682"/>
  <c r="Z681"/>
  <c r="S681"/>
  <c r="Q681"/>
  <c r="P681"/>
  <c r="O681" s="1"/>
  <c r="G681"/>
  <c r="Z680"/>
  <c r="S680"/>
  <c r="Q680"/>
  <c r="P680"/>
  <c r="O680" s="1"/>
  <c r="G680"/>
  <c r="Z679"/>
  <c r="S679"/>
  <c r="Q679"/>
  <c r="P679"/>
  <c r="O679" s="1"/>
  <c r="G679"/>
  <c r="Z678"/>
  <c r="S678"/>
  <c r="Q678"/>
  <c r="P678"/>
  <c r="O678" s="1"/>
  <c r="G678"/>
  <c r="Z677"/>
  <c r="S677"/>
  <c r="Q677"/>
  <c r="P677"/>
  <c r="O677" s="1"/>
  <c r="G677"/>
  <c r="Z676"/>
  <c r="S676"/>
  <c r="Q676"/>
  <c r="P676"/>
  <c r="O676" s="1"/>
  <c r="G676"/>
  <c r="Z675"/>
  <c r="S675"/>
  <c r="Q675"/>
  <c r="P675"/>
  <c r="O675" s="1"/>
  <c r="G675"/>
  <c r="Z674"/>
  <c r="S674"/>
  <c r="Q674"/>
  <c r="P674"/>
  <c r="O674" s="1"/>
  <c r="G674"/>
  <c r="Z673"/>
  <c r="S673"/>
  <c r="Q673"/>
  <c r="P673"/>
  <c r="O673" s="1"/>
  <c r="G673"/>
  <c r="Z672"/>
  <c r="S672"/>
  <c r="Q672"/>
  <c r="P672"/>
  <c r="O672" s="1"/>
  <c r="G672"/>
  <c r="Z671"/>
  <c r="S671"/>
  <c r="Q671"/>
  <c r="P671"/>
  <c r="O671" s="1"/>
  <c r="G671"/>
  <c r="Z670"/>
  <c r="S670"/>
  <c r="Q670"/>
  <c r="P670"/>
  <c r="O670" s="1"/>
  <c r="G670"/>
  <c r="Z669"/>
  <c r="S669"/>
  <c r="Q669"/>
  <c r="P669"/>
  <c r="O669" s="1"/>
  <c r="G669"/>
  <c r="Z668"/>
  <c r="S668"/>
  <c r="Q668"/>
  <c r="P668"/>
  <c r="O668" s="1"/>
  <c r="G668"/>
  <c r="Z667"/>
  <c r="S667"/>
  <c r="Q667"/>
  <c r="P667"/>
  <c r="O667" s="1"/>
  <c r="G667"/>
  <c r="Z666"/>
  <c r="S666"/>
  <c r="Q666"/>
  <c r="P666"/>
  <c r="O666" s="1"/>
  <c r="G666"/>
  <c r="Z665"/>
  <c r="S665"/>
  <c r="Q665"/>
  <c r="P665"/>
  <c r="O665" s="1"/>
  <c r="G665"/>
  <c r="Z664"/>
  <c r="S664"/>
  <c r="Q664"/>
  <c r="P664"/>
  <c r="O664" s="1"/>
  <c r="G664"/>
  <c r="Z663"/>
  <c r="S663"/>
  <c r="Q663"/>
  <c r="P663"/>
  <c r="O663" s="1"/>
  <c r="G663"/>
  <c r="Z662"/>
  <c r="S662"/>
  <c r="Q662"/>
  <c r="P662"/>
  <c r="O662" s="1"/>
  <c r="G662"/>
  <c r="Z661"/>
  <c r="S661"/>
  <c r="Q661"/>
  <c r="P661"/>
  <c r="O661" s="1"/>
  <c r="G661"/>
  <c r="Z660"/>
  <c r="S660"/>
  <c r="Q660"/>
  <c r="P660"/>
  <c r="O660" s="1"/>
  <c r="G660"/>
  <c r="Z659"/>
  <c r="S659"/>
  <c r="Q659"/>
  <c r="P659"/>
  <c r="O659" s="1"/>
  <c r="G659"/>
  <c r="Z658"/>
  <c r="S658"/>
  <c r="Q658"/>
  <c r="P658"/>
  <c r="O658" s="1"/>
  <c r="G658"/>
  <c r="Z657"/>
  <c r="S657"/>
  <c r="Q657"/>
  <c r="P657"/>
  <c r="O657" s="1"/>
  <c r="G657"/>
  <c r="Z656"/>
  <c r="S656"/>
  <c r="Q656"/>
  <c r="P656"/>
  <c r="O656" s="1"/>
  <c r="G656"/>
  <c r="Z655"/>
  <c r="S655"/>
  <c r="Q655"/>
  <c r="P655"/>
  <c r="O655" s="1"/>
  <c r="G655"/>
  <c r="Z654"/>
  <c r="S654"/>
  <c r="Q654"/>
  <c r="P654"/>
  <c r="O654" s="1"/>
  <c r="G654"/>
  <c r="Z653"/>
  <c r="S653"/>
  <c r="Q653"/>
  <c r="P653"/>
  <c r="O653" s="1"/>
  <c r="G653"/>
  <c r="Z652"/>
  <c r="S652"/>
  <c r="Q652"/>
  <c r="P652"/>
  <c r="O652" s="1"/>
  <c r="G652"/>
  <c r="Z651"/>
  <c r="S651"/>
  <c r="Q651"/>
  <c r="P651"/>
  <c r="O651" s="1"/>
  <c r="G651"/>
  <c r="Z650"/>
  <c r="S650"/>
  <c r="Q650"/>
  <c r="P650"/>
  <c r="O650" s="1"/>
  <c r="G650"/>
  <c r="Z649"/>
  <c r="S649"/>
  <c r="Q649"/>
  <c r="P649"/>
  <c r="O649" s="1"/>
  <c r="G649"/>
  <c r="Z648"/>
  <c r="S648"/>
  <c r="Q648"/>
  <c r="P648"/>
  <c r="O648" s="1"/>
  <c r="G648"/>
  <c r="Z647"/>
  <c r="S647"/>
  <c r="Q647"/>
  <c r="P647"/>
  <c r="O647" s="1"/>
  <c r="G647"/>
  <c r="Z646"/>
  <c r="S646"/>
  <c r="Q646"/>
  <c r="P646"/>
  <c r="O646" s="1"/>
  <c r="G646"/>
  <c r="Z645"/>
  <c r="S645"/>
  <c r="Q645"/>
  <c r="P645"/>
  <c r="O645" s="1"/>
  <c r="G645"/>
  <c r="Z644"/>
  <c r="S644"/>
  <c r="Q644"/>
  <c r="P644"/>
  <c r="O644" s="1"/>
  <c r="G644"/>
  <c r="Z643"/>
  <c r="S643"/>
  <c r="Q643"/>
  <c r="P643"/>
  <c r="O643" s="1"/>
  <c r="G643"/>
  <c r="Z642"/>
  <c r="S642"/>
  <c r="Q642"/>
  <c r="P642"/>
  <c r="O642" s="1"/>
  <c r="G642"/>
  <c r="Z641"/>
  <c r="S641"/>
  <c r="Q641"/>
  <c r="P641"/>
  <c r="O641" s="1"/>
  <c r="G641"/>
  <c r="Z640"/>
  <c r="S640"/>
  <c r="Q640"/>
  <c r="P640"/>
  <c r="O640" s="1"/>
  <c r="G640"/>
  <c r="Z639"/>
  <c r="S639"/>
  <c r="Q639"/>
  <c r="P639"/>
  <c r="O639" s="1"/>
  <c r="G639"/>
  <c r="Z638"/>
  <c r="S638"/>
  <c r="Q638"/>
  <c r="P638"/>
  <c r="O638" s="1"/>
  <c r="G638"/>
  <c r="Z637"/>
  <c r="S637"/>
  <c r="Q637"/>
  <c r="P637"/>
  <c r="O637" s="1"/>
  <c r="G637"/>
  <c r="Z636"/>
  <c r="S636"/>
  <c r="Q636"/>
  <c r="P636"/>
  <c r="O636" s="1"/>
  <c r="G636"/>
  <c r="Z635"/>
  <c r="S635"/>
  <c r="Q635"/>
  <c r="P635"/>
  <c r="O635" s="1"/>
  <c r="G635"/>
  <c r="Z634"/>
  <c r="S634"/>
  <c r="Q634"/>
  <c r="P634"/>
  <c r="O634" s="1"/>
  <c r="G634"/>
  <c r="Z633"/>
  <c r="S633"/>
  <c r="Q633"/>
  <c r="P633"/>
  <c r="O633" s="1"/>
  <c r="G633"/>
  <c r="Z632"/>
  <c r="S632"/>
  <c r="Q632"/>
  <c r="P632"/>
  <c r="O632" s="1"/>
  <c r="G632"/>
  <c r="Z631"/>
  <c r="S631"/>
  <c r="Q631"/>
  <c r="P631"/>
  <c r="O631" s="1"/>
  <c r="G631"/>
  <c r="Z630"/>
  <c r="S630"/>
  <c r="Q630"/>
  <c r="P630"/>
  <c r="O630" s="1"/>
  <c r="G630"/>
  <c r="Z629"/>
  <c r="S629"/>
  <c r="Q629"/>
  <c r="P629"/>
  <c r="O629" s="1"/>
  <c r="G629"/>
  <c r="Z628"/>
  <c r="S628"/>
  <c r="Q628"/>
  <c r="P628"/>
  <c r="O628" s="1"/>
  <c r="G628"/>
  <c r="Z627"/>
  <c r="S627"/>
  <c r="Q627"/>
  <c r="P627"/>
  <c r="O627" s="1"/>
  <c r="G627"/>
  <c r="Z626"/>
  <c r="S626"/>
  <c r="Q626"/>
  <c r="P626"/>
  <c r="O626" s="1"/>
  <c r="G626"/>
  <c r="Z625"/>
  <c r="S625"/>
  <c r="Q625"/>
  <c r="P625"/>
  <c r="O625" s="1"/>
  <c r="G625"/>
  <c r="Z624"/>
  <c r="S624"/>
  <c r="Q624"/>
  <c r="P624"/>
  <c r="O624" s="1"/>
  <c r="G624"/>
  <c r="Z623"/>
  <c r="S623"/>
  <c r="Q623"/>
  <c r="P623"/>
  <c r="O623" s="1"/>
  <c r="G623"/>
  <c r="Z622"/>
  <c r="S622"/>
  <c r="Q622"/>
  <c r="P622"/>
  <c r="O622" s="1"/>
  <c r="G622"/>
  <c r="Z621"/>
  <c r="S621"/>
  <c r="Q621"/>
  <c r="P621"/>
  <c r="O621" s="1"/>
  <c r="G621"/>
  <c r="Z620"/>
  <c r="S620"/>
  <c r="Q620"/>
  <c r="P620"/>
  <c r="O620" s="1"/>
  <c r="G620"/>
  <c r="Z619"/>
  <c r="S619"/>
  <c r="Q619"/>
  <c r="P619"/>
  <c r="O619" s="1"/>
  <c r="G619"/>
  <c r="Z618"/>
  <c r="S618"/>
  <c r="Q618"/>
  <c r="P618"/>
  <c r="O618" s="1"/>
  <c r="G618"/>
  <c r="Z617"/>
  <c r="S617"/>
  <c r="Q617"/>
  <c r="P617"/>
  <c r="O617" s="1"/>
  <c r="G617"/>
  <c r="Z616"/>
  <c r="S616"/>
  <c r="Q616"/>
  <c r="P616"/>
  <c r="O616" s="1"/>
  <c r="G616"/>
  <c r="Z615"/>
  <c r="S615"/>
  <c r="Q615"/>
  <c r="P615"/>
  <c r="O615" s="1"/>
  <c r="G615"/>
  <c r="Z614"/>
  <c r="S614"/>
  <c r="Q614"/>
  <c r="P614"/>
  <c r="O614" s="1"/>
  <c r="G614"/>
  <c r="Z613"/>
  <c r="S613"/>
  <c r="Q613"/>
  <c r="P613"/>
  <c r="O613" s="1"/>
  <c r="G613"/>
  <c r="Z612"/>
  <c r="S612"/>
  <c r="Q612"/>
  <c r="P612"/>
  <c r="O612" s="1"/>
  <c r="G612"/>
  <c r="Z611"/>
  <c r="S611"/>
  <c r="Q611"/>
  <c r="P611"/>
  <c r="O611" s="1"/>
  <c r="G611"/>
  <c r="Z610"/>
  <c r="S610"/>
  <c r="Q610"/>
  <c r="P610"/>
  <c r="O610" s="1"/>
  <c r="G610"/>
  <c r="Z609"/>
  <c r="S609"/>
  <c r="Q609"/>
  <c r="P609"/>
  <c r="O609" s="1"/>
  <c r="G609"/>
  <c r="Z608"/>
  <c r="S608"/>
  <c r="Q608"/>
  <c r="P608"/>
  <c r="O608" s="1"/>
  <c r="G608"/>
  <c r="Z607"/>
  <c r="S607"/>
  <c r="Q607"/>
  <c r="P607"/>
  <c r="O607" s="1"/>
  <c r="G607"/>
  <c r="Z606"/>
  <c r="S606"/>
  <c r="Q606"/>
  <c r="P606"/>
  <c r="O606" s="1"/>
  <c r="G606"/>
  <c r="Z605"/>
  <c r="S605"/>
  <c r="Q605"/>
  <c r="P605"/>
  <c r="O605" s="1"/>
  <c r="G605"/>
  <c r="Z604"/>
  <c r="S604"/>
  <c r="Q604"/>
  <c r="P604"/>
  <c r="O604" s="1"/>
  <c r="G604"/>
  <c r="Z603"/>
  <c r="S603"/>
  <c r="Q603"/>
  <c r="P603"/>
  <c r="O603" s="1"/>
  <c r="G603"/>
  <c r="Z602"/>
  <c r="S602"/>
  <c r="Q602"/>
  <c r="P602"/>
  <c r="O602" s="1"/>
  <c r="G602"/>
  <c r="Z601"/>
  <c r="S601"/>
  <c r="Q601"/>
  <c r="P601"/>
  <c r="O601" s="1"/>
  <c r="G601"/>
  <c r="Z600"/>
  <c r="S600"/>
  <c r="Q600"/>
  <c r="P600"/>
  <c r="O600" s="1"/>
  <c r="G600"/>
  <c r="Z599"/>
  <c r="S599"/>
  <c r="Q599"/>
  <c r="P599"/>
  <c r="O599" s="1"/>
  <c r="G599"/>
  <c r="Z598"/>
  <c r="S598"/>
  <c r="Q598"/>
  <c r="P598"/>
  <c r="O598" s="1"/>
  <c r="G598"/>
  <c r="Z597"/>
  <c r="S597"/>
  <c r="Q597"/>
  <c r="P597"/>
  <c r="O597" s="1"/>
  <c r="G597"/>
  <c r="Z596"/>
  <c r="S596"/>
  <c r="Q596"/>
  <c r="P596"/>
  <c r="O596" s="1"/>
  <c r="G596"/>
  <c r="Z595"/>
  <c r="S595"/>
  <c r="Q595"/>
  <c r="P595"/>
  <c r="O595" s="1"/>
  <c r="G595"/>
  <c r="Z594"/>
  <c r="S594"/>
  <c r="Q594"/>
  <c r="P594"/>
  <c r="O594" s="1"/>
  <c r="G594"/>
  <c r="Z593"/>
  <c r="S593"/>
  <c r="Q593"/>
  <c r="P593"/>
  <c r="O593" s="1"/>
  <c r="G593"/>
  <c r="Z592"/>
  <c r="S592"/>
  <c r="Q592"/>
  <c r="P592"/>
  <c r="O592" s="1"/>
  <c r="G592"/>
  <c r="Z591"/>
  <c r="S591"/>
  <c r="Q591"/>
  <c r="P591"/>
  <c r="O591" s="1"/>
  <c r="G591"/>
  <c r="Z590"/>
  <c r="S590"/>
  <c r="Q590"/>
  <c r="P590"/>
  <c r="O590" s="1"/>
  <c r="G590"/>
  <c r="Z589"/>
  <c r="S589"/>
  <c r="Q589"/>
  <c r="P589"/>
  <c r="O589" s="1"/>
  <c r="G589"/>
  <c r="Z588"/>
  <c r="S588"/>
  <c r="Q588"/>
  <c r="P588"/>
  <c r="O588" s="1"/>
  <c r="G588"/>
  <c r="Z587"/>
  <c r="S587"/>
  <c r="Q587"/>
  <c r="P587"/>
  <c r="O587" s="1"/>
  <c r="G587"/>
  <c r="Z586"/>
  <c r="S586"/>
  <c r="Q586"/>
  <c r="P586"/>
  <c r="O586" s="1"/>
  <c r="G586"/>
  <c r="Z585"/>
  <c r="S585"/>
  <c r="Q585"/>
  <c r="P585"/>
  <c r="O585" s="1"/>
  <c r="G585"/>
  <c r="Z584"/>
  <c r="S584"/>
  <c r="Q584"/>
  <c r="P584"/>
  <c r="O584" s="1"/>
  <c r="G584"/>
  <c r="Z583"/>
  <c r="S583"/>
  <c r="Q583"/>
  <c r="P583"/>
  <c r="O583" s="1"/>
  <c r="G583"/>
  <c r="Z582"/>
  <c r="S582"/>
  <c r="Q582"/>
  <c r="P582"/>
  <c r="O582" s="1"/>
  <c r="G582"/>
  <c r="Z581"/>
  <c r="S581"/>
  <c r="Q581"/>
  <c r="P581"/>
  <c r="O581" s="1"/>
  <c r="G581"/>
  <c r="Z580"/>
  <c r="S580"/>
  <c r="Q580"/>
  <c r="P580"/>
  <c r="O580" s="1"/>
  <c r="G580"/>
  <c r="Z579"/>
  <c r="S579"/>
  <c r="Q579"/>
  <c r="P579"/>
  <c r="O579" s="1"/>
  <c r="G579"/>
  <c r="Z578"/>
  <c r="S578"/>
  <c r="Q578"/>
  <c r="P578"/>
  <c r="O578" s="1"/>
  <c r="G578"/>
  <c r="Z577"/>
  <c r="S577"/>
  <c r="Q577"/>
  <c r="P577"/>
  <c r="O577" s="1"/>
  <c r="G577"/>
  <c r="Z576"/>
  <c r="S576"/>
  <c r="Q576"/>
  <c r="P576"/>
  <c r="O576" s="1"/>
  <c r="G576"/>
  <c r="Z575"/>
  <c r="S575"/>
  <c r="Q575"/>
  <c r="P575"/>
  <c r="O575" s="1"/>
  <c r="G575"/>
  <c r="Z574"/>
  <c r="S574"/>
  <c r="Q574"/>
  <c r="P574"/>
  <c r="O574" s="1"/>
  <c r="G574"/>
  <c r="Z573"/>
  <c r="S573"/>
  <c r="Q573"/>
  <c r="P573"/>
  <c r="O573" s="1"/>
  <c r="G573"/>
  <c r="Z572"/>
  <c r="S572"/>
  <c r="Q572"/>
  <c r="P572"/>
  <c r="O572" s="1"/>
  <c r="G572"/>
  <c r="Z571"/>
  <c r="S571"/>
  <c r="Q571"/>
  <c r="P571"/>
  <c r="O571" s="1"/>
  <c r="G571"/>
  <c r="Z570"/>
  <c r="S570"/>
  <c r="Q570"/>
  <c r="P570"/>
  <c r="O570" s="1"/>
  <c r="G570"/>
  <c r="Z569"/>
  <c r="S569"/>
  <c r="Q569"/>
  <c r="P569"/>
  <c r="O569" s="1"/>
  <c r="G569"/>
  <c r="Z568"/>
  <c r="S568"/>
  <c r="Q568"/>
  <c r="P568"/>
  <c r="O568" s="1"/>
  <c r="G568"/>
  <c r="Z567"/>
  <c r="S567"/>
  <c r="Q567"/>
  <c r="P567"/>
  <c r="O567" s="1"/>
  <c r="G567"/>
  <c r="Z566"/>
  <c r="S566"/>
  <c r="Q566"/>
  <c r="P566"/>
  <c r="O566" s="1"/>
  <c r="G566"/>
  <c r="Z565"/>
  <c r="S565"/>
  <c r="Q565"/>
  <c r="P565"/>
  <c r="O565" s="1"/>
  <c r="G565"/>
  <c r="Z564"/>
  <c r="S564"/>
  <c r="Q564"/>
  <c r="P564"/>
  <c r="O564" s="1"/>
  <c r="G564"/>
  <c r="Z563"/>
  <c r="S563"/>
  <c r="Q563"/>
  <c r="P563"/>
  <c r="O563" s="1"/>
  <c r="G563"/>
  <c r="Z562"/>
  <c r="S562"/>
  <c r="Q562"/>
  <c r="P562"/>
  <c r="O562" s="1"/>
  <c r="G562"/>
  <c r="Z561"/>
  <c r="S561"/>
  <c r="Q561"/>
  <c r="P561"/>
  <c r="O561" s="1"/>
  <c r="G561"/>
  <c r="Z560"/>
  <c r="S560"/>
  <c r="Q560"/>
  <c r="P560"/>
  <c r="O560" s="1"/>
  <c r="G560"/>
  <c r="Z559"/>
  <c r="S559"/>
  <c r="Q559"/>
  <c r="P559"/>
  <c r="O559" s="1"/>
  <c r="G559"/>
  <c r="Z558"/>
  <c r="S558"/>
  <c r="Q558"/>
  <c r="P558"/>
  <c r="O558" s="1"/>
  <c r="G558"/>
  <c r="Z557"/>
  <c r="S557"/>
  <c r="Q557"/>
  <c r="P557"/>
  <c r="O557" s="1"/>
  <c r="G557"/>
  <c r="Z556"/>
  <c r="S556"/>
  <c r="Q556"/>
  <c r="P556"/>
  <c r="O556" s="1"/>
  <c r="G556"/>
  <c r="Z555"/>
  <c r="S555"/>
  <c r="Q555"/>
  <c r="P555"/>
  <c r="O555" s="1"/>
  <c r="G555"/>
  <c r="Z554"/>
  <c r="S554"/>
  <c r="Q554"/>
  <c r="P554"/>
  <c r="O554" s="1"/>
  <c r="G554"/>
  <c r="Z553"/>
  <c r="S553"/>
  <c r="Q553"/>
  <c r="P553"/>
  <c r="O553" s="1"/>
  <c r="G553"/>
  <c r="Z552"/>
  <c r="S552"/>
  <c r="Q552"/>
  <c r="P552"/>
  <c r="O552" s="1"/>
  <c r="G552"/>
  <c r="Z551"/>
  <c r="S551"/>
  <c r="Q551"/>
  <c r="P551"/>
  <c r="O551" s="1"/>
  <c r="G551"/>
  <c r="Z550"/>
  <c r="S550"/>
  <c r="Q550"/>
  <c r="P550"/>
  <c r="O550" s="1"/>
  <c r="G550"/>
  <c r="Z549"/>
  <c r="S549"/>
  <c r="Q549"/>
  <c r="P549"/>
  <c r="O549" s="1"/>
  <c r="G549"/>
  <c r="Z548"/>
  <c r="S548"/>
  <c r="Q548"/>
  <c r="P548"/>
  <c r="O548" s="1"/>
  <c r="G548"/>
  <c r="Z547"/>
  <c r="S547"/>
  <c r="Q547"/>
  <c r="P547"/>
  <c r="O547" s="1"/>
  <c r="G547"/>
  <c r="Z546"/>
  <c r="S546"/>
  <c r="Q546"/>
  <c r="P546"/>
  <c r="O546" s="1"/>
  <c r="G546"/>
  <c r="Z545"/>
  <c r="S545"/>
  <c r="Q545"/>
  <c r="P545"/>
  <c r="O545" s="1"/>
  <c r="G545"/>
  <c r="Z544"/>
  <c r="S544"/>
  <c r="Q544"/>
  <c r="P544"/>
  <c r="O544" s="1"/>
  <c r="G544"/>
  <c r="Z543"/>
  <c r="S543"/>
  <c r="Q543"/>
  <c r="P543"/>
  <c r="O543" s="1"/>
  <c r="G543"/>
  <c r="Z542"/>
  <c r="S542"/>
  <c r="Q542"/>
  <c r="P542"/>
  <c r="O542" s="1"/>
  <c r="G542"/>
  <c r="Z541"/>
  <c r="S541"/>
  <c r="Q541"/>
  <c r="P541"/>
  <c r="O541" s="1"/>
  <c r="G541"/>
  <c r="Z540"/>
  <c r="S540"/>
  <c r="Q540"/>
  <c r="P540"/>
  <c r="O540" s="1"/>
  <c r="G540"/>
  <c r="Z539"/>
  <c r="S539"/>
  <c r="Q539"/>
  <c r="P539"/>
  <c r="O539" s="1"/>
  <c r="G539"/>
  <c r="Z538"/>
  <c r="S538"/>
  <c r="Q538"/>
  <c r="P538"/>
  <c r="O538" s="1"/>
  <c r="G538"/>
  <c r="Z537"/>
  <c r="S537"/>
  <c r="Q537"/>
  <c r="P537"/>
  <c r="O537" s="1"/>
  <c r="G537"/>
  <c r="Z536"/>
  <c r="S536"/>
  <c r="Q536"/>
  <c r="P536"/>
  <c r="O536" s="1"/>
  <c r="G536"/>
  <c r="Z535"/>
  <c r="S535"/>
  <c r="Q535"/>
  <c r="P535"/>
  <c r="O535" s="1"/>
  <c r="G535"/>
  <c r="Z534"/>
  <c r="S534"/>
  <c r="Q534"/>
  <c r="P534"/>
  <c r="O534" s="1"/>
  <c r="G534"/>
  <c r="Z533"/>
  <c r="S533"/>
  <c r="Q533"/>
  <c r="P533"/>
  <c r="O533" s="1"/>
  <c r="G533"/>
  <c r="Z532"/>
  <c r="S532"/>
  <c r="Q532"/>
  <c r="P532"/>
  <c r="O532" s="1"/>
  <c r="G532"/>
  <c r="Z531"/>
  <c r="S531"/>
  <c r="Q531"/>
  <c r="P531"/>
  <c r="O531" s="1"/>
  <c r="G531"/>
  <c r="Z530"/>
  <c r="S530"/>
  <c r="Q530"/>
  <c r="P530"/>
  <c r="O530" s="1"/>
  <c r="G530"/>
  <c r="Z529"/>
  <c r="S529"/>
  <c r="Q529"/>
  <c r="P529"/>
  <c r="O529" s="1"/>
  <c r="G529"/>
  <c r="Z528"/>
  <c r="S528"/>
  <c r="Q528"/>
  <c r="P528"/>
  <c r="O528" s="1"/>
  <c r="G528"/>
  <c r="Z527"/>
  <c r="S527"/>
  <c r="Q527"/>
  <c r="P527"/>
  <c r="O527" s="1"/>
  <c r="G527"/>
  <c r="Z526"/>
  <c r="S526"/>
  <c r="Q526"/>
  <c r="P526"/>
  <c r="O526" s="1"/>
  <c r="G526"/>
  <c r="Z525"/>
  <c r="S525"/>
  <c r="Q525"/>
  <c r="P525"/>
  <c r="O525" s="1"/>
  <c r="G525"/>
  <c r="Z524"/>
  <c r="S524"/>
  <c r="Q524"/>
  <c r="P524"/>
  <c r="O524" s="1"/>
  <c r="G524"/>
  <c r="Z523"/>
  <c r="S523"/>
  <c r="Q523"/>
  <c r="P523"/>
  <c r="O523" s="1"/>
  <c r="G523"/>
  <c r="S522"/>
  <c r="Q522"/>
  <c r="O522"/>
  <c r="S521"/>
  <c r="Q521"/>
  <c r="O521"/>
  <c r="S520"/>
  <c r="Q520"/>
  <c r="O520"/>
  <c r="S519"/>
  <c r="Q519"/>
  <c r="O519"/>
  <c r="S518"/>
  <c r="Q518"/>
  <c r="O518"/>
  <c r="S517"/>
  <c r="Q517"/>
  <c r="O517"/>
  <c r="S516"/>
  <c r="Q516"/>
  <c r="O516"/>
  <c r="S515"/>
  <c r="Q515"/>
  <c r="O515"/>
  <c r="S514"/>
  <c r="Q514"/>
  <c r="O514"/>
  <c r="S513"/>
  <c r="Q513"/>
  <c r="O513"/>
  <c r="S512"/>
  <c r="Q512"/>
  <c r="O512"/>
  <c r="S511"/>
  <c r="Q511"/>
  <c r="O511"/>
  <c r="S510"/>
  <c r="Q510"/>
  <c r="O510"/>
  <c r="S509"/>
  <c r="Q509"/>
  <c r="O509"/>
  <c r="S508"/>
  <c r="Q508"/>
  <c r="O508"/>
  <c r="S507"/>
  <c r="Q507"/>
  <c r="O507"/>
  <c r="S506"/>
  <c r="Q506"/>
  <c r="O506"/>
  <c r="S505"/>
  <c r="Q505"/>
  <c r="O505"/>
  <c r="S504"/>
  <c r="Q504"/>
  <c r="O504"/>
  <c r="S503"/>
  <c r="Q503"/>
  <c r="O503"/>
  <c r="S502"/>
  <c r="Q502"/>
  <c r="O502"/>
  <c r="S501"/>
  <c r="Q501"/>
  <c r="O501"/>
  <c r="S500"/>
  <c r="Q500"/>
  <c r="O500"/>
  <c r="S499"/>
  <c r="Q499"/>
  <c r="O499"/>
  <c r="S498"/>
  <c r="Q498"/>
  <c r="O498"/>
  <c r="S497"/>
  <c r="Q497"/>
  <c r="O497"/>
  <c r="S496"/>
  <c r="Q496"/>
  <c r="O496"/>
  <c r="S495"/>
  <c r="Q495"/>
  <c r="O495"/>
  <c r="S494"/>
  <c r="Q494"/>
  <c r="O494"/>
  <c r="S493"/>
  <c r="Q493"/>
  <c r="O493"/>
  <c r="S492"/>
  <c r="Q492"/>
  <c r="O492"/>
  <c r="S491"/>
  <c r="Q491"/>
  <c r="O491"/>
  <c r="S490"/>
  <c r="Q490"/>
  <c r="O490"/>
  <c r="S489"/>
  <c r="Q489"/>
  <c r="O489"/>
  <c r="S488"/>
  <c r="Q488"/>
  <c r="O488"/>
  <c r="S487"/>
  <c r="Q487"/>
  <c r="O487"/>
  <c r="S486"/>
  <c r="Q486"/>
  <c r="O486"/>
  <c r="S485"/>
  <c r="Q485"/>
  <c r="O485"/>
  <c r="S484"/>
  <c r="Q484"/>
  <c r="O484"/>
  <c r="S483"/>
  <c r="Q483"/>
  <c r="O483"/>
  <c r="S482"/>
  <c r="Q482"/>
  <c r="O482"/>
  <c r="S481"/>
  <c r="Q481"/>
  <c r="O481"/>
  <c r="G481"/>
  <c r="S480"/>
  <c r="Q480"/>
  <c r="O480"/>
  <c r="G480"/>
  <c r="S479"/>
  <c r="Q479"/>
  <c r="O479"/>
  <c r="G479"/>
  <c r="S478"/>
  <c r="Q478"/>
  <c r="O478"/>
  <c r="G478"/>
  <c r="S477"/>
  <c r="Q477"/>
  <c r="O477"/>
  <c r="G477"/>
  <c r="S476"/>
  <c r="Q476"/>
  <c r="O476"/>
  <c r="G476"/>
  <c r="S475"/>
  <c r="Q475"/>
  <c r="O475"/>
  <c r="G475"/>
  <c r="S474"/>
  <c r="Q474"/>
  <c r="O474"/>
  <c r="G474"/>
  <c r="S473"/>
  <c r="Q473"/>
  <c r="O473"/>
  <c r="G473"/>
  <c r="S472"/>
  <c r="Q472"/>
  <c r="O472"/>
  <c r="G472"/>
  <c r="S471"/>
  <c r="Q471"/>
  <c r="O471"/>
  <c r="G471"/>
  <c r="S470"/>
  <c r="Q470"/>
  <c r="O470"/>
  <c r="G470"/>
  <c r="S469"/>
  <c r="Q469"/>
  <c r="O469"/>
  <c r="G469"/>
  <c r="S468"/>
  <c r="Q468"/>
  <c r="O468"/>
  <c r="G468"/>
  <c r="S467"/>
  <c r="Q467"/>
  <c r="O467"/>
  <c r="G467"/>
  <c r="S466"/>
  <c r="Q466"/>
  <c r="O466"/>
  <c r="S465"/>
  <c r="Q465"/>
  <c r="O465"/>
  <c r="S464"/>
  <c r="Q464"/>
  <c r="O464"/>
  <c r="S463"/>
  <c r="Q463"/>
  <c r="O463"/>
  <c r="S462"/>
  <c r="Q462"/>
  <c r="O462"/>
  <c r="S461"/>
  <c r="Q461"/>
  <c r="O461"/>
  <c r="S460"/>
  <c r="Q460"/>
  <c r="O460"/>
  <c r="S459"/>
  <c r="Q459"/>
  <c r="O459"/>
  <c r="S458"/>
  <c r="Q458"/>
  <c r="O458"/>
  <c r="S457"/>
  <c r="Q457"/>
  <c r="O457"/>
  <c r="S456"/>
  <c r="Q456"/>
  <c r="O456"/>
  <c r="S455"/>
  <c r="Q455"/>
  <c r="O455"/>
  <c r="S454"/>
  <c r="Q454"/>
  <c r="O454"/>
  <c r="S453"/>
  <c r="Q453"/>
  <c r="O453"/>
  <c r="S452"/>
  <c r="Q452"/>
  <c r="O452"/>
  <c r="S451"/>
  <c r="Q451"/>
  <c r="O451"/>
  <c r="S450"/>
  <c r="Q450"/>
  <c r="O450"/>
  <c r="S449"/>
  <c r="Q449"/>
  <c r="O449"/>
  <c r="S448"/>
  <c r="Q448"/>
  <c r="O448"/>
  <c r="S447"/>
  <c r="Q447"/>
  <c r="O447"/>
  <c r="S446"/>
  <c r="Q446"/>
  <c r="O446"/>
  <c r="S445"/>
  <c r="Q445"/>
  <c r="O445"/>
  <c r="S444"/>
  <c r="Q444"/>
  <c r="O444"/>
  <c r="Z443"/>
  <c r="S443"/>
  <c r="Q443"/>
  <c r="O443"/>
  <c r="G443"/>
  <c r="Z442"/>
  <c r="S442"/>
  <c r="Q442"/>
  <c r="O442"/>
  <c r="G442"/>
  <c r="S441"/>
  <c r="Q441"/>
  <c r="O441"/>
  <c r="S440"/>
  <c r="Q440"/>
  <c r="O440"/>
  <c r="S439"/>
  <c r="Q439"/>
  <c r="O439"/>
  <c r="S438"/>
  <c r="Q438"/>
  <c r="O438"/>
  <c r="S437"/>
  <c r="Q437"/>
  <c r="O437"/>
  <c r="S436"/>
  <c r="Q436"/>
  <c r="O436"/>
  <c r="S435"/>
  <c r="Q435"/>
  <c r="O435"/>
  <c r="S434"/>
  <c r="Q434"/>
  <c r="O434"/>
  <c r="S433"/>
  <c r="Q433"/>
  <c r="O433"/>
  <c r="S432"/>
  <c r="Q432"/>
  <c r="O432"/>
  <c r="S431"/>
  <c r="Q431"/>
  <c r="O431"/>
  <c r="S430"/>
  <c r="Q430"/>
  <c r="O430"/>
  <c r="S429"/>
  <c r="Q429"/>
  <c r="O429"/>
  <c r="S428"/>
  <c r="Q428"/>
  <c r="O428"/>
  <c r="S427"/>
  <c r="Q427"/>
  <c r="O427"/>
  <c r="S426"/>
  <c r="Q426"/>
  <c r="O426"/>
  <c r="S425"/>
  <c r="Q425"/>
  <c r="O425"/>
  <c r="S424"/>
  <c r="Q424"/>
  <c r="O424"/>
  <c r="Z423"/>
  <c r="S423"/>
  <c r="Q423"/>
  <c r="O423"/>
  <c r="G423"/>
  <c r="Z422"/>
  <c r="S422"/>
  <c r="Q422"/>
  <c r="O422"/>
  <c r="G422"/>
  <c r="Z421"/>
  <c r="S421"/>
  <c r="Q421"/>
  <c r="O421"/>
  <c r="G421"/>
  <c r="Z420"/>
  <c r="S420"/>
  <c r="Q420"/>
  <c r="O420"/>
  <c r="G420"/>
  <c r="Z419"/>
  <c r="S419"/>
  <c r="Q419"/>
  <c r="O419"/>
  <c r="G419"/>
  <c r="Z418"/>
  <c r="S418"/>
  <c r="Q418"/>
  <c r="O418"/>
  <c r="G418"/>
  <c r="Z417"/>
  <c r="S417"/>
  <c r="Q417"/>
  <c r="O417"/>
  <c r="G417"/>
  <c r="Z416"/>
  <c r="S416"/>
  <c r="Q416"/>
  <c r="O416"/>
  <c r="G416"/>
  <c r="Z415"/>
  <c r="S415"/>
  <c r="Q415"/>
  <c r="O415"/>
  <c r="G415"/>
  <c r="Z414"/>
  <c r="S414"/>
  <c r="Q414"/>
  <c r="O414"/>
  <c r="G414"/>
  <c r="Z413"/>
  <c r="S413"/>
  <c r="Q413"/>
  <c r="O413"/>
  <c r="G413"/>
  <c r="Z412"/>
  <c r="S412"/>
  <c r="Q412"/>
  <c r="O412"/>
  <c r="G412"/>
  <c r="Z411"/>
  <c r="S411"/>
  <c r="Q411"/>
  <c r="O411"/>
  <c r="G411"/>
  <c r="Z410"/>
  <c r="S410"/>
  <c r="Q410"/>
  <c r="O410"/>
  <c r="G410"/>
  <c r="Z409"/>
  <c r="S409"/>
  <c r="Q409"/>
  <c r="O409"/>
  <c r="G409"/>
  <c r="Z408"/>
  <c r="S408"/>
  <c r="Q408"/>
  <c r="O408"/>
  <c r="G408"/>
  <c r="Z407"/>
  <c r="S407"/>
  <c r="Q407"/>
  <c r="O407"/>
  <c r="G407"/>
  <c r="Z406"/>
  <c r="S406"/>
  <c r="Q406"/>
  <c r="O406"/>
  <c r="G406"/>
  <c r="Z405"/>
  <c r="S405"/>
  <c r="Q405"/>
  <c r="O405"/>
  <c r="G405"/>
  <c r="Z404"/>
  <c r="S404"/>
  <c r="Q404"/>
  <c r="O404"/>
  <c r="G404"/>
  <c r="Z403"/>
  <c r="S403"/>
  <c r="Q403"/>
  <c r="O403"/>
  <c r="G403"/>
  <c r="Z402"/>
  <c r="S402"/>
  <c r="Q402"/>
  <c r="O402"/>
  <c r="G402"/>
  <c r="Z401"/>
  <c r="S401"/>
  <c r="Q401"/>
  <c r="O401"/>
  <c r="G401"/>
  <c r="Z400"/>
  <c r="S400"/>
  <c r="Q400"/>
  <c r="O400"/>
  <c r="G400"/>
  <c r="Z399"/>
  <c r="S399"/>
  <c r="Q399"/>
  <c r="O399"/>
  <c r="G399"/>
  <c r="Z398"/>
  <c r="S398"/>
  <c r="Q398"/>
  <c r="O398"/>
  <c r="G398"/>
  <c r="Z397"/>
  <c r="S397"/>
  <c r="Q397"/>
  <c r="O397"/>
  <c r="G397"/>
  <c r="Z396"/>
  <c r="S396"/>
  <c r="Q396"/>
  <c r="O396"/>
  <c r="G396"/>
  <c r="Z395"/>
  <c r="S395"/>
  <c r="Q395"/>
  <c r="O395"/>
  <c r="G395"/>
  <c r="Z394"/>
  <c r="S394"/>
  <c r="Q394"/>
  <c r="O394"/>
  <c r="G394"/>
  <c r="Z393"/>
  <c r="S393"/>
  <c r="Q393"/>
  <c r="O393"/>
  <c r="G393"/>
  <c r="Z392"/>
  <c r="S392"/>
  <c r="Q392"/>
  <c r="O392"/>
  <c r="G392"/>
  <c r="Z391"/>
  <c r="S391"/>
  <c r="Q391"/>
  <c r="O391"/>
  <c r="G391"/>
  <c r="Z390"/>
  <c r="S390"/>
  <c r="Q390"/>
  <c r="O390"/>
  <c r="G390"/>
  <c r="Z389"/>
  <c r="S389"/>
  <c r="Q389"/>
  <c r="O389"/>
  <c r="G389"/>
  <c r="Z388"/>
  <c r="S388"/>
  <c r="Q388"/>
  <c r="O388"/>
  <c r="G388"/>
  <c r="Z387"/>
  <c r="S387"/>
  <c r="Q387"/>
  <c r="O387"/>
  <c r="G387"/>
  <c r="Z386"/>
  <c r="S386"/>
  <c r="Q386"/>
  <c r="O386"/>
  <c r="G386"/>
  <c r="Z385"/>
  <c r="S385"/>
  <c r="Q385"/>
  <c r="O385"/>
  <c r="G385"/>
  <c r="Z384"/>
  <c r="S384"/>
  <c r="Q384"/>
  <c r="O384"/>
  <c r="G384"/>
  <c r="Z383"/>
  <c r="S383"/>
  <c r="Q383"/>
  <c r="O383"/>
  <c r="G383"/>
  <c r="Z382"/>
  <c r="S382"/>
  <c r="Q382"/>
  <c r="O382"/>
  <c r="G382"/>
  <c r="Z381"/>
  <c r="S381"/>
  <c r="Q381"/>
  <c r="O381"/>
  <c r="G381"/>
  <c r="Z380"/>
  <c r="S380"/>
  <c r="Q380"/>
  <c r="O380"/>
  <c r="G380"/>
  <c r="Z379"/>
  <c r="S379"/>
  <c r="Q379"/>
  <c r="O379"/>
  <c r="G379"/>
  <c r="Z378"/>
  <c r="S378"/>
  <c r="Q378"/>
  <c r="O378"/>
  <c r="G378"/>
  <c r="Z377"/>
  <c r="S377"/>
  <c r="Q377"/>
  <c r="O377"/>
  <c r="G377"/>
  <c r="Z376"/>
  <c r="S376"/>
  <c r="Q376"/>
  <c r="O376"/>
  <c r="G376"/>
  <c r="Z375"/>
  <c r="S375"/>
  <c r="Q375"/>
  <c r="O375"/>
  <c r="G375"/>
  <c r="Z374"/>
  <c r="S374"/>
  <c r="Q374"/>
  <c r="O374"/>
  <c r="G374"/>
  <c r="Z373"/>
  <c r="S373"/>
  <c r="Q373"/>
  <c r="O373"/>
  <c r="G373"/>
  <c r="Z372"/>
  <c r="S372"/>
  <c r="Q372"/>
  <c r="O372"/>
  <c r="G372"/>
  <c r="Z371"/>
  <c r="S371"/>
  <c r="Q371"/>
  <c r="O371"/>
  <c r="G371"/>
  <c r="Z370"/>
  <c r="S370"/>
  <c r="Q370"/>
  <c r="O370"/>
  <c r="G370"/>
  <c r="Z369"/>
  <c r="S369"/>
  <c r="Q369"/>
  <c r="O369"/>
  <c r="G369"/>
  <c r="Z368"/>
  <c r="S368"/>
  <c r="Q368"/>
  <c r="O368"/>
  <c r="G368"/>
  <c r="Z367"/>
  <c r="S367"/>
  <c r="Q367"/>
  <c r="O367"/>
  <c r="G367"/>
  <c r="Z366"/>
  <c r="S366"/>
  <c r="Q366"/>
  <c r="O366"/>
  <c r="G366"/>
  <c r="Z365"/>
  <c r="S365"/>
  <c r="Q365"/>
  <c r="O365"/>
  <c r="G365"/>
  <c r="Z364"/>
  <c r="S364"/>
  <c r="Q364"/>
  <c r="O364"/>
  <c r="G364"/>
  <c r="Z363"/>
  <c r="S363"/>
  <c r="Q363"/>
  <c r="O363"/>
  <c r="G363"/>
  <c r="Z362"/>
  <c r="S362"/>
  <c r="Q362"/>
  <c r="O362"/>
  <c r="G362"/>
  <c r="Z361"/>
  <c r="S361"/>
  <c r="Q361"/>
  <c r="O361"/>
  <c r="G361"/>
  <c r="Z360"/>
  <c r="S360"/>
  <c r="Q360"/>
  <c r="O360"/>
  <c r="G360"/>
  <c r="Z359"/>
  <c r="S359"/>
  <c r="Q359"/>
  <c r="O359"/>
  <c r="G359"/>
  <c r="Z358"/>
  <c r="S358"/>
  <c r="Q358"/>
  <c r="O358"/>
  <c r="G358"/>
  <c r="Z357"/>
  <c r="S357"/>
  <c r="Q357"/>
  <c r="O357"/>
  <c r="G357"/>
  <c r="Z356"/>
  <c r="S356"/>
  <c r="Q356"/>
  <c r="O356"/>
  <c r="G356"/>
  <c r="Z355"/>
  <c r="S355"/>
  <c r="Q355"/>
  <c r="O355"/>
  <c r="G355"/>
  <c r="Z354"/>
  <c r="S354"/>
  <c r="Q354"/>
  <c r="O354"/>
  <c r="G354"/>
  <c r="Z353"/>
  <c r="S353"/>
  <c r="Q353"/>
  <c r="O353"/>
  <c r="G353"/>
  <c r="Z352"/>
  <c r="S352"/>
  <c r="Q352"/>
  <c r="O352"/>
  <c r="G352"/>
  <c r="Z351"/>
  <c r="S351"/>
  <c r="Q351"/>
  <c r="O351"/>
  <c r="G351"/>
  <c r="Z350"/>
  <c r="S350"/>
  <c r="Q350"/>
  <c r="O350"/>
  <c r="G350"/>
  <c r="Z349"/>
  <c r="S349"/>
  <c r="Q349"/>
  <c r="O349"/>
  <c r="G349"/>
  <c r="Z348"/>
  <c r="S348"/>
  <c r="Q348"/>
  <c r="O348"/>
  <c r="G348"/>
  <c r="Z347"/>
  <c r="S347"/>
  <c r="Q347"/>
  <c r="O347"/>
  <c r="G347"/>
  <c r="Z346"/>
  <c r="S346"/>
  <c r="Q346"/>
  <c r="O346"/>
  <c r="G346"/>
  <c r="Z345"/>
  <c r="S345"/>
  <c r="Q345"/>
  <c r="O345"/>
  <c r="G345"/>
  <c r="Z344"/>
  <c r="S344"/>
  <c r="Q344"/>
  <c r="O344"/>
  <c r="G344"/>
  <c r="Z343"/>
  <c r="S343"/>
  <c r="Q343"/>
  <c r="O343"/>
  <c r="G343"/>
  <c r="Z342"/>
  <c r="S342"/>
  <c r="Q342"/>
  <c r="O342"/>
  <c r="G342"/>
  <c r="Z341"/>
  <c r="S341"/>
  <c r="Q341"/>
  <c r="O341"/>
  <c r="G341"/>
  <c r="Z340"/>
  <c r="S340"/>
  <c r="Q340"/>
  <c r="O340"/>
  <c r="G340"/>
  <c r="Z339"/>
  <c r="S339"/>
  <c r="Q339"/>
  <c r="O339"/>
  <c r="G339"/>
  <c r="Z338"/>
  <c r="S338"/>
  <c r="Q338"/>
  <c r="O338"/>
  <c r="G338"/>
  <c r="Z337"/>
  <c r="S337"/>
  <c r="Q337"/>
  <c r="O337"/>
  <c r="G337"/>
  <c r="Z336"/>
  <c r="S336"/>
  <c r="Q336"/>
  <c r="O336"/>
  <c r="G336"/>
  <c r="Z335"/>
  <c r="S335"/>
  <c r="Q335"/>
  <c r="O335"/>
  <c r="G335"/>
  <c r="Z334"/>
  <c r="S334"/>
  <c r="Q334"/>
  <c r="O334"/>
  <c r="G334"/>
  <c r="Z333"/>
  <c r="S333"/>
  <c r="Q333"/>
  <c r="O333"/>
  <c r="G333"/>
  <c r="Z332"/>
  <c r="S332"/>
  <c r="Q332"/>
  <c r="O332"/>
  <c r="G332"/>
  <c r="Z331"/>
  <c r="S331"/>
  <c r="Q331"/>
  <c r="O331"/>
  <c r="G331"/>
  <c r="Z330"/>
  <c r="S330"/>
  <c r="Q330"/>
  <c r="O330"/>
  <c r="G330"/>
  <c r="Z329"/>
  <c r="S329"/>
  <c r="Q329"/>
  <c r="O329"/>
  <c r="G329"/>
  <c r="Z328"/>
  <c r="S328"/>
  <c r="Q328"/>
  <c r="O328"/>
  <c r="G328"/>
  <c r="Z327"/>
  <c r="S327"/>
  <c r="Q327"/>
  <c r="O327"/>
  <c r="G327"/>
  <c r="Z326"/>
  <c r="S326"/>
  <c r="Q326"/>
  <c r="O326"/>
  <c r="G326"/>
  <c r="Z325"/>
  <c r="S325"/>
  <c r="Q325"/>
  <c r="O325"/>
  <c r="G325"/>
  <c r="Z324"/>
  <c r="S324"/>
  <c r="Q324"/>
  <c r="O324"/>
  <c r="G324"/>
  <c r="Z323"/>
  <c r="S323"/>
  <c r="Q323"/>
  <c r="O323"/>
  <c r="G323"/>
  <c r="Z322"/>
  <c r="S322"/>
  <c r="Q322"/>
  <c r="O322"/>
  <c r="G322"/>
  <c r="Z321"/>
  <c r="S321"/>
  <c r="Q321"/>
  <c r="O321"/>
  <c r="G321"/>
  <c r="Z320"/>
  <c r="S320"/>
  <c r="Q320"/>
  <c r="O320"/>
  <c r="G320"/>
  <c r="Z319"/>
  <c r="S319"/>
  <c r="Q319"/>
  <c r="O319"/>
  <c r="G319"/>
  <c r="Z318"/>
  <c r="S318"/>
  <c r="Q318"/>
  <c r="O318"/>
  <c r="G318"/>
  <c r="Z317"/>
  <c r="S317"/>
  <c r="Q317"/>
  <c r="O317"/>
  <c r="G317"/>
  <c r="Z316"/>
  <c r="S316"/>
  <c r="Q316"/>
  <c r="O316"/>
  <c r="G316"/>
  <c r="Z315"/>
  <c r="S315"/>
  <c r="Q315"/>
  <c r="O315"/>
  <c r="G315"/>
  <c r="Z314"/>
  <c r="S314"/>
  <c r="Q314"/>
  <c r="O314"/>
  <c r="G314"/>
  <c r="Z313"/>
  <c r="S313"/>
  <c r="Q313"/>
  <c r="O313"/>
  <c r="G313"/>
  <c r="Z312"/>
  <c r="S312"/>
  <c r="Q312"/>
  <c r="O312"/>
  <c r="G312"/>
  <c r="Z311"/>
  <c r="S311"/>
  <c r="Q311"/>
  <c r="O311"/>
  <c r="G311"/>
  <c r="Z310"/>
  <c r="S310"/>
  <c r="Q310"/>
  <c r="O310"/>
  <c r="G310"/>
  <c r="Z309"/>
  <c r="S309"/>
  <c r="Q309"/>
  <c r="O309"/>
  <c r="G309"/>
  <c r="Z308"/>
  <c r="S308"/>
  <c r="Q308"/>
  <c r="O308"/>
  <c r="G308"/>
  <c r="Z307"/>
  <c r="S307"/>
  <c r="Q307"/>
  <c r="O307"/>
  <c r="G307"/>
  <c r="Z306"/>
  <c r="S306"/>
  <c r="Q306"/>
  <c r="O306"/>
  <c r="G306"/>
  <c r="Z305"/>
  <c r="S305"/>
  <c r="Q305"/>
  <c r="O305"/>
  <c r="G305"/>
  <c r="Z304"/>
  <c r="S304"/>
  <c r="Q304"/>
  <c r="O304"/>
  <c r="G304"/>
  <c r="Z303"/>
  <c r="S303"/>
  <c r="Q303"/>
  <c r="O303"/>
  <c r="G303"/>
  <c r="Z302"/>
  <c r="S302"/>
  <c r="Q302"/>
  <c r="O302"/>
  <c r="G302"/>
  <c r="Z301"/>
  <c r="S301"/>
  <c r="Q301"/>
  <c r="O301"/>
  <c r="G301"/>
  <c r="Z300"/>
  <c r="S300"/>
  <c r="Q300"/>
  <c r="O300"/>
  <c r="G300"/>
  <c r="Z299"/>
  <c r="S299"/>
  <c r="Q299"/>
  <c r="O299"/>
  <c r="G299"/>
  <c r="Z298"/>
  <c r="S298"/>
  <c r="Q298"/>
  <c r="O298"/>
  <c r="G298"/>
  <c r="S297"/>
  <c r="Q297"/>
  <c r="O297"/>
  <c r="S296"/>
  <c r="Q296"/>
  <c r="O296"/>
  <c r="S295"/>
  <c r="Q295"/>
  <c r="O295"/>
  <c r="S294"/>
  <c r="Q294"/>
  <c r="O294"/>
  <c r="S293"/>
  <c r="Q293"/>
  <c r="O293"/>
  <c r="S292"/>
  <c r="Q292"/>
  <c r="O292"/>
  <c r="S291"/>
  <c r="Q291"/>
  <c r="O291"/>
  <c r="S290"/>
  <c r="Q290"/>
  <c r="O290"/>
  <c r="S289"/>
  <c r="Q289"/>
  <c r="O289"/>
  <c r="S288"/>
  <c r="Q288"/>
  <c r="O288"/>
  <c r="S287"/>
  <c r="Q287"/>
  <c r="O287"/>
  <c r="S286"/>
  <c r="Q286"/>
  <c r="O286"/>
  <c r="S285"/>
  <c r="Q285"/>
  <c r="O285"/>
  <c r="S284"/>
  <c r="Q284"/>
  <c r="O284"/>
  <c r="S283"/>
  <c r="Q283"/>
  <c r="O283"/>
  <c r="S282"/>
  <c r="Q282"/>
  <c r="O282"/>
  <c r="S281"/>
  <c r="Q281"/>
  <c r="O281"/>
  <c r="S280"/>
  <c r="Q280"/>
  <c r="O280"/>
  <c r="S279"/>
  <c r="Q279"/>
  <c r="O279"/>
  <c r="S278"/>
  <c r="Q278"/>
  <c r="O278"/>
  <c r="S277"/>
  <c r="Q277"/>
  <c r="O277"/>
  <c r="S276"/>
  <c r="Q276"/>
  <c r="O276"/>
  <c r="S275"/>
  <c r="Q275"/>
  <c r="O275"/>
  <c r="S274"/>
  <c r="Q274"/>
  <c r="O274"/>
  <c r="S273"/>
  <c r="Q273"/>
  <c r="O273"/>
  <c r="S272"/>
  <c r="Q272"/>
  <c r="O272"/>
  <c r="S271"/>
  <c r="Q271"/>
  <c r="O271"/>
  <c r="S270"/>
  <c r="Q270"/>
  <c r="O270"/>
  <c r="S269"/>
  <c r="Q269"/>
  <c r="O269"/>
  <c r="S268"/>
  <c r="Q268"/>
  <c r="O268"/>
  <c r="S267"/>
  <c r="Q267"/>
  <c r="O267"/>
  <c r="S266"/>
  <c r="Q266"/>
  <c r="O266"/>
  <c r="S265"/>
  <c r="Q265"/>
  <c r="O265"/>
  <c r="S264"/>
  <c r="Q264"/>
  <c r="O264"/>
  <c r="S263"/>
  <c r="Q263"/>
  <c r="O263"/>
  <c r="S262"/>
  <c r="Q262"/>
  <c r="O262"/>
  <c r="S261"/>
  <c r="Q261"/>
  <c r="O261"/>
  <c r="S260"/>
  <c r="Q260"/>
  <c r="O260"/>
  <c r="S259"/>
  <c r="Q259"/>
  <c r="O259"/>
  <c r="S258"/>
  <c r="Q258"/>
  <c r="O258"/>
  <c r="S257"/>
  <c r="Q257"/>
  <c r="O257"/>
  <c r="S256"/>
  <c r="Q256"/>
  <c r="O256"/>
  <c r="S255"/>
  <c r="Q255"/>
  <c r="O255"/>
  <c r="S254"/>
  <c r="Q254"/>
  <c r="O254"/>
  <c r="S253"/>
  <c r="Q253"/>
  <c r="O253"/>
  <c r="S252"/>
  <c r="Q252"/>
  <c r="O252"/>
  <c r="S251"/>
  <c r="Q251"/>
  <c r="O251"/>
  <c r="S250"/>
  <c r="Q250"/>
  <c r="O250"/>
  <c r="S249"/>
  <c r="Q249"/>
  <c r="O249"/>
  <c r="S248"/>
  <c r="Q248"/>
  <c r="O248"/>
  <c r="S247"/>
  <c r="Q247"/>
  <c r="O247"/>
  <c r="S246"/>
  <c r="Q246"/>
  <c r="O246"/>
  <c r="S245"/>
  <c r="Q245"/>
  <c r="O245"/>
  <c r="S244"/>
  <c r="Q244"/>
  <c r="O244"/>
  <c r="S243"/>
  <c r="Q243"/>
  <c r="O243"/>
  <c r="S242"/>
  <c r="Q242"/>
  <c r="O242"/>
  <c r="S241"/>
  <c r="Q241"/>
  <c r="O241"/>
  <c r="S240"/>
  <c r="Q240"/>
  <c r="O240"/>
  <c r="S239"/>
  <c r="Q239"/>
  <c r="O239"/>
  <c r="S238"/>
  <c r="Q238"/>
  <c r="O238"/>
  <c r="S237"/>
  <c r="Q237"/>
  <c r="O237"/>
  <c r="S236"/>
  <c r="Q236"/>
  <c r="O236"/>
  <c r="S235"/>
  <c r="Q235"/>
  <c r="O235"/>
  <c r="S234"/>
  <c r="Q234"/>
  <c r="O234"/>
  <c r="S233"/>
  <c r="Q233"/>
  <c r="O233"/>
  <c r="S232"/>
  <c r="Q232"/>
  <c r="O232"/>
  <c r="S231"/>
  <c r="Q231"/>
  <c r="O231"/>
  <c r="S230"/>
  <c r="Q230"/>
  <c r="O230"/>
  <c r="S229"/>
  <c r="Q229"/>
  <c r="O229"/>
  <c r="S228"/>
  <c r="Q228"/>
  <c r="O228"/>
  <c r="S227"/>
  <c r="Q227"/>
  <c r="O227"/>
  <c r="S226"/>
  <c r="Q226"/>
  <c r="O226"/>
  <c r="S225"/>
  <c r="Q225"/>
  <c r="O225"/>
  <c r="S224"/>
  <c r="Q224"/>
  <c r="O224"/>
  <c r="S223"/>
  <c r="Q223"/>
  <c r="O223"/>
  <c r="S222"/>
  <c r="Q222"/>
  <c r="O222"/>
  <c r="S221"/>
  <c r="Q221"/>
  <c r="O221"/>
  <c r="S220"/>
  <c r="Q220"/>
  <c r="O220"/>
  <c r="S219"/>
  <c r="Q219"/>
  <c r="O219"/>
  <c r="S218"/>
  <c r="Q218"/>
  <c r="O218"/>
  <c r="S217"/>
  <c r="Q217"/>
  <c r="O217"/>
  <c r="S216"/>
  <c r="Q216"/>
  <c r="O216"/>
  <c r="S215"/>
  <c r="Q215"/>
  <c r="O215"/>
  <c r="S214"/>
  <c r="Q214"/>
  <c r="O214"/>
  <c r="S213"/>
  <c r="Q213"/>
  <c r="O213"/>
  <c r="S212"/>
  <c r="Q212"/>
  <c r="O212"/>
  <c r="S211"/>
  <c r="Q211"/>
  <c r="O211"/>
  <c r="S210"/>
  <c r="Q210"/>
  <c r="O210"/>
  <c r="S209"/>
  <c r="Q209"/>
  <c r="O209"/>
  <c r="S208"/>
  <c r="Q208"/>
  <c r="O208"/>
  <c r="S207"/>
  <c r="Q207"/>
  <c r="O207"/>
  <c r="S206"/>
  <c r="Q206"/>
  <c r="O206"/>
  <c r="S205"/>
  <c r="Q205"/>
  <c r="O205"/>
  <c r="S204"/>
  <c r="Q204"/>
  <c r="O204"/>
  <c r="S203"/>
  <c r="Q203"/>
  <c r="O203"/>
  <c r="S202"/>
  <c r="Q202"/>
  <c r="O202"/>
  <c r="S201"/>
  <c r="Q201"/>
  <c r="O201"/>
  <c r="S200"/>
  <c r="Q200"/>
  <c r="O200"/>
  <c r="S199"/>
  <c r="Q199"/>
  <c r="O199"/>
  <c r="S198"/>
  <c r="Q198"/>
  <c r="O198"/>
  <c r="S197"/>
  <c r="Q197"/>
  <c r="O197"/>
  <c r="S196"/>
  <c r="Q196"/>
  <c r="O196"/>
  <c r="S195"/>
  <c r="Q195"/>
  <c r="O195"/>
  <c r="S194"/>
  <c r="Q194"/>
  <c r="O194"/>
  <c r="S193"/>
  <c r="Q193"/>
  <c r="O193"/>
  <c r="S192"/>
  <c r="Q192"/>
  <c r="O192"/>
  <c r="S191"/>
  <c r="Q191"/>
  <c r="O191"/>
  <c r="S190"/>
  <c r="Q190"/>
  <c r="O190"/>
  <c r="S189"/>
  <c r="Q189"/>
  <c r="O189"/>
  <c r="S188"/>
  <c r="Q188"/>
  <c r="O188"/>
  <c r="S187"/>
  <c r="Q187"/>
  <c r="O187"/>
  <c r="S186"/>
  <c r="Q186"/>
  <c r="O186"/>
  <c r="S185"/>
  <c r="Q185"/>
  <c r="O185"/>
  <c r="S184"/>
  <c r="Q184"/>
  <c r="O184"/>
  <c r="S183"/>
  <c r="Q183"/>
  <c r="O183"/>
  <c r="S182"/>
  <c r="Q182"/>
  <c r="O182"/>
  <c r="S181"/>
  <c r="Q181"/>
  <c r="O181"/>
  <c r="S180"/>
  <c r="Q180"/>
  <c r="O180"/>
  <c r="S179"/>
  <c r="Q179"/>
  <c r="O179"/>
  <c r="S178"/>
  <c r="Q178"/>
  <c r="O178"/>
  <c r="S177"/>
  <c r="Q177"/>
  <c r="O177"/>
  <c r="S176"/>
  <c r="Q176"/>
  <c r="O176"/>
  <c r="S175"/>
  <c r="Q175"/>
  <c r="O175"/>
  <c r="S174"/>
  <c r="Q174"/>
  <c r="O174"/>
  <c r="S173"/>
  <c r="Q173"/>
  <c r="O173"/>
  <c r="S172"/>
  <c r="Q172"/>
  <c r="O172"/>
  <c r="S171"/>
  <c r="Q171"/>
  <c r="O171"/>
  <c r="S170"/>
  <c r="Q170"/>
  <c r="O170"/>
  <c r="S169"/>
  <c r="Q169"/>
  <c r="O169"/>
  <c r="G169"/>
  <c r="S168"/>
  <c r="Q168"/>
  <c r="O168"/>
  <c r="G168"/>
  <c r="S167"/>
  <c r="Q167"/>
  <c r="O167"/>
  <c r="G167"/>
  <c r="S166"/>
  <c r="Q166"/>
  <c r="O166"/>
  <c r="S165"/>
  <c r="Q165"/>
  <c r="O165"/>
  <c r="S164"/>
  <c r="Q164"/>
  <c r="O164"/>
  <c r="S163"/>
  <c r="Q163"/>
  <c r="O163"/>
  <c r="S162"/>
  <c r="Q162"/>
  <c r="O162"/>
  <c r="S161"/>
  <c r="Q161"/>
  <c r="O161"/>
  <c r="S160"/>
  <c r="Q160"/>
  <c r="O160"/>
  <c r="S159"/>
  <c r="Q159"/>
  <c r="O159"/>
  <c r="S158"/>
  <c r="Q158"/>
  <c r="O158"/>
  <c r="S157"/>
  <c r="Q157"/>
  <c r="O157"/>
  <c r="S156"/>
  <c r="Q156"/>
  <c r="O156"/>
  <c r="S155"/>
  <c r="Q155"/>
  <c r="O155"/>
  <c r="S154"/>
  <c r="Q154"/>
  <c r="O154"/>
  <c r="S153"/>
  <c r="Q153"/>
  <c r="O153"/>
  <c r="S152"/>
  <c r="Q152"/>
  <c r="O152"/>
  <c r="S151"/>
  <c r="Q151"/>
  <c r="O151"/>
  <c r="S150"/>
  <c r="Q150"/>
  <c r="O150"/>
  <c r="S149"/>
  <c r="Q149"/>
  <c r="O149"/>
  <c r="S148"/>
  <c r="Q148"/>
  <c r="O148"/>
  <c r="S147"/>
  <c r="Q147"/>
  <c r="O147"/>
  <c r="S146"/>
  <c r="Q146"/>
  <c r="O146"/>
  <c r="S145"/>
  <c r="Q145"/>
  <c r="O145"/>
  <c r="S144"/>
  <c r="Q144"/>
  <c r="O144"/>
  <c r="S143"/>
  <c r="Q143"/>
  <c r="O143"/>
  <c r="S142"/>
  <c r="Q142"/>
  <c r="O142"/>
  <c r="S141"/>
  <c r="Q141"/>
  <c r="O141"/>
  <c r="S140"/>
  <c r="Q140"/>
  <c r="O140"/>
  <c r="S139"/>
  <c r="Q139"/>
  <c r="O139"/>
  <c r="S138"/>
  <c r="Q138"/>
  <c r="O138"/>
  <c r="S137"/>
  <c r="Q137"/>
  <c r="O137"/>
  <c r="S136"/>
  <c r="Q136"/>
  <c r="O136"/>
  <c r="S135"/>
  <c r="Q135"/>
  <c r="O135"/>
  <c r="S134"/>
  <c r="Q134"/>
  <c r="O134"/>
  <c r="S133"/>
  <c r="Q133"/>
  <c r="O133"/>
  <c r="S132"/>
  <c r="Q132"/>
  <c r="O132"/>
  <c r="S131"/>
  <c r="Q131"/>
  <c r="O131"/>
  <c r="S130"/>
  <c r="Q130"/>
  <c r="O130"/>
  <c r="S129"/>
  <c r="Q129"/>
  <c r="O129"/>
  <c r="S128"/>
  <c r="Q128"/>
  <c r="O128"/>
  <c r="S127"/>
  <c r="Q127"/>
  <c r="O127"/>
  <c r="S126"/>
  <c r="Q126"/>
  <c r="O126"/>
  <c r="S125"/>
  <c r="Q125"/>
  <c r="O125"/>
  <c r="S124"/>
  <c r="Q124"/>
  <c r="O124"/>
  <c r="S123"/>
  <c r="Q123"/>
  <c r="O123"/>
  <c r="S122"/>
  <c r="Q122"/>
  <c r="O122"/>
  <c r="S121"/>
  <c r="Q121"/>
  <c r="O121"/>
  <c r="S120"/>
  <c r="Q120"/>
  <c r="O120"/>
  <c r="S119"/>
  <c r="Q119"/>
  <c r="O119"/>
  <c r="S118"/>
  <c r="Q118"/>
  <c r="O118"/>
  <c r="S117"/>
  <c r="Q117"/>
  <c r="O117"/>
  <c r="S116"/>
  <c r="Q116"/>
  <c r="O116"/>
  <c r="S115"/>
  <c r="Q115"/>
  <c r="O115"/>
  <c r="S114"/>
  <c r="Q114"/>
  <c r="O114"/>
  <c r="S113"/>
  <c r="Q113"/>
  <c r="O113"/>
  <c r="S112"/>
  <c r="Q112"/>
  <c r="O112"/>
  <c r="S111"/>
  <c r="Q111"/>
  <c r="O111"/>
  <c r="S110"/>
  <c r="Q110"/>
  <c r="O110"/>
  <c r="S109"/>
  <c r="Q109"/>
  <c r="O109"/>
  <c r="S108"/>
  <c r="Q108"/>
  <c r="O108"/>
  <c r="S107"/>
  <c r="Q107"/>
  <c r="O107"/>
  <c r="S106"/>
  <c r="Q106"/>
  <c r="O106"/>
  <c r="S105"/>
  <c r="Q105"/>
  <c r="O105"/>
  <c r="S104"/>
  <c r="Q104"/>
  <c r="O104"/>
  <c r="S103"/>
  <c r="Q103"/>
  <c r="O103"/>
  <c r="S102"/>
  <c r="Q102"/>
  <c r="O102"/>
  <c r="S101"/>
  <c r="Q101"/>
  <c r="O101"/>
  <c r="S100"/>
  <c r="Q100"/>
  <c r="O100"/>
  <c r="S99"/>
  <c r="Q99"/>
  <c r="O99"/>
  <c r="S98"/>
  <c r="Q98"/>
  <c r="O98"/>
  <c r="S97"/>
  <c r="Q97"/>
  <c r="O97"/>
  <c r="S96"/>
  <c r="Q96"/>
  <c r="O96"/>
  <c r="S95"/>
  <c r="Q95"/>
  <c r="O95"/>
  <c r="S94"/>
  <c r="Q94"/>
  <c r="O94"/>
  <c r="S93"/>
  <c r="Q93"/>
  <c r="O93"/>
  <c r="S92"/>
  <c r="Q92"/>
  <c r="O92"/>
  <c r="S91"/>
  <c r="Q91"/>
  <c r="O91"/>
  <c r="S90"/>
  <c r="Q90"/>
  <c r="O90"/>
  <c r="S89"/>
  <c r="Q89"/>
  <c r="O89"/>
  <c r="S88"/>
  <c r="Q88"/>
  <c r="O88"/>
  <c r="S87"/>
  <c r="Q87"/>
  <c r="O87"/>
  <c r="S86"/>
  <c r="Q86"/>
  <c r="O86"/>
  <c r="S85"/>
  <c r="Q85"/>
  <c r="O85"/>
  <c r="S84"/>
  <c r="Q84"/>
  <c r="O84"/>
  <c r="S83"/>
  <c r="Q83"/>
  <c r="O83"/>
  <c r="S82"/>
  <c r="Q82"/>
  <c r="O82"/>
  <c r="S81"/>
  <c r="Q81"/>
  <c r="O81"/>
  <c r="S80"/>
  <c r="Q80"/>
  <c r="O80"/>
  <c r="S79"/>
  <c r="Q79"/>
  <c r="O79"/>
  <c r="S78"/>
  <c r="Q78"/>
  <c r="O78"/>
  <c r="S77"/>
  <c r="Q77"/>
  <c r="O77"/>
  <c r="S76"/>
  <c r="Q76"/>
  <c r="O76"/>
  <c r="S75"/>
  <c r="Q75"/>
  <c r="O75"/>
  <c r="S74"/>
  <c r="Q74"/>
  <c r="O74"/>
  <c r="S73"/>
  <c r="Q73"/>
  <c r="O73"/>
  <c r="S72"/>
  <c r="Q72"/>
  <c r="O72"/>
  <c r="S71"/>
  <c r="Q71"/>
  <c r="O71"/>
  <c r="S70"/>
  <c r="Q70"/>
  <c r="O70"/>
  <c r="S69"/>
  <c r="Q69"/>
  <c r="O69"/>
  <c r="S68"/>
  <c r="Q68"/>
  <c r="O68"/>
  <c r="S67"/>
  <c r="Q67"/>
  <c r="O67"/>
  <c r="S66"/>
  <c r="Q66"/>
  <c r="O66"/>
  <c r="S65"/>
  <c r="Q65"/>
  <c r="O65"/>
  <c r="S64"/>
  <c r="Q64"/>
  <c r="O64"/>
  <c r="S63"/>
  <c r="Q63"/>
  <c r="O63"/>
  <c r="S62"/>
  <c r="Q62"/>
  <c r="O62"/>
  <c r="S61"/>
  <c r="Q61"/>
  <c r="O61"/>
  <c r="S60"/>
  <c r="Q60"/>
  <c r="O60"/>
  <c r="S59"/>
  <c r="Q59"/>
  <c r="O59"/>
  <c r="S58"/>
  <c r="Q58"/>
  <c r="O58"/>
  <c r="S57"/>
  <c r="Q57"/>
  <c r="O57"/>
  <c r="S56"/>
  <c r="Q56"/>
  <c r="O56"/>
  <c r="S55"/>
  <c r="Q55"/>
  <c r="O55"/>
  <c r="S54"/>
  <c r="Q54"/>
  <c r="O54"/>
  <c r="S53"/>
  <c r="Q53"/>
  <c r="O53"/>
  <c r="S52"/>
  <c r="Q52"/>
  <c r="O52"/>
  <c r="S51"/>
  <c r="Q51"/>
  <c r="O51"/>
  <c r="S50"/>
  <c r="Q50"/>
  <c r="O50"/>
  <c r="S49"/>
  <c r="Q49"/>
  <c r="O49"/>
  <c r="S48"/>
  <c r="Q48"/>
  <c r="O48"/>
  <c r="S47"/>
  <c r="Q47"/>
  <c r="O47"/>
  <c r="S46"/>
  <c r="Q46"/>
  <c r="O46"/>
  <c r="S45"/>
  <c r="Q45"/>
  <c r="O45"/>
  <c r="S44"/>
  <c r="Q44"/>
  <c r="O44"/>
  <c r="S43"/>
  <c r="Q43"/>
  <c r="O43"/>
  <c r="S42"/>
  <c r="Q42"/>
  <c r="O42"/>
  <c r="S41"/>
  <c r="Q41"/>
  <c r="O41"/>
  <c r="S40"/>
  <c r="Q40"/>
  <c r="O40"/>
  <c r="S39"/>
  <c r="Q39"/>
  <c r="O39"/>
  <c r="S38"/>
  <c r="Q38"/>
  <c r="O38"/>
  <c r="S37"/>
  <c r="Q37"/>
  <c r="O37"/>
  <c r="S36"/>
  <c r="Q36"/>
  <c r="O36"/>
  <c r="S35"/>
  <c r="Q35"/>
  <c r="O35"/>
  <c r="S34"/>
  <c r="Q34"/>
  <c r="O34"/>
  <c r="S33"/>
  <c r="Q33"/>
  <c r="O33"/>
  <c r="S32"/>
  <c r="Q32"/>
  <c r="O32"/>
  <c r="S31"/>
  <c r="Q31"/>
  <c r="O31"/>
  <c r="S30"/>
  <c r="Q30"/>
  <c r="O30"/>
  <c r="S29"/>
  <c r="Q29"/>
  <c r="O29"/>
  <c r="S28"/>
  <c r="Q28"/>
  <c r="O28"/>
  <c r="S27"/>
  <c r="Q27"/>
  <c r="O27"/>
  <c r="S26"/>
  <c r="Q26"/>
  <c r="O26"/>
  <c r="S25"/>
  <c r="Q25"/>
  <c r="O25"/>
  <c r="S24"/>
  <c r="Q24"/>
  <c r="O24"/>
  <c r="S23"/>
  <c r="Q23"/>
  <c r="O23"/>
  <c r="S22"/>
  <c r="Q22"/>
  <c r="O22"/>
  <c r="S21"/>
  <c r="Q21"/>
  <c r="O21"/>
  <c r="S20"/>
  <c r="Q20"/>
  <c r="O20"/>
  <c r="S19"/>
  <c r="Q19"/>
  <c r="O19"/>
  <c r="S18"/>
  <c r="Q18"/>
  <c r="O18"/>
  <c r="S17"/>
  <c r="Q17"/>
  <c r="O17"/>
  <c r="S16"/>
  <c r="Q16"/>
  <c r="O16"/>
  <c r="S15"/>
  <c r="Q15"/>
  <c r="O15"/>
  <c r="S14"/>
  <c r="Q14"/>
  <c r="O14"/>
  <c r="S13"/>
  <c r="Q13"/>
  <c r="O13"/>
  <c r="S12"/>
  <c r="Q12"/>
  <c r="O12"/>
  <c r="S11"/>
  <c r="Q11"/>
  <c r="O11"/>
  <c r="S10"/>
  <c r="Q10"/>
  <c r="O10"/>
  <c r="S9"/>
  <c r="Q9"/>
  <c r="O9"/>
  <c r="S8"/>
  <c r="Q8"/>
  <c r="O8"/>
  <c r="S7"/>
  <c r="Q7"/>
  <c r="O7"/>
  <c r="S6"/>
  <c r="Q6"/>
  <c r="O6"/>
  <c r="S5"/>
  <c r="Q5"/>
  <c r="O5"/>
  <c r="S4"/>
  <c r="Q4"/>
  <c r="O4"/>
  <c r="S3"/>
  <c r="Q3"/>
  <c r="O3"/>
  <c r="S2"/>
  <c r="Q2"/>
  <c r="O2"/>
</calcChain>
</file>

<file path=xl/comments1.xml><?xml version="1.0" encoding="utf-8"?>
<comments xmlns="http://schemas.openxmlformats.org/spreadsheetml/2006/main">
  <authors>
    <author/>
  </authors>
  <commentList>
    <comment ref="A1" authorId="0">
      <text>
        <r>
          <rPr>
            <sz val="9"/>
            <color indexed="8"/>
            <rFont val="Arial"/>
            <family val="2"/>
          </rPr>
          <t>Iniciales del lugar de muestreo general (Isl aNatividad IN y el sito Punat Prieta), después un guion y la fecha de cuando se realizó el muestreo, después se incluyen las inciales de la persona que hizo el censo, únicamente usar dos letras, y cuando se repitan las iniciales usar numeros: 1) Roberto Vazquez,RV 2) Aloso Murillo AM, despues se incluye el número de buceo y el número de replica separados por un guion y finalmente el tipo de censo (media de Abulon) .  Por ejemplo: INPP-150806-AM-1-1-MA</t>
        </r>
      </text>
    </comment>
    <comment ref="B1" authorId="0">
      <text>
        <r>
          <rPr>
            <sz val="9"/>
            <color indexed="8"/>
            <rFont val="Arial"/>
            <family val="2"/>
          </rPr>
          <t xml:space="preserve">Nombre completo del observador con el apellido paterno.
</t>
        </r>
      </text>
    </comment>
    <comment ref="C1" authorId="0">
      <text>
        <r>
          <rPr>
            <sz val="9"/>
            <color indexed="8"/>
            <rFont val="Arial"/>
            <family val="2"/>
          </rPr>
          <t xml:space="preserve">Dia, mes y año de cuando se realizo el censo, dia con numero, nombre abreviado del mes con las tres primeras letras (ene, feb, etc) y el año completo, no abreviado. Por ejemplo: 4/ago/2006.
</t>
        </r>
      </text>
    </comment>
    <comment ref="E1" authorId="0">
      <text>
        <r>
          <rPr>
            <sz val="9"/>
            <color indexed="8"/>
            <rFont val="Arial"/>
            <family val="2"/>
          </rPr>
          <t xml:space="preserve">Hora de inicio del transecto usando formato de 24 horas, por ejemplo: 12:34.
</t>
        </r>
      </text>
    </comment>
    <comment ref="F1" authorId="0">
      <text>
        <r>
          <rPr>
            <sz val="9"/>
            <color indexed="8"/>
            <rFont val="Arial"/>
            <family val="2"/>
          </rPr>
          <t>Hora final del transecto usando formato de 24 horas, por ejemplo: 12:54.</t>
        </r>
      </text>
    </comment>
    <comment ref="G1" authorId="0">
      <text>
        <r>
          <rPr>
            <sz val="9"/>
            <color indexed="8"/>
            <rFont val="Arial"/>
            <family val="2"/>
          </rPr>
          <t>Diferencia entre la hora de inicio y final del transecto en minutos.</t>
        </r>
      </text>
    </comment>
    <comment ref="H1" authorId="0">
      <text>
        <r>
          <rPr>
            <sz val="9"/>
            <color indexed="8"/>
            <rFont val="Arial"/>
            <family val="2"/>
          </rPr>
          <t>Epoca en la se realizo el buceo.                                                                    1: enero-junio                                                                                             2: julio-diciembre</t>
        </r>
      </text>
    </comment>
    <comment ref="I1" authorId="0">
      <text>
        <r>
          <rPr>
            <sz val="9"/>
            <color indexed="8"/>
            <rFont val="Arial"/>
            <family val="2"/>
          </rPr>
          <t>Numero de buceo. Se asignara un numero consecutivo por cada buceo que se realice por dia</t>
        </r>
      </text>
    </comment>
    <comment ref="J1" authorId="0">
      <text>
        <r>
          <rPr>
            <sz val="9"/>
            <color indexed="8"/>
            <rFont val="Arial"/>
            <family val="2"/>
          </rPr>
          <t>Número de replica (Censo). Cada buzo asignara un número consecutivo por dia.</t>
        </r>
      </text>
    </comment>
    <comment ref="K1" authorId="0">
      <text>
        <r>
          <rPr>
            <sz val="9"/>
            <color indexed="8"/>
            <rFont val="Arial"/>
            <family val="2"/>
          </rPr>
          <t>Número de transecto. Se asignara un número consecutivo por dia, de acuerdo a la epoca y sitio del censo.</t>
        </r>
      </text>
    </comment>
    <comment ref="L1" authorId="0">
      <text>
        <r>
          <rPr>
            <sz val="9"/>
            <color indexed="8"/>
            <rFont val="Arial"/>
            <family val="2"/>
          </rPr>
          <t xml:space="preserve">Nombre del bloque en donde se realizó el censo de acuerdo a la nomenclatura de la cooperativa, sitios : Punta Prieta, reventadora de Babencho, La Guanera, La Planan y La Dulce
</t>
        </r>
      </text>
    </comment>
    <comment ref="M1" authorId="0">
      <text>
        <r>
          <rPr>
            <sz val="9"/>
            <color indexed="8"/>
            <rFont val="Arial"/>
            <family val="2"/>
          </rPr>
          <t>Nombre extenso del bloque en donde se realizó el censo, sitios de reservas: Bajo 8 Brazas, Bajo el Cochi 1, Bajo el Cochi Sur, Bajo el Cochi Norte, Bajo el Murcielago, Bajo las Tijeras Cabrillas 1, Bajo las Tijeras Cabrillas 2, Bajo las Tijeras Cabrillas 3, Bajo las Tijeras Garropas 1, Bajo las Tijeras Garropas 2, El Criadero, Isla Coronado Piedra Blanca, Isla Coronado Piedra Lajas, Isla Danzante Interior, Isla Danzante Hongo 1, Isla Danzante Hongo 2, Islote Tijeras, Los Candeleros, Piedra Ahogada, Puerto Escondido Barco Hundido, Puerto Escondido Manglar, Punta Balandra, Punta Lobos Isla Carmen 1, Punta Lobos Isla Carmen 3, Punta Lobos Isla Carmen 4, Punta Lobos Isla Carmen 5, Punta Norte Isla Danzante Cactus, Punta Norte Isla Danzante Faro Viejo, Punta Norte Isla San Idelfonso.</t>
        </r>
      </text>
    </comment>
    <comment ref="N1" authorId="0">
      <text>
        <r>
          <rPr>
            <sz val="9"/>
            <color indexed="8"/>
            <rFont val="Arial"/>
            <family val="2"/>
          </rPr>
          <t xml:space="preserve">Tipo de sitio:
Agregacion:  1
No agregacion:  2
</t>
        </r>
      </text>
    </comment>
    <comment ref="O1" authorId="0">
      <text>
        <r>
          <rPr>
            <sz val="9"/>
            <color indexed="8"/>
            <rFont val="Arial"/>
            <family val="2"/>
          </rPr>
          <t xml:space="preserve">Profundidad inicial del transecto en pies.
</t>
        </r>
      </text>
    </comment>
    <comment ref="P1" authorId="0">
      <text>
        <r>
          <rPr>
            <sz val="9"/>
            <color indexed="8"/>
            <rFont val="Arial"/>
            <family val="2"/>
          </rPr>
          <t xml:space="preserve">Profundidad inicial del transecto en metros.
</t>
        </r>
      </text>
    </comment>
    <comment ref="Q1" authorId="0">
      <text>
        <r>
          <rPr>
            <sz val="9"/>
            <color indexed="8"/>
            <rFont val="Arial"/>
            <family val="2"/>
          </rPr>
          <t xml:space="preserve">Profundidad final del transecto en pies.
</t>
        </r>
      </text>
    </comment>
    <comment ref="R1" authorId="0">
      <text>
        <r>
          <rPr>
            <sz val="9"/>
            <color indexed="8"/>
            <rFont val="Arial"/>
            <family val="2"/>
          </rPr>
          <t xml:space="preserve">Profundidad final del transecto en metros.
</t>
        </r>
      </text>
    </comment>
    <comment ref="S1" authorId="0">
      <text>
        <r>
          <rPr>
            <sz val="9"/>
            <color indexed="8"/>
            <rFont val="Arial"/>
            <family val="2"/>
          </rPr>
          <t xml:space="preserve">Profundidad maxima del transecto en pies.
</t>
        </r>
      </text>
    </comment>
    <comment ref="T1" authorId="0">
      <text>
        <r>
          <rPr>
            <sz val="9"/>
            <color indexed="8"/>
            <rFont val="Arial"/>
            <family val="2"/>
          </rPr>
          <t>Profundidad maxima del transecto en metros.</t>
        </r>
      </text>
    </comment>
    <comment ref="U1" authorId="0">
      <text>
        <r>
          <rPr>
            <sz val="9"/>
            <color indexed="8"/>
            <rFont val="Arial"/>
            <family val="2"/>
          </rPr>
          <t>Profundidad media del transecto en pies.</t>
        </r>
      </text>
    </comment>
    <comment ref="V1" authorId="0">
      <text>
        <r>
          <rPr>
            <sz val="9"/>
            <color indexed="8"/>
            <rFont val="Arial"/>
            <family val="2"/>
          </rPr>
          <t>Profundidad media del transecto en metros.</t>
        </r>
      </text>
    </comment>
    <comment ref="W1" authorId="0">
      <text>
        <r>
          <rPr>
            <sz val="9"/>
            <color indexed="8"/>
            <rFont val="Arial"/>
            <family val="2"/>
          </rPr>
          <t xml:space="preserve">Latitud en grados decimales . Por ejemplo: 27.56789.
</t>
        </r>
      </text>
    </comment>
    <comment ref="X1" authorId="0">
      <text>
        <r>
          <rPr>
            <sz val="9"/>
            <color indexed="8"/>
            <rFont val="Arial"/>
            <family val="2"/>
          </rPr>
          <t xml:space="preserve">Longitud en  grados  decimales . Por ejemplo: 115.56778.
</t>
        </r>
      </text>
    </comment>
    <comment ref="Y1" authorId="0">
      <text>
        <r>
          <rPr>
            <sz val="9"/>
            <color indexed="8"/>
            <rFont val="Arial"/>
            <family val="2"/>
          </rPr>
          <t xml:space="preserve">Temperatura del agua durante el censo en grados fahrenheit.
</t>
        </r>
      </text>
    </comment>
    <comment ref="Z1" authorId="0">
      <text>
        <r>
          <rPr>
            <sz val="9"/>
            <color indexed="8"/>
            <rFont val="Arial"/>
            <family val="2"/>
          </rPr>
          <t xml:space="preserve">Temperatura del agua durante el censo en grados centigrados.
</t>
        </r>
      </text>
    </comment>
    <comment ref="AA1" authorId="0">
      <text>
        <r>
          <rPr>
            <sz val="9"/>
            <color indexed="8"/>
            <rFont val="Arial"/>
            <family val="2"/>
          </rPr>
          <t xml:space="preserve">Visibilidad durante el censo en metros.
</t>
        </r>
      </text>
    </comment>
    <comment ref="AB1" authorId="0">
      <text>
        <r>
          <rPr>
            <sz val="9"/>
            <color indexed="8"/>
            <rFont val="Arial"/>
            <family val="2"/>
          </rPr>
          <t>Numero total de organismos de todas las especies observadas en el transecto sin importar el tamaño, el genero o la edad.</t>
        </r>
      </text>
    </comment>
  </commentList>
</comments>
</file>

<file path=xl/sharedStrings.xml><?xml version="1.0" encoding="utf-8"?>
<sst xmlns="http://schemas.openxmlformats.org/spreadsheetml/2006/main" count="50484" uniqueCount="542">
  <si>
    <t>codigo</t>
  </si>
  <si>
    <t>observador</t>
  </si>
  <si>
    <t>fecha</t>
  </si>
  <si>
    <t>año</t>
  </si>
  <si>
    <t>tiempo inicio</t>
  </si>
  <si>
    <t>tiempo final</t>
  </si>
  <si>
    <t>tiempo total</t>
  </si>
  <si>
    <t>epoca</t>
  </si>
  <si>
    <t>no. buceo</t>
  </si>
  <si>
    <t>no. replica</t>
  </si>
  <si>
    <t>Busqueda</t>
  </si>
  <si>
    <t>sitio</t>
  </si>
  <si>
    <t>sitio en extenso</t>
  </si>
  <si>
    <t>tipo de sitio</t>
  </si>
  <si>
    <t>prof inicial (ft)</t>
  </si>
  <si>
    <t>prof inicial (m)</t>
  </si>
  <si>
    <t>prof final (ft)</t>
  </si>
  <si>
    <t>prof final (m)</t>
  </si>
  <si>
    <t>prof max (ft)</t>
  </si>
  <si>
    <t>prof max (m)</t>
  </si>
  <si>
    <t>prof X (ft)</t>
  </si>
  <si>
    <t>Prof X  (m)</t>
  </si>
  <si>
    <t>latitud (N)</t>
  </si>
  <si>
    <t>longitud (W)</t>
  </si>
  <si>
    <t>temperatura (°F)</t>
  </si>
  <si>
    <t>temperatura (°C)</t>
  </si>
  <si>
    <t>visibilidad (m)</t>
  </si>
  <si>
    <t>especie</t>
  </si>
  <si>
    <t>Parche</t>
  </si>
  <si>
    <t>talla</t>
  </si>
  <si>
    <t>Abundancia</t>
  </si>
  <si>
    <t>Tiempo</t>
  </si>
  <si>
    <t>Direccion</t>
  </si>
  <si>
    <t>Tipo de Censo</t>
  </si>
  <si>
    <t>CORRECCION DE TALLAS (cm)</t>
  </si>
  <si>
    <t>PESO (gr)</t>
  </si>
  <si>
    <t>FECUNDIDAD (millones de huevos)</t>
  </si>
  <si>
    <t>FECUNDIDAD CORREGIDA (inmaduros=0)</t>
  </si>
  <si>
    <t>Condición</t>
  </si>
  <si>
    <t>INLADU-180806-RV-1-1-MAM</t>
  </si>
  <si>
    <t>Roberto Vazquez</t>
  </si>
  <si>
    <t>La Dulce</t>
  </si>
  <si>
    <t>La Dulce, Isla Natividad Baja California Sur</t>
  </si>
  <si>
    <t>n/d</t>
  </si>
  <si>
    <t>Amarillo</t>
  </si>
  <si>
    <t>INLADU-180806-RV-1-1-MAZ</t>
  </si>
  <si>
    <t>Azul</t>
  </si>
  <si>
    <t>INLAPL-140806-RV-1-1-MAM</t>
  </si>
  <si>
    <t>La Plana/Las Cuevas</t>
  </si>
  <si>
    <t>La Plana/Las Cuevas, Isla Natividad, Baja California Sur</t>
  </si>
  <si>
    <t>INLAPL-140806-RV-1-1-MAZ</t>
  </si>
  <si>
    <t>INREBA-210806-RV-1-1-MAM</t>
  </si>
  <si>
    <t>La Reventadora de Babencho, Isla Natividad Baja California Sur</t>
  </si>
  <si>
    <t>INREBA-210806-RV-1-1-MAZ</t>
  </si>
  <si>
    <t>INLADU-180806-RV-2-2-MAM</t>
  </si>
  <si>
    <t>INLADU-180806-RV-2-2-MAZ</t>
  </si>
  <si>
    <t>INLAPL-140806-RV-2-2-MAM</t>
  </si>
  <si>
    <t>INLAPL-140806-RV-2-2-MAZ</t>
  </si>
  <si>
    <t>INREBA-210806-RV-2-2-MAM</t>
  </si>
  <si>
    <t>INREBA-210806-RV-2-2-MAZ</t>
  </si>
  <si>
    <t>INPUPR-190806-RV-2-2-MAM</t>
  </si>
  <si>
    <t>Punta Prieta</t>
  </si>
  <si>
    <t>Punta Prieta, Isla Natividad Baja California Sur</t>
  </si>
  <si>
    <t>INPUPR-190806-RV-2-2-MAZ</t>
  </si>
  <si>
    <t>INLADU-220806-RV-1-1-MAM</t>
  </si>
  <si>
    <t>INLADU-220806-RV-1-1-MAZ</t>
  </si>
  <si>
    <t>INLAPL-150806-RV-1-3-MAM</t>
  </si>
  <si>
    <t>INLAPL-150806-RV-1-3-MAZ</t>
  </si>
  <si>
    <t>INREBA-230806-RV-1-3-MAM</t>
  </si>
  <si>
    <t>INREBA-230806-RV-1-3-MAZ</t>
  </si>
  <si>
    <t>INPUPR-190806-RV-1-1-MAM</t>
  </si>
  <si>
    <t>INPUPR-190806-RV-1-1-MAZ</t>
  </si>
  <si>
    <t>INPUPR-250806-RV-1-3-MAM</t>
  </si>
  <si>
    <t>INPUPR-250806-RV-1-3-MAZ</t>
  </si>
  <si>
    <t>INLAPL-150806-RV-2-4-MAM</t>
  </si>
  <si>
    <t>INLAPL-150806-RV-2-4-MAZ</t>
  </si>
  <si>
    <t>INREBA-230806-RV-2-4-MAM</t>
  </si>
  <si>
    <t>INREBA-230806-RV-2-4-MAZ</t>
  </si>
  <si>
    <t>INPUPR-250806-RV-2-4-MAM</t>
  </si>
  <si>
    <t>INPUPR-250806-RV-2-4-MAZ</t>
  </si>
  <si>
    <t>INLAPL-160806-RV-1-5-MAM</t>
  </si>
  <si>
    <t>INLAPL-160806-RV-1-5-MAZ</t>
  </si>
  <si>
    <t>INLAPL-160806-RV-2-6-MAM</t>
  </si>
  <si>
    <t>INLAPL-160806-RV-2-6-MAZ</t>
  </si>
  <si>
    <t>INLAPL-170806-RV-1-7-MAM</t>
  </si>
  <si>
    <t>INLAPL-170806-RV-1-7-MAZ</t>
  </si>
  <si>
    <t>INLAPL-170806-RV-2-8-MAM</t>
  </si>
  <si>
    <t>INLAPL-170806-RV-2-8-MAZ</t>
  </si>
  <si>
    <t>INPUPR-190707-RV-1-1-MAM</t>
  </si>
  <si>
    <t>INPUPR-190707-RV-2-2-MAM</t>
  </si>
  <si>
    <t>INLAPL-200707-RV-2-2-MAM</t>
  </si>
  <si>
    <t>INLAPL-210707-RV-2-4-MAM</t>
  </si>
  <si>
    <t>INLAPL-210707-RV-1-3-MAM</t>
  </si>
  <si>
    <t>INREBA-230707-RV-1-1-MAM</t>
  </si>
  <si>
    <t>INREBA-230707-RV-2-2-MAM</t>
  </si>
  <si>
    <t>INLADU-240707-RV-2-3-MAZ</t>
  </si>
  <si>
    <t>INLADU-240707-RV-1-2-MAM</t>
  </si>
  <si>
    <t>INLADU-260707-RV-1-4-MAM</t>
  </si>
  <si>
    <t>INLAGU-270707-RV-1-1-MAM</t>
  </si>
  <si>
    <t xml:space="preserve">La Guanera </t>
  </si>
  <si>
    <t>INLAGU-270707-RV-2-2-MAM</t>
  </si>
  <si>
    <t>INLABA-280707-RV-1-1-MAM</t>
  </si>
  <si>
    <t>La Barrita de los Anegados, Isla Natividad, Baja California Sur</t>
  </si>
  <si>
    <t>INLABA-280707-RV-2-2-MAM</t>
  </si>
  <si>
    <t>INLABA-300707-RV-1-3-MAM</t>
  </si>
  <si>
    <t>INPUPR-310707-RV-1-4-MAM</t>
  </si>
  <si>
    <t>INREBA-010807-RV-3-5-MAM</t>
  </si>
  <si>
    <t>INREBA-010807-RV-2-4-MAM</t>
  </si>
  <si>
    <t>INREBA-010807-RV-1-3-MAM</t>
  </si>
  <si>
    <t>INLAGU-020807-RV-2-3-MAM</t>
  </si>
  <si>
    <t>INREBA-020807-RV-1-5-MAM</t>
  </si>
  <si>
    <t>INREBA-010807-RV-1-3-MAZ</t>
  </si>
  <si>
    <t>INREBA-010807-RV-2-4-MAZ</t>
  </si>
  <si>
    <t>INREBA-010807-RV-3-5-MAZ</t>
  </si>
  <si>
    <t>INPUPR-190707-RV-1-1-MAZ</t>
  </si>
  <si>
    <t>INPUPR-190707-RV-2-2-MAZ</t>
  </si>
  <si>
    <t>INLAGU-270707-RV-2-2-MAZ</t>
  </si>
  <si>
    <t>INLABA-280707-RV-2-2-MAZ</t>
  </si>
  <si>
    <t>INLABA-300707-RV-1-3-MAZ</t>
  </si>
  <si>
    <t>INLAPL-200707-RV-2-2-MAZ</t>
  </si>
  <si>
    <t>INLAPL-210707-RV-1-3-MAZ</t>
  </si>
  <si>
    <t>INREBA-020807-RV-1-5-MAZ</t>
  </si>
  <si>
    <t>INLADU-240707-RV-1-2-MAZ</t>
  </si>
  <si>
    <t>INLADU-240707-RV-2-3-MAM</t>
  </si>
  <si>
    <t>INLAPL-210707-RV-2-4-MAZ</t>
  </si>
  <si>
    <t>INPUPR-250707-RV-1-3-MAZ</t>
  </si>
  <si>
    <t>INLAPL-200707-RV-1-1-MAM</t>
  </si>
  <si>
    <t>INLAPL-200707-RV-2-1-MAZ</t>
  </si>
  <si>
    <t>INPUPR-220708-AG-1-3-MAM</t>
  </si>
  <si>
    <t>Alonso Grosso</t>
  </si>
  <si>
    <t>INPUPR-220708-RV-1-1-MAM</t>
  </si>
  <si>
    <t>INPUPR-220708-AG-2-4-MAM</t>
  </si>
  <si>
    <t>INPUPR-220708-RV-2-2-MAM</t>
  </si>
  <si>
    <t>INPUPR-220708-AG-1-3-MAZ</t>
  </si>
  <si>
    <t>INPUPR-220708-RV-1-1-MAZ</t>
  </si>
  <si>
    <t>INPUPR-220708-AG-2-4-MAZ</t>
  </si>
  <si>
    <t>INPUPR-220708-RV-2-2-MAZ</t>
  </si>
  <si>
    <t>INLAGU-230708-RV-1-1-MAM</t>
  </si>
  <si>
    <t>INLAGU-230708-RV-2-2-MAM</t>
  </si>
  <si>
    <t>INLAGU-230708-RV-2-2-MAZ</t>
  </si>
  <si>
    <t>INLAGU-240708-AG-2-3-MAM</t>
  </si>
  <si>
    <t>INLAGU-240708-AG-2-3-MAZ</t>
  </si>
  <si>
    <t>INLAPL-240708-AG-1-1-MAM</t>
  </si>
  <si>
    <t>INLAPL-240708-AG-1-1-MAZ</t>
  </si>
  <si>
    <t>INLABA-250708-AG-2-2-MAM</t>
  </si>
  <si>
    <t>INLABA-250708-RV-1-1-MAM</t>
  </si>
  <si>
    <t>INLABA-250708-RV-1-1-MAZ</t>
  </si>
  <si>
    <t>INLABA-250708-AG-2-2-MAZ</t>
  </si>
  <si>
    <t>INPUPR-250708-AG-1-5-MAM</t>
  </si>
  <si>
    <t>INPUPR-250708-RV-1-6-MAM</t>
  </si>
  <si>
    <t>INPUPR-250708-AG-1-5-MAZ</t>
  </si>
  <si>
    <t>INLADU-260708-RV-2-4-MAZ</t>
  </si>
  <si>
    <t>INLADU-260708-AG-1-1-MAZ</t>
  </si>
  <si>
    <t>INLADU-260708-AG-2-2-MAM</t>
  </si>
  <si>
    <t>INLADU-280708-RV-1-5-MAM</t>
  </si>
  <si>
    <t>INLADU-260708-AG-2-2-MAZ</t>
  </si>
  <si>
    <t>INLADU-260708-AG-1-1-MAM</t>
  </si>
  <si>
    <t>INLAPL-280708-RV-1-2-MAM</t>
  </si>
  <si>
    <t>INLAPL-280708-RV-1-2-MAZ</t>
  </si>
  <si>
    <t>INLAPL-300708-AM-1-3-MAM</t>
  </si>
  <si>
    <t>INLAGU-020808-AG-2-4-MAZ</t>
  </si>
  <si>
    <t>INLAGU-020808-AG-2-4-MAM</t>
  </si>
  <si>
    <t>INLAGU-020808-AM-1-5-MAM</t>
  </si>
  <si>
    <t>Abraham Mayoral</t>
  </si>
  <si>
    <t>INLAGU-020808-AM-1-5-MAZ</t>
  </si>
  <si>
    <t>INPUPR-020808-AG-1-7-MAM</t>
  </si>
  <si>
    <t>INPUPR-020808-AG-1-7-MAZ</t>
  </si>
  <si>
    <t>INLAGU-230708-RV-1-1-MAZ</t>
  </si>
  <si>
    <t>INLAGU-260708-RV-2-4-MAM</t>
  </si>
  <si>
    <t>INLAGU-260708-RV-1-3-MAM</t>
  </si>
  <si>
    <t>INLADU-310709-RV-1-1-MAM</t>
  </si>
  <si>
    <t>INLADU-310709-RV-2-2-MAM</t>
  </si>
  <si>
    <t>INLAPL-010809-RV-1-1-MAM</t>
  </si>
  <si>
    <t>INREBA-040809-RV-1-1-MAM</t>
  </si>
  <si>
    <t>INREBA-040809-RV-2-2-MAM</t>
  </si>
  <si>
    <t>INLAGU-050809-RV-1-1-MAM</t>
  </si>
  <si>
    <t>INLAGU-050809-RV-2-2-MAM</t>
  </si>
  <si>
    <t>INLAGU-050809-JF-1-3-MAM</t>
  </si>
  <si>
    <t>Jesus Flores</t>
  </si>
  <si>
    <t>INLAGU-050809-JF-2-2-MAM</t>
  </si>
  <si>
    <t>INPUPR-060809-RV-1-1-MAM</t>
  </si>
  <si>
    <t>INPUPR-060809-RV-2-2-MAM</t>
  </si>
  <si>
    <t>INLADU-310709-RV-1-1-MAZ</t>
  </si>
  <si>
    <t>INLADU-310709-RV-2-2-MAZ</t>
  </si>
  <si>
    <t>INLAPL-010809-RV-1-1-MAZ</t>
  </si>
  <si>
    <t>INREBA-040809-RV-1-1-MAZ</t>
  </si>
  <si>
    <t>INREBA-040809-RV-2-2-MAZ</t>
  </si>
  <si>
    <t>INLAGU-050809-JF-1-3-MAZ</t>
  </si>
  <si>
    <t>INLAGU-050809-JF-2-4-MAZ</t>
  </si>
  <si>
    <t>INLAGU-050809-RV-1-1-MAZ</t>
  </si>
  <si>
    <t>INLAGU-050809-RV-2-2-MAZ</t>
  </si>
  <si>
    <t>INPUPR-060809-RV-1-1-MAZ</t>
  </si>
  <si>
    <t>INPUPR-060809-RV-2-2-MAZ</t>
  </si>
  <si>
    <t>INLABA-100809-RV-1-1-MAZ</t>
  </si>
  <si>
    <t>La Barrita</t>
  </si>
  <si>
    <t>INLABA-100809-RV-1-1-MAM</t>
  </si>
  <si>
    <t>INLABA-100809-RV-2-2-MAM</t>
  </si>
  <si>
    <t>INLABA-100809-RV-2-2-MAZ</t>
  </si>
  <si>
    <t>INLABA-080809-RV-1-3-MAM</t>
  </si>
  <si>
    <t>INLABA-080809-RV-1-3-MAZ</t>
  </si>
  <si>
    <t>INLAPL-010809-RV-2-2-MAZ</t>
  </si>
  <si>
    <t>Jhonatan Castro</t>
  </si>
  <si>
    <t>INLAPL-010809-RV-2-2-MAM</t>
  </si>
  <si>
    <t>INPUPR-070809-RV-1-3-MAZ</t>
  </si>
  <si>
    <t>INPUPR-070809-RV-1-3-MAM</t>
  </si>
  <si>
    <t>INPUPR-070809-RV-2-4-MAZ</t>
  </si>
  <si>
    <t>INPUPR-070809-RV-2-4-MAM</t>
  </si>
  <si>
    <t>INLAGU-080809-RV-2-2-MAM</t>
  </si>
  <si>
    <t>INLAGU-080809-RV-2-2-MAZ</t>
  </si>
  <si>
    <t>INLAGU-070809-RV-1-1-MAM</t>
  </si>
  <si>
    <t>INLAGU-070809-RV-1-1-MAZ</t>
  </si>
  <si>
    <t>INLAPL-230909-JC-2-2-MAM</t>
  </si>
  <si>
    <t>INLAPL-230909-JC-2-2-MAZ</t>
  </si>
  <si>
    <t>INLAPL-230909-JC-1-1-MAZ</t>
  </si>
  <si>
    <t>INLAPL-230909-JC-1-1-MAM</t>
  </si>
  <si>
    <t>INLAPL-230909-JC-3-3-MAM</t>
  </si>
  <si>
    <t>INLAPL-230909-JC-3-3-MAZ</t>
  </si>
  <si>
    <t>INLAPL-240909-JC-1-4-MAM</t>
  </si>
  <si>
    <t>INLAPL-240909-JC-1-4-MAZ</t>
  </si>
  <si>
    <t>INPIAL-240909-JC-2-1-MAZ</t>
  </si>
  <si>
    <t>Piedras Altas</t>
  </si>
  <si>
    <t>Piedras Altas, Isla Natividad Baja California Sur</t>
  </si>
  <si>
    <t>INPIAL-240909-JC-2-1-MAM</t>
  </si>
  <si>
    <t>INLADU-250909-JC-1-1-MAM</t>
  </si>
  <si>
    <t>INLADU-250909-JC-1-1-MAZ</t>
  </si>
  <si>
    <t>INELNI-250909-JC-2-1-MAZ</t>
  </si>
  <si>
    <t>El Nido</t>
  </si>
  <si>
    <t>El Nido, Isla Natividad Baja California Sur</t>
  </si>
  <si>
    <t>INELNI-250909-JC-2-1-MAM</t>
  </si>
  <si>
    <t>INPIAL-230909-JF-1-2-MAZ</t>
  </si>
  <si>
    <t>INPIAL-230909-JF-2-3-MAZ</t>
  </si>
  <si>
    <t>INPIAL-230909-JF-2-3-MAM</t>
  </si>
  <si>
    <t>INPIAL-230909-JF-1-2-MAM</t>
  </si>
  <si>
    <t>INLAPL-240909-JF-1-5-MAZ</t>
  </si>
  <si>
    <t>INLAPL-240909-JF-1-5-MAM</t>
  </si>
  <si>
    <t>INLAPL-240909-JF-3-6-MAM</t>
  </si>
  <si>
    <t>INLAPL-240909-JF-3-6-MAZ</t>
  </si>
  <si>
    <t>INPIAL-240909-JF-2-4-MAZ</t>
  </si>
  <si>
    <t>INPIAL-240909-JF-2-4-MAM</t>
  </si>
  <si>
    <t>INLAPL-250909-JF-2-7-MAZ</t>
  </si>
  <si>
    <t>INLAPL-250909-JF-2-7-MAM</t>
  </si>
  <si>
    <t>INLADU-250909-JF-1-2-MAZ</t>
  </si>
  <si>
    <t>INLADU-250909-JF-1-2-MAM</t>
  </si>
  <si>
    <t>INLAGU-270909-JF-1-1-MAM</t>
  </si>
  <si>
    <t>La Guanera, Isla Natividad Baja California Sur</t>
  </si>
  <si>
    <t>INLAGU-270909-JF-1-1-MAZ</t>
  </si>
  <si>
    <t>INPUPR-270909-JF-2-1-MAZ</t>
  </si>
  <si>
    <t>INPUPR-270909-JF-2-1-MAM</t>
  </si>
  <si>
    <t>INPUPR-280909-JF-1-2-MAM</t>
  </si>
  <si>
    <t>INPUPR-280909-JF-1-2-MAZ</t>
  </si>
  <si>
    <t>Rapid</t>
  </si>
  <si>
    <t>INLADU-260710-RV-1-1-MAM</t>
  </si>
  <si>
    <t>INLADU-260710-RV-1-1-MAZ</t>
  </si>
  <si>
    <t>INLADU-260710-RV-2-2-MAM</t>
  </si>
  <si>
    <t>INLADU-260710-RV-2-2-MAZ</t>
  </si>
  <si>
    <t>INLADU-260710-JF-1-3-MAZ</t>
  </si>
  <si>
    <t>INLADU-260710-JF-1-3-MAM</t>
  </si>
  <si>
    <t>INLADU-260710-JF-2-4-MAM</t>
  </si>
  <si>
    <t>INLADU-260710-JF-2-4-MAZ</t>
  </si>
  <si>
    <t>INLADU-270710-RV-1-5-MAZ</t>
  </si>
  <si>
    <t>INLADU-270710-RV-1-5-MAM</t>
  </si>
  <si>
    <t>INLAPL-280710-RV-2-4-MAM</t>
  </si>
  <si>
    <t>INLAPL-280710-RV-2-4-MAZ</t>
  </si>
  <si>
    <t>INLADU-270710-JF-1-6-MAM</t>
  </si>
  <si>
    <t>INLADU-270710-JF-1-6-MAZ</t>
  </si>
  <si>
    <t>INLAPL-270710-JF-2-2-MAZ</t>
  </si>
  <si>
    <t>27. 84747</t>
  </si>
  <si>
    <t>INLAPL-270710-JF-2-2-MAM</t>
  </si>
  <si>
    <t>INLAPL-270710-RV-2-1-MAM</t>
  </si>
  <si>
    <t>INLAPL-270710-RV-2-1-MAZ</t>
  </si>
  <si>
    <t>INLAPL-280710-RV-1-3-MAZ</t>
  </si>
  <si>
    <t>INLAPL-280710-RV-1-3-MAM</t>
  </si>
  <si>
    <t>INLAPL-280710-JF-1-5-MAM</t>
  </si>
  <si>
    <t>INLAPL-280710-JF-1-5-MAZ</t>
  </si>
  <si>
    <t>INLAPL-280710-JF-2-6-MAZ</t>
  </si>
  <si>
    <t>INLAPL-280710-JF-2-6-MAM</t>
  </si>
  <si>
    <t>INREBA-290710-RV-1-1-MAM</t>
  </si>
  <si>
    <t>Babencho</t>
  </si>
  <si>
    <t>INREBA-290710-RV-1-1-MAZ</t>
  </si>
  <si>
    <t>INREBA-290710-RV-2-2-MAZ</t>
  </si>
  <si>
    <t>INREBA-290710-RV-2-2-MAM</t>
  </si>
  <si>
    <t>INREBA-290710-JF-1-3-MAM</t>
  </si>
  <si>
    <t>INREBA-290710-JF-1-3-MAZ</t>
  </si>
  <si>
    <t>INREBA-290710-JF-2-4-MAZ</t>
  </si>
  <si>
    <t>INREBA-290710-JF-2-4-MAM</t>
  </si>
  <si>
    <t>INREBA-300710-RV-1-5-MAM</t>
  </si>
  <si>
    <t>INREBA-300710-RV-1-5-MAZ</t>
  </si>
  <si>
    <t>INREBA-300710-JF-1-6-MAZ</t>
  </si>
  <si>
    <t>INREBA-300710-JF-1-6-MAM</t>
  </si>
  <si>
    <t>INLAGU-300710-JF-2-1-MAM</t>
  </si>
  <si>
    <t>INLAGU-300710-JF-2-1-MAZ</t>
  </si>
  <si>
    <t>INLAGU-300710-RV-2-2-MAZ</t>
  </si>
  <si>
    <t>INLAGU-300710-RV-2-2-MAM</t>
  </si>
  <si>
    <t>INLAGU-310710-RV-1-3-MAM</t>
  </si>
  <si>
    <t>INLAGU-310710-RV-1-3-MAZ</t>
  </si>
  <si>
    <t>INLAGU-310710-RV-2-4-MAZ</t>
  </si>
  <si>
    <t>INLAGU-310710-RV-2-4-MAM</t>
  </si>
  <si>
    <t>INLAGU-310710-JF-1-5-MAM</t>
  </si>
  <si>
    <t>INLAGU-310710-JF-1-5-MAZ</t>
  </si>
  <si>
    <t>INLAGU-310710-JF-2-6-MAZ</t>
  </si>
  <si>
    <t>INLAGU-310710-JF-2-6-MAM</t>
  </si>
  <si>
    <t>INPUPR-020810-RV-1-1-MAM</t>
  </si>
  <si>
    <t>INPUPR-020810-RV-1-1-MAZ</t>
  </si>
  <si>
    <t>INPUPR-020810-RV-2-2-MAZ</t>
  </si>
  <si>
    <t>INPUPR-020810-RV-2-2-MAM</t>
  </si>
  <si>
    <t>INPUPR-020810-JF-1-3-MAM</t>
  </si>
  <si>
    <t>INPUPR-020810-JF-1-3-MAZ</t>
  </si>
  <si>
    <t>INPUPR-020810-JF-2-4-MAZ</t>
  </si>
  <si>
    <t>INPUPR-020810-JF-2-4-MAM</t>
  </si>
  <si>
    <t>INPUPR-020810-RV-3-5-MAM</t>
  </si>
  <si>
    <t>INPUPR-020810-RV-3-5-MAZ</t>
  </si>
  <si>
    <t>INPUPR-030810-JF-1-6-MAZ</t>
  </si>
  <si>
    <t>INPUPR-030810-JF-1-6-MAM</t>
  </si>
  <si>
    <t>INLABA-030810-JF-2-1-MAM</t>
  </si>
  <si>
    <t>INLABA-030810-JF-2-1-MAZ</t>
  </si>
  <si>
    <t>INLABA-030810-AG-2-2-MAZ</t>
  </si>
  <si>
    <t>INLABA-030810-AG-2-2-MAM</t>
  </si>
  <si>
    <t>INLABA-030810-SM-2-3-MAM</t>
  </si>
  <si>
    <t>Sergio Mendoza</t>
  </si>
  <si>
    <t>INLABA-030810-SM-2-3-MAZ</t>
  </si>
  <si>
    <t>INELTI-030810-SM-3-1-MAZ</t>
  </si>
  <si>
    <t>El Tibo</t>
  </si>
  <si>
    <t>El Tibo, Isla Natividad Baja California Sur</t>
  </si>
  <si>
    <t>INELTI-030810-SM-3-1-MAM</t>
  </si>
  <si>
    <t>INELTI-030810-JF-3-2-MAM</t>
  </si>
  <si>
    <t>INELTI-030810-JF-3-2-MAZ</t>
  </si>
  <si>
    <t>INELTI-030810-AG-3-3-MAZ</t>
  </si>
  <si>
    <t>INELTR-030810-AR-1-1-MAZ</t>
  </si>
  <si>
    <t>Alonso Ramirez</t>
  </si>
  <si>
    <t>El Triangulo</t>
  </si>
  <si>
    <t>El Triangulo, Isla Natividad Baja California Sur</t>
  </si>
  <si>
    <t>INELTR-030810-AR-1-1-MAM</t>
  </si>
  <si>
    <t>INELTR-030810-JH-1-2-MAM</t>
  </si>
  <si>
    <t>Juan Hernandez</t>
  </si>
  <si>
    <t>INELTR-030810-JH-1-2-MAZ</t>
  </si>
  <si>
    <t>INELTR-030810-AZ-1-3-MAZ</t>
  </si>
  <si>
    <t>INELTR-030810-RV-1-4-MAM</t>
  </si>
  <si>
    <t>INELTR-030810-RV-1-4-MAZ</t>
  </si>
  <si>
    <t>INLAVE-030810-RV-2-1-MAM</t>
  </si>
  <si>
    <t>La Vela</t>
  </si>
  <si>
    <t>La Vela, Isla Natividad Baja California Sur</t>
  </si>
  <si>
    <t>INLAVE-030810-RV-2-1-MAZ</t>
  </si>
  <si>
    <t>INLAVE-030810-AR-2-2-MAZ</t>
  </si>
  <si>
    <t>INLAVE-030810-AR-2-2-MAM</t>
  </si>
  <si>
    <t>INLAVE-030810-JH-2-3-MAM</t>
  </si>
  <si>
    <t>INLAVE-030810-JH-2-3-MAZ</t>
  </si>
  <si>
    <t>INLAVE-030810-AZ-2-4-MAZ</t>
  </si>
  <si>
    <t>Alberto Zuñiga</t>
  </si>
  <si>
    <t>INLAVE-030810-AZ-2-4-MAM</t>
  </si>
  <si>
    <t>INLOLI-300910-JF-1-1-MAZ</t>
  </si>
  <si>
    <t>Loma Linda</t>
  </si>
  <si>
    <t>Loma Linda, Isla Natividad Baja California Sur</t>
  </si>
  <si>
    <t>INLOLI-300910-JF-1-1-MAM</t>
  </si>
  <si>
    <t>Sano</t>
  </si>
  <si>
    <t>Enfermo</t>
  </si>
  <si>
    <t>INLADU-300910-JC-1-1-MAM</t>
  </si>
  <si>
    <t>INLADU-300910-JC-1-1-MAZ</t>
  </si>
  <si>
    <t>INMOPR-290910-JC-2-1-MAM</t>
  </si>
  <si>
    <t>Morro Prieto</t>
  </si>
  <si>
    <t>Morro Prieto, Isla Natividad Baja California Sur</t>
  </si>
  <si>
    <t>Muerto</t>
  </si>
  <si>
    <t>INLOLI-300910-JC-1-2-MAM</t>
  </si>
  <si>
    <t>INLADU-300910-JF-1-2-MAM</t>
  </si>
  <si>
    <t>INLADU-300910-JF-1-2-MAZ</t>
  </si>
  <si>
    <t>INMOPR-290910-JF-2-2-MAM</t>
  </si>
  <si>
    <t>INMOPR-290910-JF-2-2-MAZ</t>
  </si>
  <si>
    <t>Rótulos de fila</t>
  </si>
  <si>
    <t>Total general</t>
  </si>
  <si>
    <t>Suma de Abundancia</t>
  </si>
  <si>
    <t>n/a</t>
  </si>
  <si>
    <t>Base de datos de las reservas marinas completamente protegidas en Isla Natividad, BCS</t>
  </si>
  <si>
    <t>Abulon</t>
  </si>
  <si>
    <t>Introducción</t>
  </si>
  <si>
    <t xml:space="preserve">Esta es la base de datos para alimentar la información recolectada durante los censos (replicas) que se esten realizando en las reservas marinas completamente protegidas y en las zonas control alrededor de la Isla Natividad. Se establecieron dos reservas marinas, La Plana, Las Cuevas y Piedras Negras, y tres sitios control, Tivo, La Dulce y La Reventadora de Babencho.  </t>
  </si>
  <si>
    <t>Este proyecto es una coolaboración entre la SCPP Buzos y Pescadores de la Baja California y Comunidad y Biodiversidad, A.C.</t>
  </si>
  <si>
    <t>Importante</t>
  </si>
  <si>
    <r>
      <t xml:space="preserve">* </t>
    </r>
    <r>
      <rPr>
        <b/>
        <sz val="10"/>
        <rFont val="Arial"/>
        <family val="2"/>
      </rPr>
      <t>Características del transecto</t>
    </r>
    <r>
      <rPr>
        <sz val="10"/>
        <rFont val="Arial"/>
        <family val="2"/>
      </rPr>
      <t>. Los buzos cuentan el máximo número de abulones observados durante un buceo, mientras sus compañeros hacen los censos de peces, invertebrados y algas, además miden cada abulon contabilizado. Se hacen conteos de abulon amarillo y azul.</t>
    </r>
  </si>
  <si>
    <r>
      <t>*</t>
    </r>
    <r>
      <rPr>
        <sz val="10"/>
        <color indexed="10"/>
        <rFont val="Arial"/>
        <family val="2"/>
      </rPr>
      <t xml:space="preserve"> Cuando no exista el dato para ser alimentado a la base de datos, usar las siguientes opciones: 1) n/d (no se tomó el dato) o 2) n/a (no aplica). Por ejemplo, sino se tomó el dato del número de buceo se escribe n/d. Si falta información nunca usar ceros (0).</t>
    </r>
  </si>
  <si>
    <t>nombre de campo</t>
  </si>
  <si>
    <t>descripcion</t>
  </si>
  <si>
    <t>datos en todas las hojas</t>
  </si>
  <si>
    <t>código</t>
  </si>
  <si>
    <t>Este es un código que identifica cada dato obtenido en cada censo. Se construye con las iniciales del lugar de muestreo general. Por ejemplo, Isla Natividad sería IN, después un guión y la fecha de cuándo se realizó el muestreo, por ejemplo: 150806, que es el 15 de agosto del 2007. Después se incluyen las inciales de la persona que hizo el censo, únicamente usar dos letras, y cuando se repitan las iniciales usar números. Las inciales serían: 1) Roberto Vazquez RV. Finalmente se incluye el número de buceo y el número de replica. Por ejemplo: IN-150806-RV-1-1-AB: buceo 1, replica 1 de Roberto Vazquez el 15 de agosto del 2006 en la Isla Natividad, Abulon.</t>
  </si>
  <si>
    <t>Nombre completo del observador con el apellido paterno.</t>
  </si>
  <si>
    <t>Día, mes y año de cuando se realizó el censo, con el siguiente formato, día con número, nombre abreviado del mes con tres letras (ene, feb, mar, abr, may, jun, jul, ago, sep, oct, nov, dic) y el año completo, no abreviado. Por ejemplo: 4/ago/2006.</t>
  </si>
  <si>
    <t>Año en el que se realizo el buceo este se escribe con números y completo (p.e 2007)</t>
  </si>
  <si>
    <t>Hora de inicio del conteo de abulones usando formato de 24 horas, por ejemplo: 12:34.</t>
  </si>
  <si>
    <t>Hora final del coneto de abulones usando formato de 24 horas, por ejemplo: 12:54.</t>
  </si>
  <si>
    <t>Diferencia entre la hora de inicio y final del conteo de abulones en minutos.</t>
  </si>
  <si>
    <t>Epoca en la que se realizo el buceo.                                                                                                          1: enero-junio                                                                                                                                          2: julio-diciembre</t>
  </si>
  <si>
    <t>Número de buceo. Se estaran realizando en promedio 2 buceos por día, por lo que habrá un 1 para el primer buceo y un 2 para el segundo buceo.</t>
  </si>
  <si>
    <t>Número de replica (Censo). Cada buzo asignara un número consecutivo por día.</t>
  </si>
  <si>
    <t>Búsqueda</t>
  </si>
  <si>
    <t>Número de transecto. Se asignara un número consecutivo por dia, de acuerdo a la epoca, observador y sitio del censo.</t>
  </si>
  <si>
    <t>Nombre del bloque en donde se realizó el censo de acuerdo a la nomenclatura de la cooperativa, sitios de reservas: La Plana, Las Cuevas y Piedras Negras, y sitios control: Tivo, La Dulce y La Reventadora de Babencho.</t>
  </si>
  <si>
    <t>Nombre en extenso del bloque en donde se realizó el censo de acuerdo a la nomenclatura de la cooperativa: El Tivo, Isla Natividad Baja California Sur; La Dulce, Isla Natividad Baja California Sur; La Plana, Isla Natividad Baja California Sur; La Reventadora de Babencho, Isla Natividad Baja California Sur; Las Cuevas, Isla Natividad Baja California Sur; Las Cuevas, Bloque EIII, Isla Natividad Baja California Sur y Punta Prieta, Isla Natividad Baja California Sur.</t>
  </si>
  <si>
    <t>tipo sitio</t>
  </si>
  <si>
    <t>Tipo de sitio: reserva es 1 y bloque es 2.</t>
  </si>
  <si>
    <t>zona</t>
  </si>
  <si>
    <t>Tipo de zona en donde se realizó el censo: somera es 1 y profunda es 2.</t>
  </si>
  <si>
    <t>Profundidad inicial del conteo de abulones en pies.</t>
  </si>
  <si>
    <t>Profundidad inicial del conteo de abulones en metros.</t>
  </si>
  <si>
    <t>Profundidad final del conteo de abulones en pies.</t>
  </si>
  <si>
    <t>Profundidad final del conteo de abulones en metros.</t>
  </si>
  <si>
    <t>Profundidad maxima del transecto en pies.</t>
  </si>
  <si>
    <t>Profundidad maxima del transecto en metros.</t>
  </si>
  <si>
    <t>Profundidad media del transecto en pies.</t>
  </si>
  <si>
    <t>prof X (m)</t>
  </si>
  <si>
    <t>Profundidad media del transecto en metros.</t>
  </si>
  <si>
    <t>Latitud en grados decimales . Por ejemplo: 27.56789.</t>
  </si>
  <si>
    <t>Longitud en  grados  decimales . Por ejemplo: 115.56778.</t>
  </si>
  <si>
    <t>Temperatura del agua durante el censo en grados fahrenheit.</t>
  </si>
  <si>
    <t>Temperatura del agua durante el censo en grados centigrados.</t>
  </si>
  <si>
    <t>Visibilidad durante el censo en metros.</t>
  </si>
  <si>
    <t>Datos en las hojas de abundancia de abulones</t>
  </si>
  <si>
    <t>abundancia</t>
  </si>
  <si>
    <t xml:space="preserve">Debido a que cada abulón tuvo mas de una una medición (ademas de la abundancia), se expresa con 1 y 0 su presencia o ausencia. CADA FILA ES UN DATO. </t>
  </si>
  <si>
    <t>abundancia total</t>
  </si>
  <si>
    <t>Número total de organismos de todas las especies observadas en el transecto.</t>
  </si>
  <si>
    <t>comentarios</t>
  </si>
  <si>
    <t>Comentarios generales, observación de otras especies importantes no incluidas en la lista, por ejemplo: tortugas, mantarayas, tiburones, lenguados, entre otros.</t>
  </si>
  <si>
    <t>Correción de tallas y fórmulas de fecundidad</t>
  </si>
  <si>
    <t>talla correcta (cm)</t>
  </si>
  <si>
    <t>Talla corregida usando las siguiente formulas ( ABULON AMARILLO; talla real =0.709(talla de campo) + 1.157 . ABULON AZUL; Talla real=0.748(talla de campo)+1.2345 for green abalone)</t>
  </si>
  <si>
    <t>weight (g):</t>
  </si>
  <si>
    <r>
      <t>Ajuste de TALLA-PESO segun Shepherd et al. 1998. J. Shellfish Res: W=aL</t>
    </r>
    <r>
      <rPr>
        <b/>
        <vertAlign val="superscript"/>
        <sz val="10"/>
        <rFont val="Arial"/>
        <family val="2"/>
      </rPr>
      <t>b</t>
    </r>
    <r>
      <rPr>
        <b/>
        <sz val="10"/>
        <rFont val="Arial"/>
        <family val="2"/>
      </rPr>
      <t>; where L is in mm and W in grams, b=3.36 and a=2.24x10</t>
    </r>
    <r>
      <rPr>
        <b/>
        <vertAlign val="superscript"/>
        <sz val="10"/>
        <rFont val="Arial"/>
        <family val="2"/>
      </rPr>
      <t>-5</t>
    </r>
  </si>
  <si>
    <t>fecundity (million eggs)</t>
  </si>
  <si>
    <r>
      <t>Numero aproximado de huevos producidos (millones) segun Shepherd et al. 1998 J. Shellfish Res: AMARILLO; F=0.037L</t>
    </r>
    <r>
      <rPr>
        <vertAlign val="superscript"/>
        <sz val="10"/>
        <rFont val="Arial"/>
        <family val="2"/>
      </rPr>
      <t>2.19</t>
    </r>
    <r>
      <rPr>
        <sz val="10"/>
        <rFont val="Arial"/>
        <family val="2"/>
      </rPr>
      <t xml:space="preserve"> y AZUL: F=0.0026W-0.61 , L esta en mm and W en gramos. SEGUN CLEMENT DUMONT:  CORRECTED EQUATION FOR PINK ABALONE BY DIVIDING BY 1000 BECAUSE ESTMATES WHERE TOO HIGH, POSSIBLE ERROR IN COEFFICIENT, TO BE DOUBLE-CHECKED</t>
    </r>
  </si>
  <si>
    <t>fecundity corrected (million eggs)</t>
  </si>
  <si>
    <t>Fecundidad (millones de huevos) calculated as described above. Valores negativos son convertidos a cero( Solo en abulon azul) indicando inmadurez sexual.</t>
  </si>
  <si>
    <t>Tipo de censo</t>
  </si>
  <si>
    <t xml:space="preserve">Fueron marcados los datos del "Rapid" assessment para su identificación </t>
  </si>
  <si>
    <t>La Guanera</t>
  </si>
  <si>
    <t>INLADU-270711-RV-1-1-MAZ</t>
  </si>
  <si>
    <t>INLADU-270711-RV-1-1-MAM</t>
  </si>
  <si>
    <t>INLADU-280711-JF-1-3-MAZ</t>
  </si>
  <si>
    <t>INLADU-280711-JF-1-3-MAM</t>
  </si>
  <si>
    <t>INLADU-280711-JF-2-4-MAM</t>
  </si>
  <si>
    <t>INLADU-280711-JF-2-4-MAZ</t>
  </si>
  <si>
    <t>INLADU-270711-RV-2-2-MAM</t>
  </si>
  <si>
    <t>INLADU-270711-RV-2-2-MAZ</t>
  </si>
  <si>
    <t>INLADU-010811-RV-3-5-MAZ</t>
  </si>
  <si>
    <t>INLADU-010811-RV-3-5-MAM</t>
  </si>
  <si>
    <t>INLADU-010811-JF-3-6-MAM</t>
  </si>
  <si>
    <t>INLADU-010811-JF-3-6-MAZ</t>
  </si>
  <si>
    <t>INLAPL-280711-RV-1-1-MAZ</t>
  </si>
  <si>
    <t>INLAPL-280711-RV-1-1-MAM</t>
  </si>
  <si>
    <t>INLAPL-280711-RV-2-2-MAM</t>
  </si>
  <si>
    <t>INLAPL-280711-RV-2-2-MAZ</t>
  </si>
  <si>
    <t>INLAPL-010811-RV-1-3-MAM</t>
  </si>
  <si>
    <t>INLAPL-010811-RV-1-3-MAZ</t>
  </si>
  <si>
    <t>INLAPL-010811-RV-2-4-MAM</t>
  </si>
  <si>
    <t>INLAPL-010811-RV-2-4-MAZ</t>
  </si>
  <si>
    <t>INLAPL-010811-JF-1-5-MAZ</t>
  </si>
  <si>
    <t>INLAPL-010811-JF-1-5-MAM</t>
  </si>
  <si>
    <t>INLAPL-010811-JF-2-6-MAM</t>
  </si>
  <si>
    <t>INLAPL-010811-JF-2-6-MAZ</t>
  </si>
  <si>
    <t>INPUPR-300711-RV-1-1-MAZ</t>
  </si>
  <si>
    <t>INPUPR-300711-RV-1-1-MAM</t>
  </si>
  <si>
    <t>INPUPR-300711-JF-1-2-MAZ</t>
  </si>
  <si>
    <t>INPUPR-300711-JF-1-2-MAM</t>
  </si>
  <si>
    <t>INPUPR-030811-RV-1-3-MAZ</t>
  </si>
  <si>
    <t>INPUPR-030811-RV-1-3-MAM</t>
  </si>
  <si>
    <t>INPUPR-030811-RV-2-4-MAZ</t>
  </si>
  <si>
    <t>INPUPR-030811-RV-2-4-MAM</t>
  </si>
  <si>
    <t>INPUPR-030811-JC-1-5-MAZ</t>
  </si>
  <si>
    <t>INPUPR-030811-JC-1-5-MAM</t>
  </si>
  <si>
    <t>INPUPR-030811-JC-2-6-MAZ</t>
  </si>
  <si>
    <t>INPUPR-030811-JC-2-6-MAM</t>
  </si>
  <si>
    <t>INREBA-020811-RV-1-1-MAM</t>
  </si>
  <si>
    <t>INREBA-020811-RV-1-1-MAZ</t>
  </si>
  <si>
    <t>INREBA-020811-RV-2-2-MAM</t>
  </si>
  <si>
    <t>INREBA-020811-RV-2-2-MAZ</t>
  </si>
  <si>
    <t>INREBA-020811-JF-1-3-MAM</t>
  </si>
  <si>
    <t>Jesús Flores</t>
  </si>
  <si>
    <t>INREBA-020811-JF-1-3-MAZ</t>
  </si>
  <si>
    <t>INREBA-020811-JF-2-4-MAM</t>
  </si>
  <si>
    <t>INREBA-020811-JF-2-4-MAZ</t>
  </si>
  <si>
    <t>INREBA-020811-JF-3-5-MAM</t>
  </si>
  <si>
    <t>INREBA-020811-JF-3-5-MAZ</t>
  </si>
  <si>
    <t>INLAGU-290711-RV-1-1-MAZ</t>
  </si>
  <si>
    <t>La Guanera, Isla Natividad, Baja California Sur</t>
  </si>
  <si>
    <t>INLAGU-290711-RV-1-1-MAM</t>
  </si>
  <si>
    <t>INLAGU-290711-RV-2-2-MAZ</t>
  </si>
  <si>
    <t>INLAGU-290711-RV-2-2-MAM</t>
  </si>
  <si>
    <t>INLAGU-300711-RV-1-3-MAZ</t>
  </si>
  <si>
    <t>INLAGU-30711-RV-1-3-MAM</t>
  </si>
  <si>
    <t>INLAGU-290711-JF-1-4-MAZ</t>
  </si>
  <si>
    <t>INLAGU-290711-JF-1-4-MAM</t>
  </si>
  <si>
    <t>INLAGU-290711-JF-2-5-MAZ</t>
  </si>
  <si>
    <t>INLAGU-290711-JF-2-5-MAM</t>
  </si>
  <si>
    <t>INLAGU-300711-JF-1-6-MAZ</t>
  </si>
  <si>
    <t>INLAGU-300711-JF-1-6-MAM</t>
  </si>
  <si>
    <t>INREBA-300712-RV-1-1-MAM</t>
  </si>
  <si>
    <t>Reventadora de Babencho, Isla Natividad Baja California Sur</t>
  </si>
  <si>
    <t>INREBA-300712-RV-2-2-MAM</t>
  </si>
  <si>
    <t>INREBA-310712-RV-3-3-MAM</t>
  </si>
  <si>
    <t>INLAPL-010812-RV-1-1-MAM</t>
  </si>
  <si>
    <t>INLAPL-010812-RV-2-2-MAM</t>
  </si>
  <si>
    <t>INLAPL-010812-JF-3-3-MAZ</t>
  </si>
  <si>
    <t>INLAGU-020812-RV-1-1-MAM</t>
  </si>
  <si>
    <t>INLAGU-020812-RV-2-2-MAM</t>
  </si>
  <si>
    <t>INLAGU-020812-JC-3-3-MAM</t>
  </si>
  <si>
    <t>INLAGU-020812-JF-4-4-MAM</t>
  </si>
  <si>
    <t>INLAGU-040812-RV-5-5-MAM</t>
  </si>
  <si>
    <t>INLAGU-040812-JC-6-6-MAM</t>
  </si>
  <si>
    <t>INPUPR-030812-JF-1-1-MAM</t>
  </si>
  <si>
    <t>INPUPR-040812-RV-2-2-MAM</t>
  </si>
  <si>
    <t>INPUPR-040812-JC-3-3-MAM</t>
  </si>
  <si>
    <t>INLADU-040812-JF-1-1-MAM</t>
  </si>
  <si>
    <t>INLADU-050812-RV-2-2-MAM</t>
  </si>
  <si>
    <t>INLADU-050812-JF-3-3-MAM</t>
  </si>
  <si>
    <t>INREBA-300712-RV-1-1-MAZ</t>
  </si>
  <si>
    <t>INREBA-310712-RV-2-2-MAZ</t>
  </si>
  <si>
    <t>INREBA-310712-RV-3-3-MAZ</t>
  </si>
  <si>
    <t>INLAPL-010812-RV-1-1-MAZ</t>
  </si>
  <si>
    <t>INLAPL-010812-RV-2-2-MAZ</t>
  </si>
  <si>
    <t>INLAPL-010812-JF-3-3MAZ</t>
  </si>
  <si>
    <t>INLAGU-020812-RV-1-1-MAZ</t>
  </si>
  <si>
    <t>INLAGU-020812-RV-2-2-MAZ</t>
  </si>
  <si>
    <t>INLAGU-020812-JC-3-3-MAZ</t>
  </si>
  <si>
    <t>INLAGU-020812-JF-4-4-MAZ</t>
  </si>
  <si>
    <t>INLAGU-040812-RV-5-5-MAZ</t>
  </si>
  <si>
    <t>INLAGU-040812-JC-6-6-MAZ</t>
  </si>
  <si>
    <t>INPUPR-030812-JF-1-1-MAZ</t>
  </si>
  <si>
    <t>INPUPR-040812-RV-2-2-MAZ</t>
  </si>
  <si>
    <t>INPUPR-040812-JC-3-3-MAZ</t>
  </si>
  <si>
    <t>INLADU-040812-JF-1-1-MAZ</t>
  </si>
  <si>
    <t>INLADU-050812-RV-2-2-MAZ</t>
  </si>
  <si>
    <t>INLADU-050812-JF-3-3-MAZ</t>
  </si>
  <si>
    <t>(en blanco)</t>
  </si>
  <si>
    <t>Amarillo/min</t>
  </si>
  <si>
    <t>Azul/min</t>
  </si>
  <si>
    <t>Amarillo (60min)</t>
  </si>
  <si>
    <t>Azul (60 min)</t>
  </si>
  <si>
    <t>Año</t>
  </si>
  <si>
    <t>Pesca</t>
  </si>
  <si>
    <t>Reserva</t>
  </si>
  <si>
    <t>TIPO</t>
  </si>
  <si>
    <t>total time</t>
  </si>
  <si>
    <t>PESCA</t>
  </si>
  <si>
    <t>RESERVA</t>
  </si>
</sst>
</file>

<file path=xl/styles.xml><?xml version="1.0" encoding="utf-8"?>
<styleSheet xmlns="http://schemas.openxmlformats.org/spreadsheetml/2006/main">
  <numFmts count="5">
    <numFmt numFmtId="164" formatCode="0.0"/>
    <numFmt numFmtId="165" formatCode="0.00000"/>
    <numFmt numFmtId="166" formatCode="d/mm/yy;@"/>
    <numFmt numFmtId="167" formatCode="dd/mm/yy;@"/>
    <numFmt numFmtId="168" formatCode="h:mm:ss;@"/>
  </numFmts>
  <fonts count="16">
    <font>
      <sz val="11"/>
      <color theme="1"/>
      <name val="Calibri"/>
      <family val="2"/>
      <scheme val="minor"/>
    </font>
    <font>
      <b/>
      <sz val="10"/>
      <name val="Calibri"/>
      <family val="2"/>
      <scheme val="minor"/>
    </font>
    <font>
      <sz val="10"/>
      <name val="Calibri"/>
      <family val="2"/>
      <scheme val="minor"/>
    </font>
    <font>
      <sz val="10"/>
      <color indexed="8"/>
      <name val="Calibri"/>
      <family val="2"/>
      <scheme val="minor"/>
    </font>
    <font>
      <b/>
      <sz val="10"/>
      <color theme="1"/>
      <name val="Calibri"/>
      <family val="2"/>
      <scheme val="minor"/>
    </font>
    <font>
      <sz val="9"/>
      <color indexed="8"/>
      <name val="Arial"/>
      <family val="2"/>
    </font>
    <font>
      <i/>
      <sz val="10"/>
      <name val="Calibri"/>
      <family val="2"/>
      <scheme val="minor"/>
    </font>
    <font>
      <sz val="10"/>
      <color theme="1"/>
      <name val="Calibri"/>
      <family val="2"/>
      <scheme val="minor"/>
    </font>
    <font>
      <sz val="11"/>
      <color indexed="8"/>
      <name val="Calibri"/>
      <family val="2"/>
      <scheme val="minor"/>
    </font>
    <font>
      <sz val="10"/>
      <name val="Arial"/>
      <family val="2"/>
    </font>
    <font>
      <b/>
      <sz val="10"/>
      <name val="Arial"/>
      <family val="2"/>
    </font>
    <font>
      <i/>
      <u/>
      <sz val="10"/>
      <name val="Arial"/>
      <family val="2"/>
    </font>
    <font>
      <sz val="10"/>
      <color indexed="10"/>
      <name val="Arial"/>
      <family val="2"/>
    </font>
    <font>
      <b/>
      <vertAlign val="superscript"/>
      <sz val="10"/>
      <name val="Arial"/>
      <family val="2"/>
    </font>
    <font>
      <vertAlign val="superscript"/>
      <sz val="10"/>
      <name val="Arial"/>
      <family val="2"/>
    </font>
    <font>
      <b/>
      <sz val="11"/>
      <color theme="1"/>
      <name val="Calibri"/>
      <family val="2"/>
      <scheme val="minor"/>
    </font>
  </fonts>
  <fills count="10">
    <fill>
      <patternFill patternType="none"/>
    </fill>
    <fill>
      <patternFill patternType="gray125"/>
    </fill>
    <fill>
      <patternFill patternType="solid">
        <fgColor indexed="55"/>
        <bgColor indexed="23"/>
      </patternFill>
    </fill>
    <fill>
      <patternFill patternType="solid">
        <fgColor theme="0" tint="-0.34998626667073579"/>
        <bgColor indexed="23"/>
      </patternFill>
    </fill>
    <fill>
      <patternFill patternType="solid">
        <fgColor theme="8" tint="0.39997558519241921"/>
        <bgColor indexed="64"/>
      </patternFill>
    </fill>
    <fill>
      <patternFill patternType="solid">
        <fgColor rgb="FFFFFF00"/>
        <bgColor indexed="64"/>
      </patternFill>
    </fill>
    <fill>
      <patternFill patternType="solid">
        <fgColor rgb="FFFF0000"/>
        <bgColor indexed="64"/>
      </patternFill>
    </fill>
    <fill>
      <patternFill patternType="solid">
        <fgColor indexed="22"/>
        <bgColor indexed="64"/>
      </patternFill>
    </fill>
    <fill>
      <patternFill patternType="solid">
        <fgColor indexed="13"/>
        <bgColor indexed="64"/>
      </patternFill>
    </fill>
    <fill>
      <patternFill patternType="solid">
        <fgColor theme="4" tint="0.79998168889431442"/>
        <bgColor theme="4" tint="0.79998168889431442"/>
      </patternFill>
    </fill>
  </fills>
  <borders count="8">
    <border>
      <left/>
      <right/>
      <top/>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thin">
        <color theme="4" tint="0.39997558519241921"/>
      </bottom>
      <diagonal/>
    </border>
  </borders>
  <cellStyleXfs count="2">
    <xf numFmtId="0" fontId="0" fillId="0" borderId="0"/>
    <xf numFmtId="0" fontId="9" fillId="0" borderId="0"/>
  </cellStyleXfs>
  <cellXfs count="110">
    <xf numFmtId="0" fontId="0" fillId="0" borderId="0" xfId="0"/>
    <xf numFmtId="0" fontId="1" fillId="2" borderId="0" xfId="0" applyFont="1" applyFill="1" applyAlignment="1">
      <alignment horizontal="center" vertical="top" wrapText="1"/>
    </xf>
    <xf numFmtId="0" fontId="1" fillId="2" borderId="0" xfId="0" applyNumberFormat="1" applyFont="1" applyFill="1" applyAlignment="1">
      <alignment horizontal="center" vertical="top" wrapText="1"/>
    </xf>
    <xf numFmtId="2" fontId="1" fillId="2" borderId="0" xfId="0" applyNumberFormat="1" applyFont="1" applyFill="1" applyAlignment="1">
      <alignment horizontal="center" vertical="top" wrapText="1"/>
    </xf>
    <xf numFmtId="164" fontId="1" fillId="2" borderId="0" xfId="0" applyNumberFormat="1" applyFont="1" applyFill="1" applyAlignment="1">
      <alignment horizontal="center" vertical="top" wrapText="1"/>
    </xf>
    <xf numFmtId="165" fontId="1" fillId="2" borderId="0" xfId="0" applyNumberFormat="1" applyFont="1" applyFill="1" applyAlignment="1">
      <alignment horizontal="center" vertical="top" wrapText="1"/>
    </xf>
    <xf numFmtId="0" fontId="2" fillId="2" borderId="0" xfId="0" applyFont="1" applyFill="1" applyAlignment="1">
      <alignment horizontal="center" vertical="top" wrapText="1"/>
    </xf>
    <xf numFmtId="0" fontId="3" fillId="2" borderId="0" xfId="0" applyFont="1" applyFill="1" applyAlignment="1">
      <alignment horizontal="center" vertical="top" wrapText="1"/>
    </xf>
    <xf numFmtId="0" fontId="1" fillId="3" borderId="0" xfId="0" applyFont="1" applyFill="1" applyAlignment="1">
      <alignment horizontal="center" vertical="top" wrapText="1"/>
    </xf>
    <xf numFmtId="0" fontId="4" fillId="4" borderId="1" xfId="0" applyFont="1" applyFill="1" applyBorder="1" applyAlignment="1">
      <alignment horizontal="center"/>
    </xf>
    <xf numFmtId="0" fontId="4" fillId="5" borderId="2" xfId="0" applyNumberFormat="1" applyFont="1" applyFill="1" applyBorder="1" applyAlignment="1">
      <alignment horizontal="center" vertical="top" wrapText="1"/>
    </xf>
    <xf numFmtId="0" fontId="4" fillId="5" borderId="3" xfId="0" applyNumberFormat="1" applyFont="1" applyFill="1" applyBorder="1" applyAlignment="1">
      <alignment horizontal="center" vertical="top" wrapText="1"/>
    </xf>
    <xf numFmtId="0" fontId="4" fillId="5" borderId="4" xfId="0" applyNumberFormat="1" applyFont="1" applyFill="1" applyBorder="1" applyAlignment="1">
      <alignment horizontal="center" vertical="top" wrapText="1"/>
    </xf>
    <xf numFmtId="0" fontId="4" fillId="6" borderId="0" xfId="0" applyFont="1" applyFill="1" applyAlignment="1">
      <alignment horizontal="center" vertical="top"/>
    </xf>
    <xf numFmtId="0" fontId="2" fillId="0" borderId="0" xfId="0" applyFont="1" applyFill="1" applyAlignment="1">
      <alignment horizontal="center"/>
    </xf>
    <xf numFmtId="0" fontId="2" fillId="0" borderId="0" xfId="0" applyNumberFormat="1" applyFont="1" applyFill="1" applyAlignment="1">
      <alignment horizontal="center"/>
    </xf>
    <xf numFmtId="20" fontId="2" fillId="0" borderId="0" xfId="0" applyNumberFormat="1" applyFont="1" applyFill="1" applyAlignment="1">
      <alignment horizontal="center"/>
    </xf>
    <xf numFmtId="1" fontId="2" fillId="0" borderId="0" xfId="0" applyNumberFormat="1" applyFont="1" applyFill="1" applyAlignment="1">
      <alignment horizontal="center"/>
    </xf>
    <xf numFmtId="164" fontId="2" fillId="0" borderId="0" xfId="0" applyNumberFormat="1" applyFont="1" applyFill="1" applyAlignment="1">
      <alignment horizontal="center"/>
    </xf>
    <xf numFmtId="165" fontId="2" fillId="0" borderId="0" xfId="0" applyNumberFormat="1" applyFont="1" applyFill="1" applyAlignment="1">
      <alignment horizontal="center"/>
    </xf>
    <xf numFmtId="0" fontId="0" fillId="0" borderId="0" xfId="0" applyFont="1"/>
    <xf numFmtId="0" fontId="2" fillId="0" borderId="0" xfId="0" applyFont="1" applyFill="1" applyAlignment="1">
      <alignment horizontal="center" vertical="top" wrapText="1"/>
    </xf>
    <xf numFmtId="164" fontId="2" fillId="0" borderId="0" xfId="0" applyNumberFormat="1" applyFont="1" applyFill="1" applyAlignment="1">
      <alignment horizontal="center" vertical="top" wrapText="1"/>
    </xf>
    <xf numFmtId="1" fontId="2" fillId="0" borderId="0" xfId="0" applyNumberFormat="1" applyFont="1" applyFill="1" applyAlignment="1">
      <alignment horizontal="center" vertical="top" wrapText="1"/>
    </xf>
    <xf numFmtId="0" fontId="6" fillId="0" borderId="0" xfId="0" applyFont="1" applyFill="1" applyAlignment="1">
      <alignment horizontal="center"/>
    </xf>
    <xf numFmtId="0" fontId="7" fillId="0" borderId="0" xfId="0" applyFont="1" applyFill="1" applyAlignment="1">
      <alignment horizontal="center"/>
    </xf>
    <xf numFmtId="20" fontId="7" fillId="0" borderId="0" xfId="0" applyNumberFormat="1" applyFont="1" applyFill="1" applyAlignment="1">
      <alignment horizontal="center"/>
    </xf>
    <xf numFmtId="1" fontId="7" fillId="0" borderId="0" xfId="0" applyNumberFormat="1" applyFont="1" applyFill="1" applyAlignment="1">
      <alignment horizontal="center"/>
    </xf>
    <xf numFmtId="164" fontId="7" fillId="0" borderId="0" xfId="0" applyNumberFormat="1" applyFont="1" applyFill="1" applyAlignment="1">
      <alignment horizontal="center"/>
    </xf>
    <xf numFmtId="165" fontId="7" fillId="0" borderId="0" xfId="0" applyNumberFormat="1" applyFont="1" applyFill="1" applyAlignment="1">
      <alignment horizontal="center"/>
    </xf>
    <xf numFmtId="166" fontId="1" fillId="2" borderId="0" xfId="0" applyNumberFormat="1" applyFont="1" applyFill="1" applyAlignment="1">
      <alignment horizontal="center" vertical="top" wrapText="1"/>
    </xf>
    <xf numFmtId="166" fontId="2" fillId="0" borderId="0" xfId="0" applyNumberFormat="1" applyFont="1" applyFill="1" applyAlignment="1">
      <alignment horizontal="center"/>
    </xf>
    <xf numFmtId="166" fontId="7" fillId="0" borderId="0" xfId="0" applyNumberFormat="1" applyFont="1" applyFill="1" applyAlignment="1">
      <alignment horizontal="center"/>
    </xf>
    <xf numFmtId="166" fontId="0" fillId="0" borderId="0" xfId="0" applyNumberFormat="1"/>
    <xf numFmtId="0" fontId="7" fillId="0" borderId="0" xfId="0" applyFont="1" applyFill="1" applyAlignment="1">
      <alignment horizontal="center" vertical="center"/>
    </xf>
    <xf numFmtId="14" fontId="7" fillId="0" borderId="0" xfId="0" applyNumberFormat="1" applyFont="1" applyFill="1" applyAlignment="1">
      <alignment horizontal="center" vertical="center"/>
    </xf>
    <xf numFmtId="20" fontId="7" fillId="0" borderId="0" xfId="0" applyNumberFormat="1" applyFont="1" applyFill="1" applyAlignment="1">
      <alignment horizontal="center" vertical="center"/>
    </xf>
    <xf numFmtId="1" fontId="7" fillId="0" borderId="0" xfId="0" applyNumberFormat="1" applyFont="1" applyFill="1" applyAlignment="1">
      <alignment horizontal="center" vertical="center"/>
    </xf>
    <xf numFmtId="165" fontId="7" fillId="0" borderId="0" xfId="0" applyNumberFormat="1" applyFont="1" applyFill="1" applyAlignment="1">
      <alignment horizontal="center" vertical="center"/>
    </xf>
    <xf numFmtId="164" fontId="7" fillId="0" borderId="0" xfId="0" applyNumberFormat="1" applyFont="1" applyFill="1" applyAlignment="1">
      <alignment horizontal="center" vertical="center"/>
    </xf>
    <xf numFmtId="0" fontId="7" fillId="0" borderId="0" xfId="0" applyNumberFormat="1" applyFont="1" applyFill="1" applyAlignment="1">
      <alignment horizontal="center" vertical="center"/>
    </xf>
    <xf numFmtId="1" fontId="0" fillId="0" borderId="0" xfId="0" applyNumberFormat="1"/>
    <xf numFmtId="0" fontId="7" fillId="0" borderId="0" xfId="0" applyFont="1" applyAlignment="1">
      <alignment horizontal="center" vertical="center"/>
    </xf>
    <xf numFmtId="14" fontId="7" fillId="0" borderId="0" xfId="0" applyNumberFormat="1" applyFont="1" applyAlignment="1">
      <alignment horizontal="center" vertical="center"/>
    </xf>
    <xf numFmtId="20" fontId="7" fillId="0" borderId="0" xfId="0" applyNumberFormat="1" applyFont="1" applyAlignment="1">
      <alignment horizontal="center" vertical="center"/>
    </xf>
    <xf numFmtId="1" fontId="7" fillId="0" borderId="0" xfId="0" applyNumberFormat="1" applyFont="1" applyAlignment="1">
      <alignment horizontal="center" vertical="center"/>
    </xf>
    <xf numFmtId="165" fontId="7" fillId="0" borderId="0" xfId="0" applyNumberFormat="1" applyFont="1" applyAlignment="1">
      <alignment horizontal="center" vertical="center"/>
    </xf>
    <xf numFmtId="0" fontId="3" fillId="0" borderId="0" xfId="0" applyFont="1" applyFill="1" applyAlignment="1">
      <alignment horizontal="center"/>
    </xf>
    <xf numFmtId="167" fontId="3" fillId="0" borderId="0" xfId="0" applyNumberFormat="1" applyFont="1" applyFill="1" applyAlignment="1">
      <alignment horizontal="center"/>
    </xf>
    <xf numFmtId="0" fontId="3" fillId="0" borderId="0" xfId="0" applyNumberFormat="1" applyFont="1" applyFill="1" applyAlignment="1">
      <alignment horizontal="center"/>
    </xf>
    <xf numFmtId="20" fontId="3" fillId="0" borderId="0" xfId="0" applyNumberFormat="1" applyFont="1" applyFill="1" applyAlignment="1">
      <alignment horizontal="center"/>
    </xf>
    <xf numFmtId="1" fontId="3" fillId="0" borderId="0" xfId="0" applyNumberFormat="1" applyFont="1" applyFill="1" applyAlignment="1">
      <alignment horizontal="center"/>
    </xf>
    <xf numFmtId="2" fontId="3" fillId="0" borderId="0" xfId="0" applyNumberFormat="1" applyFont="1" applyFill="1" applyAlignment="1">
      <alignment horizontal="center"/>
    </xf>
    <xf numFmtId="165" fontId="3" fillId="0" borderId="0" xfId="0" applyNumberFormat="1" applyFont="1" applyFill="1" applyAlignment="1">
      <alignment horizontal="center"/>
    </xf>
    <xf numFmtId="0" fontId="8" fillId="0" borderId="0" xfId="0" applyFont="1" applyFill="1" applyAlignment="1">
      <alignment horizontal="center"/>
    </xf>
    <xf numFmtId="20" fontId="8" fillId="0" borderId="0" xfId="0" applyNumberFormat="1" applyFont="1" applyFill="1" applyAlignment="1">
      <alignment horizontal="center"/>
    </xf>
    <xf numFmtId="1" fontId="8" fillId="0" borderId="0" xfId="0" applyNumberFormat="1" applyFont="1" applyFill="1" applyAlignment="1">
      <alignment horizontal="center"/>
    </xf>
    <xf numFmtId="167" fontId="2" fillId="0" borderId="0" xfId="0" applyNumberFormat="1" applyFont="1" applyFill="1" applyAlignment="1">
      <alignment horizontal="center"/>
    </xf>
    <xf numFmtId="1" fontId="3" fillId="0" borderId="0" xfId="0" applyNumberFormat="1" applyFont="1" applyFill="1" applyAlignment="1">
      <alignment horizontal="center" vertical="top" wrapText="1"/>
    </xf>
    <xf numFmtId="15" fontId="2" fillId="0" borderId="0" xfId="0" applyNumberFormat="1" applyFont="1" applyFill="1" applyAlignment="1">
      <alignment horizontal="center"/>
    </xf>
    <xf numFmtId="0" fontId="7" fillId="0" borderId="0" xfId="0" applyNumberFormat="1" applyFont="1" applyFill="1" applyAlignment="1">
      <alignment horizontal="center"/>
    </xf>
    <xf numFmtId="1" fontId="2" fillId="0" borderId="0" xfId="0" applyNumberFormat="1" applyFont="1" applyFill="1" applyAlignment="1">
      <alignment horizontal="center" vertical="top"/>
    </xf>
    <xf numFmtId="0" fontId="7" fillId="0" borderId="0" xfId="0" applyFont="1" applyFill="1" applyAlignment="1">
      <alignment horizontal="center" vertical="top"/>
    </xf>
    <xf numFmtId="0" fontId="0" fillId="0" borderId="0" xfId="0" applyNumberFormat="1"/>
    <xf numFmtId="0" fontId="0" fillId="0" borderId="0" xfId="0" pivotButton="1"/>
    <xf numFmtId="164" fontId="7" fillId="0" borderId="0" xfId="0" applyNumberFormat="1" applyFont="1" applyAlignment="1">
      <alignment horizontal="center" vertical="center"/>
    </xf>
    <xf numFmtId="164" fontId="3" fillId="0" borderId="0" xfId="0" applyNumberFormat="1" applyFont="1" applyFill="1" applyAlignment="1">
      <alignment horizontal="center"/>
    </xf>
    <xf numFmtId="164" fontId="8" fillId="0" borderId="0" xfId="0" applyNumberFormat="1" applyFont="1" applyFill="1" applyAlignment="1">
      <alignment horizontal="center"/>
    </xf>
    <xf numFmtId="164" fontId="0" fillId="0" borderId="0" xfId="0" applyNumberFormat="1"/>
    <xf numFmtId="1" fontId="1" fillId="2" borderId="0" xfId="0" applyNumberFormat="1" applyFont="1" applyFill="1" applyAlignment="1">
      <alignment horizontal="center" vertical="top" wrapText="1"/>
    </xf>
    <xf numFmtId="1" fontId="7" fillId="0" borderId="5" xfId="0" applyNumberFormat="1" applyFont="1" applyBorder="1" applyAlignment="1">
      <alignment horizontal="center"/>
    </xf>
    <xf numFmtId="0" fontId="7" fillId="0" borderId="0" xfId="0" applyFont="1" applyBorder="1" applyAlignment="1">
      <alignment horizontal="center"/>
    </xf>
    <xf numFmtId="164" fontId="7" fillId="0" borderId="0" xfId="0" applyNumberFormat="1" applyFont="1" applyBorder="1" applyAlignment="1">
      <alignment horizontal="center"/>
    </xf>
    <xf numFmtId="164" fontId="7" fillId="0" borderId="6" xfId="0" applyNumberFormat="1" applyFont="1" applyBorder="1" applyAlignment="1">
      <alignment horizontal="center"/>
    </xf>
    <xf numFmtId="2" fontId="7" fillId="0" borderId="0" xfId="0" applyNumberFormat="1" applyFont="1" applyBorder="1" applyAlignment="1">
      <alignment horizontal="center"/>
    </xf>
    <xf numFmtId="0" fontId="9" fillId="0" borderId="0" xfId="1" applyFont="1"/>
    <xf numFmtId="0" fontId="10" fillId="0" borderId="0" xfId="1" applyFont="1" applyAlignment="1">
      <alignment horizontal="left" vertical="top"/>
    </xf>
    <xf numFmtId="0" fontId="10" fillId="0" borderId="0" xfId="1" applyFont="1" applyAlignment="1">
      <alignment horizontal="center" vertical="top"/>
    </xf>
    <xf numFmtId="0" fontId="9" fillId="0" borderId="0" xfId="1" applyFont="1" applyAlignment="1">
      <alignment vertical="top"/>
    </xf>
    <xf numFmtId="0" fontId="11" fillId="0" borderId="0" xfId="1" applyFont="1" applyAlignment="1">
      <alignment vertical="top"/>
    </xf>
    <xf numFmtId="0" fontId="10" fillId="7" borderId="0" xfId="1" applyFont="1" applyFill="1" applyAlignment="1">
      <alignment horizontal="center" vertical="top"/>
    </xf>
    <xf numFmtId="0" fontId="10" fillId="7" borderId="0" xfId="1" applyFont="1" applyFill="1" applyAlignment="1">
      <alignment horizontal="center" vertical="top" wrapText="1"/>
    </xf>
    <xf numFmtId="0" fontId="10" fillId="0" borderId="0" xfId="1" applyFont="1" applyAlignment="1">
      <alignment vertical="top"/>
    </xf>
    <xf numFmtId="0" fontId="9" fillId="0" borderId="0" xfId="1" applyNumberFormat="1" applyFont="1" applyAlignment="1">
      <alignment vertical="top" wrapText="1"/>
    </xf>
    <xf numFmtId="0" fontId="9" fillId="0" borderId="0" xfId="1" applyFont="1" applyAlignment="1">
      <alignment vertical="top" wrapText="1"/>
    </xf>
    <xf numFmtId="0" fontId="10" fillId="0" borderId="0" xfId="1" applyFont="1" applyFill="1" applyAlignment="1">
      <alignment vertical="top"/>
    </xf>
    <xf numFmtId="0" fontId="9" fillId="0" borderId="0" xfId="1" applyFont="1" applyFill="1" applyAlignment="1">
      <alignment vertical="top"/>
    </xf>
    <xf numFmtId="0" fontId="9" fillId="0" borderId="0" xfId="1" applyFont="1" applyFill="1" applyAlignment="1"/>
    <xf numFmtId="0" fontId="10" fillId="8" borderId="0" xfId="1" applyFont="1" applyFill="1" applyAlignment="1">
      <alignment vertical="top"/>
    </xf>
    <xf numFmtId="0" fontId="9" fillId="8" borderId="0" xfId="1" applyFont="1" applyFill="1" applyAlignment="1">
      <alignment vertical="top"/>
    </xf>
    <xf numFmtId="0" fontId="9" fillId="8" borderId="0" xfId="1" applyFont="1" applyFill="1" applyAlignment="1"/>
    <xf numFmtId="0" fontId="10" fillId="8" borderId="0" xfId="1" applyFont="1" applyFill="1" applyAlignment="1">
      <alignment horizontal="left" vertical="top"/>
    </xf>
    <xf numFmtId="0" fontId="9" fillId="8" borderId="0" xfId="1" applyFont="1" applyFill="1" applyAlignment="1">
      <alignment horizontal="left"/>
    </xf>
    <xf numFmtId="0" fontId="10" fillId="0" borderId="0" xfId="1" applyFont="1" applyFill="1" applyAlignment="1">
      <alignment horizontal="center" vertical="top"/>
    </xf>
    <xf numFmtId="0" fontId="10" fillId="0" borderId="0" xfId="1" applyFont="1"/>
    <xf numFmtId="20" fontId="0" fillId="0" borderId="0" xfId="0" applyNumberFormat="1"/>
    <xf numFmtId="0" fontId="0" fillId="0" borderId="0" xfId="0" applyFill="1"/>
    <xf numFmtId="165" fontId="0" fillId="0" borderId="0" xfId="0" applyNumberFormat="1" applyAlignment="1">
      <alignment horizontal="center"/>
    </xf>
    <xf numFmtId="0" fontId="7" fillId="0" borderId="0" xfId="0" applyFont="1" applyAlignment="1">
      <alignment horizontal="center"/>
    </xf>
    <xf numFmtId="168" fontId="0" fillId="0" borderId="0" xfId="0" applyNumberFormat="1"/>
    <xf numFmtId="0" fontId="0" fillId="0" borderId="0" xfId="0" applyAlignment="1">
      <alignment horizontal="right"/>
    </xf>
    <xf numFmtId="0" fontId="15" fillId="0" borderId="0" xfId="0" applyFont="1" applyAlignment="1">
      <alignment horizontal="right"/>
    </xf>
    <xf numFmtId="20" fontId="0" fillId="0" borderId="0" xfId="0" applyNumberFormat="1" applyAlignment="1">
      <alignment horizontal="right"/>
    </xf>
    <xf numFmtId="0" fontId="0" fillId="0" borderId="0" xfId="0" applyNumberFormat="1" applyAlignment="1">
      <alignment horizontal="right"/>
    </xf>
    <xf numFmtId="0" fontId="15" fillId="9" borderId="7" xfId="0" applyFont="1" applyFill="1" applyBorder="1"/>
    <xf numFmtId="0" fontId="15" fillId="9" borderId="0" xfId="0" applyFont="1" applyFill="1" applyBorder="1"/>
    <xf numFmtId="0" fontId="10" fillId="7" borderId="0" xfId="1" applyFont="1" applyFill="1" applyAlignment="1">
      <alignment horizontal="center" vertical="top"/>
    </xf>
    <xf numFmtId="0" fontId="9" fillId="7" borderId="0" xfId="1" applyFont="1" applyFill="1" applyAlignment="1">
      <alignment horizontal="center" vertical="top"/>
    </xf>
    <xf numFmtId="0" fontId="9" fillId="0" borderId="0" xfId="1" applyFont="1" applyAlignment="1">
      <alignment vertical="top" wrapText="1"/>
    </xf>
    <xf numFmtId="0" fontId="9" fillId="0" borderId="0" xfId="1" applyFont="1" applyAlignment="1">
      <alignment vertical="top"/>
    </xf>
  </cellXfs>
  <cellStyles count="2">
    <cellStyle name="Normal" xfId="0" builtinId="0"/>
    <cellStyle name="Normal 2" xfId="1"/>
  </cellStyles>
  <dxfs count="4">
    <dxf>
      <alignment horizontal="center" readingOrder="0"/>
    </dxf>
    <dxf>
      <alignment horizontal="center" readingOrder="0"/>
    </dxf>
    <dxf>
      <numFmt numFmtId="165" formatCode="0.00000"/>
    </dxf>
    <dxf>
      <numFmt numFmtId="165" formatCode="0.00000"/>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19</xdr:col>
      <xdr:colOff>114300</xdr:colOff>
      <xdr:row>3721</xdr:row>
      <xdr:rowOff>66675</xdr:rowOff>
    </xdr:from>
    <xdr:ext cx="76200" cy="161925"/>
    <xdr:sp macro="" textlink="">
      <xdr:nvSpPr>
        <xdr:cNvPr id="3" name="Text Box 66"/>
        <xdr:cNvSpPr txBox="1">
          <a:spLocks noChangeArrowheads="1"/>
        </xdr:cNvSpPr>
      </xdr:nvSpPr>
      <xdr:spPr bwMode="auto">
        <a:xfrm>
          <a:off x="15144750" y="57130950"/>
          <a:ext cx="76200" cy="161925"/>
        </a:xfrm>
        <a:prstGeom prst="rect">
          <a:avLst/>
        </a:prstGeom>
        <a:noFill/>
        <a:ln w="9525">
          <a:noFill/>
          <a:miter lim="800000"/>
          <a:headEnd/>
          <a:tailEnd/>
        </a:ln>
      </xdr:spPr>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ases2012/ABULON%2020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Natividad\Natividad_abulon06.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Documents%20and%20Settings\PACO\Mis%20documentos\cobi\metodologia\bases%20de%20datos\Loreto\diversidad_peces_PNBL_abundancia-tallas%20(07ene0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OBI%20LA%20PAZ/Desktop/COBI2/Bases%20de%20datos%20Natividad%202009/diversidad_invertebrados_Natividad_(03Ago09)AH.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nstrucciones"/>
      <sheetName val="AMARILLO"/>
      <sheetName val="TABLADINAMA"/>
      <sheetName val="AZUL"/>
      <sheetName val="TABLADINAZU"/>
      <sheetName val="Pivot Table"/>
      <sheetName val="validaciones"/>
    </sheetNames>
    <sheetDataSet>
      <sheetData sheetId="0"/>
      <sheetData sheetId="1"/>
      <sheetData sheetId="2"/>
      <sheetData sheetId="3"/>
      <sheetData sheetId="4"/>
      <sheetData sheetId="5"/>
      <sheetData sheetId="6">
        <row r="2">
          <cell r="B2">
            <v>41120</v>
          </cell>
          <cell r="E2">
            <v>1</v>
          </cell>
          <cell r="O2">
            <v>0</v>
          </cell>
        </row>
        <row r="3">
          <cell r="B3">
            <v>41121</v>
          </cell>
          <cell r="E3">
            <v>2</v>
          </cell>
          <cell r="O3">
            <v>1</v>
          </cell>
        </row>
        <row r="4">
          <cell r="B4">
            <v>41122</v>
          </cell>
          <cell r="E4">
            <v>3</v>
          </cell>
          <cell r="O4">
            <v>2</v>
          </cell>
        </row>
        <row r="5">
          <cell r="B5">
            <v>41123</v>
          </cell>
          <cell r="E5">
            <v>4</v>
          </cell>
          <cell r="O5">
            <v>3</v>
          </cell>
        </row>
        <row r="6">
          <cell r="B6">
            <v>41124</v>
          </cell>
          <cell r="E6">
            <v>5</v>
          </cell>
          <cell r="O6">
            <v>4</v>
          </cell>
        </row>
        <row r="7">
          <cell r="B7">
            <v>41125</v>
          </cell>
          <cell r="E7">
            <v>6</v>
          </cell>
          <cell r="O7">
            <v>5</v>
          </cell>
        </row>
        <row r="8">
          <cell r="B8">
            <v>41126</v>
          </cell>
          <cell r="E8">
            <v>7</v>
          </cell>
          <cell r="O8">
            <v>6</v>
          </cell>
        </row>
        <row r="9">
          <cell r="B9">
            <v>41127</v>
          </cell>
          <cell r="E9">
            <v>8</v>
          </cell>
          <cell r="O9">
            <v>7</v>
          </cell>
        </row>
        <row r="10">
          <cell r="B10">
            <v>41128</v>
          </cell>
          <cell r="E10">
            <v>9</v>
          </cell>
          <cell r="O10">
            <v>8</v>
          </cell>
        </row>
        <row r="11">
          <cell r="B11">
            <v>41129</v>
          </cell>
          <cell r="E11">
            <v>10</v>
          </cell>
          <cell r="O11">
            <v>9</v>
          </cell>
        </row>
        <row r="12">
          <cell r="B12">
            <v>41130</v>
          </cell>
          <cell r="E12">
            <v>11</v>
          </cell>
          <cell r="O12">
            <v>10</v>
          </cell>
        </row>
        <row r="13">
          <cell r="B13">
            <v>41131</v>
          </cell>
          <cell r="E13">
            <v>12</v>
          </cell>
          <cell r="O13">
            <v>11</v>
          </cell>
        </row>
        <row r="14">
          <cell r="E14">
            <v>13</v>
          </cell>
          <cell r="O14">
            <v>12</v>
          </cell>
        </row>
        <row r="15">
          <cell r="E15">
            <v>14</v>
          </cell>
          <cell r="O15">
            <v>13</v>
          </cell>
        </row>
        <row r="16">
          <cell r="E16">
            <v>15</v>
          </cell>
          <cell r="O16">
            <v>14</v>
          </cell>
        </row>
        <row r="17">
          <cell r="E17">
            <v>16</v>
          </cell>
          <cell r="O17">
            <v>15</v>
          </cell>
        </row>
        <row r="18">
          <cell r="E18">
            <v>17</v>
          </cell>
          <cell r="O18">
            <v>16</v>
          </cell>
        </row>
        <row r="19">
          <cell r="E19">
            <v>18</v>
          </cell>
          <cell r="O19">
            <v>17</v>
          </cell>
        </row>
        <row r="20">
          <cell r="E20">
            <v>19</v>
          </cell>
          <cell r="O20">
            <v>18</v>
          </cell>
        </row>
        <row r="21">
          <cell r="E21">
            <v>20</v>
          </cell>
          <cell r="O21">
            <v>19</v>
          </cell>
        </row>
        <row r="22">
          <cell r="E22">
            <v>21</v>
          </cell>
          <cell r="O22">
            <v>20</v>
          </cell>
        </row>
        <row r="23">
          <cell r="E23">
            <v>22</v>
          </cell>
          <cell r="O23">
            <v>21</v>
          </cell>
        </row>
        <row r="24">
          <cell r="E24">
            <v>23</v>
          </cell>
          <cell r="O24">
            <v>22</v>
          </cell>
        </row>
        <row r="25">
          <cell r="E25">
            <v>24</v>
          </cell>
          <cell r="O25">
            <v>23</v>
          </cell>
        </row>
        <row r="26">
          <cell r="E26">
            <v>25</v>
          </cell>
          <cell r="O26">
            <v>24</v>
          </cell>
        </row>
        <row r="27">
          <cell r="O27">
            <v>25</v>
          </cell>
        </row>
        <row r="28">
          <cell r="O28">
            <v>26</v>
          </cell>
        </row>
        <row r="29">
          <cell r="O29">
            <v>27</v>
          </cell>
        </row>
        <row r="30">
          <cell r="O30">
            <v>28</v>
          </cell>
        </row>
        <row r="31">
          <cell r="O31">
            <v>29</v>
          </cell>
        </row>
        <row r="32">
          <cell r="O32">
            <v>30</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instrucciones"/>
      <sheetName val="Abundancia"/>
      <sheetName val="Abulon azul (talla)"/>
      <sheetName val="Abulon azul (frecuencia)"/>
      <sheetName val="Abulon amarillo (talla)"/>
      <sheetName val="Abulon amarillo (frecuencia)"/>
      <sheetName val="Validaciones"/>
    </sheetNames>
    <sheetDataSet>
      <sheetData sheetId="0"/>
      <sheetData sheetId="1"/>
      <sheetData sheetId="2"/>
      <sheetData sheetId="3"/>
      <sheetData sheetId="4"/>
      <sheetData sheetId="5"/>
      <sheetData sheetId="6">
        <row r="2">
          <cell r="A2" t="str">
            <v>Ismael Estrada</v>
          </cell>
          <cell r="B2">
            <v>2006</v>
          </cell>
          <cell r="C2">
            <v>1</v>
          </cell>
          <cell r="D2">
            <v>1</v>
          </cell>
          <cell r="E2">
            <v>1</v>
          </cell>
          <cell r="F2" t="str">
            <v>La Plana</v>
          </cell>
          <cell r="G2" t="str">
            <v>La Plana, Isla Natividad Baja California Sur</v>
          </cell>
          <cell r="H2">
            <v>1</v>
          </cell>
          <cell r="I2">
            <v>1</v>
          </cell>
        </row>
        <row r="3">
          <cell r="A3" t="str">
            <v>Roberto Vazquez</v>
          </cell>
          <cell r="C3">
            <v>2</v>
          </cell>
          <cell r="D3">
            <v>2</v>
          </cell>
          <cell r="E3">
            <v>2</v>
          </cell>
          <cell r="F3" t="str">
            <v>Las Cuevas</v>
          </cell>
          <cell r="G3" t="str">
            <v>Las Cuevas, Isla Natividad Baja California Sur</v>
          </cell>
          <cell r="H3">
            <v>2</v>
          </cell>
          <cell r="I3">
            <v>2</v>
          </cell>
        </row>
        <row r="4">
          <cell r="E4">
            <v>3</v>
          </cell>
          <cell r="F4" t="str">
            <v>La Dulce</v>
          </cell>
          <cell r="G4" t="str">
            <v>La Dulce, Isla Natividad Baja California Sur</v>
          </cell>
          <cell r="I4" t="str">
            <v>nd</v>
          </cell>
        </row>
        <row r="5">
          <cell r="E5">
            <v>4</v>
          </cell>
          <cell r="F5" t="str">
            <v>Punta Prieta</v>
          </cell>
          <cell r="G5" t="str">
            <v>Punta Prieta, Isla Natividad Baja California Sur</v>
          </cell>
        </row>
        <row r="6">
          <cell r="E6">
            <v>5</v>
          </cell>
          <cell r="F6" t="str">
            <v>La Reventadora de Babencho</v>
          </cell>
          <cell r="G6" t="str">
            <v>La Reventadora de Babencho, Isla Natividad Baja California Sur</v>
          </cell>
        </row>
        <row r="7">
          <cell r="E7">
            <v>6</v>
          </cell>
          <cell r="F7" t="str">
            <v>El Tivo</v>
          </cell>
          <cell r="G7" t="str">
            <v>El Tivo, Isla Natividad Baja California Sur</v>
          </cell>
        </row>
        <row r="8">
          <cell r="E8">
            <v>7</v>
          </cell>
        </row>
        <row r="9">
          <cell r="E9">
            <v>8</v>
          </cell>
        </row>
        <row r="10">
          <cell r="E10">
            <v>9</v>
          </cell>
        </row>
        <row r="11">
          <cell r="E11">
            <v>10</v>
          </cell>
        </row>
        <row r="12">
          <cell r="E12" t="str">
            <v>nd</v>
          </cell>
        </row>
      </sheetData>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Instrucciones"/>
      <sheetName val="abundancia-tallas"/>
      <sheetName val="Validaciones"/>
    </sheetNames>
    <sheetDataSet>
      <sheetData sheetId="0" refreshError="1"/>
      <sheetData sheetId="1" refreshError="1"/>
      <sheetData sheetId="2">
        <row r="2">
          <cell r="A2" t="str">
            <v>Abraham Mendoza</v>
          </cell>
          <cell r="C2">
            <v>1</v>
          </cell>
          <cell r="G2">
            <v>1</v>
          </cell>
          <cell r="H2">
            <v>1</v>
          </cell>
          <cell r="K2" t="str">
            <v>Abudefduf troschelli</v>
          </cell>
        </row>
        <row r="3">
          <cell r="C3">
            <v>2</v>
          </cell>
          <cell r="G3">
            <v>2</v>
          </cell>
          <cell r="H3">
            <v>2</v>
          </cell>
          <cell r="K3" t="str">
            <v>Acanthurus nigricans</v>
          </cell>
        </row>
        <row r="4">
          <cell r="C4" t="str">
            <v>n/d</v>
          </cell>
          <cell r="G4" t="str">
            <v>n/d</v>
          </cell>
          <cell r="H4">
            <v>3</v>
          </cell>
          <cell r="K4" t="str">
            <v>Acanthurus xantopterus</v>
          </cell>
        </row>
        <row r="5">
          <cell r="H5">
            <v>4</v>
          </cell>
          <cell r="K5" t="str">
            <v>Alphestes immaculatus</v>
          </cell>
        </row>
        <row r="6">
          <cell r="H6">
            <v>5</v>
          </cell>
          <cell r="K6" t="str">
            <v>Anisotremus interruptus</v>
          </cell>
        </row>
        <row r="7">
          <cell r="H7">
            <v>6</v>
          </cell>
          <cell r="K7" t="str">
            <v>Apogon atricaudus</v>
          </cell>
        </row>
        <row r="8">
          <cell r="H8">
            <v>7</v>
          </cell>
          <cell r="K8" t="str">
            <v>Apogon pacifici</v>
          </cell>
        </row>
        <row r="9">
          <cell r="H9">
            <v>8</v>
          </cell>
          <cell r="K9" t="str">
            <v>Apogon retrosella</v>
          </cell>
        </row>
        <row r="10">
          <cell r="H10">
            <v>9</v>
          </cell>
          <cell r="K10" t="str">
            <v>Arothron meleagris</v>
          </cell>
        </row>
        <row r="11">
          <cell r="H11">
            <v>10</v>
          </cell>
          <cell r="K11" t="str">
            <v>Balistes polylepis</v>
          </cell>
        </row>
        <row r="12">
          <cell r="H12" t="str">
            <v>n/d</v>
          </cell>
          <cell r="K12" t="str">
            <v>Bodianus diplotaenia</v>
          </cell>
        </row>
        <row r="13">
          <cell r="K13" t="str">
            <v>Calamus brachysomus</v>
          </cell>
        </row>
        <row r="14">
          <cell r="K14" t="str">
            <v>Canthigaster punctatissima</v>
          </cell>
        </row>
        <row r="15">
          <cell r="K15" t="str">
            <v>Carangidae spp.</v>
          </cell>
        </row>
        <row r="16">
          <cell r="K16" t="str">
            <v>Caranx caballus</v>
          </cell>
        </row>
        <row r="17">
          <cell r="K17" t="str">
            <v>Caulolatilus spp.</v>
          </cell>
        </row>
        <row r="18">
          <cell r="K18" t="str">
            <v>Cephalopholis panamensis</v>
          </cell>
        </row>
        <row r="19">
          <cell r="K19" t="str">
            <v>Chaetodipterus zonatus</v>
          </cell>
        </row>
        <row r="20">
          <cell r="K20" t="str">
            <v>Chaetodon falcifer</v>
          </cell>
        </row>
        <row r="21">
          <cell r="K21" t="str">
            <v>Chaetodon humeralis</v>
          </cell>
        </row>
        <row r="22">
          <cell r="K22" t="str">
            <v>Chromis atrilobata</v>
          </cell>
        </row>
        <row r="23">
          <cell r="K23" t="str">
            <v>Chromis limbaughi</v>
          </cell>
        </row>
        <row r="24">
          <cell r="K24" t="str">
            <v>Cirrhitichthys oxycephalus</v>
          </cell>
        </row>
        <row r="25">
          <cell r="K25" t="str">
            <v>Cirrhitus rivulatus</v>
          </cell>
        </row>
        <row r="26">
          <cell r="K26" t="str">
            <v>Clupeidae spp.</v>
          </cell>
        </row>
        <row r="27">
          <cell r="K27" t="str">
            <v>Dasyatis dipteura</v>
          </cell>
        </row>
        <row r="28">
          <cell r="K28" t="str">
            <v>Diodon holocanthus</v>
          </cell>
        </row>
        <row r="29">
          <cell r="K29" t="str">
            <v>Diodon hystrix</v>
          </cell>
        </row>
        <row r="30">
          <cell r="K30" t="str">
            <v>Diplobatis ommata</v>
          </cell>
        </row>
        <row r="31">
          <cell r="K31" t="str">
            <v>Elacatinus punticulatus</v>
          </cell>
        </row>
        <row r="32">
          <cell r="K32" t="str">
            <v>Elops affinis</v>
          </cell>
        </row>
        <row r="33">
          <cell r="K33" t="str">
            <v>Epinephelus analogus</v>
          </cell>
        </row>
        <row r="34">
          <cell r="K34" t="str">
            <v>Epinephelus labriformis</v>
          </cell>
        </row>
        <row r="35">
          <cell r="K35" t="str">
            <v>Epinephelus niphobles</v>
          </cell>
        </row>
        <row r="36">
          <cell r="K36" t="str">
            <v>Euthynnius lineatus</v>
          </cell>
        </row>
        <row r="37">
          <cell r="K37" t="str">
            <v>Fistularia commersonii</v>
          </cell>
        </row>
        <row r="38">
          <cell r="K38" t="str">
            <v>Girella simplicidens</v>
          </cell>
        </row>
        <row r="39">
          <cell r="K39" t="str">
            <v>Gymnothorax castaneus</v>
          </cell>
        </row>
        <row r="40">
          <cell r="K40" t="str">
            <v>Gymnothorax dovi</v>
          </cell>
        </row>
        <row r="41">
          <cell r="K41" t="str">
            <v>Gymnothorax zebra</v>
          </cell>
        </row>
        <row r="42">
          <cell r="K42" t="str">
            <v>Haemulon maculicauda</v>
          </cell>
        </row>
        <row r="43">
          <cell r="K43" t="str">
            <v>Haemulon sexfasciatum</v>
          </cell>
        </row>
        <row r="44">
          <cell r="K44" t="str">
            <v>Haemulon steindachneri</v>
          </cell>
        </row>
        <row r="45">
          <cell r="K45" t="str">
            <v>Halichoeres chierchiae</v>
          </cell>
        </row>
        <row r="46">
          <cell r="K46" t="str">
            <v>Halichoeres dispilus</v>
          </cell>
        </row>
        <row r="47">
          <cell r="K47" t="str">
            <v>Halichoeres melanotis</v>
          </cell>
        </row>
        <row r="48">
          <cell r="K48" t="str">
            <v>Halichoeres nicholsi</v>
          </cell>
        </row>
        <row r="49">
          <cell r="K49" t="str">
            <v>Halichoeres notospilus</v>
          </cell>
        </row>
        <row r="50">
          <cell r="K50" t="str">
            <v>Halichoeres seminicta</v>
          </cell>
        </row>
        <row r="51">
          <cell r="K51" t="str">
            <v>Heteroconger canabus</v>
          </cell>
        </row>
        <row r="52">
          <cell r="K52" t="str">
            <v>Heterodontus francisci</v>
          </cell>
        </row>
        <row r="53">
          <cell r="K53" t="str">
            <v>Heterodontus mexicanus</v>
          </cell>
        </row>
        <row r="54">
          <cell r="K54" t="str">
            <v>Holocanthus passer</v>
          </cell>
        </row>
        <row r="55">
          <cell r="K55" t="str">
            <v>Hoplopargus guentherii</v>
          </cell>
        </row>
        <row r="56">
          <cell r="K56" t="str">
            <v>Johnrandalia nigrirostris</v>
          </cell>
        </row>
        <row r="57">
          <cell r="K57" t="str">
            <v>Kyphosus analogus</v>
          </cell>
        </row>
        <row r="58">
          <cell r="K58" t="str">
            <v>Kyphosus elegans</v>
          </cell>
        </row>
        <row r="59">
          <cell r="K59" t="str">
            <v>Lutjanus argentiventris</v>
          </cell>
        </row>
        <row r="60">
          <cell r="K60" t="str">
            <v>Lutjanus guttatus</v>
          </cell>
        </row>
        <row r="61">
          <cell r="K61" t="str">
            <v>Lutjanus novemfasciatus</v>
          </cell>
        </row>
        <row r="62">
          <cell r="K62" t="str">
            <v>Lutjanus peru</v>
          </cell>
        </row>
        <row r="63">
          <cell r="K63" t="str">
            <v>Lutjanus viridis</v>
          </cell>
        </row>
        <row r="64">
          <cell r="K64" t="str">
            <v>Lythrypnus dalli</v>
          </cell>
        </row>
        <row r="65">
          <cell r="K65" t="str">
            <v>Manta birostris</v>
          </cell>
        </row>
        <row r="66">
          <cell r="K66" t="str">
            <v>Microlepidotus inornatus</v>
          </cell>
        </row>
        <row r="67">
          <cell r="K67" t="str">
            <v>Microspathodon dorsalis</v>
          </cell>
        </row>
        <row r="68">
          <cell r="K68" t="str">
            <v>Mobula spp.</v>
          </cell>
        </row>
        <row r="69">
          <cell r="K69" t="str">
            <v>Mugil spp.</v>
          </cell>
        </row>
        <row r="70">
          <cell r="K70" t="str">
            <v>Mulloidichthys dentatus</v>
          </cell>
        </row>
        <row r="71">
          <cell r="K71" t="str">
            <v>Muraena argus</v>
          </cell>
        </row>
        <row r="72">
          <cell r="K72" t="str">
            <v>Muraena lentiginosa</v>
          </cell>
        </row>
        <row r="73">
          <cell r="K73" t="str">
            <v>Mycteroperca jordani</v>
          </cell>
        </row>
        <row r="74">
          <cell r="K74" t="str">
            <v>Mycteroperca rosacea</v>
          </cell>
        </row>
        <row r="75">
          <cell r="K75" t="str">
            <v>Mycterperca prionura</v>
          </cell>
        </row>
        <row r="76">
          <cell r="K76" t="str">
            <v>Myripristis leiognathus</v>
          </cell>
        </row>
        <row r="77">
          <cell r="K77" t="str">
            <v>n/d</v>
          </cell>
        </row>
        <row r="78">
          <cell r="K78" t="str">
            <v>Narcine entemedor</v>
          </cell>
        </row>
        <row r="79">
          <cell r="K79" t="str">
            <v>Nicholsina denticulata</v>
          </cell>
        </row>
        <row r="80">
          <cell r="K80" t="str">
            <v>Ophioblennius steindachneri</v>
          </cell>
        </row>
        <row r="81">
          <cell r="K81" t="str">
            <v>Opistognathus rosenblath</v>
          </cell>
        </row>
        <row r="82">
          <cell r="K82" t="str">
            <v>Oxycirrhites typus</v>
          </cell>
        </row>
        <row r="83">
          <cell r="K83" t="str">
            <v>Paralabrax maculatofasciatus</v>
          </cell>
        </row>
        <row r="84">
          <cell r="K84" t="str">
            <v>Paranthias colonus</v>
          </cell>
        </row>
        <row r="85">
          <cell r="K85" t="str">
            <v>Pareques spp.</v>
          </cell>
        </row>
        <row r="86">
          <cell r="K86" t="str">
            <v>Plagiotremus azaleus</v>
          </cell>
        </row>
        <row r="87">
          <cell r="K87" t="str">
            <v>Pomacanthus zonipectus</v>
          </cell>
        </row>
        <row r="88">
          <cell r="K88" t="str">
            <v>Prionurus laticlavus</v>
          </cell>
        </row>
        <row r="89">
          <cell r="K89" t="str">
            <v>Prionurus punctatus</v>
          </cell>
        </row>
        <row r="90">
          <cell r="K90" t="str">
            <v>Pseudobalistes naufragium</v>
          </cell>
        </row>
        <row r="91">
          <cell r="K91" t="str">
            <v>Pseudupeneus grandisquamis</v>
          </cell>
        </row>
        <row r="92">
          <cell r="K92" t="str">
            <v>Rypticus bicolor</v>
          </cell>
        </row>
        <row r="93">
          <cell r="K93" t="str">
            <v>Sardinops spp.</v>
          </cell>
        </row>
        <row r="94">
          <cell r="K94" t="str">
            <v>Sargocentron suborbitalis</v>
          </cell>
        </row>
        <row r="95">
          <cell r="K95" t="str">
            <v>Scarus compressus</v>
          </cell>
        </row>
        <row r="96">
          <cell r="K96" t="str">
            <v>Scarus ghoban</v>
          </cell>
        </row>
        <row r="97">
          <cell r="K97" t="str">
            <v>Scarus perrico</v>
          </cell>
        </row>
        <row r="98">
          <cell r="K98" t="str">
            <v>Scarus rubroviolaceus</v>
          </cell>
        </row>
        <row r="99">
          <cell r="K99" t="str">
            <v>Scomberomoros spp.</v>
          </cell>
        </row>
        <row r="100">
          <cell r="K100" t="str">
            <v>Scorpaena mystes</v>
          </cell>
        </row>
        <row r="101">
          <cell r="K101" t="str">
            <v>Scorpaena plumeri</v>
          </cell>
        </row>
        <row r="102">
          <cell r="K102" t="str">
            <v>Scorpaena xyris</v>
          </cell>
        </row>
        <row r="103">
          <cell r="K103" t="str">
            <v>Semicossyphus pulcher</v>
          </cell>
        </row>
        <row r="104">
          <cell r="K104" t="str">
            <v>Seriola lalandi</v>
          </cell>
        </row>
        <row r="105">
          <cell r="K105" t="str">
            <v>Seriola rivoliana</v>
          </cell>
        </row>
        <row r="106">
          <cell r="K106" t="str">
            <v>Serranus psittacinus</v>
          </cell>
        </row>
        <row r="107">
          <cell r="K107" t="str">
            <v>Sphoeroides annulatus</v>
          </cell>
        </row>
        <row r="108">
          <cell r="K108" t="str">
            <v>Sphoeroides lobatus</v>
          </cell>
        </row>
        <row r="109">
          <cell r="K109" t="str">
            <v>Sphyraena spp.</v>
          </cell>
        </row>
        <row r="110">
          <cell r="K110" t="str">
            <v>Sphyrna lewini</v>
          </cell>
        </row>
        <row r="111">
          <cell r="K111" t="str">
            <v>Stegastes acapulcoensis</v>
          </cell>
        </row>
        <row r="112">
          <cell r="K112" t="str">
            <v>Stegastes flavilatus</v>
          </cell>
        </row>
        <row r="113">
          <cell r="K113" t="str">
            <v>Stegastes rectifraenum</v>
          </cell>
        </row>
        <row r="114">
          <cell r="K114" t="str">
            <v>Sufflamen verres</v>
          </cell>
        </row>
        <row r="115">
          <cell r="K115" t="str">
            <v>Synodus lacertinus</v>
          </cell>
        </row>
        <row r="116">
          <cell r="K116" t="str">
            <v>Thalassoma grammaticum</v>
          </cell>
        </row>
        <row r="117">
          <cell r="K117" t="str">
            <v>Thalassoma lucasanum</v>
          </cell>
        </row>
        <row r="118">
          <cell r="K118" t="str">
            <v>Trachinotus rhodopus</v>
          </cell>
        </row>
        <row r="119">
          <cell r="K119" t="str">
            <v>Urobatis concentricus</v>
          </cell>
        </row>
        <row r="120">
          <cell r="K120" t="str">
            <v>Urobatis halleri</v>
          </cell>
        </row>
        <row r="121">
          <cell r="K121" t="str">
            <v>Urobatis maculatus</v>
          </cell>
        </row>
        <row r="122">
          <cell r="K122" t="str">
            <v>Zapteryx exasperata</v>
          </cell>
        </row>
        <row r="123">
          <cell r="K123" t="str">
            <v>Crocodilichthys gracilis</v>
          </cell>
        </row>
      </sheetData>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instrucciones"/>
      <sheetName val="Abundancias"/>
      <sheetName val="Validaciones"/>
      <sheetName val="TABLA DINAMICA"/>
    </sheetNames>
    <sheetDataSet>
      <sheetData sheetId="0" refreshError="1"/>
      <sheetData sheetId="1" refreshError="1"/>
      <sheetData sheetId="2">
        <row r="2">
          <cell r="H2" t="str">
            <v>La Barrita de los Anegados, Isla Natividad, Baja California Sur</v>
          </cell>
        </row>
        <row r="3">
          <cell r="H3" t="str">
            <v>El Tivo, Isla Natividad Baja California Sur</v>
          </cell>
        </row>
        <row r="4">
          <cell r="H4" t="str">
            <v>La Dulce, Isla Natividad Baja California Sur</v>
          </cell>
        </row>
        <row r="5">
          <cell r="H5" t="str">
            <v>La Guanera Sur, Isla Natividad, Baja California Sur</v>
          </cell>
        </row>
        <row r="6">
          <cell r="H6" t="str">
            <v>La Plana/Las Cuevas, Isla Natividad Baja California Sur</v>
          </cell>
        </row>
        <row r="7">
          <cell r="H7" t="str">
            <v>Punta Prieta, Isla Natividad Baja California Sur</v>
          </cell>
        </row>
        <row r="8">
          <cell r="H8" t="str">
            <v>Reventadora de Babencho, Isla Natividad Baja California Sur</v>
          </cell>
        </row>
      </sheetData>
      <sheetData sheetId="3"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OBI LA PAZ" refreshedDate="41137.42309236111" createdVersion="3" refreshedVersion="3" minRefreshableVersion="3" recordCount="5409">
  <cacheSource type="worksheet">
    <worksheetSource ref="A1:AG5410" sheet="Abundancias"/>
  </cacheSource>
  <cacheFields count="33">
    <cacheField name="codigo" numFmtId="0">
      <sharedItems/>
    </cacheField>
    <cacheField name="observador" numFmtId="0">
      <sharedItems/>
    </cacheField>
    <cacheField name="fecha" numFmtId="0">
      <sharedItems containsSemiMixedTypes="0" containsNonDate="0" containsDate="1" containsString="0" minDate="2006-08-14T00:00:00" maxDate="2012-08-06T00:00:00"/>
    </cacheField>
    <cacheField name="año" numFmtId="0">
      <sharedItems containsSemiMixedTypes="0" containsString="0" containsNumber="1" containsInteger="1" minValue="2006" maxValue="2012" count="7">
        <n v="2006"/>
        <n v="2007"/>
        <n v="2008"/>
        <n v="2009"/>
        <n v="2010"/>
        <n v="2011"/>
        <n v="2012"/>
      </sharedItems>
    </cacheField>
    <cacheField name="tiempo inicio" numFmtId="20">
      <sharedItems containsSemiMixedTypes="0" containsNonDate="0" containsDate="1" containsString="0" minDate="1899-12-30T08:01:00" maxDate="1899-12-30T15:05:00"/>
    </cacheField>
    <cacheField name="tiempo final" numFmtId="20">
      <sharedItems containsSemiMixedTypes="0" containsNonDate="0" containsDate="1" containsString="0" minDate="1899-12-30T08:33:00" maxDate="1899-12-30T15:54:00"/>
    </cacheField>
    <cacheField name="tiempo total" numFmtId="20">
      <sharedItems containsSemiMixedTypes="0" containsNonDate="0" containsDate="1" containsString="0" minDate="1899-12-30T00:17:00" maxDate="1899-12-30T01:17:00" count="49">
        <d v="1899-12-30T00:53:00"/>
        <d v="1899-12-30T01:02:00"/>
        <d v="1899-12-30T00:22:00"/>
        <d v="1899-12-30T00:50:00"/>
        <d v="1899-12-30T01:09:00"/>
        <d v="1899-12-30T01:13:00"/>
        <d v="1899-12-30T01:04:00"/>
        <d v="1899-12-30T00:54:00"/>
        <d v="1899-12-30T00:58:00"/>
        <d v="1899-12-30T00:47:00"/>
        <d v="1899-12-30T01:17:00"/>
        <d v="1899-12-30T00:40:00"/>
        <d v="1899-12-30T01:05:00"/>
        <d v="1899-12-30T00:38:00"/>
        <d v="1899-12-30T00:45:00"/>
        <d v="1899-12-30T00:17:00"/>
        <d v="1899-12-30T01:08:00"/>
        <d v="1899-12-30T00:30:00"/>
        <d v="1899-12-30T01:10:00"/>
        <d v="1899-12-30T00:42:00"/>
        <d v="1899-12-30T00:59:00"/>
        <d v="1899-12-30T00:48:00"/>
        <d v="1899-12-30T00:46:00"/>
        <d v="1899-12-30T00:51:00"/>
        <d v="1899-12-30T00:52:00"/>
        <d v="1899-12-30T00:49:00"/>
        <d v="1899-12-30T00:27:00"/>
        <d v="1899-12-30T01:01:00"/>
        <d v="1899-12-30T01:00:00"/>
        <d v="1899-12-30T00:55:00"/>
        <d v="1899-12-30T00:43:00"/>
        <d v="1899-12-30T00:39:00"/>
        <d v="1899-12-30T00:31:00"/>
        <d v="1899-12-30T00:57:00"/>
        <d v="1899-12-30T00:37:00"/>
        <d v="1899-12-30T00:35:00"/>
        <d v="1899-12-30T00:44:00"/>
        <d v="1899-12-30T01:16:00"/>
        <d v="1899-12-30T00:33:00"/>
        <d v="1899-12-30T00:28:00"/>
        <d v="1899-12-30T00:34:00"/>
        <d v="1899-12-30T00:29:00"/>
        <d v="1899-12-30T00:24:00"/>
        <d v="1899-12-30T00:23:00"/>
        <d v="1899-12-30T00:41:00"/>
        <d v="1899-12-30T00:25:00"/>
        <d v="1899-12-30T00:32:00"/>
        <d v="1899-12-30T00:20:00"/>
        <d v="1899-12-30T00:36:00"/>
      </sharedItems>
    </cacheField>
    <cacheField name="epoca" numFmtId="0">
      <sharedItems containsSemiMixedTypes="0" containsString="0" containsNumber="1" containsInteger="1" minValue="2" maxValue="2"/>
    </cacheField>
    <cacheField name="no. buceo" numFmtId="0">
      <sharedItems containsSemiMixedTypes="0" containsString="0" containsNumber="1" containsInteger="1" minValue="1" maxValue="3"/>
    </cacheField>
    <cacheField name="no. replica" numFmtId="0">
      <sharedItems containsSemiMixedTypes="0" containsString="0" containsNumber="1" containsInteger="1" minValue="1" maxValue="8"/>
    </cacheField>
    <cacheField name="Busqueda" numFmtId="0">
      <sharedItems containsSemiMixedTypes="0" containsString="0" containsNumber="1" containsInteger="1" minValue="1" maxValue="8" count="8">
        <n v="1"/>
        <n v="2"/>
        <n v="3"/>
        <n v="4"/>
        <n v="5"/>
        <n v="6"/>
        <n v="7"/>
        <n v="8"/>
      </sharedItems>
    </cacheField>
    <cacheField name="sitio" numFmtId="0">
      <sharedItems count="15">
        <s v="La Dulce"/>
        <s v="La Plana/Las Cuevas"/>
        <s v="Babencho"/>
        <s v="Punta Prieta"/>
        <s v="La Guanera "/>
        <s v="La Barrita"/>
        <s v="Piedras Altas"/>
        <s v="El Nido"/>
        <s v="El Tibo"/>
        <s v="El Triangulo"/>
        <s v="La Vela"/>
        <s v="Loma Linda"/>
        <s v="Morro Prieto"/>
        <s v="La Guanera"/>
        <s v="La Plana" u="1"/>
      </sharedItems>
    </cacheField>
    <cacheField name="sitio en extenso" numFmtId="0">
      <sharedItems/>
    </cacheField>
    <cacheField name="tipo de sitio" numFmtId="0">
      <sharedItems containsSemiMixedTypes="0" containsString="0" containsNumber="1" containsInteger="1" minValue="1" maxValue="2" count="2">
        <n v="2"/>
        <n v="1"/>
      </sharedItems>
    </cacheField>
    <cacheField name="prof inicial (ft)" numFmtId="0">
      <sharedItems containsSemiMixedTypes="0" containsString="0" containsNumber="1" minValue="16.5" maxValue="136.422"/>
    </cacheField>
    <cacheField name="prof inicial (m)" numFmtId="0">
      <sharedItems containsSemiMixedTypes="0" containsString="0" containsNumber="1" minValue="5" maxValue="41.34"/>
    </cacheField>
    <cacheField name="prof final (ft)" numFmtId="0">
      <sharedItems containsString="0" containsBlank="1" containsNumber="1" minValue="4.9487328000000002" maxValue="66.33"/>
    </cacheField>
    <cacheField name="prof final (m)" numFmtId="0">
      <sharedItems containsSemiMixedTypes="0" containsString="0" containsNumber="1" minValue="1.4996160000000001" maxValue="20.100000000000001"/>
    </cacheField>
    <cacheField name="prof max (ft)" numFmtId="0">
      <sharedItems containsBlank="1" containsMixedTypes="1" containsNumber="1" minValue="0.6401019456" maxValue="70.289999999999992"/>
    </cacheField>
    <cacheField name="prof max (m)" numFmtId="0">
      <sharedItems containsMixedTypes="1" containsNumber="1" minValue="5" maxValue="21.3"/>
    </cacheField>
    <cacheField name="prof X (ft)" numFmtId="0">
      <sharedItems containsMixedTypes="1" containsNumber="1" minValue="6.8" maxValue="65.34"/>
    </cacheField>
    <cacheField name="Prof X  (m)" numFmtId="0">
      <sharedItems containsMixedTypes="1" containsNumber="1" minValue="4.4000000000000004" maxValue="27.87519"/>
    </cacheField>
    <cacheField name="latitud (N)" numFmtId="0">
      <sharedItems containsMixedTypes="1" containsNumber="1" minValue="27.818480000000001" maxValue="115.16562999999999" count="175">
        <n v="27.845050000000001"/>
        <n v="27.848400000000002"/>
        <n v="27.857679999999998"/>
        <n v="27.84487"/>
        <n v="27.850439999999999"/>
        <n v="27.863320000000002"/>
        <n v="27.888369999999998"/>
        <n v="27.842500000000001"/>
        <n v="27.846830000000001"/>
        <n v="27.860749999999999"/>
        <n v="27.891529999999999"/>
        <n v="27.89142"/>
        <n v="27.849900000000002"/>
        <n v="27.864660000000001"/>
        <n v="27.887979999999999"/>
        <n v="27.8429"/>
        <n v="27.846869999999999"/>
        <n v="27.845500000000001"/>
        <n v="27.848220000000001"/>
        <n v="27.891500000000001"/>
        <n v="27.888110000000001"/>
        <n v="27.849499999999999"/>
        <n v="27.84825"/>
        <n v="27.845780000000001"/>
        <n v="27.859390000000001"/>
        <n v="27.86289"/>
        <n v="27.84186"/>
        <n v="27.84469"/>
        <n v="27.849630000000001"/>
        <n v="27.877690000000001"/>
        <n v="27.873139999999999"/>
        <n v="27.897279999999999"/>
        <n v="27.89517"/>
        <n v="27.897500000000001"/>
        <n v="27.891670000000001"/>
        <n v="27.86458"/>
        <n v="27.864920000000001"/>
        <n v="27.86636"/>
        <n v="27.876110000000001"/>
        <n v="27.847999999999999"/>
        <n v="27.886389999999999"/>
        <n v="27.846579999999999"/>
        <n v="27.888529999999999"/>
        <n v="27.88693"/>
        <n v="27.88589"/>
        <n v="27.8871"/>
        <n v="27.876190000000001"/>
        <n v="27.872730000000001"/>
        <n v="27.877359999999999"/>
        <n v="27.847719999999999"/>
        <n v="27.896640000000001"/>
        <n v="27.895579999999999"/>
        <n v="27.888860000000001"/>
        <n v="27.891559999999998"/>
        <n v="27.84515"/>
        <n v="27.845140000000001"/>
        <n v="27.844480000000001"/>
        <n v="27.84348"/>
        <n v="27.849599999999999"/>
        <n v="27.84498"/>
        <n v="27.876449999999998"/>
        <n v="27.87649"/>
        <n v="27.889379999999999"/>
        <n v="27.847149999999999"/>
        <n v="27.835850000000001"/>
        <n v="27.835100000000001"/>
        <n v="27.845300000000002"/>
        <n v="27.858789999999999"/>
        <n v="27.865449999999999"/>
        <n v="27.878299999999999"/>
        <n v="27.87848"/>
        <n v="27.876049999999999"/>
        <n v="27.876999999999999"/>
        <n v="27.891870000000001"/>
        <n v="27.8873"/>
        <n v="27.897220000000001"/>
        <n v="27.893219999999999"/>
        <n v="27.89659"/>
        <n v="27.847300000000001"/>
        <n v="27.873290000000001"/>
        <n v="27.845880000000001"/>
        <n v="27.849530000000001"/>
        <n v="27.848510000000001"/>
        <n v="27.842739999999999"/>
        <n v="27.84769"/>
        <n v="27.843990000000002"/>
        <n v="27.84262"/>
        <n v="27.838529999999999"/>
        <n v="27.860669999999999"/>
        <n v="27.883489999999998"/>
        <n v="27.884840000000001"/>
        <n v="27.88862"/>
        <n v="27.842379999999999"/>
        <n v="27.844639999999998"/>
        <n v="27.843969999999999"/>
        <n v="27.848183333333335"/>
        <n v="27.849689999999999"/>
        <n v="27.8462"/>
        <s v="27. 84747"/>
        <n v="27.847766666666665"/>
        <n v="27.846019999999999"/>
        <n v="27.849816666666666"/>
        <n v="27.85"/>
        <n v="27.859069999999999"/>
        <n v="27.864319999999999"/>
        <n v="27.859380000000002"/>
        <n v="27.860779999999998"/>
        <n v="27.863630000000001"/>
        <n v="27.86459"/>
        <n v="27.875150000000001"/>
        <n v="27.87368"/>
        <n v="27.87828"/>
        <n v="27.878029999999999"/>
        <n v="27.8794"/>
        <n v="27.878520000000002"/>
        <n v="27.89207"/>
        <n v="27.891100000000002"/>
        <n v="27.892160000000001"/>
        <n v="27.891629999999999"/>
        <n v="27.885670000000001"/>
        <n v="27.887350000000001"/>
        <n v="27.89395"/>
        <n v="27.892029999999998"/>
        <n v="27.84066"/>
        <n v="27.842099999999999"/>
        <n v="27.84376"/>
        <n v="27.845549999999999"/>
        <n v="27.818480000000001"/>
        <n v="27.847709999999999"/>
        <n v="27.88036"/>
        <n v="27.844550000000002"/>
        <n v="27.843789999999998"/>
        <n v="27.84957"/>
        <n v="27.843489999999999"/>
        <n v="27.842700000000001"/>
        <n v="27.842300000000002"/>
        <n v="27.847239999999999"/>
        <n v="27.848330000000001"/>
        <n v="27.84864"/>
        <n v="27.850020000000001"/>
        <n v="27.847359999999998"/>
        <n v="27.844940000000001"/>
        <n v="27.888349999999999"/>
        <n v="27.889150000000001"/>
        <n v="27.89386"/>
        <n v="27.89133"/>
        <n v="27.891690000000001"/>
        <n v="27.85915"/>
        <n v="27.864229999999999"/>
        <n v="27.8599"/>
        <n v="27.860859999999999"/>
        <n v="27.863620000000001"/>
        <n v="27.878810000000001"/>
        <n v="27.87585"/>
        <n v="27.883890000000001"/>
        <n v="27.877210000000002"/>
        <n v="27.87856"/>
        <n v="27.88289"/>
        <n v="27.86111"/>
        <n v="27.853680000000001"/>
        <n v="27.864350000000002"/>
        <n v="27.850210000000001"/>
        <n v="27.849640000000001"/>
        <n v="27.87519"/>
        <n v="27.874210000000001"/>
        <n v="27.877490000000002"/>
        <n v="27.876270000000002"/>
        <n v="27.87763"/>
        <n v="27.87453"/>
        <n v="27.888559999999998"/>
        <n v="27.892050000000001"/>
        <n v="27.8447"/>
        <n v="27.84355"/>
        <n v="115.16562999999999"/>
        <n v="27.844100000000001"/>
      </sharedItems>
    </cacheField>
    <cacheField name="longitud (W)" numFmtId="165">
      <sharedItems containsSemiMixedTypes="0" containsString="0" containsNumber="1" minValue="-115.22024999999999" maxValue="-115.13079999999999" count="178">
        <n v="-115.14556"/>
        <n v="-115.16056"/>
        <n v="-115.19135"/>
        <n v="-115.14312"/>
        <n v="-115.16367"/>
        <n v="-115.18625"/>
        <n v="-115.19248"/>
        <n v="-115.14275000000001"/>
        <n v="-115.16467"/>
        <n v="-115.18935"/>
        <n v="-115.18992"/>
        <n v="-115.19244999999999"/>
        <n v="-115.16748"/>
        <n v="-115.18575"/>
        <n v="-115.19468000000001"/>
        <n v="-115.17345"/>
        <n v="-115.17297000000001"/>
        <n v="-115.16576999999999"/>
        <n v="-115.17097"/>
        <n v="-115.18631000000001"/>
        <n v="-115.19136"/>
        <n v="-115.16158"/>
        <n v="-115.17252999999999"/>
        <n v="-115.16925000000001"/>
        <n v="-115.18883"/>
        <n v="-115.18594"/>
        <n v="-115.14153"/>
        <n v="-115.14236"/>
        <n v="-115.13955"/>
        <n v="-115.16775"/>
        <n v="-115.17008"/>
        <n v="-115.20605999999999"/>
        <n v="-115.20719"/>
        <n v="-115.20922"/>
        <n v="-115.19064"/>
        <n v="-115.18683"/>
        <n v="-115.18742"/>
        <n v="-115.18369"/>
        <n v="-115.16768999999999"/>
        <n v="-115.16186"/>
        <n v="-115.19069"/>
        <n v="-115.16153"/>
        <n v="-115.19177999999999"/>
        <n v="-115.19240000000001"/>
        <n v="-115.19037"/>
        <n v="-115.19005"/>
        <n v="-115.16444"/>
        <n v="-115.18316"/>
        <n v="-115.17186"/>
        <n v="-115.16208"/>
        <n v="-115.20538999999999"/>
        <n v="-115.20619000000001"/>
        <n v="-115.19302"/>
        <n v="-115.19089"/>
        <n v="-115.14053"/>
        <n v="-115.14272"/>
        <n v="-115.14497"/>
        <n v="-115.14207"/>
        <n v="-115.17093"/>
        <n v="-115.16719000000001"/>
        <n v="-115.17265"/>
        <n v="-115.17267"/>
        <n v="-115.19361000000001"/>
        <n v="-115.14619"/>
        <n v="-115.13414"/>
        <n v="-115.13079999999999"/>
        <n v="-115.16988000000001"/>
        <n v="-115.18975"/>
        <n v="-115.18729999999999"/>
        <n v="-115.16907999999999"/>
        <n v="-115.17294"/>
        <n v="-115.16637"/>
        <n v="-115.17278"/>
        <n v="-115.19101999999999"/>
        <n v="-115.19095"/>
        <n v="-115.2055"/>
        <n v="-115.20576"/>
        <n v="-115.20563"/>
        <n v="-115.16943999999999"/>
        <n v="-115.16418"/>
        <n v="-115.16357000000001"/>
        <n v="-115.16275"/>
        <n v="-115.16419999999999"/>
        <n v="-115.17353"/>
        <n v="-115.16091"/>
        <n v="-115.1758"/>
        <n v="-115.14184"/>
        <n v="-115.16145"/>
        <n v="-115.16334000000001"/>
        <n v="-115.1666"/>
        <n v="-115.17968"/>
        <n v="-115.18916"/>
        <n v="-115.19253"/>
        <n v="-115.14358"/>
        <n v="-115.14165"/>
        <n v="-115.14352"/>
        <n v="-115.14091000000001"/>
        <n v="-115.14296666666665"/>
        <n v="-115.17116"/>
        <n v="-115.14436000000001"/>
        <n v="-115.1641"/>
        <n v="-115.16316666666668"/>
        <n v="-115.16885000000001"/>
        <n v="-115.16436666666665"/>
        <n v="-115.16719999999999"/>
        <n v="-115.18759"/>
        <n v="-115.18738999999999"/>
        <n v="-115.18951"/>
        <n v="-115.18876"/>
        <n v="-115.18785"/>
        <n v="-115.18758"/>
        <n v="-115.16858999999999"/>
        <n v="-115.16587"/>
        <n v="-115.1664"/>
        <n v="-115.16914"/>
        <n v="-115.16855"/>
        <n v="-115.1708"/>
        <n v="-115.18601"/>
        <n v="-115.18862"/>
        <n v="-115.18855000000001"/>
        <n v="-115.19119000000001"/>
        <n v="-115.18986"/>
        <n v="-115.19172"/>
        <n v="-115.20492"/>
        <n v="-115.22024999999999"/>
        <n v="-115.13275"/>
        <n v="-115.13329"/>
        <n v="-115.18521"/>
        <n v="-115.18470000000001"/>
        <n v="-115.14937999999999"/>
        <n v="-115.14306999999999"/>
        <n v="-115.21432"/>
        <n v="-115.14399"/>
        <n v="-115.14176"/>
        <n v="-115.14288000000001"/>
        <n v="-115.14328"/>
        <n v="-115.14276"/>
        <n v="-115.14281"/>
        <n v="-115.16403"/>
        <n v="-115.16633"/>
        <n v="-115.16092999999999"/>
        <n v="-115.16677"/>
        <n v="-115.17393"/>
        <n v="-115.1722"/>
        <n v="-115.17171999999999"/>
        <n v="-115.19186000000001"/>
        <n v="-115.19081"/>
        <n v="-115.19056999999999"/>
        <n v="-115.18723"/>
        <n v="-115.1879"/>
        <n v="-115.18747"/>
        <n v="-115.18864000000001"/>
        <n v="-115.18886000000001"/>
        <n v="-115.18658000000001"/>
        <n v="-115.16607999999999"/>
        <n v="-115.16816"/>
        <n v="-115.17957"/>
        <n v="-115.16712"/>
        <n v="-115.17043"/>
        <n v="-115.17722000000001"/>
        <n v="-115.19368"/>
        <n v="-115.17001"/>
        <n v="-115.18813"/>
        <n v="-115.16647"/>
        <n v="-115.17059"/>
        <n v="-115.16441"/>
        <n v="-115.16562999999999"/>
        <n v="-115.16631"/>
        <n v="-115.16898"/>
        <n v="-115.16916000000001"/>
        <n v="-115.16821"/>
        <n v="-115.16485"/>
        <n v="-115.19289000000001"/>
        <n v="-115.18825"/>
        <n v="-115.18702999999999"/>
        <n v="-115.14285"/>
        <n v="-115.14252"/>
        <n v="-115.143"/>
      </sharedItems>
    </cacheField>
    <cacheField name="temperatura (°F)" numFmtId="164">
      <sharedItems containsMixedTypes="1" containsNumber="1" minValue="53.6" maxValue="73.400000000000006"/>
    </cacheField>
    <cacheField name="temperatura (°C)" numFmtId="1">
      <sharedItems containsMixedTypes="1" containsNumber="1" minValue="12" maxValue="23.000000000000004"/>
    </cacheField>
    <cacheField name="visibilidad (m)" numFmtId="0">
      <sharedItems containsMixedTypes="1" containsNumber="1" minValue="1" maxValue="20"/>
    </cacheField>
    <cacheField name="especie" numFmtId="0">
      <sharedItems count="2">
        <s v="Amarillo"/>
        <s v="Azul"/>
      </sharedItems>
    </cacheField>
    <cacheField name="Parche" numFmtId="0">
      <sharedItems containsBlank="1" containsMixedTypes="1" containsNumber="1" containsInteger="1" minValue="0" maxValue="24" count="27">
        <s v="n/d"/>
        <n v="1"/>
        <n v="2"/>
        <n v="3"/>
        <n v="4"/>
        <n v="5"/>
        <n v="6"/>
        <n v="7"/>
        <n v="8"/>
        <n v="9"/>
        <n v="10"/>
        <n v="11"/>
        <n v="12"/>
        <n v="13"/>
        <n v="14"/>
        <n v="15"/>
        <n v="16"/>
        <n v="17"/>
        <n v="18"/>
        <n v="19"/>
        <n v="20"/>
        <n v="21"/>
        <n v="22"/>
        <n v="23"/>
        <n v="24"/>
        <n v="0"/>
        <m/>
      </sharedItems>
    </cacheField>
    <cacheField name="talla" numFmtId="0">
      <sharedItems containsString="0" containsBlank="1" containsNumber="1" minValue="0" maxValue="30" count="32">
        <n v="6"/>
        <n v="7"/>
        <n v="8"/>
        <n v="9"/>
        <n v="10"/>
        <n v="11"/>
        <n v="12"/>
        <n v="13"/>
        <n v="14"/>
        <n v="15"/>
        <n v="16"/>
        <n v="17"/>
        <n v="18"/>
        <n v="19"/>
        <n v="21"/>
        <n v="4"/>
        <n v="20"/>
        <n v="22"/>
        <n v="23"/>
        <n v="24"/>
        <n v="25"/>
        <n v="26"/>
        <n v="3"/>
        <n v="0"/>
        <n v="5"/>
        <n v="27"/>
        <n v="28"/>
        <n v="29"/>
        <n v="30"/>
        <n v="3.5"/>
        <n v="1"/>
        <m/>
      </sharedItems>
    </cacheField>
    <cacheField name="Abundancia" numFmtId="0">
      <sharedItems containsString="0" containsBlank="1" containsNumber="1" containsInteger="1" minValue="0" maxValue="1"/>
    </cacheField>
    <cacheField name="Tiempo" numFmtId="0">
      <sharedItems containsBlank="1" containsMixedTypes="1" containsNumber="1" containsInteger="1" minValue="0" maxValue="66"/>
    </cacheField>
    <cacheField name="Direccion" numFmtId="0">
      <sharedItems containsBlank="1" containsMixedTypes="1" containsNumber="1" containsInteger="1" minValue="0" maxValue="360"/>
    </cacheField>
  </cacheFields>
</pivotCacheDefinition>
</file>

<file path=xl/pivotCache/pivotCacheRecords1.xml><?xml version="1.0" encoding="utf-8"?>
<pivotCacheRecords xmlns="http://schemas.openxmlformats.org/spreadsheetml/2006/main" xmlns:r="http://schemas.openxmlformats.org/officeDocument/2006/relationships" count="5409">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0"/>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0"/>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2"/>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2"/>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2"/>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2"/>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2"/>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2"/>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2"/>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2"/>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3"/>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3"/>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3"/>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3"/>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3"/>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3"/>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3"/>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3"/>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3"/>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3"/>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3"/>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3"/>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3"/>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4"/>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4"/>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4"/>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4"/>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4"/>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4"/>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4"/>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4"/>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4"/>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4"/>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4"/>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4"/>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4"/>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4"/>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4"/>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4"/>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4"/>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5"/>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5"/>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5"/>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5"/>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5"/>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5"/>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5"/>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5"/>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5"/>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5"/>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5"/>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5"/>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5"/>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5"/>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5"/>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5"/>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6"/>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6"/>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6"/>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6"/>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6"/>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6"/>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6"/>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6"/>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6"/>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6"/>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6"/>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6"/>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6"/>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6"/>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6"/>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6"/>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6"/>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6"/>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6"/>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6"/>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6"/>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6"/>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6"/>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6"/>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7"/>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7"/>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7"/>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7"/>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7"/>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7"/>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7"/>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7"/>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7"/>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7"/>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7"/>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7"/>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7"/>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7"/>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7"/>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7"/>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7"/>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7"/>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7"/>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7"/>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7"/>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7"/>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7"/>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8"/>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8"/>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8"/>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8"/>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8"/>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8"/>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8"/>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8"/>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8"/>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8"/>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8"/>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8"/>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9"/>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9"/>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9"/>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9"/>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9"/>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9"/>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9"/>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9"/>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9"/>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9"/>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9"/>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9"/>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9"/>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9"/>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9"/>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9"/>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9"/>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0"/>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0"/>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0"/>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0"/>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0"/>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0"/>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0"/>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1"/>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1"/>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1"/>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1"/>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1"/>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1"/>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1"/>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1"/>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1"/>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1"/>
    <n v="1"/>
    <s v="n/d"/>
    <n v="120"/>
  </r>
  <r>
    <s v="INLADU-180806-RV-1-1-MAM"/>
    <s v="Roberto Vazquez"/>
    <d v="2006-08-18T00:00:00"/>
    <x v="0"/>
    <d v="1899-12-30T10:35:00"/>
    <d v="1899-12-30T11:28:00"/>
    <x v="0"/>
    <n v="2"/>
    <n v="1"/>
    <n v="1"/>
    <x v="0"/>
    <x v="0"/>
    <s v="La Dulce, Isla Natividad Baja California Sur"/>
    <x v="0"/>
    <n v="41.581425600000003"/>
    <n v="12.600432000000001"/>
    <n v="41.58"/>
    <n v="12.6"/>
    <n v="41.58"/>
    <n v="12.6"/>
    <s v="n/d"/>
    <s v="n/d"/>
    <x v="0"/>
    <x v="0"/>
    <s v="n/d"/>
    <s v="n/d"/>
    <s v="n/d"/>
    <x v="0"/>
    <x v="0"/>
    <x v="12"/>
    <n v="1"/>
    <s v="n/d"/>
    <n v="120"/>
  </r>
  <r>
    <s v="INLADU-180806-RV-1-1-MAZ"/>
    <s v="Roberto Vazquez"/>
    <d v="2006-08-18T00:00:00"/>
    <x v="0"/>
    <d v="1899-12-30T10:35:00"/>
    <d v="1899-12-30T11:28:00"/>
    <x v="0"/>
    <n v="2"/>
    <n v="1"/>
    <n v="1"/>
    <x v="0"/>
    <x v="0"/>
    <s v="La Dulce, Isla Natividad Baja California Sur"/>
    <x v="0"/>
    <n v="136.422"/>
    <n v="41.34"/>
    <n v="41.58"/>
    <n v="12.6"/>
    <n v="41.58"/>
    <n v="12.6"/>
    <s v="n/d"/>
    <s v="n/d"/>
    <x v="0"/>
    <x v="0"/>
    <s v="n/d"/>
    <s v="n/d"/>
    <s v="n/d"/>
    <x v="1"/>
    <x v="0"/>
    <x v="7"/>
    <n v="1"/>
    <s v="n/d"/>
    <n v="120"/>
  </r>
  <r>
    <s v="INLADU-180806-RV-1-1-MAZ"/>
    <s v="Roberto Vazquez"/>
    <d v="2006-08-18T00:00:00"/>
    <x v="0"/>
    <d v="1899-12-30T10:35:00"/>
    <d v="1899-12-30T11:28:00"/>
    <x v="0"/>
    <n v="2"/>
    <n v="1"/>
    <n v="1"/>
    <x v="0"/>
    <x v="0"/>
    <s v="La Dulce, Isla Natividad Baja California Sur"/>
    <x v="0"/>
    <n v="136.422"/>
    <n v="41.34"/>
    <n v="41.58"/>
    <n v="12.6"/>
    <n v="41.58"/>
    <n v="12.6"/>
    <s v="n/d"/>
    <s v="n/d"/>
    <x v="0"/>
    <x v="0"/>
    <s v="n/d"/>
    <s v="n/d"/>
    <s v="n/d"/>
    <x v="1"/>
    <x v="0"/>
    <x v="13"/>
    <n v="1"/>
    <s v="n/d"/>
    <n v="120"/>
  </r>
  <r>
    <s v="INLADU-180806-RV-1-1-MAZ"/>
    <s v="Roberto Vazquez"/>
    <d v="2006-08-18T00:00:00"/>
    <x v="0"/>
    <d v="1899-12-30T10:35:00"/>
    <d v="1899-12-30T11:28:00"/>
    <x v="0"/>
    <n v="2"/>
    <n v="1"/>
    <n v="1"/>
    <x v="0"/>
    <x v="0"/>
    <s v="La Dulce, Isla Natividad Baja California Sur"/>
    <x v="0"/>
    <n v="136.422"/>
    <n v="41.34"/>
    <n v="41.58"/>
    <n v="12.6"/>
    <n v="41.58"/>
    <n v="12.6"/>
    <s v="n/d"/>
    <s v="n/d"/>
    <x v="0"/>
    <x v="0"/>
    <s v="n/d"/>
    <s v="n/d"/>
    <s v="n/d"/>
    <x v="1"/>
    <x v="0"/>
    <x v="14"/>
    <n v="1"/>
    <s v="n/d"/>
    <n v="120"/>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5"/>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5"/>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5"/>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0"/>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0"/>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0"/>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0"/>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0"/>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0"/>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0"/>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2"/>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2"/>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2"/>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2"/>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2"/>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2"/>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2"/>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2"/>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2"/>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3"/>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3"/>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4"/>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4"/>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4"/>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5"/>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5"/>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5"/>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5"/>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6"/>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6"/>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6"/>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6"/>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6"/>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6"/>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6"/>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7"/>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7"/>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7"/>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7"/>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8"/>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8"/>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8"/>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8"/>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8"/>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8"/>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8"/>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8"/>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9"/>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9"/>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9"/>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9"/>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9"/>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9"/>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9"/>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9"/>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9"/>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9"/>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9"/>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9"/>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9"/>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9"/>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9"/>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9"/>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9"/>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9"/>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9"/>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9"/>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9"/>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0"/>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0"/>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0"/>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0"/>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0"/>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0"/>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0"/>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0"/>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1"/>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1"/>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1"/>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1"/>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1"/>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1"/>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1"/>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1"/>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1"/>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1"/>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1"/>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1"/>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1"/>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1"/>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1"/>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1"/>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1"/>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1"/>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1"/>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2"/>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2"/>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2"/>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2"/>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3"/>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3"/>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3"/>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3"/>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3"/>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3"/>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3"/>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3"/>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3"/>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3"/>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6"/>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6"/>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6"/>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6"/>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6"/>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6"/>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4"/>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4"/>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7"/>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7"/>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7"/>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7"/>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7"/>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7"/>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7"/>
    <n v="1"/>
    <s v="n/d"/>
    <s v="n/d"/>
  </r>
  <r>
    <s v="INLAPL-140806-RV-1-1-MAM"/>
    <s v="Roberto Vazquez"/>
    <d v="2006-08-14T00:00:00"/>
    <x v="0"/>
    <d v="1899-12-30T10:46:00"/>
    <d v="1899-12-30T11:48:00"/>
    <x v="1"/>
    <n v="2"/>
    <n v="1"/>
    <n v="1"/>
    <x v="0"/>
    <x v="1"/>
    <s v="La Plana/Las Cuevas, Isla Natividad, Baja California Sur"/>
    <x v="1"/>
    <n v="33"/>
    <n v="10"/>
    <n v="12.54"/>
    <n v="3.8"/>
    <n v="33"/>
    <n v="10"/>
    <s v="n/d"/>
    <s v="n/d"/>
    <x v="1"/>
    <x v="1"/>
    <n v="59"/>
    <n v="15"/>
    <s v="n/d"/>
    <x v="0"/>
    <x v="0"/>
    <x v="17"/>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0"/>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0"/>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3"/>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4"/>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5"/>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6"/>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6"/>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6"/>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7"/>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7"/>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8"/>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8"/>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8"/>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8"/>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8"/>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8"/>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8"/>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8"/>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9"/>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9"/>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9"/>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9"/>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9"/>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0"/>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0"/>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0"/>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0"/>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0"/>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0"/>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0"/>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0"/>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0"/>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0"/>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1"/>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1"/>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1"/>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1"/>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1"/>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1"/>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1"/>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1"/>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1"/>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1"/>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1"/>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2"/>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2"/>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2"/>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2"/>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2"/>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2"/>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3"/>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3"/>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3"/>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3"/>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3"/>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3"/>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3"/>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3"/>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3"/>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3"/>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3"/>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3"/>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6"/>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6"/>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6"/>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6"/>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6"/>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6"/>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6"/>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6"/>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6"/>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6"/>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6"/>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6"/>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6"/>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4"/>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4"/>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4"/>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4"/>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4"/>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4"/>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7"/>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7"/>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7"/>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7"/>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7"/>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7"/>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7"/>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7"/>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7"/>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7"/>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7"/>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7"/>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7"/>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7"/>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7"/>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8"/>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8"/>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8"/>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8"/>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8"/>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8"/>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9"/>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9"/>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9"/>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9"/>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9"/>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9"/>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9"/>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9"/>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9"/>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9"/>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9"/>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9"/>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19"/>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20"/>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21"/>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21"/>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21"/>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21"/>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21"/>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21"/>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21"/>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21"/>
    <n v="1"/>
    <s v="n/d"/>
    <s v="n/d"/>
  </r>
  <r>
    <s v="INLAPL-140806-RV-1-1-MAZ"/>
    <s v="Roberto Vazquez"/>
    <d v="2006-08-14T00:00:00"/>
    <x v="0"/>
    <d v="1899-12-30T10:46:00"/>
    <d v="1899-12-30T11:48:00"/>
    <x v="1"/>
    <n v="2"/>
    <n v="1"/>
    <n v="1"/>
    <x v="0"/>
    <x v="1"/>
    <s v="La Plana/Las Cuevas, Isla Natividad, Baja California Sur"/>
    <x v="1"/>
    <n v="33"/>
    <n v="10"/>
    <n v="12.54"/>
    <n v="3.8"/>
    <n v="33"/>
    <n v="10"/>
    <s v="n/d"/>
    <s v="n/d"/>
    <x v="1"/>
    <x v="1"/>
    <n v="59"/>
    <n v="15"/>
    <s v="n/d"/>
    <x v="1"/>
    <x v="0"/>
    <x v="21"/>
    <n v="1"/>
    <s v="n/d"/>
    <s v="n/d"/>
  </r>
  <r>
    <s v="INREBA-210806-RV-1-1-MAM"/>
    <s v="Roberto Vazquez"/>
    <d v="2006-08-21T00:00:00"/>
    <x v="0"/>
    <d v="1899-12-30T11:38:00"/>
    <d v="1899-12-30T12:00:00"/>
    <x v="2"/>
    <n v="2"/>
    <n v="1"/>
    <n v="1"/>
    <x v="0"/>
    <x v="2"/>
    <s v="La Reventadora de Babencho, Isla Natividad Baja California Sur"/>
    <x v="0"/>
    <n v="61.708283999999999"/>
    <n v="18.699480000000001"/>
    <n v="42.899076000000001"/>
    <n v="12.99972"/>
    <n v="61.709999999999994"/>
    <n v="18.7"/>
    <s v="n/d"/>
    <s v="n/d"/>
    <x v="2"/>
    <x v="2"/>
    <n v="60.8"/>
    <n v="16"/>
    <s v="n/d"/>
    <x v="0"/>
    <x v="0"/>
    <x v="4"/>
    <n v="1"/>
    <s v="n/d"/>
    <s v="n/d"/>
  </r>
  <r>
    <s v="INREBA-210806-RV-1-1-MAM"/>
    <s v="Roberto Vazquez"/>
    <d v="2006-08-21T00:00:00"/>
    <x v="0"/>
    <d v="1899-12-30T11:38:00"/>
    <d v="1899-12-30T12:00:00"/>
    <x v="2"/>
    <n v="2"/>
    <n v="1"/>
    <n v="1"/>
    <x v="0"/>
    <x v="2"/>
    <s v="La Reventadora de Babencho, Isla Natividad Baja California Sur"/>
    <x v="0"/>
    <n v="61.708283999999999"/>
    <n v="18.699480000000001"/>
    <n v="42.899076000000001"/>
    <n v="12.99972"/>
    <n v="61.709999999999994"/>
    <n v="18.7"/>
    <s v="n/d"/>
    <s v="n/d"/>
    <x v="2"/>
    <x v="2"/>
    <n v="60.8"/>
    <n v="16"/>
    <s v="n/d"/>
    <x v="0"/>
    <x v="0"/>
    <x v="5"/>
    <n v="1"/>
    <s v="n/d"/>
    <s v="n/d"/>
  </r>
  <r>
    <s v="INREBA-210806-RV-1-1-MAM"/>
    <s v="Roberto Vazquez"/>
    <d v="2006-08-21T00:00:00"/>
    <x v="0"/>
    <d v="1899-12-30T11:38:00"/>
    <d v="1899-12-30T12:00:00"/>
    <x v="2"/>
    <n v="2"/>
    <n v="1"/>
    <n v="1"/>
    <x v="0"/>
    <x v="2"/>
    <s v="La Reventadora de Babencho, Isla Natividad Baja California Sur"/>
    <x v="0"/>
    <n v="61.708283999999999"/>
    <n v="18.699480000000001"/>
    <n v="42.899076000000001"/>
    <n v="12.99972"/>
    <n v="61.709999999999994"/>
    <n v="18.7"/>
    <s v="n/d"/>
    <s v="n/d"/>
    <x v="2"/>
    <x v="2"/>
    <n v="60.8"/>
    <n v="16"/>
    <s v="n/d"/>
    <x v="0"/>
    <x v="0"/>
    <x v="5"/>
    <n v="1"/>
    <s v="n/d"/>
    <s v="n/d"/>
  </r>
  <r>
    <s v="INREBA-210806-RV-1-1-MAM"/>
    <s v="Roberto Vazquez"/>
    <d v="2006-08-21T00:00:00"/>
    <x v="0"/>
    <d v="1899-12-30T11:38:00"/>
    <d v="1899-12-30T12:00:00"/>
    <x v="2"/>
    <n v="2"/>
    <n v="1"/>
    <n v="1"/>
    <x v="0"/>
    <x v="2"/>
    <s v="La Reventadora de Babencho, Isla Natividad Baja California Sur"/>
    <x v="0"/>
    <n v="61.708283999999999"/>
    <n v="18.699480000000001"/>
    <n v="42.899076000000001"/>
    <n v="12.99972"/>
    <n v="61.709999999999994"/>
    <n v="18.7"/>
    <s v="n/d"/>
    <s v="n/d"/>
    <x v="2"/>
    <x v="2"/>
    <n v="60.8"/>
    <n v="16"/>
    <s v="n/d"/>
    <x v="0"/>
    <x v="0"/>
    <x v="7"/>
    <n v="1"/>
    <s v="n/d"/>
    <s v="n/d"/>
  </r>
  <r>
    <s v="INREBA-210806-RV-1-1-MAM"/>
    <s v="Roberto Vazquez"/>
    <d v="2006-08-21T00:00:00"/>
    <x v="0"/>
    <d v="1899-12-30T11:38:00"/>
    <d v="1899-12-30T12:00:00"/>
    <x v="2"/>
    <n v="2"/>
    <n v="1"/>
    <n v="1"/>
    <x v="0"/>
    <x v="2"/>
    <s v="La Reventadora de Babencho, Isla Natividad Baja California Sur"/>
    <x v="0"/>
    <n v="61.708283999999999"/>
    <n v="18.699480000000001"/>
    <n v="42.899076000000001"/>
    <n v="12.99972"/>
    <n v="61.709999999999994"/>
    <n v="18.7"/>
    <s v="n/d"/>
    <s v="n/d"/>
    <x v="2"/>
    <x v="2"/>
    <n v="60.8"/>
    <n v="16"/>
    <s v="n/d"/>
    <x v="0"/>
    <x v="0"/>
    <x v="7"/>
    <n v="1"/>
    <s v="n/d"/>
    <s v="n/d"/>
  </r>
  <r>
    <s v="INREBA-210806-RV-1-1-MAM"/>
    <s v="Roberto Vazquez"/>
    <d v="2006-08-21T00:00:00"/>
    <x v="0"/>
    <d v="1899-12-30T11:38:00"/>
    <d v="1899-12-30T12:00:00"/>
    <x v="2"/>
    <n v="2"/>
    <n v="1"/>
    <n v="1"/>
    <x v="0"/>
    <x v="2"/>
    <s v="La Reventadora de Babencho, Isla Natividad Baja California Sur"/>
    <x v="0"/>
    <n v="61.708283999999999"/>
    <n v="18.699480000000001"/>
    <n v="42.899076000000001"/>
    <n v="12.99972"/>
    <n v="61.709999999999994"/>
    <n v="18.7"/>
    <s v="n/d"/>
    <s v="n/d"/>
    <x v="2"/>
    <x v="2"/>
    <n v="60.8"/>
    <n v="16"/>
    <s v="n/d"/>
    <x v="0"/>
    <x v="0"/>
    <x v="9"/>
    <n v="1"/>
    <s v="n/d"/>
    <s v="n/d"/>
  </r>
  <r>
    <s v="INREBA-210806-RV-1-1-MAM"/>
    <s v="Roberto Vazquez"/>
    <d v="2006-08-21T00:00:00"/>
    <x v="0"/>
    <d v="1899-12-30T11:38:00"/>
    <d v="1899-12-30T12:00:00"/>
    <x v="2"/>
    <n v="2"/>
    <n v="1"/>
    <n v="1"/>
    <x v="0"/>
    <x v="2"/>
    <s v="La Reventadora de Babencho, Isla Natividad Baja California Sur"/>
    <x v="0"/>
    <n v="61.708283999999999"/>
    <n v="18.699480000000001"/>
    <n v="42.899076000000001"/>
    <n v="12.99972"/>
    <n v="61.709999999999994"/>
    <n v="18.7"/>
    <s v="n/d"/>
    <s v="n/d"/>
    <x v="2"/>
    <x v="2"/>
    <n v="60.8"/>
    <n v="16"/>
    <s v="n/d"/>
    <x v="0"/>
    <x v="0"/>
    <x v="9"/>
    <n v="1"/>
    <s v="n/d"/>
    <s v="n/d"/>
  </r>
  <r>
    <s v="INREBA-210806-RV-1-1-MAM"/>
    <s v="Roberto Vazquez"/>
    <d v="2006-08-21T00:00:00"/>
    <x v="0"/>
    <d v="1899-12-30T11:38:00"/>
    <d v="1899-12-30T12:00:00"/>
    <x v="2"/>
    <n v="2"/>
    <n v="1"/>
    <n v="1"/>
    <x v="0"/>
    <x v="2"/>
    <s v="La Reventadora de Babencho, Isla Natividad Baja California Sur"/>
    <x v="0"/>
    <n v="61.708283999999999"/>
    <n v="18.699480000000001"/>
    <n v="42.899076000000001"/>
    <n v="12.99972"/>
    <n v="61.709999999999994"/>
    <n v="18.7"/>
    <s v="n/d"/>
    <s v="n/d"/>
    <x v="2"/>
    <x v="2"/>
    <n v="60.8"/>
    <n v="16"/>
    <s v="n/d"/>
    <x v="0"/>
    <x v="0"/>
    <x v="10"/>
    <n v="1"/>
    <s v="n/d"/>
    <s v="n/d"/>
  </r>
  <r>
    <s v="INREBA-210806-RV-1-1-MAM"/>
    <s v="Roberto Vazquez"/>
    <d v="2006-08-21T00:00:00"/>
    <x v="0"/>
    <d v="1899-12-30T11:38:00"/>
    <d v="1899-12-30T12:00:00"/>
    <x v="2"/>
    <n v="2"/>
    <n v="1"/>
    <n v="1"/>
    <x v="0"/>
    <x v="2"/>
    <s v="La Reventadora de Babencho, Isla Natividad Baja California Sur"/>
    <x v="0"/>
    <n v="61.708283999999999"/>
    <n v="18.699480000000001"/>
    <n v="42.899076000000001"/>
    <n v="12.99972"/>
    <n v="61.709999999999994"/>
    <n v="18.7"/>
    <s v="n/d"/>
    <s v="n/d"/>
    <x v="2"/>
    <x v="2"/>
    <n v="60.8"/>
    <n v="16"/>
    <s v="n/d"/>
    <x v="0"/>
    <x v="0"/>
    <x v="10"/>
    <n v="1"/>
    <s v="n/d"/>
    <s v="n/d"/>
  </r>
  <r>
    <s v="INREBA-210806-RV-1-1-MAM"/>
    <s v="Roberto Vazquez"/>
    <d v="2006-08-21T00:00:00"/>
    <x v="0"/>
    <d v="1899-12-30T11:38:00"/>
    <d v="1899-12-30T12:00:00"/>
    <x v="2"/>
    <n v="2"/>
    <n v="1"/>
    <n v="1"/>
    <x v="0"/>
    <x v="2"/>
    <s v="La Reventadora de Babencho, Isla Natividad Baja California Sur"/>
    <x v="0"/>
    <n v="61.708283999999999"/>
    <n v="18.699480000000001"/>
    <n v="42.899076000000001"/>
    <n v="12.99972"/>
    <n v="61.709999999999994"/>
    <n v="18.7"/>
    <s v="n/d"/>
    <s v="n/d"/>
    <x v="2"/>
    <x v="2"/>
    <n v="60.8"/>
    <n v="16"/>
    <s v="n/d"/>
    <x v="0"/>
    <x v="0"/>
    <x v="10"/>
    <n v="1"/>
    <s v="n/d"/>
    <s v="n/d"/>
  </r>
  <r>
    <s v="INREBA-210806-RV-1-1-MAM"/>
    <s v="Roberto Vazquez"/>
    <d v="2006-08-21T00:00:00"/>
    <x v="0"/>
    <d v="1899-12-30T11:38:00"/>
    <d v="1899-12-30T12:00:00"/>
    <x v="2"/>
    <n v="2"/>
    <n v="1"/>
    <n v="1"/>
    <x v="0"/>
    <x v="2"/>
    <s v="La Reventadora de Babencho, Isla Natividad Baja California Sur"/>
    <x v="0"/>
    <n v="61.708283999999999"/>
    <n v="18.699480000000001"/>
    <n v="42.899076000000001"/>
    <n v="12.99972"/>
    <n v="61.709999999999994"/>
    <n v="18.7"/>
    <s v="n/d"/>
    <s v="n/d"/>
    <x v="2"/>
    <x v="2"/>
    <n v="60.8"/>
    <n v="16"/>
    <s v="n/d"/>
    <x v="0"/>
    <x v="0"/>
    <x v="10"/>
    <n v="1"/>
    <s v="n/d"/>
    <s v="n/d"/>
  </r>
  <r>
    <s v="INREBA-210806-RV-1-1-MAM"/>
    <s v="Roberto Vazquez"/>
    <d v="2006-08-21T00:00:00"/>
    <x v="0"/>
    <d v="1899-12-30T11:38:00"/>
    <d v="1899-12-30T12:00:00"/>
    <x v="2"/>
    <n v="2"/>
    <n v="1"/>
    <n v="1"/>
    <x v="0"/>
    <x v="2"/>
    <s v="La Reventadora de Babencho, Isla Natividad Baja California Sur"/>
    <x v="0"/>
    <n v="61.708283999999999"/>
    <n v="18.699480000000001"/>
    <n v="42.899076000000001"/>
    <n v="12.99972"/>
    <n v="61.709999999999994"/>
    <n v="18.7"/>
    <s v="n/d"/>
    <s v="n/d"/>
    <x v="2"/>
    <x v="2"/>
    <n v="60.8"/>
    <n v="16"/>
    <s v="n/d"/>
    <x v="0"/>
    <x v="0"/>
    <x v="12"/>
    <n v="1"/>
    <s v="n/d"/>
    <s v="n/d"/>
  </r>
  <r>
    <s v="INREBA-210806-RV-1-1-MAM"/>
    <s v="Roberto Vazquez"/>
    <d v="2006-08-21T00:00:00"/>
    <x v="0"/>
    <d v="1899-12-30T11:38:00"/>
    <d v="1899-12-30T12:00:00"/>
    <x v="2"/>
    <n v="2"/>
    <n v="1"/>
    <n v="1"/>
    <x v="0"/>
    <x v="2"/>
    <s v="La Reventadora de Babencho, Isla Natividad Baja California Sur"/>
    <x v="0"/>
    <n v="61.708283999999999"/>
    <n v="18.699480000000001"/>
    <n v="42.899076000000001"/>
    <n v="12.99972"/>
    <n v="61.709999999999994"/>
    <n v="18.7"/>
    <s v="n/d"/>
    <s v="n/d"/>
    <x v="2"/>
    <x v="2"/>
    <n v="60.8"/>
    <n v="16"/>
    <s v="n/d"/>
    <x v="0"/>
    <x v="0"/>
    <x v="12"/>
    <n v="1"/>
    <s v="n/d"/>
    <s v="n/d"/>
  </r>
  <r>
    <s v="INREBA-210806-RV-1-1-MAM"/>
    <s v="Roberto Vazquez"/>
    <d v="2006-08-21T00:00:00"/>
    <x v="0"/>
    <d v="1899-12-30T11:38:00"/>
    <d v="1899-12-30T12:00:00"/>
    <x v="2"/>
    <n v="2"/>
    <n v="1"/>
    <n v="1"/>
    <x v="0"/>
    <x v="2"/>
    <s v="La Reventadora de Babencho, Isla Natividad Baja California Sur"/>
    <x v="0"/>
    <n v="61.708283999999999"/>
    <n v="18.699480000000001"/>
    <n v="42.899076000000001"/>
    <n v="12.99972"/>
    <n v="61.709999999999994"/>
    <n v="18.7"/>
    <s v="n/d"/>
    <s v="n/d"/>
    <x v="2"/>
    <x v="2"/>
    <n v="60.8"/>
    <n v="16"/>
    <s v="n/d"/>
    <x v="0"/>
    <x v="0"/>
    <x v="12"/>
    <n v="1"/>
    <s v="n/d"/>
    <s v="n/d"/>
  </r>
  <r>
    <s v="INREBA-210806-RV-1-1-MAM"/>
    <s v="Roberto Vazquez"/>
    <d v="2006-08-21T00:00:00"/>
    <x v="0"/>
    <d v="1899-12-30T11:38:00"/>
    <d v="1899-12-30T12:00:00"/>
    <x v="2"/>
    <n v="2"/>
    <n v="1"/>
    <n v="1"/>
    <x v="0"/>
    <x v="2"/>
    <s v="La Reventadora de Babencho, Isla Natividad Baja California Sur"/>
    <x v="0"/>
    <n v="61.708283999999999"/>
    <n v="18.699480000000001"/>
    <n v="42.899076000000001"/>
    <n v="12.99972"/>
    <n v="61.709999999999994"/>
    <n v="18.7"/>
    <s v="n/d"/>
    <s v="n/d"/>
    <x v="2"/>
    <x v="2"/>
    <n v="60.8"/>
    <n v="16"/>
    <s v="n/d"/>
    <x v="0"/>
    <x v="0"/>
    <x v="12"/>
    <n v="1"/>
    <s v="n/d"/>
    <s v="n/d"/>
  </r>
  <r>
    <s v="INREBA-210806-RV-1-1-MAM"/>
    <s v="Roberto Vazquez"/>
    <d v="2006-08-21T00:00:00"/>
    <x v="0"/>
    <d v="1899-12-30T11:38:00"/>
    <d v="1899-12-30T12:00:00"/>
    <x v="2"/>
    <n v="2"/>
    <n v="1"/>
    <n v="1"/>
    <x v="0"/>
    <x v="2"/>
    <s v="La Reventadora de Babencho, Isla Natividad Baja California Sur"/>
    <x v="0"/>
    <n v="61.708283999999999"/>
    <n v="18.699480000000001"/>
    <n v="42.899076000000001"/>
    <n v="12.99972"/>
    <n v="61.709999999999994"/>
    <n v="18.7"/>
    <s v="n/d"/>
    <s v="n/d"/>
    <x v="2"/>
    <x v="2"/>
    <n v="60.8"/>
    <n v="16"/>
    <s v="n/d"/>
    <x v="0"/>
    <x v="0"/>
    <x v="12"/>
    <n v="1"/>
    <s v="n/d"/>
    <s v="n/d"/>
  </r>
  <r>
    <s v="INREBA-210806-RV-1-1-MAM"/>
    <s v="Roberto Vazquez"/>
    <d v="2006-08-21T00:00:00"/>
    <x v="0"/>
    <d v="1899-12-30T11:38:00"/>
    <d v="1899-12-30T12:00:00"/>
    <x v="2"/>
    <n v="2"/>
    <n v="1"/>
    <n v="1"/>
    <x v="0"/>
    <x v="2"/>
    <s v="La Reventadora de Babencho, Isla Natividad Baja California Sur"/>
    <x v="0"/>
    <n v="61.708283999999999"/>
    <n v="18.699480000000001"/>
    <n v="42.899076000000001"/>
    <n v="12.99972"/>
    <n v="61.709999999999994"/>
    <n v="18.7"/>
    <s v="n/d"/>
    <s v="n/d"/>
    <x v="2"/>
    <x v="2"/>
    <n v="60.8"/>
    <n v="16"/>
    <s v="n/d"/>
    <x v="0"/>
    <x v="0"/>
    <x v="12"/>
    <n v="1"/>
    <s v="n/d"/>
    <s v="n/d"/>
  </r>
  <r>
    <s v="INREBA-210806-RV-1-1-MAM"/>
    <s v="Roberto Vazquez"/>
    <d v="2006-08-21T00:00:00"/>
    <x v="0"/>
    <d v="1899-12-30T11:38:00"/>
    <d v="1899-12-30T12:00:00"/>
    <x v="2"/>
    <n v="2"/>
    <n v="1"/>
    <n v="1"/>
    <x v="0"/>
    <x v="2"/>
    <s v="La Reventadora de Babencho, Isla Natividad Baja California Sur"/>
    <x v="0"/>
    <n v="61.708283999999999"/>
    <n v="18.699480000000001"/>
    <n v="42.899076000000001"/>
    <n v="12.99972"/>
    <n v="61.709999999999994"/>
    <n v="18.7"/>
    <s v="n/d"/>
    <s v="n/d"/>
    <x v="2"/>
    <x v="2"/>
    <n v="60.8"/>
    <n v="16"/>
    <s v="n/d"/>
    <x v="0"/>
    <x v="0"/>
    <x v="16"/>
    <n v="1"/>
    <s v="n/d"/>
    <s v="n/d"/>
  </r>
  <r>
    <s v="INREBA-210806-RV-1-1-MAZ"/>
    <s v="Roberto Vazquez"/>
    <d v="2006-08-21T00:00:00"/>
    <x v="0"/>
    <d v="1899-12-30T11:38:00"/>
    <d v="1899-12-30T12:00:00"/>
    <x v="2"/>
    <n v="2"/>
    <n v="1"/>
    <n v="1"/>
    <x v="0"/>
    <x v="2"/>
    <s v="La Reventadora de Babencho, Isla Natividad Baja California Sur"/>
    <x v="0"/>
    <n v="61.708283999999999"/>
    <n v="18.699480000000001"/>
    <n v="42.899076000000001"/>
    <n v="12.99972"/>
    <n v="61.709999999999994"/>
    <n v="18.7"/>
    <s v="n/d"/>
    <s v="n/d"/>
    <x v="2"/>
    <x v="2"/>
    <n v="60.8"/>
    <n v="16"/>
    <s v="n/d"/>
    <x v="1"/>
    <x v="0"/>
    <x v="11"/>
    <n v="1"/>
    <s v="n/d"/>
    <s v="n/d"/>
  </r>
  <r>
    <s v="INREBA-210806-RV-1-1-MAZ"/>
    <s v="Roberto Vazquez"/>
    <d v="2006-08-21T00:00:00"/>
    <x v="0"/>
    <d v="1899-12-30T11:38:00"/>
    <d v="1899-12-30T12:00:00"/>
    <x v="2"/>
    <n v="2"/>
    <n v="1"/>
    <n v="1"/>
    <x v="0"/>
    <x v="2"/>
    <s v="La Reventadora de Babencho, Isla Natividad Baja California Sur"/>
    <x v="0"/>
    <n v="61.708283999999999"/>
    <n v="18.699480000000001"/>
    <n v="42.899076000000001"/>
    <n v="12.99972"/>
    <n v="61.709999999999994"/>
    <n v="18.7"/>
    <s v="n/d"/>
    <s v="n/d"/>
    <x v="2"/>
    <x v="2"/>
    <n v="60.8"/>
    <n v="16"/>
    <s v="n/d"/>
    <x v="1"/>
    <x v="0"/>
    <x v="12"/>
    <n v="1"/>
    <s v="n/d"/>
    <s v="n/d"/>
  </r>
  <r>
    <s v="INLADU-180806-RV-2-2-MAM"/>
    <s v="Roberto Vazquez"/>
    <d v="2006-08-18T00:00:00"/>
    <x v="0"/>
    <d v="1899-12-30T12:50:00"/>
    <d v="1899-12-30T13:40:00"/>
    <x v="3"/>
    <n v="2"/>
    <n v="2"/>
    <n v="2"/>
    <x v="1"/>
    <x v="0"/>
    <s v="La Dulce, Isla Natividad Baja California Sur"/>
    <x v="0"/>
    <n v="44.216726399999999"/>
    <n v="13.399008"/>
    <n v="44.22"/>
    <n v="13.4"/>
    <n v="44.22"/>
    <n v="13.4"/>
    <s v="n/d"/>
    <s v="n/d"/>
    <x v="3"/>
    <x v="3"/>
    <s v="n/d"/>
    <s v="n/d"/>
    <s v="n/d"/>
    <x v="0"/>
    <x v="0"/>
    <x v="1"/>
    <n v="1"/>
    <s v="n/d"/>
    <s v="n/d"/>
  </r>
  <r>
    <s v="INLADU-180806-RV-2-2-MAM"/>
    <s v="Roberto Vazquez"/>
    <d v="2006-08-18T00:00:00"/>
    <x v="0"/>
    <d v="1899-12-30T12:50:00"/>
    <d v="1899-12-30T13:40:00"/>
    <x v="3"/>
    <n v="2"/>
    <n v="2"/>
    <n v="2"/>
    <x v="1"/>
    <x v="0"/>
    <s v="La Dulce, Isla Natividad Baja California Sur"/>
    <x v="0"/>
    <n v="44.216726399999999"/>
    <n v="13.399008"/>
    <n v="44.22"/>
    <n v="13.4"/>
    <n v="44.22"/>
    <n v="13.4"/>
    <s v="n/d"/>
    <s v="n/d"/>
    <x v="3"/>
    <x v="3"/>
    <s v="n/d"/>
    <s v="n/d"/>
    <s v="n/d"/>
    <x v="0"/>
    <x v="0"/>
    <x v="4"/>
    <n v="1"/>
    <s v="n/d"/>
    <s v="n/d"/>
  </r>
  <r>
    <s v="INLADU-180806-RV-2-2-MAM"/>
    <s v="Roberto Vazquez"/>
    <d v="2006-08-18T00:00:00"/>
    <x v="0"/>
    <d v="1899-12-30T12:50:00"/>
    <d v="1899-12-30T13:40:00"/>
    <x v="3"/>
    <n v="2"/>
    <n v="2"/>
    <n v="2"/>
    <x v="1"/>
    <x v="0"/>
    <s v="La Dulce, Isla Natividad Baja California Sur"/>
    <x v="0"/>
    <n v="44.216726399999999"/>
    <n v="13.399008"/>
    <n v="44.22"/>
    <n v="13.4"/>
    <n v="44.22"/>
    <n v="13.4"/>
    <s v="n/d"/>
    <s v="n/d"/>
    <x v="3"/>
    <x v="3"/>
    <s v="n/d"/>
    <s v="n/d"/>
    <s v="n/d"/>
    <x v="0"/>
    <x v="0"/>
    <x v="4"/>
    <n v="1"/>
    <s v="n/d"/>
    <s v="n/d"/>
  </r>
  <r>
    <s v="INLADU-180806-RV-2-2-MAM"/>
    <s v="Roberto Vazquez"/>
    <d v="2006-08-18T00:00:00"/>
    <x v="0"/>
    <d v="1899-12-30T12:50:00"/>
    <d v="1899-12-30T13:40:00"/>
    <x v="3"/>
    <n v="2"/>
    <n v="2"/>
    <n v="2"/>
    <x v="1"/>
    <x v="0"/>
    <s v="La Dulce, Isla Natividad Baja California Sur"/>
    <x v="0"/>
    <n v="44.216726399999999"/>
    <n v="13.399008"/>
    <n v="44.22"/>
    <n v="13.4"/>
    <n v="44.22"/>
    <n v="13.4"/>
    <s v="n/d"/>
    <s v="n/d"/>
    <x v="3"/>
    <x v="3"/>
    <s v="n/d"/>
    <s v="n/d"/>
    <s v="n/d"/>
    <x v="0"/>
    <x v="0"/>
    <x v="5"/>
    <n v="1"/>
    <s v="n/d"/>
    <s v="n/d"/>
  </r>
  <r>
    <s v="INLADU-180806-RV-2-2-MAM"/>
    <s v="Roberto Vazquez"/>
    <d v="2006-08-18T00:00:00"/>
    <x v="0"/>
    <d v="1899-12-30T12:50:00"/>
    <d v="1899-12-30T13:40:00"/>
    <x v="3"/>
    <n v="2"/>
    <n v="2"/>
    <n v="2"/>
    <x v="1"/>
    <x v="0"/>
    <s v="La Dulce, Isla Natividad Baja California Sur"/>
    <x v="0"/>
    <n v="44.216726399999999"/>
    <n v="13.399008"/>
    <n v="44.22"/>
    <n v="13.4"/>
    <n v="44.22"/>
    <n v="13.4"/>
    <s v="n/d"/>
    <s v="n/d"/>
    <x v="3"/>
    <x v="3"/>
    <s v="n/d"/>
    <s v="n/d"/>
    <s v="n/d"/>
    <x v="0"/>
    <x v="0"/>
    <x v="6"/>
    <n v="1"/>
    <s v="n/d"/>
    <s v="n/d"/>
  </r>
  <r>
    <s v="INLADU-180806-RV-2-2-MAM"/>
    <s v="Roberto Vazquez"/>
    <d v="2006-08-18T00:00:00"/>
    <x v="0"/>
    <d v="1899-12-30T12:50:00"/>
    <d v="1899-12-30T13:40:00"/>
    <x v="3"/>
    <n v="2"/>
    <n v="2"/>
    <n v="2"/>
    <x v="1"/>
    <x v="0"/>
    <s v="La Dulce, Isla Natividad Baja California Sur"/>
    <x v="0"/>
    <n v="44.216726399999999"/>
    <n v="13.399008"/>
    <n v="44.22"/>
    <n v="13.4"/>
    <n v="44.22"/>
    <n v="13.4"/>
    <s v="n/d"/>
    <s v="n/d"/>
    <x v="3"/>
    <x v="3"/>
    <s v="n/d"/>
    <s v="n/d"/>
    <s v="n/d"/>
    <x v="0"/>
    <x v="0"/>
    <x v="6"/>
    <n v="1"/>
    <s v="n/d"/>
    <s v="n/d"/>
  </r>
  <r>
    <s v="INLADU-180806-RV-2-2-MAM"/>
    <s v="Roberto Vazquez"/>
    <d v="2006-08-18T00:00:00"/>
    <x v="0"/>
    <d v="1899-12-30T12:50:00"/>
    <d v="1899-12-30T13:40:00"/>
    <x v="3"/>
    <n v="2"/>
    <n v="2"/>
    <n v="2"/>
    <x v="1"/>
    <x v="0"/>
    <s v="La Dulce, Isla Natividad Baja California Sur"/>
    <x v="0"/>
    <n v="44.216726399999999"/>
    <n v="13.399008"/>
    <n v="44.22"/>
    <n v="13.4"/>
    <n v="44.22"/>
    <n v="13.4"/>
    <s v="n/d"/>
    <s v="n/d"/>
    <x v="3"/>
    <x v="3"/>
    <s v="n/d"/>
    <s v="n/d"/>
    <s v="n/d"/>
    <x v="0"/>
    <x v="0"/>
    <x v="6"/>
    <n v="1"/>
    <s v="n/d"/>
    <s v="n/d"/>
  </r>
  <r>
    <s v="INLADU-180806-RV-2-2-MAM"/>
    <s v="Roberto Vazquez"/>
    <d v="2006-08-18T00:00:00"/>
    <x v="0"/>
    <d v="1899-12-30T12:50:00"/>
    <d v="1899-12-30T13:40:00"/>
    <x v="3"/>
    <n v="2"/>
    <n v="2"/>
    <n v="2"/>
    <x v="1"/>
    <x v="0"/>
    <s v="La Dulce, Isla Natividad Baja California Sur"/>
    <x v="0"/>
    <n v="44.216726399999999"/>
    <n v="13.399008"/>
    <n v="44.22"/>
    <n v="13.4"/>
    <n v="44.22"/>
    <n v="13.4"/>
    <s v="n/d"/>
    <s v="n/d"/>
    <x v="3"/>
    <x v="3"/>
    <s v="n/d"/>
    <s v="n/d"/>
    <s v="n/d"/>
    <x v="0"/>
    <x v="0"/>
    <x v="7"/>
    <n v="1"/>
    <s v="n/d"/>
    <s v="n/d"/>
  </r>
  <r>
    <s v="INLADU-180806-RV-2-2-MAM"/>
    <s v="Roberto Vazquez"/>
    <d v="2006-08-18T00:00:00"/>
    <x v="0"/>
    <d v="1899-12-30T12:50:00"/>
    <d v="1899-12-30T13:40:00"/>
    <x v="3"/>
    <n v="2"/>
    <n v="2"/>
    <n v="2"/>
    <x v="1"/>
    <x v="0"/>
    <s v="La Dulce, Isla Natividad Baja California Sur"/>
    <x v="0"/>
    <n v="44.216726399999999"/>
    <n v="13.399008"/>
    <n v="44.22"/>
    <n v="13.4"/>
    <n v="44.22"/>
    <n v="13.4"/>
    <s v="n/d"/>
    <s v="n/d"/>
    <x v="3"/>
    <x v="3"/>
    <s v="n/d"/>
    <s v="n/d"/>
    <s v="n/d"/>
    <x v="0"/>
    <x v="0"/>
    <x v="7"/>
    <n v="1"/>
    <s v="n/d"/>
    <s v="n/d"/>
  </r>
  <r>
    <s v="INLADU-180806-RV-2-2-MAM"/>
    <s v="Roberto Vazquez"/>
    <d v="2006-08-18T00:00:00"/>
    <x v="0"/>
    <d v="1899-12-30T12:50:00"/>
    <d v="1899-12-30T13:40:00"/>
    <x v="3"/>
    <n v="2"/>
    <n v="2"/>
    <n v="2"/>
    <x v="1"/>
    <x v="0"/>
    <s v="La Dulce, Isla Natividad Baja California Sur"/>
    <x v="0"/>
    <n v="44.216726399999999"/>
    <n v="13.399008"/>
    <n v="44.22"/>
    <n v="13.4"/>
    <n v="44.22"/>
    <n v="13.4"/>
    <s v="n/d"/>
    <s v="n/d"/>
    <x v="3"/>
    <x v="3"/>
    <s v="n/d"/>
    <s v="n/d"/>
    <s v="n/d"/>
    <x v="0"/>
    <x v="0"/>
    <x v="7"/>
    <n v="1"/>
    <s v="n/d"/>
    <s v="n/d"/>
  </r>
  <r>
    <s v="INLADU-180806-RV-2-2-MAM"/>
    <s v="Roberto Vazquez"/>
    <d v="2006-08-18T00:00:00"/>
    <x v="0"/>
    <d v="1899-12-30T12:50:00"/>
    <d v="1899-12-30T13:40:00"/>
    <x v="3"/>
    <n v="2"/>
    <n v="2"/>
    <n v="2"/>
    <x v="1"/>
    <x v="0"/>
    <s v="La Dulce, Isla Natividad Baja California Sur"/>
    <x v="0"/>
    <n v="44.216726399999999"/>
    <n v="13.399008"/>
    <n v="44.22"/>
    <n v="13.4"/>
    <n v="44.22"/>
    <n v="13.4"/>
    <s v="n/d"/>
    <s v="n/d"/>
    <x v="3"/>
    <x v="3"/>
    <s v="n/d"/>
    <s v="n/d"/>
    <s v="n/d"/>
    <x v="0"/>
    <x v="0"/>
    <x v="7"/>
    <n v="1"/>
    <s v="n/d"/>
    <s v="n/d"/>
  </r>
  <r>
    <s v="INLADU-180806-RV-2-2-MAM"/>
    <s v="Roberto Vazquez"/>
    <d v="2006-08-18T00:00:00"/>
    <x v="0"/>
    <d v="1899-12-30T12:50:00"/>
    <d v="1899-12-30T13:40:00"/>
    <x v="3"/>
    <n v="2"/>
    <n v="2"/>
    <n v="2"/>
    <x v="1"/>
    <x v="0"/>
    <s v="La Dulce, Isla Natividad Baja California Sur"/>
    <x v="0"/>
    <n v="44.216726399999999"/>
    <n v="13.399008"/>
    <n v="44.22"/>
    <n v="13.4"/>
    <n v="44.22"/>
    <n v="13.4"/>
    <s v="n/d"/>
    <s v="n/d"/>
    <x v="3"/>
    <x v="3"/>
    <s v="n/d"/>
    <s v="n/d"/>
    <s v="n/d"/>
    <x v="0"/>
    <x v="0"/>
    <x v="8"/>
    <n v="1"/>
    <s v="n/d"/>
    <s v="n/d"/>
  </r>
  <r>
    <s v="INLADU-180806-RV-2-2-MAM"/>
    <s v="Roberto Vazquez"/>
    <d v="2006-08-18T00:00:00"/>
    <x v="0"/>
    <d v="1899-12-30T12:50:00"/>
    <d v="1899-12-30T13:40:00"/>
    <x v="3"/>
    <n v="2"/>
    <n v="2"/>
    <n v="2"/>
    <x v="1"/>
    <x v="0"/>
    <s v="La Dulce, Isla Natividad Baja California Sur"/>
    <x v="0"/>
    <n v="44.216726399999999"/>
    <n v="13.399008"/>
    <n v="44.22"/>
    <n v="13.4"/>
    <n v="44.22"/>
    <n v="13.4"/>
    <s v="n/d"/>
    <s v="n/d"/>
    <x v="3"/>
    <x v="3"/>
    <s v="n/d"/>
    <s v="n/d"/>
    <s v="n/d"/>
    <x v="0"/>
    <x v="0"/>
    <x v="8"/>
    <n v="1"/>
    <s v="n/d"/>
    <s v="n/d"/>
  </r>
  <r>
    <s v="INLADU-180806-RV-2-2-MAM"/>
    <s v="Roberto Vazquez"/>
    <d v="2006-08-18T00:00:00"/>
    <x v="0"/>
    <d v="1899-12-30T12:50:00"/>
    <d v="1899-12-30T13:40:00"/>
    <x v="3"/>
    <n v="2"/>
    <n v="2"/>
    <n v="2"/>
    <x v="1"/>
    <x v="0"/>
    <s v="La Dulce, Isla Natividad Baja California Sur"/>
    <x v="0"/>
    <n v="44.216726399999999"/>
    <n v="13.399008"/>
    <n v="44.22"/>
    <n v="13.4"/>
    <n v="44.22"/>
    <n v="13.4"/>
    <s v="n/d"/>
    <s v="n/d"/>
    <x v="3"/>
    <x v="3"/>
    <s v="n/d"/>
    <s v="n/d"/>
    <s v="n/d"/>
    <x v="0"/>
    <x v="0"/>
    <x v="8"/>
    <n v="1"/>
    <s v="n/d"/>
    <s v="n/d"/>
  </r>
  <r>
    <s v="INLADU-180806-RV-2-2-MAM"/>
    <s v="Roberto Vazquez"/>
    <d v="2006-08-18T00:00:00"/>
    <x v="0"/>
    <d v="1899-12-30T12:50:00"/>
    <d v="1899-12-30T13:40:00"/>
    <x v="3"/>
    <n v="2"/>
    <n v="2"/>
    <n v="2"/>
    <x v="1"/>
    <x v="0"/>
    <s v="La Dulce, Isla Natividad Baja California Sur"/>
    <x v="0"/>
    <n v="44.216726399999999"/>
    <n v="13.399008"/>
    <n v="44.22"/>
    <n v="13.4"/>
    <n v="44.22"/>
    <n v="13.4"/>
    <s v="n/d"/>
    <s v="n/d"/>
    <x v="3"/>
    <x v="3"/>
    <s v="n/d"/>
    <s v="n/d"/>
    <s v="n/d"/>
    <x v="0"/>
    <x v="0"/>
    <x v="8"/>
    <n v="1"/>
    <s v="n/d"/>
    <s v="n/d"/>
  </r>
  <r>
    <s v="INLADU-180806-RV-2-2-MAM"/>
    <s v="Roberto Vazquez"/>
    <d v="2006-08-18T00:00:00"/>
    <x v="0"/>
    <d v="1899-12-30T12:50:00"/>
    <d v="1899-12-30T13:40:00"/>
    <x v="3"/>
    <n v="2"/>
    <n v="2"/>
    <n v="2"/>
    <x v="1"/>
    <x v="0"/>
    <s v="La Dulce, Isla Natividad Baja California Sur"/>
    <x v="0"/>
    <n v="44.216726399999999"/>
    <n v="13.399008"/>
    <n v="44.22"/>
    <n v="13.4"/>
    <n v="44.22"/>
    <n v="13.4"/>
    <s v="n/d"/>
    <s v="n/d"/>
    <x v="3"/>
    <x v="3"/>
    <s v="n/d"/>
    <s v="n/d"/>
    <s v="n/d"/>
    <x v="0"/>
    <x v="0"/>
    <x v="8"/>
    <n v="1"/>
    <s v="n/d"/>
    <s v="n/d"/>
  </r>
  <r>
    <s v="INLADU-180806-RV-2-2-MAM"/>
    <s v="Roberto Vazquez"/>
    <d v="2006-08-18T00:00:00"/>
    <x v="0"/>
    <d v="1899-12-30T12:50:00"/>
    <d v="1899-12-30T13:40:00"/>
    <x v="3"/>
    <n v="2"/>
    <n v="2"/>
    <n v="2"/>
    <x v="1"/>
    <x v="0"/>
    <s v="La Dulce, Isla Natividad Baja California Sur"/>
    <x v="0"/>
    <n v="44.216726399999999"/>
    <n v="13.399008"/>
    <n v="44.22"/>
    <n v="13.4"/>
    <n v="44.22"/>
    <n v="13.4"/>
    <s v="n/d"/>
    <s v="n/d"/>
    <x v="3"/>
    <x v="3"/>
    <s v="n/d"/>
    <s v="n/d"/>
    <s v="n/d"/>
    <x v="0"/>
    <x v="0"/>
    <x v="8"/>
    <n v="1"/>
    <s v="n/d"/>
    <s v="n/d"/>
  </r>
  <r>
    <s v="INLADU-180806-RV-2-2-MAM"/>
    <s v="Roberto Vazquez"/>
    <d v="2006-08-18T00:00:00"/>
    <x v="0"/>
    <d v="1899-12-30T12:50:00"/>
    <d v="1899-12-30T13:40:00"/>
    <x v="3"/>
    <n v="2"/>
    <n v="2"/>
    <n v="2"/>
    <x v="1"/>
    <x v="0"/>
    <s v="La Dulce, Isla Natividad Baja California Sur"/>
    <x v="0"/>
    <n v="44.216726399999999"/>
    <n v="13.399008"/>
    <n v="44.22"/>
    <n v="13.4"/>
    <n v="44.22"/>
    <n v="13.4"/>
    <s v="n/d"/>
    <s v="n/d"/>
    <x v="3"/>
    <x v="3"/>
    <s v="n/d"/>
    <s v="n/d"/>
    <s v="n/d"/>
    <x v="0"/>
    <x v="0"/>
    <x v="8"/>
    <n v="1"/>
    <s v="n/d"/>
    <s v="n/d"/>
  </r>
  <r>
    <s v="INLADU-180806-RV-2-2-MAM"/>
    <s v="Roberto Vazquez"/>
    <d v="2006-08-18T00:00:00"/>
    <x v="0"/>
    <d v="1899-12-30T12:50:00"/>
    <d v="1899-12-30T13:40:00"/>
    <x v="3"/>
    <n v="2"/>
    <n v="2"/>
    <n v="2"/>
    <x v="1"/>
    <x v="0"/>
    <s v="La Dulce, Isla Natividad Baja California Sur"/>
    <x v="0"/>
    <n v="44.216726399999999"/>
    <n v="13.399008"/>
    <n v="44.22"/>
    <n v="13.4"/>
    <n v="44.22"/>
    <n v="13.4"/>
    <s v="n/d"/>
    <s v="n/d"/>
    <x v="3"/>
    <x v="3"/>
    <s v="n/d"/>
    <s v="n/d"/>
    <s v="n/d"/>
    <x v="0"/>
    <x v="0"/>
    <x v="8"/>
    <n v="1"/>
    <s v="n/d"/>
    <s v="n/d"/>
  </r>
  <r>
    <s v="INLADU-180806-RV-2-2-MAM"/>
    <s v="Roberto Vazquez"/>
    <d v="2006-08-18T00:00:00"/>
    <x v="0"/>
    <d v="1899-12-30T12:50:00"/>
    <d v="1899-12-30T13:40:00"/>
    <x v="3"/>
    <n v="2"/>
    <n v="2"/>
    <n v="2"/>
    <x v="1"/>
    <x v="0"/>
    <s v="La Dulce, Isla Natividad Baja California Sur"/>
    <x v="0"/>
    <n v="44.216726399999999"/>
    <n v="13.399008"/>
    <n v="44.22"/>
    <n v="13.4"/>
    <n v="44.22"/>
    <n v="13.4"/>
    <s v="n/d"/>
    <s v="n/d"/>
    <x v="3"/>
    <x v="3"/>
    <s v="n/d"/>
    <s v="n/d"/>
    <s v="n/d"/>
    <x v="0"/>
    <x v="0"/>
    <x v="9"/>
    <n v="1"/>
    <s v="n/d"/>
    <s v="n/d"/>
  </r>
  <r>
    <s v="INLADU-180806-RV-2-2-MAM"/>
    <s v="Roberto Vazquez"/>
    <d v="2006-08-18T00:00:00"/>
    <x v="0"/>
    <d v="1899-12-30T12:50:00"/>
    <d v="1899-12-30T13:40:00"/>
    <x v="3"/>
    <n v="2"/>
    <n v="2"/>
    <n v="2"/>
    <x v="1"/>
    <x v="0"/>
    <s v="La Dulce, Isla Natividad Baja California Sur"/>
    <x v="0"/>
    <n v="44.216726399999999"/>
    <n v="13.399008"/>
    <n v="44.22"/>
    <n v="13.4"/>
    <n v="44.22"/>
    <n v="13.4"/>
    <s v="n/d"/>
    <s v="n/d"/>
    <x v="3"/>
    <x v="3"/>
    <s v="n/d"/>
    <s v="n/d"/>
    <s v="n/d"/>
    <x v="0"/>
    <x v="0"/>
    <x v="9"/>
    <n v="1"/>
    <s v="n/d"/>
    <s v="n/d"/>
  </r>
  <r>
    <s v="INLADU-180806-RV-2-2-MAM"/>
    <s v="Roberto Vazquez"/>
    <d v="2006-08-18T00:00:00"/>
    <x v="0"/>
    <d v="1899-12-30T12:50:00"/>
    <d v="1899-12-30T13:40:00"/>
    <x v="3"/>
    <n v="2"/>
    <n v="2"/>
    <n v="2"/>
    <x v="1"/>
    <x v="0"/>
    <s v="La Dulce, Isla Natividad Baja California Sur"/>
    <x v="0"/>
    <n v="44.216726399999999"/>
    <n v="13.399008"/>
    <n v="44.22"/>
    <n v="13.4"/>
    <n v="44.22"/>
    <n v="13.4"/>
    <s v="n/d"/>
    <s v="n/d"/>
    <x v="3"/>
    <x v="3"/>
    <s v="n/d"/>
    <s v="n/d"/>
    <s v="n/d"/>
    <x v="0"/>
    <x v="0"/>
    <x v="12"/>
    <n v="1"/>
    <s v="n/d"/>
    <s v="n/d"/>
  </r>
  <r>
    <s v="INLADU-180806-RV-2-2-MAM"/>
    <s v="Roberto Vazquez"/>
    <d v="2006-08-18T00:00:00"/>
    <x v="0"/>
    <d v="1899-12-30T12:50:00"/>
    <d v="1899-12-30T13:40:00"/>
    <x v="3"/>
    <n v="2"/>
    <n v="2"/>
    <n v="2"/>
    <x v="1"/>
    <x v="0"/>
    <s v="La Dulce, Isla Natividad Baja California Sur"/>
    <x v="0"/>
    <n v="44.216726399999999"/>
    <n v="13.399008"/>
    <n v="44.22"/>
    <n v="13.4"/>
    <n v="44.22"/>
    <n v="13.4"/>
    <s v="n/d"/>
    <s v="n/d"/>
    <x v="3"/>
    <x v="3"/>
    <s v="n/d"/>
    <s v="n/d"/>
    <s v="n/d"/>
    <x v="0"/>
    <x v="0"/>
    <x v="12"/>
    <n v="1"/>
    <s v="n/d"/>
    <s v="n/d"/>
  </r>
  <r>
    <s v="INLADU-180806-RV-2-2-MAZ"/>
    <s v="Roberto Vazquez"/>
    <d v="2006-08-18T00:00:00"/>
    <x v="0"/>
    <d v="1899-12-30T12:50:00"/>
    <d v="1899-12-30T13:40:00"/>
    <x v="3"/>
    <n v="2"/>
    <n v="2"/>
    <n v="2"/>
    <x v="1"/>
    <x v="0"/>
    <s v="La Dulce, Isla Natividad Baja California Sur"/>
    <x v="0"/>
    <n v="44.216726399999999"/>
    <n v="13.399008"/>
    <n v="44.22"/>
    <n v="13.4"/>
    <n v="44.22"/>
    <n v="13.4"/>
    <s v="n/d"/>
    <s v="n/d"/>
    <x v="3"/>
    <x v="3"/>
    <s v="n/d"/>
    <s v="n/d"/>
    <s v="n/d"/>
    <x v="1"/>
    <x v="0"/>
    <x v="7"/>
    <n v="1"/>
    <s v="n/d"/>
    <s v="n/d"/>
  </r>
  <r>
    <s v="INLADU-180806-RV-2-2-MAZ"/>
    <s v="Roberto Vazquez"/>
    <d v="2006-08-18T00:00:00"/>
    <x v="0"/>
    <d v="1899-12-30T12:50:00"/>
    <d v="1899-12-30T13:40:00"/>
    <x v="3"/>
    <n v="2"/>
    <n v="2"/>
    <n v="2"/>
    <x v="1"/>
    <x v="0"/>
    <s v="La Dulce, Isla Natividad Baja California Sur"/>
    <x v="0"/>
    <n v="44.216726399999999"/>
    <n v="13.399008"/>
    <n v="44.22"/>
    <n v="13.4"/>
    <n v="44.22"/>
    <n v="13.4"/>
    <s v="n/d"/>
    <s v="n/d"/>
    <x v="3"/>
    <x v="3"/>
    <s v="n/d"/>
    <s v="n/d"/>
    <s v="n/d"/>
    <x v="1"/>
    <x v="0"/>
    <x v="7"/>
    <n v="1"/>
    <s v="n/d"/>
    <s v="n/d"/>
  </r>
  <r>
    <s v="INLADU-180806-RV-2-2-MAZ"/>
    <s v="Roberto Vazquez"/>
    <d v="2006-08-18T00:00:00"/>
    <x v="0"/>
    <d v="1899-12-30T12:50:00"/>
    <d v="1899-12-30T13:40:00"/>
    <x v="3"/>
    <n v="2"/>
    <n v="2"/>
    <n v="2"/>
    <x v="1"/>
    <x v="0"/>
    <s v="La Dulce, Isla Natividad Baja California Sur"/>
    <x v="0"/>
    <n v="44.216726399999999"/>
    <n v="13.399008"/>
    <n v="44.22"/>
    <n v="13.4"/>
    <n v="44.22"/>
    <n v="13.4"/>
    <s v="n/d"/>
    <s v="n/d"/>
    <x v="3"/>
    <x v="3"/>
    <s v="n/d"/>
    <s v="n/d"/>
    <s v="n/d"/>
    <x v="1"/>
    <x v="0"/>
    <x v="8"/>
    <n v="1"/>
    <s v="n/d"/>
    <s v="n/d"/>
  </r>
  <r>
    <s v="INLADU-180806-RV-2-2-MAZ"/>
    <s v="Roberto Vazquez"/>
    <d v="2006-08-18T00:00:00"/>
    <x v="0"/>
    <d v="1899-12-30T12:50:00"/>
    <d v="1899-12-30T13:40:00"/>
    <x v="3"/>
    <n v="2"/>
    <n v="2"/>
    <n v="2"/>
    <x v="1"/>
    <x v="0"/>
    <s v="La Dulce, Isla Natividad Baja California Sur"/>
    <x v="0"/>
    <n v="44.216726399999999"/>
    <n v="13.399008"/>
    <n v="44.22"/>
    <n v="13.4"/>
    <n v="44.22"/>
    <n v="13.4"/>
    <s v="n/d"/>
    <s v="n/d"/>
    <x v="3"/>
    <x v="3"/>
    <s v="n/d"/>
    <s v="n/d"/>
    <s v="n/d"/>
    <x v="1"/>
    <x v="0"/>
    <x v="8"/>
    <n v="1"/>
    <s v="n/d"/>
    <s v="n/d"/>
  </r>
  <r>
    <s v="INLADU-180806-RV-2-2-MAZ"/>
    <s v="Roberto Vazquez"/>
    <d v="2006-08-18T00:00:00"/>
    <x v="0"/>
    <d v="1899-12-30T12:50:00"/>
    <d v="1899-12-30T13:40:00"/>
    <x v="3"/>
    <n v="2"/>
    <n v="2"/>
    <n v="2"/>
    <x v="1"/>
    <x v="0"/>
    <s v="La Dulce, Isla Natividad Baja California Sur"/>
    <x v="0"/>
    <n v="44.216726399999999"/>
    <n v="13.399008"/>
    <n v="44.22"/>
    <n v="13.4"/>
    <n v="44.22"/>
    <n v="13.4"/>
    <s v="n/d"/>
    <s v="n/d"/>
    <x v="3"/>
    <x v="3"/>
    <s v="n/d"/>
    <s v="n/d"/>
    <s v="n/d"/>
    <x v="1"/>
    <x v="0"/>
    <x v="9"/>
    <n v="1"/>
    <s v="n/d"/>
    <s v="n/d"/>
  </r>
  <r>
    <s v="INLADU-180806-RV-2-2-MAZ"/>
    <s v="Roberto Vazquez"/>
    <d v="2006-08-18T00:00:00"/>
    <x v="0"/>
    <d v="1899-12-30T12:50:00"/>
    <d v="1899-12-30T13:40:00"/>
    <x v="3"/>
    <n v="2"/>
    <n v="2"/>
    <n v="2"/>
    <x v="1"/>
    <x v="0"/>
    <s v="La Dulce, Isla Natividad Baja California Sur"/>
    <x v="0"/>
    <n v="44.216726399999999"/>
    <n v="13.399008"/>
    <n v="44.22"/>
    <n v="13.4"/>
    <n v="44.22"/>
    <n v="13.4"/>
    <s v="n/d"/>
    <s v="n/d"/>
    <x v="3"/>
    <x v="3"/>
    <s v="n/d"/>
    <s v="n/d"/>
    <s v="n/d"/>
    <x v="1"/>
    <x v="0"/>
    <x v="9"/>
    <n v="1"/>
    <s v="n/d"/>
    <s v="n/d"/>
  </r>
  <r>
    <s v="INLADU-180806-RV-2-2-MAZ"/>
    <s v="Roberto Vazquez"/>
    <d v="2006-08-18T00:00:00"/>
    <x v="0"/>
    <d v="1899-12-30T12:50:00"/>
    <d v="1899-12-30T13:40:00"/>
    <x v="3"/>
    <n v="2"/>
    <n v="2"/>
    <n v="2"/>
    <x v="1"/>
    <x v="0"/>
    <s v="La Dulce, Isla Natividad Baja California Sur"/>
    <x v="0"/>
    <n v="44.216726399999999"/>
    <n v="13.399008"/>
    <n v="44.22"/>
    <n v="13.4"/>
    <n v="44.22"/>
    <n v="13.4"/>
    <s v="n/d"/>
    <s v="n/d"/>
    <x v="3"/>
    <x v="3"/>
    <s v="n/d"/>
    <s v="n/d"/>
    <s v="n/d"/>
    <x v="1"/>
    <x v="0"/>
    <x v="9"/>
    <n v="1"/>
    <s v="n/d"/>
    <s v="n/d"/>
  </r>
  <r>
    <s v="INLADU-180806-RV-2-2-MAZ"/>
    <s v="Roberto Vazquez"/>
    <d v="2006-08-18T00:00:00"/>
    <x v="0"/>
    <d v="1899-12-30T12:50:00"/>
    <d v="1899-12-30T13:40:00"/>
    <x v="3"/>
    <n v="2"/>
    <n v="2"/>
    <n v="2"/>
    <x v="1"/>
    <x v="0"/>
    <s v="La Dulce, Isla Natividad Baja California Sur"/>
    <x v="0"/>
    <n v="44.216726399999999"/>
    <n v="13.399008"/>
    <n v="44.22"/>
    <n v="13.4"/>
    <n v="44.22"/>
    <n v="13.4"/>
    <s v="n/d"/>
    <s v="n/d"/>
    <x v="3"/>
    <x v="3"/>
    <s v="n/d"/>
    <s v="n/d"/>
    <s v="n/d"/>
    <x v="1"/>
    <x v="0"/>
    <x v="9"/>
    <n v="1"/>
    <s v="n/d"/>
    <s v="n/d"/>
  </r>
  <r>
    <s v="INLADU-180806-RV-2-2-MAZ"/>
    <s v="Roberto Vazquez"/>
    <d v="2006-08-18T00:00:00"/>
    <x v="0"/>
    <d v="1899-12-30T12:50:00"/>
    <d v="1899-12-30T13:40:00"/>
    <x v="3"/>
    <n v="2"/>
    <n v="2"/>
    <n v="2"/>
    <x v="1"/>
    <x v="0"/>
    <s v="La Dulce, Isla Natividad Baja California Sur"/>
    <x v="0"/>
    <n v="44.216726399999999"/>
    <n v="13.399008"/>
    <n v="44.22"/>
    <n v="13.4"/>
    <n v="44.22"/>
    <n v="13.4"/>
    <s v="n/d"/>
    <s v="n/d"/>
    <x v="3"/>
    <x v="3"/>
    <s v="n/d"/>
    <s v="n/d"/>
    <s v="n/d"/>
    <x v="1"/>
    <x v="0"/>
    <x v="12"/>
    <n v="1"/>
    <s v="n/d"/>
    <s v="n/d"/>
  </r>
  <r>
    <s v="INLADU-180806-RV-2-2-MAZ"/>
    <s v="Roberto Vazquez"/>
    <d v="2006-08-18T00:00:00"/>
    <x v="0"/>
    <d v="1899-12-30T12:50:00"/>
    <d v="1899-12-30T13:40:00"/>
    <x v="3"/>
    <n v="2"/>
    <n v="2"/>
    <n v="2"/>
    <x v="1"/>
    <x v="0"/>
    <s v="La Dulce, Isla Natividad Baja California Sur"/>
    <x v="0"/>
    <n v="44.216726399999999"/>
    <n v="13.399008"/>
    <n v="44.22"/>
    <n v="13.4"/>
    <n v="44.22"/>
    <n v="13.4"/>
    <s v="n/d"/>
    <s v="n/d"/>
    <x v="3"/>
    <x v="3"/>
    <s v="n/d"/>
    <s v="n/d"/>
    <s v="n/d"/>
    <x v="1"/>
    <x v="0"/>
    <x v="12"/>
    <n v="1"/>
    <s v="n/d"/>
    <s v="n/d"/>
  </r>
  <r>
    <s v="INLADU-180806-RV-2-2-MAZ"/>
    <s v="Roberto Vazquez"/>
    <d v="2006-08-18T00:00:00"/>
    <x v="0"/>
    <d v="1899-12-30T12:50:00"/>
    <d v="1899-12-30T13:40:00"/>
    <x v="3"/>
    <n v="2"/>
    <n v="2"/>
    <n v="2"/>
    <x v="1"/>
    <x v="0"/>
    <s v="La Dulce, Isla Natividad Baja California Sur"/>
    <x v="0"/>
    <n v="44.216726399999999"/>
    <n v="13.399008"/>
    <n v="44.22"/>
    <n v="13.4"/>
    <n v="44.22"/>
    <n v="13.4"/>
    <s v="n/d"/>
    <s v="n/d"/>
    <x v="3"/>
    <x v="3"/>
    <s v="n/d"/>
    <s v="n/d"/>
    <s v="n/d"/>
    <x v="1"/>
    <x v="0"/>
    <x v="12"/>
    <n v="1"/>
    <s v="n/d"/>
    <s v="n/d"/>
  </r>
  <r>
    <s v="INLADU-180806-RV-2-2-MAZ"/>
    <s v="Roberto Vazquez"/>
    <d v="2006-08-18T00:00:00"/>
    <x v="0"/>
    <d v="1899-12-30T12:50:00"/>
    <d v="1899-12-30T13:40:00"/>
    <x v="3"/>
    <n v="2"/>
    <n v="2"/>
    <n v="2"/>
    <x v="1"/>
    <x v="0"/>
    <s v="La Dulce, Isla Natividad Baja California Sur"/>
    <x v="0"/>
    <n v="44.216726399999999"/>
    <n v="13.399008"/>
    <n v="44.22"/>
    <n v="13.4"/>
    <n v="44.22"/>
    <n v="13.4"/>
    <s v="n/d"/>
    <s v="n/d"/>
    <x v="3"/>
    <x v="3"/>
    <s v="n/d"/>
    <s v="n/d"/>
    <s v="n/d"/>
    <x v="1"/>
    <x v="0"/>
    <x v="13"/>
    <n v="1"/>
    <s v="n/d"/>
    <s v="n/d"/>
  </r>
  <r>
    <s v="INLADU-180806-RV-2-2-MAZ"/>
    <s v="Roberto Vazquez"/>
    <d v="2006-08-18T00:00:00"/>
    <x v="0"/>
    <d v="1899-12-30T12:50:00"/>
    <d v="1899-12-30T13:40:00"/>
    <x v="3"/>
    <n v="2"/>
    <n v="2"/>
    <n v="2"/>
    <x v="1"/>
    <x v="0"/>
    <s v="La Dulce, Isla Natividad Baja California Sur"/>
    <x v="0"/>
    <n v="44.216726399999999"/>
    <n v="13.399008"/>
    <n v="44.22"/>
    <n v="13.4"/>
    <n v="44.22"/>
    <n v="13.4"/>
    <s v="n/d"/>
    <s v="n/d"/>
    <x v="3"/>
    <x v="3"/>
    <s v="n/d"/>
    <s v="n/d"/>
    <s v="n/d"/>
    <x v="1"/>
    <x v="0"/>
    <x v="16"/>
    <n v="1"/>
    <s v="n/d"/>
    <s v="n/d"/>
  </r>
  <r>
    <s v="INLADU-180806-RV-2-2-MAZ"/>
    <s v="Roberto Vazquez"/>
    <d v="2006-08-18T00:00:00"/>
    <x v="0"/>
    <d v="1899-12-30T12:50:00"/>
    <d v="1899-12-30T13:40:00"/>
    <x v="3"/>
    <n v="2"/>
    <n v="2"/>
    <n v="2"/>
    <x v="1"/>
    <x v="0"/>
    <s v="La Dulce, Isla Natividad Baja California Sur"/>
    <x v="0"/>
    <n v="44.216726399999999"/>
    <n v="13.399008"/>
    <n v="44.22"/>
    <n v="13.4"/>
    <n v="44.22"/>
    <n v="13.4"/>
    <s v="n/d"/>
    <s v="n/d"/>
    <x v="3"/>
    <x v="3"/>
    <s v="n/d"/>
    <s v="n/d"/>
    <s v="n/d"/>
    <x v="1"/>
    <x v="0"/>
    <x v="16"/>
    <n v="1"/>
    <s v="n/d"/>
    <s v="n/d"/>
  </r>
  <r>
    <s v="INLADU-180806-RV-2-2-MAZ"/>
    <s v="Roberto Vazquez"/>
    <d v="2006-08-18T00:00:00"/>
    <x v="0"/>
    <d v="1899-12-30T12:50:00"/>
    <d v="1899-12-30T13:40:00"/>
    <x v="3"/>
    <n v="2"/>
    <n v="2"/>
    <n v="2"/>
    <x v="1"/>
    <x v="0"/>
    <s v="La Dulce, Isla Natividad Baja California Sur"/>
    <x v="0"/>
    <n v="44.216726399999999"/>
    <n v="13.399008"/>
    <n v="44.22"/>
    <n v="13.4"/>
    <n v="44.22"/>
    <n v="13.4"/>
    <s v="n/d"/>
    <s v="n/d"/>
    <x v="3"/>
    <x v="3"/>
    <s v="n/d"/>
    <s v="n/d"/>
    <s v="n/d"/>
    <x v="1"/>
    <x v="0"/>
    <x v="16"/>
    <n v="1"/>
    <s v="n/d"/>
    <s v="n/d"/>
  </r>
  <r>
    <s v="INLAPL-140806-RV-2-2-MAM"/>
    <s v="Roberto Vazquez"/>
    <d v="2006-08-14T00:00:00"/>
    <x v="0"/>
    <d v="1899-12-30T13:41:00"/>
    <d v="1899-12-30T14:50:00"/>
    <x v="4"/>
    <n v="2"/>
    <n v="2"/>
    <n v="2"/>
    <x v="1"/>
    <x v="1"/>
    <s v="La Plana/Las Cuevas, Isla Natividad, Baja California Sur"/>
    <x v="1"/>
    <n v="18.149940230399999"/>
    <n v="5.4999818879999998"/>
    <n v="7.5899771085599994"/>
    <n v="2.2999930632000001"/>
    <n v="18.149999999999999"/>
    <n v="5.5"/>
    <s v="n/d"/>
    <s v="n/d"/>
    <x v="4"/>
    <x v="4"/>
    <n v="73.400000000000006"/>
    <n v="23.000000000000004"/>
    <s v="n/d"/>
    <x v="0"/>
    <x v="0"/>
    <x v="0"/>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0"/>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2"/>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2"/>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4"/>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4"/>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5"/>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5"/>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5"/>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5"/>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5"/>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6"/>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6"/>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6"/>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6"/>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6"/>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6"/>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6"/>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6"/>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7"/>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7"/>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8"/>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8"/>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8"/>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8"/>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8"/>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9"/>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9"/>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9"/>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9"/>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9"/>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9"/>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9"/>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9"/>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9"/>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9"/>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10"/>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10"/>
    <n v="1"/>
    <s v="n/d"/>
    <s v="n/d"/>
  </r>
  <r>
    <s v="INLAPL-140806-RV-2-2-MAM"/>
    <s v="Roberto Vazquez"/>
    <d v="2006-08-14T00:00:00"/>
    <x v="0"/>
    <d v="1899-12-30T13:41:00"/>
    <d v="1899-12-30T14:50:00"/>
    <x v="4"/>
    <n v="2"/>
    <n v="2"/>
    <n v="2"/>
    <x v="1"/>
    <x v="1"/>
    <s v="La Plana/Las Cuevas, Isla Natividad, Baja California Sur"/>
    <x v="1"/>
    <n v="18.149940230399999"/>
    <n v="5.4999818879999998"/>
    <n v="7.5899771085599994"/>
    <n v="2.2999930632000001"/>
    <n v="18.149999999999999"/>
    <n v="5.5"/>
    <s v="n/d"/>
    <s v="n/d"/>
    <x v="4"/>
    <x v="4"/>
    <n v="73.400000000000006"/>
    <n v="23.000000000000004"/>
    <s v="n/d"/>
    <x v="0"/>
    <x v="0"/>
    <x v="10"/>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10"/>
    <n v="1"/>
    <s v="n/d"/>
    <s v="n/d"/>
  </r>
  <r>
    <s v="INLAPL-140806-RV-2-2-MAM"/>
    <s v="Roberto Vazquez"/>
    <d v="2006-08-14T00:00:00"/>
    <x v="0"/>
    <d v="1899-12-30T13:41:00"/>
    <d v="1899-12-30T14:50:00"/>
    <x v="4"/>
    <n v="2"/>
    <n v="2"/>
    <n v="2"/>
    <x v="1"/>
    <x v="1"/>
    <s v="La Plana/Las Cuevas, Isla Natividad, Baja California Sur"/>
    <x v="1"/>
    <n v="18.149940230400002"/>
    <n v="5.4999818880000007"/>
    <n v="7.5899771085599994"/>
    <n v="2.2999930632000001"/>
    <n v="18.149999999999999"/>
    <n v="5.5"/>
    <s v="n/d"/>
    <s v="n/d"/>
    <x v="4"/>
    <x v="4"/>
    <n v="73.400000000000006"/>
    <n v="23.000000000000004"/>
    <s v="n/d"/>
    <x v="0"/>
    <x v="0"/>
    <x v="12"/>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4"/>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4"/>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5"/>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5"/>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5"/>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5"/>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6"/>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6"/>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8"/>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8"/>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8"/>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8"/>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8"/>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8"/>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8"/>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9"/>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9"/>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9"/>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9"/>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0"/>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0"/>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0"/>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0"/>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0"/>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1"/>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1"/>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1"/>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1"/>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1"/>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1"/>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1"/>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1"/>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1"/>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1"/>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1"/>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1"/>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1"/>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1"/>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1"/>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1"/>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1"/>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1"/>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2"/>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2"/>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2"/>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2"/>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2"/>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2"/>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2"/>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2"/>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2"/>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2"/>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2"/>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3"/>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3"/>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3"/>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3"/>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3"/>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3"/>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3"/>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3"/>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3"/>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3"/>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6"/>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6"/>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6"/>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6"/>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6"/>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6"/>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6"/>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6"/>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6"/>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6"/>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6"/>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6"/>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6"/>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6"/>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6"/>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6"/>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6"/>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6"/>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6"/>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6"/>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6"/>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4"/>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4"/>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4"/>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4"/>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4"/>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4"/>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4"/>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4"/>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4"/>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4"/>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4"/>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4"/>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4"/>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4"/>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4"/>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7"/>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8"/>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8"/>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8"/>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8"/>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8"/>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8"/>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8"/>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8"/>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8"/>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8"/>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8"/>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8"/>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8"/>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8"/>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8"/>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8"/>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8"/>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8"/>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9"/>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9"/>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9"/>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9"/>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9"/>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9"/>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9"/>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9"/>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9"/>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9"/>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9"/>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9"/>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9"/>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9"/>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9"/>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19"/>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20"/>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20"/>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20"/>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20"/>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20"/>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21"/>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21"/>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21"/>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21"/>
    <n v="1"/>
    <s v="n/d"/>
    <s v="n/d"/>
  </r>
  <r>
    <s v="INLAPL-140806-RV-2-2-MAZ"/>
    <s v="Roberto Vazquez"/>
    <d v="2006-08-14T00:00:00"/>
    <x v="0"/>
    <d v="1899-12-30T13:41:00"/>
    <d v="1899-12-30T14:50:00"/>
    <x v="4"/>
    <n v="2"/>
    <n v="2"/>
    <n v="2"/>
    <x v="1"/>
    <x v="1"/>
    <s v="La Plana/Las Cuevas, Isla Natividad, Baja California Sur"/>
    <x v="1"/>
    <n v="25.046924458247997"/>
    <n v="7.5899771085599994"/>
    <n v="7.5899771085599994"/>
    <n v="2.2999930632000001"/>
    <n v="18.149999999999999"/>
    <n v="5.5"/>
    <s v="n/d"/>
    <s v="n/d"/>
    <x v="4"/>
    <x v="4"/>
    <n v="73.400000000000006"/>
    <n v="23.000000000000004"/>
    <s v="n/d"/>
    <x v="1"/>
    <x v="0"/>
    <x v="21"/>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0"/>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0"/>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4"/>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4"/>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6"/>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6"/>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6"/>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6"/>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7"/>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7"/>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7"/>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7"/>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7"/>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8"/>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8"/>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9"/>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9"/>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9"/>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9"/>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9"/>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9"/>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10"/>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11"/>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11"/>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12"/>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12"/>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12"/>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12"/>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12"/>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12"/>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12"/>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14"/>
    <n v="1"/>
    <s v="n/d"/>
    <s v="n/d"/>
  </r>
  <r>
    <s v="INREBA-210806-RV-2-2-MAM"/>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0"/>
    <x v="0"/>
    <x v="17"/>
    <n v="1"/>
    <s v="n/d"/>
    <s v="n/d"/>
  </r>
  <r>
    <s v="INREBA-210806-RV-2-2-MAZ"/>
    <s v="Roberto Vazquez"/>
    <d v="2006-08-21T00:00:00"/>
    <x v="0"/>
    <d v="1899-12-30T13:55:00"/>
    <d v="1899-12-30T14:45:00"/>
    <x v="3"/>
    <n v="2"/>
    <n v="2"/>
    <n v="2"/>
    <x v="1"/>
    <x v="2"/>
    <s v="La Reventadora de Babencho, Isla Natividad Baja California Sur"/>
    <x v="0"/>
    <n v="43.894857600000002"/>
    <n v="13.301472"/>
    <n v="32.337755999999999"/>
    <n v="9.7993199999999998"/>
    <n v="43.89"/>
    <n v="13.3"/>
    <s v="n/d"/>
    <s v="n/d"/>
    <x v="5"/>
    <x v="5"/>
    <n v="62.6"/>
    <n v="17"/>
    <s v="n/d"/>
    <x v="1"/>
    <x v="0"/>
    <x v="17"/>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22"/>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22"/>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22"/>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15"/>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0"/>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0"/>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0"/>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1"/>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4"/>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4"/>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5"/>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5"/>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5"/>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5"/>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5"/>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6"/>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6"/>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6"/>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6"/>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6"/>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6"/>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6"/>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6"/>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7"/>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7"/>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7"/>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7"/>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7"/>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7"/>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7"/>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8"/>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8"/>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8"/>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8"/>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8"/>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9"/>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9"/>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9"/>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9"/>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9"/>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9"/>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9"/>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9"/>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10"/>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10"/>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10"/>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10"/>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10"/>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10"/>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10"/>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10"/>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10"/>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10"/>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10"/>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11"/>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11"/>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11"/>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11"/>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11"/>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11"/>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11"/>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11"/>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12"/>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12"/>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12"/>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12"/>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12"/>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13"/>
    <n v="1"/>
    <s v="n/d"/>
    <s v="n/d"/>
  </r>
  <r>
    <s v="INPUPR-190806-RV-2-2-MAM"/>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0"/>
    <x v="0"/>
    <x v="16"/>
    <n v="1"/>
    <s v="n/d"/>
    <s v="n/d"/>
  </r>
  <r>
    <s v="INPUPR-190806-RV-2-2-MAZ"/>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1"/>
    <x v="0"/>
    <x v="16"/>
    <n v="1"/>
    <s v="n/d"/>
    <s v="n/d"/>
  </r>
  <r>
    <s v="INPUPR-190806-RV-2-2-MAZ"/>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1"/>
    <x v="0"/>
    <x v="14"/>
    <n v="1"/>
    <s v="n/d"/>
    <s v="n/d"/>
  </r>
  <r>
    <s v="INPUPR-190806-RV-2-2-MAZ"/>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1"/>
    <x v="0"/>
    <x v="14"/>
    <n v="1"/>
    <s v="n/d"/>
    <s v="n/d"/>
  </r>
  <r>
    <s v="INPUPR-190806-RV-2-2-MAZ"/>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1"/>
    <x v="0"/>
    <x v="17"/>
    <n v="1"/>
    <s v="n/d"/>
    <s v="n/d"/>
  </r>
  <r>
    <s v="INPUPR-190806-RV-2-2-MAZ"/>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1"/>
    <x v="0"/>
    <x v="17"/>
    <n v="1"/>
    <s v="n/d"/>
    <s v="n/d"/>
  </r>
  <r>
    <s v="INPUPR-190806-RV-2-2-MAZ"/>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1"/>
    <x v="0"/>
    <x v="17"/>
    <n v="1"/>
    <s v="n/d"/>
    <s v="n/d"/>
  </r>
  <r>
    <s v="INPUPR-190806-RV-2-2-MAZ"/>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1"/>
    <x v="0"/>
    <x v="17"/>
    <n v="1"/>
    <s v="n/d"/>
    <s v="n/d"/>
  </r>
  <r>
    <s v="INPUPR-190806-RV-2-2-MAZ"/>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1"/>
    <x v="0"/>
    <x v="17"/>
    <n v="1"/>
    <s v="n/d"/>
    <s v="n/d"/>
  </r>
  <r>
    <s v="INPUPR-190806-RV-2-2-MAZ"/>
    <s v="Roberto Vazquez"/>
    <d v="2006-08-19T00:00:00"/>
    <x v="0"/>
    <d v="1899-12-30T13:02:00"/>
    <d v="1899-12-30T14:15:00"/>
    <x v="5"/>
    <n v="2"/>
    <n v="2"/>
    <n v="2"/>
    <x v="1"/>
    <x v="3"/>
    <s v="Punta Prieta, Isla Natividad Baja California Sur"/>
    <x v="1"/>
    <n v="40.585644000000002"/>
    <n v="12.298680000000001"/>
    <n v="31.683959999999999"/>
    <n v="9.6012000000000004"/>
    <n v="40.590000000000003"/>
    <n v="12.3"/>
    <s v="n/d"/>
    <s v="n/d"/>
    <x v="6"/>
    <x v="6"/>
    <n v="60.8"/>
    <n v="16"/>
    <s v="n/d"/>
    <x v="1"/>
    <x v="0"/>
    <x v="18"/>
    <n v="1"/>
    <s v="n/d"/>
    <s v="n/d"/>
  </r>
  <r>
    <s v="INLADU-220806-RV-1-1-MAM"/>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0"/>
    <x v="0"/>
    <x v="4"/>
    <n v="1"/>
    <s v="n/d"/>
    <s v="n/d"/>
  </r>
  <r>
    <s v="INLADU-220806-RV-1-1-MAM"/>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0"/>
    <x v="0"/>
    <x v="4"/>
    <n v="1"/>
    <s v="n/d"/>
    <s v="n/d"/>
  </r>
  <r>
    <s v="INLADU-220806-RV-1-1-MAM"/>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0"/>
    <x v="0"/>
    <x v="4"/>
    <n v="1"/>
    <s v="n/d"/>
    <s v="n/d"/>
  </r>
  <r>
    <s v="INLADU-220806-RV-1-1-MAM"/>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0"/>
    <x v="0"/>
    <x v="5"/>
    <n v="1"/>
    <s v="n/d"/>
    <s v="n/d"/>
  </r>
  <r>
    <s v="INLADU-220806-RV-1-1-MAM"/>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0"/>
    <x v="0"/>
    <x v="5"/>
    <n v="1"/>
    <s v="n/d"/>
    <s v="n/d"/>
  </r>
  <r>
    <s v="INLADU-220806-RV-1-1-MAM"/>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0"/>
    <x v="0"/>
    <x v="7"/>
    <n v="1"/>
    <s v="n/d"/>
    <s v="n/d"/>
  </r>
  <r>
    <s v="INLADU-220806-RV-1-1-MAM"/>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0"/>
    <x v="0"/>
    <x v="7"/>
    <n v="1"/>
    <s v="n/d"/>
    <s v="n/d"/>
  </r>
  <r>
    <s v="INLADU-220806-RV-1-1-MAM"/>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0"/>
    <x v="0"/>
    <x v="7"/>
    <n v="1"/>
    <s v="n/d"/>
    <s v="n/d"/>
  </r>
  <r>
    <s v="INLADU-220806-RV-1-1-MAM"/>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0"/>
    <x v="0"/>
    <x v="7"/>
    <n v="1"/>
    <s v="n/d"/>
    <s v="n/d"/>
  </r>
  <r>
    <s v="INLADU-220806-RV-1-1-MAM"/>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0"/>
    <x v="0"/>
    <x v="7"/>
    <n v="1"/>
    <s v="n/d"/>
    <s v="n/d"/>
  </r>
  <r>
    <s v="INLADU-220806-RV-1-1-MAM"/>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0"/>
    <x v="0"/>
    <x v="8"/>
    <n v="1"/>
    <s v="n/d"/>
    <s v="n/d"/>
  </r>
  <r>
    <s v="INLADU-220806-RV-1-1-MAM"/>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0"/>
    <x v="0"/>
    <x v="9"/>
    <n v="1"/>
    <s v="n/d"/>
    <s v="n/d"/>
  </r>
  <r>
    <s v="INLADU-220806-RV-1-1-MAM"/>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0"/>
    <x v="0"/>
    <x v="9"/>
    <n v="1"/>
    <s v="n/d"/>
    <s v="n/d"/>
  </r>
  <r>
    <s v="INLADU-220806-RV-1-1-MAM"/>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0"/>
    <x v="0"/>
    <x v="9"/>
    <n v="1"/>
    <s v="n/d"/>
    <s v="n/d"/>
  </r>
  <r>
    <s v="INLADU-220806-RV-1-1-MAM"/>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0"/>
    <x v="0"/>
    <x v="9"/>
    <n v="1"/>
    <s v="n/d"/>
    <s v="n/d"/>
  </r>
  <r>
    <s v="INLADU-220806-RV-1-1-MAZ"/>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1"/>
    <x v="0"/>
    <x v="4"/>
    <n v="1"/>
    <s v="n/d"/>
    <s v="n/d"/>
  </r>
  <r>
    <s v="INLADU-220806-RV-1-1-MAZ"/>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1"/>
    <x v="0"/>
    <x v="7"/>
    <n v="1"/>
    <s v="n/d"/>
    <s v="n/d"/>
  </r>
  <r>
    <s v="INLADU-220806-RV-1-1-MAZ"/>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1"/>
    <x v="0"/>
    <x v="7"/>
    <n v="1"/>
    <s v="n/d"/>
    <s v="n/d"/>
  </r>
  <r>
    <s v="INLADU-220806-RV-1-1-MAZ"/>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1"/>
    <x v="0"/>
    <x v="7"/>
    <n v="1"/>
    <s v="n/d"/>
    <s v="n/d"/>
  </r>
  <r>
    <s v="INLADU-220806-RV-1-1-MAZ"/>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1"/>
    <x v="0"/>
    <x v="13"/>
    <n v="1"/>
    <s v="n/d"/>
    <s v="n/d"/>
  </r>
  <r>
    <s v="INLADU-220806-RV-1-1-MAZ"/>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1"/>
    <x v="0"/>
    <x v="16"/>
    <n v="1"/>
    <s v="n/d"/>
    <s v="n/d"/>
  </r>
  <r>
    <s v="INLADU-220806-RV-1-1-MAZ"/>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1"/>
    <x v="0"/>
    <x v="16"/>
    <n v="1"/>
    <s v="n/d"/>
    <s v="n/d"/>
  </r>
  <r>
    <s v="INLADU-220806-RV-1-1-MAZ"/>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1"/>
    <x v="0"/>
    <x v="16"/>
    <n v="1"/>
    <s v="n/d"/>
    <s v="n/d"/>
  </r>
  <r>
    <s v="INLADU-220806-RV-1-1-MAZ"/>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1"/>
    <x v="0"/>
    <x v="14"/>
    <n v="1"/>
    <s v="n/d"/>
    <s v="n/d"/>
  </r>
  <r>
    <s v="INLADU-220806-RV-1-1-MAZ"/>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1"/>
    <x v="0"/>
    <x v="14"/>
    <n v="1"/>
    <s v="n/d"/>
    <s v="n/d"/>
  </r>
  <r>
    <s v="INLADU-220806-RV-1-1-MAZ"/>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1"/>
    <x v="0"/>
    <x v="14"/>
    <n v="1"/>
    <s v="n/d"/>
    <s v="n/d"/>
  </r>
  <r>
    <s v="INLADU-220806-RV-1-1-MAZ"/>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1"/>
    <x v="0"/>
    <x v="14"/>
    <n v="1"/>
    <s v="n/d"/>
    <s v="n/d"/>
  </r>
  <r>
    <s v="INLADU-220806-RV-1-1-MAZ"/>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1"/>
    <x v="0"/>
    <x v="14"/>
    <n v="1"/>
    <s v="n/d"/>
    <s v="n/d"/>
  </r>
  <r>
    <s v="INLADU-220806-RV-1-1-MAZ"/>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1"/>
    <x v="0"/>
    <x v="14"/>
    <n v="1"/>
    <s v="n/d"/>
    <s v="n/d"/>
  </r>
  <r>
    <s v="INLADU-220806-RV-1-1-MAZ"/>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1"/>
    <x v="0"/>
    <x v="14"/>
    <n v="1"/>
    <s v="n/d"/>
    <s v="n/d"/>
  </r>
  <r>
    <s v="INLADU-220806-RV-1-1-MAZ"/>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1"/>
    <x v="0"/>
    <x v="14"/>
    <n v="1"/>
    <s v="n/d"/>
    <s v="n/d"/>
  </r>
  <r>
    <s v="INLADU-220806-RV-1-1-MAZ"/>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1"/>
    <x v="0"/>
    <x v="14"/>
    <n v="1"/>
    <s v="n/d"/>
    <s v="n/d"/>
  </r>
  <r>
    <s v="INLADU-220806-RV-1-1-MAZ"/>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1"/>
    <x v="0"/>
    <x v="17"/>
    <n v="1"/>
    <s v="n/d"/>
    <s v="n/d"/>
  </r>
  <r>
    <s v="INLADU-220806-RV-1-1-MAZ"/>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1"/>
    <x v="0"/>
    <x v="17"/>
    <n v="1"/>
    <s v="n/d"/>
    <s v="n/d"/>
  </r>
  <r>
    <s v="INLADU-220806-RV-1-1-MAZ"/>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1"/>
    <x v="0"/>
    <x v="17"/>
    <n v="1"/>
    <s v="n/d"/>
    <s v="n/d"/>
  </r>
  <r>
    <s v="INLADU-220806-RV-1-1-MAZ"/>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1"/>
    <x v="0"/>
    <x v="17"/>
    <n v="1"/>
    <s v="n/d"/>
    <s v="n/d"/>
  </r>
  <r>
    <s v="INLADU-220806-RV-1-1-MAZ"/>
    <s v="Roberto Vazquez"/>
    <d v="2006-08-22T00:00:00"/>
    <x v="0"/>
    <d v="1899-12-30T11:21:00"/>
    <d v="1899-12-30T12:25:00"/>
    <x v="6"/>
    <n v="2"/>
    <n v="1"/>
    <n v="3"/>
    <x v="2"/>
    <x v="0"/>
    <s v="La Dulce, Isla Natividad Baja California Sur"/>
    <x v="0"/>
    <n v="40.917571199999998"/>
    <n v="12.399264000000001"/>
    <n v="27.3890232"/>
    <n v="8.2997040000000002"/>
    <n v="40.92"/>
    <n v="12.4"/>
    <s v="n/d"/>
    <s v="n/d"/>
    <x v="7"/>
    <x v="7"/>
    <n v="60.8"/>
    <n v="16"/>
    <s v="n/d"/>
    <x v="1"/>
    <x v="0"/>
    <x v="17"/>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1"/>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2"/>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2"/>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2"/>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3"/>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3"/>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5"/>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6"/>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6"/>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6"/>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6"/>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7"/>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7"/>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7"/>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7"/>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7"/>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8"/>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8"/>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8"/>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8"/>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8"/>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8"/>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8"/>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8"/>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9"/>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9"/>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9"/>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9"/>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9"/>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9"/>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9"/>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9"/>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10"/>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10"/>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10"/>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10"/>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10"/>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10"/>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10"/>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10"/>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10"/>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11"/>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11"/>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11"/>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11"/>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12"/>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12"/>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12"/>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12"/>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12"/>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12"/>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12"/>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12"/>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12"/>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12"/>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16"/>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16"/>
    <n v="1"/>
    <s v="n/d"/>
    <s v="n/d"/>
  </r>
  <r>
    <s v="INLAPL-150806-RV-1-3-MAM"/>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0"/>
    <x v="0"/>
    <x v="14"/>
    <n v="1"/>
    <s v="n/d"/>
    <s v="n/d"/>
  </r>
  <r>
    <s v="INLAPL-150806-RV-1-3-MAZ"/>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1"/>
    <x v="0"/>
    <x v="6"/>
    <n v="1"/>
    <s v="n/d"/>
    <s v="n/d"/>
  </r>
  <r>
    <s v="INLAPL-150806-RV-1-3-MAZ"/>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1"/>
    <x v="0"/>
    <x v="6"/>
    <n v="1"/>
    <s v="n/d"/>
    <s v="n/d"/>
  </r>
  <r>
    <s v="INLAPL-150806-RV-1-3-MAZ"/>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1"/>
    <x v="0"/>
    <x v="8"/>
    <n v="1"/>
    <s v="n/d"/>
    <s v="n/d"/>
  </r>
  <r>
    <s v="INLAPL-150806-RV-1-3-MAZ"/>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1"/>
    <x v="0"/>
    <x v="9"/>
    <n v="1"/>
    <s v="n/d"/>
    <s v="n/d"/>
  </r>
  <r>
    <s v="INLAPL-150806-RV-1-3-MAZ"/>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1"/>
    <x v="0"/>
    <x v="9"/>
    <n v="1"/>
    <s v="n/d"/>
    <s v="n/d"/>
  </r>
  <r>
    <s v="INLAPL-150806-RV-1-3-MAZ"/>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1"/>
    <x v="0"/>
    <x v="9"/>
    <n v="1"/>
    <s v="n/d"/>
    <s v="n/d"/>
  </r>
  <r>
    <s v="INLAPL-150806-RV-1-3-MAZ"/>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1"/>
    <x v="0"/>
    <x v="9"/>
    <n v="1"/>
    <s v="n/d"/>
    <s v="n/d"/>
  </r>
  <r>
    <s v="INLAPL-150806-RV-1-3-MAZ"/>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1"/>
    <x v="0"/>
    <x v="13"/>
    <n v="1"/>
    <s v="n/d"/>
    <s v="n/d"/>
  </r>
  <r>
    <s v="INLAPL-150806-RV-1-3-MAZ"/>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1"/>
    <x v="0"/>
    <x v="13"/>
    <n v="1"/>
    <s v="n/d"/>
    <s v="n/d"/>
  </r>
  <r>
    <s v="INLAPL-150806-RV-1-3-MAZ"/>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1"/>
    <x v="0"/>
    <x v="13"/>
    <n v="1"/>
    <s v="n/d"/>
    <s v="n/d"/>
  </r>
  <r>
    <s v="INLAPL-150806-RV-1-3-MAZ"/>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1"/>
    <x v="0"/>
    <x v="13"/>
    <n v="1"/>
    <s v="n/d"/>
    <s v="n/d"/>
  </r>
  <r>
    <s v="INLAPL-150806-RV-1-3-MAZ"/>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1"/>
    <x v="0"/>
    <x v="18"/>
    <n v="1"/>
    <s v="n/d"/>
    <s v="n/d"/>
  </r>
  <r>
    <s v="INLAPL-150806-RV-1-3-MAZ"/>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1"/>
    <x v="0"/>
    <x v="18"/>
    <n v="1"/>
    <s v="n/d"/>
    <s v="n/d"/>
  </r>
  <r>
    <s v="INLAPL-150806-RV-1-3-MAZ"/>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1"/>
    <x v="0"/>
    <x v="18"/>
    <n v="1"/>
    <s v="n/d"/>
    <s v="n/d"/>
  </r>
  <r>
    <s v="INLAPL-150806-RV-1-3-MAZ"/>
    <s v="Roberto Vazquez"/>
    <d v="2006-08-15T00:00:00"/>
    <x v="0"/>
    <d v="1899-12-30T10:05:00"/>
    <d v="1899-12-30T10:59:00"/>
    <x v="7"/>
    <n v="2"/>
    <n v="1"/>
    <n v="3"/>
    <x v="2"/>
    <x v="1"/>
    <s v="La Plana/Las Cuevas, Isla Natividad, Baja California Sur"/>
    <x v="1"/>
    <n v="31.679906464800002"/>
    <n v="9.599971656000001"/>
    <n v="24.749920324800001"/>
    <n v="7.4999758560000007"/>
    <n v="31.679999999999996"/>
    <n v="9.6"/>
    <s v="n/d"/>
    <s v="n/d"/>
    <x v="8"/>
    <x v="8"/>
    <n v="66.2"/>
    <n v="19"/>
    <s v="n/d"/>
    <x v="1"/>
    <x v="0"/>
    <x v="18"/>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0"/>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4"/>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4"/>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6"/>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6"/>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6"/>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7"/>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7"/>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7"/>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7"/>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8"/>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8"/>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8"/>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8"/>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8"/>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8"/>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8"/>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8"/>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9"/>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9"/>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9"/>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9"/>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10"/>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10"/>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10"/>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10"/>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10"/>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10"/>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10"/>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10"/>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10"/>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11"/>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11"/>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11"/>
    <n v="1"/>
    <s v="n/d"/>
    <s v="n/d"/>
  </r>
  <r>
    <s v="INREBA-230806-RV-1-3-MAM"/>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0"/>
    <x v="0"/>
    <x v="13"/>
    <n v="1"/>
    <s v="n/d"/>
    <s v="n/d"/>
  </r>
  <r>
    <s v="INREBA-230806-RV-1-3-MAZ"/>
    <s v="Roberto Vazquez"/>
    <d v="2006-08-23T00:00:00"/>
    <x v="0"/>
    <d v="1899-12-30T10:51:00"/>
    <d v="1899-12-30T11:49:00"/>
    <x v="8"/>
    <n v="2"/>
    <n v="1"/>
    <n v="3"/>
    <x v="2"/>
    <x v="2"/>
    <s v="La Reventadora de Babencho, Isla Natividad Baja California Sur"/>
    <x v="0"/>
    <n v="48.179735999999998"/>
    <n v="14.599920000000001"/>
    <n v="30.688178400000005"/>
    <n v="9.2994480000000017"/>
    <n v="48.18"/>
    <n v="14.6"/>
    <s v="n/d"/>
    <s v="n/d"/>
    <x v="9"/>
    <x v="9"/>
    <n v="57.2"/>
    <n v="14.000000000000002"/>
    <s v="n/d"/>
    <x v="1"/>
    <x v="0"/>
    <x v="13"/>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3"/>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3"/>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4"/>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4"/>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5"/>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5"/>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5"/>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6"/>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7"/>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7"/>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7"/>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7"/>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8"/>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8"/>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8"/>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8"/>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8"/>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8"/>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8"/>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9"/>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9"/>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9"/>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9"/>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9"/>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9"/>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9"/>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9"/>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9"/>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0"/>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0"/>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0"/>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0"/>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0"/>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0"/>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0"/>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0"/>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0"/>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0"/>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0"/>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1"/>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1"/>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1"/>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1"/>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1"/>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1"/>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1"/>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2"/>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2"/>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2"/>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2"/>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2"/>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2"/>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2"/>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2"/>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2"/>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2"/>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2"/>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2"/>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2"/>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2"/>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2"/>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2"/>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3"/>
    <n v="1"/>
    <s v="n/d"/>
    <s v="n/d"/>
  </r>
  <r>
    <s v="INPUPR-190806-RV-1-1-MAM"/>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0"/>
    <x v="0"/>
    <x v="13"/>
    <n v="1"/>
    <s v="n/d"/>
    <s v="n/d"/>
  </r>
  <r>
    <s v="INPUPR-190806-RV-1-1-MAZ"/>
    <s v="Roberto Vazquez"/>
    <d v="2006-08-19T00:00:00"/>
    <x v="0"/>
    <d v="1899-12-30T10:35:00"/>
    <d v="1899-12-30T11:22:00"/>
    <x v="9"/>
    <n v="2"/>
    <n v="1"/>
    <n v="1"/>
    <x v="0"/>
    <x v="3"/>
    <s v="Punta Prieta, Isla Natividad Baja California Sur"/>
    <x v="1"/>
    <n v="46.862085600000007"/>
    <n v="14.200632000000002"/>
    <n v="59.072983199999996"/>
    <n v="17.900904000000001"/>
    <n v="59.069999999999993"/>
    <n v="17.899999999999999"/>
    <s v="n/d"/>
    <s v="n/d"/>
    <x v="10"/>
    <x v="10"/>
    <n v="57.2"/>
    <n v="14.000000000000002"/>
    <s v="n/d"/>
    <x v="1"/>
    <x v="0"/>
    <x v="23"/>
    <n v="0"/>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8"/>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8"/>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9"/>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9"/>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9"/>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10"/>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11"/>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11"/>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11"/>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12"/>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12"/>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12"/>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13"/>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13"/>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13"/>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13"/>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13"/>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13"/>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16"/>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16"/>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16"/>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16"/>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16"/>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16"/>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16"/>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14"/>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14"/>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14"/>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17"/>
    <n v="1"/>
    <s v="n/d"/>
    <s v="n/d"/>
  </r>
  <r>
    <s v="INPUPR-250806-RV-1-3-MAM"/>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0"/>
    <x v="0"/>
    <x v="18"/>
    <n v="1"/>
    <s v="n/d"/>
    <s v="n/d"/>
  </r>
  <r>
    <s v="INPUPR-250806-RV-1-3-MAZ"/>
    <s v="Roberto Vazquez"/>
    <d v="2006-08-25T00:00:00"/>
    <x v="0"/>
    <d v="1899-12-30T11:00:00"/>
    <d v="1899-12-30T11:50:00"/>
    <x v="3"/>
    <n v="2"/>
    <n v="1"/>
    <n v="3"/>
    <x v="2"/>
    <x v="3"/>
    <s v="Punta Prieta, Isla Natividad Baja California Sur"/>
    <x v="1"/>
    <n v="48.511663200000001"/>
    <n v="14.700504"/>
    <n v="40.585644000000002"/>
    <n v="12.298680000000001"/>
    <n v="48.51"/>
    <n v="14.7"/>
    <s v="n/d"/>
    <s v="n/d"/>
    <x v="11"/>
    <x v="11"/>
    <n v="60.8"/>
    <n v="16"/>
    <s v="n/d"/>
    <x v="1"/>
    <x v="0"/>
    <x v="23"/>
    <n v="0"/>
    <s v="n/d"/>
    <s v="n/d"/>
  </r>
  <r>
    <s v="INLAPL-150806-RV-2-4-MAM"/>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0"/>
    <x v="0"/>
    <x v="3"/>
    <n v="1"/>
    <s v="n/d"/>
    <s v="n/d"/>
  </r>
  <r>
    <s v="INLAPL-150806-RV-2-4-MAM"/>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0"/>
    <x v="0"/>
    <x v="8"/>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7"/>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0"/>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0"/>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0"/>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0"/>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0"/>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1"/>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1"/>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1"/>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1"/>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1"/>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1"/>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2"/>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2"/>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2"/>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2"/>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2"/>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2"/>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3"/>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3"/>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3"/>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3"/>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3"/>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3"/>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3"/>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3"/>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3"/>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3"/>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3"/>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6"/>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6"/>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6"/>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6"/>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6"/>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6"/>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6"/>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6"/>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6"/>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6"/>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6"/>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6"/>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6"/>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6"/>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4"/>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4"/>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4"/>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4"/>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4"/>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4"/>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4"/>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4"/>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4"/>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4"/>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4"/>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4"/>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4"/>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4"/>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4"/>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4"/>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4"/>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4"/>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4"/>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4"/>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4"/>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7"/>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7"/>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7"/>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7"/>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7"/>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7"/>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7"/>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7"/>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7"/>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7"/>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7"/>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8"/>
    <n v="1"/>
    <s v="n/d"/>
    <s v="n/d"/>
  </r>
  <r>
    <s v="INLAPL-150806-RV-2-4-MAZ"/>
    <s v="Roberto Vazquez"/>
    <d v="2006-08-15T00:00:00"/>
    <x v="0"/>
    <d v="1899-12-30T12:03:00"/>
    <d v="1899-12-30T13:20:00"/>
    <x v="10"/>
    <n v="2"/>
    <n v="2"/>
    <n v="4"/>
    <x v="3"/>
    <x v="1"/>
    <s v="La Plana/Las Cuevas, Isla Natividad, Baja California Sur"/>
    <x v="1"/>
    <n v="20.1268584"/>
    <n v="6.0990480000000007"/>
    <n v="4.9487328000000002"/>
    <n v="1.4996160000000001"/>
    <n v="20.13"/>
    <n v="6.1"/>
    <s v="n/d"/>
    <s v="n/d"/>
    <x v="12"/>
    <x v="12"/>
    <n v="66.2"/>
    <n v="19"/>
    <s v="n/d"/>
    <x v="1"/>
    <x v="0"/>
    <x v="19"/>
    <n v="1"/>
    <s v="n/d"/>
    <s v="n/d"/>
  </r>
  <r>
    <s v="INREBA-230806-RV-2-4-MAM"/>
    <s v="Roberto Vazquez"/>
    <d v="2006-08-23T00:00:00"/>
    <x v="0"/>
    <d v="1899-12-30T12:22:00"/>
    <d v="1899-12-30T13:02:00"/>
    <x v="11"/>
    <n v="2"/>
    <n v="2"/>
    <n v="4"/>
    <x v="3"/>
    <x v="2"/>
    <s v="La Reventadora de Babencho, Isla Natividad Baja California Sur"/>
    <x v="0"/>
    <n v="38.614197600000004"/>
    <n v="11.701272000000001"/>
    <m/>
    <n v="8.0985360000000011"/>
    <m/>
    <s v="n/d"/>
    <s v="n/d"/>
    <s v="n/d"/>
    <x v="13"/>
    <x v="13"/>
    <n v="60.8"/>
    <n v="16"/>
    <s v="n/d"/>
    <x v="0"/>
    <x v="0"/>
    <x v="4"/>
    <n v="1"/>
    <s v="n/d"/>
    <s v="n/d"/>
  </r>
  <r>
    <s v="INREBA-230806-RV-2-4-MAM"/>
    <s v="Roberto Vazquez"/>
    <d v="2006-08-23T00:00:00"/>
    <x v="0"/>
    <d v="1899-12-30T12:22:00"/>
    <d v="1899-12-30T13:02:00"/>
    <x v="11"/>
    <n v="2"/>
    <n v="2"/>
    <n v="4"/>
    <x v="3"/>
    <x v="2"/>
    <s v="La Reventadora de Babencho, Isla Natividad Baja California Sur"/>
    <x v="0"/>
    <n v="38.614197600000004"/>
    <n v="11.701272000000001"/>
    <m/>
    <n v="8.0985360000000011"/>
    <m/>
    <s v="n/d"/>
    <s v="n/d"/>
    <s v="n/d"/>
    <x v="13"/>
    <x v="13"/>
    <n v="60.8"/>
    <n v="16"/>
    <s v="n/d"/>
    <x v="0"/>
    <x v="0"/>
    <x v="5"/>
    <n v="1"/>
    <s v="n/d"/>
    <s v="n/d"/>
  </r>
  <r>
    <s v="INREBA-230806-RV-2-4-MAM"/>
    <s v="Roberto Vazquez"/>
    <d v="2006-08-23T00:00:00"/>
    <x v="0"/>
    <d v="1899-12-30T12:22:00"/>
    <d v="1899-12-30T13:02:00"/>
    <x v="11"/>
    <n v="2"/>
    <n v="2"/>
    <n v="4"/>
    <x v="3"/>
    <x v="2"/>
    <s v="La Reventadora de Babencho, Isla Natividad Baja California Sur"/>
    <x v="0"/>
    <n v="38.614197600000004"/>
    <n v="11.701272000000001"/>
    <m/>
    <n v="8.0985360000000011"/>
    <m/>
    <s v="n/d"/>
    <s v="n/d"/>
    <s v="n/d"/>
    <x v="13"/>
    <x v="13"/>
    <n v="60.8"/>
    <n v="16"/>
    <s v="n/d"/>
    <x v="0"/>
    <x v="0"/>
    <x v="5"/>
    <n v="1"/>
    <s v="n/d"/>
    <s v="n/d"/>
  </r>
  <r>
    <s v="INREBA-230806-RV-2-4-MAM"/>
    <s v="Roberto Vazquez"/>
    <d v="2006-08-23T00:00:00"/>
    <x v="0"/>
    <d v="1899-12-30T12:22:00"/>
    <d v="1899-12-30T13:02:00"/>
    <x v="11"/>
    <n v="2"/>
    <n v="2"/>
    <n v="4"/>
    <x v="3"/>
    <x v="2"/>
    <s v="La Reventadora de Babencho, Isla Natividad Baja California Sur"/>
    <x v="0"/>
    <n v="38.614197600000004"/>
    <n v="11.701272000000001"/>
    <m/>
    <n v="8.0985360000000011"/>
    <m/>
    <s v="n/d"/>
    <s v="n/d"/>
    <s v="n/d"/>
    <x v="13"/>
    <x v="13"/>
    <n v="60.8"/>
    <n v="16"/>
    <s v="n/d"/>
    <x v="0"/>
    <x v="0"/>
    <x v="5"/>
    <n v="1"/>
    <s v="n/d"/>
    <s v="n/d"/>
  </r>
  <r>
    <s v="INREBA-230806-RV-2-4-MAM"/>
    <s v="Roberto Vazquez"/>
    <d v="2006-08-23T00:00:00"/>
    <x v="0"/>
    <d v="1899-12-30T12:22:00"/>
    <d v="1899-12-30T13:02:00"/>
    <x v="11"/>
    <n v="2"/>
    <n v="2"/>
    <n v="4"/>
    <x v="3"/>
    <x v="2"/>
    <s v="La Reventadora de Babencho, Isla Natividad Baja California Sur"/>
    <x v="0"/>
    <n v="38.614197600000004"/>
    <n v="11.701272000000001"/>
    <m/>
    <n v="8.0985360000000011"/>
    <m/>
    <s v="n/d"/>
    <s v="n/d"/>
    <s v="n/d"/>
    <x v="13"/>
    <x v="13"/>
    <n v="60.8"/>
    <n v="16"/>
    <s v="n/d"/>
    <x v="0"/>
    <x v="0"/>
    <x v="5"/>
    <n v="1"/>
    <s v="n/d"/>
    <s v="n/d"/>
  </r>
  <r>
    <s v="INREBA-230806-RV-2-4-MAM"/>
    <s v="Roberto Vazquez"/>
    <d v="2006-08-23T00:00:00"/>
    <x v="0"/>
    <d v="1899-12-30T12:22:00"/>
    <d v="1899-12-30T13:02:00"/>
    <x v="11"/>
    <n v="2"/>
    <n v="2"/>
    <n v="4"/>
    <x v="3"/>
    <x v="2"/>
    <s v="La Reventadora de Babencho, Isla Natividad Baja California Sur"/>
    <x v="0"/>
    <n v="38.614197600000004"/>
    <n v="11.701272000000001"/>
    <m/>
    <n v="8.0985360000000011"/>
    <m/>
    <s v="n/d"/>
    <s v="n/d"/>
    <s v="n/d"/>
    <x v="13"/>
    <x v="13"/>
    <n v="60.8"/>
    <n v="16"/>
    <s v="n/d"/>
    <x v="0"/>
    <x v="0"/>
    <x v="7"/>
    <n v="1"/>
    <s v="n/d"/>
    <s v="n/d"/>
  </r>
  <r>
    <s v="INREBA-230806-RV-2-4-MAM"/>
    <s v="Roberto Vazquez"/>
    <d v="2006-08-23T00:00:00"/>
    <x v="0"/>
    <d v="1899-12-30T12:22:00"/>
    <d v="1899-12-30T13:02:00"/>
    <x v="11"/>
    <n v="2"/>
    <n v="2"/>
    <n v="4"/>
    <x v="3"/>
    <x v="2"/>
    <s v="La Reventadora de Babencho, Isla Natividad Baja California Sur"/>
    <x v="0"/>
    <n v="38.614197600000004"/>
    <n v="11.701272000000001"/>
    <m/>
    <n v="8.0985360000000011"/>
    <m/>
    <s v="n/d"/>
    <s v="n/d"/>
    <s v="n/d"/>
    <x v="13"/>
    <x v="13"/>
    <n v="60.8"/>
    <n v="16"/>
    <s v="n/d"/>
    <x v="0"/>
    <x v="0"/>
    <x v="7"/>
    <n v="1"/>
    <s v="n/d"/>
    <s v="n/d"/>
  </r>
  <r>
    <s v="INREBA-230806-RV-2-4-MAM"/>
    <s v="Roberto Vazquez"/>
    <d v="2006-08-23T00:00:00"/>
    <x v="0"/>
    <d v="1899-12-30T12:22:00"/>
    <d v="1899-12-30T13:02:00"/>
    <x v="11"/>
    <n v="2"/>
    <n v="2"/>
    <n v="4"/>
    <x v="3"/>
    <x v="2"/>
    <s v="La Reventadora de Babencho, Isla Natividad Baja California Sur"/>
    <x v="0"/>
    <n v="38.614197600000004"/>
    <n v="11.701272000000001"/>
    <m/>
    <n v="8.0985360000000011"/>
    <m/>
    <s v="n/d"/>
    <s v="n/d"/>
    <s v="n/d"/>
    <x v="13"/>
    <x v="13"/>
    <n v="60.8"/>
    <n v="16"/>
    <s v="n/d"/>
    <x v="0"/>
    <x v="0"/>
    <x v="7"/>
    <n v="1"/>
    <s v="n/d"/>
    <s v="n/d"/>
  </r>
  <r>
    <s v="INREBA-230806-RV-2-4-MAM"/>
    <s v="Roberto Vazquez"/>
    <d v="2006-08-23T00:00:00"/>
    <x v="0"/>
    <d v="1899-12-30T12:22:00"/>
    <d v="1899-12-30T13:02:00"/>
    <x v="11"/>
    <n v="2"/>
    <n v="2"/>
    <n v="4"/>
    <x v="3"/>
    <x v="2"/>
    <s v="La Reventadora de Babencho, Isla Natividad Baja California Sur"/>
    <x v="0"/>
    <n v="38.614197600000004"/>
    <n v="11.701272000000001"/>
    <m/>
    <n v="8.0985360000000011"/>
    <m/>
    <s v="n/d"/>
    <s v="n/d"/>
    <s v="n/d"/>
    <x v="13"/>
    <x v="13"/>
    <n v="60.8"/>
    <n v="16"/>
    <s v="n/d"/>
    <x v="0"/>
    <x v="0"/>
    <x v="8"/>
    <n v="1"/>
    <s v="n/d"/>
    <s v="n/d"/>
  </r>
  <r>
    <s v="INREBA-230806-RV-2-4-MAM"/>
    <s v="Roberto Vazquez"/>
    <d v="2006-08-23T00:00:00"/>
    <x v="0"/>
    <d v="1899-12-30T12:22:00"/>
    <d v="1899-12-30T13:02:00"/>
    <x v="11"/>
    <n v="2"/>
    <n v="2"/>
    <n v="4"/>
    <x v="3"/>
    <x v="2"/>
    <s v="La Reventadora de Babencho, Isla Natividad Baja California Sur"/>
    <x v="0"/>
    <n v="38.614197600000004"/>
    <n v="11.701272000000001"/>
    <m/>
    <n v="8.0985360000000011"/>
    <m/>
    <s v="n/d"/>
    <s v="n/d"/>
    <s v="n/d"/>
    <x v="13"/>
    <x v="13"/>
    <n v="60.8"/>
    <n v="16"/>
    <s v="n/d"/>
    <x v="0"/>
    <x v="0"/>
    <x v="11"/>
    <n v="1"/>
    <s v="n/d"/>
    <s v="n/d"/>
  </r>
  <r>
    <s v="INREBA-230806-RV-2-4-MAM"/>
    <s v="Roberto Vazquez"/>
    <d v="2006-08-23T00:00:00"/>
    <x v="0"/>
    <d v="1899-12-30T12:22:00"/>
    <d v="1899-12-30T13:02:00"/>
    <x v="11"/>
    <n v="2"/>
    <n v="2"/>
    <n v="4"/>
    <x v="3"/>
    <x v="2"/>
    <s v="La Reventadora de Babencho, Isla Natividad Baja California Sur"/>
    <x v="0"/>
    <n v="38.614197600000004"/>
    <n v="11.701272000000001"/>
    <m/>
    <n v="8.0985360000000011"/>
    <m/>
    <s v="n/d"/>
    <s v="n/d"/>
    <s v="n/d"/>
    <x v="13"/>
    <x v="13"/>
    <n v="60.8"/>
    <n v="16"/>
    <s v="n/d"/>
    <x v="0"/>
    <x v="0"/>
    <x v="11"/>
    <n v="1"/>
    <s v="n/d"/>
    <s v="n/d"/>
  </r>
  <r>
    <s v="INREBA-230806-RV-2-4-MAM"/>
    <s v="Roberto Vazquez"/>
    <d v="2006-08-23T00:00:00"/>
    <x v="0"/>
    <d v="1899-12-30T12:22:00"/>
    <d v="1899-12-30T13:02:00"/>
    <x v="11"/>
    <n v="2"/>
    <n v="2"/>
    <n v="4"/>
    <x v="3"/>
    <x v="2"/>
    <s v="La Reventadora de Babencho, Isla Natividad Baja California Sur"/>
    <x v="0"/>
    <n v="38.614197600000004"/>
    <n v="11.701272000000001"/>
    <m/>
    <n v="8.0985360000000011"/>
    <m/>
    <s v="n/d"/>
    <s v="n/d"/>
    <s v="n/d"/>
    <x v="13"/>
    <x v="13"/>
    <n v="60.8"/>
    <n v="16"/>
    <s v="n/d"/>
    <x v="0"/>
    <x v="0"/>
    <x v="13"/>
    <n v="1"/>
    <s v="n/d"/>
    <s v="n/d"/>
  </r>
  <r>
    <s v="INREBA-230806-RV-2-4-MAM"/>
    <s v="Roberto Vazquez"/>
    <d v="2006-08-23T00:00:00"/>
    <x v="0"/>
    <d v="1899-12-30T12:22:00"/>
    <d v="1899-12-30T13:02:00"/>
    <x v="11"/>
    <n v="2"/>
    <n v="2"/>
    <n v="4"/>
    <x v="3"/>
    <x v="2"/>
    <s v="La Reventadora de Babencho, Isla Natividad Baja California Sur"/>
    <x v="0"/>
    <n v="38.614197600000004"/>
    <n v="11.701272000000001"/>
    <m/>
    <n v="8.0985360000000011"/>
    <m/>
    <s v="n/d"/>
    <s v="n/d"/>
    <s v="n/d"/>
    <x v="13"/>
    <x v="13"/>
    <n v="60.8"/>
    <n v="16"/>
    <s v="n/d"/>
    <x v="0"/>
    <x v="0"/>
    <x v="13"/>
    <n v="1"/>
    <s v="n/d"/>
    <s v="n/d"/>
  </r>
  <r>
    <s v="INREBA-230806-RV-2-4-MAZ"/>
    <s v="Roberto Vazquez"/>
    <d v="2006-08-23T00:00:00"/>
    <x v="0"/>
    <d v="1899-12-30T12:22:00"/>
    <d v="1899-12-30T13:02:00"/>
    <x v="11"/>
    <n v="2"/>
    <n v="2"/>
    <n v="4"/>
    <x v="3"/>
    <x v="2"/>
    <s v="La Reventadora de Babencho, Isla Natividad Baja California Sur"/>
    <x v="0"/>
    <n v="38.614197600000004"/>
    <n v="11.701272000000001"/>
    <m/>
    <n v="8.0985360000000011"/>
    <m/>
    <s v="n/d"/>
    <s v="n/d"/>
    <s v="n/d"/>
    <x v="13"/>
    <x v="13"/>
    <n v="60.8"/>
    <n v="16"/>
    <s v="n/d"/>
    <x v="1"/>
    <x v="0"/>
    <x v="23"/>
    <n v="0"/>
    <s v="n/d"/>
    <s v="n/d"/>
  </r>
  <r>
    <s v="INPUPR-250806-RV-2-4-MAM"/>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0"/>
    <x v="0"/>
    <x v="4"/>
    <n v="1"/>
    <s v="n/d"/>
    <s v="n/d"/>
  </r>
  <r>
    <s v="INPUPR-250806-RV-2-4-MAM"/>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0"/>
    <x v="0"/>
    <x v="4"/>
    <n v="1"/>
    <s v="n/d"/>
    <s v="n/d"/>
  </r>
  <r>
    <s v="INPUPR-250806-RV-2-4-MAM"/>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0"/>
    <x v="0"/>
    <x v="5"/>
    <n v="1"/>
    <s v="n/d"/>
    <s v="n/d"/>
  </r>
  <r>
    <s v="INPUPR-250806-RV-2-4-MAM"/>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0"/>
    <x v="0"/>
    <x v="5"/>
    <n v="1"/>
    <s v="n/d"/>
    <s v="n/d"/>
  </r>
  <r>
    <s v="INPUPR-250806-RV-2-4-MAM"/>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0"/>
    <x v="0"/>
    <x v="5"/>
    <n v="1"/>
    <s v="n/d"/>
    <s v="n/d"/>
  </r>
  <r>
    <s v="INPUPR-250806-RV-2-4-MAM"/>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0"/>
    <x v="0"/>
    <x v="5"/>
    <n v="1"/>
    <s v="n/d"/>
    <s v="n/d"/>
  </r>
  <r>
    <s v="INPUPR-250806-RV-2-4-MAM"/>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0"/>
    <x v="0"/>
    <x v="6"/>
    <n v="1"/>
    <s v="n/d"/>
    <s v="n/d"/>
  </r>
  <r>
    <s v="INPUPR-250806-RV-2-4-MAM"/>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0"/>
    <x v="0"/>
    <x v="6"/>
    <n v="1"/>
    <s v="n/d"/>
    <s v="n/d"/>
  </r>
  <r>
    <s v="INPUPR-250806-RV-2-4-MAM"/>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0"/>
    <x v="0"/>
    <x v="7"/>
    <n v="1"/>
    <s v="n/d"/>
    <s v="n/d"/>
  </r>
  <r>
    <s v="INPUPR-250806-RV-2-4-MAM"/>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0"/>
    <x v="0"/>
    <x v="7"/>
    <n v="1"/>
    <s v="n/d"/>
    <s v="n/d"/>
  </r>
  <r>
    <s v="INPUPR-250806-RV-2-4-MAM"/>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0"/>
    <x v="0"/>
    <x v="8"/>
    <n v="1"/>
    <s v="n/d"/>
    <s v="n/d"/>
  </r>
  <r>
    <s v="INPUPR-250806-RV-2-4-MAM"/>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0"/>
    <x v="0"/>
    <x v="8"/>
    <n v="1"/>
    <s v="n/d"/>
    <s v="n/d"/>
  </r>
  <r>
    <s v="INPUPR-250806-RV-2-4-MAM"/>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0"/>
    <x v="0"/>
    <x v="8"/>
    <n v="1"/>
    <s v="n/d"/>
    <s v="n/d"/>
  </r>
  <r>
    <s v="INPUPR-250806-RV-2-4-MAM"/>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0"/>
    <x v="0"/>
    <x v="8"/>
    <n v="1"/>
    <s v="n/d"/>
    <s v="n/d"/>
  </r>
  <r>
    <s v="INPUPR-250806-RV-2-4-MAM"/>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0"/>
    <x v="0"/>
    <x v="8"/>
    <n v="1"/>
    <s v="n/d"/>
    <s v="n/d"/>
  </r>
  <r>
    <s v="INPUPR-250806-RV-2-4-MAM"/>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0"/>
    <x v="0"/>
    <x v="9"/>
    <n v="1"/>
    <s v="n/d"/>
    <s v="n/d"/>
  </r>
  <r>
    <s v="INPUPR-250806-RV-2-4-MAM"/>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0"/>
    <x v="0"/>
    <x v="9"/>
    <n v="1"/>
    <s v="n/d"/>
    <s v="n/d"/>
  </r>
  <r>
    <s v="INPUPR-250806-RV-2-4-MAM"/>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0"/>
    <x v="0"/>
    <x v="10"/>
    <n v="1"/>
    <s v="n/d"/>
    <s v="n/d"/>
  </r>
  <r>
    <s v="INPUPR-250806-RV-2-4-MAM"/>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0"/>
    <x v="0"/>
    <x v="11"/>
    <n v="1"/>
    <s v="n/d"/>
    <s v="n/d"/>
  </r>
  <r>
    <s v="INPUPR-250806-RV-2-4-MAM"/>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0"/>
    <x v="0"/>
    <x v="11"/>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4"/>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4"/>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9"/>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9"/>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9"/>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1"/>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1"/>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1"/>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1"/>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1"/>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2"/>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2"/>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2"/>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2"/>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2"/>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2"/>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2"/>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2"/>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3"/>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3"/>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3"/>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3"/>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3"/>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3"/>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3"/>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3"/>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6"/>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6"/>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6"/>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6"/>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6"/>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6"/>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6"/>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6"/>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6"/>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6"/>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6"/>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6"/>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6"/>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6"/>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4"/>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4"/>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4"/>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4"/>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4"/>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4"/>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4"/>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4"/>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4"/>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4"/>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4"/>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4"/>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4"/>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4"/>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4"/>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7"/>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7"/>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7"/>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7"/>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7"/>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7"/>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7"/>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7"/>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7"/>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7"/>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7"/>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7"/>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7"/>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7"/>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7"/>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7"/>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7"/>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7"/>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7"/>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8"/>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8"/>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8"/>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8"/>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8"/>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8"/>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8"/>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9"/>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9"/>
    <n v="1"/>
    <s v="n/d"/>
    <s v="n/d"/>
  </r>
  <r>
    <s v="INPUPR-250806-RV-2-4-MAZ"/>
    <s v="Roberto Vazquez"/>
    <d v="2006-08-25T00:00:00"/>
    <x v="0"/>
    <d v="1899-12-30T13:15:00"/>
    <d v="1899-12-30T14:20:00"/>
    <x v="12"/>
    <n v="2"/>
    <n v="2"/>
    <n v="4"/>
    <x v="3"/>
    <x v="3"/>
    <s v="Punta Prieta, Isla Natividad Baja California Sur"/>
    <x v="1"/>
    <n v="26.725168800000002"/>
    <n v="8.0985360000000011"/>
    <n v="4.9487328000000002"/>
    <n v="1.4996160000000001"/>
    <n v="26.729999999999997"/>
    <n v="8.1"/>
    <s v="n/d"/>
    <s v="n/d"/>
    <x v="14"/>
    <x v="14"/>
    <n v="64.400000000000006"/>
    <n v="18.000000000000004"/>
    <s v="n/d"/>
    <x v="1"/>
    <x v="0"/>
    <x v="19"/>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5"/>
    <n v="1"/>
    <s v="n/d"/>
    <s v="n/d"/>
  </r>
  <r>
    <s v="INLAPL-160806-RV-1-5-MAZ"/>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1"/>
    <x v="0"/>
    <x v="23"/>
    <n v="0"/>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6"/>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6"/>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6"/>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6"/>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7"/>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7"/>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7"/>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8"/>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8"/>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8"/>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8"/>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8"/>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8"/>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8"/>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8"/>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8"/>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8"/>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9"/>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9"/>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9"/>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9"/>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9"/>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9"/>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9"/>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9"/>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10"/>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10"/>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10"/>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10"/>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10"/>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11"/>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11"/>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11"/>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11"/>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12"/>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12"/>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12"/>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12"/>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12"/>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12"/>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12"/>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12"/>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12"/>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12"/>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16"/>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16"/>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16"/>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16"/>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14"/>
    <n v="1"/>
    <s v="n/d"/>
    <s v="n/d"/>
  </r>
  <r>
    <s v="INLAPL-160806-RV-1-5-MAM"/>
    <s v="Roberto Vazquez"/>
    <d v="2006-08-16T00:00:00"/>
    <x v="0"/>
    <d v="1899-12-30T09:57:00"/>
    <d v="1899-12-30T10:35:00"/>
    <x v="13"/>
    <n v="2"/>
    <n v="1"/>
    <n v="5"/>
    <x v="4"/>
    <x v="1"/>
    <s v="La Plana/Las Cuevas, Isla Natividad, Baja California Sur"/>
    <x v="1"/>
    <n v="56.095696800000006"/>
    <n v="16.998696000000002"/>
    <n v="47.847808800000003"/>
    <n v="14.499336000000001"/>
    <n v="56.099999999999994"/>
    <n v="17"/>
    <s v="n/d"/>
    <s v="n/d"/>
    <x v="15"/>
    <x v="15"/>
    <s v="n/d"/>
    <s v="n/d"/>
    <s v="n/d"/>
    <x v="0"/>
    <x v="0"/>
    <x v="14"/>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15"/>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24"/>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2"/>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2"/>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4"/>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4"/>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5"/>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6"/>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6"/>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6"/>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6"/>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7"/>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7"/>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7"/>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7"/>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7"/>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7"/>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8"/>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8"/>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8"/>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8"/>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8"/>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9"/>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9"/>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9"/>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9"/>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9"/>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9"/>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9"/>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10"/>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12"/>
    <n v="1"/>
    <s v="n/d"/>
    <s v="n/d"/>
  </r>
  <r>
    <s v="INLAPL-160806-RV-2-6-MAM"/>
    <s v="Roberto Vazquez"/>
    <d v="2006-08-16T00:00:00"/>
    <x v="0"/>
    <d v="1899-12-30T12:32:00"/>
    <d v="1899-12-30T13:17:00"/>
    <x v="14"/>
    <n v="2"/>
    <n v="2"/>
    <n v="6"/>
    <x v="5"/>
    <x v="1"/>
    <s v="La Plana/Las Cuevas, Isla Natividad, Baja California Sur"/>
    <x v="1"/>
    <n v="37.29"/>
    <n v="11.3"/>
    <n v="6.930237599999999"/>
    <n v="2.1000719999999999"/>
    <n v="37.29"/>
    <n v="11.3"/>
    <s v="n/d"/>
    <s v="n/d"/>
    <x v="16"/>
    <x v="16"/>
    <s v="n/d"/>
    <s v="n/d"/>
    <s v="n/d"/>
    <x v="0"/>
    <x v="0"/>
    <x v="14"/>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6"/>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8"/>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9"/>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0"/>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1"/>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1"/>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1"/>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1"/>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2"/>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2"/>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2"/>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2"/>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2"/>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2"/>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3"/>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3"/>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3"/>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3"/>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3"/>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3"/>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3"/>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3"/>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3"/>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3"/>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3"/>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3"/>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6"/>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6"/>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6"/>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6"/>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6"/>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6"/>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4"/>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4"/>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4"/>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4"/>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4"/>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4"/>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4"/>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4"/>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4"/>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4"/>
    <n v="1"/>
    <s v="n/d"/>
    <s v="n/d"/>
  </r>
  <r>
    <s v="INLAPL-160806-RV-2-6-MAZ"/>
    <s v="Roberto Vazquez"/>
    <d v="2006-08-16T00:00:00"/>
    <x v="0"/>
    <d v="1899-12-30T12:32:00"/>
    <d v="1899-12-30T13:17:00"/>
    <x v="14"/>
    <n v="2"/>
    <n v="2"/>
    <n v="6"/>
    <x v="5"/>
    <x v="1"/>
    <s v="La Plana/Las Cuevas, Isla Natividad, Baja California Sur"/>
    <x v="1"/>
    <n v="37.29"/>
    <n v="11.3"/>
    <n v="6.930237599999999"/>
    <n v="2.1000719999999999"/>
    <n v="0.6401019456"/>
    <n v="11.3"/>
    <s v="n/d"/>
    <s v="n/d"/>
    <x v="16"/>
    <x v="16"/>
    <s v="n/d"/>
    <s v="n/d"/>
    <s v="n/d"/>
    <x v="1"/>
    <x v="0"/>
    <x v="14"/>
    <n v="1"/>
    <s v="n/d"/>
    <s v="n/d"/>
  </r>
  <r>
    <s v="INLAPL-170806-RV-1-7-MAM"/>
    <s v="Roberto Vazquez"/>
    <d v="2006-08-17T00:00:00"/>
    <x v="0"/>
    <d v="1899-12-30T10:14:00"/>
    <d v="1899-12-30T10:31:00"/>
    <x v="15"/>
    <n v="2"/>
    <n v="1"/>
    <n v="7"/>
    <x v="6"/>
    <x v="1"/>
    <s v="La Plana/Las Cuevas, Isla Natividad, Baja California Sur"/>
    <x v="1"/>
    <n v="60.3504"/>
    <n v="18.288"/>
    <n v="60.3504"/>
    <n v="18.288"/>
    <n v="5.5741824000000006"/>
    <n v="18.3"/>
    <s v="n/d"/>
    <s v="n/d"/>
    <x v="17"/>
    <x v="17"/>
    <s v="n/d"/>
    <s v="n/d"/>
    <s v="n/d"/>
    <x v="0"/>
    <x v="0"/>
    <x v="5"/>
    <n v="1"/>
    <s v="n/d"/>
    <n v="210"/>
  </r>
  <r>
    <s v="INLAPL-170806-RV-1-7-MAM"/>
    <s v="Roberto Vazquez"/>
    <d v="2006-08-17T00:00:00"/>
    <x v="0"/>
    <d v="1899-12-30T10:14:00"/>
    <d v="1899-12-30T10:31:00"/>
    <x v="15"/>
    <n v="2"/>
    <n v="1"/>
    <n v="7"/>
    <x v="6"/>
    <x v="1"/>
    <s v="La Plana/Las Cuevas, Isla Natividad, Baja California Sur"/>
    <x v="1"/>
    <n v="60.3504"/>
    <n v="18.288"/>
    <n v="60.3504"/>
    <n v="18.288"/>
    <n v="60.39"/>
    <n v="18.3"/>
    <n v="60.3504"/>
    <n v="18.288"/>
    <x v="17"/>
    <x v="17"/>
    <s v="n/d"/>
    <s v="n/d"/>
    <s v="n/d"/>
    <x v="0"/>
    <x v="0"/>
    <x v="6"/>
    <n v="1"/>
    <s v="n/d"/>
    <n v="210"/>
  </r>
  <r>
    <s v="INLAPL-170806-RV-1-7-MAM"/>
    <s v="Roberto Vazquez"/>
    <d v="2006-08-17T00:00:00"/>
    <x v="0"/>
    <d v="1899-12-30T10:14:00"/>
    <d v="1899-12-30T10:31:00"/>
    <x v="15"/>
    <n v="2"/>
    <n v="1"/>
    <n v="7"/>
    <x v="6"/>
    <x v="1"/>
    <s v="La Plana/Las Cuevas, Isla Natividad, Baja California Sur"/>
    <x v="1"/>
    <n v="60.3504"/>
    <n v="18.288"/>
    <n v="60.3504"/>
    <n v="18.288"/>
    <n v="60.39"/>
    <n v="18.3"/>
    <n v="60.3504"/>
    <n v="18.288"/>
    <x v="17"/>
    <x v="17"/>
    <s v="n/d"/>
    <s v="n/d"/>
    <s v="n/d"/>
    <x v="0"/>
    <x v="0"/>
    <x v="6"/>
    <n v="1"/>
    <s v="n/d"/>
    <n v="210"/>
  </r>
  <r>
    <s v="INLAPL-170806-RV-1-7-MAM"/>
    <s v="Roberto Vazquez"/>
    <d v="2006-08-17T00:00:00"/>
    <x v="0"/>
    <d v="1899-12-30T10:14:00"/>
    <d v="1899-12-30T10:31:00"/>
    <x v="15"/>
    <n v="2"/>
    <n v="1"/>
    <n v="7"/>
    <x v="6"/>
    <x v="1"/>
    <s v="La Plana/Las Cuevas, Isla Natividad, Baja California Sur"/>
    <x v="1"/>
    <n v="60.3504"/>
    <n v="18.288"/>
    <n v="60.3504"/>
    <n v="18.288"/>
    <n v="60.39"/>
    <n v="18.3"/>
    <n v="60.3504"/>
    <n v="18.288"/>
    <x v="17"/>
    <x v="17"/>
    <s v="n/d"/>
    <s v="n/d"/>
    <s v="n/d"/>
    <x v="0"/>
    <x v="0"/>
    <x v="6"/>
    <n v="1"/>
    <s v="n/d"/>
    <n v="210"/>
  </r>
  <r>
    <s v="INLAPL-170806-RV-1-7-MAM"/>
    <s v="Roberto Vazquez"/>
    <d v="2006-08-17T00:00:00"/>
    <x v="0"/>
    <d v="1899-12-30T10:14:00"/>
    <d v="1899-12-30T10:31:00"/>
    <x v="15"/>
    <n v="2"/>
    <n v="1"/>
    <n v="7"/>
    <x v="6"/>
    <x v="1"/>
    <s v="La Plana/Las Cuevas, Isla Natividad, Baja California Sur"/>
    <x v="1"/>
    <n v="60.3504"/>
    <n v="18.288"/>
    <n v="60.3504"/>
    <n v="18.288"/>
    <n v="60.39"/>
    <n v="18.3"/>
    <n v="60.3504"/>
    <n v="18.288"/>
    <x v="17"/>
    <x v="17"/>
    <s v="n/d"/>
    <s v="n/d"/>
    <s v="n/d"/>
    <x v="0"/>
    <x v="0"/>
    <x v="7"/>
    <n v="1"/>
    <s v="n/d"/>
    <n v="210"/>
  </r>
  <r>
    <s v="INLAPL-170806-RV-1-7-MAM"/>
    <s v="Roberto Vazquez"/>
    <d v="2006-08-17T00:00:00"/>
    <x v="0"/>
    <d v="1899-12-30T10:14:00"/>
    <d v="1899-12-30T10:31:00"/>
    <x v="15"/>
    <n v="2"/>
    <n v="1"/>
    <n v="7"/>
    <x v="6"/>
    <x v="1"/>
    <s v="La Plana/Las Cuevas, Isla Natividad, Baja California Sur"/>
    <x v="1"/>
    <n v="60.3504"/>
    <n v="18.288"/>
    <n v="60.3504"/>
    <n v="18.288"/>
    <n v="60.39"/>
    <n v="18.3"/>
    <n v="60.3504"/>
    <n v="18.288"/>
    <x v="17"/>
    <x v="17"/>
    <s v="n/d"/>
    <s v="n/d"/>
    <s v="n/d"/>
    <x v="0"/>
    <x v="0"/>
    <x v="7"/>
    <n v="1"/>
    <s v="n/d"/>
    <n v="210"/>
  </r>
  <r>
    <s v="INLAPL-170806-RV-1-7-MAM"/>
    <s v="Roberto Vazquez"/>
    <d v="2006-08-17T00:00:00"/>
    <x v="0"/>
    <d v="1899-12-30T10:14:00"/>
    <d v="1899-12-30T10:31:00"/>
    <x v="15"/>
    <n v="2"/>
    <n v="1"/>
    <n v="7"/>
    <x v="6"/>
    <x v="1"/>
    <s v="La Plana/Las Cuevas, Isla Natividad, Baja California Sur"/>
    <x v="1"/>
    <n v="60.3504"/>
    <n v="18.288"/>
    <n v="60.3504"/>
    <n v="18.288"/>
    <n v="60.39"/>
    <n v="18.3"/>
    <n v="60.3504"/>
    <n v="18.288"/>
    <x v="17"/>
    <x v="17"/>
    <s v="n/d"/>
    <s v="n/d"/>
    <s v="n/d"/>
    <x v="0"/>
    <x v="0"/>
    <x v="7"/>
    <n v="1"/>
    <s v="n/d"/>
    <n v="210"/>
  </r>
  <r>
    <s v="INLAPL-170806-RV-1-7-MAM"/>
    <s v="Roberto Vazquez"/>
    <d v="2006-08-17T00:00:00"/>
    <x v="0"/>
    <d v="1899-12-30T10:14:00"/>
    <d v="1899-12-30T10:31:00"/>
    <x v="15"/>
    <n v="2"/>
    <n v="1"/>
    <n v="7"/>
    <x v="6"/>
    <x v="1"/>
    <s v="La Plana/Las Cuevas, Isla Natividad, Baja California Sur"/>
    <x v="1"/>
    <n v="60.3504"/>
    <n v="18.288"/>
    <n v="60.3504"/>
    <n v="18.288"/>
    <n v="60.39"/>
    <n v="18.3"/>
    <n v="60.3504"/>
    <n v="18.288"/>
    <x v="17"/>
    <x v="17"/>
    <s v="n/d"/>
    <s v="n/d"/>
    <s v="n/d"/>
    <x v="0"/>
    <x v="0"/>
    <x v="8"/>
    <n v="1"/>
    <s v="n/d"/>
    <n v="210"/>
  </r>
  <r>
    <s v="INLAPL-170806-RV-1-7-MAM"/>
    <s v="Roberto Vazquez"/>
    <d v="2006-08-17T00:00:00"/>
    <x v="0"/>
    <d v="1899-12-30T10:14:00"/>
    <d v="1899-12-30T10:31:00"/>
    <x v="15"/>
    <n v="2"/>
    <n v="1"/>
    <n v="7"/>
    <x v="6"/>
    <x v="1"/>
    <s v="La Plana/Las Cuevas, Isla Natividad, Baja California Sur"/>
    <x v="1"/>
    <n v="60.3504"/>
    <n v="18.288"/>
    <n v="60.3504"/>
    <n v="18.288"/>
    <n v="60.39"/>
    <n v="18.3"/>
    <n v="60.3504"/>
    <n v="18.288"/>
    <x v="17"/>
    <x v="17"/>
    <s v="n/d"/>
    <s v="n/d"/>
    <s v="n/d"/>
    <x v="0"/>
    <x v="0"/>
    <x v="8"/>
    <n v="1"/>
    <s v="n/d"/>
    <n v="210"/>
  </r>
  <r>
    <s v="INLAPL-170806-RV-1-7-MAM"/>
    <s v="Roberto Vazquez"/>
    <d v="2006-08-17T00:00:00"/>
    <x v="0"/>
    <d v="1899-12-30T10:14:00"/>
    <d v="1899-12-30T10:31:00"/>
    <x v="15"/>
    <n v="2"/>
    <n v="1"/>
    <n v="7"/>
    <x v="6"/>
    <x v="1"/>
    <s v="La Plana/Las Cuevas, Isla Natividad, Baja California Sur"/>
    <x v="1"/>
    <n v="60.3504"/>
    <n v="18.288"/>
    <n v="60.3504"/>
    <n v="18.288"/>
    <n v="60.39"/>
    <n v="18.3"/>
    <n v="60.3504"/>
    <n v="18.288"/>
    <x v="17"/>
    <x v="17"/>
    <s v="n/d"/>
    <s v="n/d"/>
    <s v="n/d"/>
    <x v="0"/>
    <x v="0"/>
    <x v="8"/>
    <n v="1"/>
    <s v="n/d"/>
    <n v="210"/>
  </r>
  <r>
    <s v="INLAPL-170806-RV-1-7-MAZ"/>
    <s v="Roberto Vazquez"/>
    <d v="2006-08-17T00:00:00"/>
    <x v="0"/>
    <d v="1899-12-30T10:14:00"/>
    <d v="1899-12-30T10:31:00"/>
    <x v="15"/>
    <n v="2"/>
    <n v="1"/>
    <n v="7"/>
    <x v="6"/>
    <x v="1"/>
    <s v="La Plana/Las Cuevas, Isla Natividad, Baja California Sur"/>
    <x v="1"/>
    <n v="60.3504"/>
    <n v="18.288"/>
    <n v="60.3504"/>
    <n v="18.288"/>
    <n v="60.39"/>
    <n v="18.3"/>
    <n v="60.3504"/>
    <n v="18.288"/>
    <x v="17"/>
    <x v="17"/>
    <s v="n/d"/>
    <s v="n/d"/>
    <s v="n/d"/>
    <x v="1"/>
    <x v="0"/>
    <x v="23"/>
    <n v="0"/>
    <s v="n/d"/>
    <n v="210"/>
  </r>
  <r>
    <s v="INLAPL-170806-RV-1-7-MAM"/>
    <s v="Roberto Vazquez"/>
    <d v="2006-08-17T00:00:00"/>
    <x v="0"/>
    <d v="1899-12-30T10:14:00"/>
    <d v="1899-12-30T10:31:00"/>
    <x v="15"/>
    <n v="2"/>
    <n v="1"/>
    <n v="7"/>
    <x v="6"/>
    <x v="1"/>
    <s v="La Plana/Las Cuevas, Isla Natividad, Baja California Sur"/>
    <x v="1"/>
    <n v="60.3504"/>
    <n v="18.288"/>
    <n v="60.3504"/>
    <n v="18.288"/>
    <n v="60.39"/>
    <n v="18.3"/>
    <n v="60.3504"/>
    <n v="18.288"/>
    <x v="17"/>
    <x v="17"/>
    <s v="n/d"/>
    <s v="n/d"/>
    <s v="n/d"/>
    <x v="0"/>
    <x v="0"/>
    <x v="8"/>
    <n v="1"/>
    <s v="n/d"/>
    <n v="210"/>
  </r>
  <r>
    <s v="INLAPL-170806-RV-1-7-MAM"/>
    <s v="Roberto Vazquez"/>
    <d v="2006-08-17T00:00:00"/>
    <x v="0"/>
    <d v="1899-12-30T10:14:00"/>
    <d v="1899-12-30T10:31:00"/>
    <x v="15"/>
    <n v="2"/>
    <n v="1"/>
    <n v="7"/>
    <x v="6"/>
    <x v="1"/>
    <s v="La Plana/Las Cuevas, Isla Natividad, Baja California Sur"/>
    <x v="1"/>
    <n v="60.3504"/>
    <n v="18.288"/>
    <n v="60.3504"/>
    <n v="18.288"/>
    <n v="60.39"/>
    <n v="18.3"/>
    <n v="60.3504"/>
    <n v="18.288"/>
    <x v="17"/>
    <x v="17"/>
    <s v="n/d"/>
    <s v="n/d"/>
    <s v="n/d"/>
    <x v="0"/>
    <x v="0"/>
    <x v="9"/>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15"/>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2"/>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5"/>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6"/>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6"/>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6"/>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6"/>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6"/>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7"/>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7"/>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8"/>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8"/>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8"/>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8"/>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8"/>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8"/>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8"/>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9"/>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9"/>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9"/>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9"/>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9"/>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9"/>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9"/>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9"/>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9"/>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9"/>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9"/>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9"/>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10"/>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10"/>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10"/>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10"/>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10"/>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10"/>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10"/>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11"/>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11"/>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11"/>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11"/>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11"/>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11"/>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13"/>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13"/>
    <n v="1"/>
    <s v="n/d"/>
    <n v="210"/>
  </r>
  <r>
    <s v="INLAPL-170806-RV-2-8-MAM"/>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0"/>
    <x v="0"/>
    <x v="13"/>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7"/>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7"/>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9"/>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9"/>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9"/>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9"/>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0"/>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0"/>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0"/>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0"/>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0"/>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1"/>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1"/>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1"/>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1"/>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1"/>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1"/>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2"/>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2"/>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2"/>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2"/>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2"/>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2"/>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2"/>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2"/>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2"/>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2"/>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2"/>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2"/>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2"/>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2"/>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3"/>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3"/>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3"/>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3"/>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3"/>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3"/>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3"/>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3"/>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3"/>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3"/>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3"/>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3"/>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3"/>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3"/>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3"/>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6"/>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6"/>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6"/>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6"/>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6"/>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6"/>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6"/>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6"/>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6"/>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6"/>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6"/>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6"/>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6"/>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6"/>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6"/>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6"/>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6"/>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6"/>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6"/>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6"/>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6"/>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4"/>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4"/>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4"/>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4"/>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4"/>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4"/>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4"/>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4"/>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4"/>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4"/>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4"/>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4"/>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4"/>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4"/>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4"/>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4"/>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4"/>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4"/>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4"/>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4"/>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4"/>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4"/>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4"/>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4"/>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4"/>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7"/>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7"/>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7"/>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7"/>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7"/>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7"/>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7"/>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7"/>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7"/>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7"/>
    <n v="1"/>
    <s v="n/d"/>
    <n v="210"/>
  </r>
  <r>
    <s v="INLAPL-170806-RV-2-8-MAZ"/>
    <s v="Roberto Vazquez"/>
    <d v="2006-08-17T00:00:00"/>
    <x v="0"/>
    <d v="1899-12-30T12:14:00"/>
    <d v="1899-12-30T13:22:00"/>
    <x v="16"/>
    <n v="2"/>
    <n v="2"/>
    <n v="8"/>
    <x v="7"/>
    <x v="1"/>
    <s v="La Plana/Las Cuevas, Isla Natividad, Baja California Sur"/>
    <x v="1"/>
    <n v="18.809208000000002"/>
    <n v="5.6997600000000004"/>
    <n v="6.930237599999999"/>
    <n v="2.1000719999999999"/>
    <n v="18.809999999999999"/>
    <n v="5.7"/>
    <s v="n/d"/>
    <s v="n/d"/>
    <x v="18"/>
    <x v="18"/>
    <s v="n/d"/>
    <s v="n/d"/>
    <s v="n/d"/>
    <x v="1"/>
    <x v="0"/>
    <x v="17"/>
    <n v="1"/>
    <s v="n/d"/>
    <n v="21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24"/>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24"/>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2"/>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2"/>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2"/>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2"/>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2"/>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4"/>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4"/>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4"/>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5"/>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5"/>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5"/>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6"/>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7"/>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8"/>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8"/>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8"/>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8"/>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8"/>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0"/>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0"/>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0"/>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0"/>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0"/>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0"/>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1"/>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1"/>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1"/>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1"/>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1"/>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1"/>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2"/>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2"/>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2"/>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2"/>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3"/>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3"/>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3"/>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3"/>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3"/>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3"/>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3"/>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6"/>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6"/>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6"/>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6"/>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6"/>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6"/>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6"/>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6"/>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6"/>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4"/>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4"/>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4"/>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4"/>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7"/>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7"/>
    <n v="1"/>
    <s v="n/d"/>
    <n v="300"/>
  </r>
  <r>
    <s v="INPUPR-190707-RV-1-1-MAM"/>
    <s v="Roberto Vazquez"/>
    <d v="2007-07-19T00:00:00"/>
    <x v="1"/>
    <d v="1899-12-30T10:11:00"/>
    <d v="1899-12-30T10:41:00"/>
    <x v="17"/>
    <n v="2"/>
    <n v="1"/>
    <n v="1"/>
    <x v="0"/>
    <x v="3"/>
    <s v="Punta Prieta, Isla Natividad Baja California Sur"/>
    <x v="1"/>
    <n v="61.05"/>
    <n v="18.5"/>
    <n v="61.05"/>
    <n v="18.5"/>
    <n v="61.05"/>
    <n v="18.5"/>
    <s v="n/d"/>
    <s v="n/d"/>
    <x v="19"/>
    <x v="19"/>
    <n v="55.400000000000006"/>
    <n v="13"/>
    <n v="10"/>
    <x v="0"/>
    <x v="0"/>
    <x v="18"/>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24"/>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3"/>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5"/>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5"/>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6"/>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7"/>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7"/>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7"/>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7"/>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7"/>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8"/>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8"/>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8"/>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8"/>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8"/>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8"/>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8"/>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8"/>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8"/>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8"/>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9"/>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9"/>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0"/>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0"/>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0"/>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0"/>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0"/>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0"/>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1"/>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1"/>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1"/>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1"/>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1"/>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1"/>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2"/>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2"/>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2"/>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3"/>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3"/>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3"/>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6"/>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6"/>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6"/>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6"/>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6"/>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4"/>
    <n v="1"/>
    <s v="n/d"/>
    <n v="300"/>
  </r>
  <r>
    <s v="INPUPR-190707-RV-2-2-MAM"/>
    <s v="Roberto Vazquez"/>
    <d v="2007-07-19T00:00:00"/>
    <x v="1"/>
    <d v="1899-12-30T12:30:00"/>
    <d v="1899-12-30T13:20:00"/>
    <x v="3"/>
    <n v="2"/>
    <n v="2"/>
    <n v="2"/>
    <x v="1"/>
    <x v="3"/>
    <s v="Punta Prieta, Isla Natividad Baja California Sur"/>
    <x v="1"/>
    <n v="37.29"/>
    <n v="11.3"/>
    <n v="37.29"/>
    <n v="11.3"/>
    <n v="37.29"/>
    <n v="11.3"/>
    <s v="n/d"/>
    <s v="n/d"/>
    <x v="20"/>
    <x v="20"/>
    <n v="55.400000000000006"/>
    <n v="13"/>
    <n v="6"/>
    <x v="0"/>
    <x v="0"/>
    <x v="18"/>
    <n v="1"/>
    <s v="n/d"/>
    <n v="300"/>
  </r>
  <r>
    <s v="INLAPL-200707-RV-2-2-MAM"/>
    <s v="Roberto Vazquez"/>
    <d v="2007-07-20T00:00:00"/>
    <x v="1"/>
    <d v="1899-12-30T12:25:00"/>
    <d v="1899-12-30T13:23:00"/>
    <x v="8"/>
    <n v="2"/>
    <n v="2"/>
    <n v="2"/>
    <x v="1"/>
    <x v="1"/>
    <s v="La Plana/Las Cuevas, Isla Natividad, Baja California Sur"/>
    <x v="1"/>
    <n v="20.46"/>
    <n v="6.2"/>
    <n v="20.46"/>
    <n v="6.2"/>
    <n v="20.46"/>
    <n v="6.2"/>
    <s v="n/d"/>
    <s v="n/d"/>
    <x v="21"/>
    <x v="21"/>
    <n v="62.6"/>
    <n v="17"/>
    <n v="10"/>
    <x v="0"/>
    <x v="1"/>
    <x v="10"/>
    <n v="1"/>
    <n v="4"/>
    <m/>
  </r>
  <r>
    <s v="INLAPL-200707-RV-2-2-MAM"/>
    <s v="Roberto Vazquez"/>
    <d v="2007-07-20T00:00:00"/>
    <x v="1"/>
    <d v="1899-12-30T12:25:00"/>
    <d v="1899-12-30T13:23:00"/>
    <x v="8"/>
    <n v="2"/>
    <n v="2"/>
    <n v="2"/>
    <x v="1"/>
    <x v="1"/>
    <s v="La Plana/Las Cuevas, Isla Natividad, Baja California Sur"/>
    <x v="1"/>
    <n v="20.46"/>
    <n v="6.2"/>
    <n v="20.46"/>
    <n v="6.2"/>
    <n v="20.46"/>
    <n v="6.2"/>
    <s v="n/d"/>
    <s v="n/d"/>
    <x v="21"/>
    <x v="21"/>
    <n v="62.6"/>
    <n v="17"/>
    <n v="10"/>
    <x v="0"/>
    <x v="1"/>
    <x v="16"/>
    <n v="1"/>
    <n v="4"/>
    <m/>
  </r>
  <r>
    <s v="INLAPL-200707-RV-2-2-MAM"/>
    <s v="Roberto Vazquez"/>
    <d v="2007-07-20T00:00:00"/>
    <x v="1"/>
    <d v="1899-12-30T12:25:00"/>
    <d v="1899-12-30T13:23:00"/>
    <x v="8"/>
    <n v="2"/>
    <n v="2"/>
    <n v="2"/>
    <x v="1"/>
    <x v="1"/>
    <s v="La Plana/Las Cuevas, Isla Natividad, Baja California Sur"/>
    <x v="1"/>
    <n v="20.46"/>
    <n v="6.2"/>
    <n v="20.46"/>
    <n v="6.2"/>
    <n v="20.46"/>
    <n v="6.2"/>
    <s v="n/d"/>
    <s v="n/d"/>
    <x v="21"/>
    <x v="21"/>
    <n v="62.6"/>
    <n v="17"/>
    <n v="10"/>
    <x v="0"/>
    <x v="2"/>
    <x v="11"/>
    <n v="1"/>
    <n v="5"/>
    <m/>
  </r>
  <r>
    <s v="INLAPL-200707-RV-2-2-MAM"/>
    <s v="Roberto Vazquez"/>
    <d v="2007-07-20T00:00:00"/>
    <x v="1"/>
    <d v="1899-12-30T12:25:00"/>
    <d v="1899-12-30T13:23:00"/>
    <x v="8"/>
    <n v="2"/>
    <n v="2"/>
    <n v="2"/>
    <x v="1"/>
    <x v="1"/>
    <s v="La Plana/Las Cuevas, Isla Natividad, Baja California Sur"/>
    <x v="1"/>
    <n v="20.46"/>
    <n v="6.2"/>
    <n v="20.46"/>
    <n v="6.2"/>
    <n v="20.46"/>
    <n v="6.2"/>
    <s v="n/d"/>
    <s v="n/d"/>
    <x v="21"/>
    <x v="21"/>
    <n v="62.6"/>
    <n v="17"/>
    <n v="10"/>
    <x v="0"/>
    <x v="3"/>
    <x v="8"/>
    <n v="1"/>
    <n v="16"/>
    <m/>
  </r>
  <r>
    <s v="INLAPL-200707-RV-2-2-MAM"/>
    <s v="Roberto Vazquez"/>
    <d v="2007-07-20T00:00:00"/>
    <x v="1"/>
    <d v="1899-12-30T12:25:00"/>
    <d v="1899-12-30T13:23:00"/>
    <x v="8"/>
    <n v="2"/>
    <n v="2"/>
    <n v="2"/>
    <x v="1"/>
    <x v="1"/>
    <s v="La Plana/Las Cuevas, Isla Natividad, Baja California Sur"/>
    <x v="1"/>
    <n v="20.46"/>
    <n v="6.2"/>
    <n v="20.46"/>
    <n v="6.2"/>
    <n v="20.46"/>
    <n v="6.2"/>
    <s v="n/d"/>
    <s v="n/d"/>
    <x v="21"/>
    <x v="21"/>
    <n v="62.6"/>
    <n v="17"/>
    <n v="10"/>
    <x v="0"/>
    <x v="4"/>
    <x v="8"/>
    <n v="1"/>
    <n v="21"/>
    <m/>
  </r>
  <r>
    <s v="INLAPL-200707-RV-2-2-MAM"/>
    <s v="Roberto Vazquez"/>
    <d v="2007-07-20T00:00:00"/>
    <x v="1"/>
    <d v="1899-12-30T12:25:00"/>
    <d v="1899-12-30T13:23:00"/>
    <x v="8"/>
    <n v="2"/>
    <n v="2"/>
    <n v="2"/>
    <x v="1"/>
    <x v="1"/>
    <s v="La Plana/Las Cuevas, Isla Natividad, Baja California Sur"/>
    <x v="1"/>
    <n v="20.46"/>
    <n v="6.2"/>
    <n v="20.46"/>
    <n v="6.2"/>
    <n v="20.46"/>
    <n v="6.2"/>
    <s v="n/d"/>
    <s v="n/d"/>
    <x v="21"/>
    <x v="21"/>
    <n v="62.6"/>
    <n v="17"/>
    <n v="10"/>
    <x v="0"/>
    <x v="4"/>
    <x v="9"/>
    <n v="1"/>
    <n v="21"/>
    <m/>
  </r>
  <r>
    <s v="INLAPL-200707-RV-2-2-MAM"/>
    <s v="Roberto Vazquez"/>
    <d v="2007-07-20T00:00:00"/>
    <x v="1"/>
    <d v="1899-12-30T12:25:00"/>
    <d v="1899-12-30T13:23:00"/>
    <x v="8"/>
    <n v="2"/>
    <n v="2"/>
    <n v="2"/>
    <x v="1"/>
    <x v="1"/>
    <s v="La Plana/Las Cuevas, Isla Natividad, Baja California Sur"/>
    <x v="1"/>
    <n v="20.46"/>
    <n v="6.2"/>
    <n v="20.46"/>
    <n v="6.2"/>
    <n v="20.46"/>
    <n v="6.2"/>
    <s v="n/d"/>
    <s v="n/d"/>
    <x v="21"/>
    <x v="21"/>
    <n v="62.6"/>
    <n v="17"/>
    <n v="10"/>
    <x v="0"/>
    <x v="4"/>
    <x v="10"/>
    <n v="1"/>
    <n v="21"/>
    <m/>
  </r>
  <r>
    <s v="INLAPL-200707-RV-2-2-MAM"/>
    <s v="Roberto Vazquez"/>
    <d v="2007-07-20T00:00:00"/>
    <x v="1"/>
    <d v="1899-12-30T12:25:00"/>
    <d v="1899-12-30T13:23:00"/>
    <x v="8"/>
    <n v="2"/>
    <n v="2"/>
    <n v="2"/>
    <x v="1"/>
    <x v="1"/>
    <s v="La Plana/Las Cuevas, Isla Natividad, Baja California Sur"/>
    <x v="1"/>
    <n v="20.46"/>
    <n v="6.2"/>
    <n v="20.46"/>
    <n v="6.2"/>
    <n v="20.46"/>
    <n v="6.2"/>
    <s v="n/d"/>
    <s v="n/d"/>
    <x v="21"/>
    <x v="21"/>
    <n v="62.6"/>
    <n v="17"/>
    <n v="10"/>
    <x v="0"/>
    <x v="5"/>
    <x v="13"/>
    <n v="1"/>
    <n v="31"/>
    <m/>
  </r>
  <r>
    <s v="INLAPL-200707-RV-2-2-MAM"/>
    <s v="Roberto Vazquez"/>
    <d v="2007-07-20T00:00:00"/>
    <x v="1"/>
    <d v="1899-12-30T12:25:00"/>
    <d v="1899-12-30T13:23:00"/>
    <x v="8"/>
    <n v="2"/>
    <n v="2"/>
    <n v="2"/>
    <x v="1"/>
    <x v="1"/>
    <s v="La Plana/Las Cuevas, Isla Natividad, Baja California Sur"/>
    <x v="1"/>
    <n v="20.46"/>
    <n v="6.2"/>
    <n v="20.46"/>
    <n v="6.2"/>
    <n v="20.46"/>
    <n v="6.2"/>
    <s v="n/d"/>
    <s v="n/d"/>
    <x v="21"/>
    <x v="21"/>
    <n v="62.6"/>
    <n v="17"/>
    <n v="10"/>
    <x v="0"/>
    <x v="6"/>
    <x v="8"/>
    <n v="1"/>
    <n v="32"/>
    <m/>
  </r>
  <r>
    <s v="INLAPL-200707-RV-2-2-MAM"/>
    <s v="Roberto Vazquez"/>
    <d v="2007-07-20T00:00:00"/>
    <x v="1"/>
    <d v="1899-12-30T12:25:00"/>
    <d v="1899-12-30T13:23:00"/>
    <x v="8"/>
    <n v="2"/>
    <n v="2"/>
    <n v="2"/>
    <x v="1"/>
    <x v="1"/>
    <s v="La Plana/Las Cuevas, Isla Natividad, Baja California Sur"/>
    <x v="1"/>
    <n v="20.46"/>
    <n v="6.2"/>
    <n v="20.46"/>
    <n v="6.2"/>
    <n v="20.46"/>
    <n v="6.2"/>
    <s v="n/d"/>
    <s v="n/d"/>
    <x v="21"/>
    <x v="21"/>
    <n v="62.6"/>
    <n v="17"/>
    <n v="10"/>
    <x v="0"/>
    <x v="6"/>
    <x v="11"/>
    <n v="1"/>
    <n v="32"/>
    <m/>
  </r>
  <r>
    <s v="INLAPL-200707-RV-2-2-MAM"/>
    <s v="Roberto Vazquez"/>
    <d v="2007-07-20T00:00:00"/>
    <x v="1"/>
    <d v="1899-12-30T12:25:00"/>
    <d v="1899-12-30T13:23:00"/>
    <x v="8"/>
    <n v="2"/>
    <n v="2"/>
    <n v="2"/>
    <x v="1"/>
    <x v="1"/>
    <s v="La Plana/Las Cuevas, Isla Natividad, Baja California Sur"/>
    <x v="1"/>
    <n v="20.46"/>
    <n v="6.2"/>
    <n v="20.46"/>
    <n v="6.2"/>
    <n v="20.46"/>
    <n v="6.2"/>
    <s v="n/d"/>
    <s v="n/d"/>
    <x v="21"/>
    <x v="21"/>
    <n v="62.6"/>
    <n v="17"/>
    <n v="10"/>
    <x v="0"/>
    <x v="6"/>
    <x v="11"/>
    <n v="1"/>
    <n v="32"/>
    <m/>
  </r>
  <r>
    <s v="INLAPL-200707-RV-2-2-MAM"/>
    <s v="Roberto Vazquez"/>
    <d v="2007-07-20T00:00:00"/>
    <x v="1"/>
    <d v="1899-12-30T12:25:00"/>
    <d v="1899-12-30T13:23:00"/>
    <x v="8"/>
    <n v="2"/>
    <n v="2"/>
    <n v="2"/>
    <x v="1"/>
    <x v="1"/>
    <s v="La Plana/Las Cuevas, Isla Natividad, Baja California Sur"/>
    <x v="1"/>
    <n v="20.46"/>
    <n v="6.2"/>
    <n v="20.46"/>
    <n v="6.2"/>
    <n v="20.46"/>
    <n v="6.2"/>
    <s v="n/d"/>
    <s v="n/d"/>
    <x v="21"/>
    <x v="21"/>
    <n v="62.6"/>
    <n v="17"/>
    <n v="10"/>
    <x v="0"/>
    <x v="7"/>
    <x v="0"/>
    <n v="1"/>
    <n v="34"/>
    <m/>
  </r>
  <r>
    <s v="INLAPL-200707-RV-2-2-MAM"/>
    <s v="Roberto Vazquez"/>
    <d v="2007-07-20T00:00:00"/>
    <x v="1"/>
    <d v="1899-12-30T12:25:00"/>
    <d v="1899-12-30T13:23:00"/>
    <x v="8"/>
    <n v="2"/>
    <n v="2"/>
    <n v="2"/>
    <x v="1"/>
    <x v="1"/>
    <s v="La Plana/Las Cuevas, Isla Natividad, Baja California Sur"/>
    <x v="1"/>
    <n v="20.46"/>
    <n v="6.2"/>
    <n v="20.46"/>
    <n v="6.2"/>
    <n v="20.46"/>
    <n v="6.2"/>
    <s v="n/d"/>
    <s v="n/d"/>
    <x v="21"/>
    <x v="21"/>
    <n v="62.6"/>
    <n v="17"/>
    <n v="10"/>
    <x v="0"/>
    <x v="8"/>
    <x v="6"/>
    <n v="1"/>
    <n v="36"/>
    <m/>
  </r>
  <r>
    <s v="INLAPL-200707-RV-2-2-MAM"/>
    <s v="Roberto Vazquez"/>
    <d v="2007-07-20T00:00:00"/>
    <x v="1"/>
    <d v="1899-12-30T12:25:00"/>
    <d v="1899-12-30T13:23:00"/>
    <x v="8"/>
    <n v="2"/>
    <n v="2"/>
    <n v="2"/>
    <x v="1"/>
    <x v="1"/>
    <s v="La Plana/Las Cuevas, Isla Natividad, Baja California Sur"/>
    <x v="1"/>
    <n v="20.46"/>
    <n v="6.2"/>
    <n v="20.46"/>
    <n v="6.2"/>
    <n v="20.46"/>
    <n v="6.2"/>
    <s v="n/d"/>
    <s v="n/d"/>
    <x v="21"/>
    <x v="21"/>
    <n v="62.6"/>
    <n v="17"/>
    <n v="10"/>
    <x v="0"/>
    <x v="8"/>
    <x v="6"/>
    <n v="1"/>
    <n v="36"/>
    <m/>
  </r>
  <r>
    <s v="INLAPL-200707-RV-2-2-MAM"/>
    <s v="Roberto Vazquez"/>
    <d v="2007-07-20T00:00:00"/>
    <x v="1"/>
    <d v="1899-12-30T12:25:00"/>
    <d v="1899-12-30T13:23:00"/>
    <x v="8"/>
    <n v="2"/>
    <n v="2"/>
    <n v="2"/>
    <x v="1"/>
    <x v="1"/>
    <s v="La Plana/Las Cuevas, Isla Natividad, Baja California Sur"/>
    <x v="1"/>
    <n v="20.46"/>
    <n v="6.2"/>
    <n v="20.46"/>
    <n v="6.2"/>
    <n v="20.46"/>
    <n v="6.2"/>
    <s v="n/d"/>
    <s v="n/d"/>
    <x v="21"/>
    <x v="21"/>
    <n v="62.6"/>
    <n v="17"/>
    <n v="10"/>
    <x v="0"/>
    <x v="8"/>
    <x v="8"/>
    <n v="1"/>
    <n v="36"/>
    <m/>
  </r>
  <r>
    <s v="INLAPL-200707-RV-2-2-MAM"/>
    <s v="Roberto Vazquez"/>
    <d v="2007-07-20T00:00:00"/>
    <x v="1"/>
    <d v="1899-12-30T12:25:00"/>
    <d v="1899-12-30T13:23:00"/>
    <x v="8"/>
    <n v="2"/>
    <n v="2"/>
    <n v="2"/>
    <x v="1"/>
    <x v="1"/>
    <s v="La Plana/Las Cuevas, Isla Natividad, Baja California Sur"/>
    <x v="1"/>
    <n v="20.46"/>
    <n v="6.2"/>
    <n v="20.46"/>
    <n v="6.2"/>
    <n v="20.46"/>
    <n v="6.2"/>
    <s v="n/d"/>
    <s v="n/d"/>
    <x v="21"/>
    <x v="21"/>
    <n v="62.6"/>
    <n v="17"/>
    <n v="10"/>
    <x v="0"/>
    <x v="9"/>
    <x v="6"/>
    <n v="1"/>
    <n v="37"/>
    <m/>
  </r>
  <r>
    <s v="INLAPL-200707-RV-2-2-MAM"/>
    <s v="Roberto Vazquez"/>
    <d v="2007-07-20T00:00:00"/>
    <x v="1"/>
    <d v="1899-12-30T12:25:00"/>
    <d v="1899-12-30T13:23:00"/>
    <x v="8"/>
    <n v="2"/>
    <n v="2"/>
    <n v="2"/>
    <x v="1"/>
    <x v="1"/>
    <s v="La Plana/Las Cuevas, Isla Natividad, Baja California Sur"/>
    <x v="1"/>
    <n v="20.46"/>
    <n v="6.2"/>
    <n v="20.46"/>
    <n v="6.2"/>
    <n v="20.46"/>
    <n v="6.2"/>
    <s v="n/d"/>
    <s v="n/d"/>
    <x v="21"/>
    <x v="21"/>
    <n v="62.6"/>
    <n v="17"/>
    <n v="10"/>
    <x v="0"/>
    <x v="9"/>
    <x v="8"/>
    <n v="1"/>
    <n v="37"/>
    <m/>
  </r>
  <r>
    <s v="INLAPL-200707-RV-2-2-MAM"/>
    <s v="Roberto Vazquez"/>
    <d v="2007-07-20T00:00:00"/>
    <x v="1"/>
    <d v="1899-12-30T12:25:00"/>
    <d v="1899-12-30T13:23:00"/>
    <x v="8"/>
    <n v="2"/>
    <n v="2"/>
    <n v="2"/>
    <x v="1"/>
    <x v="1"/>
    <s v="La Plana/Las Cuevas, Isla Natividad, Baja California Sur"/>
    <x v="1"/>
    <n v="20.46"/>
    <n v="6.2"/>
    <n v="20.46"/>
    <n v="6.2"/>
    <n v="20.46"/>
    <n v="6.2"/>
    <s v="n/d"/>
    <s v="n/d"/>
    <x v="21"/>
    <x v="21"/>
    <n v="62.6"/>
    <n v="17"/>
    <n v="10"/>
    <x v="0"/>
    <x v="9"/>
    <x v="10"/>
    <n v="1"/>
    <n v="37"/>
    <m/>
  </r>
  <r>
    <s v="INLAPL-200707-RV-2-2-MAM"/>
    <s v="Roberto Vazquez"/>
    <d v="2007-07-20T00:00:00"/>
    <x v="1"/>
    <d v="1899-12-30T12:25:00"/>
    <d v="1899-12-30T13:23:00"/>
    <x v="8"/>
    <n v="2"/>
    <n v="2"/>
    <n v="2"/>
    <x v="1"/>
    <x v="1"/>
    <s v="La Plana/Las Cuevas, Isla Natividad, Baja California Sur"/>
    <x v="1"/>
    <n v="20.46"/>
    <n v="6.2"/>
    <n v="20.46"/>
    <n v="6.2"/>
    <n v="20.46"/>
    <n v="6.2"/>
    <s v="n/d"/>
    <s v="n/d"/>
    <x v="21"/>
    <x v="21"/>
    <n v="62.6"/>
    <n v="17"/>
    <n v="10"/>
    <x v="0"/>
    <x v="9"/>
    <x v="10"/>
    <n v="1"/>
    <n v="37"/>
    <m/>
  </r>
  <r>
    <s v="INLAPL-200707-RV-2-2-MAM"/>
    <s v="Roberto Vazquez"/>
    <d v="2007-07-20T00:00:00"/>
    <x v="1"/>
    <d v="1899-12-30T12:25:00"/>
    <d v="1899-12-30T13:23:00"/>
    <x v="8"/>
    <n v="2"/>
    <n v="2"/>
    <n v="2"/>
    <x v="1"/>
    <x v="1"/>
    <s v="La Plana/Las Cuevas, Isla Natividad, Baja California Sur"/>
    <x v="1"/>
    <n v="20.46"/>
    <n v="6.2"/>
    <n v="20.46"/>
    <n v="6.2"/>
    <n v="20.46"/>
    <n v="6.2"/>
    <s v="n/d"/>
    <s v="n/d"/>
    <x v="21"/>
    <x v="21"/>
    <n v="62.6"/>
    <n v="17"/>
    <n v="10"/>
    <x v="0"/>
    <x v="9"/>
    <x v="12"/>
    <n v="1"/>
    <n v="37"/>
    <m/>
  </r>
  <r>
    <s v="INLAPL-200707-RV-2-2-MAM"/>
    <s v="Roberto Vazquez"/>
    <d v="2007-07-20T00:00:00"/>
    <x v="1"/>
    <d v="1899-12-30T12:25:00"/>
    <d v="1899-12-30T13:23:00"/>
    <x v="8"/>
    <n v="2"/>
    <n v="2"/>
    <n v="2"/>
    <x v="1"/>
    <x v="1"/>
    <s v="La Plana/Las Cuevas, Isla Natividad, Baja California Sur"/>
    <x v="1"/>
    <n v="20.46"/>
    <n v="6.2"/>
    <n v="20.46"/>
    <n v="6.2"/>
    <n v="20.46"/>
    <n v="6.2"/>
    <s v="n/d"/>
    <s v="n/d"/>
    <x v="21"/>
    <x v="21"/>
    <n v="62.6"/>
    <n v="17"/>
    <n v="10"/>
    <x v="0"/>
    <x v="9"/>
    <x v="12"/>
    <n v="1"/>
    <n v="37"/>
    <m/>
  </r>
  <r>
    <s v="INLAPL-200707-RV-2-2-MAM"/>
    <s v="Roberto Vazquez"/>
    <d v="2007-07-20T00:00:00"/>
    <x v="1"/>
    <d v="1899-12-30T12:25:00"/>
    <d v="1899-12-30T13:23:00"/>
    <x v="8"/>
    <n v="2"/>
    <n v="2"/>
    <n v="2"/>
    <x v="1"/>
    <x v="1"/>
    <s v="La Plana/Las Cuevas, Isla Natividad, Baja California Sur"/>
    <x v="1"/>
    <n v="20.46"/>
    <n v="6.2"/>
    <n v="20.46"/>
    <n v="6.2"/>
    <n v="20.46"/>
    <n v="6.2"/>
    <s v="n/d"/>
    <s v="n/d"/>
    <x v="21"/>
    <x v="21"/>
    <n v="62.6"/>
    <n v="17"/>
    <n v="10"/>
    <x v="0"/>
    <x v="10"/>
    <x v="10"/>
    <n v="1"/>
    <n v="41"/>
    <m/>
  </r>
  <r>
    <s v="INLAPL-200707-RV-2-2-MAM"/>
    <s v="Roberto Vazquez"/>
    <d v="2007-07-20T00:00:00"/>
    <x v="1"/>
    <d v="1899-12-30T12:25:00"/>
    <d v="1899-12-30T13:23:00"/>
    <x v="8"/>
    <n v="2"/>
    <n v="2"/>
    <n v="2"/>
    <x v="1"/>
    <x v="1"/>
    <s v="La Plana/Las Cuevas, Isla Natividad, Baja California Sur"/>
    <x v="1"/>
    <n v="20.46"/>
    <n v="6.2"/>
    <n v="20.46"/>
    <n v="6.2"/>
    <n v="20.46"/>
    <n v="6.2"/>
    <s v="n/d"/>
    <s v="n/d"/>
    <x v="21"/>
    <x v="21"/>
    <n v="62.6"/>
    <n v="17"/>
    <n v="10"/>
    <x v="0"/>
    <x v="10"/>
    <x v="12"/>
    <n v="1"/>
    <n v="41"/>
    <m/>
  </r>
  <r>
    <s v="INLAPL-200707-RV-2-2-MAM"/>
    <s v="Roberto Vazquez"/>
    <d v="2007-07-20T00:00:00"/>
    <x v="1"/>
    <d v="1899-12-30T12:25:00"/>
    <d v="1899-12-30T13:23:00"/>
    <x v="8"/>
    <n v="2"/>
    <n v="2"/>
    <n v="2"/>
    <x v="1"/>
    <x v="1"/>
    <s v="La Plana/Las Cuevas, Isla Natividad, Baja California Sur"/>
    <x v="1"/>
    <n v="20.46"/>
    <n v="6.2"/>
    <n v="20.46"/>
    <n v="6.2"/>
    <n v="20.46"/>
    <n v="6.2"/>
    <s v="n/d"/>
    <s v="n/d"/>
    <x v="21"/>
    <x v="21"/>
    <n v="62.6"/>
    <n v="17"/>
    <n v="10"/>
    <x v="0"/>
    <x v="10"/>
    <x v="18"/>
    <n v="1"/>
    <n v="41"/>
    <m/>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
    <x v="7"/>
    <n v="1"/>
    <n v="8"/>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
    <x v="12"/>
    <n v="1"/>
    <n v="8"/>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
    <x v="14"/>
    <n v="1"/>
    <n v="8"/>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
    <x v="14"/>
    <n v="1"/>
    <n v="8"/>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
    <x v="14"/>
    <n v="1"/>
    <n v="8"/>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
    <x v="17"/>
    <n v="1"/>
    <n v="8"/>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
    <x v="17"/>
    <n v="1"/>
    <n v="8"/>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
    <x v="18"/>
    <n v="1"/>
    <n v="8"/>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2"/>
    <x v="10"/>
    <n v="1"/>
    <n v="13"/>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3"/>
    <x v="13"/>
    <n v="1"/>
    <n v="17"/>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4"/>
    <x v="24"/>
    <n v="1"/>
    <n v="18"/>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4"/>
    <x v="7"/>
    <n v="1"/>
    <n v="18"/>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4"/>
    <x v="7"/>
    <n v="1"/>
    <n v="18"/>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4"/>
    <x v="10"/>
    <n v="1"/>
    <n v="18"/>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5"/>
    <x v="12"/>
    <n v="1"/>
    <n v="2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5"/>
    <x v="13"/>
    <n v="1"/>
    <n v="2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6"/>
    <x v="8"/>
    <n v="1"/>
    <n v="25"/>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6"/>
    <x v="9"/>
    <n v="1"/>
    <n v="25"/>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6"/>
    <x v="12"/>
    <n v="1"/>
    <n v="25"/>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6"/>
    <x v="12"/>
    <n v="1"/>
    <n v="25"/>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7"/>
    <x v="7"/>
    <n v="1"/>
    <n v="3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7"/>
    <x v="9"/>
    <n v="1"/>
    <n v="3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7"/>
    <x v="11"/>
    <n v="1"/>
    <n v="3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7"/>
    <x v="12"/>
    <n v="1"/>
    <n v="3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7"/>
    <x v="12"/>
    <n v="1"/>
    <n v="3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7"/>
    <x v="16"/>
    <n v="1"/>
    <n v="3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7"/>
    <x v="16"/>
    <n v="1"/>
    <n v="3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7"/>
    <x v="16"/>
    <n v="1"/>
    <n v="3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7"/>
    <x v="14"/>
    <n v="1"/>
    <n v="3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7"/>
    <x v="18"/>
    <n v="1"/>
    <n v="3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7"/>
    <x v="18"/>
    <n v="1"/>
    <n v="3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7"/>
    <x v="18"/>
    <n v="1"/>
    <n v="3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8"/>
    <x v="11"/>
    <n v="1"/>
    <n v="33"/>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8"/>
    <x v="11"/>
    <n v="1"/>
    <n v="33"/>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8"/>
    <x v="11"/>
    <n v="1"/>
    <n v="33"/>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8"/>
    <x v="12"/>
    <n v="1"/>
    <n v="33"/>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8"/>
    <x v="13"/>
    <n v="1"/>
    <n v="33"/>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8"/>
    <x v="14"/>
    <n v="1"/>
    <n v="33"/>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8"/>
    <x v="14"/>
    <n v="1"/>
    <n v="33"/>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8"/>
    <x v="14"/>
    <n v="1"/>
    <n v="33"/>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8"/>
    <x v="18"/>
    <n v="1"/>
    <n v="33"/>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9"/>
    <x v="14"/>
    <n v="1"/>
    <n v="35"/>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9"/>
    <x v="14"/>
    <n v="1"/>
    <n v="35"/>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0"/>
    <x v="11"/>
    <n v="1"/>
    <n v="4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0"/>
    <x v="12"/>
    <n v="1"/>
    <n v="4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0"/>
    <x v="12"/>
    <n v="1"/>
    <n v="4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0"/>
    <x v="13"/>
    <n v="1"/>
    <n v="4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0"/>
    <x v="13"/>
    <n v="1"/>
    <n v="4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0"/>
    <x v="13"/>
    <n v="1"/>
    <n v="4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0"/>
    <x v="16"/>
    <n v="1"/>
    <n v="4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0"/>
    <x v="17"/>
    <n v="1"/>
    <n v="4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0"/>
    <x v="17"/>
    <n v="1"/>
    <n v="4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0"/>
    <x v="17"/>
    <n v="1"/>
    <n v="4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0"/>
    <x v="19"/>
    <n v="1"/>
    <n v="4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0"/>
    <x v="21"/>
    <n v="1"/>
    <n v="4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0"/>
    <x v="21"/>
    <n v="1"/>
    <n v="4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0"/>
    <x v="21"/>
    <n v="1"/>
    <n v="4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0"/>
    <x v="21"/>
    <n v="1"/>
    <n v="4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0"/>
    <x v="21"/>
    <n v="1"/>
    <n v="4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1"/>
    <x v="24"/>
    <n v="1"/>
    <n v="43"/>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1"/>
    <x v="1"/>
    <n v="1"/>
    <n v="43"/>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1"/>
    <x v="9"/>
    <n v="1"/>
    <n v="43"/>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1"/>
    <x v="11"/>
    <n v="1"/>
    <n v="43"/>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1"/>
    <x v="11"/>
    <n v="1"/>
    <n v="43"/>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1"/>
    <x v="12"/>
    <n v="1"/>
    <n v="43"/>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1"/>
    <x v="12"/>
    <n v="1"/>
    <n v="43"/>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1"/>
    <x v="12"/>
    <n v="1"/>
    <n v="43"/>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1"/>
    <x v="13"/>
    <n v="1"/>
    <n v="43"/>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1"/>
    <x v="13"/>
    <n v="1"/>
    <n v="43"/>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1"/>
    <x v="16"/>
    <n v="1"/>
    <n v="43"/>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1"/>
    <x v="16"/>
    <n v="1"/>
    <n v="43"/>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1"/>
    <x v="16"/>
    <n v="1"/>
    <n v="43"/>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1"/>
    <x v="16"/>
    <n v="1"/>
    <n v="43"/>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2"/>
    <x v="24"/>
    <n v="1"/>
    <n v="48"/>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2"/>
    <x v="8"/>
    <n v="1"/>
    <n v="48"/>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2"/>
    <x v="11"/>
    <n v="1"/>
    <n v="48"/>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2"/>
    <x v="11"/>
    <n v="1"/>
    <n v="48"/>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2"/>
    <x v="13"/>
    <n v="1"/>
    <n v="48"/>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2"/>
    <x v="16"/>
    <n v="1"/>
    <n v="48"/>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2"/>
    <x v="16"/>
    <n v="1"/>
    <n v="48"/>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2"/>
    <x v="16"/>
    <n v="1"/>
    <n v="48"/>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2"/>
    <x v="16"/>
    <n v="1"/>
    <n v="48"/>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2"/>
    <x v="17"/>
    <n v="1"/>
    <n v="48"/>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2"/>
    <x v="17"/>
    <n v="1"/>
    <n v="48"/>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3"/>
    <x v="24"/>
    <n v="1"/>
    <n v="57"/>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3"/>
    <x v="9"/>
    <n v="1"/>
    <n v="57"/>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3"/>
    <x v="9"/>
    <n v="1"/>
    <n v="57"/>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3"/>
    <x v="9"/>
    <n v="1"/>
    <n v="57"/>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3"/>
    <x v="9"/>
    <n v="1"/>
    <n v="57"/>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3"/>
    <x v="9"/>
    <n v="1"/>
    <n v="57"/>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3"/>
    <x v="9"/>
    <n v="1"/>
    <n v="57"/>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3"/>
    <x v="11"/>
    <n v="1"/>
    <n v="57"/>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3"/>
    <x v="11"/>
    <n v="1"/>
    <n v="57"/>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3"/>
    <x v="12"/>
    <n v="1"/>
    <n v="57"/>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3"/>
    <x v="12"/>
    <n v="1"/>
    <n v="57"/>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3"/>
    <x v="12"/>
    <n v="1"/>
    <n v="57"/>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3"/>
    <x v="12"/>
    <n v="1"/>
    <n v="57"/>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3"/>
    <x v="13"/>
    <n v="1"/>
    <n v="57"/>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3"/>
    <x v="16"/>
    <n v="1"/>
    <n v="57"/>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3"/>
    <x v="16"/>
    <n v="1"/>
    <n v="57"/>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3"/>
    <x v="16"/>
    <n v="1"/>
    <n v="57"/>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3"/>
    <x v="16"/>
    <n v="1"/>
    <n v="57"/>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3"/>
    <x v="16"/>
    <n v="1"/>
    <n v="57"/>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3"/>
    <x v="16"/>
    <n v="1"/>
    <n v="57"/>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3"/>
    <x v="17"/>
    <n v="1"/>
    <n v="57"/>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3"/>
    <x v="17"/>
    <n v="1"/>
    <n v="57"/>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3"/>
    <x v="17"/>
    <n v="1"/>
    <n v="57"/>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3"/>
    <x v="17"/>
    <n v="1"/>
    <n v="57"/>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3"/>
    <x v="19"/>
    <n v="1"/>
    <n v="57"/>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3"/>
    <x v="19"/>
    <n v="1"/>
    <n v="57"/>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4"/>
    <x v="16"/>
    <n v="1"/>
    <n v="6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4"/>
    <x v="16"/>
    <n v="1"/>
    <n v="60"/>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5"/>
    <x v="8"/>
    <n v="1"/>
    <n v="61"/>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5"/>
    <x v="10"/>
    <n v="1"/>
    <n v="61"/>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5"/>
    <x v="11"/>
    <n v="1"/>
    <n v="61"/>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5"/>
    <x v="11"/>
    <n v="1"/>
    <n v="61"/>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5"/>
    <x v="11"/>
    <n v="1"/>
    <n v="61"/>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5"/>
    <x v="11"/>
    <n v="1"/>
    <n v="61"/>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6"/>
    <x v="9"/>
    <n v="1"/>
    <n v="62"/>
    <n v="300"/>
  </r>
  <r>
    <s v="INLAPL-210707-RV-2-4-MAM"/>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0"/>
    <x v="16"/>
    <x v="18"/>
    <n v="1"/>
    <n v="62"/>
    <n v="300"/>
  </r>
  <r>
    <s v="INLAPL-210707-RV-1-3-MAM"/>
    <s v="Roberto Vazquez"/>
    <d v="2007-07-21T00:00:00"/>
    <x v="1"/>
    <d v="1899-12-30T09:35:00"/>
    <d v="1899-12-30T10:15:00"/>
    <x v="11"/>
    <n v="2"/>
    <n v="1"/>
    <n v="3"/>
    <x v="2"/>
    <x v="1"/>
    <s v="La Plana/Las Cuevas, Isla Natividad, Baja California Sur"/>
    <x v="1"/>
    <n v="50.49"/>
    <n v="15.3"/>
    <n v="50.49"/>
    <n v="15.3"/>
    <n v="50.49"/>
    <n v="15.3"/>
    <s v="n/d"/>
    <s v="n/d"/>
    <x v="23"/>
    <x v="23"/>
    <n v="55.400000000000006"/>
    <n v="13"/>
    <n v="5"/>
    <x v="0"/>
    <x v="1"/>
    <x v="8"/>
    <n v="1"/>
    <n v="4"/>
    <n v="30"/>
  </r>
  <r>
    <s v="INLAPL-210707-RV-1-3-MAM"/>
    <s v="Roberto Vazquez"/>
    <d v="2007-07-21T00:00:00"/>
    <x v="1"/>
    <d v="1899-12-30T09:35:00"/>
    <d v="1899-12-30T10:15:00"/>
    <x v="11"/>
    <n v="2"/>
    <n v="1"/>
    <n v="3"/>
    <x v="2"/>
    <x v="1"/>
    <s v="La Plana/Las Cuevas, Isla Natividad, Baja California Sur"/>
    <x v="1"/>
    <n v="50.49"/>
    <n v="15.3"/>
    <n v="50.49"/>
    <n v="15.3"/>
    <n v="50.49"/>
    <n v="15.3"/>
    <s v="n/d"/>
    <s v="n/d"/>
    <x v="23"/>
    <x v="23"/>
    <n v="55.400000000000006"/>
    <n v="13"/>
    <n v="5"/>
    <x v="0"/>
    <x v="1"/>
    <x v="16"/>
    <n v="1"/>
    <n v="4"/>
    <n v="30"/>
  </r>
  <r>
    <s v="INLAPL-210707-RV-1-3-MAM"/>
    <s v="Roberto Vazquez"/>
    <d v="2007-07-21T00:00:00"/>
    <x v="1"/>
    <d v="1899-12-30T09:35:00"/>
    <d v="1899-12-30T10:15:00"/>
    <x v="11"/>
    <n v="2"/>
    <n v="1"/>
    <n v="3"/>
    <x v="2"/>
    <x v="1"/>
    <s v="La Plana/Las Cuevas, Isla Natividad, Baja California Sur"/>
    <x v="1"/>
    <n v="50.49"/>
    <n v="15.3"/>
    <n v="50.49"/>
    <n v="15.3"/>
    <n v="50.49"/>
    <n v="15.3"/>
    <s v="n/d"/>
    <s v="n/d"/>
    <x v="23"/>
    <x v="23"/>
    <n v="55.400000000000006"/>
    <n v="13"/>
    <n v="5"/>
    <x v="0"/>
    <x v="1"/>
    <x v="16"/>
    <n v="1"/>
    <n v="4"/>
    <n v="30"/>
  </r>
  <r>
    <s v="INLAPL-210707-RV-1-3-MAM"/>
    <s v="Roberto Vazquez"/>
    <d v="2007-07-21T00:00:00"/>
    <x v="1"/>
    <d v="1899-12-30T09:35:00"/>
    <d v="1899-12-30T10:15:00"/>
    <x v="11"/>
    <n v="2"/>
    <n v="1"/>
    <n v="3"/>
    <x v="2"/>
    <x v="1"/>
    <s v="La Plana/Las Cuevas, Isla Natividad, Baja California Sur"/>
    <x v="1"/>
    <n v="50.49"/>
    <n v="15.3"/>
    <n v="50.49"/>
    <n v="15.3"/>
    <n v="50.49"/>
    <n v="15.3"/>
    <s v="n/d"/>
    <s v="n/d"/>
    <x v="23"/>
    <x v="23"/>
    <n v="55.400000000000006"/>
    <n v="13"/>
    <n v="5"/>
    <x v="0"/>
    <x v="1"/>
    <x v="16"/>
    <n v="1"/>
    <n v="4"/>
    <n v="30"/>
  </r>
  <r>
    <s v="INLAPL-210707-RV-1-3-MAM"/>
    <s v="Roberto Vazquez"/>
    <d v="2007-07-21T00:00:00"/>
    <x v="1"/>
    <d v="1899-12-30T09:35:00"/>
    <d v="1899-12-30T10:15:00"/>
    <x v="11"/>
    <n v="2"/>
    <n v="1"/>
    <n v="3"/>
    <x v="2"/>
    <x v="1"/>
    <s v="La Plana/Las Cuevas, Isla Natividad, Baja California Sur"/>
    <x v="1"/>
    <n v="50.49"/>
    <n v="15.3"/>
    <n v="50.49"/>
    <n v="15.3"/>
    <n v="50.49"/>
    <n v="15.3"/>
    <s v="n/d"/>
    <s v="n/d"/>
    <x v="23"/>
    <x v="23"/>
    <n v="55.400000000000006"/>
    <n v="13"/>
    <n v="5"/>
    <x v="0"/>
    <x v="1"/>
    <x v="18"/>
    <n v="1"/>
    <n v="4"/>
    <n v="30"/>
  </r>
  <r>
    <s v="INLAPL-210707-RV-1-3-MAM"/>
    <s v="Roberto Vazquez"/>
    <d v="2007-07-21T00:00:00"/>
    <x v="1"/>
    <d v="1899-12-30T09:35:00"/>
    <d v="1899-12-30T10:15:00"/>
    <x v="11"/>
    <n v="2"/>
    <n v="1"/>
    <n v="3"/>
    <x v="2"/>
    <x v="1"/>
    <s v="La Plana/Las Cuevas, Isla Natividad, Baja California Sur"/>
    <x v="1"/>
    <n v="50.49"/>
    <n v="15.3"/>
    <n v="50.49"/>
    <n v="15.3"/>
    <n v="50.49"/>
    <n v="15.3"/>
    <s v="n/d"/>
    <s v="n/d"/>
    <x v="23"/>
    <x v="23"/>
    <n v="55.400000000000006"/>
    <n v="13"/>
    <n v="5"/>
    <x v="0"/>
    <x v="2"/>
    <x v="11"/>
    <n v="1"/>
    <n v="6"/>
    <n v="30"/>
  </r>
  <r>
    <s v="INLAPL-210707-RV-1-3-MAM"/>
    <s v="Roberto Vazquez"/>
    <d v="2007-07-21T00:00:00"/>
    <x v="1"/>
    <d v="1899-12-30T09:35:00"/>
    <d v="1899-12-30T10:15:00"/>
    <x v="11"/>
    <n v="2"/>
    <n v="1"/>
    <n v="3"/>
    <x v="2"/>
    <x v="1"/>
    <s v="La Plana/Las Cuevas, Isla Natividad, Baja California Sur"/>
    <x v="1"/>
    <n v="50.49"/>
    <n v="15.3"/>
    <n v="50.49"/>
    <n v="15.3"/>
    <n v="50.49"/>
    <n v="15.3"/>
    <s v="n/d"/>
    <s v="n/d"/>
    <x v="23"/>
    <x v="23"/>
    <n v="55.400000000000006"/>
    <n v="13"/>
    <n v="5"/>
    <x v="0"/>
    <x v="2"/>
    <x v="11"/>
    <n v="1"/>
    <n v="6"/>
    <n v="30"/>
  </r>
  <r>
    <s v="INLAPL-210707-RV-1-3-MAM"/>
    <s v="Roberto Vazquez"/>
    <d v="2007-07-21T00:00:00"/>
    <x v="1"/>
    <d v="1899-12-30T09:35:00"/>
    <d v="1899-12-30T10:15:00"/>
    <x v="11"/>
    <n v="2"/>
    <n v="1"/>
    <n v="3"/>
    <x v="2"/>
    <x v="1"/>
    <s v="La Plana/Las Cuevas, Isla Natividad, Baja California Sur"/>
    <x v="1"/>
    <n v="50.49"/>
    <n v="15.3"/>
    <n v="50.49"/>
    <n v="15.3"/>
    <n v="50.49"/>
    <n v="15.3"/>
    <s v="n/d"/>
    <s v="n/d"/>
    <x v="23"/>
    <x v="23"/>
    <n v="55.400000000000006"/>
    <n v="13"/>
    <n v="5"/>
    <x v="0"/>
    <x v="2"/>
    <x v="16"/>
    <n v="1"/>
    <n v="6"/>
    <n v="30"/>
  </r>
  <r>
    <s v="INLAPL-210707-RV-1-3-MAM"/>
    <s v="Roberto Vazquez"/>
    <d v="2007-07-21T00:00:00"/>
    <x v="1"/>
    <d v="1899-12-30T09:35:00"/>
    <d v="1899-12-30T10:15:00"/>
    <x v="11"/>
    <n v="2"/>
    <n v="1"/>
    <n v="3"/>
    <x v="2"/>
    <x v="1"/>
    <s v="La Plana/Las Cuevas, Isla Natividad, Baja California Sur"/>
    <x v="1"/>
    <n v="50.49"/>
    <n v="15.3"/>
    <n v="50.49"/>
    <n v="15.3"/>
    <n v="50.49"/>
    <n v="15.3"/>
    <s v="n/d"/>
    <s v="n/d"/>
    <x v="23"/>
    <x v="23"/>
    <n v="55.400000000000006"/>
    <n v="13"/>
    <n v="5"/>
    <x v="0"/>
    <x v="3"/>
    <x v="12"/>
    <n v="1"/>
    <n v="7"/>
    <n v="30"/>
  </r>
  <r>
    <s v="INLAPL-210707-RV-1-3-MAM"/>
    <s v="Roberto Vazquez"/>
    <d v="2007-07-21T00:00:00"/>
    <x v="1"/>
    <d v="1899-12-30T09:35:00"/>
    <d v="1899-12-30T10:15:00"/>
    <x v="11"/>
    <n v="2"/>
    <n v="1"/>
    <n v="3"/>
    <x v="2"/>
    <x v="1"/>
    <s v="La Plana/Las Cuevas, Isla Natividad, Baja California Sur"/>
    <x v="1"/>
    <n v="50.49"/>
    <n v="15.3"/>
    <n v="50.49"/>
    <n v="15.3"/>
    <n v="50.49"/>
    <n v="15.3"/>
    <s v="n/d"/>
    <s v="n/d"/>
    <x v="23"/>
    <x v="23"/>
    <n v="55.400000000000006"/>
    <n v="13"/>
    <n v="5"/>
    <x v="0"/>
    <x v="3"/>
    <x v="17"/>
    <n v="1"/>
    <n v="7"/>
    <n v="30"/>
  </r>
  <r>
    <s v="INLAPL-210707-RV-1-3-MAM"/>
    <s v="Roberto Vazquez"/>
    <d v="2007-07-21T00:00:00"/>
    <x v="1"/>
    <d v="1899-12-30T09:35:00"/>
    <d v="1899-12-30T10:15:00"/>
    <x v="11"/>
    <n v="2"/>
    <n v="1"/>
    <n v="3"/>
    <x v="2"/>
    <x v="1"/>
    <s v="La Plana/Las Cuevas, Isla Natividad, Baja California Sur"/>
    <x v="1"/>
    <n v="50.49"/>
    <n v="15.3"/>
    <n v="50.49"/>
    <n v="15.3"/>
    <n v="50.49"/>
    <n v="15.3"/>
    <s v="n/d"/>
    <s v="n/d"/>
    <x v="23"/>
    <x v="23"/>
    <n v="55.400000000000006"/>
    <n v="13"/>
    <n v="5"/>
    <x v="0"/>
    <x v="3"/>
    <x v="17"/>
    <n v="1"/>
    <n v="7"/>
    <n v="30"/>
  </r>
  <r>
    <s v="INLAPL-210707-RV-1-3-MAM"/>
    <s v="Roberto Vazquez"/>
    <d v="2007-07-21T00:00:00"/>
    <x v="1"/>
    <d v="1899-12-30T09:35:00"/>
    <d v="1899-12-30T10:15:00"/>
    <x v="11"/>
    <n v="2"/>
    <n v="1"/>
    <n v="3"/>
    <x v="2"/>
    <x v="1"/>
    <s v="La Plana/Las Cuevas, Isla Natividad, Baja California Sur"/>
    <x v="1"/>
    <n v="50.49"/>
    <n v="15.3"/>
    <n v="50.49"/>
    <n v="15.3"/>
    <n v="50.49"/>
    <n v="15.3"/>
    <s v="n/d"/>
    <s v="n/d"/>
    <x v="23"/>
    <x v="23"/>
    <n v="55.400000000000006"/>
    <n v="13"/>
    <n v="5"/>
    <x v="0"/>
    <x v="4"/>
    <x v="8"/>
    <n v="1"/>
    <n v="9"/>
    <n v="30"/>
  </r>
  <r>
    <s v="INLAPL-210707-RV-1-3-MAM"/>
    <s v="Roberto Vazquez"/>
    <d v="2007-07-21T00:00:00"/>
    <x v="1"/>
    <d v="1899-12-30T09:35:00"/>
    <d v="1899-12-30T10:15:00"/>
    <x v="11"/>
    <n v="2"/>
    <n v="1"/>
    <n v="3"/>
    <x v="2"/>
    <x v="1"/>
    <s v="La Plana/Las Cuevas, Isla Natividad, Baja California Sur"/>
    <x v="1"/>
    <n v="50.49"/>
    <n v="15.3"/>
    <n v="50.49"/>
    <n v="15.3"/>
    <n v="50.49"/>
    <n v="15.3"/>
    <s v="n/d"/>
    <s v="n/d"/>
    <x v="23"/>
    <x v="23"/>
    <n v="55.400000000000006"/>
    <n v="13"/>
    <n v="5"/>
    <x v="0"/>
    <x v="5"/>
    <x v="11"/>
    <n v="1"/>
    <n v="13"/>
    <n v="30"/>
  </r>
  <r>
    <s v="INLAPL-210707-RV-1-3-MAM"/>
    <s v="Roberto Vazquez"/>
    <d v="2007-07-21T00:00:00"/>
    <x v="1"/>
    <d v="1899-12-30T09:35:00"/>
    <d v="1899-12-30T10:15:00"/>
    <x v="11"/>
    <n v="2"/>
    <n v="1"/>
    <n v="3"/>
    <x v="2"/>
    <x v="1"/>
    <s v="La Plana/Las Cuevas, Isla Natividad, Baja California Sur"/>
    <x v="1"/>
    <n v="50.49"/>
    <n v="15.3"/>
    <n v="50.49"/>
    <n v="15.3"/>
    <n v="50.49"/>
    <n v="15.3"/>
    <s v="n/d"/>
    <s v="n/d"/>
    <x v="23"/>
    <x v="23"/>
    <n v="55.400000000000006"/>
    <n v="13"/>
    <n v="5"/>
    <x v="0"/>
    <x v="6"/>
    <x v="16"/>
    <n v="1"/>
    <n v="15"/>
    <n v="30"/>
  </r>
  <r>
    <s v="INLAPL-210707-RV-1-3-MAM"/>
    <s v="Roberto Vazquez"/>
    <d v="2007-07-21T00:00:00"/>
    <x v="1"/>
    <d v="1899-12-30T09:35:00"/>
    <d v="1899-12-30T10:15:00"/>
    <x v="11"/>
    <n v="2"/>
    <n v="1"/>
    <n v="3"/>
    <x v="2"/>
    <x v="1"/>
    <s v="La Plana/Las Cuevas, Isla Natividad, Baja California Sur"/>
    <x v="1"/>
    <n v="50.49"/>
    <n v="15.3"/>
    <n v="50.49"/>
    <n v="15.3"/>
    <n v="50.49"/>
    <n v="15.3"/>
    <s v="n/d"/>
    <s v="n/d"/>
    <x v="23"/>
    <x v="23"/>
    <n v="55.400000000000006"/>
    <n v="13"/>
    <n v="5"/>
    <x v="0"/>
    <x v="6"/>
    <x v="14"/>
    <n v="1"/>
    <n v="15"/>
    <n v="30"/>
  </r>
  <r>
    <s v="INLAPL-210707-RV-1-3-MAM"/>
    <s v="Roberto Vazquez"/>
    <d v="2007-07-21T00:00:00"/>
    <x v="1"/>
    <d v="1899-12-30T09:35:00"/>
    <d v="1899-12-30T10:15:00"/>
    <x v="11"/>
    <n v="2"/>
    <n v="1"/>
    <n v="3"/>
    <x v="2"/>
    <x v="1"/>
    <s v="La Plana/Las Cuevas, Isla Natividad, Baja California Sur"/>
    <x v="1"/>
    <n v="50.49"/>
    <n v="15.3"/>
    <n v="50.49"/>
    <n v="15.3"/>
    <n v="50.49"/>
    <n v="15.3"/>
    <s v="n/d"/>
    <s v="n/d"/>
    <x v="23"/>
    <x v="23"/>
    <n v="55.400000000000006"/>
    <n v="13"/>
    <n v="5"/>
    <x v="0"/>
    <x v="7"/>
    <x v="16"/>
    <n v="1"/>
    <n v="17"/>
    <n v="30"/>
  </r>
  <r>
    <s v="INLAPL-210707-RV-1-3-MAM"/>
    <s v="Roberto Vazquez"/>
    <d v="2007-07-21T00:00:00"/>
    <x v="1"/>
    <d v="1899-12-30T09:35:00"/>
    <d v="1899-12-30T10:15:00"/>
    <x v="11"/>
    <n v="2"/>
    <n v="1"/>
    <n v="3"/>
    <x v="2"/>
    <x v="1"/>
    <s v="La Plana/Las Cuevas, Isla Natividad, Baja California Sur"/>
    <x v="1"/>
    <n v="50.49"/>
    <n v="15.3"/>
    <n v="50.49"/>
    <n v="15.3"/>
    <n v="50.49"/>
    <n v="15.3"/>
    <s v="n/d"/>
    <s v="n/d"/>
    <x v="23"/>
    <x v="23"/>
    <n v="55.400000000000006"/>
    <n v="13"/>
    <n v="5"/>
    <x v="0"/>
    <x v="7"/>
    <x v="14"/>
    <n v="1"/>
    <n v="17"/>
    <n v="30"/>
  </r>
  <r>
    <s v="INLAPL-210707-RV-1-3-MAM"/>
    <s v="Roberto Vazquez"/>
    <d v="2007-07-21T00:00:00"/>
    <x v="1"/>
    <d v="1899-12-30T09:35:00"/>
    <d v="1899-12-30T10:15:00"/>
    <x v="11"/>
    <n v="2"/>
    <n v="1"/>
    <n v="3"/>
    <x v="2"/>
    <x v="1"/>
    <s v="La Plana/Las Cuevas, Isla Natividad, Baja California Sur"/>
    <x v="1"/>
    <n v="50.49"/>
    <n v="15.3"/>
    <n v="50.49"/>
    <n v="15.3"/>
    <n v="50.49"/>
    <n v="15.3"/>
    <s v="n/d"/>
    <s v="n/d"/>
    <x v="23"/>
    <x v="23"/>
    <n v="55.400000000000006"/>
    <n v="13"/>
    <n v="5"/>
    <x v="0"/>
    <x v="8"/>
    <x v="14"/>
    <n v="1"/>
    <n v="19"/>
    <n v="30"/>
  </r>
  <r>
    <s v="INLAPL-210707-RV-1-3-MAM"/>
    <s v="Roberto Vazquez"/>
    <d v="2007-07-21T00:00:00"/>
    <x v="1"/>
    <d v="1899-12-30T09:35:00"/>
    <d v="1899-12-30T10:15:00"/>
    <x v="11"/>
    <n v="2"/>
    <n v="1"/>
    <n v="3"/>
    <x v="2"/>
    <x v="1"/>
    <s v="La Plana/Las Cuevas, Isla Natividad, Baja California Sur"/>
    <x v="1"/>
    <n v="50.49"/>
    <n v="15.3"/>
    <n v="50.49"/>
    <n v="15.3"/>
    <n v="50.49"/>
    <n v="15.3"/>
    <s v="n/d"/>
    <s v="n/d"/>
    <x v="23"/>
    <x v="23"/>
    <n v="55.400000000000006"/>
    <n v="13"/>
    <n v="5"/>
    <x v="0"/>
    <x v="9"/>
    <x v="14"/>
    <n v="1"/>
    <n v="23"/>
    <n v="30"/>
  </r>
  <r>
    <s v="INLAPL-210707-RV-1-3-MAM"/>
    <s v="Roberto Vazquez"/>
    <d v="2007-07-21T00:00:00"/>
    <x v="1"/>
    <d v="1899-12-30T09:35:00"/>
    <d v="1899-12-30T10:15:00"/>
    <x v="11"/>
    <n v="2"/>
    <n v="1"/>
    <n v="3"/>
    <x v="2"/>
    <x v="1"/>
    <s v="La Plana/Las Cuevas, Isla Natividad, Baja California Sur"/>
    <x v="1"/>
    <n v="50.49"/>
    <n v="15.3"/>
    <n v="50.49"/>
    <n v="15.3"/>
    <n v="50.49"/>
    <n v="15.3"/>
    <s v="n/d"/>
    <s v="n/d"/>
    <x v="23"/>
    <x v="23"/>
    <n v="55.400000000000006"/>
    <n v="13"/>
    <n v="5"/>
    <x v="0"/>
    <x v="10"/>
    <x v="11"/>
    <n v="1"/>
    <n v="26"/>
    <n v="30"/>
  </r>
  <r>
    <s v="INLAPL-210707-RV-1-3-MAM"/>
    <s v="Roberto Vazquez"/>
    <d v="2007-07-21T00:00:00"/>
    <x v="1"/>
    <d v="1899-12-30T09:35:00"/>
    <d v="1899-12-30T10:15:00"/>
    <x v="11"/>
    <n v="2"/>
    <n v="1"/>
    <n v="3"/>
    <x v="2"/>
    <x v="1"/>
    <s v="La Plana/Las Cuevas, Isla Natividad, Baja California Sur"/>
    <x v="1"/>
    <n v="50.49"/>
    <n v="15.3"/>
    <n v="50.49"/>
    <n v="15.3"/>
    <n v="50.49"/>
    <n v="15.3"/>
    <s v="n/d"/>
    <s v="n/d"/>
    <x v="23"/>
    <x v="23"/>
    <n v="55.400000000000006"/>
    <n v="13"/>
    <n v="5"/>
    <x v="0"/>
    <x v="10"/>
    <x v="16"/>
    <n v="1"/>
    <n v="26"/>
    <n v="30"/>
  </r>
  <r>
    <s v="INLAPL-210707-RV-1-3-MAM"/>
    <s v="Roberto Vazquez"/>
    <d v="2007-07-21T00:00:00"/>
    <x v="1"/>
    <d v="1899-12-30T09:35:00"/>
    <d v="1899-12-30T10:15:00"/>
    <x v="11"/>
    <n v="2"/>
    <n v="1"/>
    <n v="3"/>
    <x v="2"/>
    <x v="1"/>
    <s v="La Plana/Las Cuevas, Isla Natividad, Baja California Sur"/>
    <x v="1"/>
    <n v="50.49"/>
    <n v="15.3"/>
    <n v="50.49"/>
    <n v="15.3"/>
    <n v="50.49"/>
    <n v="15.3"/>
    <s v="n/d"/>
    <s v="n/d"/>
    <x v="23"/>
    <x v="23"/>
    <n v="55.400000000000006"/>
    <n v="13"/>
    <n v="5"/>
    <x v="0"/>
    <x v="11"/>
    <x v="11"/>
    <n v="1"/>
    <n v="34"/>
    <n v="30"/>
  </r>
  <r>
    <s v="INLAPL-210707-RV-1-3-MAM"/>
    <s v="Roberto Vazquez"/>
    <d v="2007-07-21T00:00:00"/>
    <x v="1"/>
    <d v="1899-12-30T09:35:00"/>
    <d v="1899-12-30T10:15:00"/>
    <x v="11"/>
    <n v="2"/>
    <n v="1"/>
    <n v="3"/>
    <x v="2"/>
    <x v="1"/>
    <s v="La Plana/Las Cuevas, Isla Natividad, Baja California Sur"/>
    <x v="1"/>
    <n v="50.49"/>
    <n v="15.3"/>
    <n v="50.49"/>
    <n v="15.3"/>
    <n v="50.49"/>
    <n v="15.3"/>
    <s v="n/d"/>
    <s v="n/d"/>
    <x v="23"/>
    <x v="23"/>
    <n v="55.400000000000006"/>
    <n v="13"/>
    <n v="5"/>
    <x v="0"/>
    <x v="11"/>
    <x v="13"/>
    <n v="1"/>
    <n v="34"/>
    <n v="30"/>
  </r>
  <r>
    <s v="INLAPL-210707-RV-1-3-MAM"/>
    <s v="Roberto Vazquez"/>
    <d v="2007-07-21T00:00:00"/>
    <x v="1"/>
    <d v="1899-12-30T09:35:00"/>
    <d v="1899-12-30T10:15:00"/>
    <x v="11"/>
    <n v="2"/>
    <n v="1"/>
    <n v="3"/>
    <x v="2"/>
    <x v="1"/>
    <s v="La Plana/Las Cuevas, Isla Natividad, Baja California Sur"/>
    <x v="1"/>
    <n v="50.49"/>
    <n v="15.3"/>
    <n v="50.49"/>
    <n v="15.3"/>
    <n v="50.49"/>
    <n v="15.3"/>
    <s v="n/d"/>
    <s v="n/d"/>
    <x v="23"/>
    <x v="23"/>
    <n v="55.400000000000006"/>
    <n v="13"/>
    <n v="5"/>
    <x v="0"/>
    <x v="11"/>
    <x v="16"/>
    <n v="1"/>
    <n v="34"/>
    <n v="3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1"/>
    <x v="16"/>
    <n v="1"/>
    <n v="3"/>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1"/>
    <x v="17"/>
    <n v="1"/>
    <n v="3"/>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1"/>
    <x v="17"/>
    <n v="1"/>
    <n v="3"/>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1"/>
    <x v="18"/>
    <n v="1"/>
    <n v="3"/>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2"/>
    <x v="10"/>
    <n v="1"/>
    <n v="6"/>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2"/>
    <x v="11"/>
    <n v="1"/>
    <n v="6"/>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2"/>
    <x v="11"/>
    <n v="1"/>
    <n v="6"/>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3"/>
    <x v="9"/>
    <n v="1"/>
    <n v="8"/>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3"/>
    <x v="9"/>
    <n v="1"/>
    <n v="8"/>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3"/>
    <x v="11"/>
    <n v="1"/>
    <n v="8"/>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3"/>
    <x v="12"/>
    <n v="1"/>
    <n v="8"/>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3"/>
    <x v="13"/>
    <n v="1"/>
    <n v="8"/>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4"/>
    <x v="8"/>
    <n v="1"/>
    <n v="9"/>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4"/>
    <x v="11"/>
    <n v="1"/>
    <n v="9"/>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4"/>
    <x v="11"/>
    <n v="1"/>
    <n v="9"/>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4"/>
    <x v="11"/>
    <n v="1"/>
    <n v="9"/>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4"/>
    <x v="13"/>
    <n v="1"/>
    <n v="9"/>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5"/>
    <x v="9"/>
    <n v="1"/>
    <n v="10"/>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5"/>
    <x v="10"/>
    <n v="1"/>
    <n v="10"/>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6"/>
    <x v="7"/>
    <n v="1"/>
    <n v="11"/>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7"/>
    <x v="9"/>
    <n v="1"/>
    <n v="11"/>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7"/>
    <x v="10"/>
    <n v="1"/>
    <n v="11"/>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7"/>
    <x v="12"/>
    <n v="1"/>
    <n v="11"/>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8"/>
    <x v="24"/>
    <n v="1"/>
    <n v="15"/>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8"/>
    <x v="18"/>
    <n v="1"/>
    <n v="15"/>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8"/>
    <x v="18"/>
    <n v="1"/>
    <n v="15"/>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8"/>
    <x v="19"/>
    <n v="1"/>
    <n v="15"/>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9"/>
    <x v="24"/>
    <n v="1"/>
    <n v="17"/>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9"/>
    <x v="6"/>
    <n v="1"/>
    <n v="17"/>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9"/>
    <x v="10"/>
    <n v="1"/>
    <n v="17"/>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10"/>
    <x v="12"/>
    <n v="1"/>
    <n v="21"/>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11"/>
    <x v="0"/>
    <n v="1"/>
    <n v="23"/>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11"/>
    <x v="0"/>
    <n v="1"/>
    <n v="23"/>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11"/>
    <x v="6"/>
    <n v="1"/>
    <n v="23"/>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11"/>
    <x v="11"/>
    <n v="1"/>
    <n v="23"/>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11"/>
    <x v="11"/>
    <n v="1"/>
    <n v="23"/>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11"/>
    <x v="16"/>
    <n v="1"/>
    <n v="23"/>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11"/>
    <x v="19"/>
    <n v="1"/>
    <n v="23"/>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11"/>
    <x v="19"/>
    <n v="1"/>
    <n v="23"/>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11"/>
    <x v="19"/>
    <n v="1"/>
    <n v="23"/>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11"/>
    <x v="19"/>
    <n v="1"/>
    <n v="23"/>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11"/>
    <x v="19"/>
    <n v="1"/>
    <n v="23"/>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12"/>
    <x v="3"/>
    <n v="1"/>
    <n v="24"/>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13"/>
    <x v="13"/>
    <n v="1"/>
    <n v="25"/>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14"/>
    <x v="9"/>
    <n v="1"/>
    <n v="27"/>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14"/>
    <x v="9"/>
    <n v="1"/>
    <n v="27"/>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15"/>
    <x v="24"/>
    <n v="1"/>
    <n v="32"/>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15"/>
    <x v="9"/>
    <n v="1"/>
    <n v="32"/>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15"/>
    <x v="11"/>
    <n v="1"/>
    <n v="32"/>
    <n v="120"/>
  </r>
  <r>
    <s v="INREBA-230707-RV-1-1-MAM"/>
    <s v="Roberto Vazquez"/>
    <d v="2007-07-23T00:00:00"/>
    <x v="1"/>
    <d v="1899-12-30T09:40:00"/>
    <d v="1899-12-30T10:22:00"/>
    <x v="19"/>
    <n v="2"/>
    <n v="1"/>
    <n v="1"/>
    <x v="0"/>
    <x v="2"/>
    <s v="La Reventadora de Babencho, Isla Natividad Baja California Sur"/>
    <x v="0"/>
    <n v="51.48"/>
    <n v="15.6"/>
    <n v="51.48"/>
    <n v="15.6"/>
    <n v="51.48"/>
    <n v="15.6"/>
    <s v="n/d"/>
    <s v="n/d"/>
    <x v="24"/>
    <x v="24"/>
    <n v="53.6"/>
    <n v="12"/>
    <n v="5"/>
    <x v="0"/>
    <x v="15"/>
    <x v="11"/>
    <n v="1"/>
    <n v="32"/>
    <n v="120"/>
  </r>
  <r>
    <s v="INREBA-230707-RV-2-2-MAM"/>
    <s v="Roberto Vazquez"/>
    <d v="2007-07-23T00:00:00"/>
    <x v="1"/>
    <d v="1899-12-30T11:19:00"/>
    <d v="1899-12-30T12:18:00"/>
    <x v="20"/>
    <n v="2"/>
    <n v="2"/>
    <n v="2"/>
    <x v="1"/>
    <x v="2"/>
    <s v="La Reventadora de Babencho, Isla Natividad Baja California Sur"/>
    <x v="0"/>
    <n v="46.199999999999996"/>
    <n v="14"/>
    <n v="46.199999999999996"/>
    <n v="14"/>
    <n v="46.199999999999996"/>
    <n v="14"/>
    <s v="n/d"/>
    <s v="n/d"/>
    <x v="25"/>
    <x v="25"/>
    <n v="53.6"/>
    <n v="12"/>
    <n v="4"/>
    <x v="0"/>
    <x v="1"/>
    <x v="18"/>
    <n v="1"/>
    <n v="6"/>
    <n v="120"/>
  </r>
  <r>
    <s v="INREBA-230707-RV-2-2-MAM"/>
    <s v="Roberto Vazquez"/>
    <d v="2007-07-23T00:00:00"/>
    <x v="1"/>
    <d v="1899-12-30T11:19:00"/>
    <d v="1899-12-30T12:18:00"/>
    <x v="20"/>
    <n v="2"/>
    <n v="2"/>
    <n v="2"/>
    <x v="1"/>
    <x v="2"/>
    <s v="La Reventadora de Babencho, Isla Natividad Baja California Sur"/>
    <x v="0"/>
    <n v="46.199999999999996"/>
    <n v="14"/>
    <n v="46.199999999999996"/>
    <n v="14"/>
    <n v="46.199999999999996"/>
    <n v="14"/>
    <s v="n/d"/>
    <s v="n/d"/>
    <x v="25"/>
    <x v="25"/>
    <n v="53.6"/>
    <n v="12"/>
    <n v="4"/>
    <x v="0"/>
    <x v="1"/>
    <x v="18"/>
    <n v="1"/>
    <n v="6"/>
    <n v="120"/>
  </r>
  <r>
    <s v="INREBA-230707-RV-2-2-MAM"/>
    <s v="Roberto Vazquez"/>
    <d v="2007-07-23T00:00:00"/>
    <x v="1"/>
    <d v="1899-12-30T11:19:00"/>
    <d v="1899-12-30T12:18:00"/>
    <x v="20"/>
    <n v="2"/>
    <n v="2"/>
    <n v="2"/>
    <x v="1"/>
    <x v="2"/>
    <s v="La Reventadora de Babencho, Isla Natividad Baja California Sur"/>
    <x v="0"/>
    <n v="46.199999999999996"/>
    <n v="14"/>
    <n v="46.199999999999996"/>
    <n v="14"/>
    <n v="46.199999999999996"/>
    <n v="14"/>
    <s v="n/d"/>
    <s v="n/d"/>
    <x v="25"/>
    <x v="25"/>
    <n v="53.6"/>
    <n v="12"/>
    <n v="4"/>
    <x v="0"/>
    <x v="2"/>
    <x v="14"/>
    <n v="1"/>
    <n v="8"/>
    <n v="120"/>
  </r>
  <r>
    <s v="INREBA-230707-RV-2-2-MAM"/>
    <s v="Roberto Vazquez"/>
    <d v="2007-07-23T00:00:00"/>
    <x v="1"/>
    <d v="1899-12-30T11:19:00"/>
    <d v="1899-12-30T12:18:00"/>
    <x v="20"/>
    <n v="2"/>
    <n v="2"/>
    <n v="2"/>
    <x v="1"/>
    <x v="2"/>
    <s v="La Reventadora de Babencho, Isla Natividad Baja California Sur"/>
    <x v="0"/>
    <n v="46.199999999999996"/>
    <n v="14"/>
    <n v="46.199999999999996"/>
    <n v="14"/>
    <n v="46.199999999999996"/>
    <n v="14"/>
    <s v="n/d"/>
    <s v="n/d"/>
    <x v="25"/>
    <x v="25"/>
    <n v="53.6"/>
    <n v="12"/>
    <n v="4"/>
    <x v="0"/>
    <x v="3"/>
    <x v="13"/>
    <n v="1"/>
    <n v="12"/>
    <n v="120"/>
  </r>
  <r>
    <s v="INREBA-230707-RV-2-2-MAM"/>
    <s v="Roberto Vazquez"/>
    <d v="2007-07-23T00:00:00"/>
    <x v="1"/>
    <d v="1899-12-30T11:19:00"/>
    <d v="1899-12-30T12:18:00"/>
    <x v="20"/>
    <n v="2"/>
    <n v="2"/>
    <n v="2"/>
    <x v="1"/>
    <x v="2"/>
    <s v="La Reventadora de Babencho, Isla Natividad Baja California Sur"/>
    <x v="0"/>
    <n v="46.199999999999996"/>
    <n v="14"/>
    <n v="46.199999999999996"/>
    <n v="14"/>
    <n v="46.199999999999996"/>
    <n v="14"/>
    <s v="n/d"/>
    <s v="n/d"/>
    <x v="25"/>
    <x v="25"/>
    <n v="53.6"/>
    <n v="12"/>
    <n v="4"/>
    <x v="0"/>
    <x v="3"/>
    <x v="17"/>
    <n v="1"/>
    <n v="12"/>
    <n v="120"/>
  </r>
  <r>
    <s v="INREBA-230707-RV-2-2-MAM"/>
    <s v="Roberto Vazquez"/>
    <d v="2007-07-23T00:00:00"/>
    <x v="1"/>
    <d v="1899-12-30T11:19:00"/>
    <d v="1899-12-30T12:18:00"/>
    <x v="20"/>
    <n v="2"/>
    <n v="2"/>
    <n v="2"/>
    <x v="1"/>
    <x v="2"/>
    <s v="La Reventadora de Babencho, Isla Natividad Baja California Sur"/>
    <x v="0"/>
    <n v="46.199999999999996"/>
    <n v="14"/>
    <n v="46.199999999999996"/>
    <n v="14"/>
    <n v="46.199999999999996"/>
    <n v="14"/>
    <s v="n/d"/>
    <s v="n/d"/>
    <x v="25"/>
    <x v="25"/>
    <n v="53.6"/>
    <n v="12"/>
    <n v="4"/>
    <x v="0"/>
    <x v="3"/>
    <x v="18"/>
    <n v="1"/>
    <n v="12"/>
    <n v="120"/>
  </r>
  <r>
    <s v="INREBA-230707-RV-2-2-MAM"/>
    <s v="Roberto Vazquez"/>
    <d v="2007-07-23T00:00:00"/>
    <x v="1"/>
    <d v="1899-12-30T11:19:00"/>
    <d v="1899-12-30T12:18:00"/>
    <x v="20"/>
    <n v="2"/>
    <n v="2"/>
    <n v="2"/>
    <x v="1"/>
    <x v="2"/>
    <s v="La Reventadora de Babencho, Isla Natividad Baja California Sur"/>
    <x v="0"/>
    <n v="46.199999999999996"/>
    <n v="14"/>
    <n v="46.199999999999996"/>
    <n v="14"/>
    <n v="46.199999999999996"/>
    <n v="14"/>
    <s v="n/d"/>
    <s v="n/d"/>
    <x v="25"/>
    <x v="25"/>
    <n v="53.6"/>
    <n v="12"/>
    <n v="4"/>
    <x v="0"/>
    <x v="3"/>
    <x v="18"/>
    <n v="1"/>
    <n v="12"/>
    <n v="120"/>
  </r>
  <r>
    <s v="INREBA-230707-RV-2-2-MAM"/>
    <s v="Roberto Vazquez"/>
    <d v="2007-07-23T00:00:00"/>
    <x v="1"/>
    <d v="1899-12-30T11:19:00"/>
    <d v="1899-12-30T12:18:00"/>
    <x v="20"/>
    <n v="2"/>
    <n v="2"/>
    <n v="2"/>
    <x v="1"/>
    <x v="2"/>
    <s v="La Reventadora de Babencho, Isla Natividad Baja California Sur"/>
    <x v="0"/>
    <n v="46.199999999999996"/>
    <n v="14"/>
    <n v="46.199999999999996"/>
    <n v="14"/>
    <n v="46.199999999999996"/>
    <n v="14"/>
    <s v="n/d"/>
    <s v="n/d"/>
    <x v="25"/>
    <x v="25"/>
    <n v="53.6"/>
    <n v="12"/>
    <n v="4"/>
    <x v="0"/>
    <x v="4"/>
    <x v="14"/>
    <n v="1"/>
    <n v="15"/>
    <n v="120"/>
  </r>
  <r>
    <s v="INREBA-230707-RV-2-2-MAM"/>
    <s v="Roberto Vazquez"/>
    <d v="2007-07-23T00:00:00"/>
    <x v="1"/>
    <d v="1899-12-30T11:19:00"/>
    <d v="1899-12-30T12:18:00"/>
    <x v="20"/>
    <n v="2"/>
    <n v="2"/>
    <n v="2"/>
    <x v="1"/>
    <x v="2"/>
    <s v="La Reventadora de Babencho, Isla Natividad Baja California Sur"/>
    <x v="0"/>
    <n v="46.199999999999996"/>
    <n v="14"/>
    <n v="46.199999999999996"/>
    <n v="14"/>
    <n v="46.199999999999996"/>
    <n v="14"/>
    <s v="n/d"/>
    <s v="n/d"/>
    <x v="25"/>
    <x v="25"/>
    <n v="53.6"/>
    <n v="12"/>
    <n v="4"/>
    <x v="0"/>
    <x v="5"/>
    <x v="17"/>
    <n v="1"/>
    <n v="18"/>
    <n v="120"/>
  </r>
  <r>
    <s v="INREBA-230707-RV-2-2-MAM"/>
    <s v="Roberto Vazquez"/>
    <d v="2007-07-23T00:00:00"/>
    <x v="1"/>
    <d v="1899-12-30T11:19:00"/>
    <d v="1899-12-30T12:18:00"/>
    <x v="20"/>
    <n v="2"/>
    <n v="2"/>
    <n v="2"/>
    <x v="1"/>
    <x v="2"/>
    <s v="La Reventadora de Babencho, Isla Natividad Baja California Sur"/>
    <x v="0"/>
    <n v="46.199999999999996"/>
    <n v="14"/>
    <n v="46.199999999999996"/>
    <n v="14"/>
    <n v="46.199999999999996"/>
    <n v="14"/>
    <s v="n/d"/>
    <s v="n/d"/>
    <x v="25"/>
    <x v="25"/>
    <n v="53.6"/>
    <n v="12"/>
    <n v="4"/>
    <x v="0"/>
    <x v="6"/>
    <x v="9"/>
    <n v="1"/>
    <n v="21"/>
    <n v="120"/>
  </r>
  <r>
    <s v="INREBA-230707-RV-2-2-MAM"/>
    <s v="Roberto Vazquez"/>
    <d v="2007-07-23T00:00:00"/>
    <x v="1"/>
    <d v="1899-12-30T11:19:00"/>
    <d v="1899-12-30T12:18:00"/>
    <x v="20"/>
    <n v="2"/>
    <n v="2"/>
    <n v="2"/>
    <x v="1"/>
    <x v="2"/>
    <s v="La Reventadora de Babencho, Isla Natividad Baja California Sur"/>
    <x v="0"/>
    <n v="46.199999999999996"/>
    <n v="14"/>
    <n v="46.199999999999996"/>
    <n v="14"/>
    <n v="46.199999999999996"/>
    <n v="14"/>
    <s v="n/d"/>
    <s v="n/d"/>
    <x v="25"/>
    <x v="25"/>
    <n v="53.6"/>
    <n v="12"/>
    <n v="4"/>
    <x v="0"/>
    <x v="7"/>
    <x v="18"/>
    <n v="1"/>
    <n v="25"/>
    <n v="120"/>
  </r>
  <r>
    <s v="INREBA-230707-RV-2-2-MAM"/>
    <s v="Roberto Vazquez"/>
    <d v="2007-07-23T00:00:00"/>
    <x v="1"/>
    <d v="1899-12-30T11:19:00"/>
    <d v="1899-12-30T12:18:00"/>
    <x v="20"/>
    <n v="2"/>
    <n v="2"/>
    <n v="2"/>
    <x v="1"/>
    <x v="2"/>
    <s v="La Reventadora de Babencho, Isla Natividad Baja California Sur"/>
    <x v="0"/>
    <n v="46.199999999999996"/>
    <n v="14"/>
    <n v="46.199999999999996"/>
    <n v="14"/>
    <n v="46.199999999999996"/>
    <n v="14"/>
    <s v="n/d"/>
    <s v="n/d"/>
    <x v="25"/>
    <x v="25"/>
    <n v="53.6"/>
    <n v="12"/>
    <n v="4"/>
    <x v="0"/>
    <x v="7"/>
    <x v="20"/>
    <n v="1"/>
    <n v="25"/>
    <n v="120"/>
  </r>
  <r>
    <s v="INREBA-230707-RV-2-2-MAM"/>
    <s v="Roberto Vazquez"/>
    <d v="2007-07-23T00:00:00"/>
    <x v="1"/>
    <d v="1899-12-30T11:19:00"/>
    <d v="1899-12-30T12:18:00"/>
    <x v="20"/>
    <n v="2"/>
    <n v="2"/>
    <n v="2"/>
    <x v="1"/>
    <x v="2"/>
    <s v="La Reventadora de Babencho, Isla Natividad Baja California Sur"/>
    <x v="0"/>
    <n v="46.199999999999996"/>
    <n v="14"/>
    <n v="46.199999999999996"/>
    <n v="14"/>
    <n v="46.199999999999996"/>
    <n v="14"/>
    <s v="n/d"/>
    <s v="n/d"/>
    <x v="25"/>
    <x v="25"/>
    <n v="53.6"/>
    <n v="12"/>
    <n v="4"/>
    <x v="0"/>
    <x v="8"/>
    <x v="5"/>
    <n v="1"/>
    <n v="26"/>
    <n v="120"/>
  </r>
  <r>
    <s v="INREBA-230707-RV-2-2-MAM"/>
    <s v="Roberto Vazquez"/>
    <d v="2007-07-23T00:00:00"/>
    <x v="1"/>
    <d v="1899-12-30T11:19:00"/>
    <d v="1899-12-30T12:18:00"/>
    <x v="20"/>
    <n v="2"/>
    <n v="2"/>
    <n v="2"/>
    <x v="1"/>
    <x v="2"/>
    <s v="La Reventadora de Babencho, Isla Natividad Baja California Sur"/>
    <x v="0"/>
    <n v="46.199999999999996"/>
    <n v="14"/>
    <n v="46.199999999999996"/>
    <n v="14"/>
    <n v="46.199999999999996"/>
    <n v="14"/>
    <s v="n/d"/>
    <s v="n/d"/>
    <x v="25"/>
    <x v="25"/>
    <n v="53.6"/>
    <n v="12"/>
    <n v="4"/>
    <x v="0"/>
    <x v="9"/>
    <x v="14"/>
    <n v="1"/>
    <n v="29"/>
    <n v="120"/>
  </r>
  <r>
    <s v="INREBA-230707-RV-2-2-MAM"/>
    <s v="Roberto Vazquez"/>
    <d v="2007-07-23T00:00:00"/>
    <x v="1"/>
    <d v="1899-12-30T11:19:00"/>
    <d v="1899-12-30T12:18:00"/>
    <x v="20"/>
    <n v="2"/>
    <n v="2"/>
    <n v="2"/>
    <x v="1"/>
    <x v="2"/>
    <s v="La Reventadora de Babencho, Isla Natividad Baja California Sur"/>
    <x v="0"/>
    <n v="46.199999999999996"/>
    <n v="14"/>
    <n v="46.199999999999996"/>
    <n v="14"/>
    <n v="46.199999999999996"/>
    <n v="14"/>
    <s v="n/d"/>
    <s v="n/d"/>
    <x v="25"/>
    <x v="25"/>
    <n v="53.6"/>
    <n v="12"/>
    <n v="4"/>
    <x v="0"/>
    <x v="9"/>
    <x v="18"/>
    <n v="1"/>
    <n v="29"/>
    <n v="120"/>
  </r>
  <r>
    <s v="INREBA-230707-RV-2-2-MAM"/>
    <s v="Roberto Vazquez"/>
    <d v="2007-07-23T00:00:00"/>
    <x v="1"/>
    <d v="1899-12-30T11:19:00"/>
    <d v="1899-12-30T12:18:00"/>
    <x v="20"/>
    <n v="2"/>
    <n v="2"/>
    <n v="2"/>
    <x v="1"/>
    <x v="2"/>
    <s v="La Reventadora de Babencho, Isla Natividad Baja California Sur"/>
    <x v="0"/>
    <n v="46.199999999999996"/>
    <n v="14"/>
    <n v="46.199999999999996"/>
    <n v="14"/>
    <n v="46.199999999999996"/>
    <n v="14"/>
    <s v="n/d"/>
    <s v="n/d"/>
    <x v="25"/>
    <x v="25"/>
    <n v="53.6"/>
    <n v="12"/>
    <n v="4"/>
    <x v="0"/>
    <x v="9"/>
    <x v="20"/>
    <n v="1"/>
    <n v="29"/>
    <n v="120"/>
  </r>
  <r>
    <s v="INREBA-230707-RV-2-2-MAM"/>
    <s v="Roberto Vazquez"/>
    <d v="2007-07-23T00:00:00"/>
    <x v="1"/>
    <d v="1899-12-30T11:19:00"/>
    <d v="1899-12-30T12:18:00"/>
    <x v="20"/>
    <n v="2"/>
    <n v="2"/>
    <n v="2"/>
    <x v="1"/>
    <x v="2"/>
    <s v="La Reventadora de Babencho, Isla Natividad Baja California Sur"/>
    <x v="0"/>
    <n v="46.199999999999996"/>
    <n v="14"/>
    <n v="46.199999999999996"/>
    <n v="14"/>
    <n v="46.199999999999996"/>
    <n v="14"/>
    <s v="n/d"/>
    <s v="n/d"/>
    <x v="25"/>
    <x v="25"/>
    <n v="53.6"/>
    <n v="12"/>
    <n v="4"/>
    <x v="0"/>
    <x v="10"/>
    <x v="12"/>
    <n v="1"/>
    <n v="31"/>
    <n v="120"/>
  </r>
  <r>
    <s v="INREBA-230707-RV-2-2-MAM"/>
    <s v="Roberto Vazquez"/>
    <d v="2007-07-23T00:00:00"/>
    <x v="1"/>
    <d v="1899-12-30T11:19:00"/>
    <d v="1899-12-30T12:18:00"/>
    <x v="20"/>
    <n v="2"/>
    <n v="2"/>
    <n v="2"/>
    <x v="1"/>
    <x v="2"/>
    <s v="La Reventadora de Babencho, Isla Natividad Baja California Sur"/>
    <x v="0"/>
    <n v="46.199999999999996"/>
    <n v="14"/>
    <n v="46.199999999999996"/>
    <n v="14"/>
    <n v="46.199999999999996"/>
    <n v="14"/>
    <s v="n/d"/>
    <s v="n/d"/>
    <x v="25"/>
    <x v="25"/>
    <n v="53.6"/>
    <n v="12"/>
    <n v="4"/>
    <x v="0"/>
    <x v="10"/>
    <x v="13"/>
    <n v="1"/>
    <n v="31"/>
    <n v="120"/>
  </r>
  <r>
    <s v="INREBA-230707-RV-2-2-MAM"/>
    <s v="Roberto Vazquez"/>
    <d v="2007-07-23T00:00:00"/>
    <x v="1"/>
    <d v="1899-12-30T11:19:00"/>
    <d v="1899-12-30T12:18:00"/>
    <x v="20"/>
    <n v="2"/>
    <n v="2"/>
    <n v="2"/>
    <x v="1"/>
    <x v="2"/>
    <s v="La Reventadora de Babencho, Isla Natividad Baja California Sur"/>
    <x v="0"/>
    <n v="46.199999999999996"/>
    <n v="14"/>
    <n v="46.199999999999996"/>
    <n v="14"/>
    <n v="46.199999999999996"/>
    <n v="14"/>
    <s v="n/d"/>
    <s v="n/d"/>
    <x v="25"/>
    <x v="25"/>
    <n v="53.6"/>
    <n v="12"/>
    <n v="4"/>
    <x v="0"/>
    <x v="11"/>
    <x v="14"/>
    <n v="1"/>
    <n v="32"/>
    <n v="120"/>
  </r>
  <r>
    <s v="INREBA-230707-RV-2-2-MAM"/>
    <s v="Roberto Vazquez"/>
    <d v="2007-07-23T00:00:00"/>
    <x v="1"/>
    <d v="1899-12-30T11:19:00"/>
    <d v="1899-12-30T12:18:00"/>
    <x v="20"/>
    <n v="2"/>
    <n v="2"/>
    <n v="2"/>
    <x v="1"/>
    <x v="2"/>
    <s v="La Reventadora de Babencho, Isla Natividad Baja California Sur"/>
    <x v="0"/>
    <n v="46.199999999999996"/>
    <n v="14"/>
    <n v="46.199999999999996"/>
    <n v="14"/>
    <n v="46.199999999999996"/>
    <n v="14"/>
    <s v="n/d"/>
    <s v="n/d"/>
    <x v="25"/>
    <x v="25"/>
    <n v="53.6"/>
    <n v="12"/>
    <n v="4"/>
    <x v="0"/>
    <x v="11"/>
    <x v="14"/>
    <n v="1"/>
    <n v="32"/>
    <n v="120"/>
  </r>
  <r>
    <s v="INREBA-230707-RV-2-2-MAM"/>
    <s v="Roberto Vazquez"/>
    <d v="2007-07-23T00:00:00"/>
    <x v="1"/>
    <d v="1899-12-30T11:19:00"/>
    <d v="1899-12-30T12:18:00"/>
    <x v="20"/>
    <n v="2"/>
    <n v="2"/>
    <n v="2"/>
    <x v="1"/>
    <x v="2"/>
    <s v="La Reventadora de Babencho, Isla Natividad Baja California Sur"/>
    <x v="0"/>
    <n v="46.199999999999996"/>
    <n v="14"/>
    <n v="46.199999999999996"/>
    <n v="14"/>
    <n v="46.199999999999996"/>
    <n v="14"/>
    <s v="n/d"/>
    <s v="n/d"/>
    <x v="25"/>
    <x v="25"/>
    <n v="53.6"/>
    <n v="12"/>
    <n v="4"/>
    <x v="0"/>
    <x v="11"/>
    <x v="19"/>
    <n v="1"/>
    <n v="32"/>
    <n v="120"/>
  </r>
  <r>
    <s v="INREBA-230707-RV-2-2-MAM"/>
    <s v="Roberto Vazquez"/>
    <d v="2007-07-23T00:00:00"/>
    <x v="1"/>
    <d v="1899-12-30T11:19:00"/>
    <d v="1899-12-30T12:18:00"/>
    <x v="20"/>
    <n v="2"/>
    <n v="2"/>
    <n v="2"/>
    <x v="1"/>
    <x v="2"/>
    <s v="La Reventadora de Babencho, Isla Natividad Baja California Sur"/>
    <x v="0"/>
    <n v="46.199999999999996"/>
    <n v="14"/>
    <n v="46.199999999999996"/>
    <n v="14"/>
    <n v="46.199999999999996"/>
    <n v="14"/>
    <s v="n/d"/>
    <s v="n/d"/>
    <x v="25"/>
    <x v="25"/>
    <n v="53.6"/>
    <n v="12"/>
    <n v="4"/>
    <x v="0"/>
    <x v="11"/>
    <x v="19"/>
    <n v="1"/>
    <n v="32"/>
    <n v="120"/>
  </r>
  <r>
    <s v="INREBA-230707-RV-2-2-MAM"/>
    <s v="Roberto Vazquez"/>
    <d v="2007-07-23T00:00:00"/>
    <x v="1"/>
    <d v="1899-12-30T11:19:00"/>
    <d v="1899-12-30T12:18:00"/>
    <x v="20"/>
    <n v="2"/>
    <n v="2"/>
    <n v="2"/>
    <x v="1"/>
    <x v="2"/>
    <s v="La Reventadora de Babencho, Isla Natividad Baja California Sur"/>
    <x v="0"/>
    <n v="46.199999999999996"/>
    <n v="14"/>
    <n v="46.199999999999996"/>
    <n v="14"/>
    <n v="46.199999999999996"/>
    <n v="14"/>
    <s v="n/d"/>
    <s v="n/d"/>
    <x v="25"/>
    <x v="25"/>
    <n v="53.6"/>
    <n v="12"/>
    <n v="4"/>
    <x v="0"/>
    <x v="11"/>
    <x v="20"/>
    <n v="1"/>
    <n v="32"/>
    <n v="120"/>
  </r>
  <r>
    <s v="INREBA-230707-RV-2-2-MAM"/>
    <s v="Roberto Vazquez"/>
    <d v="2007-07-23T00:00:00"/>
    <x v="1"/>
    <d v="1899-12-30T11:19:00"/>
    <d v="1899-12-30T12:18:00"/>
    <x v="20"/>
    <n v="2"/>
    <n v="2"/>
    <n v="2"/>
    <x v="1"/>
    <x v="2"/>
    <s v="La Reventadora de Babencho, Isla Natividad Baja California Sur"/>
    <x v="0"/>
    <n v="46.199999999999996"/>
    <n v="14"/>
    <n v="46.199999999999996"/>
    <n v="14"/>
    <n v="46.199999999999996"/>
    <n v="14"/>
    <s v="n/d"/>
    <s v="n/d"/>
    <x v="25"/>
    <x v="25"/>
    <n v="53.6"/>
    <n v="12"/>
    <n v="4"/>
    <x v="0"/>
    <x v="12"/>
    <x v="17"/>
    <n v="1"/>
    <n v="36"/>
    <n v="120"/>
  </r>
  <r>
    <s v="INREBA-230707-RV-2-2-MAM"/>
    <s v="Roberto Vazquez"/>
    <d v="2007-07-23T00:00:00"/>
    <x v="1"/>
    <d v="1899-12-30T11:19:00"/>
    <d v="1899-12-30T12:18:00"/>
    <x v="20"/>
    <n v="2"/>
    <n v="2"/>
    <n v="2"/>
    <x v="1"/>
    <x v="2"/>
    <s v="La Reventadora de Babencho, Isla Natividad Baja California Sur"/>
    <x v="0"/>
    <n v="46.199999999999996"/>
    <n v="14"/>
    <n v="46.199999999999996"/>
    <n v="14"/>
    <n v="46.199999999999996"/>
    <n v="14"/>
    <s v="n/d"/>
    <s v="n/d"/>
    <x v="25"/>
    <x v="25"/>
    <n v="53.6"/>
    <n v="12"/>
    <n v="4"/>
    <x v="0"/>
    <x v="13"/>
    <x v="19"/>
    <n v="1"/>
    <n v="45"/>
    <n v="120"/>
  </r>
  <r>
    <s v="INREBA-230707-RV-2-2-MAM"/>
    <s v="Roberto Vazquez"/>
    <d v="2007-07-23T00:00:00"/>
    <x v="1"/>
    <d v="1899-12-30T11:19:00"/>
    <d v="1899-12-30T12:18:00"/>
    <x v="20"/>
    <n v="2"/>
    <n v="2"/>
    <n v="2"/>
    <x v="1"/>
    <x v="2"/>
    <s v="La Reventadora de Babencho, Isla Natividad Baja California Sur"/>
    <x v="0"/>
    <n v="46.199999999999996"/>
    <n v="14"/>
    <n v="46.199999999999996"/>
    <n v="14"/>
    <n v="46.199999999999996"/>
    <n v="14"/>
    <s v="n/d"/>
    <s v="n/d"/>
    <x v="25"/>
    <x v="25"/>
    <n v="53.6"/>
    <n v="12"/>
    <n v="4"/>
    <x v="0"/>
    <x v="14"/>
    <x v="11"/>
    <n v="1"/>
    <n v="50"/>
    <n v="120"/>
  </r>
  <r>
    <s v="INREBA-230707-RV-2-2-MAM"/>
    <s v="Roberto Vazquez"/>
    <d v="2007-07-23T00:00:00"/>
    <x v="1"/>
    <d v="1899-12-30T11:19:00"/>
    <d v="1899-12-30T12:18:00"/>
    <x v="20"/>
    <n v="2"/>
    <n v="2"/>
    <n v="2"/>
    <x v="1"/>
    <x v="2"/>
    <s v="La Reventadora de Babencho, Isla Natividad Baja California Sur"/>
    <x v="0"/>
    <n v="46.199999999999996"/>
    <n v="14"/>
    <n v="46.199999999999996"/>
    <n v="14"/>
    <n v="46.199999999999996"/>
    <n v="14"/>
    <s v="n/d"/>
    <s v="n/d"/>
    <x v="25"/>
    <x v="25"/>
    <n v="53.6"/>
    <n v="12"/>
    <n v="4"/>
    <x v="0"/>
    <x v="15"/>
    <x v="19"/>
    <n v="1"/>
    <n v="56"/>
    <n v="120"/>
  </r>
  <r>
    <s v="INREBA-230707-RV-2-2-MAM"/>
    <s v="Roberto Vazquez"/>
    <d v="2007-07-23T00:00:00"/>
    <x v="1"/>
    <d v="1899-12-30T11:19:00"/>
    <d v="1899-12-30T12:18:00"/>
    <x v="20"/>
    <n v="2"/>
    <n v="2"/>
    <n v="2"/>
    <x v="1"/>
    <x v="2"/>
    <s v="La Reventadora de Babencho, Isla Natividad Baja California Sur"/>
    <x v="0"/>
    <n v="46.199999999999996"/>
    <n v="14"/>
    <n v="46.199999999999996"/>
    <n v="14"/>
    <n v="46.199999999999996"/>
    <n v="14"/>
    <s v="n/d"/>
    <s v="n/d"/>
    <x v="25"/>
    <x v="25"/>
    <n v="53.6"/>
    <n v="12"/>
    <n v="4"/>
    <x v="0"/>
    <x v="15"/>
    <x v="19"/>
    <n v="1"/>
    <n v="56"/>
    <n v="12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1"/>
    <x v="20"/>
    <n v="1"/>
    <n v="2"/>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2"/>
    <x v="19"/>
    <n v="1"/>
    <n v="7"/>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3"/>
    <x v="12"/>
    <n v="1"/>
    <n v="15"/>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3"/>
    <x v="16"/>
    <n v="1"/>
    <n v="15"/>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3"/>
    <x v="17"/>
    <n v="1"/>
    <n v="15"/>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3"/>
    <x v="17"/>
    <n v="1"/>
    <n v="15"/>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3"/>
    <x v="17"/>
    <n v="1"/>
    <n v="15"/>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3"/>
    <x v="20"/>
    <n v="1"/>
    <n v="15"/>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3"/>
    <x v="25"/>
    <n v="1"/>
    <n v="15"/>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4"/>
    <x v="13"/>
    <n v="1"/>
    <n v="19"/>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4"/>
    <x v="13"/>
    <n v="1"/>
    <n v="19"/>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4"/>
    <x v="20"/>
    <n v="1"/>
    <n v="19"/>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4"/>
    <x v="20"/>
    <n v="1"/>
    <n v="19"/>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4"/>
    <x v="20"/>
    <n v="1"/>
    <n v="19"/>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5"/>
    <x v="16"/>
    <n v="1"/>
    <n v="22"/>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5"/>
    <x v="16"/>
    <n v="1"/>
    <n v="22"/>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5"/>
    <x v="16"/>
    <n v="1"/>
    <n v="22"/>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5"/>
    <x v="18"/>
    <n v="1"/>
    <n v="22"/>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6"/>
    <x v="6"/>
    <n v="1"/>
    <n v="24"/>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6"/>
    <x v="6"/>
    <n v="1"/>
    <n v="24"/>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6"/>
    <x v="14"/>
    <n v="1"/>
    <n v="24"/>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6"/>
    <x v="14"/>
    <n v="1"/>
    <n v="24"/>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6"/>
    <x v="18"/>
    <n v="1"/>
    <n v="24"/>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7"/>
    <x v="13"/>
    <n v="1"/>
    <n v="27"/>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7"/>
    <x v="13"/>
    <n v="1"/>
    <n v="27"/>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7"/>
    <x v="14"/>
    <n v="1"/>
    <n v="27"/>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7"/>
    <x v="18"/>
    <n v="1"/>
    <n v="27"/>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7"/>
    <x v="18"/>
    <n v="1"/>
    <n v="27"/>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8"/>
    <x v="7"/>
    <n v="1"/>
    <n v="35"/>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8"/>
    <x v="13"/>
    <n v="1"/>
    <n v="35"/>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8"/>
    <x v="21"/>
    <n v="1"/>
    <n v="35"/>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8"/>
    <x v="21"/>
    <n v="1"/>
    <n v="35"/>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9"/>
    <x v="21"/>
    <n v="1"/>
    <n v="39"/>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10"/>
    <x v="7"/>
    <n v="1"/>
    <n v="43"/>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10"/>
    <x v="14"/>
    <n v="1"/>
    <n v="43"/>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10"/>
    <x v="18"/>
    <n v="1"/>
    <n v="43"/>
    <n v="330"/>
  </r>
  <r>
    <s v="INLADU-240707-RV-2-3-MAZ"/>
    <s v="Roberto Vazquez"/>
    <d v="2007-07-24T00:00:00"/>
    <x v="1"/>
    <d v="1899-12-30T11:55:00"/>
    <d v="1899-12-30T12:43:00"/>
    <x v="21"/>
    <n v="2"/>
    <n v="2"/>
    <n v="3"/>
    <x v="2"/>
    <x v="0"/>
    <s v="La Dulce, Isla Natividad Baja California Sur"/>
    <x v="0"/>
    <n v="36.299999999999997"/>
    <n v="11"/>
    <n v="29.7"/>
    <n v="9"/>
    <n v="36.299999999999997"/>
    <n v="11"/>
    <s v="n/d"/>
    <s v="n/d"/>
    <x v="26"/>
    <x v="26"/>
    <n v="62.6"/>
    <n v="17"/>
    <n v="6"/>
    <x v="1"/>
    <x v="10"/>
    <x v="18"/>
    <n v="1"/>
    <n v="43"/>
    <n v="33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
    <x v="6"/>
    <n v="1"/>
    <n v="1"/>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
    <x v="10"/>
    <n v="1"/>
    <n v="1"/>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2"/>
    <x v="13"/>
    <n v="1"/>
    <n v="3"/>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2"/>
    <x v="17"/>
    <n v="1"/>
    <n v="3"/>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3"/>
    <x v="11"/>
    <n v="1"/>
    <n v="4"/>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4"/>
    <x v="16"/>
    <n v="1"/>
    <n v="5"/>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5"/>
    <x v="11"/>
    <n v="1"/>
    <n v="6"/>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6"/>
    <x v="24"/>
    <n v="1"/>
    <n v="10"/>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6"/>
    <x v="9"/>
    <n v="1"/>
    <n v="10"/>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6"/>
    <x v="13"/>
    <n v="1"/>
    <n v="10"/>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6"/>
    <x v="13"/>
    <n v="1"/>
    <n v="10"/>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7"/>
    <x v="3"/>
    <n v="1"/>
    <n v="12"/>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7"/>
    <x v="5"/>
    <n v="1"/>
    <n v="12"/>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8"/>
    <x v="12"/>
    <n v="1"/>
    <n v="19"/>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8"/>
    <x v="16"/>
    <n v="1"/>
    <n v="19"/>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8"/>
    <x v="16"/>
    <n v="1"/>
    <n v="19"/>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8"/>
    <x v="16"/>
    <n v="1"/>
    <n v="19"/>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8"/>
    <x v="17"/>
    <n v="1"/>
    <n v="19"/>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9"/>
    <x v="11"/>
    <n v="1"/>
    <n v="19"/>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9"/>
    <x v="12"/>
    <n v="1"/>
    <n v="19"/>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9"/>
    <x v="14"/>
    <n v="1"/>
    <n v="19"/>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0"/>
    <x v="4"/>
    <n v="1"/>
    <n v="23"/>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0"/>
    <x v="4"/>
    <n v="1"/>
    <n v="23"/>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1"/>
    <x v="10"/>
    <n v="1"/>
    <n v="25"/>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1"/>
    <x v="12"/>
    <n v="1"/>
    <n v="25"/>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1"/>
    <x v="16"/>
    <n v="1"/>
    <n v="25"/>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1"/>
    <x v="16"/>
    <n v="1"/>
    <n v="25"/>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2"/>
    <x v="11"/>
    <n v="1"/>
    <n v="29"/>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2"/>
    <x v="12"/>
    <n v="1"/>
    <n v="29"/>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2"/>
    <x v="12"/>
    <n v="1"/>
    <n v="29"/>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2"/>
    <x v="12"/>
    <n v="1"/>
    <n v="29"/>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2"/>
    <x v="13"/>
    <n v="1"/>
    <n v="29"/>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2"/>
    <x v="16"/>
    <n v="1"/>
    <n v="29"/>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2"/>
    <x v="16"/>
    <n v="1"/>
    <n v="29"/>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3"/>
    <x v="24"/>
    <n v="1"/>
    <n v="31"/>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3"/>
    <x v="3"/>
    <n v="1"/>
    <n v="31"/>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3"/>
    <x v="7"/>
    <n v="1"/>
    <n v="31"/>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3"/>
    <x v="9"/>
    <n v="1"/>
    <n v="31"/>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3"/>
    <x v="10"/>
    <n v="1"/>
    <n v="31"/>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4"/>
    <x v="7"/>
    <n v="1"/>
    <n v="36"/>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4"/>
    <x v="12"/>
    <n v="1"/>
    <n v="36"/>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4"/>
    <x v="12"/>
    <n v="1"/>
    <n v="36"/>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5"/>
    <x v="24"/>
    <n v="1"/>
    <n v="36"/>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5"/>
    <x v="10"/>
    <n v="1"/>
    <n v="36"/>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5"/>
    <x v="11"/>
    <n v="1"/>
    <n v="36"/>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5"/>
    <x v="11"/>
    <n v="1"/>
    <n v="36"/>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6"/>
    <x v="4"/>
    <n v="1"/>
    <n v="40"/>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6"/>
    <x v="16"/>
    <n v="1"/>
    <n v="40"/>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6"/>
    <x v="14"/>
    <n v="1"/>
    <n v="40"/>
    <n v="210"/>
  </r>
  <r>
    <s v="INLADU-240707-RV-1-2-MAM"/>
    <s v="Roberto Vazquez"/>
    <d v="2007-07-24T00:00:00"/>
    <x v="1"/>
    <d v="1899-12-30T10:00:00"/>
    <d v="1899-12-30T10:46:00"/>
    <x v="22"/>
    <n v="2"/>
    <n v="1"/>
    <n v="2"/>
    <x v="1"/>
    <x v="0"/>
    <s v="La Dulce, Isla Natividad Baja California Sur"/>
    <x v="0"/>
    <n v="42.9"/>
    <n v="13"/>
    <n v="39.599999999999994"/>
    <n v="12"/>
    <n v="42.9"/>
    <n v="13"/>
    <s v="n/d"/>
    <s v="n/d"/>
    <x v="27"/>
    <x v="27"/>
    <n v="57.2"/>
    <n v="14"/>
    <n v="6"/>
    <x v="0"/>
    <x v="16"/>
    <x v="14"/>
    <n v="1"/>
    <n v="40"/>
    <n v="21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1"/>
    <x v="9"/>
    <n v="1"/>
    <n v="2"/>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2"/>
    <x v="6"/>
    <n v="1"/>
    <n v="6"/>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2"/>
    <x v="6"/>
    <n v="1"/>
    <n v="6"/>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2"/>
    <x v="8"/>
    <n v="1"/>
    <n v="6"/>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3"/>
    <x v="11"/>
    <n v="1"/>
    <n v="7"/>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3"/>
    <x v="13"/>
    <n v="1"/>
    <n v="7"/>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3"/>
    <x v="13"/>
    <n v="1"/>
    <n v="7"/>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3"/>
    <x v="17"/>
    <n v="1"/>
    <n v="7"/>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4"/>
    <x v="2"/>
    <n v="1"/>
    <n v="8"/>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5"/>
    <x v="16"/>
    <n v="1"/>
    <n v="10"/>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5"/>
    <x v="14"/>
    <n v="1"/>
    <n v="10"/>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5"/>
    <x v="14"/>
    <n v="1"/>
    <n v="10"/>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5"/>
    <x v="14"/>
    <n v="1"/>
    <n v="10"/>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5"/>
    <x v="17"/>
    <n v="1"/>
    <n v="10"/>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5"/>
    <x v="18"/>
    <n v="1"/>
    <n v="10"/>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6"/>
    <x v="24"/>
    <n v="1"/>
    <n v="15"/>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6"/>
    <x v="16"/>
    <n v="1"/>
    <n v="15"/>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7"/>
    <x v="2"/>
    <n v="1"/>
    <n v="16"/>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7"/>
    <x v="11"/>
    <n v="1"/>
    <n v="16"/>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7"/>
    <x v="11"/>
    <n v="1"/>
    <n v="16"/>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7"/>
    <x v="13"/>
    <n v="1"/>
    <n v="16"/>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8"/>
    <x v="2"/>
    <n v="1"/>
    <n v="22"/>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8"/>
    <x v="8"/>
    <n v="1"/>
    <n v="22"/>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8"/>
    <x v="8"/>
    <n v="1"/>
    <n v="22"/>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8"/>
    <x v="8"/>
    <n v="1"/>
    <n v="22"/>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8"/>
    <x v="16"/>
    <n v="1"/>
    <n v="22"/>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8"/>
    <x v="18"/>
    <n v="1"/>
    <n v="22"/>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9"/>
    <x v="4"/>
    <n v="1"/>
    <n v="27"/>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10"/>
    <x v="8"/>
    <n v="1"/>
    <n v="29"/>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10"/>
    <x v="14"/>
    <n v="1"/>
    <n v="29"/>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10"/>
    <x v="14"/>
    <n v="1"/>
    <n v="29"/>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10"/>
    <x v="14"/>
    <n v="1"/>
    <n v="29"/>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10"/>
    <x v="17"/>
    <n v="1"/>
    <n v="29"/>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10"/>
    <x v="17"/>
    <n v="1"/>
    <n v="29"/>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10"/>
    <x v="18"/>
    <n v="1"/>
    <n v="29"/>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11"/>
    <x v="8"/>
    <n v="1"/>
    <n v="33"/>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12"/>
    <x v="4"/>
    <n v="1"/>
    <n v="35"/>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12"/>
    <x v="10"/>
    <n v="1"/>
    <n v="35"/>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13"/>
    <x v="8"/>
    <n v="1"/>
    <n v="41"/>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13"/>
    <x v="10"/>
    <n v="1"/>
    <n v="41"/>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13"/>
    <x v="12"/>
    <n v="1"/>
    <n v="41"/>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13"/>
    <x v="14"/>
    <n v="1"/>
    <n v="41"/>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13"/>
    <x v="14"/>
    <n v="1"/>
    <n v="41"/>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14"/>
    <x v="3"/>
    <n v="1"/>
    <n v="43"/>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14"/>
    <x v="8"/>
    <n v="1"/>
    <n v="43"/>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14"/>
    <x v="10"/>
    <n v="1"/>
    <n v="43"/>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14"/>
    <x v="10"/>
    <n v="1"/>
    <n v="43"/>
    <n v="330"/>
  </r>
  <r>
    <s v="INLADU-260707-RV-1-4-MAM"/>
    <s v="Roberto Vazquez"/>
    <d v="2007-07-26T00:00:00"/>
    <x v="1"/>
    <d v="1899-12-30T09:45:00"/>
    <d v="1899-12-30T10:36:00"/>
    <x v="23"/>
    <n v="2"/>
    <n v="1"/>
    <n v="4"/>
    <x v="3"/>
    <x v="0"/>
    <s v="La Dulce, Isla Natividad Baja California Sur"/>
    <x v="0"/>
    <n v="37.949999999999996"/>
    <n v="11.5"/>
    <n v="37.949999999999996"/>
    <n v="11.5"/>
    <n v="37.949999999999996"/>
    <n v="11.5"/>
    <s v="n/d"/>
    <s v="n/d"/>
    <x v="28"/>
    <x v="28"/>
    <n v="64.400000000000006"/>
    <n v="18"/>
    <n v="4"/>
    <x v="0"/>
    <x v="14"/>
    <x v="18"/>
    <n v="1"/>
    <n v="43"/>
    <n v="33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
    <x v="24"/>
    <n v="1"/>
    <n v="5"/>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
    <x v="3"/>
    <n v="1"/>
    <n v="5"/>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
    <x v="9"/>
    <n v="1"/>
    <n v="5"/>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
    <x v="16"/>
    <n v="1"/>
    <n v="5"/>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
    <x v="16"/>
    <n v="1"/>
    <n v="5"/>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2"/>
    <x v="9"/>
    <n v="1"/>
    <n v="6"/>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2"/>
    <x v="12"/>
    <n v="1"/>
    <n v="6"/>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3"/>
    <x v="5"/>
    <n v="1"/>
    <n v="7"/>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3"/>
    <x v="6"/>
    <n v="1"/>
    <n v="7"/>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3"/>
    <x v="11"/>
    <n v="1"/>
    <n v="7"/>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3"/>
    <x v="12"/>
    <n v="1"/>
    <n v="7"/>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4"/>
    <x v="4"/>
    <n v="1"/>
    <n v="9"/>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4"/>
    <x v="11"/>
    <n v="1"/>
    <n v="9"/>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4"/>
    <x v="16"/>
    <n v="1"/>
    <n v="9"/>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5"/>
    <x v="24"/>
    <n v="1"/>
    <n v="10"/>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5"/>
    <x v="9"/>
    <n v="1"/>
    <n v="10"/>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5"/>
    <x v="13"/>
    <n v="1"/>
    <n v="10"/>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6"/>
    <x v="1"/>
    <n v="1"/>
    <n v="11"/>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6"/>
    <x v="9"/>
    <n v="1"/>
    <n v="11"/>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6"/>
    <x v="12"/>
    <n v="1"/>
    <n v="11"/>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6"/>
    <x v="12"/>
    <n v="1"/>
    <n v="11"/>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6"/>
    <x v="13"/>
    <n v="1"/>
    <n v="11"/>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7"/>
    <x v="8"/>
    <n v="1"/>
    <n v="16"/>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7"/>
    <x v="12"/>
    <n v="1"/>
    <n v="16"/>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8"/>
    <x v="11"/>
    <n v="1"/>
    <n v="17"/>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9"/>
    <x v="24"/>
    <n v="1"/>
    <n v="18"/>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9"/>
    <x v="6"/>
    <n v="1"/>
    <n v="18"/>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9"/>
    <x v="12"/>
    <n v="1"/>
    <n v="18"/>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9"/>
    <x v="13"/>
    <n v="1"/>
    <n v="18"/>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0"/>
    <x v="1"/>
    <n v="1"/>
    <n v="22"/>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0"/>
    <x v="2"/>
    <n v="1"/>
    <n v="22"/>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0"/>
    <x v="9"/>
    <n v="1"/>
    <n v="22"/>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0"/>
    <x v="11"/>
    <n v="1"/>
    <n v="22"/>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0"/>
    <x v="12"/>
    <n v="1"/>
    <n v="22"/>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0"/>
    <x v="13"/>
    <n v="1"/>
    <n v="22"/>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0"/>
    <x v="13"/>
    <n v="1"/>
    <n v="22"/>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1"/>
    <x v="8"/>
    <n v="1"/>
    <n v="28"/>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1"/>
    <x v="9"/>
    <n v="1"/>
    <n v="28"/>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1"/>
    <x v="12"/>
    <n v="1"/>
    <n v="28"/>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1"/>
    <x v="12"/>
    <n v="1"/>
    <n v="28"/>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2"/>
    <x v="0"/>
    <n v="1"/>
    <n v="27"/>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2"/>
    <x v="8"/>
    <n v="1"/>
    <n v="27"/>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2"/>
    <x v="11"/>
    <n v="1"/>
    <n v="27"/>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2"/>
    <x v="13"/>
    <n v="1"/>
    <n v="27"/>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2"/>
    <x v="13"/>
    <n v="1"/>
    <n v="27"/>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3"/>
    <x v="4"/>
    <n v="1"/>
    <n v="32"/>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3"/>
    <x v="10"/>
    <n v="1"/>
    <n v="32"/>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3"/>
    <x v="11"/>
    <n v="1"/>
    <n v="32"/>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3"/>
    <x v="13"/>
    <n v="1"/>
    <n v="32"/>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3"/>
    <x v="16"/>
    <n v="1"/>
    <n v="32"/>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3"/>
    <x v="16"/>
    <n v="1"/>
    <n v="32"/>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3"/>
    <x v="17"/>
    <n v="1"/>
    <n v="32"/>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4"/>
    <x v="3"/>
    <n v="1"/>
    <n v="36"/>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4"/>
    <x v="7"/>
    <n v="1"/>
    <n v="36"/>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4"/>
    <x v="11"/>
    <n v="1"/>
    <n v="36"/>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4"/>
    <x v="13"/>
    <n v="1"/>
    <n v="36"/>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4"/>
    <x v="16"/>
    <n v="1"/>
    <n v="36"/>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4"/>
    <x v="16"/>
    <n v="1"/>
    <n v="36"/>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4"/>
    <x v="17"/>
    <n v="1"/>
    <n v="36"/>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4"/>
    <x v="17"/>
    <n v="1"/>
    <n v="36"/>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5"/>
    <x v="9"/>
    <n v="1"/>
    <n v="42"/>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5"/>
    <x v="11"/>
    <n v="1"/>
    <n v="42"/>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5"/>
    <x v="14"/>
    <n v="1"/>
    <n v="42"/>
    <n v="300"/>
  </r>
  <r>
    <s v="INLAGU-270707-RV-1-1-MAM"/>
    <s v="Roberto Vazquez"/>
    <d v="2007-07-27T00:00:00"/>
    <x v="1"/>
    <d v="1899-12-30T10:01:00"/>
    <d v="1899-12-30T10:48:00"/>
    <x v="9"/>
    <n v="2"/>
    <n v="1"/>
    <n v="1"/>
    <x v="0"/>
    <x v="4"/>
    <s v="La Guanera, Isla Natividad Baja California Sur"/>
    <x v="0"/>
    <n v="47.19"/>
    <n v="14.3"/>
    <n v="42.9"/>
    <n v="13"/>
    <n v="47.19"/>
    <n v="14.3"/>
    <s v="n/d"/>
    <s v="n/d"/>
    <x v="29"/>
    <x v="29"/>
    <n v="64.400000000000006"/>
    <n v="18"/>
    <n v="8"/>
    <x v="0"/>
    <x v="15"/>
    <x v="14"/>
    <n v="1"/>
    <n v="42"/>
    <n v="30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1"/>
    <x v="24"/>
    <n v="1"/>
    <n v="4"/>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1"/>
    <x v="3"/>
    <n v="1"/>
    <n v="4"/>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1"/>
    <x v="7"/>
    <n v="1"/>
    <n v="4"/>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1"/>
    <x v="7"/>
    <n v="1"/>
    <n v="4"/>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1"/>
    <x v="11"/>
    <n v="1"/>
    <n v="4"/>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1"/>
    <x v="12"/>
    <n v="1"/>
    <n v="4"/>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1"/>
    <x v="13"/>
    <n v="1"/>
    <n v="4"/>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1"/>
    <x v="13"/>
    <n v="1"/>
    <n v="4"/>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1"/>
    <x v="16"/>
    <n v="1"/>
    <n v="4"/>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1"/>
    <x v="16"/>
    <n v="1"/>
    <n v="4"/>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1"/>
    <x v="14"/>
    <n v="1"/>
    <n v="4"/>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2"/>
    <x v="13"/>
    <n v="1"/>
    <n v="5"/>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2"/>
    <x v="14"/>
    <n v="1"/>
    <n v="5"/>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2"/>
    <x v="14"/>
    <n v="1"/>
    <n v="5"/>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3"/>
    <x v="12"/>
    <n v="1"/>
    <n v="9"/>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3"/>
    <x v="16"/>
    <n v="1"/>
    <n v="9"/>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4"/>
    <x v="4"/>
    <n v="1"/>
    <n v="10"/>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4"/>
    <x v="6"/>
    <n v="1"/>
    <n v="10"/>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4"/>
    <x v="16"/>
    <n v="1"/>
    <n v="10"/>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5"/>
    <x v="13"/>
    <n v="1"/>
    <n v="11"/>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5"/>
    <x v="14"/>
    <n v="1"/>
    <n v="11"/>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6"/>
    <x v="14"/>
    <n v="1"/>
    <n v="14"/>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7"/>
    <x v="11"/>
    <n v="1"/>
    <n v="18"/>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8"/>
    <x v="10"/>
    <n v="1"/>
    <n v="20"/>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8"/>
    <x v="13"/>
    <n v="1"/>
    <n v="20"/>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8"/>
    <x v="13"/>
    <n v="1"/>
    <n v="20"/>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9"/>
    <x v="5"/>
    <n v="1"/>
    <n v="24"/>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10"/>
    <x v="10"/>
    <n v="1"/>
    <n v="32"/>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10"/>
    <x v="13"/>
    <n v="1"/>
    <n v="32"/>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10"/>
    <x v="13"/>
    <n v="1"/>
    <n v="32"/>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10"/>
    <x v="14"/>
    <n v="1"/>
    <n v="32"/>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11"/>
    <x v="10"/>
    <n v="1"/>
    <n v="34"/>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12"/>
    <x v="10"/>
    <n v="1"/>
    <n v="40"/>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12"/>
    <x v="17"/>
    <n v="1"/>
    <n v="40"/>
    <n v="270"/>
  </r>
  <r>
    <s v="INLAGU-270707-RV-2-2-MAM"/>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0"/>
    <x v="13"/>
    <x v="12"/>
    <n v="1"/>
    <n v="42"/>
    <n v="270"/>
  </r>
  <r>
    <s v="INLABA-280707-RV-1-1-MAM"/>
    <s v="Roberto Vazquez"/>
    <d v="2007-07-28T00:00:00"/>
    <x v="1"/>
    <d v="1899-12-30T12:10:00"/>
    <d v="1899-12-30T12:55:00"/>
    <x v="14"/>
    <n v="2"/>
    <n v="1"/>
    <n v="1"/>
    <x v="0"/>
    <x v="5"/>
    <s v="La Barrita de los Anegados, Isla Natividad, Baja California Sur"/>
    <x v="0"/>
    <n v="46.199999999999996"/>
    <n v="14"/>
    <n v="46.199999999999996"/>
    <n v="14"/>
    <n v="46.199999999999996"/>
    <n v="14"/>
    <s v="n/d"/>
    <s v="n/d"/>
    <x v="31"/>
    <x v="31"/>
    <n v="55.400000000000006"/>
    <n v="13"/>
    <n v="1"/>
    <x v="0"/>
    <x v="1"/>
    <x v="9"/>
    <n v="1"/>
    <n v="4"/>
    <n v="210"/>
  </r>
  <r>
    <s v="INLABA-280707-RV-1-1-MAM"/>
    <s v="Roberto Vazquez"/>
    <d v="2007-07-28T00:00:00"/>
    <x v="1"/>
    <d v="1899-12-30T12:10:00"/>
    <d v="1899-12-30T12:55:00"/>
    <x v="14"/>
    <n v="2"/>
    <n v="1"/>
    <n v="1"/>
    <x v="0"/>
    <x v="5"/>
    <s v="La Barrita de los Anegados, Isla Natividad, Baja California Sur"/>
    <x v="0"/>
    <n v="46.199999999999996"/>
    <n v="14"/>
    <n v="46.199999999999996"/>
    <n v="14"/>
    <n v="46.199999999999996"/>
    <n v="14"/>
    <s v="n/d"/>
    <s v="n/d"/>
    <x v="31"/>
    <x v="31"/>
    <n v="55.400000000000006"/>
    <n v="13"/>
    <n v="1"/>
    <x v="0"/>
    <x v="1"/>
    <x v="9"/>
    <n v="1"/>
    <n v="4"/>
    <n v="210"/>
  </r>
  <r>
    <s v="INLABA-280707-RV-1-1-MAM"/>
    <s v="Roberto Vazquez"/>
    <d v="2007-07-28T00:00:00"/>
    <x v="1"/>
    <d v="1899-12-30T12:10:00"/>
    <d v="1899-12-30T12:55:00"/>
    <x v="14"/>
    <n v="2"/>
    <n v="1"/>
    <n v="1"/>
    <x v="0"/>
    <x v="5"/>
    <s v="La Barrita de los Anegados, Isla Natividad, Baja California Sur"/>
    <x v="0"/>
    <n v="46.199999999999996"/>
    <n v="14"/>
    <n v="46.199999999999996"/>
    <n v="14"/>
    <n v="46.199999999999996"/>
    <n v="14"/>
    <s v="n/d"/>
    <s v="n/d"/>
    <x v="31"/>
    <x v="31"/>
    <n v="55.400000000000006"/>
    <n v="13"/>
    <n v="1"/>
    <x v="0"/>
    <x v="1"/>
    <x v="11"/>
    <n v="1"/>
    <n v="4"/>
    <n v="210"/>
  </r>
  <r>
    <s v="INLABA-280707-RV-1-1-MAM"/>
    <s v="Roberto Vazquez"/>
    <d v="2007-07-28T00:00:00"/>
    <x v="1"/>
    <d v="1899-12-30T12:10:00"/>
    <d v="1899-12-30T12:55:00"/>
    <x v="14"/>
    <n v="2"/>
    <n v="1"/>
    <n v="1"/>
    <x v="0"/>
    <x v="5"/>
    <s v="La Barrita de los Anegados, Isla Natividad, Baja California Sur"/>
    <x v="0"/>
    <n v="46.199999999999996"/>
    <n v="14"/>
    <n v="46.199999999999996"/>
    <n v="14"/>
    <n v="46.199999999999996"/>
    <n v="14"/>
    <s v="n/d"/>
    <s v="n/d"/>
    <x v="31"/>
    <x v="31"/>
    <n v="55.400000000000006"/>
    <n v="13"/>
    <n v="1"/>
    <x v="0"/>
    <x v="2"/>
    <x v="6"/>
    <n v="1"/>
    <n v="8"/>
    <n v="210"/>
  </r>
  <r>
    <s v="INLABA-280707-RV-1-1-MAM"/>
    <s v="Roberto Vazquez"/>
    <d v="2007-07-28T00:00:00"/>
    <x v="1"/>
    <d v="1899-12-30T12:10:00"/>
    <d v="1899-12-30T12:55:00"/>
    <x v="14"/>
    <n v="2"/>
    <n v="1"/>
    <n v="1"/>
    <x v="0"/>
    <x v="5"/>
    <s v="La Barrita de los Anegados, Isla Natividad, Baja California Sur"/>
    <x v="0"/>
    <n v="46.199999999999996"/>
    <n v="14"/>
    <n v="46.199999999999996"/>
    <n v="14"/>
    <n v="46.199999999999996"/>
    <n v="14"/>
    <s v="n/d"/>
    <s v="n/d"/>
    <x v="31"/>
    <x v="31"/>
    <n v="55.400000000000006"/>
    <n v="13"/>
    <n v="1"/>
    <x v="0"/>
    <x v="2"/>
    <x v="8"/>
    <n v="1"/>
    <n v="8"/>
    <n v="210"/>
  </r>
  <r>
    <s v="INLABA-280707-RV-1-1-MAM"/>
    <s v="Roberto Vazquez"/>
    <d v="2007-07-28T00:00:00"/>
    <x v="1"/>
    <d v="1899-12-30T12:10:00"/>
    <d v="1899-12-30T12:55:00"/>
    <x v="14"/>
    <n v="2"/>
    <n v="1"/>
    <n v="1"/>
    <x v="0"/>
    <x v="5"/>
    <s v="La Barrita de los Anegados, Isla Natividad, Baja California Sur"/>
    <x v="0"/>
    <n v="46.199999999999996"/>
    <n v="14"/>
    <n v="46.199999999999996"/>
    <n v="14"/>
    <n v="46.199999999999996"/>
    <n v="14"/>
    <s v="n/d"/>
    <s v="n/d"/>
    <x v="31"/>
    <x v="31"/>
    <n v="55.400000000000006"/>
    <n v="13"/>
    <n v="1"/>
    <x v="0"/>
    <x v="2"/>
    <x v="16"/>
    <n v="1"/>
    <n v="8"/>
    <n v="210"/>
  </r>
  <r>
    <s v="INLABA-280707-RV-1-1-MAM"/>
    <s v="Roberto Vazquez"/>
    <d v="2007-07-28T00:00:00"/>
    <x v="1"/>
    <d v="1899-12-30T12:10:00"/>
    <d v="1899-12-30T12:55:00"/>
    <x v="14"/>
    <n v="2"/>
    <n v="1"/>
    <n v="1"/>
    <x v="0"/>
    <x v="5"/>
    <s v="La Barrita de los Anegados, Isla Natividad, Baja California Sur"/>
    <x v="0"/>
    <n v="46.199999999999996"/>
    <n v="14"/>
    <n v="46.199999999999996"/>
    <n v="14"/>
    <n v="46.199999999999996"/>
    <n v="14"/>
    <s v="n/d"/>
    <s v="n/d"/>
    <x v="31"/>
    <x v="31"/>
    <n v="55.400000000000006"/>
    <n v="13"/>
    <n v="1"/>
    <x v="0"/>
    <x v="3"/>
    <x v="7"/>
    <n v="1"/>
    <n v="12"/>
    <n v="210"/>
  </r>
  <r>
    <s v="INLABA-280707-RV-1-1-MAM"/>
    <s v="Roberto Vazquez"/>
    <d v="2007-07-28T00:00:00"/>
    <x v="1"/>
    <d v="1899-12-30T12:10:00"/>
    <d v="1899-12-30T12:55:00"/>
    <x v="14"/>
    <n v="2"/>
    <n v="1"/>
    <n v="1"/>
    <x v="0"/>
    <x v="5"/>
    <s v="La Barrita de los Anegados, Isla Natividad, Baja California Sur"/>
    <x v="0"/>
    <n v="46.199999999999996"/>
    <n v="14"/>
    <n v="46.199999999999996"/>
    <n v="14"/>
    <n v="46.199999999999996"/>
    <n v="14"/>
    <s v="n/d"/>
    <s v="n/d"/>
    <x v="31"/>
    <x v="31"/>
    <n v="55.400000000000006"/>
    <n v="13"/>
    <n v="1"/>
    <x v="0"/>
    <x v="3"/>
    <x v="8"/>
    <n v="1"/>
    <n v="12"/>
    <n v="210"/>
  </r>
  <r>
    <s v="INLABA-280707-RV-1-1-MAM"/>
    <s v="Roberto Vazquez"/>
    <d v="2007-07-28T00:00:00"/>
    <x v="1"/>
    <d v="1899-12-30T12:10:00"/>
    <d v="1899-12-30T12:55:00"/>
    <x v="14"/>
    <n v="2"/>
    <n v="1"/>
    <n v="1"/>
    <x v="0"/>
    <x v="5"/>
    <s v="La Barrita de los Anegados, Isla Natividad, Baja California Sur"/>
    <x v="0"/>
    <n v="46.199999999999996"/>
    <n v="14"/>
    <n v="46.199999999999996"/>
    <n v="14"/>
    <n v="46.199999999999996"/>
    <n v="14"/>
    <s v="n/d"/>
    <s v="n/d"/>
    <x v="31"/>
    <x v="31"/>
    <n v="55.400000000000006"/>
    <n v="13"/>
    <n v="1"/>
    <x v="0"/>
    <x v="4"/>
    <x v="10"/>
    <n v="1"/>
    <n v="18"/>
    <n v="210"/>
  </r>
  <r>
    <s v="INLABA-280707-RV-1-1-MAM"/>
    <s v="Roberto Vazquez"/>
    <d v="2007-07-28T00:00:00"/>
    <x v="1"/>
    <d v="1899-12-30T12:10:00"/>
    <d v="1899-12-30T12:55:00"/>
    <x v="14"/>
    <n v="2"/>
    <n v="1"/>
    <n v="1"/>
    <x v="0"/>
    <x v="5"/>
    <s v="La Barrita de los Anegados, Isla Natividad, Baja California Sur"/>
    <x v="0"/>
    <n v="46.199999999999996"/>
    <n v="14"/>
    <n v="46.199999999999996"/>
    <n v="14"/>
    <n v="46.199999999999996"/>
    <n v="14"/>
    <s v="n/d"/>
    <s v="n/d"/>
    <x v="31"/>
    <x v="31"/>
    <n v="55.400000000000006"/>
    <n v="13"/>
    <n v="1"/>
    <x v="0"/>
    <x v="5"/>
    <x v="13"/>
    <n v="1"/>
    <n v="22"/>
    <n v="210"/>
  </r>
  <r>
    <s v="INLABA-280707-RV-1-1-MAM"/>
    <s v="Roberto Vazquez"/>
    <d v="2007-07-28T00:00:00"/>
    <x v="1"/>
    <d v="1899-12-30T12:10:00"/>
    <d v="1899-12-30T12:55:00"/>
    <x v="14"/>
    <n v="2"/>
    <n v="1"/>
    <n v="1"/>
    <x v="0"/>
    <x v="5"/>
    <s v="La Barrita de los Anegados, Isla Natividad, Baja California Sur"/>
    <x v="0"/>
    <n v="46.199999999999996"/>
    <n v="14"/>
    <n v="46.199999999999996"/>
    <n v="14"/>
    <n v="46.199999999999996"/>
    <n v="14"/>
    <s v="n/d"/>
    <s v="n/d"/>
    <x v="31"/>
    <x v="31"/>
    <n v="55.400000000000006"/>
    <n v="13"/>
    <n v="1"/>
    <x v="0"/>
    <x v="6"/>
    <x v="16"/>
    <n v="1"/>
    <n v="23"/>
    <n v="210"/>
  </r>
  <r>
    <s v="INLABA-280707-RV-1-1-MAM"/>
    <s v="Roberto Vazquez"/>
    <d v="2007-07-28T00:00:00"/>
    <x v="1"/>
    <d v="1899-12-30T12:10:00"/>
    <d v="1899-12-30T12:55:00"/>
    <x v="14"/>
    <n v="2"/>
    <n v="1"/>
    <n v="1"/>
    <x v="0"/>
    <x v="5"/>
    <s v="La Barrita de los Anegados, Isla Natividad, Baja California Sur"/>
    <x v="0"/>
    <n v="46.199999999999996"/>
    <n v="14"/>
    <n v="46.199999999999996"/>
    <n v="14"/>
    <n v="46.199999999999996"/>
    <n v="14"/>
    <s v="n/d"/>
    <s v="n/d"/>
    <x v="31"/>
    <x v="31"/>
    <n v="55.400000000000006"/>
    <n v="13"/>
    <n v="1"/>
    <x v="0"/>
    <x v="7"/>
    <x v="10"/>
    <n v="1"/>
    <n v="28"/>
    <n v="210"/>
  </r>
  <r>
    <s v="INLABA-280707-RV-1-1-MAM"/>
    <s v="Roberto Vazquez"/>
    <d v="2007-07-28T00:00:00"/>
    <x v="1"/>
    <d v="1899-12-30T12:10:00"/>
    <d v="1899-12-30T12:55:00"/>
    <x v="14"/>
    <n v="2"/>
    <n v="1"/>
    <n v="1"/>
    <x v="0"/>
    <x v="5"/>
    <s v="La Barrita de los Anegados, Isla Natividad, Baja California Sur"/>
    <x v="0"/>
    <n v="46.199999999999996"/>
    <n v="14"/>
    <n v="46.199999999999996"/>
    <n v="14"/>
    <n v="46.199999999999996"/>
    <n v="14"/>
    <s v="n/d"/>
    <s v="n/d"/>
    <x v="31"/>
    <x v="31"/>
    <n v="55.400000000000006"/>
    <n v="13"/>
    <n v="1"/>
    <x v="0"/>
    <x v="8"/>
    <x v="7"/>
    <n v="1"/>
    <n v="29"/>
    <n v="210"/>
  </r>
  <r>
    <s v="INLABA-280707-RV-1-1-MAM"/>
    <s v="Roberto Vazquez"/>
    <d v="2007-07-28T00:00:00"/>
    <x v="1"/>
    <d v="1899-12-30T12:10:00"/>
    <d v="1899-12-30T12:55:00"/>
    <x v="14"/>
    <n v="2"/>
    <n v="1"/>
    <n v="1"/>
    <x v="0"/>
    <x v="5"/>
    <s v="La Barrita de los Anegados, Isla Natividad, Baja California Sur"/>
    <x v="0"/>
    <n v="46.199999999999996"/>
    <n v="14"/>
    <n v="46.199999999999996"/>
    <n v="14"/>
    <n v="46.199999999999996"/>
    <n v="14"/>
    <s v="n/d"/>
    <s v="n/d"/>
    <x v="31"/>
    <x v="31"/>
    <n v="55.400000000000006"/>
    <n v="13"/>
    <n v="1"/>
    <x v="0"/>
    <x v="8"/>
    <x v="11"/>
    <n v="1"/>
    <n v="29"/>
    <n v="210"/>
  </r>
  <r>
    <s v="INLABA-280707-RV-1-1-MAM"/>
    <s v="Roberto Vazquez"/>
    <d v="2007-07-28T00:00:00"/>
    <x v="1"/>
    <d v="1899-12-30T12:10:00"/>
    <d v="1899-12-30T12:55:00"/>
    <x v="14"/>
    <n v="2"/>
    <n v="1"/>
    <n v="1"/>
    <x v="0"/>
    <x v="5"/>
    <s v="La Barrita de los Anegados, Isla Natividad, Baja California Sur"/>
    <x v="0"/>
    <n v="46.199999999999996"/>
    <n v="14"/>
    <n v="46.199999999999996"/>
    <n v="14"/>
    <n v="46.199999999999996"/>
    <n v="14"/>
    <s v="n/d"/>
    <s v="n/d"/>
    <x v="31"/>
    <x v="31"/>
    <n v="55.400000000000006"/>
    <n v="13"/>
    <n v="1"/>
    <x v="0"/>
    <x v="9"/>
    <x v="11"/>
    <n v="1"/>
    <n v="30"/>
    <n v="210"/>
  </r>
  <r>
    <s v="INLABA-280707-RV-1-1-MAM"/>
    <s v="Roberto Vazquez"/>
    <d v="2007-07-28T00:00:00"/>
    <x v="1"/>
    <d v="1899-12-30T12:10:00"/>
    <d v="1899-12-30T12:55:00"/>
    <x v="14"/>
    <n v="2"/>
    <n v="1"/>
    <n v="1"/>
    <x v="0"/>
    <x v="5"/>
    <s v="La Barrita de los Anegados, Isla Natividad, Baja California Sur"/>
    <x v="0"/>
    <n v="46.199999999999996"/>
    <n v="14"/>
    <n v="46.199999999999996"/>
    <n v="14"/>
    <n v="46.199999999999996"/>
    <n v="14"/>
    <s v="n/d"/>
    <s v="n/d"/>
    <x v="31"/>
    <x v="31"/>
    <n v="55.400000000000006"/>
    <n v="13"/>
    <n v="1"/>
    <x v="0"/>
    <x v="10"/>
    <x v="9"/>
    <n v="1"/>
    <n v="35"/>
    <n v="210"/>
  </r>
  <r>
    <s v="INLABA-280707-RV-1-1-MAM"/>
    <s v="Roberto Vazquez"/>
    <d v="2007-07-28T00:00:00"/>
    <x v="1"/>
    <d v="1899-12-30T12:10:00"/>
    <d v="1899-12-30T12:55:00"/>
    <x v="14"/>
    <n v="2"/>
    <n v="1"/>
    <n v="1"/>
    <x v="0"/>
    <x v="5"/>
    <s v="La Barrita de los Anegados, Isla Natividad, Baja California Sur"/>
    <x v="0"/>
    <n v="46.199999999999996"/>
    <n v="14"/>
    <n v="46.199999999999996"/>
    <n v="14"/>
    <n v="46.199999999999996"/>
    <n v="14"/>
    <s v="n/d"/>
    <s v="n/d"/>
    <x v="31"/>
    <x v="31"/>
    <n v="55.400000000000006"/>
    <n v="13"/>
    <n v="1"/>
    <x v="0"/>
    <x v="11"/>
    <x v="17"/>
    <n v="1"/>
    <n v="39"/>
    <n v="210"/>
  </r>
  <r>
    <s v="INLABA-280707-RV-2-2-MAM"/>
    <s v="Roberto Vazquez"/>
    <d v="2007-07-28T00:00:00"/>
    <x v="1"/>
    <d v="1899-12-30T13:50:00"/>
    <d v="1899-12-30T14:48:00"/>
    <x v="8"/>
    <n v="2"/>
    <n v="2"/>
    <n v="2"/>
    <x v="1"/>
    <x v="5"/>
    <s v="La Barrita de los Anegados, Isla Natividad, Baja California Sur"/>
    <x v="0"/>
    <n v="19.799999999999997"/>
    <n v="6"/>
    <n v="22.439999999999998"/>
    <n v="6.8"/>
    <e v="#VALUE!"/>
    <s v="n/d"/>
    <n v="6.8"/>
    <s v="n/d"/>
    <x v="32"/>
    <x v="32"/>
    <n v="62.6"/>
    <n v="17"/>
    <n v="6"/>
    <x v="1"/>
    <x v="1"/>
    <x v="18"/>
    <n v="1"/>
    <n v="5"/>
    <n v="210"/>
  </r>
  <r>
    <s v="INLABA-300707-RV-1-3-MAM"/>
    <s v="Roberto Vazquez"/>
    <d v="2007-07-30T00:00:00"/>
    <x v="1"/>
    <d v="1899-12-30T10:00:00"/>
    <d v="1899-12-30T10:49:00"/>
    <x v="25"/>
    <n v="2"/>
    <n v="1"/>
    <n v="3"/>
    <x v="2"/>
    <x v="5"/>
    <s v="La Barrita de los Anegados, Isla Natividad, Baja California Sur"/>
    <x v="0"/>
    <n v="39.93"/>
    <n v="12.1"/>
    <n v="40.92"/>
    <n v="12.4"/>
    <n v="40.92"/>
    <n v="12.4"/>
    <s v="n/d"/>
    <s v="n/d"/>
    <x v="33"/>
    <x v="33"/>
    <n v="57.2"/>
    <n v="14"/>
    <n v="6"/>
    <x v="0"/>
    <x v="1"/>
    <x v="8"/>
    <n v="1"/>
    <n v="10"/>
    <n v="210"/>
  </r>
  <r>
    <s v="INLABA-300707-RV-1-3-MAM"/>
    <s v="Roberto Vazquez"/>
    <d v="2007-07-30T00:00:00"/>
    <x v="1"/>
    <d v="1899-12-30T10:00:00"/>
    <d v="1899-12-30T10:49:00"/>
    <x v="25"/>
    <n v="2"/>
    <n v="1"/>
    <n v="3"/>
    <x v="2"/>
    <x v="5"/>
    <s v="La Barrita de los Anegados, Isla Natividad, Baja California Sur"/>
    <x v="0"/>
    <n v="39.93"/>
    <n v="12.1"/>
    <n v="40.92"/>
    <n v="12.4"/>
    <n v="40.92"/>
    <n v="12.4"/>
    <s v="n/d"/>
    <s v="n/d"/>
    <x v="33"/>
    <x v="33"/>
    <n v="57.2"/>
    <n v="14"/>
    <n v="6"/>
    <x v="0"/>
    <x v="1"/>
    <x v="12"/>
    <n v="1"/>
    <n v="10"/>
    <n v="210"/>
  </r>
  <r>
    <s v="INLABA-300707-RV-1-3-MAM"/>
    <s v="Roberto Vazquez"/>
    <d v="2007-07-30T00:00:00"/>
    <x v="1"/>
    <d v="1899-12-30T10:00:00"/>
    <d v="1899-12-30T10:49:00"/>
    <x v="25"/>
    <n v="2"/>
    <n v="1"/>
    <n v="3"/>
    <x v="2"/>
    <x v="5"/>
    <s v="La Barrita de los Anegados, Isla Natividad, Baja California Sur"/>
    <x v="0"/>
    <n v="39.93"/>
    <n v="12.1"/>
    <n v="40.92"/>
    <n v="12.4"/>
    <n v="40.92"/>
    <n v="12.4"/>
    <s v="n/d"/>
    <s v="n/d"/>
    <x v="33"/>
    <x v="33"/>
    <n v="57.2"/>
    <n v="14"/>
    <n v="6"/>
    <x v="0"/>
    <x v="2"/>
    <x v="11"/>
    <n v="1"/>
    <n v="17"/>
    <n v="210"/>
  </r>
  <r>
    <s v="INLABA-300707-RV-1-3-MAM"/>
    <s v="Roberto Vazquez"/>
    <d v="2007-07-30T00:00:00"/>
    <x v="1"/>
    <d v="1899-12-30T10:00:00"/>
    <d v="1899-12-30T10:49:00"/>
    <x v="25"/>
    <n v="2"/>
    <n v="1"/>
    <n v="3"/>
    <x v="2"/>
    <x v="5"/>
    <s v="La Barrita de los Anegados, Isla Natividad, Baja California Sur"/>
    <x v="0"/>
    <n v="39.93"/>
    <n v="12.1"/>
    <n v="40.92"/>
    <n v="12.4"/>
    <n v="40.92"/>
    <n v="12.4"/>
    <s v="n/d"/>
    <s v="n/d"/>
    <x v="33"/>
    <x v="33"/>
    <n v="57.2"/>
    <n v="14"/>
    <n v="6"/>
    <x v="0"/>
    <x v="2"/>
    <x v="16"/>
    <n v="1"/>
    <n v="17"/>
    <n v="210"/>
  </r>
  <r>
    <s v="INLABA-300707-RV-1-3-MAM"/>
    <s v="Roberto Vazquez"/>
    <d v="2007-07-30T00:00:00"/>
    <x v="1"/>
    <d v="1899-12-30T10:00:00"/>
    <d v="1899-12-30T10:49:00"/>
    <x v="25"/>
    <n v="2"/>
    <n v="1"/>
    <n v="3"/>
    <x v="2"/>
    <x v="5"/>
    <s v="La Barrita de los Anegados, Isla Natividad, Baja California Sur"/>
    <x v="0"/>
    <n v="39.93"/>
    <n v="12.1"/>
    <n v="40.92"/>
    <n v="12.4"/>
    <n v="40.92"/>
    <n v="12.4"/>
    <s v="n/d"/>
    <s v="n/d"/>
    <x v="33"/>
    <x v="33"/>
    <n v="57.2"/>
    <n v="14"/>
    <n v="6"/>
    <x v="0"/>
    <x v="2"/>
    <x v="18"/>
    <n v="1"/>
    <n v="17"/>
    <n v="210"/>
  </r>
  <r>
    <s v="INLABA-300707-RV-1-3-MAM"/>
    <s v="Roberto Vazquez"/>
    <d v="2007-07-30T00:00:00"/>
    <x v="1"/>
    <d v="1899-12-30T10:00:00"/>
    <d v="1899-12-30T10:49:00"/>
    <x v="25"/>
    <n v="2"/>
    <n v="1"/>
    <n v="3"/>
    <x v="2"/>
    <x v="5"/>
    <s v="La Barrita de los Anegados, Isla Natividad, Baja California Sur"/>
    <x v="0"/>
    <n v="39.93"/>
    <n v="12.1"/>
    <n v="40.92"/>
    <n v="12.4"/>
    <n v="40.92"/>
    <n v="12.4"/>
    <s v="n/d"/>
    <s v="n/d"/>
    <x v="33"/>
    <x v="33"/>
    <n v="57.2"/>
    <n v="14"/>
    <n v="6"/>
    <x v="0"/>
    <x v="3"/>
    <x v="9"/>
    <n v="1"/>
    <n v="19"/>
    <n v="210"/>
  </r>
  <r>
    <s v="INLABA-300707-RV-1-3-MAM"/>
    <s v="Roberto Vazquez"/>
    <d v="2007-07-30T00:00:00"/>
    <x v="1"/>
    <d v="1899-12-30T10:00:00"/>
    <d v="1899-12-30T10:49:00"/>
    <x v="25"/>
    <n v="2"/>
    <n v="1"/>
    <n v="3"/>
    <x v="2"/>
    <x v="5"/>
    <s v="La Barrita de los Anegados, Isla Natividad, Baja California Sur"/>
    <x v="0"/>
    <n v="39.93"/>
    <n v="12.1"/>
    <n v="40.92"/>
    <n v="12.4"/>
    <n v="40.92"/>
    <n v="12.4"/>
    <s v="n/d"/>
    <s v="n/d"/>
    <x v="33"/>
    <x v="33"/>
    <n v="57.2"/>
    <n v="14"/>
    <n v="6"/>
    <x v="0"/>
    <x v="4"/>
    <x v="12"/>
    <n v="1"/>
    <n v="21"/>
    <n v="210"/>
  </r>
  <r>
    <s v="INLABA-300707-RV-1-3-MAM"/>
    <s v="Roberto Vazquez"/>
    <d v="2007-07-30T00:00:00"/>
    <x v="1"/>
    <d v="1899-12-30T10:00:00"/>
    <d v="1899-12-30T10:49:00"/>
    <x v="25"/>
    <n v="2"/>
    <n v="1"/>
    <n v="3"/>
    <x v="2"/>
    <x v="5"/>
    <s v="La Barrita de los Anegados, Isla Natividad, Baja California Sur"/>
    <x v="0"/>
    <n v="39.93"/>
    <n v="12.1"/>
    <n v="40.92"/>
    <n v="12.4"/>
    <n v="40.92"/>
    <n v="12.4"/>
    <s v="n/d"/>
    <s v="n/d"/>
    <x v="33"/>
    <x v="33"/>
    <n v="57.2"/>
    <n v="14"/>
    <n v="6"/>
    <x v="0"/>
    <x v="4"/>
    <x v="14"/>
    <n v="1"/>
    <n v="21"/>
    <n v="210"/>
  </r>
  <r>
    <s v="INLABA-300707-RV-1-3-MAM"/>
    <s v="Roberto Vazquez"/>
    <d v="2007-07-30T00:00:00"/>
    <x v="1"/>
    <d v="1899-12-30T10:00:00"/>
    <d v="1899-12-30T10:49:00"/>
    <x v="25"/>
    <n v="2"/>
    <n v="1"/>
    <n v="3"/>
    <x v="2"/>
    <x v="5"/>
    <s v="La Barrita de los Anegados, Isla Natividad, Baja California Sur"/>
    <x v="0"/>
    <n v="39.93"/>
    <n v="12.1"/>
    <n v="40.92"/>
    <n v="12.4"/>
    <n v="40.92"/>
    <n v="12.4"/>
    <s v="n/d"/>
    <s v="n/d"/>
    <x v="33"/>
    <x v="33"/>
    <n v="57.2"/>
    <n v="14"/>
    <n v="6"/>
    <x v="0"/>
    <x v="4"/>
    <x v="14"/>
    <n v="1"/>
    <n v="21"/>
    <n v="210"/>
  </r>
  <r>
    <s v="INLABA-300707-RV-1-3-MAM"/>
    <s v="Roberto Vazquez"/>
    <d v="2007-07-30T00:00:00"/>
    <x v="1"/>
    <d v="1899-12-30T10:00:00"/>
    <d v="1899-12-30T10:49:00"/>
    <x v="25"/>
    <n v="2"/>
    <n v="1"/>
    <n v="3"/>
    <x v="2"/>
    <x v="5"/>
    <s v="La Barrita de los Anegados, Isla Natividad, Baja California Sur"/>
    <x v="0"/>
    <n v="39.93"/>
    <n v="12.1"/>
    <n v="40.92"/>
    <n v="12.4"/>
    <n v="40.92"/>
    <n v="12.4"/>
    <s v="n/d"/>
    <s v="n/d"/>
    <x v="33"/>
    <x v="33"/>
    <n v="57.2"/>
    <n v="14"/>
    <n v="6"/>
    <x v="0"/>
    <x v="5"/>
    <x v="13"/>
    <n v="1"/>
    <n v="29"/>
    <n v="210"/>
  </r>
  <r>
    <s v="INLABA-300707-RV-1-3-MAM"/>
    <s v="Roberto Vazquez"/>
    <d v="2007-07-30T00:00:00"/>
    <x v="1"/>
    <d v="1899-12-30T10:00:00"/>
    <d v="1899-12-30T10:49:00"/>
    <x v="25"/>
    <n v="2"/>
    <n v="1"/>
    <n v="3"/>
    <x v="2"/>
    <x v="5"/>
    <s v="La Barrita de los Anegados, Isla Natividad, Baja California Sur"/>
    <x v="0"/>
    <n v="39.93"/>
    <n v="12.1"/>
    <n v="40.92"/>
    <n v="12.4"/>
    <n v="40.92"/>
    <n v="12.4"/>
    <s v="n/d"/>
    <s v="n/d"/>
    <x v="33"/>
    <x v="33"/>
    <n v="57.2"/>
    <n v="14"/>
    <n v="6"/>
    <x v="0"/>
    <x v="6"/>
    <x v="12"/>
    <n v="1"/>
    <n v="37"/>
    <n v="210"/>
  </r>
  <r>
    <s v="INLABA-300707-RV-1-3-MAM"/>
    <s v="Roberto Vazquez"/>
    <d v="2007-07-30T00:00:00"/>
    <x v="1"/>
    <d v="1899-12-30T10:00:00"/>
    <d v="1899-12-30T10:49:00"/>
    <x v="25"/>
    <n v="2"/>
    <n v="1"/>
    <n v="3"/>
    <x v="2"/>
    <x v="5"/>
    <s v="La Barrita de los Anegados, Isla Natividad, Baja California Sur"/>
    <x v="0"/>
    <n v="39.93"/>
    <n v="12.1"/>
    <n v="40.92"/>
    <n v="12.4"/>
    <n v="40.92"/>
    <n v="12.4"/>
    <s v="n/d"/>
    <s v="n/d"/>
    <x v="33"/>
    <x v="33"/>
    <n v="57.2"/>
    <n v="14"/>
    <n v="6"/>
    <x v="0"/>
    <x v="6"/>
    <x v="13"/>
    <n v="1"/>
    <n v="37"/>
    <n v="210"/>
  </r>
  <r>
    <s v="INLABA-300707-RV-1-3-MAM"/>
    <s v="Roberto Vazquez"/>
    <d v="2007-07-30T00:00:00"/>
    <x v="1"/>
    <d v="1899-12-30T10:00:00"/>
    <d v="1899-12-30T10:49:00"/>
    <x v="25"/>
    <n v="2"/>
    <n v="1"/>
    <n v="3"/>
    <x v="2"/>
    <x v="5"/>
    <s v="La Barrita de los Anegados, Isla Natividad, Baja California Sur"/>
    <x v="0"/>
    <n v="39.93"/>
    <n v="12.1"/>
    <n v="40.92"/>
    <n v="12.4"/>
    <n v="40.92"/>
    <n v="12.4"/>
    <s v="n/d"/>
    <s v="n/d"/>
    <x v="33"/>
    <x v="33"/>
    <n v="57.2"/>
    <n v="14"/>
    <n v="6"/>
    <x v="0"/>
    <x v="6"/>
    <x v="16"/>
    <n v="1"/>
    <n v="37"/>
    <n v="210"/>
  </r>
  <r>
    <s v="INLABA-300707-RV-1-3-MAM"/>
    <s v="Roberto Vazquez"/>
    <d v="2007-07-30T00:00:00"/>
    <x v="1"/>
    <d v="1899-12-30T10:00:00"/>
    <d v="1899-12-30T10:49:00"/>
    <x v="25"/>
    <n v="2"/>
    <n v="1"/>
    <n v="3"/>
    <x v="2"/>
    <x v="5"/>
    <s v="La Barrita de los Anegados, Isla Natividad, Baja California Sur"/>
    <x v="0"/>
    <n v="39.93"/>
    <n v="12.1"/>
    <n v="40.92"/>
    <n v="12.4"/>
    <n v="40.92"/>
    <n v="12.4"/>
    <s v="n/d"/>
    <s v="n/d"/>
    <x v="33"/>
    <x v="33"/>
    <n v="57.2"/>
    <n v="14"/>
    <n v="6"/>
    <x v="0"/>
    <x v="6"/>
    <x v="16"/>
    <n v="1"/>
    <n v="37"/>
    <n v="210"/>
  </r>
  <r>
    <s v="INLABA-300707-RV-1-3-MAM"/>
    <s v="Roberto Vazquez"/>
    <d v="2007-07-30T00:00:00"/>
    <x v="1"/>
    <d v="1899-12-30T10:00:00"/>
    <d v="1899-12-30T10:49:00"/>
    <x v="25"/>
    <n v="2"/>
    <n v="1"/>
    <n v="3"/>
    <x v="2"/>
    <x v="5"/>
    <s v="La Barrita de los Anegados, Isla Natividad, Baja California Sur"/>
    <x v="0"/>
    <n v="39.93"/>
    <n v="12.1"/>
    <n v="40.92"/>
    <n v="12.4"/>
    <n v="40.92"/>
    <n v="12.4"/>
    <s v="n/d"/>
    <s v="n/d"/>
    <x v="33"/>
    <x v="33"/>
    <n v="57.2"/>
    <n v="14"/>
    <n v="6"/>
    <x v="0"/>
    <x v="7"/>
    <x v="16"/>
    <n v="1"/>
    <n v="43"/>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1"/>
    <x v="13"/>
    <n v="1"/>
    <n v="3"/>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2"/>
    <x v="10"/>
    <n v="1"/>
    <n v="5"/>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2"/>
    <x v="12"/>
    <n v="1"/>
    <n v="5"/>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2"/>
    <x v="14"/>
    <n v="1"/>
    <n v="5"/>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3"/>
    <x v="16"/>
    <n v="1"/>
    <n v="6"/>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3"/>
    <x v="14"/>
    <n v="1"/>
    <n v="6"/>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3"/>
    <x v="17"/>
    <n v="1"/>
    <n v="6"/>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4"/>
    <x v="8"/>
    <n v="1"/>
    <n v="8"/>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4"/>
    <x v="10"/>
    <n v="1"/>
    <n v="8"/>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4"/>
    <x v="10"/>
    <n v="1"/>
    <n v="8"/>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4"/>
    <x v="12"/>
    <n v="1"/>
    <n v="8"/>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4"/>
    <x v="12"/>
    <n v="1"/>
    <n v="8"/>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5"/>
    <x v="8"/>
    <n v="1"/>
    <n v="9"/>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5"/>
    <x v="12"/>
    <n v="1"/>
    <n v="9"/>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5"/>
    <x v="12"/>
    <n v="1"/>
    <n v="9"/>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5"/>
    <x v="12"/>
    <n v="1"/>
    <n v="9"/>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5"/>
    <x v="13"/>
    <n v="1"/>
    <n v="9"/>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6"/>
    <x v="8"/>
    <n v="1"/>
    <n v="11"/>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6"/>
    <x v="10"/>
    <n v="1"/>
    <n v="11"/>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6"/>
    <x v="10"/>
    <n v="1"/>
    <n v="11"/>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6"/>
    <x v="10"/>
    <n v="1"/>
    <n v="11"/>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7"/>
    <x v="2"/>
    <n v="1"/>
    <n v="12"/>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7"/>
    <x v="5"/>
    <n v="1"/>
    <n v="12"/>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7"/>
    <x v="8"/>
    <n v="1"/>
    <n v="12"/>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7"/>
    <x v="9"/>
    <n v="1"/>
    <n v="12"/>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7"/>
    <x v="9"/>
    <n v="1"/>
    <n v="12"/>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7"/>
    <x v="10"/>
    <n v="1"/>
    <n v="12"/>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8"/>
    <x v="5"/>
    <n v="1"/>
    <n v="13"/>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8"/>
    <x v="8"/>
    <n v="1"/>
    <n v="13"/>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8"/>
    <x v="9"/>
    <n v="1"/>
    <n v="13"/>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9"/>
    <x v="10"/>
    <n v="1"/>
    <n v="14"/>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9"/>
    <x v="11"/>
    <n v="1"/>
    <n v="14"/>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9"/>
    <x v="11"/>
    <n v="1"/>
    <n v="14"/>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9"/>
    <x v="13"/>
    <n v="1"/>
    <n v="14"/>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10"/>
    <x v="5"/>
    <n v="1"/>
    <n v="18"/>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10"/>
    <x v="9"/>
    <n v="1"/>
    <n v="18"/>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10"/>
    <x v="13"/>
    <n v="1"/>
    <n v="18"/>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10"/>
    <x v="13"/>
    <n v="1"/>
    <n v="18"/>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10"/>
    <x v="16"/>
    <n v="1"/>
    <n v="18"/>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10"/>
    <x v="16"/>
    <n v="1"/>
    <n v="18"/>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10"/>
    <x v="14"/>
    <n v="1"/>
    <n v="18"/>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11"/>
    <x v="8"/>
    <n v="1"/>
    <n v="23"/>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11"/>
    <x v="12"/>
    <n v="1"/>
    <n v="23"/>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11"/>
    <x v="13"/>
    <n v="1"/>
    <n v="23"/>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12"/>
    <x v="9"/>
    <n v="1"/>
    <n v="24"/>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12"/>
    <x v="9"/>
    <n v="1"/>
    <n v="24"/>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12"/>
    <x v="10"/>
    <n v="1"/>
    <n v="24"/>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12"/>
    <x v="11"/>
    <n v="1"/>
    <n v="24"/>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12"/>
    <x v="12"/>
    <n v="1"/>
    <n v="24"/>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13"/>
    <x v="5"/>
    <n v="1"/>
    <n v="27"/>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13"/>
    <x v="8"/>
    <n v="1"/>
    <n v="27"/>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13"/>
    <x v="11"/>
    <n v="1"/>
    <n v="27"/>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13"/>
    <x v="12"/>
    <n v="1"/>
    <n v="27"/>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13"/>
    <x v="13"/>
    <n v="1"/>
    <n v="27"/>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13"/>
    <x v="13"/>
    <n v="1"/>
    <n v="27"/>
    <n v="210"/>
  </r>
  <r>
    <s v="INPUPR-310707-RV-1-4-MAM"/>
    <s v="Roberto Vazquez"/>
    <d v="2007-07-31T00:00:00"/>
    <x v="1"/>
    <d v="1899-12-30T11:18:00"/>
    <d v="1899-12-30T11:45:00"/>
    <x v="26"/>
    <n v="2"/>
    <n v="1"/>
    <n v="4"/>
    <x v="3"/>
    <x v="3"/>
    <s v="Punta Prieta, Isla Natividad Baja California Sur"/>
    <x v="1"/>
    <n v="59.069999999999993"/>
    <n v="17.899999999999999"/>
    <n v="61.05"/>
    <n v="18.5"/>
    <n v="61.05"/>
    <n v="18.5"/>
    <s v="n/d"/>
    <s v="n/d"/>
    <x v="34"/>
    <x v="34"/>
    <n v="62.6"/>
    <n v="17"/>
    <n v="8"/>
    <x v="0"/>
    <x v="13"/>
    <x v="16"/>
    <n v="1"/>
    <n v="27"/>
    <n v="210"/>
  </r>
  <r>
    <s v="INREBA-010807-RV-3-5-MAM"/>
    <s v="Roberto Vazquez"/>
    <d v="2007-08-01T00:00:00"/>
    <x v="1"/>
    <d v="1899-12-30T12:45:00"/>
    <d v="1899-12-30T13:46:00"/>
    <x v="27"/>
    <n v="2"/>
    <n v="3"/>
    <n v="5"/>
    <x v="4"/>
    <x v="2"/>
    <s v="La Reventadora de Babencho, Isla Natividad Baja California Sur"/>
    <x v="0"/>
    <n v="19.799999999999997"/>
    <n v="6"/>
    <n v="16.5"/>
    <n v="5"/>
    <n v="19.799999999999997"/>
    <n v="6"/>
    <s v="n/d"/>
    <s v="n/d"/>
    <x v="35"/>
    <x v="35"/>
    <n v="64.400000000000006"/>
    <n v="18"/>
    <n v="3"/>
    <x v="0"/>
    <x v="1"/>
    <x v="19"/>
    <n v="1"/>
    <n v="19"/>
    <n v="30"/>
  </r>
  <r>
    <s v="INREBA-010807-RV-3-5-MAM"/>
    <s v="Roberto Vazquez"/>
    <d v="2007-08-01T00:00:00"/>
    <x v="1"/>
    <d v="1899-12-30T12:45:00"/>
    <d v="1899-12-30T13:46:00"/>
    <x v="27"/>
    <n v="2"/>
    <n v="3"/>
    <n v="5"/>
    <x v="4"/>
    <x v="2"/>
    <s v="La Reventadora de Babencho, Isla Natividad Baja California Sur"/>
    <x v="0"/>
    <n v="19.799999999999997"/>
    <n v="6"/>
    <n v="16.5"/>
    <n v="5"/>
    <n v="19.799999999999997"/>
    <n v="6"/>
    <s v="n/d"/>
    <s v="n/d"/>
    <x v="35"/>
    <x v="35"/>
    <n v="64.400000000000006"/>
    <n v="18"/>
    <n v="3"/>
    <x v="0"/>
    <x v="2"/>
    <x v="1"/>
    <n v="1"/>
    <n v="22"/>
    <n v="30"/>
  </r>
  <r>
    <s v="INREBA-010807-RV-3-5-MAM"/>
    <s v="Roberto Vazquez"/>
    <d v="2007-08-01T00:00:00"/>
    <x v="1"/>
    <d v="1899-12-30T12:45:00"/>
    <d v="1899-12-30T13:46:00"/>
    <x v="27"/>
    <n v="2"/>
    <n v="3"/>
    <n v="5"/>
    <x v="4"/>
    <x v="2"/>
    <s v="La Reventadora de Babencho, Isla Natividad Baja California Sur"/>
    <x v="0"/>
    <n v="19.799999999999997"/>
    <n v="6"/>
    <n v="16.5"/>
    <n v="5"/>
    <n v="19.799999999999997"/>
    <n v="6"/>
    <s v="n/d"/>
    <s v="n/d"/>
    <x v="35"/>
    <x v="35"/>
    <n v="64.400000000000006"/>
    <n v="18"/>
    <n v="3"/>
    <x v="0"/>
    <x v="2"/>
    <x v="13"/>
    <n v="1"/>
    <n v="22"/>
    <n v="30"/>
  </r>
  <r>
    <s v="INREBA-010807-RV-3-5-MAM"/>
    <s v="Roberto Vazquez"/>
    <d v="2007-08-01T00:00:00"/>
    <x v="1"/>
    <d v="1899-12-30T12:45:00"/>
    <d v="1899-12-30T13:46:00"/>
    <x v="27"/>
    <n v="2"/>
    <n v="3"/>
    <n v="5"/>
    <x v="4"/>
    <x v="2"/>
    <s v="La Reventadora de Babencho, Isla Natividad Baja California Sur"/>
    <x v="0"/>
    <n v="19.799999999999997"/>
    <n v="6"/>
    <n v="16.5"/>
    <n v="5"/>
    <n v="19.799999999999997"/>
    <n v="6"/>
    <s v="n/d"/>
    <s v="n/d"/>
    <x v="35"/>
    <x v="35"/>
    <n v="64.400000000000006"/>
    <n v="18"/>
    <n v="3"/>
    <x v="0"/>
    <x v="2"/>
    <x v="17"/>
    <n v="1"/>
    <n v="22"/>
    <n v="30"/>
  </r>
  <r>
    <s v="INREBA-010807-RV-3-5-MAM"/>
    <s v="Roberto Vazquez"/>
    <d v="2007-08-01T00:00:00"/>
    <x v="1"/>
    <d v="1899-12-30T12:45:00"/>
    <d v="1899-12-30T13:46:00"/>
    <x v="27"/>
    <n v="2"/>
    <n v="3"/>
    <n v="5"/>
    <x v="4"/>
    <x v="2"/>
    <s v="La Reventadora de Babencho, Isla Natividad Baja California Sur"/>
    <x v="0"/>
    <n v="19.799999999999997"/>
    <n v="6"/>
    <n v="16.5"/>
    <n v="5"/>
    <n v="19.799999999999997"/>
    <n v="6"/>
    <s v="n/d"/>
    <s v="n/d"/>
    <x v="35"/>
    <x v="35"/>
    <n v="64.400000000000006"/>
    <n v="18"/>
    <n v="3"/>
    <x v="0"/>
    <x v="2"/>
    <x v="19"/>
    <n v="1"/>
    <n v="22"/>
    <n v="30"/>
  </r>
  <r>
    <s v="INREBA-010807-RV-3-5-MAM"/>
    <s v="Roberto Vazquez"/>
    <d v="2007-08-01T00:00:00"/>
    <x v="1"/>
    <d v="1899-12-30T12:45:00"/>
    <d v="1899-12-30T13:46:00"/>
    <x v="27"/>
    <n v="2"/>
    <n v="3"/>
    <n v="5"/>
    <x v="4"/>
    <x v="2"/>
    <s v="La Reventadora de Babencho, Isla Natividad Baja California Sur"/>
    <x v="0"/>
    <n v="19.799999999999997"/>
    <n v="6"/>
    <n v="16.5"/>
    <n v="5"/>
    <n v="19.799999999999997"/>
    <n v="6"/>
    <s v="n/d"/>
    <s v="n/d"/>
    <x v="35"/>
    <x v="35"/>
    <n v="64.400000000000006"/>
    <n v="18"/>
    <n v="3"/>
    <x v="0"/>
    <x v="2"/>
    <x v="20"/>
    <n v="1"/>
    <n v="22"/>
    <n v="30"/>
  </r>
  <r>
    <s v="INREBA-010807-RV-3-5-MAM"/>
    <s v="Roberto Vazquez"/>
    <d v="2007-08-01T00:00:00"/>
    <x v="1"/>
    <d v="1899-12-30T12:45:00"/>
    <d v="1899-12-30T13:46:00"/>
    <x v="27"/>
    <n v="2"/>
    <n v="3"/>
    <n v="5"/>
    <x v="4"/>
    <x v="2"/>
    <s v="La Reventadora de Babencho, Isla Natividad Baja California Sur"/>
    <x v="0"/>
    <n v="19.799999999999997"/>
    <n v="6"/>
    <n v="16.5"/>
    <n v="5"/>
    <n v="19.799999999999997"/>
    <n v="6"/>
    <s v="n/d"/>
    <s v="n/d"/>
    <x v="35"/>
    <x v="35"/>
    <n v="64.400000000000006"/>
    <n v="18"/>
    <n v="3"/>
    <x v="0"/>
    <x v="2"/>
    <x v="21"/>
    <n v="1"/>
    <n v="22"/>
    <n v="30"/>
  </r>
  <r>
    <s v="INREBA-010807-RV-3-5-MAM"/>
    <s v="Roberto Vazquez"/>
    <d v="2007-08-01T00:00:00"/>
    <x v="1"/>
    <d v="1899-12-30T12:45:00"/>
    <d v="1899-12-30T13:46:00"/>
    <x v="27"/>
    <n v="2"/>
    <n v="3"/>
    <n v="5"/>
    <x v="4"/>
    <x v="2"/>
    <s v="La Reventadora de Babencho, Isla Natividad Baja California Sur"/>
    <x v="0"/>
    <n v="19.799999999999997"/>
    <n v="6"/>
    <n v="16.5"/>
    <n v="5"/>
    <n v="19.799999999999997"/>
    <n v="6"/>
    <s v="n/d"/>
    <s v="n/d"/>
    <x v="35"/>
    <x v="35"/>
    <n v="64.400000000000006"/>
    <n v="18"/>
    <n v="3"/>
    <x v="0"/>
    <x v="2"/>
    <x v="21"/>
    <n v="1"/>
    <n v="22"/>
    <n v="30"/>
  </r>
  <r>
    <s v="INREBA-010807-RV-3-5-MAM"/>
    <s v="Roberto Vazquez"/>
    <d v="2007-08-01T00:00:00"/>
    <x v="1"/>
    <d v="1899-12-30T12:45:00"/>
    <d v="1899-12-30T13:46:00"/>
    <x v="27"/>
    <n v="2"/>
    <n v="3"/>
    <n v="5"/>
    <x v="4"/>
    <x v="2"/>
    <s v="La Reventadora de Babencho, Isla Natividad Baja California Sur"/>
    <x v="0"/>
    <n v="19.799999999999997"/>
    <n v="6"/>
    <n v="16.5"/>
    <n v="5"/>
    <n v="19.799999999999997"/>
    <n v="6"/>
    <s v="n/d"/>
    <s v="n/d"/>
    <x v="35"/>
    <x v="35"/>
    <n v="64.400000000000006"/>
    <n v="18"/>
    <n v="3"/>
    <x v="0"/>
    <x v="2"/>
    <x v="25"/>
    <n v="1"/>
    <n v="22"/>
    <n v="30"/>
  </r>
  <r>
    <s v="INREBA-010807-RV-3-5-MAM"/>
    <s v="Roberto Vazquez"/>
    <d v="2007-08-01T00:00:00"/>
    <x v="1"/>
    <d v="1899-12-30T12:45:00"/>
    <d v="1899-12-30T13:46:00"/>
    <x v="27"/>
    <n v="2"/>
    <n v="3"/>
    <n v="5"/>
    <x v="4"/>
    <x v="2"/>
    <s v="La Reventadora de Babencho, Isla Natividad Baja California Sur"/>
    <x v="0"/>
    <n v="19.799999999999997"/>
    <n v="6"/>
    <n v="16.5"/>
    <n v="5"/>
    <n v="19.799999999999997"/>
    <n v="6"/>
    <s v="n/d"/>
    <s v="n/d"/>
    <x v="35"/>
    <x v="35"/>
    <n v="64.400000000000006"/>
    <n v="18"/>
    <n v="3"/>
    <x v="0"/>
    <x v="3"/>
    <x v="2"/>
    <n v="1"/>
    <n v="26"/>
    <n v="30"/>
  </r>
  <r>
    <s v="INREBA-010807-RV-3-5-MAM"/>
    <s v="Roberto Vazquez"/>
    <d v="2007-08-01T00:00:00"/>
    <x v="1"/>
    <d v="1899-12-30T12:45:00"/>
    <d v="1899-12-30T13:46:00"/>
    <x v="27"/>
    <n v="2"/>
    <n v="3"/>
    <n v="5"/>
    <x v="4"/>
    <x v="2"/>
    <s v="La Reventadora de Babencho, Isla Natividad Baja California Sur"/>
    <x v="0"/>
    <n v="19.799999999999997"/>
    <n v="6"/>
    <n v="16.5"/>
    <n v="5"/>
    <n v="19.799999999999997"/>
    <n v="6"/>
    <s v="n/d"/>
    <s v="n/d"/>
    <x v="35"/>
    <x v="35"/>
    <n v="64.400000000000006"/>
    <n v="18"/>
    <n v="3"/>
    <x v="0"/>
    <x v="3"/>
    <x v="18"/>
    <n v="1"/>
    <n v="26"/>
    <n v="30"/>
  </r>
  <r>
    <s v="INREBA-010807-RV-3-5-MAM"/>
    <s v="Roberto Vazquez"/>
    <d v="2007-08-01T00:00:00"/>
    <x v="1"/>
    <d v="1899-12-30T12:45:00"/>
    <d v="1899-12-30T13:46:00"/>
    <x v="27"/>
    <n v="2"/>
    <n v="3"/>
    <n v="5"/>
    <x v="4"/>
    <x v="2"/>
    <s v="La Reventadora de Babencho, Isla Natividad Baja California Sur"/>
    <x v="0"/>
    <n v="19.799999999999997"/>
    <n v="6"/>
    <n v="16.5"/>
    <n v="5"/>
    <n v="19.799999999999997"/>
    <n v="6"/>
    <s v="n/d"/>
    <s v="n/d"/>
    <x v="35"/>
    <x v="35"/>
    <n v="64.400000000000006"/>
    <n v="18"/>
    <n v="3"/>
    <x v="0"/>
    <x v="3"/>
    <x v="21"/>
    <n v="1"/>
    <n v="26"/>
    <n v="30"/>
  </r>
  <r>
    <s v="INREBA-010807-RV-3-5-MAM"/>
    <s v="Roberto Vazquez"/>
    <d v="2007-08-01T00:00:00"/>
    <x v="1"/>
    <d v="1899-12-30T12:45:00"/>
    <d v="1899-12-30T13:46:00"/>
    <x v="27"/>
    <n v="2"/>
    <n v="3"/>
    <n v="5"/>
    <x v="4"/>
    <x v="2"/>
    <s v="La Reventadora de Babencho, Isla Natividad Baja California Sur"/>
    <x v="0"/>
    <n v="19.799999999999997"/>
    <n v="6"/>
    <n v="16.5"/>
    <n v="5"/>
    <n v="19.799999999999997"/>
    <n v="6"/>
    <s v="n/d"/>
    <s v="n/d"/>
    <x v="35"/>
    <x v="35"/>
    <n v="64.400000000000006"/>
    <n v="18"/>
    <n v="3"/>
    <x v="0"/>
    <x v="4"/>
    <x v="17"/>
    <n v="1"/>
    <n v="29"/>
    <n v="30"/>
  </r>
  <r>
    <s v="INREBA-010807-RV-3-5-MAM"/>
    <s v="Roberto Vazquez"/>
    <d v="2007-08-01T00:00:00"/>
    <x v="1"/>
    <d v="1899-12-30T12:45:00"/>
    <d v="1899-12-30T13:46:00"/>
    <x v="27"/>
    <n v="2"/>
    <n v="3"/>
    <n v="5"/>
    <x v="4"/>
    <x v="2"/>
    <s v="La Reventadora de Babencho, Isla Natividad Baja California Sur"/>
    <x v="0"/>
    <n v="19.799999999999997"/>
    <n v="6"/>
    <n v="16.5"/>
    <n v="5"/>
    <n v="19.799999999999997"/>
    <n v="6"/>
    <s v="n/d"/>
    <s v="n/d"/>
    <x v="35"/>
    <x v="35"/>
    <n v="64.400000000000006"/>
    <n v="18"/>
    <n v="3"/>
    <x v="0"/>
    <x v="5"/>
    <x v="14"/>
    <n v="1"/>
    <n v="36"/>
    <n v="30"/>
  </r>
  <r>
    <s v="INREBA-010807-RV-3-5-MAM"/>
    <s v="Roberto Vazquez"/>
    <d v="2007-08-01T00:00:00"/>
    <x v="1"/>
    <d v="1899-12-30T12:45:00"/>
    <d v="1899-12-30T13:46:00"/>
    <x v="27"/>
    <n v="2"/>
    <n v="3"/>
    <n v="5"/>
    <x v="4"/>
    <x v="2"/>
    <s v="La Reventadora de Babencho, Isla Natividad Baja California Sur"/>
    <x v="0"/>
    <n v="19.799999999999997"/>
    <n v="6"/>
    <n v="16.5"/>
    <n v="5"/>
    <n v="19.799999999999997"/>
    <n v="6"/>
    <s v="n/d"/>
    <s v="n/d"/>
    <x v="35"/>
    <x v="35"/>
    <n v="64.400000000000006"/>
    <n v="18"/>
    <n v="3"/>
    <x v="0"/>
    <x v="6"/>
    <x v="2"/>
    <n v="1"/>
    <n v="42"/>
    <n v="30"/>
  </r>
  <r>
    <s v="INREBA-010807-RV-3-5-MAM"/>
    <s v="Roberto Vazquez"/>
    <d v="2007-08-01T00:00:00"/>
    <x v="1"/>
    <d v="1899-12-30T12:45:00"/>
    <d v="1899-12-30T13:46:00"/>
    <x v="27"/>
    <n v="2"/>
    <n v="3"/>
    <n v="5"/>
    <x v="4"/>
    <x v="2"/>
    <s v="La Reventadora de Babencho, Isla Natividad Baja California Sur"/>
    <x v="0"/>
    <n v="19.799999999999997"/>
    <n v="6"/>
    <n v="16.5"/>
    <n v="5"/>
    <n v="19.799999999999997"/>
    <n v="6"/>
    <s v="n/d"/>
    <s v="n/d"/>
    <x v="35"/>
    <x v="35"/>
    <n v="64.400000000000006"/>
    <n v="18"/>
    <n v="3"/>
    <x v="0"/>
    <x v="6"/>
    <x v="21"/>
    <n v="1"/>
    <n v="42"/>
    <n v="30"/>
  </r>
  <r>
    <s v="INREBA-010807-RV-3-5-MAM"/>
    <s v="Roberto Vazquez"/>
    <d v="2007-08-01T00:00:00"/>
    <x v="1"/>
    <d v="1899-12-30T12:45:00"/>
    <d v="1899-12-30T13:46:00"/>
    <x v="27"/>
    <n v="2"/>
    <n v="3"/>
    <n v="5"/>
    <x v="4"/>
    <x v="2"/>
    <s v="La Reventadora de Babencho, Isla Natividad Baja California Sur"/>
    <x v="0"/>
    <n v="19.799999999999997"/>
    <n v="6"/>
    <n v="16.5"/>
    <n v="5"/>
    <n v="19.799999999999997"/>
    <n v="6"/>
    <s v="n/d"/>
    <s v="n/d"/>
    <x v="35"/>
    <x v="35"/>
    <n v="64.400000000000006"/>
    <n v="18"/>
    <n v="3"/>
    <x v="0"/>
    <x v="7"/>
    <x v="19"/>
    <n v="1"/>
    <n v="48"/>
    <n v="30"/>
  </r>
  <r>
    <s v="INREBA-010807-RV-3-5-MAM"/>
    <s v="Roberto Vazquez"/>
    <d v="2007-08-01T00:00:00"/>
    <x v="1"/>
    <d v="1899-12-30T12:45:00"/>
    <d v="1899-12-30T13:46:00"/>
    <x v="27"/>
    <n v="2"/>
    <n v="3"/>
    <n v="5"/>
    <x v="4"/>
    <x v="2"/>
    <s v="La Reventadora de Babencho, Isla Natividad Baja California Sur"/>
    <x v="0"/>
    <n v="19.799999999999997"/>
    <n v="6"/>
    <n v="16.5"/>
    <n v="5"/>
    <n v="19.799999999999997"/>
    <n v="6"/>
    <s v="n/d"/>
    <s v="n/d"/>
    <x v="35"/>
    <x v="35"/>
    <n v="64.400000000000006"/>
    <n v="18"/>
    <n v="3"/>
    <x v="0"/>
    <x v="7"/>
    <x v="21"/>
    <n v="1"/>
    <n v="48"/>
    <n v="3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1"/>
    <x v="5"/>
    <n v="1"/>
    <n v="3"/>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2"/>
    <x v="8"/>
    <n v="1"/>
    <n v="4"/>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2"/>
    <x v="8"/>
    <n v="1"/>
    <n v="4"/>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3"/>
    <x v="11"/>
    <n v="1"/>
    <n v="6"/>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4"/>
    <x v="6"/>
    <n v="1"/>
    <n v="10"/>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4"/>
    <x v="9"/>
    <n v="1"/>
    <n v="10"/>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4"/>
    <x v="16"/>
    <n v="1"/>
    <n v="10"/>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4"/>
    <x v="16"/>
    <n v="1"/>
    <n v="10"/>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5"/>
    <x v="3"/>
    <n v="1"/>
    <n v="14"/>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5"/>
    <x v="0"/>
    <n v="1"/>
    <n v="14"/>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5"/>
    <x v="12"/>
    <n v="1"/>
    <n v="14"/>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6"/>
    <x v="4"/>
    <n v="1"/>
    <n v="15"/>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6"/>
    <x v="8"/>
    <n v="1"/>
    <n v="15"/>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6"/>
    <x v="11"/>
    <n v="1"/>
    <n v="15"/>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7"/>
    <x v="7"/>
    <n v="1"/>
    <n v="21"/>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7"/>
    <x v="11"/>
    <n v="1"/>
    <n v="21"/>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8"/>
    <x v="12"/>
    <n v="1"/>
    <n v="25"/>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8"/>
    <x v="12"/>
    <n v="1"/>
    <n v="25"/>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8"/>
    <x v="16"/>
    <n v="1"/>
    <n v="25"/>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9"/>
    <x v="1"/>
    <n v="1"/>
    <n v="29"/>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9"/>
    <x v="7"/>
    <n v="1"/>
    <n v="29"/>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9"/>
    <x v="9"/>
    <n v="1"/>
    <n v="29"/>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10"/>
    <x v="9"/>
    <n v="1"/>
    <n v="30"/>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11"/>
    <x v="9"/>
    <n v="1"/>
    <n v="38"/>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11"/>
    <x v="11"/>
    <n v="1"/>
    <n v="38"/>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11"/>
    <x v="11"/>
    <n v="1"/>
    <n v="38"/>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11"/>
    <x v="13"/>
    <n v="1"/>
    <n v="38"/>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12"/>
    <x v="2"/>
    <n v="1"/>
    <n v="46"/>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12"/>
    <x v="10"/>
    <n v="1"/>
    <n v="46"/>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12"/>
    <x v="11"/>
    <n v="1"/>
    <n v="46"/>
    <n v="300"/>
  </r>
  <r>
    <s v="INREBA-010807-RV-2-4-MAM"/>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0"/>
    <x v="12"/>
    <x v="13"/>
    <n v="1"/>
    <n v="46"/>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1"/>
    <x v="7"/>
    <n v="1"/>
    <n v="5"/>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1"/>
    <x v="11"/>
    <n v="1"/>
    <n v="5"/>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2"/>
    <x v="3"/>
    <n v="1"/>
    <n v="6"/>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2"/>
    <x v="13"/>
    <n v="1"/>
    <n v="6"/>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3"/>
    <x v="19"/>
    <n v="1"/>
    <n v="9"/>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4"/>
    <x v="8"/>
    <n v="1"/>
    <n v="12"/>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5"/>
    <x v="13"/>
    <n v="1"/>
    <n v="14"/>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5"/>
    <x v="13"/>
    <n v="1"/>
    <n v="14"/>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6"/>
    <x v="8"/>
    <n v="1"/>
    <n v="20"/>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6"/>
    <x v="11"/>
    <n v="1"/>
    <n v="20"/>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6"/>
    <x v="16"/>
    <n v="1"/>
    <n v="20"/>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6"/>
    <x v="16"/>
    <n v="1"/>
    <n v="20"/>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7"/>
    <x v="3"/>
    <n v="1"/>
    <n v="25"/>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7"/>
    <x v="11"/>
    <n v="1"/>
    <n v="25"/>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8"/>
    <x v="12"/>
    <n v="1"/>
    <n v="28"/>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9"/>
    <x v="13"/>
    <n v="1"/>
    <n v="34"/>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9"/>
    <x v="16"/>
    <n v="1"/>
    <n v="34"/>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9"/>
    <x v="14"/>
    <n v="1"/>
    <n v="34"/>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9"/>
    <x v="14"/>
    <n v="1"/>
    <n v="34"/>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9"/>
    <x v="17"/>
    <n v="1"/>
    <n v="34"/>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10"/>
    <x v="2"/>
    <n v="1"/>
    <n v="39"/>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10"/>
    <x v="13"/>
    <n v="1"/>
    <n v="39"/>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10"/>
    <x v="17"/>
    <n v="1"/>
    <n v="39"/>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11"/>
    <x v="5"/>
    <n v="1"/>
    <n v="44"/>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11"/>
    <x v="9"/>
    <n v="1"/>
    <n v="44"/>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11"/>
    <x v="11"/>
    <n v="1"/>
    <n v="44"/>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11"/>
    <x v="11"/>
    <n v="1"/>
    <n v="44"/>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11"/>
    <x v="13"/>
    <n v="1"/>
    <n v="44"/>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11"/>
    <x v="14"/>
    <n v="1"/>
    <n v="44"/>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12"/>
    <x v="24"/>
    <n v="1"/>
    <n v="46"/>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12"/>
    <x v="3"/>
    <n v="1"/>
    <n v="46"/>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12"/>
    <x v="10"/>
    <n v="1"/>
    <n v="46"/>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12"/>
    <x v="14"/>
    <n v="1"/>
    <n v="46"/>
    <n v="300"/>
  </r>
  <r>
    <s v="INREBA-010807-RV-1-3-MAM"/>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0"/>
    <x v="12"/>
    <x v="17"/>
    <n v="1"/>
    <n v="46"/>
    <n v="30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1"/>
    <x v="11"/>
    <n v="1"/>
    <n v="3"/>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2"/>
    <x v="10"/>
    <n v="1"/>
    <n v="4"/>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3"/>
    <x v="9"/>
    <n v="1"/>
    <n v="5"/>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3"/>
    <x v="10"/>
    <n v="1"/>
    <n v="5"/>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3"/>
    <x v="13"/>
    <n v="1"/>
    <n v="5"/>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4"/>
    <x v="12"/>
    <n v="1"/>
    <n v="7"/>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4"/>
    <x v="18"/>
    <n v="1"/>
    <n v="7"/>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5"/>
    <x v="5"/>
    <n v="1"/>
    <n v="9"/>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5"/>
    <x v="12"/>
    <n v="1"/>
    <n v="9"/>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5"/>
    <x v="17"/>
    <n v="1"/>
    <n v="9"/>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6"/>
    <x v="8"/>
    <n v="1"/>
    <n v="10"/>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6"/>
    <x v="11"/>
    <n v="1"/>
    <n v="10"/>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6"/>
    <x v="17"/>
    <n v="1"/>
    <n v="10"/>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7"/>
    <x v="10"/>
    <n v="1"/>
    <n v="11"/>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7"/>
    <x v="11"/>
    <n v="1"/>
    <n v="11"/>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7"/>
    <x v="13"/>
    <n v="1"/>
    <n v="11"/>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7"/>
    <x v="13"/>
    <n v="1"/>
    <n v="11"/>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7"/>
    <x v="16"/>
    <n v="1"/>
    <n v="11"/>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7"/>
    <x v="16"/>
    <n v="1"/>
    <n v="11"/>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7"/>
    <x v="17"/>
    <n v="1"/>
    <n v="11"/>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8"/>
    <x v="12"/>
    <n v="1"/>
    <n v="16"/>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8"/>
    <x v="17"/>
    <n v="1"/>
    <n v="16"/>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9"/>
    <x v="1"/>
    <n v="1"/>
    <n v="18"/>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9"/>
    <x v="8"/>
    <n v="1"/>
    <n v="18"/>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9"/>
    <x v="12"/>
    <n v="1"/>
    <n v="18"/>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10"/>
    <x v="6"/>
    <n v="1"/>
    <n v="20"/>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10"/>
    <x v="8"/>
    <n v="1"/>
    <n v="20"/>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10"/>
    <x v="10"/>
    <n v="1"/>
    <n v="20"/>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10"/>
    <x v="10"/>
    <n v="1"/>
    <n v="20"/>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10"/>
    <x v="16"/>
    <n v="1"/>
    <n v="20"/>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11"/>
    <x v="6"/>
    <n v="1"/>
    <n v="25"/>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11"/>
    <x v="6"/>
    <n v="1"/>
    <n v="25"/>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11"/>
    <x v="11"/>
    <n v="1"/>
    <n v="25"/>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12"/>
    <x v="12"/>
    <n v="1"/>
    <n v="28"/>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13"/>
    <x v="11"/>
    <n v="1"/>
    <n v="36"/>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13"/>
    <x v="12"/>
    <n v="1"/>
    <n v="36"/>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13"/>
    <x v="14"/>
    <n v="1"/>
    <n v="36"/>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14"/>
    <x v="8"/>
    <n v="1"/>
    <n v="42"/>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14"/>
    <x v="10"/>
    <n v="1"/>
    <n v="42"/>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14"/>
    <x v="13"/>
    <n v="1"/>
    <n v="42"/>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15"/>
    <x v="7"/>
    <n v="1"/>
    <n v="45"/>
    <n v="210"/>
  </r>
  <r>
    <s v="INLAGU-020807-RV-2-3-MAM"/>
    <s v="Roberto Vazquez"/>
    <d v="2007-08-02T00:00:00"/>
    <x v="1"/>
    <d v="1899-12-30T10:40:00"/>
    <d v="1899-12-30T11:38:00"/>
    <x v="8"/>
    <n v="2"/>
    <n v="2"/>
    <n v="3"/>
    <x v="2"/>
    <x v="4"/>
    <s v="La Guanera, Isla Natividad Baja California Sur"/>
    <x v="0"/>
    <n v="42.24"/>
    <n v="12.8"/>
    <n v="43.559999999999995"/>
    <n v="13.2"/>
    <n v="43.559999999999995"/>
    <n v="13.2"/>
    <s v="n/d"/>
    <s v="n/d"/>
    <x v="38"/>
    <x v="38"/>
    <n v="62.6"/>
    <n v="17"/>
    <n v="8"/>
    <x v="0"/>
    <x v="15"/>
    <x v="11"/>
    <n v="1"/>
    <n v="45"/>
    <n v="21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1"/>
    <x v="16"/>
    <n v="1"/>
    <n v="7"/>
    <n v="3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1"/>
    <x v="18"/>
    <n v="1"/>
    <n v="7"/>
    <n v="3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2"/>
    <x v="9"/>
    <n v="1"/>
    <n v="9"/>
    <n v="3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2"/>
    <x v="9"/>
    <n v="1"/>
    <n v="9"/>
    <n v="3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2"/>
    <x v="11"/>
    <n v="1"/>
    <n v="9"/>
    <n v="3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2"/>
    <x v="13"/>
    <n v="1"/>
    <n v="9"/>
    <n v="3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3"/>
    <x v="16"/>
    <n v="1"/>
    <n v="11"/>
    <n v="3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4"/>
    <x v="13"/>
    <n v="1"/>
    <n v="16"/>
    <n v="3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5"/>
    <x v="8"/>
    <n v="1"/>
    <n v="22"/>
    <n v="3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5"/>
    <x v="11"/>
    <n v="1"/>
    <n v="22"/>
    <n v="3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5"/>
    <x v="13"/>
    <n v="1"/>
    <n v="22"/>
    <n v="3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5"/>
    <x v="14"/>
    <n v="1"/>
    <n v="22"/>
    <n v="3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6"/>
    <x v="11"/>
    <n v="1"/>
    <n v="26"/>
    <n v="3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6"/>
    <x v="11"/>
    <n v="1"/>
    <n v="26"/>
    <n v="3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6"/>
    <x v="12"/>
    <n v="1"/>
    <n v="26"/>
    <n v="3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6"/>
    <x v="13"/>
    <n v="1"/>
    <n v="26"/>
    <n v="3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6"/>
    <x v="13"/>
    <n v="1"/>
    <n v="26"/>
    <n v="3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7"/>
    <x v="6"/>
    <n v="1"/>
    <n v="27"/>
    <n v="3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7"/>
    <x v="6"/>
    <n v="1"/>
    <n v="27"/>
    <n v="3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7"/>
    <x v="7"/>
    <n v="1"/>
    <n v="27"/>
    <n v="3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7"/>
    <x v="18"/>
    <n v="1"/>
    <n v="27"/>
    <n v="3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8"/>
    <x v="24"/>
    <n v="1"/>
    <n v="31"/>
    <n v="3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8"/>
    <x v="12"/>
    <n v="1"/>
    <n v="31"/>
    <n v="3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9"/>
    <x v="11"/>
    <n v="1"/>
    <n v="33"/>
    <n v="3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9"/>
    <x v="16"/>
    <n v="1"/>
    <n v="33"/>
    <n v="3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10"/>
    <x v="6"/>
    <n v="1"/>
    <n v="42"/>
    <n v="3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10"/>
    <x v="9"/>
    <n v="1"/>
    <n v="42"/>
    <n v="3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10"/>
    <x v="9"/>
    <n v="1"/>
    <n v="42"/>
    <n v="30"/>
  </r>
  <r>
    <s v="INREBA-020807-RV-1-5-MAM"/>
    <s v="Roberto Vazquez"/>
    <d v="2007-08-02T00:00:00"/>
    <x v="1"/>
    <d v="1899-12-30T09:30:00"/>
    <d v="1899-12-30T10:22:00"/>
    <x v="24"/>
    <n v="2"/>
    <n v="1"/>
    <n v="5"/>
    <x v="4"/>
    <x v="1"/>
    <s v="La Plana/Las Cuevas, Isla Natividad, Baja California Sur"/>
    <x v="1"/>
    <n v="33.99"/>
    <n v="10.3"/>
    <n v="33.99"/>
    <n v="10.3"/>
    <n v="33.99"/>
    <n v="10.3"/>
    <s v="n/d"/>
    <s v="n/d"/>
    <x v="39"/>
    <x v="39"/>
    <n v="60.8"/>
    <n v="16"/>
    <n v="4"/>
    <x v="0"/>
    <x v="11"/>
    <x v="16"/>
    <n v="1"/>
    <n v="43"/>
    <n v="30"/>
  </r>
  <r>
    <s v="INREBA-010807-RV-1-3-MAZ"/>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1"/>
    <x v="1"/>
    <x v="16"/>
    <n v="1"/>
    <n v="9"/>
    <n v="300"/>
  </r>
  <r>
    <s v="INREBA-010807-RV-1-3-MAZ"/>
    <s v="Roberto Vazquez"/>
    <d v="2007-08-01T00:00:00"/>
    <x v="1"/>
    <d v="1899-12-30T10:08:00"/>
    <d v="1899-12-30T11:01:00"/>
    <x v="0"/>
    <n v="2"/>
    <n v="1"/>
    <n v="3"/>
    <x v="2"/>
    <x v="2"/>
    <s v="La Reventadora de Babencho, Isla Natividad Baja California Sur"/>
    <x v="0"/>
    <n v="20.13"/>
    <n v="6.1"/>
    <n v="23.429999999999996"/>
    <n v="7.1"/>
    <n v="23.429999999999996"/>
    <n v="7.1"/>
    <s v="n/d"/>
    <s v="n/d"/>
    <x v="37"/>
    <x v="37"/>
    <n v="66.2"/>
    <n v="19"/>
    <n v="3"/>
    <x v="1"/>
    <x v="2"/>
    <x v="14"/>
    <n v="1"/>
    <n v="34"/>
    <n v="300"/>
  </r>
  <r>
    <s v="INREBA-010807-RV-2-4-MAZ"/>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1"/>
    <x v="1"/>
    <x v="14"/>
    <n v="1"/>
    <n v="3"/>
    <n v="300"/>
  </r>
  <r>
    <s v="INREBA-010807-RV-2-4-MAZ"/>
    <s v="Roberto Vazquez"/>
    <d v="2007-08-01T00:00:00"/>
    <x v="1"/>
    <d v="1899-12-30T11:25:00"/>
    <d v="1899-12-30T12:18:00"/>
    <x v="0"/>
    <n v="2"/>
    <n v="2"/>
    <n v="4"/>
    <x v="3"/>
    <x v="2"/>
    <s v="La Reventadora de Babencho, Isla Natividad Baja California Sur"/>
    <x v="0"/>
    <n v="20.13"/>
    <n v="6.1"/>
    <n v="25.08"/>
    <n v="7.6"/>
    <n v="25.08"/>
    <n v="7.6"/>
    <s v="n/d"/>
    <s v="n/d"/>
    <x v="36"/>
    <x v="36"/>
    <n v="64.400000000000006"/>
    <n v="18"/>
    <n v="6"/>
    <x v="1"/>
    <x v="2"/>
    <x v="20"/>
    <n v="1"/>
    <n v="30"/>
    <n v="300"/>
  </r>
  <r>
    <s v="INREBA-010807-RV-3-5-MAZ"/>
    <s v="Roberto Vazquez"/>
    <d v="2007-08-01T00:00:00"/>
    <x v="1"/>
    <d v="1899-12-30T12:45:00"/>
    <d v="1899-12-30T13:46:00"/>
    <x v="27"/>
    <n v="2"/>
    <n v="3"/>
    <n v="5"/>
    <x v="4"/>
    <x v="2"/>
    <s v="La Reventadora de Babencho, Isla Natividad Baja California Sur"/>
    <x v="0"/>
    <n v="19.799999999999997"/>
    <n v="6"/>
    <n v="16.5"/>
    <n v="5"/>
    <n v="19.799999999999997"/>
    <n v="6"/>
    <s v="n/d"/>
    <s v="n/d"/>
    <x v="35"/>
    <x v="35"/>
    <n v="64.400000000000006"/>
    <n v="18"/>
    <n v="3"/>
    <x v="1"/>
    <x v="1"/>
    <x v="6"/>
    <n v="1"/>
    <n v="3"/>
    <n v="30"/>
  </r>
  <r>
    <s v="INREBA-010807-RV-3-5-MAZ"/>
    <s v="Roberto Vazquez"/>
    <d v="2007-08-01T00:00:00"/>
    <x v="1"/>
    <d v="1899-12-30T12:45:00"/>
    <d v="1899-12-30T13:46:00"/>
    <x v="27"/>
    <n v="2"/>
    <n v="3"/>
    <n v="5"/>
    <x v="4"/>
    <x v="2"/>
    <s v="La Reventadora de Babencho, Isla Natividad Baja California Sur"/>
    <x v="0"/>
    <n v="19.799999999999997"/>
    <n v="6"/>
    <n v="16.5"/>
    <n v="5"/>
    <n v="19.799999999999997"/>
    <n v="6"/>
    <s v="n/d"/>
    <s v="n/d"/>
    <x v="35"/>
    <x v="35"/>
    <n v="64.400000000000006"/>
    <n v="18"/>
    <n v="3"/>
    <x v="1"/>
    <x v="1"/>
    <x v="14"/>
    <n v="1"/>
    <n v="3"/>
    <n v="30"/>
  </r>
  <r>
    <s v="INREBA-010807-RV-3-5-MAZ"/>
    <s v="Roberto Vazquez"/>
    <d v="2007-08-01T00:00:00"/>
    <x v="1"/>
    <d v="1899-12-30T12:45:00"/>
    <d v="1899-12-30T13:46:00"/>
    <x v="27"/>
    <n v="2"/>
    <n v="3"/>
    <n v="5"/>
    <x v="4"/>
    <x v="2"/>
    <s v="La Reventadora de Babencho, Isla Natividad Baja California Sur"/>
    <x v="0"/>
    <n v="19.799999999999997"/>
    <n v="6"/>
    <n v="16.5"/>
    <n v="5"/>
    <n v="19.799999999999997"/>
    <n v="6"/>
    <s v="n/d"/>
    <s v="n/d"/>
    <x v="35"/>
    <x v="35"/>
    <n v="64.400000000000006"/>
    <n v="18"/>
    <n v="3"/>
    <x v="1"/>
    <x v="1"/>
    <x v="18"/>
    <n v="1"/>
    <n v="3"/>
    <n v="30"/>
  </r>
  <r>
    <s v="INREBA-010807-RV-3-5-MAZ"/>
    <s v="Roberto Vazquez"/>
    <d v="2007-08-01T00:00:00"/>
    <x v="1"/>
    <d v="1899-12-30T12:45:00"/>
    <d v="1899-12-30T13:46:00"/>
    <x v="27"/>
    <n v="2"/>
    <n v="3"/>
    <n v="5"/>
    <x v="4"/>
    <x v="2"/>
    <s v="La Reventadora de Babencho, Isla Natividad Baja California Sur"/>
    <x v="0"/>
    <n v="19.799999999999997"/>
    <n v="6"/>
    <n v="16.5"/>
    <n v="5"/>
    <n v="19.799999999999997"/>
    <n v="6"/>
    <s v="n/d"/>
    <s v="n/d"/>
    <x v="35"/>
    <x v="35"/>
    <n v="64.400000000000006"/>
    <n v="18"/>
    <n v="3"/>
    <x v="1"/>
    <x v="1"/>
    <x v="18"/>
    <n v="1"/>
    <n v="3"/>
    <n v="30"/>
  </r>
  <r>
    <s v="INREBA-010807-RV-3-5-MAZ"/>
    <s v="Roberto Vazquez"/>
    <d v="2007-08-01T00:00:00"/>
    <x v="1"/>
    <d v="1899-12-30T12:45:00"/>
    <d v="1899-12-30T13:46:00"/>
    <x v="27"/>
    <n v="2"/>
    <n v="3"/>
    <n v="5"/>
    <x v="4"/>
    <x v="2"/>
    <s v="La Reventadora de Babencho, Isla Natividad Baja California Sur"/>
    <x v="0"/>
    <n v="19.799999999999997"/>
    <n v="6"/>
    <n v="16.5"/>
    <n v="5"/>
    <n v="19.799999999999997"/>
    <n v="6"/>
    <s v="n/d"/>
    <s v="n/d"/>
    <x v="35"/>
    <x v="35"/>
    <n v="64.400000000000006"/>
    <n v="18"/>
    <n v="3"/>
    <x v="1"/>
    <x v="2"/>
    <x v="9"/>
    <n v="1"/>
    <n v="6"/>
    <n v="30"/>
  </r>
  <r>
    <s v="INREBA-010807-RV-3-5-MAZ"/>
    <s v="Roberto Vazquez"/>
    <d v="2007-08-01T00:00:00"/>
    <x v="1"/>
    <d v="1899-12-30T12:45:00"/>
    <d v="1899-12-30T13:46:00"/>
    <x v="27"/>
    <n v="2"/>
    <n v="3"/>
    <n v="5"/>
    <x v="4"/>
    <x v="2"/>
    <s v="La Reventadora de Babencho, Isla Natividad Baja California Sur"/>
    <x v="0"/>
    <n v="19.799999999999997"/>
    <n v="6"/>
    <n v="16.5"/>
    <n v="5"/>
    <n v="19.799999999999997"/>
    <n v="6"/>
    <s v="n/d"/>
    <s v="n/d"/>
    <x v="35"/>
    <x v="35"/>
    <n v="64.400000000000006"/>
    <n v="18"/>
    <n v="3"/>
    <x v="1"/>
    <x v="3"/>
    <x v="7"/>
    <n v="1"/>
    <n v="11"/>
    <n v="30"/>
  </r>
  <r>
    <s v="INREBA-010807-RV-3-5-MAZ"/>
    <s v="Roberto Vazquez"/>
    <d v="2007-08-01T00:00:00"/>
    <x v="1"/>
    <d v="1899-12-30T12:45:00"/>
    <d v="1899-12-30T13:46:00"/>
    <x v="27"/>
    <n v="2"/>
    <n v="3"/>
    <n v="5"/>
    <x v="4"/>
    <x v="2"/>
    <s v="La Reventadora de Babencho, Isla Natividad Baja California Sur"/>
    <x v="0"/>
    <n v="19.799999999999997"/>
    <n v="6"/>
    <n v="16.5"/>
    <n v="5"/>
    <n v="19.799999999999997"/>
    <n v="6"/>
    <s v="n/d"/>
    <s v="n/d"/>
    <x v="35"/>
    <x v="35"/>
    <n v="64.400000000000006"/>
    <n v="18"/>
    <n v="3"/>
    <x v="1"/>
    <x v="3"/>
    <x v="11"/>
    <n v="1"/>
    <n v="11"/>
    <n v="30"/>
  </r>
  <r>
    <s v="INREBA-010807-RV-3-5-MAZ"/>
    <s v="Roberto Vazquez"/>
    <d v="2007-08-01T00:00:00"/>
    <x v="1"/>
    <d v="1899-12-30T12:45:00"/>
    <d v="1899-12-30T13:46:00"/>
    <x v="27"/>
    <n v="2"/>
    <n v="3"/>
    <n v="5"/>
    <x v="4"/>
    <x v="2"/>
    <s v="La Reventadora de Babencho, Isla Natividad Baja California Sur"/>
    <x v="0"/>
    <n v="19.799999999999997"/>
    <n v="6"/>
    <n v="16.5"/>
    <n v="5"/>
    <n v="19.799999999999997"/>
    <n v="6"/>
    <s v="n/d"/>
    <s v="n/d"/>
    <x v="35"/>
    <x v="35"/>
    <n v="64.400000000000006"/>
    <n v="18"/>
    <n v="3"/>
    <x v="1"/>
    <x v="4"/>
    <x v="8"/>
    <n v="1"/>
    <n v="19"/>
    <n v="30"/>
  </r>
  <r>
    <s v="INREBA-010807-RV-3-5-MAZ"/>
    <s v="Roberto Vazquez"/>
    <d v="2007-08-01T00:00:00"/>
    <x v="1"/>
    <d v="1899-12-30T12:45:00"/>
    <d v="1899-12-30T13:46:00"/>
    <x v="27"/>
    <n v="2"/>
    <n v="3"/>
    <n v="5"/>
    <x v="4"/>
    <x v="2"/>
    <s v="La Reventadora de Babencho, Isla Natividad Baja California Sur"/>
    <x v="0"/>
    <n v="19.799999999999997"/>
    <n v="6"/>
    <n v="16.5"/>
    <n v="5"/>
    <n v="19.799999999999997"/>
    <n v="6"/>
    <s v="n/d"/>
    <s v="n/d"/>
    <x v="35"/>
    <x v="35"/>
    <n v="64.400000000000006"/>
    <n v="18"/>
    <n v="3"/>
    <x v="1"/>
    <x v="4"/>
    <x v="12"/>
    <n v="1"/>
    <n v="19"/>
    <n v="30"/>
  </r>
  <r>
    <s v="INPUPR-190707-RV-1-1-MAZ"/>
    <s v="Roberto Vazquez"/>
    <d v="2007-07-19T00:00:00"/>
    <x v="1"/>
    <d v="1899-12-30T10:11:00"/>
    <d v="1899-12-30T10:41:00"/>
    <x v="17"/>
    <n v="2"/>
    <n v="1"/>
    <n v="1"/>
    <x v="0"/>
    <x v="3"/>
    <s v="Punta Prieta, Isla Natividad Baja California Sur"/>
    <x v="1"/>
    <n v="61.05"/>
    <n v="18.5"/>
    <n v="61.05"/>
    <n v="18.5"/>
    <n v="61.05"/>
    <n v="18.5"/>
    <s v="n/d"/>
    <s v="n/d"/>
    <x v="19"/>
    <x v="19"/>
    <n v="55.400000000000006"/>
    <n v="13"/>
    <n v="10"/>
    <x v="1"/>
    <x v="0"/>
    <x v="23"/>
    <n v="0"/>
    <s v="n/d"/>
    <n v="300"/>
  </r>
  <r>
    <s v="INPUPR-190707-RV-2-2-MAZ"/>
    <s v="Roberto Vazquez"/>
    <d v="2007-07-19T00:00:00"/>
    <x v="1"/>
    <d v="1899-12-30T12:30:00"/>
    <d v="1899-12-30T13:20:00"/>
    <x v="3"/>
    <n v="2"/>
    <n v="2"/>
    <n v="2"/>
    <x v="1"/>
    <x v="3"/>
    <s v="Punta Prieta, Isla Natividad Baja California Sur"/>
    <x v="1"/>
    <n v="37.29"/>
    <n v="11.3"/>
    <n v="37.29"/>
    <n v="11.3"/>
    <n v="37.29"/>
    <n v="11.3"/>
    <s v="n/d"/>
    <s v="n/d"/>
    <x v="20"/>
    <x v="20"/>
    <n v="55.400000000000006"/>
    <n v="13"/>
    <n v="6"/>
    <x v="1"/>
    <x v="0"/>
    <x v="9"/>
    <n v="1"/>
    <s v="n/d"/>
    <n v="300"/>
  </r>
  <r>
    <s v="INPUPR-190707-RV-2-2-MAZ"/>
    <s v="Roberto Vazquez"/>
    <d v="2007-07-19T00:00:00"/>
    <x v="1"/>
    <d v="1899-12-30T12:30:00"/>
    <d v="1899-12-30T13:20:00"/>
    <x v="3"/>
    <n v="2"/>
    <n v="2"/>
    <n v="2"/>
    <x v="1"/>
    <x v="3"/>
    <s v="Punta Prieta, Isla Natividad Baja California Sur"/>
    <x v="1"/>
    <n v="37.29"/>
    <n v="11.3"/>
    <n v="37.29"/>
    <n v="11.3"/>
    <n v="37.29"/>
    <n v="11.3"/>
    <s v="n/d"/>
    <s v="n/d"/>
    <x v="20"/>
    <x v="20"/>
    <n v="55.400000000000006"/>
    <n v="13"/>
    <n v="6"/>
    <x v="1"/>
    <x v="0"/>
    <x v="10"/>
    <n v="1"/>
    <s v="n/d"/>
    <n v="300"/>
  </r>
  <r>
    <s v="INPUPR-190707-RV-2-2-MAZ"/>
    <s v="Roberto Vazquez"/>
    <d v="2007-07-19T00:00:00"/>
    <x v="1"/>
    <d v="1899-12-30T12:30:00"/>
    <d v="1899-12-30T13:20:00"/>
    <x v="3"/>
    <n v="2"/>
    <n v="2"/>
    <n v="2"/>
    <x v="1"/>
    <x v="3"/>
    <s v="Punta Prieta, Isla Natividad Baja California Sur"/>
    <x v="1"/>
    <n v="37.29"/>
    <n v="11.3"/>
    <n v="37.29"/>
    <n v="11.3"/>
    <n v="37.29"/>
    <n v="11.3"/>
    <s v="n/d"/>
    <s v="n/d"/>
    <x v="20"/>
    <x v="20"/>
    <n v="55.400000000000006"/>
    <n v="13"/>
    <n v="6"/>
    <x v="1"/>
    <x v="0"/>
    <x v="11"/>
    <n v="1"/>
    <s v="n/d"/>
    <n v="300"/>
  </r>
  <r>
    <s v="INPUPR-190707-RV-2-2-MAZ"/>
    <s v="Roberto Vazquez"/>
    <d v="2007-07-19T00:00:00"/>
    <x v="1"/>
    <d v="1899-12-30T12:30:00"/>
    <d v="1899-12-30T13:20:00"/>
    <x v="3"/>
    <n v="2"/>
    <n v="2"/>
    <n v="2"/>
    <x v="1"/>
    <x v="3"/>
    <s v="Punta Prieta, Isla Natividad Baja California Sur"/>
    <x v="1"/>
    <n v="37.29"/>
    <n v="11.3"/>
    <n v="37.29"/>
    <n v="11.3"/>
    <n v="37.29"/>
    <n v="11.3"/>
    <s v="n/d"/>
    <s v="n/d"/>
    <x v="20"/>
    <x v="20"/>
    <n v="55.400000000000006"/>
    <n v="13"/>
    <n v="6"/>
    <x v="1"/>
    <x v="0"/>
    <x v="11"/>
    <n v="1"/>
    <s v="n/d"/>
    <n v="300"/>
  </r>
  <r>
    <s v="INPUPR-190707-RV-2-2-MAZ"/>
    <s v="Roberto Vazquez"/>
    <d v="2007-07-19T00:00:00"/>
    <x v="1"/>
    <d v="1899-12-30T12:30:00"/>
    <d v="1899-12-30T13:20:00"/>
    <x v="3"/>
    <n v="2"/>
    <n v="2"/>
    <n v="2"/>
    <x v="1"/>
    <x v="3"/>
    <s v="Punta Prieta, Isla Natividad Baja California Sur"/>
    <x v="1"/>
    <n v="37.29"/>
    <n v="11.3"/>
    <n v="37.29"/>
    <n v="11.3"/>
    <n v="37.29"/>
    <n v="11.3"/>
    <s v="n/d"/>
    <s v="n/d"/>
    <x v="20"/>
    <x v="20"/>
    <n v="55.400000000000006"/>
    <n v="13"/>
    <n v="6"/>
    <x v="1"/>
    <x v="0"/>
    <x v="11"/>
    <n v="1"/>
    <s v="n/d"/>
    <n v="300"/>
  </r>
  <r>
    <s v="INPUPR-190707-RV-2-2-MAZ"/>
    <s v="Roberto Vazquez"/>
    <d v="2007-07-19T00:00:00"/>
    <x v="1"/>
    <d v="1899-12-30T12:30:00"/>
    <d v="1899-12-30T13:20:00"/>
    <x v="3"/>
    <n v="2"/>
    <n v="2"/>
    <n v="2"/>
    <x v="1"/>
    <x v="3"/>
    <s v="Punta Prieta, Isla Natividad Baja California Sur"/>
    <x v="1"/>
    <n v="37.29"/>
    <n v="11.3"/>
    <n v="37.29"/>
    <n v="11.3"/>
    <n v="37.29"/>
    <n v="11.3"/>
    <s v="n/d"/>
    <s v="n/d"/>
    <x v="20"/>
    <x v="20"/>
    <n v="55.400000000000006"/>
    <n v="13"/>
    <n v="6"/>
    <x v="1"/>
    <x v="0"/>
    <x v="11"/>
    <n v="1"/>
    <s v="n/d"/>
    <n v="300"/>
  </r>
  <r>
    <s v="INPUPR-190707-RV-2-2-MAZ"/>
    <s v="Roberto Vazquez"/>
    <d v="2007-07-19T00:00:00"/>
    <x v="1"/>
    <d v="1899-12-30T12:30:00"/>
    <d v="1899-12-30T13:20:00"/>
    <x v="3"/>
    <n v="2"/>
    <n v="2"/>
    <n v="2"/>
    <x v="1"/>
    <x v="3"/>
    <s v="Punta Prieta, Isla Natividad Baja California Sur"/>
    <x v="1"/>
    <n v="37.29"/>
    <n v="11.3"/>
    <n v="37.29"/>
    <n v="11.3"/>
    <n v="37.29"/>
    <n v="11.3"/>
    <s v="n/d"/>
    <s v="n/d"/>
    <x v="20"/>
    <x v="20"/>
    <n v="55.400000000000006"/>
    <n v="13"/>
    <n v="6"/>
    <x v="1"/>
    <x v="0"/>
    <x v="11"/>
    <n v="1"/>
    <s v="n/d"/>
    <n v="300"/>
  </r>
  <r>
    <s v="INPUPR-190707-RV-2-2-MAZ"/>
    <s v="Roberto Vazquez"/>
    <d v="2007-07-19T00:00:00"/>
    <x v="1"/>
    <d v="1899-12-30T12:30:00"/>
    <d v="1899-12-30T13:20:00"/>
    <x v="3"/>
    <n v="2"/>
    <n v="2"/>
    <n v="2"/>
    <x v="1"/>
    <x v="3"/>
    <s v="Punta Prieta, Isla Natividad Baja California Sur"/>
    <x v="1"/>
    <n v="37.29"/>
    <n v="11.3"/>
    <n v="37.29"/>
    <n v="11.3"/>
    <n v="37.29"/>
    <n v="11.3"/>
    <s v="n/d"/>
    <s v="n/d"/>
    <x v="20"/>
    <x v="20"/>
    <n v="55.400000000000006"/>
    <n v="13"/>
    <n v="6"/>
    <x v="1"/>
    <x v="0"/>
    <x v="13"/>
    <n v="1"/>
    <s v="n/d"/>
    <n v="300"/>
  </r>
  <r>
    <s v="INPUPR-190707-RV-2-2-MAZ"/>
    <s v="Roberto Vazquez"/>
    <d v="2007-07-19T00:00:00"/>
    <x v="1"/>
    <d v="1899-12-30T12:30:00"/>
    <d v="1899-12-30T13:20:00"/>
    <x v="3"/>
    <n v="2"/>
    <n v="2"/>
    <n v="2"/>
    <x v="1"/>
    <x v="3"/>
    <s v="Punta Prieta, Isla Natividad Baja California Sur"/>
    <x v="1"/>
    <n v="37.29"/>
    <n v="11.3"/>
    <n v="37.29"/>
    <n v="11.3"/>
    <n v="37.29"/>
    <n v="11.3"/>
    <s v="n/d"/>
    <s v="n/d"/>
    <x v="20"/>
    <x v="20"/>
    <n v="55.400000000000006"/>
    <n v="13"/>
    <n v="6"/>
    <x v="1"/>
    <x v="0"/>
    <x v="14"/>
    <n v="1"/>
    <s v="n/d"/>
    <n v="300"/>
  </r>
  <r>
    <s v="INPUPR-190707-RV-2-2-MAZ"/>
    <s v="Roberto Vazquez"/>
    <d v="2007-07-19T00:00:00"/>
    <x v="1"/>
    <d v="1899-12-30T12:30:00"/>
    <d v="1899-12-30T13:20:00"/>
    <x v="3"/>
    <n v="2"/>
    <n v="2"/>
    <n v="2"/>
    <x v="1"/>
    <x v="3"/>
    <s v="Punta Prieta, Isla Natividad Baja California Sur"/>
    <x v="1"/>
    <n v="37.29"/>
    <n v="11.3"/>
    <n v="37.29"/>
    <n v="11.3"/>
    <n v="37.29"/>
    <n v="11.3"/>
    <s v="n/d"/>
    <s v="n/d"/>
    <x v="20"/>
    <x v="20"/>
    <n v="55.400000000000006"/>
    <n v="13"/>
    <n v="6"/>
    <x v="1"/>
    <x v="0"/>
    <x v="18"/>
    <n v="1"/>
    <s v="n/d"/>
    <n v="300"/>
  </r>
  <r>
    <s v="INPUPR-190707-RV-2-2-MAZ"/>
    <s v="Roberto Vazquez"/>
    <d v="2007-07-19T00:00:00"/>
    <x v="1"/>
    <d v="1899-12-30T12:30:00"/>
    <d v="1899-12-30T13:20:00"/>
    <x v="3"/>
    <n v="2"/>
    <n v="2"/>
    <n v="2"/>
    <x v="1"/>
    <x v="3"/>
    <s v="Punta Prieta, Isla Natividad Baja California Sur"/>
    <x v="1"/>
    <n v="37.29"/>
    <n v="11.3"/>
    <n v="37.29"/>
    <n v="11.3"/>
    <n v="37.29"/>
    <n v="11.3"/>
    <s v="n/d"/>
    <s v="n/d"/>
    <x v="20"/>
    <x v="20"/>
    <n v="55.400000000000006"/>
    <n v="13"/>
    <n v="6"/>
    <x v="1"/>
    <x v="0"/>
    <x v="18"/>
    <n v="1"/>
    <s v="n/d"/>
    <n v="300"/>
  </r>
  <r>
    <s v="INPUPR-190707-RV-2-2-MAZ"/>
    <s v="Roberto Vazquez"/>
    <d v="2007-07-19T00:00:00"/>
    <x v="1"/>
    <d v="1899-12-30T12:30:00"/>
    <d v="1899-12-30T13:20:00"/>
    <x v="3"/>
    <n v="2"/>
    <n v="2"/>
    <n v="2"/>
    <x v="1"/>
    <x v="3"/>
    <s v="Punta Prieta, Isla Natividad Baja California Sur"/>
    <x v="1"/>
    <n v="37.29"/>
    <n v="11.3"/>
    <n v="37.29"/>
    <n v="11.3"/>
    <n v="37.29"/>
    <n v="11.3"/>
    <s v="n/d"/>
    <s v="n/d"/>
    <x v="20"/>
    <x v="20"/>
    <n v="55.400000000000006"/>
    <n v="13"/>
    <n v="6"/>
    <x v="1"/>
    <x v="0"/>
    <x v="18"/>
    <n v="1"/>
    <s v="n/d"/>
    <n v="300"/>
  </r>
  <r>
    <s v="INPUPR-190707-RV-2-2-MAZ"/>
    <s v="Roberto Vazquez"/>
    <d v="2007-07-19T00:00:00"/>
    <x v="1"/>
    <d v="1899-12-30T12:30:00"/>
    <d v="1899-12-30T13:20:00"/>
    <x v="3"/>
    <n v="2"/>
    <n v="2"/>
    <n v="2"/>
    <x v="1"/>
    <x v="3"/>
    <s v="Punta Prieta, Isla Natividad Baja California Sur"/>
    <x v="1"/>
    <n v="37.29"/>
    <n v="11.3"/>
    <n v="37.29"/>
    <n v="11.3"/>
    <n v="37.29"/>
    <n v="11.3"/>
    <s v="n/d"/>
    <s v="n/d"/>
    <x v="20"/>
    <x v="20"/>
    <n v="55.400000000000006"/>
    <n v="13"/>
    <n v="6"/>
    <x v="1"/>
    <x v="0"/>
    <x v="18"/>
    <n v="1"/>
    <s v="n/d"/>
    <n v="300"/>
  </r>
  <r>
    <s v="INPUPR-190707-RV-2-2-MAZ"/>
    <s v="Roberto Vazquez"/>
    <d v="2007-07-19T00:00:00"/>
    <x v="1"/>
    <d v="1899-12-30T12:30:00"/>
    <d v="1899-12-30T13:20:00"/>
    <x v="3"/>
    <n v="2"/>
    <n v="2"/>
    <n v="2"/>
    <x v="1"/>
    <x v="3"/>
    <s v="Punta Prieta, Isla Natividad Baja California Sur"/>
    <x v="1"/>
    <n v="37.29"/>
    <n v="11.3"/>
    <n v="37.29"/>
    <n v="11.3"/>
    <n v="37.29"/>
    <n v="11.3"/>
    <s v="n/d"/>
    <s v="n/d"/>
    <x v="20"/>
    <x v="20"/>
    <n v="55.400000000000006"/>
    <n v="13"/>
    <n v="6"/>
    <x v="1"/>
    <x v="0"/>
    <x v="18"/>
    <n v="1"/>
    <s v="n/d"/>
    <n v="300"/>
  </r>
  <r>
    <s v="INPUPR-190707-RV-2-2-MAZ"/>
    <s v="Roberto Vazquez"/>
    <d v="2007-07-19T00:00:00"/>
    <x v="1"/>
    <d v="1899-12-30T12:30:00"/>
    <d v="1899-12-30T13:20:00"/>
    <x v="3"/>
    <n v="2"/>
    <n v="2"/>
    <n v="2"/>
    <x v="1"/>
    <x v="3"/>
    <s v="Punta Prieta, Isla Natividad Baja California Sur"/>
    <x v="1"/>
    <n v="37.29"/>
    <n v="11.3"/>
    <n v="37.29"/>
    <n v="11.3"/>
    <n v="37.29"/>
    <n v="11.3"/>
    <s v="n/d"/>
    <s v="n/d"/>
    <x v="20"/>
    <x v="20"/>
    <n v="55.400000000000006"/>
    <n v="13"/>
    <n v="6"/>
    <x v="1"/>
    <x v="0"/>
    <x v="20"/>
    <n v="1"/>
    <s v="n/d"/>
    <n v="300"/>
  </r>
  <r>
    <s v="INLAGU-270707-RV-2-2-MAZ"/>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1"/>
    <x v="1"/>
    <x v="19"/>
    <n v="1"/>
    <n v="14"/>
    <n v="270"/>
  </r>
  <r>
    <s v="INLAGU-270707-RV-2-2-MAZ"/>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1"/>
    <x v="1"/>
    <x v="21"/>
    <n v="1"/>
    <n v="14"/>
    <n v="270"/>
  </r>
  <r>
    <s v="INLAGU-270707-RV-2-2-MAZ"/>
    <s v="Roberto Vazquez"/>
    <d v="2007-07-27T00:00:00"/>
    <x v="1"/>
    <d v="1899-12-30T11:40:00"/>
    <d v="1899-12-30T12:32:00"/>
    <x v="24"/>
    <n v="2"/>
    <n v="2"/>
    <n v="2"/>
    <x v="1"/>
    <x v="4"/>
    <s v="La Guanera, Isla Natividad Baja California Sur"/>
    <x v="0"/>
    <n v="32.01"/>
    <n v="9.6999999999999993"/>
    <n v="32.01"/>
    <n v="9.6999999999999993"/>
    <n v="32.01"/>
    <n v="9.6999999999999993"/>
    <s v="n/d"/>
    <s v="n/d"/>
    <x v="30"/>
    <x v="30"/>
    <n v="64.400000000000006"/>
    <n v="18"/>
    <n v="4"/>
    <x v="1"/>
    <x v="1"/>
    <x v="19"/>
    <n v="1"/>
    <n v="18"/>
    <n v="270"/>
  </r>
  <r>
    <s v="INLABA-280707-RV-2-2-MAM"/>
    <s v="Roberto Vazquez"/>
    <d v="2007-07-28T00:00:00"/>
    <x v="1"/>
    <d v="1899-12-30T13:50:00"/>
    <d v="1899-12-30T14:48:00"/>
    <x v="8"/>
    <n v="2"/>
    <n v="2"/>
    <n v="2"/>
    <x v="1"/>
    <x v="5"/>
    <s v="La Barrita de los Anegados, Isla Natividad, Baja California Sur"/>
    <x v="0"/>
    <n v="19.799999999999997"/>
    <n v="6"/>
    <n v="22.439999999999998"/>
    <n v="6.8"/>
    <e v="#VALUE!"/>
    <s v="n/d"/>
    <n v="6.8"/>
    <s v="n/d"/>
    <x v="32"/>
    <x v="32"/>
    <n v="62.6"/>
    <n v="17"/>
    <n v="6"/>
    <x v="1"/>
    <x v="1"/>
    <x v="20"/>
    <n v="1"/>
    <n v="5"/>
    <n v="210"/>
  </r>
  <r>
    <s v="INLABA-280707-RV-2-2-MAM"/>
    <s v="Roberto Vazquez"/>
    <d v="2007-07-28T00:00:00"/>
    <x v="1"/>
    <d v="1899-12-30T13:50:00"/>
    <d v="1899-12-30T14:48:00"/>
    <x v="8"/>
    <n v="2"/>
    <n v="2"/>
    <n v="2"/>
    <x v="1"/>
    <x v="5"/>
    <s v="La Barrita de los Anegados, Isla Natividad, Baja California Sur"/>
    <x v="0"/>
    <n v="19.799999999999997"/>
    <n v="6"/>
    <n v="22.439999999999998"/>
    <n v="6.8"/>
    <e v="#VALUE!"/>
    <s v="n/d"/>
    <n v="6.8"/>
    <s v="n/d"/>
    <x v="32"/>
    <x v="32"/>
    <n v="62.6"/>
    <n v="17"/>
    <n v="6"/>
    <x v="1"/>
    <x v="2"/>
    <x v="17"/>
    <n v="1"/>
    <n v="9"/>
    <n v="210"/>
  </r>
  <r>
    <s v="INLABA-280707-RV-2-2-MAM"/>
    <s v="Roberto Vazquez"/>
    <d v="2007-07-28T00:00:00"/>
    <x v="1"/>
    <d v="1899-12-30T13:50:00"/>
    <d v="1899-12-30T14:48:00"/>
    <x v="8"/>
    <n v="2"/>
    <n v="2"/>
    <n v="2"/>
    <x v="1"/>
    <x v="5"/>
    <s v="La Barrita de los Anegados, Isla Natividad, Baja California Sur"/>
    <x v="0"/>
    <n v="19.799999999999997"/>
    <n v="6"/>
    <n v="22.439999999999998"/>
    <n v="6.8"/>
    <e v="#VALUE!"/>
    <s v="n/d"/>
    <n v="6.8"/>
    <s v="n/d"/>
    <x v="32"/>
    <x v="32"/>
    <n v="62.6"/>
    <n v="17"/>
    <n v="6"/>
    <x v="1"/>
    <x v="3"/>
    <x v="16"/>
    <n v="1"/>
    <n v="12"/>
    <n v="210"/>
  </r>
  <r>
    <s v="INLABA-280707-RV-2-2-MAM"/>
    <s v="Roberto Vazquez"/>
    <d v="2007-07-28T00:00:00"/>
    <x v="1"/>
    <d v="1899-12-30T13:50:00"/>
    <d v="1899-12-30T14:48:00"/>
    <x v="8"/>
    <n v="2"/>
    <n v="2"/>
    <n v="2"/>
    <x v="1"/>
    <x v="5"/>
    <s v="La Barrita de los Anegados, Isla Natividad, Baja California Sur"/>
    <x v="0"/>
    <n v="19.799999999999997"/>
    <n v="6"/>
    <n v="22.439999999999998"/>
    <n v="6.8"/>
    <e v="#VALUE!"/>
    <s v="n/d"/>
    <n v="6.8"/>
    <s v="n/d"/>
    <x v="32"/>
    <x v="32"/>
    <n v="62.6"/>
    <n v="17"/>
    <n v="6"/>
    <x v="1"/>
    <x v="3"/>
    <x v="9"/>
    <n v="1"/>
    <n v="17"/>
    <n v="210"/>
  </r>
  <r>
    <s v="INLABA-280707-RV-2-2-MAM"/>
    <s v="Roberto Vazquez"/>
    <d v="2007-07-28T00:00:00"/>
    <x v="1"/>
    <d v="1899-12-30T13:50:00"/>
    <d v="1899-12-30T14:48:00"/>
    <x v="8"/>
    <n v="2"/>
    <n v="2"/>
    <n v="2"/>
    <x v="1"/>
    <x v="5"/>
    <s v="La Barrita de los Anegados, Isla Natividad, Baja California Sur"/>
    <x v="0"/>
    <n v="19.799999999999997"/>
    <n v="6"/>
    <n v="22.439999999999998"/>
    <n v="6.8"/>
    <e v="#VALUE!"/>
    <s v="n/d"/>
    <n v="6.8"/>
    <s v="n/d"/>
    <x v="32"/>
    <x v="32"/>
    <n v="62.6"/>
    <n v="17"/>
    <n v="6"/>
    <x v="1"/>
    <x v="3"/>
    <x v="20"/>
    <n v="1"/>
    <n v="17"/>
    <n v="210"/>
  </r>
  <r>
    <s v="INLABA-280707-RV-2-2-MAM"/>
    <s v="Roberto Vazquez"/>
    <d v="2007-07-28T00:00:00"/>
    <x v="1"/>
    <d v="1899-12-30T13:50:00"/>
    <d v="1899-12-30T14:48:00"/>
    <x v="8"/>
    <n v="2"/>
    <n v="2"/>
    <n v="2"/>
    <x v="1"/>
    <x v="5"/>
    <s v="La Barrita de los Anegados, Isla Natividad, Baja California Sur"/>
    <x v="0"/>
    <n v="19.799999999999997"/>
    <n v="6"/>
    <n v="22.439999999999998"/>
    <n v="6.8"/>
    <e v="#VALUE!"/>
    <s v="n/d"/>
    <n v="6.8"/>
    <s v="n/d"/>
    <x v="32"/>
    <x v="32"/>
    <n v="62.6"/>
    <n v="17"/>
    <n v="6"/>
    <x v="1"/>
    <x v="3"/>
    <x v="25"/>
    <n v="1"/>
    <n v="17"/>
    <n v="210"/>
  </r>
  <r>
    <s v="INLABA-280707-RV-2-2-MAM"/>
    <s v="Roberto Vazquez"/>
    <d v="2007-07-28T00:00:00"/>
    <x v="1"/>
    <d v="1899-12-30T13:50:00"/>
    <d v="1899-12-30T14:48:00"/>
    <x v="8"/>
    <n v="2"/>
    <n v="2"/>
    <n v="2"/>
    <x v="1"/>
    <x v="5"/>
    <s v="La Barrita de los Anegados, Isla Natividad, Baja California Sur"/>
    <x v="0"/>
    <n v="19.799999999999997"/>
    <n v="6"/>
    <n v="22.439999999999998"/>
    <n v="6.8"/>
    <e v="#VALUE!"/>
    <s v="n/d"/>
    <n v="6.8"/>
    <s v="n/d"/>
    <x v="32"/>
    <x v="32"/>
    <n v="62.6"/>
    <n v="17"/>
    <n v="6"/>
    <x v="1"/>
    <x v="4"/>
    <x v="19"/>
    <n v="1"/>
    <n v="24"/>
    <n v="210"/>
  </r>
  <r>
    <s v="INLABA-280707-RV-2-2-MAM"/>
    <s v="Roberto Vazquez"/>
    <d v="2007-07-28T00:00:00"/>
    <x v="1"/>
    <d v="1899-12-30T13:50:00"/>
    <d v="1899-12-30T14:48:00"/>
    <x v="8"/>
    <n v="2"/>
    <n v="2"/>
    <n v="2"/>
    <x v="1"/>
    <x v="5"/>
    <s v="La Barrita de los Anegados, Isla Natividad, Baja California Sur"/>
    <x v="0"/>
    <n v="19.799999999999997"/>
    <n v="6"/>
    <n v="22.439999999999998"/>
    <n v="6.8"/>
    <e v="#VALUE!"/>
    <s v="n/d"/>
    <n v="6.8"/>
    <s v="n/d"/>
    <x v="32"/>
    <x v="32"/>
    <n v="62.6"/>
    <n v="17"/>
    <n v="6"/>
    <x v="1"/>
    <x v="5"/>
    <x v="21"/>
    <n v="1"/>
    <n v="36"/>
    <n v="210"/>
  </r>
  <r>
    <s v="INLABA-280707-RV-2-2-MAM"/>
    <s v="Roberto Vazquez"/>
    <d v="2007-07-28T00:00:00"/>
    <x v="1"/>
    <d v="1899-12-30T13:50:00"/>
    <d v="1899-12-30T14:48:00"/>
    <x v="8"/>
    <n v="2"/>
    <n v="2"/>
    <n v="2"/>
    <x v="1"/>
    <x v="5"/>
    <s v="La Barrita de los Anegados, Isla Natividad, Baja California Sur"/>
    <x v="0"/>
    <n v="19.799999999999997"/>
    <n v="6"/>
    <n v="22.439999999999998"/>
    <n v="6.8"/>
    <e v="#VALUE!"/>
    <s v="n/d"/>
    <n v="6.8"/>
    <s v="n/d"/>
    <x v="32"/>
    <x v="32"/>
    <n v="62.6"/>
    <n v="17"/>
    <n v="6"/>
    <x v="1"/>
    <x v="6"/>
    <x v="16"/>
    <n v="1"/>
    <n v="39"/>
    <n v="210"/>
  </r>
  <r>
    <s v="INLABA-280707-RV-2-2-MAM"/>
    <s v="Roberto Vazquez"/>
    <d v="2007-07-28T00:00:00"/>
    <x v="1"/>
    <d v="1899-12-30T13:50:00"/>
    <d v="1899-12-30T14:48:00"/>
    <x v="8"/>
    <n v="2"/>
    <n v="2"/>
    <n v="2"/>
    <x v="1"/>
    <x v="5"/>
    <s v="La Barrita de los Anegados, Isla Natividad, Baja California Sur"/>
    <x v="0"/>
    <n v="19.799999999999997"/>
    <n v="6"/>
    <n v="22.439999999999998"/>
    <n v="6.8"/>
    <e v="#VALUE!"/>
    <s v="n/d"/>
    <n v="6.8"/>
    <s v="n/d"/>
    <x v="32"/>
    <x v="32"/>
    <n v="62.6"/>
    <n v="17"/>
    <n v="6"/>
    <x v="1"/>
    <x v="7"/>
    <x v="18"/>
    <n v="1"/>
    <n v="43"/>
    <n v="210"/>
  </r>
  <r>
    <s v="INLABA-280707-RV-2-2-MAM"/>
    <s v="Roberto Vazquez"/>
    <d v="2007-07-28T00:00:00"/>
    <x v="1"/>
    <d v="1899-12-30T13:50:00"/>
    <d v="1899-12-30T14:48:00"/>
    <x v="8"/>
    <n v="2"/>
    <n v="2"/>
    <n v="2"/>
    <x v="1"/>
    <x v="5"/>
    <s v="La Barrita de los Anegados, Isla Natividad, Baja California Sur"/>
    <x v="0"/>
    <n v="19.799999999999997"/>
    <n v="6"/>
    <n v="22.439999999999998"/>
    <n v="6.8"/>
    <e v="#VALUE!"/>
    <s v="n/d"/>
    <n v="6.8"/>
    <s v="n/d"/>
    <x v="32"/>
    <x v="32"/>
    <n v="62.6"/>
    <n v="17"/>
    <n v="6"/>
    <x v="1"/>
    <x v="7"/>
    <x v="18"/>
    <n v="1"/>
    <n v="43"/>
    <n v="210"/>
  </r>
  <r>
    <s v="INLABA-280707-RV-2-2-MAZ"/>
    <s v="Roberto Vazquez"/>
    <d v="2007-07-28T00:00:00"/>
    <x v="1"/>
    <d v="1899-12-30T13:50:00"/>
    <d v="1899-12-30T14:48:00"/>
    <x v="8"/>
    <n v="2"/>
    <n v="2"/>
    <n v="2"/>
    <x v="1"/>
    <x v="5"/>
    <s v="La Barrita de los Anegados, Isla Natividad, Baja California Sur"/>
    <x v="0"/>
    <n v="19.799999999999997"/>
    <n v="6"/>
    <n v="22.439999999999998"/>
    <n v="6.8"/>
    <e v="#VALUE!"/>
    <s v="n/d"/>
    <n v="6.8"/>
    <s v="n/d"/>
    <x v="32"/>
    <x v="32"/>
    <n v="62.6"/>
    <n v="17"/>
    <n v="6"/>
    <x v="1"/>
    <x v="1"/>
    <x v="18"/>
    <n v="1"/>
    <n v="30"/>
    <n v="210"/>
  </r>
  <r>
    <s v="INLABA-300707-RV-1-3-MAZ"/>
    <s v="Roberto Vazquez"/>
    <d v="2007-07-30T00:00:00"/>
    <x v="1"/>
    <d v="1899-12-30T10:00:00"/>
    <d v="1899-12-30T10:49:00"/>
    <x v="25"/>
    <n v="2"/>
    <n v="1"/>
    <n v="3"/>
    <x v="2"/>
    <x v="5"/>
    <s v="La Barrita de los Anegados, Isla Natividad, Baja California Sur"/>
    <x v="0"/>
    <n v="39.93"/>
    <n v="12.1"/>
    <n v="40.92"/>
    <n v="12.4"/>
    <n v="40.92"/>
    <n v="12.4"/>
    <s v="n/d"/>
    <s v="n/d"/>
    <x v="33"/>
    <x v="33"/>
    <n v="57.2"/>
    <n v="14"/>
    <n v="6"/>
    <x v="1"/>
    <x v="1"/>
    <x v="17"/>
    <n v="1"/>
    <n v="37"/>
    <m/>
  </r>
  <r>
    <s v="INLABA-300707-RV-1-3-MAZ"/>
    <s v="Roberto Vazquez"/>
    <d v="2007-07-30T00:00:00"/>
    <x v="1"/>
    <d v="1899-12-30T10:00:00"/>
    <d v="1899-12-30T10:49:00"/>
    <x v="25"/>
    <n v="2"/>
    <n v="1"/>
    <n v="3"/>
    <x v="2"/>
    <x v="5"/>
    <s v="La Barrita de los Anegados, Isla Natividad, Baja California Sur"/>
    <x v="0"/>
    <n v="39.93"/>
    <n v="12.1"/>
    <n v="40.92"/>
    <n v="12.4"/>
    <n v="40.92"/>
    <n v="12.4"/>
    <s v="n/d"/>
    <s v="n/d"/>
    <x v="33"/>
    <x v="33"/>
    <n v="57.2"/>
    <n v="14"/>
    <n v="6"/>
    <x v="1"/>
    <x v="1"/>
    <x v="19"/>
    <n v="1"/>
    <n v="37"/>
    <m/>
  </r>
  <r>
    <s v="INLAPL-200707-RV-2-2-MAM"/>
    <s v="Roberto Vazquez"/>
    <d v="2007-07-20T00:00:00"/>
    <x v="1"/>
    <d v="1899-12-30T12:25:00"/>
    <d v="1899-12-30T13:23:00"/>
    <x v="8"/>
    <n v="2"/>
    <n v="2"/>
    <n v="2"/>
    <x v="1"/>
    <x v="1"/>
    <s v="La Plana/Las Cuevas, Isla Natividad, Baja California Sur"/>
    <x v="1"/>
    <n v="20.46"/>
    <n v="6.2"/>
    <n v="20.46"/>
    <n v="6.2"/>
    <n v="20.46"/>
    <n v="6.2"/>
    <s v="n/d"/>
    <s v="n/d"/>
    <x v="21"/>
    <x v="21"/>
    <n v="62.6"/>
    <n v="17"/>
    <n v="10"/>
    <x v="0"/>
    <x v="11"/>
    <x v="14"/>
    <n v="1"/>
    <n v="48"/>
    <m/>
  </r>
  <r>
    <s v="INLAPL-200707-RV-2-2-MAM"/>
    <s v="Roberto Vazquez"/>
    <d v="2007-07-20T00:00:00"/>
    <x v="1"/>
    <d v="1899-12-30T12:25:00"/>
    <d v="1899-12-30T13:23:00"/>
    <x v="8"/>
    <n v="2"/>
    <n v="2"/>
    <n v="2"/>
    <x v="1"/>
    <x v="1"/>
    <s v="La Plana/Las Cuevas, Isla Natividad, Baja California Sur"/>
    <x v="1"/>
    <n v="20.46"/>
    <n v="6.2"/>
    <n v="20.46"/>
    <n v="6.2"/>
    <n v="20.46"/>
    <n v="6.2"/>
    <s v="n/d"/>
    <s v="n/d"/>
    <x v="21"/>
    <x v="21"/>
    <n v="62.6"/>
    <n v="17"/>
    <n v="10"/>
    <x v="0"/>
    <x v="11"/>
    <x v="9"/>
    <n v="1"/>
    <n v="48"/>
    <m/>
  </r>
  <r>
    <s v="INLAPL-200707-RV-2-2-MAZ"/>
    <s v="Roberto Vazquez"/>
    <d v="2007-07-20T00:00:00"/>
    <x v="1"/>
    <d v="1899-12-30T12:25:00"/>
    <d v="1899-12-30T13:23:00"/>
    <x v="8"/>
    <n v="2"/>
    <n v="2"/>
    <n v="2"/>
    <x v="1"/>
    <x v="1"/>
    <s v="La Plana/Las Cuevas, Isla Natividad, Baja California Sur"/>
    <x v="1"/>
    <n v="20.46"/>
    <n v="6.2"/>
    <n v="20.46"/>
    <n v="6.2"/>
    <n v="20.46"/>
    <n v="6.2"/>
    <s v="n/d"/>
    <s v="n/d"/>
    <x v="21"/>
    <x v="21"/>
    <n v="62.6"/>
    <n v="17"/>
    <n v="10"/>
    <x v="1"/>
    <x v="1"/>
    <x v="14"/>
    <n v="1"/>
    <n v="7"/>
    <m/>
  </r>
  <r>
    <s v="INLAPL-200707-RV-2-2-MAZ"/>
    <s v="Roberto Vazquez"/>
    <d v="2007-07-20T00:00:00"/>
    <x v="1"/>
    <d v="1899-12-30T12:25:00"/>
    <d v="1899-12-30T13:23:00"/>
    <x v="8"/>
    <n v="2"/>
    <n v="2"/>
    <n v="2"/>
    <x v="1"/>
    <x v="1"/>
    <s v="La Plana/Las Cuevas, Isla Natividad, Baja California Sur"/>
    <x v="1"/>
    <n v="20.46"/>
    <n v="6.2"/>
    <n v="20.46"/>
    <n v="6.2"/>
    <n v="20.46"/>
    <n v="6.2"/>
    <s v="n/d"/>
    <s v="n/d"/>
    <x v="21"/>
    <x v="21"/>
    <n v="62.6"/>
    <n v="17"/>
    <n v="10"/>
    <x v="1"/>
    <x v="1"/>
    <x v="18"/>
    <n v="1"/>
    <n v="7"/>
    <m/>
  </r>
  <r>
    <s v="INLAPL-200707-RV-2-2-MAZ"/>
    <s v="Roberto Vazquez"/>
    <d v="2007-07-20T00:00:00"/>
    <x v="1"/>
    <d v="1899-12-30T12:25:00"/>
    <d v="1899-12-30T13:23:00"/>
    <x v="8"/>
    <n v="2"/>
    <n v="2"/>
    <n v="2"/>
    <x v="1"/>
    <x v="1"/>
    <s v="La Plana/Las Cuevas, Isla Natividad, Baja California Sur"/>
    <x v="1"/>
    <n v="20.46"/>
    <n v="6.2"/>
    <n v="20.46"/>
    <n v="6.2"/>
    <n v="20.46"/>
    <n v="6.2"/>
    <s v="n/d"/>
    <s v="n/d"/>
    <x v="21"/>
    <x v="21"/>
    <n v="62.6"/>
    <n v="17"/>
    <n v="10"/>
    <x v="1"/>
    <x v="1"/>
    <x v="19"/>
    <n v="1"/>
    <n v="7"/>
    <m/>
  </r>
  <r>
    <s v="INLAPL-200707-RV-2-2-MAZ"/>
    <s v="Roberto Vazquez"/>
    <d v="2007-07-20T00:00:00"/>
    <x v="1"/>
    <d v="1899-12-30T12:25:00"/>
    <d v="1899-12-30T13:23:00"/>
    <x v="8"/>
    <n v="2"/>
    <n v="2"/>
    <n v="2"/>
    <x v="1"/>
    <x v="1"/>
    <s v="La Plana/Las Cuevas, Isla Natividad, Baja California Sur"/>
    <x v="1"/>
    <n v="20.46"/>
    <n v="6.2"/>
    <n v="20.46"/>
    <n v="6.2"/>
    <n v="20.46"/>
    <n v="6.2"/>
    <s v="n/d"/>
    <s v="n/d"/>
    <x v="21"/>
    <x v="21"/>
    <n v="62.6"/>
    <n v="17"/>
    <n v="10"/>
    <x v="1"/>
    <x v="1"/>
    <x v="19"/>
    <n v="1"/>
    <n v="7"/>
    <m/>
  </r>
  <r>
    <s v="INLAPL-200707-RV-2-2-MAZ"/>
    <s v="Roberto Vazquez"/>
    <d v="2007-07-20T00:00:00"/>
    <x v="1"/>
    <d v="1899-12-30T12:25:00"/>
    <d v="1899-12-30T13:23:00"/>
    <x v="8"/>
    <n v="2"/>
    <n v="2"/>
    <n v="2"/>
    <x v="1"/>
    <x v="1"/>
    <s v="La Plana/Las Cuevas, Isla Natividad, Baja California Sur"/>
    <x v="1"/>
    <n v="20.46"/>
    <n v="6.2"/>
    <n v="20.46"/>
    <n v="6.2"/>
    <n v="20.46"/>
    <n v="6.2"/>
    <s v="n/d"/>
    <s v="n/d"/>
    <x v="21"/>
    <x v="21"/>
    <n v="62.6"/>
    <n v="17"/>
    <n v="10"/>
    <x v="1"/>
    <x v="2"/>
    <x v="25"/>
    <n v="1"/>
    <n v="9"/>
    <m/>
  </r>
  <r>
    <s v="INLAPL-200707-RV-2-2-MAZ"/>
    <s v="Roberto Vazquez"/>
    <d v="2007-07-20T00:00:00"/>
    <x v="1"/>
    <d v="1899-12-30T12:25:00"/>
    <d v="1899-12-30T13:23:00"/>
    <x v="8"/>
    <n v="2"/>
    <n v="2"/>
    <n v="2"/>
    <x v="1"/>
    <x v="1"/>
    <s v="La Plana/Las Cuevas, Isla Natividad, Baja California Sur"/>
    <x v="1"/>
    <n v="20.46"/>
    <n v="6.2"/>
    <n v="20.46"/>
    <n v="6.2"/>
    <n v="20.46"/>
    <n v="6.2"/>
    <s v="n/d"/>
    <s v="n/d"/>
    <x v="21"/>
    <x v="21"/>
    <n v="62.6"/>
    <n v="17"/>
    <n v="10"/>
    <x v="1"/>
    <x v="2"/>
    <x v="26"/>
    <n v="1"/>
    <n v="9"/>
    <m/>
  </r>
  <r>
    <s v="INLAPL-200707-RV-2-2-MAZ"/>
    <s v="Roberto Vazquez"/>
    <d v="2007-07-20T00:00:00"/>
    <x v="1"/>
    <d v="1899-12-30T12:25:00"/>
    <d v="1899-12-30T13:23:00"/>
    <x v="8"/>
    <n v="2"/>
    <n v="2"/>
    <n v="2"/>
    <x v="1"/>
    <x v="1"/>
    <s v="La Plana/Las Cuevas, Isla Natividad, Baja California Sur"/>
    <x v="1"/>
    <n v="20.46"/>
    <n v="6.2"/>
    <n v="20.46"/>
    <n v="6.2"/>
    <n v="20.46"/>
    <n v="6.2"/>
    <s v="n/d"/>
    <s v="n/d"/>
    <x v="21"/>
    <x v="21"/>
    <n v="62.6"/>
    <n v="17"/>
    <n v="10"/>
    <x v="1"/>
    <x v="3"/>
    <x v="20"/>
    <n v="1"/>
    <n v="24"/>
    <m/>
  </r>
  <r>
    <s v="INLAPL-200707-RV-2-2-MAZ"/>
    <s v="Roberto Vazquez"/>
    <d v="2007-07-20T00:00:00"/>
    <x v="1"/>
    <d v="1899-12-30T12:25:00"/>
    <d v="1899-12-30T13:23:00"/>
    <x v="8"/>
    <n v="2"/>
    <n v="2"/>
    <n v="2"/>
    <x v="1"/>
    <x v="1"/>
    <s v="La Plana/Las Cuevas, Isla Natividad, Baja California Sur"/>
    <x v="1"/>
    <n v="20.46"/>
    <n v="6.2"/>
    <n v="20.46"/>
    <n v="6.2"/>
    <n v="20.46"/>
    <n v="6.2"/>
    <s v="n/d"/>
    <s v="n/d"/>
    <x v="21"/>
    <x v="21"/>
    <n v="62.6"/>
    <n v="17"/>
    <n v="10"/>
    <x v="1"/>
    <x v="3"/>
    <x v="20"/>
    <n v="1"/>
    <n v="24"/>
    <m/>
  </r>
  <r>
    <s v="INLAPL-200707-RV-2-2-MAZ"/>
    <s v="Roberto Vazquez"/>
    <d v="2007-07-20T00:00:00"/>
    <x v="1"/>
    <d v="1899-12-30T12:25:00"/>
    <d v="1899-12-30T13:23:00"/>
    <x v="8"/>
    <n v="2"/>
    <n v="2"/>
    <n v="2"/>
    <x v="1"/>
    <x v="1"/>
    <s v="La Plana/Las Cuevas, Isla Natividad, Baja California Sur"/>
    <x v="1"/>
    <n v="20.46"/>
    <n v="6.2"/>
    <n v="20.46"/>
    <n v="6.2"/>
    <n v="20.46"/>
    <n v="6.2"/>
    <s v="n/d"/>
    <s v="n/d"/>
    <x v="21"/>
    <x v="21"/>
    <n v="62.6"/>
    <n v="17"/>
    <n v="10"/>
    <x v="1"/>
    <x v="3"/>
    <x v="25"/>
    <n v="1"/>
    <n v="24"/>
    <m/>
  </r>
  <r>
    <s v="INLAPL-200707-RV-2-2-MAZ"/>
    <s v="Roberto Vazquez"/>
    <d v="2007-07-20T00:00:00"/>
    <x v="1"/>
    <d v="1899-12-30T12:25:00"/>
    <d v="1899-12-30T13:23:00"/>
    <x v="8"/>
    <n v="2"/>
    <n v="2"/>
    <n v="2"/>
    <x v="1"/>
    <x v="1"/>
    <s v="La Plana/Las Cuevas, Isla Natividad, Baja California Sur"/>
    <x v="1"/>
    <n v="20.46"/>
    <n v="6.2"/>
    <n v="20.46"/>
    <n v="6.2"/>
    <n v="20.46"/>
    <n v="6.2"/>
    <s v="n/d"/>
    <s v="n/d"/>
    <x v="21"/>
    <x v="21"/>
    <n v="62.6"/>
    <n v="17"/>
    <n v="10"/>
    <x v="1"/>
    <x v="3"/>
    <x v="25"/>
    <n v="1"/>
    <n v="24"/>
    <m/>
  </r>
  <r>
    <s v="INLAPL-200707-RV-2-2-MAZ"/>
    <s v="Roberto Vazquez"/>
    <d v="2007-07-20T00:00:00"/>
    <x v="1"/>
    <d v="1899-12-30T12:25:00"/>
    <d v="1899-12-30T13:23:00"/>
    <x v="8"/>
    <n v="2"/>
    <n v="2"/>
    <n v="2"/>
    <x v="1"/>
    <x v="1"/>
    <s v="La Plana/Las Cuevas, Isla Natividad, Baja California Sur"/>
    <x v="1"/>
    <n v="20.46"/>
    <n v="6.2"/>
    <n v="20.46"/>
    <n v="6.2"/>
    <n v="20.46"/>
    <n v="6.2"/>
    <s v="n/d"/>
    <s v="n/d"/>
    <x v="21"/>
    <x v="21"/>
    <n v="62.6"/>
    <n v="17"/>
    <n v="10"/>
    <x v="1"/>
    <x v="3"/>
    <x v="25"/>
    <n v="1"/>
    <n v="24"/>
    <m/>
  </r>
  <r>
    <s v="INLAPL-200707-RV-2-2-MAZ"/>
    <s v="Roberto Vazquez"/>
    <d v="2007-07-20T00:00:00"/>
    <x v="1"/>
    <d v="1899-12-30T12:25:00"/>
    <d v="1899-12-30T13:23:00"/>
    <x v="8"/>
    <n v="2"/>
    <n v="2"/>
    <n v="2"/>
    <x v="1"/>
    <x v="1"/>
    <s v="La Plana/Las Cuevas, Isla Natividad, Baja California Sur"/>
    <x v="1"/>
    <n v="20.46"/>
    <n v="6.2"/>
    <n v="20.46"/>
    <n v="6.2"/>
    <n v="20.46"/>
    <n v="6.2"/>
    <s v="n/d"/>
    <s v="n/d"/>
    <x v="21"/>
    <x v="21"/>
    <n v="62.6"/>
    <n v="17"/>
    <n v="10"/>
    <x v="1"/>
    <x v="3"/>
    <x v="26"/>
    <n v="1"/>
    <n v="24"/>
    <m/>
  </r>
  <r>
    <s v="INLAPL-200707-RV-2-2-MAZ"/>
    <s v="Roberto Vazquez"/>
    <d v="2007-07-20T00:00:00"/>
    <x v="1"/>
    <d v="1899-12-30T12:25:00"/>
    <d v="1899-12-30T13:23:00"/>
    <x v="8"/>
    <n v="2"/>
    <n v="2"/>
    <n v="2"/>
    <x v="1"/>
    <x v="1"/>
    <s v="La Plana/Las Cuevas, Isla Natividad, Baja California Sur"/>
    <x v="1"/>
    <n v="20.46"/>
    <n v="6.2"/>
    <n v="20.46"/>
    <n v="6.2"/>
    <n v="20.46"/>
    <n v="6.2"/>
    <s v="n/d"/>
    <s v="n/d"/>
    <x v="21"/>
    <x v="21"/>
    <n v="62.6"/>
    <n v="17"/>
    <n v="10"/>
    <x v="1"/>
    <x v="4"/>
    <x v="21"/>
    <n v="1"/>
    <n v="31"/>
    <m/>
  </r>
  <r>
    <s v="INLAPL-200707-RV-2-2-MAZ"/>
    <s v="Roberto Vazquez"/>
    <d v="2007-07-20T00:00:00"/>
    <x v="1"/>
    <d v="1899-12-30T12:25:00"/>
    <d v="1899-12-30T13:23:00"/>
    <x v="8"/>
    <n v="2"/>
    <n v="2"/>
    <n v="2"/>
    <x v="1"/>
    <x v="1"/>
    <s v="La Plana/Las Cuevas, Isla Natividad, Baja California Sur"/>
    <x v="1"/>
    <n v="20.46"/>
    <n v="6.2"/>
    <n v="20.46"/>
    <n v="6.2"/>
    <n v="20.46"/>
    <n v="6.2"/>
    <s v="n/d"/>
    <s v="n/d"/>
    <x v="21"/>
    <x v="21"/>
    <n v="62.6"/>
    <n v="17"/>
    <n v="10"/>
    <x v="1"/>
    <x v="5"/>
    <x v="14"/>
    <n v="1"/>
    <n v="35"/>
    <m/>
  </r>
  <r>
    <s v="INLAPL-200707-RV-2-2-MAZ"/>
    <s v="Roberto Vazquez"/>
    <d v="2007-07-20T00:00:00"/>
    <x v="1"/>
    <d v="1899-12-30T12:25:00"/>
    <d v="1899-12-30T13:23:00"/>
    <x v="8"/>
    <n v="2"/>
    <n v="2"/>
    <n v="2"/>
    <x v="1"/>
    <x v="1"/>
    <s v="La Plana/Las Cuevas, Isla Natividad, Baja California Sur"/>
    <x v="1"/>
    <n v="20.46"/>
    <n v="6.2"/>
    <n v="20.46"/>
    <n v="6.2"/>
    <n v="20.46"/>
    <n v="6.2"/>
    <s v="n/d"/>
    <s v="n/d"/>
    <x v="21"/>
    <x v="21"/>
    <n v="62.6"/>
    <n v="17"/>
    <n v="10"/>
    <x v="1"/>
    <x v="6"/>
    <x v="13"/>
    <n v="1"/>
    <n v="41"/>
    <m/>
  </r>
  <r>
    <s v="INLAPL-200707-RV-2-2-MAZ"/>
    <s v="Roberto Vazquez"/>
    <d v="2007-07-20T00:00:00"/>
    <x v="1"/>
    <d v="1899-12-30T12:25:00"/>
    <d v="1899-12-30T13:23:00"/>
    <x v="8"/>
    <n v="2"/>
    <n v="2"/>
    <n v="2"/>
    <x v="1"/>
    <x v="1"/>
    <s v="La Plana/Las Cuevas, Isla Natividad, Baja California Sur"/>
    <x v="1"/>
    <n v="20.46"/>
    <n v="6.2"/>
    <n v="20.46"/>
    <n v="6.2"/>
    <n v="20.46"/>
    <n v="6.2"/>
    <s v="n/d"/>
    <s v="n/d"/>
    <x v="21"/>
    <x v="21"/>
    <n v="62.6"/>
    <n v="17"/>
    <n v="10"/>
    <x v="1"/>
    <x v="6"/>
    <x v="14"/>
    <n v="1"/>
    <n v="41"/>
    <m/>
  </r>
  <r>
    <s v="INLAPL-200707-RV-2-2-MAZ"/>
    <s v="Roberto Vazquez"/>
    <d v="2007-07-20T00:00:00"/>
    <x v="1"/>
    <d v="1899-12-30T12:25:00"/>
    <d v="1899-12-30T13:23:00"/>
    <x v="8"/>
    <n v="2"/>
    <n v="2"/>
    <n v="2"/>
    <x v="1"/>
    <x v="1"/>
    <s v="La Plana/Las Cuevas, Isla Natividad, Baja California Sur"/>
    <x v="1"/>
    <n v="20.46"/>
    <n v="6.2"/>
    <n v="20.46"/>
    <n v="6.2"/>
    <n v="20.46"/>
    <n v="6.2"/>
    <s v="n/d"/>
    <s v="n/d"/>
    <x v="21"/>
    <x v="21"/>
    <n v="62.6"/>
    <n v="17"/>
    <n v="10"/>
    <x v="1"/>
    <x v="7"/>
    <x v="12"/>
    <n v="1"/>
    <n v="50"/>
    <m/>
  </r>
  <r>
    <s v="INLAPL-200707-RV-2-2-MAZ"/>
    <s v="Roberto Vazquez"/>
    <d v="2007-07-20T00:00:00"/>
    <x v="1"/>
    <d v="1899-12-30T12:25:00"/>
    <d v="1899-12-30T13:23:00"/>
    <x v="8"/>
    <n v="2"/>
    <n v="2"/>
    <n v="2"/>
    <x v="1"/>
    <x v="1"/>
    <s v="La Plana/Las Cuevas, Isla Natividad, Baja California Sur"/>
    <x v="1"/>
    <n v="20.46"/>
    <n v="6.2"/>
    <n v="20.46"/>
    <n v="6.2"/>
    <n v="20.46"/>
    <n v="6.2"/>
    <s v="n/d"/>
    <s v="n/d"/>
    <x v="21"/>
    <x v="21"/>
    <n v="62.6"/>
    <n v="17"/>
    <n v="10"/>
    <x v="1"/>
    <x v="7"/>
    <x v="14"/>
    <n v="1"/>
    <n v="50"/>
    <m/>
  </r>
  <r>
    <s v="INLAPL-210707-RV-1-3-MAZ"/>
    <s v="Roberto Vazquez"/>
    <d v="2007-07-21T00:00:00"/>
    <x v="1"/>
    <d v="1899-12-30T09:35:00"/>
    <d v="1899-12-30T10:15:00"/>
    <x v="11"/>
    <n v="2"/>
    <n v="1"/>
    <n v="3"/>
    <x v="2"/>
    <x v="1"/>
    <s v="La Plana/Las Cuevas, Isla Natividad, Baja California Sur"/>
    <x v="1"/>
    <n v="50.49"/>
    <n v="15.3"/>
    <n v="50.49"/>
    <n v="15.3"/>
    <n v="50.49"/>
    <n v="15.3"/>
    <s v="n/d"/>
    <s v="n/d"/>
    <x v="23"/>
    <x v="23"/>
    <n v="55.400000000000006"/>
    <n v="13"/>
    <n v="5"/>
    <x v="1"/>
    <x v="1"/>
    <x v="18"/>
    <n v="1"/>
    <n v="23"/>
    <n v="30"/>
  </r>
  <r>
    <s v="INLAPL-210707-RV-1-3-MAZ"/>
    <s v="Roberto Vazquez"/>
    <d v="2007-07-21T00:00:00"/>
    <x v="1"/>
    <d v="1899-12-30T09:35:00"/>
    <d v="1899-12-30T10:15:00"/>
    <x v="11"/>
    <n v="2"/>
    <n v="1"/>
    <n v="3"/>
    <x v="2"/>
    <x v="1"/>
    <s v="La Plana/Las Cuevas, Isla Natividad, Baja California Sur"/>
    <x v="1"/>
    <n v="50.49"/>
    <n v="15.3"/>
    <n v="50.49"/>
    <n v="15.3"/>
    <n v="50.49"/>
    <n v="15.3"/>
    <s v="n/d"/>
    <s v="n/d"/>
    <x v="23"/>
    <x v="23"/>
    <n v="55.400000000000006"/>
    <n v="13"/>
    <n v="5"/>
    <x v="1"/>
    <x v="1"/>
    <x v="18"/>
    <n v="1"/>
    <n v="23"/>
    <n v="30"/>
  </r>
  <r>
    <s v="INLAPL-210707-RV-1-3-MAZ"/>
    <s v="Roberto Vazquez"/>
    <d v="2007-07-21T00:00:00"/>
    <x v="1"/>
    <d v="1899-12-30T09:35:00"/>
    <d v="1899-12-30T10:15:00"/>
    <x v="11"/>
    <n v="2"/>
    <n v="1"/>
    <n v="3"/>
    <x v="2"/>
    <x v="1"/>
    <s v="La Plana/Las Cuevas, Isla Natividad, Baja California Sur"/>
    <x v="1"/>
    <n v="50.49"/>
    <n v="15.3"/>
    <n v="50.49"/>
    <n v="15.3"/>
    <n v="50.49"/>
    <n v="15.3"/>
    <s v="n/d"/>
    <s v="n/d"/>
    <x v="23"/>
    <x v="23"/>
    <n v="55.400000000000006"/>
    <n v="13"/>
    <n v="5"/>
    <x v="1"/>
    <x v="2"/>
    <x v="18"/>
    <n v="1"/>
    <n v="26"/>
    <n v="30"/>
  </r>
  <r>
    <s v="INLAPL-210707-RV-1-3-MAZ"/>
    <s v="Roberto Vazquez"/>
    <d v="2007-07-21T00:00:00"/>
    <x v="1"/>
    <d v="1899-12-30T09:35:00"/>
    <d v="1899-12-30T10:15:00"/>
    <x v="11"/>
    <n v="2"/>
    <n v="1"/>
    <n v="3"/>
    <x v="2"/>
    <x v="1"/>
    <s v="La Plana/Las Cuevas, Isla Natividad, Baja California Sur"/>
    <x v="1"/>
    <n v="50.49"/>
    <n v="15.3"/>
    <n v="50.49"/>
    <n v="15.3"/>
    <n v="50.49"/>
    <n v="15.3"/>
    <s v="n/d"/>
    <s v="n/d"/>
    <x v="23"/>
    <x v="23"/>
    <n v="55.400000000000006"/>
    <n v="13"/>
    <n v="5"/>
    <x v="1"/>
    <x v="2"/>
    <x v="18"/>
    <n v="1"/>
    <n v="26"/>
    <n v="30"/>
  </r>
  <r>
    <s v="INLAPL-210707-RV-1-3-MAZ"/>
    <s v="Roberto Vazquez"/>
    <d v="2007-07-21T00:00:00"/>
    <x v="1"/>
    <d v="1899-12-30T09:35:00"/>
    <d v="1899-12-30T10:15:00"/>
    <x v="11"/>
    <n v="2"/>
    <n v="1"/>
    <n v="3"/>
    <x v="2"/>
    <x v="1"/>
    <s v="La Plana/Las Cuevas, Isla Natividad, Baja California Sur"/>
    <x v="1"/>
    <n v="50.49"/>
    <n v="15.3"/>
    <n v="50.49"/>
    <n v="15.3"/>
    <n v="50.49"/>
    <n v="15.3"/>
    <s v="n/d"/>
    <s v="n/d"/>
    <x v="23"/>
    <x v="23"/>
    <n v="55.400000000000006"/>
    <n v="13"/>
    <n v="5"/>
    <x v="1"/>
    <x v="3"/>
    <x v="18"/>
    <n v="1"/>
    <n v="34"/>
    <n v="30"/>
  </r>
  <r>
    <s v="INLAPL-210707-RV-1-3-MAZ"/>
    <s v="Roberto Vazquez"/>
    <d v="2007-07-21T00:00:00"/>
    <x v="1"/>
    <d v="1899-12-30T09:35:00"/>
    <d v="1899-12-30T10:15:00"/>
    <x v="11"/>
    <n v="2"/>
    <n v="1"/>
    <n v="3"/>
    <x v="2"/>
    <x v="1"/>
    <s v="La Plana/Las Cuevas, Isla Natividad, Baja California Sur"/>
    <x v="1"/>
    <n v="50.49"/>
    <n v="15.3"/>
    <n v="50.49"/>
    <n v="15.3"/>
    <n v="50.49"/>
    <n v="15.3"/>
    <s v="n/d"/>
    <s v="n/d"/>
    <x v="23"/>
    <x v="23"/>
    <n v="55.400000000000006"/>
    <n v="13"/>
    <n v="5"/>
    <x v="1"/>
    <x v="3"/>
    <x v="18"/>
    <n v="1"/>
    <n v="34"/>
    <n v="30"/>
  </r>
  <r>
    <s v="INLAPL-210707-RV-1-3-MAZ"/>
    <s v="Roberto Vazquez"/>
    <d v="2007-07-21T00:00:00"/>
    <x v="1"/>
    <d v="1899-12-30T09:35:00"/>
    <d v="1899-12-30T10:15:00"/>
    <x v="11"/>
    <n v="2"/>
    <n v="1"/>
    <n v="3"/>
    <x v="2"/>
    <x v="1"/>
    <s v="La Plana/Las Cuevas, Isla Natividad, Baja California Sur"/>
    <x v="1"/>
    <n v="50.49"/>
    <n v="15.3"/>
    <n v="50.49"/>
    <n v="15.3"/>
    <n v="50.49"/>
    <n v="15.3"/>
    <s v="n/d"/>
    <s v="n/d"/>
    <x v="23"/>
    <x v="23"/>
    <n v="55.400000000000006"/>
    <n v="13"/>
    <n v="5"/>
    <x v="1"/>
    <x v="3"/>
    <x v="18"/>
    <n v="1"/>
    <n v="34"/>
    <n v="30"/>
  </r>
  <r>
    <s v="INREBA-020807-RV-1-5-MAZ"/>
    <s v="Roberto Vazquez"/>
    <d v="2007-08-02T00:00:00"/>
    <x v="1"/>
    <d v="1899-12-30T09:30:00"/>
    <d v="1899-12-30T10:22:00"/>
    <x v="24"/>
    <n v="2"/>
    <n v="1"/>
    <n v="5"/>
    <x v="4"/>
    <x v="1"/>
    <s v="La Plana/Las Cuevas, Isla Natividad, Baja California Sur"/>
    <x v="1"/>
    <n v="33.99"/>
    <n v="10.3"/>
    <n v="33.99"/>
    <n v="10.3"/>
    <n v="33.99"/>
    <n v="10.3"/>
    <s v="n/d"/>
    <s v="n/d"/>
    <x v="39"/>
    <x v="39"/>
    <n v="60.8"/>
    <n v="16"/>
    <n v="4"/>
    <x v="1"/>
    <x v="1"/>
    <x v="18"/>
    <n v="1"/>
    <n v="43"/>
    <n v="30"/>
  </r>
  <r>
    <s v="INREBA-020807-RV-1-5-MAZ"/>
    <s v="Roberto Vazquez"/>
    <d v="2007-08-02T00:00:00"/>
    <x v="1"/>
    <d v="1899-12-30T09:30:00"/>
    <d v="1899-12-30T10:22:00"/>
    <x v="24"/>
    <n v="2"/>
    <n v="1"/>
    <n v="5"/>
    <x v="4"/>
    <x v="1"/>
    <s v="La Plana/Las Cuevas, Isla Natividad, Baja California Sur"/>
    <x v="1"/>
    <n v="33.99"/>
    <n v="10.3"/>
    <n v="33.99"/>
    <n v="10.3"/>
    <n v="33.99"/>
    <n v="10.3"/>
    <s v="n/d"/>
    <s v="n/d"/>
    <x v="39"/>
    <x v="39"/>
    <n v="60.8"/>
    <n v="16"/>
    <n v="4"/>
    <x v="1"/>
    <x v="1"/>
    <x v="19"/>
    <n v="1"/>
    <n v="43"/>
    <n v="30"/>
  </r>
  <r>
    <s v="INLADU-240707-RV-1-2-MAZ"/>
    <s v="Roberto Vazquez"/>
    <d v="2007-07-24T00:00:00"/>
    <x v="1"/>
    <d v="1899-12-30T10:00:00"/>
    <d v="1899-12-30T10:46:00"/>
    <x v="22"/>
    <n v="2"/>
    <n v="1"/>
    <n v="2"/>
    <x v="1"/>
    <x v="0"/>
    <s v="La Dulce, Isla Natividad Baja California Sur"/>
    <x v="0"/>
    <n v="42.9"/>
    <n v="13"/>
    <n v="39.599999999999994"/>
    <n v="12"/>
    <n v="42.9"/>
    <n v="13"/>
    <s v="n/d"/>
    <s v="n/d"/>
    <x v="27"/>
    <x v="27"/>
    <n v="57.2"/>
    <n v="14"/>
    <n v="6"/>
    <x v="1"/>
    <x v="1"/>
    <x v="20"/>
    <n v="1"/>
    <n v="12"/>
    <n v="210"/>
  </r>
  <r>
    <s v="INLADU-240707-RV-1-2-MAZ"/>
    <s v="Roberto Vazquez"/>
    <d v="2007-07-24T00:00:00"/>
    <x v="1"/>
    <d v="1899-12-30T10:00:00"/>
    <d v="1899-12-30T10:46:00"/>
    <x v="22"/>
    <n v="2"/>
    <n v="1"/>
    <n v="2"/>
    <x v="1"/>
    <x v="0"/>
    <s v="La Dulce, Isla Natividad Baja California Sur"/>
    <x v="0"/>
    <n v="42.9"/>
    <n v="13"/>
    <n v="39.599999999999994"/>
    <n v="12"/>
    <n v="42.9"/>
    <n v="13"/>
    <s v="n/d"/>
    <s v="n/d"/>
    <x v="27"/>
    <x v="27"/>
    <n v="57.2"/>
    <n v="14"/>
    <n v="6"/>
    <x v="1"/>
    <x v="2"/>
    <x v="19"/>
    <n v="1"/>
    <n v="23"/>
    <n v="210"/>
  </r>
  <r>
    <s v="INLADU-240707-RV-1-2-MAZ"/>
    <s v="Roberto Vazquez"/>
    <d v="2007-07-24T00:00:00"/>
    <x v="1"/>
    <d v="1899-12-30T10:00:00"/>
    <d v="1899-12-30T10:46:00"/>
    <x v="22"/>
    <n v="2"/>
    <n v="1"/>
    <n v="2"/>
    <x v="1"/>
    <x v="0"/>
    <s v="La Dulce, Isla Natividad Baja California Sur"/>
    <x v="0"/>
    <n v="42.9"/>
    <n v="13"/>
    <n v="39.599999999999994"/>
    <n v="12"/>
    <n v="42.9"/>
    <n v="13"/>
    <s v="n/d"/>
    <s v="n/d"/>
    <x v="27"/>
    <x v="27"/>
    <n v="57.2"/>
    <n v="14"/>
    <n v="6"/>
    <x v="1"/>
    <x v="3"/>
    <x v="14"/>
    <n v="1"/>
    <n v="29"/>
    <n v="210"/>
  </r>
  <r>
    <s v="INLADU-240707-RV-1-2-MAZ"/>
    <s v="Roberto Vazquez"/>
    <d v="2007-07-24T00:00:00"/>
    <x v="1"/>
    <d v="1899-12-30T10:00:00"/>
    <d v="1899-12-30T10:46:00"/>
    <x v="22"/>
    <n v="2"/>
    <n v="1"/>
    <n v="2"/>
    <x v="1"/>
    <x v="0"/>
    <s v="La Dulce, Isla Natividad Baja California Sur"/>
    <x v="0"/>
    <n v="42.9"/>
    <n v="13"/>
    <n v="39.599999999999994"/>
    <n v="12"/>
    <n v="42.9"/>
    <n v="13"/>
    <s v="n/d"/>
    <s v="n/d"/>
    <x v="27"/>
    <x v="27"/>
    <n v="57.2"/>
    <n v="14"/>
    <n v="6"/>
    <x v="1"/>
    <x v="4"/>
    <x v="17"/>
    <n v="1"/>
    <n v="31"/>
    <n v="210"/>
  </r>
  <r>
    <s v="INLADU-240707-RV-1-2-MAZ"/>
    <s v="Roberto Vazquez"/>
    <d v="2007-07-24T00:00:00"/>
    <x v="1"/>
    <d v="1899-12-30T10:00:00"/>
    <d v="1899-12-30T10:46:00"/>
    <x v="22"/>
    <n v="2"/>
    <n v="1"/>
    <n v="2"/>
    <x v="1"/>
    <x v="0"/>
    <s v="La Dulce, Isla Natividad Baja California Sur"/>
    <x v="0"/>
    <n v="42.9"/>
    <n v="13"/>
    <n v="39.599999999999994"/>
    <n v="12"/>
    <n v="42.9"/>
    <n v="13"/>
    <s v="n/d"/>
    <s v="n/d"/>
    <x v="27"/>
    <x v="27"/>
    <n v="57.2"/>
    <n v="14"/>
    <n v="6"/>
    <x v="1"/>
    <x v="4"/>
    <x v="19"/>
    <n v="1"/>
    <n v="31"/>
    <n v="210"/>
  </r>
  <r>
    <s v="INLADU-240707-RV-1-2-MAZ"/>
    <s v="Roberto Vazquez"/>
    <d v="2007-07-24T00:00:00"/>
    <x v="1"/>
    <d v="1899-12-30T10:00:00"/>
    <d v="1899-12-30T10:46:00"/>
    <x v="22"/>
    <n v="2"/>
    <n v="1"/>
    <n v="2"/>
    <x v="1"/>
    <x v="0"/>
    <s v="La Dulce, Isla Natividad Baja California Sur"/>
    <x v="0"/>
    <n v="42.9"/>
    <n v="13"/>
    <n v="39.599999999999994"/>
    <n v="12"/>
    <n v="42.9"/>
    <n v="13"/>
    <s v="n/d"/>
    <s v="n/d"/>
    <x v="27"/>
    <x v="27"/>
    <n v="57.2"/>
    <n v="14"/>
    <n v="6"/>
    <x v="1"/>
    <x v="4"/>
    <x v="19"/>
    <n v="1"/>
    <n v="31"/>
    <n v="210"/>
  </r>
  <r>
    <s v="INLADU-240707-RV-1-2-MAZ"/>
    <s v="Roberto Vazquez"/>
    <d v="2007-07-24T00:00:00"/>
    <x v="1"/>
    <d v="1899-12-30T10:00:00"/>
    <d v="1899-12-30T10:46:00"/>
    <x v="22"/>
    <n v="2"/>
    <n v="1"/>
    <n v="2"/>
    <x v="1"/>
    <x v="0"/>
    <s v="La Dulce, Isla Natividad Baja California Sur"/>
    <x v="0"/>
    <n v="42.9"/>
    <n v="13"/>
    <n v="39.599999999999994"/>
    <n v="12"/>
    <n v="42.9"/>
    <n v="13"/>
    <s v="n/d"/>
    <s v="n/d"/>
    <x v="27"/>
    <x v="27"/>
    <n v="57.2"/>
    <n v="14"/>
    <n v="6"/>
    <x v="1"/>
    <x v="4"/>
    <x v="19"/>
    <n v="1"/>
    <n v="31"/>
    <n v="210"/>
  </r>
  <r>
    <s v="INLADU-240707-RV-1-2-MAZ"/>
    <s v="Roberto Vazquez"/>
    <d v="2007-07-24T00:00:00"/>
    <x v="1"/>
    <d v="1899-12-30T10:00:00"/>
    <d v="1899-12-30T10:46:00"/>
    <x v="22"/>
    <n v="2"/>
    <n v="1"/>
    <n v="2"/>
    <x v="1"/>
    <x v="0"/>
    <s v="La Dulce, Isla Natividad Baja California Sur"/>
    <x v="0"/>
    <n v="42.9"/>
    <n v="13"/>
    <n v="39.599999999999994"/>
    <n v="12"/>
    <n v="42.9"/>
    <n v="13"/>
    <s v="n/d"/>
    <s v="n/d"/>
    <x v="27"/>
    <x v="27"/>
    <n v="57.2"/>
    <n v="14"/>
    <n v="6"/>
    <x v="1"/>
    <x v="5"/>
    <x v="19"/>
    <n v="1"/>
    <n v="43"/>
    <n v="210"/>
  </r>
  <r>
    <s v="INLADU-240707-RV-1-2-MAZ"/>
    <s v="Roberto Vazquez"/>
    <d v="2007-07-24T00:00:00"/>
    <x v="1"/>
    <d v="1899-12-30T10:00:00"/>
    <d v="1899-12-30T10:46:00"/>
    <x v="22"/>
    <n v="2"/>
    <n v="1"/>
    <n v="2"/>
    <x v="1"/>
    <x v="0"/>
    <s v="La Dulce, Isla Natividad Baja California Sur"/>
    <x v="0"/>
    <n v="42.9"/>
    <n v="13"/>
    <n v="39.599999999999994"/>
    <n v="12"/>
    <n v="42.9"/>
    <n v="13"/>
    <s v="n/d"/>
    <s v="n/d"/>
    <x v="27"/>
    <x v="27"/>
    <n v="57.2"/>
    <n v="14"/>
    <n v="6"/>
    <x v="1"/>
    <x v="5"/>
    <x v="20"/>
    <n v="1"/>
    <n v="43"/>
    <n v="210"/>
  </r>
  <r>
    <s v="INLADU-240707-RV-1-2-MAZ"/>
    <s v="Roberto Vazquez"/>
    <d v="2007-07-24T00:00:00"/>
    <x v="1"/>
    <d v="1899-12-30T10:00:00"/>
    <d v="1899-12-30T10:46:00"/>
    <x v="22"/>
    <n v="2"/>
    <n v="1"/>
    <n v="2"/>
    <x v="1"/>
    <x v="0"/>
    <s v="La Dulce, Isla Natividad Baja California Sur"/>
    <x v="0"/>
    <n v="42.9"/>
    <n v="13"/>
    <n v="39.599999999999994"/>
    <n v="12"/>
    <n v="42.9"/>
    <n v="13"/>
    <s v="n/d"/>
    <s v="n/d"/>
    <x v="27"/>
    <x v="27"/>
    <n v="57.2"/>
    <n v="14"/>
    <n v="6"/>
    <x v="1"/>
    <x v="5"/>
    <x v="20"/>
    <n v="1"/>
    <n v="43"/>
    <n v="210"/>
  </r>
  <r>
    <s v="INLADU-240707-RV-2-3-MAM"/>
    <s v="Roberto Vazquez"/>
    <d v="2007-07-24T00:00:00"/>
    <x v="1"/>
    <d v="1899-12-30T11:55:00"/>
    <d v="1899-12-30T12:43:00"/>
    <x v="21"/>
    <n v="2"/>
    <n v="2"/>
    <n v="3"/>
    <x v="2"/>
    <x v="0"/>
    <s v="La Dulce, Isla Natividad Baja California Sur"/>
    <x v="0"/>
    <n v="36.299999999999997"/>
    <n v="11"/>
    <n v="29.7"/>
    <n v="9"/>
    <n v="36.299999999999997"/>
    <n v="11"/>
    <s v="n/d"/>
    <s v="n/d"/>
    <x v="26"/>
    <x v="26"/>
    <n v="62.6"/>
    <n v="17"/>
    <n v="6"/>
    <x v="0"/>
    <x v="1"/>
    <x v="2"/>
    <n v="1"/>
    <n v="7"/>
    <n v="330"/>
  </r>
  <r>
    <s v="INLADU-240707-RV-2-3-MAM"/>
    <s v="Roberto Vazquez"/>
    <d v="2007-07-24T00:00:00"/>
    <x v="1"/>
    <d v="1899-12-30T11:55:00"/>
    <d v="1899-12-30T12:43:00"/>
    <x v="21"/>
    <n v="2"/>
    <n v="2"/>
    <n v="3"/>
    <x v="2"/>
    <x v="0"/>
    <s v="La Dulce, Isla Natividad Baja California Sur"/>
    <x v="0"/>
    <n v="36.299999999999997"/>
    <n v="11"/>
    <n v="29.7"/>
    <n v="9"/>
    <n v="36.299999999999997"/>
    <n v="11"/>
    <s v="n/d"/>
    <s v="n/d"/>
    <x v="26"/>
    <x v="26"/>
    <n v="62.6"/>
    <n v="17"/>
    <n v="6"/>
    <x v="0"/>
    <x v="1"/>
    <x v="11"/>
    <n v="1"/>
    <n v="7"/>
    <n v="330"/>
  </r>
  <r>
    <s v="INLADU-240707-RV-2-3-MAM"/>
    <s v="Roberto Vazquez"/>
    <d v="2007-07-24T00:00:00"/>
    <x v="1"/>
    <d v="1899-12-30T11:55:00"/>
    <d v="1899-12-30T12:43:00"/>
    <x v="21"/>
    <n v="2"/>
    <n v="2"/>
    <n v="3"/>
    <x v="2"/>
    <x v="0"/>
    <s v="La Dulce, Isla Natividad Baja California Sur"/>
    <x v="0"/>
    <n v="36.299999999999997"/>
    <n v="11"/>
    <n v="29.7"/>
    <n v="9"/>
    <n v="36.299999999999997"/>
    <n v="11"/>
    <s v="n/d"/>
    <s v="n/d"/>
    <x v="26"/>
    <x v="26"/>
    <n v="62.6"/>
    <n v="17"/>
    <n v="6"/>
    <x v="0"/>
    <x v="2"/>
    <x v="12"/>
    <n v="1"/>
    <n v="12"/>
    <n v="330"/>
  </r>
  <r>
    <s v="INLADU-240707-RV-2-3-MAM"/>
    <s v="Roberto Vazquez"/>
    <d v="2007-07-24T00:00:00"/>
    <x v="1"/>
    <d v="1899-12-30T11:55:00"/>
    <d v="1899-12-30T12:43:00"/>
    <x v="21"/>
    <n v="2"/>
    <n v="2"/>
    <n v="3"/>
    <x v="2"/>
    <x v="0"/>
    <s v="La Dulce, Isla Natividad Baja California Sur"/>
    <x v="0"/>
    <n v="36.299999999999997"/>
    <n v="11"/>
    <n v="29.7"/>
    <n v="9"/>
    <n v="36.299999999999997"/>
    <n v="11"/>
    <s v="n/d"/>
    <s v="n/d"/>
    <x v="26"/>
    <x v="26"/>
    <n v="62.6"/>
    <n v="17"/>
    <n v="6"/>
    <x v="0"/>
    <x v="3"/>
    <x v="8"/>
    <n v="1"/>
    <n v="22"/>
    <n v="330"/>
  </r>
  <r>
    <s v="INLADU-240707-RV-2-3-MAM"/>
    <s v="Roberto Vazquez"/>
    <d v="2007-07-24T00:00:00"/>
    <x v="1"/>
    <d v="1899-12-30T11:55:00"/>
    <d v="1899-12-30T12:43:00"/>
    <x v="21"/>
    <n v="2"/>
    <n v="2"/>
    <n v="3"/>
    <x v="2"/>
    <x v="0"/>
    <s v="La Dulce, Isla Natividad Baja California Sur"/>
    <x v="0"/>
    <n v="36.299999999999997"/>
    <n v="11"/>
    <n v="29.7"/>
    <n v="9"/>
    <n v="36.299999999999997"/>
    <n v="11"/>
    <s v="n/d"/>
    <s v="n/d"/>
    <x v="26"/>
    <x v="26"/>
    <n v="62.6"/>
    <n v="17"/>
    <n v="6"/>
    <x v="0"/>
    <x v="3"/>
    <x v="8"/>
    <n v="1"/>
    <n v="22"/>
    <n v="330"/>
  </r>
  <r>
    <s v="INLADU-240707-RV-2-3-MAM"/>
    <s v="Roberto Vazquez"/>
    <d v="2007-07-24T00:00:00"/>
    <x v="1"/>
    <d v="1899-12-30T11:55:00"/>
    <d v="1899-12-30T12:43:00"/>
    <x v="21"/>
    <n v="2"/>
    <n v="2"/>
    <n v="3"/>
    <x v="2"/>
    <x v="0"/>
    <s v="La Dulce, Isla Natividad Baja California Sur"/>
    <x v="0"/>
    <n v="36.299999999999997"/>
    <n v="11"/>
    <n v="29.7"/>
    <n v="9"/>
    <n v="36.299999999999997"/>
    <n v="11"/>
    <s v="n/d"/>
    <s v="n/d"/>
    <x v="26"/>
    <x v="26"/>
    <n v="62.6"/>
    <n v="17"/>
    <n v="6"/>
    <x v="0"/>
    <x v="4"/>
    <x v="12"/>
    <n v="1"/>
    <n v="43"/>
    <n v="330"/>
  </r>
  <r>
    <s v="INLAPL-210707-RV-2-4-MAZ"/>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1"/>
    <x v="1"/>
    <x v="13"/>
    <n v="1"/>
    <n v="13"/>
    <n v="300"/>
  </r>
  <r>
    <s v="INLAPL-210707-RV-2-4-MAZ"/>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1"/>
    <x v="1"/>
    <x v="19"/>
    <n v="1"/>
    <n v="13"/>
    <n v="300"/>
  </r>
  <r>
    <s v="INLAPL-210707-RV-2-4-MAZ"/>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1"/>
    <x v="1"/>
    <x v="19"/>
    <n v="1"/>
    <n v="13"/>
    <n v="300"/>
  </r>
  <r>
    <s v="INLAPL-210707-RV-2-4-MAZ"/>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1"/>
    <x v="1"/>
    <x v="20"/>
    <n v="1"/>
    <n v="13"/>
    <n v="300"/>
  </r>
  <r>
    <s v="INLAPL-210707-RV-2-4-MAZ"/>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1"/>
    <x v="2"/>
    <x v="10"/>
    <n v="1"/>
    <n v="14"/>
    <n v="300"/>
  </r>
  <r>
    <s v="INLAPL-210707-RV-2-4-MAZ"/>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1"/>
    <x v="2"/>
    <x v="17"/>
    <n v="1"/>
    <n v="14"/>
    <n v="300"/>
  </r>
  <r>
    <s v="INLAPL-210707-RV-2-4-MAZ"/>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1"/>
    <x v="2"/>
    <x v="17"/>
    <n v="1"/>
    <n v="14"/>
    <n v="300"/>
  </r>
  <r>
    <s v="INLAPL-210707-RV-2-4-MAZ"/>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1"/>
    <x v="2"/>
    <x v="19"/>
    <n v="1"/>
    <n v="14"/>
    <n v="300"/>
  </r>
  <r>
    <s v="INLAPL-210707-RV-2-4-MAZ"/>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1"/>
    <x v="3"/>
    <x v="13"/>
    <n v="1"/>
    <n v="16"/>
    <n v="300"/>
  </r>
  <r>
    <s v="INLAPL-210707-RV-2-4-MAZ"/>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1"/>
    <x v="3"/>
    <x v="13"/>
    <n v="1"/>
    <n v="16"/>
    <n v="300"/>
  </r>
  <r>
    <s v="INLAPL-210707-RV-2-4-MAZ"/>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1"/>
    <x v="3"/>
    <x v="13"/>
    <n v="1"/>
    <n v="16"/>
    <n v="300"/>
  </r>
  <r>
    <s v="INLAPL-210707-RV-2-4-MAZ"/>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1"/>
    <x v="3"/>
    <x v="16"/>
    <n v="1"/>
    <n v="16"/>
    <n v="300"/>
  </r>
  <r>
    <s v="INLAPL-210707-RV-2-4-MAZ"/>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1"/>
    <x v="4"/>
    <x v="11"/>
    <n v="1"/>
    <n v="20"/>
    <n v="300"/>
  </r>
  <r>
    <s v="INLAPL-210707-RV-2-4-MAZ"/>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1"/>
    <x v="4"/>
    <x v="17"/>
    <n v="1"/>
    <n v="20"/>
    <n v="300"/>
  </r>
  <r>
    <s v="INLAPL-210707-RV-2-4-MAZ"/>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1"/>
    <x v="5"/>
    <x v="20"/>
    <n v="1"/>
    <n v="35"/>
    <n v="300"/>
  </r>
  <r>
    <s v="INLAPL-210707-RV-2-4-MAZ"/>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1"/>
    <x v="5"/>
    <x v="20"/>
    <n v="1"/>
    <n v="35"/>
    <n v="300"/>
  </r>
  <r>
    <s v="INLAPL-210707-RV-2-4-MAZ"/>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1"/>
    <x v="6"/>
    <x v="21"/>
    <n v="1"/>
    <n v="38"/>
    <n v="300"/>
  </r>
  <r>
    <s v="INLAPL-210707-RV-2-4-MAZ"/>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1"/>
    <x v="6"/>
    <x v="27"/>
    <n v="1"/>
    <n v="38"/>
    <n v="300"/>
  </r>
  <r>
    <s v="INLAPL-210707-RV-2-4-MAZ"/>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1"/>
    <x v="6"/>
    <x v="27"/>
    <n v="1"/>
    <n v="38"/>
    <n v="300"/>
  </r>
  <r>
    <s v="INLAPL-210707-RV-2-4-MAZ"/>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1"/>
    <x v="6"/>
    <x v="27"/>
    <n v="1"/>
    <n v="38"/>
    <n v="300"/>
  </r>
  <r>
    <s v="INLAPL-210707-RV-2-4-MAZ"/>
    <s v="Roberto Vazquez"/>
    <d v="2007-07-21T00:00:00"/>
    <x v="1"/>
    <d v="1899-12-30T11:05:00"/>
    <d v="1899-12-30T12:15:00"/>
    <x v="18"/>
    <n v="2"/>
    <n v="2"/>
    <n v="4"/>
    <x v="3"/>
    <x v="1"/>
    <s v="La Plana/Las Cuevas, Isla Natividad, Baja California Sur"/>
    <x v="1"/>
    <n v="30.69"/>
    <n v="9.3000000000000007"/>
    <n v="30.69"/>
    <n v="9.3000000000000007"/>
    <n v="30.69"/>
    <n v="9.3000000000000007"/>
    <s v="n/d"/>
    <s v="n/d"/>
    <x v="22"/>
    <x v="22"/>
    <n v="62.6"/>
    <n v="17"/>
    <n v="6"/>
    <x v="1"/>
    <x v="7"/>
    <x v="18"/>
    <n v="1"/>
    <n v="48"/>
    <n v="30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1"/>
    <x v="14"/>
    <n v="1"/>
    <n v="4"/>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1"/>
    <x v="17"/>
    <n v="1"/>
    <n v="4"/>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2"/>
    <x v="10"/>
    <n v="1"/>
    <n v="6"/>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2"/>
    <x v="11"/>
    <n v="1"/>
    <n v="6"/>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2"/>
    <x v="11"/>
    <n v="1"/>
    <n v="6"/>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3"/>
    <x v="18"/>
    <n v="1"/>
    <n v="10"/>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4"/>
    <x v="17"/>
    <n v="1"/>
    <n v="11"/>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5"/>
    <x v="11"/>
    <n v="1"/>
    <n v="18"/>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5"/>
    <x v="11"/>
    <n v="1"/>
    <n v="18"/>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5"/>
    <x v="17"/>
    <n v="1"/>
    <n v="18"/>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6"/>
    <x v="9"/>
    <n v="1"/>
    <n v="19"/>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6"/>
    <x v="20"/>
    <n v="1"/>
    <n v="19"/>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6"/>
    <x v="21"/>
    <n v="1"/>
    <n v="19"/>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7"/>
    <x v="10"/>
    <n v="1"/>
    <n v="28"/>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7"/>
    <x v="20"/>
    <n v="1"/>
    <n v="28"/>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7"/>
    <x v="20"/>
    <n v="1"/>
    <n v="28"/>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7"/>
    <x v="20"/>
    <n v="1"/>
    <n v="28"/>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7"/>
    <x v="25"/>
    <n v="1"/>
    <n v="28"/>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8"/>
    <x v="16"/>
    <n v="1"/>
    <n v="31"/>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8"/>
    <x v="20"/>
    <n v="1"/>
    <n v="31"/>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9"/>
    <x v="10"/>
    <n v="1"/>
    <n v="32"/>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9"/>
    <x v="16"/>
    <n v="1"/>
    <n v="32"/>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9"/>
    <x v="16"/>
    <n v="1"/>
    <n v="32"/>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9"/>
    <x v="20"/>
    <n v="1"/>
    <n v="32"/>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9"/>
    <x v="20"/>
    <n v="1"/>
    <n v="32"/>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9"/>
    <x v="20"/>
    <n v="1"/>
    <n v="32"/>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10"/>
    <x v="12"/>
    <n v="1"/>
    <n v="33"/>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10"/>
    <x v="20"/>
    <n v="1"/>
    <n v="33"/>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10"/>
    <x v="21"/>
    <n v="1"/>
    <n v="33"/>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11"/>
    <x v="20"/>
    <n v="1"/>
    <n v="34"/>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11"/>
    <x v="20"/>
    <n v="1"/>
    <n v="34"/>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11"/>
    <x v="20"/>
    <n v="1"/>
    <n v="34"/>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11"/>
    <x v="21"/>
    <n v="1"/>
    <n v="34"/>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11"/>
    <x v="21"/>
    <n v="1"/>
    <n v="34"/>
    <n v="330"/>
  </r>
  <r>
    <s v="INPUPR-250707-RV-1-3-MAZ"/>
    <s v="Roberto Vazquez"/>
    <d v="2007-07-25T00:00:00"/>
    <x v="1"/>
    <d v="1899-12-30T11:45:00"/>
    <d v="1899-12-30T12:38:00"/>
    <x v="0"/>
    <n v="2"/>
    <n v="1"/>
    <n v="3"/>
    <x v="2"/>
    <x v="3"/>
    <s v="Punta Prieta, Isla Natividad Baja California Sur"/>
    <x v="1"/>
    <n v="16.5"/>
    <n v="5"/>
    <n v="14.19"/>
    <n v="4.3"/>
    <n v="16.5"/>
    <n v="5"/>
    <s v="n/d"/>
    <s v="n/d"/>
    <x v="40"/>
    <x v="40"/>
    <s v="n/d"/>
    <s v="n/d"/>
    <n v="4"/>
    <x v="1"/>
    <x v="11"/>
    <x v="25"/>
    <n v="1"/>
    <n v="34"/>
    <n v="3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
    <x v="4"/>
    <n v="1"/>
    <n v="3"/>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
    <x v="8"/>
    <n v="1"/>
    <n v="3"/>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
    <x v="11"/>
    <n v="1"/>
    <n v="3"/>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2"/>
    <x v="4"/>
    <n v="1"/>
    <n v="5"/>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2"/>
    <x v="9"/>
    <n v="1"/>
    <n v="5"/>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3"/>
    <x v="5"/>
    <n v="1"/>
    <n v="6"/>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3"/>
    <x v="8"/>
    <n v="1"/>
    <n v="6"/>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3"/>
    <x v="8"/>
    <n v="1"/>
    <n v="6"/>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3"/>
    <x v="11"/>
    <n v="1"/>
    <n v="6"/>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4"/>
    <x v="8"/>
    <n v="1"/>
    <n v="9"/>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4"/>
    <x v="11"/>
    <n v="1"/>
    <n v="9"/>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5"/>
    <x v="24"/>
    <n v="1"/>
    <n v="11"/>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5"/>
    <x v="2"/>
    <n v="1"/>
    <n v="11"/>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6"/>
    <x v="3"/>
    <n v="1"/>
    <n v="13"/>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6"/>
    <x v="8"/>
    <n v="1"/>
    <n v="13"/>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6"/>
    <x v="8"/>
    <n v="1"/>
    <n v="13"/>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6"/>
    <x v="8"/>
    <n v="1"/>
    <n v="13"/>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6"/>
    <x v="11"/>
    <n v="1"/>
    <n v="13"/>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6"/>
    <x v="11"/>
    <n v="1"/>
    <n v="13"/>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7"/>
    <x v="8"/>
    <n v="1"/>
    <n v="15"/>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7"/>
    <x v="8"/>
    <n v="1"/>
    <n v="15"/>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7"/>
    <x v="8"/>
    <n v="1"/>
    <n v="15"/>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7"/>
    <x v="9"/>
    <n v="1"/>
    <n v="15"/>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7"/>
    <x v="11"/>
    <n v="1"/>
    <n v="15"/>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8"/>
    <x v="12"/>
    <n v="1"/>
    <n v="16"/>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9"/>
    <x v="3"/>
    <n v="1"/>
    <n v="18"/>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9"/>
    <x v="9"/>
    <n v="1"/>
    <n v="18"/>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9"/>
    <x v="12"/>
    <n v="1"/>
    <n v="18"/>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9"/>
    <x v="13"/>
    <n v="1"/>
    <n v="18"/>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9"/>
    <x v="13"/>
    <n v="1"/>
    <n v="18"/>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9"/>
    <x v="18"/>
    <n v="1"/>
    <n v="18"/>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9"/>
    <x v="18"/>
    <n v="1"/>
    <n v="18"/>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9"/>
    <x v="18"/>
    <n v="1"/>
    <n v="18"/>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0"/>
    <x v="13"/>
    <n v="1"/>
    <n v="19"/>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0"/>
    <x v="18"/>
    <n v="1"/>
    <n v="19"/>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0"/>
    <x v="18"/>
    <n v="1"/>
    <n v="19"/>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0"/>
    <x v="18"/>
    <n v="1"/>
    <n v="19"/>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0"/>
    <x v="19"/>
    <n v="1"/>
    <n v="19"/>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1"/>
    <x v="6"/>
    <n v="1"/>
    <n v="22"/>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1"/>
    <x v="9"/>
    <n v="1"/>
    <n v="22"/>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1"/>
    <x v="17"/>
    <n v="1"/>
    <n v="22"/>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1"/>
    <x v="18"/>
    <n v="1"/>
    <n v="22"/>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1"/>
    <x v="18"/>
    <n v="1"/>
    <n v="22"/>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1"/>
    <x v="19"/>
    <n v="1"/>
    <n v="22"/>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2"/>
    <x v="11"/>
    <n v="1"/>
    <n v="25"/>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2"/>
    <x v="12"/>
    <n v="1"/>
    <n v="25"/>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3"/>
    <x v="24"/>
    <n v="1"/>
    <n v="27"/>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3"/>
    <x v="24"/>
    <n v="1"/>
    <n v="27"/>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3"/>
    <x v="8"/>
    <n v="1"/>
    <n v="27"/>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3"/>
    <x v="8"/>
    <n v="1"/>
    <n v="27"/>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3"/>
    <x v="8"/>
    <n v="1"/>
    <n v="27"/>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3"/>
    <x v="14"/>
    <n v="1"/>
    <n v="27"/>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3"/>
    <x v="19"/>
    <n v="1"/>
    <n v="27"/>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3"/>
    <x v="19"/>
    <n v="1"/>
    <n v="27"/>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4"/>
    <x v="24"/>
    <n v="1"/>
    <n v="31"/>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4"/>
    <x v="2"/>
    <n v="1"/>
    <n v="31"/>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4"/>
    <x v="2"/>
    <n v="1"/>
    <n v="31"/>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4"/>
    <x v="8"/>
    <n v="1"/>
    <n v="31"/>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4"/>
    <x v="8"/>
    <n v="1"/>
    <n v="31"/>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4"/>
    <x v="14"/>
    <n v="1"/>
    <n v="31"/>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5"/>
    <x v="7"/>
    <n v="1"/>
    <n v="32"/>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5"/>
    <x v="8"/>
    <n v="1"/>
    <n v="32"/>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5"/>
    <x v="8"/>
    <n v="1"/>
    <n v="32"/>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5"/>
    <x v="14"/>
    <n v="1"/>
    <n v="32"/>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5"/>
    <x v="14"/>
    <n v="1"/>
    <n v="32"/>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6"/>
    <x v="14"/>
    <n v="1"/>
    <n v="34"/>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6"/>
    <x v="14"/>
    <n v="1"/>
    <n v="34"/>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7"/>
    <x v="7"/>
    <n v="1"/>
    <n v="35"/>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7"/>
    <x v="9"/>
    <n v="1"/>
    <n v="35"/>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7"/>
    <x v="13"/>
    <n v="1"/>
    <n v="35"/>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7"/>
    <x v="13"/>
    <n v="1"/>
    <n v="35"/>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8"/>
    <x v="7"/>
    <n v="1"/>
    <n v="36"/>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8"/>
    <x v="13"/>
    <n v="1"/>
    <n v="36"/>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9"/>
    <x v="4"/>
    <n v="1"/>
    <n v="39"/>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9"/>
    <x v="11"/>
    <n v="1"/>
    <n v="39"/>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9"/>
    <x v="11"/>
    <n v="1"/>
    <n v="39"/>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19"/>
    <x v="17"/>
    <n v="1"/>
    <n v="39"/>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20"/>
    <x v="6"/>
    <n v="1"/>
    <n v="41"/>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20"/>
    <x v="10"/>
    <n v="1"/>
    <n v="41"/>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20"/>
    <x v="16"/>
    <n v="1"/>
    <n v="41"/>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20"/>
    <x v="16"/>
    <n v="1"/>
    <n v="41"/>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21"/>
    <x v="13"/>
    <n v="1"/>
    <n v="42"/>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22"/>
    <x v="5"/>
    <n v="1"/>
    <n v="43"/>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22"/>
    <x v="8"/>
    <n v="1"/>
    <n v="43"/>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22"/>
    <x v="8"/>
    <n v="1"/>
    <n v="43"/>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22"/>
    <x v="8"/>
    <n v="1"/>
    <n v="43"/>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22"/>
    <x v="10"/>
    <n v="1"/>
    <n v="43"/>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22"/>
    <x v="12"/>
    <n v="1"/>
    <n v="43"/>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22"/>
    <x v="16"/>
    <n v="1"/>
    <n v="43"/>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22"/>
    <x v="16"/>
    <n v="1"/>
    <n v="43"/>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22"/>
    <x v="16"/>
    <n v="1"/>
    <n v="43"/>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23"/>
    <x v="10"/>
    <n v="1"/>
    <n v="45"/>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23"/>
    <x v="12"/>
    <n v="1"/>
    <n v="45"/>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23"/>
    <x v="16"/>
    <n v="1"/>
    <n v="45"/>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23"/>
    <x v="16"/>
    <n v="1"/>
    <n v="45"/>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24"/>
    <x v="10"/>
    <n v="1"/>
    <n v="50"/>
    <n v="30"/>
  </r>
  <r>
    <s v="INLAPL-200707-RV-1-1-MAM"/>
    <s v="Roberto Vazquez"/>
    <d v="2007-07-20T00:00:00"/>
    <x v="1"/>
    <d v="1899-12-30T10:16:00"/>
    <d v="1899-12-30T11:06:00"/>
    <x v="3"/>
    <n v="2"/>
    <n v="1"/>
    <n v="1"/>
    <x v="0"/>
    <x v="1"/>
    <s v="La Plana/Las Cuevas, Isla Natividad, Baja California Sur"/>
    <x v="1"/>
    <n v="38.94"/>
    <n v="11.8"/>
    <n v="38.94"/>
    <n v="11.8"/>
    <n v="38.94"/>
    <n v="11.8"/>
    <s v="n/d"/>
    <s v="n/d"/>
    <x v="41"/>
    <x v="41"/>
    <n v="57.2"/>
    <n v="14"/>
    <n v="10"/>
    <x v="0"/>
    <x v="24"/>
    <x v="16"/>
    <n v="1"/>
    <n v="50"/>
    <n v="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1"/>
    <x v="19"/>
    <n v="1"/>
    <n v="1"/>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2"/>
    <x v="11"/>
    <n v="1"/>
    <n v="10"/>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2"/>
    <x v="20"/>
    <n v="1"/>
    <n v="10"/>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2"/>
    <x v="21"/>
    <n v="1"/>
    <n v="10"/>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2"/>
    <x v="21"/>
    <n v="1"/>
    <n v="10"/>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3"/>
    <x v="16"/>
    <n v="1"/>
    <n v="11"/>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3"/>
    <x v="14"/>
    <n v="1"/>
    <n v="11"/>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3"/>
    <x v="14"/>
    <n v="1"/>
    <n v="11"/>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3"/>
    <x v="17"/>
    <n v="1"/>
    <n v="11"/>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4"/>
    <x v="5"/>
    <n v="1"/>
    <n v="13"/>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4"/>
    <x v="11"/>
    <n v="1"/>
    <n v="13"/>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4"/>
    <x v="17"/>
    <n v="1"/>
    <n v="13"/>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4"/>
    <x v="17"/>
    <n v="1"/>
    <n v="13"/>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5"/>
    <x v="24"/>
    <n v="1"/>
    <n v="17"/>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5"/>
    <x v="0"/>
    <n v="1"/>
    <n v="17"/>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5"/>
    <x v="0"/>
    <n v="1"/>
    <n v="17"/>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5"/>
    <x v="0"/>
    <n v="1"/>
    <n v="17"/>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5"/>
    <x v="0"/>
    <n v="1"/>
    <n v="17"/>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5"/>
    <x v="0"/>
    <n v="1"/>
    <n v="17"/>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6"/>
    <x v="9"/>
    <n v="1"/>
    <n v="27"/>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6"/>
    <x v="21"/>
    <n v="1"/>
    <n v="27"/>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6"/>
    <x v="21"/>
    <n v="1"/>
    <n v="27"/>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6"/>
    <x v="25"/>
    <n v="1"/>
    <n v="27"/>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7"/>
    <x v="16"/>
    <n v="1"/>
    <n v="29"/>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7"/>
    <x v="16"/>
    <n v="1"/>
    <n v="29"/>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7"/>
    <x v="14"/>
    <n v="1"/>
    <n v="29"/>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7"/>
    <x v="17"/>
    <n v="1"/>
    <n v="29"/>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8"/>
    <x v="12"/>
    <n v="1"/>
    <n v="37"/>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8"/>
    <x v="16"/>
    <n v="1"/>
    <n v="37"/>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8"/>
    <x v="16"/>
    <n v="1"/>
    <n v="37"/>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8"/>
    <x v="17"/>
    <n v="1"/>
    <n v="37"/>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9"/>
    <x v="7"/>
    <n v="1"/>
    <n v="47"/>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9"/>
    <x v="13"/>
    <n v="1"/>
    <n v="47"/>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9"/>
    <x v="17"/>
    <n v="1"/>
    <n v="47"/>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9"/>
    <x v="17"/>
    <n v="1"/>
    <n v="47"/>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9"/>
    <x v="20"/>
    <n v="1"/>
    <n v="47"/>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10"/>
    <x v="20"/>
    <n v="1"/>
    <n v="52"/>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10"/>
    <x v="21"/>
    <n v="1"/>
    <n v="52"/>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10"/>
    <x v="25"/>
    <n v="1"/>
    <n v="52"/>
    <n v="330"/>
  </r>
  <r>
    <s v="INLAPL-200707-RV-2-1-MAZ"/>
    <s v="Roberto Vazquez"/>
    <d v="2007-07-20T00:00:00"/>
    <x v="1"/>
    <d v="1899-12-30T11:25:00"/>
    <d v="1899-12-30T12:27:00"/>
    <x v="1"/>
    <n v="2"/>
    <n v="2"/>
    <n v="1"/>
    <x v="0"/>
    <x v="0"/>
    <s v="La Dulce, Isla Natividad Baja California Sur"/>
    <x v="0"/>
    <n v="19.799999999999997"/>
    <n v="6"/>
    <n v="16.170000000000002"/>
    <n v="4.9000000000000004"/>
    <n v="19.799999999999997"/>
    <n v="6"/>
    <s v="n/d"/>
    <s v="n/d"/>
    <x v="28"/>
    <x v="28"/>
    <n v="64.400000000000006"/>
    <n v="18"/>
    <n v="6"/>
    <x v="1"/>
    <x v="11"/>
    <x v="17"/>
    <n v="1"/>
    <n v="62"/>
    <n v="330"/>
  </r>
  <r>
    <s v="INPUPR-220708-AG-1-3-MAM"/>
    <s v="Alonso Grosso"/>
    <d v="2008-07-22T00:00:00"/>
    <x v="2"/>
    <d v="1899-12-30T10:01:00"/>
    <d v="1899-12-30T10:39:00"/>
    <x v="13"/>
    <n v="2"/>
    <n v="1"/>
    <n v="3"/>
    <x v="2"/>
    <x v="3"/>
    <s v="Punta Prieta, Isla Natividad Baja California Sur"/>
    <x v="1"/>
    <n v="33.33"/>
    <n v="10.1"/>
    <n v="27.39"/>
    <n v="8.3000000000000007"/>
    <n v="33.33"/>
    <n v="10.1"/>
    <s v="n/d"/>
    <s v="n/d"/>
    <x v="42"/>
    <x v="42"/>
    <n v="64.400000000000006"/>
    <n v="18"/>
    <n v="5"/>
    <x v="0"/>
    <x v="1"/>
    <x v="3"/>
    <n v="1"/>
    <s v="n/d"/>
    <n v="240"/>
  </r>
  <r>
    <s v="INPUPR-220708-AG-1-3-MAM"/>
    <s v="Alonso Grosso"/>
    <d v="2008-07-22T00:00:00"/>
    <x v="2"/>
    <d v="1899-12-30T10:01:00"/>
    <d v="1899-12-30T10:39:00"/>
    <x v="13"/>
    <n v="2"/>
    <n v="1"/>
    <n v="3"/>
    <x v="2"/>
    <x v="3"/>
    <s v="Punta Prieta, Isla Natividad Baja California Sur"/>
    <x v="1"/>
    <n v="33.33"/>
    <n v="10.1"/>
    <n v="27.39"/>
    <n v="8.3000000000000007"/>
    <n v="33.33"/>
    <n v="10.1"/>
    <s v="n/d"/>
    <s v="n/d"/>
    <x v="42"/>
    <x v="42"/>
    <n v="64.400000000000006"/>
    <n v="18"/>
    <n v="5"/>
    <x v="0"/>
    <x v="1"/>
    <x v="4"/>
    <n v="1"/>
    <s v="n/d"/>
    <n v="240"/>
  </r>
  <r>
    <s v="INPUPR-220708-AG-1-3-MAM"/>
    <s v="Alonso Grosso"/>
    <d v="2008-07-22T00:00:00"/>
    <x v="2"/>
    <d v="1899-12-30T10:01:00"/>
    <d v="1899-12-30T10:39:00"/>
    <x v="13"/>
    <n v="2"/>
    <n v="1"/>
    <n v="3"/>
    <x v="2"/>
    <x v="3"/>
    <s v="Punta Prieta, Isla Natividad Baja California Sur"/>
    <x v="1"/>
    <n v="33.33"/>
    <n v="10.1"/>
    <n v="27.39"/>
    <n v="8.3000000000000007"/>
    <n v="33.33"/>
    <n v="10.1"/>
    <s v="n/d"/>
    <s v="n/d"/>
    <x v="42"/>
    <x v="42"/>
    <n v="64.400000000000006"/>
    <n v="18"/>
    <n v="5"/>
    <x v="0"/>
    <x v="1"/>
    <x v="9"/>
    <n v="1"/>
    <s v="n/d"/>
    <n v="240"/>
  </r>
  <r>
    <s v="INPUPR-220708-AG-1-3-MAM"/>
    <s v="Alonso Grosso"/>
    <d v="2008-07-22T00:00:00"/>
    <x v="2"/>
    <d v="1899-12-30T10:01:00"/>
    <d v="1899-12-30T10:39:00"/>
    <x v="13"/>
    <n v="2"/>
    <n v="1"/>
    <n v="3"/>
    <x v="2"/>
    <x v="3"/>
    <s v="Punta Prieta, Isla Natividad Baja California Sur"/>
    <x v="1"/>
    <n v="33.33"/>
    <n v="10.1"/>
    <n v="27.39"/>
    <n v="8.3000000000000007"/>
    <n v="33.33"/>
    <n v="10.1"/>
    <s v="n/d"/>
    <s v="n/d"/>
    <x v="42"/>
    <x v="42"/>
    <n v="64.400000000000006"/>
    <n v="18"/>
    <n v="5"/>
    <x v="0"/>
    <x v="1"/>
    <x v="11"/>
    <n v="1"/>
    <s v="n/d"/>
    <n v="240"/>
  </r>
  <r>
    <s v="INPUPR-220708-AG-1-3-MAM"/>
    <s v="Alonso Grosso"/>
    <d v="2008-07-22T00:00:00"/>
    <x v="2"/>
    <d v="1899-12-30T10:01:00"/>
    <d v="1899-12-30T10:39:00"/>
    <x v="13"/>
    <n v="2"/>
    <n v="1"/>
    <n v="3"/>
    <x v="2"/>
    <x v="3"/>
    <s v="Punta Prieta, Isla Natividad Baja California Sur"/>
    <x v="1"/>
    <n v="33.33"/>
    <n v="10.1"/>
    <n v="27.39"/>
    <n v="8.3000000000000007"/>
    <n v="33.33"/>
    <n v="10.1"/>
    <s v="n/d"/>
    <s v="n/d"/>
    <x v="42"/>
    <x v="42"/>
    <n v="64.400000000000006"/>
    <n v="18"/>
    <n v="5"/>
    <x v="0"/>
    <x v="1"/>
    <x v="12"/>
    <n v="1"/>
    <s v="n/d"/>
    <n v="240"/>
  </r>
  <r>
    <s v="INPUPR-220708-AG-1-3-MAM"/>
    <s v="Alonso Grosso"/>
    <d v="2008-07-22T00:00:00"/>
    <x v="2"/>
    <d v="1899-12-30T10:01:00"/>
    <d v="1899-12-30T10:39:00"/>
    <x v="13"/>
    <n v="2"/>
    <n v="1"/>
    <n v="3"/>
    <x v="2"/>
    <x v="3"/>
    <s v="Punta Prieta, Isla Natividad Baja California Sur"/>
    <x v="1"/>
    <n v="33.33"/>
    <n v="10.1"/>
    <n v="27.39"/>
    <n v="8.3000000000000007"/>
    <n v="33.33"/>
    <n v="10.1"/>
    <s v="n/d"/>
    <s v="n/d"/>
    <x v="42"/>
    <x v="42"/>
    <n v="64.400000000000006"/>
    <n v="18"/>
    <n v="5"/>
    <x v="0"/>
    <x v="1"/>
    <x v="14"/>
    <n v="1"/>
    <s v="n/d"/>
    <n v="240"/>
  </r>
  <r>
    <s v="INPUPR-220708-AG-1-3-MAM"/>
    <s v="Alonso Grosso"/>
    <d v="2008-07-22T00:00:00"/>
    <x v="2"/>
    <d v="1899-12-30T10:01:00"/>
    <d v="1899-12-30T10:39:00"/>
    <x v="13"/>
    <n v="2"/>
    <n v="1"/>
    <n v="3"/>
    <x v="2"/>
    <x v="3"/>
    <s v="Punta Prieta, Isla Natividad Baja California Sur"/>
    <x v="1"/>
    <n v="33.33"/>
    <n v="10.1"/>
    <n v="27.39"/>
    <n v="8.3000000000000007"/>
    <n v="33.33"/>
    <n v="10.1"/>
    <s v="n/d"/>
    <s v="n/d"/>
    <x v="42"/>
    <x v="42"/>
    <n v="64.400000000000006"/>
    <n v="18"/>
    <n v="5"/>
    <x v="0"/>
    <x v="1"/>
    <x v="17"/>
    <n v="1"/>
    <s v="n/d"/>
    <n v="240"/>
  </r>
  <r>
    <s v="INPUPR-220708-AG-1-3-MAM"/>
    <s v="Alonso Grosso"/>
    <d v="2008-07-22T00:00:00"/>
    <x v="2"/>
    <d v="1899-12-30T10:01:00"/>
    <d v="1899-12-30T10:39:00"/>
    <x v="13"/>
    <n v="2"/>
    <n v="1"/>
    <n v="3"/>
    <x v="2"/>
    <x v="3"/>
    <s v="Punta Prieta, Isla Natividad Baja California Sur"/>
    <x v="1"/>
    <n v="33.33"/>
    <n v="10.1"/>
    <n v="27.39"/>
    <n v="8.3000000000000007"/>
    <n v="33.33"/>
    <n v="10.1"/>
    <s v="n/d"/>
    <s v="n/d"/>
    <x v="42"/>
    <x v="42"/>
    <n v="64.400000000000006"/>
    <n v="18"/>
    <n v="5"/>
    <x v="0"/>
    <x v="1"/>
    <x v="19"/>
    <n v="1"/>
    <s v="n/d"/>
    <n v="240"/>
  </r>
  <r>
    <s v="INPUPR-220708-RV-1-1-MAM"/>
    <s v="Roberto Vazquez"/>
    <d v="2008-07-22T00:00:00"/>
    <x v="2"/>
    <d v="1899-12-30T09:30:00"/>
    <d v="1899-12-30T10:20:00"/>
    <x v="3"/>
    <n v="2"/>
    <n v="1"/>
    <n v="1"/>
    <x v="0"/>
    <x v="3"/>
    <s v="Punta Prieta, Isla Natividad Baja California Sur"/>
    <x v="1"/>
    <n v="24.09"/>
    <n v="7.3"/>
    <n v="13.463999999999999"/>
    <n v="4.08"/>
    <n v="24.09"/>
    <n v="7.3"/>
    <s v="n/d"/>
    <s v="n/d"/>
    <x v="43"/>
    <x v="43"/>
    <n v="64.400000000000006"/>
    <n v="18"/>
    <n v="20"/>
    <x v="0"/>
    <x v="1"/>
    <x v="4"/>
    <n v="1"/>
    <n v="27"/>
    <n v="0"/>
  </r>
  <r>
    <s v="INPUPR-220708-AG-1-3-MAM"/>
    <s v="Alonso Grosso"/>
    <d v="2008-07-22T00:00:00"/>
    <x v="2"/>
    <d v="1899-12-30T10:01:00"/>
    <d v="1899-12-30T10:39:00"/>
    <x v="13"/>
    <n v="2"/>
    <n v="1"/>
    <n v="3"/>
    <x v="2"/>
    <x v="3"/>
    <s v="Punta Prieta, Isla Natividad Baja California Sur"/>
    <x v="1"/>
    <n v="33.33"/>
    <n v="10.1"/>
    <n v="27.39"/>
    <n v="8.3000000000000007"/>
    <n v="33.33"/>
    <n v="10.1"/>
    <s v="n/d"/>
    <s v="n/d"/>
    <x v="42"/>
    <x v="42"/>
    <n v="64.400000000000006"/>
    <n v="18"/>
    <n v="5"/>
    <x v="0"/>
    <x v="2"/>
    <x v="7"/>
    <n v="1"/>
    <s v="n/d"/>
    <n v="240"/>
  </r>
  <r>
    <s v="INPUPR-220708-AG-1-3-MAM"/>
    <s v="Alonso Grosso"/>
    <d v="2008-07-22T00:00:00"/>
    <x v="2"/>
    <d v="1899-12-30T10:01:00"/>
    <d v="1899-12-30T10:39:00"/>
    <x v="13"/>
    <n v="2"/>
    <n v="1"/>
    <n v="3"/>
    <x v="2"/>
    <x v="3"/>
    <s v="Punta Prieta, Isla Natividad Baja California Sur"/>
    <x v="1"/>
    <n v="33.33"/>
    <n v="10.1"/>
    <n v="27.39"/>
    <n v="8.3000000000000007"/>
    <n v="33.33"/>
    <n v="10.1"/>
    <s v="n/d"/>
    <s v="n/d"/>
    <x v="42"/>
    <x v="42"/>
    <n v="64.400000000000006"/>
    <n v="18"/>
    <n v="5"/>
    <x v="0"/>
    <x v="2"/>
    <x v="12"/>
    <n v="1"/>
    <s v="n/d"/>
    <n v="240"/>
  </r>
  <r>
    <s v="INPUPR-220708-RV-1-1-MAM"/>
    <s v="Roberto Vazquez"/>
    <d v="2008-07-22T00:00:00"/>
    <x v="2"/>
    <d v="1899-12-30T09:30:00"/>
    <d v="1899-12-30T10:20:00"/>
    <x v="3"/>
    <n v="2"/>
    <n v="1"/>
    <n v="1"/>
    <x v="0"/>
    <x v="3"/>
    <s v="Punta Prieta, Isla Natividad Baja California Sur"/>
    <x v="1"/>
    <n v="24.09"/>
    <n v="7.3"/>
    <n v="13.463999999999999"/>
    <n v="4.08"/>
    <n v="24.09"/>
    <n v="7.3"/>
    <s v="n/d"/>
    <s v="n/d"/>
    <x v="43"/>
    <x v="43"/>
    <n v="64.400000000000006"/>
    <n v="18"/>
    <n v="20"/>
    <x v="0"/>
    <x v="2"/>
    <x v="7"/>
    <n v="1"/>
    <n v="34"/>
    <n v="0"/>
  </r>
  <r>
    <s v="INPUPR-220708-AG-1-3-MAM"/>
    <s v="Alonso Grosso"/>
    <d v="2008-07-22T00:00:00"/>
    <x v="2"/>
    <d v="1899-12-30T10:01:00"/>
    <d v="1899-12-30T10:39:00"/>
    <x v="13"/>
    <n v="2"/>
    <n v="1"/>
    <n v="3"/>
    <x v="2"/>
    <x v="3"/>
    <s v="Punta Prieta, Isla Natividad Baja California Sur"/>
    <x v="1"/>
    <n v="33.33"/>
    <n v="10.1"/>
    <n v="27.39"/>
    <n v="8.3000000000000007"/>
    <n v="33.33"/>
    <n v="10.1"/>
    <s v="n/d"/>
    <s v="n/d"/>
    <x v="42"/>
    <x v="42"/>
    <n v="64.400000000000006"/>
    <n v="18"/>
    <n v="5"/>
    <x v="0"/>
    <x v="3"/>
    <x v="19"/>
    <n v="1"/>
    <s v="n/d"/>
    <n v="240"/>
  </r>
  <r>
    <s v="INPUPR-220708-RV-1-1-MAM"/>
    <s v="Roberto Vazquez"/>
    <d v="2008-07-22T00:00:00"/>
    <x v="2"/>
    <d v="1899-12-30T09:30:00"/>
    <d v="1899-12-30T10:20:00"/>
    <x v="3"/>
    <n v="2"/>
    <n v="1"/>
    <n v="1"/>
    <x v="0"/>
    <x v="3"/>
    <s v="Punta Prieta, Isla Natividad Baja California Sur"/>
    <x v="1"/>
    <n v="24.09"/>
    <n v="7.3"/>
    <n v="13.463999999999999"/>
    <n v="4.08"/>
    <n v="24.09"/>
    <n v="7.3"/>
    <s v="n/d"/>
    <s v="n/d"/>
    <x v="43"/>
    <x v="43"/>
    <n v="64.400000000000006"/>
    <n v="18"/>
    <n v="20"/>
    <x v="0"/>
    <x v="3"/>
    <x v="9"/>
    <n v="1"/>
    <n v="44"/>
    <n v="0"/>
  </r>
  <r>
    <s v="INPUPR-220708-AG-1-3-MAM"/>
    <s v="Alonso Grosso"/>
    <d v="2008-07-22T00:00:00"/>
    <x v="2"/>
    <d v="1899-12-30T10:01:00"/>
    <d v="1899-12-30T10:39:00"/>
    <x v="13"/>
    <n v="2"/>
    <n v="1"/>
    <n v="3"/>
    <x v="2"/>
    <x v="3"/>
    <s v="Punta Prieta, Isla Natividad Baja California Sur"/>
    <x v="1"/>
    <n v="33.33"/>
    <n v="10.1"/>
    <n v="27.39"/>
    <n v="8.3000000000000007"/>
    <n v="33.33"/>
    <n v="10.1"/>
    <s v="n/d"/>
    <s v="n/d"/>
    <x v="42"/>
    <x v="42"/>
    <n v="64.400000000000006"/>
    <n v="18"/>
    <n v="5"/>
    <x v="0"/>
    <x v="4"/>
    <x v="9"/>
    <n v="1"/>
    <s v="n/d"/>
    <n v="240"/>
  </r>
  <r>
    <s v="INPUPR-220708-AG-1-3-MAM"/>
    <s v="Alonso Grosso"/>
    <d v="2008-07-22T00:00:00"/>
    <x v="2"/>
    <d v="1899-12-30T10:01:00"/>
    <d v="1899-12-30T10:39:00"/>
    <x v="13"/>
    <n v="2"/>
    <n v="1"/>
    <n v="3"/>
    <x v="2"/>
    <x v="3"/>
    <s v="Punta Prieta, Isla Natividad Baja California Sur"/>
    <x v="1"/>
    <n v="33.33"/>
    <n v="10.1"/>
    <n v="27.39"/>
    <n v="8.3000000000000007"/>
    <n v="33.33"/>
    <n v="10.1"/>
    <s v="n/d"/>
    <s v="n/d"/>
    <x v="42"/>
    <x v="42"/>
    <n v="64.400000000000006"/>
    <n v="18"/>
    <n v="5"/>
    <x v="0"/>
    <x v="4"/>
    <x v="11"/>
    <n v="1"/>
    <s v="n/d"/>
    <n v="240"/>
  </r>
  <r>
    <s v="INPUPR-220708-AG-1-3-MAM"/>
    <s v="Alonso Grosso"/>
    <d v="2008-07-22T00:00:00"/>
    <x v="2"/>
    <d v="1899-12-30T10:01:00"/>
    <d v="1899-12-30T10:39:00"/>
    <x v="13"/>
    <n v="2"/>
    <n v="1"/>
    <n v="3"/>
    <x v="2"/>
    <x v="3"/>
    <s v="Punta Prieta, Isla Natividad Baja California Sur"/>
    <x v="1"/>
    <n v="33.33"/>
    <n v="10.1"/>
    <n v="27.39"/>
    <n v="8.3000000000000007"/>
    <n v="33.33"/>
    <n v="10.1"/>
    <s v="n/d"/>
    <s v="n/d"/>
    <x v="42"/>
    <x v="42"/>
    <n v="64.400000000000006"/>
    <n v="18"/>
    <n v="5"/>
    <x v="0"/>
    <x v="5"/>
    <x v="11"/>
    <n v="1"/>
    <s v="n/d"/>
    <n v="240"/>
  </r>
  <r>
    <s v="INPUPR-220708-AG-1-3-MAM"/>
    <s v="Alonso Grosso"/>
    <d v="2008-07-22T00:00:00"/>
    <x v="2"/>
    <d v="1899-12-30T10:01:00"/>
    <d v="1899-12-30T10:39:00"/>
    <x v="13"/>
    <n v="2"/>
    <n v="1"/>
    <n v="3"/>
    <x v="2"/>
    <x v="3"/>
    <s v="Punta Prieta, Isla Natividad Baja California Sur"/>
    <x v="1"/>
    <n v="33.33"/>
    <n v="10.1"/>
    <n v="27.39"/>
    <n v="8.3000000000000007"/>
    <n v="33.33"/>
    <n v="10.1"/>
    <s v="n/d"/>
    <s v="n/d"/>
    <x v="42"/>
    <x v="42"/>
    <n v="64.400000000000006"/>
    <n v="18"/>
    <n v="5"/>
    <x v="0"/>
    <x v="5"/>
    <x v="11"/>
    <n v="1"/>
    <s v="n/d"/>
    <n v="240"/>
  </r>
  <r>
    <s v="INPUPR-220708-AG-1-3-MAM"/>
    <s v="Alonso Grosso"/>
    <d v="2008-07-22T00:00:00"/>
    <x v="2"/>
    <d v="1899-12-30T10:01:00"/>
    <d v="1899-12-30T10:39:00"/>
    <x v="13"/>
    <n v="2"/>
    <n v="1"/>
    <n v="3"/>
    <x v="2"/>
    <x v="3"/>
    <s v="Punta Prieta, Isla Natividad Baja California Sur"/>
    <x v="1"/>
    <n v="33.33"/>
    <n v="10.1"/>
    <n v="27.39"/>
    <n v="8.3000000000000007"/>
    <n v="33.33"/>
    <n v="10.1"/>
    <s v="n/d"/>
    <s v="n/d"/>
    <x v="42"/>
    <x v="42"/>
    <n v="64.400000000000006"/>
    <n v="18"/>
    <n v="5"/>
    <x v="0"/>
    <x v="5"/>
    <x v="11"/>
    <n v="1"/>
    <s v="n/d"/>
    <n v="240"/>
  </r>
  <r>
    <s v="INPUPR-220708-AG-1-3-MAM"/>
    <s v="Alonso Grosso"/>
    <d v="2008-07-22T00:00:00"/>
    <x v="2"/>
    <d v="1899-12-30T10:01:00"/>
    <d v="1899-12-30T10:39:00"/>
    <x v="13"/>
    <n v="2"/>
    <n v="1"/>
    <n v="3"/>
    <x v="2"/>
    <x v="3"/>
    <s v="Punta Prieta, Isla Natividad Baja California Sur"/>
    <x v="1"/>
    <n v="33.33"/>
    <n v="10.1"/>
    <n v="27.39"/>
    <n v="8.3000000000000007"/>
    <n v="33.33"/>
    <n v="10.1"/>
    <s v="n/d"/>
    <s v="n/d"/>
    <x v="42"/>
    <x v="42"/>
    <n v="64.400000000000006"/>
    <n v="18"/>
    <n v="5"/>
    <x v="0"/>
    <x v="5"/>
    <x v="17"/>
    <n v="1"/>
    <s v="n/d"/>
    <n v="240"/>
  </r>
  <r>
    <s v="INPUPR-220708-AG-1-3-MAM"/>
    <s v="Alonso Grosso"/>
    <d v="2008-07-22T00:00:00"/>
    <x v="2"/>
    <d v="1899-12-30T10:01:00"/>
    <d v="1899-12-30T10:39:00"/>
    <x v="13"/>
    <n v="2"/>
    <n v="1"/>
    <n v="3"/>
    <x v="2"/>
    <x v="3"/>
    <s v="Punta Prieta, Isla Natividad Baja California Sur"/>
    <x v="1"/>
    <n v="33.33"/>
    <n v="10.1"/>
    <n v="27.39"/>
    <n v="8.3000000000000007"/>
    <n v="33.33"/>
    <n v="10.1"/>
    <s v="n/d"/>
    <s v="n/d"/>
    <x v="42"/>
    <x v="42"/>
    <n v="64.400000000000006"/>
    <n v="18"/>
    <n v="5"/>
    <x v="0"/>
    <x v="6"/>
    <x v="5"/>
    <n v="1"/>
    <s v="n/d"/>
    <n v="240"/>
  </r>
  <r>
    <s v="INPUPR-220708-AG-1-3-MAM"/>
    <s v="Alonso Grosso"/>
    <d v="2008-07-22T00:00:00"/>
    <x v="2"/>
    <d v="1899-12-30T10:01:00"/>
    <d v="1899-12-30T10:39:00"/>
    <x v="13"/>
    <n v="2"/>
    <n v="1"/>
    <n v="3"/>
    <x v="2"/>
    <x v="3"/>
    <s v="Punta Prieta, Isla Natividad Baja California Sur"/>
    <x v="1"/>
    <n v="33.33"/>
    <n v="10.1"/>
    <n v="27.39"/>
    <n v="8.3000000000000007"/>
    <n v="33.33"/>
    <n v="10.1"/>
    <s v="n/d"/>
    <s v="n/d"/>
    <x v="42"/>
    <x v="42"/>
    <n v="64.400000000000006"/>
    <n v="18"/>
    <n v="5"/>
    <x v="0"/>
    <x v="6"/>
    <x v="13"/>
    <n v="1"/>
    <s v="n/d"/>
    <n v="240"/>
  </r>
  <r>
    <s v="INPUPR-220708-AG-1-3-MAM"/>
    <s v="Alonso Grosso"/>
    <d v="2008-07-22T00:00:00"/>
    <x v="2"/>
    <d v="1899-12-30T10:01:00"/>
    <d v="1899-12-30T10:39:00"/>
    <x v="13"/>
    <n v="2"/>
    <n v="1"/>
    <n v="3"/>
    <x v="2"/>
    <x v="3"/>
    <s v="Punta Prieta, Isla Natividad Baja California Sur"/>
    <x v="1"/>
    <n v="33.33"/>
    <n v="10.1"/>
    <n v="27.39"/>
    <n v="8.3000000000000007"/>
    <n v="33.33"/>
    <n v="10.1"/>
    <s v="n/d"/>
    <s v="n/d"/>
    <x v="42"/>
    <x v="42"/>
    <n v="64.400000000000006"/>
    <n v="18"/>
    <n v="5"/>
    <x v="0"/>
    <x v="6"/>
    <x v="17"/>
    <n v="1"/>
    <s v="n/d"/>
    <n v="240"/>
  </r>
  <r>
    <s v="INPUPR-220708-AG-1-3-MAM"/>
    <s v="Alonso Grosso"/>
    <d v="2008-07-22T00:00:00"/>
    <x v="2"/>
    <d v="1899-12-30T10:01:00"/>
    <d v="1899-12-30T10:39:00"/>
    <x v="13"/>
    <n v="2"/>
    <n v="1"/>
    <n v="3"/>
    <x v="2"/>
    <x v="3"/>
    <s v="Punta Prieta, Isla Natividad Baja California Sur"/>
    <x v="1"/>
    <n v="33.33"/>
    <n v="10.1"/>
    <n v="27.39"/>
    <n v="8.3000000000000007"/>
    <n v="33.33"/>
    <n v="10.1"/>
    <s v="n/d"/>
    <s v="n/d"/>
    <x v="42"/>
    <x v="42"/>
    <n v="64.400000000000006"/>
    <n v="18"/>
    <n v="5"/>
    <x v="0"/>
    <x v="6"/>
    <x v="17"/>
    <n v="1"/>
    <s v="n/d"/>
    <n v="240"/>
  </r>
  <r>
    <s v="INPUPR-220708-AG-2-4-MAM"/>
    <s v="Alonso Grosso"/>
    <d v="2008-07-22T00:00:00"/>
    <x v="2"/>
    <d v="1899-12-30T11:20:00"/>
    <d v="1899-12-30T12:20:00"/>
    <x v="28"/>
    <n v="2"/>
    <n v="2"/>
    <n v="4"/>
    <x v="3"/>
    <x v="3"/>
    <s v="Punta Prieta, Isla Natividad Baja California Sur"/>
    <x v="1"/>
    <n v="21.779999999999998"/>
    <n v="6.6"/>
    <n v="17.82"/>
    <n v="5.4"/>
    <n v="21.779999999999998"/>
    <n v="6.6"/>
    <s v="n/d"/>
    <s v="n/d"/>
    <x v="44"/>
    <x v="44"/>
    <n v="64.400000000000006"/>
    <n v="18"/>
    <n v="5"/>
    <x v="0"/>
    <x v="1"/>
    <x v="6"/>
    <n v="1"/>
    <n v="5"/>
    <n v="27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1"/>
    <x v="6"/>
    <n v="1"/>
    <n v="4"/>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1"/>
    <x v="11"/>
    <n v="1"/>
    <n v="4"/>
    <n v="300"/>
  </r>
  <r>
    <s v="INPUPR-220708-AG-2-4-MAM"/>
    <s v="Alonso Grosso"/>
    <d v="2008-07-22T00:00:00"/>
    <x v="2"/>
    <d v="1899-12-30T11:20:00"/>
    <d v="1899-12-30T12:20:00"/>
    <x v="28"/>
    <n v="2"/>
    <n v="2"/>
    <n v="4"/>
    <x v="3"/>
    <x v="3"/>
    <s v="Punta Prieta, Isla Natividad Baja California Sur"/>
    <x v="1"/>
    <n v="21.779999999999998"/>
    <n v="6.6"/>
    <n v="17.82"/>
    <n v="5.4"/>
    <n v="21.779999999999998"/>
    <n v="6.6"/>
    <s v="n/d"/>
    <s v="n/d"/>
    <x v="44"/>
    <x v="44"/>
    <n v="64.400000000000006"/>
    <n v="18"/>
    <n v="5"/>
    <x v="0"/>
    <x v="2"/>
    <x v="13"/>
    <n v="1"/>
    <n v="11"/>
    <n v="27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2"/>
    <x v="11"/>
    <n v="1"/>
    <n v="6"/>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2"/>
    <x v="11"/>
    <n v="1"/>
    <n v="6"/>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2"/>
    <x v="18"/>
    <n v="1"/>
    <n v="6"/>
    <n v="300"/>
  </r>
  <r>
    <s v="INPUPR-220708-AG-2-4-MAM"/>
    <s v="Alonso Grosso"/>
    <d v="2008-07-22T00:00:00"/>
    <x v="2"/>
    <d v="1899-12-30T11:20:00"/>
    <d v="1899-12-30T12:20:00"/>
    <x v="28"/>
    <n v="2"/>
    <n v="2"/>
    <n v="4"/>
    <x v="3"/>
    <x v="3"/>
    <s v="Punta Prieta, Isla Natividad Baja California Sur"/>
    <x v="1"/>
    <n v="21.779999999999998"/>
    <n v="6.6"/>
    <n v="17.82"/>
    <n v="5.4"/>
    <n v="21.779999999999998"/>
    <n v="6.6"/>
    <s v="n/d"/>
    <s v="n/d"/>
    <x v="44"/>
    <x v="44"/>
    <n v="64.400000000000006"/>
    <n v="18"/>
    <n v="5"/>
    <x v="0"/>
    <x v="3"/>
    <x v="5"/>
    <n v="1"/>
    <n v="22"/>
    <n v="270"/>
  </r>
  <r>
    <s v="INPUPR-220708-AG-2-4-MAM"/>
    <s v="Alonso Grosso"/>
    <d v="2008-07-22T00:00:00"/>
    <x v="2"/>
    <d v="1899-12-30T11:20:00"/>
    <d v="1899-12-30T12:20:00"/>
    <x v="28"/>
    <n v="2"/>
    <n v="2"/>
    <n v="4"/>
    <x v="3"/>
    <x v="3"/>
    <s v="Punta Prieta, Isla Natividad Baja California Sur"/>
    <x v="1"/>
    <n v="21.779999999999998"/>
    <n v="6.6"/>
    <n v="17.82"/>
    <n v="5.4"/>
    <n v="21.779999999999998"/>
    <n v="6.6"/>
    <s v="n/d"/>
    <s v="n/d"/>
    <x v="44"/>
    <x v="44"/>
    <n v="64.400000000000006"/>
    <n v="18"/>
    <n v="5"/>
    <x v="0"/>
    <x v="3"/>
    <x v="12"/>
    <n v="1"/>
    <n v="22"/>
    <n v="27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3"/>
    <x v="24"/>
    <n v="1"/>
    <n v="9"/>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3"/>
    <x v="4"/>
    <n v="1"/>
    <n v="9"/>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3"/>
    <x v="10"/>
    <n v="1"/>
    <n v="9"/>
    <n v="300"/>
  </r>
  <r>
    <s v="INPUPR-220708-AG-2-4-MAM"/>
    <s v="Alonso Grosso"/>
    <d v="2008-07-22T00:00:00"/>
    <x v="2"/>
    <d v="1899-12-30T11:20:00"/>
    <d v="1899-12-30T12:20:00"/>
    <x v="28"/>
    <n v="2"/>
    <n v="2"/>
    <n v="4"/>
    <x v="3"/>
    <x v="3"/>
    <s v="Punta Prieta, Isla Natividad Baja California Sur"/>
    <x v="1"/>
    <n v="21.779999999999998"/>
    <n v="6.6"/>
    <n v="17.82"/>
    <n v="5.4"/>
    <n v="21.779999999999998"/>
    <n v="6.6"/>
    <s v="n/d"/>
    <s v="n/d"/>
    <x v="44"/>
    <x v="44"/>
    <n v="64.400000000000006"/>
    <n v="18"/>
    <n v="5"/>
    <x v="0"/>
    <x v="4"/>
    <x v="8"/>
    <n v="1"/>
    <n v="44"/>
    <n v="27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4"/>
    <x v="7"/>
    <n v="1"/>
    <n v="11"/>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4"/>
    <x v="11"/>
    <n v="1"/>
    <n v="11"/>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4"/>
    <x v="17"/>
    <n v="1"/>
    <n v="11"/>
    <n v="300"/>
  </r>
  <r>
    <s v="INPUPR-220708-AG-2-4-MAM"/>
    <s v="Alonso Grosso"/>
    <d v="2008-07-22T00:00:00"/>
    <x v="2"/>
    <d v="1899-12-30T11:20:00"/>
    <d v="1899-12-30T12:20:00"/>
    <x v="28"/>
    <n v="2"/>
    <n v="2"/>
    <n v="4"/>
    <x v="3"/>
    <x v="3"/>
    <s v="Punta Prieta, Isla Natividad Baja California Sur"/>
    <x v="1"/>
    <n v="21.779999999999998"/>
    <n v="6.6"/>
    <n v="17.82"/>
    <n v="5.4"/>
    <n v="21.779999999999998"/>
    <n v="6.6"/>
    <s v="n/d"/>
    <s v="n/d"/>
    <x v="44"/>
    <x v="44"/>
    <n v="64.400000000000006"/>
    <n v="18"/>
    <n v="5"/>
    <x v="0"/>
    <x v="5"/>
    <x v="9"/>
    <n v="1"/>
    <n v="48"/>
    <n v="27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5"/>
    <x v="4"/>
    <n v="1"/>
    <n v="14"/>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5"/>
    <x v="6"/>
    <n v="1"/>
    <n v="14"/>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5"/>
    <x v="8"/>
    <n v="1"/>
    <n v="14"/>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5"/>
    <x v="11"/>
    <n v="1"/>
    <n v="14"/>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5"/>
    <x v="13"/>
    <n v="1"/>
    <n v="14"/>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5"/>
    <x v="16"/>
    <n v="1"/>
    <n v="14"/>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5"/>
    <x v="16"/>
    <n v="1"/>
    <n v="14"/>
    <n v="300"/>
  </r>
  <r>
    <s v="INPUPR-220708-AG-2-4-MAM"/>
    <s v="Alonso Grosso"/>
    <d v="2008-07-22T00:00:00"/>
    <x v="2"/>
    <d v="1899-12-30T11:20:00"/>
    <d v="1899-12-30T12:20:00"/>
    <x v="28"/>
    <n v="2"/>
    <n v="2"/>
    <n v="4"/>
    <x v="3"/>
    <x v="3"/>
    <s v="Punta Prieta, Isla Natividad Baja California Sur"/>
    <x v="1"/>
    <n v="21.779999999999998"/>
    <n v="6.6"/>
    <n v="17.82"/>
    <n v="5.4"/>
    <n v="21.779999999999998"/>
    <n v="6.6"/>
    <s v="n/d"/>
    <s v="n/d"/>
    <x v="44"/>
    <x v="44"/>
    <n v="64.400000000000006"/>
    <n v="18"/>
    <n v="5"/>
    <x v="0"/>
    <x v="6"/>
    <x v="9"/>
    <n v="1"/>
    <n v="52"/>
    <n v="27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6"/>
    <x v="24"/>
    <n v="1"/>
    <n v="16"/>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6"/>
    <x v="10"/>
    <n v="1"/>
    <n v="16"/>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7"/>
    <x v="5"/>
    <n v="1"/>
    <n v="18"/>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7"/>
    <x v="6"/>
    <n v="1"/>
    <n v="18"/>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7"/>
    <x v="10"/>
    <n v="1"/>
    <n v="18"/>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7"/>
    <x v="10"/>
    <n v="1"/>
    <n v="18"/>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8"/>
    <x v="7"/>
    <n v="1"/>
    <n v="19"/>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8"/>
    <x v="11"/>
    <n v="1"/>
    <n v="19"/>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8"/>
    <x v="11"/>
    <n v="1"/>
    <n v="19"/>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8"/>
    <x v="14"/>
    <n v="1"/>
    <n v="19"/>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9"/>
    <x v="4"/>
    <n v="1"/>
    <n v="23"/>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9"/>
    <x v="8"/>
    <n v="1"/>
    <n v="23"/>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9"/>
    <x v="11"/>
    <n v="1"/>
    <n v="23"/>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9"/>
    <x v="12"/>
    <n v="1"/>
    <n v="23"/>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9"/>
    <x v="14"/>
    <n v="1"/>
    <n v="23"/>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9"/>
    <x v="14"/>
    <n v="1"/>
    <n v="23"/>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10"/>
    <x v="7"/>
    <n v="1"/>
    <n v="25"/>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10"/>
    <x v="7"/>
    <n v="1"/>
    <n v="25"/>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10"/>
    <x v="12"/>
    <n v="1"/>
    <n v="25"/>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10"/>
    <x v="13"/>
    <n v="1"/>
    <n v="25"/>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11"/>
    <x v="2"/>
    <n v="1"/>
    <n v="27"/>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11"/>
    <x v="6"/>
    <n v="1"/>
    <n v="27"/>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11"/>
    <x v="8"/>
    <n v="1"/>
    <n v="27"/>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11"/>
    <x v="11"/>
    <n v="1"/>
    <n v="27"/>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12"/>
    <x v="8"/>
    <n v="1"/>
    <n v="30"/>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12"/>
    <x v="12"/>
    <n v="1"/>
    <n v="30"/>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12"/>
    <x v="12"/>
    <n v="1"/>
    <n v="30"/>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12"/>
    <x v="14"/>
    <n v="1"/>
    <n v="30"/>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13"/>
    <x v="16"/>
    <n v="1"/>
    <n v="32"/>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14"/>
    <x v="24"/>
    <n v="1"/>
    <n v="35"/>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14"/>
    <x v="1"/>
    <n v="1"/>
    <n v="35"/>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14"/>
    <x v="3"/>
    <n v="1"/>
    <n v="35"/>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14"/>
    <x v="3"/>
    <n v="1"/>
    <n v="35"/>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14"/>
    <x v="8"/>
    <n v="1"/>
    <n v="35"/>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14"/>
    <x v="8"/>
    <n v="1"/>
    <n v="35"/>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14"/>
    <x v="11"/>
    <n v="1"/>
    <n v="35"/>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14"/>
    <x v="16"/>
    <n v="1"/>
    <n v="35"/>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14"/>
    <x v="16"/>
    <n v="1"/>
    <n v="35"/>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14"/>
    <x v="16"/>
    <n v="1"/>
    <n v="35"/>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14"/>
    <x v="14"/>
    <n v="1"/>
    <n v="35"/>
    <n v="300"/>
  </r>
  <r>
    <s v="INPUPR-220708-AG-1-3-MAZ"/>
    <s v="Alonso Grosso"/>
    <d v="2008-07-22T00:00:00"/>
    <x v="2"/>
    <d v="1899-12-30T10:01:00"/>
    <d v="1899-12-30T10:39:00"/>
    <x v="13"/>
    <n v="2"/>
    <n v="2"/>
    <n v="3"/>
    <x v="2"/>
    <x v="3"/>
    <s v="Punta Prieta, Isla Natividad Baja California Sur"/>
    <x v="1"/>
    <n v="33.33"/>
    <n v="10.1"/>
    <n v="27.39"/>
    <n v="8.3000000000000007"/>
    <n v="33.33"/>
    <n v="10.1"/>
    <s v="n/d"/>
    <s v="n/d"/>
    <x v="42"/>
    <x v="42"/>
    <n v="64.400000000000006"/>
    <n v="18"/>
    <n v="5"/>
    <x v="1"/>
    <x v="1"/>
    <x v="19"/>
    <n v="1"/>
    <s v="n/d"/>
    <n v="240"/>
  </r>
  <r>
    <s v="INPUPR-220708-RV-1-1-MAZ"/>
    <s v="Roberto Vazquez"/>
    <d v="2008-07-22T00:00:00"/>
    <x v="2"/>
    <d v="1899-12-30T09:30:00"/>
    <d v="1899-12-30T10:20:00"/>
    <x v="3"/>
    <n v="2"/>
    <n v="1"/>
    <n v="1"/>
    <x v="0"/>
    <x v="3"/>
    <s v="Punta Prieta, Isla Natividad Baja California Sur"/>
    <x v="1"/>
    <n v="24.09"/>
    <n v="7.3"/>
    <n v="13.463999999999999"/>
    <n v="4.08"/>
    <n v="24.09"/>
    <n v="7.3"/>
    <s v="n/d"/>
    <s v="n/d"/>
    <x v="43"/>
    <x v="43"/>
    <n v="64.400000000000006"/>
    <n v="18"/>
    <n v="20"/>
    <x v="1"/>
    <x v="1"/>
    <x v="19"/>
    <n v="1"/>
    <n v="7"/>
    <n v="0"/>
  </r>
  <r>
    <s v="INPUPR-220708-AG-1-3-MAZ"/>
    <s v="Alonso Grosso"/>
    <d v="2008-07-22T00:00:00"/>
    <x v="2"/>
    <d v="1899-12-30T10:01:00"/>
    <d v="1899-12-30T10:39:00"/>
    <x v="13"/>
    <n v="2"/>
    <n v="2"/>
    <n v="3"/>
    <x v="2"/>
    <x v="3"/>
    <s v="Punta Prieta, Isla Natividad Baja California Sur"/>
    <x v="1"/>
    <n v="33.33"/>
    <n v="10.1"/>
    <n v="27.39"/>
    <n v="8.3000000000000007"/>
    <n v="33.33"/>
    <n v="10.1"/>
    <s v="n/d"/>
    <s v="n/d"/>
    <x v="42"/>
    <x v="42"/>
    <n v="64.400000000000006"/>
    <n v="18"/>
    <n v="5"/>
    <x v="1"/>
    <x v="2"/>
    <x v="13"/>
    <n v="1"/>
    <s v="n/d"/>
    <n v="240"/>
  </r>
  <r>
    <s v="INPUPR-220708-RV-1-1-MAZ"/>
    <s v="Roberto Vazquez"/>
    <d v="2008-07-22T00:00:00"/>
    <x v="2"/>
    <d v="1899-12-30T09:30:00"/>
    <d v="1899-12-30T10:20:00"/>
    <x v="3"/>
    <n v="2"/>
    <n v="1"/>
    <n v="1"/>
    <x v="0"/>
    <x v="3"/>
    <s v="Punta Prieta, Isla Natividad Baja California Sur"/>
    <x v="1"/>
    <n v="24.09"/>
    <n v="7.3"/>
    <n v="13.463999999999999"/>
    <n v="4.08"/>
    <n v="24.09"/>
    <n v="7.3"/>
    <s v="n/d"/>
    <s v="n/d"/>
    <x v="43"/>
    <x v="43"/>
    <n v="64.400000000000006"/>
    <n v="18"/>
    <n v="20"/>
    <x v="1"/>
    <x v="2"/>
    <x v="20"/>
    <n v="1"/>
    <n v="12"/>
    <n v="0"/>
  </r>
  <r>
    <s v="INPUPR-220708-AG-1-3-MAZ"/>
    <s v="Alonso Grosso"/>
    <d v="2008-07-22T00:00:00"/>
    <x v="2"/>
    <d v="1899-12-30T10:01:00"/>
    <d v="1899-12-30T10:39:00"/>
    <x v="13"/>
    <n v="2"/>
    <n v="2"/>
    <n v="3"/>
    <x v="2"/>
    <x v="3"/>
    <s v="Punta Prieta, Isla Natividad Baja California Sur"/>
    <x v="1"/>
    <n v="33.33"/>
    <n v="10.1"/>
    <n v="27.39"/>
    <n v="8.3000000000000007"/>
    <n v="33.33"/>
    <n v="10.1"/>
    <s v="n/d"/>
    <s v="n/d"/>
    <x v="42"/>
    <x v="42"/>
    <n v="64.400000000000006"/>
    <n v="18"/>
    <n v="5"/>
    <x v="1"/>
    <x v="3"/>
    <x v="12"/>
    <n v="1"/>
    <s v="n/d"/>
    <n v="240"/>
  </r>
  <r>
    <s v="INPUPR-220708-RV-1-1-MAZ"/>
    <s v="Roberto Vazquez"/>
    <d v="2008-07-22T00:00:00"/>
    <x v="2"/>
    <d v="1899-12-30T09:30:00"/>
    <d v="1899-12-30T10:20:00"/>
    <x v="3"/>
    <n v="2"/>
    <n v="1"/>
    <n v="1"/>
    <x v="0"/>
    <x v="3"/>
    <s v="Punta Prieta, Isla Natividad Baja California Sur"/>
    <x v="1"/>
    <n v="24.09"/>
    <n v="7.3"/>
    <n v="13.463999999999999"/>
    <n v="4.08"/>
    <n v="24.09"/>
    <n v="7.3"/>
    <s v="n/d"/>
    <s v="n/d"/>
    <x v="43"/>
    <x v="43"/>
    <n v="64.400000000000006"/>
    <n v="18"/>
    <n v="20"/>
    <x v="1"/>
    <x v="3"/>
    <x v="8"/>
    <n v="1"/>
    <n v="19"/>
    <n v="0"/>
  </r>
  <r>
    <s v="INPUPR-220708-RV-1-1-MAZ"/>
    <s v="Roberto Vazquez"/>
    <d v="2008-07-22T00:00:00"/>
    <x v="2"/>
    <d v="1899-12-30T09:30:00"/>
    <d v="1899-12-30T10:20:00"/>
    <x v="3"/>
    <n v="2"/>
    <n v="1"/>
    <n v="1"/>
    <x v="0"/>
    <x v="3"/>
    <s v="Punta Prieta, Isla Natividad Baja California Sur"/>
    <x v="1"/>
    <n v="24.09"/>
    <n v="7.3"/>
    <n v="13.463999999999999"/>
    <n v="4.08"/>
    <n v="24.09"/>
    <n v="7.3"/>
    <s v="n/d"/>
    <s v="n/d"/>
    <x v="43"/>
    <x v="43"/>
    <n v="64.400000000000006"/>
    <n v="18"/>
    <n v="20"/>
    <x v="1"/>
    <x v="3"/>
    <x v="20"/>
    <n v="1"/>
    <n v="19"/>
    <n v="0"/>
  </r>
  <r>
    <s v="INPUPR-220708-AG-1-3-MAZ"/>
    <s v="Alonso Grosso"/>
    <d v="2008-07-22T00:00:00"/>
    <x v="2"/>
    <d v="1899-12-30T10:01:00"/>
    <d v="1899-12-30T10:39:00"/>
    <x v="13"/>
    <n v="2"/>
    <n v="2"/>
    <n v="3"/>
    <x v="2"/>
    <x v="3"/>
    <s v="Punta Prieta, Isla Natividad Baja California Sur"/>
    <x v="1"/>
    <n v="33.33"/>
    <n v="10.1"/>
    <n v="27.39"/>
    <n v="8.3000000000000007"/>
    <n v="33.33"/>
    <n v="10.1"/>
    <s v="n/d"/>
    <s v="n/d"/>
    <x v="42"/>
    <x v="42"/>
    <n v="64.400000000000006"/>
    <n v="18"/>
    <n v="5"/>
    <x v="1"/>
    <x v="4"/>
    <x v="17"/>
    <n v="1"/>
    <s v="n/d"/>
    <n v="240"/>
  </r>
  <r>
    <s v="INPUPR-220708-RV-1-1-MAZ"/>
    <s v="Roberto Vazquez"/>
    <d v="2008-07-22T00:00:00"/>
    <x v="2"/>
    <d v="1899-12-30T09:30:00"/>
    <d v="1899-12-30T10:20:00"/>
    <x v="3"/>
    <n v="2"/>
    <n v="1"/>
    <n v="1"/>
    <x v="0"/>
    <x v="3"/>
    <s v="Punta Prieta, Isla Natividad Baja California Sur"/>
    <x v="1"/>
    <n v="24.09"/>
    <n v="7.3"/>
    <n v="13.463999999999999"/>
    <n v="4.08"/>
    <n v="24.09"/>
    <n v="7.3"/>
    <s v="n/d"/>
    <s v="n/d"/>
    <x v="43"/>
    <x v="43"/>
    <n v="64.400000000000006"/>
    <n v="18"/>
    <n v="20"/>
    <x v="1"/>
    <x v="4"/>
    <x v="18"/>
    <n v="1"/>
    <n v="28"/>
    <n v="0"/>
  </r>
  <r>
    <s v="INPUPR-220708-RV-1-1-MAZ"/>
    <s v="Roberto Vazquez"/>
    <d v="2008-07-22T00:00:00"/>
    <x v="2"/>
    <d v="1899-12-30T09:30:00"/>
    <d v="1899-12-30T10:20:00"/>
    <x v="3"/>
    <n v="2"/>
    <n v="1"/>
    <n v="1"/>
    <x v="0"/>
    <x v="3"/>
    <s v="Punta Prieta, Isla Natividad Baja California Sur"/>
    <x v="1"/>
    <n v="24.09"/>
    <n v="7.3"/>
    <n v="13.463999999999999"/>
    <n v="4.08"/>
    <n v="24.09"/>
    <n v="7.3"/>
    <s v="n/d"/>
    <s v="n/d"/>
    <x v="43"/>
    <x v="43"/>
    <n v="64.400000000000006"/>
    <n v="18"/>
    <n v="20"/>
    <x v="1"/>
    <x v="5"/>
    <x v="10"/>
    <n v="1"/>
    <n v="34"/>
    <n v="0"/>
  </r>
  <r>
    <s v="INPUPR-220708-RV-1-1-MAZ"/>
    <s v="Roberto Vazquez"/>
    <d v="2008-07-22T00:00:00"/>
    <x v="2"/>
    <d v="1899-12-30T09:30:00"/>
    <d v="1899-12-30T10:20:00"/>
    <x v="3"/>
    <n v="2"/>
    <n v="1"/>
    <n v="1"/>
    <x v="0"/>
    <x v="3"/>
    <s v="Punta Prieta, Isla Natividad Baja California Sur"/>
    <x v="1"/>
    <n v="24.09"/>
    <n v="7.3"/>
    <n v="13.463999999999999"/>
    <n v="4.08"/>
    <n v="24.09"/>
    <n v="7.3"/>
    <s v="n/d"/>
    <s v="n/d"/>
    <x v="43"/>
    <x v="43"/>
    <n v="64.400000000000006"/>
    <n v="18"/>
    <n v="20"/>
    <x v="1"/>
    <x v="5"/>
    <x v="19"/>
    <n v="1"/>
    <n v="34"/>
    <n v="0"/>
  </r>
  <r>
    <s v="INPUPR-220708-RV-1-1-MAZ"/>
    <s v="Roberto Vazquez"/>
    <d v="2008-07-22T00:00:00"/>
    <x v="2"/>
    <d v="1899-12-30T09:30:00"/>
    <d v="1899-12-30T10:20:00"/>
    <x v="3"/>
    <n v="2"/>
    <n v="1"/>
    <n v="1"/>
    <x v="0"/>
    <x v="3"/>
    <s v="Punta Prieta, Isla Natividad Baja California Sur"/>
    <x v="1"/>
    <n v="24.09"/>
    <n v="7.3"/>
    <n v="13.463999999999999"/>
    <n v="4.08"/>
    <n v="24.09"/>
    <n v="7.3"/>
    <s v="n/d"/>
    <s v="n/d"/>
    <x v="43"/>
    <x v="43"/>
    <n v="64.400000000000006"/>
    <n v="18"/>
    <n v="20"/>
    <x v="1"/>
    <x v="6"/>
    <x v="19"/>
    <n v="1"/>
    <n v="45"/>
    <n v="0"/>
  </r>
  <r>
    <s v="INPUPR-220708-RV-1-1-MAZ"/>
    <s v="Roberto Vazquez"/>
    <d v="2008-07-22T00:00:00"/>
    <x v="2"/>
    <d v="1899-12-30T09:30:00"/>
    <d v="1899-12-30T10:20:00"/>
    <x v="3"/>
    <n v="2"/>
    <n v="1"/>
    <n v="1"/>
    <x v="0"/>
    <x v="3"/>
    <s v="Punta Prieta, Isla Natividad Baja California Sur"/>
    <x v="1"/>
    <n v="24.09"/>
    <n v="7.3"/>
    <n v="13.463999999999999"/>
    <n v="4.08"/>
    <n v="24.09"/>
    <n v="7.3"/>
    <s v="n/d"/>
    <s v="n/d"/>
    <x v="43"/>
    <x v="43"/>
    <n v="64.400000000000006"/>
    <n v="18"/>
    <n v="20"/>
    <x v="1"/>
    <x v="7"/>
    <x v="18"/>
    <n v="1"/>
    <n v="17"/>
    <n v="0"/>
  </r>
  <r>
    <s v="INPUPR-220708-RV-1-1-MAZ"/>
    <s v="Roberto Vazquez"/>
    <d v="2008-07-22T00:00:00"/>
    <x v="2"/>
    <d v="1899-12-30T09:30:00"/>
    <d v="1899-12-30T10:20:00"/>
    <x v="3"/>
    <n v="2"/>
    <n v="1"/>
    <n v="1"/>
    <x v="0"/>
    <x v="3"/>
    <s v="Punta Prieta, Isla Natividad Baja California Sur"/>
    <x v="1"/>
    <n v="24.09"/>
    <n v="7.3"/>
    <n v="13.463999999999999"/>
    <n v="4.08"/>
    <n v="24.09"/>
    <n v="7.3"/>
    <s v="n/d"/>
    <s v="n/d"/>
    <x v="43"/>
    <x v="43"/>
    <n v="64.400000000000006"/>
    <n v="18"/>
    <n v="20"/>
    <x v="1"/>
    <x v="7"/>
    <x v="19"/>
    <n v="1"/>
    <n v="17"/>
    <n v="0"/>
  </r>
  <r>
    <s v="INPUPR-220708-AG-2-4-MAZ"/>
    <s v="Alonso Grosso"/>
    <d v="2008-07-22T00:00:00"/>
    <x v="2"/>
    <d v="1899-12-30T11:20:00"/>
    <d v="1899-12-30T12:20:00"/>
    <x v="28"/>
    <n v="2"/>
    <n v="2"/>
    <n v="4"/>
    <x v="3"/>
    <x v="3"/>
    <s v="Punta Prieta, Isla Natividad Baja California Sur"/>
    <x v="1"/>
    <n v="21.779999999999998"/>
    <n v="6.6"/>
    <n v="17.82"/>
    <n v="5.4"/>
    <n v="21.779999999999998"/>
    <n v="6.6"/>
    <s v="n/d"/>
    <s v="n/d"/>
    <x v="44"/>
    <x v="44"/>
    <n v="64.400000000000006"/>
    <n v="18"/>
    <n v="5"/>
    <x v="1"/>
    <x v="1"/>
    <x v="14"/>
    <n v="1"/>
    <n v="2"/>
    <n v="270"/>
  </r>
  <r>
    <s v="INPUPR-220708-AG-2-4-MAZ"/>
    <s v="Alonso Grosso"/>
    <d v="2008-07-22T00:00:00"/>
    <x v="2"/>
    <d v="1899-12-30T11:20:00"/>
    <d v="1899-12-30T12:20:00"/>
    <x v="28"/>
    <n v="2"/>
    <n v="2"/>
    <n v="4"/>
    <x v="3"/>
    <x v="3"/>
    <s v="Punta Prieta, Isla Natividad Baja California Sur"/>
    <x v="1"/>
    <n v="21.779999999999998"/>
    <n v="6.6"/>
    <n v="17.82"/>
    <n v="5.4"/>
    <n v="21.779999999999998"/>
    <n v="6.6"/>
    <s v="n/d"/>
    <s v="n/d"/>
    <x v="44"/>
    <x v="44"/>
    <n v="64.400000000000006"/>
    <n v="18"/>
    <n v="5"/>
    <x v="1"/>
    <x v="1"/>
    <x v="17"/>
    <n v="1"/>
    <n v="2"/>
    <n v="270"/>
  </r>
  <r>
    <s v="INPUPR-220708-AG-2-4-MAZ"/>
    <s v="Alonso Grosso"/>
    <d v="2008-07-22T00:00:00"/>
    <x v="2"/>
    <d v="1899-12-30T11:20:00"/>
    <d v="1899-12-30T12:20:00"/>
    <x v="28"/>
    <n v="2"/>
    <n v="2"/>
    <n v="4"/>
    <x v="3"/>
    <x v="3"/>
    <s v="Punta Prieta, Isla Natividad Baja California Sur"/>
    <x v="1"/>
    <n v="21.779999999999998"/>
    <n v="6.6"/>
    <n v="17.82"/>
    <n v="5.4"/>
    <n v="21.779999999999998"/>
    <n v="6.6"/>
    <s v="n/d"/>
    <s v="n/d"/>
    <x v="44"/>
    <x v="44"/>
    <n v="64.400000000000006"/>
    <n v="18"/>
    <n v="5"/>
    <x v="1"/>
    <x v="1"/>
    <x v="18"/>
    <n v="1"/>
    <n v="2"/>
    <n v="270"/>
  </r>
  <r>
    <s v="INPUPR-220708-RV-2-2-MAZ"/>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1"/>
    <x v="1"/>
    <x v="8"/>
    <n v="1"/>
    <n v="39"/>
    <n v="300"/>
  </r>
  <r>
    <s v="INPUPR-220708-RV-2-2-MAZ"/>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1"/>
    <x v="1"/>
    <x v="2"/>
    <n v="1"/>
    <n v="39"/>
    <n v="300"/>
  </r>
  <r>
    <s v="INPUPR-220708-RV-2-2-MAZ"/>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1"/>
    <x v="1"/>
    <x v="18"/>
    <n v="1"/>
    <n v="39"/>
    <n v="300"/>
  </r>
  <r>
    <s v="INPUPR-220708-AG-2-4-MAZ"/>
    <s v="Alonso Grosso"/>
    <d v="2008-07-22T00:00:00"/>
    <x v="2"/>
    <d v="1899-12-30T11:20:00"/>
    <d v="1899-12-30T12:20:00"/>
    <x v="28"/>
    <n v="2"/>
    <n v="2"/>
    <n v="4"/>
    <x v="3"/>
    <x v="3"/>
    <s v="Punta Prieta, Isla Natividad Baja California Sur"/>
    <x v="1"/>
    <n v="21.779999999999998"/>
    <n v="6.6"/>
    <n v="17.82"/>
    <n v="5.4"/>
    <n v="21.779999999999998"/>
    <n v="6.6"/>
    <s v="n/d"/>
    <s v="n/d"/>
    <x v="44"/>
    <x v="44"/>
    <n v="64.400000000000006"/>
    <n v="18"/>
    <n v="5"/>
    <x v="1"/>
    <x v="2"/>
    <x v="14"/>
    <n v="1"/>
    <n v="25"/>
    <n v="270"/>
  </r>
  <r>
    <s v="INPUPR-220708-RV-2-2-MAZ"/>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1"/>
    <x v="2"/>
    <x v="9"/>
    <n v="1"/>
    <n v="40"/>
    <n v="300"/>
  </r>
  <r>
    <s v="INPUPR-220708-RV-2-2-MAZ"/>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1"/>
    <x v="2"/>
    <x v="19"/>
    <n v="1"/>
    <n v="40"/>
    <n v="300"/>
  </r>
  <r>
    <s v="INPUPR-220708-AG-2-4-MAZ"/>
    <s v="Alonso Grosso"/>
    <d v="2008-07-22T00:00:00"/>
    <x v="2"/>
    <d v="1899-12-30T11:20:00"/>
    <d v="1899-12-30T12:20:00"/>
    <x v="28"/>
    <n v="2"/>
    <n v="2"/>
    <n v="4"/>
    <x v="3"/>
    <x v="3"/>
    <s v="Punta Prieta, Isla Natividad Baja California Sur"/>
    <x v="1"/>
    <n v="21.779999999999998"/>
    <n v="6.6"/>
    <n v="17.82"/>
    <n v="5.4"/>
    <n v="21.779999999999998"/>
    <n v="6.6"/>
    <s v="n/d"/>
    <s v="n/d"/>
    <x v="44"/>
    <x v="44"/>
    <n v="64.400000000000006"/>
    <n v="18"/>
    <n v="5"/>
    <x v="1"/>
    <x v="3"/>
    <x v="9"/>
    <n v="1"/>
    <n v="35"/>
    <n v="270"/>
  </r>
  <r>
    <s v="INPUPR-220708-AG-2-4-MAZ"/>
    <s v="Alonso Grosso"/>
    <d v="2008-07-22T00:00:00"/>
    <x v="2"/>
    <d v="1899-12-30T11:20:00"/>
    <d v="1899-12-30T12:20:00"/>
    <x v="28"/>
    <n v="2"/>
    <n v="2"/>
    <n v="4"/>
    <x v="3"/>
    <x v="3"/>
    <s v="Punta Prieta, Isla Natividad Baja California Sur"/>
    <x v="1"/>
    <n v="21.779999999999998"/>
    <n v="6.6"/>
    <n v="17.82"/>
    <n v="5.4"/>
    <n v="21.779999999999998"/>
    <n v="6.6"/>
    <s v="n/d"/>
    <s v="n/d"/>
    <x v="44"/>
    <x v="44"/>
    <n v="64.400000000000006"/>
    <n v="18"/>
    <n v="5"/>
    <x v="1"/>
    <x v="3"/>
    <x v="14"/>
    <n v="1"/>
    <n v="35"/>
    <n v="270"/>
  </r>
  <r>
    <s v="INPUPR-220708-AG-2-4-MAZ"/>
    <s v="Alonso Grosso"/>
    <d v="2008-07-22T00:00:00"/>
    <x v="2"/>
    <d v="1899-12-30T11:20:00"/>
    <d v="1899-12-30T12:20:00"/>
    <x v="28"/>
    <n v="2"/>
    <n v="2"/>
    <n v="4"/>
    <x v="3"/>
    <x v="3"/>
    <s v="Punta Prieta, Isla Natividad Baja California Sur"/>
    <x v="1"/>
    <n v="21.779999999999998"/>
    <n v="6.6"/>
    <n v="17.82"/>
    <n v="5.4"/>
    <n v="21.779999999999998"/>
    <n v="6.6"/>
    <s v="n/d"/>
    <s v="n/d"/>
    <x v="44"/>
    <x v="44"/>
    <n v="64.400000000000006"/>
    <n v="18"/>
    <n v="5"/>
    <x v="1"/>
    <x v="3"/>
    <x v="14"/>
    <n v="1"/>
    <n v="35"/>
    <n v="270"/>
  </r>
  <r>
    <s v="INPUPR-220708-AG-2-4-MAZ"/>
    <s v="Alonso Grosso"/>
    <d v="2008-07-22T00:00:00"/>
    <x v="2"/>
    <d v="1899-12-30T11:20:00"/>
    <d v="1899-12-30T12:20:00"/>
    <x v="28"/>
    <n v="2"/>
    <n v="2"/>
    <n v="4"/>
    <x v="3"/>
    <x v="3"/>
    <s v="Punta Prieta, Isla Natividad Baja California Sur"/>
    <x v="1"/>
    <n v="21.779999999999998"/>
    <n v="6.6"/>
    <n v="17.82"/>
    <n v="5.4"/>
    <n v="21.779999999999998"/>
    <n v="6.6"/>
    <s v="n/d"/>
    <s v="n/d"/>
    <x v="44"/>
    <x v="44"/>
    <n v="64.400000000000006"/>
    <n v="18"/>
    <n v="5"/>
    <x v="1"/>
    <x v="3"/>
    <x v="14"/>
    <n v="1"/>
    <n v="35"/>
    <n v="270"/>
  </r>
  <r>
    <s v="INPUPR-220708-AG-2-4-MAZ"/>
    <s v="Alonso Grosso"/>
    <d v="2008-07-22T00:00:00"/>
    <x v="2"/>
    <d v="1899-12-30T11:20:00"/>
    <d v="1899-12-30T12:20:00"/>
    <x v="28"/>
    <n v="2"/>
    <n v="2"/>
    <n v="4"/>
    <x v="3"/>
    <x v="3"/>
    <s v="Punta Prieta, Isla Natividad Baja California Sur"/>
    <x v="1"/>
    <n v="21.779999999999998"/>
    <n v="6.6"/>
    <n v="17.82"/>
    <n v="5.4"/>
    <n v="21.779999999999998"/>
    <n v="6.6"/>
    <s v="n/d"/>
    <s v="n/d"/>
    <x v="44"/>
    <x v="44"/>
    <n v="64.400000000000006"/>
    <n v="18"/>
    <n v="5"/>
    <x v="1"/>
    <x v="3"/>
    <x v="18"/>
    <n v="1"/>
    <n v="35"/>
    <n v="270"/>
  </r>
  <r>
    <s v="INPUPR-220708-AG-2-4-MAZ"/>
    <s v="Alonso Grosso"/>
    <d v="2008-07-22T00:00:00"/>
    <x v="2"/>
    <d v="1899-12-30T11:20:00"/>
    <d v="1899-12-30T12:20:00"/>
    <x v="28"/>
    <n v="2"/>
    <n v="2"/>
    <n v="4"/>
    <x v="3"/>
    <x v="3"/>
    <s v="Punta Prieta, Isla Natividad Baja California Sur"/>
    <x v="1"/>
    <n v="21.779999999999998"/>
    <n v="6.6"/>
    <n v="17.82"/>
    <n v="5.4"/>
    <n v="21.779999999999998"/>
    <n v="6.6"/>
    <s v="n/d"/>
    <s v="n/d"/>
    <x v="44"/>
    <x v="44"/>
    <n v="64.400000000000006"/>
    <n v="18"/>
    <n v="5"/>
    <x v="1"/>
    <x v="3"/>
    <x v="18"/>
    <n v="1"/>
    <n v="35"/>
    <n v="270"/>
  </r>
  <r>
    <s v="INPUPR-220708-AG-2-4-MAZ"/>
    <s v="Alonso Grosso"/>
    <d v="2008-07-22T00:00:00"/>
    <x v="2"/>
    <d v="1899-12-30T11:20:00"/>
    <d v="1899-12-30T12:20:00"/>
    <x v="28"/>
    <n v="2"/>
    <n v="2"/>
    <n v="4"/>
    <x v="3"/>
    <x v="3"/>
    <s v="Punta Prieta, Isla Natividad Baja California Sur"/>
    <x v="1"/>
    <n v="21.779999999999998"/>
    <n v="6.6"/>
    <n v="17.82"/>
    <n v="5.4"/>
    <n v="21.779999999999998"/>
    <n v="6.6"/>
    <s v="n/d"/>
    <s v="n/d"/>
    <x v="44"/>
    <x v="44"/>
    <n v="64.400000000000006"/>
    <n v="18"/>
    <n v="5"/>
    <x v="1"/>
    <x v="3"/>
    <x v="19"/>
    <n v="1"/>
    <n v="35"/>
    <n v="270"/>
  </r>
  <r>
    <s v="INPUPR-220708-RV-2-2-MAZ"/>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1"/>
    <x v="3"/>
    <x v="13"/>
    <n v="1"/>
    <n v="44"/>
    <n v="300"/>
  </r>
  <r>
    <s v="INPUPR-220708-RV-2-2-MAZ"/>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1"/>
    <x v="3"/>
    <x v="17"/>
    <n v="1"/>
    <n v="44"/>
    <n v="300"/>
  </r>
  <r>
    <s v="INPUPR-220708-AG-2-4-MAZ"/>
    <s v="Alonso Grosso"/>
    <d v="2008-07-22T00:00:00"/>
    <x v="2"/>
    <d v="1899-12-30T11:20:00"/>
    <d v="1899-12-30T12:20:00"/>
    <x v="28"/>
    <n v="2"/>
    <n v="2"/>
    <n v="4"/>
    <x v="3"/>
    <x v="3"/>
    <s v="Punta Prieta, Isla Natividad Baja California Sur"/>
    <x v="1"/>
    <n v="21.779999999999998"/>
    <n v="6.6"/>
    <n v="17.82"/>
    <n v="5.4"/>
    <n v="21.779999999999998"/>
    <n v="6.6"/>
    <s v="n/d"/>
    <s v="n/d"/>
    <x v="44"/>
    <x v="44"/>
    <n v="64.400000000000006"/>
    <n v="18"/>
    <n v="5"/>
    <x v="1"/>
    <x v="4"/>
    <x v="19"/>
    <n v="1"/>
    <n v="42"/>
    <n v="270"/>
  </r>
  <r>
    <s v="INPUPR-220708-RV-2-2-MAZ"/>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1"/>
    <x v="4"/>
    <x v="9"/>
    <n v="1"/>
    <n v="46"/>
    <n v="300"/>
  </r>
  <r>
    <s v="INPUPR-220708-RV-2-2-MAZ"/>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1"/>
    <x v="4"/>
    <x v="9"/>
    <n v="1"/>
    <n v="46"/>
    <n v="300"/>
  </r>
  <r>
    <s v="INPUPR-220708-RV-2-2-MAZ"/>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1"/>
    <x v="4"/>
    <x v="14"/>
    <n v="1"/>
    <n v="46"/>
    <n v="300"/>
  </r>
  <r>
    <s v="INPUPR-220708-AG-2-4-MAZ"/>
    <s v="Alonso Grosso"/>
    <d v="2008-07-22T00:00:00"/>
    <x v="2"/>
    <d v="1899-12-30T11:20:00"/>
    <d v="1899-12-30T12:20:00"/>
    <x v="28"/>
    <n v="2"/>
    <n v="2"/>
    <n v="4"/>
    <x v="3"/>
    <x v="3"/>
    <s v="Punta Prieta, Isla Natividad Baja California Sur"/>
    <x v="1"/>
    <n v="21.779999999999998"/>
    <n v="6.6"/>
    <n v="17.82"/>
    <n v="5.4"/>
    <n v="21.779999999999998"/>
    <n v="6.6"/>
    <s v="n/d"/>
    <s v="n/d"/>
    <x v="44"/>
    <x v="44"/>
    <n v="64.400000000000006"/>
    <n v="18"/>
    <n v="5"/>
    <x v="1"/>
    <x v="5"/>
    <x v="8"/>
    <n v="1"/>
    <n v="48"/>
    <n v="270"/>
  </r>
  <r>
    <s v="INPUPR-220708-AG-2-4-MAZ"/>
    <s v="Alonso Grosso"/>
    <d v="2008-07-22T00:00:00"/>
    <x v="2"/>
    <d v="1899-12-30T11:20:00"/>
    <d v="1899-12-30T12:20:00"/>
    <x v="28"/>
    <n v="2"/>
    <n v="2"/>
    <n v="4"/>
    <x v="3"/>
    <x v="3"/>
    <s v="Punta Prieta, Isla Natividad Baja California Sur"/>
    <x v="1"/>
    <n v="21.779999999999998"/>
    <n v="6.6"/>
    <n v="17.82"/>
    <n v="5.4"/>
    <n v="21.779999999999998"/>
    <n v="6.6"/>
    <s v="n/d"/>
    <s v="n/d"/>
    <x v="44"/>
    <x v="44"/>
    <n v="64.400000000000006"/>
    <n v="18"/>
    <n v="5"/>
    <x v="1"/>
    <x v="5"/>
    <x v="8"/>
    <n v="1"/>
    <n v="48"/>
    <n v="270"/>
  </r>
  <r>
    <s v="INPUPR-220708-AG-2-4-MAZ"/>
    <s v="Alonso Grosso"/>
    <d v="2008-07-22T00:00:00"/>
    <x v="2"/>
    <d v="1899-12-30T11:20:00"/>
    <d v="1899-12-30T12:20:00"/>
    <x v="28"/>
    <n v="2"/>
    <n v="2"/>
    <n v="4"/>
    <x v="3"/>
    <x v="3"/>
    <s v="Punta Prieta, Isla Natividad Baja California Sur"/>
    <x v="1"/>
    <n v="21.779999999999998"/>
    <n v="6.6"/>
    <n v="17.82"/>
    <n v="5.4"/>
    <n v="21.779999999999998"/>
    <n v="6.6"/>
    <s v="n/d"/>
    <s v="n/d"/>
    <x v="44"/>
    <x v="44"/>
    <n v="64.400000000000006"/>
    <n v="18"/>
    <n v="5"/>
    <x v="1"/>
    <x v="5"/>
    <x v="13"/>
    <n v="1"/>
    <n v="48"/>
    <n v="270"/>
  </r>
  <r>
    <s v="INPUPR-220708-AG-2-4-MAZ"/>
    <s v="Alonso Grosso"/>
    <d v="2008-07-22T00:00:00"/>
    <x v="2"/>
    <d v="1899-12-30T11:20:00"/>
    <d v="1899-12-30T12:20:00"/>
    <x v="28"/>
    <n v="2"/>
    <n v="2"/>
    <n v="4"/>
    <x v="3"/>
    <x v="3"/>
    <s v="Punta Prieta, Isla Natividad Baja California Sur"/>
    <x v="1"/>
    <n v="21.779999999999998"/>
    <n v="6.6"/>
    <n v="17.82"/>
    <n v="5.4"/>
    <n v="21.779999999999998"/>
    <n v="6.6"/>
    <s v="n/d"/>
    <s v="n/d"/>
    <x v="44"/>
    <x v="44"/>
    <n v="64.400000000000006"/>
    <n v="18"/>
    <n v="5"/>
    <x v="1"/>
    <x v="5"/>
    <x v="16"/>
    <n v="1"/>
    <n v="48"/>
    <n v="270"/>
  </r>
  <r>
    <s v="INPUPR-220708-AG-2-4-MAZ"/>
    <s v="Alonso Grosso"/>
    <d v="2008-07-22T00:00:00"/>
    <x v="2"/>
    <d v="1899-12-30T11:20:00"/>
    <d v="1899-12-30T12:20:00"/>
    <x v="28"/>
    <n v="2"/>
    <n v="2"/>
    <n v="4"/>
    <x v="3"/>
    <x v="3"/>
    <s v="Punta Prieta, Isla Natividad Baja California Sur"/>
    <x v="1"/>
    <n v="21.779999999999998"/>
    <n v="6.6"/>
    <n v="17.82"/>
    <n v="5.4"/>
    <n v="21.779999999999998"/>
    <n v="6.6"/>
    <s v="n/d"/>
    <s v="n/d"/>
    <x v="44"/>
    <x v="44"/>
    <n v="64.400000000000006"/>
    <n v="18"/>
    <n v="5"/>
    <x v="1"/>
    <x v="5"/>
    <x v="18"/>
    <n v="1"/>
    <n v="48"/>
    <n v="270"/>
  </r>
  <r>
    <s v="INPUPR-220708-RV-2-2-MAZ"/>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1"/>
    <x v="5"/>
    <x v="5"/>
    <n v="1"/>
    <n v="49"/>
    <n v="300"/>
  </r>
  <r>
    <s v="INPUPR-220708-RV-2-2-MAZ"/>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1"/>
    <x v="5"/>
    <x v="7"/>
    <n v="1"/>
    <n v="49"/>
    <n v="300"/>
  </r>
  <r>
    <s v="INPUPR-220708-RV-2-2-MAZ"/>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1"/>
    <x v="5"/>
    <x v="12"/>
    <n v="1"/>
    <n v="49"/>
    <n v="300"/>
  </r>
  <r>
    <s v="INPUPR-220708-RV-2-2-MAZ"/>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1"/>
    <x v="5"/>
    <x v="13"/>
    <n v="1"/>
    <n v="49"/>
    <n v="300"/>
  </r>
  <r>
    <s v="INPUPR-220708-RV-2-2-MAZ"/>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1"/>
    <x v="5"/>
    <x v="18"/>
    <n v="1"/>
    <n v="49"/>
    <n v="300"/>
  </r>
  <r>
    <s v="INPUPR-220708-RV-2-2-MAZ"/>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1"/>
    <x v="5"/>
    <x v="18"/>
    <n v="1"/>
    <n v="49"/>
    <n v="300"/>
  </r>
  <r>
    <s v="INPUPR-220708-AG-2-4-MAZ"/>
    <s v="Alonso Grosso"/>
    <d v="2008-07-22T00:00:00"/>
    <x v="2"/>
    <d v="1899-12-30T11:20:00"/>
    <d v="1899-12-30T12:20:00"/>
    <x v="28"/>
    <n v="2"/>
    <n v="2"/>
    <n v="4"/>
    <x v="3"/>
    <x v="3"/>
    <s v="Punta Prieta, Isla Natividad Baja California Sur"/>
    <x v="1"/>
    <n v="21.779999999999998"/>
    <n v="6.6"/>
    <n v="17.82"/>
    <n v="5.4"/>
    <n v="21.779999999999998"/>
    <n v="6.6"/>
    <s v="n/d"/>
    <s v="n/d"/>
    <x v="44"/>
    <x v="44"/>
    <n v="64.400000000000006"/>
    <n v="18"/>
    <n v="5"/>
    <x v="1"/>
    <x v="6"/>
    <x v="19"/>
    <n v="1"/>
    <n v="57"/>
    <n v="270"/>
  </r>
  <r>
    <s v="INLAGU-230708-RV-1-1-MAM"/>
    <s v="Roberto Vazquez"/>
    <d v="2008-07-23T00:00:00"/>
    <x v="2"/>
    <d v="1899-12-30T09:25:00"/>
    <d v="1899-12-30T10:08:00"/>
    <x v="30"/>
    <n v="2"/>
    <n v="1"/>
    <n v="1"/>
    <x v="0"/>
    <x v="4"/>
    <s v="La Guanera, Isla Natividad Baja California Sur"/>
    <x v="0"/>
    <n v="55.769999999999989"/>
    <n v="16.899999999999999"/>
    <n v="55.109999999999992"/>
    <n v="16.7"/>
    <n v="55.109999999999992"/>
    <n v="16.7"/>
    <s v="n/d"/>
    <s v="n/d"/>
    <x v="46"/>
    <x v="46"/>
    <n v="62.6"/>
    <n v="17"/>
    <n v="10"/>
    <x v="0"/>
    <x v="1"/>
    <x v="7"/>
    <n v="1"/>
    <n v="5"/>
    <n v="270"/>
  </r>
  <r>
    <s v="INLAGU-230708-RV-1-1-MAM"/>
    <s v="Roberto Vazquez"/>
    <d v="2008-07-23T00:00:00"/>
    <x v="2"/>
    <d v="1899-12-30T09:25:00"/>
    <d v="1899-12-30T10:08:00"/>
    <x v="30"/>
    <n v="2"/>
    <n v="1"/>
    <n v="1"/>
    <x v="0"/>
    <x v="4"/>
    <s v="La Guanera, Isla Natividad Baja California Sur"/>
    <x v="0"/>
    <n v="55.769999999999989"/>
    <n v="16.899999999999999"/>
    <n v="55.109999999999992"/>
    <n v="16.7"/>
    <n v="55.109999999999992"/>
    <n v="16.7"/>
    <s v="n/d"/>
    <s v="n/d"/>
    <x v="46"/>
    <x v="46"/>
    <n v="62.6"/>
    <n v="17"/>
    <n v="10"/>
    <x v="0"/>
    <x v="1"/>
    <x v="11"/>
    <n v="1"/>
    <n v="5"/>
    <n v="270"/>
  </r>
  <r>
    <s v="INLAGU-230708-RV-1-1-MAM"/>
    <s v="Roberto Vazquez"/>
    <d v="2008-07-23T00:00:00"/>
    <x v="2"/>
    <d v="1899-12-30T09:25:00"/>
    <d v="1899-12-30T10:08:00"/>
    <x v="30"/>
    <n v="2"/>
    <n v="1"/>
    <n v="1"/>
    <x v="0"/>
    <x v="4"/>
    <s v="La Guanera, Isla Natividad Baja California Sur"/>
    <x v="0"/>
    <n v="55.769999999999989"/>
    <n v="16.899999999999999"/>
    <n v="55.109999999999992"/>
    <n v="16.7"/>
    <n v="55.109999999999992"/>
    <n v="16.7"/>
    <s v="n/d"/>
    <s v="n/d"/>
    <x v="46"/>
    <x v="46"/>
    <n v="62.6"/>
    <n v="17"/>
    <n v="10"/>
    <x v="0"/>
    <x v="1"/>
    <x v="11"/>
    <n v="1"/>
    <n v="5"/>
    <n v="270"/>
  </r>
  <r>
    <s v="INLAGU-230708-RV-1-1-MAM"/>
    <s v="Roberto Vazquez"/>
    <d v="2008-07-23T00:00:00"/>
    <x v="2"/>
    <d v="1899-12-30T09:25:00"/>
    <d v="1899-12-30T10:08:00"/>
    <x v="30"/>
    <n v="2"/>
    <n v="1"/>
    <n v="1"/>
    <x v="0"/>
    <x v="4"/>
    <s v="La Guanera, Isla Natividad Baja California Sur"/>
    <x v="0"/>
    <n v="55.769999999999989"/>
    <n v="16.899999999999999"/>
    <n v="55.109999999999992"/>
    <n v="16.7"/>
    <n v="55.109999999999992"/>
    <n v="16.7"/>
    <s v="n/d"/>
    <s v="n/d"/>
    <x v="46"/>
    <x v="46"/>
    <n v="62.6"/>
    <n v="17"/>
    <n v="10"/>
    <x v="0"/>
    <x v="2"/>
    <x v="8"/>
    <n v="1"/>
    <n v="8"/>
    <n v="270"/>
  </r>
  <r>
    <s v="INLAGU-230708-RV-1-1-MAM"/>
    <s v="Roberto Vazquez"/>
    <d v="2008-07-23T00:00:00"/>
    <x v="2"/>
    <d v="1899-12-30T09:25:00"/>
    <d v="1899-12-30T10:08:00"/>
    <x v="30"/>
    <n v="2"/>
    <n v="1"/>
    <n v="1"/>
    <x v="0"/>
    <x v="4"/>
    <s v="La Guanera, Isla Natividad Baja California Sur"/>
    <x v="0"/>
    <n v="55.769999999999989"/>
    <n v="16.899999999999999"/>
    <n v="55.109999999999992"/>
    <n v="16.7"/>
    <n v="55.109999999999992"/>
    <n v="16.7"/>
    <s v="n/d"/>
    <s v="n/d"/>
    <x v="46"/>
    <x v="46"/>
    <n v="62.6"/>
    <n v="17"/>
    <n v="10"/>
    <x v="0"/>
    <x v="2"/>
    <x v="11"/>
    <n v="1"/>
    <n v="8"/>
    <n v="270"/>
  </r>
  <r>
    <s v="INLAGU-230708-RV-1-1-MAM"/>
    <s v="Roberto Vazquez"/>
    <d v="2008-07-23T00:00:00"/>
    <x v="2"/>
    <d v="1899-12-30T09:25:00"/>
    <d v="1899-12-30T10:08:00"/>
    <x v="30"/>
    <n v="2"/>
    <n v="1"/>
    <n v="1"/>
    <x v="0"/>
    <x v="4"/>
    <s v="La Guanera, Isla Natividad Baja California Sur"/>
    <x v="0"/>
    <n v="55.769999999999989"/>
    <n v="16.899999999999999"/>
    <n v="55.109999999999992"/>
    <n v="16.7"/>
    <n v="55.109999999999992"/>
    <n v="16.7"/>
    <s v="n/d"/>
    <s v="n/d"/>
    <x v="46"/>
    <x v="46"/>
    <n v="62.6"/>
    <n v="17"/>
    <n v="10"/>
    <x v="0"/>
    <x v="3"/>
    <x v="11"/>
    <n v="1"/>
    <n v="12"/>
    <n v="270"/>
  </r>
  <r>
    <s v="INLAGU-230708-RV-1-1-MAM"/>
    <s v="Roberto Vazquez"/>
    <d v="2008-07-23T00:00:00"/>
    <x v="2"/>
    <d v="1899-12-30T09:25:00"/>
    <d v="1899-12-30T10:08:00"/>
    <x v="30"/>
    <n v="2"/>
    <n v="1"/>
    <n v="1"/>
    <x v="0"/>
    <x v="4"/>
    <s v="La Guanera, Isla Natividad Baja California Sur"/>
    <x v="0"/>
    <n v="55.769999999999989"/>
    <n v="16.899999999999999"/>
    <n v="55.109999999999992"/>
    <n v="16.7"/>
    <n v="55.109999999999992"/>
    <n v="16.7"/>
    <s v="n/d"/>
    <s v="n/d"/>
    <x v="46"/>
    <x v="46"/>
    <n v="62.6"/>
    <n v="17"/>
    <n v="10"/>
    <x v="0"/>
    <x v="4"/>
    <x v="4"/>
    <n v="1"/>
    <n v="19"/>
    <n v="270"/>
  </r>
  <r>
    <s v="INLAGU-230708-RV-1-1-MAM"/>
    <s v="Roberto Vazquez"/>
    <d v="2008-07-23T00:00:00"/>
    <x v="2"/>
    <d v="1899-12-30T09:25:00"/>
    <d v="1899-12-30T10:08:00"/>
    <x v="30"/>
    <n v="2"/>
    <n v="1"/>
    <n v="1"/>
    <x v="0"/>
    <x v="4"/>
    <s v="La Guanera, Isla Natividad Baja California Sur"/>
    <x v="0"/>
    <n v="55.769999999999989"/>
    <n v="16.899999999999999"/>
    <n v="55.109999999999992"/>
    <n v="16.7"/>
    <n v="55.109999999999992"/>
    <n v="16.7"/>
    <s v="n/d"/>
    <s v="n/d"/>
    <x v="46"/>
    <x v="46"/>
    <n v="62.6"/>
    <n v="17"/>
    <n v="10"/>
    <x v="0"/>
    <x v="4"/>
    <x v="6"/>
    <n v="1"/>
    <n v="19"/>
    <n v="270"/>
  </r>
  <r>
    <s v="INLAGU-230708-RV-1-1-MAM"/>
    <s v="Roberto Vazquez"/>
    <d v="2008-07-23T00:00:00"/>
    <x v="2"/>
    <d v="1899-12-30T09:25:00"/>
    <d v="1899-12-30T10:08:00"/>
    <x v="30"/>
    <n v="2"/>
    <n v="1"/>
    <n v="1"/>
    <x v="0"/>
    <x v="4"/>
    <s v="La Guanera, Isla Natividad Baja California Sur"/>
    <x v="0"/>
    <n v="55.769999999999989"/>
    <n v="16.899999999999999"/>
    <n v="55.109999999999992"/>
    <n v="16.7"/>
    <n v="55.109999999999992"/>
    <n v="16.7"/>
    <s v="n/d"/>
    <s v="n/d"/>
    <x v="46"/>
    <x v="46"/>
    <n v="62.6"/>
    <n v="17"/>
    <n v="10"/>
    <x v="0"/>
    <x v="4"/>
    <x v="11"/>
    <n v="1"/>
    <n v="19"/>
    <n v="270"/>
  </r>
  <r>
    <s v="INLAGU-230708-RV-1-1-MAM"/>
    <s v="Roberto Vazquez"/>
    <d v="2008-07-23T00:00:00"/>
    <x v="2"/>
    <d v="1899-12-30T09:25:00"/>
    <d v="1899-12-30T10:08:00"/>
    <x v="30"/>
    <n v="2"/>
    <n v="1"/>
    <n v="1"/>
    <x v="0"/>
    <x v="4"/>
    <s v="La Guanera, Isla Natividad Baja California Sur"/>
    <x v="0"/>
    <n v="55.769999999999989"/>
    <n v="16.899999999999999"/>
    <n v="55.109999999999992"/>
    <n v="16.7"/>
    <n v="55.109999999999992"/>
    <n v="16.7"/>
    <s v="n/d"/>
    <s v="n/d"/>
    <x v="46"/>
    <x v="46"/>
    <n v="62.6"/>
    <n v="17"/>
    <n v="10"/>
    <x v="0"/>
    <x v="4"/>
    <x v="13"/>
    <n v="1"/>
    <n v="19"/>
    <n v="270"/>
  </r>
  <r>
    <s v="INLAGU-230708-RV-1-1-MAM"/>
    <s v="Roberto Vazquez"/>
    <d v="2008-07-23T00:00:00"/>
    <x v="2"/>
    <d v="1899-12-30T09:25:00"/>
    <d v="1899-12-30T10:08:00"/>
    <x v="30"/>
    <n v="2"/>
    <n v="1"/>
    <n v="1"/>
    <x v="0"/>
    <x v="4"/>
    <s v="La Guanera, Isla Natividad Baja California Sur"/>
    <x v="0"/>
    <n v="55.769999999999989"/>
    <n v="16.899999999999999"/>
    <n v="55.109999999999992"/>
    <n v="16.7"/>
    <n v="55.109999999999992"/>
    <n v="16.7"/>
    <s v="n/d"/>
    <s v="n/d"/>
    <x v="46"/>
    <x v="46"/>
    <n v="62.6"/>
    <n v="17"/>
    <n v="10"/>
    <x v="0"/>
    <x v="5"/>
    <x v="8"/>
    <n v="1"/>
    <n v="25"/>
    <n v="270"/>
  </r>
  <r>
    <s v="INLAGU-230708-RV-1-1-MAM"/>
    <s v="Roberto Vazquez"/>
    <d v="2008-07-23T00:00:00"/>
    <x v="2"/>
    <d v="1899-12-30T09:25:00"/>
    <d v="1899-12-30T10:08:00"/>
    <x v="30"/>
    <n v="2"/>
    <n v="1"/>
    <n v="1"/>
    <x v="0"/>
    <x v="4"/>
    <s v="La Guanera, Isla Natividad Baja California Sur"/>
    <x v="0"/>
    <n v="55.769999999999989"/>
    <n v="16.899999999999999"/>
    <n v="55.109999999999992"/>
    <n v="16.7"/>
    <n v="55.109999999999992"/>
    <n v="16.7"/>
    <s v="n/d"/>
    <s v="n/d"/>
    <x v="46"/>
    <x v="46"/>
    <n v="62.6"/>
    <n v="17"/>
    <n v="10"/>
    <x v="0"/>
    <x v="5"/>
    <x v="11"/>
    <n v="1"/>
    <n v="25"/>
    <n v="270"/>
  </r>
  <r>
    <s v="INLAGU-230708-RV-1-1-MAM"/>
    <s v="Roberto Vazquez"/>
    <d v="2008-07-23T00:00:00"/>
    <x v="2"/>
    <d v="1899-12-30T09:25:00"/>
    <d v="1899-12-30T10:08:00"/>
    <x v="30"/>
    <n v="2"/>
    <n v="1"/>
    <n v="1"/>
    <x v="0"/>
    <x v="4"/>
    <s v="La Guanera, Isla Natividad Baja California Sur"/>
    <x v="0"/>
    <n v="55.769999999999989"/>
    <n v="16.899999999999999"/>
    <n v="55.109999999999992"/>
    <n v="16.7"/>
    <n v="55.109999999999992"/>
    <n v="16.7"/>
    <s v="n/d"/>
    <s v="n/d"/>
    <x v="46"/>
    <x v="46"/>
    <n v="62.6"/>
    <n v="17"/>
    <n v="10"/>
    <x v="0"/>
    <x v="6"/>
    <x v="7"/>
    <n v="1"/>
    <n v="27"/>
    <n v="27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
    <x v="4"/>
    <n v="1"/>
    <n v="2"/>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
    <x v="16"/>
    <n v="1"/>
    <n v="2"/>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2"/>
    <x v="7"/>
    <n v="1"/>
    <n v="4"/>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2"/>
    <x v="12"/>
    <n v="1"/>
    <n v="4"/>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3"/>
    <x v="14"/>
    <n v="1"/>
    <n v="7"/>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4"/>
    <x v="9"/>
    <n v="1"/>
    <n v="9"/>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5"/>
    <x v="7"/>
    <n v="1"/>
    <n v="14"/>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6"/>
    <x v="2"/>
    <n v="1"/>
    <n v="16"/>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6"/>
    <x v="3"/>
    <n v="1"/>
    <n v="16"/>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6"/>
    <x v="4"/>
    <n v="1"/>
    <n v="16"/>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6"/>
    <x v="5"/>
    <n v="1"/>
    <n v="16"/>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6"/>
    <x v="5"/>
    <n v="1"/>
    <n v="16"/>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7"/>
    <x v="5"/>
    <n v="1"/>
    <n v="20"/>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7"/>
    <x v="7"/>
    <n v="1"/>
    <n v="20"/>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8"/>
    <x v="7"/>
    <n v="1"/>
    <n v="24"/>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8"/>
    <x v="9"/>
    <n v="1"/>
    <n v="24"/>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9"/>
    <x v="2"/>
    <n v="1"/>
    <n v="27"/>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9"/>
    <x v="5"/>
    <n v="1"/>
    <n v="27"/>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9"/>
    <x v="7"/>
    <n v="1"/>
    <n v="27"/>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9"/>
    <x v="9"/>
    <n v="1"/>
    <n v="27"/>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0"/>
    <x v="1"/>
    <n v="1"/>
    <n v="30"/>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0"/>
    <x v="2"/>
    <n v="1"/>
    <n v="30"/>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0"/>
    <x v="9"/>
    <n v="1"/>
    <n v="30"/>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0"/>
    <x v="9"/>
    <n v="1"/>
    <n v="30"/>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1"/>
    <x v="24"/>
    <n v="1"/>
    <n v="31"/>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1"/>
    <x v="24"/>
    <n v="1"/>
    <n v="31"/>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1"/>
    <x v="24"/>
    <n v="1"/>
    <n v="31"/>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1"/>
    <x v="3"/>
    <n v="1"/>
    <n v="31"/>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1"/>
    <x v="7"/>
    <n v="1"/>
    <n v="31"/>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2"/>
    <x v="24"/>
    <n v="1"/>
    <n v="32"/>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2"/>
    <x v="8"/>
    <n v="1"/>
    <n v="32"/>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2"/>
    <x v="11"/>
    <n v="1"/>
    <n v="32"/>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2"/>
    <x v="11"/>
    <n v="1"/>
    <n v="32"/>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2"/>
    <x v="13"/>
    <n v="1"/>
    <n v="32"/>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3"/>
    <x v="8"/>
    <n v="1"/>
    <n v="36"/>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3"/>
    <x v="10"/>
    <n v="1"/>
    <n v="36"/>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4"/>
    <x v="24"/>
    <n v="1"/>
    <n v="39"/>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4"/>
    <x v="2"/>
    <n v="1"/>
    <n v="39"/>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4"/>
    <x v="10"/>
    <n v="1"/>
    <n v="39"/>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4"/>
    <x v="12"/>
    <n v="1"/>
    <n v="39"/>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5"/>
    <x v="24"/>
    <n v="1"/>
    <n v="43"/>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5"/>
    <x v="24"/>
    <n v="1"/>
    <n v="43"/>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5"/>
    <x v="1"/>
    <n v="1"/>
    <n v="43"/>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5"/>
    <x v="4"/>
    <n v="1"/>
    <n v="43"/>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5"/>
    <x v="4"/>
    <n v="1"/>
    <n v="43"/>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5"/>
    <x v="4"/>
    <n v="1"/>
    <n v="43"/>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5"/>
    <x v="6"/>
    <n v="1"/>
    <n v="43"/>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5"/>
    <x v="7"/>
    <n v="1"/>
    <n v="43"/>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5"/>
    <x v="7"/>
    <n v="1"/>
    <n v="43"/>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5"/>
    <x v="8"/>
    <n v="1"/>
    <n v="43"/>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5"/>
    <x v="9"/>
    <n v="1"/>
    <n v="43"/>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5"/>
    <x v="9"/>
    <n v="1"/>
    <n v="43"/>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5"/>
    <x v="12"/>
    <n v="1"/>
    <n v="43"/>
    <n v="300"/>
  </r>
  <r>
    <s v="INLAGU-230708-RV-2-2-MAM"/>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2"/>
    <x v="0"/>
    <x v="15"/>
    <x v="13"/>
    <n v="1"/>
    <n v="43"/>
    <n v="300"/>
  </r>
  <r>
    <s v="INLAGU-230708-RV-2-2-MAZ"/>
    <s v="Roberto Vazquez"/>
    <d v="2008-07-23T00:00:00"/>
    <x v="2"/>
    <d v="1899-12-30T11:00:00"/>
    <d v="1899-12-30T11:50:00"/>
    <x v="3"/>
    <n v="2"/>
    <n v="2"/>
    <n v="2"/>
    <x v="1"/>
    <x v="4"/>
    <s v="La Guanera, Isla Natividad Baja California Sur"/>
    <x v="0"/>
    <n v="37.619999999999997"/>
    <n v="11.4"/>
    <n v="34.979999999999997"/>
    <n v="10.6"/>
    <n v="37.619999999999997"/>
    <n v="11.4"/>
    <s v="n/d"/>
    <s v="n/d"/>
    <x v="47"/>
    <x v="47"/>
    <n v="57.2"/>
    <n v="14"/>
    <n v="10"/>
    <x v="1"/>
    <x v="25"/>
    <x v="23"/>
    <n v="0"/>
    <m/>
    <n v="300"/>
  </r>
  <r>
    <s v="INLAGU-240708-AG-2-3-MAM"/>
    <s v="Alonso Grosso"/>
    <d v="2008-07-24T00:00:00"/>
    <x v="2"/>
    <d v="1899-12-30T11:20:00"/>
    <d v="1899-12-30T12:21:00"/>
    <x v="27"/>
    <n v="2"/>
    <n v="3"/>
    <n v="3"/>
    <x v="2"/>
    <x v="4"/>
    <s v="La Guanera, Isla Natividad Baja California Sur"/>
    <x v="0"/>
    <n v="31.349999999999998"/>
    <n v="9.5"/>
    <n v="28.049999999999997"/>
    <n v="8.5"/>
    <n v="28.049999999999997"/>
    <n v="8.5"/>
    <s v="n/d"/>
    <s v="n/d"/>
    <x v="48"/>
    <x v="48"/>
    <n v="69.800000000000011"/>
    <n v="21"/>
    <n v="8"/>
    <x v="0"/>
    <x v="1"/>
    <x v="6"/>
    <n v="1"/>
    <n v="3"/>
    <m/>
  </r>
  <r>
    <s v="INLAGU-240708-AG-2-3-MAM"/>
    <s v="Alonso Grosso"/>
    <d v="2008-07-24T00:00:00"/>
    <x v="2"/>
    <d v="1899-12-30T11:20:00"/>
    <d v="1899-12-30T12:21:00"/>
    <x v="27"/>
    <n v="2"/>
    <n v="3"/>
    <n v="3"/>
    <x v="2"/>
    <x v="4"/>
    <s v="La Guanera, Isla Natividad Baja California Sur"/>
    <x v="0"/>
    <n v="31.349999999999998"/>
    <n v="9.5"/>
    <n v="28.049999999999997"/>
    <n v="8.5"/>
    <n v="28.049999999999997"/>
    <n v="8.5"/>
    <s v="n/d"/>
    <s v="n/d"/>
    <x v="48"/>
    <x v="48"/>
    <n v="69.800000000000011"/>
    <n v="21"/>
    <n v="8"/>
    <x v="0"/>
    <x v="1"/>
    <x v="8"/>
    <n v="1"/>
    <n v="3"/>
    <m/>
  </r>
  <r>
    <s v="INLAGU-240708-AG-2-3-MAM"/>
    <s v="Alonso Grosso"/>
    <d v="2008-07-24T00:00:00"/>
    <x v="2"/>
    <d v="1899-12-30T11:20:00"/>
    <d v="1899-12-30T12:21:00"/>
    <x v="27"/>
    <n v="2"/>
    <n v="3"/>
    <n v="3"/>
    <x v="2"/>
    <x v="4"/>
    <s v="La Guanera, Isla Natividad Baja California Sur"/>
    <x v="0"/>
    <n v="31.349999999999998"/>
    <n v="9.5"/>
    <n v="28.049999999999997"/>
    <n v="8.5"/>
    <n v="28.049999999999997"/>
    <n v="8.5"/>
    <s v="n/d"/>
    <s v="n/d"/>
    <x v="48"/>
    <x v="48"/>
    <n v="69.800000000000011"/>
    <n v="21"/>
    <n v="8"/>
    <x v="0"/>
    <x v="1"/>
    <x v="10"/>
    <n v="1"/>
    <n v="3"/>
    <m/>
  </r>
  <r>
    <s v="INLAGU-240708-AG-2-3-MAM"/>
    <s v="Alonso Grosso"/>
    <d v="2008-07-24T00:00:00"/>
    <x v="2"/>
    <d v="1899-12-30T11:20:00"/>
    <d v="1899-12-30T12:21:00"/>
    <x v="27"/>
    <n v="2"/>
    <n v="3"/>
    <n v="3"/>
    <x v="2"/>
    <x v="4"/>
    <s v="La Guanera, Isla Natividad Baja California Sur"/>
    <x v="0"/>
    <n v="31.349999999999998"/>
    <n v="9.5"/>
    <n v="28.049999999999997"/>
    <n v="8.5"/>
    <n v="28.049999999999997"/>
    <n v="8.5"/>
    <s v="n/d"/>
    <s v="n/d"/>
    <x v="48"/>
    <x v="48"/>
    <n v="69.800000000000011"/>
    <n v="21"/>
    <n v="8"/>
    <x v="0"/>
    <x v="2"/>
    <x v="12"/>
    <n v="1"/>
    <n v="6"/>
    <m/>
  </r>
  <r>
    <s v="INLAGU-240708-AG-2-3-MAM"/>
    <s v="Alonso Grosso"/>
    <d v="2008-07-24T00:00:00"/>
    <x v="2"/>
    <d v="1899-12-30T11:20:00"/>
    <d v="1899-12-30T12:21:00"/>
    <x v="27"/>
    <n v="2"/>
    <n v="3"/>
    <n v="3"/>
    <x v="2"/>
    <x v="4"/>
    <s v="La Guanera, Isla Natividad Baja California Sur"/>
    <x v="0"/>
    <n v="31.349999999999998"/>
    <n v="9.5"/>
    <n v="28.049999999999997"/>
    <n v="8.5"/>
    <n v="28.049999999999997"/>
    <n v="8.5"/>
    <s v="n/d"/>
    <s v="n/d"/>
    <x v="48"/>
    <x v="48"/>
    <n v="69.800000000000011"/>
    <n v="21"/>
    <n v="8"/>
    <x v="0"/>
    <x v="3"/>
    <x v="13"/>
    <n v="1"/>
    <n v="9"/>
    <m/>
  </r>
  <r>
    <s v="INLAGU-240708-AG-2-3-MAM"/>
    <s v="Alonso Grosso"/>
    <d v="2008-07-24T00:00:00"/>
    <x v="2"/>
    <d v="1899-12-30T11:20:00"/>
    <d v="1899-12-30T12:21:00"/>
    <x v="27"/>
    <n v="2"/>
    <n v="3"/>
    <n v="3"/>
    <x v="2"/>
    <x v="4"/>
    <s v="La Guanera, Isla Natividad Baja California Sur"/>
    <x v="0"/>
    <n v="31.349999999999998"/>
    <n v="9.5"/>
    <n v="28.049999999999997"/>
    <n v="8.5"/>
    <n v="28.049999999999997"/>
    <n v="8.5"/>
    <s v="n/d"/>
    <s v="n/d"/>
    <x v="48"/>
    <x v="48"/>
    <n v="69.800000000000011"/>
    <n v="21"/>
    <n v="8"/>
    <x v="0"/>
    <x v="4"/>
    <x v="13"/>
    <n v="1"/>
    <n v="11"/>
    <m/>
  </r>
  <r>
    <s v="INLAGU-240708-AG-2-3-MAM"/>
    <s v="Alonso Grosso"/>
    <d v="2008-07-24T00:00:00"/>
    <x v="2"/>
    <d v="1899-12-30T11:20:00"/>
    <d v="1899-12-30T12:21:00"/>
    <x v="27"/>
    <n v="2"/>
    <n v="3"/>
    <n v="3"/>
    <x v="2"/>
    <x v="4"/>
    <s v="La Guanera, Isla Natividad Baja California Sur"/>
    <x v="0"/>
    <n v="31.349999999999998"/>
    <n v="9.5"/>
    <n v="28.049999999999997"/>
    <n v="8.5"/>
    <n v="28.049999999999997"/>
    <n v="8.5"/>
    <s v="n/d"/>
    <s v="n/d"/>
    <x v="48"/>
    <x v="48"/>
    <n v="69.800000000000011"/>
    <n v="21"/>
    <n v="8"/>
    <x v="0"/>
    <x v="4"/>
    <x v="16"/>
    <n v="1"/>
    <n v="11"/>
    <m/>
  </r>
  <r>
    <s v="INLAGU-240708-AG-2-3-MAM"/>
    <s v="Alonso Grosso"/>
    <d v="2008-07-24T00:00:00"/>
    <x v="2"/>
    <d v="1899-12-30T11:20:00"/>
    <d v="1899-12-30T12:21:00"/>
    <x v="27"/>
    <n v="2"/>
    <n v="3"/>
    <n v="3"/>
    <x v="2"/>
    <x v="4"/>
    <s v="La Guanera, Isla Natividad Baja California Sur"/>
    <x v="0"/>
    <n v="31.349999999999998"/>
    <n v="9.5"/>
    <n v="28.049999999999997"/>
    <n v="8.5"/>
    <n v="28.049999999999997"/>
    <n v="8.5"/>
    <s v="n/d"/>
    <s v="n/d"/>
    <x v="48"/>
    <x v="48"/>
    <n v="69.800000000000011"/>
    <n v="21"/>
    <n v="8"/>
    <x v="0"/>
    <x v="5"/>
    <x v="19"/>
    <n v="1"/>
    <n v="13"/>
    <m/>
  </r>
  <r>
    <s v="INLAGU-240708-AG-2-3-MAM"/>
    <s v="Alonso Grosso"/>
    <d v="2008-07-24T00:00:00"/>
    <x v="2"/>
    <d v="1899-12-30T11:20:00"/>
    <d v="1899-12-30T12:21:00"/>
    <x v="27"/>
    <n v="2"/>
    <n v="3"/>
    <n v="3"/>
    <x v="2"/>
    <x v="4"/>
    <s v="La Guanera, Isla Natividad Baja California Sur"/>
    <x v="0"/>
    <n v="31.349999999999998"/>
    <n v="9.5"/>
    <n v="28.049999999999997"/>
    <n v="8.5"/>
    <n v="28.049999999999997"/>
    <n v="8.5"/>
    <s v="n/d"/>
    <s v="n/d"/>
    <x v="48"/>
    <x v="48"/>
    <n v="69.800000000000011"/>
    <n v="21"/>
    <n v="8"/>
    <x v="0"/>
    <x v="6"/>
    <x v="18"/>
    <n v="1"/>
    <n v="15"/>
    <m/>
  </r>
  <r>
    <s v="INLAGU-240708-AG-2-3-MAM"/>
    <s v="Alonso Grosso"/>
    <d v="2008-07-24T00:00:00"/>
    <x v="2"/>
    <d v="1899-12-30T11:20:00"/>
    <d v="1899-12-30T12:21:00"/>
    <x v="27"/>
    <n v="2"/>
    <n v="3"/>
    <n v="3"/>
    <x v="2"/>
    <x v="4"/>
    <s v="La Guanera, Isla Natividad Baja California Sur"/>
    <x v="0"/>
    <n v="31.349999999999998"/>
    <n v="9.5"/>
    <n v="28.049999999999997"/>
    <n v="8.5"/>
    <n v="28.049999999999997"/>
    <n v="8.5"/>
    <s v="n/d"/>
    <s v="n/d"/>
    <x v="48"/>
    <x v="48"/>
    <n v="69.800000000000011"/>
    <n v="21"/>
    <n v="8"/>
    <x v="0"/>
    <x v="7"/>
    <x v="11"/>
    <n v="1"/>
    <n v="16"/>
    <m/>
  </r>
  <r>
    <s v="INLAGU-240708-AG-2-3-MAM"/>
    <s v="Alonso Grosso"/>
    <d v="2008-07-24T00:00:00"/>
    <x v="2"/>
    <d v="1899-12-30T11:20:00"/>
    <d v="1899-12-30T12:21:00"/>
    <x v="27"/>
    <n v="2"/>
    <n v="3"/>
    <n v="3"/>
    <x v="2"/>
    <x v="4"/>
    <s v="La Guanera, Isla Natividad Baja California Sur"/>
    <x v="0"/>
    <n v="31.349999999999998"/>
    <n v="9.5"/>
    <n v="28.049999999999997"/>
    <n v="8.5"/>
    <n v="28.049999999999997"/>
    <n v="8.5"/>
    <s v="n/d"/>
    <s v="n/d"/>
    <x v="48"/>
    <x v="48"/>
    <n v="69.800000000000011"/>
    <n v="21"/>
    <n v="8"/>
    <x v="0"/>
    <x v="8"/>
    <x v="9"/>
    <n v="1"/>
    <n v="17"/>
    <m/>
  </r>
  <r>
    <s v="INLAGU-240708-AG-2-3-MAM"/>
    <s v="Alonso Grosso"/>
    <d v="2008-07-24T00:00:00"/>
    <x v="2"/>
    <d v="1899-12-30T11:20:00"/>
    <d v="1899-12-30T12:21:00"/>
    <x v="27"/>
    <n v="2"/>
    <n v="3"/>
    <n v="3"/>
    <x v="2"/>
    <x v="4"/>
    <s v="La Guanera, Isla Natividad Baja California Sur"/>
    <x v="0"/>
    <n v="31.349999999999998"/>
    <n v="9.5"/>
    <n v="28.049999999999997"/>
    <n v="8.5"/>
    <n v="28.049999999999997"/>
    <n v="8.5"/>
    <s v="n/d"/>
    <s v="n/d"/>
    <x v="48"/>
    <x v="48"/>
    <n v="69.800000000000011"/>
    <n v="21"/>
    <n v="8"/>
    <x v="0"/>
    <x v="9"/>
    <x v="11"/>
    <n v="1"/>
    <n v="18"/>
    <m/>
  </r>
  <r>
    <s v="INLAGU-240708-AG-2-3-MAM"/>
    <s v="Alonso Grosso"/>
    <d v="2008-07-24T00:00:00"/>
    <x v="2"/>
    <d v="1899-12-30T11:20:00"/>
    <d v="1899-12-30T12:21:00"/>
    <x v="27"/>
    <n v="2"/>
    <n v="3"/>
    <n v="3"/>
    <x v="2"/>
    <x v="4"/>
    <s v="La Guanera, Isla Natividad Baja California Sur"/>
    <x v="0"/>
    <n v="31.349999999999998"/>
    <n v="9.5"/>
    <n v="28.049999999999997"/>
    <n v="8.5"/>
    <n v="28.049999999999997"/>
    <n v="8.5"/>
    <s v="n/d"/>
    <s v="n/d"/>
    <x v="48"/>
    <x v="48"/>
    <n v="69.800000000000011"/>
    <n v="21"/>
    <n v="8"/>
    <x v="0"/>
    <x v="10"/>
    <x v="7"/>
    <n v="1"/>
    <n v="24"/>
    <m/>
  </r>
  <r>
    <s v="INLAGU-240708-AG-2-3-MAM"/>
    <s v="Alonso Grosso"/>
    <d v="2008-07-24T00:00:00"/>
    <x v="2"/>
    <d v="1899-12-30T11:20:00"/>
    <d v="1899-12-30T12:21:00"/>
    <x v="27"/>
    <n v="2"/>
    <n v="3"/>
    <n v="3"/>
    <x v="2"/>
    <x v="4"/>
    <s v="La Guanera, Isla Natividad Baja California Sur"/>
    <x v="0"/>
    <n v="31.349999999999998"/>
    <n v="9.5"/>
    <n v="28.049999999999997"/>
    <n v="8.5"/>
    <n v="28.049999999999997"/>
    <n v="8.5"/>
    <s v="n/d"/>
    <s v="n/d"/>
    <x v="48"/>
    <x v="48"/>
    <n v="69.800000000000011"/>
    <n v="21"/>
    <n v="8"/>
    <x v="0"/>
    <x v="11"/>
    <x v="5"/>
    <n v="1"/>
    <n v="26"/>
    <m/>
  </r>
  <r>
    <s v="INLAGU-240708-AG-2-3-MAM"/>
    <s v="Alonso Grosso"/>
    <d v="2008-07-24T00:00:00"/>
    <x v="2"/>
    <d v="1899-12-30T11:20:00"/>
    <d v="1899-12-30T12:21:00"/>
    <x v="27"/>
    <n v="2"/>
    <n v="3"/>
    <n v="3"/>
    <x v="2"/>
    <x v="4"/>
    <s v="La Guanera, Isla Natividad Baja California Sur"/>
    <x v="0"/>
    <n v="31.349999999999998"/>
    <n v="9.5"/>
    <n v="28.049999999999997"/>
    <n v="8.5"/>
    <n v="28.049999999999997"/>
    <n v="8.5"/>
    <s v="n/d"/>
    <s v="n/d"/>
    <x v="48"/>
    <x v="48"/>
    <n v="69.800000000000011"/>
    <n v="21"/>
    <n v="8"/>
    <x v="0"/>
    <x v="12"/>
    <x v="20"/>
    <n v="1"/>
    <n v="32"/>
    <m/>
  </r>
  <r>
    <s v="INLAGU-240708-AG-2-3-MAM"/>
    <s v="Alonso Grosso"/>
    <d v="2008-07-24T00:00:00"/>
    <x v="2"/>
    <d v="1899-12-30T11:20:00"/>
    <d v="1899-12-30T12:21:00"/>
    <x v="27"/>
    <n v="2"/>
    <n v="3"/>
    <n v="3"/>
    <x v="2"/>
    <x v="4"/>
    <s v="La Guanera, Isla Natividad Baja California Sur"/>
    <x v="0"/>
    <n v="31.349999999999998"/>
    <n v="9.5"/>
    <n v="28.049999999999997"/>
    <n v="8.5"/>
    <n v="28.049999999999997"/>
    <n v="8.5"/>
    <s v="n/d"/>
    <s v="n/d"/>
    <x v="48"/>
    <x v="48"/>
    <n v="69.800000000000011"/>
    <n v="21"/>
    <n v="8"/>
    <x v="0"/>
    <x v="13"/>
    <x v="0"/>
    <n v="1"/>
    <n v="34"/>
    <m/>
  </r>
  <r>
    <s v="INLAGU-240708-AG-2-3-MAM"/>
    <s v="Alonso Grosso"/>
    <d v="2008-07-24T00:00:00"/>
    <x v="2"/>
    <d v="1899-12-30T11:20:00"/>
    <d v="1899-12-30T12:21:00"/>
    <x v="27"/>
    <n v="2"/>
    <n v="3"/>
    <n v="3"/>
    <x v="2"/>
    <x v="4"/>
    <s v="La Guanera, Isla Natividad Baja California Sur"/>
    <x v="0"/>
    <n v="31.349999999999998"/>
    <n v="9.5"/>
    <n v="28.049999999999997"/>
    <n v="8.5"/>
    <n v="28.049999999999997"/>
    <n v="8.5"/>
    <s v="n/d"/>
    <s v="n/d"/>
    <x v="48"/>
    <x v="48"/>
    <n v="69.800000000000011"/>
    <n v="21"/>
    <n v="8"/>
    <x v="0"/>
    <x v="13"/>
    <x v="14"/>
    <n v="1"/>
    <n v="34"/>
    <m/>
  </r>
  <r>
    <s v="INLAGU-240708-AG-2-3-MAM"/>
    <s v="Alonso Grosso"/>
    <d v="2008-07-24T00:00:00"/>
    <x v="2"/>
    <d v="1899-12-30T11:20:00"/>
    <d v="1899-12-30T12:21:00"/>
    <x v="27"/>
    <n v="2"/>
    <n v="3"/>
    <n v="3"/>
    <x v="2"/>
    <x v="4"/>
    <s v="La Guanera, Isla Natividad Baja California Sur"/>
    <x v="0"/>
    <n v="31.349999999999998"/>
    <n v="9.5"/>
    <n v="28.049999999999997"/>
    <n v="8.5"/>
    <n v="28.049999999999997"/>
    <n v="8.5"/>
    <s v="n/d"/>
    <s v="n/d"/>
    <x v="48"/>
    <x v="48"/>
    <n v="69.800000000000011"/>
    <n v="21"/>
    <n v="8"/>
    <x v="0"/>
    <x v="14"/>
    <x v="0"/>
    <n v="1"/>
    <n v="39"/>
    <m/>
  </r>
  <r>
    <s v="INLAGU-240708-AG-2-3-MAM"/>
    <s v="Alonso Grosso"/>
    <d v="2008-07-24T00:00:00"/>
    <x v="2"/>
    <d v="1899-12-30T11:20:00"/>
    <d v="1899-12-30T12:21:00"/>
    <x v="27"/>
    <n v="2"/>
    <n v="3"/>
    <n v="3"/>
    <x v="2"/>
    <x v="4"/>
    <s v="La Guanera, Isla Natividad Baja California Sur"/>
    <x v="0"/>
    <n v="31.349999999999998"/>
    <n v="9.5"/>
    <n v="28.049999999999997"/>
    <n v="8.5"/>
    <n v="28.049999999999997"/>
    <n v="8.5"/>
    <s v="n/d"/>
    <s v="n/d"/>
    <x v="48"/>
    <x v="48"/>
    <n v="69.800000000000011"/>
    <n v="21"/>
    <n v="8"/>
    <x v="0"/>
    <x v="14"/>
    <x v="2"/>
    <n v="1"/>
    <n v="39"/>
    <m/>
  </r>
  <r>
    <s v="INLAGU-240708-AG-2-3-MAM"/>
    <s v="Alonso Grosso"/>
    <d v="2008-07-24T00:00:00"/>
    <x v="2"/>
    <d v="1899-12-30T11:20:00"/>
    <d v="1899-12-30T12:21:00"/>
    <x v="27"/>
    <n v="2"/>
    <n v="3"/>
    <n v="3"/>
    <x v="2"/>
    <x v="4"/>
    <s v="La Guanera, Isla Natividad Baja California Sur"/>
    <x v="0"/>
    <n v="31.349999999999998"/>
    <n v="9.5"/>
    <n v="28.049999999999997"/>
    <n v="8.5"/>
    <n v="28.049999999999997"/>
    <n v="8.5"/>
    <s v="n/d"/>
    <s v="n/d"/>
    <x v="48"/>
    <x v="48"/>
    <n v="69.800000000000011"/>
    <n v="21"/>
    <n v="8"/>
    <x v="0"/>
    <x v="14"/>
    <x v="3"/>
    <n v="1"/>
    <n v="39"/>
    <m/>
  </r>
  <r>
    <s v="INLAGU-240708-AG-2-3-MAM"/>
    <s v="Alonso Grosso"/>
    <d v="2008-07-24T00:00:00"/>
    <x v="2"/>
    <d v="1899-12-30T11:20:00"/>
    <d v="1899-12-30T12:21:00"/>
    <x v="27"/>
    <n v="2"/>
    <n v="3"/>
    <n v="3"/>
    <x v="2"/>
    <x v="4"/>
    <s v="La Guanera, Isla Natividad Baja California Sur"/>
    <x v="0"/>
    <n v="31.349999999999998"/>
    <n v="9.5"/>
    <n v="28.049999999999997"/>
    <n v="8.5"/>
    <n v="28.049999999999997"/>
    <n v="8.5"/>
    <s v="n/d"/>
    <s v="n/d"/>
    <x v="48"/>
    <x v="48"/>
    <n v="69.800000000000011"/>
    <n v="21"/>
    <n v="8"/>
    <x v="0"/>
    <x v="14"/>
    <x v="4"/>
    <n v="1"/>
    <n v="39"/>
    <m/>
  </r>
  <r>
    <s v="INLAGU-240708-AG-2-3-MAM"/>
    <s v="Alonso Grosso"/>
    <d v="2008-07-24T00:00:00"/>
    <x v="2"/>
    <d v="1899-12-30T11:20:00"/>
    <d v="1899-12-30T12:21:00"/>
    <x v="27"/>
    <n v="2"/>
    <n v="3"/>
    <n v="3"/>
    <x v="2"/>
    <x v="4"/>
    <s v="La Guanera, Isla Natividad Baja California Sur"/>
    <x v="0"/>
    <n v="31.349999999999998"/>
    <n v="9.5"/>
    <n v="28.049999999999997"/>
    <n v="8.5"/>
    <n v="28.049999999999997"/>
    <n v="8.5"/>
    <s v="n/d"/>
    <s v="n/d"/>
    <x v="48"/>
    <x v="48"/>
    <n v="69.800000000000011"/>
    <n v="21"/>
    <n v="8"/>
    <x v="0"/>
    <x v="14"/>
    <x v="8"/>
    <n v="1"/>
    <n v="39"/>
    <m/>
  </r>
  <r>
    <s v="INLAGU-240708-AG-2-3-MAM"/>
    <s v="Alonso Grosso"/>
    <d v="2008-07-24T00:00:00"/>
    <x v="2"/>
    <d v="1899-12-30T11:20:00"/>
    <d v="1899-12-30T12:21:00"/>
    <x v="27"/>
    <n v="2"/>
    <n v="3"/>
    <n v="3"/>
    <x v="2"/>
    <x v="4"/>
    <s v="La Guanera, Isla Natividad Baja California Sur"/>
    <x v="0"/>
    <n v="31.349999999999998"/>
    <n v="9.5"/>
    <n v="28.049999999999997"/>
    <n v="8.5"/>
    <n v="28.049999999999997"/>
    <n v="8.5"/>
    <s v="n/d"/>
    <s v="n/d"/>
    <x v="48"/>
    <x v="48"/>
    <n v="69.800000000000011"/>
    <n v="21"/>
    <n v="8"/>
    <x v="0"/>
    <x v="14"/>
    <x v="14"/>
    <n v="1"/>
    <n v="39"/>
    <m/>
  </r>
  <r>
    <s v="INLAGU-240708-AG-2-3-MAM"/>
    <s v="Alonso Grosso"/>
    <d v="2008-07-24T00:00:00"/>
    <x v="2"/>
    <d v="1899-12-30T11:20:00"/>
    <d v="1899-12-30T12:21:00"/>
    <x v="27"/>
    <n v="2"/>
    <n v="3"/>
    <n v="3"/>
    <x v="2"/>
    <x v="4"/>
    <s v="La Guanera, Isla Natividad Baja California Sur"/>
    <x v="0"/>
    <n v="31.349999999999998"/>
    <n v="9.5"/>
    <n v="28.049999999999997"/>
    <n v="8.5"/>
    <n v="28.049999999999997"/>
    <n v="8.5"/>
    <s v="n/d"/>
    <s v="n/d"/>
    <x v="48"/>
    <x v="48"/>
    <n v="69.800000000000011"/>
    <n v="21"/>
    <n v="8"/>
    <x v="0"/>
    <x v="15"/>
    <x v="16"/>
    <n v="1"/>
    <n v="47"/>
    <m/>
  </r>
  <r>
    <s v="INLAGU-240708-AG-2-3-MAZ"/>
    <s v="Alonso Grosso"/>
    <d v="2008-07-24T00:00:00"/>
    <x v="2"/>
    <d v="1899-12-30T11:20:00"/>
    <d v="1899-12-30T12:21:00"/>
    <x v="27"/>
    <n v="2"/>
    <n v="3"/>
    <n v="3"/>
    <x v="2"/>
    <x v="4"/>
    <s v="La Guanera, Isla Natividad Baja California Sur"/>
    <x v="0"/>
    <n v="31.349999999999998"/>
    <n v="9.5"/>
    <n v="28.049999999999997"/>
    <n v="8.5"/>
    <n v="28.049999999999997"/>
    <n v="8.5"/>
    <s v="n/d"/>
    <s v="n/d"/>
    <x v="48"/>
    <x v="48"/>
    <n v="69.800000000000011"/>
    <n v="21"/>
    <n v="8"/>
    <x v="1"/>
    <x v="1"/>
    <x v="19"/>
    <n v="1"/>
    <n v="32"/>
    <m/>
  </r>
  <r>
    <s v="INLAGU-240708-AG-2-3-MAZ"/>
    <s v="Alonso Grosso"/>
    <d v="2008-07-24T00:00:00"/>
    <x v="2"/>
    <d v="1899-12-30T11:20:00"/>
    <d v="1899-12-30T12:21:00"/>
    <x v="27"/>
    <n v="2"/>
    <n v="3"/>
    <n v="3"/>
    <x v="2"/>
    <x v="4"/>
    <s v="La Guanera, Isla Natividad Baja California Sur"/>
    <x v="0"/>
    <n v="31.349999999999998"/>
    <n v="9.5"/>
    <n v="28.049999999999997"/>
    <n v="8.5"/>
    <n v="28.049999999999997"/>
    <n v="8.5"/>
    <s v="n/d"/>
    <s v="n/d"/>
    <x v="48"/>
    <x v="48"/>
    <n v="69.800000000000011"/>
    <n v="21"/>
    <n v="8"/>
    <x v="1"/>
    <x v="2"/>
    <x v="2"/>
    <n v="1"/>
    <n v="47"/>
    <m/>
  </r>
  <r>
    <s v="INLAGU-240708-AG-2-3-MAZ"/>
    <s v="Alonso Grosso"/>
    <d v="2008-07-24T00:00:00"/>
    <x v="2"/>
    <d v="1899-12-30T11:20:00"/>
    <d v="1899-12-30T12:21:00"/>
    <x v="27"/>
    <n v="2"/>
    <n v="3"/>
    <n v="3"/>
    <x v="2"/>
    <x v="4"/>
    <s v="La Guanera, Isla Natividad Baja California Sur"/>
    <x v="0"/>
    <n v="31.349999999999998"/>
    <n v="9.5"/>
    <n v="28.049999999999997"/>
    <n v="8.5"/>
    <n v="28.049999999999997"/>
    <n v="8.5"/>
    <s v="n/d"/>
    <s v="n/d"/>
    <x v="48"/>
    <x v="48"/>
    <n v="69.800000000000011"/>
    <n v="21"/>
    <n v="8"/>
    <x v="1"/>
    <x v="3"/>
    <x v="16"/>
    <n v="1"/>
    <n v="48"/>
    <m/>
  </r>
  <r>
    <s v="INLAPL-240708-AG-1-1-MAM"/>
    <s v="Alonso Grosso"/>
    <d v="2008-07-24T00:00:00"/>
    <x v="2"/>
    <d v="1899-12-30T09:52:00"/>
    <d v="1899-12-30T10:31:00"/>
    <x v="31"/>
    <n v="2"/>
    <n v="1"/>
    <n v="1"/>
    <x v="0"/>
    <x v="1"/>
    <s v="La Plana/Las Cuevas, Isla Natividad, Baja California Sur"/>
    <x v="1"/>
    <n v="26.729999999999997"/>
    <n v="8.1"/>
    <n v="33.33"/>
    <n v="10.1"/>
    <n v="26.729999999999997"/>
    <n v="8.1"/>
    <s v="n/d"/>
    <s v="n/d"/>
    <x v="49"/>
    <x v="49"/>
    <n v="55.400000000000006"/>
    <n v="13"/>
    <n v="3"/>
    <x v="0"/>
    <x v="1"/>
    <x v="5"/>
    <n v="1"/>
    <n v="3"/>
    <m/>
  </r>
  <r>
    <s v="INLAPL-240708-AG-1-1-MAM"/>
    <s v="Alonso Grosso"/>
    <d v="2008-07-24T00:00:00"/>
    <x v="2"/>
    <d v="1899-12-30T09:52:00"/>
    <d v="1899-12-30T10:31:00"/>
    <x v="31"/>
    <n v="2"/>
    <n v="1"/>
    <n v="1"/>
    <x v="0"/>
    <x v="1"/>
    <s v="La Plana/Las Cuevas, Isla Natividad, Baja California Sur"/>
    <x v="1"/>
    <n v="26.729999999999997"/>
    <n v="8.1"/>
    <n v="33.33"/>
    <n v="10.1"/>
    <n v="26.729999999999997"/>
    <n v="8.1"/>
    <s v="n/d"/>
    <s v="n/d"/>
    <x v="49"/>
    <x v="49"/>
    <n v="55.400000000000006"/>
    <n v="13"/>
    <n v="3"/>
    <x v="0"/>
    <x v="1"/>
    <x v="12"/>
    <n v="1"/>
    <n v="3"/>
    <m/>
  </r>
  <r>
    <s v="INLAPL-240708-AG-1-1-MAM"/>
    <s v="Alonso Grosso"/>
    <d v="2008-07-24T00:00:00"/>
    <x v="2"/>
    <d v="1899-12-30T09:52:00"/>
    <d v="1899-12-30T10:31:00"/>
    <x v="31"/>
    <n v="2"/>
    <n v="1"/>
    <n v="1"/>
    <x v="0"/>
    <x v="1"/>
    <s v="La Plana/Las Cuevas, Isla Natividad, Baja California Sur"/>
    <x v="1"/>
    <n v="26.729999999999997"/>
    <n v="8.1"/>
    <n v="33.33"/>
    <n v="10.1"/>
    <n v="26.729999999999997"/>
    <n v="8.1"/>
    <s v="n/d"/>
    <s v="n/d"/>
    <x v="49"/>
    <x v="49"/>
    <n v="55.400000000000006"/>
    <n v="13"/>
    <n v="3"/>
    <x v="0"/>
    <x v="2"/>
    <x v="13"/>
    <n v="1"/>
    <n v="5"/>
    <m/>
  </r>
  <r>
    <s v="INLAPL-240708-AG-1-1-MAM"/>
    <s v="Alonso Grosso"/>
    <d v="2008-07-24T00:00:00"/>
    <x v="2"/>
    <d v="1899-12-30T09:52:00"/>
    <d v="1899-12-30T10:31:00"/>
    <x v="31"/>
    <n v="2"/>
    <n v="1"/>
    <n v="1"/>
    <x v="0"/>
    <x v="1"/>
    <s v="La Plana/Las Cuevas, Isla Natividad, Baja California Sur"/>
    <x v="1"/>
    <n v="26.729999999999997"/>
    <n v="8.1"/>
    <n v="33.33"/>
    <n v="10.1"/>
    <n v="26.729999999999997"/>
    <n v="8.1"/>
    <s v="n/d"/>
    <s v="n/d"/>
    <x v="49"/>
    <x v="49"/>
    <n v="55.400000000000006"/>
    <n v="13"/>
    <n v="3"/>
    <x v="0"/>
    <x v="3"/>
    <x v="12"/>
    <n v="1"/>
    <n v="7"/>
    <m/>
  </r>
  <r>
    <s v="INLAPL-240708-AG-1-1-MAM"/>
    <s v="Alonso Grosso"/>
    <d v="2008-07-24T00:00:00"/>
    <x v="2"/>
    <d v="1899-12-30T09:52:00"/>
    <d v="1899-12-30T10:31:00"/>
    <x v="31"/>
    <n v="2"/>
    <n v="1"/>
    <n v="1"/>
    <x v="0"/>
    <x v="1"/>
    <s v="La Plana/Las Cuevas, Isla Natividad, Baja California Sur"/>
    <x v="1"/>
    <n v="26.729999999999997"/>
    <n v="8.1"/>
    <n v="33.33"/>
    <n v="10.1"/>
    <n v="26.729999999999997"/>
    <n v="8.1"/>
    <s v="n/d"/>
    <s v="n/d"/>
    <x v="49"/>
    <x v="49"/>
    <n v="55.400000000000006"/>
    <n v="13"/>
    <n v="3"/>
    <x v="0"/>
    <x v="4"/>
    <x v="9"/>
    <n v="1"/>
    <n v="18"/>
    <m/>
  </r>
  <r>
    <s v="INLAPL-240708-AG-1-1-MAM"/>
    <s v="Alonso Grosso"/>
    <d v="2008-07-24T00:00:00"/>
    <x v="2"/>
    <d v="1899-12-30T09:52:00"/>
    <d v="1899-12-30T10:31:00"/>
    <x v="31"/>
    <n v="2"/>
    <n v="1"/>
    <n v="1"/>
    <x v="0"/>
    <x v="1"/>
    <s v="La Plana/Las Cuevas, Isla Natividad, Baja California Sur"/>
    <x v="1"/>
    <n v="26.729999999999997"/>
    <n v="8.1"/>
    <n v="33.33"/>
    <n v="10.1"/>
    <n v="26.729999999999997"/>
    <n v="8.1"/>
    <s v="n/d"/>
    <s v="n/d"/>
    <x v="49"/>
    <x v="49"/>
    <n v="55.400000000000006"/>
    <n v="13"/>
    <n v="3"/>
    <x v="0"/>
    <x v="5"/>
    <x v="16"/>
    <n v="1"/>
    <n v="22"/>
    <m/>
  </r>
  <r>
    <s v="INLAPL-240708-AG-1-1-MAM"/>
    <s v="Alonso Grosso"/>
    <d v="2008-07-24T00:00:00"/>
    <x v="2"/>
    <d v="1899-12-30T09:52:00"/>
    <d v="1899-12-30T10:31:00"/>
    <x v="31"/>
    <n v="2"/>
    <n v="1"/>
    <n v="1"/>
    <x v="0"/>
    <x v="1"/>
    <s v="La Plana/Las Cuevas, Isla Natividad, Baja California Sur"/>
    <x v="1"/>
    <n v="26.729999999999997"/>
    <n v="8.1"/>
    <n v="33.33"/>
    <n v="10.1"/>
    <n v="26.729999999999997"/>
    <n v="8.1"/>
    <s v="n/d"/>
    <s v="n/d"/>
    <x v="49"/>
    <x v="49"/>
    <n v="55.400000000000006"/>
    <n v="13"/>
    <n v="3"/>
    <x v="0"/>
    <x v="7"/>
    <x v="6"/>
    <n v="1"/>
    <n v="29"/>
    <m/>
  </r>
  <r>
    <s v="INLAPL-240708-AG-1-1-MAM"/>
    <s v="Alonso Grosso"/>
    <d v="2008-07-24T00:00:00"/>
    <x v="2"/>
    <d v="1899-12-30T09:52:00"/>
    <d v="1899-12-30T10:31:00"/>
    <x v="31"/>
    <n v="2"/>
    <n v="1"/>
    <n v="1"/>
    <x v="0"/>
    <x v="1"/>
    <s v="La Plana/Las Cuevas, Isla Natividad, Baja California Sur"/>
    <x v="1"/>
    <n v="26.729999999999997"/>
    <n v="8.1"/>
    <n v="33.33"/>
    <n v="10.1"/>
    <n v="26.729999999999997"/>
    <n v="8.1"/>
    <s v="n/d"/>
    <s v="n/d"/>
    <x v="49"/>
    <x v="49"/>
    <n v="55.400000000000006"/>
    <n v="13"/>
    <n v="3"/>
    <x v="0"/>
    <x v="7"/>
    <x v="12"/>
    <n v="1"/>
    <n v="29"/>
    <m/>
  </r>
  <r>
    <s v="INLAPL-240708-AG-1-1-MAM"/>
    <s v="Alonso Grosso"/>
    <d v="2008-07-24T00:00:00"/>
    <x v="2"/>
    <d v="1899-12-30T09:52:00"/>
    <d v="1899-12-30T10:31:00"/>
    <x v="31"/>
    <n v="2"/>
    <n v="1"/>
    <n v="1"/>
    <x v="0"/>
    <x v="1"/>
    <s v="La Plana/Las Cuevas, Isla Natividad, Baja California Sur"/>
    <x v="1"/>
    <n v="26.729999999999997"/>
    <n v="8.1"/>
    <n v="33.33"/>
    <n v="10.1"/>
    <n v="26.729999999999997"/>
    <n v="8.1"/>
    <s v="n/d"/>
    <s v="n/d"/>
    <x v="49"/>
    <x v="49"/>
    <n v="55.400000000000006"/>
    <n v="13"/>
    <n v="3"/>
    <x v="0"/>
    <x v="7"/>
    <x v="13"/>
    <n v="1"/>
    <n v="29"/>
    <m/>
  </r>
  <r>
    <s v="INLAPL-240708-AG-1-1-MAM"/>
    <s v="Alonso Grosso"/>
    <d v="2008-07-24T00:00:00"/>
    <x v="2"/>
    <d v="1899-12-30T09:52:00"/>
    <d v="1899-12-30T10:31:00"/>
    <x v="31"/>
    <n v="2"/>
    <n v="1"/>
    <n v="1"/>
    <x v="0"/>
    <x v="1"/>
    <s v="La Plana/Las Cuevas, Isla Natividad, Baja California Sur"/>
    <x v="1"/>
    <n v="26.729999999999997"/>
    <n v="8.1"/>
    <n v="33.33"/>
    <n v="10.1"/>
    <n v="26.729999999999997"/>
    <n v="8.1"/>
    <s v="n/d"/>
    <s v="n/d"/>
    <x v="49"/>
    <x v="49"/>
    <n v="55.400000000000006"/>
    <n v="13"/>
    <n v="3"/>
    <x v="0"/>
    <x v="7"/>
    <x v="13"/>
    <n v="1"/>
    <n v="29"/>
    <m/>
  </r>
  <r>
    <s v="INLAPL-240708-AG-1-1-MAM"/>
    <s v="Alonso Grosso"/>
    <d v="2008-07-24T00:00:00"/>
    <x v="2"/>
    <d v="1899-12-30T09:52:00"/>
    <d v="1899-12-30T10:31:00"/>
    <x v="31"/>
    <n v="2"/>
    <n v="1"/>
    <n v="1"/>
    <x v="0"/>
    <x v="1"/>
    <s v="La Plana/Las Cuevas, Isla Natividad, Baja California Sur"/>
    <x v="1"/>
    <n v="26.729999999999997"/>
    <n v="8.1"/>
    <n v="33.33"/>
    <n v="10.1"/>
    <n v="26.729999999999997"/>
    <n v="8.1"/>
    <s v="n/d"/>
    <s v="n/d"/>
    <x v="49"/>
    <x v="49"/>
    <n v="55.400000000000006"/>
    <n v="13"/>
    <n v="3"/>
    <x v="0"/>
    <x v="8"/>
    <x v="8"/>
    <n v="1"/>
    <n v="38"/>
    <m/>
  </r>
  <r>
    <s v="INLAPL-240708-AG-1-1-MAM"/>
    <s v="Alonso Grosso"/>
    <d v="2008-07-24T00:00:00"/>
    <x v="2"/>
    <d v="1899-12-30T09:52:00"/>
    <d v="1899-12-30T10:31:00"/>
    <x v="31"/>
    <n v="2"/>
    <n v="1"/>
    <n v="1"/>
    <x v="0"/>
    <x v="1"/>
    <s v="La Plana/Las Cuevas, Isla Natividad, Baja California Sur"/>
    <x v="1"/>
    <n v="26.729999999999997"/>
    <n v="8.1"/>
    <n v="33.33"/>
    <n v="10.1"/>
    <n v="26.729999999999997"/>
    <n v="8.1"/>
    <s v="n/d"/>
    <s v="n/d"/>
    <x v="49"/>
    <x v="49"/>
    <n v="55.400000000000006"/>
    <n v="13"/>
    <n v="3"/>
    <x v="0"/>
    <x v="8"/>
    <x v="13"/>
    <n v="1"/>
    <n v="38"/>
    <m/>
  </r>
  <r>
    <s v="INLAPL-240708-AG-1-1-MAM"/>
    <s v="Alonso Grosso"/>
    <d v="2008-07-24T00:00:00"/>
    <x v="2"/>
    <d v="1899-12-30T09:52:00"/>
    <d v="1899-12-30T10:31:00"/>
    <x v="31"/>
    <n v="2"/>
    <n v="1"/>
    <n v="1"/>
    <x v="0"/>
    <x v="1"/>
    <s v="La Plana/Las Cuevas, Isla Natividad, Baja California Sur"/>
    <x v="1"/>
    <n v="26.729999999999997"/>
    <n v="8.1"/>
    <n v="33.33"/>
    <n v="10.1"/>
    <n v="26.729999999999997"/>
    <n v="8.1"/>
    <s v="n/d"/>
    <s v="n/d"/>
    <x v="49"/>
    <x v="49"/>
    <n v="55.400000000000006"/>
    <n v="13"/>
    <n v="3"/>
    <x v="0"/>
    <x v="8"/>
    <x v="16"/>
    <n v="1"/>
    <n v="38"/>
    <m/>
  </r>
  <r>
    <s v="INLAPL-240708-AG-1-1-MAM"/>
    <s v="Alonso Grosso"/>
    <d v="2008-07-24T00:00:00"/>
    <x v="2"/>
    <d v="1899-12-30T09:52:00"/>
    <d v="1899-12-30T10:31:00"/>
    <x v="31"/>
    <n v="2"/>
    <n v="1"/>
    <n v="1"/>
    <x v="0"/>
    <x v="1"/>
    <s v="La Plana/Las Cuevas, Isla Natividad, Baja California Sur"/>
    <x v="1"/>
    <n v="26.729999999999997"/>
    <n v="8.1"/>
    <n v="33.33"/>
    <n v="10.1"/>
    <n v="26.729999999999997"/>
    <n v="8.1"/>
    <s v="n/d"/>
    <s v="n/d"/>
    <x v="49"/>
    <x v="49"/>
    <n v="55.400000000000006"/>
    <n v="13"/>
    <n v="3"/>
    <x v="0"/>
    <x v="9"/>
    <x v="10"/>
    <n v="1"/>
    <n v="41"/>
    <m/>
  </r>
  <r>
    <s v="INLAPL-240708-AG-1-1-MAM"/>
    <s v="Alonso Grosso"/>
    <d v="2008-07-24T00:00:00"/>
    <x v="2"/>
    <d v="1899-12-30T09:52:00"/>
    <d v="1899-12-30T10:31:00"/>
    <x v="31"/>
    <n v="2"/>
    <n v="1"/>
    <n v="1"/>
    <x v="0"/>
    <x v="1"/>
    <s v="La Plana/Las Cuevas, Isla Natividad, Baja California Sur"/>
    <x v="1"/>
    <n v="26.729999999999997"/>
    <n v="8.1"/>
    <n v="33.33"/>
    <n v="10.1"/>
    <n v="26.729999999999997"/>
    <n v="8.1"/>
    <s v="n/d"/>
    <s v="n/d"/>
    <x v="49"/>
    <x v="49"/>
    <n v="55.400000000000006"/>
    <n v="13"/>
    <n v="3"/>
    <x v="0"/>
    <x v="10"/>
    <x v="10"/>
    <n v="1"/>
    <n v="44"/>
    <m/>
  </r>
  <r>
    <s v="INLAPL-240708-AG-1-1-MAM"/>
    <s v="Alonso Grosso"/>
    <d v="2008-07-24T00:00:00"/>
    <x v="2"/>
    <d v="1899-12-30T09:52:00"/>
    <d v="1899-12-30T10:31:00"/>
    <x v="31"/>
    <n v="2"/>
    <n v="1"/>
    <n v="1"/>
    <x v="0"/>
    <x v="1"/>
    <s v="La Plana/Las Cuevas, Isla Natividad, Baja California Sur"/>
    <x v="1"/>
    <n v="26.729999999999997"/>
    <n v="8.1"/>
    <n v="33.33"/>
    <n v="10.1"/>
    <n v="26.729999999999997"/>
    <n v="8.1"/>
    <s v="n/d"/>
    <s v="n/d"/>
    <x v="49"/>
    <x v="49"/>
    <n v="55.400000000000006"/>
    <n v="13"/>
    <n v="3"/>
    <x v="0"/>
    <x v="11"/>
    <x v="12"/>
    <n v="1"/>
    <n v="48"/>
    <m/>
  </r>
  <r>
    <s v="INLAPL-240708-AG-1-1-MAZ"/>
    <s v="Alonso Grosso"/>
    <d v="2008-07-24T00:00:00"/>
    <x v="2"/>
    <d v="1899-12-30T09:52:00"/>
    <d v="1899-12-30T10:31:00"/>
    <x v="31"/>
    <n v="2"/>
    <n v="1"/>
    <n v="1"/>
    <x v="0"/>
    <x v="1"/>
    <s v="La Plana/Las Cuevas, Isla Natividad, Baja California Sur"/>
    <x v="1"/>
    <n v="26.729999999999997"/>
    <n v="8.1"/>
    <n v="33.33"/>
    <n v="10.1"/>
    <n v="26.729999999999997"/>
    <n v="8.1"/>
    <s v="n/d"/>
    <s v="n/d"/>
    <x v="49"/>
    <x v="49"/>
    <n v="55.400000000000006"/>
    <n v="13"/>
    <n v="3"/>
    <x v="1"/>
    <x v="1"/>
    <x v="17"/>
    <n v="1"/>
    <n v="6"/>
    <m/>
  </r>
  <r>
    <s v="INLAPL-240708-AG-1-1-MAZ"/>
    <s v="Alonso Grosso"/>
    <d v="2008-07-24T00:00:00"/>
    <x v="2"/>
    <d v="1899-12-30T09:52:00"/>
    <d v="1899-12-30T10:31:00"/>
    <x v="31"/>
    <n v="2"/>
    <n v="1"/>
    <n v="1"/>
    <x v="0"/>
    <x v="1"/>
    <s v="La Plana/Las Cuevas, Isla Natividad, Baja California Sur"/>
    <x v="1"/>
    <n v="26.729999999999997"/>
    <n v="8.1"/>
    <n v="33.33"/>
    <n v="10.1"/>
    <n v="26.729999999999997"/>
    <n v="8.1"/>
    <s v="n/d"/>
    <s v="n/d"/>
    <x v="49"/>
    <x v="49"/>
    <n v="55.400000000000006"/>
    <n v="13"/>
    <n v="3"/>
    <x v="1"/>
    <x v="2"/>
    <x v="17"/>
    <n v="1"/>
    <n v="25"/>
    <m/>
  </r>
  <r>
    <s v="INLAPL-240708-AG-1-1-MAZ"/>
    <s v="Alonso Grosso"/>
    <d v="2008-07-24T00:00:00"/>
    <x v="2"/>
    <d v="1899-12-30T09:52:00"/>
    <d v="1899-12-30T10:31:00"/>
    <x v="31"/>
    <n v="2"/>
    <n v="1"/>
    <n v="1"/>
    <x v="0"/>
    <x v="1"/>
    <s v="La Plana/Las Cuevas, Isla Natividad, Baja California Sur"/>
    <x v="1"/>
    <n v="26.729999999999997"/>
    <n v="8.1"/>
    <n v="33.33"/>
    <n v="10.1"/>
    <n v="26.729999999999997"/>
    <n v="8.1"/>
    <s v="n/d"/>
    <s v="n/d"/>
    <x v="49"/>
    <x v="49"/>
    <n v="55.400000000000006"/>
    <n v="13"/>
    <n v="3"/>
    <x v="1"/>
    <x v="3"/>
    <x v="16"/>
    <n v="1"/>
    <n v="37"/>
    <m/>
  </r>
  <r>
    <s v="INLABA-250708-AG-2-2-MAM"/>
    <s v="Alonso Grosso"/>
    <d v="2008-07-25T00:00:00"/>
    <x v="2"/>
    <d v="1899-12-30T11:19:00"/>
    <d v="1899-12-30T12:02:00"/>
    <x v="30"/>
    <n v="2"/>
    <n v="2"/>
    <n v="2"/>
    <x v="1"/>
    <x v="5"/>
    <s v="La Barrita de los Anegados, Isla Natividad, Baja California Sur"/>
    <x v="0"/>
    <n v="42.57"/>
    <n v="12.9"/>
    <n v="33.33"/>
    <n v="10.1"/>
    <n v="42.57"/>
    <n v="12.9"/>
    <s v="n/d"/>
    <s v="n/d"/>
    <x v="50"/>
    <x v="50"/>
    <n v="69.800000000000011"/>
    <n v="21"/>
    <n v="7"/>
    <x v="0"/>
    <x v="1"/>
    <x v="8"/>
    <n v="1"/>
    <n v="8"/>
    <m/>
  </r>
  <r>
    <s v="INLABA-250708-AG-2-2-MAM"/>
    <s v="Alonso Grosso"/>
    <d v="2008-07-25T00:00:00"/>
    <x v="2"/>
    <d v="1899-12-30T11:19:00"/>
    <d v="1899-12-30T12:02:00"/>
    <x v="30"/>
    <n v="2"/>
    <n v="2"/>
    <n v="2"/>
    <x v="1"/>
    <x v="5"/>
    <s v="La Barrita de los Anegados, Isla Natividad, Baja California Sur"/>
    <x v="0"/>
    <n v="42.57"/>
    <n v="12.9"/>
    <n v="33.33"/>
    <n v="10.1"/>
    <n v="42.57"/>
    <n v="12.9"/>
    <s v="n/d"/>
    <s v="n/d"/>
    <x v="50"/>
    <x v="50"/>
    <n v="69.800000000000011"/>
    <n v="21"/>
    <n v="7"/>
    <x v="0"/>
    <x v="1"/>
    <x v="13"/>
    <n v="1"/>
    <n v="8"/>
    <m/>
  </r>
  <r>
    <s v="INLABA-250708-AG-2-2-MAM"/>
    <s v="Alonso Grosso"/>
    <d v="2008-07-25T00:00:00"/>
    <x v="2"/>
    <d v="1899-12-30T11:19:00"/>
    <d v="1899-12-30T12:02:00"/>
    <x v="30"/>
    <n v="2"/>
    <n v="2"/>
    <n v="2"/>
    <x v="1"/>
    <x v="5"/>
    <s v="La Barrita de los Anegados, Isla Natividad, Baja California Sur"/>
    <x v="0"/>
    <n v="42.57"/>
    <n v="12.9"/>
    <n v="33.33"/>
    <n v="10.1"/>
    <n v="42.57"/>
    <n v="12.9"/>
    <s v="n/d"/>
    <s v="n/d"/>
    <x v="50"/>
    <x v="50"/>
    <n v="69.800000000000011"/>
    <n v="21"/>
    <n v="7"/>
    <x v="0"/>
    <x v="2"/>
    <x v="4"/>
    <n v="1"/>
    <n v="11"/>
    <m/>
  </r>
  <r>
    <s v="INLABA-250708-AG-2-2-MAM"/>
    <s v="Alonso Grosso"/>
    <d v="2008-07-25T00:00:00"/>
    <x v="2"/>
    <d v="1899-12-30T11:19:00"/>
    <d v="1899-12-30T12:02:00"/>
    <x v="30"/>
    <n v="2"/>
    <n v="2"/>
    <n v="2"/>
    <x v="1"/>
    <x v="5"/>
    <s v="La Barrita de los Anegados, Isla Natividad, Baja California Sur"/>
    <x v="0"/>
    <n v="42.57"/>
    <n v="12.9"/>
    <n v="33.33"/>
    <n v="10.1"/>
    <n v="42.57"/>
    <n v="12.9"/>
    <s v="n/d"/>
    <s v="n/d"/>
    <x v="50"/>
    <x v="50"/>
    <n v="69.800000000000011"/>
    <n v="21"/>
    <n v="7"/>
    <x v="0"/>
    <x v="3"/>
    <x v="8"/>
    <n v="1"/>
    <n v="19"/>
    <m/>
  </r>
  <r>
    <s v="INLABA-250708-AG-2-2-MAM"/>
    <s v="Alonso Grosso"/>
    <d v="2008-07-25T00:00:00"/>
    <x v="2"/>
    <d v="1899-12-30T11:19:00"/>
    <d v="1899-12-30T12:02:00"/>
    <x v="30"/>
    <n v="2"/>
    <n v="2"/>
    <n v="2"/>
    <x v="1"/>
    <x v="5"/>
    <s v="La Barrita de los Anegados, Isla Natividad, Baja California Sur"/>
    <x v="0"/>
    <n v="42.57"/>
    <n v="12.9"/>
    <n v="33.33"/>
    <n v="10.1"/>
    <n v="42.57"/>
    <n v="12.9"/>
    <s v="n/d"/>
    <s v="n/d"/>
    <x v="50"/>
    <x v="50"/>
    <n v="69.800000000000011"/>
    <n v="21"/>
    <n v="7"/>
    <x v="0"/>
    <x v="4"/>
    <x v="10"/>
    <n v="1"/>
    <n v="22"/>
    <m/>
  </r>
  <r>
    <s v="INLABA-250708-AG-2-2-MAM"/>
    <s v="Alonso Grosso"/>
    <d v="2008-07-25T00:00:00"/>
    <x v="2"/>
    <d v="1899-12-30T11:19:00"/>
    <d v="1899-12-30T12:02:00"/>
    <x v="30"/>
    <n v="2"/>
    <n v="2"/>
    <n v="2"/>
    <x v="1"/>
    <x v="5"/>
    <s v="La Barrita de los Anegados, Isla Natividad, Baja California Sur"/>
    <x v="0"/>
    <n v="42.57"/>
    <n v="12.9"/>
    <n v="33.33"/>
    <n v="10.1"/>
    <n v="42.57"/>
    <n v="12.9"/>
    <s v="n/d"/>
    <s v="n/d"/>
    <x v="50"/>
    <x v="50"/>
    <n v="69.800000000000011"/>
    <n v="21"/>
    <n v="7"/>
    <x v="0"/>
    <x v="4"/>
    <x v="12"/>
    <n v="1"/>
    <n v="22"/>
    <m/>
  </r>
  <r>
    <s v="INLABA-250708-AG-2-2-MAM"/>
    <s v="Alonso Grosso"/>
    <d v="2008-07-25T00:00:00"/>
    <x v="2"/>
    <d v="1899-12-30T11:19:00"/>
    <d v="1899-12-30T12:02:00"/>
    <x v="30"/>
    <n v="2"/>
    <n v="2"/>
    <n v="2"/>
    <x v="1"/>
    <x v="5"/>
    <s v="La Barrita de los Anegados, Isla Natividad, Baja California Sur"/>
    <x v="0"/>
    <n v="42.57"/>
    <n v="12.9"/>
    <n v="33.33"/>
    <n v="10.1"/>
    <n v="42.57"/>
    <n v="12.9"/>
    <s v="n/d"/>
    <s v="n/d"/>
    <x v="50"/>
    <x v="50"/>
    <n v="69.800000000000011"/>
    <n v="21"/>
    <n v="7"/>
    <x v="0"/>
    <x v="4"/>
    <x v="13"/>
    <n v="1"/>
    <n v="22"/>
    <m/>
  </r>
  <r>
    <s v="INLABA-250708-AG-2-2-MAM"/>
    <s v="Alonso Grosso"/>
    <d v="2008-07-25T00:00:00"/>
    <x v="2"/>
    <d v="1899-12-30T11:19:00"/>
    <d v="1899-12-30T12:02:00"/>
    <x v="30"/>
    <n v="2"/>
    <n v="2"/>
    <n v="2"/>
    <x v="1"/>
    <x v="5"/>
    <s v="La Barrita de los Anegados, Isla Natividad, Baja California Sur"/>
    <x v="0"/>
    <n v="42.57"/>
    <n v="12.9"/>
    <n v="33.33"/>
    <n v="10.1"/>
    <n v="42.57"/>
    <n v="12.9"/>
    <s v="n/d"/>
    <s v="n/d"/>
    <x v="50"/>
    <x v="50"/>
    <n v="69.800000000000011"/>
    <n v="21"/>
    <n v="7"/>
    <x v="0"/>
    <x v="5"/>
    <x v="13"/>
    <n v="1"/>
    <n v="24"/>
    <m/>
  </r>
  <r>
    <s v="INLABA-250708-AG-2-2-MAM"/>
    <s v="Alonso Grosso"/>
    <d v="2008-07-25T00:00:00"/>
    <x v="2"/>
    <d v="1899-12-30T11:19:00"/>
    <d v="1899-12-30T12:02:00"/>
    <x v="30"/>
    <n v="2"/>
    <n v="2"/>
    <n v="2"/>
    <x v="1"/>
    <x v="5"/>
    <s v="La Barrita de los Anegados, Isla Natividad, Baja California Sur"/>
    <x v="0"/>
    <n v="42.57"/>
    <n v="12.9"/>
    <n v="33.33"/>
    <n v="10.1"/>
    <n v="42.57"/>
    <n v="12.9"/>
    <s v="n/d"/>
    <s v="n/d"/>
    <x v="50"/>
    <x v="50"/>
    <n v="69.800000000000011"/>
    <n v="21"/>
    <n v="7"/>
    <x v="0"/>
    <x v="6"/>
    <x v="11"/>
    <n v="1"/>
    <n v="26"/>
    <m/>
  </r>
  <r>
    <s v="INLABA-250708-AG-2-2-MAM"/>
    <s v="Alonso Grosso"/>
    <d v="2008-07-25T00:00:00"/>
    <x v="2"/>
    <d v="1899-12-30T11:19:00"/>
    <d v="1899-12-30T12:02:00"/>
    <x v="30"/>
    <n v="2"/>
    <n v="2"/>
    <n v="2"/>
    <x v="1"/>
    <x v="5"/>
    <s v="La Barrita de los Anegados, Isla Natividad, Baja California Sur"/>
    <x v="0"/>
    <n v="42.57"/>
    <n v="12.9"/>
    <n v="33.33"/>
    <n v="10.1"/>
    <n v="42.57"/>
    <n v="12.9"/>
    <s v="n/d"/>
    <s v="n/d"/>
    <x v="50"/>
    <x v="50"/>
    <n v="69.800000000000011"/>
    <n v="21"/>
    <n v="7"/>
    <x v="0"/>
    <x v="6"/>
    <x v="16"/>
    <n v="1"/>
    <n v="26"/>
    <m/>
  </r>
  <r>
    <s v="INLABA-250708-AG-2-2-MAM"/>
    <s v="Alonso Grosso"/>
    <d v="2008-07-25T00:00:00"/>
    <x v="2"/>
    <d v="1899-12-30T11:19:00"/>
    <d v="1899-12-30T12:02:00"/>
    <x v="30"/>
    <n v="2"/>
    <n v="2"/>
    <n v="2"/>
    <x v="1"/>
    <x v="5"/>
    <s v="La Barrita de los Anegados, Isla Natividad, Baja California Sur"/>
    <x v="0"/>
    <n v="42.57"/>
    <n v="12.9"/>
    <n v="33.33"/>
    <n v="10.1"/>
    <n v="42.57"/>
    <n v="12.9"/>
    <s v="n/d"/>
    <s v="n/d"/>
    <x v="50"/>
    <x v="50"/>
    <n v="69.800000000000011"/>
    <n v="21"/>
    <n v="7"/>
    <x v="0"/>
    <x v="7"/>
    <x v="12"/>
    <n v="1"/>
    <n v="28"/>
    <m/>
  </r>
  <r>
    <s v="INLABA-250708-AG-2-2-MAM"/>
    <s v="Alonso Grosso"/>
    <d v="2008-07-25T00:00:00"/>
    <x v="2"/>
    <d v="1899-12-30T11:19:00"/>
    <d v="1899-12-30T12:02:00"/>
    <x v="30"/>
    <n v="2"/>
    <n v="2"/>
    <n v="2"/>
    <x v="1"/>
    <x v="5"/>
    <s v="La Barrita de los Anegados, Isla Natividad, Baja California Sur"/>
    <x v="0"/>
    <n v="42.57"/>
    <n v="12.9"/>
    <n v="33.33"/>
    <n v="10.1"/>
    <n v="42.57"/>
    <n v="12.9"/>
    <s v="n/d"/>
    <s v="n/d"/>
    <x v="50"/>
    <x v="50"/>
    <n v="69.800000000000011"/>
    <n v="21"/>
    <n v="7"/>
    <x v="0"/>
    <x v="7"/>
    <x v="13"/>
    <n v="1"/>
    <n v="28"/>
    <m/>
  </r>
  <r>
    <s v="INLABA-250708-AG-2-2-MAM"/>
    <s v="Alonso Grosso"/>
    <d v="2008-07-25T00:00:00"/>
    <x v="2"/>
    <d v="1899-12-30T11:19:00"/>
    <d v="1899-12-30T12:02:00"/>
    <x v="30"/>
    <n v="2"/>
    <n v="2"/>
    <n v="2"/>
    <x v="1"/>
    <x v="5"/>
    <s v="La Barrita de los Anegados, Isla Natividad, Baja California Sur"/>
    <x v="0"/>
    <n v="42.57"/>
    <n v="12.9"/>
    <n v="33.33"/>
    <n v="10.1"/>
    <n v="42.57"/>
    <n v="12.9"/>
    <s v="n/d"/>
    <s v="n/d"/>
    <x v="50"/>
    <x v="50"/>
    <n v="69.800000000000011"/>
    <n v="21"/>
    <n v="7"/>
    <x v="0"/>
    <x v="8"/>
    <x v="16"/>
    <n v="1"/>
    <n v="30"/>
    <m/>
  </r>
  <r>
    <s v="INLABA-250708-AG-2-2-MAM"/>
    <s v="Alonso Grosso"/>
    <d v="2008-07-25T00:00:00"/>
    <x v="2"/>
    <d v="1899-12-30T11:19:00"/>
    <d v="1899-12-30T12:02:00"/>
    <x v="30"/>
    <n v="2"/>
    <n v="2"/>
    <n v="2"/>
    <x v="1"/>
    <x v="5"/>
    <s v="La Barrita de los Anegados, Isla Natividad, Baja California Sur"/>
    <x v="0"/>
    <n v="42.57"/>
    <n v="12.9"/>
    <n v="33.33"/>
    <n v="10.1"/>
    <n v="42.57"/>
    <n v="12.9"/>
    <s v="n/d"/>
    <s v="n/d"/>
    <x v="50"/>
    <x v="50"/>
    <n v="69.800000000000011"/>
    <n v="21"/>
    <n v="7"/>
    <x v="0"/>
    <x v="9"/>
    <x v="14"/>
    <n v="1"/>
    <n v="31"/>
    <m/>
  </r>
  <r>
    <s v="INLABA-250708-AG-2-2-MAM"/>
    <s v="Alonso Grosso"/>
    <d v="2008-07-25T00:00:00"/>
    <x v="2"/>
    <d v="1899-12-30T11:19:00"/>
    <d v="1899-12-30T12:02:00"/>
    <x v="30"/>
    <n v="2"/>
    <n v="2"/>
    <n v="2"/>
    <x v="1"/>
    <x v="5"/>
    <s v="La Barrita de los Anegados, Isla Natividad, Baja California Sur"/>
    <x v="0"/>
    <n v="42.57"/>
    <n v="12.9"/>
    <n v="33.33"/>
    <n v="10.1"/>
    <n v="42.57"/>
    <n v="12.9"/>
    <s v="n/d"/>
    <s v="n/d"/>
    <x v="50"/>
    <x v="50"/>
    <n v="69.800000000000011"/>
    <n v="21"/>
    <n v="7"/>
    <x v="0"/>
    <x v="10"/>
    <x v="9"/>
    <n v="1"/>
    <n v="35"/>
    <m/>
  </r>
  <r>
    <s v="INLABA-250708-AG-2-2-MAM"/>
    <s v="Alonso Grosso"/>
    <d v="2008-07-25T00:00:00"/>
    <x v="2"/>
    <d v="1899-12-30T11:19:00"/>
    <d v="1899-12-30T12:02:00"/>
    <x v="30"/>
    <n v="2"/>
    <n v="2"/>
    <n v="2"/>
    <x v="1"/>
    <x v="5"/>
    <s v="La Barrita de los Anegados, Isla Natividad, Baja California Sur"/>
    <x v="0"/>
    <n v="42.57"/>
    <n v="12.9"/>
    <n v="33.33"/>
    <n v="10.1"/>
    <n v="42.57"/>
    <n v="12.9"/>
    <s v="n/d"/>
    <s v="n/d"/>
    <x v="50"/>
    <x v="50"/>
    <n v="69.800000000000011"/>
    <n v="21"/>
    <n v="7"/>
    <x v="0"/>
    <x v="11"/>
    <x v="9"/>
    <n v="1"/>
    <n v="40"/>
    <m/>
  </r>
  <r>
    <s v="INLABA-250708-AG-2-2-MAM"/>
    <s v="Alonso Grosso"/>
    <d v="2008-07-25T00:00:00"/>
    <x v="2"/>
    <d v="1899-12-30T11:19:00"/>
    <d v="1899-12-30T12:02:00"/>
    <x v="30"/>
    <n v="2"/>
    <n v="2"/>
    <n v="2"/>
    <x v="1"/>
    <x v="5"/>
    <s v="La Barrita de los Anegados, Isla Natividad, Baja California Sur"/>
    <x v="0"/>
    <n v="42.57"/>
    <n v="12.9"/>
    <n v="33.33"/>
    <n v="10.1"/>
    <n v="42.57"/>
    <n v="12.9"/>
    <s v="n/d"/>
    <s v="n/d"/>
    <x v="50"/>
    <x v="50"/>
    <n v="69.800000000000011"/>
    <n v="21"/>
    <n v="7"/>
    <x v="0"/>
    <x v="12"/>
    <x v="13"/>
    <n v="1"/>
    <n v="42"/>
    <m/>
  </r>
  <r>
    <s v="INLABA-250708-RV-1-1-MAM"/>
    <s v="Roberto Vazquez"/>
    <d v="2008-07-25T00:00:00"/>
    <x v="2"/>
    <d v="1899-12-30T11:25:00"/>
    <d v="1899-12-30T12:19:00"/>
    <x v="7"/>
    <n v="2"/>
    <n v="1"/>
    <n v="1"/>
    <x v="0"/>
    <x v="5"/>
    <s v="La Barrita de los Anegados, Isla Natividad, Baja California Sur"/>
    <x v="0"/>
    <n v="30.69"/>
    <n v="9.3000000000000007"/>
    <n v="23.099999999999998"/>
    <n v="7"/>
    <n v="30.69"/>
    <n v="9.3000000000000007"/>
    <s v="n/d"/>
    <s v="n/d"/>
    <x v="51"/>
    <x v="51"/>
    <n v="64.400000000000006"/>
    <n v="18"/>
    <n v="10"/>
    <x v="0"/>
    <x v="25"/>
    <x v="23"/>
    <n v="0"/>
    <m/>
    <n v="300"/>
  </r>
  <r>
    <s v="INLABA-250708-RV-1-1-MAZ"/>
    <s v="Roberto Vazquez"/>
    <d v="2008-07-25T00:00:00"/>
    <x v="2"/>
    <d v="1899-12-30T11:25:00"/>
    <d v="1899-12-30T12:19:00"/>
    <x v="7"/>
    <n v="2"/>
    <n v="1"/>
    <n v="1"/>
    <x v="0"/>
    <x v="5"/>
    <s v="La Barrita de los Anegados, Isla Natividad, Baja California Sur"/>
    <x v="0"/>
    <n v="30.69"/>
    <n v="9.3000000000000007"/>
    <n v="23.099999999999998"/>
    <n v="7"/>
    <n v="30.69"/>
    <n v="9.3000000000000007"/>
    <s v="n/d"/>
    <s v="n/d"/>
    <x v="51"/>
    <x v="51"/>
    <n v="64.400000000000006"/>
    <n v="18"/>
    <n v="10"/>
    <x v="1"/>
    <x v="1"/>
    <x v="13"/>
    <n v="1"/>
    <n v="7"/>
    <n v="300"/>
  </r>
  <r>
    <s v="INLABA-250708-RV-1-1-MAZ"/>
    <s v="Roberto Vazquez"/>
    <d v="2008-07-25T00:00:00"/>
    <x v="2"/>
    <d v="1899-12-30T11:25:00"/>
    <d v="1899-12-30T12:19:00"/>
    <x v="7"/>
    <n v="2"/>
    <n v="1"/>
    <n v="1"/>
    <x v="0"/>
    <x v="5"/>
    <s v="La Barrita de los Anegados, Isla Natividad, Baja California Sur"/>
    <x v="0"/>
    <n v="30.69"/>
    <n v="9.3000000000000007"/>
    <n v="23.099999999999998"/>
    <n v="7"/>
    <n v="30.69"/>
    <n v="9.3000000000000007"/>
    <s v="n/d"/>
    <s v="n/d"/>
    <x v="51"/>
    <x v="51"/>
    <n v="64.400000000000006"/>
    <n v="18"/>
    <n v="10"/>
    <x v="1"/>
    <x v="1"/>
    <x v="17"/>
    <n v="1"/>
    <n v="7"/>
    <n v="300"/>
  </r>
  <r>
    <s v="INLABA-250708-AG-2-2-MAZ"/>
    <s v="Alonso Grosso"/>
    <d v="2008-07-25T00:00:00"/>
    <x v="2"/>
    <d v="1899-12-30T11:19:00"/>
    <d v="1899-12-30T12:02:00"/>
    <x v="30"/>
    <n v="2"/>
    <n v="2"/>
    <n v="2"/>
    <x v="1"/>
    <x v="5"/>
    <s v="La Barrita de los Anegados, Isla Natividad, Baja California Sur"/>
    <x v="0"/>
    <n v="42.57"/>
    <n v="12.9"/>
    <n v="33.33"/>
    <n v="10.1"/>
    <n v="42.57"/>
    <n v="12.9"/>
    <s v="n/d"/>
    <s v="n/d"/>
    <x v="50"/>
    <x v="50"/>
    <n v="69.800000000000011"/>
    <n v="21"/>
    <n v="7"/>
    <x v="1"/>
    <x v="1"/>
    <x v="18"/>
    <n v="1"/>
    <n v="31"/>
    <m/>
  </r>
  <r>
    <s v="INLABA-250708-RV-1-1-MAZ"/>
    <s v="Roberto Vazquez"/>
    <d v="2008-07-25T00:00:00"/>
    <x v="2"/>
    <d v="1899-12-30T11:25:00"/>
    <d v="1899-12-30T12:19:00"/>
    <x v="7"/>
    <n v="2"/>
    <n v="1"/>
    <n v="1"/>
    <x v="0"/>
    <x v="5"/>
    <s v="La Barrita de los Anegados, Isla Natividad, Baja California Sur"/>
    <x v="0"/>
    <n v="30.69"/>
    <n v="9.3000000000000007"/>
    <n v="23.099999999999998"/>
    <n v="7"/>
    <n v="30.69"/>
    <n v="9.3000000000000007"/>
    <s v="n/d"/>
    <s v="n/d"/>
    <x v="51"/>
    <x v="51"/>
    <n v="64.400000000000006"/>
    <n v="18"/>
    <n v="10"/>
    <x v="1"/>
    <x v="2"/>
    <x v="11"/>
    <n v="1"/>
    <n v="12"/>
    <n v="300"/>
  </r>
  <r>
    <s v="INLABA-250708-RV-1-1-MAZ"/>
    <s v="Roberto Vazquez"/>
    <d v="2008-07-25T00:00:00"/>
    <x v="2"/>
    <d v="1899-12-30T11:25:00"/>
    <d v="1899-12-30T12:19:00"/>
    <x v="7"/>
    <n v="2"/>
    <n v="1"/>
    <n v="1"/>
    <x v="0"/>
    <x v="5"/>
    <s v="La Barrita de los Anegados, Isla Natividad, Baja California Sur"/>
    <x v="0"/>
    <n v="30.69"/>
    <n v="9.3000000000000007"/>
    <n v="23.099999999999998"/>
    <n v="7"/>
    <n v="30.69"/>
    <n v="9.3000000000000007"/>
    <s v="n/d"/>
    <s v="n/d"/>
    <x v="51"/>
    <x v="51"/>
    <n v="64.400000000000006"/>
    <n v="18"/>
    <n v="10"/>
    <x v="1"/>
    <x v="2"/>
    <x v="19"/>
    <n v="1"/>
    <n v="12"/>
    <n v="300"/>
  </r>
  <r>
    <s v="INLABA-250708-AG-2-2-MAZ"/>
    <s v="Alonso Grosso"/>
    <d v="2008-07-25T00:00:00"/>
    <x v="2"/>
    <d v="1899-12-30T11:19:00"/>
    <d v="1899-12-30T12:02:00"/>
    <x v="30"/>
    <n v="2"/>
    <n v="2"/>
    <n v="2"/>
    <x v="1"/>
    <x v="5"/>
    <s v="La Barrita de los Anegados, Isla Natividad, Baja California Sur"/>
    <x v="0"/>
    <n v="42.57"/>
    <n v="12.9"/>
    <n v="33.33"/>
    <n v="10.1"/>
    <n v="42.57"/>
    <n v="12.9"/>
    <s v="n/d"/>
    <s v="n/d"/>
    <x v="50"/>
    <x v="50"/>
    <n v="69.800000000000011"/>
    <n v="21"/>
    <n v="7"/>
    <x v="1"/>
    <x v="2"/>
    <x v="17"/>
    <n v="1"/>
    <n v="33"/>
    <m/>
  </r>
  <r>
    <s v="INLABA-250708-AG-2-2-MAZ"/>
    <s v="Alonso Grosso"/>
    <d v="2008-07-25T00:00:00"/>
    <x v="2"/>
    <d v="1899-12-30T11:19:00"/>
    <d v="1899-12-30T12:02:00"/>
    <x v="30"/>
    <n v="2"/>
    <n v="2"/>
    <n v="2"/>
    <x v="1"/>
    <x v="5"/>
    <s v="La Barrita de los Anegados, Isla Natividad, Baja California Sur"/>
    <x v="0"/>
    <n v="42.57"/>
    <n v="12.9"/>
    <n v="33.33"/>
    <n v="10.1"/>
    <n v="42.57"/>
    <n v="12.9"/>
    <s v="n/d"/>
    <s v="n/d"/>
    <x v="50"/>
    <x v="50"/>
    <n v="69.800000000000011"/>
    <n v="21"/>
    <n v="7"/>
    <x v="1"/>
    <x v="2"/>
    <x v="18"/>
    <n v="1"/>
    <n v="33"/>
    <m/>
  </r>
  <r>
    <s v="INLABA-250708-RV-1-1-MAZ"/>
    <s v="Roberto Vazquez"/>
    <d v="2008-07-25T00:00:00"/>
    <x v="2"/>
    <d v="1899-12-30T11:25:00"/>
    <d v="1899-12-30T12:19:00"/>
    <x v="7"/>
    <n v="2"/>
    <n v="1"/>
    <n v="1"/>
    <x v="0"/>
    <x v="5"/>
    <s v="La Barrita de los Anegados, Isla Natividad, Baja California Sur"/>
    <x v="0"/>
    <n v="30.69"/>
    <n v="9.3000000000000007"/>
    <n v="23.099999999999998"/>
    <n v="7"/>
    <n v="30.69"/>
    <n v="9.3000000000000007"/>
    <s v="n/d"/>
    <s v="n/d"/>
    <x v="51"/>
    <x v="51"/>
    <n v="64.400000000000006"/>
    <n v="18"/>
    <n v="10"/>
    <x v="1"/>
    <x v="3"/>
    <x v="17"/>
    <n v="1"/>
    <n v="19"/>
    <n v="300"/>
  </r>
  <r>
    <s v="INLABA-250708-AG-2-2-MAZ"/>
    <s v="Alonso Grosso"/>
    <d v="2008-07-25T00:00:00"/>
    <x v="2"/>
    <d v="1899-12-30T11:19:00"/>
    <d v="1899-12-30T12:02:00"/>
    <x v="30"/>
    <n v="2"/>
    <n v="2"/>
    <n v="2"/>
    <x v="1"/>
    <x v="5"/>
    <s v="La Barrita de los Anegados, Isla Natividad, Baja California Sur"/>
    <x v="0"/>
    <n v="42.57"/>
    <n v="12.9"/>
    <n v="33.33"/>
    <n v="10.1"/>
    <n v="42.57"/>
    <n v="12.9"/>
    <s v="n/d"/>
    <s v="n/d"/>
    <x v="50"/>
    <x v="50"/>
    <n v="69.800000000000011"/>
    <n v="21"/>
    <n v="7"/>
    <x v="1"/>
    <x v="3"/>
    <x v="17"/>
    <n v="1"/>
    <n v="37"/>
    <m/>
  </r>
  <r>
    <s v="INLABA-250708-RV-1-1-MAZ"/>
    <s v="Roberto Vazquez"/>
    <d v="2008-07-25T00:00:00"/>
    <x v="2"/>
    <d v="1899-12-30T11:25:00"/>
    <d v="1899-12-30T12:19:00"/>
    <x v="7"/>
    <n v="2"/>
    <n v="1"/>
    <n v="1"/>
    <x v="0"/>
    <x v="5"/>
    <s v="La Barrita de los Anegados, Isla Natividad, Baja California Sur"/>
    <x v="0"/>
    <n v="30.69"/>
    <n v="9.3000000000000007"/>
    <n v="23.099999999999998"/>
    <n v="7"/>
    <n v="30.69"/>
    <n v="9.3000000000000007"/>
    <s v="n/d"/>
    <s v="n/d"/>
    <x v="51"/>
    <x v="51"/>
    <n v="64.400000000000006"/>
    <n v="18"/>
    <n v="10"/>
    <x v="1"/>
    <x v="4"/>
    <x v="16"/>
    <n v="1"/>
    <n v="21"/>
    <n v="300"/>
  </r>
  <r>
    <s v="INLABA-250708-AG-2-2-MAZ"/>
    <s v="Alonso Grosso"/>
    <d v="2008-07-25T00:00:00"/>
    <x v="2"/>
    <d v="1899-12-30T11:19:00"/>
    <d v="1899-12-30T12:02:00"/>
    <x v="30"/>
    <n v="2"/>
    <n v="2"/>
    <n v="2"/>
    <x v="1"/>
    <x v="5"/>
    <s v="La Barrita de los Anegados, Isla Natividad, Baja California Sur"/>
    <x v="0"/>
    <n v="42.57"/>
    <n v="12.9"/>
    <n v="33.33"/>
    <n v="10.1"/>
    <n v="42.57"/>
    <n v="12.9"/>
    <s v="n/d"/>
    <s v="n/d"/>
    <x v="50"/>
    <x v="50"/>
    <n v="69.800000000000011"/>
    <n v="21"/>
    <n v="7"/>
    <x v="1"/>
    <x v="4"/>
    <x v="17"/>
    <n v="1"/>
    <n v="42"/>
    <m/>
  </r>
  <r>
    <s v="INLABA-250708-RV-1-1-MAZ"/>
    <s v="Roberto Vazquez"/>
    <d v="2008-07-25T00:00:00"/>
    <x v="2"/>
    <d v="1899-12-30T11:25:00"/>
    <d v="1899-12-30T12:19:00"/>
    <x v="7"/>
    <n v="2"/>
    <n v="1"/>
    <n v="1"/>
    <x v="0"/>
    <x v="5"/>
    <s v="La Barrita de los Anegados, Isla Natividad, Baja California Sur"/>
    <x v="0"/>
    <n v="30.69"/>
    <n v="9.3000000000000007"/>
    <n v="23.099999999999998"/>
    <n v="7"/>
    <n v="30.69"/>
    <n v="9.3000000000000007"/>
    <s v="n/d"/>
    <s v="n/d"/>
    <x v="51"/>
    <x v="51"/>
    <n v="64.400000000000006"/>
    <n v="18"/>
    <n v="10"/>
    <x v="1"/>
    <x v="5"/>
    <x v="16"/>
    <n v="1"/>
    <n v="22"/>
    <n v="300"/>
  </r>
  <r>
    <s v="INLABA-250708-RV-1-1-MAZ"/>
    <s v="Roberto Vazquez"/>
    <d v="2008-07-25T00:00:00"/>
    <x v="2"/>
    <d v="1899-12-30T11:25:00"/>
    <d v="1899-12-30T12:19:00"/>
    <x v="7"/>
    <n v="2"/>
    <n v="1"/>
    <n v="1"/>
    <x v="0"/>
    <x v="5"/>
    <s v="La Barrita de los Anegados, Isla Natividad, Baja California Sur"/>
    <x v="0"/>
    <n v="30.69"/>
    <n v="9.3000000000000007"/>
    <n v="23.099999999999998"/>
    <n v="7"/>
    <n v="30.69"/>
    <n v="9.3000000000000007"/>
    <s v="n/d"/>
    <s v="n/d"/>
    <x v="51"/>
    <x v="51"/>
    <n v="64.400000000000006"/>
    <n v="18"/>
    <n v="10"/>
    <x v="1"/>
    <x v="5"/>
    <x v="14"/>
    <n v="1"/>
    <n v="22"/>
    <n v="300"/>
  </r>
  <r>
    <s v="INLABA-250708-RV-1-1-MAZ"/>
    <s v="Roberto Vazquez"/>
    <d v="2008-07-25T00:00:00"/>
    <x v="2"/>
    <d v="1899-12-30T11:25:00"/>
    <d v="1899-12-30T12:19:00"/>
    <x v="7"/>
    <n v="2"/>
    <n v="1"/>
    <n v="1"/>
    <x v="0"/>
    <x v="5"/>
    <s v="La Barrita de los Anegados, Isla Natividad, Baja California Sur"/>
    <x v="0"/>
    <n v="30.69"/>
    <n v="9.3000000000000007"/>
    <n v="23.099999999999998"/>
    <n v="7"/>
    <n v="30.69"/>
    <n v="9.3000000000000007"/>
    <s v="n/d"/>
    <s v="n/d"/>
    <x v="51"/>
    <x v="51"/>
    <n v="64.400000000000006"/>
    <n v="18"/>
    <n v="10"/>
    <x v="1"/>
    <x v="5"/>
    <x v="17"/>
    <n v="1"/>
    <n v="22"/>
    <n v="300"/>
  </r>
  <r>
    <s v="INLABA-250708-RV-1-1-MAZ"/>
    <s v="Roberto Vazquez"/>
    <d v="2008-07-25T00:00:00"/>
    <x v="2"/>
    <d v="1899-12-30T11:25:00"/>
    <d v="1899-12-30T12:19:00"/>
    <x v="7"/>
    <n v="2"/>
    <n v="1"/>
    <n v="1"/>
    <x v="0"/>
    <x v="5"/>
    <s v="La Barrita de los Anegados, Isla Natividad, Baja California Sur"/>
    <x v="0"/>
    <n v="30.69"/>
    <n v="9.3000000000000007"/>
    <n v="23.099999999999998"/>
    <n v="7"/>
    <n v="30.69"/>
    <n v="9.3000000000000007"/>
    <s v="n/d"/>
    <s v="n/d"/>
    <x v="51"/>
    <x v="51"/>
    <n v="64.400000000000006"/>
    <n v="18"/>
    <n v="10"/>
    <x v="1"/>
    <x v="5"/>
    <x v="17"/>
    <n v="1"/>
    <n v="22"/>
    <n v="300"/>
  </r>
  <r>
    <s v="INLABA-250708-RV-1-1-MAZ"/>
    <s v="Roberto Vazquez"/>
    <d v="2008-07-25T00:00:00"/>
    <x v="2"/>
    <d v="1899-12-30T11:25:00"/>
    <d v="1899-12-30T12:19:00"/>
    <x v="7"/>
    <n v="2"/>
    <n v="1"/>
    <n v="1"/>
    <x v="0"/>
    <x v="5"/>
    <s v="La Barrita de los Anegados, Isla Natividad, Baja California Sur"/>
    <x v="0"/>
    <n v="30.69"/>
    <n v="9.3000000000000007"/>
    <n v="23.099999999999998"/>
    <n v="7"/>
    <n v="30.69"/>
    <n v="9.3000000000000007"/>
    <s v="n/d"/>
    <s v="n/d"/>
    <x v="51"/>
    <x v="51"/>
    <n v="64.400000000000006"/>
    <n v="18"/>
    <n v="10"/>
    <x v="1"/>
    <x v="5"/>
    <x v="19"/>
    <n v="1"/>
    <n v="22"/>
    <n v="300"/>
  </r>
  <r>
    <s v="INLABA-250708-RV-1-1-MAZ"/>
    <s v="Roberto Vazquez"/>
    <d v="2008-07-25T00:00:00"/>
    <x v="2"/>
    <d v="1899-12-30T11:25:00"/>
    <d v="1899-12-30T12:19:00"/>
    <x v="7"/>
    <n v="2"/>
    <n v="1"/>
    <n v="1"/>
    <x v="0"/>
    <x v="5"/>
    <s v="La Barrita de los Anegados, Isla Natividad, Baja California Sur"/>
    <x v="0"/>
    <n v="30.69"/>
    <n v="9.3000000000000007"/>
    <n v="23.099999999999998"/>
    <n v="7"/>
    <n v="30.69"/>
    <n v="9.3000000000000007"/>
    <s v="n/d"/>
    <s v="n/d"/>
    <x v="51"/>
    <x v="51"/>
    <n v="64.400000000000006"/>
    <n v="18"/>
    <n v="10"/>
    <x v="1"/>
    <x v="6"/>
    <x v="17"/>
    <n v="1"/>
    <n v="26"/>
    <n v="300"/>
  </r>
  <r>
    <s v="INLABA-250708-RV-1-1-MAZ"/>
    <s v="Roberto Vazquez"/>
    <d v="2008-07-25T00:00:00"/>
    <x v="2"/>
    <d v="1899-12-30T11:25:00"/>
    <d v="1899-12-30T12:19:00"/>
    <x v="7"/>
    <n v="2"/>
    <n v="1"/>
    <n v="1"/>
    <x v="0"/>
    <x v="5"/>
    <s v="La Barrita de los Anegados, Isla Natividad, Baja California Sur"/>
    <x v="0"/>
    <n v="30.69"/>
    <n v="9.3000000000000007"/>
    <n v="23.099999999999998"/>
    <n v="7"/>
    <n v="30.69"/>
    <n v="9.3000000000000007"/>
    <s v="n/d"/>
    <s v="n/d"/>
    <x v="51"/>
    <x v="51"/>
    <n v="64.400000000000006"/>
    <n v="18"/>
    <n v="10"/>
    <x v="1"/>
    <x v="7"/>
    <x v="16"/>
    <n v="1"/>
    <n v="34"/>
    <n v="300"/>
  </r>
  <r>
    <s v="INLABA-250708-RV-1-1-MAZ"/>
    <s v="Roberto Vazquez"/>
    <d v="2008-07-25T00:00:00"/>
    <x v="2"/>
    <d v="1899-12-30T11:25:00"/>
    <d v="1899-12-30T12:19:00"/>
    <x v="7"/>
    <n v="2"/>
    <n v="1"/>
    <n v="1"/>
    <x v="0"/>
    <x v="5"/>
    <s v="La Barrita de los Anegados, Isla Natividad, Baja California Sur"/>
    <x v="0"/>
    <n v="30.69"/>
    <n v="9.3000000000000007"/>
    <n v="23.099999999999998"/>
    <n v="7"/>
    <n v="30.69"/>
    <n v="9.3000000000000007"/>
    <s v="n/d"/>
    <s v="n/d"/>
    <x v="51"/>
    <x v="51"/>
    <n v="64.400000000000006"/>
    <n v="18"/>
    <n v="10"/>
    <x v="1"/>
    <x v="7"/>
    <x v="17"/>
    <n v="1"/>
    <n v="34"/>
    <n v="300"/>
  </r>
  <r>
    <s v="INLABA-250708-RV-1-1-MAZ"/>
    <s v="Roberto Vazquez"/>
    <d v="2008-07-25T00:00:00"/>
    <x v="2"/>
    <d v="1899-12-30T11:25:00"/>
    <d v="1899-12-30T12:19:00"/>
    <x v="7"/>
    <n v="2"/>
    <n v="1"/>
    <n v="1"/>
    <x v="0"/>
    <x v="5"/>
    <s v="La Barrita de los Anegados, Isla Natividad, Baja California Sur"/>
    <x v="0"/>
    <n v="30.69"/>
    <n v="9.3000000000000007"/>
    <n v="23.099999999999998"/>
    <n v="7"/>
    <n v="30.69"/>
    <n v="9.3000000000000007"/>
    <s v="n/d"/>
    <s v="n/d"/>
    <x v="51"/>
    <x v="51"/>
    <n v="64.400000000000006"/>
    <n v="18"/>
    <n v="10"/>
    <x v="1"/>
    <x v="8"/>
    <x v="14"/>
    <n v="1"/>
    <n v="38"/>
    <n v="300"/>
  </r>
  <r>
    <s v="INLABA-250708-RV-1-1-MAZ"/>
    <s v="Roberto Vazquez"/>
    <d v="2008-07-25T00:00:00"/>
    <x v="2"/>
    <d v="1899-12-30T11:25:00"/>
    <d v="1899-12-30T12:19:00"/>
    <x v="7"/>
    <n v="2"/>
    <n v="1"/>
    <n v="1"/>
    <x v="0"/>
    <x v="5"/>
    <s v="La Barrita de los Anegados, Isla Natividad, Baja California Sur"/>
    <x v="0"/>
    <n v="30.69"/>
    <n v="9.3000000000000007"/>
    <n v="23.099999999999998"/>
    <n v="7"/>
    <n v="30.69"/>
    <n v="9.3000000000000007"/>
    <s v="n/d"/>
    <s v="n/d"/>
    <x v="51"/>
    <x v="51"/>
    <n v="64.400000000000006"/>
    <n v="18"/>
    <n v="10"/>
    <x v="1"/>
    <x v="9"/>
    <x v="19"/>
    <n v="1"/>
    <n v="40"/>
    <n v="300"/>
  </r>
  <r>
    <s v="INPUPR-250708-AG-1-5-MAM"/>
    <s v="Alonso Grosso"/>
    <d v="2008-07-25T00:00:00"/>
    <x v="2"/>
    <d v="1899-12-30T09:20:00"/>
    <d v="1899-12-30T10:07:00"/>
    <x v="9"/>
    <n v="2"/>
    <n v="1"/>
    <n v="5"/>
    <x v="4"/>
    <x v="3"/>
    <s v="Punta Prieta, Isla Natividad Baja California Sur"/>
    <x v="1"/>
    <n v="37.949999999999996"/>
    <n v="11.5"/>
    <n v="33"/>
    <n v="10"/>
    <n v="37.949999999999996"/>
    <n v="11.5"/>
    <s v="n/d"/>
    <s v="n/d"/>
    <x v="52"/>
    <x v="52"/>
    <n v="64.400000000000006"/>
    <n v="18"/>
    <n v="8"/>
    <x v="0"/>
    <x v="1"/>
    <x v="16"/>
    <n v="1"/>
    <n v="1"/>
    <m/>
  </r>
  <r>
    <s v="INPUPR-250708-AG-1-5-MAM"/>
    <s v="Alonso Grosso"/>
    <d v="2008-07-25T00:00:00"/>
    <x v="2"/>
    <d v="1899-12-30T09:20:00"/>
    <d v="1899-12-30T10:07:00"/>
    <x v="9"/>
    <n v="2"/>
    <n v="1"/>
    <n v="5"/>
    <x v="4"/>
    <x v="3"/>
    <s v="Punta Prieta, Isla Natividad Baja California Sur"/>
    <x v="1"/>
    <n v="37.949999999999996"/>
    <n v="11.5"/>
    <n v="33"/>
    <n v="10"/>
    <n v="37.949999999999996"/>
    <n v="11.5"/>
    <s v="n/d"/>
    <s v="n/d"/>
    <x v="52"/>
    <x v="52"/>
    <n v="64.400000000000006"/>
    <n v="18"/>
    <n v="8"/>
    <x v="0"/>
    <x v="2"/>
    <x v="16"/>
    <n v="1"/>
    <n v="6"/>
    <m/>
  </r>
  <r>
    <s v="INPUPR-250708-AG-1-5-MAM"/>
    <s v="Alonso Grosso"/>
    <d v="2008-07-25T00:00:00"/>
    <x v="2"/>
    <d v="1899-12-30T09:20:00"/>
    <d v="1899-12-30T10:07:00"/>
    <x v="9"/>
    <n v="2"/>
    <n v="1"/>
    <n v="5"/>
    <x v="4"/>
    <x v="3"/>
    <s v="Punta Prieta, Isla Natividad Baja California Sur"/>
    <x v="1"/>
    <n v="37.949999999999996"/>
    <n v="11.5"/>
    <n v="33"/>
    <n v="10"/>
    <n v="37.949999999999996"/>
    <n v="11.5"/>
    <s v="n/d"/>
    <s v="n/d"/>
    <x v="52"/>
    <x v="52"/>
    <n v="64.400000000000006"/>
    <n v="18"/>
    <n v="8"/>
    <x v="0"/>
    <x v="3"/>
    <x v="8"/>
    <n v="1"/>
    <n v="8"/>
    <m/>
  </r>
  <r>
    <s v="INPUPR-250708-AG-1-5-MAM"/>
    <s v="Alonso Grosso"/>
    <d v="2008-07-25T00:00:00"/>
    <x v="2"/>
    <d v="1899-12-30T09:20:00"/>
    <d v="1899-12-30T10:07:00"/>
    <x v="9"/>
    <n v="2"/>
    <n v="1"/>
    <n v="5"/>
    <x v="4"/>
    <x v="3"/>
    <s v="Punta Prieta, Isla Natividad Baja California Sur"/>
    <x v="1"/>
    <n v="37.949999999999996"/>
    <n v="11.5"/>
    <n v="33"/>
    <n v="10"/>
    <n v="37.949999999999996"/>
    <n v="11.5"/>
    <s v="n/d"/>
    <s v="n/d"/>
    <x v="52"/>
    <x v="52"/>
    <n v="64.400000000000006"/>
    <n v="18"/>
    <n v="8"/>
    <x v="0"/>
    <x v="4"/>
    <x v="14"/>
    <n v="1"/>
    <n v="9"/>
    <m/>
  </r>
  <r>
    <s v="INPUPR-250708-AG-1-5-MAM"/>
    <s v="Alonso Grosso"/>
    <d v="2008-07-25T00:00:00"/>
    <x v="2"/>
    <d v="1899-12-30T09:20:00"/>
    <d v="1899-12-30T10:07:00"/>
    <x v="9"/>
    <n v="2"/>
    <n v="1"/>
    <n v="5"/>
    <x v="4"/>
    <x v="3"/>
    <s v="Punta Prieta, Isla Natividad Baja California Sur"/>
    <x v="1"/>
    <n v="37.949999999999996"/>
    <n v="11.5"/>
    <n v="33"/>
    <n v="10"/>
    <n v="37.949999999999996"/>
    <n v="11.5"/>
    <s v="n/d"/>
    <s v="n/d"/>
    <x v="52"/>
    <x v="52"/>
    <n v="64.400000000000006"/>
    <n v="18"/>
    <n v="8"/>
    <x v="0"/>
    <x v="5"/>
    <x v="17"/>
    <n v="1"/>
    <n v="11"/>
    <m/>
  </r>
  <r>
    <s v="INPUPR-250708-AG-1-5-MAM"/>
    <s v="Alonso Grosso"/>
    <d v="2008-07-25T00:00:00"/>
    <x v="2"/>
    <d v="1899-12-30T09:20:00"/>
    <d v="1899-12-30T10:07:00"/>
    <x v="9"/>
    <n v="2"/>
    <n v="1"/>
    <n v="5"/>
    <x v="4"/>
    <x v="3"/>
    <s v="Punta Prieta, Isla Natividad Baja California Sur"/>
    <x v="1"/>
    <n v="37.949999999999996"/>
    <n v="11.5"/>
    <n v="33"/>
    <n v="10"/>
    <n v="37.949999999999996"/>
    <n v="11.5"/>
    <s v="n/d"/>
    <s v="n/d"/>
    <x v="52"/>
    <x v="52"/>
    <n v="64.400000000000006"/>
    <n v="18"/>
    <n v="8"/>
    <x v="0"/>
    <x v="5"/>
    <x v="18"/>
    <n v="1"/>
    <n v="11"/>
    <m/>
  </r>
  <r>
    <s v="INPUPR-250708-AG-1-5-MAM"/>
    <s v="Alonso Grosso"/>
    <d v="2008-07-25T00:00:00"/>
    <x v="2"/>
    <d v="1899-12-30T09:20:00"/>
    <d v="1899-12-30T10:07:00"/>
    <x v="9"/>
    <n v="2"/>
    <n v="1"/>
    <n v="5"/>
    <x v="4"/>
    <x v="3"/>
    <s v="Punta Prieta, Isla Natividad Baja California Sur"/>
    <x v="1"/>
    <n v="37.949999999999996"/>
    <n v="11.5"/>
    <n v="33"/>
    <n v="10"/>
    <n v="37.949999999999996"/>
    <n v="11.5"/>
    <s v="n/d"/>
    <s v="n/d"/>
    <x v="52"/>
    <x v="52"/>
    <n v="64.400000000000006"/>
    <n v="18"/>
    <n v="8"/>
    <x v="0"/>
    <x v="6"/>
    <x v="12"/>
    <n v="1"/>
    <n v="14"/>
    <m/>
  </r>
  <r>
    <s v="INPUPR-250708-AG-1-5-MAM"/>
    <s v="Alonso Grosso"/>
    <d v="2008-07-25T00:00:00"/>
    <x v="2"/>
    <d v="1899-12-30T09:20:00"/>
    <d v="1899-12-30T10:07:00"/>
    <x v="9"/>
    <n v="2"/>
    <n v="1"/>
    <n v="5"/>
    <x v="4"/>
    <x v="3"/>
    <s v="Punta Prieta, Isla Natividad Baja California Sur"/>
    <x v="1"/>
    <n v="37.949999999999996"/>
    <n v="11.5"/>
    <n v="33"/>
    <n v="10"/>
    <n v="37.949999999999996"/>
    <n v="11.5"/>
    <s v="n/d"/>
    <s v="n/d"/>
    <x v="52"/>
    <x v="52"/>
    <n v="64.400000000000006"/>
    <n v="18"/>
    <n v="8"/>
    <x v="0"/>
    <x v="6"/>
    <x v="13"/>
    <n v="1"/>
    <n v="14"/>
    <m/>
  </r>
  <r>
    <s v="INPUPR-250708-AG-1-5-MAM"/>
    <s v="Alonso Grosso"/>
    <d v="2008-07-25T00:00:00"/>
    <x v="2"/>
    <d v="1899-12-30T09:20:00"/>
    <d v="1899-12-30T10:07:00"/>
    <x v="9"/>
    <n v="2"/>
    <n v="1"/>
    <n v="5"/>
    <x v="4"/>
    <x v="3"/>
    <s v="Punta Prieta, Isla Natividad Baja California Sur"/>
    <x v="1"/>
    <n v="37.949999999999996"/>
    <n v="11.5"/>
    <n v="33"/>
    <n v="10"/>
    <n v="37.949999999999996"/>
    <n v="11.5"/>
    <s v="n/d"/>
    <s v="n/d"/>
    <x v="52"/>
    <x v="52"/>
    <n v="64.400000000000006"/>
    <n v="18"/>
    <n v="8"/>
    <x v="0"/>
    <x v="6"/>
    <x v="14"/>
    <n v="1"/>
    <n v="14"/>
    <m/>
  </r>
  <r>
    <s v="INPUPR-250708-AG-1-5-MAM"/>
    <s v="Alonso Grosso"/>
    <d v="2008-07-25T00:00:00"/>
    <x v="2"/>
    <d v="1899-12-30T09:20:00"/>
    <d v="1899-12-30T10:07:00"/>
    <x v="9"/>
    <n v="2"/>
    <n v="1"/>
    <n v="5"/>
    <x v="4"/>
    <x v="3"/>
    <s v="Punta Prieta, Isla Natividad Baja California Sur"/>
    <x v="1"/>
    <n v="37.949999999999996"/>
    <n v="11.5"/>
    <n v="33"/>
    <n v="10"/>
    <n v="37.949999999999996"/>
    <n v="11.5"/>
    <s v="n/d"/>
    <s v="n/d"/>
    <x v="52"/>
    <x v="52"/>
    <n v="64.400000000000006"/>
    <n v="18"/>
    <n v="8"/>
    <x v="0"/>
    <x v="7"/>
    <x v="14"/>
    <n v="1"/>
    <n v="16"/>
    <m/>
  </r>
  <r>
    <s v="INPUPR-250708-AG-1-5-MAM"/>
    <s v="Alonso Grosso"/>
    <d v="2008-07-25T00:00:00"/>
    <x v="2"/>
    <d v="1899-12-30T09:20:00"/>
    <d v="1899-12-30T10:07:00"/>
    <x v="9"/>
    <n v="2"/>
    <n v="1"/>
    <n v="5"/>
    <x v="4"/>
    <x v="3"/>
    <s v="Punta Prieta, Isla Natividad Baja California Sur"/>
    <x v="1"/>
    <n v="37.949999999999996"/>
    <n v="11.5"/>
    <n v="33"/>
    <n v="10"/>
    <n v="37.949999999999996"/>
    <n v="11.5"/>
    <s v="n/d"/>
    <s v="n/d"/>
    <x v="52"/>
    <x v="52"/>
    <n v="64.400000000000006"/>
    <n v="18"/>
    <n v="8"/>
    <x v="0"/>
    <x v="7"/>
    <x v="17"/>
    <n v="1"/>
    <n v="16"/>
    <m/>
  </r>
  <r>
    <s v="INPUPR-250708-AG-1-5-MAM"/>
    <s v="Alonso Grosso"/>
    <d v="2008-07-25T00:00:00"/>
    <x v="2"/>
    <d v="1899-12-30T09:20:00"/>
    <d v="1899-12-30T10:07:00"/>
    <x v="9"/>
    <n v="2"/>
    <n v="1"/>
    <n v="5"/>
    <x v="4"/>
    <x v="3"/>
    <s v="Punta Prieta, Isla Natividad Baja California Sur"/>
    <x v="1"/>
    <n v="37.949999999999996"/>
    <n v="11.5"/>
    <n v="33"/>
    <n v="10"/>
    <n v="37.949999999999996"/>
    <n v="11.5"/>
    <s v="n/d"/>
    <s v="n/d"/>
    <x v="52"/>
    <x v="52"/>
    <n v="64.400000000000006"/>
    <n v="18"/>
    <n v="8"/>
    <x v="0"/>
    <x v="8"/>
    <x v="9"/>
    <n v="1"/>
    <n v="17"/>
    <m/>
  </r>
  <r>
    <s v="INPUPR-250708-AG-1-5-MAM"/>
    <s v="Alonso Grosso"/>
    <d v="2008-07-25T00:00:00"/>
    <x v="2"/>
    <d v="1899-12-30T09:20:00"/>
    <d v="1899-12-30T10:07:00"/>
    <x v="9"/>
    <n v="2"/>
    <n v="1"/>
    <n v="5"/>
    <x v="4"/>
    <x v="3"/>
    <s v="Punta Prieta, Isla Natividad Baja California Sur"/>
    <x v="1"/>
    <n v="37.949999999999996"/>
    <n v="11.5"/>
    <n v="33"/>
    <n v="10"/>
    <n v="37.949999999999996"/>
    <n v="11.5"/>
    <s v="n/d"/>
    <s v="n/d"/>
    <x v="52"/>
    <x v="52"/>
    <n v="64.400000000000006"/>
    <n v="18"/>
    <n v="8"/>
    <x v="0"/>
    <x v="8"/>
    <x v="11"/>
    <n v="1"/>
    <n v="17"/>
    <m/>
  </r>
  <r>
    <s v="INPUPR-250708-AG-1-5-MAM"/>
    <s v="Alonso Grosso"/>
    <d v="2008-07-25T00:00:00"/>
    <x v="2"/>
    <d v="1899-12-30T09:20:00"/>
    <d v="1899-12-30T10:07:00"/>
    <x v="9"/>
    <n v="2"/>
    <n v="1"/>
    <n v="5"/>
    <x v="4"/>
    <x v="3"/>
    <s v="Punta Prieta, Isla Natividad Baja California Sur"/>
    <x v="1"/>
    <n v="37.949999999999996"/>
    <n v="11.5"/>
    <n v="33"/>
    <n v="10"/>
    <n v="37.949999999999996"/>
    <n v="11.5"/>
    <s v="n/d"/>
    <s v="n/d"/>
    <x v="52"/>
    <x v="52"/>
    <n v="64.400000000000006"/>
    <n v="18"/>
    <n v="8"/>
    <x v="0"/>
    <x v="9"/>
    <x v="5"/>
    <n v="1"/>
    <n v="22"/>
    <m/>
  </r>
  <r>
    <s v="INPUPR-250708-AG-1-5-MAM"/>
    <s v="Alonso Grosso"/>
    <d v="2008-07-25T00:00:00"/>
    <x v="2"/>
    <d v="1899-12-30T09:20:00"/>
    <d v="1899-12-30T10:07:00"/>
    <x v="9"/>
    <n v="2"/>
    <n v="1"/>
    <n v="5"/>
    <x v="4"/>
    <x v="3"/>
    <s v="Punta Prieta, Isla Natividad Baja California Sur"/>
    <x v="1"/>
    <n v="37.949999999999996"/>
    <n v="11.5"/>
    <n v="33"/>
    <n v="10"/>
    <n v="37.949999999999996"/>
    <n v="11.5"/>
    <s v="n/d"/>
    <s v="n/d"/>
    <x v="52"/>
    <x v="52"/>
    <n v="64.400000000000006"/>
    <n v="18"/>
    <n v="8"/>
    <x v="0"/>
    <x v="10"/>
    <x v="11"/>
    <n v="1"/>
    <n v="27"/>
    <m/>
  </r>
  <r>
    <s v="INPUPR-250708-AG-1-5-MAM"/>
    <s v="Alonso Grosso"/>
    <d v="2008-07-25T00:00:00"/>
    <x v="2"/>
    <d v="1899-12-30T09:20:00"/>
    <d v="1899-12-30T10:07:00"/>
    <x v="9"/>
    <n v="2"/>
    <n v="1"/>
    <n v="5"/>
    <x v="4"/>
    <x v="3"/>
    <s v="Punta Prieta, Isla Natividad Baja California Sur"/>
    <x v="1"/>
    <n v="37.949999999999996"/>
    <n v="11.5"/>
    <n v="33"/>
    <n v="10"/>
    <n v="37.949999999999996"/>
    <n v="11.5"/>
    <s v="n/d"/>
    <s v="n/d"/>
    <x v="52"/>
    <x v="52"/>
    <n v="64.400000000000006"/>
    <n v="18"/>
    <n v="8"/>
    <x v="0"/>
    <x v="11"/>
    <x v="8"/>
    <n v="1"/>
    <n v="29"/>
    <m/>
  </r>
  <r>
    <s v="INPUPR-250708-AG-1-5-MAM"/>
    <s v="Alonso Grosso"/>
    <d v="2008-07-25T00:00:00"/>
    <x v="2"/>
    <d v="1899-12-30T09:20:00"/>
    <d v="1899-12-30T10:07:00"/>
    <x v="9"/>
    <n v="2"/>
    <n v="1"/>
    <n v="5"/>
    <x v="4"/>
    <x v="3"/>
    <s v="Punta Prieta, Isla Natividad Baja California Sur"/>
    <x v="1"/>
    <n v="37.949999999999996"/>
    <n v="11.5"/>
    <n v="33"/>
    <n v="10"/>
    <n v="37.949999999999996"/>
    <n v="11.5"/>
    <s v="n/d"/>
    <s v="n/d"/>
    <x v="52"/>
    <x v="52"/>
    <n v="64.400000000000006"/>
    <n v="18"/>
    <n v="8"/>
    <x v="0"/>
    <x v="12"/>
    <x v="14"/>
    <n v="1"/>
    <n v="33"/>
    <m/>
  </r>
  <r>
    <s v="INPUPR-250708-AG-1-5-MAM"/>
    <s v="Alonso Grosso"/>
    <d v="2008-07-25T00:00:00"/>
    <x v="2"/>
    <d v="1899-12-30T09:20:00"/>
    <d v="1899-12-30T10:07:00"/>
    <x v="9"/>
    <n v="2"/>
    <n v="1"/>
    <n v="5"/>
    <x v="4"/>
    <x v="3"/>
    <s v="Punta Prieta, Isla Natividad Baja California Sur"/>
    <x v="1"/>
    <n v="37.949999999999996"/>
    <n v="11.5"/>
    <n v="33"/>
    <n v="10"/>
    <n v="37.949999999999996"/>
    <n v="11.5"/>
    <s v="n/d"/>
    <s v="n/d"/>
    <x v="52"/>
    <x v="52"/>
    <n v="64.400000000000006"/>
    <n v="18"/>
    <n v="8"/>
    <x v="0"/>
    <x v="13"/>
    <x v="14"/>
    <n v="1"/>
    <n v="35"/>
    <m/>
  </r>
  <r>
    <s v="INPUPR-250708-AG-1-5-MAM"/>
    <s v="Alonso Grosso"/>
    <d v="2008-07-25T00:00:00"/>
    <x v="2"/>
    <d v="1899-12-30T09:20:00"/>
    <d v="1899-12-30T10:07:00"/>
    <x v="9"/>
    <n v="2"/>
    <n v="1"/>
    <n v="5"/>
    <x v="4"/>
    <x v="3"/>
    <s v="Punta Prieta, Isla Natividad Baja California Sur"/>
    <x v="1"/>
    <n v="37.949999999999996"/>
    <n v="11.5"/>
    <n v="33"/>
    <n v="10"/>
    <n v="37.949999999999996"/>
    <n v="11.5"/>
    <s v="n/d"/>
    <s v="n/d"/>
    <x v="52"/>
    <x v="52"/>
    <n v="64.400000000000006"/>
    <n v="18"/>
    <n v="8"/>
    <x v="0"/>
    <x v="13"/>
    <x v="17"/>
    <n v="1"/>
    <n v="35"/>
    <m/>
  </r>
  <r>
    <s v="INPUPR-250708-AG-1-5-MAM"/>
    <s v="Alonso Grosso"/>
    <d v="2008-07-25T00:00:00"/>
    <x v="2"/>
    <d v="1899-12-30T09:20:00"/>
    <d v="1899-12-30T10:07:00"/>
    <x v="9"/>
    <n v="2"/>
    <n v="1"/>
    <n v="5"/>
    <x v="4"/>
    <x v="3"/>
    <s v="Punta Prieta, Isla Natividad Baja California Sur"/>
    <x v="1"/>
    <n v="37.949999999999996"/>
    <n v="11.5"/>
    <n v="33"/>
    <n v="10"/>
    <n v="37.949999999999996"/>
    <n v="11.5"/>
    <s v="n/d"/>
    <s v="n/d"/>
    <x v="52"/>
    <x v="52"/>
    <n v="64.400000000000006"/>
    <n v="18"/>
    <n v="8"/>
    <x v="0"/>
    <x v="14"/>
    <x v="14"/>
    <n v="1"/>
    <n v="40"/>
    <m/>
  </r>
  <r>
    <s v="INPUPR-250708-AG-1-5-MAM"/>
    <s v="Alonso Grosso"/>
    <d v="2008-07-25T00:00:00"/>
    <x v="2"/>
    <d v="1899-12-30T09:20:00"/>
    <d v="1899-12-30T10:07:00"/>
    <x v="9"/>
    <n v="2"/>
    <n v="1"/>
    <n v="5"/>
    <x v="4"/>
    <x v="3"/>
    <s v="Punta Prieta, Isla Natividad Baja California Sur"/>
    <x v="1"/>
    <n v="37.949999999999996"/>
    <n v="11.5"/>
    <n v="33"/>
    <n v="10"/>
    <n v="37.949999999999996"/>
    <n v="11.5"/>
    <s v="n/d"/>
    <s v="n/d"/>
    <x v="52"/>
    <x v="52"/>
    <n v="64.400000000000006"/>
    <n v="18"/>
    <n v="8"/>
    <x v="0"/>
    <x v="15"/>
    <x v="4"/>
    <n v="1"/>
    <n v="44"/>
    <m/>
  </r>
  <r>
    <s v="INPUPR-250708-AG-1-5-MAM"/>
    <s v="Alonso Grosso"/>
    <d v="2008-07-25T00:00:00"/>
    <x v="2"/>
    <d v="1899-12-30T09:20:00"/>
    <d v="1899-12-30T10:07:00"/>
    <x v="9"/>
    <n v="2"/>
    <n v="1"/>
    <n v="5"/>
    <x v="4"/>
    <x v="3"/>
    <s v="Punta Prieta, Isla Natividad Baja California Sur"/>
    <x v="1"/>
    <n v="37.949999999999996"/>
    <n v="11.5"/>
    <n v="33"/>
    <n v="10"/>
    <n v="37.949999999999996"/>
    <n v="11.5"/>
    <s v="n/d"/>
    <s v="n/d"/>
    <x v="52"/>
    <x v="52"/>
    <n v="64.400000000000006"/>
    <n v="18"/>
    <n v="8"/>
    <x v="0"/>
    <x v="15"/>
    <x v="4"/>
    <n v="1"/>
    <n v="44"/>
    <m/>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
    <x v="7"/>
    <n v="1"/>
    <n v="1"/>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
    <x v="9"/>
    <n v="1"/>
    <n v="1"/>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
    <x v="10"/>
    <n v="1"/>
    <n v="1"/>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
    <x v="10"/>
    <n v="1"/>
    <n v="1"/>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
    <x v="13"/>
    <n v="1"/>
    <n v="1"/>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
    <x v="13"/>
    <n v="1"/>
    <n v="1"/>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2"/>
    <x v="9"/>
    <n v="1"/>
    <n v="2"/>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2"/>
    <x v="16"/>
    <n v="1"/>
    <n v="2"/>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2"/>
    <x v="14"/>
    <n v="1"/>
    <n v="2"/>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2"/>
    <x v="19"/>
    <n v="1"/>
    <n v="2"/>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3"/>
    <x v="16"/>
    <n v="1"/>
    <n v="4"/>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3"/>
    <x v="16"/>
    <n v="1"/>
    <n v="4"/>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3"/>
    <x v="16"/>
    <n v="1"/>
    <n v="4"/>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3"/>
    <x v="16"/>
    <n v="1"/>
    <n v="4"/>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3"/>
    <x v="14"/>
    <n v="1"/>
    <n v="4"/>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3"/>
    <x v="17"/>
    <n v="1"/>
    <n v="4"/>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4"/>
    <x v="4"/>
    <n v="1"/>
    <n v="7"/>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4"/>
    <x v="12"/>
    <n v="1"/>
    <n v="7"/>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4"/>
    <x v="12"/>
    <n v="1"/>
    <n v="7"/>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4"/>
    <x v="16"/>
    <n v="1"/>
    <n v="7"/>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4"/>
    <x v="19"/>
    <n v="1"/>
    <n v="7"/>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5"/>
    <x v="4"/>
    <n v="1"/>
    <n v="9"/>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5"/>
    <x v="6"/>
    <n v="1"/>
    <n v="9"/>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5"/>
    <x v="6"/>
    <n v="1"/>
    <n v="9"/>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5"/>
    <x v="12"/>
    <n v="1"/>
    <n v="9"/>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5"/>
    <x v="13"/>
    <n v="1"/>
    <n v="9"/>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5"/>
    <x v="17"/>
    <n v="1"/>
    <n v="9"/>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5"/>
    <x v="19"/>
    <n v="1"/>
    <n v="9"/>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5"/>
    <x v="19"/>
    <n v="1"/>
    <n v="9"/>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6"/>
    <x v="6"/>
    <n v="1"/>
    <n v="13"/>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6"/>
    <x v="10"/>
    <n v="1"/>
    <n v="13"/>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6"/>
    <x v="16"/>
    <n v="1"/>
    <n v="13"/>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6"/>
    <x v="14"/>
    <n v="1"/>
    <n v="13"/>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6"/>
    <x v="14"/>
    <n v="1"/>
    <n v="13"/>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6"/>
    <x v="18"/>
    <n v="1"/>
    <n v="13"/>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7"/>
    <x v="9"/>
    <n v="1"/>
    <n v="16"/>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7"/>
    <x v="13"/>
    <n v="1"/>
    <n v="16"/>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7"/>
    <x v="14"/>
    <n v="1"/>
    <n v="16"/>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7"/>
    <x v="19"/>
    <n v="1"/>
    <n v="16"/>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7"/>
    <x v="19"/>
    <n v="1"/>
    <n v="16"/>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8"/>
    <x v="0"/>
    <n v="1"/>
    <n v="17"/>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8"/>
    <x v="16"/>
    <n v="1"/>
    <n v="17"/>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9"/>
    <x v="6"/>
    <n v="1"/>
    <n v="21"/>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9"/>
    <x v="8"/>
    <n v="1"/>
    <n v="21"/>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9"/>
    <x v="8"/>
    <n v="1"/>
    <n v="21"/>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9"/>
    <x v="16"/>
    <n v="1"/>
    <n v="21"/>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9"/>
    <x v="17"/>
    <n v="1"/>
    <n v="21"/>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9"/>
    <x v="17"/>
    <n v="1"/>
    <n v="21"/>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0"/>
    <x v="4"/>
    <n v="1"/>
    <n v="22"/>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0"/>
    <x v="8"/>
    <n v="1"/>
    <n v="22"/>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0"/>
    <x v="8"/>
    <n v="1"/>
    <n v="22"/>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0"/>
    <x v="9"/>
    <n v="1"/>
    <n v="22"/>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0"/>
    <x v="13"/>
    <n v="1"/>
    <n v="22"/>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0"/>
    <x v="16"/>
    <n v="1"/>
    <n v="22"/>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1"/>
    <x v="6"/>
    <n v="1"/>
    <n v="24"/>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1"/>
    <x v="13"/>
    <n v="1"/>
    <n v="24"/>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1"/>
    <x v="16"/>
    <n v="1"/>
    <n v="24"/>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1"/>
    <x v="17"/>
    <n v="1"/>
    <n v="24"/>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1"/>
    <x v="17"/>
    <n v="1"/>
    <n v="24"/>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1"/>
    <x v="19"/>
    <n v="1"/>
    <n v="24"/>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2"/>
    <x v="9"/>
    <n v="1"/>
    <n v="25"/>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2"/>
    <x v="13"/>
    <n v="1"/>
    <n v="25"/>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2"/>
    <x v="14"/>
    <n v="1"/>
    <n v="25"/>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2"/>
    <x v="14"/>
    <n v="1"/>
    <n v="25"/>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2"/>
    <x v="19"/>
    <n v="1"/>
    <n v="25"/>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3"/>
    <x v="24"/>
    <n v="1"/>
    <n v="29"/>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3"/>
    <x v="4"/>
    <n v="1"/>
    <n v="29"/>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3"/>
    <x v="4"/>
    <n v="1"/>
    <n v="29"/>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3"/>
    <x v="8"/>
    <n v="1"/>
    <n v="29"/>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3"/>
    <x v="12"/>
    <n v="1"/>
    <n v="29"/>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3"/>
    <x v="14"/>
    <n v="1"/>
    <n v="29"/>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3"/>
    <x v="14"/>
    <n v="1"/>
    <n v="29"/>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3"/>
    <x v="18"/>
    <n v="1"/>
    <n v="29"/>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3"/>
    <x v="19"/>
    <n v="1"/>
    <n v="29"/>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4"/>
    <x v="5"/>
    <n v="1"/>
    <n v="30"/>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4"/>
    <x v="8"/>
    <n v="1"/>
    <n v="30"/>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4"/>
    <x v="11"/>
    <n v="1"/>
    <n v="30"/>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4"/>
    <x v="12"/>
    <n v="1"/>
    <n v="30"/>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4"/>
    <x v="12"/>
    <n v="1"/>
    <n v="30"/>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4"/>
    <x v="16"/>
    <n v="1"/>
    <n v="30"/>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4"/>
    <x v="14"/>
    <n v="1"/>
    <n v="30"/>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4"/>
    <x v="14"/>
    <n v="1"/>
    <n v="30"/>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4"/>
    <x v="14"/>
    <n v="1"/>
    <n v="30"/>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4"/>
    <x v="18"/>
    <n v="1"/>
    <n v="30"/>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4"/>
    <x v="18"/>
    <n v="1"/>
    <n v="30"/>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4"/>
    <x v="19"/>
    <n v="1"/>
    <n v="30"/>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4"/>
    <x v="9"/>
    <n v="1"/>
    <n v="30"/>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4"/>
    <x v="9"/>
    <n v="1"/>
    <n v="30"/>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4"/>
    <x v="11"/>
    <n v="1"/>
    <n v="30"/>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4"/>
    <x v="17"/>
    <n v="1"/>
    <n v="30"/>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4"/>
    <x v="19"/>
    <n v="1"/>
    <n v="30"/>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5"/>
    <x v="9"/>
    <n v="1"/>
    <n v="32"/>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5"/>
    <x v="13"/>
    <n v="1"/>
    <n v="32"/>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5"/>
    <x v="13"/>
    <n v="1"/>
    <n v="32"/>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5"/>
    <x v="17"/>
    <n v="1"/>
    <n v="32"/>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6"/>
    <x v="5"/>
    <n v="1"/>
    <n v="35"/>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6"/>
    <x v="9"/>
    <n v="1"/>
    <n v="35"/>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6"/>
    <x v="12"/>
    <n v="1"/>
    <n v="35"/>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6"/>
    <x v="13"/>
    <n v="1"/>
    <n v="35"/>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6"/>
    <x v="14"/>
    <n v="1"/>
    <n v="35"/>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6"/>
    <x v="18"/>
    <n v="1"/>
    <n v="35"/>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6"/>
    <x v="18"/>
    <n v="1"/>
    <n v="35"/>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6"/>
    <x v="19"/>
    <n v="1"/>
    <n v="35"/>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7"/>
    <x v="8"/>
    <n v="1"/>
    <n v="37"/>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7"/>
    <x v="12"/>
    <n v="1"/>
    <n v="37"/>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7"/>
    <x v="12"/>
    <n v="1"/>
    <n v="37"/>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7"/>
    <x v="19"/>
    <n v="1"/>
    <n v="37"/>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7"/>
    <x v="19"/>
    <n v="1"/>
    <n v="37"/>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8"/>
    <x v="13"/>
    <n v="1"/>
    <n v="38"/>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8"/>
    <x v="14"/>
    <n v="1"/>
    <n v="38"/>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8"/>
    <x v="17"/>
    <n v="1"/>
    <n v="38"/>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8"/>
    <x v="19"/>
    <n v="1"/>
    <n v="38"/>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8"/>
    <x v="19"/>
    <n v="1"/>
    <n v="38"/>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9"/>
    <x v="16"/>
    <n v="1"/>
    <n v="42"/>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19"/>
    <x v="18"/>
    <n v="1"/>
    <n v="42"/>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20"/>
    <x v="10"/>
    <n v="1"/>
    <n v="43"/>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20"/>
    <x v="16"/>
    <n v="1"/>
    <n v="43"/>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20"/>
    <x v="18"/>
    <n v="1"/>
    <n v="43"/>
    <n v="300"/>
  </r>
  <r>
    <s v="INPUPR-250708-RV-1-6-MAM"/>
    <s v="Roberto Vazquez"/>
    <d v="2008-07-25T00:00:00"/>
    <x v="2"/>
    <d v="1899-12-30T09:30:00"/>
    <d v="1899-12-30T10:19:00"/>
    <x v="25"/>
    <n v="2"/>
    <n v="1"/>
    <n v="6"/>
    <x v="5"/>
    <x v="3"/>
    <s v="Punta Prieta, Isla Natividad Baja California Sur"/>
    <x v="1"/>
    <n v="56.099999999999994"/>
    <n v="17"/>
    <n v="54.78"/>
    <n v="16.600000000000001"/>
    <n v="56.099999999999994"/>
    <n v="17"/>
    <s v="n/d"/>
    <s v="n/d"/>
    <x v="53"/>
    <x v="53"/>
    <n v="59"/>
    <n v="15"/>
    <n v="15"/>
    <x v="0"/>
    <x v="20"/>
    <x v="18"/>
    <n v="1"/>
    <n v="43"/>
    <n v="300"/>
  </r>
  <r>
    <s v="INPUPR-250708-AG-1-5-MAZ"/>
    <s v="Alonso Grosso"/>
    <d v="2008-07-25T00:00:00"/>
    <x v="2"/>
    <d v="1899-12-30T09:20:00"/>
    <d v="1899-12-30T10:07:00"/>
    <x v="9"/>
    <n v="2"/>
    <n v="1"/>
    <n v="5"/>
    <x v="4"/>
    <x v="3"/>
    <s v="Punta Prieta, Isla Natividad Baja California Sur"/>
    <x v="1"/>
    <n v="37.949999999999996"/>
    <n v="11.5"/>
    <n v="35.309999999999995"/>
    <n v="10.7"/>
    <n v="37.949999999999996"/>
    <n v="11.5"/>
    <s v="n/d"/>
    <s v="n/d"/>
    <x v="52"/>
    <x v="52"/>
    <n v="64.400000000000006"/>
    <n v="18"/>
    <n v="8"/>
    <x v="1"/>
    <x v="1"/>
    <x v="14"/>
    <n v="1"/>
    <n v="4"/>
    <m/>
  </r>
  <r>
    <s v="INPUPR-250708-AG-1-5-MAZ"/>
    <s v="Alonso Grosso"/>
    <d v="2008-07-25T00:00:00"/>
    <x v="2"/>
    <d v="1899-12-30T09:20:00"/>
    <d v="1899-12-30T10:07:00"/>
    <x v="9"/>
    <n v="2"/>
    <n v="1"/>
    <n v="5"/>
    <x v="4"/>
    <x v="3"/>
    <s v="Punta Prieta, Isla Natividad Baja California Sur"/>
    <x v="1"/>
    <n v="37.949999999999996"/>
    <n v="11.5"/>
    <n v="35.309999999999995"/>
    <n v="10.7"/>
    <n v="37.949999999999996"/>
    <n v="11.5"/>
    <s v="n/d"/>
    <s v="n/d"/>
    <x v="52"/>
    <x v="52"/>
    <n v="64.400000000000006"/>
    <n v="18"/>
    <n v="8"/>
    <x v="1"/>
    <x v="2"/>
    <x v="19"/>
    <n v="1"/>
    <n v="5"/>
    <m/>
  </r>
  <r>
    <s v="INPUPR-250708-AG-1-5-MAZ"/>
    <s v="Alonso Grosso"/>
    <d v="2008-07-25T00:00:00"/>
    <x v="2"/>
    <d v="1899-12-30T09:20:00"/>
    <d v="1899-12-30T10:07:00"/>
    <x v="9"/>
    <n v="2"/>
    <n v="1"/>
    <n v="5"/>
    <x v="4"/>
    <x v="3"/>
    <s v="Punta Prieta, Isla Natividad Baja California Sur"/>
    <x v="1"/>
    <n v="37.949999999999996"/>
    <n v="11.5"/>
    <n v="35.309999999999995"/>
    <n v="10.7"/>
    <n v="37.949999999999996"/>
    <n v="11.5"/>
    <s v="n/d"/>
    <s v="n/d"/>
    <x v="52"/>
    <x v="52"/>
    <n v="64.400000000000006"/>
    <n v="18"/>
    <n v="8"/>
    <x v="1"/>
    <x v="3"/>
    <x v="11"/>
    <n v="1"/>
    <n v="19"/>
    <m/>
  </r>
  <r>
    <s v="INPUPR-250708-AG-1-5-MAZ"/>
    <s v="Alonso Grosso"/>
    <d v="2008-07-25T00:00:00"/>
    <x v="2"/>
    <d v="1899-12-30T09:20:00"/>
    <d v="1899-12-30T10:07:00"/>
    <x v="9"/>
    <n v="2"/>
    <n v="1"/>
    <n v="5"/>
    <x v="4"/>
    <x v="3"/>
    <s v="Punta Prieta, Isla Natividad Baja California Sur"/>
    <x v="1"/>
    <n v="37.949999999999996"/>
    <n v="11.5"/>
    <n v="35.309999999999995"/>
    <n v="10.7"/>
    <n v="37.949999999999996"/>
    <n v="11.5"/>
    <s v="n/d"/>
    <s v="n/d"/>
    <x v="52"/>
    <x v="52"/>
    <n v="64.400000000000006"/>
    <n v="18"/>
    <n v="8"/>
    <x v="1"/>
    <x v="3"/>
    <x v="12"/>
    <n v="1"/>
    <n v="19"/>
    <m/>
  </r>
  <r>
    <s v="INPUPR-250708-AG-1-5-MAZ"/>
    <s v="Alonso Grosso"/>
    <d v="2008-07-25T00:00:00"/>
    <x v="2"/>
    <d v="1899-12-30T09:20:00"/>
    <d v="1899-12-30T10:07:00"/>
    <x v="9"/>
    <n v="2"/>
    <n v="1"/>
    <n v="5"/>
    <x v="4"/>
    <x v="3"/>
    <s v="Punta Prieta, Isla Natividad Baja California Sur"/>
    <x v="1"/>
    <n v="37.949999999999996"/>
    <n v="11.5"/>
    <n v="35.309999999999995"/>
    <n v="10.7"/>
    <n v="37.949999999999996"/>
    <n v="11.5"/>
    <s v="n/d"/>
    <s v="n/d"/>
    <x v="52"/>
    <x v="52"/>
    <n v="64.400000000000006"/>
    <n v="18"/>
    <n v="8"/>
    <x v="1"/>
    <x v="3"/>
    <x v="12"/>
    <n v="1"/>
    <n v="19"/>
    <m/>
  </r>
  <r>
    <s v="INPUPR-250708-AG-1-5-MAZ"/>
    <s v="Alonso Grosso"/>
    <d v="2008-07-25T00:00:00"/>
    <x v="2"/>
    <d v="1899-12-30T09:20:00"/>
    <d v="1899-12-30T10:07:00"/>
    <x v="9"/>
    <n v="2"/>
    <n v="1"/>
    <n v="5"/>
    <x v="4"/>
    <x v="3"/>
    <s v="Punta Prieta, Isla Natividad Baja California Sur"/>
    <x v="1"/>
    <n v="37.949999999999996"/>
    <n v="11.5"/>
    <n v="35.309999999999995"/>
    <n v="10.7"/>
    <n v="37.949999999999996"/>
    <n v="11.5"/>
    <s v="n/d"/>
    <s v="n/d"/>
    <x v="52"/>
    <x v="52"/>
    <n v="64.400000000000006"/>
    <n v="18"/>
    <n v="8"/>
    <x v="1"/>
    <x v="4"/>
    <x v="20"/>
    <n v="1"/>
    <n v="21"/>
    <m/>
  </r>
  <r>
    <s v="INPUPR-250708-AG-1-5-MAZ"/>
    <s v="Alonso Grosso"/>
    <d v="2008-07-25T00:00:00"/>
    <x v="2"/>
    <d v="1899-12-30T09:20:00"/>
    <d v="1899-12-30T10:07:00"/>
    <x v="9"/>
    <n v="2"/>
    <n v="1"/>
    <n v="5"/>
    <x v="4"/>
    <x v="3"/>
    <s v="Punta Prieta, Isla Natividad Baja California Sur"/>
    <x v="1"/>
    <n v="37.949999999999996"/>
    <n v="11.5"/>
    <n v="35.309999999999995"/>
    <n v="10.7"/>
    <n v="37.949999999999996"/>
    <n v="11.5"/>
    <s v="n/d"/>
    <s v="n/d"/>
    <x v="52"/>
    <x v="52"/>
    <n v="64.400000000000006"/>
    <n v="18"/>
    <n v="8"/>
    <x v="1"/>
    <x v="5"/>
    <x v="17"/>
    <n v="1"/>
    <n v="22"/>
    <m/>
  </r>
  <r>
    <s v="INLADU-260708-RV-2-4-MAZ"/>
    <s v="Roberto Vazquez"/>
    <d v="2008-07-26T00:00:00"/>
    <x v="2"/>
    <d v="1899-12-30T11:32:00"/>
    <d v="1899-12-30T12:17:00"/>
    <x v="14"/>
    <n v="2"/>
    <n v="2"/>
    <n v="4"/>
    <x v="3"/>
    <x v="0"/>
    <s v="La Dulce, Isla Natividad Baja California Sur"/>
    <x v="0"/>
    <n v="48.51"/>
    <n v="14.7"/>
    <n v="42.9"/>
    <n v="13"/>
    <n v="48.51"/>
    <n v="14.7"/>
    <s v="n/d"/>
    <s v="n/d"/>
    <x v="54"/>
    <x v="54"/>
    <n v="55.400000000000006"/>
    <n v="13"/>
    <n v="5"/>
    <x v="1"/>
    <x v="1"/>
    <x v="14"/>
    <n v="1"/>
    <s v="n/d"/>
    <m/>
  </r>
  <r>
    <s v="INLADU-260708-RV-2-4-MAZ"/>
    <s v="Roberto Vazquez"/>
    <d v="2008-07-26T00:00:00"/>
    <x v="2"/>
    <d v="1899-12-30T11:32:00"/>
    <d v="1899-12-30T12:17:00"/>
    <x v="14"/>
    <n v="2"/>
    <n v="2"/>
    <n v="4"/>
    <x v="3"/>
    <x v="0"/>
    <s v="La Dulce, Isla Natividad Baja California Sur"/>
    <x v="0"/>
    <n v="48.51"/>
    <n v="14.7"/>
    <n v="42.9"/>
    <n v="13"/>
    <n v="48.51"/>
    <n v="14.7"/>
    <s v="n/d"/>
    <s v="n/d"/>
    <x v="54"/>
    <x v="54"/>
    <n v="55.400000000000006"/>
    <n v="13"/>
    <n v="5"/>
    <x v="1"/>
    <x v="1"/>
    <x v="14"/>
    <n v="1"/>
    <s v="n/d"/>
    <m/>
  </r>
  <r>
    <s v="INLADU-260708-RV-2-4-MAZ"/>
    <s v="Roberto Vazquez"/>
    <d v="2008-07-26T00:00:00"/>
    <x v="2"/>
    <d v="1899-12-30T11:32:00"/>
    <d v="1899-12-30T12:17:00"/>
    <x v="14"/>
    <n v="2"/>
    <n v="2"/>
    <n v="4"/>
    <x v="3"/>
    <x v="0"/>
    <s v="La Dulce, Isla Natividad Baja California Sur"/>
    <x v="0"/>
    <n v="48.51"/>
    <n v="14.7"/>
    <n v="42.9"/>
    <n v="13"/>
    <n v="48.51"/>
    <n v="14.7"/>
    <s v="n/d"/>
    <s v="n/d"/>
    <x v="54"/>
    <x v="54"/>
    <n v="55.400000000000006"/>
    <n v="13"/>
    <n v="5"/>
    <x v="1"/>
    <x v="1"/>
    <x v="18"/>
    <n v="1"/>
    <s v="n/d"/>
    <m/>
  </r>
  <r>
    <s v="INLADU-260708-RV-2-4-MAZ"/>
    <s v="Roberto Vazquez"/>
    <d v="2008-07-26T00:00:00"/>
    <x v="2"/>
    <d v="1899-12-30T11:32:00"/>
    <d v="1899-12-30T12:17:00"/>
    <x v="14"/>
    <n v="2"/>
    <n v="2"/>
    <n v="4"/>
    <x v="3"/>
    <x v="0"/>
    <s v="La Dulce, Isla Natividad Baja California Sur"/>
    <x v="0"/>
    <n v="48.51"/>
    <n v="14.7"/>
    <n v="42.9"/>
    <n v="13"/>
    <n v="48.51"/>
    <n v="14.7"/>
    <s v="n/d"/>
    <s v="n/d"/>
    <x v="54"/>
    <x v="54"/>
    <n v="55.400000000000006"/>
    <n v="13"/>
    <n v="5"/>
    <x v="1"/>
    <x v="2"/>
    <x v="13"/>
    <n v="1"/>
    <s v="n/d"/>
    <m/>
  </r>
  <r>
    <s v="INLADU-260708-RV-2-4-MAZ"/>
    <s v="Roberto Vazquez"/>
    <d v="2008-07-26T00:00:00"/>
    <x v="2"/>
    <d v="1899-12-30T11:32:00"/>
    <d v="1899-12-30T12:17:00"/>
    <x v="14"/>
    <n v="2"/>
    <n v="2"/>
    <n v="4"/>
    <x v="3"/>
    <x v="0"/>
    <s v="La Dulce, Isla Natividad Baja California Sur"/>
    <x v="0"/>
    <n v="48.51"/>
    <n v="14.7"/>
    <n v="42.9"/>
    <n v="13"/>
    <n v="48.51"/>
    <n v="14.7"/>
    <s v="n/d"/>
    <s v="n/d"/>
    <x v="54"/>
    <x v="54"/>
    <n v="55.400000000000006"/>
    <n v="13"/>
    <n v="5"/>
    <x v="1"/>
    <x v="2"/>
    <x v="18"/>
    <n v="1"/>
    <s v="n/d"/>
    <m/>
  </r>
  <r>
    <s v="INLADU-260708-AG-1-1-MAZ"/>
    <s v="Alonso Grosso"/>
    <d v="2008-07-26T00:00:00"/>
    <x v="2"/>
    <d v="1899-12-30T09:20:00"/>
    <d v="1899-12-30T10:15:00"/>
    <x v="29"/>
    <n v="2"/>
    <n v="1"/>
    <n v="1"/>
    <x v="0"/>
    <x v="0"/>
    <s v="La Dulce, Isla Natividad Baja California Sur"/>
    <x v="0"/>
    <n v="42.57"/>
    <n v="12.9"/>
    <n v="25.41"/>
    <n v="7.7"/>
    <n v="42.57"/>
    <n v="12.9"/>
    <s v="n/d"/>
    <s v="n/d"/>
    <x v="55"/>
    <x v="55"/>
    <n v="68"/>
    <n v="20"/>
    <n v="4"/>
    <x v="1"/>
    <x v="3"/>
    <x v="12"/>
    <n v="1"/>
    <n v="14"/>
    <m/>
  </r>
  <r>
    <s v="INLADU-260708-AG-1-1-MAZ"/>
    <s v="Alonso Grosso"/>
    <d v="2008-07-26T00:00:00"/>
    <x v="2"/>
    <d v="1899-12-30T09:20:00"/>
    <d v="1899-12-30T10:15:00"/>
    <x v="29"/>
    <n v="2"/>
    <n v="1"/>
    <n v="1"/>
    <x v="0"/>
    <x v="0"/>
    <s v="La Dulce, Isla Natividad Baja California Sur"/>
    <x v="0"/>
    <n v="42.57"/>
    <n v="12.9"/>
    <n v="25.41"/>
    <n v="7.7"/>
    <n v="42.57"/>
    <n v="12.9"/>
    <s v="n/d"/>
    <s v="n/d"/>
    <x v="55"/>
    <x v="55"/>
    <n v="68"/>
    <n v="20"/>
    <n v="4"/>
    <x v="1"/>
    <x v="4"/>
    <x v="7"/>
    <n v="1"/>
    <n v="18"/>
    <m/>
  </r>
  <r>
    <s v="INLADU-260708-AG-1-1-MAZ"/>
    <s v="Alonso Grosso"/>
    <d v="2008-07-26T00:00:00"/>
    <x v="2"/>
    <d v="1899-12-30T09:20:00"/>
    <d v="1899-12-30T10:15:00"/>
    <x v="29"/>
    <n v="2"/>
    <n v="1"/>
    <n v="1"/>
    <x v="0"/>
    <x v="0"/>
    <s v="La Dulce, Isla Natividad Baja California Sur"/>
    <x v="0"/>
    <n v="42.57"/>
    <n v="12.9"/>
    <n v="25.41"/>
    <n v="7.7"/>
    <n v="42.57"/>
    <n v="12.9"/>
    <s v="n/d"/>
    <s v="n/d"/>
    <x v="55"/>
    <x v="55"/>
    <n v="68"/>
    <n v="20"/>
    <n v="4"/>
    <x v="1"/>
    <x v="4"/>
    <x v="13"/>
    <n v="1"/>
    <n v="18"/>
    <m/>
  </r>
  <r>
    <s v="INLADU-260708-AG-1-1-MAZ"/>
    <s v="Alonso Grosso"/>
    <d v="2008-07-26T00:00:00"/>
    <x v="2"/>
    <d v="1899-12-30T09:20:00"/>
    <d v="1899-12-30T10:15:00"/>
    <x v="29"/>
    <n v="2"/>
    <n v="1"/>
    <n v="1"/>
    <x v="0"/>
    <x v="0"/>
    <s v="La Dulce, Isla Natividad Baja California Sur"/>
    <x v="0"/>
    <n v="42.57"/>
    <n v="12.9"/>
    <n v="25.41"/>
    <n v="7.7"/>
    <n v="42.57"/>
    <n v="12.9"/>
    <s v="n/d"/>
    <s v="n/d"/>
    <x v="55"/>
    <x v="55"/>
    <n v="68"/>
    <n v="20"/>
    <n v="4"/>
    <x v="1"/>
    <x v="4"/>
    <x v="16"/>
    <n v="1"/>
    <n v="18"/>
    <m/>
  </r>
  <r>
    <s v="INLADU-260708-AG-1-1-MAZ"/>
    <s v="Alonso Grosso"/>
    <d v="2008-07-26T00:00:00"/>
    <x v="2"/>
    <d v="1899-12-30T09:20:00"/>
    <d v="1899-12-30T10:15:00"/>
    <x v="29"/>
    <n v="2"/>
    <n v="1"/>
    <n v="1"/>
    <x v="0"/>
    <x v="0"/>
    <s v="La Dulce, Isla Natividad Baja California Sur"/>
    <x v="0"/>
    <n v="42.57"/>
    <n v="12.9"/>
    <n v="25.41"/>
    <n v="7.7"/>
    <n v="42.57"/>
    <n v="12.9"/>
    <s v="n/d"/>
    <s v="n/d"/>
    <x v="55"/>
    <x v="55"/>
    <n v="68"/>
    <n v="20"/>
    <n v="4"/>
    <x v="1"/>
    <x v="4"/>
    <x v="14"/>
    <n v="1"/>
    <n v="18"/>
    <m/>
  </r>
  <r>
    <s v="INLADU-260708-AG-1-1-MAZ"/>
    <s v="Alonso Grosso"/>
    <d v="2008-07-26T00:00:00"/>
    <x v="2"/>
    <d v="1899-12-30T09:20:00"/>
    <d v="1899-12-30T10:15:00"/>
    <x v="29"/>
    <n v="2"/>
    <n v="1"/>
    <n v="1"/>
    <x v="0"/>
    <x v="0"/>
    <s v="La Dulce, Isla Natividad Baja California Sur"/>
    <x v="0"/>
    <n v="42.57"/>
    <n v="12.9"/>
    <n v="25.41"/>
    <n v="7.7"/>
    <n v="42.57"/>
    <n v="12.9"/>
    <s v="n/d"/>
    <s v="n/d"/>
    <x v="55"/>
    <x v="55"/>
    <n v="68"/>
    <n v="20"/>
    <n v="4"/>
    <x v="1"/>
    <x v="5"/>
    <x v="17"/>
    <n v="1"/>
    <n v="26"/>
    <m/>
  </r>
  <r>
    <s v="INLADU-260708-AG-1-1-MAZ"/>
    <s v="Alonso Grosso"/>
    <d v="2008-07-26T00:00:00"/>
    <x v="2"/>
    <d v="1899-12-30T09:20:00"/>
    <d v="1899-12-30T10:15:00"/>
    <x v="29"/>
    <n v="2"/>
    <n v="1"/>
    <n v="1"/>
    <x v="0"/>
    <x v="0"/>
    <s v="La Dulce, Isla Natividad Baja California Sur"/>
    <x v="0"/>
    <n v="42.57"/>
    <n v="12.9"/>
    <n v="25.41"/>
    <n v="7.7"/>
    <n v="42.57"/>
    <n v="12.9"/>
    <s v="n/d"/>
    <s v="n/d"/>
    <x v="55"/>
    <x v="55"/>
    <n v="68"/>
    <n v="20"/>
    <n v="4"/>
    <x v="1"/>
    <x v="5"/>
    <x v="18"/>
    <n v="1"/>
    <n v="26"/>
    <m/>
  </r>
  <r>
    <s v="INLADU-260708-AG-1-1-MAZ"/>
    <s v="Alonso Grosso"/>
    <d v="2008-07-26T00:00:00"/>
    <x v="2"/>
    <d v="1899-12-30T09:20:00"/>
    <d v="1899-12-30T10:15:00"/>
    <x v="29"/>
    <n v="2"/>
    <n v="1"/>
    <n v="1"/>
    <x v="0"/>
    <x v="0"/>
    <s v="La Dulce, Isla Natividad Baja California Sur"/>
    <x v="0"/>
    <n v="42.57"/>
    <n v="12.9"/>
    <n v="25.41"/>
    <n v="7.7"/>
    <n v="42.57"/>
    <n v="12.9"/>
    <s v="n/d"/>
    <s v="n/d"/>
    <x v="55"/>
    <x v="55"/>
    <n v="68"/>
    <n v="20"/>
    <n v="4"/>
    <x v="1"/>
    <x v="6"/>
    <x v="6"/>
    <n v="1"/>
    <n v="32"/>
    <m/>
  </r>
  <r>
    <s v="INLADU-260708-AG-2-2-MAM"/>
    <s v="Alonso Grosso"/>
    <d v="2008-07-26T00:00:00"/>
    <x v="2"/>
    <d v="1899-12-30T11:02:00"/>
    <d v="1899-12-30T11:33:00"/>
    <x v="32"/>
    <n v="2"/>
    <n v="2"/>
    <n v="2"/>
    <x v="1"/>
    <x v="0"/>
    <s v="La Dulce, Isla Natividad Baja California Sur"/>
    <x v="0"/>
    <n v="45.54"/>
    <n v="13.8"/>
    <n v="46.199999999999996"/>
    <n v="14"/>
    <n v="46.199999999999996"/>
    <n v="14"/>
    <s v="n/d"/>
    <s v="n/d"/>
    <x v="56"/>
    <x v="56"/>
    <n v="59"/>
    <n v="15"/>
    <n v="4"/>
    <x v="0"/>
    <x v="1"/>
    <x v="7"/>
    <n v="1"/>
    <n v="4"/>
    <m/>
  </r>
  <r>
    <s v="INLADU-260708-AG-2-2-MAM"/>
    <s v="Alonso Grosso"/>
    <d v="2008-07-26T00:00:00"/>
    <x v="2"/>
    <d v="1899-12-30T11:02:00"/>
    <d v="1899-12-30T11:33:00"/>
    <x v="32"/>
    <n v="2"/>
    <n v="2"/>
    <n v="2"/>
    <x v="1"/>
    <x v="0"/>
    <s v="La Dulce, Isla Natividad Baja California Sur"/>
    <x v="0"/>
    <n v="45.54"/>
    <n v="13.8"/>
    <n v="46.199999999999996"/>
    <n v="14"/>
    <n v="46.199999999999996"/>
    <n v="14"/>
    <s v="n/d"/>
    <s v="n/d"/>
    <x v="56"/>
    <x v="56"/>
    <n v="59"/>
    <n v="15"/>
    <n v="4"/>
    <x v="0"/>
    <x v="1"/>
    <x v="8"/>
    <n v="1"/>
    <n v="4"/>
    <m/>
  </r>
  <r>
    <s v="INLADU-260708-AG-2-2-MAM"/>
    <s v="Alonso Grosso"/>
    <d v="2008-07-26T00:00:00"/>
    <x v="2"/>
    <d v="1899-12-30T11:02:00"/>
    <d v="1899-12-30T11:33:00"/>
    <x v="32"/>
    <n v="2"/>
    <n v="2"/>
    <n v="2"/>
    <x v="1"/>
    <x v="0"/>
    <s v="La Dulce, Isla Natividad Baja California Sur"/>
    <x v="0"/>
    <n v="45.54"/>
    <n v="13.8"/>
    <n v="46.199999999999996"/>
    <n v="14"/>
    <n v="46.199999999999996"/>
    <n v="14"/>
    <s v="n/d"/>
    <s v="n/d"/>
    <x v="56"/>
    <x v="56"/>
    <n v="59"/>
    <n v="15"/>
    <n v="4"/>
    <x v="0"/>
    <x v="1"/>
    <x v="10"/>
    <n v="1"/>
    <n v="4"/>
    <m/>
  </r>
  <r>
    <s v="INLADU-260708-AG-2-2-MAM"/>
    <s v="Alonso Grosso"/>
    <d v="2008-07-26T00:00:00"/>
    <x v="2"/>
    <d v="1899-12-30T11:02:00"/>
    <d v="1899-12-30T11:33:00"/>
    <x v="32"/>
    <n v="2"/>
    <n v="2"/>
    <n v="2"/>
    <x v="1"/>
    <x v="0"/>
    <s v="La Dulce, Isla Natividad Baja California Sur"/>
    <x v="0"/>
    <n v="45.54"/>
    <n v="13.8"/>
    <n v="46.199999999999996"/>
    <n v="14"/>
    <n v="46.199999999999996"/>
    <n v="14"/>
    <s v="n/d"/>
    <s v="n/d"/>
    <x v="56"/>
    <x v="56"/>
    <n v="59"/>
    <n v="15"/>
    <n v="4"/>
    <x v="0"/>
    <x v="2"/>
    <x v="9"/>
    <n v="1"/>
    <n v="8"/>
    <m/>
  </r>
  <r>
    <s v="INLADU-260708-AG-2-2-MAM"/>
    <s v="Alonso Grosso"/>
    <d v="2008-07-26T00:00:00"/>
    <x v="2"/>
    <d v="1899-12-30T11:02:00"/>
    <d v="1899-12-30T11:33:00"/>
    <x v="32"/>
    <n v="2"/>
    <n v="2"/>
    <n v="2"/>
    <x v="1"/>
    <x v="0"/>
    <s v="La Dulce, Isla Natividad Baja California Sur"/>
    <x v="0"/>
    <n v="45.54"/>
    <n v="13.8"/>
    <n v="46.199999999999996"/>
    <n v="14"/>
    <n v="46.199999999999996"/>
    <n v="14"/>
    <s v="n/d"/>
    <s v="n/d"/>
    <x v="56"/>
    <x v="56"/>
    <n v="59"/>
    <n v="15"/>
    <n v="4"/>
    <x v="0"/>
    <x v="3"/>
    <x v="4"/>
    <n v="1"/>
    <n v="11"/>
    <m/>
  </r>
  <r>
    <s v="INLADU-260708-AG-2-2-MAM"/>
    <s v="Alonso Grosso"/>
    <d v="2008-07-26T00:00:00"/>
    <x v="2"/>
    <d v="1899-12-30T11:02:00"/>
    <d v="1899-12-30T11:33:00"/>
    <x v="32"/>
    <n v="2"/>
    <n v="2"/>
    <n v="2"/>
    <x v="1"/>
    <x v="0"/>
    <s v="La Dulce, Isla Natividad Baja California Sur"/>
    <x v="0"/>
    <n v="45.54"/>
    <n v="13.8"/>
    <n v="46.199999999999996"/>
    <n v="14"/>
    <n v="46.199999999999996"/>
    <n v="14"/>
    <s v="n/d"/>
    <s v="n/d"/>
    <x v="56"/>
    <x v="56"/>
    <n v="59"/>
    <n v="15"/>
    <n v="4"/>
    <x v="0"/>
    <x v="3"/>
    <x v="7"/>
    <n v="1"/>
    <n v="11"/>
    <m/>
  </r>
  <r>
    <s v="INLADU-260708-AG-2-2-MAM"/>
    <s v="Alonso Grosso"/>
    <d v="2008-07-26T00:00:00"/>
    <x v="2"/>
    <d v="1899-12-30T11:02:00"/>
    <d v="1899-12-30T11:33:00"/>
    <x v="32"/>
    <n v="2"/>
    <n v="2"/>
    <n v="2"/>
    <x v="1"/>
    <x v="0"/>
    <s v="La Dulce, Isla Natividad Baja California Sur"/>
    <x v="0"/>
    <n v="45.54"/>
    <n v="13.8"/>
    <n v="46.199999999999996"/>
    <n v="14"/>
    <n v="46.199999999999996"/>
    <n v="14"/>
    <s v="n/d"/>
    <s v="n/d"/>
    <x v="56"/>
    <x v="56"/>
    <n v="59"/>
    <n v="15"/>
    <n v="4"/>
    <x v="0"/>
    <x v="4"/>
    <x v="17"/>
    <n v="1"/>
    <n v="17"/>
    <m/>
  </r>
  <r>
    <s v="INLADU-260708-AG-2-2-MAM"/>
    <s v="Alonso Grosso"/>
    <d v="2008-07-26T00:00:00"/>
    <x v="2"/>
    <d v="1899-12-30T11:02:00"/>
    <d v="1899-12-30T11:33:00"/>
    <x v="32"/>
    <n v="2"/>
    <n v="2"/>
    <n v="2"/>
    <x v="1"/>
    <x v="0"/>
    <s v="La Dulce, Isla Natividad Baja California Sur"/>
    <x v="0"/>
    <n v="45.54"/>
    <n v="13.8"/>
    <n v="46.199999999999996"/>
    <n v="14"/>
    <n v="46.199999999999996"/>
    <n v="14"/>
    <s v="n/d"/>
    <s v="n/d"/>
    <x v="56"/>
    <x v="56"/>
    <n v="59"/>
    <n v="15"/>
    <n v="4"/>
    <x v="0"/>
    <x v="5"/>
    <x v="10"/>
    <n v="1"/>
    <n v="21"/>
    <m/>
  </r>
  <r>
    <s v="INLADU-260708-AG-2-2-MAM"/>
    <s v="Alonso Grosso"/>
    <d v="2008-07-26T00:00:00"/>
    <x v="2"/>
    <d v="1899-12-30T11:02:00"/>
    <d v="1899-12-30T11:33:00"/>
    <x v="32"/>
    <n v="2"/>
    <n v="2"/>
    <n v="2"/>
    <x v="1"/>
    <x v="0"/>
    <s v="La Dulce, Isla Natividad Baja California Sur"/>
    <x v="0"/>
    <n v="45.54"/>
    <n v="13.8"/>
    <n v="46.199999999999996"/>
    <n v="14"/>
    <n v="46.199999999999996"/>
    <n v="14"/>
    <s v="n/d"/>
    <s v="n/d"/>
    <x v="56"/>
    <x v="56"/>
    <n v="59"/>
    <n v="15"/>
    <n v="4"/>
    <x v="0"/>
    <x v="6"/>
    <x v="6"/>
    <n v="1"/>
    <n v="22"/>
    <m/>
  </r>
  <r>
    <s v="INLADU-260708-AG-2-2-MAM"/>
    <s v="Alonso Grosso"/>
    <d v="2008-07-26T00:00:00"/>
    <x v="2"/>
    <d v="1899-12-30T11:02:00"/>
    <d v="1899-12-30T11:33:00"/>
    <x v="32"/>
    <n v="2"/>
    <n v="2"/>
    <n v="2"/>
    <x v="1"/>
    <x v="0"/>
    <s v="La Dulce, Isla Natividad Baja California Sur"/>
    <x v="0"/>
    <n v="45.54"/>
    <n v="13.8"/>
    <n v="46.199999999999996"/>
    <n v="14"/>
    <n v="46.199999999999996"/>
    <n v="14"/>
    <s v="n/d"/>
    <s v="n/d"/>
    <x v="56"/>
    <x v="56"/>
    <n v="59"/>
    <n v="15"/>
    <n v="4"/>
    <x v="0"/>
    <x v="7"/>
    <x v="11"/>
    <n v="1"/>
    <n v="23"/>
    <m/>
  </r>
  <r>
    <s v="INLADU-260708-AG-2-2-MAM"/>
    <s v="Alonso Grosso"/>
    <d v="2008-07-26T00:00:00"/>
    <x v="2"/>
    <d v="1899-12-30T11:02:00"/>
    <d v="1899-12-30T11:33:00"/>
    <x v="32"/>
    <n v="2"/>
    <n v="2"/>
    <n v="2"/>
    <x v="1"/>
    <x v="0"/>
    <s v="La Dulce, Isla Natividad Baja California Sur"/>
    <x v="0"/>
    <n v="45.54"/>
    <n v="13.8"/>
    <n v="46.199999999999996"/>
    <n v="14"/>
    <n v="46.199999999999996"/>
    <n v="14"/>
    <s v="n/d"/>
    <s v="n/d"/>
    <x v="56"/>
    <x v="56"/>
    <n v="59"/>
    <n v="15"/>
    <n v="4"/>
    <x v="0"/>
    <x v="7"/>
    <x v="12"/>
    <n v="1"/>
    <n v="23"/>
    <m/>
  </r>
  <r>
    <s v="INLADU-260708-AG-2-2-MAM"/>
    <s v="Alonso Grosso"/>
    <d v="2008-07-26T00:00:00"/>
    <x v="2"/>
    <d v="1899-12-30T11:02:00"/>
    <d v="1899-12-30T11:33:00"/>
    <x v="32"/>
    <n v="2"/>
    <n v="2"/>
    <n v="2"/>
    <x v="1"/>
    <x v="0"/>
    <s v="La Dulce, Isla Natividad Baja California Sur"/>
    <x v="0"/>
    <n v="45.54"/>
    <n v="13.8"/>
    <n v="46.199999999999996"/>
    <n v="14"/>
    <n v="46.199999999999996"/>
    <n v="14"/>
    <s v="n/d"/>
    <s v="n/d"/>
    <x v="56"/>
    <x v="56"/>
    <n v="59"/>
    <n v="15"/>
    <n v="4"/>
    <x v="0"/>
    <x v="8"/>
    <x v="9"/>
    <n v="1"/>
    <n v="29"/>
    <m/>
  </r>
  <r>
    <s v="INLADU-260708-AG-2-2-MAM"/>
    <s v="Alonso Grosso"/>
    <d v="2008-07-26T00:00:00"/>
    <x v="2"/>
    <d v="1899-12-30T11:02:00"/>
    <d v="1899-12-30T11:33:00"/>
    <x v="32"/>
    <n v="2"/>
    <n v="2"/>
    <n v="2"/>
    <x v="1"/>
    <x v="0"/>
    <s v="La Dulce, Isla Natividad Baja California Sur"/>
    <x v="0"/>
    <n v="45.54"/>
    <n v="13.8"/>
    <n v="46.199999999999996"/>
    <n v="14"/>
    <n v="46.199999999999996"/>
    <n v="14"/>
    <s v="n/d"/>
    <s v="n/d"/>
    <x v="56"/>
    <x v="56"/>
    <n v="59"/>
    <n v="15"/>
    <n v="4"/>
    <x v="0"/>
    <x v="8"/>
    <x v="13"/>
    <n v="1"/>
    <n v="29"/>
    <m/>
  </r>
  <r>
    <s v="INLADU-260708-AG-2-2-MAM"/>
    <s v="Alonso Grosso"/>
    <d v="2008-07-26T00:00:00"/>
    <x v="2"/>
    <d v="1899-12-30T11:02:00"/>
    <d v="1899-12-30T11:33:00"/>
    <x v="32"/>
    <n v="2"/>
    <n v="2"/>
    <n v="2"/>
    <x v="1"/>
    <x v="0"/>
    <s v="La Dulce, Isla Natividad Baja California Sur"/>
    <x v="0"/>
    <n v="45.54"/>
    <n v="13.8"/>
    <n v="46.199999999999996"/>
    <n v="14"/>
    <n v="46.199999999999996"/>
    <n v="14"/>
    <s v="n/d"/>
    <s v="n/d"/>
    <x v="56"/>
    <x v="56"/>
    <n v="59"/>
    <n v="15"/>
    <n v="4"/>
    <x v="0"/>
    <x v="9"/>
    <x v="10"/>
    <n v="1"/>
    <n v="30"/>
    <m/>
  </r>
  <r>
    <s v="INLADU-260708-AG-2-2-MAM"/>
    <s v="Alonso Grosso"/>
    <d v="2008-07-26T00:00:00"/>
    <x v="2"/>
    <d v="1899-12-30T11:02:00"/>
    <d v="1899-12-30T11:33:00"/>
    <x v="32"/>
    <n v="2"/>
    <n v="2"/>
    <n v="2"/>
    <x v="1"/>
    <x v="0"/>
    <s v="La Dulce, Isla Natividad Baja California Sur"/>
    <x v="0"/>
    <n v="45.54"/>
    <n v="13.8"/>
    <n v="46.199999999999996"/>
    <n v="14"/>
    <n v="46.199999999999996"/>
    <n v="14"/>
    <s v="n/d"/>
    <s v="n/d"/>
    <x v="56"/>
    <x v="56"/>
    <n v="59"/>
    <n v="15"/>
    <n v="4"/>
    <x v="0"/>
    <x v="10"/>
    <x v="8"/>
    <n v="1"/>
    <n v="31"/>
    <m/>
  </r>
  <r>
    <s v="INLADU-260708-AG-2-2-MAM"/>
    <s v="Alonso Grosso"/>
    <d v="2008-07-26T00:00:00"/>
    <x v="2"/>
    <d v="1899-12-30T11:02:00"/>
    <d v="1899-12-30T11:33:00"/>
    <x v="32"/>
    <n v="2"/>
    <n v="2"/>
    <n v="2"/>
    <x v="1"/>
    <x v="0"/>
    <s v="La Dulce, Isla Natividad Baja California Sur"/>
    <x v="0"/>
    <n v="45.54"/>
    <n v="13.8"/>
    <n v="46.199999999999996"/>
    <n v="14"/>
    <n v="46.199999999999996"/>
    <n v="14"/>
    <s v="n/d"/>
    <s v="n/d"/>
    <x v="56"/>
    <x v="56"/>
    <n v="59"/>
    <n v="15"/>
    <n v="4"/>
    <x v="0"/>
    <x v="10"/>
    <x v="14"/>
    <n v="1"/>
    <n v="31"/>
    <m/>
  </r>
  <r>
    <s v="INLADU-280708-RV-1-5-MAM"/>
    <s v="Roberto Vazquez"/>
    <d v="2008-07-28T00:00:00"/>
    <x v="2"/>
    <d v="1899-12-30T09:55:00"/>
    <d v="1899-12-30T10:48:00"/>
    <x v="0"/>
    <n v="2"/>
    <n v="1"/>
    <n v="5"/>
    <x v="4"/>
    <x v="0"/>
    <s v="La Dulce, Isla Natividad Baja California Sur"/>
    <x v="0"/>
    <n v="23.099999999999998"/>
    <n v="7"/>
    <n v="19.799999999999997"/>
    <n v="6"/>
    <n v="23.099999999999998"/>
    <n v="7"/>
    <s v="n/d"/>
    <s v="n/d"/>
    <x v="57"/>
    <x v="57"/>
    <n v="60.8"/>
    <n v="16"/>
    <n v="10"/>
    <x v="0"/>
    <x v="1"/>
    <x v="6"/>
    <n v="1"/>
    <n v="17"/>
    <m/>
  </r>
  <r>
    <s v="INLADU-280708-RV-1-5-MAM"/>
    <s v="Roberto Vazquez"/>
    <d v="2008-07-28T00:00:00"/>
    <x v="2"/>
    <d v="1899-12-30T09:55:00"/>
    <d v="1899-12-30T10:48:00"/>
    <x v="0"/>
    <n v="2"/>
    <n v="1"/>
    <n v="5"/>
    <x v="4"/>
    <x v="0"/>
    <s v="La Dulce, Isla Natividad Baja California Sur"/>
    <x v="0"/>
    <n v="23.099999999999998"/>
    <n v="7"/>
    <n v="19.799999999999997"/>
    <n v="6"/>
    <n v="23.099999999999998"/>
    <n v="7"/>
    <s v="n/d"/>
    <s v="n/d"/>
    <x v="57"/>
    <x v="57"/>
    <n v="60.8"/>
    <n v="16"/>
    <n v="10"/>
    <x v="0"/>
    <x v="1"/>
    <x v="13"/>
    <n v="1"/>
    <n v="17"/>
    <m/>
  </r>
  <r>
    <s v="INLADU-280708-RV-1-5-MAM"/>
    <s v="Roberto Vazquez"/>
    <d v="2008-07-28T00:00:00"/>
    <x v="2"/>
    <d v="1899-12-30T09:55:00"/>
    <d v="1899-12-30T10:48:00"/>
    <x v="0"/>
    <n v="2"/>
    <n v="1"/>
    <n v="5"/>
    <x v="4"/>
    <x v="0"/>
    <s v="La Dulce, Isla Natividad Baja California Sur"/>
    <x v="0"/>
    <n v="23.099999999999998"/>
    <n v="7"/>
    <n v="19.799999999999997"/>
    <n v="6"/>
    <n v="23.099999999999998"/>
    <n v="7"/>
    <s v="n/d"/>
    <s v="n/d"/>
    <x v="57"/>
    <x v="57"/>
    <n v="60.8"/>
    <n v="16"/>
    <n v="10"/>
    <x v="0"/>
    <x v="2"/>
    <x v="10"/>
    <n v="1"/>
    <n v="19"/>
    <m/>
  </r>
  <r>
    <s v="INLADU-280708-RV-1-5-MAM"/>
    <s v="Roberto Vazquez"/>
    <d v="2008-07-28T00:00:00"/>
    <x v="2"/>
    <d v="1899-12-30T09:55:00"/>
    <d v="1899-12-30T10:48:00"/>
    <x v="0"/>
    <n v="2"/>
    <n v="1"/>
    <n v="5"/>
    <x v="4"/>
    <x v="0"/>
    <s v="La Dulce, Isla Natividad Baja California Sur"/>
    <x v="0"/>
    <n v="23.099999999999998"/>
    <n v="7"/>
    <n v="19.799999999999997"/>
    <n v="6"/>
    <n v="23.099999999999998"/>
    <n v="7"/>
    <s v="n/d"/>
    <s v="n/d"/>
    <x v="57"/>
    <x v="57"/>
    <n v="60.8"/>
    <n v="16"/>
    <n v="10"/>
    <x v="0"/>
    <x v="2"/>
    <x v="13"/>
    <n v="1"/>
    <n v="19"/>
    <m/>
  </r>
  <r>
    <s v="INLADU-280708-RV-1-5-MAM"/>
    <s v="Roberto Vazquez"/>
    <d v="2008-07-28T00:00:00"/>
    <x v="2"/>
    <d v="1899-12-30T09:55:00"/>
    <d v="1899-12-30T10:48:00"/>
    <x v="0"/>
    <n v="2"/>
    <n v="1"/>
    <n v="5"/>
    <x v="4"/>
    <x v="0"/>
    <s v="La Dulce, Isla Natividad Baja California Sur"/>
    <x v="0"/>
    <n v="23.099999999999998"/>
    <n v="7"/>
    <n v="19.799999999999997"/>
    <n v="6"/>
    <n v="23.099999999999998"/>
    <n v="7"/>
    <s v="n/d"/>
    <s v="n/d"/>
    <x v="57"/>
    <x v="57"/>
    <n v="60.8"/>
    <n v="16"/>
    <n v="10"/>
    <x v="0"/>
    <x v="3"/>
    <x v="7"/>
    <n v="1"/>
    <n v="47"/>
    <m/>
  </r>
  <r>
    <s v="INLADU-260708-AG-2-2-MAZ"/>
    <s v="Alonso Grosso"/>
    <d v="2008-07-26T00:00:00"/>
    <x v="2"/>
    <d v="1899-12-30T11:02:00"/>
    <d v="1899-12-30T11:33:00"/>
    <x v="32"/>
    <n v="2"/>
    <n v="2"/>
    <n v="2"/>
    <x v="1"/>
    <x v="0"/>
    <s v="La Dulce, Isla Natividad Baja California Sur"/>
    <x v="0"/>
    <n v="45.54"/>
    <n v="13.8"/>
    <n v="46.199999999999996"/>
    <n v="14"/>
    <n v="46.199999999999996"/>
    <n v="14"/>
    <s v="n/d"/>
    <s v="n/d"/>
    <x v="56"/>
    <x v="56"/>
    <n v="59"/>
    <n v="15"/>
    <n v="4"/>
    <x v="1"/>
    <x v="25"/>
    <x v="23"/>
    <n v="0"/>
    <m/>
    <m/>
  </r>
  <r>
    <s v="INLADU-260708-AG-1-1-MAM"/>
    <s v="Alonso Grosso"/>
    <d v="2008-07-26T00:00:00"/>
    <x v="2"/>
    <d v="1899-12-30T09:20:00"/>
    <d v="1899-12-30T10:15:00"/>
    <x v="29"/>
    <n v="2"/>
    <n v="1"/>
    <n v="1"/>
    <x v="0"/>
    <x v="0"/>
    <s v="La Dulce, Isla Natividad Baja California Sur"/>
    <x v="0"/>
    <n v="42.57"/>
    <n v="12.9"/>
    <n v="25.41"/>
    <n v="7.7"/>
    <n v="42.57"/>
    <n v="12.9"/>
    <s v="n/d"/>
    <s v="n/d"/>
    <x v="55"/>
    <x v="55"/>
    <n v="68"/>
    <n v="20"/>
    <n v="4"/>
    <x v="0"/>
    <x v="1"/>
    <x v="9"/>
    <n v="1"/>
    <n v="2"/>
    <m/>
  </r>
  <r>
    <s v="INLADU-260708-AG-1-1-MAM"/>
    <s v="Alonso Grosso"/>
    <d v="2008-07-26T00:00:00"/>
    <x v="2"/>
    <d v="1899-12-30T09:20:00"/>
    <d v="1899-12-30T10:15:00"/>
    <x v="29"/>
    <n v="2"/>
    <n v="1"/>
    <n v="1"/>
    <x v="0"/>
    <x v="0"/>
    <s v="La Dulce, Isla Natividad Baja California Sur"/>
    <x v="0"/>
    <n v="42.57"/>
    <n v="12.9"/>
    <n v="25.41"/>
    <n v="7.7"/>
    <n v="42.57"/>
    <n v="12.9"/>
    <s v="n/d"/>
    <s v="n/d"/>
    <x v="55"/>
    <x v="55"/>
    <n v="68"/>
    <n v="20"/>
    <n v="4"/>
    <x v="0"/>
    <x v="2"/>
    <x v="6"/>
    <n v="1"/>
    <n v="6"/>
    <m/>
  </r>
  <r>
    <s v="INLADU-260708-AG-1-1-MAM"/>
    <s v="Alonso Grosso"/>
    <d v="2008-07-26T00:00:00"/>
    <x v="2"/>
    <d v="1899-12-30T09:20:00"/>
    <d v="1899-12-30T10:15:00"/>
    <x v="29"/>
    <n v="2"/>
    <n v="1"/>
    <n v="1"/>
    <x v="0"/>
    <x v="0"/>
    <s v="La Dulce, Isla Natividad Baja California Sur"/>
    <x v="0"/>
    <n v="42.57"/>
    <n v="12.9"/>
    <n v="25.41"/>
    <n v="7.7"/>
    <n v="42.57"/>
    <n v="12.9"/>
    <s v="n/d"/>
    <s v="n/d"/>
    <x v="55"/>
    <x v="55"/>
    <n v="68"/>
    <n v="20"/>
    <n v="4"/>
    <x v="0"/>
    <x v="2"/>
    <x v="8"/>
    <n v="1"/>
    <n v="6"/>
    <m/>
  </r>
  <r>
    <s v="INLADU-260708-AG-1-1-MAM"/>
    <s v="Alonso Grosso"/>
    <d v="2008-07-26T00:00:00"/>
    <x v="2"/>
    <d v="1899-12-30T09:20:00"/>
    <d v="1899-12-30T10:15:00"/>
    <x v="29"/>
    <n v="2"/>
    <n v="1"/>
    <n v="1"/>
    <x v="0"/>
    <x v="0"/>
    <s v="La Dulce, Isla Natividad Baja California Sur"/>
    <x v="0"/>
    <n v="42.57"/>
    <n v="12.9"/>
    <n v="25.41"/>
    <n v="7.7"/>
    <n v="42.57"/>
    <n v="12.9"/>
    <s v="n/d"/>
    <s v="n/d"/>
    <x v="55"/>
    <x v="55"/>
    <n v="68"/>
    <n v="20"/>
    <n v="4"/>
    <x v="0"/>
    <x v="3"/>
    <x v="7"/>
    <n v="1"/>
    <n v="11"/>
    <m/>
  </r>
  <r>
    <s v="INLADU-260708-AG-1-1-MAM"/>
    <s v="Alonso Grosso"/>
    <d v="2008-07-26T00:00:00"/>
    <x v="2"/>
    <d v="1899-12-30T09:20:00"/>
    <d v="1899-12-30T10:15:00"/>
    <x v="29"/>
    <n v="2"/>
    <n v="1"/>
    <n v="1"/>
    <x v="0"/>
    <x v="0"/>
    <s v="La Dulce, Isla Natividad Baja California Sur"/>
    <x v="0"/>
    <n v="42.57"/>
    <n v="12.9"/>
    <n v="25.41"/>
    <n v="7.7"/>
    <n v="42.57"/>
    <n v="12.9"/>
    <s v="n/d"/>
    <s v="n/d"/>
    <x v="55"/>
    <x v="55"/>
    <n v="68"/>
    <n v="20"/>
    <n v="4"/>
    <x v="0"/>
    <x v="3"/>
    <x v="8"/>
    <n v="1"/>
    <n v="11"/>
    <m/>
  </r>
  <r>
    <s v="INLADU-260708-AG-1-1-MAM"/>
    <s v="Alonso Grosso"/>
    <d v="2008-07-26T00:00:00"/>
    <x v="2"/>
    <d v="1899-12-30T09:20:00"/>
    <d v="1899-12-30T10:15:00"/>
    <x v="29"/>
    <n v="2"/>
    <n v="1"/>
    <n v="1"/>
    <x v="0"/>
    <x v="0"/>
    <s v="La Dulce, Isla Natividad Baja California Sur"/>
    <x v="0"/>
    <n v="42.57"/>
    <n v="12.9"/>
    <n v="25.41"/>
    <n v="7.7"/>
    <n v="42.57"/>
    <n v="12.9"/>
    <s v="n/d"/>
    <s v="n/d"/>
    <x v="55"/>
    <x v="55"/>
    <n v="68"/>
    <n v="20"/>
    <n v="4"/>
    <x v="0"/>
    <x v="4"/>
    <x v="4"/>
    <n v="1"/>
    <n v="14"/>
    <m/>
  </r>
  <r>
    <s v="INLADU-260708-AG-1-1-MAM"/>
    <s v="Alonso Grosso"/>
    <d v="2008-07-26T00:00:00"/>
    <x v="2"/>
    <d v="1899-12-30T09:20:00"/>
    <d v="1899-12-30T10:15:00"/>
    <x v="29"/>
    <n v="2"/>
    <n v="1"/>
    <n v="1"/>
    <x v="0"/>
    <x v="0"/>
    <s v="La Dulce, Isla Natividad Baja California Sur"/>
    <x v="0"/>
    <n v="42.57"/>
    <n v="12.9"/>
    <n v="25.41"/>
    <n v="7.7"/>
    <n v="42.57"/>
    <n v="12.9"/>
    <s v="n/d"/>
    <s v="n/d"/>
    <x v="55"/>
    <x v="55"/>
    <n v="68"/>
    <n v="20"/>
    <n v="4"/>
    <x v="0"/>
    <x v="4"/>
    <x v="10"/>
    <n v="1"/>
    <n v="14"/>
    <m/>
  </r>
  <r>
    <s v="INLADU-260708-AG-1-1-MAM"/>
    <s v="Alonso Grosso"/>
    <d v="2008-07-26T00:00:00"/>
    <x v="2"/>
    <d v="1899-12-30T09:20:00"/>
    <d v="1899-12-30T10:15:00"/>
    <x v="29"/>
    <n v="2"/>
    <n v="1"/>
    <n v="1"/>
    <x v="0"/>
    <x v="0"/>
    <s v="La Dulce, Isla Natividad Baja California Sur"/>
    <x v="0"/>
    <n v="42.57"/>
    <n v="12.9"/>
    <n v="25.41"/>
    <n v="7.7"/>
    <n v="42.57"/>
    <n v="12.9"/>
    <s v="n/d"/>
    <s v="n/d"/>
    <x v="55"/>
    <x v="55"/>
    <n v="68"/>
    <n v="20"/>
    <n v="4"/>
    <x v="0"/>
    <x v="5"/>
    <x v="8"/>
    <n v="1"/>
    <n v="16"/>
    <m/>
  </r>
  <r>
    <s v="INLADU-260708-AG-1-1-MAM"/>
    <s v="Alonso Grosso"/>
    <d v="2008-07-26T00:00:00"/>
    <x v="2"/>
    <d v="1899-12-30T09:20:00"/>
    <d v="1899-12-30T10:15:00"/>
    <x v="29"/>
    <n v="2"/>
    <n v="1"/>
    <n v="1"/>
    <x v="0"/>
    <x v="0"/>
    <s v="La Dulce, Isla Natividad Baja California Sur"/>
    <x v="0"/>
    <n v="42.57"/>
    <n v="12.9"/>
    <n v="25.41"/>
    <n v="7.7"/>
    <n v="42.57"/>
    <n v="12.9"/>
    <s v="n/d"/>
    <s v="n/d"/>
    <x v="55"/>
    <x v="55"/>
    <n v="68"/>
    <n v="20"/>
    <n v="4"/>
    <x v="0"/>
    <x v="6"/>
    <x v="12"/>
    <n v="1"/>
    <n v="18"/>
    <m/>
  </r>
  <r>
    <s v="INLADU-260708-AG-1-1-MAM"/>
    <s v="Alonso Grosso"/>
    <d v="2008-07-26T00:00:00"/>
    <x v="2"/>
    <d v="1899-12-30T09:20:00"/>
    <d v="1899-12-30T10:15:00"/>
    <x v="29"/>
    <n v="2"/>
    <n v="1"/>
    <n v="1"/>
    <x v="0"/>
    <x v="0"/>
    <s v="La Dulce, Isla Natividad Baja California Sur"/>
    <x v="0"/>
    <n v="42.57"/>
    <n v="12.9"/>
    <n v="25.41"/>
    <n v="7.7"/>
    <n v="42.57"/>
    <n v="12.9"/>
    <s v="n/d"/>
    <s v="n/d"/>
    <x v="55"/>
    <x v="55"/>
    <n v="68"/>
    <n v="20"/>
    <n v="4"/>
    <x v="0"/>
    <x v="7"/>
    <x v="7"/>
    <n v="1"/>
    <n v="20"/>
    <m/>
  </r>
  <r>
    <s v="INLADU-260708-AG-1-1-MAM"/>
    <s v="Alonso Grosso"/>
    <d v="2008-07-26T00:00:00"/>
    <x v="2"/>
    <d v="1899-12-30T09:20:00"/>
    <d v="1899-12-30T10:15:00"/>
    <x v="29"/>
    <n v="2"/>
    <n v="1"/>
    <n v="1"/>
    <x v="0"/>
    <x v="0"/>
    <s v="La Dulce, Isla Natividad Baja California Sur"/>
    <x v="0"/>
    <n v="42.57"/>
    <n v="12.9"/>
    <n v="25.41"/>
    <n v="7.7"/>
    <n v="42.57"/>
    <n v="12.9"/>
    <s v="n/d"/>
    <s v="n/d"/>
    <x v="55"/>
    <x v="55"/>
    <n v="68"/>
    <n v="20"/>
    <n v="4"/>
    <x v="0"/>
    <x v="8"/>
    <x v="7"/>
    <n v="1"/>
    <n v="22"/>
    <m/>
  </r>
  <r>
    <s v="INLADU-260708-AG-1-1-MAM"/>
    <s v="Alonso Grosso"/>
    <d v="2008-07-26T00:00:00"/>
    <x v="2"/>
    <d v="1899-12-30T09:20:00"/>
    <d v="1899-12-30T10:15:00"/>
    <x v="29"/>
    <n v="2"/>
    <n v="1"/>
    <n v="1"/>
    <x v="0"/>
    <x v="0"/>
    <s v="La Dulce, Isla Natividad Baja California Sur"/>
    <x v="0"/>
    <n v="42.57"/>
    <n v="12.9"/>
    <n v="25.41"/>
    <n v="7.7"/>
    <n v="42.57"/>
    <n v="12.9"/>
    <s v="n/d"/>
    <s v="n/d"/>
    <x v="55"/>
    <x v="55"/>
    <n v="68"/>
    <n v="20"/>
    <n v="4"/>
    <x v="0"/>
    <x v="9"/>
    <x v="9"/>
    <n v="1"/>
    <n v="25"/>
    <m/>
  </r>
  <r>
    <s v="INLADU-260708-AG-1-1-MAM"/>
    <s v="Alonso Grosso"/>
    <d v="2008-07-26T00:00:00"/>
    <x v="2"/>
    <d v="1899-12-30T09:20:00"/>
    <d v="1899-12-30T10:15:00"/>
    <x v="29"/>
    <n v="2"/>
    <n v="1"/>
    <n v="1"/>
    <x v="0"/>
    <x v="0"/>
    <s v="La Dulce, Isla Natividad Baja California Sur"/>
    <x v="0"/>
    <n v="42.57"/>
    <n v="12.9"/>
    <n v="25.41"/>
    <n v="7.7"/>
    <n v="42.57"/>
    <n v="12.9"/>
    <s v="n/d"/>
    <s v="n/d"/>
    <x v="55"/>
    <x v="55"/>
    <n v="68"/>
    <n v="20"/>
    <n v="4"/>
    <x v="0"/>
    <x v="10"/>
    <x v="3"/>
    <n v="1"/>
    <n v="27"/>
    <m/>
  </r>
  <r>
    <s v="INLADU-260708-AG-1-1-MAM"/>
    <s v="Alonso Grosso"/>
    <d v="2008-07-26T00:00:00"/>
    <x v="2"/>
    <d v="1899-12-30T09:20:00"/>
    <d v="1899-12-30T10:15:00"/>
    <x v="29"/>
    <n v="2"/>
    <n v="1"/>
    <n v="1"/>
    <x v="0"/>
    <x v="0"/>
    <s v="La Dulce, Isla Natividad Baja California Sur"/>
    <x v="0"/>
    <n v="42.57"/>
    <n v="12.9"/>
    <n v="25.41"/>
    <n v="7.7"/>
    <n v="42.57"/>
    <n v="12.9"/>
    <s v="n/d"/>
    <s v="n/d"/>
    <x v="55"/>
    <x v="55"/>
    <n v="68"/>
    <n v="20"/>
    <n v="4"/>
    <x v="0"/>
    <x v="10"/>
    <x v="9"/>
    <n v="1"/>
    <n v="27"/>
    <m/>
  </r>
  <r>
    <s v="INLADU-260708-AG-1-1-MAM"/>
    <s v="Alonso Grosso"/>
    <d v="2008-07-26T00:00:00"/>
    <x v="2"/>
    <d v="1899-12-30T09:20:00"/>
    <d v="1899-12-30T10:15:00"/>
    <x v="29"/>
    <n v="2"/>
    <n v="1"/>
    <n v="1"/>
    <x v="0"/>
    <x v="0"/>
    <s v="La Dulce, Isla Natividad Baja California Sur"/>
    <x v="0"/>
    <n v="42.57"/>
    <n v="12.9"/>
    <n v="25.41"/>
    <n v="7.7"/>
    <n v="42.57"/>
    <n v="12.9"/>
    <s v="n/d"/>
    <s v="n/d"/>
    <x v="55"/>
    <x v="55"/>
    <n v="68"/>
    <n v="20"/>
    <n v="4"/>
    <x v="0"/>
    <x v="11"/>
    <x v="10"/>
    <n v="1"/>
    <n v="30"/>
    <m/>
  </r>
  <r>
    <s v="INLADU-260708-AG-1-1-MAM"/>
    <s v="Alonso Grosso"/>
    <d v="2008-07-26T00:00:00"/>
    <x v="2"/>
    <d v="1899-12-30T09:20:00"/>
    <d v="1899-12-30T10:15:00"/>
    <x v="29"/>
    <n v="2"/>
    <n v="1"/>
    <n v="1"/>
    <x v="0"/>
    <x v="0"/>
    <s v="La Dulce, Isla Natividad Baja California Sur"/>
    <x v="0"/>
    <n v="42.57"/>
    <n v="12.9"/>
    <n v="25.41"/>
    <n v="7.7"/>
    <n v="42.57"/>
    <n v="12.9"/>
    <s v="n/d"/>
    <s v="n/d"/>
    <x v="55"/>
    <x v="55"/>
    <n v="68"/>
    <n v="20"/>
    <n v="4"/>
    <x v="0"/>
    <x v="12"/>
    <x v="11"/>
    <n v="1"/>
    <n v="35"/>
    <m/>
  </r>
  <r>
    <s v="INLADU-260708-AG-1-1-MAM"/>
    <s v="Alonso Grosso"/>
    <d v="2008-07-26T00:00:00"/>
    <x v="2"/>
    <d v="1899-12-30T09:20:00"/>
    <d v="1899-12-30T10:15:00"/>
    <x v="29"/>
    <n v="2"/>
    <n v="1"/>
    <n v="1"/>
    <x v="0"/>
    <x v="0"/>
    <s v="La Dulce, Isla Natividad Baja California Sur"/>
    <x v="0"/>
    <n v="42.57"/>
    <n v="12.9"/>
    <n v="25.41"/>
    <n v="7.7"/>
    <n v="42.57"/>
    <n v="12.9"/>
    <s v="n/d"/>
    <s v="n/d"/>
    <x v="55"/>
    <x v="55"/>
    <n v="68"/>
    <n v="20"/>
    <n v="4"/>
    <x v="0"/>
    <x v="12"/>
    <x v="12"/>
    <n v="1"/>
    <n v="35"/>
    <m/>
  </r>
  <r>
    <s v="INLADU-260708-AG-1-1-MAM"/>
    <s v="Alonso Grosso"/>
    <d v="2008-07-26T00:00:00"/>
    <x v="2"/>
    <d v="1899-12-30T09:20:00"/>
    <d v="1899-12-30T10:15:00"/>
    <x v="29"/>
    <n v="2"/>
    <n v="1"/>
    <n v="1"/>
    <x v="0"/>
    <x v="0"/>
    <s v="La Dulce, Isla Natividad Baja California Sur"/>
    <x v="0"/>
    <n v="42.57"/>
    <n v="12.9"/>
    <n v="25.41"/>
    <n v="7.7"/>
    <n v="42.57"/>
    <n v="12.9"/>
    <s v="n/d"/>
    <s v="n/d"/>
    <x v="55"/>
    <x v="55"/>
    <n v="68"/>
    <n v="20"/>
    <n v="4"/>
    <x v="0"/>
    <x v="13"/>
    <x v="19"/>
    <n v="1"/>
    <n v="41"/>
    <m/>
  </r>
  <r>
    <s v="INLADU-260708-AG-1-1-MAM"/>
    <s v="Alonso Grosso"/>
    <d v="2008-07-26T00:00:00"/>
    <x v="2"/>
    <d v="1899-12-30T09:20:00"/>
    <d v="1899-12-30T10:15:00"/>
    <x v="29"/>
    <n v="2"/>
    <n v="1"/>
    <n v="1"/>
    <x v="0"/>
    <x v="0"/>
    <s v="La Dulce, Isla Natividad Baja California Sur"/>
    <x v="0"/>
    <n v="42.57"/>
    <n v="12.9"/>
    <n v="25.41"/>
    <n v="7.7"/>
    <n v="42.57"/>
    <n v="12.9"/>
    <s v="n/d"/>
    <s v="n/d"/>
    <x v="55"/>
    <x v="55"/>
    <n v="68"/>
    <n v="20"/>
    <n v="4"/>
    <x v="0"/>
    <x v="14"/>
    <x v="8"/>
    <n v="1"/>
    <n v="46"/>
    <m/>
  </r>
  <r>
    <s v="INLADU-260708-AG-1-1-MAM"/>
    <s v="Alonso Grosso"/>
    <d v="2008-07-26T00:00:00"/>
    <x v="2"/>
    <d v="1899-12-30T09:20:00"/>
    <d v="1899-12-30T10:15:00"/>
    <x v="29"/>
    <n v="2"/>
    <n v="1"/>
    <n v="1"/>
    <x v="0"/>
    <x v="0"/>
    <s v="La Dulce, Isla Natividad Baja California Sur"/>
    <x v="0"/>
    <n v="42.57"/>
    <n v="12.9"/>
    <n v="25.41"/>
    <n v="7.7"/>
    <n v="42.57"/>
    <n v="12.9"/>
    <s v="n/d"/>
    <s v="n/d"/>
    <x v="55"/>
    <x v="55"/>
    <n v="68"/>
    <n v="20"/>
    <n v="4"/>
    <x v="0"/>
    <x v="15"/>
    <x v="7"/>
    <n v="1"/>
    <n v="50"/>
    <m/>
  </r>
  <r>
    <s v="INLADU-260708-AG-1-1-MAM"/>
    <s v="Alonso Grosso"/>
    <d v="2008-07-26T00:00:00"/>
    <x v="2"/>
    <d v="1899-12-30T09:20:00"/>
    <d v="1899-12-30T10:15:00"/>
    <x v="29"/>
    <n v="2"/>
    <n v="1"/>
    <n v="1"/>
    <x v="0"/>
    <x v="0"/>
    <s v="La Dulce, Isla Natividad Baja California Sur"/>
    <x v="0"/>
    <n v="42.57"/>
    <n v="12.9"/>
    <n v="25.41"/>
    <n v="7.7"/>
    <n v="42.57"/>
    <n v="12.9"/>
    <s v="n/d"/>
    <s v="n/d"/>
    <x v="55"/>
    <x v="55"/>
    <n v="68"/>
    <n v="20"/>
    <n v="4"/>
    <x v="0"/>
    <x v="15"/>
    <x v="8"/>
    <n v="1"/>
    <n v="50"/>
    <m/>
  </r>
  <r>
    <s v="INLADU-260708-AG-1-1-MAM"/>
    <s v="Alonso Grosso"/>
    <d v="2008-07-26T00:00:00"/>
    <x v="2"/>
    <d v="1899-12-30T09:20:00"/>
    <d v="1899-12-30T10:15:00"/>
    <x v="29"/>
    <n v="2"/>
    <n v="1"/>
    <n v="1"/>
    <x v="0"/>
    <x v="0"/>
    <s v="La Dulce, Isla Natividad Baja California Sur"/>
    <x v="0"/>
    <n v="42.57"/>
    <n v="12.9"/>
    <n v="25.41"/>
    <n v="7.7"/>
    <n v="42.57"/>
    <n v="12.9"/>
    <s v="n/d"/>
    <s v="n/d"/>
    <x v="55"/>
    <x v="55"/>
    <n v="68"/>
    <n v="20"/>
    <n v="4"/>
    <x v="0"/>
    <x v="15"/>
    <x v="10"/>
    <n v="1"/>
    <n v="50"/>
    <m/>
  </r>
  <r>
    <s v="INLAPL-280708-RV-1-2-MAM"/>
    <s v="Roberto Vazquez"/>
    <d v="2008-07-28T00:00:00"/>
    <x v="2"/>
    <d v="1899-12-30T11:25:00"/>
    <d v="1899-12-30T12:22:00"/>
    <x v="33"/>
    <n v="2"/>
    <n v="1"/>
    <n v="2"/>
    <x v="1"/>
    <x v="1"/>
    <s v="La Plana/Las Cuevas, Isla Natividad, Baja California Sur"/>
    <x v="1"/>
    <n v="28.38"/>
    <n v="8.6"/>
    <n v="10.56"/>
    <n v="3.2"/>
    <n v="28.38"/>
    <n v="8.6"/>
    <s v="n/d"/>
    <s v="n/d"/>
    <x v="58"/>
    <x v="58"/>
    <n v="60.8"/>
    <n v="16"/>
    <n v="5"/>
    <x v="0"/>
    <x v="1"/>
    <x v="6"/>
    <n v="1"/>
    <n v="16"/>
    <n v="60"/>
  </r>
  <r>
    <s v="INLAPL-280708-RV-1-2-MAM"/>
    <s v="Roberto Vazquez"/>
    <d v="2008-07-28T00:00:00"/>
    <x v="2"/>
    <d v="1899-12-30T11:25:00"/>
    <d v="1899-12-30T12:22:00"/>
    <x v="33"/>
    <n v="2"/>
    <n v="1"/>
    <n v="2"/>
    <x v="1"/>
    <x v="1"/>
    <s v="La Plana/Las Cuevas, Isla Natividad, Baja California Sur"/>
    <x v="1"/>
    <n v="28.38"/>
    <n v="8.6"/>
    <n v="10.56"/>
    <n v="3.2"/>
    <n v="28.38"/>
    <n v="8.6"/>
    <s v="n/d"/>
    <s v="n/d"/>
    <x v="58"/>
    <x v="58"/>
    <n v="60.8"/>
    <n v="16"/>
    <n v="5"/>
    <x v="0"/>
    <x v="1"/>
    <x v="9"/>
    <n v="1"/>
    <n v="16"/>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
    <x v="12"/>
    <n v="1"/>
    <n v="2"/>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
    <x v="17"/>
    <n v="1"/>
    <n v="2"/>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
    <x v="17"/>
    <n v="1"/>
    <n v="2"/>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
    <x v="19"/>
    <n v="1"/>
    <n v="2"/>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
    <x v="19"/>
    <n v="1"/>
    <n v="2"/>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
    <x v="19"/>
    <n v="1"/>
    <n v="2"/>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2"/>
    <x v="16"/>
    <n v="1"/>
    <n v="3"/>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2"/>
    <x v="17"/>
    <n v="1"/>
    <n v="3"/>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2"/>
    <x v="17"/>
    <n v="1"/>
    <n v="3"/>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2"/>
    <x v="19"/>
    <n v="1"/>
    <n v="3"/>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3"/>
    <x v="10"/>
    <n v="1"/>
    <n v="5"/>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3"/>
    <x v="10"/>
    <n v="1"/>
    <n v="5"/>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3"/>
    <x v="12"/>
    <n v="1"/>
    <n v="5"/>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3"/>
    <x v="12"/>
    <n v="1"/>
    <n v="5"/>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3"/>
    <x v="13"/>
    <n v="1"/>
    <n v="5"/>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3"/>
    <x v="16"/>
    <n v="1"/>
    <n v="5"/>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3"/>
    <x v="16"/>
    <n v="1"/>
    <n v="5"/>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3"/>
    <x v="14"/>
    <n v="1"/>
    <n v="5"/>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3"/>
    <x v="14"/>
    <n v="1"/>
    <n v="5"/>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3"/>
    <x v="17"/>
    <n v="1"/>
    <n v="5"/>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3"/>
    <x v="17"/>
    <n v="1"/>
    <n v="5"/>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3"/>
    <x v="17"/>
    <n v="1"/>
    <n v="5"/>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3"/>
    <x v="17"/>
    <n v="1"/>
    <n v="5"/>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3"/>
    <x v="17"/>
    <n v="1"/>
    <n v="5"/>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3"/>
    <x v="18"/>
    <n v="1"/>
    <n v="5"/>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3"/>
    <x v="18"/>
    <n v="1"/>
    <n v="5"/>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3"/>
    <x v="19"/>
    <n v="1"/>
    <n v="5"/>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3"/>
    <x v="19"/>
    <n v="1"/>
    <n v="5"/>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3"/>
    <x v="19"/>
    <n v="1"/>
    <n v="5"/>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3"/>
    <x v="19"/>
    <n v="1"/>
    <n v="5"/>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3"/>
    <x v="19"/>
    <n v="1"/>
    <n v="5"/>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4"/>
    <x v="11"/>
    <n v="1"/>
    <n v="8"/>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4"/>
    <x v="12"/>
    <n v="1"/>
    <n v="8"/>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4"/>
    <x v="12"/>
    <n v="1"/>
    <n v="8"/>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4"/>
    <x v="13"/>
    <n v="1"/>
    <n v="8"/>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4"/>
    <x v="17"/>
    <n v="1"/>
    <n v="8"/>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4"/>
    <x v="17"/>
    <n v="1"/>
    <n v="8"/>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4"/>
    <x v="17"/>
    <n v="1"/>
    <n v="8"/>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4"/>
    <x v="18"/>
    <n v="1"/>
    <n v="8"/>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4"/>
    <x v="19"/>
    <n v="1"/>
    <n v="8"/>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5"/>
    <x v="12"/>
    <n v="1"/>
    <n v="10"/>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5"/>
    <x v="17"/>
    <n v="1"/>
    <n v="10"/>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5"/>
    <x v="17"/>
    <n v="1"/>
    <n v="10"/>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5"/>
    <x v="19"/>
    <n v="1"/>
    <n v="10"/>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5"/>
    <x v="21"/>
    <n v="1"/>
    <n v="10"/>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5"/>
    <x v="21"/>
    <n v="1"/>
    <n v="10"/>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6"/>
    <x v="7"/>
    <n v="1"/>
    <n v="11"/>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6"/>
    <x v="16"/>
    <n v="1"/>
    <n v="11"/>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6"/>
    <x v="14"/>
    <n v="1"/>
    <n v="11"/>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6"/>
    <x v="19"/>
    <n v="1"/>
    <n v="11"/>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6"/>
    <x v="19"/>
    <n v="1"/>
    <n v="11"/>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7"/>
    <x v="8"/>
    <n v="1"/>
    <n v="13"/>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7"/>
    <x v="10"/>
    <n v="1"/>
    <n v="13"/>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7"/>
    <x v="11"/>
    <n v="1"/>
    <n v="13"/>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7"/>
    <x v="14"/>
    <n v="1"/>
    <n v="13"/>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7"/>
    <x v="14"/>
    <n v="1"/>
    <n v="13"/>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7"/>
    <x v="14"/>
    <n v="1"/>
    <n v="13"/>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7"/>
    <x v="18"/>
    <n v="1"/>
    <n v="13"/>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7"/>
    <x v="19"/>
    <n v="1"/>
    <n v="13"/>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7"/>
    <x v="19"/>
    <n v="1"/>
    <n v="13"/>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8"/>
    <x v="16"/>
    <n v="1"/>
    <n v="16"/>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8"/>
    <x v="17"/>
    <n v="1"/>
    <n v="16"/>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8"/>
    <x v="19"/>
    <n v="1"/>
    <n v="16"/>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8"/>
    <x v="19"/>
    <n v="1"/>
    <n v="16"/>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9"/>
    <x v="11"/>
    <n v="1"/>
    <n v="19"/>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9"/>
    <x v="13"/>
    <n v="1"/>
    <n v="19"/>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9"/>
    <x v="14"/>
    <n v="1"/>
    <n v="19"/>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9"/>
    <x v="14"/>
    <n v="1"/>
    <n v="19"/>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9"/>
    <x v="14"/>
    <n v="1"/>
    <n v="19"/>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9"/>
    <x v="19"/>
    <n v="1"/>
    <n v="19"/>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0"/>
    <x v="11"/>
    <n v="1"/>
    <n v="21"/>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0"/>
    <x v="11"/>
    <n v="1"/>
    <n v="21"/>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0"/>
    <x v="13"/>
    <n v="1"/>
    <n v="21"/>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0"/>
    <x v="14"/>
    <n v="1"/>
    <n v="21"/>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0"/>
    <x v="14"/>
    <n v="1"/>
    <n v="21"/>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0"/>
    <x v="14"/>
    <n v="1"/>
    <n v="21"/>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0"/>
    <x v="14"/>
    <n v="1"/>
    <n v="21"/>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0"/>
    <x v="17"/>
    <n v="1"/>
    <n v="21"/>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1"/>
    <x v="11"/>
    <n v="1"/>
    <n v="24"/>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1"/>
    <x v="13"/>
    <n v="1"/>
    <n v="24"/>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1"/>
    <x v="14"/>
    <n v="1"/>
    <n v="24"/>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1"/>
    <x v="14"/>
    <n v="1"/>
    <n v="24"/>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2"/>
    <x v="10"/>
    <n v="1"/>
    <n v="26"/>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2"/>
    <x v="12"/>
    <n v="1"/>
    <n v="26"/>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2"/>
    <x v="12"/>
    <n v="1"/>
    <n v="26"/>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2"/>
    <x v="16"/>
    <n v="1"/>
    <n v="26"/>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2"/>
    <x v="18"/>
    <n v="1"/>
    <n v="26"/>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2"/>
    <x v="18"/>
    <n v="1"/>
    <n v="26"/>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3"/>
    <x v="8"/>
    <n v="1"/>
    <n v="29"/>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3"/>
    <x v="12"/>
    <n v="1"/>
    <n v="29"/>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3"/>
    <x v="16"/>
    <n v="1"/>
    <n v="29"/>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3"/>
    <x v="16"/>
    <n v="1"/>
    <n v="29"/>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3"/>
    <x v="16"/>
    <n v="1"/>
    <n v="29"/>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3"/>
    <x v="17"/>
    <n v="1"/>
    <n v="29"/>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3"/>
    <x v="19"/>
    <n v="1"/>
    <n v="29"/>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3"/>
    <x v="19"/>
    <n v="1"/>
    <n v="29"/>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4"/>
    <x v="10"/>
    <n v="1"/>
    <n v="32"/>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4"/>
    <x v="13"/>
    <n v="1"/>
    <n v="32"/>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4"/>
    <x v="14"/>
    <n v="1"/>
    <n v="32"/>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4"/>
    <x v="14"/>
    <n v="1"/>
    <n v="32"/>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4"/>
    <x v="17"/>
    <n v="1"/>
    <n v="32"/>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5"/>
    <x v="10"/>
    <n v="1"/>
    <n v="34"/>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5"/>
    <x v="13"/>
    <n v="1"/>
    <n v="34"/>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5"/>
    <x v="16"/>
    <n v="1"/>
    <n v="34"/>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5"/>
    <x v="14"/>
    <n v="1"/>
    <n v="34"/>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5"/>
    <x v="14"/>
    <n v="1"/>
    <n v="34"/>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5"/>
    <x v="14"/>
    <n v="1"/>
    <n v="34"/>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5"/>
    <x v="17"/>
    <n v="1"/>
    <n v="34"/>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5"/>
    <x v="17"/>
    <n v="1"/>
    <n v="34"/>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5"/>
    <x v="18"/>
    <n v="1"/>
    <n v="34"/>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6"/>
    <x v="3"/>
    <n v="1"/>
    <n v="35"/>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6"/>
    <x v="11"/>
    <n v="1"/>
    <n v="35"/>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6"/>
    <x v="11"/>
    <n v="1"/>
    <n v="35"/>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6"/>
    <x v="12"/>
    <n v="1"/>
    <n v="35"/>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6"/>
    <x v="13"/>
    <n v="1"/>
    <n v="35"/>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6"/>
    <x v="19"/>
    <n v="1"/>
    <n v="35"/>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7"/>
    <x v="9"/>
    <n v="1"/>
    <n v="37"/>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7"/>
    <x v="14"/>
    <n v="1"/>
    <n v="37"/>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7"/>
    <x v="17"/>
    <n v="1"/>
    <n v="37"/>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7"/>
    <x v="17"/>
    <n v="1"/>
    <n v="37"/>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7"/>
    <x v="19"/>
    <n v="1"/>
    <n v="37"/>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7"/>
    <x v="19"/>
    <n v="1"/>
    <n v="37"/>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7"/>
    <x v="19"/>
    <n v="1"/>
    <n v="37"/>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8"/>
    <x v="11"/>
    <n v="1"/>
    <n v="38"/>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8"/>
    <x v="17"/>
    <n v="1"/>
    <n v="38"/>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8"/>
    <x v="17"/>
    <n v="1"/>
    <n v="38"/>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8"/>
    <x v="18"/>
    <n v="1"/>
    <n v="38"/>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8"/>
    <x v="19"/>
    <n v="1"/>
    <n v="38"/>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9"/>
    <x v="12"/>
    <n v="1"/>
    <n v="40"/>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9"/>
    <x v="13"/>
    <n v="1"/>
    <n v="40"/>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9"/>
    <x v="14"/>
    <n v="1"/>
    <n v="40"/>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9"/>
    <x v="18"/>
    <n v="1"/>
    <n v="40"/>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9"/>
    <x v="18"/>
    <n v="1"/>
    <n v="40"/>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9"/>
    <x v="19"/>
    <n v="1"/>
    <n v="40"/>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9"/>
    <x v="19"/>
    <n v="1"/>
    <n v="40"/>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19"/>
    <x v="19"/>
    <n v="1"/>
    <n v="40"/>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20"/>
    <x v="12"/>
    <n v="1"/>
    <n v="41"/>
    <n v="60"/>
  </r>
  <r>
    <s v="INLAPL-280708-RV-1-2-MAZ"/>
    <s v="Roberto Vazquez"/>
    <d v="2008-07-28T00:00:00"/>
    <x v="2"/>
    <d v="1899-12-30T11:25:00"/>
    <d v="1899-12-30T12:22:00"/>
    <x v="33"/>
    <n v="2"/>
    <n v="1"/>
    <n v="2"/>
    <x v="1"/>
    <x v="1"/>
    <s v="La Plana/Las Cuevas, Isla Natividad, Baja California Sur"/>
    <x v="1"/>
    <n v="28.38"/>
    <n v="8.6"/>
    <n v="10.56"/>
    <n v="3.2"/>
    <n v="28.38"/>
    <n v="8.6"/>
    <s v="n/d"/>
    <s v="n/d"/>
    <x v="58"/>
    <x v="58"/>
    <n v="60.8"/>
    <n v="16"/>
    <n v="5"/>
    <x v="1"/>
    <x v="20"/>
    <x v="18"/>
    <n v="1"/>
    <n v="41"/>
    <n v="60"/>
  </r>
  <r>
    <s v="INLAPL-300708-AM-1-3-MAM"/>
    <s v="Alonso Grosso"/>
    <d v="2008-07-30T00:00:00"/>
    <x v="2"/>
    <d v="1899-12-30T09:32:00"/>
    <d v="1899-12-30T10:09:00"/>
    <x v="34"/>
    <n v="2"/>
    <n v="1"/>
    <n v="3"/>
    <x v="2"/>
    <x v="1"/>
    <s v="La Plana/Las Cuevas, Isla Natividad, Baja California Sur"/>
    <x v="1"/>
    <n v="54.11999999999999"/>
    <n v="16.399999999999999"/>
    <n v="49.5"/>
    <n v="15"/>
    <n v="54.11999999999999"/>
    <n v="16.399999999999999"/>
    <s v="n/d"/>
    <s v="n/d"/>
    <x v="59"/>
    <x v="59"/>
    <n v="55.400000000000006"/>
    <n v="13"/>
    <n v="4.7"/>
    <x v="0"/>
    <x v="1"/>
    <x v="14"/>
    <n v="1"/>
    <n v="4"/>
    <m/>
  </r>
  <r>
    <s v="INLAPL-300708-AM-1-3-MAM"/>
    <s v="Alonso Grosso"/>
    <d v="2008-07-30T00:00:00"/>
    <x v="2"/>
    <d v="1899-12-30T09:32:00"/>
    <d v="1899-12-30T10:09:00"/>
    <x v="34"/>
    <n v="2"/>
    <n v="1"/>
    <n v="3"/>
    <x v="2"/>
    <x v="1"/>
    <s v="La Plana/Las Cuevas, Isla Natividad, Baja California Sur"/>
    <x v="1"/>
    <n v="54.11999999999999"/>
    <n v="16.399999999999999"/>
    <n v="49.5"/>
    <n v="15"/>
    <n v="54.11999999999999"/>
    <n v="16.399999999999999"/>
    <s v="n/d"/>
    <s v="n/d"/>
    <x v="59"/>
    <x v="59"/>
    <n v="55.400000000000006"/>
    <n v="13"/>
    <n v="4.7"/>
    <x v="0"/>
    <x v="2"/>
    <x v="9"/>
    <n v="1"/>
    <n v="7"/>
    <m/>
  </r>
  <r>
    <s v="INLAPL-300708-AM-1-3-MAM"/>
    <s v="Alonso Grosso"/>
    <d v="2008-07-30T00:00:00"/>
    <x v="2"/>
    <d v="1899-12-30T09:32:00"/>
    <d v="1899-12-30T10:09:00"/>
    <x v="34"/>
    <n v="2"/>
    <n v="1"/>
    <n v="3"/>
    <x v="2"/>
    <x v="1"/>
    <s v="La Plana/Las Cuevas, Isla Natividad, Baja California Sur"/>
    <x v="1"/>
    <n v="54.11999999999999"/>
    <n v="16.399999999999999"/>
    <n v="49.5"/>
    <n v="15"/>
    <n v="54.11999999999999"/>
    <n v="16.399999999999999"/>
    <s v="n/d"/>
    <s v="n/d"/>
    <x v="59"/>
    <x v="59"/>
    <n v="55.400000000000006"/>
    <n v="13"/>
    <n v="4.7"/>
    <x v="0"/>
    <x v="3"/>
    <x v="9"/>
    <n v="1"/>
    <n v="8"/>
    <m/>
  </r>
  <r>
    <s v="INLAPL-300708-AM-1-3-MAM"/>
    <s v="Alonso Grosso"/>
    <d v="2008-07-30T00:00:00"/>
    <x v="2"/>
    <d v="1899-12-30T09:32:00"/>
    <d v="1899-12-30T10:09:00"/>
    <x v="34"/>
    <n v="2"/>
    <n v="1"/>
    <n v="3"/>
    <x v="2"/>
    <x v="1"/>
    <s v="La Plana/Las Cuevas, Isla Natividad, Baja California Sur"/>
    <x v="1"/>
    <n v="54.11999999999999"/>
    <n v="16.399999999999999"/>
    <n v="49.5"/>
    <n v="15"/>
    <n v="54.11999999999999"/>
    <n v="16.399999999999999"/>
    <s v="n/d"/>
    <s v="n/d"/>
    <x v="59"/>
    <x v="59"/>
    <n v="55.400000000000006"/>
    <n v="13"/>
    <n v="4.7"/>
    <x v="0"/>
    <x v="3"/>
    <x v="13"/>
    <n v="1"/>
    <n v="8"/>
    <m/>
  </r>
  <r>
    <s v="INLAPL-300708-AM-1-3-MAM"/>
    <s v="Alonso Grosso"/>
    <d v="2008-07-30T00:00:00"/>
    <x v="2"/>
    <d v="1899-12-30T09:32:00"/>
    <d v="1899-12-30T10:09:00"/>
    <x v="34"/>
    <n v="2"/>
    <n v="1"/>
    <n v="3"/>
    <x v="2"/>
    <x v="1"/>
    <s v="La Plana/Las Cuevas, Isla Natividad, Baja California Sur"/>
    <x v="1"/>
    <n v="54.11999999999999"/>
    <n v="16.399999999999999"/>
    <n v="49.5"/>
    <n v="15"/>
    <n v="54.11999999999999"/>
    <n v="16.399999999999999"/>
    <s v="n/d"/>
    <s v="n/d"/>
    <x v="59"/>
    <x v="59"/>
    <n v="55.400000000000006"/>
    <n v="13"/>
    <n v="4.7"/>
    <x v="0"/>
    <x v="4"/>
    <x v="12"/>
    <n v="1"/>
    <n v="12"/>
    <m/>
  </r>
  <r>
    <s v="INLAPL-300708-AM-1-3-MAM"/>
    <s v="Alonso Grosso"/>
    <d v="2008-07-30T00:00:00"/>
    <x v="2"/>
    <d v="1899-12-30T09:32:00"/>
    <d v="1899-12-30T10:09:00"/>
    <x v="34"/>
    <n v="2"/>
    <n v="1"/>
    <n v="3"/>
    <x v="2"/>
    <x v="1"/>
    <s v="La Plana/Las Cuevas, Isla Natividad, Baja California Sur"/>
    <x v="1"/>
    <n v="54.11999999999999"/>
    <n v="16.399999999999999"/>
    <n v="49.5"/>
    <n v="15"/>
    <n v="54.11999999999999"/>
    <n v="16.399999999999999"/>
    <s v="n/d"/>
    <s v="n/d"/>
    <x v="59"/>
    <x v="59"/>
    <n v="55.400000000000006"/>
    <n v="13"/>
    <n v="4.7"/>
    <x v="0"/>
    <x v="5"/>
    <x v="11"/>
    <n v="1"/>
    <n v="14"/>
    <m/>
  </r>
  <r>
    <s v="INLAPL-300708-AM-1-3-MAM"/>
    <s v="Alonso Grosso"/>
    <d v="2008-07-30T00:00:00"/>
    <x v="2"/>
    <d v="1899-12-30T09:32:00"/>
    <d v="1899-12-30T10:09:00"/>
    <x v="34"/>
    <n v="2"/>
    <n v="1"/>
    <n v="3"/>
    <x v="2"/>
    <x v="1"/>
    <s v="La Plana/Las Cuevas, Isla Natividad, Baja California Sur"/>
    <x v="1"/>
    <n v="54.11999999999999"/>
    <n v="16.399999999999999"/>
    <n v="49.5"/>
    <n v="15"/>
    <n v="54.11999999999999"/>
    <n v="16.399999999999999"/>
    <s v="n/d"/>
    <s v="n/d"/>
    <x v="59"/>
    <x v="59"/>
    <n v="55.400000000000006"/>
    <n v="13"/>
    <n v="4.7"/>
    <x v="0"/>
    <x v="5"/>
    <x v="12"/>
    <n v="1"/>
    <n v="14"/>
    <m/>
  </r>
  <r>
    <s v="INLAPL-300708-AM-1-3-MAM"/>
    <s v="Alonso Grosso"/>
    <d v="2008-07-30T00:00:00"/>
    <x v="2"/>
    <d v="1899-12-30T09:32:00"/>
    <d v="1899-12-30T10:09:00"/>
    <x v="34"/>
    <n v="2"/>
    <n v="1"/>
    <n v="3"/>
    <x v="2"/>
    <x v="1"/>
    <s v="La Plana/Las Cuevas, Isla Natividad, Baja California Sur"/>
    <x v="1"/>
    <n v="54.11999999999999"/>
    <n v="16.399999999999999"/>
    <n v="49.5"/>
    <n v="15"/>
    <n v="54.11999999999999"/>
    <n v="16.399999999999999"/>
    <s v="n/d"/>
    <s v="n/d"/>
    <x v="59"/>
    <x v="59"/>
    <n v="55.400000000000006"/>
    <n v="13"/>
    <n v="4.7"/>
    <x v="0"/>
    <x v="5"/>
    <x v="13"/>
    <n v="1"/>
    <n v="14"/>
    <m/>
  </r>
  <r>
    <s v="INLAPL-300708-AM-1-3-MAM"/>
    <s v="Alonso Grosso"/>
    <d v="2008-07-30T00:00:00"/>
    <x v="2"/>
    <d v="1899-12-30T09:32:00"/>
    <d v="1899-12-30T10:09:00"/>
    <x v="34"/>
    <n v="2"/>
    <n v="1"/>
    <n v="3"/>
    <x v="2"/>
    <x v="1"/>
    <s v="La Plana/Las Cuevas, Isla Natividad, Baja California Sur"/>
    <x v="1"/>
    <n v="54.11999999999999"/>
    <n v="16.399999999999999"/>
    <n v="49.5"/>
    <n v="15"/>
    <n v="54.11999999999999"/>
    <n v="16.399999999999999"/>
    <s v="n/d"/>
    <s v="n/d"/>
    <x v="59"/>
    <x v="59"/>
    <n v="55.400000000000006"/>
    <n v="13"/>
    <n v="4.7"/>
    <x v="0"/>
    <x v="5"/>
    <x v="13"/>
    <n v="1"/>
    <n v="14"/>
    <m/>
  </r>
  <r>
    <s v="INLAPL-300708-AM-1-3-MAM"/>
    <s v="Alonso Grosso"/>
    <d v="2008-07-30T00:00:00"/>
    <x v="2"/>
    <d v="1899-12-30T09:32:00"/>
    <d v="1899-12-30T10:09:00"/>
    <x v="34"/>
    <n v="2"/>
    <n v="1"/>
    <n v="3"/>
    <x v="2"/>
    <x v="1"/>
    <s v="La Plana/Las Cuevas, Isla Natividad, Baja California Sur"/>
    <x v="1"/>
    <n v="54.11999999999999"/>
    <n v="16.399999999999999"/>
    <n v="49.5"/>
    <n v="15"/>
    <n v="54.11999999999999"/>
    <n v="16.399999999999999"/>
    <s v="n/d"/>
    <s v="n/d"/>
    <x v="59"/>
    <x v="59"/>
    <n v="55.400000000000006"/>
    <n v="13"/>
    <n v="4.7"/>
    <x v="0"/>
    <x v="5"/>
    <x v="13"/>
    <n v="1"/>
    <n v="14"/>
    <m/>
  </r>
  <r>
    <s v="INLAPL-300708-AM-1-3-MAM"/>
    <s v="Alonso Grosso"/>
    <d v="2008-07-30T00:00:00"/>
    <x v="2"/>
    <d v="1899-12-30T09:32:00"/>
    <d v="1899-12-30T10:09:00"/>
    <x v="34"/>
    <n v="2"/>
    <n v="1"/>
    <n v="3"/>
    <x v="2"/>
    <x v="1"/>
    <s v="La Plana/Las Cuevas, Isla Natividad, Baja California Sur"/>
    <x v="1"/>
    <n v="54.11999999999999"/>
    <n v="16.399999999999999"/>
    <n v="49.5"/>
    <n v="15"/>
    <n v="54.11999999999999"/>
    <n v="16.399999999999999"/>
    <s v="n/d"/>
    <s v="n/d"/>
    <x v="59"/>
    <x v="59"/>
    <n v="55.400000000000006"/>
    <n v="13"/>
    <n v="4.7"/>
    <x v="0"/>
    <x v="5"/>
    <x v="16"/>
    <n v="1"/>
    <n v="14"/>
    <m/>
  </r>
  <r>
    <s v="INLAPL-300708-AM-1-3-MAM"/>
    <s v="Alonso Grosso"/>
    <d v="2008-07-30T00:00:00"/>
    <x v="2"/>
    <d v="1899-12-30T09:32:00"/>
    <d v="1899-12-30T10:09:00"/>
    <x v="34"/>
    <n v="2"/>
    <n v="1"/>
    <n v="3"/>
    <x v="2"/>
    <x v="1"/>
    <s v="La Plana/Las Cuevas, Isla Natividad, Baja California Sur"/>
    <x v="1"/>
    <n v="54.11999999999999"/>
    <n v="16.399999999999999"/>
    <n v="49.5"/>
    <n v="15"/>
    <n v="54.11999999999999"/>
    <n v="16.399999999999999"/>
    <s v="n/d"/>
    <s v="n/d"/>
    <x v="59"/>
    <x v="59"/>
    <n v="55.400000000000006"/>
    <n v="13"/>
    <n v="4.7"/>
    <x v="0"/>
    <x v="5"/>
    <x v="17"/>
    <n v="1"/>
    <n v="14"/>
    <m/>
  </r>
  <r>
    <s v="INLAPL-300708-AM-1-3-MAM"/>
    <s v="Alonso Grosso"/>
    <d v="2008-07-30T00:00:00"/>
    <x v="2"/>
    <d v="1899-12-30T09:32:00"/>
    <d v="1899-12-30T10:09:00"/>
    <x v="34"/>
    <n v="2"/>
    <n v="1"/>
    <n v="3"/>
    <x v="2"/>
    <x v="1"/>
    <s v="La Plana/Las Cuevas, Isla Natividad, Baja California Sur"/>
    <x v="1"/>
    <n v="54.11999999999999"/>
    <n v="16.399999999999999"/>
    <n v="49.5"/>
    <n v="15"/>
    <n v="54.11999999999999"/>
    <n v="16.399999999999999"/>
    <s v="n/d"/>
    <s v="n/d"/>
    <x v="59"/>
    <x v="59"/>
    <n v="55.400000000000006"/>
    <n v="13"/>
    <n v="4.7"/>
    <x v="0"/>
    <x v="5"/>
    <x v="17"/>
    <n v="1"/>
    <n v="14"/>
    <m/>
  </r>
  <r>
    <s v="INLAPL-300708-AM-1-3-MAM"/>
    <s v="Alonso Grosso"/>
    <d v="2008-07-30T00:00:00"/>
    <x v="2"/>
    <d v="1899-12-30T09:32:00"/>
    <d v="1899-12-30T10:09:00"/>
    <x v="34"/>
    <n v="2"/>
    <n v="1"/>
    <n v="3"/>
    <x v="2"/>
    <x v="1"/>
    <s v="La Plana/Las Cuevas, Isla Natividad, Baja California Sur"/>
    <x v="1"/>
    <n v="54.11999999999999"/>
    <n v="16.399999999999999"/>
    <n v="49.5"/>
    <n v="15"/>
    <n v="54.11999999999999"/>
    <n v="16.399999999999999"/>
    <s v="n/d"/>
    <s v="n/d"/>
    <x v="59"/>
    <x v="59"/>
    <n v="55.400000000000006"/>
    <n v="13"/>
    <n v="4.7"/>
    <x v="0"/>
    <x v="6"/>
    <x v="8"/>
    <n v="1"/>
    <n v="19"/>
    <m/>
  </r>
  <r>
    <s v="INLAPL-300708-AM-1-3-MAM"/>
    <s v="Alonso Grosso"/>
    <d v="2008-07-30T00:00:00"/>
    <x v="2"/>
    <d v="1899-12-30T09:32:00"/>
    <d v="1899-12-30T10:09:00"/>
    <x v="34"/>
    <n v="2"/>
    <n v="1"/>
    <n v="3"/>
    <x v="2"/>
    <x v="1"/>
    <s v="La Plana/Las Cuevas, Isla Natividad, Baja California Sur"/>
    <x v="1"/>
    <n v="54.11999999999999"/>
    <n v="16.399999999999999"/>
    <n v="49.5"/>
    <n v="15"/>
    <n v="54.11999999999999"/>
    <n v="16.399999999999999"/>
    <s v="n/d"/>
    <s v="n/d"/>
    <x v="59"/>
    <x v="59"/>
    <n v="55.400000000000006"/>
    <n v="13"/>
    <n v="4.7"/>
    <x v="0"/>
    <x v="6"/>
    <x v="16"/>
    <n v="1"/>
    <n v="19"/>
    <m/>
  </r>
  <r>
    <s v="INLAPL-300708-AM-1-3-MAM"/>
    <s v="Alonso Grosso"/>
    <d v="2008-07-30T00:00:00"/>
    <x v="2"/>
    <d v="1899-12-30T09:32:00"/>
    <d v="1899-12-30T10:09:00"/>
    <x v="34"/>
    <n v="2"/>
    <n v="1"/>
    <n v="3"/>
    <x v="2"/>
    <x v="1"/>
    <s v="La Plana/Las Cuevas, Isla Natividad, Baja California Sur"/>
    <x v="1"/>
    <n v="54.11999999999999"/>
    <n v="16.399999999999999"/>
    <n v="49.5"/>
    <n v="15"/>
    <n v="54.11999999999999"/>
    <n v="16.399999999999999"/>
    <s v="n/d"/>
    <s v="n/d"/>
    <x v="59"/>
    <x v="59"/>
    <n v="55.400000000000006"/>
    <n v="13"/>
    <n v="4.7"/>
    <x v="0"/>
    <x v="7"/>
    <x v="11"/>
    <n v="1"/>
    <n v="30"/>
    <m/>
  </r>
  <r>
    <s v="INLAGU-020808-AG-2-4-MAZ"/>
    <s v="Alonso Grosso"/>
    <d v="2008-08-02T00:00:00"/>
    <x v="2"/>
    <d v="1899-12-30T10:58:00"/>
    <d v="1899-12-30T12:03:00"/>
    <x v="12"/>
    <n v="2"/>
    <n v="2"/>
    <n v="4"/>
    <x v="3"/>
    <x v="4"/>
    <s v="La Guanera, Isla Natividad Baja California Sur"/>
    <x v="0"/>
    <n v="26.4"/>
    <n v="8"/>
    <n v="21.779999999999998"/>
    <n v="6.6"/>
    <n v="26.4"/>
    <n v="8"/>
    <s v="n/d"/>
    <s v="n/d"/>
    <x v="60"/>
    <x v="60"/>
    <n v="68"/>
    <n v="20"/>
    <n v="6"/>
    <x v="1"/>
    <x v="1"/>
    <x v="14"/>
    <n v="1"/>
    <n v="39"/>
    <m/>
  </r>
  <r>
    <s v="INLAGU-020808-AG-2-4-MAZ"/>
    <s v="Alonso Grosso"/>
    <d v="2008-08-02T00:00:00"/>
    <x v="2"/>
    <d v="1899-12-30T10:58:00"/>
    <d v="1899-12-30T12:03:00"/>
    <x v="12"/>
    <n v="2"/>
    <n v="2"/>
    <n v="4"/>
    <x v="3"/>
    <x v="4"/>
    <s v="La Guanera, Isla Natividad Baja California Sur"/>
    <x v="0"/>
    <n v="26.4"/>
    <n v="8"/>
    <n v="21.779999999999998"/>
    <n v="6.6"/>
    <n v="26.4"/>
    <n v="8"/>
    <s v="n/d"/>
    <s v="n/d"/>
    <x v="60"/>
    <x v="60"/>
    <n v="68"/>
    <n v="20"/>
    <n v="6"/>
    <x v="1"/>
    <x v="1"/>
    <x v="21"/>
    <n v="1"/>
    <n v="39"/>
    <m/>
  </r>
  <r>
    <s v="INLAGU-020808-AG-2-4-MAM"/>
    <s v="Alonso Grosso"/>
    <d v="2008-08-02T00:00:00"/>
    <x v="2"/>
    <d v="1899-12-30T10:58:00"/>
    <d v="1899-12-30T12:03:00"/>
    <x v="12"/>
    <n v="2"/>
    <n v="2"/>
    <n v="4"/>
    <x v="3"/>
    <x v="4"/>
    <s v="La Guanera, Isla Natividad Baja California Sur"/>
    <x v="0"/>
    <n v="26.4"/>
    <n v="8"/>
    <n v="21.779999999999998"/>
    <n v="6.6"/>
    <n v="26.4"/>
    <n v="8"/>
    <s v="n/d"/>
    <s v="n/d"/>
    <x v="60"/>
    <x v="60"/>
    <n v="68"/>
    <n v="20"/>
    <n v="6"/>
    <x v="0"/>
    <x v="1"/>
    <x v="8"/>
    <n v="1"/>
    <n v="5"/>
    <m/>
  </r>
  <r>
    <s v="INLAGU-020808-AG-2-4-MAM"/>
    <s v="Alonso Grosso"/>
    <d v="2008-08-02T00:00:00"/>
    <x v="2"/>
    <d v="1899-12-30T10:58:00"/>
    <d v="1899-12-30T12:03:00"/>
    <x v="12"/>
    <n v="2"/>
    <n v="2"/>
    <n v="4"/>
    <x v="3"/>
    <x v="4"/>
    <s v="La Guanera, Isla Natividad Baja California Sur"/>
    <x v="0"/>
    <n v="26.4"/>
    <n v="8"/>
    <n v="21.779999999999998"/>
    <n v="6.6"/>
    <n v="26.4"/>
    <n v="8"/>
    <s v="n/d"/>
    <s v="n/d"/>
    <x v="60"/>
    <x v="60"/>
    <n v="68"/>
    <n v="20"/>
    <n v="6"/>
    <x v="0"/>
    <x v="2"/>
    <x v="10"/>
    <n v="1"/>
    <n v="9"/>
    <m/>
  </r>
  <r>
    <s v="INLAGU-020808-AG-2-4-MAM"/>
    <s v="Alonso Grosso"/>
    <d v="2008-08-02T00:00:00"/>
    <x v="2"/>
    <d v="1899-12-30T10:58:00"/>
    <d v="1899-12-30T12:03:00"/>
    <x v="12"/>
    <n v="2"/>
    <n v="2"/>
    <n v="4"/>
    <x v="3"/>
    <x v="4"/>
    <s v="La Guanera, Isla Natividad Baja California Sur"/>
    <x v="0"/>
    <n v="26.4"/>
    <n v="8"/>
    <n v="21.779999999999998"/>
    <n v="6.6"/>
    <n v="26.4"/>
    <n v="8"/>
    <s v="n/d"/>
    <s v="n/d"/>
    <x v="60"/>
    <x v="60"/>
    <n v="68"/>
    <n v="20"/>
    <n v="6"/>
    <x v="0"/>
    <x v="2"/>
    <x v="16"/>
    <n v="1"/>
    <n v="9"/>
    <m/>
  </r>
  <r>
    <s v="INLAGU-020808-AG-2-4-MAM"/>
    <s v="Alonso Grosso"/>
    <d v="2008-08-02T00:00:00"/>
    <x v="2"/>
    <d v="1899-12-30T10:58:00"/>
    <d v="1899-12-30T12:03:00"/>
    <x v="12"/>
    <n v="2"/>
    <n v="2"/>
    <n v="4"/>
    <x v="3"/>
    <x v="4"/>
    <s v="La Guanera, Isla Natividad Baja California Sur"/>
    <x v="0"/>
    <n v="26.4"/>
    <n v="8"/>
    <n v="21.779999999999998"/>
    <n v="6.6"/>
    <n v="26.4"/>
    <n v="8"/>
    <s v="n/d"/>
    <s v="n/d"/>
    <x v="60"/>
    <x v="60"/>
    <n v="68"/>
    <n v="20"/>
    <n v="6"/>
    <x v="0"/>
    <x v="3"/>
    <x v="16"/>
    <n v="1"/>
    <n v="10"/>
    <m/>
  </r>
  <r>
    <s v="INLAGU-020808-AG-2-4-MAM"/>
    <s v="Alonso Grosso"/>
    <d v="2008-08-02T00:00:00"/>
    <x v="2"/>
    <d v="1899-12-30T10:58:00"/>
    <d v="1899-12-30T12:03:00"/>
    <x v="12"/>
    <n v="2"/>
    <n v="2"/>
    <n v="4"/>
    <x v="3"/>
    <x v="4"/>
    <s v="La Guanera, Isla Natividad Baja California Sur"/>
    <x v="0"/>
    <n v="26.4"/>
    <n v="8"/>
    <n v="21.779999999999998"/>
    <n v="6.6"/>
    <n v="26.4"/>
    <n v="8"/>
    <s v="n/d"/>
    <s v="n/d"/>
    <x v="60"/>
    <x v="60"/>
    <n v="68"/>
    <n v="20"/>
    <n v="6"/>
    <x v="0"/>
    <x v="4"/>
    <x v="10"/>
    <n v="1"/>
    <n v="16"/>
    <m/>
  </r>
  <r>
    <s v="INLAGU-020808-AG-2-4-MAM"/>
    <s v="Alonso Grosso"/>
    <d v="2008-08-02T00:00:00"/>
    <x v="2"/>
    <d v="1899-12-30T10:58:00"/>
    <d v="1899-12-30T12:03:00"/>
    <x v="12"/>
    <n v="2"/>
    <n v="2"/>
    <n v="4"/>
    <x v="3"/>
    <x v="4"/>
    <s v="La Guanera, Isla Natividad Baja California Sur"/>
    <x v="0"/>
    <n v="26.4"/>
    <n v="8"/>
    <n v="21.779999999999998"/>
    <n v="6.6"/>
    <n v="26.4"/>
    <n v="8"/>
    <s v="n/d"/>
    <s v="n/d"/>
    <x v="60"/>
    <x v="60"/>
    <n v="68"/>
    <n v="20"/>
    <n v="6"/>
    <x v="0"/>
    <x v="5"/>
    <x v="16"/>
    <n v="1"/>
    <n v="20"/>
    <m/>
  </r>
  <r>
    <s v="INLAGU-020808-AG-2-4-MAM"/>
    <s v="Alonso Grosso"/>
    <d v="2008-08-02T00:00:00"/>
    <x v="2"/>
    <d v="1899-12-30T10:58:00"/>
    <d v="1899-12-30T12:03:00"/>
    <x v="12"/>
    <n v="2"/>
    <n v="2"/>
    <n v="4"/>
    <x v="3"/>
    <x v="4"/>
    <s v="La Guanera, Isla Natividad Baja California Sur"/>
    <x v="0"/>
    <n v="26.4"/>
    <n v="8"/>
    <n v="21.779999999999998"/>
    <n v="6.6"/>
    <n v="26.4"/>
    <n v="8"/>
    <s v="n/d"/>
    <s v="n/d"/>
    <x v="60"/>
    <x v="60"/>
    <n v="68"/>
    <n v="20"/>
    <n v="6"/>
    <x v="0"/>
    <x v="6"/>
    <x v="3"/>
    <n v="1"/>
    <n v="24"/>
    <m/>
  </r>
  <r>
    <s v="INLAGU-020808-AG-2-4-MAM"/>
    <s v="Alonso Grosso"/>
    <d v="2008-08-02T00:00:00"/>
    <x v="2"/>
    <d v="1899-12-30T10:58:00"/>
    <d v="1899-12-30T12:03:00"/>
    <x v="12"/>
    <n v="2"/>
    <n v="2"/>
    <n v="4"/>
    <x v="3"/>
    <x v="4"/>
    <s v="La Guanera, Isla Natividad Baja California Sur"/>
    <x v="0"/>
    <n v="26.4"/>
    <n v="8"/>
    <n v="21.779999999999998"/>
    <n v="6.6"/>
    <n v="26.4"/>
    <n v="8"/>
    <s v="n/d"/>
    <s v="n/d"/>
    <x v="60"/>
    <x v="60"/>
    <n v="68"/>
    <n v="20"/>
    <n v="6"/>
    <x v="0"/>
    <x v="6"/>
    <x v="11"/>
    <n v="1"/>
    <n v="24"/>
    <m/>
  </r>
  <r>
    <s v="INLAGU-020808-AG-2-4-MAM"/>
    <s v="Alonso Grosso"/>
    <d v="2008-08-02T00:00:00"/>
    <x v="2"/>
    <d v="1899-12-30T10:58:00"/>
    <d v="1899-12-30T12:03:00"/>
    <x v="12"/>
    <n v="2"/>
    <n v="2"/>
    <n v="4"/>
    <x v="3"/>
    <x v="4"/>
    <s v="La Guanera, Isla Natividad Baja California Sur"/>
    <x v="0"/>
    <n v="26.4"/>
    <n v="8"/>
    <n v="21.779999999999998"/>
    <n v="6.6"/>
    <n v="26.4"/>
    <n v="8"/>
    <s v="n/d"/>
    <s v="n/d"/>
    <x v="60"/>
    <x v="60"/>
    <n v="68"/>
    <n v="20"/>
    <n v="6"/>
    <x v="0"/>
    <x v="7"/>
    <x v="6"/>
    <n v="1"/>
    <n v="27"/>
    <m/>
  </r>
  <r>
    <s v="INLAGU-020808-AG-2-4-MAM"/>
    <s v="Alonso Grosso"/>
    <d v="2008-08-02T00:00:00"/>
    <x v="2"/>
    <d v="1899-12-30T10:58:00"/>
    <d v="1899-12-30T12:03:00"/>
    <x v="12"/>
    <n v="2"/>
    <n v="2"/>
    <n v="4"/>
    <x v="3"/>
    <x v="4"/>
    <s v="La Guanera, Isla Natividad Baja California Sur"/>
    <x v="0"/>
    <n v="26.4"/>
    <n v="8"/>
    <n v="21.779999999999998"/>
    <n v="6.6"/>
    <n v="26.4"/>
    <n v="8"/>
    <s v="n/d"/>
    <s v="n/d"/>
    <x v="60"/>
    <x v="60"/>
    <n v="68"/>
    <n v="20"/>
    <n v="6"/>
    <x v="0"/>
    <x v="7"/>
    <x v="13"/>
    <n v="1"/>
    <n v="27"/>
    <m/>
  </r>
  <r>
    <s v="INLAGU-020808-AG-2-4-MAM"/>
    <s v="Alonso Grosso"/>
    <d v="2008-08-02T00:00:00"/>
    <x v="2"/>
    <d v="1899-12-30T10:58:00"/>
    <d v="1899-12-30T12:03:00"/>
    <x v="12"/>
    <n v="2"/>
    <n v="2"/>
    <n v="4"/>
    <x v="3"/>
    <x v="4"/>
    <s v="La Guanera, Isla Natividad Baja California Sur"/>
    <x v="0"/>
    <n v="26.4"/>
    <n v="8"/>
    <n v="21.779999999999998"/>
    <n v="6.6"/>
    <n v="26.4"/>
    <n v="8"/>
    <s v="n/d"/>
    <s v="n/d"/>
    <x v="60"/>
    <x v="60"/>
    <n v="68"/>
    <n v="20"/>
    <n v="6"/>
    <x v="0"/>
    <x v="8"/>
    <x v="16"/>
    <n v="1"/>
    <n v="35"/>
    <m/>
  </r>
  <r>
    <s v="INLAGU-020808-AG-2-4-MAM"/>
    <s v="Alonso Grosso"/>
    <d v="2008-08-02T00:00:00"/>
    <x v="2"/>
    <d v="1899-12-30T10:58:00"/>
    <d v="1899-12-30T12:03:00"/>
    <x v="12"/>
    <n v="2"/>
    <n v="2"/>
    <n v="4"/>
    <x v="3"/>
    <x v="4"/>
    <s v="La Guanera, Isla Natividad Baja California Sur"/>
    <x v="0"/>
    <n v="26.4"/>
    <n v="8"/>
    <n v="21.779999999999998"/>
    <n v="6.6"/>
    <n v="26.4"/>
    <n v="8"/>
    <s v="n/d"/>
    <s v="n/d"/>
    <x v="60"/>
    <x v="60"/>
    <n v="68"/>
    <n v="20"/>
    <n v="6"/>
    <x v="0"/>
    <x v="8"/>
    <x v="19"/>
    <n v="1"/>
    <n v="35"/>
    <m/>
  </r>
  <r>
    <s v="INLAGU-020808-AG-2-4-MAM"/>
    <s v="Alonso Grosso"/>
    <d v="2008-08-02T00:00:00"/>
    <x v="2"/>
    <d v="1899-12-30T10:58:00"/>
    <d v="1899-12-30T12:03:00"/>
    <x v="12"/>
    <n v="2"/>
    <n v="2"/>
    <n v="4"/>
    <x v="3"/>
    <x v="4"/>
    <s v="La Guanera, Isla Natividad Baja California Sur"/>
    <x v="0"/>
    <n v="26.4"/>
    <n v="8"/>
    <n v="21.779999999999998"/>
    <n v="6.6"/>
    <n v="26.4"/>
    <n v="8"/>
    <s v="n/d"/>
    <s v="n/d"/>
    <x v="60"/>
    <x v="60"/>
    <n v="68"/>
    <n v="20"/>
    <n v="6"/>
    <x v="0"/>
    <x v="9"/>
    <x v="16"/>
    <n v="1"/>
    <n v="39"/>
    <m/>
  </r>
  <r>
    <s v="INLAGU-020808-AG-2-4-MAM"/>
    <s v="Alonso Grosso"/>
    <d v="2008-08-02T00:00:00"/>
    <x v="2"/>
    <d v="1899-12-30T10:58:00"/>
    <d v="1899-12-30T12:03:00"/>
    <x v="12"/>
    <n v="2"/>
    <n v="2"/>
    <n v="4"/>
    <x v="3"/>
    <x v="4"/>
    <s v="La Guanera, Isla Natividad Baja California Sur"/>
    <x v="0"/>
    <n v="26.4"/>
    <n v="8"/>
    <n v="21.779999999999998"/>
    <n v="6.6"/>
    <n v="26.4"/>
    <n v="8"/>
    <s v="n/d"/>
    <s v="n/d"/>
    <x v="60"/>
    <x v="60"/>
    <n v="68"/>
    <n v="20"/>
    <n v="6"/>
    <x v="0"/>
    <x v="10"/>
    <x v="17"/>
    <n v="1"/>
    <n v="44"/>
    <m/>
  </r>
  <r>
    <s v="INLAGU-020808-AG-2-4-MAM"/>
    <s v="Alonso Grosso"/>
    <d v="2008-08-02T00:00:00"/>
    <x v="2"/>
    <d v="1899-12-30T10:58:00"/>
    <d v="1899-12-30T12:03:00"/>
    <x v="12"/>
    <n v="2"/>
    <n v="2"/>
    <n v="4"/>
    <x v="3"/>
    <x v="4"/>
    <s v="La Guanera, Isla Natividad Baja California Sur"/>
    <x v="0"/>
    <n v="26.4"/>
    <n v="8"/>
    <n v="21.779999999999998"/>
    <n v="6.6"/>
    <n v="26.4"/>
    <n v="8"/>
    <s v="n/d"/>
    <s v="n/d"/>
    <x v="60"/>
    <x v="60"/>
    <n v="68"/>
    <n v="20"/>
    <n v="6"/>
    <x v="0"/>
    <x v="11"/>
    <x v="18"/>
    <n v="1"/>
    <n v="46"/>
    <m/>
  </r>
  <r>
    <s v="INLAGU-020808-AG-2-4-MAM"/>
    <s v="Alonso Grosso"/>
    <d v="2008-08-02T00:00:00"/>
    <x v="2"/>
    <d v="1899-12-30T10:58:00"/>
    <d v="1899-12-30T12:03:00"/>
    <x v="12"/>
    <n v="2"/>
    <n v="2"/>
    <n v="4"/>
    <x v="3"/>
    <x v="4"/>
    <s v="La Guanera, Isla Natividad Baja California Sur"/>
    <x v="0"/>
    <n v="26.4"/>
    <n v="8"/>
    <n v="21.779999999999998"/>
    <n v="6.6"/>
    <n v="26.4"/>
    <n v="8"/>
    <s v="n/d"/>
    <s v="n/d"/>
    <x v="60"/>
    <x v="60"/>
    <n v="68"/>
    <n v="20"/>
    <n v="6"/>
    <x v="0"/>
    <x v="12"/>
    <x v="5"/>
    <n v="1"/>
    <n v="50"/>
    <m/>
  </r>
  <r>
    <s v="INLAGU-020808-AG-2-4-MAM"/>
    <s v="Alonso Grosso"/>
    <d v="2008-08-02T00:00:00"/>
    <x v="2"/>
    <d v="1899-12-30T10:58:00"/>
    <d v="1899-12-30T12:03:00"/>
    <x v="12"/>
    <n v="2"/>
    <n v="2"/>
    <n v="4"/>
    <x v="3"/>
    <x v="4"/>
    <s v="La Guanera, Isla Natividad Baja California Sur"/>
    <x v="0"/>
    <n v="26.4"/>
    <n v="8"/>
    <n v="21.779999999999998"/>
    <n v="6.6"/>
    <n v="26.4"/>
    <n v="8"/>
    <s v="n/d"/>
    <s v="n/d"/>
    <x v="60"/>
    <x v="60"/>
    <n v="68"/>
    <n v="20"/>
    <n v="6"/>
    <x v="0"/>
    <x v="13"/>
    <x v="3"/>
    <n v="1"/>
    <n v="57"/>
    <m/>
  </r>
  <r>
    <s v="INLAGU-020808-AG-2-4-MAM"/>
    <s v="Alonso Grosso"/>
    <d v="2008-08-02T00:00:00"/>
    <x v="2"/>
    <d v="1899-12-30T10:58:00"/>
    <d v="1899-12-30T12:03:00"/>
    <x v="12"/>
    <n v="2"/>
    <n v="2"/>
    <n v="4"/>
    <x v="3"/>
    <x v="4"/>
    <s v="La Guanera, Isla Natividad Baja California Sur"/>
    <x v="0"/>
    <n v="26.4"/>
    <n v="8"/>
    <n v="21.779999999999998"/>
    <n v="6.6"/>
    <n v="26.4"/>
    <n v="8"/>
    <s v="n/d"/>
    <s v="n/d"/>
    <x v="60"/>
    <x v="60"/>
    <n v="68"/>
    <n v="20"/>
    <n v="6"/>
    <x v="0"/>
    <x v="13"/>
    <x v="4"/>
    <n v="1"/>
    <n v="57"/>
    <m/>
  </r>
  <r>
    <s v="INLAGU-020808-AG-2-4-MAM"/>
    <s v="Alonso Grosso"/>
    <d v="2008-08-02T00:00:00"/>
    <x v="2"/>
    <d v="1899-12-30T10:58:00"/>
    <d v="1899-12-30T12:03:00"/>
    <x v="12"/>
    <n v="2"/>
    <n v="2"/>
    <n v="4"/>
    <x v="3"/>
    <x v="4"/>
    <s v="La Guanera, Isla Natividad Baja California Sur"/>
    <x v="0"/>
    <n v="26.4"/>
    <n v="8"/>
    <n v="21.779999999999998"/>
    <n v="6.6"/>
    <n v="26.4"/>
    <n v="8"/>
    <s v="n/d"/>
    <s v="n/d"/>
    <x v="60"/>
    <x v="60"/>
    <n v="68"/>
    <n v="20"/>
    <n v="6"/>
    <x v="0"/>
    <x v="13"/>
    <x v="4"/>
    <n v="1"/>
    <n v="57"/>
    <m/>
  </r>
  <r>
    <s v="INLAGU-020808-AG-2-4-MAM"/>
    <s v="Alonso Grosso"/>
    <d v="2008-08-02T00:00:00"/>
    <x v="2"/>
    <d v="1899-12-30T10:58:00"/>
    <d v="1899-12-30T12:03:00"/>
    <x v="12"/>
    <n v="2"/>
    <n v="2"/>
    <n v="4"/>
    <x v="3"/>
    <x v="4"/>
    <s v="La Guanera, Isla Natividad Baja California Sur"/>
    <x v="0"/>
    <n v="26.4"/>
    <n v="8"/>
    <n v="21.779999999999998"/>
    <n v="6.6"/>
    <n v="26.4"/>
    <n v="8"/>
    <s v="n/d"/>
    <s v="n/d"/>
    <x v="60"/>
    <x v="60"/>
    <n v="68"/>
    <n v="20"/>
    <n v="6"/>
    <x v="0"/>
    <x v="14"/>
    <x v="14"/>
    <n v="1"/>
    <n v="60"/>
    <m/>
  </r>
  <r>
    <s v="INLAGU-020808-AG-2-4-MAM"/>
    <s v="Alonso Grosso"/>
    <d v="2008-08-02T00:00:00"/>
    <x v="2"/>
    <d v="1899-12-30T10:58:00"/>
    <d v="1899-12-30T12:03:00"/>
    <x v="12"/>
    <n v="2"/>
    <n v="2"/>
    <n v="4"/>
    <x v="3"/>
    <x v="4"/>
    <s v="La Guanera, Isla Natividad Baja California Sur"/>
    <x v="0"/>
    <n v="26.4"/>
    <n v="8"/>
    <n v="21.779999999999998"/>
    <n v="6.6"/>
    <n v="26.4"/>
    <n v="8"/>
    <s v="n/d"/>
    <s v="n/d"/>
    <x v="60"/>
    <x v="60"/>
    <n v="68"/>
    <n v="20"/>
    <n v="6"/>
    <x v="0"/>
    <x v="14"/>
    <x v="17"/>
    <n v="1"/>
    <n v="60"/>
    <m/>
  </r>
  <r>
    <s v="INLAGU-020808-AG-2-4-MAM"/>
    <s v="Alonso Grosso"/>
    <d v="2008-08-02T00:00:00"/>
    <x v="2"/>
    <d v="1899-12-30T10:58:00"/>
    <d v="1899-12-30T12:03:00"/>
    <x v="12"/>
    <n v="2"/>
    <n v="2"/>
    <n v="4"/>
    <x v="3"/>
    <x v="4"/>
    <s v="La Guanera, Isla Natividad Baja California Sur"/>
    <x v="0"/>
    <n v="26.4"/>
    <n v="8"/>
    <n v="21.779999999999998"/>
    <n v="6.6"/>
    <n v="26.4"/>
    <n v="8"/>
    <s v="n/d"/>
    <s v="n/d"/>
    <x v="60"/>
    <x v="60"/>
    <n v="68"/>
    <n v="20"/>
    <n v="6"/>
    <x v="0"/>
    <x v="15"/>
    <x v="16"/>
    <n v="1"/>
    <n v="64"/>
    <m/>
  </r>
  <r>
    <s v="INLAGU-020808-AM-1-5-MAM"/>
    <s v="Abraham Mayoral"/>
    <d v="2008-08-02T00:00:00"/>
    <x v="2"/>
    <d v="1899-12-30T11:22:00"/>
    <d v="1899-12-30T12:17:00"/>
    <x v="29"/>
    <n v="2"/>
    <n v="1"/>
    <n v="5"/>
    <x v="4"/>
    <x v="4"/>
    <s v="La Guanera, Isla Natividad Baja California Sur"/>
    <x v="0"/>
    <n v="19.799999999999997"/>
    <n v="6"/>
    <n v="20.46"/>
    <n v="6.2"/>
    <n v="20.46"/>
    <n v="6.2"/>
    <s v="n/d"/>
    <s v="n/d"/>
    <x v="61"/>
    <x v="61"/>
    <n v="68"/>
    <n v="20"/>
    <n v="6"/>
    <x v="0"/>
    <x v="1"/>
    <x v="8"/>
    <n v="1"/>
    <n v="39"/>
    <s v="n/d"/>
  </r>
  <r>
    <s v="INLAGU-020808-AM-1-5-MAM"/>
    <s v="Abraham Mayoral"/>
    <d v="2008-08-02T00:00:00"/>
    <x v="2"/>
    <d v="1899-12-30T11:22:00"/>
    <d v="1899-12-30T12:17:00"/>
    <x v="29"/>
    <n v="2"/>
    <n v="1"/>
    <n v="5"/>
    <x v="4"/>
    <x v="4"/>
    <s v="La Guanera, Isla Natividad Baja California Sur"/>
    <x v="0"/>
    <n v="19.799999999999997"/>
    <n v="6"/>
    <n v="20.46"/>
    <n v="6.2"/>
    <n v="20.46"/>
    <n v="6.2"/>
    <s v="n/d"/>
    <s v="n/d"/>
    <x v="61"/>
    <x v="61"/>
    <n v="68"/>
    <n v="20"/>
    <n v="6"/>
    <x v="0"/>
    <x v="2"/>
    <x v="2"/>
    <n v="1"/>
    <n v="42"/>
    <s v="n/d"/>
  </r>
  <r>
    <s v="INLAGU-020808-AM-1-5-MAM"/>
    <s v="Abraham Mayoral"/>
    <d v="2008-08-02T00:00:00"/>
    <x v="2"/>
    <d v="1899-12-30T11:22:00"/>
    <d v="1899-12-30T12:17:00"/>
    <x v="29"/>
    <n v="2"/>
    <n v="1"/>
    <n v="5"/>
    <x v="4"/>
    <x v="4"/>
    <s v="La Guanera, Isla Natividad Baja California Sur"/>
    <x v="0"/>
    <n v="19.799999999999997"/>
    <n v="6"/>
    <n v="20.46"/>
    <n v="6.2"/>
    <n v="20.46"/>
    <n v="6.2"/>
    <s v="n/d"/>
    <s v="n/d"/>
    <x v="61"/>
    <x v="61"/>
    <n v="68"/>
    <n v="20"/>
    <n v="6"/>
    <x v="0"/>
    <x v="3"/>
    <x v="9"/>
    <n v="1"/>
    <n v="47"/>
    <s v="n/d"/>
  </r>
  <r>
    <s v="INLAGU-020808-AG-2-4-MAM"/>
    <s v="Alonso Grosso"/>
    <d v="2008-08-02T00:00:00"/>
    <x v="2"/>
    <d v="1899-12-30T10:58:00"/>
    <d v="1899-12-30T12:03:00"/>
    <x v="12"/>
    <n v="2"/>
    <n v="2"/>
    <n v="4"/>
    <x v="3"/>
    <x v="4"/>
    <s v="La Guanera, Isla Natividad Baja California Sur"/>
    <x v="0"/>
    <n v="26.4"/>
    <n v="8"/>
    <n v="21.779999999999998"/>
    <n v="6.6"/>
    <n v="26.4"/>
    <n v="8"/>
    <s v="n/d"/>
    <s v="n/d"/>
    <x v="60"/>
    <x v="60"/>
    <n v="68"/>
    <n v="20"/>
    <n v="6"/>
    <x v="0"/>
    <x v="16"/>
    <x v="13"/>
    <n v="1"/>
    <n v="65"/>
    <m/>
  </r>
  <r>
    <s v="INLAGU-020808-AG-2-4-MAM"/>
    <s v="Alonso Grosso"/>
    <d v="2008-08-02T00:00:00"/>
    <x v="2"/>
    <d v="1899-12-30T10:58:00"/>
    <d v="1899-12-30T12:03:00"/>
    <x v="12"/>
    <n v="2"/>
    <n v="2"/>
    <n v="4"/>
    <x v="3"/>
    <x v="4"/>
    <s v="La Guanera, Isla Natividad Baja California Sur"/>
    <x v="0"/>
    <n v="26.4"/>
    <n v="8"/>
    <n v="21.779999999999998"/>
    <n v="6.6"/>
    <n v="26.4"/>
    <n v="8"/>
    <s v="n/d"/>
    <s v="n/d"/>
    <x v="60"/>
    <x v="60"/>
    <n v="68"/>
    <n v="20"/>
    <n v="6"/>
    <x v="0"/>
    <x v="17"/>
    <x v="14"/>
    <n v="1"/>
    <n v="66"/>
    <m/>
  </r>
  <r>
    <s v="INLAGU-020808-AM-1-5-MAZ"/>
    <s v="Abraham Mayoral"/>
    <d v="2008-08-02T00:00:00"/>
    <x v="2"/>
    <d v="1899-12-30T11:22:00"/>
    <d v="1899-12-30T12:17:00"/>
    <x v="29"/>
    <n v="2"/>
    <n v="1"/>
    <n v="5"/>
    <x v="4"/>
    <x v="4"/>
    <s v="La Guanera, Isla Natividad Baja California Sur"/>
    <x v="0"/>
    <n v="19.799999999999997"/>
    <n v="6"/>
    <n v="20.46"/>
    <n v="6.2"/>
    <n v="20.46"/>
    <n v="6.2"/>
    <s v="n/d"/>
    <s v="n/d"/>
    <x v="61"/>
    <x v="61"/>
    <n v="68"/>
    <n v="20"/>
    <n v="6"/>
    <x v="1"/>
    <x v="1"/>
    <x v="11"/>
    <n v="1"/>
    <n v="4"/>
    <s v="n/d"/>
  </r>
  <r>
    <s v="INLAGU-020808-AM-1-5-MAZ"/>
    <s v="Abraham Mayoral"/>
    <d v="2008-08-02T00:00:00"/>
    <x v="2"/>
    <d v="1899-12-30T11:22:00"/>
    <d v="1899-12-30T12:17:00"/>
    <x v="29"/>
    <n v="2"/>
    <n v="1"/>
    <n v="5"/>
    <x v="4"/>
    <x v="4"/>
    <s v="La Guanera, Isla Natividad Baja California Sur"/>
    <x v="0"/>
    <n v="19.799999999999997"/>
    <n v="6"/>
    <n v="20.46"/>
    <n v="6.2"/>
    <n v="20.46"/>
    <n v="6.2"/>
    <s v="n/d"/>
    <s v="n/d"/>
    <x v="61"/>
    <x v="61"/>
    <n v="68"/>
    <n v="20"/>
    <n v="6"/>
    <x v="1"/>
    <x v="1"/>
    <x v="13"/>
    <n v="1"/>
    <n v="4"/>
    <s v="n/d"/>
  </r>
  <r>
    <s v="INLAGU-020808-AM-1-5-MAZ"/>
    <s v="Abraham Mayoral"/>
    <d v="2008-08-02T00:00:00"/>
    <x v="2"/>
    <d v="1899-12-30T11:22:00"/>
    <d v="1899-12-30T12:17:00"/>
    <x v="29"/>
    <n v="2"/>
    <n v="1"/>
    <n v="5"/>
    <x v="4"/>
    <x v="4"/>
    <s v="La Guanera, Isla Natividad Baja California Sur"/>
    <x v="0"/>
    <n v="19.799999999999997"/>
    <n v="6"/>
    <n v="20.46"/>
    <n v="6.2"/>
    <n v="20.46"/>
    <n v="6.2"/>
    <s v="n/d"/>
    <s v="n/d"/>
    <x v="61"/>
    <x v="61"/>
    <n v="68"/>
    <n v="20"/>
    <n v="6"/>
    <x v="1"/>
    <x v="2"/>
    <x v="12"/>
    <n v="1"/>
    <n v="53"/>
    <s v="n/d"/>
  </r>
  <r>
    <s v="INPUPR-020808-AG-1-7-MAM"/>
    <s v="Alonso Grosso"/>
    <d v="2008-08-02T00:00:00"/>
    <x v="2"/>
    <d v="1899-12-30T09:01:00"/>
    <d v="1899-12-30T09:40:00"/>
    <x v="31"/>
    <n v="2"/>
    <n v="1"/>
    <n v="7"/>
    <x v="6"/>
    <x v="3"/>
    <s v="Punta Prieta, Isla Natividad Baja California Sur"/>
    <x v="1"/>
    <n v="40.590000000000003"/>
    <n v="12.3"/>
    <n v="34.32"/>
    <n v="10.4"/>
    <n v="40.590000000000003"/>
    <n v="12.3"/>
    <s v="n/d"/>
    <s v="n/d"/>
    <x v="62"/>
    <x v="62"/>
    <n v="71.599999999999994"/>
    <n v="22"/>
    <n v="6"/>
    <x v="0"/>
    <x v="1"/>
    <x v="6"/>
    <n v="1"/>
    <n v="5"/>
    <m/>
  </r>
  <r>
    <s v="INPUPR-020808-AG-1-7-MAM"/>
    <s v="Alonso Grosso"/>
    <d v="2008-08-02T00:00:00"/>
    <x v="2"/>
    <d v="1899-12-30T09:01:00"/>
    <d v="1899-12-30T09:40:00"/>
    <x v="31"/>
    <n v="2"/>
    <n v="1"/>
    <n v="7"/>
    <x v="6"/>
    <x v="3"/>
    <s v="Punta Prieta, Isla Natividad Baja California Sur"/>
    <x v="1"/>
    <n v="40.590000000000003"/>
    <n v="12.3"/>
    <n v="34.32"/>
    <n v="10.4"/>
    <n v="40.590000000000003"/>
    <n v="12.3"/>
    <s v="n/d"/>
    <s v="n/d"/>
    <x v="62"/>
    <x v="62"/>
    <n v="71.599999999999994"/>
    <n v="22"/>
    <n v="6"/>
    <x v="0"/>
    <x v="2"/>
    <x v="14"/>
    <n v="1"/>
    <n v="7"/>
    <m/>
  </r>
  <r>
    <s v="INPUPR-020808-AG-1-7-MAM"/>
    <s v="Alonso Grosso"/>
    <d v="2008-08-02T00:00:00"/>
    <x v="2"/>
    <d v="1899-12-30T09:01:00"/>
    <d v="1899-12-30T09:40:00"/>
    <x v="31"/>
    <n v="2"/>
    <n v="1"/>
    <n v="7"/>
    <x v="6"/>
    <x v="3"/>
    <s v="Punta Prieta, Isla Natividad Baja California Sur"/>
    <x v="1"/>
    <n v="40.590000000000003"/>
    <n v="12.3"/>
    <n v="34.32"/>
    <n v="10.4"/>
    <n v="40.590000000000003"/>
    <n v="12.3"/>
    <s v="n/d"/>
    <s v="n/d"/>
    <x v="62"/>
    <x v="62"/>
    <n v="71.599999999999994"/>
    <n v="22"/>
    <n v="6"/>
    <x v="0"/>
    <x v="2"/>
    <x v="19"/>
    <n v="1"/>
    <n v="7"/>
    <m/>
  </r>
  <r>
    <s v="INPUPR-020808-AG-1-7-MAM"/>
    <s v="Alonso Grosso"/>
    <d v="2008-08-02T00:00:00"/>
    <x v="2"/>
    <d v="1899-12-30T09:01:00"/>
    <d v="1899-12-30T09:40:00"/>
    <x v="31"/>
    <n v="2"/>
    <n v="1"/>
    <n v="7"/>
    <x v="6"/>
    <x v="3"/>
    <s v="Punta Prieta, Isla Natividad Baja California Sur"/>
    <x v="1"/>
    <n v="40.590000000000003"/>
    <n v="12.3"/>
    <n v="34.32"/>
    <n v="10.4"/>
    <n v="40.590000000000003"/>
    <n v="12.3"/>
    <s v="n/d"/>
    <s v="n/d"/>
    <x v="62"/>
    <x v="62"/>
    <n v="71.599999999999994"/>
    <n v="22"/>
    <n v="6"/>
    <x v="0"/>
    <x v="3"/>
    <x v="9"/>
    <n v="1"/>
    <n v="9"/>
    <m/>
  </r>
  <r>
    <s v="INPUPR-020808-AG-1-7-MAM"/>
    <s v="Alonso Grosso"/>
    <d v="2008-08-02T00:00:00"/>
    <x v="2"/>
    <d v="1899-12-30T09:01:00"/>
    <d v="1899-12-30T09:40:00"/>
    <x v="31"/>
    <n v="2"/>
    <n v="1"/>
    <n v="7"/>
    <x v="6"/>
    <x v="3"/>
    <s v="Punta Prieta, Isla Natividad Baja California Sur"/>
    <x v="1"/>
    <n v="40.590000000000003"/>
    <n v="12.3"/>
    <n v="34.32"/>
    <n v="10.4"/>
    <n v="40.590000000000003"/>
    <n v="12.3"/>
    <s v="n/d"/>
    <s v="n/d"/>
    <x v="62"/>
    <x v="62"/>
    <n v="71.599999999999994"/>
    <n v="22"/>
    <n v="6"/>
    <x v="0"/>
    <x v="3"/>
    <x v="16"/>
    <n v="1"/>
    <n v="9"/>
    <m/>
  </r>
  <r>
    <s v="INPUPR-020808-AG-1-7-MAM"/>
    <s v="Alonso Grosso"/>
    <d v="2008-08-02T00:00:00"/>
    <x v="2"/>
    <d v="1899-12-30T09:01:00"/>
    <d v="1899-12-30T09:40:00"/>
    <x v="31"/>
    <n v="2"/>
    <n v="1"/>
    <n v="7"/>
    <x v="6"/>
    <x v="3"/>
    <s v="Punta Prieta, Isla Natividad Baja California Sur"/>
    <x v="1"/>
    <n v="40.590000000000003"/>
    <n v="12.3"/>
    <n v="34.32"/>
    <n v="10.4"/>
    <n v="40.590000000000003"/>
    <n v="12.3"/>
    <s v="n/d"/>
    <s v="n/d"/>
    <x v="62"/>
    <x v="62"/>
    <n v="71.599999999999994"/>
    <n v="22"/>
    <n v="6"/>
    <x v="0"/>
    <x v="4"/>
    <x v="9"/>
    <n v="1"/>
    <n v="11"/>
    <m/>
  </r>
  <r>
    <s v="INPUPR-020808-AG-1-7-MAM"/>
    <s v="Alonso Grosso"/>
    <d v="2008-08-02T00:00:00"/>
    <x v="2"/>
    <d v="1899-12-30T09:01:00"/>
    <d v="1899-12-30T09:40:00"/>
    <x v="31"/>
    <n v="2"/>
    <n v="1"/>
    <n v="7"/>
    <x v="6"/>
    <x v="3"/>
    <s v="Punta Prieta, Isla Natividad Baja California Sur"/>
    <x v="1"/>
    <n v="40.590000000000003"/>
    <n v="12.3"/>
    <n v="34.32"/>
    <n v="10.4"/>
    <n v="40.590000000000003"/>
    <n v="12.3"/>
    <s v="n/d"/>
    <s v="n/d"/>
    <x v="62"/>
    <x v="62"/>
    <n v="71.599999999999994"/>
    <n v="22"/>
    <n v="6"/>
    <x v="0"/>
    <x v="5"/>
    <x v="11"/>
    <n v="1"/>
    <n v="12"/>
    <m/>
  </r>
  <r>
    <s v="INPUPR-020808-AG-1-7-MAM"/>
    <s v="Alonso Grosso"/>
    <d v="2008-08-02T00:00:00"/>
    <x v="2"/>
    <d v="1899-12-30T09:01:00"/>
    <d v="1899-12-30T09:40:00"/>
    <x v="31"/>
    <n v="2"/>
    <n v="1"/>
    <n v="7"/>
    <x v="6"/>
    <x v="3"/>
    <s v="Punta Prieta, Isla Natividad Baja California Sur"/>
    <x v="1"/>
    <n v="40.590000000000003"/>
    <n v="12.3"/>
    <n v="34.32"/>
    <n v="10.4"/>
    <n v="40.590000000000003"/>
    <n v="12.3"/>
    <s v="n/d"/>
    <s v="n/d"/>
    <x v="62"/>
    <x v="62"/>
    <n v="71.599999999999994"/>
    <n v="22"/>
    <n v="6"/>
    <x v="0"/>
    <x v="5"/>
    <x v="11"/>
    <n v="1"/>
    <n v="12"/>
    <m/>
  </r>
  <r>
    <s v="INPUPR-020808-AG-1-7-MAM"/>
    <s v="Alonso Grosso"/>
    <d v="2008-08-02T00:00:00"/>
    <x v="2"/>
    <d v="1899-12-30T09:01:00"/>
    <d v="1899-12-30T09:40:00"/>
    <x v="31"/>
    <n v="2"/>
    <n v="1"/>
    <n v="7"/>
    <x v="6"/>
    <x v="3"/>
    <s v="Punta Prieta, Isla Natividad Baja California Sur"/>
    <x v="1"/>
    <n v="40.590000000000003"/>
    <n v="12.3"/>
    <n v="34.32"/>
    <n v="10.4"/>
    <n v="40.590000000000003"/>
    <n v="12.3"/>
    <s v="n/d"/>
    <s v="n/d"/>
    <x v="62"/>
    <x v="62"/>
    <n v="71.599999999999994"/>
    <n v="22"/>
    <n v="6"/>
    <x v="0"/>
    <x v="5"/>
    <x v="12"/>
    <n v="1"/>
    <n v="12"/>
    <m/>
  </r>
  <r>
    <s v="INPUPR-020808-AG-1-7-MAM"/>
    <s v="Alonso Grosso"/>
    <d v="2008-08-02T00:00:00"/>
    <x v="2"/>
    <d v="1899-12-30T09:01:00"/>
    <d v="1899-12-30T09:40:00"/>
    <x v="31"/>
    <n v="2"/>
    <n v="1"/>
    <n v="7"/>
    <x v="6"/>
    <x v="3"/>
    <s v="Punta Prieta, Isla Natividad Baja California Sur"/>
    <x v="1"/>
    <n v="40.590000000000003"/>
    <n v="12.3"/>
    <n v="34.32"/>
    <n v="10.4"/>
    <n v="40.590000000000003"/>
    <n v="12.3"/>
    <s v="n/d"/>
    <s v="n/d"/>
    <x v="62"/>
    <x v="62"/>
    <n v="71.599999999999994"/>
    <n v="22"/>
    <n v="6"/>
    <x v="0"/>
    <x v="6"/>
    <x v="4"/>
    <n v="1"/>
    <n v="20"/>
    <m/>
  </r>
  <r>
    <s v="INPUPR-020808-AG-1-7-MAM"/>
    <s v="Alonso Grosso"/>
    <d v="2008-08-02T00:00:00"/>
    <x v="2"/>
    <d v="1899-12-30T09:01:00"/>
    <d v="1899-12-30T09:40:00"/>
    <x v="31"/>
    <n v="2"/>
    <n v="1"/>
    <n v="7"/>
    <x v="6"/>
    <x v="3"/>
    <s v="Punta Prieta, Isla Natividad Baja California Sur"/>
    <x v="1"/>
    <n v="40.590000000000003"/>
    <n v="12.3"/>
    <n v="34.32"/>
    <n v="10.4"/>
    <n v="40.590000000000003"/>
    <n v="12.3"/>
    <s v="n/d"/>
    <s v="n/d"/>
    <x v="62"/>
    <x v="62"/>
    <n v="71.599999999999994"/>
    <n v="22"/>
    <n v="6"/>
    <x v="0"/>
    <x v="7"/>
    <x v="7"/>
    <n v="1"/>
    <n v="24"/>
    <m/>
  </r>
  <r>
    <s v="INPUPR-020808-AG-1-7-MAM"/>
    <s v="Alonso Grosso"/>
    <d v="2008-08-02T00:00:00"/>
    <x v="2"/>
    <d v="1899-12-30T09:01:00"/>
    <d v="1899-12-30T09:40:00"/>
    <x v="31"/>
    <n v="2"/>
    <n v="1"/>
    <n v="7"/>
    <x v="6"/>
    <x v="3"/>
    <s v="Punta Prieta, Isla Natividad Baja California Sur"/>
    <x v="1"/>
    <n v="40.590000000000003"/>
    <n v="12.3"/>
    <n v="34.32"/>
    <n v="10.4"/>
    <n v="40.590000000000003"/>
    <n v="12.3"/>
    <s v="n/d"/>
    <s v="n/d"/>
    <x v="62"/>
    <x v="62"/>
    <n v="71.599999999999994"/>
    <n v="22"/>
    <n v="6"/>
    <x v="0"/>
    <x v="8"/>
    <x v="12"/>
    <n v="1"/>
    <n v="30"/>
    <m/>
  </r>
  <r>
    <s v="INPUPR-020808-AG-1-7-MAM"/>
    <s v="Alonso Grosso"/>
    <d v="2008-08-02T00:00:00"/>
    <x v="2"/>
    <d v="1899-12-30T09:01:00"/>
    <d v="1899-12-30T09:40:00"/>
    <x v="31"/>
    <n v="2"/>
    <n v="1"/>
    <n v="7"/>
    <x v="6"/>
    <x v="3"/>
    <s v="Punta Prieta, Isla Natividad Baja California Sur"/>
    <x v="1"/>
    <n v="40.590000000000003"/>
    <n v="12.3"/>
    <n v="34.32"/>
    <n v="10.4"/>
    <n v="40.590000000000003"/>
    <n v="12.3"/>
    <s v="n/d"/>
    <s v="n/d"/>
    <x v="62"/>
    <x v="62"/>
    <n v="71.599999999999994"/>
    <n v="22"/>
    <n v="6"/>
    <x v="0"/>
    <x v="9"/>
    <x v="8"/>
    <n v="1"/>
    <n v="32"/>
    <m/>
  </r>
  <r>
    <s v="INPUPR-020808-AG-1-7-MAZ"/>
    <s v="Alonso Grosso"/>
    <d v="2008-08-02T00:00:00"/>
    <x v="2"/>
    <d v="1899-12-30T09:01:00"/>
    <d v="1899-12-30T09:40:00"/>
    <x v="31"/>
    <n v="2"/>
    <n v="1"/>
    <n v="7"/>
    <x v="6"/>
    <x v="3"/>
    <s v="Punta Prieta, Isla Natividad Baja California Sur"/>
    <x v="1"/>
    <n v="40.590000000000003"/>
    <n v="12.3"/>
    <n v="34.32"/>
    <n v="10.4"/>
    <n v="40.590000000000003"/>
    <n v="12.3"/>
    <s v="n/d"/>
    <s v="n/d"/>
    <x v="62"/>
    <x v="62"/>
    <n v="71.599999999999994"/>
    <n v="22"/>
    <n v="6"/>
    <x v="1"/>
    <x v="1"/>
    <x v="17"/>
    <n v="1"/>
    <n v="4"/>
    <m/>
  </r>
  <r>
    <s v="INLAGU-230708-RV-1-1-MAZ"/>
    <s v="Roberto Vazquez"/>
    <d v="2008-07-23T00:00:00"/>
    <x v="2"/>
    <d v="1899-12-30T09:25:00"/>
    <d v="1899-12-30T10:08:00"/>
    <x v="30"/>
    <n v="2"/>
    <n v="1"/>
    <n v="1"/>
    <x v="0"/>
    <x v="4"/>
    <s v="La Guanera, Isla Natividad Baja California Sur"/>
    <x v="0"/>
    <n v="55.769999999999989"/>
    <n v="16.899999999999999"/>
    <n v="55.109999999999992"/>
    <n v="16.7"/>
    <n v="55.109999999999992"/>
    <n v="16.7"/>
    <s v="n/d"/>
    <s v="n/d"/>
    <x v="46"/>
    <x v="46"/>
    <n v="62.6"/>
    <n v="17"/>
    <n v="10"/>
    <x v="1"/>
    <x v="25"/>
    <x v="23"/>
    <n v="0"/>
    <m/>
    <n v="270"/>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
    <x v="6"/>
    <n v="1"/>
    <n v="2"/>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2"/>
    <x v="11"/>
    <n v="1"/>
    <n v="3"/>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3"/>
    <x v="6"/>
    <n v="1"/>
    <n v="4"/>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4"/>
    <x v="5"/>
    <n v="1"/>
    <n v="5"/>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4"/>
    <x v="9"/>
    <n v="1"/>
    <n v="5"/>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5"/>
    <x v="8"/>
    <n v="1"/>
    <n v="7"/>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5"/>
    <x v="10"/>
    <n v="1"/>
    <n v="7"/>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6"/>
    <x v="6"/>
    <n v="1"/>
    <n v="11"/>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6"/>
    <x v="7"/>
    <n v="1"/>
    <n v="11"/>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6"/>
    <x v="12"/>
    <n v="1"/>
    <n v="11"/>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7"/>
    <x v="6"/>
    <n v="1"/>
    <n v="13"/>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7"/>
    <x v="6"/>
    <n v="1"/>
    <n v="13"/>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7"/>
    <x v="9"/>
    <n v="1"/>
    <n v="13"/>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7"/>
    <x v="10"/>
    <n v="1"/>
    <n v="13"/>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7"/>
    <x v="12"/>
    <n v="1"/>
    <n v="13"/>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8"/>
    <x v="3"/>
    <n v="1"/>
    <n v="15"/>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8"/>
    <x v="6"/>
    <n v="1"/>
    <n v="15"/>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8"/>
    <x v="8"/>
    <n v="1"/>
    <n v="15"/>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8"/>
    <x v="8"/>
    <n v="1"/>
    <n v="15"/>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9"/>
    <x v="10"/>
    <n v="1"/>
    <n v="18"/>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9"/>
    <x v="16"/>
    <n v="1"/>
    <n v="18"/>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9"/>
    <x v="14"/>
    <n v="1"/>
    <n v="18"/>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0"/>
    <x v="4"/>
    <n v="1"/>
    <n v="23"/>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0"/>
    <x v="6"/>
    <n v="1"/>
    <n v="23"/>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0"/>
    <x v="10"/>
    <n v="1"/>
    <n v="23"/>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0"/>
    <x v="10"/>
    <n v="1"/>
    <n v="23"/>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0"/>
    <x v="13"/>
    <n v="1"/>
    <n v="23"/>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1"/>
    <x v="6"/>
    <n v="1"/>
    <n v="24"/>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1"/>
    <x v="13"/>
    <n v="1"/>
    <n v="24"/>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1"/>
    <x v="16"/>
    <n v="1"/>
    <n v="24"/>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2"/>
    <x v="3"/>
    <n v="1"/>
    <n v="28"/>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2"/>
    <x v="6"/>
    <n v="1"/>
    <n v="28"/>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2"/>
    <x v="6"/>
    <n v="1"/>
    <n v="28"/>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2"/>
    <x v="8"/>
    <n v="1"/>
    <n v="28"/>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2"/>
    <x v="10"/>
    <n v="1"/>
    <n v="28"/>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2"/>
    <x v="16"/>
    <n v="1"/>
    <n v="28"/>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2"/>
    <x v="16"/>
    <n v="1"/>
    <n v="28"/>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3"/>
    <x v="4"/>
    <n v="1"/>
    <n v="29"/>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3"/>
    <x v="6"/>
    <n v="1"/>
    <n v="29"/>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3"/>
    <x v="10"/>
    <n v="1"/>
    <n v="29"/>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3"/>
    <x v="11"/>
    <n v="1"/>
    <n v="29"/>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3"/>
    <x v="13"/>
    <n v="1"/>
    <n v="29"/>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3"/>
    <x v="13"/>
    <n v="1"/>
    <n v="29"/>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4"/>
    <x v="3"/>
    <n v="1"/>
    <n v="31"/>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4"/>
    <x v="5"/>
    <n v="1"/>
    <n v="31"/>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4"/>
    <x v="10"/>
    <n v="1"/>
    <n v="31"/>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4"/>
    <x v="11"/>
    <n v="1"/>
    <n v="31"/>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4"/>
    <x v="11"/>
    <n v="1"/>
    <n v="31"/>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4"/>
    <x v="12"/>
    <n v="1"/>
    <n v="31"/>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4"/>
    <x v="13"/>
    <n v="1"/>
    <n v="31"/>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5"/>
    <x v="4"/>
    <n v="1"/>
    <n v="39"/>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5"/>
    <x v="6"/>
    <n v="1"/>
    <n v="39"/>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5"/>
    <x v="10"/>
    <n v="1"/>
    <n v="39"/>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5"/>
    <x v="10"/>
    <n v="1"/>
    <n v="39"/>
    <m/>
  </r>
  <r>
    <s v="INLAGU-260708-RV-2-4-MAM"/>
    <s v="Roberto Vazquez"/>
    <d v="2008-07-26T00:00:00"/>
    <x v="2"/>
    <d v="1899-12-30T11:32:00"/>
    <d v="1899-12-30T12:17:00"/>
    <x v="14"/>
    <n v="2"/>
    <n v="2"/>
    <n v="4"/>
    <x v="3"/>
    <x v="0"/>
    <s v="La Dulce, Isla Natividad Baja California Sur"/>
    <x v="0"/>
    <n v="48.51"/>
    <n v="14.7"/>
    <n v="42.9"/>
    <n v="13"/>
    <n v="48.51"/>
    <n v="14.7"/>
    <s v="n/d"/>
    <s v="n/d"/>
    <x v="54"/>
    <x v="54"/>
    <n v="55.400000000000006"/>
    <n v="13"/>
    <n v="5"/>
    <x v="0"/>
    <x v="15"/>
    <x v="16"/>
    <n v="1"/>
    <n v="39"/>
    <m/>
  </r>
  <r>
    <s v="INLAGU-260708-RV-1-3-MAM"/>
    <s v="Roberto Vazquez"/>
    <d v="2008-07-26T00:00:00"/>
    <x v="2"/>
    <d v="1899-12-30T09:35:00"/>
    <d v="1899-12-30T10:21:00"/>
    <x v="22"/>
    <n v="2"/>
    <n v="1"/>
    <n v="3"/>
    <x v="2"/>
    <x v="0"/>
    <s v="La Dulce, Isla Natividad Baja California Sur"/>
    <x v="0"/>
    <n v="56.099999999999994"/>
    <n v="17"/>
    <n v="56.099999999999994"/>
    <n v="17"/>
    <n v="56.099999999999994"/>
    <n v="17"/>
    <s v="n/d"/>
    <s v="n/d"/>
    <x v="63"/>
    <x v="63"/>
    <n v="62.6"/>
    <n v="17"/>
    <n v="5"/>
    <x v="0"/>
    <x v="1"/>
    <x v="24"/>
    <n v="1"/>
    <n v="2"/>
    <m/>
  </r>
  <r>
    <s v="INLAGU-260708-RV-1-3-MAM"/>
    <s v="Roberto Vazquez"/>
    <d v="2008-07-26T00:00:00"/>
    <x v="2"/>
    <d v="1899-12-30T09:35:00"/>
    <d v="1899-12-30T10:21:00"/>
    <x v="22"/>
    <n v="2"/>
    <n v="1"/>
    <n v="3"/>
    <x v="2"/>
    <x v="0"/>
    <s v="La Dulce, Isla Natividad Baja California Sur"/>
    <x v="0"/>
    <n v="56.099999999999994"/>
    <n v="17"/>
    <n v="56.099999999999994"/>
    <n v="17"/>
    <n v="56.099999999999994"/>
    <n v="17"/>
    <s v="n/d"/>
    <s v="n/d"/>
    <x v="63"/>
    <x v="63"/>
    <n v="62.6"/>
    <n v="17"/>
    <n v="5"/>
    <x v="0"/>
    <x v="1"/>
    <x v="24"/>
    <n v="1"/>
    <n v="2"/>
    <m/>
  </r>
  <r>
    <s v="INLAGU-260708-RV-1-3-MAM"/>
    <s v="Roberto Vazquez"/>
    <d v="2008-07-26T00:00:00"/>
    <x v="2"/>
    <d v="1899-12-30T09:35:00"/>
    <d v="1899-12-30T10:21:00"/>
    <x v="22"/>
    <n v="2"/>
    <n v="1"/>
    <n v="3"/>
    <x v="2"/>
    <x v="0"/>
    <s v="La Dulce, Isla Natividad Baja California Sur"/>
    <x v="0"/>
    <n v="56.099999999999994"/>
    <n v="17"/>
    <n v="56.099999999999994"/>
    <n v="17"/>
    <n v="56.099999999999994"/>
    <n v="17"/>
    <s v="n/d"/>
    <s v="n/d"/>
    <x v="63"/>
    <x v="63"/>
    <n v="62.6"/>
    <n v="17"/>
    <n v="5"/>
    <x v="0"/>
    <x v="1"/>
    <x v="10"/>
    <n v="1"/>
    <n v="2"/>
    <m/>
  </r>
  <r>
    <s v="INLAGU-260708-RV-1-3-MAM"/>
    <s v="Roberto Vazquez"/>
    <d v="2008-07-26T00:00:00"/>
    <x v="2"/>
    <d v="1899-12-30T09:35:00"/>
    <d v="1899-12-30T10:21:00"/>
    <x v="22"/>
    <n v="2"/>
    <n v="1"/>
    <n v="3"/>
    <x v="2"/>
    <x v="0"/>
    <s v="La Dulce, Isla Natividad Baja California Sur"/>
    <x v="0"/>
    <n v="56.099999999999994"/>
    <n v="17"/>
    <n v="56.099999999999994"/>
    <n v="17"/>
    <n v="56.099999999999994"/>
    <n v="17"/>
    <s v="n/d"/>
    <s v="n/d"/>
    <x v="63"/>
    <x v="63"/>
    <n v="62.6"/>
    <n v="17"/>
    <n v="5"/>
    <x v="0"/>
    <x v="2"/>
    <x v="9"/>
    <n v="1"/>
    <n v="6"/>
    <m/>
  </r>
  <r>
    <s v="INLAGU-260708-RV-1-3-MAM"/>
    <s v="Roberto Vazquez"/>
    <d v="2008-07-26T00:00:00"/>
    <x v="2"/>
    <d v="1899-12-30T09:35:00"/>
    <d v="1899-12-30T10:21:00"/>
    <x v="22"/>
    <n v="2"/>
    <n v="1"/>
    <n v="3"/>
    <x v="2"/>
    <x v="0"/>
    <s v="La Dulce, Isla Natividad Baja California Sur"/>
    <x v="0"/>
    <n v="56.099999999999994"/>
    <n v="17"/>
    <n v="56.099999999999994"/>
    <n v="17"/>
    <n v="56.099999999999994"/>
    <n v="17"/>
    <s v="n/d"/>
    <s v="n/d"/>
    <x v="63"/>
    <x v="63"/>
    <n v="62.6"/>
    <n v="17"/>
    <n v="5"/>
    <x v="0"/>
    <x v="2"/>
    <x v="13"/>
    <n v="1"/>
    <n v="6"/>
    <m/>
  </r>
  <r>
    <s v="INLAGU-260708-RV-1-3-MAM"/>
    <s v="Roberto Vazquez"/>
    <d v="2008-07-26T00:00:00"/>
    <x v="2"/>
    <d v="1899-12-30T09:35:00"/>
    <d v="1899-12-30T10:21:00"/>
    <x v="22"/>
    <n v="2"/>
    <n v="1"/>
    <n v="3"/>
    <x v="2"/>
    <x v="0"/>
    <s v="La Dulce, Isla Natividad Baja California Sur"/>
    <x v="0"/>
    <n v="56.099999999999994"/>
    <n v="17"/>
    <n v="56.099999999999994"/>
    <n v="17"/>
    <n v="56.099999999999994"/>
    <n v="17"/>
    <s v="n/d"/>
    <s v="n/d"/>
    <x v="63"/>
    <x v="63"/>
    <n v="62.6"/>
    <n v="17"/>
    <n v="5"/>
    <x v="0"/>
    <x v="2"/>
    <x v="13"/>
    <n v="1"/>
    <n v="6"/>
    <m/>
  </r>
  <r>
    <s v="INLAGU-260708-RV-1-3-MAM"/>
    <s v="Roberto Vazquez"/>
    <d v="2008-07-26T00:00:00"/>
    <x v="2"/>
    <d v="1899-12-30T09:35:00"/>
    <d v="1899-12-30T10:21:00"/>
    <x v="22"/>
    <n v="2"/>
    <n v="1"/>
    <n v="3"/>
    <x v="2"/>
    <x v="0"/>
    <s v="La Dulce, Isla Natividad Baja California Sur"/>
    <x v="0"/>
    <n v="56.099999999999994"/>
    <n v="17"/>
    <n v="56.099999999999994"/>
    <n v="17"/>
    <n v="56.099999999999994"/>
    <n v="17"/>
    <s v="n/d"/>
    <s v="n/d"/>
    <x v="63"/>
    <x v="63"/>
    <n v="62.6"/>
    <n v="17"/>
    <n v="5"/>
    <x v="0"/>
    <x v="3"/>
    <x v="3"/>
    <n v="1"/>
    <n v="8"/>
    <m/>
  </r>
  <r>
    <s v="INLAGU-260708-RV-1-3-MAM"/>
    <s v="Roberto Vazquez"/>
    <d v="2008-07-26T00:00:00"/>
    <x v="2"/>
    <d v="1899-12-30T09:35:00"/>
    <d v="1899-12-30T10:21:00"/>
    <x v="22"/>
    <n v="2"/>
    <n v="1"/>
    <n v="3"/>
    <x v="2"/>
    <x v="0"/>
    <s v="La Dulce, Isla Natividad Baja California Sur"/>
    <x v="0"/>
    <n v="56.099999999999994"/>
    <n v="17"/>
    <n v="56.099999999999994"/>
    <n v="17"/>
    <n v="56.099999999999994"/>
    <n v="17"/>
    <s v="n/d"/>
    <s v="n/d"/>
    <x v="63"/>
    <x v="63"/>
    <n v="62.6"/>
    <n v="17"/>
    <n v="5"/>
    <x v="0"/>
    <x v="3"/>
    <x v="13"/>
    <n v="1"/>
    <n v="8"/>
    <m/>
  </r>
  <r>
    <s v="INLAGU-260708-RV-1-3-MAM"/>
    <s v="Roberto Vazquez"/>
    <d v="2008-07-26T00:00:00"/>
    <x v="2"/>
    <d v="1899-12-30T09:35:00"/>
    <d v="1899-12-30T10:21:00"/>
    <x v="22"/>
    <n v="2"/>
    <n v="1"/>
    <n v="3"/>
    <x v="2"/>
    <x v="0"/>
    <s v="La Dulce, Isla Natividad Baja California Sur"/>
    <x v="0"/>
    <n v="56.099999999999994"/>
    <n v="17"/>
    <n v="56.099999999999994"/>
    <n v="17"/>
    <n v="56.099999999999994"/>
    <n v="17"/>
    <s v="n/d"/>
    <s v="n/d"/>
    <x v="63"/>
    <x v="63"/>
    <n v="62.6"/>
    <n v="17"/>
    <n v="5"/>
    <x v="0"/>
    <x v="3"/>
    <x v="16"/>
    <n v="1"/>
    <n v="8"/>
    <m/>
  </r>
  <r>
    <s v="INLAGU-260708-RV-1-3-MAM"/>
    <s v="Roberto Vazquez"/>
    <d v="2008-07-26T00:00:00"/>
    <x v="2"/>
    <d v="1899-12-30T09:35:00"/>
    <d v="1899-12-30T10:21:00"/>
    <x v="22"/>
    <n v="2"/>
    <n v="1"/>
    <n v="3"/>
    <x v="2"/>
    <x v="0"/>
    <s v="La Dulce, Isla Natividad Baja California Sur"/>
    <x v="0"/>
    <n v="56.099999999999994"/>
    <n v="17"/>
    <n v="56.099999999999994"/>
    <n v="17"/>
    <n v="56.099999999999994"/>
    <n v="17"/>
    <s v="n/d"/>
    <s v="n/d"/>
    <x v="63"/>
    <x v="63"/>
    <n v="62.6"/>
    <n v="17"/>
    <n v="5"/>
    <x v="0"/>
    <x v="4"/>
    <x v="7"/>
    <n v="1"/>
    <n v="13"/>
    <m/>
  </r>
  <r>
    <s v="INLAGU-260708-RV-1-3-MAM"/>
    <s v="Roberto Vazquez"/>
    <d v="2008-07-26T00:00:00"/>
    <x v="2"/>
    <d v="1899-12-30T09:35:00"/>
    <d v="1899-12-30T10:21:00"/>
    <x v="22"/>
    <n v="2"/>
    <n v="1"/>
    <n v="3"/>
    <x v="2"/>
    <x v="0"/>
    <s v="La Dulce, Isla Natividad Baja California Sur"/>
    <x v="0"/>
    <n v="56.099999999999994"/>
    <n v="17"/>
    <n v="56.099999999999994"/>
    <n v="17"/>
    <n v="56.099999999999994"/>
    <n v="17"/>
    <s v="n/d"/>
    <s v="n/d"/>
    <x v="63"/>
    <x v="63"/>
    <n v="62.6"/>
    <n v="17"/>
    <n v="5"/>
    <x v="0"/>
    <x v="4"/>
    <x v="8"/>
    <n v="1"/>
    <n v="13"/>
    <m/>
  </r>
  <r>
    <s v="INLAGU-260708-RV-1-3-MAM"/>
    <s v="Roberto Vazquez"/>
    <d v="2008-07-26T00:00:00"/>
    <x v="2"/>
    <d v="1899-12-30T09:35:00"/>
    <d v="1899-12-30T10:21:00"/>
    <x v="22"/>
    <n v="2"/>
    <n v="1"/>
    <n v="3"/>
    <x v="2"/>
    <x v="0"/>
    <s v="La Dulce, Isla Natividad Baja California Sur"/>
    <x v="0"/>
    <n v="56.099999999999994"/>
    <n v="17"/>
    <n v="56.099999999999994"/>
    <n v="17"/>
    <n v="56.099999999999994"/>
    <n v="17"/>
    <s v="n/d"/>
    <s v="n/d"/>
    <x v="63"/>
    <x v="63"/>
    <n v="62.6"/>
    <n v="17"/>
    <n v="5"/>
    <x v="0"/>
    <x v="4"/>
    <x v="12"/>
    <n v="1"/>
    <n v="13"/>
    <m/>
  </r>
  <r>
    <s v="INLAGU-260708-RV-1-3-MAM"/>
    <s v="Roberto Vazquez"/>
    <d v="2008-07-26T00:00:00"/>
    <x v="2"/>
    <d v="1899-12-30T09:35:00"/>
    <d v="1899-12-30T10:21:00"/>
    <x v="22"/>
    <n v="2"/>
    <n v="1"/>
    <n v="3"/>
    <x v="2"/>
    <x v="0"/>
    <s v="La Dulce, Isla Natividad Baja California Sur"/>
    <x v="0"/>
    <n v="56.099999999999994"/>
    <n v="17"/>
    <n v="56.099999999999994"/>
    <n v="17"/>
    <n v="56.099999999999994"/>
    <n v="17"/>
    <s v="n/d"/>
    <s v="n/d"/>
    <x v="63"/>
    <x v="63"/>
    <n v="62.6"/>
    <n v="17"/>
    <n v="5"/>
    <x v="0"/>
    <x v="4"/>
    <x v="16"/>
    <n v="1"/>
    <n v="13"/>
    <m/>
  </r>
  <r>
    <s v="INLAGU-260708-RV-1-3-MAM"/>
    <s v="Roberto Vazquez"/>
    <d v="2008-07-26T00:00:00"/>
    <x v="2"/>
    <d v="1899-12-30T09:35:00"/>
    <d v="1899-12-30T10:21:00"/>
    <x v="22"/>
    <n v="2"/>
    <n v="1"/>
    <n v="3"/>
    <x v="2"/>
    <x v="0"/>
    <s v="La Dulce, Isla Natividad Baja California Sur"/>
    <x v="0"/>
    <n v="56.099999999999994"/>
    <n v="17"/>
    <n v="56.099999999999994"/>
    <n v="17"/>
    <n v="56.099999999999994"/>
    <n v="17"/>
    <s v="n/d"/>
    <s v="n/d"/>
    <x v="63"/>
    <x v="63"/>
    <n v="62.6"/>
    <n v="17"/>
    <n v="5"/>
    <x v="0"/>
    <x v="5"/>
    <x v="3"/>
    <n v="1"/>
    <n v="17"/>
    <m/>
  </r>
  <r>
    <s v="INLAGU-260708-RV-1-3-MAM"/>
    <s v="Roberto Vazquez"/>
    <d v="2008-07-26T00:00:00"/>
    <x v="2"/>
    <d v="1899-12-30T09:35:00"/>
    <d v="1899-12-30T10:21:00"/>
    <x v="22"/>
    <n v="2"/>
    <n v="1"/>
    <n v="3"/>
    <x v="2"/>
    <x v="0"/>
    <s v="La Dulce, Isla Natividad Baja California Sur"/>
    <x v="0"/>
    <n v="56.099999999999994"/>
    <n v="17"/>
    <n v="56.099999999999994"/>
    <n v="17"/>
    <n v="56.099999999999994"/>
    <n v="17"/>
    <s v="n/d"/>
    <s v="n/d"/>
    <x v="63"/>
    <x v="63"/>
    <n v="62.6"/>
    <n v="17"/>
    <n v="5"/>
    <x v="0"/>
    <x v="5"/>
    <x v="9"/>
    <n v="1"/>
    <n v="17"/>
    <m/>
  </r>
  <r>
    <s v="INLAGU-260708-RV-1-3-MAM"/>
    <s v="Roberto Vazquez"/>
    <d v="2008-07-26T00:00:00"/>
    <x v="2"/>
    <d v="1899-12-30T09:35:00"/>
    <d v="1899-12-30T10:21:00"/>
    <x v="22"/>
    <n v="2"/>
    <n v="1"/>
    <n v="3"/>
    <x v="2"/>
    <x v="0"/>
    <s v="La Dulce, Isla Natividad Baja California Sur"/>
    <x v="0"/>
    <n v="56.099999999999994"/>
    <n v="17"/>
    <n v="56.099999999999994"/>
    <n v="17"/>
    <n v="56.099999999999994"/>
    <n v="17"/>
    <s v="n/d"/>
    <s v="n/d"/>
    <x v="63"/>
    <x v="63"/>
    <n v="62.6"/>
    <n v="17"/>
    <n v="5"/>
    <x v="0"/>
    <x v="6"/>
    <x v="13"/>
    <n v="1"/>
    <n v="19"/>
    <m/>
  </r>
  <r>
    <s v="INLAGU-260708-RV-1-3-MAM"/>
    <s v="Roberto Vazquez"/>
    <d v="2008-07-26T00:00:00"/>
    <x v="2"/>
    <d v="1899-12-30T09:35:00"/>
    <d v="1899-12-30T10:21:00"/>
    <x v="22"/>
    <n v="2"/>
    <n v="1"/>
    <n v="3"/>
    <x v="2"/>
    <x v="0"/>
    <s v="La Dulce, Isla Natividad Baja California Sur"/>
    <x v="0"/>
    <n v="56.099999999999994"/>
    <n v="17"/>
    <n v="56.099999999999994"/>
    <n v="17"/>
    <n v="56.099999999999994"/>
    <n v="17"/>
    <s v="n/d"/>
    <s v="n/d"/>
    <x v="63"/>
    <x v="63"/>
    <n v="62.6"/>
    <n v="17"/>
    <n v="5"/>
    <x v="0"/>
    <x v="6"/>
    <x v="14"/>
    <n v="1"/>
    <n v="19"/>
    <m/>
  </r>
  <r>
    <s v="INLAGU-260708-RV-1-3-MAM"/>
    <s v="Roberto Vazquez"/>
    <d v="2008-07-26T00:00:00"/>
    <x v="2"/>
    <d v="1899-12-30T09:35:00"/>
    <d v="1899-12-30T10:21:00"/>
    <x v="22"/>
    <n v="2"/>
    <n v="1"/>
    <n v="3"/>
    <x v="2"/>
    <x v="0"/>
    <s v="La Dulce, Isla Natividad Baja California Sur"/>
    <x v="0"/>
    <n v="56.099999999999994"/>
    <n v="17"/>
    <n v="56.099999999999994"/>
    <n v="17"/>
    <n v="56.099999999999994"/>
    <n v="17"/>
    <s v="n/d"/>
    <s v="n/d"/>
    <x v="63"/>
    <x v="63"/>
    <n v="62.6"/>
    <n v="17"/>
    <n v="5"/>
    <x v="0"/>
    <x v="7"/>
    <x v="13"/>
    <n v="1"/>
    <n v="22"/>
    <m/>
  </r>
  <r>
    <s v="INLAGU-260708-RV-1-3-MAM"/>
    <s v="Roberto Vazquez"/>
    <d v="2008-07-26T00:00:00"/>
    <x v="2"/>
    <d v="1899-12-30T09:35:00"/>
    <d v="1899-12-30T10:21:00"/>
    <x v="22"/>
    <n v="2"/>
    <n v="1"/>
    <n v="3"/>
    <x v="2"/>
    <x v="0"/>
    <s v="La Dulce, Isla Natividad Baja California Sur"/>
    <x v="0"/>
    <n v="56.099999999999994"/>
    <n v="17"/>
    <n v="56.099999999999994"/>
    <n v="17"/>
    <n v="56.099999999999994"/>
    <n v="17"/>
    <s v="n/d"/>
    <s v="n/d"/>
    <x v="63"/>
    <x v="63"/>
    <n v="62.6"/>
    <n v="17"/>
    <n v="5"/>
    <x v="0"/>
    <x v="7"/>
    <x v="13"/>
    <n v="1"/>
    <n v="22"/>
    <m/>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15"/>
    <x v="10"/>
    <n v="1"/>
    <n v="37"/>
    <n v="300"/>
  </r>
  <r>
    <s v="INPUPR-220708-RV-2-2-MAM"/>
    <s v="Roberto Vazquez"/>
    <d v="2008-07-22T00:00:00"/>
    <x v="2"/>
    <d v="1899-12-30T11:35:00"/>
    <d v="1899-12-30T12:30:00"/>
    <x v="29"/>
    <n v="2"/>
    <n v="2"/>
    <n v="2"/>
    <x v="1"/>
    <x v="3"/>
    <s v="Punta Prieta, Isla Natividad Baja California Sur"/>
    <x v="1"/>
    <n v="41.91"/>
    <n v="12.7"/>
    <n v="39.599999999999994"/>
    <n v="12"/>
    <n v="41.91"/>
    <n v="12.7"/>
    <s v="n/d"/>
    <s v="n/d"/>
    <x v="45"/>
    <x v="45"/>
    <n v="64.400000000000006"/>
    <n v="18"/>
    <n v="10"/>
    <x v="0"/>
    <x v="15"/>
    <x v="12"/>
    <n v="1"/>
    <n v="37"/>
    <n v="300"/>
  </r>
  <r>
    <s v="INLADU-310709-RV-1-1-MAM"/>
    <s v="Roberto Vazquez"/>
    <d v="2009-07-31T00:00:00"/>
    <x v="3"/>
    <d v="1899-12-30T08:38:00"/>
    <d v="1899-12-30T09:20:00"/>
    <x v="19"/>
    <n v="2"/>
    <n v="1"/>
    <n v="1"/>
    <x v="0"/>
    <x v="0"/>
    <s v="La Dulce, Isla Natividad Baja California Sur"/>
    <x v="0"/>
    <n v="52.8"/>
    <n v="16"/>
    <n v="49.5"/>
    <n v="15"/>
    <n v="52.8"/>
    <n v="16"/>
    <s v="n/d"/>
    <s v="n/d"/>
    <x v="64"/>
    <x v="64"/>
    <n v="53.6"/>
    <n v="12"/>
    <n v="10"/>
    <x v="0"/>
    <x v="1"/>
    <x v="6"/>
    <n v="1"/>
    <n v="6"/>
    <n v="330"/>
  </r>
  <r>
    <s v="INLADU-310709-RV-1-1-MAM"/>
    <s v="Roberto Vazquez"/>
    <d v="2009-07-31T00:00:00"/>
    <x v="3"/>
    <d v="1899-12-30T08:38:00"/>
    <d v="1899-12-30T09:20:00"/>
    <x v="19"/>
    <n v="2"/>
    <n v="1"/>
    <n v="1"/>
    <x v="0"/>
    <x v="0"/>
    <s v="La Dulce, Isla Natividad Baja California Sur"/>
    <x v="0"/>
    <n v="52.8"/>
    <n v="16"/>
    <n v="49.5"/>
    <n v="15"/>
    <n v="52.8"/>
    <n v="16"/>
    <s v="n/d"/>
    <s v="n/d"/>
    <x v="64"/>
    <x v="64"/>
    <n v="53.6"/>
    <n v="12"/>
    <n v="10"/>
    <x v="0"/>
    <x v="1"/>
    <x v="11"/>
    <n v="1"/>
    <n v="6"/>
    <n v="330"/>
  </r>
  <r>
    <s v="INLADU-310709-RV-1-1-MAM"/>
    <s v="Roberto Vazquez"/>
    <d v="2009-07-31T00:00:00"/>
    <x v="3"/>
    <d v="1899-12-30T08:38:00"/>
    <d v="1899-12-30T09:20:00"/>
    <x v="19"/>
    <n v="2"/>
    <n v="1"/>
    <n v="1"/>
    <x v="0"/>
    <x v="0"/>
    <s v="La Dulce, Isla Natividad Baja California Sur"/>
    <x v="0"/>
    <n v="52.8"/>
    <n v="16"/>
    <n v="49.5"/>
    <n v="15"/>
    <n v="52.8"/>
    <n v="16"/>
    <s v="n/d"/>
    <s v="n/d"/>
    <x v="64"/>
    <x v="64"/>
    <n v="53.6"/>
    <n v="12"/>
    <n v="10"/>
    <x v="0"/>
    <x v="2"/>
    <x v="11"/>
    <n v="1"/>
    <n v="8"/>
    <n v="330"/>
  </r>
  <r>
    <s v="INLADU-310709-RV-1-1-MAM"/>
    <s v="Roberto Vazquez"/>
    <d v="2009-07-31T00:00:00"/>
    <x v="3"/>
    <d v="1899-12-30T08:38:00"/>
    <d v="1899-12-30T09:20:00"/>
    <x v="19"/>
    <n v="2"/>
    <n v="1"/>
    <n v="1"/>
    <x v="0"/>
    <x v="0"/>
    <s v="La Dulce, Isla Natividad Baja California Sur"/>
    <x v="0"/>
    <n v="52.8"/>
    <n v="16"/>
    <n v="49.5"/>
    <n v="15"/>
    <n v="52.8"/>
    <n v="16"/>
    <s v="n/d"/>
    <s v="n/d"/>
    <x v="64"/>
    <x v="64"/>
    <n v="53.6"/>
    <n v="12"/>
    <n v="10"/>
    <x v="0"/>
    <x v="2"/>
    <x v="16"/>
    <n v="1"/>
    <n v="8"/>
    <n v="330"/>
  </r>
  <r>
    <s v="INLADU-310709-RV-1-1-MAM"/>
    <s v="Roberto Vazquez"/>
    <d v="2009-07-31T00:00:00"/>
    <x v="3"/>
    <d v="1899-12-30T08:38:00"/>
    <d v="1899-12-30T09:20:00"/>
    <x v="19"/>
    <n v="2"/>
    <n v="1"/>
    <n v="1"/>
    <x v="0"/>
    <x v="0"/>
    <s v="La Dulce, Isla Natividad Baja California Sur"/>
    <x v="0"/>
    <n v="52.8"/>
    <n v="16"/>
    <n v="49.5"/>
    <n v="15"/>
    <n v="52.8"/>
    <n v="16"/>
    <s v="n/d"/>
    <s v="n/d"/>
    <x v="64"/>
    <x v="64"/>
    <n v="53.6"/>
    <n v="12"/>
    <n v="10"/>
    <x v="0"/>
    <x v="3"/>
    <x v="13"/>
    <n v="1"/>
    <n v="10"/>
    <n v="330"/>
  </r>
  <r>
    <s v="INLADU-310709-RV-1-1-MAM"/>
    <s v="Roberto Vazquez"/>
    <d v="2009-07-31T00:00:00"/>
    <x v="3"/>
    <d v="1899-12-30T08:38:00"/>
    <d v="1899-12-30T09:20:00"/>
    <x v="19"/>
    <n v="2"/>
    <n v="1"/>
    <n v="1"/>
    <x v="0"/>
    <x v="0"/>
    <s v="La Dulce, Isla Natividad Baja California Sur"/>
    <x v="0"/>
    <n v="52.8"/>
    <n v="16"/>
    <n v="49.5"/>
    <n v="15"/>
    <n v="52.8"/>
    <n v="16"/>
    <s v="n/d"/>
    <s v="n/d"/>
    <x v="64"/>
    <x v="64"/>
    <n v="53.6"/>
    <n v="12"/>
    <n v="10"/>
    <x v="0"/>
    <x v="4"/>
    <x v="3"/>
    <n v="1"/>
    <n v="14"/>
    <n v="330"/>
  </r>
  <r>
    <s v="INLADU-310709-RV-1-1-MAM"/>
    <s v="Roberto Vazquez"/>
    <d v="2009-07-31T00:00:00"/>
    <x v="3"/>
    <d v="1899-12-30T08:38:00"/>
    <d v="1899-12-30T09:20:00"/>
    <x v="19"/>
    <n v="2"/>
    <n v="1"/>
    <n v="1"/>
    <x v="0"/>
    <x v="0"/>
    <s v="La Dulce, Isla Natividad Baja California Sur"/>
    <x v="0"/>
    <n v="52.8"/>
    <n v="16"/>
    <n v="49.5"/>
    <n v="15"/>
    <n v="52.8"/>
    <n v="16"/>
    <s v="n/d"/>
    <s v="n/d"/>
    <x v="64"/>
    <x v="64"/>
    <n v="53.6"/>
    <n v="12"/>
    <n v="10"/>
    <x v="0"/>
    <x v="4"/>
    <x v="11"/>
    <n v="1"/>
    <n v="14"/>
    <n v="330"/>
  </r>
  <r>
    <s v="INLADU-310709-RV-1-1-MAM"/>
    <s v="Roberto Vazquez"/>
    <d v="2009-07-31T00:00:00"/>
    <x v="3"/>
    <d v="1899-12-30T08:38:00"/>
    <d v="1899-12-30T09:20:00"/>
    <x v="19"/>
    <n v="2"/>
    <n v="1"/>
    <n v="1"/>
    <x v="0"/>
    <x v="0"/>
    <s v="La Dulce, Isla Natividad Baja California Sur"/>
    <x v="0"/>
    <n v="52.8"/>
    <n v="16"/>
    <n v="49.5"/>
    <n v="15"/>
    <n v="52.8"/>
    <n v="16"/>
    <s v="n/d"/>
    <s v="n/d"/>
    <x v="64"/>
    <x v="64"/>
    <n v="53.6"/>
    <n v="12"/>
    <n v="10"/>
    <x v="0"/>
    <x v="5"/>
    <x v="9"/>
    <n v="1"/>
    <n v="20"/>
    <n v="330"/>
  </r>
  <r>
    <s v="INLADU-310709-RV-1-1-MAM"/>
    <s v="Roberto Vazquez"/>
    <d v="2009-07-31T00:00:00"/>
    <x v="3"/>
    <d v="1899-12-30T08:38:00"/>
    <d v="1899-12-30T09:20:00"/>
    <x v="19"/>
    <n v="2"/>
    <n v="1"/>
    <n v="1"/>
    <x v="0"/>
    <x v="0"/>
    <s v="La Dulce, Isla Natividad Baja California Sur"/>
    <x v="0"/>
    <n v="52.8"/>
    <n v="16"/>
    <n v="49.5"/>
    <n v="15"/>
    <n v="52.8"/>
    <n v="16"/>
    <s v="n/d"/>
    <s v="n/d"/>
    <x v="64"/>
    <x v="64"/>
    <n v="53.6"/>
    <n v="12"/>
    <n v="10"/>
    <x v="0"/>
    <x v="5"/>
    <x v="11"/>
    <n v="1"/>
    <n v="20"/>
    <n v="330"/>
  </r>
  <r>
    <s v="INLADU-310709-RV-1-1-MAM"/>
    <s v="Roberto Vazquez"/>
    <d v="2009-07-31T00:00:00"/>
    <x v="3"/>
    <d v="1899-12-30T08:38:00"/>
    <d v="1899-12-30T09:20:00"/>
    <x v="19"/>
    <n v="2"/>
    <n v="1"/>
    <n v="1"/>
    <x v="0"/>
    <x v="0"/>
    <s v="La Dulce, Isla Natividad Baja California Sur"/>
    <x v="0"/>
    <n v="52.8"/>
    <n v="16"/>
    <n v="49.5"/>
    <n v="15"/>
    <n v="52.8"/>
    <n v="16"/>
    <s v="n/d"/>
    <s v="n/d"/>
    <x v="64"/>
    <x v="64"/>
    <n v="53.6"/>
    <n v="12"/>
    <n v="10"/>
    <x v="0"/>
    <x v="5"/>
    <x v="13"/>
    <n v="1"/>
    <n v="20"/>
    <n v="330"/>
  </r>
  <r>
    <s v="INLADU-310709-RV-1-1-MAM"/>
    <s v="Roberto Vazquez"/>
    <d v="2009-07-31T00:00:00"/>
    <x v="3"/>
    <d v="1899-12-30T08:38:00"/>
    <d v="1899-12-30T09:20:00"/>
    <x v="19"/>
    <n v="2"/>
    <n v="1"/>
    <n v="1"/>
    <x v="0"/>
    <x v="0"/>
    <s v="La Dulce, Isla Natividad Baja California Sur"/>
    <x v="0"/>
    <n v="52.8"/>
    <n v="16"/>
    <n v="49.5"/>
    <n v="15"/>
    <n v="52.8"/>
    <n v="16"/>
    <s v="n/d"/>
    <s v="n/d"/>
    <x v="64"/>
    <x v="64"/>
    <n v="53.6"/>
    <n v="12"/>
    <n v="10"/>
    <x v="0"/>
    <x v="6"/>
    <x v="11"/>
    <n v="1"/>
    <n v="25"/>
    <n v="330"/>
  </r>
  <r>
    <s v="INLADU-310709-RV-1-1-MAM"/>
    <s v="Roberto Vazquez"/>
    <d v="2009-07-31T00:00:00"/>
    <x v="3"/>
    <d v="1899-12-30T08:38:00"/>
    <d v="1899-12-30T09:20:00"/>
    <x v="19"/>
    <n v="2"/>
    <n v="1"/>
    <n v="1"/>
    <x v="0"/>
    <x v="0"/>
    <s v="La Dulce, Isla Natividad Baja California Sur"/>
    <x v="0"/>
    <n v="52.8"/>
    <n v="16"/>
    <n v="49.5"/>
    <n v="15"/>
    <n v="52.8"/>
    <n v="16"/>
    <s v="n/d"/>
    <s v="n/d"/>
    <x v="64"/>
    <x v="64"/>
    <n v="53.6"/>
    <n v="12"/>
    <n v="10"/>
    <x v="0"/>
    <x v="6"/>
    <x v="13"/>
    <n v="1"/>
    <n v="25"/>
    <n v="330"/>
  </r>
  <r>
    <s v="INLADU-310709-RV-1-1-MAM"/>
    <s v="Roberto Vazquez"/>
    <d v="2009-07-31T00:00:00"/>
    <x v="3"/>
    <d v="1899-12-30T08:38:00"/>
    <d v="1899-12-30T09:20:00"/>
    <x v="19"/>
    <n v="2"/>
    <n v="1"/>
    <n v="1"/>
    <x v="0"/>
    <x v="0"/>
    <s v="La Dulce, Isla Natividad Baja California Sur"/>
    <x v="0"/>
    <n v="52.8"/>
    <n v="16"/>
    <n v="49.5"/>
    <n v="15"/>
    <n v="52.8"/>
    <n v="16"/>
    <s v="n/d"/>
    <s v="n/d"/>
    <x v="64"/>
    <x v="64"/>
    <n v="53.6"/>
    <n v="12"/>
    <n v="10"/>
    <x v="0"/>
    <x v="6"/>
    <x v="13"/>
    <n v="1"/>
    <n v="25"/>
    <n v="330"/>
  </r>
  <r>
    <s v="INLADU-310709-RV-1-1-MAM"/>
    <s v="Roberto Vazquez"/>
    <d v="2009-07-31T00:00:00"/>
    <x v="3"/>
    <d v="1899-12-30T08:38:00"/>
    <d v="1899-12-30T09:20:00"/>
    <x v="19"/>
    <n v="2"/>
    <n v="1"/>
    <n v="1"/>
    <x v="0"/>
    <x v="0"/>
    <s v="La Dulce, Isla Natividad Baja California Sur"/>
    <x v="0"/>
    <n v="52.8"/>
    <n v="16"/>
    <n v="49.5"/>
    <n v="15"/>
    <n v="52.8"/>
    <n v="16"/>
    <s v="n/d"/>
    <s v="n/d"/>
    <x v="64"/>
    <x v="64"/>
    <n v="53.6"/>
    <n v="12"/>
    <n v="10"/>
    <x v="0"/>
    <x v="7"/>
    <x v="6"/>
    <n v="1"/>
    <n v="30"/>
    <n v="330"/>
  </r>
  <r>
    <s v="INLADU-310709-RV-1-1-MAM"/>
    <s v="Roberto Vazquez"/>
    <d v="2009-07-31T00:00:00"/>
    <x v="3"/>
    <d v="1899-12-30T08:38:00"/>
    <d v="1899-12-30T09:20:00"/>
    <x v="19"/>
    <n v="2"/>
    <n v="1"/>
    <n v="1"/>
    <x v="0"/>
    <x v="0"/>
    <s v="La Dulce, Isla Natividad Baja California Sur"/>
    <x v="0"/>
    <n v="52.8"/>
    <n v="16"/>
    <n v="49.5"/>
    <n v="15"/>
    <n v="52.8"/>
    <n v="16"/>
    <s v="n/d"/>
    <s v="n/d"/>
    <x v="64"/>
    <x v="64"/>
    <n v="53.6"/>
    <n v="12"/>
    <n v="10"/>
    <x v="0"/>
    <x v="7"/>
    <x v="11"/>
    <n v="1"/>
    <n v="30"/>
    <n v="330"/>
  </r>
  <r>
    <s v="INLADU-310709-RV-1-1-MAM"/>
    <s v="Roberto Vazquez"/>
    <d v="2009-07-31T00:00:00"/>
    <x v="3"/>
    <d v="1899-12-30T08:38:00"/>
    <d v="1899-12-30T09:20:00"/>
    <x v="19"/>
    <n v="2"/>
    <n v="1"/>
    <n v="1"/>
    <x v="0"/>
    <x v="0"/>
    <s v="La Dulce, Isla Natividad Baja California Sur"/>
    <x v="0"/>
    <n v="52.8"/>
    <n v="16"/>
    <n v="49.5"/>
    <n v="15"/>
    <n v="52.8"/>
    <n v="16"/>
    <s v="n/d"/>
    <s v="n/d"/>
    <x v="64"/>
    <x v="64"/>
    <n v="53.6"/>
    <n v="12"/>
    <n v="10"/>
    <x v="0"/>
    <x v="8"/>
    <x v="7"/>
    <n v="1"/>
    <n v="32"/>
    <n v="330"/>
  </r>
  <r>
    <s v="INLADU-310709-RV-1-1-MAM"/>
    <s v="Roberto Vazquez"/>
    <d v="2009-07-31T00:00:00"/>
    <x v="3"/>
    <d v="1899-12-30T08:38:00"/>
    <d v="1899-12-30T09:20:00"/>
    <x v="19"/>
    <n v="2"/>
    <n v="1"/>
    <n v="1"/>
    <x v="0"/>
    <x v="0"/>
    <s v="La Dulce, Isla Natividad Baja California Sur"/>
    <x v="0"/>
    <n v="52.8"/>
    <n v="16"/>
    <n v="49.5"/>
    <n v="15"/>
    <n v="52.8"/>
    <n v="16"/>
    <s v="n/d"/>
    <s v="n/d"/>
    <x v="64"/>
    <x v="64"/>
    <n v="53.6"/>
    <n v="12"/>
    <n v="10"/>
    <x v="0"/>
    <x v="8"/>
    <x v="11"/>
    <n v="1"/>
    <n v="32"/>
    <n v="330"/>
  </r>
  <r>
    <s v="INLADU-310709-RV-2-2-MAM"/>
    <s v="Roberto Vazquez"/>
    <d v="2009-07-31T00:00:00"/>
    <x v="3"/>
    <d v="1899-12-30T11:00:00"/>
    <d v="1899-12-30T11:49:00"/>
    <x v="25"/>
    <n v="2"/>
    <n v="2"/>
    <n v="2"/>
    <x v="1"/>
    <x v="0"/>
    <s v="La Dulce, Isla Natividad Baja California Sur"/>
    <x v="0"/>
    <n v="41.58"/>
    <n v="12.6"/>
    <n v="47.19"/>
    <n v="14.3"/>
    <n v="47.19"/>
    <n v="14.3"/>
    <s v="n/d"/>
    <s v="n/d"/>
    <x v="65"/>
    <x v="65"/>
    <n v="55.400000000000006"/>
    <n v="13"/>
    <n v="9"/>
    <x v="0"/>
    <x v="1"/>
    <x v="11"/>
    <n v="1"/>
    <n v="3"/>
    <n v="180"/>
  </r>
  <r>
    <s v="INLADU-310709-RV-2-2-MAM"/>
    <s v="Roberto Vazquez"/>
    <d v="2009-07-31T00:00:00"/>
    <x v="3"/>
    <d v="1899-12-30T11:00:00"/>
    <d v="1899-12-30T11:49:00"/>
    <x v="25"/>
    <n v="2"/>
    <n v="2"/>
    <n v="2"/>
    <x v="1"/>
    <x v="0"/>
    <s v="La Dulce, Isla Natividad Baja California Sur"/>
    <x v="0"/>
    <n v="41.58"/>
    <n v="12.6"/>
    <n v="47.19"/>
    <n v="14.3"/>
    <n v="47.19"/>
    <n v="14.3"/>
    <s v="n/d"/>
    <s v="n/d"/>
    <x v="65"/>
    <x v="65"/>
    <n v="55.400000000000006"/>
    <n v="13"/>
    <n v="9"/>
    <x v="0"/>
    <x v="2"/>
    <x v="12"/>
    <n v="1"/>
    <n v="7"/>
    <n v="180"/>
  </r>
  <r>
    <s v="INLADU-310709-RV-2-2-MAM"/>
    <s v="Roberto Vazquez"/>
    <d v="2009-07-31T00:00:00"/>
    <x v="3"/>
    <d v="1899-12-30T11:00:00"/>
    <d v="1899-12-30T11:49:00"/>
    <x v="25"/>
    <n v="2"/>
    <n v="2"/>
    <n v="2"/>
    <x v="1"/>
    <x v="0"/>
    <s v="La Dulce, Isla Natividad Baja California Sur"/>
    <x v="0"/>
    <n v="41.58"/>
    <n v="12.6"/>
    <n v="47.19"/>
    <n v="14.3"/>
    <n v="47.19"/>
    <n v="14.3"/>
    <s v="n/d"/>
    <s v="n/d"/>
    <x v="65"/>
    <x v="65"/>
    <n v="55.400000000000006"/>
    <n v="13"/>
    <n v="9"/>
    <x v="0"/>
    <x v="2"/>
    <x v="13"/>
    <n v="1"/>
    <n v="7"/>
    <n v="180"/>
  </r>
  <r>
    <s v="INLADU-310709-RV-2-2-MAM"/>
    <s v="Roberto Vazquez"/>
    <d v="2009-07-31T00:00:00"/>
    <x v="3"/>
    <d v="1899-12-30T11:00:00"/>
    <d v="1899-12-30T11:49:00"/>
    <x v="25"/>
    <n v="2"/>
    <n v="2"/>
    <n v="2"/>
    <x v="1"/>
    <x v="0"/>
    <s v="La Dulce, Isla Natividad Baja California Sur"/>
    <x v="0"/>
    <n v="41.58"/>
    <n v="12.6"/>
    <n v="47.19"/>
    <n v="14.3"/>
    <n v="47.19"/>
    <n v="14.3"/>
    <s v="n/d"/>
    <s v="n/d"/>
    <x v="65"/>
    <x v="65"/>
    <n v="55.400000000000006"/>
    <n v="13"/>
    <n v="9"/>
    <x v="0"/>
    <x v="3"/>
    <x v="3"/>
    <n v="1"/>
    <n v="17"/>
    <n v="180"/>
  </r>
  <r>
    <s v="INLADU-310709-RV-2-2-MAM"/>
    <s v="Roberto Vazquez"/>
    <d v="2009-07-31T00:00:00"/>
    <x v="3"/>
    <d v="1899-12-30T11:00:00"/>
    <d v="1899-12-30T11:49:00"/>
    <x v="25"/>
    <n v="2"/>
    <n v="2"/>
    <n v="2"/>
    <x v="1"/>
    <x v="0"/>
    <s v="La Dulce, Isla Natividad Baja California Sur"/>
    <x v="0"/>
    <n v="41.58"/>
    <n v="12.6"/>
    <n v="47.19"/>
    <n v="14.3"/>
    <n v="47.19"/>
    <n v="14.3"/>
    <s v="n/d"/>
    <s v="n/d"/>
    <x v="65"/>
    <x v="65"/>
    <n v="55.400000000000006"/>
    <n v="13"/>
    <n v="9"/>
    <x v="0"/>
    <x v="3"/>
    <x v="13"/>
    <n v="1"/>
    <n v="17"/>
    <n v="180"/>
  </r>
  <r>
    <s v="INLADU-310709-RV-2-2-MAM"/>
    <s v="Roberto Vazquez"/>
    <d v="2009-07-31T00:00:00"/>
    <x v="3"/>
    <d v="1899-12-30T11:00:00"/>
    <d v="1899-12-30T11:49:00"/>
    <x v="25"/>
    <n v="2"/>
    <n v="2"/>
    <n v="2"/>
    <x v="1"/>
    <x v="0"/>
    <s v="La Dulce, Isla Natividad Baja California Sur"/>
    <x v="0"/>
    <n v="41.58"/>
    <n v="12.6"/>
    <n v="47.19"/>
    <n v="14.3"/>
    <n v="47.19"/>
    <n v="14.3"/>
    <s v="n/d"/>
    <s v="n/d"/>
    <x v="65"/>
    <x v="65"/>
    <n v="55.400000000000006"/>
    <n v="13"/>
    <n v="9"/>
    <x v="0"/>
    <x v="4"/>
    <x v="16"/>
    <n v="1"/>
    <n v="24"/>
    <n v="180"/>
  </r>
  <r>
    <s v="INLADU-310709-RV-2-2-MAM"/>
    <s v="Roberto Vazquez"/>
    <d v="2009-07-31T00:00:00"/>
    <x v="3"/>
    <d v="1899-12-30T11:00:00"/>
    <d v="1899-12-30T11:49:00"/>
    <x v="25"/>
    <n v="2"/>
    <n v="2"/>
    <n v="2"/>
    <x v="1"/>
    <x v="0"/>
    <s v="La Dulce, Isla Natividad Baja California Sur"/>
    <x v="0"/>
    <n v="41.58"/>
    <n v="12.6"/>
    <n v="47.19"/>
    <n v="14.3"/>
    <n v="47.19"/>
    <n v="14.3"/>
    <s v="n/d"/>
    <s v="n/d"/>
    <x v="65"/>
    <x v="65"/>
    <n v="55.400000000000006"/>
    <n v="13"/>
    <n v="9"/>
    <x v="0"/>
    <x v="4"/>
    <x v="18"/>
    <n v="1"/>
    <n v="24"/>
    <n v="180"/>
  </r>
  <r>
    <s v="INLADU-310709-RV-2-2-MAM"/>
    <s v="Roberto Vazquez"/>
    <d v="2009-07-31T00:00:00"/>
    <x v="3"/>
    <d v="1899-12-30T11:00:00"/>
    <d v="1899-12-30T11:49:00"/>
    <x v="25"/>
    <n v="2"/>
    <n v="2"/>
    <n v="2"/>
    <x v="1"/>
    <x v="0"/>
    <s v="La Dulce, Isla Natividad Baja California Sur"/>
    <x v="0"/>
    <n v="41.58"/>
    <n v="12.6"/>
    <n v="47.19"/>
    <n v="14.3"/>
    <n v="47.19"/>
    <n v="14.3"/>
    <s v="n/d"/>
    <s v="n/d"/>
    <x v="65"/>
    <x v="65"/>
    <n v="55.400000000000006"/>
    <n v="13"/>
    <n v="9"/>
    <x v="0"/>
    <x v="4"/>
    <x v="19"/>
    <n v="1"/>
    <n v="24"/>
    <n v="180"/>
  </r>
  <r>
    <s v="INLADU-310709-RV-2-2-MAM"/>
    <s v="Roberto Vazquez"/>
    <d v="2009-07-31T00:00:00"/>
    <x v="3"/>
    <d v="1899-12-30T11:00:00"/>
    <d v="1899-12-30T11:49:00"/>
    <x v="25"/>
    <n v="2"/>
    <n v="2"/>
    <n v="2"/>
    <x v="1"/>
    <x v="0"/>
    <s v="La Dulce, Isla Natividad Baja California Sur"/>
    <x v="0"/>
    <n v="41.58"/>
    <n v="12.6"/>
    <n v="47.19"/>
    <n v="14.3"/>
    <n v="47.19"/>
    <n v="14.3"/>
    <s v="n/d"/>
    <s v="n/d"/>
    <x v="65"/>
    <x v="65"/>
    <n v="55.400000000000006"/>
    <n v="13"/>
    <n v="9"/>
    <x v="0"/>
    <x v="4"/>
    <x v="19"/>
    <n v="1"/>
    <n v="24"/>
    <n v="180"/>
  </r>
  <r>
    <s v="INLADU-310709-RV-2-2-MAM"/>
    <s v="Roberto Vazquez"/>
    <d v="2009-07-31T00:00:00"/>
    <x v="3"/>
    <d v="1899-12-30T11:00:00"/>
    <d v="1899-12-30T11:49:00"/>
    <x v="25"/>
    <n v="2"/>
    <n v="2"/>
    <n v="2"/>
    <x v="1"/>
    <x v="0"/>
    <s v="La Dulce, Isla Natividad Baja California Sur"/>
    <x v="0"/>
    <n v="41.58"/>
    <n v="12.6"/>
    <n v="47.19"/>
    <n v="14.3"/>
    <n v="47.19"/>
    <n v="14.3"/>
    <s v="n/d"/>
    <s v="n/d"/>
    <x v="65"/>
    <x v="65"/>
    <n v="55.400000000000006"/>
    <n v="13"/>
    <n v="9"/>
    <x v="0"/>
    <x v="5"/>
    <x v="14"/>
    <n v="1"/>
    <n v="27"/>
    <n v="180"/>
  </r>
  <r>
    <s v="INLADU-310709-RV-2-2-MAM"/>
    <s v="Roberto Vazquez"/>
    <d v="2009-07-31T00:00:00"/>
    <x v="3"/>
    <d v="1899-12-30T11:00:00"/>
    <d v="1899-12-30T11:49:00"/>
    <x v="25"/>
    <n v="2"/>
    <n v="2"/>
    <n v="2"/>
    <x v="1"/>
    <x v="0"/>
    <s v="La Dulce, Isla Natividad Baja California Sur"/>
    <x v="0"/>
    <n v="41.58"/>
    <n v="12.6"/>
    <n v="47.19"/>
    <n v="14.3"/>
    <n v="47.19"/>
    <n v="14.3"/>
    <s v="n/d"/>
    <s v="n/d"/>
    <x v="65"/>
    <x v="65"/>
    <n v="55.400000000000006"/>
    <n v="13"/>
    <n v="9"/>
    <x v="0"/>
    <x v="6"/>
    <x v="17"/>
    <n v="1"/>
    <n v="29"/>
    <n v="180"/>
  </r>
  <r>
    <s v="INLADU-310709-RV-2-2-MAM"/>
    <s v="Roberto Vazquez"/>
    <d v="2009-07-31T00:00:00"/>
    <x v="3"/>
    <d v="1899-12-30T11:00:00"/>
    <d v="1899-12-30T11:49:00"/>
    <x v="25"/>
    <n v="2"/>
    <n v="2"/>
    <n v="2"/>
    <x v="1"/>
    <x v="0"/>
    <s v="La Dulce, Isla Natividad Baja California Sur"/>
    <x v="0"/>
    <n v="41.58"/>
    <n v="12.6"/>
    <n v="47.19"/>
    <n v="14.3"/>
    <n v="47.19"/>
    <n v="14.3"/>
    <s v="n/d"/>
    <s v="n/d"/>
    <x v="65"/>
    <x v="65"/>
    <n v="55.400000000000006"/>
    <n v="13"/>
    <n v="9"/>
    <x v="0"/>
    <x v="7"/>
    <x v="14"/>
    <n v="1"/>
    <n v="31"/>
    <n v="180"/>
  </r>
  <r>
    <s v="INLADU-310709-RV-2-2-MAM"/>
    <s v="Roberto Vazquez"/>
    <d v="2009-07-31T00:00:00"/>
    <x v="3"/>
    <d v="1899-12-30T11:00:00"/>
    <d v="1899-12-30T11:49:00"/>
    <x v="25"/>
    <n v="2"/>
    <n v="2"/>
    <n v="2"/>
    <x v="1"/>
    <x v="0"/>
    <s v="La Dulce, Isla Natividad Baja California Sur"/>
    <x v="0"/>
    <n v="41.58"/>
    <n v="12.6"/>
    <n v="47.19"/>
    <n v="14.3"/>
    <n v="47.19"/>
    <n v="14.3"/>
    <s v="n/d"/>
    <s v="n/d"/>
    <x v="65"/>
    <x v="65"/>
    <n v="55.400000000000006"/>
    <n v="13"/>
    <n v="9"/>
    <x v="0"/>
    <x v="8"/>
    <x v="13"/>
    <n v="1"/>
    <n v="32"/>
    <n v="180"/>
  </r>
  <r>
    <s v="INLADU-310709-RV-2-2-MAM"/>
    <s v="Roberto Vazquez"/>
    <d v="2009-07-31T00:00:00"/>
    <x v="3"/>
    <d v="1899-12-30T11:00:00"/>
    <d v="1899-12-30T11:49:00"/>
    <x v="25"/>
    <n v="2"/>
    <n v="2"/>
    <n v="2"/>
    <x v="1"/>
    <x v="0"/>
    <s v="La Dulce, Isla Natividad Baja California Sur"/>
    <x v="0"/>
    <n v="41.58"/>
    <n v="12.6"/>
    <n v="47.19"/>
    <n v="14.3"/>
    <n v="47.19"/>
    <n v="14.3"/>
    <s v="n/d"/>
    <s v="n/d"/>
    <x v="65"/>
    <x v="65"/>
    <n v="55.400000000000006"/>
    <n v="13"/>
    <n v="9"/>
    <x v="0"/>
    <x v="9"/>
    <x v="17"/>
    <n v="1"/>
    <n v="39"/>
    <n v="180"/>
  </r>
  <r>
    <s v="INLADU-310709-RV-2-2-MAM"/>
    <s v="Roberto Vazquez"/>
    <d v="2009-07-31T00:00:00"/>
    <x v="3"/>
    <d v="1899-12-30T11:00:00"/>
    <d v="1899-12-30T11:49:00"/>
    <x v="25"/>
    <n v="2"/>
    <n v="2"/>
    <n v="2"/>
    <x v="1"/>
    <x v="0"/>
    <s v="La Dulce, Isla Natividad Baja California Sur"/>
    <x v="0"/>
    <n v="41.58"/>
    <n v="12.6"/>
    <n v="47.19"/>
    <n v="14.3"/>
    <n v="47.19"/>
    <n v="14.3"/>
    <s v="n/d"/>
    <s v="n/d"/>
    <x v="65"/>
    <x v="65"/>
    <n v="55.400000000000006"/>
    <n v="13"/>
    <n v="9"/>
    <x v="0"/>
    <x v="10"/>
    <x v="14"/>
    <n v="1"/>
    <n v="44"/>
    <n v="18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1"/>
    <x v="12"/>
    <n v="1"/>
    <n v="1"/>
    <n v="6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1"/>
    <x v="12"/>
    <n v="1"/>
    <n v="1"/>
    <n v="6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1"/>
    <x v="16"/>
    <n v="1"/>
    <n v="1"/>
    <n v="6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2"/>
    <x v="10"/>
    <n v="1"/>
    <n v="9"/>
    <n v="6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2"/>
    <x v="12"/>
    <n v="1"/>
    <n v="9"/>
    <n v="6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2"/>
    <x v="16"/>
    <n v="1"/>
    <n v="9"/>
    <n v="6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2"/>
    <x v="16"/>
    <n v="1"/>
    <n v="9"/>
    <n v="6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2"/>
    <x v="16"/>
    <n v="1"/>
    <n v="9"/>
    <n v="6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3"/>
    <x v="17"/>
    <n v="1"/>
    <n v="12"/>
    <n v="6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4"/>
    <x v="18"/>
    <n v="1"/>
    <n v="17"/>
    <n v="6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4"/>
    <x v="18"/>
    <n v="1"/>
    <n v="17"/>
    <n v="6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5"/>
    <x v="10"/>
    <n v="1"/>
    <n v="22"/>
    <n v="6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5"/>
    <x v="12"/>
    <n v="1"/>
    <n v="22"/>
    <n v="6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5"/>
    <x v="16"/>
    <n v="1"/>
    <n v="22"/>
    <n v="6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5"/>
    <x v="17"/>
    <n v="1"/>
    <n v="22"/>
    <n v="6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5"/>
    <x v="18"/>
    <n v="1"/>
    <n v="22"/>
    <n v="6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5"/>
    <x v="18"/>
    <n v="1"/>
    <n v="22"/>
    <n v="6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6"/>
    <x v="12"/>
    <n v="1"/>
    <n v="29"/>
    <n v="6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6"/>
    <x v="16"/>
    <n v="1"/>
    <n v="29"/>
    <n v="6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7"/>
    <x v="3"/>
    <n v="1"/>
    <n v="34"/>
    <n v="6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7"/>
    <x v="3"/>
    <n v="1"/>
    <n v="34"/>
    <n v="6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7"/>
    <x v="5"/>
    <n v="1"/>
    <n v="34"/>
    <n v="6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8"/>
    <x v="14"/>
    <n v="1"/>
    <n v="35"/>
    <n v="6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9"/>
    <x v="10"/>
    <n v="1"/>
    <n v="43"/>
    <n v="6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9"/>
    <x v="12"/>
    <n v="1"/>
    <n v="43"/>
    <n v="6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9"/>
    <x v="17"/>
    <n v="1"/>
    <n v="43"/>
    <n v="6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9"/>
    <x v="17"/>
    <n v="1"/>
    <n v="43"/>
    <n v="6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9"/>
    <x v="18"/>
    <n v="1"/>
    <n v="43"/>
    <n v="60"/>
  </r>
  <r>
    <s v="INLAPL-010809-RV-1-1-MAM"/>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0"/>
    <x v="10"/>
    <x v="10"/>
    <n v="1"/>
    <n v="44"/>
    <n v="60"/>
  </r>
  <r>
    <s v="INREBA-040809-RV-1-1-MAM"/>
    <s v="Roberto Vazquez"/>
    <d v="2009-08-04T00:00:00"/>
    <x v="3"/>
    <d v="1899-12-30T08:44:00"/>
    <d v="1899-12-30T09:22:00"/>
    <x v="13"/>
    <n v="2"/>
    <n v="1"/>
    <n v="1"/>
    <x v="0"/>
    <x v="2"/>
    <s v="La Reventadora de Babencho, Isla Natividad Baja California Sur"/>
    <x v="0"/>
    <n v="54.449999999999996"/>
    <n v="16.5"/>
    <n v="53.13"/>
    <n v="16.100000000000001"/>
    <n v="54.449999999999996"/>
    <n v="16.5"/>
    <s v="n/d"/>
    <s v="n/d"/>
    <x v="67"/>
    <x v="67"/>
    <n v="62.6"/>
    <n v="17"/>
    <n v="4"/>
    <x v="0"/>
    <x v="1"/>
    <x v="11"/>
    <n v="1"/>
    <n v="6"/>
    <n v="210"/>
  </r>
  <r>
    <s v="INREBA-040809-RV-1-1-MAM"/>
    <s v="Roberto Vazquez"/>
    <d v="2009-08-04T00:00:00"/>
    <x v="3"/>
    <d v="1899-12-30T08:44:00"/>
    <d v="1899-12-30T09:22:00"/>
    <x v="13"/>
    <n v="2"/>
    <n v="1"/>
    <n v="1"/>
    <x v="0"/>
    <x v="2"/>
    <s v="La Reventadora de Babencho, Isla Natividad Baja California Sur"/>
    <x v="0"/>
    <n v="54.449999999999996"/>
    <n v="16.5"/>
    <n v="53.13"/>
    <n v="16.100000000000001"/>
    <n v="54.449999999999996"/>
    <n v="16.5"/>
    <s v="n/d"/>
    <s v="n/d"/>
    <x v="67"/>
    <x v="67"/>
    <n v="62.6"/>
    <n v="17"/>
    <n v="4"/>
    <x v="0"/>
    <x v="2"/>
    <x v="18"/>
    <n v="1"/>
    <n v="9"/>
    <n v="210"/>
  </r>
  <r>
    <s v="INREBA-040809-RV-1-1-MAM"/>
    <s v="Roberto Vazquez"/>
    <d v="2009-08-04T00:00:00"/>
    <x v="3"/>
    <d v="1899-12-30T08:44:00"/>
    <d v="1899-12-30T09:22:00"/>
    <x v="13"/>
    <n v="2"/>
    <n v="1"/>
    <n v="1"/>
    <x v="0"/>
    <x v="2"/>
    <s v="La Reventadora de Babencho, Isla Natividad Baja California Sur"/>
    <x v="0"/>
    <n v="54.449999999999996"/>
    <n v="16.5"/>
    <n v="53.13"/>
    <n v="16.100000000000001"/>
    <n v="54.449999999999996"/>
    <n v="16.5"/>
    <s v="n/d"/>
    <s v="n/d"/>
    <x v="67"/>
    <x v="67"/>
    <n v="62.6"/>
    <n v="17"/>
    <n v="4"/>
    <x v="0"/>
    <x v="2"/>
    <x v="18"/>
    <n v="1"/>
    <n v="9"/>
    <n v="210"/>
  </r>
  <r>
    <s v="INREBA-040809-RV-1-1-MAM"/>
    <s v="Roberto Vazquez"/>
    <d v="2009-08-04T00:00:00"/>
    <x v="3"/>
    <d v="1899-12-30T08:44:00"/>
    <d v="1899-12-30T09:22:00"/>
    <x v="13"/>
    <n v="2"/>
    <n v="1"/>
    <n v="1"/>
    <x v="0"/>
    <x v="2"/>
    <s v="La Reventadora de Babencho, Isla Natividad Baja California Sur"/>
    <x v="0"/>
    <n v="54.449999999999996"/>
    <n v="16.5"/>
    <n v="53.13"/>
    <n v="16.100000000000001"/>
    <n v="54.449999999999996"/>
    <n v="16.5"/>
    <s v="n/d"/>
    <s v="n/d"/>
    <x v="67"/>
    <x v="67"/>
    <n v="62.6"/>
    <n v="17"/>
    <n v="4"/>
    <x v="0"/>
    <x v="2"/>
    <x v="19"/>
    <n v="1"/>
    <n v="9"/>
    <n v="210"/>
  </r>
  <r>
    <s v="INREBA-040809-RV-1-1-MAM"/>
    <s v="Roberto Vazquez"/>
    <d v="2009-08-04T00:00:00"/>
    <x v="3"/>
    <d v="1899-12-30T08:44:00"/>
    <d v="1899-12-30T09:22:00"/>
    <x v="13"/>
    <n v="2"/>
    <n v="1"/>
    <n v="1"/>
    <x v="0"/>
    <x v="2"/>
    <s v="La Reventadora de Babencho, Isla Natividad Baja California Sur"/>
    <x v="0"/>
    <n v="54.449999999999996"/>
    <n v="16.5"/>
    <n v="53.13"/>
    <n v="16.100000000000001"/>
    <n v="54.449999999999996"/>
    <n v="16.5"/>
    <s v="n/d"/>
    <s v="n/d"/>
    <x v="67"/>
    <x v="67"/>
    <n v="62.6"/>
    <n v="17"/>
    <n v="4"/>
    <x v="0"/>
    <x v="2"/>
    <x v="21"/>
    <n v="1"/>
    <n v="9"/>
    <n v="210"/>
  </r>
  <r>
    <s v="INREBA-040809-RV-1-1-MAM"/>
    <s v="Roberto Vazquez"/>
    <d v="2009-08-04T00:00:00"/>
    <x v="3"/>
    <d v="1899-12-30T08:44:00"/>
    <d v="1899-12-30T09:22:00"/>
    <x v="13"/>
    <n v="2"/>
    <n v="1"/>
    <n v="1"/>
    <x v="0"/>
    <x v="2"/>
    <s v="La Reventadora de Babencho, Isla Natividad Baja California Sur"/>
    <x v="0"/>
    <n v="54.449999999999996"/>
    <n v="16.5"/>
    <n v="53.13"/>
    <n v="16.100000000000001"/>
    <n v="54.449999999999996"/>
    <n v="16.5"/>
    <s v="n/d"/>
    <s v="n/d"/>
    <x v="67"/>
    <x v="67"/>
    <n v="62.6"/>
    <n v="17"/>
    <n v="4"/>
    <x v="0"/>
    <x v="3"/>
    <x v="21"/>
    <n v="1"/>
    <n v="10"/>
    <n v="210"/>
  </r>
  <r>
    <s v="INREBA-040809-RV-1-1-MAM"/>
    <s v="Roberto Vazquez"/>
    <d v="2009-08-04T00:00:00"/>
    <x v="3"/>
    <d v="1899-12-30T08:44:00"/>
    <d v="1899-12-30T09:22:00"/>
    <x v="13"/>
    <n v="2"/>
    <n v="1"/>
    <n v="1"/>
    <x v="0"/>
    <x v="2"/>
    <s v="La Reventadora de Babencho, Isla Natividad Baja California Sur"/>
    <x v="0"/>
    <n v="54.449999999999996"/>
    <n v="16.5"/>
    <n v="53.13"/>
    <n v="16.100000000000001"/>
    <n v="54.449999999999996"/>
    <n v="16.5"/>
    <s v="n/d"/>
    <s v="n/d"/>
    <x v="67"/>
    <x v="67"/>
    <n v="62.6"/>
    <n v="17"/>
    <n v="4"/>
    <x v="0"/>
    <x v="4"/>
    <x v="17"/>
    <n v="1"/>
    <n v="11"/>
    <n v="210"/>
  </r>
  <r>
    <s v="INREBA-040809-RV-1-1-MAM"/>
    <s v="Roberto Vazquez"/>
    <d v="2009-08-04T00:00:00"/>
    <x v="3"/>
    <d v="1899-12-30T08:44:00"/>
    <d v="1899-12-30T09:22:00"/>
    <x v="13"/>
    <n v="2"/>
    <n v="1"/>
    <n v="1"/>
    <x v="0"/>
    <x v="2"/>
    <s v="La Reventadora de Babencho, Isla Natividad Baja California Sur"/>
    <x v="0"/>
    <n v="54.449999999999996"/>
    <n v="16.5"/>
    <n v="53.13"/>
    <n v="16.100000000000001"/>
    <n v="54.449999999999996"/>
    <n v="16.5"/>
    <s v="n/d"/>
    <s v="n/d"/>
    <x v="67"/>
    <x v="67"/>
    <n v="62.6"/>
    <n v="17"/>
    <n v="4"/>
    <x v="0"/>
    <x v="4"/>
    <x v="19"/>
    <n v="1"/>
    <n v="11"/>
    <n v="210"/>
  </r>
  <r>
    <s v="INREBA-040809-RV-1-1-MAM"/>
    <s v="Roberto Vazquez"/>
    <d v="2009-08-04T00:00:00"/>
    <x v="3"/>
    <d v="1899-12-30T08:44:00"/>
    <d v="1899-12-30T09:22:00"/>
    <x v="13"/>
    <n v="2"/>
    <n v="1"/>
    <n v="1"/>
    <x v="0"/>
    <x v="2"/>
    <s v="La Reventadora de Babencho, Isla Natividad Baja California Sur"/>
    <x v="0"/>
    <n v="54.449999999999996"/>
    <n v="16.5"/>
    <n v="53.13"/>
    <n v="16.100000000000001"/>
    <n v="54.449999999999996"/>
    <n v="16.5"/>
    <s v="n/d"/>
    <s v="n/d"/>
    <x v="67"/>
    <x v="67"/>
    <n v="62.6"/>
    <n v="17"/>
    <n v="4"/>
    <x v="0"/>
    <x v="5"/>
    <x v="10"/>
    <n v="1"/>
    <n v="27"/>
    <n v="210"/>
  </r>
  <r>
    <s v="INREBA-040809-RV-1-1-MAM"/>
    <s v="Roberto Vazquez"/>
    <d v="2009-08-04T00:00:00"/>
    <x v="3"/>
    <d v="1899-12-30T08:44:00"/>
    <d v="1899-12-30T09:22:00"/>
    <x v="13"/>
    <n v="2"/>
    <n v="1"/>
    <n v="1"/>
    <x v="0"/>
    <x v="2"/>
    <s v="La Reventadora de Babencho, Isla Natividad Baja California Sur"/>
    <x v="0"/>
    <n v="54.449999999999996"/>
    <n v="16.5"/>
    <n v="53.13"/>
    <n v="16.100000000000001"/>
    <n v="54.449999999999996"/>
    <n v="16.5"/>
    <s v="n/d"/>
    <s v="n/d"/>
    <x v="67"/>
    <x v="67"/>
    <n v="62.6"/>
    <n v="17"/>
    <n v="4"/>
    <x v="0"/>
    <x v="6"/>
    <x v="16"/>
    <n v="1"/>
    <n v="36"/>
    <n v="210"/>
  </r>
  <r>
    <s v="INREBA-040809-RV-2-2-MAM"/>
    <s v="Roberto Vazquez"/>
    <d v="2009-08-04T00:00:00"/>
    <x v="3"/>
    <d v="1899-12-30T11:05:00"/>
    <d v="1899-12-30T11:58:00"/>
    <x v="0"/>
    <n v="2"/>
    <n v="2"/>
    <n v="2"/>
    <x v="1"/>
    <x v="2"/>
    <s v="La Reventadora de Babencho, Isla Natividad Baja California Sur"/>
    <x v="0"/>
    <n v="31.679999999999996"/>
    <n v="9.6"/>
    <n v="30.029999999999998"/>
    <n v="9.1"/>
    <n v="31.679999999999996"/>
    <n v="9.6"/>
    <s v="n/d"/>
    <s v="n/d"/>
    <x v="68"/>
    <x v="68"/>
    <n v="55.400000000000006"/>
    <n v="13"/>
    <n v="3"/>
    <x v="0"/>
    <x v="1"/>
    <x v="12"/>
    <n v="1"/>
    <n v="6"/>
    <n v="240"/>
  </r>
  <r>
    <s v="INREBA-040809-RV-2-2-MAM"/>
    <s v="Roberto Vazquez"/>
    <d v="2009-08-04T00:00:00"/>
    <x v="3"/>
    <d v="1899-12-30T11:05:00"/>
    <d v="1899-12-30T11:58:00"/>
    <x v="0"/>
    <n v="2"/>
    <n v="2"/>
    <n v="2"/>
    <x v="1"/>
    <x v="2"/>
    <s v="La Reventadora de Babencho, Isla Natividad Baja California Sur"/>
    <x v="0"/>
    <n v="31.679999999999996"/>
    <n v="9.6"/>
    <n v="30.029999999999998"/>
    <n v="9.1"/>
    <n v="31.679999999999996"/>
    <n v="9.6"/>
    <s v="n/d"/>
    <s v="n/d"/>
    <x v="68"/>
    <x v="68"/>
    <n v="55.400000000000006"/>
    <n v="13"/>
    <n v="3"/>
    <x v="0"/>
    <x v="1"/>
    <x v="14"/>
    <n v="1"/>
    <n v="6"/>
    <n v="240"/>
  </r>
  <r>
    <s v="INREBA-040809-RV-2-2-MAM"/>
    <s v="Roberto Vazquez"/>
    <d v="2009-08-04T00:00:00"/>
    <x v="3"/>
    <d v="1899-12-30T11:05:00"/>
    <d v="1899-12-30T11:58:00"/>
    <x v="0"/>
    <n v="2"/>
    <n v="2"/>
    <n v="2"/>
    <x v="1"/>
    <x v="2"/>
    <s v="La Reventadora de Babencho, Isla Natividad Baja California Sur"/>
    <x v="0"/>
    <n v="31.679999999999996"/>
    <n v="9.6"/>
    <n v="30.029999999999998"/>
    <n v="9.1"/>
    <n v="31.679999999999996"/>
    <n v="9.6"/>
    <s v="n/d"/>
    <s v="n/d"/>
    <x v="68"/>
    <x v="68"/>
    <n v="55.400000000000006"/>
    <n v="13"/>
    <n v="3"/>
    <x v="0"/>
    <x v="1"/>
    <x v="18"/>
    <n v="1"/>
    <n v="6"/>
    <n v="240"/>
  </r>
  <r>
    <s v="INREBA-040809-RV-2-2-MAM"/>
    <s v="Roberto Vazquez"/>
    <d v="2009-08-04T00:00:00"/>
    <x v="3"/>
    <d v="1899-12-30T11:05:00"/>
    <d v="1899-12-30T11:58:00"/>
    <x v="0"/>
    <n v="2"/>
    <n v="2"/>
    <n v="2"/>
    <x v="1"/>
    <x v="2"/>
    <s v="La Reventadora de Babencho, Isla Natividad Baja California Sur"/>
    <x v="0"/>
    <n v="31.679999999999996"/>
    <n v="9.6"/>
    <n v="30.029999999999998"/>
    <n v="9.1"/>
    <n v="31.679999999999996"/>
    <n v="9.6"/>
    <s v="n/d"/>
    <s v="n/d"/>
    <x v="68"/>
    <x v="68"/>
    <n v="55.400000000000006"/>
    <n v="13"/>
    <n v="3"/>
    <x v="0"/>
    <x v="1"/>
    <x v="18"/>
    <n v="1"/>
    <n v="6"/>
    <n v="240"/>
  </r>
  <r>
    <s v="INREBA-040809-RV-2-2-MAM"/>
    <s v="Roberto Vazquez"/>
    <d v="2009-08-04T00:00:00"/>
    <x v="3"/>
    <d v="1899-12-30T11:05:00"/>
    <d v="1899-12-30T11:58:00"/>
    <x v="0"/>
    <n v="2"/>
    <n v="2"/>
    <n v="2"/>
    <x v="1"/>
    <x v="2"/>
    <s v="La Reventadora de Babencho, Isla Natividad Baja California Sur"/>
    <x v="0"/>
    <n v="31.679999999999996"/>
    <n v="9.6"/>
    <n v="30.029999999999998"/>
    <n v="9.1"/>
    <n v="31.679999999999996"/>
    <n v="9.6"/>
    <s v="n/d"/>
    <s v="n/d"/>
    <x v="68"/>
    <x v="68"/>
    <n v="55.400000000000006"/>
    <n v="13"/>
    <n v="3"/>
    <x v="0"/>
    <x v="2"/>
    <x v="18"/>
    <n v="1"/>
    <n v="7"/>
    <n v="240"/>
  </r>
  <r>
    <s v="INREBA-040809-RV-2-2-MAM"/>
    <s v="Roberto Vazquez"/>
    <d v="2009-08-04T00:00:00"/>
    <x v="3"/>
    <d v="1899-12-30T11:05:00"/>
    <d v="1899-12-30T11:58:00"/>
    <x v="0"/>
    <n v="2"/>
    <n v="2"/>
    <n v="2"/>
    <x v="1"/>
    <x v="2"/>
    <s v="La Reventadora de Babencho, Isla Natividad Baja California Sur"/>
    <x v="0"/>
    <n v="31.679999999999996"/>
    <n v="9.6"/>
    <n v="30.029999999999998"/>
    <n v="9.1"/>
    <n v="31.679999999999996"/>
    <n v="9.6"/>
    <s v="n/d"/>
    <s v="n/d"/>
    <x v="68"/>
    <x v="68"/>
    <n v="55.400000000000006"/>
    <n v="13"/>
    <n v="3"/>
    <x v="0"/>
    <x v="3"/>
    <x v="12"/>
    <n v="1"/>
    <n v="10"/>
    <n v="240"/>
  </r>
  <r>
    <s v="INREBA-040809-RV-2-2-MAM"/>
    <s v="Roberto Vazquez"/>
    <d v="2009-08-04T00:00:00"/>
    <x v="3"/>
    <d v="1899-12-30T11:05:00"/>
    <d v="1899-12-30T11:58:00"/>
    <x v="0"/>
    <n v="2"/>
    <n v="2"/>
    <n v="2"/>
    <x v="1"/>
    <x v="2"/>
    <s v="La Reventadora de Babencho, Isla Natividad Baja California Sur"/>
    <x v="0"/>
    <n v="31.679999999999996"/>
    <n v="9.6"/>
    <n v="30.029999999999998"/>
    <n v="9.1"/>
    <n v="31.679999999999996"/>
    <n v="9.6"/>
    <s v="n/d"/>
    <s v="n/d"/>
    <x v="68"/>
    <x v="68"/>
    <n v="55.400000000000006"/>
    <n v="13"/>
    <n v="3"/>
    <x v="0"/>
    <x v="3"/>
    <x v="14"/>
    <n v="1"/>
    <n v="10"/>
    <n v="240"/>
  </r>
  <r>
    <s v="INREBA-040809-RV-2-2-MAM"/>
    <s v="Roberto Vazquez"/>
    <d v="2009-08-04T00:00:00"/>
    <x v="3"/>
    <d v="1899-12-30T11:05:00"/>
    <d v="1899-12-30T11:58:00"/>
    <x v="0"/>
    <n v="2"/>
    <n v="2"/>
    <n v="2"/>
    <x v="1"/>
    <x v="2"/>
    <s v="La Reventadora de Babencho, Isla Natividad Baja California Sur"/>
    <x v="0"/>
    <n v="31.679999999999996"/>
    <n v="9.6"/>
    <n v="30.029999999999998"/>
    <n v="9.1"/>
    <n v="31.679999999999996"/>
    <n v="9.6"/>
    <s v="n/d"/>
    <s v="n/d"/>
    <x v="68"/>
    <x v="68"/>
    <n v="55.400000000000006"/>
    <n v="13"/>
    <n v="3"/>
    <x v="0"/>
    <x v="3"/>
    <x v="14"/>
    <n v="1"/>
    <n v="10"/>
    <n v="240"/>
  </r>
  <r>
    <s v="INREBA-040809-RV-2-2-MAM"/>
    <s v="Roberto Vazquez"/>
    <d v="2009-08-04T00:00:00"/>
    <x v="3"/>
    <d v="1899-12-30T11:05:00"/>
    <d v="1899-12-30T11:58:00"/>
    <x v="0"/>
    <n v="2"/>
    <n v="2"/>
    <n v="2"/>
    <x v="1"/>
    <x v="2"/>
    <s v="La Reventadora de Babencho, Isla Natividad Baja California Sur"/>
    <x v="0"/>
    <n v="31.679999999999996"/>
    <n v="9.6"/>
    <n v="30.029999999999998"/>
    <n v="9.1"/>
    <n v="31.679999999999996"/>
    <n v="9.6"/>
    <s v="n/d"/>
    <s v="n/d"/>
    <x v="68"/>
    <x v="68"/>
    <n v="55.400000000000006"/>
    <n v="13"/>
    <n v="3"/>
    <x v="0"/>
    <x v="4"/>
    <x v="17"/>
    <n v="1"/>
    <n v="12"/>
    <n v="240"/>
  </r>
  <r>
    <s v="INREBA-040809-RV-2-2-MAM"/>
    <s v="Roberto Vazquez"/>
    <d v="2009-08-04T00:00:00"/>
    <x v="3"/>
    <d v="1899-12-30T11:05:00"/>
    <d v="1899-12-30T11:58:00"/>
    <x v="0"/>
    <n v="2"/>
    <n v="2"/>
    <n v="2"/>
    <x v="1"/>
    <x v="2"/>
    <s v="La Reventadora de Babencho, Isla Natividad Baja California Sur"/>
    <x v="0"/>
    <n v="31.679999999999996"/>
    <n v="9.6"/>
    <n v="30.029999999999998"/>
    <n v="9.1"/>
    <n v="31.679999999999996"/>
    <n v="9.6"/>
    <s v="n/d"/>
    <s v="n/d"/>
    <x v="68"/>
    <x v="68"/>
    <n v="55.400000000000006"/>
    <n v="13"/>
    <n v="3"/>
    <x v="0"/>
    <x v="5"/>
    <x v="14"/>
    <n v="1"/>
    <n v="15"/>
    <n v="240"/>
  </r>
  <r>
    <s v="INREBA-040809-RV-2-2-MAM"/>
    <s v="Roberto Vazquez"/>
    <d v="2009-08-04T00:00:00"/>
    <x v="3"/>
    <d v="1899-12-30T11:05:00"/>
    <d v="1899-12-30T11:58:00"/>
    <x v="0"/>
    <n v="2"/>
    <n v="2"/>
    <n v="2"/>
    <x v="1"/>
    <x v="2"/>
    <s v="La Reventadora de Babencho, Isla Natividad Baja California Sur"/>
    <x v="0"/>
    <n v="31.679999999999996"/>
    <n v="9.6"/>
    <n v="30.029999999999998"/>
    <n v="9.1"/>
    <n v="31.679999999999996"/>
    <n v="9.6"/>
    <s v="n/d"/>
    <s v="n/d"/>
    <x v="68"/>
    <x v="68"/>
    <n v="55.400000000000006"/>
    <n v="13"/>
    <n v="3"/>
    <x v="0"/>
    <x v="5"/>
    <x v="17"/>
    <n v="1"/>
    <n v="15"/>
    <n v="240"/>
  </r>
  <r>
    <s v="INREBA-040809-RV-2-2-MAM"/>
    <s v="Roberto Vazquez"/>
    <d v="2009-08-04T00:00:00"/>
    <x v="3"/>
    <d v="1899-12-30T11:05:00"/>
    <d v="1899-12-30T11:58:00"/>
    <x v="0"/>
    <n v="2"/>
    <n v="2"/>
    <n v="2"/>
    <x v="1"/>
    <x v="2"/>
    <s v="La Reventadora de Babencho, Isla Natividad Baja California Sur"/>
    <x v="0"/>
    <n v="31.679999999999996"/>
    <n v="9.6"/>
    <n v="30.029999999999998"/>
    <n v="9.1"/>
    <n v="31.679999999999996"/>
    <n v="9.6"/>
    <s v="n/d"/>
    <s v="n/d"/>
    <x v="68"/>
    <x v="68"/>
    <n v="55.400000000000006"/>
    <n v="13"/>
    <n v="3"/>
    <x v="0"/>
    <x v="5"/>
    <x v="17"/>
    <n v="1"/>
    <n v="15"/>
    <n v="240"/>
  </r>
  <r>
    <s v="INREBA-040809-RV-2-2-MAM"/>
    <s v="Roberto Vazquez"/>
    <d v="2009-08-04T00:00:00"/>
    <x v="3"/>
    <d v="1899-12-30T11:05:00"/>
    <d v="1899-12-30T11:58:00"/>
    <x v="0"/>
    <n v="2"/>
    <n v="2"/>
    <n v="2"/>
    <x v="1"/>
    <x v="2"/>
    <s v="La Reventadora de Babencho, Isla Natividad Baja California Sur"/>
    <x v="0"/>
    <n v="31.679999999999996"/>
    <n v="9.6"/>
    <n v="30.029999999999998"/>
    <n v="9.1"/>
    <n v="31.679999999999996"/>
    <n v="9.6"/>
    <s v="n/d"/>
    <s v="n/d"/>
    <x v="68"/>
    <x v="68"/>
    <n v="55.400000000000006"/>
    <n v="13"/>
    <n v="3"/>
    <x v="0"/>
    <x v="6"/>
    <x v="5"/>
    <n v="1"/>
    <n v="18"/>
    <n v="240"/>
  </r>
  <r>
    <s v="INREBA-040809-RV-2-2-MAM"/>
    <s v="Roberto Vazquez"/>
    <d v="2009-08-04T00:00:00"/>
    <x v="3"/>
    <d v="1899-12-30T11:05:00"/>
    <d v="1899-12-30T11:58:00"/>
    <x v="0"/>
    <n v="2"/>
    <n v="2"/>
    <n v="2"/>
    <x v="1"/>
    <x v="2"/>
    <s v="La Reventadora de Babencho, Isla Natividad Baja California Sur"/>
    <x v="0"/>
    <n v="31.679999999999996"/>
    <n v="9.6"/>
    <n v="30.029999999999998"/>
    <n v="9.1"/>
    <n v="31.679999999999996"/>
    <n v="9.6"/>
    <s v="n/d"/>
    <s v="n/d"/>
    <x v="68"/>
    <x v="68"/>
    <n v="55.400000000000006"/>
    <n v="13"/>
    <n v="3"/>
    <x v="0"/>
    <x v="6"/>
    <x v="9"/>
    <n v="1"/>
    <n v="18"/>
    <n v="240"/>
  </r>
  <r>
    <s v="INREBA-040809-RV-2-2-MAM"/>
    <s v="Roberto Vazquez"/>
    <d v="2009-08-04T00:00:00"/>
    <x v="3"/>
    <d v="1899-12-30T11:05:00"/>
    <d v="1899-12-30T11:58:00"/>
    <x v="0"/>
    <n v="2"/>
    <n v="2"/>
    <n v="2"/>
    <x v="1"/>
    <x v="2"/>
    <s v="La Reventadora de Babencho, Isla Natividad Baja California Sur"/>
    <x v="0"/>
    <n v="31.679999999999996"/>
    <n v="9.6"/>
    <n v="30.029999999999998"/>
    <n v="9.1"/>
    <n v="31.679999999999996"/>
    <n v="9.6"/>
    <s v="n/d"/>
    <s v="n/d"/>
    <x v="68"/>
    <x v="68"/>
    <n v="55.400000000000006"/>
    <n v="13"/>
    <n v="3"/>
    <x v="0"/>
    <x v="6"/>
    <x v="13"/>
    <n v="1"/>
    <n v="18"/>
    <n v="240"/>
  </r>
  <r>
    <s v="INREBA-040809-RV-2-2-MAM"/>
    <s v="Roberto Vazquez"/>
    <d v="2009-08-04T00:00:00"/>
    <x v="3"/>
    <d v="1899-12-30T11:05:00"/>
    <d v="1899-12-30T11:58:00"/>
    <x v="0"/>
    <n v="2"/>
    <n v="2"/>
    <n v="2"/>
    <x v="1"/>
    <x v="2"/>
    <s v="La Reventadora de Babencho, Isla Natividad Baja California Sur"/>
    <x v="0"/>
    <n v="31.679999999999996"/>
    <n v="9.6"/>
    <n v="30.029999999999998"/>
    <n v="9.1"/>
    <n v="31.679999999999996"/>
    <n v="9.6"/>
    <s v="n/d"/>
    <s v="n/d"/>
    <x v="68"/>
    <x v="68"/>
    <n v="55.400000000000006"/>
    <n v="13"/>
    <n v="3"/>
    <x v="0"/>
    <x v="6"/>
    <x v="14"/>
    <n v="1"/>
    <n v="18"/>
    <n v="240"/>
  </r>
  <r>
    <s v="INREBA-040809-RV-2-2-MAM"/>
    <s v="Roberto Vazquez"/>
    <d v="2009-08-04T00:00:00"/>
    <x v="3"/>
    <d v="1899-12-30T11:05:00"/>
    <d v="1899-12-30T11:58:00"/>
    <x v="0"/>
    <n v="2"/>
    <n v="2"/>
    <n v="2"/>
    <x v="1"/>
    <x v="2"/>
    <s v="La Reventadora de Babencho, Isla Natividad Baja California Sur"/>
    <x v="0"/>
    <n v="31.679999999999996"/>
    <n v="9.6"/>
    <n v="30.029999999999998"/>
    <n v="9.1"/>
    <n v="31.679999999999996"/>
    <n v="9.6"/>
    <s v="n/d"/>
    <s v="n/d"/>
    <x v="68"/>
    <x v="68"/>
    <n v="55.400000000000006"/>
    <n v="13"/>
    <n v="3"/>
    <x v="0"/>
    <x v="6"/>
    <x v="18"/>
    <n v="1"/>
    <n v="18"/>
    <n v="240"/>
  </r>
  <r>
    <s v="INREBA-040809-RV-2-2-MAM"/>
    <s v="Roberto Vazquez"/>
    <d v="2009-08-04T00:00:00"/>
    <x v="3"/>
    <d v="1899-12-30T11:05:00"/>
    <d v="1899-12-30T11:58:00"/>
    <x v="0"/>
    <n v="2"/>
    <n v="2"/>
    <n v="2"/>
    <x v="1"/>
    <x v="2"/>
    <s v="La Reventadora de Babencho, Isla Natividad Baja California Sur"/>
    <x v="0"/>
    <n v="31.679999999999996"/>
    <n v="9.6"/>
    <n v="30.029999999999998"/>
    <n v="9.1"/>
    <n v="31.679999999999996"/>
    <n v="9.6"/>
    <s v="n/d"/>
    <s v="n/d"/>
    <x v="68"/>
    <x v="68"/>
    <n v="55.400000000000006"/>
    <n v="13"/>
    <n v="3"/>
    <x v="0"/>
    <x v="7"/>
    <x v="16"/>
    <n v="1"/>
    <n v="22"/>
    <n v="240"/>
  </r>
  <r>
    <s v="INREBA-040809-RV-2-2-MAM"/>
    <s v="Roberto Vazquez"/>
    <d v="2009-08-04T00:00:00"/>
    <x v="3"/>
    <d v="1899-12-30T11:05:00"/>
    <d v="1899-12-30T11:58:00"/>
    <x v="0"/>
    <n v="2"/>
    <n v="2"/>
    <n v="2"/>
    <x v="1"/>
    <x v="2"/>
    <s v="La Reventadora de Babencho, Isla Natividad Baja California Sur"/>
    <x v="0"/>
    <n v="31.679999999999996"/>
    <n v="9.6"/>
    <n v="30.029999999999998"/>
    <n v="9.1"/>
    <n v="31.679999999999996"/>
    <n v="9.6"/>
    <s v="n/d"/>
    <s v="n/d"/>
    <x v="68"/>
    <x v="68"/>
    <n v="55.400000000000006"/>
    <n v="13"/>
    <n v="3"/>
    <x v="0"/>
    <x v="8"/>
    <x v="12"/>
    <n v="1"/>
    <n v="23"/>
    <n v="240"/>
  </r>
  <r>
    <s v="INREBA-040809-RV-2-2-MAM"/>
    <s v="Roberto Vazquez"/>
    <d v="2009-08-04T00:00:00"/>
    <x v="3"/>
    <d v="1899-12-30T11:05:00"/>
    <d v="1899-12-30T11:58:00"/>
    <x v="0"/>
    <n v="2"/>
    <n v="2"/>
    <n v="2"/>
    <x v="1"/>
    <x v="2"/>
    <s v="La Reventadora de Babencho, Isla Natividad Baja California Sur"/>
    <x v="0"/>
    <n v="31.679999999999996"/>
    <n v="9.6"/>
    <n v="30.029999999999998"/>
    <n v="9.1"/>
    <n v="31.679999999999996"/>
    <n v="9.6"/>
    <s v="n/d"/>
    <s v="n/d"/>
    <x v="68"/>
    <x v="68"/>
    <n v="55.400000000000006"/>
    <n v="13"/>
    <n v="3"/>
    <x v="0"/>
    <x v="8"/>
    <x v="14"/>
    <n v="1"/>
    <n v="23"/>
    <n v="240"/>
  </r>
  <r>
    <s v="INREBA-040809-RV-2-2-MAM"/>
    <s v="Roberto Vazquez"/>
    <d v="2009-08-04T00:00:00"/>
    <x v="3"/>
    <d v="1899-12-30T11:05:00"/>
    <d v="1899-12-30T11:58:00"/>
    <x v="0"/>
    <n v="2"/>
    <n v="2"/>
    <n v="2"/>
    <x v="1"/>
    <x v="2"/>
    <s v="La Reventadora de Babencho, Isla Natividad Baja California Sur"/>
    <x v="0"/>
    <n v="31.679999999999996"/>
    <n v="9.6"/>
    <n v="30.029999999999998"/>
    <n v="9.1"/>
    <n v="31.679999999999996"/>
    <n v="9.6"/>
    <s v="n/d"/>
    <s v="n/d"/>
    <x v="68"/>
    <x v="68"/>
    <n v="55.400000000000006"/>
    <n v="13"/>
    <n v="3"/>
    <x v="0"/>
    <x v="9"/>
    <x v="16"/>
    <n v="1"/>
    <n v="30"/>
    <n v="240"/>
  </r>
  <r>
    <s v="INREBA-040809-RV-2-2-MAM"/>
    <s v="Roberto Vazquez"/>
    <d v="2009-08-04T00:00:00"/>
    <x v="3"/>
    <d v="1899-12-30T11:05:00"/>
    <d v="1899-12-30T11:58:00"/>
    <x v="0"/>
    <n v="2"/>
    <n v="2"/>
    <n v="2"/>
    <x v="1"/>
    <x v="2"/>
    <s v="La Reventadora de Babencho, Isla Natividad Baja California Sur"/>
    <x v="0"/>
    <n v="31.679999999999996"/>
    <n v="9.6"/>
    <n v="30.029999999999998"/>
    <n v="9.1"/>
    <n v="31.679999999999996"/>
    <n v="9.6"/>
    <s v="n/d"/>
    <s v="n/d"/>
    <x v="68"/>
    <x v="68"/>
    <n v="55.400000000000006"/>
    <n v="13"/>
    <n v="3"/>
    <x v="0"/>
    <x v="10"/>
    <x v="18"/>
    <n v="1"/>
    <n v="34"/>
    <n v="240"/>
  </r>
  <r>
    <s v="INREBA-040809-RV-2-2-MAM"/>
    <s v="Roberto Vazquez"/>
    <d v="2009-08-04T00:00:00"/>
    <x v="3"/>
    <d v="1899-12-30T11:05:00"/>
    <d v="1899-12-30T11:58:00"/>
    <x v="0"/>
    <n v="2"/>
    <n v="2"/>
    <n v="2"/>
    <x v="1"/>
    <x v="2"/>
    <s v="La Reventadora de Babencho, Isla Natividad Baja California Sur"/>
    <x v="0"/>
    <n v="31.679999999999996"/>
    <n v="9.6"/>
    <n v="30.029999999999998"/>
    <n v="9.1"/>
    <n v="31.679999999999996"/>
    <n v="9.6"/>
    <s v="n/d"/>
    <s v="n/d"/>
    <x v="68"/>
    <x v="68"/>
    <n v="55.400000000000006"/>
    <n v="13"/>
    <n v="3"/>
    <x v="0"/>
    <x v="11"/>
    <x v="12"/>
    <n v="1"/>
    <n v="38"/>
    <n v="240"/>
  </r>
  <r>
    <s v="INREBA-040809-RV-2-2-MAM"/>
    <s v="Roberto Vazquez"/>
    <d v="2009-08-04T00:00:00"/>
    <x v="3"/>
    <d v="1899-12-30T11:05:00"/>
    <d v="1899-12-30T11:58:00"/>
    <x v="0"/>
    <n v="2"/>
    <n v="2"/>
    <n v="2"/>
    <x v="1"/>
    <x v="2"/>
    <s v="La Reventadora de Babencho, Isla Natividad Baja California Sur"/>
    <x v="0"/>
    <n v="31.679999999999996"/>
    <n v="9.6"/>
    <n v="30.029999999999998"/>
    <n v="9.1"/>
    <n v="31.679999999999996"/>
    <n v="9.6"/>
    <s v="n/d"/>
    <s v="n/d"/>
    <x v="68"/>
    <x v="68"/>
    <n v="55.400000000000006"/>
    <n v="13"/>
    <n v="3"/>
    <x v="0"/>
    <x v="11"/>
    <x v="14"/>
    <n v="1"/>
    <n v="38"/>
    <n v="240"/>
  </r>
  <r>
    <s v="INREBA-040809-RV-2-2-MAM"/>
    <s v="Roberto Vazquez"/>
    <d v="2009-08-04T00:00:00"/>
    <x v="3"/>
    <d v="1899-12-30T11:05:00"/>
    <d v="1899-12-30T11:58:00"/>
    <x v="0"/>
    <n v="2"/>
    <n v="2"/>
    <n v="2"/>
    <x v="1"/>
    <x v="2"/>
    <s v="La Reventadora de Babencho, Isla Natividad Baja California Sur"/>
    <x v="0"/>
    <n v="31.679999999999996"/>
    <n v="9.6"/>
    <n v="30.029999999999998"/>
    <n v="9.1"/>
    <n v="31.679999999999996"/>
    <n v="9.6"/>
    <s v="n/d"/>
    <s v="n/d"/>
    <x v="68"/>
    <x v="68"/>
    <n v="55.400000000000006"/>
    <n v="13"/>
    <n v="3"/>
    <x v="0"/>
    <x v="11"/>
    <x v="14"/>
    <n v="1"/>
    <n v="38"/>
    <n v="240"/>
  </r>
  <r>
    <s v="INREBA-040809-RV-2-2-MAM"/>
    <s v="Roberto Vazquez"/>
    <d v="2009-08-04T00:00:00"/>
    <x v="3"/>
    <d v="1899-12-30T11:05:00"/>
    <d v="1899-12-30T11:58:00"/>
    <x v="0"/>
    <n v="2"/>
    <n v="2"/>
    <n v="2"/>
    <x v="1"/>
    <x v="2"/>
    <s v="La Reventadora de Babencho, Isla Natividad Baja California Sur"/>
    <x v="0"/>
    <n v="31.679999999999996"/>
    <n v="9.6"/>
    <n v="30.029999999999998"/>
    <n v="9.1"/>
    <n v="31.679999999999996"/>
    <n v="9.6"/>
    <s v="n/d"/>
    <s v="n/d"/>
    <x v="68"/>
    <x v="68"/>
    <n v="55.400000000000006"/>
    <n v="13"/>
    <n v="3"/>
    <x v="0"/>
    <x v="11"/>
    <x v="17"/>
    <n v="1"/>
    <n v="38"/>
    <n v="240"/>
  </r>
  <r>
    <s v="INREBA-040809-RV-2-2-MAM"/>
    <s v="Roberto Vazquez"/>
    <d v="2009-08-04T00:00:00"/>
    <x v="3"/>
    <d v="1899-12-30T11:05:00"/>
    <d v="1899-12-30T11:58:00"/>
    <x v="0"/>
    <n v="2"/>
    <n v="2"/>
    <n v="2"/>
    <x v="1"/>
    <x v="2"/>
    <s v="La Reventadora de Babencho, Isla Natividad Baja California Sur"/>
    <x v="0"/>
    <n v="31.679999999999996"/>
    <n v="9.6"/>
    <n v="30.029999999999998"/>
    <n v="9.1"/>
    <n v="31.679999999999996"/>
    <n v="9.6"/>
    <s v="n/d"/>
    <s v="n/d"/>
    <x v="68"/>
    <x v="68"/>
    <n v="55.400000000000006"/>
    <n v="13"/>
    <n v="3"/>
    <x v="0"/>
    <x v="11"/>
    <x v="18"/>
    <n v="1"/>
    <n v="38"/>
    <n v="240"/>
  </r>
  <r>
    <s v="INLAGU-050809-RV-1-1-MAM"/>
    <s v="Roberto Vazquez"/>
    <d v="2009-08-05T00:00:00"/>
    <x v="3"/>
    <d v="1899-12-30T09:55:00"/>
    <d v="1899-12-30T10:40:00"/>
    <x v="14"/>
    <n v="2"/>
    <n v="1"/>
    <n v="1"/>
    <x v="0"/>
    <x v="4"/>
    <s v="La Guanera, Isla Natividad Baja California Sur"/>
    <x v="0"/>
    <n v="45.209999999999994"/>
    <n v="13.7"/>
    <n v="45.209999999999994"/>
    <n v="13.7"/>
    <n v="45.209999999999994"/>
    <n v="13.7"/>
    <s v="n/d"/>
    <s v="n/d"/>
    <x v="69"/>
    <x v="69"/>
    <n v="55.400000000000006"/>
    <n v="13"/>
    <n v="9"/>
    <x v="0"/>
    <x v="1"/>
    <x v="10"/>
    <n v="1"/>
    <n v="2"/>
    <n v="270"/>
  </r>
  <r>
    <s v="INLAGU-050809-RV-1-1-MAM"/>
    <s v="Roberto Vazquez"/>
    <d v="2009-08-05T00:00:00"/>
    <x v="3"/>
    <d v="1899-12-30T09:55:00"/>
    <d v="1899-12-30T10:40:00"/>
    <x v="14"/>
    <n v="2"/>
    <n v="1"/>
    <n v="1"/>
    <x v="0"/>
    <x v="4"/>
    <s v="La Guanera, Isla Natividad Baja California Sur"/>
    <x v="0"/>
    <n v="45.209999999999994"/>
    <n v="13.7"/>
    <n v="45.209999999999994"/>
    <n v="13.7"/>
    <n v="45.209999999999994"/>
    <n v="13.7"/>
    <s v="n/d"/>
    <s v="n/d"/>
    <x v="69"/>
    <x v="69"/>
    <n v="55.400000000000006"/>
    <n v="13"/>
    <n v="9"/>
    <x v="0"/>
    <x v="1"/>
    <x v="13"/>
    <n v="1"/>
    <n v="2"/>
    <n v="270"/>
  </r>
  <r>
    <s v="INLAGU-050809-RV-1-1-MAM"/>
    <s v="Roberto Vazquez"/>
    <d v="2009-08-05T00:00:00"/>
    <x v="3"/>
    <d v="1899-12-30T09:55:00"/>
    <d v="1899-12-30T10:40:00"/>
    <x v="14"/>
    <n v="2"/>
    <n v="1"/>
    <n v="1"/>
    <x v="0"/>
    <x v="4"/>
    <s v="La Guanera, Isla Natividad Baja California Sur"/>
    <x v="0"/>
    <n v="45.209999999999994"/>
    <n v="13.7"/>
    <n v="45.209999999999994"/>
    <n v="13.7"/>
    <n v="45.209999999999994"/>
    <n v="13.7"/>
    <s v="n/d"/>
    <s v="n/d"/>
    <x v="69"/>
    <x v="69"/>
    <n v="55.400000000000006"/>
    <n v="13"/>
    <n v="9"/>
    <x v="0"/>
    <x v="1"/>
    <x v="13"/>
    <n v="1"/>
    <n v="2"/>
    <n v="270"/>
  </r>
  <r>
    <s v="INLAGU-050809-RV-1-1-MAM"/>
    <s v="Roberto Vazquez"/>
    <d v="2009-08-05T00:00:00"/>
    <x v="3"/>
    <d v="1899-12-30T09:55:00"/>
    <d v="1899-12-30T10:40:00"/>
    <x v="14"/>
    <n v="2"/>
    <n v="1"/>
    <n v="1"/>
    <x v="0"/>
    <x v="4"/>
    <s v="La Guanera, Isla Natividad Baja California Sur"/>
    <x v="0"/>
    <n v="45.209999999999994"/>
    <n v="13.7"/>
    <n v="45.209999999999994"/>
    <n v="13.7"/>
    <n v="45.209999999999994"/>
    <n v="13.7"/>
    <s v="n/d"/>
    <s v="n/d"/>
    <x v="69"/>
    <x v="69"/>
    <n v="55.400000000000006"/>
    <n v="13"/>
    <n v="9"/>
    <x v="0"/>
    <x v="2"/>
    <x v="11"/>
    <n v="1"/>
    <n v="3"/>
    <n v="270"/>
  </r>
  <r>
    <s v="INLAGU-050809-RV-1-1-MAM"/>
    <s v="Roberto Vazquez"/>
    <d v="2009-08-05T00:00:00"/>
    <x v="3"/>
    <d v="1899-12-30T09:55:00"/>
    <d v="1899-12-30T10:40:00"/>
    <x v="14"/>
    <n v="2"/>
    <n v="1"/>
    <n v="1"/>
    <x v="0"/>
    <x v="4"/>
    <s v="La Guanera, Isla Natividad Baja California Sur"/>
    <x v="0"/>
    <n v="45.209999999999994"/>
    <n v="13.7"/>
    <n v="45.209999999999994"/>
    <n v="13.7"/>
    <n v="45.209999999999994"/>
    <n v="13.7"/>
    <s v="n/d"/>
    <s v="n/d"/>
    <x v="69"/>
    <x v="69"/>
    <n v="55.400000000000006"/>
    <n v="13"/>
    <n v="9"/>
    <x v="0"/>
    <x v="3"/>
    <x v="7"/>
    <n v="1"/>
    <n v="5"/>
    <n v="270"/>
  </r>
  <r>
    <s v="INLAGU-050809-RV-1-1-MAM"/>
    <s v="Roberto Vazquez"/>
    <d v="2009-08-05T00:00:00"/>
    <x v="3"/>
    <d v="1899-12-30T09:55:00"/>
    <d v="1899-12-30T10:40:00"/>
    <x v="14"/>
    <n v="2"/>
    <n v="1"/>
    <n v="1"/>
    <x v="0"/>
    <x v="4"/>
    <s v="La Guanera, Isla Natividad Baja California Sur"/>
    <x v="0"/>
    <n v="45.209999999999994"/>
    <n v="13.7"/>
    <n v="45.209999999999994"/>
    <n v="13.7"/>
    <n v="45.209999999999994"/>
    <n v="13.7"/>
    <s v="n/d"/>
    <s v="n/d"/>
    <x v="69"/>
    <x v="69"/>
    <n v="55.400000000000006"/>
    <n v="13"/>
    <n v="9"/>
    <x v="0"/>
    <x v="3"/>
    <x v="12"/>
    <n v="1"/>
    <n v="5"/>
    <n v="270"/>
  </r>
  <r>
    <s v="INLAGU-050809-RV-1-1-MAM"/>
    <s v="Roberto Vazquez"/>
    <d v="2009-08-05T00:00:00"/>
    <x v="3"/>
    <d v="1899-12-30T09:55:00"/>
    <d v="1899-12-30T10:40:00"/>
    <x v="14"/>
    <n v="2"/>
    <n v="1"/>
    <n v="1"/>
    <x v="0"/>
    <x v="4"/>
    <s v="La Guanera, Isla Natividad Baja California Sur"/>
    <x v="0"/>
    <n v="45.209999999999994"/>
    <n v="13.7"/>
    <n v="45.209999999999994"/>
    <n v="13.7"/>
    <n v="45.209999999999994"/>
    <n v="13.7"/>
    <s v="n/d"/>
    <s v="n/d"/>
    <x v="69"/>
    <x v="69"/>
    <n v="55.400000000000006"/>
    <n v="13"/>
    <n v="9"/>
    <x v="0"/>
    <x v="3"/>
    <x v="13"/>
    <n v="1"/>
    <n v="5"/>
    <n v="270"/>
  </r>
  <r>
    <s v="INLAGU-050809-RV-1-1-MAM"/>
    <s v="Roberto Vazquez"/>
    <d v="2009-08-05T00:00:00"/>
    <x v="3"/>
    <d v="1899-12-30T09:55:00"/>
    <d v="1899-12-30T10:40:00"/>
    <x v="14"/>
    <n v="2"/>
    <n v="1"/>
    <n v="1"/>
    <x v="0"/>
    <x v="4"/>
    <s v="La Guanera, Isla Natividad Baja California Sur"/>
    <x v="0"/>
    <n v="45.209999999999994"/>
    <n v="13.7"/>
    <n v="45.209999999999994"/>
    <n v="13.7"/>
    <n v="45.209999999999994"/>
    <n v="13.7"/>
    <s v="n/d"/>
    <s v="n/d"/>
    <x v="69"/>
    <x v="69"/>
    <n v="55.400000000000006"/>
    <n v="13"/>
    <n v="9"/>
    <x v="0"/>
    <x v="4"/>
    <x v="11"/>
    <n v="1"/>
    <n v="7"/>
    <n v="270"/>
  </r>
  <r>
    <s v="INLAGU-050809-RV-1-1-MAM"/>
    <s v="Roberto Vazquez"/>
    <d v="2009-08-05T00:00:00"/>
    <x v="3"/>
    <d v="1899-12-30T09:55:00"/>
    <d v="1899-12-30T10:40:00"/>
    <x v="14"/>
    <n v="2"/>
    <n v="1"/>
    <n v="1"/>
    <x v="0"/>
    <x v="4"/>
    <s v="La Guanera, Isla Natividad Baja California Sur"/>
    <x v="0"/>
    <n v="45.209999999999994"/>
    <n v="13.7"/>
    <n v="45.209999999999994"/>
    <n v="13.7"/>
    <n v="45.209999999999994"/>
    <n v="13.7"/>
    <s v="n/d"/>
    <s v="n/d"/>
    <x v="69"/>
    <x v="69"/>
    <n v="55.400000000000006"/>
    <n v="13"/>
    <n v="9"/>
    <x v="0"/>
    <x v="5"/>
    <x v="5"/>
    <n v="1"/>
    <n v="9"/>
    <n v="270"/>
  </r>
  <r>
    <s v="INLAGU-050809-RV-1-1-MAM"/>
    <s v="Roberto Vazquez"/>
    <d v="2009-08-05T00:00:00"/>
    <x v="3"/>
    <d v="1899-12-30T09:55:00"/>
    <d v="1899-12-30T10:40:00"/>
    <x v="14"/>
    <n v="2"/>
    <n v="1"/>
    <n v="1"/>
    <x v="0"/>
    <x v="4"/>
    <s v="La Guanera, Isla Natividad Baja California Sur"/>
    <x v="0"/>
    <n v="45.209999999999994"/>
    <n v="13.7"/>
    <n v="45.209999999999994"/>
    <n v="13.7"/>
    <n v="45.209999999999994"/>
    <n v="13.7"/>
    <s v="n/d"/>
    <s v="n/d"/>
    <x v="69"/>
    <x v="69"/>
    <n v="55.400000000000006"/>
    <n v="13"/>
    <n v="9"/>
    <x v="0"/>
    <x v="5"/>
    <x v="14"/>
    <n v="1"/>
    <n v="9"/>
    <n v="270"/>
  </r>
  <r>
    <s v="INLAGU-050809-RV-1-1-MAM"/>
    <s v="Roberto Vazquez"/>
    <d v="2009-08-05T00:00:00"/>
    <x v="3"/>
    <d v="1899-12-30T09:55:00"/>
    <d v="1899-12-30T10:40:00"/>
    <x v="14"/>
    <n v="2"/>
    <n v="1"/>
    <n v="1"/>
    <x v="0"/>
    <x v="4"/>
    <s v="La Guanera, Isla Natividad Baja California Sur"/>
    <x v="0"/>
    <n v="45.209999999999994"/>
    <n v="13.7"/>
    <n v="45.209999999999994"/>
    <n v="13.7"/>
    <n v="45.209999999999994"/>
    <n v="13.7"/>
    <s v="n/d"/>
    <s v="n/d"/>
    <x v="69"/>
    <x v="69"/>
    <n v="55.400000000000006"/>
    <n v="13"/>
    <n v="9"/>
    <x v="0"/>
    <x v="6"/>
    <x v="6"/>
    <n v="1"/>
    <n v="11"/>
    <n v="270"/>
  </r>
  <r>
    <s v="INLAGU-050809-RV-1-1-MAM"/>
    <s v="Roberto Vazquez"/>
    <d v="2009-08-05T00:00:00"/>
    <x v="3"/>
    <d v="1899-12-30T09:55:00"/>
    <d v="1899-12-30T10:40:00"/>
    <x v="14"/>
    <n v="2"/>
    <n v="1"/>
    <n v="1"/>
    <x v="0"/>
    <x v="4"/>
    <s v="La Guanera, Isla Natividad Baja California Sur"/>
    <x v="0"/>
    <n v="45.209999999999994"/>
    <n v="13.7"/>
    <n v="45.209999999999994"/>
    <n v="13.7"/>
    <n v="45.209999999999994"/>
    <n v="13.7"/>
    <s v="n/d"/>
    <s v="n/d"/>
    <x v="69"/>
    <x v="69"/>
    <n v="55.400000000000006"/>
    <n v="13"/>
    <n v="9"/>
    <x v="0"/>
    <x v="6"/>
    <x v="6"/>
    <n v="1"/>
    <n v="11"/>
    <n v="270"/>
  </r>
  <r>
    <s v="INLAGU-050809-RV-1-1-MAM"/>
    <s v="Roberto Vazquez"/>
    <d v="2009-08-05T00:00:00"/>
    <x v="3"/>
    <d v="1899-12-30T09:55:00"/>
    <d v="1899-12-30T10:40:00"/>
    <x v="14"/>
    <n v="2"/>
    <n v="1"/>
    <n v="1"/>
    <x v="0"/>
    <x v="4"/>
    <s v="La Guanera, Isla Natividad Baja California Sur"/>
    <x v="0"/>
    <n v="45.209999999999994"/>
    <n v="13.7"/>
    <n v="45.209999999999994"/>
    <n v="13.7"/>
    <n v="45.209999999999994"/>
    <n v="13.7"/>
    <s v="n/d"/>
    <s v="n/d"/>
    <x v="69"/>
    <x v="69"/>
    <n v="55.400000000000006"/>
    <n v="13"/>
    <n v="9"/>
    <x v="0"/>
    <x v="6"/>
    <x v="9"/>
    <n v="1"/>
    <n v="11"/>
    <n v="270"/>
  </r>
  <r>
    <s v="INLAGU-050809-RV-1-1-MAM"/>
    <s v="Roberto Vazquez"/>
    <d v="2009-08-05T00:00:00"/>
    <x v="3"/>
    <d v="1899-12-30T09:55:00"/>
    <d v="1899-12-30T10:40:00"/>
    <x v="14"/>
    <n v="2"/>
    <n v="1"/>
    <n v="1"/>
    <x v="0"/>
    <x v="4"/>
    <s v="La Guanera, Isla Natividad Baja California Sur"/>
    <x v="0"/>
    <n v="45.209999999999994"/>
    <n v="13.7"/>
    <n v="45.209999999999994"/>
    <n v="13.7"/>
    <n v="45.209999999999994"/>
    <n v="13.7"/>
    <s v="n/d"/>
    <s v="n/d"/>
    <x v="69"/>
    <x v="69"/>
    <n v="55.400000000000006"/>
    <n v="13"/>
    <n v="9"/>
    <x v="0"/>
    <x v="6"/>
    <x v="17"/>
    <n v="1"/>
    <n v="11"/>
    <n v="270"/>
  </r>
  <r>
    <s v="INLAGU-050809-RV-1-1-MAM"/>
    <s v="Roberto Vazquez"/>
    <d v="2009-08-05T00:00:00"/>
    <x v="3"/>
    <d v="1899-12-30T09:55:00"/>
    <d v="1899-12-30T10:40:00"/>
    <x v="14"/>
    <n v="2"/>
    <n v="1"/>
    <n v="1"/>
    <x v="0"/>
    <x v="4"/>
    <s v="La Guanera, Isla Natividad Baja California Sur"/>
    <x v="0"/>
    <n v="45.209999999999994"/>
    <n v="13.7"/>
    <n v="45.209999999999994"/>
    <n v="13.7"/>
    <n v="45.209999999999994"/>
    <n v="13.7"/>
    <s v="n/d"/>
    <s v="n/d"/>
    <x v="69"/>
    <x v="69"/>
    <n v="55.400000000000006"/>
    <n v="13"/>
    <n v="9"/>
    <x v="0"/>
    <x v="7"/>
    <x v="13"/>
    <n v="1"/>
    <n v="15"/>
    <n v="270"/>
  </r>
  <r>
    <s v="INLAGU-050809-RV-1-1-MAM"/>
    <s v="Roberto Vazquez"/>
    <d v="2009-08-05T00:00:00"/>
    <x v="3"/>
    <d v="1899-12-30T09:55:00"/>
    <d v="1899-12-30T10:40:00"/>
    <x v="14"/>
    <n v="2"/>
    <n v="1"/>
    <n v="1"/>
    <x v="0"/>
    <x v="4"/>
    <s v="La Guanera, Isla Natividad Baja California Sur"/>
    <x v="0"/>
    <n v="45.209999999999994"/>
    <n v="13.7"/>
    <n v="45.209999999999994"/>
    <n v="13.7"/>
    <n v="45.209999999999994"/>
    <n v="13.7"/>
    <s v="n/d"/>
    <s v="n/d"/>
    <x v="69"/>
    <x v="69"/>
    <n v="55.400000000000006"/>
    <n v="13"/>
    <n v="9"/>
    <x v="0"/>
    <x v="8"/>
    <x v="16"/>
    <n v="1"/>
    <n v="20"/>
    <n v="270"/>
  </r>
  <r>
    <s v="INLAGU-050809-RV-1-1-MAM"/>
    <s v="Roberto Vazquez"/>
    <d v="2009-08-05T00:00:00"/>
    <x v="3"/>
    <d v="1899-12-30T09:55:00"/>
    <d v="1899-12-30T10:40:00"/>
    <x v="14"/>
    <n v="2"/>
    <n v="1"/>
    <n v="1"/>
    <x v="0"/>
    <x v="4"/>
    <s v="La Guanera, Isla Natividad Baja California Sur"/>
    <x v="0"/>
    <n v="45.209999999999994"/>
    <n v="13.7"/>
    <n v="45.209999999999994"/>
    <n v="13.7"/>
    <n v="45.209999999999994"/>
    <n v="13.7"/>
    <s v="n/d"/>
    <s v="n/d"/>
    <x v="69"/>
    <x v="69"/>
    <n v="55.400000000000006"/>
    <n v="13"/>
    <n v="9"/>
    <x v="0"/>
    <x v="9"/>
    <x v="10"/>
    <n v="1"/>
    <n v="21"/>
    <n v="270"/>
  </r>
  <r>
    <s v="INLAGU-050809-RV-1-1-MAM"/>
    <s v="Roberto Vazquez"/>
    <d v="2009-08-05T00:00:00"/>
    <x v="3"/>
    <d v="1899-12-30T09:55:00"/>
    <d v="1899-12-30T10:40:00"/>
    <x v="14"/>
    <n v="2"/>
    <n v="1"/>
    <n v="1"/>
    <x v="0"/>
    <x v="4"/>
    <s v="La Guanera, Isla Natividad Baja California Sur"/>
    <x v="0"/>
    <n v="45.209999999999994"/>
    <n v="13.7"/>
    <n v="45.209999999999994"/>
    <n v="13.7"/>
    <n v="45.209999999999994"/>
    <n v="13.7"/>
    <s v="n/d"/>
    <s v="n/d"/>
    <x v="69"/>
    <x v="69"/>
    <n v="55.400000000000006"/>
    <n v="13"/>
    <n v="9"/>
    <x v="0"/>
    <x v="10"/>
    <x v="13"/>
    <n v="1"/>
    <n v="24"/>
    <n v="270"/>
  </r>
  <r>
    <s v="INLAGU-050809-RV-1-1-MAM"/>
    <s v="Roberto Vazquez"/>
    <d v="2009-08-05T00:00:00"/>
    <x v="3"/>
    <d v="1899-12-30T09:55:00"/>
    <d v="1899-12-30T10:40:00"/>
    <x v="14"/>
    <n v="2"/>
    <n v="1"/>
    <n v="1"/>
    <x v="0"/>
    <x v="4"/>
    <s v="La Guanera, Isla Natividad Baja California Sur"/>
    <x v="0"/>
    <n v="45.209999999999994"/>
    <n v="13.7"/>
    <n v="45.209999999999994"/>
    <n v="13.7"/>
    <n v="45.209999999999994"/>
    <n v="13.7"/>
    <s v="n/d"/>
    <s v="n/d"/>
    <x v="69"/>
    <x v="69"/>
    <n v="55.400000000000006"/>
    <n v="13"/>
    <n v="9"/>
    <x v="0"/>
    <x v="11"/>
    <x v="11"/>
    <n v="1"/>
    <n v="27"/>
    <n v="270"/>
  </r>
  <r>
    <s v="INLAGU-050809-RV-1-1-MAM"/>
    <s v="Roberto Vazquez"/>
    <d v="2009-08-05T00:00:00"/>
    <x v="3"/>
    <d v="1899-12-30T09:55:00"/>
    <d v="1899-12-30T10:40:00"/>
    <x v="14"/>
    <n v="2"/>
    <n v="1"/>
    <n v="1"/>
    <x v="0"/>
    <x v="4"/>
    <s v="La Guanera, Isla Natividad Baja California Sur"/>
    <x v="0"/>
    <n v="45.209999999999994"/>
    <n v="13.7"/>
    <n v="45.209999999999994"/>
    <n v="13.7"/>
    <n v="45.209999999999994"/>
    <n v="13.7"/>
    <s v="n/d"/>
    <s v="n/d"/>
    <x v="69"/>
    <x v="69"/>
    <n v="55.400000000000006"/>
    <n v="13"/>
    <n v="9"/>
    <x v="0"/>
    <x v="12"/>
    <x v="6"/>
    <n v="1"/>
    <n v="29"/>
    <n v="270"/>
  </r>
  <r>
    <s v="INLAGU-050809-RV-1-1-MAM"/>
    <s v="Roberto Vazquez"/>
    <d v="2009-08-05T00:00:00"/>
    <x v="3"/>
    <d v="1899-12-30T09:55:00"/>
    <d v="1899-12-30T10:40:00"/>
    <x v="14"/>
    <n v="2"/>
    <n v="1"/>
    <n v="1"/>
    <x v="0"/>
    <x v="4"/>
    <s v="La Guanera, Isla Natividad Baja California Sur"/>
    <x v="0"/>
    <n v="45.209999999999994"/>
    <n v="13.7"/>
    <n v="45.209999999999994"/>
    <n v="13.7"/>
    <n v="45.209999999999994"/>
    <n v="13.7"/>
    <s v="n/d"/>
    <s v="n/d"/>
    <x v="69"/>
    <x v="69"/>
    <n v="55.400000000000006"/>
    <n v="13"/>
    <n v="9"/>
    <x v="0"/>
    <x v="12"/>
    <x v="8"/>
    <n v="1"/>
    <n v="29"/>
    <n v="270"/>
  </r>
  <r>
    <s v="INLAGU-050809-RV-1-1-MAM"/>
    <s v="Roberto Vazquez"/>
    <d v="2009-08-05T00:00:00"/>
    <x v="3"/>
    <d v="1899-12-30T09:55:00"/>
    <d v="1899-12-30T10:40:00"/>
    <x v="14"/>
    <n v="2"/>
    <n v="1"/>
    <n v="1"/>
    <x v="0"/>
    <x v="4"/>
    <s v="La Guanera, Isla Natividad Baja California Sur"/>
    <x v="0"/>
    <n v="45.209999999999994"/>
    <n v="13.7"/>
    <n v="45.209999999999994"/>
    <n v="13.7"/>
    <n v="45.209999999999994"/>
    <n v="13.7"/>
    <s v="n/d"/>
    <s v="n/d"/>
    <x v="69"/>
    <x v="69"/>
    <n v="55.400000000000006"/>
    <n v="13"/>
    <n v="9"/>
    <x v="0"/>
    <x v="13"/>
    <x v="12"/>
    <n v="1"/>
    <n v="32"/>
    <n v="270"/>
  </r>
  <r>
    <s v="INLAGU-050809-RV-1-1-MAM"/>
    <s v="Roberto Vazquez"/>
    <d v="2009-08-05T00:00:00"/>
    <x v="3"/>
    <d v="1899-12-30T09:55:00"/>
    <d v="1899-12-30T10:40:00"/>
    <x v="14"/>
    <n v="2"/>
    <n v="1"/>
    <n v="1"/>
    <x v="0"/>
    <x v="4"/>
    <s v="La Guanera, Isla Natividad Baja California Sur"/>
    <x v="0"/>
    <n v="45.209999999999994"/>
    <n v="13.7"/>
    <n v="45.209999999999994"/>
    <n v="13.7"/>
    <n v="45.209999999999994"/>
    <n v="13.7"/>
    <s v="n/d"/>
    <s v="n/d"/>
    <x v="69"/>
    <x v="69"/>
    <n v="55.400000000000006"/>
    <n v="13"/>
    <n v="9"/>
    <x v="0"/>
    <x v="14"/>
    <x v="8"/>
    <n v="1"/>
    <n v="34"/>
    <n v="270"/>
  </r>
  <r>
    <s v="INLAGU-050809-RV-1-1-MAM"/>
    <s v="Roberto Vazquez"/>
    <d v="2009-08-05T00:00:00"/>
    <x v="3"/>
    <d v="1899-12-30T09:55:00"/>
    <d v="1899-12-30T10:40:00"/>
    <x v="14"/>
    <n v="2"/>
    <n v="1"/>
    <n v="1"/>
    <x v="0"/>
    <x v="4"/>
    <s v="La Guanera, Isla Natividad Baja California Sur"/>
    <x v="0"/>
    <n v="45.209999999999994"/>
    <n v="13.7"/>
    <n v="45.209999999999994"/>
    <n v="13.7"/>
    <n v="45.209999999999994"/>
    <n v="13.7"/>
    <s v="n/d"/>
    <s v="n/d"/>
    <x v="69"/>
    <x v="69"/>
    <n v="55.400000000000006"/>
    <n v="13"/>
    <n v="9"/>
    <x v="0"/>
    <x v="14"/>
    <x v="11"/>
    <n v="1"/>
    <n v="34"/>
    <n v="270"/>
  </r>
  <r>
    <s v="INLAGU-050809-RV-1-1-MAM"/>
    <s v="Roberto Vazquez"/>
    <d v="2009-08-05T00:00:00"/>
    <x v="3"/>
    <d v="1899-12-30T09:55:00"/>
    <d v="1899-12-30T10:40:00"/>
    <x v="14"/>
    <n v="2"/>
    <n v="1"/>
    <n v="1"/>
    <x v="0"/>
    <x v="4"/>
    <s v="La Guanera, Isla Natividad Baja California Sur"/>
    <x v="0"/>
    <n v="45.209999999999994"/>
    <n v="13.7"/>
    <n v="45.209999999999994"/>
    <n v="13.7"/>
    <n v="45.209999999999994"/>
    <n v="13.7"/>
    <s v="n/d"/>
    <s v="n/d"/>
    <x v="69"/>
    <x v="69"/>
    <n v="55.400000000000006"/>
    <n v="13"/>
    <n v="9"/>
    <x v="0"/>
    <x v="14"/>
    <x v="12"/>
    <n v="1"/>
    <n v="34"/>
    <n v="270"/>
  </r>
  <r>
    <s v="INLAGU-050809-RV-2-2-MAM"/>
    <s v="Roberto Vazquez"/>
    <d v="2009-08-05T00:00:00"/>
    <x v="3"/>
    <d v="1899-12-30T11:09:00"/>
    <d v="1899-12-30T12:02:00"/>
    <x v="0"/>
    <n v="2"/>
    <n v="2"/>
    <n v="2"/>
    <x v="1"/>
    <x v="4"/>
    <s v="La Guanera, Isla Natividad Baja California Sur"/>
    <x v="0"/>
    <n v="25.08"/>
    <n v="7.6"/>
    <n v="30.029999999999998"/>
    <n v="9.1"/>
    <n v="25.08"/>
    <n v="7.6"/>
    <s v="n/d"/>
    <s v="n/d"/>
    <x v="70"/>
    <x v="70"/>
    <n v="57.2"/>
    <n v="14"/>
    <n v="10"/>
    <x v="0"/>
    <x v="1"/>
    <x v="0"/>
    <n v="1"/>
    <n v="6"/>
    <n v="300"/>
  </r>
  <r>
    <s v="INLAGU-050809-RV-2-2-MAM"/>
    <s v="Roberto Vazquez"/>
    <d v="2009-08-05T00:00:00"/>
    <x v="3"/>
    <d v="1899-12-30T11:09:00"/>
    <d v="1899-12-30T12:02:00"/>
    <x v="0"/>
    <n v="2"/>
    <n v="2"/>
    <n v="2"/>
    <x v="1"/>
    <x v="4"/>
    <s v="La Guanera, Isla Natividad Baja California Sur"/>
    <x v="0"/>
    <n v="25.08"/>
    <n v="7.6"/>
    <n v="30.029999999999998"/>
    <n v="9.1"/>
    <n v="25.08"/>
    <n v="7.6"/>
    <s v="n/d"/>
    <s v="n/d"/>
    <x v="70"/>
    <x v="70"/>
    <n v="57.2"/>
    <n v="14"/>
    <n v="10"/>
    <x v="0"/>
    <x v="1"/>
    <x v="12"/>
    <n v="1"/>
    <n v="6"/>
    <n v="300"/>
  </r>
  <r>
    <s v="INLAGU-050809-RV-2-2-MAM"/>
    <s v="Roberto Vazquez"/>
    <d v="2009-08-05T00:00:00"/>
    <x v="3"/>
    <d v="1899-12-30T11:09:00"/>
    <d v="1899-12-30T12:02:00"/>
    <x v="0"/>
    <n v="2"/>
    <n v="2"/>
    <n v="2"/>
    <x v="1"/>
    <x v="4"/>
    <s v="La Guanera, Isla Natividad Baja California Sur"/>
    <x v="0"/>
    <n v="25.08"/>
    <n v="7.6"/>
    <n v="30.029999999999998"/>
    <n v="9.1"/>
    <n v="25.08"/>
    <n v="7.6"/>
    <s v="n/d"/>
    <s v="n/d"/>
    <x v="70"/>
    <x v="70"/>
    <n v="57.2"/>
    <n v="14"/>
    <n v="10"/>
    <x v="0"/>
    <x v="2"/>
    <x v="13"/>
    <n v="1"/>
    <n v="13"/>
    <n v="300"/>
  </r>
  <r>
    <s v="INLAGU-050809-RV-2-2-MAM"/>
    <s v="Roberto Vazquez"/>
    <d v="2009-08-05T00:00:00"/>
    <x v="3"/>
    <d v="1899-12-30T11:09:00"/>
    <d v="1899-12-30T12:02:00"/>
    <x v="0"/>
    <n v="2"/>
    <n v="2"/>
    <n v="2"/>
    <x v="1"/>
    <x v="4"/>
    <s v="La Guanera, Isla Natividad Baja California Sur"/>
    <x v="0"/>
    <n v="25.08"/>
    <n v="7.6"/>
    <n v="30.029999999999998"/>
    <n v="9.1"/>
    <n v="25.08"/>
    <n v="7.6"/>
    <s v="n/d"/>
    <s v="n/d"/>
    <x v="70"/>
    <x v="70"/>
    <n v="57.2"/>
    <n v="14"/>
    <n v="10"/>
    <x v="0"/>
    <x v="2"/>
    <x v="16"/>
    <n v="1"/>
    <n v="13"/>
    <n v="300"/>
  </r>
  <r>
    <s v="INLAGU-050809-RV-2-2-MAM"/>
    <s v="Roberto Vazquez"/>
    <d v="2009-08-05T00:00:00"/>
    <x v="3"/>
    <d v="1899-12-30T11:09:00"/>
    <d v="1899-12-30T12:02:00"/>
    <x v="0"/>
    <n v="2"/>
    <n v="2"/>
    <n v="2"/>
    <x v="1"/>
    <x v="4"/>
    <s v="La Guanera, Isla Natividad Baja California Sur"/>
    <x v="0"/>
    <n v="25.08"/>
    <n v="7.6"/>
    <n v="30.029999999999998"/>
    <n v="9.1"/>
    <n v="25.08"/>
    <n v="7.6"/>
    <s v="n/d"/>
    <s v="n/d"/>
    <x v="70"/>
    <x v="70"/>
    <n v="57.2"/>
    <n v="14"/>
    <n v="10"/>
    <x v="0"/>
    <x v="2"/>
    <x v="16"/>
    <n v="1"/>
    <n v="13"/>
    <n v="300"/>
  </r>
  <r>
    <s v="INLAGU-050809-RV-2-2-MAM"/>
    <s v="Roberto Vazquez"/>
    <d v="2009-08-05T00:00:00"/>
    <x v="3"/>
    <d v="1899-12-30T11:09:00"/>
    <d v="1899-12-30T12:02:00"/>
    <x v="0"/>
    <n v="2"/>
    <n v="2"/>
    <n v="2"/>
    <x v="1"/>
    <x v="4"/>
    <s v="La Guanera, Isla Natividad Baja California Sur"/>
    <x v="0"/>
    <n v="25.08"/>
    <n v="7.6"/>
    <n v="30.029999999999998"/>
    <n v="9.1"/>
    <n v="25.08"/>
    <n v="7.6"/>
    <s v="n/d"/>
    <s v="n/d"/>
    <x v="70"/>
    <x v="70"/>
    <n v="57.2"/>
    <n v="14"/>
    <n v="10"/>
    <x v="0"/>
    <x v="3"/>
    <x v="9"/>
    <n v="1"/>
    <n v="18"/>
    <n v="300"/>
  </r>
  <r>
    <s v="INLAGU-050809-RV-2-2-MAM"/>
    <s v="Roberto Vazquez"/>
    <d v="2009-08-05T00:00:00"/>
    <x v="3"/>
    <d v="1899-12-30T11:09:00"/>
    <d v="1899-12-30T12:02:00"/>
    <x v="0"/>
    <n v="2"/>
    <n v="2"/>
    <n v="2"/>
    <x v="1"/>
    <x v="4"/>
    <s v="La Guanera, Isla Natividad Baja California Sur"/>
    <x v="0"/>
    <n v="25.08"/>
    <n v="7.6"/>
    <n v="30.029999999999998"/>
    <n v="9.1"/>
    <n v="25.08"/>
    <n v="7.6"/>
    <s v="n/d"/>
    <s v="n/d"/>
    <x v="70"/>
    <x v="70"/>
    <n v="57.2"/>
    <n v="14"/>
    <n v="10"/>
    <x v="0"/>
    <x v="4"/>
    <x v="13"/>
    <n v="1"/>
    <n v="21"/>
    <n v="300"/>
  </r>
  <r>
    <s v="INLAGU-050809-RV-2-2-MAM"/>
    <s v="Roberto Vazquez"/>
    <d v="2009-08-05T00:00:00"/>
    <x v="3"/>
    <d v="1899-12-30T11:09:00"/>
    <d v="1899-12-30T12:02:00"/>
    <x v="0"/>
    <n v="2"/>
    <n v="2"/>
    <n v="2"/>
    <x v="1"/>
    <x v="4"/>
    <s v="La Guanera, Isla Natividad Baja California Sur"/>
    <x v="0"/>
    <n v="25.08"/>
    <n v="7.6"/>
    <n v="30.029999999999998"/>
    <n v="9.1"/>
    <n v="25.08"/>
    <n v="7.6"/>
    <s v="n/d"/>
    <s v="n/d"/>
    <x v="70"/>
    <x v="70"/>
    <n v="57.2"/>
    <n v="14"/>
    <n v="10"/>
    <x v="0"/>
    <x v="5"/>
    <x v="17"/>
    <n v="1"/>
    <n v="30"/>
    <n v="300"/>
  </r>
  <r>
    <s v="INLAGU-050809-RV-2-2-MAM"/>
    <s v="Roberto Vazquez"/>
    <d v="2009-08-05T00:00:00"/>
    <x v="3"/>
    <d v="1899-12-30T11:09:00"/>
    <d v="1899-12-30T12:02:00"/>
    <x v="0"/>
    <n v="2"/>
    <n v="2"/>
    <n v="2"/>
    <x v="1"/>
    <x v="4"/>
    <s v="La Guanera, Isla Natividad Baja California Sur"/>
    <x v="0"/>
    <n v="25.08"/>
    <n v="7.6"/>
    <n v="30.029999999999998"/>
    <n v="9.1"/>
    <n v="25.08"/>
    <n v="7.6"/>
    <s v="n/d"/>
    <s v="n/d"/>
    <x v="70"/>
    <x v="70"/>
    <n v="57.2"/>
    <n v="14"/>
    <n v="10"/>
    <x v="0"/>
    <x v="6"/>
    <x v="8"/>
    <n v="1"/>
    <n v="39"/>
    <n v="300"/>
  </r>
  <r>
    <s v="INLAGU-050809-RV-2-2-MAM"/>
    <s v="Roberto Vazquez"/>
    <d v="2009-08-05T00:00:00"/>
    <x v="3"/>
    <d v="1899-12-30T11:09:00"/>
    <d v="1899-12-30T12:02:00"/>
    <x v="0"/>
    <n v="2"/>
    <n v="2"/>
    <n v="2"/>
    <x v="1"/>
    <x v="4"/>
    <s v="La Guanera, Isla Natividad Baja California Sur"/>
    <x v="0"/>
    <n v="25.08"/>
    <n v="7.6"/>
    <n v="30.029999999999998"/>
    <n v="9.1"/>
    <n v="25.08"/>
    <n v="7.6"/>
    <s v="n/d"/>
    <s v="n/d"/>
    <x v="70"/>
    <x v="70"/>
    <n v="57.2"/>
    <n v="14"/>
    <n v="10"/>
    <x v="0"/>
    <x v="6"/>
    <x v="14"/>
    <n v="1"/>
    <n v="39"/>
    <n v="300"/>
  </r>
  <r>
    <s v="INLAGU-050809-RV-2-2-MAM"/>
    <s v="Roberto Vazquez"/>
    <d v="2009-08-05T00:00:00"/>
    <x v="3"/>
    <d v="1899-12-30T11:09:00"/>
    <d v="1899-12-30T12:02:00"/>
    <x v="0"/>
    <n v="2"/>
    <n v="2"/>
    <n v="2"/>
    <x v="1"/>
    <x v="4"/>
    <s v="La Guanera, Isla Natividad Baja California Sur"/>
    <x v="0"/>
    <n v="25.08"/>
    <n v="7.6"/>
    <n v="30.029999999999998"/>
    <n v="9.1"/>
    <n v="25.08"/>
    <n v="7.6"/>
    <s v="n/d"/>
    <s v="n/d"/>
    <x v="70"/>
    <x v="70"/>
    <n v="57.2"/>
    <n v="14"/>
    <n v="10"/>
    <x v="0"/>
    <x v="7"/>
    <x v="12"/>
    <n v="1"/>
    <n v="44"/>
    <n v="300"/>
  </r>
  <r>
    <s v="INLAGU-050809-RV-2-2-MAM"/>
    <s v="Roberto Vazquez"/>
    <d v="2009-08-05T00:00:00"/>
    <x v="3"/>
    <d v="1899-12-30T11:09:00"/>
    <d v="1899-12-30T12:02:00"/>
    <x v="0"/>
    <n v="2"/>
    <n v="2"/>
    <n v="2"/>
    <x v="1"/>
    <x v="4"/>
    <s v="La Guanera, Isla Natividad Baja California Sur"/>
    <x v="0"/>
    <n v="25.08"/>
    <n v="7.6"/>
    <n v="30.029999999999998"/>
    <n v="9.1"/>
    <n v="25.08"/>
    <n v="7.6"/>
    <s v="n/d"/>
    <s v="n/d"/>
    <x v="70"/>
    <x v="70"/>
    <n v="57.2"/>
    <n v="14"/>
    <n v="10"/>
    <x v="0"/>
    <x v="7"/>
    <x v="16"/>
    <n v="1"/>
    <n v="44"/>
    <n v="300"/>
  </r>
  <r>
    <s v="INLAGU-050809-JF-1-3-MAM"/>
    <s v="Jesus Flores"/>
    <d v="2009-08-05T00:00:00"/>
    <x v="3"/>
    <d v="1899-12-30T10:07:00"/>
    <d v="1899-12-30T10:53:00"/>
    <x v="22"/>
    <n v="2"/>
    <n v="1"/>
    <n v="3"/>
    <x v="2"/>
    <x v="4"/>
    <s v="La Guanera, Isla Natividad Baja California Sur"/>
    <x v="0"/>
    <n v="44.879999999999995"/>
    <n v="13.6"/>
    <n v="47.19"/>
    <n v="14.3"/>
    <n v="47.19"/>
    <n v="14.3"/>
    <s v="n/d"/>
    <s v="n/d"/>
    <x v="71"/>
    <x v="71"/>
    <n v="62.6"/>
    <n v="17"/>
    <n v="10"/>
    <x v="0"/>
    <x v="1"/>
    <x v="7"/>
    <n v="1"/>
    <n v="1"/>
    <n v="150"/>
  </r>
  <r>
    <s v="INLAGU-050809-JF-1-3-MAM"/>
    <s v="Jesus Flores"/>
    <d v="2009-08-05T00:00:00"/>
    <x v="3"/>
    <d v="1899-12-30T10:07:00"/>
    <d v="1899-12-30T10:53:00"/>
    <x v="22"/>
    <n v="2"/>
    <n v="1"/>
    <n v="3"/>
    <x v="2"/>
    <x v="4"/>
    <s v="La Guanera, Isla Natividad Baja California Sur"/>
    <x v="0"/>
    <n v="44.879999999999995"/>
    <n v="13.6"/>
    <n v="47.19"/>
    <n v="14.3"/>
    <n v="47.19"/>
    <n v="14.3"/>
    <s v="n/d"/>
    <s v="n/d"/>
    <x v="71"/>
    <x v="71"/>
    <n v="62.6"/>
    <n v="17"/>
    <n v="10"/>
    <x v="0"/>
    <x v="2"/>
    <x v="5"/>
    <n v="1"/>
    <n v="6"/>
    <n v="150"/>
  </r>
  <r>
    <s v="INLAGU-050809-JF-1-3-MAM"/>
    <s v="Jesus Flores"/>
    <d v="2009-08-05T00:00:00"/>
    <x v="3"/>
    <d v="1899-12-30T10:07:00"/>
    <d v="1899-12-30T10:53:00"/>
    <x v="22"/>
    <n v="2"/>
    <n v="1"/>
    <n v="3"/>
    <x v="2"/>
    <x v="4"/>
    <s v="La Guanera, Isla Natividad Baja California Sur"/>
    <x v="0"/>
    <n v="44.879999999999995"/>
    <n v="13.6"/>
    <n v="47.19"/>
    <n v="14.3"/>
    <n v="47.19"/>
    <n v="14.3"/>
    <s v="n/d"/>
    <s v="n/d"/>
    <x v="71"/>
    <x v="71"/>
    <n v="62.6"/>
    <n v="17"/>
    <n v="10"/>
    <x v="0"/>
    <x v="2"/>
    <x v="6"/>
    <n v="1"/>
    <n v="6"/>
    <n v="150"/>
  </r>
  <r>
    <s v="INLAGU-050809-JF-1-3-MAM"/>
    <s v="Jesus Flores"/>
    <d v="2009-08-05T00:00:00"/>
    <x v="3"/>
    <d v="1899-12-30T10:07:00"/>
    <d v="1899-12-30T10:53:00"/>
    <x v="22"/>
    <n v="2"/>
    <n v="1"/>
    <n v="3"/>
    <x v="2"/>
    <x v="4"/>
    <s v="La Guanera, Isla Natividad Baja California Sur"/>
    <x v="0"/>
    <n v="44.879999999999995"/>
    <n v="13.6"/>
    <n v="47.19"/>
    <n v="14.3"/>
    <n v="47.19"/>
    <n v="14.3"/>
    <s v="n/d"/>
    <s v="n/d"/>
    <x v="71"/>
    <x v="71"/>
    <n v="62.6"/>
    <n v="17"/>
    <n v="10"/>
    <x v="0"/>
    <x v="2"/>
    <x v="9"/>
    <n v="1"/>
    <n v="6"/>
    <n v="150"/>
  </r>
  <r>
    <s v="INLAGU-050809-JF-1-3-MAM"/>
    <s v="Jesus Flores"/>
    <d v="2009-08-05T00:00:00"/>
    <x v="3"/>
    <d v="1899-12-30T10:07:00"/>
    <d v="1899-12-30T10:53:00"/>
    <x v="22"/>
    <n v="2"/>
    <n v="1"/>
    <n v="3"/>
    <x v="2"/>
    <x v="4"/>
    <s v="La Guanera, Isla Natividad Baja California Sur"/>
    <x v="0"/>
    <n v="44.879999999999995"/>
    <n v="13.6"/>
    <n v="47.19"/>
    <n v="14.3"/>
    <n v="47.19"/>
    <n v="14.3"/>
    <s v="n/d"/>
    <s v="n/d"/>
    <x v="71"/>
    <x v="71"/>
    <n v="62.6"/>
    <n v="17"/>
    <n v="10"/>
    <x v="0"/>
    <x v="2"/>
    <x v="12"/>
    <n v="1"/>
    <n v="6"/>
    <n v="150"/>
  </r>
  <r>
    <s v="INLAGU-050809-JF-1-3-MAM"/>
    <s v="Jesus Flores"/>
    <d v="2009-08-05T00:00:00"/>
    <x v="3"/>
    <d v="1899-12-30T10:07:00"/>
    <d v="1899-12-30T10:53:00"/>
    <x v="22"/>
    <n v="2"/>
    <n v="1"/>
    <n v="3"/>
    <x v="2"/>
    <x v="4"/>
    <s v="La Guanera, Isla Natividad Baja California Sur"/>
    <x v="0"/>
    <n v="44.879999999999995"/>
    <n v="13.6"/>
    <n v="47.19"/>
    <n v="14.3"/>
    <n v="47.19"/>
    <n v="14.3"/>
    <s v="n/d"/>
    <s v="n/d"/>
    <x v="71"/>
    <x v="71"/>
    <n v="62.6"/>
    <n v="17"/>
    <n v="10"/>
    <x v="0"/>
    <x v="3"/>
    <x v="11"/>
    <n v="1"/>
    <n v="12"/>
    <n v="150"/>
  </r>
  <r>
    <s v="INLAGU-050809-JF-1-3-MAM"/>
    <s v="Jesus Flores"/>
    <d v="2009-08-05T00:00:00"/>
    <x v="3"/>
    <d v="1899-12-30T10:07:00"/>
    <d v="1899-12-30T10:53:00"/>
    <x v="22"/>
    <n v="2"/>
    <n v="1"/>
    <n v="3"/>
    <x v="2"/>
    <x v="4"/>
    <s v="La Guanera, Isla Natividad Baja California Sur"/>
    <x v="0"/>
    <n v="44.879999999999995"/>
    <n v="13.6"/>
    <n v="47.19"/>
    <n v="14.3"/>
    <n v="47.19"/>
    <n v="14.3"/>
    <s v="n/d"/>
    <s v="n/d"/>
    <x v="71"/>
    <x v="71"/>
    <n v="62.6"/>
    <n v="17"/>
    <n v="10"/>
    <x v="0"/>
    <x v="4"/>
    <x v="10"/>
    <n v="1"/>
    <n v="17"/>
    <n v="150"/>
  </r>
  <r>
    <s v="INLAGU-050809-JF-1-3-MAM"/>
    <s v="Jesus Flores"/>
    <d v="2009-08-05T00:00:00"/>
    <x v="3"/>
    <d v="1899-12-30T10:07:00"/>
    <d v="1899-12-30T10:53:00"/>
    <x v="22"/>
    <n v="2"/>
    <n v="1"/>
    <n v="3"/>
    <x v="2"/>
    <x v="4"/>
    <s v="La Guanera, Isla Natividad Baja California Sur"/>
    <x v="0"/>
    <n v="44.879999999999995"/>
    <n v="13.6"/>
    <n v="47.19"/>
    <n v="14.3"/>
    <n v="47.19"/>
    <n v="14.3"/>
    <s v="n/d"/>
    <s v="n/d"/>
    <x v="71"/>
    <x v="71"/>
    <n v="62.6"/>
    <n v="17"/>
    <n v="10"/>
    <x v="0"/>
    <x v="5"/>
    <x v="10"/>
    <n v="1"/>
    <n v="19"/>
    <n v="150"/>
  </r>
  <r>
    <s v="INLAGU-050809-JF-1-3-MAM"/>
    <s v="Jesus Flores"/>
    <d v="2009-08-05T00:00:00"/>
    <x v="3"/>
    <d v="1899-12-30T10:07:00"/>
    <d v="1899-12-30T10:53:00"/>
    <x v="22"/>
    <n v="2"/>
    <n v="1"/>
    <n v="3"/>
    <x v="2"/>
    <x v="4"/>
    <s v="La Guanera, Isla Natividad Baja California Sur"/>
    <x v="0"/>
    <n v="44.879999999999995"/>
    <n v="13.6"/>
    <n v="47.19"/>
    <n v="14.3"/>
    <n v="47.19"/>
    <n v="14.3"/>
    <s v="n/d"/>
    <s v="n/d"/>
    <x v="71"/>
    <x v="71"/>
    <n v="62.6"/>
    <n v="17"/>
    <n v="10"/>
    <x v="0"/>
    <x v="6"/>
    <x v="9"/>
    <n v="1"/>
    <n v="22"/>
    <n v="150"/>
  </r>
  <r>
    <s v="INLAGU-050809-JF-2-2-MAM"/>
    <s v="Jesus Flores"/>
    <d v="2009-08-05T00:00:00"/>
    <x v="3"/>
    <d v="1899-12-30T12:00:00"/>
    <d v="1899-12-30T12:31:00"/>
    <x v="22"/>
    <n v="2"/>
    <n v="1"/>
    <n v="4"/>
    <x v="3"/>
    <x v="4"/>
    <s v="La Guanera, Isla Natividad Baja California Sur"/>
    <x v="0"/>
    <n v="21.779999999999998"/>
    <n v="6.6"/>
    <n v="23.429999999999996"/>
    <n v="7.1"/>
    <n v="23.429999999999996"/>
    <n v="7.1"/>
    <s v="n/d"/>
    <s v="n/d"/>
    <x v="72"/>
    <x v="72"/>
    <n v="62.6"/>
    <n v="17"/>
    <n v="8"/>
    <x v="0"/>
    <x v="1"/>
    <x v="8"/>
    <n v="1"/>
    <n v="3"/>
    <n v="120"/>
  </r>
  <r>
    <s v="INLAGU-050809-JF-2-2-MAM"/>
    <s v="Jesus Flores"/>
    <d v="2009-08-05T00:00:00"/>
    <x v="3"/>
    <d v="1899-12-30T12:00:00"/>
    <d v="1899-12-30T12:31:00"/>
    <x v="22"/>
    <n v="2"/>
    <n v="1"/>
    <n v="4"/>
    <x v="3"/>
    <x v="4"/>
    <s v="La Guanera, Isla Natividad Baja California Sur"/>
    <x v="0"/>
    <n v="21.779999999999998"/>
    <n v="6.6"/>
    <n v="23.429999999999996"/>
    <n v="7.1"/>
    <n v="23.429999999999996"/>
    <n v="7.1"/>
    <s v="n/d"/>
    <s v="n/d"/>
    <x v="72"/>
    <x v="72"/>
    <n v="62.6"/>
    <n v="17"/>
    <n v="8"/>
    <x v="0"/>
    <x v="2"/>
    <x v="7"/>
    <n v="1"/>
    <n v="18"/>
    <n v="120"/>
  </r>
  <r>
    <s v="INLAGU-050809-JF-2-2-MAM"/>
    <s v="Jesus Flores"/>
    <d v="2009-08-05T00:00:00"/>
    <x v="3"/>
    <d v="1899-12-30T12:00:00"/>
    <d v="1899-12-30T12:31:00"/>
    <x v="22"/>
    <n v="2"/>
    <n v="1"/>
    <n v="4"/>
    <x v="3"/>
    <x v="4"/>
    <s v="La Guanera, Isla Natividad Baja California Sur"/>
    <x v="0"/>
    <n v="21.779999999999998"/>
    <n v="6.6"/>
    <n v="23.429999999999996"/>
    <n v="7.1"/>
    <n v="23.429999999999996"/>
    <n v="7.1"/>
    <s v="n/d"/>
    <s v="n/d"/>
    <x v="72"/>
    <x v="72"/>
    <n v="62.6"/>
    <n v="17"/>
    <n v="8"/>
    <x v="0"/>
    <x v="3"/>
    <x v="11"/>
    <n v="1"/>
    <n v="22"/>
    <n v="120"/>
  </r>
  <r>
    <s v="INLAGU-050809-JF-2-2-MAM"/>
    <s v="Jesus Flores"/>
    <d v="2009-08-05T00:00:00"/>
    <x v="3"/>
    <d v="1899-12-30T12:00:00"/>
    <d v="1899-12-30T12:31:00"/>
    <x v="22"/>
    <n v="2"/>
    <n v="1"/>
    <n v="4"/>
    <x v="3"/>
    <x v="4"/>
    <s v="La Guanera, Isla Natividad Baja California Sur"/>
    <x v="0"/>
    <n v="21.779999999999998"/>
    <n v="6.6"/>
    <n v="23.429999999999996"/>
    <n v="7.1"/>
    <n v="23.429999999999996"/>
    <n v="7.1"/>
    <s v="n/d"/>
    <s v="n/d"/>
    <x v="72"/>
    <x v="72"/>
    <n v="62.6"/>
    <n v="17"/>
    <n v="8"/>
    <x v="0"/>
    <x v="4"/>
    <x v="7"/>
    <n v="1"/>
    <n v="22"/>
    <n v="120"/>
  </r>
  <r>
    <s v="INLAGU-050809-JF-2-2-MAM"/>
    <s v="Jesus Flores"/>
    <d v="2009-08-05T00:00:00"/>
    <x v="3"/>
    <d v="1899-12-30T12:00:00"/>
    <d v="1899-12-30T12:31:00"/>
    <x v="22"/>
    <n v="2"/>
    <n v="1"/>
    <n v="4"/>
    <x v="3"/>
    <x v="4"/>
    <s v="La Guanera, Isla Natividad Baja California Sur"/>
    <x v="0"/>
    <n v="21.779999999999998"/>
    <n v="6.6"/>
    <n v="23.429999999999996"/>
    <n v="7.1"/>
    <n v="23.429999999999996"/>
    <n v="7.1"/>
    <s v="n/d"/>
    <s v="n/d"/>
    <x v="72"/>
    <x v="72"/>
    <n v="62.6"/>
    <n v="17"/>
    <n v="8"/>
    <x v="0"/>
    <x v="4"/>
    <x v="8"/>
    <n v="1"/>
    <n v="22"/>
    <n v="120"/>
  </r>
  <r>
    <s v="INLAGU-050809-JF-2-2-MAM"/>
    <s v="Jesus Flores"/>
    <d v="2009-08-05T00:00:00"/>
    <x v="3"/>
    <d v="1899-12-30T12:00:00"/>
    <d v="1899-12-30T12:31:00"/>
    <x v="22"/>
    <n v="2"/>
    <n v="1"/>
    <n v="4"/>
    <x v="3"/>
    <x v="4"/>
    <s v="La Guanera, Isla Natividad Baja California Sur"/>
    <x v="0"/>
    <n v="21.779999999999998"/>
    <n v="6.6"/>
    <n v="23.429999999999996"/>
    <n v="7.1"/>
    <n v="23.429999999999996"/>
    <n v="7.1"/>
    <s v="n/d"/>
    <s v="n/d"/>
    <x v="72"/>
    <x v="72"/>
    <n v="62.6"/>
    <n v="17"/>
    <n v="8"/>
    <x v="0"/>
    <x v="4"/>
    <x v="9"/>
    <n v="1"/>
    <n v="22"/>
    <n v="120"/>
  </r>
  <r>
    <s v="INLAGU-050809-JF-2-2-MAM"/>
    <s v="Jesus Flores"/>
    <d v="2009-08-05T00:00:00"/>
    <x v="3"/>
    <d v="1899-12-30T12:00:00"/>
    <d v="1899-12-30T12:31:00"/>
    <x v="22"/>
    <n v="2"/>
    <n v="1"/>
    <n v="4"/>
    <x v="3"/>
    <x v="4"/>
    <s v="La Guanera, Isla Natividad Baja California Sur"/>
    <x v="0"/>
    <n v="21.779999999999998"/>
    <n v="6.6"/>
    <n v="23.429999999999996"/>
    <n v="7.1"/>
    <n v="23.429999999999996"/>
    <n v="7.1"/>
    <s v="n/d"/>
    <s v="n/d"/>
    <x v="72"/>
    <x v="72"/>
    <n v="62.6"/>
    <n v="17"/>
    <n v="8"/>
    <x v="0"/>
    <x v="4"/>
    <x v="12"/>
    <n v="1"/>
    <n v="22"/>
    <n v="120"/>
  </r>
  <r>
    <s v="INLAGU-050809-JF-2-2-MAM"/>
    <s v="Jesus Flores"/>
    <d v="2009-08-05T00:00:00"/>
    <x v="3"/>
    <d v="1899-12-30T12:00:00"/>
    <d v="1899-12-30T12:31:00"/>
    <x v="22"/>
    <n v="2"/>
    <n v="1"/>
    <n v="4"/>
    <x v="3"/>
    <x v="4"/>
    <s v="La Guanera, Isla Natividad Baja California Sur"/>
    <x v="0"/>
    <n v="21.779999999999998"/>
    <n v="6.6"/>
    <n v="23.429999999999996"/>
    <n v="7.1"/>
    <n v="23.429999999999996"/>
    <n v="7.1"/>
    <s v="n/d"/>
    <s v="n/d"/>
    <x v="72"/>
    <x v="72"/>
    <n v="62.6"/>
    <n v="17"/>
    <n v="8"/>
    <x v="0"/>
    <x v="4"/>
    <x v="17"/>
    <n v="1"/>
    <n v="22"/>
    <n v="120"/>
  </r>
  <r>
    <s v="INLAGU-050809-JF-2-2-MAM"/>
    <s v="Jesus Flores"/>
    <d v="2009-08-05T00:00:00"/>
    <x v="3"/>
    <d v="1899-12-30T12:00:00"/>
    <d v="1899-12-30T12:31:00"/>
    <x v="22"/>
    <n v="2"/>
    <n v="1"/>
    <n v="4"/>
    <x v="3"/>
    <x v="4"/>
    <s v="La Guanera, Isla Natividad Baja California Sur"/>
    <x v="0"/>
    <n v="21.779999999999998"/>
    <n v="6.6"/>
    <n v="23.429999999999996"/>
    <n v="7.1"/>
    <n v="23.429999999999996"/>
    <n v="7.1"/>
    <s v="n/d"/>
    <s v="n/d"/>
    <x v="72"/>
    <x v="72"/>
    <n v="62.6"/>
    <n v="17"/>
    <n v="8"/>
    <x v="0"/>
    <x v="5"/>
    <x v="13"/>
    <n v="1"/>
    <n v="31"/>
    <n v="12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1"/>
    <x v="12"/>
    <n v="1"/>
    <n v="3"/>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2"/>
    <x v="3"/>
    <n v="1"/>
    <n v="8"/>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2"/>
    <x v="7"/>
    <n v="1"/>
    <n v="8"/>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2"/>
    <x v="7"/>
    <n v="1"/>
    <n v="8"/>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2"/>
    <x v="12"/>
    <n v="1"/>
    <n v="8"/>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3"/>
    <x v="8"/>
    <n v="1"/>
    <n v="9"/>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3"/>
    <x v="13"/>
    <n v="1"/>
    <n v="9"/>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4"/>
    <x v="5"/>
    <n v="1"/>
    <n v="11"/>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4"/>
    <x v="8"/>
    <n v="1"/>
    <n v="11"/>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4"/>
    <x v="12"/>
    <n v="1"/>
    <n v="11"/>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4"/>
    <x v="16"/>
    <n v="1"/>
    <n v="11"/>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5"/>
    <x v="11"/>
    <n v="1"/>
    <n v="12"/>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5"/>
    <x v="16"/>
    <n v="1"/>
    <n v="12"/>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6"/>
    <x v="13"/>
    <n v="1"/>
    <n v="14"/>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7"/>
    <x v="7"/>
    <n v="1"/>
    <n v="16"/>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7"/>
    <x v="8"/>
    <n v="1"/>
    <n v="16"/>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7"/>
    <x v="10"/>
    <n v="1"/>
    <n v="16"/>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7"/>
    <x v="12"/>
    <n v="1"/>
    <n v="16"/>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7"/>
    <x v="13"/>
    <n v="1"/>
    <n v="16"/>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7"/>
    <x v="16"/>
    <n v="1"/>
    <n v="16"/>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8"/>
    <x v="11"/>
    <n v="1"/>
    <n v="17"/>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8"/>
    <x v="13"/>
    <n v="1"/>
    <n v="17"/>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9"/>
    <x v="9"/>
    <n v="1"/>
    <n v="18"/>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9"/>
    <x v="12"/>
    <n v="1"/>
    <n v="18"/>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9"/>
    <x v="13"/>
    <n v="1"/>
    <n v="18"/>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9"/>
    <x v="16"/>
    <n v="1"/>
    <n v="18"/>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10"/>
    <x v="8"/>
    <n v="1"/>
    <n v="20"/>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10"/>
    <x v="10"/>
    <n v="1"/>
    <n v="20"/>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10"/>
    <x v="13"/>
    <n v="1"/>
    <n v="20"/>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11"/>
    <x v="12"/>
    <n v="1"/>
    <n v="22"/>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11"/>
    <x v="16"/>
    <n v="1"/>
    <n v="22"/>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11"/>
    <x v="16"/>
    <n v="1"/>
    <n v="22"/>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12"/>
    <x v="4"/>
    <n v="1"/>
    <n v="24"/>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12"/>
    <x v="9"/>
    <n v="1"/>
    <n v="24"/>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12"/>
    <x v="13"/>
    <n v="1"/>
    <n v="24"/>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12"/>
    <x v="13"/>
    <n v="1"/>
    <n v="24"/>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13"/>
    <x v="10"/>
    <n v="1"/>
    <n v="28"/>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13"/>
    <x v="12"/>
    <n v="1"/>
    <n v="28"/>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13"/>
    <x v="16"/>
    <n v="1"/>
    <n v="28"/>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14"/>
    <x v="8"/>
    <n v="1"/>
    <n v="32"/>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14"/>
    <x v="12"/>
    <n v="1"/>
    <n v="32"/>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14"/>
    <x v="12"/>
    <n v="1"/>
    <n v="32"/>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14"/>
    <x v="16"/>
    <n v="1"/>
    <n v="32"/>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15"/>
    <x v="8"/>
    <n v="1"/>
    <n v="36"/>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15"/>
    <x v="10"/>
    <n v="1"/>
    <n v="36"/>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15"/>
    <x v="10"/>
    <n v="1"/>
    <n v="36"/>
    <n v="330"/>
  </r>
  <r>
    <s v="INPUPR-060809-RV-1-1-MAM"/>
    <s v="Roberto Vazquez"/>
    <d v="2009-08-06T00:00:00"/>
    <x v="3"/>
    <d v="1899-12-30T08:44:00"/>
    <d v="1899-12-30T09:23:00"/>
    <x v="31"/>
    <n v="2"/>
    <n v="1"/>
    <n v="1"/>
    <x v="0"/>
    <x v="3"/>
    <s v="Punta Prieta, Isla Natividad Baja California Sur"/>
    <x v="1"/>
    <n v="60.39"/>
    <n v="18.3"/>
    <n v="62.36999999999999"/>
    <n v="18.899999999999999"/>
    <n v="62.36999999999999"/>
    <n v="18.899999999999999"/>
    <s v="n/d"/>
    <s v="n/d"/>
    <x v="73"/>
    <x v="73"/>
    <n v="57.2"/>
    <n v="14"/>
    <n v="10"/>
    <x v="0"/>
    <x v="15"/>
    <x v="13"/>
    <n v="1"/>
    <n v="36"/>
    <n v="330"/>
  </r>
  <r>
    <s v="INPUPR-060809-RV-2-2-MAM"/>
    <s v="Roberto Vazquez"/>
    <d v="2009-08-06T00:00:00"/>
    <x v="3"/>
    <d v="1899-12-30T09:57:00"/>
    <d v="1899-12-30T10:49:00"/>
    <x v="24"/>
    <n v="2"/>
    <n v="2"/>
    <n v="2"/>
    <x v="1"/>
    <x v="3"/>
    <s v="Punta Prieta, Isla Natividad Baja California Sur"/>
    <x v="1"/>
    <n v="40.26"/>
    <n v="12.2"/>
    <n v="36.299999999999997"/>
    <n v="11"/>
    <n v="40.26"/>
    <n v="12.2"/>
    <s v="n/d"/>
    <s v="n/d"/>
    <x v="74"/>
    <x v="74"/>
    <n v="59"/>
    <n v="15"/>
    <n v="7"/>
    <x v="0"/>
    <x v="1"/>
    <x v="9"/>
    <n v="1"/>
    <n v="6"/>
    <n v="300"/>
  </r>
  <r>
    <s v="INPUPR-060809-RV-2-2-MAM"/>
    <s v="Roberto Vazquez"/>
    <d v="2009-08-06T00:00:00"/>
    <x v="3"/>
    <d v="1899-12-30T09:57:00"/>
    <d v="1899-12-30T10:49:00"/>
    <x v="24"/>
    <n v="2"/>
    <n v="2"/>
    <n v="2"/>
    <x v="1"/>
    <x v="3"/>
    <s v="Punta Prieta, Isla Natividad Baja California Sur"/>
    <x v="1"/>
    <n v="40.26"/>
    <n v="12.2"/>
    <n v="36.299999999999997"/>
    <n v="11"/>
    <n v="40.26"/>
    <n v="12.2"/>
    <s v="n/d"/>
    <s v="n/d"/>
    <x v="74"/>
    <x v="74"/>
    <n v="59"/>
    <n v="15"/>
    <n v="7"/>
    <x v="0"/>
    <x v="1"/>
    <x v="14"/>
    <n v="1"/>
    <n v="6"/>
    <n v="300"/>
  </r>
  <r>
    <s v="INPUPR-060809-RV-2-2-MAM"/>
    <s v="Roberto Vazquez"/>
    <d v="2009-08-06T00:00:00"/>
    <x v="3"/>
    <d v="1899-12-30T09:57:00"/>
    <d v="1899-12-30T10:49:00"/>
    <x v="24"/>
    <n v="2"/>
    <n v="2"/>
    <n v="2"/>
    <x v="1"/>
    <x v="3"/>
    <s v="Punta Prieta, Isla Natividad Baja California Sur"/>
    <x v="1"/>
    <n v="40.26"/>
    <n v="12.2"/>
    <n v="36.299999999999997"/>
    <n v="11"/>
    <n v="40.26"/>
    <n v="12.2"/>
    <s v="n/d"/>
    <s v="n/d"/>
    <x v="74"/>
    <x v="74"/>
    <n v="59"/>
    <n v="15"/>
    <n v="7"/>
    <x v="0"/>
    <x v="2"/>
    <x v="16"/>
    <n v="1"/>
    <n v="8"/>
    <n v="300"/>
  </r>
  <r>
    <s v="INPUPR-060809-RV-2-2-MAM"/>
    <s v="Roberto Vazquez"/>
    <d v="2009-08-06T00:00:00"/>
    <x v="3"/>
    <d v="1899-12-30T09:57:00"/>
    <d v="1899-12-30T10:49:00"/>
    <x v="24"/>
    <n v="2"/>
    <n v="2"/>
    <n v="2"/>
    <x v="1"/>
    <x v="3"/>
    <s v="Punta Prieta, Isla Natividad Baja California Sur"/>
    <x v="1"/>
    <n v="40.26"/>
    <n v="12.2"/>
    <n v="36.299999999999997"/>
    <n v="11"/>
    <n v="40.26"/>
    <n v="12.2"/>
    <s v="n/d"/>
    <s v="n/d"/>
    <x v="74"/>
    <x v="74"/>
    <n v="59"/>
    <n v="15"/>
    <n v="7"/>
    <x v="0"/>
    <x v="3"/>
    <x v="3"/>
    <n v="1"/>
    <n v="10"/>
    <n v="300"/>
  </r>
  <r>
    <s v="INPUPR-060809-RV-2-2-MAM"/>
    <s v="Roberto Vazquez"/>
    <d v="2009-08-06T00:00:00"/>
    <x v="3"/>
    <d v="1899-12-30T09:57:00"/>
    <d v="1899-12-30T10:49:00"/>
    <x v="24"/>
    <n v="2"/>
    <n v="2"/>
    <n v="2"/>
    <x v="1"/>
    <x v="3"/>
    <s v="Punta Prieta, Isla Natividad Baja California Sur"/>
    <x v="1"/>
    <n v="40.26"/>
    <n v="12.2"/>
    <n v="36.299999999999997"/>
    <n v="11"/>
    <n v="40.26"/>
    <n v="12.2"/>
    <s v="n/d"/>
    <s v="n/d"/>
    <x v="74"/>
    <x v="74"/>
    <n v="59"/>
    <n v="15"/>
    <n v="7"/>
    <x v="0"/>
    <x v="3"/>
    <x v="11"/>
    <n v="1"/>
    <n v="10"/>
    <n v="300"/>
  </r>
  <r>
    <s v="INPUPR-060809-RV-2-2-MAM"/>
    <s v="Roberto Vazquez"/>
    <d v="2009-08-06T00:00:00"/>
    <x v="3"/>
    <d v="1899-12-30T09:57:00"/>
    <d v="1899-12-30T10:49:00"/>
    <x v="24"/>
    <n v="2"/>
    <n v="2"/>
    <n v="2"/>
    <x v="1"/>
    <x v="3"/>
    <s v="Punta Prieta, Isla Natividad Baja California Sur"/>
    <x v="1"/>
    <n v="40.26"/>
    <n v="12.2"/>
    <n v="36.299999999999997"/>
    <n v="11"/>
    <n v="40.26"/>
    <n v="12.2"/>
    <s v="n/d"/>
    <s v="n/d"/>
    <x v="74"/>
    <x v="74"/>
    <n v="59"/>
    <n v="15"/>
    <n v="7"/>
    <x v="0"/>
    <x v="3"/>
    <x v="13"/>
    <n v="1"/>
    <n v="10"/>
    <n v="300"/>
  </r>
  <r>
    <s v="INPUPR-060809-RV-2-2-MAM"/>
    <s v="Roberto Vazquez"/>
    <d v="2009-08-06T00:00:00"/>
    <x v="3"/>
    <d v="1899-12-30T09:57:00"/>
    <d v="1899-12-30T10:49:00"/>
    <x v="24"/>
    <n v="2"/>
    <n v="2"/>
    <n v="2"/>
    <x v="1"/>
    <x v="3"/>
    <s v="Punta Prieta, Isla Natividad Baja California Sur"/>
    <x v="1"/>
    <n v="40.26"/>
    <n v="12.2"/>
    <n v="36.299999999999997"/>
    <n v="11"/>
    <n v="40.26"/>
    <n v="12.2"/>
    <s v="n/d"/>
    <s v="n/d"/>
    <x v="74"/>
    <x v="74"/>
    <n v="59"/>
    <n v="15"/>
    <n v="7"/>
    <x v="0"/>
    <x v="4"/>
    <x v="11"/>
    <n v="1"/>
    <n v="16"/>
    <n v="300"/>
  </r>
  <r>
    <s v="INPUPR-060809-RV-2-2-MAM"/>
    <s v="Roberto Vazquez"/>
    <d v="2009-08-06T00:00:00"/>
    <x v="3"/>
    <d v="1899-12-30T09:57:00"/>
    <d v="1899-12-30T10:49:00"/>
    <x v="24"/>
    <n v="2"/>
    <n v="2"/>
    <n v="2"/>
    <x v="1"/>
    <x v="3"/>
    <s v="Punta Prieta, Isla Natividad Baja California Sur"/>
    <x v="1"/>
    <n v="40.26"/>
    <n v="12.2"/>
    <n v="36.299999999999997"/>
    <n v="11"/>
    <n v="40.26"/>
    <n v="12.2"/>
    <s v="n/d"/>
    <s v="n/d"/>
    <x v="74"/>
    <x v="74"/>
    <n v="59"/>
    <n v="15"/>
    <n v="7"/>
    <x v="0"/>
    <x v="4"/>
    <x v="13"/>
    <n v="1"/>
    <n v="16"/>
    <n v="300"/>
  </r>
  <r>
    <s v="INPUPR-060809-RV-2-2-MAM"/>
    <s v="Roberto Vazquez"/>
    <d v="2009-08-06T00:00:00"/>
    <x v="3"/>
    <d v="1899-12-30T09:57:00"/>
    <d v="1899-12-30T10:49:00"/>
    <x v="24"/>
    <n v="2"/>
    <n v="2"/>
    <n v="2"/>
    <x v="1"/>
    <x v="3"/>
    <s v="Punta Prieta, Isla Natividad Baja California Sur"/>
    <x v="1"/>
    <n v="40.26"/>
    <n v="12.2"/>
    <n v="36.299999999999997"/>
    <n v="11"/>
    <n v="40.26"/>
    <n v="12.2"/>
    <s v="n/d"/>
    <s v="n/d"/>
    <x v="74"/>
    <x v="74"/>
    <n v="59"/>
    <n v="15"/>
    <n v="7"/>
    <x v="0"/>
    <x v="5"/>
    <x v="9"/>
    <n v="1"/>
    <n v="24"/>
    <n v="300"/>
  </r>
  <r>
    <s v="INPUPR-060809-RV-2-2-MAM"/>
    <s v="Roberto Vazquez"/>
    <d v="2009-08-06T00:00:00"/>
    <x v="3"/>
    <d v="1899-12-30T09:57:00"/>
    <d v="1899-12-30T10:49:00"/>
    <x v="24"/>
    <n v="2"/>
    <n v="2"/>
    <n v="2"/>
    <x v="1"/>
    <x v="3"/>
    <s v="Punta Prieta, Isla Natividad Baja California Sur"/>
    <x v="1"/>
    <n v="40.26"/>
    <n v="12.2"/>
    <n v="36.299999999999997"/>
    <n v="11"/>
    <n v="40.26"/>
    <n v="12.2"/>
    <s v="n/d"/>
    <s v="n/d"/>
    <x v="74"/>
    <x v="74"/>
    <n v="59"/>
    <n v="15"/>
    <n v="7"/>
    <x v="0"/>
    <x v="5"/>
    <x v="16"/>
    <n v="1"/>
    <n v="24"/>
    <n v="300"/>
  </r>
  <r>
    <s v="INPUPR-060809-RV-2-2-MAM"/>
    <s v="Roberto Vazquez"/>
    <d v="2009-08-06T00:00:00"/>
    <x v="3"/>
    <d v="1899-12-30T09:57:00"/>
    <d v="1899-12-30T10:49:00"/>
    <x v="24"/>
    <n v="2"/>
    <n v="2"/>
    <n v="2"/>
    <x v="1"/>
    <x v="3"/>
    <s v="Punta Prieta, Isla Natividad Baja California Sur"/>
    <x v="1"/>
    <n v="40.26"/>
    <n v="12.2"/>
    <n v="36.299999999999997"/>
    <n v="11"/>
    <n v="40.26"/>
    <n v="12.2"/>
    <s v="n/d"/>
    <s v="n/d"/>
    <x v="74"/>
    <x v="74"/>
    <n v="59"/>
    <n v="15"/>
    <n v="7"/>
    <x v="0"/>
    <x v="6"/>
    <x v="2"/>
    <n v="1"/>
    <n v="28"/>
    <n v="300"/>
  </r>
  <r>
    <s v="INPUPR-060809-RV-2-2-MAM"/>
    <s v="Roberto Vazquez"/>
    <d v="2009-08-06T00:00:00"/>
    <x v="3"/>
    <d v="1899-12-30T09:57:00"/>
    <d v="1899-12-30T10:49:00"/>
    <x v="24"/>
    <n v="2"/>
    <n v="2"/>
    <n v="2"/>
    <x v="1"/>
    <x v="3"/>
    <s v="Punta Prieta, Isla Natividad Baja California Sur"/>
    <x v="1"/>
    <n v="40.26"/>
    <n v="12.2"/>
    <n v="36.299999999999997"/>
    <n v="11"/>
    <n v="40.26"/>
    <n v="12.2"/>
    <s v="n/d"/>
    <s v="n/d"/>
    <x v="74"/>
    <x v="74"/>
    <n v="59"/>
    <n v="15"/>
    <n v="7"/>
    <x v="0"/>
    <x v="6"/>
    <x v="14"/>
    <n v="1"/>
    <n v="28"/>
    <n v="300"/>
  </r>
  <r>
    <s v="INPUPR-060809-RV-2-2-MAM"/>
    <s v="Roberto Vazquez"/>
    <d v="2009-08-06T00:00:00"/>
    <x v="3"/>
    <d v="1899-12-30T09:57:00"/>
    <d v="1899-12-30T10:49:00"/>
    <x v="24"/>
    <n v="2"/>
    <n v="2"/>
    <n v="2"/>
    <x v="1"/>
    <x v="3"/>
    <s v="Punta Prieta, Isla Natividad Baja California Sur"/>
    <x v="1"/>
    <n v="40.26"/>
    <n v="12.2"/>
    <n v="36.299999999999997"/>
    <n v="11"/>
    <n v="40.26"/>
    <n v="12.2"/>
    <s v="n/d"/>
    <s v="n/d"/>
    <x v="74"/>
    <x v="74"/>
    <n v="59"/>
    <n v="15"/>
    <n v="7"/>
    <x v="0"/>
    <x v="7"/>
    <x v="8"/>
    <n v="1"/>
    <n v="29"/>
    <n v="300"/>
  </r>
  <r>
    <s v="INPUPR-060809-RV-2-2-MAM"/>
    <s v="Roberto Vazquez"/>
    <d v="2009-08-06T00:00:00"/>
    <x v="3"/>
    <d v="1899-12-30T09:57:00"/>
    <d v="1899-12-30T10:49:00"/>
    <x v="24"/>
    <n v="2"/>
    <n v="2"/>
    <n v="2"/>
    <x v="1"/>
    <x v="3"/>
    <s v="Punta Prieta, Isla Natividad Baja California Sur"/>
    <x v="1"/>
    <n v="40.26"/>
    <n v="12.2"/>
    <n v="36.299999999999997"/>
    <n v="11"/>
    <n v="40.26"/>
    <n v="12.2"/>
    <s v="n/d"/>
    <s v="n/d"/>
    <x v="74"/>
    <x v="74"/>
    <n v="59"/>
    <n v="15"/>
    <n v="7"/>
    <x v="0"/>
    <x v="7"/>
    <x v="11"/>
    <n v="1"/>
    <n v="29"/>
    <n v="300"/>
  </r>
  <r>
    <s v="INPUPR-060809-RV-2-2-MAM"/>
    <s v="Roberto Vazquez"/>
    <d v="2009-08-06T00:00:00"/>
    <x v="3"/>
    <d v="1899-12-30T09:57:00"/>
    <d v="1899-12-30T10:49:00"/>
    <x v="24"/>
    <n v="2"/>
    <n v="2"/>
    <n v="2"/>
    <x v="1"/>
    <x v="3"/>
    <s v="Punta Prieta, Isla Natividad Baja California Sur"/>
    <x v="1"/>
    <n v="40.26"/>
    <n v="12.2"/>
    <n v="36.299999999999997"/>
    <n v="11"/>
    <n v="40.26"/>
    <n v="12.2"/>
    <s v="n/d"/>
    <s v="n/d"/>
    <x v="74"/>
    <x v="74"/>
    <n v="59"/>
    <n v="15"/>
    <n v="7"/>
    <x v="0"/>
    <x v="7"/>
    <x v="17"/>
    <n v="1"/>
    <n v="29"/>
    <n v="300"/>
  </r>
  <r>
    <s v="INPUPR-060809-RV-2-2-MAM"/>
    <s v="Roberto Vazquez"/>
    <d v="2009-08-06T00:00:00"/>
    <x v="3"/>
    <d v="1899-12-30T09:57:00"/>
    <d v="1899-12-30T10:49:00"/>
    <x v="24"/>
    <n v="2"/>
    <n v="2"/>
    <n v="2"/>
    <x v="1"/>
    <x v="3"/>
    <s v="Punta Prieta, Isla Natividad Baja California Sur"/>
    <x v="1"/>
    <n v="40.26"/>
    <n v="12.2"/>
    <n v="36.299999999999997"/>
    <n v="11"/>
    <n v="40.26"/>
    <n v="12.2"/>
    <s v="n/d"/>
    <s v="n/d"/>
    <x v="74"/>
    <x v="74"/>
    <n v="59"/>
    <n v="15"/>
    <n v="7"/>
    <x v="0"/>
    <x v="8"/>
    <x v="3"/>
    <n v="1"/>
    <n v="32"/>
    <n v="300"/>
  </r>
  <r>
    <s v="INPUPR-060809-RV-2-2-MAM"/>
    <s v="Roberto Vazquez"/>
    <d v="2009-08-06T00:00:00"/>
    <x v="3"/>
    <d v="1899-12-30T09:57:00"/>
    <d v="1899-12-30T10:49:00"/>
    <x v="24"/>
    <n v="2"/>
    <n v="2"/>
    <n v="2"/>
    <x v="1"/>
    <x v="3"/>
    <s v="Punta Prieta, Isla Natividad Baja California Sur"/>
    <x v="1"/>
    <n v="40.26"/>
    <n v="12.2"/>
    <n v="36.299999999999997"/>
    <n v="11"/>
    <n v="40.26"/>
    <n v="12.2"/>
    <s v="n/d"/>
    <s v="n/d"/>
    <x v="74"/>
    <x v="74"/>
    <n v="59"/>
    <n v="15"/>
    <n v="7"/>
    <x v="0"/>
    <x v="8"/>
    <x v="17"/>
    <n v="1"/>
    <n v="32"/>
    <n v="300"/>
  </r>
  <r>
    <s v="INPUPR-060809-RV-2-2-MAM"/>
    <s v="Roberto Vazquez"/>
    <d v="2009-08-06T00:00:00"/>
    <x v="3"/>
    <d v="1899-12-30T09:57:00"/>
    <d v="1899-12-30T10:49:00"/>
    <x v="24"/>
    <n v="2"/>
    <n v="2"/>
    <n v="2"/>
    <x v="1"/>
    <x v="3"/>
    <s v="Punta Prieta, Isla Natividad Baja California Sur"/>
    <x v="1"/>
    <n v="40.26"/>
    <n v="12.2"/>
    <n v="36.299999999999997"/>
    <n v="11"/>
    <n v="40.26"/>
    <n v="12.2"/>
    <s v="n/d"/>
    <s v="n/d"/>
    <x v="74"/>
    <x v="74"/>
    <n v="59"/>
    <n v="15"/>
    <n v="7"/>
    <x v="0"/>
    <x v="9"/>
    <x v="3"/>
    <n v="1"/>
    <n v="39"/>
    <n v="300"/>
  </r>
  <r>
    <s v="INPUPR-060809-RV-2-2-MAM"/>
    <s v="Roberto Vazquez"/>
    <d v="2009-08-06T00:00:00"/>
    <x v="3"/>
    <d v="1899-12-30T09:57:00"/>
    <d v="1899-12-30T10:49:00"/>
    <x v="24"/>
    <n v="2"/>
    <n v="2"/>
    <n v="2"/>
    <x v="1"/>
    <x v="3"/>
    <s v="Punta Prieta, Isla Natividad Baja California Sur"/>
    <x v="1"/>
    <n v="40.26"/>
    <n v="12.2"/>
    <n v="36.299999999999997"/>
    <n v="11"/>
    <n v="40.26"/>
    <n v="12.2"/>
    <s v="n/d"/>
    <s v="n/d"/>
    <x v="74"/>
    <x v="74"/>
    <n v="59"/>
    <n v="15"/>
    <n v="7"/>
    <x v="0"/>
    <x v="9"/>
    <x v="5"/>
    <n v="1"/>
    <n v="39"/>
    <n v="300"/>
  </r>
  <r>
    <s v="INPUPR-060809-RV-2-2-MAM"/>
    <s v="Roberto Vazquez"/>
    <d v="2009-08-06T00:00:00"/>
    <x v="3"/>
    <d v="1899-12-30T09:57:00"/>
    <d v="1899-12-30T10:49:00"/>
    <x v="24"/>
    <n v="2"/>
    <n v="2"/>
    <n v="2"/>
    <x v="1"/>
    <x v="3"/>
    <s v="Punta Prieta, Isla Natividad Baja California Sur"/>
    <x v="1"/>
    <n v="40.26"/>
    <n v="12.2"/>
    <n v="36.299999999999997"/>
    <n v="11"/>
    <n v="40.26"/>
    <n v="12.2"/>
    <s v="n/d"/>
    <s v="n/d"/>
    <x v="74"/>
    <x v="74"/>
    <n v="59"/>
    <n v="15"/>
    <n v="7"/>
    <x v="0"/>
    <x v="9"/>
    <x v="12"/>
    <n v="1"/>
    <n v="39"/>
    <n v="300"/>
  </r>
  <r>
    <s v="INPUPR-060809-RV-2-2-MAM"/>
    <s v="Roberto Vazquez"/>
    <d v="2009-08-06T00:00:00"/>
    <x v="3"/>
    <d v="1899-12-30T09:57:00"/>
    <d v="1899-12-30T10:49:00"/>
    <x v="24"/>
    <n v="2"/>
    <n v="2"/>
    <n v="2"/>
    <x v="1"/>
    <x v="3"/>
    <s v="Punta Prieta, Isla Natividad Baja California Sur"/>
    <x v="1"/>
    <n v="40.26"/>
    <n v="12.2"/>
    <n v="36.299999999999997"/>
    <n v="11"/>
    <n v="40.26"/>
    <n v="12.2"/>
    <s v="n/d"/>
    <s v="n/d"/>
    <x v="74"/>
    <x v="74"/>
    <n v="59"/>
    <n v="15"/>
    <n v="7"/>
    <x v="0"/>
    <x v="9"/>
    <x v="18"/>
    <n v="1"/>
    <n v="39"/>
    <n v="300"/>
  </r>
  <r>
    <s v="INPUPR-060809-RV-2-2-MAM"/>
    <s v="Roberto Vazquez"/>
    <d v="2009-08-06T00:00:00"/>
    <x v="3"/>
    <d v="1899-12-30T09:57:00"/>
    <d v="1899-12-30T10:49:00"/>
    <x v="24"/>
    <n v="2"/>
    <n v="2"/>
    <n v="2"/>
    <x v="1"/>
    <x v="3"/>
    <s v="Punta Prieta, Isla Natividad Baja California Sur"/>
    <x v="1"/>
    <n v="40.26"/>
    <n v="12.2"/>
    <n v="36.299999999999997"/>
    <n v="11"/>
    <n v="40.26"/>
    <n v="12.2"/>
    <s v="n/d"/>
    <s v="n/d"/>
    <x v="74"/>
    <x v="74"/>
    <n v="59"/>
    <n v="15"/>
    <n v="7"/>
    <x v="0"/>
    <x v="10"/>
    <x v="12"/>
    <n v="1"/>
    <n v="42"/>
    <n v="300"/>
  </r>
  <r>
    <s v="INPUPR-060809-RV-2-2-MAM"/>
    <s v="Roberto Vazquez"/>
    <d v="2009-08-06T00:00:00"/>
    <x v="3"/>
    <d v="1899-12-30T09:57:00"/>
    <d v="1899-12-30T10:49:00"/>
    <x v="24"/>
    <n v="2"/>
    <n v="2"/>
    <n v="2"/>
    <x v="1"/>
    <x v="3"/>
    <s v="Punta Prieta, Isla Natividad Baja California Sur"/>
    <x v="1"/>
    <n v="40.26"/>
    <n v="12.2"/>
    <n v="36.299999999999997"/>
    <n v="11"/>
    <n v="40.26"/>
    <n v="12.2"/>
    <s v="n/d"/>
    <s v="n/d"/>
    <x v="74"/>
    <x v="74"/>
    <n v="59"/>
    <n v="15"/>
    <n v="7"/>
    <x v="0"/>
    <x v="10"/>
    <x v="17"/>
    <n v="1"/>
    <n v="42"/>
    <n v="300"/>
  </r>
  <r>
    <s v="INPUPR-060809-RV-2-2-MAM"/>
    <s v="Roberto Vazquez"/>
    <d v="2009-08-06T00:00:00"/>
    <x v="3"/>
    <d v="1899-12-30T09:57:00"/>
    <d v="1899-12-30T10:49:00"/>
    <x v="24"/>
    <n v="2"/>
    <n v="2"/>
    <n v="2"/>
    <x v="1"/>
    <x v="3"/>
    <s v="Punta Prieta, Isla Natividad Baja California Sur"/>
    <x v="1"/>
    <n v="40.26"/>
    <n v="12.2"/>
    <n v="36.299999999999997"/>
    <n v="11"/>
    <n v="40.26"/>
    <n v="12.2"/>
    <s v="n/d"/>
    <s v="n/d"/>
    <x v="74"/>
    <x v="74"/>
    <n v="59"/>
    <n v="15"/>
    <n v="7"/>
    <x v="0"/>
    <x v="11"/>
    <x v="16"/>
    <n v="1"/>
    <n v="44"/>
    <n v="300"/>
  </r>
  <r>
    <s v="INLADU-310709-RV-1-1-MAZ"/>
    <s v="Roberto Vazquez"/>
    <d v="2009-07-31T00:00:00"/>
    <x v="3"/>
    <d v="1899-12-30T08:38:00"/>
    <d v="1899-12-30T09:20:00"/>
    <x v="19"/>
    <n v="2"/>
    <n v="1"/>
    <n v="1"/>
    <x v="0"/>
    <x v="0"/>
    <s v="La Dulce, Isla Natividad Baja California Sur"/>
    <x v="0"/>
    <n v="53.79"/>
    <n v="16.3"/>
    <n v="50.49"/>
    <n v="15.3"/>
    <n v="53.79"/>
    <n v="16.3"/>
    <s v="n/d"/>
    <s v="n/d"/>
    <x v="64"/>
    <x v="64"/>
    <n v="53.6"/>
    <n v="12"/>
    <n v="8"/>
    <x v="1"/>
    <x v="1"/>
    <x v="14"/>
    <n v="1"/>
    <n v="17"/>
    <n v="300"/>
  </r>
  <r>
    <s v="INLADU-310709-RV-1-1-MAZ"/>
    <s v="Roberto Vazquez"/>
    <d v="2009-07-31T00:00:00"/>
    <x v="3"/>
    <d v="1899-12-30T08:38:00"/>
    <d v="1899-12-30T09:20:00"/>
    <x v="19"/>
    <n v="2"/>
    <n v="1"/>
    <n v="1"/>
    <x v="0"/>
    <x v="0"/>
    <s v="La Dulce, Isla Natividad Baja California Sur"/>
    <x v="0"/>
    <n v="53.79"/>
    <n v="16.3"/>
    <n v="50.49"/>
    <n v="15.3"/>
    <n v="53.79"/>
    <n v="16.3"/>
    <s v="n/d"/>
    <s v="n/d"/>
    <x v="64"/>
    <x v="64"/>
    <n v="53.6"/>
    <n v="12"/>
    <n v="8"/>
    <x v="1"/>
    <x v="2"/>
    <x v="11"/>
    <n v="1"/>
    <n v="33"/>
    <n v="300"/>
  </r>
  <r>
    <s v="INLADU-310709-RV-1-1-MAZ"/>
    <s v="Roberto Vazquez"/>
    <d v="2009-07-31T00:00:00"/>
    <x v="3"/>
    <d v="1899-12-30T08:38:00"/>
    <d v="1899-12-30T09:20:00"/>
    <x v="19"/>
    <n v="2"/>
    <n v="1"/>
    <n v="1"/>
    <x v="0"/>
    <x v="0"/>
    <s v="La Dulce, Isla Natividad Baja California Sur"/>
    <x v="0"/>
    <n v="53.79"/>
    <n v="16.3"/>
    <n v="50.49"/>
    <n v="15.3"/>
    <n v="53.79"/>
    <n v="16.3"/>
    <s v="n/d"/>
    <s v="n/d"/>
    <x v="64"/>
    <x v="64"/>
    <n v="53.6"/>
    <n v="12"/>
    <n v="8"/>
    <x v="1"/>
    <x v="2"/>
    <x v="14"/>
    <n v="1"/>
    <n v="33"/>
    <n v="300"/>
  </r>
  <r>
    <s v="INLADU-310709-RV-1-1-MAZ"/>
    <s v="Roberto Vazquez"/>
    <d v="2009-07-31T00:00:00"/>
    <x v="3"/>
    <d v="1899-12-30T08:38:00"/>
    <d v="1899-12-30T09:20:00"/>
    <x v="19"/>
    <n v="2"/>
    <n v="1"/>
    <n v="1"/>
    <x v="0"/>
    <x v="0"/>
    <s v="La Dulce, Isla Natividad Baja California Sur"/>
    <x v="0"/>
    <n v="53.79"/>
    <n v="16.3"/>
    <n v="50.49"/>
    <n v="15.3"/>
    <n v="53.79"/>
    <n v="16.3"/>
    <s v="n/d"/>
    <s v="n/d"/>
    <x v="64"/>
    <x v="64"/>
    <n v="53.6"/>
    <n v="12"/>
    <n v="8"/>
    <x v="1"/>
    <x v="2"/>
    <x v="17"/>
    <n v="1"/>
    <n v="33"/>
    <n v="300"/>
  </r>
  <r>
    <s v="INLADU-310709-RV-2-2-MAZ"/>
    <s v="Roberto Vazquez"/>
    <d v="2009-07-31T00:00:00"/>
    <x v="3"/>
    <d v="1899-12-30T11:00:00"/>
    <d v="1899-12-30T11:49:00"/>
    <x v="25"/>
    <n v="2"/>
    <n v="2"/>
    <n v="2"/>
    <x v="1"/>
    <x v="0"/>
    <s v="La Dulce, Isla Natividad Baja California Sur"/>
    <x v="0"/>
    <n v="39.599999999999994"/>
    <n v="12"/>
    <n v="47.19"/>
    <n v="14.3"/>
    <n v="47.19"/>
    <n v="14.3"/>
    <s v="n/d"/>
    <s v="n/d"/>
    <x v="65"/>
    <x v="65"/>
    <n v="55.400000000000006"/>
    <n v="13"/>
    <n v="9"/>
    <x v="1"/>
    <x v="1"/>
    <x v="14"/>
    <n v="1"/>
    <n v="9"/>
    <n v="180"/>
  </r>
  <r>
    <s v="INLADU-310709-RV-2-2-MAZ"/>
    <s v="Roberto Vazquez"/>
    <d v="2009-07-31T00:00:00"/>
    <x v="3"/>
    <d v="1899-12-30T11:00:00"/>
    <d v="1899-12-30T11:49:00"/>
    <x v="25"/>
    <n v="2"/>
    <n v="2"/>
    <n v="2"/>
    <x v="1"/>
    <x v="0"/>
    <s v="La Dulce, Isla Natividad Baja California Sur"/>
    <x v="0"/>
    <n v="39.599999999999994"/>
    <n v="12"/>
    <n v="47.19"/>
    <n v="14.3"/>
    <n v="47.19"/>
    <n v="14.3"/>
    <s v="n/d"/>
    <s v="n/d"/>
    <x v="65"/>
    <x v="65"/>
    <n v="55.400000000000006"/>
    <n v="13"/>
    <n v="9"/>
    <x v="1"/>
    <x v="2"/>
    <x v="18"/>
    <n v="1"/>
    <n v="12"/>
    <n v="180"/>
  </r>
  <r>
    <s v="INLADU-310709-RV-2-2-MAZ"/>
    <s v="Roberto Vazquez"/>
    <d v="2009-07-31T00:00:00"/>
    <x v="3"/>
    <d v="1899-12-30T11:00:00"/>
    <d v="1899-12-30T11:49:00"/>
    <x v="25"/>
    <n v="2"/>
    <n v="2"/>
    <n v="2"/>
    <x v="1"/>
    <x v="0"/>
    <s v="La Dulce, Isla Natividad Baja California Sur"/>
    <x v="0"/>
    <n v="39.599999999999994"/>
    <n v="12"/>
    <n v="47.19"/>
    <n v="14.3"/>
    <n v="47.19"/>
    <n v="14.3"/>
    <s v="n/d"/>
    <s v="n/d"/>
    <x v="65"/>
    <x v="65"/>
    <n v="55.400000000000006"/>
    <n v="13"/>
    <n v="9"/>
    <x v="1"/>
    <x v="2"/>
    <x v="18"/>
    <n v="1"/>
    <n v="12"/>
    <n v="180"/>
  </r>
  <r>
    <s v="INLAPL-010809-RV-1-1-MAZ"/>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1"/>
    <x v="1"/>
    <x v="19"/>
    <n v="1"/>
    <n v="9"/>
    <n v="60"/>
  </r>
  <r>
    <s v="INLAPL-010809-RV-1-1-MAZ"/>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1"/>
    <x v="2"/>
    <x v="20"/>
    <n v="1"/>
    <n v="10"/>
    <n v="60"/>
  </r>
  <r>
    <s v="INLAPL-010809-RV-1-1-MAZ"/>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1"/>
    <x v="3"/>
    <x v="11"/>
    <n v="1"/>
    <n v="25"/>
    <n v="60"/>
  </r>
  <r>
    <s v="INLAPL-010809-RV-1-1-MAZ"/>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1"/>
    <x v="3"/>
    <x v="14"/>
    <n v="1"/>
    <n v="25"/>
    <n v="60"/>
  </r>
  <r>
    <s v="INLAPL-010809-RV-1-1-MAZ"/>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1"/>
    <x v="3"/>
    <x v="20"/>
    <n v="1"/>
    <n v="25"/>
    <n v="60"/>
  </r>
  <r>
    <s v="INLAPL-010809-RV-1-1-MAZ"/>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1"/>
    <x v="3"/>
    <x v="20"/>
    <n v="1"/>
    <n v="25"/>
    <n v="60"/>
  </r>
  <r>
    <s v="INLAPL-010809-RV-1-1-MAZ"/>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1"/>
    <x v="3"/>
    <x v="20"/>
    <n v="1"/>
    <n v="25"/>
    <n v="60"/>
  </r>
  <r>
    <s v="INLAPL-010809-RV-1-1-MAZ"/>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1"/>
    <x v="3"/>
    <x v="25"/>
    <n v="1"/>
    <n v="25"/>
    <n v="60"/>
  </r>
  <r>
    <s v="INLAPL-010809-RV-1-1-MAZ"/>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1"/>
    <x v="3"/>
    <x v="25"/>
    <n v="1"/>
    <n v="25"/>
    <n v="60"/>
  </r>
  <r>
    <s v="INLAPL-010809-RV-1-1-MAZ"/>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1"/>
    <x v="4"/>
    <x v="18"/>
    <n v="1"/>
    <n v="30"/>
    <n v="60"/>
  </r>
  <r>
    <s v="INLAPL-010809-RV-1-1-MAZ"/>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1"/>
    <x v="5"/>
    <x v="16"/>
    <n v="1"/>
    <n v="39"/>
    <n v="60"/>
  </r>
  <r>
    <s v="INLAPL-010809-RV-1-1-MAZ"/>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1"/>
    <x v="5"/>
    <x v="19"/>
    <n v="1"/>
    <n v="39"/>
    <n v="60"/>
  </r>
  <r>
    <s v="INLAPL-010809-RV-1-1-MAZ"/>
    <s v="Roberto Vazquez"/>
    <d v="2009-08-01T00:00:00"/>
    <x v="3"/>
    <d v="1899-12-30T09:52:00"/>
    <d v="1899-12-30T10:43:00"/>
    <x v="23"/>
    <n v="2"/>
    <n v="1"/>
    <n v="1"/>
    <x v="0"/>
    <x v="1"/>
    <s v="La Plana/Las Cuevas, Isla Natividad, Baja California Sur"/>
    <x v="1"/>
    <n v="30.69"/>
    <n v="9.3000000000000007"/>
    <n v="30.69"/>
    <n v="9.3000000000000007"/>
    <n v="30.69"/>
    <n v="9.3000000000000007"/>
    <s v="n/d"/>
    <s v="n/d"/>
    <x v="66"/>
    <x v="66"/>
    <n v="62.6"/>
    <n v="17"/>
    <n v="5"/>
    <x v="1"/>
    <x v="5"/>
    <x v="20"/>
    <n v="1"/>
    <n v="39"/>
    <n v="60"/>
  </r>
  <r>
    <s v="INREBA-040809-RV-1-1-MAZ"/>
    <s v="Roberto Vazquez"/>
    <d v="2009-08-04T00:00:00"/>
    <x v="3"/>
    <d v="1899-12-30T08:44:00"/>
    <d v="1899-12-30T09:22:00"/>
    <x v="13"/>
    <n v="2"/>
    <n v="1"/>
    <n v="1"/>
    <x v="0"/>
    <x v="2"/>
    <s v="La Reventadora de Babencho, Isla Natividad Baja California Sur"/>
    <x v="0"/>
    <n v="54.449999999999996"/>
    <n v="16.5"/>
    <n v="53.13"/>
    <n v="16.100000000000001"/>
    <n v="54.449999999999996"/>
    <n v="16.5"/>
    <s v="n/d"/>
    <s v="n/d"/>
    <x v="67"/>
    <x v="67"/>
    <n v="62.6"/>
    <n v="17"/>
    <n v="4"/>
    <x v="1"/>
    <x v="25"/>
    <x v="23"/>
    <n v="0"/>
    <m/>
    <n v="210"/>
  </r>
  <r>
    <s v="INREBA-040809-RV-2-2-MAZ"/>
    <s v="Roberto Vazquez"/>
    <d v="2009-08-04T00:00:00"/>
    <x v="3"/>
    <d v="1899-12-30T11:05:00"/>
    <d v="1899-12-30T11:58:00"/>
    <x v="0"/>
    <n v="2"/>
    <n v="2"/>
    <n v="2"/>
    <x v="1"/>
    <x v="2"/>
    <s v="La Reventadora de Babencho, Isla Natividad Baja California Sur"/>
    <x v="0"/>
    <n v="31.349999999999998"/>
    <n v="9.5"/>
    <n v="28.709999999999997"/>
    <n v="8.6999999999999993"/>
    <n v="31.349999999999998"/>
    <n v="9.5"/>
    <s v="n/d"/>
    <s v="n/d"/>
    <x v="68"/>
    <x v="68"/>
    <n v="62.6"/>
    <n v="17"/>
    <n v="3"/>
    <x v="1"/>
    <x v="1"/>
    <x v="4"/>
    <n v="1"/>
    <n v="9"/>
    <n v="240"/>
  </r>
  <r>
    <s v="INREBA-040809-RV-2-2-MAZ"/>
    <s v="Roberto Vazquez"/>
    <d v="2009-08-04T00:00:00"/>
    <x v="3"/>
    <d v="1899-12-30T11:05:00"/>
    <d v="1899-12-30T11:58:00"/>
    <x v="0"/>
    <n v="2"/>
    <n v="2"/>
    <n v="2"/>
    <x v="1"/>
    <x v="2"/>
    <s v="La Reventadora de Babencho, Isla Natividad Baja California Sur"/>
    <x v="0"/>
    <n v="31.349999999999998"/>
    <n v="9.5"/>
    <n v="28.709999999999997"/>
    <n v="8.6999999999999993"/>
    <n v="31.349999999999998"/>
    <n v="9.5"/>
    <s v="n/d"/>
    <s v="n/d"/>
    <x v="68"/>
    <x v="68"/>
    <n v="62.6"/>
    <n v="17"/>
    <n v="3"/>
    <x v="1"/>
    <x v="1"/>
    <x v="6"/>
    <n v="1"/>
    <n v="9"/>
    <n v="240"/>
  </r>
  <r>
    <s v="INREBA-040809-RV-2-2-MAZ"/>
    <s v="Roberto Vazquez"/>
    <d v="2009-08-04T00:00:00"/>
    <x v="3"/>
    <d v="1899-12-30T11:05:00"/>
    <d v="1899-12-30T11:58:00"/>
    <x v="0"/>
    <n v="2"/>
    <n v="2"/>
    <n v="2"/>
    <x v="1"/>
    <x v="2"/>
    <s v="La Reventadora de Babencho, Isla Natividad Baja California Sur"/>
    <x v="0"/>
    <n v="31.349999999999998"/>
    <n v="9.5"/>
    <n v="28.709999999999997"/>
    <n v="8.6999999999999993"/>
    <n v="31.349999999999998"/>
    <n v="9.5"/>
    <s v="n/d"/>
    <s v="n/d"/>
    <x v="68"/>
    <x v="68"/>
    <n v="62.6"/>
    <n v="17"/>
    <n v="3"/>
    <x v="1"/>
    <x v="1"/>
    <x v="8"/>
    <n v="1"/>
    <n v="9"/>
    <n v="240"/>
  </r>
  <r>
    <s v="INREBA-040809-RV-2-2-MAZ"/>
    <s v="Roberto Vazquez"/>
    <d v="2009-08-04T00:00:00"/>
    <x v="3"/>
    <d v="1899-12-30T11:05:00"/>
    <d v="1899-12-30T11:58:00"/>
    <x v="0"/>
    <n v="2"/>
    <n v="2"/>
    <n v="2"/>
    <x v="1"/>
    <x v="2"/>
    <s v="La Reventadora de Babencho, Isla Natividad Baja California Sur"/>
    <x v="0"/>
    <n v="31.349999999999998"/>
    <n v="9.5"/>
    <n v="28.709999999999997"/>
    <n v="8.6999999999999993"/>
    <n v="31.349999999999998"/>
    <n v="9.5"/>
    <s v="n/d"/>
    <s v="n/d"/>
    <x v="68"/>
    <x v="68"/>
    <n v="62.6"/>
    <n v="17"/>
    <n v="3"/>
    <x v="1"/>
    <x v="1"/>
    <x v="8"/>
    <n v="1"/>
    <n v="9"/>
    <n v="240"/>
  </r>
  <r>
    <s v="INREBA-040809-RV-2-2-MAZ"/>
    <s v="Roberto Vazquez"/>
    <d v="2009-08-04T00:00:00"/>
    <x v="3"/>
    <d v="1899-12-30T11:05:00"/>
    <d v="1899-12-30T11:58:00"/>
    <x v="0"/>
    <n v="2"/>
    <n v="2"/>
    <n v="2"/>
    <x v="1"/>
    <x v="2"/>
    <s v="La Reventadora de Babencho, Isla Natividad Baja California Sur"/>
    <x v="0"/>
    <n v="31.349999999999998"/>
    <n v="9.5"/>
    <n v="28.709999999999997"/>
    <n v="8.6999999999999993"/>
    <n v="31.349999999999998"/>
    <n v="9.5"/>
    <s v="n/d"/>
    <s v="n/d"/>
    <x v="68"/>
    <x v="68"/>
    <n v="62.6"/>
    <n v="17"/>
    <n v="3"/>
    <x v="1"/>
    <x v="2"/>
    <x v="11"/>
    <n v="1"/>
    <n v="24"/>
    <n v="240"/>
  </r>
  <r>
    <s v="INREBA-040809-RV-2-2-MAZ"/>
    <s v="Roberto Vazquez"/>
    <d v="2009-08-04T00:00:00"/>
    <x v="3"/>
    <d v="1899-12-30T11:05:00"/>
    <d v="1899-12-30T11:58:00"/>
    <x v="0"/>
    <n v="2"/>
    <n v="2"/>
    <n v="2"/>
    <x v="1"/>
    <x v="2"/>
    <s v="La Reventadora de Babencho, Isla Natividad Baja California Sur"/>
    <x v="0"/>
    <n v="31.349999999999998"/>
    <n v="9.5"/>
    <n v="28.709999999999997"/>
    <n v="8.6999999999999993"/>
    <n v="31.349999999999998"/>
    <n v="9.5"/>
    <s v="n/d"/>
    <s v="n/d"/>
    <x v="68"/>
    <x v="68"/>
    <n v="62.6"/>
    <n v="17"/>
    <n v="3"/>
    <x v="1"/>
    <x v="2"/>
    <x v="13"/>
    <n v="1"/>
    <n v="24"/>
    <n v="240"/>
  </r>
  <r>
    <s v="INREBA-040809-RV-2-2-MAZ"/>
    <s v="Roberto Vazquez"/>
    <d v="2009-08-04T00:00:00"/>
    <x v="3"/>
    <d v="1899-12-30T11:05:00"/>
    <d v="1899-12-30T11:58:00"/>
    <x v="0"/>
    <n v="2"/>
    <n v="2"/>
    <n v="2"/>
    <x v="1"/>
    <x v="2"/>
    <s v="La Reventadora de Babencho, Isla Natividad Baja California Sur"/>
    <x v="0"/>
    <n v="31.349999999999998"/>
    <n v="9.5"/>
    <n v="28.709999999999997"/>
    <n v="8.6999999999999993"/>
    <n v="31.349999999999998"/>
    <n v="9.5"/>
    <s v="n/d"/>
    <s v="n/d"/>
    <x v="68"/>
    <x v="68"/>
    <n v="62.6"/>
    <n v="17"/>
    <n v="3"/>
    <x v="1"/>
    <x v="2"/>
    <x v="13"/>
    <n v="1"/>
    <n v="24"/>
    <n v="240"/>
  </r>
  <r>
    <s v="INREBA-040809-RV-2-2-MAZ"/>
    <s v="Roberto Vazquez"/>
    <d v="2009-08-04T00:00:00"/>
    <x v="3"/>
    <d v="1899-12-30T11:05:00"/>
    <d v="1899-12-30T11:58:00"/>
    <x v="0"/>
    <n v="2"/>
    <n v="2"/>
    <n v="2"/>
    <x v="1"/>
    <x v="2"/>
    <s v="La Reventadora de Babencho, Isla Natividad Baja California Sur"/>
    <x v="0"/>
    <n v="31.349999999999998"/>
    <n v="9.5"/>
    <n v="28.709999999999997"/>
    <n v="8.6999999999999993"/>
    <n v="31.349999999999998"/>
    <n v="9.5"/>
    <s v="n/d"/>
    <s v="n/d"/>
    <x v="68"/>
    <x v="68"/>
    <n v="62.6"/>
    <n v="17"/>
    <n v="3"/>
    <x v="1"/>
    <x v="2"/>
    <x v="13"/>
    <n v="1"/>
    <n v="24"/>
    <n v="240"/>
  </r>
  <r>
    <s v="INREBA-040809-RV-2-2-MAZ"/>
    <s v="Roberto Vazquez"/>
    <d v="2009-08-04T00:00:00"/>
    <x v="3"/>
    <d v="1899-12-30T11:05:00"/>
    <d v="1899-12-30T11:58:00"/>
    <x v="0"/>
    <n v="2"/>
    <n v="2"/>
    <n v="2"/>
    <x v="1"/>
    <x v="2"/>
    <s v="La Reventadora de Babencho, Isla Natividad Baja California Sur"/>
    <x v="0"/>
    <n v="31.349999999999998"/>
    <n v="9.5"/>
    <n v="28.709999999999997"/>
    <n v="8.6999999999999993"/>
    <n v="31.349999999999998"/>
    <n v="9.5"/>
    <s v="n/d"/>
    <s v="n/d"/>
    <x v="68"/>
    <x v="68"/>
    <n v="62.6"/>
    <n v="17"/>
    <n v="3"/>
    <x v="1"/>
    <x v="3"/>
    <x v="8"/>
    <n v="1"/>
    <n v="39"/>
    <n v="240"/>
  </r>
  <r>
    <s v="INREBA-040809-RV-2-2-MAZ"/>
    <s v="Roberto Vazquez"/>
    <d v="2009-08-04T00:00:00"/>
    <x v="3"/>
    <d v="1899-12-30T11:05:00"/>
    <d v="1899-12-30T11:58:00"/>
    <x v="0"/>
    <n v="2"/>
    <n v="2"/>
    <n v="2"/>
    <x v="1"/>
    <x v="2"/>
    <s v="La Reventadora de Babencho, Isla Natividad Baja California Sur"/>
    <x v="0"/>
    <n v="31.349999999999998"/>
    <n v="9.5"/>
    <n v="28.709999999999997"/>
    <n v="8.6999999999999993"/>
    <n v="31.349999999999998"/>
    <n v="9.5"/>
    <s v="n/d"/>
    <s v="n/d"/>
    <x v="68"/>
    <x v="68"/>
    <n v="62.6"/>
    <n v="17"/>
    <n v="3"/>
    <x v="1"/>
    <x v="3"/>
    <x v="12"/>
    <n v="1"/>
    <n v="39"/>
    <n v="240"/>
  </r>
  <r>
    <s v="INLAGU-050809-JF-1-3-MAZ"/>
    <s v="Jesus Flores"/>
    <d v="2009-08-05T00:00:00"/>
    <x v="3"/>
    <d v="1899-12-30T10:07:00"/>
    <d v="1899-12-30T10:53:00"/>
    <x v="22"/>
    <n v="2"/>
    <n v="1"/>
    <n v="3"/>
    <x v="2"/>
    <x v="4"/>
    <s v="La Guanera, Isla Natividad Baja California Sur"/>
    <x v="0"/>
    <n v="44.879999999999995"/>
    <n v="13.6"/>
    <n v="47.19"/>
    <n v="14.3"/>
    <n v="47.19"/>
    <n v="14.3"/>
    <s v="n/d"/>
    <s v="n/d"/>
    <x v="71"/>
    <x v="71"/>
    <n v="62.6"/>
    <n v="17"/>
    <n v="10"/>
    <x v="1"/>
    <x v="25"/>
    <x v="23"/>
    <n v="0"/>
    <m/>
    <n v="150"/>
  </r>
  <r>
    <s v="INLAGU-050809-JF-2-4-MAZ"/>
    <s v="Jesus Flores"/>
    <d v="2009-08-05T00:00:00"/>
    <x v="3"/>
    <d v="1899-12-30T12:00:00"/>
    <d v="1899-12-30T12:31:00"/>
    <x v="32"/>
    <n v="2"/>
    <n v="2"/>
    <n v="4"/>
    <x v="3"/>
    <x v="4"/>
    <s v="La Guanera, Isla Natividad Baja California Sur"/>
    <x v="0"/>
    <n v="21.779999999999998"/>
    <n v="6.6"/>
    <n v="23.429999999999996"/>
    <n v="7.1"/>
    <n v="23.429999999999996"/>
    <n v="7.1"/>
    <s v="n/d"/>
    <s v="n/d"/>
    <x v="72"/>
    <x v="72"/>
    <n v="62.6"/>
    <n v="17"/>
    <n v="8"/>
    <x v="1"/>
    <x v="1"/>
    <x v="8"/>
    <n v="1"/>
    <n v="3"/>
    <n v="120"/>
  </r>
  <r>
    <s v="INLAGU-050809-JF-2-4-MAZ"/>
    <s v="Jesus Flores"/>
    <d v="2009-08-05T00:00:00"/>
    <x v="3"/>
    <d v="1899-12-30T12:00:00"/>
    <d v="1899-12-30T12:31:00"/>
    <x v="32"/>
    <n v="2"/>
    <n v="2"/>
    <n v="4"/>
    <x v="3"/>
    <x v="4"/>
    <s v="La Guanera, Isla Natividad Baja California Sur"/>
    <x v="0"/>
    <n v="21.779999999999998"/>
    <n v="6.6"/>
    <n v="23.429999999999996"/>
    <n v="7.1"/>
    <n v="23.429999999999996"/>
    <n v="7.1"/>
    <s v="n/d"/>
    <s v="n/d"/>
    <x v="72"/>
    <x v="72"/>
    <n v="62.6"/>
    <n v="17"/>
    <n v="8"/>
    <x v="1"/>
    <x v="2"/>
    <x v="11"/>
    <n v="1"/>
    <n v="7"/>
    <n v="120"/>
  </r>
  <r>
    <s v="INLAGU-050809-JF-2-4-MAZ"/>
    <s v="Jesus Flores"/>
    <d v="2009-08-05T00:00:00"/>
    <x v="3"/>
    <d v="1899-12-30T12:00:00"/>
    <d v="1899-12-30T12:31:00"/>
    <x v="32"/>
    <n v="2"/>
    <n v="2"/>
    <n v="4"/>
    <x v="3"/>
    <x v="4"/>
    <s v="La Guanera, Isla Natividad Baja California Sur"/>
    <x v="0"/>
    <n v="21.779999999999998"/>
    <n v="6.6"/>
    <n v="23.429999999999996"/>
    <n v="7.1"/>
    <n v="23.429999999999996"/>
    <n v="7.1"/>
    <s v="n/d"/>
    <s v="n/d"/>
    <x v="72"/>
    <x v="72"/>
    <n v="62.6"/>
    <n v="17"/>
    <n v="8"/>
    <x v="1"/>
    <x v="2"/>
    <x v="13"/>
    <n v="1"/>
    <n v="7"/>
    <n v="120"/>
  </r>
  <r>
    <s v="INLAGU-050809-JF-2-4-MAZ"/>
    <s v="Jesus Flores"/>
    <d v="2009-08-05T00:00:00"/>
    <x v="3"/>
    <d v="1899-12-30T12:00:00"/>
    <d v="1899-12-30T12:31:00"/>
    <x v="32"/>
    <n v="2"/>
    <n v="2"/>
    <n v="4"/>
    <x v="3"/>
    <x v="4"/>
    <s v="La Guanera, Isla Natividad Baja California Sur"/>
    <x v="0"/>
    <n v="21.779999999999998"/>
    <n v="6.6"/>
    <n v="23.429999999999996"/>
    <n v="7.1"/>
    <n v="23.429999999999996"/>
    <n v="7.1"/>
    <s v="n/d"/>
    <s v="n/d"/>
    <x v="72"/>
    <x v="72"/>
    <n v="62.6"/>
    <n v="17"/>
    <n v="8"/>
    <x v="1"/>
    <x v="3"/>
    <x v="17"/>
    <n v="1"/>
    <n v="27"/>
    <n v="120"/>
  </r>
  <r>
    <s v="INLAGU-050809-RV-1-1-MAZ"/>
    <s v="Roberto Vazquez"/>
    <d v="2009-08-05T00:00:00"/>
    <x v="3"/>
    <d v="1899-12-30T09:55:00"/>
    <d v="1899-12-30T10:40:00"/>
    <x v="14"/>
    <n v="2"/>
    <n v="1"/>
    <n v="1"/>
    <x v="0"/>
    <x v="4"/>
    <s v="La Guanera, Isla Natividad Baja California Sur"/>
    <x v="0"/>
    <n v="45.209999999999994"/>
    <n v="13.7"/>
    <n v="45.209999999999994"/>
    <n v="13.7"/>
    <n v="45.209999999999994"/>
    <n v="13.7"/>
    <s v="n/d"/>
    <s v="n/d"/>
    <x v="69"/>
    <x v="69"/>
    <n v="55.400000000000006"/>
    <n v="13"/>
    <n v="9"/>
    <x v="1"/>
    <x v="25"/>
    <x v="23"/>
    <n v="0"/>
    <m/>
    <n v="270"/>
  </r>
  <r>
    <s v="INLAGU-050809-RV-2-2-MAZ"/>
    <s v="Roberto Vazquez"/>
    <d v="2009-08-05T00:00:00"/>
    <x v="3"/>
    <d v="1899-12-30T11:09:00"/>
    <d v="1899-12-30T12:02:00"/>
    <x v="0"/>
    <n v="2"/>
    <n v="2"/>
    <n v="2"/>
    <x v="1"/>
    <x v="4"/>
    <s v="La Guanera, Isla Natividad Baja California Sur"/>
    <x v="0"/>
    <n v="25.08"/>
    <n v="7.6"/>
    <n v="30.029999999999998"/>
    <n v="9.1"/>
    <n v="25.08"/>
    <n v="7.6"/>
    <s v="n/d"/>
    <s v="n/d"/>
    <x v="70"/>
    <x v="70"/>
    <n v="57.2"/>
    <n v="14"/>
    <n v="10"/>
    <x v="1"/>
    <x v="25"/>
    <x v="23"/>
    <n v="0"/>
    <m/>
    <n v="270"/>
  </r>
  <r>
    <s v="INPUPR-060809-RV-1-1-MAZ"/>
    <s v="Roberto Vazquez"/>
    <d v="2009-08-06T00:00:00"/>
    <x v="3"/>
    <d v="1899-12-30T08:44:00"/>
    <d v="1899-12-30T09:23:00"/>
    <x v="31"/>
    <n v="2"/>
    <n v="1"/>
    <n v="1"/>
    <x v="0"/>
    <x v="3"/>
    <s v="Punta Prieta, Isla Natividad Baja California Sur"/>
    <x v="1"/>
    <n v="59.4"/>
    <n v="18"/>
    <n v="62.699999999999996"/>
    <n v="19"/>
    <n v="62.699999999999996"/>
    <n v="19"/>
    <s v="n/d"/>
    <s v="n/d"/>
    <x v="73"/>
    <x v="73"/>
    <n v="57.2"/>
    <n v="14"/>
    <n v="10"/>
    <x v="1"/>
    <x v="25"/>
    <x v="23"/>
    <n v="0"/>
    <m/>
    <n v="330"/>
  </r>
  <r>
    <s v="INPUPR-060809-RV-2-2-MAZ"/>
    <s v="Roberto Vazquez"/>
    <d v="2009-08-06T00:00:00"/>
    <x v="3"/>
    <d v="1899-12-30T09:57:00"/>
    <d v="1899-12-30T10:49:00"/>
    <x v="24"/>
    <n v="2"/>
    <n v="2"/>
    <n v="2"/>
    <x v="1"/>
    <x v="3"/>
    <s v="Punta Prieta, Isla Natividad Baja California Sur"/>
    <x v="1"/>
    <n v="40.26"/>
    <n v="12.2"/>
    <n v="36.299999999999997"/>
    <n v="11"/>
    <n v="40.26"/>
    <n v="12.2"/>
    <s v="n/d"/>
    <s v="n/d"/>
    <x v="74"/>
    <x v="74"/>
    <n v="59"/>
    <n v="15"/>
    <n v="7"/>
    <x v="1"/>
    <x v="1"/>
    <x v="4"/>
    <n v="1"/>
    <n v="33"/>
    <n v="300"/>
  </r>
  <r>
    <s v="INPUPR-060809-RV-2-2-MAZ"/>
    <s v="Roberto Vazquez"/>
    <d v="2009-08-06T00:00:00"/>
    <x v="3"/>
    <d v="1899-12-30T09:57:00"/>
    <d v="1899-12-30T10:49:00"/>
    <x v="24"/>
    <n v="2"/>
    <n v="2"/>
    <n v="2"/>
    <x v="1"/>
    <x v="3"/>
    <s v="Punta Prieta, Isla Natividad Baja California Sur"/>
    <x v="1"/>
    <n v="40.26"/>
    <n v="12.2"/>
    <n v="36.299999999999997"/>
    <n v="11"/>
    <n v="40.26"/>
    <n v="12.2"/>
    <s v="n/d"/>
    <s v="n/d"/>
    <x v="74"/>
    <x v="74"/>
    <n v="59"/>
    <n v="15"/>
    <n v="7"/>
    <x v="1"/>
    <x v="1"/>
    <x v="20"/>
    <n v="1"/>
    <n v="33"/>
    <n v="300"/>
  </r>
  <r>
    <s v="INPUPR-060809-RV-2-2-MAZ"/>
    <s v="Roberto Vazquez"/>
    <d v="2009-08-06T00:00:00"/>
    <x v="3"/>
    <d v="1899-12-30T09:57:00"/>
    <d v="1899-12-30T10:49:00"/>
    <x v="24"/>
    <n v="2"/>
    <n v="2"/>
    <n v="2"/>
    <x v="1"/>
    <x v="3"/>
    <s v="Punta Prieta, Isla Natividad Baja California Sur"/>
    <x v="1"/>
    <n v="40.26"/>
    <n v="12.2"/>
    <n v="36.299999999999997"/>
    <n v="11"/>
    <n v="40.26"/>
    <n v="12.2"/>
    <s v="n/d"/>
    <s v="n/d"/>
    <x v="74"/>
    <x v="74"/>
    <n v="59"/>
    <n v="15"/>
    <n v="7"/>
    <x v="1"/>
    <x v="2"/>
    <x v="12"/>
    <n v="1"/>
    <n v="37"/>
    <n v="300"/>
  </r>
  <r>
    <s v="INPUPR-060809-RV-2-2-MAZ"/>
    <s v="Roberto Vazquez"/>
    <d v="2009-08-06T00:00:00"/>
    <x v="3"/>
    <d v="1899-12-30T09:57:00"/>
    <d v="1899-12-30T10:49:00"/>
    <x v="24"/>
    <n v="2"/>
    <n v="2"/>
    <n v="2"/>
    <x v="1"/>
    <x v="3"/>
    <s v="Punta Prieta, Isla Natividad Baja California Sur"/>
    <x v="1"/>
    <n v="40.26"/>
    <n v="12.2"/>
    <n v="36.299999999999997"/>
    <n v="11"/>
    <n v="40.26"/>
    <n v="12.2"/>
    <s v="n/d"/>
    <s v="n/d"/>
    <x v="74"/>
    <x v="74"/>
    <n v="59"/>
    <n v="15"/>
    <n v="7"/>
    <x v="1"/>
    <x v="2"/>
    <x v="19"/>
    <n v="1"/>
    <n v="37"/>
    <n v="300"/>
  </r>
  <r>
    <s v="INLABA-100809-RV-1-1-MAZ"/>
    <s v="Roberto Vazquez"/>
    <d v="2009-08-10T00:00:00"/>
    <x v="3"/>
    <d v="1899-12-30T09:57:00"/>
    <d v="1899-12-30T10:32:00"/>
    <x v="35"/>
    <n v="2"/>
    <n v="1"/>
    <n v="1"/>
    <x v="0"/>
    <x v="5"/>
    <s v="La Barrita de los Anegados, Isla Natividad, Baja California Sur"/>
    <x v="0"/>
    <n v="52.14"/>
    <n v="15.8"/>
    <n v="52.14"/>
    <n v="15.8"/>
    <n v="52.14"/>
    <n v="15.8"/>
    <s v="n/d"/>
    <s v="n/d"/>
    <x v="75"/>
    <x v="75"/>
    <n v="62.6"/>
    <n v="17"/>
    <n v="12"/>
    <x v="1"/>
    <x v="1"/>
    <x v="19"/>
    <n v="1"/>
    <n v="7"/>
    <n v="280"/>
  </r>
  <r>
    <s v="INLABA-100809-RV-1-1-MAM"/>
    <s v="Roberto Vazquez"/>
    <d v="2009-08-10T00:00:00"/>
    <x v="3"/>
    <d v="1899-12-30T09:57:00"/>
    <d v="1899-12-30T10:32:00"/>
    <x v="35"/>
    <n v="2"/>
    <n v="1"/>
    <n v="1"/>
    <x v="0"/>
    <x v="5"/>
    <s v="La Barrita de los Anegados, Isla Natividad, Baja California Sur"/>
    <x v="0"/>
    <n v="52.14"/>
    <n v="15.8"/>
    <n v="52.14"/>
    <n v="15.8"/>
    <n v="52.14"/>
    <n v="15.8"/>
    <s v="n/d"/>
    <s v="n/d"/>
    <x v="75"/>
    <x v="75"/>
    <n v="62.6"/>
    <n v="17"/>
    <n v="12"/>
    <x v="0"/>
    <x v="1"/>
    <x v="13"/>
    <n v="1"/>
    <n v="4"/>
    <n v="280"/>
  </r>
  <r>
    <s v="INLABA-100809-RV-1-1-MAM"/>
    <s v="Roberto Vazquez"/>
    <d v="2009-08-10T00:00:00"/>
    <x v="3"/>
    <d v="1899-12-30T09:57:00"/>
    <d v="1899-12-30T10:32:00"/>
    <x v="35"/>
    <n v="2"/>
    <n v="1"/>
    <n v="1"/>
    <x v="0"/>
    <x v="5"/>
    <s v="La Barrita de los Anegados, Isla Natividad, Baja California Sur"/>
    <x v="0"/>
    <n v="52.14"/>
    <n v="15.8"/>
    <n v="52.14"/>
    <n v="15.8"/>
    <n v="52.14"/>
    <n v="15.8"/>
    <s v="n/d"/>
    <s v="n/d"/>
    <x v="75"/>
    <x v="75"/>
    <n v="62.6"/>
    <n v="17"/>
    <n v="12"/>
    <x v="0"/>
    <x v="2"/>
    <x v="8"/>
    <n v="1"/>
    <n v="12"/>
    <n v="280"/>
  </r>
  <r>
    <s v="INLABA-100809-RV-1-1-MAM"/>
    <s v="Roberto Vazquez"/>
    <d v="2009-08-10T00:00:00"/>
    <x v="3"/>
    <d v="1899-12-30T09:57:00"/>
    <d v="1899-12-30T10:32:00"/>
    <x v="35"/>
    <n v="2"/>
    <n v="1"/>
    <n v="1"/>
    <x v="0"/>
    <x v="5"/>
    <s v="La Barrita de los Anegados, Isla Natividad, Baja California Sur"/>
    <x v="0"/>
    <n v="52.14"/>
    <n v="15.8"/>
    <n v="52.14"/>
    <n v="15.8"/>
    <n v="52.14"/>
    <n v="15.8"/>
    <s v="n/d"/>
    <s v="n/d"/>
    <x v="75"/>
    <x v="75"/>
    <n v="62.6"/>
    <n v="17"/>
    <n v="12"/>
    <x v="0"/>
    <x v="2"/>
    <x v="11"/>
    <n v="1"/>
    <n v="12"/>
    <n v="280"/>
  </r>
  <r>
    <s v="INLABA-100809-RV-1-1-MAM"/>
    <s v="Roberto Vazquez"/>
    <d v="2009-08-10T00:00:00"/>
    <x v="3"/>
    <d v="1899-12-30T09:57:00"/>
    <d v="1899-12-30T10:32:00"/>
    <x v="35"/>
    <n v="2"/>
    <n v="1"/>
    <n v="1"/>
    <x v="0"/>
    <x v="5"/>
    <s v="La Barrita de los Anegados, Isla Natividad, Baja California Sur"/>
    <x v="0"/>
    <n v="52.14"/>
    <n v="15.8"/>
    <n v="52.14"/>
    <n v="15.8"/>
    <n v="52.14"/>
    <n v="15.8"/>
    <s v="n/d"/>
    <s v="n/d"/>
    <x v="75"/>
    <x v="75"/>
    <n v="62.6"/>
    <n v="17"/>
    <n v="12"/>
    <x v="0"/>
    <x v="3"/>
    <x v="3"/>
    <n v="1"/>
    <n v="14"/>
    <n v="280"/>
  </r>
  <r>
    <s v="INLABA-100809-RV-1-1-MAM"/>
    <s v="Roberto Vazquez"/>
    <d v="2009-08-10T00:00:00"/>
    <x v="3"/>
    <d v="1899-12-30T09:57:00"/>
    <d v="1899-12-30T10:32:00"/>
    <x v="35"/>
    <n v="2"/>
    <n v="1"/>
    <n v="1"/>
    <x v="0"/>
    <x v="5"/>
    <s v="La Barrita de los Anegados, Isla Natividad, Baja California Sur"/>
    <x v="0"/>
    <n v="52.14"/>
    <n v="15.8"/>
    <n v="52.14"/>
    <n v="15.8"/>
    <n v="52.14"/>
    <n v="15.8"/>
    <s v="n/d"/>
    <s v="n/d"/>
    <x v="75"/>
    <x v="75"/>
    <n v="62.6"/>
    <n v="17"/>
    <n v="12"/>
    <x v="0"/>
    <x v="3"/>
    <x v="9"/>
    <n v="1"/>
    <n v="14"/>
    <n v="280"/>
  </r>
  <r>
    <s v="INLABA-100809-RV-1-1-MAM"/>
    <s v="Roberto Vazquez"/>
    <d v="2009-08-10T00:00:00"/>
    <x v="3"/>
    <d v="1899-12-30T09:57:00"/>
    <d v="1899-12-30T10:32:00"/>
    <x v="35"/>
    <n v="2"/>
    <n v="1"/>
    <n v="1"/>
    <x v="0"/>
    <x v="5"/>
    <s v="La Barrita de los Anegados, Isla Natividad, Baja California Sur"/>
    <x v="0"/>
    <n v="52.14"/>
    <n v="15.8"/>
    <n v="52.14"/>
    <n v="15.8"/>
    <n v="52.14"/>
    <n v="15.8"/>
    <s v="n/d"/>
    <s v="n/d"/>
    <x v="75"/>
    <x v="75"/>
    <n v="62.6"/>
    <n v="17"/>
    <n v="12"/>
    <x v="0"/>
    <x v="3"/>
    <x v="12"/>
    <n v="1"/>
    <n v="14"/>
    <n v="280"/>
  </r>
  <r>
    <s v="INLABA-100809-RV-1-1-MAM"/>
    <s v="Roberto Vazquez"/>
    <d v="2009-08-10T00:00:00"/>
    <x v="3"/>
    <d v="1899-12-30T09:57:00"/>
    <d v="1899-12-30T10:32:00"/>
    <x v="35"/>
    <n v="2"/>
    <n v="1"/>
    <n v="1"/>
    <x v="0"/>
    <x v="5"/>
    <s v="La Barrita de los Anegados, Isla Natividad, Baja California Sur"/>
    <x v="0"/>
    <n v="52.14"/>
    <n v="15.8"/>
    <n v="52.14"/>
    <n v="15.8"/>
    <n v="52.14"/>
    <n v="15.8"/>
    <s v="n/d"/>
    <s v="n/d"/>
    <x v="75"/>
    <x v="75"/>
    <n v="62.6"/>
    <n v="17"/>
    <n v="12"/>
    <x v="0"/>
    <x v="3"/>
    <x v="16"/>
    <n v="1"/>
    <n v="14"/>
    <n v="280"/>
  </r>
  <r>
    <s v="INLABA-100809-RV-1-1-MAM"/>
    <s v="Roberto Vazquez"/>
    <d v="2009-08-10T00:00:00"/>
    <x v="3"/>
    <d v="1899-12-30T09:57:00"/>
    <d v="1899-12-30T10:32:00"/>
    <x v="35"/>
    <n v="2"/>
    <n v="1"/>
    <n v="1"/>
    <x v="0"/>
    <x v="5"/>
    <s v="La Barrita de los Anegados, Isla Natividad, Baja California Sur"/>
    <x v="0"/>
    <n v="52.14"/>
    <n v="15.8"/>
    <n v="52.14"/>
    <n v="15.8"/>
    <n v="52.14"/>
    <n v="15.8"/>
    <s v="n/d"/>
    <s v="n/d"/>
    <x v="75"/>
    <x v="75"/>
    <n v="62.6"/>
    <n v="17"/>
    <n v="12"/>
    <x v="0"/>
    <x v="3"/>
    <x v="16"/>
    <n v="1"/>
    <n v="14"/>
    <n v="280"/>
  </r>
  <r>
    <s v="INLABA-100809-RV-1-1-MAM"/>
    <s v="Roberto Vazquez"/>
    <d v="2009-08-10T00:00:00"/>
    <x v="3"/>
    <d v="1899-12-30T09:57:00"/>
    <d v="1899-12-30T10:32:00"/>
    <x v="35"/>
    <n v="2"/>
    <n v="1"/>
    <n v="1"/>
    <x v="0"/>
    <x v="5"/>
    <s v="La Barrita de los Anegados, Isla Natividad, Baja California Sur"/>
    <x v="0"/>
    <n v="52.14"/>
    <n v="15.8"/>
    <n v="52.14"/>
    <n v="15.8"/>
    <n v="52.14"/>
    <n v="15.8"/>
    <s v="n/d"/>
    <s v="n/d"/>
    <x v="75"/>
    <x v="75"/>
    <n v="62.6"/>
    <n v="17"/>
    <n v="12"/>
    <x v="0"/>
    <x v="4"/>
    <x v="12"/>
    <n v="1"/>
    <n v="15"/>
    <n v="280"/>
  </r>
  <r>
    <s v="INLABA-100809-RV-1-1-MAM"/>
    <s v="Roberto Vazquez"/>
    <d v="2009-08-10T00:00:00"/>
    <x v="3"/>
    <d v="1899-12-30T09:57:00"/>
    <d v="1899-12-30T10:32:00"/>
    <x v="35"/>
    <n v="2"/>
    <n v="1"/>
    <n v="1"/>
    <x v="0"/>
    <x v="5"/>
    <s v="La Barrita de los Anegados, Isla Natividad, Baja California Sur"/>
    <x v="0"/>
    <n v="52.14"/>
    <n v="15.8"/>
    <n v="52.14"/>
    <n v="15.8"/>
    <n v="52.14"/>
    <n v="15.8"/>
    <s v="n/d"/>
    <s v="n/d"/>
    <x v="75"/>
    <x v="75"/>
    <n v="62.6"/>
    <n v="17"/>
    <n v="12"/>
    <x v="0"/>
    <x v="4"/>
    <x v="12"/>
    <n v="1"/>
    <n v="15"/>
    <n v="280"/>
  </r>
  <r>
    <s v="INLABA-100809-RV-1-1-MAM"/>
    <s v="Roberto Vazquez"/>
    <d v="2009-08-10T00:00:00"/>
    <x v="3"/>
    <d v="1899-12-30T09:57:00"/>
    <d v="1899-12-30T10:32:00"/>
    <x v="35"/>
    <n v="2"/>
    <n v="1"/>
    <n v="1"/>
    <x v="0"/>
    <x v="5"/>
    <s v="La Barrita de los Anegados, Isla Natividad, Baja California Sur"/>
    <x v="0"/>
    <n v="52.14"/>
    <n v="15.8"/>
    <n v="52.14"/>
    <n v="15.8"/>
    <n v="52.14"/>
    <n v="15.8"/>
    <s v="n/d"/>
    <s v="n/d"/>
    <x v="75"/>
    <x v="75"/>
    <n v="62.6"/>
    <n v="17"/>
    <n v="12"/>
    <x v="0"/>
    <x v="4"/>
    <x v="16"/>
    <n v="1"/>
    <n v="15"/>
    <n v="280"/>
  </r>
  <r>
    <s v="INLABA-100809-RV-1-1-MAM"/>
    <s v="Roberto Vazquez"/>
    <d v="2009-08-10T00:00:00"/>
    <x v="3"/>
    <d v="1899-12-30T09:57:00"/>
    <d v="1899-12-30T10:32:00"/>
    <x v="35"/>
    <n v="2"/>
    <n v="1"/>
    <n v="1"/>
    <x v="0"/>
    <x v="5"/>
    <s v="La Barrita de los Anegados, Isla Natividad, Baja California Sur"/>
    <x v="0"/>
    <n v="52.14"/>
    <n v="15.8"/>
    <n v="52.14"/>
    <n v="15.8"/>
    <n v="52.14"/>
    <n v="15.8"/>
    <s v="n/d"/>
    <s v="n/d"/>
    <x v="75"/>
    <x v="75"/>
    <n v="62.6"/>
    <n v="17"/>
    <n v="12"/>
    <x v="0"/>
    <x v="5"/>
    <x v="0"/>
    <n v="1"/>
    <n v="21"/>
    <n v="280"/>
  </r>
  <r>
    <s v="INLABA-100809-RV-1-1-MAM"/>
    <s v="Roberto Vazquez"/>
    <d v="2009-08-10T00:00:00"/>
    <x v="3"/>
    <d v="1899-12-30T09:57:00"/>
    <d v="1899-12-30T10:32:00"/>
    <x v="35"/>
    <n v="2"/>
    <n v="1"/>
    <n v="1"/>
    <x v="0"/>
    <x v="5"/>
    <s v="La Barrita de los Anegados, Isla Natividad, Baja California Sur"/>
    <x v="0"/>
    <n v="52.14"/>
    <n v="15.8"/>
    <n v="52.14"/>
    <n v="15.8"/>
    <n v="52.14"/>
    <n v="15.8"/>
    <s v="n/d"/>
    <s v="n/d"/>
    <x v="75"/>
    <x v="75"/>
    <n v="62.6"/>
    <n v="17"/>
    <n v="12"/>
    <x v="0"/>
    <x v="6"/>
    <x v="9"/>
    <n v="1"/>
    <n v="25"/>
    <n v="280"/>
  </r>
  <r>
    <s v="INLABA-100809-RV-2-2-MAM"/>
    <s v="Roberto Vazquez"/>
    <d v="2009-08-10T00:00:00"/>
    <x v="3"/>
    <d v="1899-12-30T11:10:00"/>
    <d v="1899-12-30T12:03:00"/>
    <x v="0"/>
    <n v="2"/>
    <n v="2"/>
    <n v="2"/>
    <x v="1"/>
    <x v="5"/>
    <s v="La Barrita de los Anegados, Isla Natividad, Baja California Sur"/>
    <x v="0"/>
    <n v="20.79"/>
    <n v="6.3"/>
    <n v="20.79"/>
    <n v="6.3"/>
    <n v="20.79"/>
    <n v="6.3"/>
    <s v="n/d"/>
    <s v="n/d"/>
    <x v="76"/>
    <x v="76"/>
    <n v="59"/>
    <n v="15"/>
    <n v="5"/>
    <x v="0"/>
    <x v="1"/>
    <x v="7"/>
    <n v="1"/>
    <n v="21"/>
    <n v="280"/>
  </r>
  <r>
    <s v="INLABA-100809-RV-2-2-MAM"/>
    <s v="Roberto Vazquez"/>
    <d v="2009-08-10T00:00:00"/>
    <x v="3"/>
    <d v="1899-12-30T11:10:00"/>
    <d v="1899-12-30T12:03:00"/>
    <x v="0"/>
    <n v="2"/>
    <n v="2"/>
    <n v="2"/>
    <x v="1"/>
    <x v="5"/>
    <s v="La Barrita de los Anegados, Isla Natividad, Baja California Sur"/>
    <x v="0"/>
    <n v="20.79"/>
    <n v="6.3"/>
    <n v="20.79"/>
    <n v="6.3"/>
    <n v="20.79"/>
    <n v="6.3"/>
    <s v="n/d"/>
    <s v="n/d"/>
    <x v="76"/>
    <x v="76"/>
    <n v="59"/>
    <n v="15"/>
    <n v="5"/>
    <x v="0"/>
    <x v="2"/>
    <x v="10"/>
    <n v="1"/>
    <n v="31"/>
    <n v="280"/>
  </r>
  <r>
    <s v="INLABA-100809-RV-2-2-MAZ"/>
    <s v="Roberto Vazquez"/>
    <d v="2009-08-10T00:00:00"/>
    <x v="3"/>
    <d v="1899-12-30T11:10:00"/>
    <d v="1899-12-30T12:03:00"/>
    <x v="0"/>
    <n v="2"/>
    <n v="2"/>
    <n v="2"/>
    <x v="1"/>
    <x v="5"/>
    <s v="La Barrita de los Anegados, Isla Natividad, Baja California Sur"/>
    <x v="0"/>
    <n v="20.79"/>
    <n v="6.3"/>
    <n v="20.79"/>
    <n v="6.3"/>
    <n v="20.79"/>
    <n v="6.3"/>
    <s v="n/d"/>
    <s v="n/d"/>
    <x v="76"/>
    <x v="76"/>
    <n v="59"/>
    <n v="15"/>
    <n v="5"/>
    <x v="1"/>
    <x v="1"/>
    <x v="16"/>
    <n v="1"/>
    <n v="11"/>
    <n v="280"/>
  </r>
  <r>
    <s v="INLABA-100809-RV-2-2-MAZ"/>
    <s v="Roberto Vazquez"/>
    <d v="2009-08-10T00:00:00"/>
    <x v="3"/>
    <d v="1899-12-30T11:10:00"/>
    <d v="1899-12-30T12:03:00"/>
    <x v="0"/>
    <n v="2"/>
    <n v="2"/>
    <n v="2"/>
    <x v="1"/>
    <x v="5"/>
    <s v="La Barrita de los Anegados, Isla Natividad, Baja California Sur"/>
    <x v="0"/>
    <n v="20.79"/>
    <n v="6.3"/>
    <n v="20.79"/>
    <n v="6.3"/>
    <n v="20.79"/>
    <n v="6.3"/>
    <s v="n/d"/>
    <s v="n/d"/>
    <x v="76"/>
    <x v="76"/>
    <n v="59"/>
    <n v="15"/>
    <n v="5"/>
    <x v="1"/>
    <x v="1"/>
    <x v="19"/>
    <n v="1"/>
    <n v="11"/>
    <n v="280"/>
  </r>
  <r>
    <s v="INLABA-100809-RV-2-2-MAZ"/>
    <s v="Roberto Vazquez"/>
    <d v="2009-08-10T00:00:00"/>
    <x v="3"/>
    <d v="1899-12-30T11:10:00"/>
    <d v="1899-12-30T12:03:00"/>
    <x v="0"/>
    <n v="2"/>
    <n v="2"/>
    <n v="2"/>
    <x v="1"/>
    <x v="5"/>
    <s v="La Barrita de los Anegados, Isla Natividad, Baja California Sur"/>
    <x v="0"/>
    <n v="20.79"/>
    <n v="6.3"/>
    <n v="20.79"/>
    <n v="6.3"/>
    <n v="20.79"/>
    <n v="6.3"/>
    <s v="n/d"/>
    <s v="n/d"/>
    <x v="76"/>
    <x v="76"/>
    <n v="59"/>
    <n v="15"/>
    <n v="5"/>
    <x v="1"/>
    <x v="2"/>
    <x v="5"/>
    <n v="1"/>
    <n v="15"/>
    <n v="280"/>
  </r>
  <r>
    <s v="INLABA-100809-RV-2-2-MAZ"/>
    <s v="Roberto Vazquez"/>
    <d v="2009-08-10T00:00:00"/>
    <x v="3"/>
    <d v="1899-12-30T11:10:00"/>
    <d v="1899-12-30T12:03:00"/>
    <x v="0"/>
    <n v="2"/>
    <n v="2"/>
    <n v="2"/>
    <x v="1"/>
    <x v="5"/>
    <s v="La Barrita de los Anegados, Isla Natividad, Baja California Sur"/>
    <x v="0"/>
    <n v="20.79"/>
    <n v="6.3"/>
    <n v="20.79"/>
    <n v="6.3"/>
    <n v="20.79"/>
    <n v="6.3"/>
    <s v="n/d"/>
    <s v="n/d"/>
    <x v="76"/>
    <x v="76"/>
    <n v="59"/>
    <n v="15"/>
    <n v="5"/>
    <x v="1"/>
    <x v="2"/>
    <x v="5"/>
    <n v="1"/>
    <n v="15"/>
    <n v="280"/>
  </r>
  <r>
    <s v="INLABA-080809-RV-1-3-MAM"/>
    <s v="Roberto Vazquez"/>
    <d v="2009-08-08T00:00:00"/>
    <x v="3"/>
    <d v="1899-12-30T10:04:00"/>
    <d v="1899-12-30T10:47:00"/>
    <x v="30"/>
    <n v="2"/>
    <n v="1"/>
    <n v="3"/>
    <x v="2"/>
    <x v="5"/>
    <s v="La Barrita de los Anegados, Isla Natividad, Baja California Sur"/>
    <x v="0"/>
    <n v="36.959999999999994"/>
    <n v="11.2"/>
    <n v="33"/>
    <n v="10"/>
    <n v="36.959999999999994"/>
    <n v="11.2"/>
    <s v="n/d"/>
    <s v="n/d"/>
    <x v="77"/>
    <x v="77"/>
    <n v="62.6"/>
    <n v="17"/>
    <n v="10"/>
    <x v="0"/>
    <x v="1"/>
    <x v="11"/>
    <n v="1"/>
    <n v="7"/>
    <n v="320"/>
  </r>
  <r>
    <s v="INLABA-080809-RV-1-3-MAM"/>
    <s v="Roberto Vazquez"/>
    <d v="2009-08-08T00:00:00"/>
    <x v="3"/>
    <d v="1899-12-30T10:04:00"/>
    <d v="1899-12-30T10:47:00"/>
    <x v="30"/>
    <n v="2"/>
    <n v="1"/>
    <n v="3"/>
    <x v="2"/>
    <x v="5"/>
    <s v="La Barrita de los Anegados, Isla Natividad, Baja California Sur"/>
    <x v="0"/>
    <n v="36.959999999999994"/>
    <n v="11.2"/>
    <n v="33"/>
    <n v="10"/>
    <n v="36.959999999999994"/>
    <n v="11.2"/>
    <s v="n/d"/>
    <s v="n/d"/>
    <x v="77"/>
    <x v="77"/>
    <n v="62.6"/>
    <n v="17"/>
    <n v="10"/>
    <x v="0"/>
    <x v="1"/>
    <x v="12"/>
    <n v="1"/>
    <n v="7"/>
    <n v="320"/>
  </r>
  <r>
    <s v="INLABA-080809-RV-1-3-MAM"/>
    <s v="Roberto Vazquez"/>
    <d v="2009-08-08T00:00:00"/>
    <x v="3"/>
    <d v="1899-12-30T10:04:00"/>
    <d v="1899-12-30T10:47:00"/>
    <x v="30"/>
    <n v="2"/>
    <n v="1"/>
    <n v="3"/>
    <x v="2"/>
    <x v="5"/>
    <s v="La Barrita de los Anegados, Isla Natividad, Baja California Sur"/>
    <x v="0"/>
    <n v="36.959999999999994"/>
    <n v="11.2"/>
    <n v="33"/>
    <n v="10"/>
    <n v="36.959999999999994"/>
    <n v="11.2"/>
    <s v="n/d"/>
    <s v="n/d"/>
    <x v="77"/>
    <x v="77"/>
    <n v="62.6"/>
    <n v="17"/>
    <n v="10"/>
    <x v="0"/>
    <x v="2"/>
    <x v="6"/>
    <n v="1"/>
    <n v="10"/>
    <n v="320"/>
  </r>
  <r>
    <s v="INLABA-080809-RV-1-3-MAM"/>
    <s v="Roberto Vazquez"/>
    <d v="2009-08-08T00:00:00"/>
    <x v="3"/>
    <d v="1899-12-30T10:04:00"/>
    <d v="1899-12-30T10:47:00"/>
    <x v="30"/>
    <n v="2"/>
    <n v="1"/>
    <n v="3"/>
    <x v="2"/>
    <x v="5"/>
    <s v="La Barrita de los Anegados, Isla Natividad, Baja California Sur"/>
    <x v="0"/>
    <n v="36.959999999999994"/>
    <n v="11.2"/>
    <n v="33"/>
    <n v="10"/>
    <n v="36.959999999999994"/>
    <n v="11.2"/>
    <s v="n/d"/>
    <s v="n/d"/>
    <x v="77"/>
    <x v="77"/>
    <n v="62.6"/>
    <n v="17"/>
    <n v="10"/>
    <x v="0"/>
    <x v="3"/>
    <x v="4"/>
    <n v="1"/>
    <n v="19"/>
    <n v="320"/>
  </r>
  <r>
    <s v="INLABA-080809-RV-1-3-MAM"/>
    <s v="Roberto Vazquez"/>
    <d v="2009-08-08T00:00:00"/>
    <x v="3"/>
    <d v="1899-12-30T10:04:00"/>
    <d v="1899-12-30T10:47:00"/>
    <x v="30"/>
    <n v="2"/>
    <n v="1"/>
    <n v="3"/>
    <x v="2"/>
    <x v="5"/>
    <s v="La Barrita de los Anegados, Isla Natividad, Baja California Sur"/>
    <x v="0"/>
    <n v="36.959999999999994"/>
    <n v="11.2"/>
    <n v="33"/>
    <n v="10"/>
    <n v="36.959999999999994"/>
    <n v="11.2"/>
    <s v="n/d"/>
    <s v="n/d"/>
    <x v="77"/>
    <x v="77"/>
    <n v="62.6"/>
    <n v="17"/>
    <n v="10"/>
    <x v="0"/>
    <x v="4"/>
    <x v="8"/>
    <n v="1"/>
    <n v="26"/>
    <n v="320"/>
  </r>
  <r>
    <s v="INLABA-080809-RV-1-3-MAM"/>
    <s v="Roberto Vazquez"/>
    <d v="2009-08-08T00:00:00"/>
    <x v="3"/>
    <d v="1899-12-30T10:04:00"/>
    <d v="1899-12-30T10:47:00"/>
    <x v="30"/>
    <n v="2"/>
    <n v="1"/>
    <n v="3"/>
    <x v="2"/>
    <x v="5"/>
    <s v="La Barrita de los Anegados, Isla Natividad, Baja California Sur"/>
    <x v="0"/>
    <n v="36.959999999999994"/>
    <n v="11.2"/>
    <n v="33"/>
    <n v="10"/>
    <n v="36.959999999999994"/>
    <n v="11.2"/>
    <s v="n/d"/>
    <s v="n/d"/>
    <x v="77"/>
    <x v="77"/>
    <n v="62.6"/>
    <n v="17"/>
    <n v="10"/>
    <x v="0"/>
    <x v="4"/>
    <x v="10"/>
    <n v="1"/>
    <n v="26"/>
    <n v="320"/>
  </r>
  <r>
    <s v="INLABA-080809-RV-1-3-MAM"/>
    <s v="Roberto Vazquez"/>
    <d v="2009-08-08T00:00:00"/>
    <x v="3"/>
    <d v="1899-12-30T10:04:00"/>
    <d v="1899-12-30T10:47:00"/>
    <x v="30"/>
    <n v="2"/>
    <n v="1"/>
    <n v="3"/>
    <x v="2"/>
    <x v="5"/>
    <s v="La Barrita de los Anegados, Isla Natividad, Baja California Sur"/>
    <x v="0"/>
    <n v="36.959999999999994"/>
    <n v="11.2"/>
    <n v="33"/>
    <n v="10"/>
    <n v="36.959999999999994"/>
    <n v="11.2"/>
    <s v="n/d"/>
    <s v="n/d"/>
    <x v="77"/>
    <x v="77"/>
    <n v="62.6"/>
    <n v="17"/>
    <n v="10"/>
    <x v="0"/>
    <x v="5"/>
    <x v="3"/>
    <n v="1"/>
    <n v="38"/>
    <n v="320"/>
  </r>
  <r>
    <s v="INLABA-080809-RV-1-3-MAM"/>
    <s v="Roberto Vazquez"/>
    <d v="2009-08-08T00:00:00"/>
    <x v="3"/>
    <d v="1899-12-30T10:04:00"/>
    <d v="1899-12-30T10:47:00"/>
    <x v="30"/>
    <n v="2"/>
    <n v="1"/>
    <n v="3"/>
    <x v="2"/>
    <x v="5"/>
    <s v="La Barrita de los Anegados, Isla Natividad, Baja California Sur"/>
    <x v="0"/>
    <n v="36.959999999999994"/>
    <n v="11.2"/>
    <n v="33"/>
    <n v="10"/>
    <n v="36.959999999999994"/>
    <n v="11.2"/>
    <s v="n/d"/>
    <s v="n/d"/>
    <x v="77"/>
    <x v="77"/>
    <n v="62.6"/>
    <n v="17"/>
    <n v="10"/>
    <x v="0"/>
    <x v="5"/>
    <x v="8"/>
    <n v="1"/>
    <n v="38"/>
    <n v="320"/>
  </r>
  <r>
    <s v="INLABA-080809-RV-1-3-MAZ"/>
    <s v="Roberto Vazquez"/>
    <d v="2009-08-08T00:00:00"/>
    <x v="3"/>
    <d v="1899-12-30T10:04:00"/>
    <d v="1899-12-30T10:47:00"/>
    <x v="30"/>
    <n v="2"/>
    <n v="1"/>
    <n v="3"/>
    <x v="2"/>
    <x v="5"/>
    <s v="La Barrita de los Anegados, Isla Natividad, Baja California Sur"/>
    <x v="0"/>
    <n v="36.959999999999994"/>
    <n v="11.2"/>
    <n v="33"/>
    <n v="10"/>
    <n v="36.959999999999994"/>
    <n v="11.2"/>
    <s v="n/d"/>
    <s v="n/d"/>
    <x v="77"/>
    <x v="77"/>
    <n v="62.6"/>
    <n v="17"/>
    <n v="10"/>
    <x v="1"/>
    <x v="25"/>
    <x v="23"/>
    <n v="0"/>
    <m/>
    <n v="320"/>
  </r>
  <r>
    <s v="INLAPL-010809-RV-2-2-MAZ"/>
    <s v="Jhonatan Castro"/>
    <d v="2009-08-01T00:00:00"/>
    <x v="3"/>
    <d v="1899-12-30T13:31:00"/>
    <d v="1899-12-30T14:22:00"/>
    <x v="23"/>
    <n v="2"/>
    <n v="2"/>
    <n v="2"/>
    <x v="1"/>
    <x v="1"/>
    <s v="La Plana/Las Cuevas, Isla Natividad, Baja California Sur"/>
    <x v="1"/>
    <n v="20.46"/>
    <n v="6.2"/>
    <n v="19.47"/>
    <n v="5.9"/>
    <n v="20.46"/>
    <n v="6.2"/>
    <s v="n/d"/>
    <s v="n/d"/>
    <x v="78"/>
    <x v="78"/>
    <n v="62.6"/>
    <n v="17"/>
    <n v="5"/>
    <x v="1"/>
    <x v="1"/>
    <x v="16"/>
    <n v="1"/>
    <n v="2"/>
    <n v="30"/>
  </r>
  <r>
    <s v="INLAPL-010809-RV-2-2-MAZ"/>
    <s v="Jhonatan Castro"/>
    <d v="2009-08-01T00:00:00"/>
    <x v="3"/>
    <d v="1899-12-30T13:31:00"/>
    <d v="1899-12-30T14:22:00"/>
    <x v="23"/>
    <n v="2"/>
    <n v="2"/>
    <n v="2"/>
    <x v="1"/>
    <x v="1"/>
    <s v="La Plana/Las Cuevas, Isla Natividad, Baja California Sur"/>
    <x v="1"/>
    <n v="20.46"/>
    <n v="6.2"/>
    <n v="19.47"/>
    <n v="5.9"/>
    <n v="20.46"/>
    <n v="6.2"/>
    <s v="n/d"/>
    <s v="n/d"/>
    <x v="78"/>
    <x v="78"/>
    <n v="62.6"/>
    <n v="17"/>
    <n v="5"/>
    <x v="1"/>
    <x v="1"/>
    <x v="17"/>
    <n v="1"/>
    <n v="2"/>
    <n v="30"/>
  </r>
  <r>
    <s v="INLAPL-010809-RV-2-2-MAZ"/>
    <s v="Jhonatan Castro"/>
    <d v="2009-08-01T00:00:00"/>
    <x v="3"/>
    <d v="1899-12-30T13:31:00"/>
    <d v="1899-12-30T14:22:00"/>
    <x v="23"/>
    <n v="2"/>
    <n v="2"/>
    <n v="2"/>
    <x v="1"/>
    <x v="1"/>
    <s v="La Plana/Las Cuevas, Isla Natividad, Baja California Sur"/>
    <x v="1"/>
    <n v="20.46"/>
    <n v="6.2"/>
    <n v="19.47"/>
    <n v="5.9"/>
    <n v="20.46"/>
    <n v="6.2"/>
    <s v="n/d"/>
    <s v="n/d"/>
    <x v="78"/>
    <x v="78"/>
    <n v="62.6"/>
    <n v="17"/>
    <n v="5"/>
    <x v="1"/>
    <x v="2"/>
    <x v="11"/>
    <n v="1"/>
    <n v="6"/>
    <n v="30"/>
  </r>
  <r>
    <s v="INLAPL-010809-RV-2-2-MAZ"/>
    <s v="Jhonatan Castro"/>
    <d v="2009-08-01T00:00:00"/>
    <x v="3"/>
    <d v="1899-12-30T13:31:00"/>
    <d v="1899-12-30T14:22:00"/>
    <x v="23"/>
    <n v="2"/>
    <n v="2"/>
    <n v="2"/>
    <x v="1"/>
    <x v="1"/>
    <s v="La Plana/Las Cuevas, Isla Natividad, Baja California Sur"/>
    <x v="1"/>
    <n v="20.46"/>
    <n v="6.2"/>
    <n v="19.47"/>
    <n v="5.9"/>
    <n v="20.46"/>
    <n v="6.2"/>
    <s v="n/d"/>
    <s v="n/d"/>
    <x v="78"/>
    <x v="78"/>
    <n v="62.6"/>
    <n v="17"/>
    <n v="5"/>
    <x v="1"/>
    <x v="3"/>
    <x v="14"/>
    <n v="1"/>
    <n v="22"/>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1"/>
    <x v="9"/>
    <n v="1"/>
    <n v="2"/>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1"/>
    <x v="13"/>
    <n v="1"/>
    <n v="2"/>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1"/>
    <x v="17"/>
    <n v="1"/>
    <n v="2"/>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2"/>
    <x v="13"/>
    <n v="1"/>
    <n v="6"/>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2"/>
    <x v="16"/>
    <n v="1"/>
    <n v="6"/>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2"/>
    <x v="17"/>
    <n v="1"/>
    <n v="6"/>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3"/>
    <x v="1"/>
    <n v="1"/>
    <n v="14"/>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3"/>
    <x v="12"/>
    <n v="1"/>
    <n v="14"/>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3"/>
    <x v="16"/>
    <n v="1"/>
    <n v="14"/>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3"/>
    <x v="16"/>
    <n v="1"/>
    <n v="14"/>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3"/>
    <x v="14"/>
    <n v="1"/>
    <n v="14"/>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3"/>
    <x v="14"/>
    <n v="1"/>
    <n v="14"/>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3"/>
    <x v="17"/>
    <n v="1"/>
    <n v="14"/>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3"/>
    <x v="18"/>
    <n v="1"/>
    <n v="14"/>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3"/>
    <x v="19"/>
    <n v="1"/>
    <n v="14"/>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4"/>
    <x v="13"/>
    <n v="1"/>
    <n v="16"/>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4"/>
    <x v="16"/>
    <n v="1"/>
    <n v="16"/>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4"/>
    <x v="14"/>
    <n v="1"/>
    <n v="16"/>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4"/>
    <x v="19"/>
    <n v="1"/>
    <n v="16"/>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5"/>
    <x v="16"/>
    <n v="1"/>
    <n v="20"/>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5"/>
    <x v="14"/>
    <n v="1"/>
    <n v="20"/>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6"/>
    <x v="2"/>
    <n v="1"/>
    <n v="22"/>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6"/>
    <x v="13"/>
    <n v="1"/>
    <n v="22"/>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6"/>
    <x v="17"/>
    <n v="1"/>
    <n v="22"/>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6"/>
    <x v="17"/>
    <n v="1"/>
    <n v="22"/>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6"/>
    <x v="18"/>
    <n v="1"/>
    <n v="22"/>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6"/>
    <x v="18"/>
    <n v="1"/>
    <n v="22"/>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7"/>
    <x v="4"/>
    <n v="1"/>
    <n v="29"/>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7"/>
    <x v="9"/>
    <n v="1"/>
    <n v="29"/>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7"/>
    <x v="16"/>
    <n v="1"/>
    <n v="29"/>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7"/>
    <x v="19"/>
    <n v="1"/>
    <n v="29"/>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8"/>
    <x v="4"/>
    <n v="1"/>
    <n v="37"/>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8"/>
    <x v="8"/>
    <n v="1"/>
    <n v="37"/>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8"/>
    <x v="18"/>
    <n v="1"/>
    <n v="37"/>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9"/>
    <x v="13"/>
    <n v="1"/>
    <n v="39"/>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9"/>
    <x v="14"/>
    <n v="1"/>
    <n v="39"/>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9"/>
    <x v="17"/>
    <n v="1"/>
    <n v="39"/>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10"/>
    <x v="11"/>
    <n v="1"/>
    <n v="47"/>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10"/>
    <x v="16"/>
    <n v="1"/>
    <n v="47"/>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10"/>
    <x v="14"/>
    <n v="1"/>
    <n v="47"/>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10"/>
    <x v="17"/>
    <n v="1"/>
    <n v="47"/>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10"/>
    <x v="18"/>
    <n v="1"/>
    <n v="47"/>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10"/>
    <x v="18"/>
    <n v="1"/>
    <n v="47"/>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10"/>
    <x v="19"/>
    <n v="1"/>
    <n v="47"/>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10"/>
    <x v="20"/>
    <n v="1"/>
    <n v="47"/>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11"/>
    <x v="17"/>
    <n v="1"/>
    <n v="49"/>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11"/>
    <x v="18"/>
    <n v="1"/>
    <n v="49"/>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11"/>
    <x v="19"/>
    <n v="1"/>
    <n v="49"/>
    <n v="30"/>
  </r>
  <r>
    <s v="INLAPL-010809-RV-2-2-MAM"/>
    <s v="Jhonatan Castro"/>
    <d v="2009-08-01T00:00:00"/>
    <x v="3"/>
    <d v="1899-12-30T13:31:00"/>
    <d v="1899-12-30T14:22:00"/>
    <x v="23"/>
    <n v="2"/>
    <n v="2"/>
    <n v="2"/>
    <x v="1"/>
    <x v="1"/>
    <s v="La Plana/Las Cuevas, Isla Natividad, Baja California Sur"/>
    <x v="1"/>
    <n v="20.46"/>
    <n v="6.2"/>
    <n v="19.47"/>
    <n v="5.9"/>
    <n v="20.46"/>
    <n v="6.2"/>
    <s v="n/d"/>
    <s v="n/d"/>
    <x v="78"/>
    <x v="78"/>
    <n v="62.6"/>
    <n v="17"/>
    <n v="5"/>
    <x v="0"/>
    <x v="11"/>
    <x v="20"/>
    <n v="1"/>
    <n v="49"/>
    <n v="30"/>
  </r>
  <r>
    <s v="INPUPR-070809-RV-1-3-MAZ"/>
    <s v="Roberto Vazquez"/>
    <d v="2009-08-07T00:00:00"/>
    <x v="3"/>
    <d v="1899-12-30T08:30:00"/>
    <d v="1899-12-30T09:40:00"/>
    <x v="18"/>
    <n v="2"/>
    <n v="1"/>
    <n v="3"/>
    <x v="2"/>
    <x v="3"/>
    <s v="Punta Prieta, Isla Natividad Baja California Sur"/>
    <x v="1"/>
    <n v="63.359999999999992"/>
    <n v="19.2"/>
    <n v="63.359999999999992"/>
    <n v="19.2"/>
    <n v="63.359999999999992"/>
    <n v="19.2"/>
    <s v="n/d"/>
    <s v="n/d"/>
    <x v="73"/>
    <x v="73"/>
    <n v="59"/>
    <n v="15"/>
    <n v="7"/>
    <x v="1"/>
    <x v="25"/>
    <x v="23"/>
    <n v="0"/>
    <m/>
    <n v="270"/>
  </r>
  <r>
    <s v="INPUPR-070809-RV-1-3-MAM"/>
    <s v="Roberto Vazquez"/>
    <d v="2009-08-07T00:00:00"/>
    <x v="3"/>
    <d v="1899-12-30T08:30:00"/>
    <d v="1899-12-30T09:40:00"/>
    <x v="18"/>
    <n v="2"/>
    <n v="1"/>
    <n v="3"/>
    <x v="2"/>
    <x v="3"/>
    <s v="Punta Prieta, Isla Natividad Baja California Sur"/>
    <x v="1"/>
    <n v="63.359999999999992"/>
    <n v="19.2"/>
    <n v="63.359999999999992"/>
    <n v="19.2"/>
    <n v="63.359999999999992"/>
    <n v="19.2"/>
    <s v="n/d"/>
    <s v="n/d"/>
    <x v="73"/>
    <x v="73"/>
    <n v="59"/>
    <n v="15"/>
    <n v="5"/>
    <x v="0"/>
    <x v="1"/>
    <x v="11"/>
    <n v="1"/>
    <n v="4"/>
    <n v="270"/>
  </r>
  <r>
    <s v="INPUPR-070809-RV-1-3-MAM"/>
    <s v="Roberto Vazquez"/>
    <d v="2009-08-07T00:00:00"/>
    <x v="3"/>
    <d v="1899-12-30T08:30:00"/>
    <d v="1899-12-30T09:40:00"/>
    <x v="18"/>
    <n v="2"/>
    <n v="1"/>
    <n v="3"/>
    <x v="2"/>
    <x v="3"/>
    <s v="Punta Prieta, Isla Natividad Baja California Sur"/>
    <x v="1"/>
    <n v="63.359999999999992"/>
    <n v="19.2"/>
    <n v="63.359999999999992"/>
    <n v="19.2"/>
    <n v="63.359999999999992"/>
    <n v="19.2"/>
    <s v="n/d"/>
    <s v="n/d"/>
    <x v="73"/>
    <x v="73"/>
    <n v="59"/>
    <n v="15"/>
    <n v="5"/>
    <x v="0"/>
    <x v="2"/>
    <x v="7"/>
    <n v="1"/>
    <n v="5"/>
    <n v="270"/>
  </r>
  <r>
    <s v="INPUPR-070809-RV-1-3-MAM"/>
    <s v="Roberto Vazquez"/>
    <d v="2009-08-07T00:00:00"/>
    <x v="3"/>
    <d v="1899-12-30T08:30:00"/>
    <d v="1899-12-30T09:40:00"/>
    <x v="18"/>
    <n v="2"/>
    <n v="1"/>
    <n v="3"/>
    <x v="2"/>
    <x v="3"/>
    <s v="Punta Prieta, Isla Natividad Baja California Sur"/>
    <x v="1"/>
    <n v="63.359999999999992"/>
    <n v="19.2"/>
    <n v="63.359999999999992"/>
    <n v="19.2"/>
    <n v="63.359999999999992"/>
    <n v="19.2"/>
    <s v="n/d"/>
    <s v="n/d"/>
    <x v="73"/>
    <x v="73"/>
    <n v="59"/>
    <n v="15"/>
    <n v="5"/>
    <x v="0"/>
    <x v="2"/>
    <x v="13"/>
    <n v="1"/>
    <n v="5"/>
    <n v="270"/>
  </r>
  <r>
    <s v="INPUPR-070809-RV-1-3-MAM"/>
    <s v="Roberto Vazquez"/>
    <d v="2009-08-07T00:00:00"/>
    <x v="3"/>
    <d v="1899-12-30T08:30:00"/>
    <d v="1899-12-30T09:40:00"/>
    <x v="18"/>
    <n v="2"/>
    <n v="1"/>
    <n v="3"/>
    <x v="2"/>
    <x v="3"/>
    <s v="Punta Prieta, Isla Natividad Baja California Sur"/>
    <x v="1"/>
    <n v="63.359999999999992"/>
    <n v="19.2"/>
    <n v="63.359999999999992"/>
    <n v="19.2"/>
    <n v="63.359999999999992"/>
    <n v="19.2"/>
    <s v="n/d"/>
    <s v="n/d"/>
    <x v="73"/>
    <x v="73"/>
    <n v="59"/>
    <n v="15"/>
    <n v="5"/>
    <x v="0"/>
    <x v="3"/>
    <x v="0"/>
    <n v="1"/>
    <n v="7"/>
    <n v="270"/>
  </r>
  <r>
    <s v="INPUPR-070809-RV-1-3-MAM"/>
    <s v="Roberto Vazquez"/>
    <d v="2009-08-07T00:00:00"/>
    <x v="3"/>
    <d v="1899-12-30T08:30:00"/>
    <d v="1899-12-30T09:40:00"/>
    <x v="18"/>
    <n v="2"/>
    <n v="1"/>
    <n v="3"/>
    <x v="2"/>
    <x v="3"/>
    <s v="Punta Prieta, Isla Natividad Baja California Sur"/>
    <x v="1"/>
    <n v="63.359999999999992"/>
    <n v="19.2"/>
    <n v="63.359999999999992"/>
    <n v="19.2"/>
    <n v="63.359999999999992"/>
    <n v="19.2"/>
    <s v="n/d"/>
    <s v="n/d"/>
    <x v="73"/>
    <x v="73"/>
    <n v="59"/>
    <n v="15"/>
    <n v="5"/>
    <x v="0"/>
    <x v="3"/>
    <x v="11"/>
    <n v="1"/>
    <n v="7"/>
    <n v="270"/>
  </r>
  <r>
    <s v="INPUPR-070809-RV-1-3-MAM"/>
    <s v="Roberto Vazquez"/>
    <d v="2009-08-07T00:00:00"/>
    <x v="3"/>
    <d v="1899-12-30T08:30:00"/>
    <d v="1899-12-30T09:40:00"/>
    <x v="18"/>
    <n v="2"/>
    <n v="1"/>
    <n v="3"/>
    <x v="2"/>
    <x v="3"/>
    <s v="Punta Prieta, Isla Natividad Baja California Sur"/>
    <x v="1"/>
    <n v="63.359999999999992"/>
    <n v="19.2"/>
    <n v="63.359999999999992"/>
    <n v="19.2"/>
    <n v="63.359999999999992"/>
    <n v="19.2"/>
    <s v="n/d"/>
    <s v="n/d"/>
    <x v="73"/>
    <x v="73"/>
    <n v="59"/>
    <n v="15"/>
    <n v="5"/>
    <x v="0"/>
    <x v="4"/>
    <x v="11"/>
    <n v="1"/>
    <n v="14"/>
    <n v="270"/>
  </r>
  <r>
    <s v="INPUPR-070809-RV-1-3-MAM"/>
    <s v="Roberto Vazquez"/>
    <d v="2009-08-07T00:00:00"/>
    <x v="3"/>
    <d v="1899-12-30T08:30:00"/>
    <d v="1899-12-30T09:40:00"/>
    <x v="18"/>
    <n v="2"/>
    <n v="1"/>
    <n v="3"/>
    <x v="2"/>
    <x v="3"/>
    <s v="Punta Prieta, Isla Natividad Baja California Sur"/>
    <x v="1"/>
    <n v="63.359999999999992"/>
    <n v="19.2"/>
    <n v="63.359999999999992"/>
    <n v="19.2"/>
    <n v="63.359999999999992"/>
    <n v="19.2"/>
    <s v="n/d"/>
    <s v="n/d"/>
    <x v="73"/>
    <x v="73"/>
    <n v="59"/>
    <n v="15"/>
    <n v="5"/>
    <x v="0"/>
    <x v="4"/>
    <x v="12"/>
    <n v="1"/>
    <n v="14"/>
    <n v="270"/>
  </r>
  <r>
    <s v="INPUPR-070809-RV-1-3-MAM"/>
    <s v="Roberto Vazquez"/>
    <d v="2009-08-07T00:00:00"/>
    <x v="3"/>
    <d v="1899-12-30T08:30:00"/>
    <d v="1899-12-30T09:40:00"/>
    <x v="18"/>
    <n v="2"/>
    <n v="1"/>
    <n v="3"/>
    <x v="2"/>
    <x v="3"/>
    <s v="Punta Prieta, Isla Natividad Baja California Sur"/>
    <x v="1"/>
    <n v="63.359999999999992"/>
    <n v="19.2"/>
    <n v="63.359999999999992"/>
    <n v="19.2"/>
    <n v="63.359999999999992"/>
    <n v="19.2"/>
    <s v="n/d"/>
    <s v="n/d"/>
    <x v="73"/>
    <x v="73"/>
    <n v="59"/>
    <n v="15"/>
    <n v="5"/>
    <x v="0"/>
    <x v="5"/>
    <x v="11"/>
    <n v="1"/>
    <n v="17"/>
    <n v="270"/>
  </r>
  <r>
    <s v="INPUPR-070809-RV-1-3-MAM"/>
    <s v="Roberto Vazquez"/>
    <d v="2009-08-07T00:00:00"/>
    <x v="3"/>
    <d v="1899-12-30T08:30:00"/>
    <d v="1899-12-30T09:40:00"/>
    <x v="18"/>
    <n v="2"/>
    <n v="1"/>
    <n v="3"/>
    <x v="2"/>
    <x v="3"/>
    <s v="Punta Prieta, Isla Natividad Baja California Sur"/>
    <x v="1"/>
    <n v="63.359999999999992"/>
    <n v="19.2"/>
    <n v="63.359999999999992"/>
    <n v="19.2"/>
    <n v="63.359999999999992"/>
    <n v="19.2"/>
    <s v="n/d"/>
    <s v="n/d"/>
    <x v="73"/>
    <x v="73"/>
    <n v="59"/>
    <n v="15"/>
    <n v="5"/>
    <x v="0"/>
    <x v="5"/>
    <x v="13"/>
    <n v="1"/>
    <n v="17"/>
    <n v="270"/>
  </r>
  <r>
    <s v="INPUPR-070809-RV-1-3-MAM"/>
    <s v="Roberto Vazquez"/>
    <d v="2009-08-07T00:00:00"/>
    <x v="3"/>
    <d v="1899-12-30T08:30:00"/>
    <d v="1899-12-30T09:40:00"/>
    <x v="18"/>
    <n v="2"/>
    <n v="1"/>
    <n v="3"/>
    <x v="2"/>
    <x v="3"/>
    <s v="Punta Prieta, Isla Natividad Baja California Sur"/>
    <x v="1"/>
    <n v="63.359999999999992"/>
    <n v="19.2"/>
    <n v="63.359999999999992"/>
    <n v="19.2"/>
    <n v="63.359999999999992"/>
    <n v="19.2"/>
    <s v="n/d"/>
    <s v="n/d"/>
    <x v="73"/>
    <x v="73"/>
    <n v="59"/>
    <n v="15"/>
    <n v="5"/>
    <x v="0"/>
    <x v="6"/>
    <x v="11"/>
    <n v="1"/>
    <n v="19"/>
    <n v="270"/>
  </r>
  <r>
    <s v="INPUPR-070809-RV-1-3-MAM"/>
    <s v="Roberto Vazquez"/>
    <d v="2009-08-07T00:00:00"/>
    <x v="3"/>
    <d v="1899-12-30T08:30:00"/>
    <d v="1899-12-30T09:40:00"/>
    <x v="18"/>
    <n v="2"/>
    <n v="1"/>
    <n v="3"/>
    <x v="2"/>
    <x v="3"/>
    <s v="Punta Prieta, Isla Natividad Baja California Sur"/>
    <x v="1"/>
    <n v="63.359999999999992"/>
    <n v="19.2"/>
    <n v="63.359999999999992"/>
    <n v="19.2"/>
    <n v="63.359999999999992"/>
    <n v="19.2"/>
    <s v="n/d"/>
    <s v="n/d"/>
    <x v="73"/>
    <x v="73"/>
    <n v="59"/>
    <n v="15"/>
    <n v="5"/>
    <x v="0"/>
    <x v="7"/>
    <x v="12"/>
    <n v="1"/>
    <n v="20"/>
    <n v="270"/>
  </r>
  <r>
    <s v="INPUPR-070809-RV-1-3-MAM"/>
    <s v="Roberto Vazquez"/>
    <d v="2009-08-07T00:00:00"/>
    <x v="3"/>
    <d v="1899-12-30T08:30:00"/>
    <d v="1899-12-30T09:40:00"/>
    <x v="18"/>
    <n v="2"/>
    <n v="1"/>
    <n v="3"/>
    <x v="2"/>
    <x v="3"/>
    <s v="Punta Prieta, Isla Natividad Baja California Sur"/>
    <x v="1"/>
    <n v="63.359999999999992"/>
    <n v="19.2"/>
    <n v="63.359999999999992"/>
    <n v="19.2"/>
    <n v="63.359999999999992"/>
    <n v="19.2"/>
    <s v="n/d"/>
    <s v="n/d"/>
    <x v="73"/>
    <x v="73"/>
    <n v="59"/>
    <n v="15"/>
    <n v="5"/>
    <x v="0"/>
    <x v="8"/>
    <x v="12"/>
    <n v="1"/>
    <n v="21"/>
    <n v="270"/>
  </r>
  <r>
    <s v="INPUPR-070809-RV-2-4-MAZ"/>
    <s v="Roberto Vazquez"/>
    <d v="2009-08-07T00:00:00"/>
    <x v="3"/>
    <d v="1899-12-30T10:50:00"/>
    <d v="1899-12-30T11:35:00"/>
    <x v="14"/>
    <n v="2"/>
    <n v="2"/>
    <n v="4"/>
    <x v="3"/>
    <x v="3"/>
    <s v="Punta Prieta, Isla Natividad Baja California Sur"/>
    <x v="1"/>
    <n v="40.26"/>
    <n v="12.2"/>
    <n v="40.26"/>
    <n v="12.2"/>
    <n v="40.26"/>
    <n v="12.2"/>
    <s v="n/d"/>
    <s v="n/d"/>
    <x v="74"/>
    <x v="74"/>
    <e v="#VALUE!"/>
    <s v="n/d"/>
    <n v="5"/>
    <x v="1"/>
    <x v="1"/>
    <x v="17"/>
    <n v="1"/>
    <n v="10"/>
    <n v="240"/>
  </r>
  <r>
    <s v="INPUPR-070809-RV-2-4-MAZ"/>
    <s v="Roberto Vazquez"/>
    <d v="2009-08-07T00:00:00"/>
    <x v="3"/>
    <d v="1899-12-30T10:50:00"/>
    <d v="1899-12-30T11:35:00"/>
    <x v="14"/>
    <n v="2"/>
    <n v="2"/>
    <n v="4"/>
    <x v="3"/>
    <x v="3"/>
    <s v="Punta Prieta, Isla Natividad Baja California Sur"/>
    <x v="1"/>
    <n v="40.26"/>
    <n v="12.2"/>
    <n v="40.26"/>
    <n v="12.2"/>
    <n v="40.26"/>
    <n v="12.2"/>
    <s v="n/d"/>
    <s v="n/d"/>
    <x v="74"/>
    <x v="74"/>
    <e v="#VALUE!"/>
    <s v="n/d"/>
    <n v="5"/>
    <x v="1"/>
    <x v="2"/>
    <x v="16"/>
    <n v="1"/>
    <n v="14"/>
    <n v="240"/>
  </r>
  <r>
    <s v="INPUPR-070809-RV-2-4-MAZ"/>
    <s v="Roberto Vazquez"/>
    <d v="2009-08-07T00:00:00"/>
    <x v="3"/>
    <d v="1899-12-30T10:50:00"/>
    <d v="1899-12-30T11:35:00"/>
    <x v="14"/>
    <n v="2"/>
    <n v="2"/>
    <n v="4"/>
    <x v="3"/>
    <x v="3"/>
    <s v="Punta Prieta, Isla Natividad Baja California Sur"/>
    <x v="1"/>
    <n v="40.26"/>
    <n v="12.2"/>
    <n v="40.26"/>
    <n v="12.2"/>
    <n v="40.26"/>
    <n v="12.2"/>
    <s v="n/d"/>
    <s v="n/d"/>
    <x v="74"/>
    <x v="74"/>
    <e v="#VALUE!"/>
    <s v="n/d"/>
    <n v="5"/>
    <x v="1"/>
    <x v="3"/>
    <x v="12"/>
    <n v="1"/>
    <n v="18"/>
    <n v="240"/>
  </r>
  <r>
    <s v="INPUPR-070809-RV-2-4-MAZ"/>
    <s v="Roberto Vazquez"/>
    <d v="2009-08-07T00:00:00"/>
    <x v="3"/>
    <d v="1899-12-30T10:50:00"/>
    <d v="1899-12-30T11:35:00"/>
    <x v="14"/>
    <n v="2"/>
    <n v="2"/>
    <n v="4"/>
    <x v="3"/>
    <x v="3"/>
    <s v="Punta Prieta, Isla Natividad Baja California Sur"/>
    <x v="1"/>
    <n v="40.26"/>
    <n v="12.2"/>
    <n v="40.26"/>
    <n v="12.2"/>
    <n v="40.26"/>
    <n v="12.2"/>
    <s v="n/d"/>
    <s v="n/d"/>
    <x v="74"/>
    <x v="74"/>
    <e v="#VALUE!"/>
    <s v="n/d"/>
    <n v="5"/>
    <x v="1"/>
    <x v="3"/>
    <x v="17"/>
    <n v="1"/>
    <n v="18"/>
    <n v="240"/>
  </r>
  <r>
    <s v="INPUPR-070809-RV-2-4-MAZ"/>
    <s v="Roberto Vazquez"/>
    <d v="2009-08-07T00:00:00"/>
    <x v="3"/>
    <d v="1899-12-30T10:50:00"/>
    <d v="1899-12-30T11:35:00"/>
    <x v="14"/>
    <n v="2"/>
    <n v="2"/>
    <n v="4"/>
    <x v="3"/>
    <x v="3"/>
    <s v="Punta Prieta, Isla Natividad Baja California Sur"/>
    <x v="1"/>
    <n v="40.26"/>
    <n v="12.2"/>
    <n v="40.26"/>
    <n v="12.2"/>
    <n v="40.26"/>
    <n v="12.2"/>
    <s v="n/d"/>
    <s v="n/d"/>
    <x v="74"/>
    <x v="74"/>
    <e v="#VALUE!"/>
    <s v="n/d"/>
    <n v="5"/>
    <x v="1"/>
    <x v="4"/>
    <x v="10"/>
    <n v="1"/>
    <n v="25"/>
    <n v="240"/>
  </r>
  <r>
    <s v="INPUPR-070809-RV-2-4-MAZ"/>
    <s v="Roberto Vazquez"/>
    <d v="2009-08-07T00:00:00"/>
    <x v="3"/>
    <d v="1899-12-30T10:50:00"/>
    <d v="1899-12-30T11:35:00"/>
    <x v="14"/>
    <n v="2"/>
    <n v="2"/>
    <n v="4"/>
    <x v="3"/>
    <x v="3"/>
    <s v="Punta Prieta, Isla Natividad Baja California Sur"/>
    <x v="1"/>
    <n v="40.26"/>
    <n v="12.2"/>
    <n v="40.26"/>
    <n v="12.2"/>
    <n v="40.26"/>
    <n v="12.2"/>
    <s v="n/d"/>
    <s v="n/d"/>
    <x v="74"/>
    <x v="74"/>
    <e v="#VALUE!"/>
    <s v="n/d"/>
    <n v="5"/>
    <x v="1"/>
    <x v="5"/>
    <x v="14"/>
    <n v="1"/>
    <n v="41"/>
    <n v="240"/>
  </r>
  <r>
    <s v="INPUPR-070809-RV-2-4-MAM"/>
    <s v="Roberto Vazquez"/>
    <d v="2009-08-07T00:00:00"/>
    <x v="3"/>
    <d v="1899-12-30T10:50:00"/>
    <d v="1899-12-30T11:35:00"/>
    <x v="14"/>
    <n v="2"/>
    <n v="2"/>
    <n v="4"/>
    <x v="3"/>
    <x v="3"/>
    <s v="Punta Prieta, Isla Natividad Baja California Sur"/>
    <x v="1"/>
    <n v="40.26"/>
    <n v="12.2"/>
    <n v="40.26"/>
    <n v="12.2"/>
    <n v="40.26"/>
    <n v="12.2"/>
    <s v="n/d"/>
    <s v="n/d"/>
    <x v="74"/>
    <x v="74"/>
    <e v="#VALUE!"/>
    <s v="n/d"/>
    <n v="5"/>
    <x v="0"/>
    <x v="1"/>
    <x v="5"/>
    <n v="1"/>
    <n v="5"/>
    <n v="240"/>
  </r>
  <r>
    <s v="INPUPR-070809-RV-2-4-MAM"/>
    <s v="Roberto Vazquez"/>
    <d v="2009-08-07T00:00:00"/>
    <x v="3"/>
    <d v="1899-12-30T10:50:00"/>
    <d v="1899-12-30T11:35:00"/>
    <x v="14"/>
    <n v="2"/>
    <n v="2"/>
    <n v="4"/>
    <x v="3"/>
    <x v="3"/>
    <s v="Punta Prieta, Isla Natividad Baja California Sur"/>
    <x v="1"/>
    <n v="40.26"/>
    <n v="12.2"/>
    <n v="40.26"/>
    <n v="12.2"/>
    <n v="40.26"/>
    <n v="12.2"/>
    <s v="n/d"/>
    <s v="n/d"/>
    <x v="74"/>
    <x v="74"/>
    <e v="#VALUE!"/>
    <s v="n/d"/>
    <n v="5"/>
    <x v="0"/>
    <x v="1"/>
    <x v="11"/>
    <n v="1"/>
    <n v="5"/>
    <n v="240"/>
  </r>
  <r>
    <s v="INPUPR-070809-RV-2-4-MAM"/>
    <s v="Roberto Vazquez"/>
    <d v="2009-08-07T00:00:00"/>
    <x v="3"/>
    <d v="1899-12-30T10:50:00"/>
    <d v="1899-12-30T11:35:00"/>
    <x v="14"/>
    <n v="2"/>
    <n v="2"/>
    <n v="4"/>
    <x v="3"/>
    <x v="3"/>
    <s v="Punta Prieta, Isla Natividad Baja California Sur"/>
    <x v="1"/>
    <n v="40.26"/>
    <n v="12.2"/>
    <n v="40.26"/>
    <n v="12.2"/>
    <n v="40.26"/>
    <n v="12.2"/>
    <s v="n/d"/>
    <s v="n/d"/>
    <x v="74"/>
    <x v="74"/>
    <e v="#VALUE!"/>
    <s v="n/d"/>
    <n v="5"/>
    <x v="0"/>
    <x v="2"/>
    <x v="0"/>
    <n v="1"/>
    <n v="8"/>
    <n v="240"/>
  </r>
  <r>
    <s v="INPUPR-070809-RV-2-4-MAM"/>
    <s v="Roberto Vazquez"/>
    <d v="2009-08-07T00:00:00"/>
    <x v="3"/>
    <d v="1899-12-30T10:50:00"/>
    <d v="1899-12-30T11:35:00"/>
    <x v="14"/>
    <n v="2"/>
    <n v="2"/>
    <n v="4"/>
    <x v="3"/>
    <x v="3"/>
    <s v="Punta Prieta, Isla Natividad Baja California Sur"/>
    <x v="1"/>
    <n v="40.26"/>
    <n v="12.2"/>
    <n v="40.26"/>
    <n v="12.2"/>
    <n v="40.26"/>
    <n v="12.2"/>
    <s v="n/d"/>
    <s v="n/d"/>
    <x v="74"/>
    <x v="74"/>
    <e v="#VALUE!"/>
    <s v="n/d"/>
    <n v="5"/>
    <x v="0"/>
    <x v="2"/>
    <x v="2"/>
    <n v="1"/>
    <n v="8"/>
    <n v="240"/>
  </r>
  <r>
    <s v="INPUPR-070809-RV-2-4-MAM"/>
    <s v="Roberto Vazquez"/>
    <d v="2009-08-07T00:00:00"/>
    <x v="3"/>
    <d v="1899-12-30T10:50:00"/>
    <d v="1899-12-30T11:35:00"/>
    <x v="14"/>
    <n v="2"/>
    <n v="2"/>
    <n v="4"/>
    <x v="3"/>
    <x v="3"/>
    <s v="Punta Prieta, Isla Natividad Baja California Sur"/>
    <x v="1"/>
    <n v="40.26"/>
    <n v="12.2"/>
    <n v="40.26"/>
    <n v="12.2"/>
    <n v="40.26"/>
    <n v="12.2"/>
    <s v="n/d"/>
    <s v="n/d"/>
    <x v="74"/>
    <x v="74"/>
    <e v="#VALUE!"/>
    <s v="n/d"/>
    <n v="5"/>
    <x v="0"/>
    <x v="2"/>
    <x v="2"/>
    <n v="1"/>
    <n v="8"/>
    <n v="240"/>
  </r>
  <r>
    <s v="INPUPR-070809-RV-2-4-MAM"/>
    <s v="Roberto Vazquez"/>
    <d v="2009-08-07T00:00:00"/>
    <x v="3"/>
    <d v="1899-12-30T10:50:00"/>
    <d v="1899-12-30T11:35:00"/>
    <x v="14"/>
    <n v="2"/>
    <n v="2"/>
    <n v="4"/>
    <x v="3"/>
    <x v="3"/>
    <s v="Punta Prieta, Isla Natividad Baja California Sur"/>
    <x v="1"/>
    <n v="40.26"/>
    <n v="12.2"/>
    <n v="40.26"/>
    <n v="12.2"/>
    <n v="40.26"/>
    <n v="12.2"/>
    <s v="n/d"/>
    <s v="n/d"/>
    <x v="74"/>
    <x v="74"/>
    <e v="#VALUE!"/>
    <s v="n/d"/>
    <n v="5"/>
    <x v="0"/>
    <x v="3"/>
    <x v="10"/>
    <n v="1"/>
    <n v="13"/>
    <n v="240"/>
  </r>
  <r>
    <s v="INPUPR-070809-RV-2-4-MAM"/>
    <s v="Roberto Vazquez"/>
    <d v="2009-08-07T00:00:00"/>
    <x v="3"/>
    <d v="1899-12-30T10:50:00"/>
    <d v="1899-12-30T11:35:00"/>
    <x v="14"/>
    <n v="2"/>
    <n v="2"/>
    <n v="4"/>
    <x v="3"/>
    <x v="3"/>
    <s v="Punta Prieta, Isla Natividad Baja California Sur"/>
    <x v="1"/>
    <n v="40.26"/>
    <n v="12.2"/>
    <n v="40.26"/>
    <n v="12.2"/>
    <n v="40.26"/>
    <n v="12.2"/>
    <s v="n/d"/>
    <s v="n/d"/>
    <x v="74"/>
    <x v="74"/>
    <e v="#VALUE!"/>
    <s v="n/d"/>
    <n v="5"/>
    <x v="0"/>
    <x v="4"/>
    <x v="8"/>
    <n v="1"/>
    <n v="15"/>
    <n v="240"/>
  </r>
  <r>
    <s v="INPUPR-070809-RV-2-4-MAM"/>
    <s v="Roberto Vazquez"/>
    <d v="2009-08-07T00:00:00"/>
    <x v="3"/>
    <d v="1899-12-30T10:50:00"/>
    <d v="1899-12-30T11:35:00"/>
    <x v="14"/>
    <n v="2"/>
    <n v="2"/>
    <n v="4"/>
    <x v="3"/>
    <x v="3"/>
    <s v="Punta Prieta, Isla Natividad Baja California Sur"/>
    <x v="1"/>
    <n v="40.26"/>
    <n v="12.2"/>
    <n v="40.26"/>
    <n v="12.2"/>
    <n v="40.26"/>
    <n v="12.2"/>
    <s v="n/d"/>
    <s v="n/d"/>
    <x v="74"/>
    <x v="74"/>
    <e v="#VALUE!"/>
    <s v="n/d"/>
    <n v="5"/>
    <x v="0"/>
    <x v="4"/>
    <x v="16"/>
    <n v="1"/>
    <n v="15"/>
    <n v="240"/>
  </r>
  <r>
    <s v="INPUPR-070809-RV-2-4-MAM"/>
    <s v="Roberto Vazquez"/>
    <d v="2009-08-07T00:00:00"/>
    <x v="3"/>
    <d v="1899-12-30T10:50:00"/>
    <d v="1899-12-30T11:35:00"/>
    <x v="14"/>
    <n v="2"/>
    <n v="2"/>
    <n v="4"/>
    <x v="3"/>
    <x v="3"/>
    <s v="Punta Prieta, Isla Natividad Baja California Sur"/>
    <x v="1"/>
    <n v="40.26"/>
    <n v="12.2"/>
    <n v="40.26"/>
    <n v="12.2"/>
    <n v="40.26"/>
    <n v="12.2"/>
    <s v="n/d"/>
    <s v="n/d"/>
    <x v="74"/>
    <x v="74"/>
    <e v="#VALUE!"/>
    <s v="n/d"/>
    <n v="5"/>
    <x v="0"/>
    <x v="5"/>
    <x v="3"/>
    <n v="1"/>
    <n v="19"/>
    <n v="240"/>
  </r>
  <r>
    <s v="INPUPR-070809-RV-2-4-MAM"/>
    <s v="Roberto Vazquez"/>
    <d v="2009-08-07T00:00:00"/>
    <x v="3"/>
    <d v="1899-12-30T10:50:00"/>
    <d v="1899-12-30T11:35:00"/>
    <x v="14"/>
    <n v="2"/>
    <n v="2"/>
    <n v="4"/>
    <x v="3"/>
    <x v="3"/>
    <s v="Punta Prieta, Isla Natividad Baja California Sur"/>
    <x v="1"/>
    <n v="40.26"/>
    <n v="12.2"/>
    <n v="40.26"/>
    <n v="12.2"/>
    <n v="40.26"/>
    <n v="12.2"/>
    <s v="n/d"/>
    <s v="n/d"/>
    <x v="74"/>
    <x v="74"/>
    <e v="#VALUE!"/>
    <s v="n/d"/>
    <n v="5"/>
    <x v="0"/>
    <x v="5"/>
    <x v="11"/>
    <n v="1"/>
    <n v="19"/>
    <n v="240"/>
  </r>
  <r>
    <s v="INPUPR-070809-RV-2-4-MAM"/>
    <s v="Roberto Vazquez"/>
    <d v="2009-08-07T00:00:00"/>
    <x v="3"/>
    <d v="1899-12-30T10:50:00"/>
    <d v="1899-12-30T11:35:00"/>
    <x v="14"/>
    <n v="2"/>
    <n v="2"/>
    <n v="4"/>
    <x v="3"/>
    <x v="3"/>
    <s v="Punta Prieta, Isla Natividad Baja California Sur"/>
    <x v="1"/>
    <n v="40.26"/>
    <n v="12.2"/>
    <n v="40.26"/>
    <n v="12.2"/>
    <n v="40.26"/>
    <n v="12.2"/>
    <s v="n/d"/>
    <s v="n/d"/>
    <x v="74"/>
    <x v="74"/>
    <e v="#VALUE!"/>
    <s v="n/d"/>
    <n v="5"/>
    <x v="0"/>
    <x v="6"/>
    <x v="24"/>
    <n v="1"/>
    <n v="21"/>
    <n v="240"/>
  </r>
  <r>
    <s v="INPUPR-070809-RV-2-4-MAM"/>
    <s v="Roberto Vazquez"/>
    <d v="2009-08-07T00:00:00"/>
    <x v="3"/>
    <d v="1899-12-30T10:50:00"/>
    <d v="1899-12-30T11:35:00"/>
    <x v="14"/>
    <n v="2"/>
    <n v="2"/>
    <n v="4"/>
    <x v="3"/>
    <x v="3"/>
    <s v="Punta Prieta, Isla Natividad Baja California Sur"/>
    <x v="1"/>
    <n v="40.26"/>
    <n v="12.2"/>
    <n v="40.26"/>
    <n v="12.2"/>
    <n v="40.26"/>
    <n v="12.2"/>
    <s v="n/d"/>
    <s v="n/d"/>
    <x v="74"/>
    <x v="74"/>
    <e v="#VALUE!"/>
    <s v="n/d"/>
    <n v="5"/>
    <x v="0"/>
    <x v="7"/>
    <x v="14"/>
    <n v="1"/>
    <n v="22"/>
    <n v="240"/>
  </r>
  <r>
    <s v="INPUPR-070809-RV-2-4-MAM"/>
    <s v="Roberto Vazquez"/>
    <d v="2009-08-07T00:00:00"/>
    <x v="3"/>
    <d v="1899-12-30T10:50:00"/>
    <d v="1899-12-30T11:35:00"/>
    <x v="14"/>
    <n v="2"/>
    <n v="2"/>
    <n v="4"/>
    <x v="3"/>
    <x v="3"/>
    <s v="Punta Prieta, Isla Natividad Baja California Sur"/>
    <x v="1"/>
    <n v="40.26"/>
    <n v="12.2"/>
    <n v="40.26"/>
    <n v="12.2"/>
    <n v="40.26"/>
    <n v="12.2"/>
    <s v="n/d"/>
    <s v="n/d"/>
    <x v="74"/>
    <x v="74"/>
    <e v="#VALUE!"/>
    <s v="n/d"/>
    <n v="5"/>
    <x v="0"/>
    <x v="8"/>
    <x v="12"/>
    <n v="1"/>
    <n v="24"/>
    <n v="240"/>
  </r>
  <r>
    <s v="INPUPR-070809-RV-2-4-MAM"/>
    <s v="Roberto Vazquez"/>
    <d v="2009-08-07T00:00:00"/>
    <x v="3"/>
    <d v="1899-12-30T10:50:00"/>
    <d v="1899-12-30T11:35:00"/>
    <x v="14"/>
    <n v="2"/>
    <n v="2"/>
    <n v="4"/>
    <x v="3"/>
    <x v="3"/>
    <s v="Punta Prieta, Isla Natividad Baja California Sur"/>
    <x v="1"/>
    <n v="40.26"/>
    <n v="12.2"/>
    <n v="40.26"/>
    <n v="12.2"/>
    <n v="40.26"/>
    <n v="12.2"/>
    <s v="n/d"/>
    <s v="n/d"/>
    <x v="74"/>
    <x v="74"/>
    <e v="#VALUE!"/>
    <s v="n/d"/>
    <n v="5"/>
    <x v="0"/>
    <x v="8"/>
    <x v="16"/>
    <n v="1"/>
    <n v="24"/>
    <n v="240"/>
  </r>
  <r>
    <s v="INPUPR-070809-RV-2-4-MAM"/>
    <s v="Roberto Vazquez"/>
    <d v="2009-08-07T00:00:00"/>
    <x v="3"/>
    <d v="1899-12-30T10:50:00"/>
    <d v="1899-12-30T11:35:00"/>
    <x v="14"/>
    <n v="2"/>
    <n v="2"/>
    <n v="4"/>
    <x v="3"/>
    <x v="3"/>
    <s v="Punta Prieta, Isla Natividad Baja California Sur"/>
    <x v="1"/>
    <n v="40.26"/>
    <n v="12.2"/>
    <n v="40.26"/>
    <n v="12.2"/>
    <n v="40.26"/>
    <n v="12.2"/>
    <s v="n/d"/>
    <s v="n/d"/>
    <x v="74"/>
    <x v="74"/>
    <e v="#VALUE!"/>
    <s v="n/d"/>
    <n v="5"/>
    <x v="0"/>
    <x v="9"/>
    <x v="12"/>
    <n v="1"/>
    <n v="25"/>
    <n v="240"/>
  </r>
  <r>
    <s v="INPUPR-070809-RV-2-4-MAM"/>
    <s v="Roberto Vazquez"/>
    <d v="2009-08-07T00:00:00"/>
    <x v="3"/>
    <d v="1899-12-30T10:50:00"/>
    <d v="1899-12-30T11:35:00"/>
    <x v="14"/>
    <n v="2"/>
    <n v="2"/>
    <n v="4"/>
    <x v="3"/>
    <x v="3"/>
    <s v="Punta Prieta, Isla Natividad Baja California Sur"/>
    <x v="1"/>
    <n v="40.26"/>
    <n v="12.2"/>
    <n v="40.26"/>
    <n v="12.2"/>
    <n v="40.26"/>
    <n v="12.2"/>
    <s v="n/d"/>
    <s v="n/d"/>
    <x v="74"/>
    <x v="74"/>
    <e v="#VALUE!"/>
    <s v="n/d"/>
    <n v="5"/>
    <x v="0"/>
    <x v="9"/>
    <x v="14"/>
    <n v="1"/>
    <n v="25"/>
    <n v="240"/>
  </r>
  <r>
    <s v="INPUPR-070809-RV-2-4-MAM"/>
    <s v="Roberto Vazquez"/>
    <d v="2009-08-07T00:00:00"/>
    <x v="3"/>
    <d v="1899-12-30T10:50:00"/>
    <d v="1899-12-30T11:35:00"/>
    <x v="14"/>
    <n v="2"/>
    <n v="2"/>
    <n v="4"/>
    <x v="3"/>
    <x v="3"/>
    <s v="Punta Prieta, Isla Natividad Baja California Sur"/>
    <x v="1"/>
    <n v="40.26"/>
    <n v="12.2"/>
    <n v="40.26"/>
    <n v="12.2"/>
    <n v="40.26"/>
    <n v="12.2"/>
    <s v="n/d"/>
    <s v="n/d"/>
    <x v="74"/>
    <x v="74"/>
    <e v="#VALUE!"/>
    <s v="n/d"/>
    <n v="5"/>
    <x v="0"/>
    <x v="10"/>
    <x v="10"/>
    <n v="1"/>
    <n v="28"/>
    <n v="240"/>
  </r>
  <r>
    <s v="INPUPR-070809-RV-2-4-MAM"/>
    <s v="Roberto Vazquez"/>
    <d v="2009-08-07T00:00:00"/>
    <x v="3"/>
    <d v="1899-12-30T10:50:00"/>
    <d v="1899-12-30T11:35:00"/>
    <x v="14"/>
    <n v="2"/>
    <n v="2"/>
    <n v="4"/>
    <x v="3"/>
    <x v="3"/>
    <s v="Punta Prieta, Isla Natividad Baja California Sur"/>
    <x v="1"/>
    <n v="40.26"/>
    <n v="12.2"/>
    <n v="40.26"/>
    <n v="12.2"/>
    <n v="40.26"/>
    <n v="12.2"/>
    <s v="n/d"/>
    <s v="n/d"/>
    <x v="74"/>
    <x v="74"/>
    <e v="#VALUE!"/>
    <s v="n/d"/>
    <n v="5"/>
    <x v="0"/>
    <x v="10"/>
    <x v="14"/>
    <n v="1"/>
    <n v="28"/>
    <n v="240"/>
  </r>
  <r>
    <s v="INPUPR-070809-RV-2-4-MAM"/>
    <s v="Roberto Vazquez"/>
    <d v="2009-08-07T00:00:00"/>
    <x v="3"/>
    <d v="1899-12-30T10:50:00"/>
    <d v="1899-12-30T11:35:00"/>
    <x v="14"/>
    <n v="2"/>
    <n v="2"/>
    <n v="4"/>
    <x v="3"/>
    <x v="3"/>
    <s v="Punta Prieta, Isla Natividad Baja California Sur"/>
    <x v="1"/>
    <n v="40.26"/>
    <n v="12.2"/>
    <n v="40.26"/>
    <n v="12.2"/>
    <n v="40.26"/>
    <n v="12.2"/>
    <s v="n/d"/>
    <s v="n/d"/>
    <x v="74"/>
    <x v="74"/>
    <e v="#VALUE!"/>
    <s v="n/d"/>
    <n v="5"/>
    <x v="0"/>
    <x v="11"/>
    <x v="13"/>
    <n v="1"/>
    <n v="35"/>
    <n v="240"/>
  </r>
  <r>
    <s v="INPUPR-070809-RV-2-4-MAM"/>
    <s v="Roberto Vazquez"/>
    <d v="2009-08-07T00:00:00"/>
    <x v="3"/>
    <d v="1899-12-30T10:50:00"/>
    <d v="1899-12-30T11:35:00"/>
    <x v="14"/>
    <n v="2"/>
    <n v="2"/>
    <n v="4"/>
    <x v="3"/>
    <x v="3"/>
    <s v="Punta Prieta, Isla Natividad Baja California Sur"/>
    <x v="1"/>
    <n v="40.26"/>
    <n v="12.2"/>
    <n v="40.26"/>
    <n v="12.2"/>
    <n v="40.26"/>
    <n v="12.2"/>
    <s v="n/d"/>
    <s v="n/d"/>
    <x v="74"/>
    <x v="74"/>
    <e v="#VALUE!"/>
    <s v="n/d"/>
    <n v="5"/>
    <x v="0"/>
    <x v="11"/>
    <x v="13"/>
    <n v="1"/>
    <n v="35"/>
    <n v="240"/>
  </r>
  <r>
    <s v="INPUPR-070809-RV-2-4-MAM"/>
    <s v="Roberto Vazquez"/>
    <d v="2009-08-07T00:00:00"/>
    <x v="3"/>
    <d v="1899-12-30T10:50:00"/>
    <d v="1899-12-30T11:35:00"/>
    <x v="14"/>
    <n v="2"/>
    <n v="2"/>
    <n v="4"/>
    <x v="3"/>
    <x v="3"/>
    <s v="Punta Prieta, Isla Natividad Baja California Sur"/>
    <x v="1"/>
    <n v="40.26"/>
    <n v="12.2"/>
    <n v="40.26"/>
    <n v="12.2"/>
    <n v="40.26"/>
    <n v="12.2"/>
    <s v="n/d"/>
    <s v="n/d"/>
    <x v="74"/>
    <x v="74"/>
    <e v="#VALUE!"/>
    <s v="n/d"/>
    <n v="5"/>
    <x v="0"/>
    <x v="12"/>
    <x v="10"/>
    <n v="1"/>
    <n v="39"/>
    <n v="240"/>
  </r>
  <r>
    <s v="INLAGU-080809-RV-2-2-MAM"/>
    <s v="Roberto Vazquez"/>
    <d v="2009-08-08T00:00:00"/>
    <x v="3"/>
    <d v="1899-12-30T11:33:00"/>
    <d v="1899-12-30T12:18:00"/>
    <x v="14"/>
    <n v="2"/>
    <n v="2"/>
    <n v="2"/>
    <x v="1"/>
    <x v="4"/>
    <s v="La Guanera, Isla Natividad Baja California Sur"/>
    <x v="0"/>
    <n v="29.7"/>
    <n v="9"/>
    <n v="27.39"/>
    <n v="8.3000000000000007"/>
    <n v="29.7"/>
    <n v="9"/>
    <s v="n/d"/>
    <s v="n/d"/>
    <x v="79"/>
    <x v="79"/>
    <e v="#VALUE!"/>
    <s v="n/d"/>
    <n v="10"/>
    <x v="0"/>
    <x v="1"/>
    <x v="10"/>
    <n v="1"/>
    <n v="8"/>
    <n v="360"/>
  </r>
  <r>
    <s v="INLAGU-080809-RV-2-2-MAM"/>
    <s v="Roberto Vazquez"/>
    <d v="2009-08-08T00:00:00"/>
    <x v="3"/>
    <d v="1899-12-30T11:33:00"/>
    <d v="1899-12-30T12:18:00"/>
    <x v="14"/>
    <n v="2"/>
    <n v="2"/>
    <n v="2"/>
    <x v="1"/>
    <x v="4"/>
    <s v="La Guanera, Isla Natividad Baja California Sur"/>
    <x v="0"/>
    <n v="29.7"/>
    <n v="9"/>
    <n v="27.39"/>
    <n v="8.3000000000000007"/>
    <n v="29.7"/>
    <n v="9"/>
    <s v="n/d"/>
    <s v="n/d"/>
    <x v="79"/>
    <x v="79"/>
    <e v="#VALUE!"/>
    <s v="n/d"/>
    <n v="10"/>
    <x v="0"/>
    <x v="1"/>
    <x v="13"/>
    <n v="1"/>
    <n v="8"/>
    <n v="360"/>
  </r>
  <r>
    <s v="INLAGU-080809-RV-2-2-MAM"/>
    <s v="Roberto Vazquez"/>
    <d v="2009-08-08T00:00:00"/>
    <x v="3"/>
    <d v="1899-12-30T11:33:00"/>
    <d v="1899-12-30T12:18:00"/>
    <x v="14"/>
    <n v="2"/>
    <n v="2"/>
    <n v="2"/>
    <x v="1"/>
    <x v="4"/>
    <s v="La Guanera, Isla Natividad Baja California Sur"/>
    <x v="0"/>
    <n v="29.7"/>
    <n v="9"/>
    <n v="27.39"/>
    <n v="8.3000000000000007"/>
    <n v="29.7"/>
    <n v="9"/>
    <s v="n/d"/>
    <s v="n/d"/>
    <x v="79"/>
    <x v="79"/>
    <e v="#VALUE!"/>
    <s v="n/d"/>
    <n v="10"/>
    <x v="0"/>
    <x v="1"/>
    <x v="14"/>
    <n v="1"/>
    <n v="8"/>
    <n v="360"/>
  </r>
  <r>
    <s v="INLAGU-080809-RV-2-2-MAM"/>
    <s v="Roberto Vazquez"/>
    <d v="2009-08-08T00:00:00"/>
    <x v="3"/>
    <d v="1899-12-30T11:33:00"/>
    <d v="1899-12-30T12:18:00"/>
    <x v="14"/>
    <n v="2"/>
    <n v="2"/>
    <n v="2"/>
    <x v="1"/>
    <x v="4"/>
    <s v="La Guanera, Isla Natividad Baja California Sur"/>
    <x v="0"/>
    <n v="29.7"/>
    <n v="9"/>
    <n v="27.39"/>
    <n v="8.3000000000000007"/>
    <n v="29.7"/>
    <n v="9"/>
    <s v="n/d"/>
    <s v="n/d"/>
    <x v="79"/>
    <x v="79"/>
    <e v="#VALUE!"/>
    <s v="n/d"/>
    <n v="10"/>
    <x v="0"/>
    <x v="2"/>
    <x v="11"/>
    <n v="1"/>
    <n v="14"/>
    <n v="360"/>
  </r>
  <r>
    <s v="INLAGU-080809-RV-2-2-MAM"/>
    <s v="Roberto Vazquez"/>
    <d v="2009-08-08T00:00:00"/>
    <x v="3"/>
    <d v="1899-12-30T11:33:00"/>
    <d v="1899-12-30T12:18:00"/>
    <x v="14"/>
    <n v="2"/>
    <n v="2"/>
    <n v="2"/>
    <x v="1"/>
    <x v="4"/>
    <s v="La Guanera, Isla Natividad Baja California Sur"/>
    <x v="0"/>
    <n v="29.7"/>
    <n v="9"/>
    <n v="27.39"/>
    <n v="8.3000000000000007"/>
    <n v="29.7"/>
    <n v="9"/>
    <s v="n/d"/>
    <s v="n/d"/>
    <x v="79"/>
    <x v="79"/>
    <e v="#VALUE!"/>
    <s v="n/d"/>
    <n v="10"/>
    <x v="0"/>
    <x v="3"/>
    <x v="3"/>
    <n v="1"/>
    <n v="19"/>
    <n v="360"/>
  </r>
  <r>
    <s v="INLAGU-080809-RV-2-2-MAM"/>
    <s v="Roberto Vazquez"/>
    <d v="2009-08-08T00:00:00"/>
    <x v="3"/>
    <d v="1899-12-30T11:33:00"/>
    <d v="1899-12-30T12:18:00"/>
    <x v="14"/>
    <n v="2"/>
    <n v="2"/>
    <n v="2"/>
    <x v="1"/>
    <x v="4"/>
    <s v="La Guanera, Isla Natividad Baja California Sur"/>
    <x v="0"/>
    <n v="29.7"/>
    <n v="9"/>
    <n v="27.39"/>
    <n v="8.3000000000000007"/>
    <n v="29.7"/>
    <n v="9"/>
    <s v="n/d"/>
    <s v="n/d"/>
    <x v="79"/>
    <x v="79"/>
    <e v="#VALUE!"/>
    <s v="n/d"/>
    <n v="10"/>
    <x v="0"/>
    <x v="3"/>
    <x v="8"/>
    <n v="1"/>
    <n v="19"/>
    <n v="360"/>
  </r>
  <r>
    <s v="INLAGU-080809-RV-2-2-MAM"/>
    <s v="Roberto Vazquez"/>
    <d v="2009-08-08T00:00:00"/>
    <x v="3"/>
    <d v="1899-12-30T11:33:00"/>
    <d v="1899-12-30T12:18:00"/>
    <x v="14"/>
    <n v="2"/>
    <n v="2"/>
    <n v="2"/>
    <x v="1"/>
    <x v="4"/>
    <s v="La Guanera, Isla Natividad Baja California Sur"/>
    <x v="0"/>
    <n v="29.7"/>
    <n v="9"/>
    <n v="27.39"/>
    <n v="8.3000000000000007"/>
    <n v="29.7"/>
    <n v="9"/>
    <s v="n/d"/>
    <s v="n/d"/>
    <x v="79"/>
    <x v="79"/>
    <e v="#VALUE!"/>
    <s v="n/d"/>
    <n v="10"/>
    <x v="0"/>
    <x v="4"/>
    <x v="11"/>
    <n v="1"/>
    <n v="22"/>
    <n v="360"/>
  </r>
  <r>
    <s v="INLAGU-080809-RV-2-2-MAM"/>
    <s v="Roberto Vazquez"/>
    <d v="2009-08-08T00:00:00"/>
    <x v="3"/>
    <d v="1899-12-30T11:33:00"/>
    <d v="1899-12-30T12:18:00"/>
    <x v="14"/>
    <n v="2"/>
    <n v="2"/>
    <n v="2"/>
    <x v="1"/>
    <x v="4"/>
    <s v="La Guanera, Isla Natividad Baja California Sur"/>
    <x v="0"/>
    <n v="29.7"/>
    <n v="9"/>
    <n v="27.39"/>
    <n v="8.3000000000000007"/>
    <n v="29.7"/>
    <n v="9"/>
    <s v="n/d"/>
    <s v="n/d"/>
    <x v="79"/>
    <x v="79"/>
    <e v="#VALUE!"/>
    <s v="n/d"/>
    <n v="10"/>
    <x v="0"/>
    <x v="4"/>
    <x v="12"/>
    <n v="1"/>
    <n v="22"/>
    <n v="360"/>
  </r>
  <r>
    <s v="INLAGU-080809-RV-2-2-MAM"/>
    <s v="Roberto Vazquez"/>
    <d v="2009-08-08T00:00:00"/>
    <x v="3"/>
    <d v="1899-12-30T11:33:00"/>
    <d v="1899-12-30T12:18:00"/>
    <x v="14"/>
    <n v="2"/>
    <n v="2"/>
    <n v="2"/>
    <x v="1"/>
    <x v="4"/>
    <s v="La Guanera, Isla Natividad Baja California Sur"/>
    <x v="0"/>
    <n v="29.7"/>
    <n v="9"/>
    <n v="27.39"/>
    <n v="8.3000000000000007"/>
    <n v="29.7"/>
    <n v="9"/>
    <s v="n/d"/>
    <s v="n/d"/>
    <x v="79"/>
    <x v="79"/>
    <e v="#VALUE!"/>
    <s v="n/d"/>
    <n v="10"/>
    <x v="0"/>
    <x v="4"/>
    <x v="12"/>
    <n v="1"/>
    <n v="22"/>
    <n v="360"/>
  </r>
  <r>
    <s v="INLAGU-080809-RV-2-2-MAM"/>
    <s v="Roberto Vazquez"/>
    <d v="2009-08-08T00:00:00"/>
    <x v="3"/>
    <d v="1899-12-30T11:33:00"/>
    <d v="1899-12-30T12:18:00"/>
    <x v="14"/>
    <n v="2"/>
    <n v="2"/>
    <n v="2"/>
    <x v="1"/>
    <x v="4"/>
    <s v="La Guanera, Isla Natividad Baja California Sur"/>
    <x v="0"/>
    <n v="29.7"/>
    <n v="9"/>
    <n v="27.39"/>
    <n v="8.3000000000000007"/>
    <n v="29.7"/>
    <n v="9"/>
    <s v="n/d"/>
    <s v="n/d"/>
    <x v="79"/>
    <x v="79"/>
    <e v="#VALUE!"/>
    <s v="n/d"/>
    <n v="10"/>
    <x v="0"/>
    <x v="5"/>
    <x v="10"/>
    <n v="1"/>
    <n v="30"/>
    <n v="360"/>
  </r>
  <r>
    <s v="INLAGU-080809-RV-2-2-MAM"/>
    <s v="Roberto Vazquez"/>
    <d v="2009-08-08T00:00:00"/>
    <x v="3"/>
    <d v="1899-12-30T11:33:00"/>
    <d v="1899-12-30T12:18:00"/>
    <x v="14"/>
    <n v="2"/>
    <n v="2"/>
    <n v="2"/>
    <x v="1"/>
    <x v="4"/>
    <s v="La Guanera, Isla Natividad Baja California Sur"/>
    <x v="0"/>
    <n v="29.7"/>
    <n v="9"/>
    <n v="27.39"/>
    <n v="8.3000000000000007"/>
    <n v="29.7"/>
    <n v="9"/>
    <s v="n/d"/>
    <s v="n/d"/>
    <x v="79"/>
    <x v="79"/>
    <e v="#VALUE!"/>
    <s v="n/d"/>
    <n v="10"/>
    <x v="0"/>
    <x v="6"/>
    <x v="11"/>
    <n v="1"/>
    <n v="32"/>
    <n v="360"/>
  </r>
  <r>
    <s v="INLAGU-080809-RV-2-2-MAM"/>
    <s v="Roberto Vazquez"/>
    <d v="2009-08-08T00:00:00"/>
    <x v="3"/>
    <d v="1899-12-30T11:33:00"/>
    <d v="1899-12-30T12:18:00"/>
    <x v="14"/>
    <n v="2"/>
    <n v="2"/>
    <n v="2"/>
    <x v="1"/>
    <x v="4"/>
    <s v="La Guanera, Isla Natividad Baja California Sur"/>
    <x v="0"/>
    <n v="29.7"/>
    <n v="9"/>
    <n v="27.39"/>
    <n v="8.3000000000000007"/>
    <n v="29.7"/>
    <n v="9"/>
    <s v="n/d"/>
    <s v="n/d"/>
    <x v="79"/>
    <x v="79"/>
    <e v="#VALUE!"/>
    <s v="n/d"/>
    <n v="10"/>
    <x v="0"/>
    <x v="7"/>
    <x v="6"/>
    <n v="1"/>
    <n v="36"/>
    <n v="360"/>
  </r>
  <r>
    <s v="INLAGU-080809-RV-2-2-MAM"/>
    <s v="Roberto Vazquez"/>
    <d v="2009-08-08T00:00:00"/>
    <x v="3"/>
    <d v="1899-12-30T11:33:00"/>
    <d v="1899-12-30T12:18:00"/>
    <x v="14"/>
    <n v="2"/>
    <n v="2"/>
    <n v="2"/>
    <x v="1"/>
    <x v="4"/>
    <s v="La Guanera, Isla Natividad Baja California Sur"/>
    <x v="0"/>
    <n v="29.7"/>
    <n v="9"/>
    <n v="27.39"/>
    <n v="8.3000000000000007"/>
    <n v="29.7"/>
    <n v="9"/>
    <s v="n/d"/>
    <s v="n/d"/>
    <x v="79"/>
    <x v="79"/>
    <e v="#VALUE!"/>
    <s v="n/d"/>
    <n v="10"/>
    <x v="0"/>
    <x v="7"/>
    <x v="11"/>
    <n v="1"/>
    <n v="36"/>
    <n v="360"/>
  </r>
  <r>
    <s v="INLAGU-080809-RV-2-2-MAM"/>
    <s v="Roberto Vazquez"/>
    <d v="2009-08-08T00:00:00"/>
    <x v="3"/>
    <d v="1899-12-30T11:33:00"/>
    <d v="1899-12-30T12:18:00"/>
    <x v="14"/>
    <n v="2"/>
    <n v="2"/>
    <n v="2"/>
    <x v="1"/>
    <x v="4"/>
    <s v="La Guanera, Isla Natividad Baja California Sur"/>
    <x v="0"/>
    <n v="29.7"/>
    <n v="9"/>
    <n v="27.39"/>
    <n v="8.3000000000000007"/>
    <n v="29.7"/>
    <n v="9"/>
    <s v="n/d"/>
    <s v="n/d"/>
    <x v="79"/>
    <x v="79"/>
    <e v="#VALUE!"/>
    <s v="n/d"/>
    <n v="10"/>
    <x v="0"/>
    <x v="7"/>
    <x v="16"/>
    <n v="1"/>
    <n v="36"/>
    <n v="360"/>
  </r>
  <r>
    <s v="INLAGU-080809-RV-2-2-MAM"/>
    <s v="Roberto Vazquez"/>
    <d v="2009-08-08T00:00:00"/>
    <x v="3"/>
    <d v="1899-12-30T11:33:00"/>
    <d v="1899-12-30T12:18:00"/>
    <x v="14"/>
    <n v="2"/>
    <n v="2"/>
    <n v="2"/>
    <x v="1"/>
    <x v="4"/>
    <s v="La Guanera, Isla Natividad Baja California Sur"/>
    <x v="0"/>
    <n v="29.7"/>
    <n v="9"/>
    <n v="27.39"/>
    <n v="8.3000000000000007"/>
    <n v="29.7"/>
    <n v="9"/>
    <s v="n/d"/>
    <s v="n/d"/>
    <x v="79"/>
    <x v="79"/>
    <e v="#VALUE!"/>
    <s v="n/d"/>
    <n v="10"/>
    <x v="0"/>
    <x v="8"/>
    <x v="11"/>
    <n v="1"/>
    <n v="37"/>
    <n v="360"/>
  </r>
  <r>
    <s v="INLAGU-080809-RV-2-2-MAM"/>
    <s v="Roberto Vazquez"/>
    <d v="2009-08-08T00:00:00"/>
    <x v="3"/>
    <d v="1899-12-30T11:33:00"/>
    <d v="1899-12-30T12:18:00"/>
    <x v="14"/>
    <n v="2"/>
    <n v="2"/>
    <n v="2"/>
    <x v="1"/>
    <x v="4"/>
    <s v="La Guanera, Isla Natividad Baja California Sur"/>
    <x v="0"/>
    <n v="29.7"/>
    <n v="9"/>
    <n v="27.39"/>
    <n v="8.3000000000000007"/>
    <n v="29.7"/>
    <n v="9"/>
    <s v="n/d"/>
    <s v="n/d"/>
    <x v="79"/>
    <x v="79"/>
    <e v="#VALUE!"/>
    <s v="n/d"/>
    <n v="10"/>
    <x v="0"/>
    <x v="8"/>
    <x v="13"/>
    <n v="1"/>
    <n v="37"/>
    <n v="360"/>
  </r>
  <r>
    <s v="INLAGU-080809-RV-2-2-MAZ"/>
    <s v="Roberto Vazquez"/>
    <d v="2009-08-08T00:00:00"/>
    <x v="3"/>
    <d v="1899-12-30T11:33:00"/>
    <d v="1899-12-30T12:18:00"/>
    <x v="14"/>
    <n v="2"/>
    <n v="2"/>
    <n v="2"/>
    <x v="1"/>
    <x v="4"/>
    <s v="La Guanera, Isla Natividad Baja California Sur"/>
    <x v="0"/>
    <n v="29.7"/>
    <n v="9"/>
    <n v="27.39"/>
    <n v="8.3000000000000007"/>
    <n v="29.7"/>
    <n v="9"/>
    <s v="n/d"/>
    <s v="n/d"/>
    <x v="79"/>
    <x v="79"/>
    <e v="#VALUE!"/>
    <s v="n/d"/>
    <n v="10"/>
    <x v="1"/>
    <x v="25"/>
    <x v="23"/>
    <n v="0"/>
    <m/>
    <n v="360"/>
  </r>
  <r>
    <s v="INLAGU-070809-RV-1-1-MAM"/>
    <s v="Roberto Vazquez"/>
    <d v="2009-08-07T00:00:00"/>
    <x v="3"/>
    <d v="1899-12-30T12:15:00"/>
    <d v="1899-12-30T12:52:00"/>
    <x v="34"/>
    <n v="2"/>
    <n v="1"/>
    <n v="1"/>
    <x v="0"/>
    <x v="4"/>
    <s v="La Guanera, Isla Natividad Baja California Sur"/>
    <x v="0"/>
    <n v="35.309999999999995"/>
    <n v="10.7"/>
    <n v="30.029999999999998"/>
    <n v="9.1"/>
    <n v="35.309999999999995"/>
    <n v="10.7"/>
    <s v="n/d"/>
    <s v="n/d"/>
    <x v="79"/>
    <x v="79"/>
    <e v="#VALUE!"/>
    <s v="n/d"/>
    <n v="8"/>
    <x v="0"/>
    <x v="1"/>
    <x v="8"/>
    <n v="1"/>
    <n v="2"/>
    <n v="330"/>
  </r>
  <r>
    <s v="INLAGU-070809-RV-1-1-MAM"/>
    <s v="Roberto Vazquez"/>
    <d v="2009-08-07T00:00:00"/>
    <x v="3"/>
    <d v="1899-12-30T12:15:00"/>
    <d v="1899-12-30T12:52:00"/>
    <x v="34"/>
    <n v="2"/>
    <n v="1"/>
    <n v="1"/>
    <x v="0"/>
    <x v="4"/>
    <s v="La Guanera, Isla Natividad Baja California Sur"/>
    <x v="0"/>
    <n v="35.309999999999995"/>
    <n v="10.7"/>
    <n v="30.029999999999998"/>
    <n v="9.1"/>
    <n v="35.309999999999995"/>
    <n v="10.7"/>
    <s v="n/d"/>
    <s v="n/d"/>
    <x v="79"/>
    <x v="79"/>
    <e v="#VALUE!"/>
    <s v="n/d"/>
    <n v="8"/>
    <x v="0"/>
    <x v="2"/>
    <x v="12"/>
    <n v="1"/>
    <n v="5"/>
    <n v="330"/>
  </r>
  <r>
    <s v="INLAGU-070809-RV-1-1-MAM"/>
    <s v="Roberto Vazquez"/>
    <d v="2009-08-07T00:00:00"/>
    <x v="3"/>
    <d v="1899-12-30T12:15:00"/>
    <d v="1899-12-30T12:52:00"/>
    <x v="34"/>
    <n v="2"/>
    <n v="1"/>
    <n v="1"/>
    <x v="0"/>
    <x v="4"/>
    <s v="La Guanera, Isla Natividad Baja California Sur"/>
    <x v="0"/>
    <n v="35.309999999999995"/>
    <n v="10.7"/>
    <n v="30.029999999999998"/>
    <n v="9.1"/>
    <n v="35.309999999999995"/>
    <n v="10.7"/>
    <s v="n/d"/>
    <s v="n/d"/>
    <x v="79"/>
    <x v="79"/>
    <e v="#VALUE!"/>
    <s v="n/d"/>
    <n v="8"/>
    <x v="0"/>
    <x v="3"/>
    <x v="16"/>
    <n v="1"/>
    <n v="15"/>
    <n v="330"/>
  </r>
  <r>
    <s v="INLAGU-070809-RV-1-1-MAM"/>
    <s v="Roberto Vazquez"/>
    <d v="2009-08-07T00:00:00"/>
    <x v="3"/>
    <d v="1899-12-30T12:15:00"/>
    <d v="1899-12-30T12:52:00"/>
    <x v="34"/>
    <n v="2"/>
    <n v="1"/>
    <n v="1"/>
    <x v="0"/>
    <x v="4"/>
    <s v="La Guanera, Isla Natividad Baja California Sur"/>
    <x v="0"/>
    <n v="35.309999999999995"/>
    <n v="10.7"/>
    <n v="30.029999999999998"/>
    <n v="9.1"/>
    <n v="35.309999999999995"/>
    <n v="10.7"/>
    <s v="n/d"/>
    <s v="n/d"/>
    <x v="79"/>
    <x v="79"/>
    <e v="#VALUE!"/>
    <s v="n/d"/>
    <n v="8"/>
    <x v="0"/>
    <x v="4"/>
    <x v="11"/>
    <n v="1"/>
    <n v="24"/>
    <n v="330"/>
  </r>
  <r>
    <s v="INLAGU-070809-RV-1-1-MAZ"/>
    <s v="Roberto Vazquez"/>
    <d v="2009-08-07T00:00:00"/>
    <x v="3"/>
    <d v="1899-12-30T12:15:00"/>
    <d v="1899-12-30T12:52:00"/>
    <x v="34"/>
    <n v="2"/>
    <n v="1"/>
    <n v="1"/>
    <x v="0"/>
    <x v="4"/>
    <s v="La Guanera, Isla Natividad Baja California Sur"/>
    <x v="0"/>
    <n v="35.309999999999995"/>
    <n v="10.7"/>
    <n v="30.029999999999998"/>
    <n v="9.1"/>
    <n v="35.309999999999995"/>
    <n v="10.7"/>
    <s v="n/d"/>
    <s v="n/d"/>
    <x v="79"/>
    <x v="79"/>
    <e v="#VALUE!"/>
    <s v="n/d"/>
    <n v="8"/>
    <x v="1"/>
    <x v="25"/>
    <x v="23"/>
    <n v="0"/>
    <m/>
    <n v="330"/>
  </r>
  <r>
    <s v="INLAPL-230909-JC-2-2-MAM"/>
    <s v="Jhonatan Castro"/>
    <d v="2009-09-23T00:00:00"/>
    <x v="3"/>
    <d v="1899-12-30T13:10:00"/>
    <d v="1899-12-30T13:55:00"/>
    <x v="14"/>
    <n v="2"/>
    <n v="2"/>
    <n v="2"/>
    <x v="1"/>
    <x v="1"/>
    <s v="La Plana/Las Cuevas, Isla Natividad, Baja California Sur"/>
    <x v="1"/>
    <n v="46.199999999999996"/>
    <n v="14"/>
    <n v="48.18"/>
    <n v="14.6"/>
    <n v="48.18"/>
    <n v="14.6"/>
    <n v="47.19"/>
    <n v="14.3"/>
    <x v="16"/>
    <x v="80"/>
    <n v="69.800000000000011"/>
    <n v="21"/>
    <n v="10"/>
    <x v="0"/>
    <x v="1"/>
    <x v="9"/>
    <n v="1"/>
    <n v="1"/>
    <n v="300"/>
  </r>
  <r>
    <s v="INLAPL-230909-JC-2-2-MAM"/>
    <s v="Jhonatan Castro"/>
    <d v="2009-09-23T00:00:00"/>
    <x v="3"/>
    <d v="1899-12-30T13:10:00"/>
    <d v="1899-12-30T13:55:00"/>
    <x v="14"/>
    <n v="2"/>
    <n v="2"/>
    <n v="2"/>
    <x v="1"/>
    <x v="1"/>
    <s v="La Plana/Las Cuevas, Isla Natividad, Baja California Sur"/>
    <x v="1"/>
    <n v="46.199999999999996"/>
    <n v="14"/>
    <n v="48.18"/>
    <n v="14.6"/>
    <n v="48.18"/>
    <n v="14.6"/>
    <n v="47.19"/>
    <n v="14.3"/>
    <x v="16"/>
    <x v="80"/>
    <n v="69.800000000000011"/>
    <n v="21"/>
    <n v="10"/>
    <x v="0"/>
    <x v="1"/>
    <x v="10"/>
    <n v="1"/>
    <n v="1"/>
    <n v="300"/>
  </r>
  <r>
    <s v="INLAPL-230909-JC-2-2-MAM"/>
    <s v="Jhonatan Castro"/>
    <d v="2009-09-23T00:00:00"/>
    <x v="3"/>
    <d v="1899-12-30T13:10:00"/>
    <d v="1899-12-30T13:55:00"/>
    <x v="14"/>
    <n v="2"/>
    <n v="2"/>
    <n v="2"/>
    <x v="1"/>
    <x v="1"/>
    <s v="La Plana/Las Cuevas, Isla Natividad, Baja California Sur"/>
    <x v="1"/>
    <n v="46.199999999999996"/>
    <n v="14"/>
    <n v="48.18"/>
    <n v="14.6"/>
    <n v="48.18"/>
    <n v="14.6"/>
    <n v="47.19"/>
    <n v="14.3"/>
    <x v="16"/>
    <x v="80"/>
    <n v="69.800000000000011"/>
    <n v="21"/>
    <n v="10"/>
    <x v="0"/>
    <x v="1"/>
    <x v="10"/>
    <n v="1"/>
    <n v="4"/>
    <n v="300"/>
  </r>
  <r>
    <s v="INLAPL-230909-JC-2-2-MAM"/>
    <s v="Jhonatan Castro"/>
    <d v="2009-09-23T00:00:00"/>
    <x v="3"/>
    <d v="1899-12-30T13:10:00"/>
    <d v="1899-12-30T13:55:00"/>
    <x v="14"/>
    <n v="2"/>
    <n v="2"/>
    <n v="2"/>
    <x v="1"/>
    <x v="1"/>
    <s v="La Plana/Las Cuevas, Isla Natividad, Baja California Sur"/>
    <x v="1"/>
    <n v="46.199999999999996"/>
    <n v="14"/>
    <n v="48.18"/>
    <n v="14.6"/>
    <n v="48.18"/>
    <n v="14.6"/>
    <n v="47.19"/>
    <n v="14.3"/>
    <x v="16"/>
    <x v="80"/>
    <n v="69.800000000000011"/>
    <n v="21"/>
    <n v="10"/>
    <x v="0"/>
    <x v="2"/>
    <x v="16"/>
    <n v="1"/>
    <n v="8"/>
    <n v="300"/>
  </r>
  <r>
    <s v="INLAPL-230909-JC-2-2-MAM"/>
    <s v="Jhonatan Castro"/>
    <d v="2009-09-23T00:00:00"/>
    <x v="3"/>
    <d v="1899-12-30T13:10:00"/>
    <d v="1899-12-30T13:55:00"/>
    <x v="14"/>
    <n v="2"/>
    <n v="2"/>
    <n v="2"/>
    <x v="1"/>
    <x v="1"/>
    <s v="La Plana/Las Cuevas, Isla Natividad, Baja California Sur"/>
    <x v="1"/>
    <n v="46.199999999999996"/>
    <n v="14"/>
    <n v="48.18"/>
    <n v="14.6"/>
    <n v="48.18"/>
    <n v="14.6"/>
    <n v="47.19"/>
    <n v="14.3"/>
    <x v="16"/>
    <x v="80"/>
    <n v="69.800000000000011"/>
    <n v="21"/>
    <n v="10"/>
    <x v="0"/>
    <x v="3"/>
    <x v="9"/>
    <n v="1"/>
    <n v="13"/>
    <n v="300"/>
  </r>
  <r>
    <s v="INLAPL-230909-JC-2-2-MAM"/>
    <s v="Jhonatan Castro"/>
    <d v="2009-09-23T00:00:00"/>
    <x v="3"/>
    <d v="1899-12-30T13:10:00"/>
    <d v="1899-12-30T13:55:00"/>
    <x v="14"/>
    <n v="2"/>
    <n v="2"/>
    <n v="2"/>
    <x v="1"/>
    <x v="1"/>
    <s v="La Plana/Las Cuevas, Isla Natividad, Baja California Sur"/>
    <x v="1"/>
    <n v="46.199999999999996"/>
    <n v="14"/>
    <n v="48.18"/>
    <n v="14.6"/>
    <n v="48.18"/>
    <n v="14.6"/>
    <n v="47.19"/>
    <n v="14.3"/>
    <x v="16"/>
    <x v="80"/>
    <n v="69.800000000000011"/>
    <n v="21"/>
    <n v="10"/>
    <x v="0"/>
    <x v="4"/>
    <x v="4"/>
    <n v="1"/>
    <n v="19"/>
    <n v="300"/>
  </r>
  <r>
    <s v="INLAPL-230909-JC-2-2-MAM"/>
    <s v="Jhonatan Castro"/>
    <d v="2009-09-23T00:00:00"/>
    <x v="3"/>
    <d v="1899-12-30T13:10:00"/>
    <d v="1899-12-30T13:55:00"/>
    <x v="14"/>
    <n v="2"/>
    <n v="2"/>
    <n v="2"/>
    <x v="1"/>
    <x v="1"/>
    <s v="La Plana/Las Cuevas, Isla Natividad, Baja California Sur"/>
    <x v="1"/>
    <n v="46.199999999999996"/>
    <n v="14"/>
    <n v="48.18"/>
    <n v="14.6"/>
    <n v="48.18"/>
    <n v="14.6"/>
    <n v="47.19"/>
    <n v="14.3"/>
    <x v="16"/>
    <x v="80"/>
    <n v="69.800000000000011"/>
    <n v="21"/>
    <n v="10"/>
    <x v="0"/>
    <x v="5"/>
    <x v="11"/>
    <n v="1"/>
    <n v="22"/>
    <n v="300"/>
  </r>
  <r>
    <s v="INLAPL-230909-JC-2-2-MAM"/>
    <s v="Jhonatan Castro"/>
    <d v="2009-09-23T00:00:00"/>
    <x v="3"/>
    <d v="1899-12-30T13:10:00"/>
    <d v="1899-12-30T13:55:00"/>
    <x v="14"/>
    <n v="2"/>
    <n v="2"/>
    <n v="2"/>
    <x v="1"/>
    <x v="1"/>
    <s v="La Plana/Las Cuevas, Isla Natividad, Baja California Sur"/>
    <x v="1"/>
    <n v="46.199999999999996"/>
    <n v="14"/>
    <n v="48.18"/>
    <n v="14.6"/>
    <n v="48.18"/>
    <n v="14.6"/>
    <n v="47.19"/>
    <n v="14.3"/>
    <x v="16"/>
    <x v="80"/>
    <n v="69.800000000000011"/>
    <n v="21"/>
    <n v="10"/>
    <x v="0"/>
    <x v="6"/>
    <x v="12"/>
    <n v="1"/>
    <n v="22"/>
    <n v="300"/>
  </r>
  <r>
    <s v="INLAPL-230909-JC-2-2-MAM"/>
    <s v="Jhonatan Castro"/>
    <d v="2009-09-23T00:00:00"/>
    <x v="3"/>
    <d v="1899-12-30T13:10:00"/>
    <d v="1899-12-30T13:55:00"/>
    <x v="14"/>
    <n v="2"/>
    <n v="2"/>
    <n v="2"/>
    <x v="1"/>
    <x v="1"/>
    <s v="La Plana/Las Cuevas, Isla Natividad, Baja California Sur"/>
    <x v="1"/>
    <n v="46.199999999999996"/>
    <n v="14"/>
    <n v="48.18"/>
    <n v="14.6"/>
    <n v="48.18"/>
    <n v="14.6"/>
    <n v="47.19"/>
    <n v="14.3"/>
    <x v="16"/>
    <x v="80"/>
    <n v="69.800000000000011"/>
    <n v="21"/>
    <n v="10"/>
    <x v="0"/>
    <x v="7"/>
    <x v="3"/>
    <n v="1"/>
    <n v="28"/>
    <n v="300"/>
  </r>
  <r>
    <s v="INLAPL-230909-JC-2-2-MAM"/>
    <s v="Jhonatan Castro"/>
    <d v="2009-09-23T00:00:00"/>
    <x v="3"/>
    <d v="1899-12-30T13:10:00"/>
    <d v="1899-12-30T13:55:00"/>
    <x v="14"/>
    <n v="2"/>
    <n v="2"/>
    <n v="2"/>
    <x v="1"/>
    <x v="1"/>
    <s v="La Plana/Las Cuevas, Isla Natividad, Baja California Sur"/>
    <x v="1"/>
    <n v="46.199999999999996"/>
    <n v="14"/>
    <n v="48.18"/>
    <n v="14.6"/>
    <n v="48.18"/>
    <n v="14.6"/>
    <n v="47.19"/>
    <n v="14.3"/>
    <x v="16"/>
    <x v="80"/>
    <n v="69.800000000000011"/>
    <n v="21"/>
    <n v="10"/>
    <x v="0"/>
    <x v="7"/>
    <x v="6"/>
    <n v="1"/>
    <n v="28"/>
    <n v="300"/>
  </r>
  <r>
    <s v="INLAPL-230909-JC-2-2-MAM"/>
    <s v="Jhonatan Castro"/>
    <d v="2009-09-23T00:00:00"/>
    <x v="3"/>
    <d v="1899-12-30T13:10:00"/>
    <d v="1899-12-30T13:55:00"/>
    <x v="14"/>
    <n v="2"/>
    <n v="2"/>
    <n v="2"/>
    <x v="1"/>
    <x v="1"/>
    <s v="La Plana/Las Cuevas, Isla Natividad, Baja California Sur"/>
    <x v="1"/>
    <n v="46.199999999999996"/>
    <n v="14"/>
    <n v="48.18"/>
    <n v="14.6"/>
    <n v="48.18"/>
    <n v="14.6"/>
    <n v="47.19"/>
    <n v="14.3"/>
    <x v="16"/>
    <x v="80"/>
    <n v="69.800000000000011"/>
    <n v="21"/>
    <n v="10"/>
    <x v="0"/>
    <x v="7"/>
    <x v="10"/>
    <n v="1"/>
    <n v="28"/>
    <n v="300"/>
  </r>
  <r>
    <s v="INLAPL-230909-JC-2-2-MAM"/>
    <s v="Jhonatan Castro"/>
    <d v="2009-09-23T00:00:00"/>
    <x v="3"/>
    <d v="1899-12-30T13:10:00"/>
    <d v="1899-12-30T13:55:00"/>
    <x v="14"/>
    <n v="2"/>
    <n v="2"/>
    <n v="2"/>
    <x v="1"/>
    <x v="1"/>
    <s v="La Plana/Las Cuevas, Isla Natividad, Baja California Sur"/>
    <x v="1"/>
    <n v="46.199999999999996"/>
    <n v="14"/>
    <n v="48.18"/>
    <n v="14.6"/>
    <n v="48.18"/>
    <n v="14.6"/>
    <n v="47.19"/>
    <n v="14.3"/>
    <x v="16"/>
    <x v="80"/>
    <n v="69.800000000000011"/>
    <n v="21"/>
    <n v="10"/>
    <x v="0"/>
    <x v="8"/>
    <x v="12"/>
    <n v="1"/>
    <n v="37"/>
    <n v="300"/>
  </r>
  <r>
    <s v="INLAPL-230909-JC-2-2-MAM"/>
    <s v="Jhonatan Castro"/>
    <d v="2009-09-23T00:00:00"/>
    <x v="3"/>
    <d v="1899-12-30T13:10:00"/>
    <d v="1899-12-30T13:55:00"/>
    <x v="14"/>
    <n v="2"/>
    <n v="2"/>
    <n v="2"/>
    <x v="1"/>
    <x v="1"/>
    <s v="La Plana/Las Cuevas, Isla Natividad, Baja California Sur"/>
    <x v="1"/>
    <n v="46.199999999999996"/>
    <n v="14"/>
    <n v="48.18"/>
    <n v="14.6"/>
    <n v="48.18"/>
    <n v="14.6"/>
    <n v="47.19"/>
    <n v="14.3"/>
    <x v="16"/>
    <x v="80"/>
    <n v="69.800000000000011"/>
    <n v="21"/>
    <n v="10"/>
    <x v="0"/>
    <x v="8"/>
    <x v="13"/>
    <n v="1"/>
    <n v="37"/>
    <n v="300"/>
  </r>
  <r>
    <s v="INLAPL-230909-JC-2-2-MAM"/>
    <s v="Jhonatan Castro"/>
    <d v="2009-09-23T00:00:00"/>
    <x v="3"/>
    <d v="1899-12-30T13:10:00"/>
    <d v="1899-12-30T13:55:00"/>
    <x v="14"/>
    <n v="2"/>
    <n v="2"/>
    <n v="2"/>
    <x v="1"/>
    <x v="1"/>
    <s v="La Plana/Las Cuevas, Isla Natividad, Baja California Sur"/>
    <x v="1"/>
    <n v="46.199999999999996"/>
    <n v="14"/>
    <n v="48.18"/>
    <n v="14.6"/>
    <n v="48.18"/>
    <n v="14.6"/>
    <n v="47.19"/>
    <n v="14.3"/>
    <x v="16"/>
    <x v="80"/>
    <n v="69.800000000000011"/>
    <n v="21"/>
    <n v="10"/>
    <x v="0"/>
    <x v="9"/>
    <x v="2"/>
    <n v="1"/>
    <n v="41"/>
    <n v="300"/>
  </r>
  <r>
    <s v="INLAPL-230909-JC-2-2-MAM"/>
    <s v="Jhonatan Castro"/>
    <d v="2009-09-23T00:00:00"/>
    <x v="3"/>
    <d v="1899-12-30T13:10:00"/>
    <d v="1899-12-30T13:55:00"/>
    <x v="14"/>
    <n v="2"/>
    <n v="2"/>
    <n v="2"/>
    <x v="1"/>
    <x v="1"/>
    <s v="La Plana/Las Cuevas, Isla Natividad, Baja California Sur"/>
    <x v="1"/>
    <n v="46.199999999999996"/>
    <n v="14"/>
    <n v="48.18"/>
    <n v="14.6"/>
    <n v="48.18"/>
    <n v="14.6"/>
    <n v="47.19"/>
    <n v="14.3"/>
    <x v="16"/>
    <x v="80"/>
    <n v="69.800000000000011"/>
    <n v="21"/>
    <n v="10"/>
    <x v="0"/>
    <x v="9"/>
    <x v="8"/>
    <n v="1"/>
    <n v="41"/>
    <n v="300"/>
  </r>
  <r>
    <s v="INLAPL-230909-JC-2-2-MAZ"/>
    <s v="Jhonatan Castro"/>
    <d v="2009-09-23T00:00:00"/>
    <x v="3"/>
    <d v="1899-12-30T13:10:00"/>
    <d v="1899-12-30T13:55:00"/>
    <x v="14"/>
    <n v="2"/>
    <n v="2"/>
    <n v="2"/>
    <x v="1"/>
    <x v="1"/>
    <s v="La Plana/Las Cuevas, Isla Natividad, Baja California Sur"/>
    <x v="1"/>
    <n v="46.199999999999996"/>
    <n v="14"/>
    <n v="48.18"/>
    <n v="14.6"/>
    <n v="48.18"/>
    <n v="14.6"/>
    <n v="47.19"/>
    <n v="14.3"/>
    <x v="16"/>
    <x v="80"/>
    <n v="69.800000000000011"/>
    <n v="21"/>
    <n v="10"/>
    <x v="1"/>
    <x v="1"/>
    <x v="18"/>
    <n v="1"/>
    <n v="4"/>
    <n v="300"/>
  </r>
  <r>
    <s v="INLAPL-230909-JC-2-2-MAZ"/>
    <s v="Jhonatan Castro"/>
    <d v="2009-09-23T00:00:00"/>
    <x v="3"/>
    <d v="1899-12-30T13:10:00"/>
    <d v="1899-12-30T13:55:00"/>
    <x v="14"/>
    <n v="2"/>
    <n v="2"/>
    <n v="2"/>
    <x v="1"/>
    <x v="1"/>
    <s v="La Plana/Las Cuevas, Isla Natividad, Baja California Sur"/>
    <x v="1"/>
    <n v="46.199999999999996"/>
    <n v="14"/>
    <n v="48.18"/>
    <n v="14.6"/>
    <n v="48.18"/>
    <n v="14.6"/>
    <n v="47.19"/>
    <n v="14.3"/>
    <x v="16"/>
    <x v="80"/>
    <n v="69.800000000000011"/>
    <n v="21"/>
    <n v="10"/>
    <x v="1"/>
    <x v="2"/>
    <x v="16"/>
    <n v="1"/>
    <n v="28"/>
    <n v="300"/>
  </r>
  <r>
    <s v="INLAPL-230909-JC-1-1-MAZ"/>
    <s v="Jhonatan Castro"/>
    <d v="2009-09-23T00:00:00"/>
    <x v="3"/>
    <d v="1899-12-30T11:37:00"/>
    <d v="1899-12-30T12:08:00"/>
    <x v="32"/>
    <n v="2"/>
    <n v="1"/>
    <n v="1"/>
    <x v="0"/>
    <x v="1"/>
    <s v="La Plana/Las Cuevas, Isla Natividad, Baja California Sur"/>
    <x v="1"/>
    <n v="55.109999999999992"/>
    <n v="16.7"/>
    <n v="55.109999999999992"/>
    <n v="16.7"/>
    <n v="55.109999999999992"/>
    <n v="16.7"/>
    <n v="55.109999999999992"/>
    <n v="16.7"/>
    <x v="80"/>
    <x v="81"/>
    <n v="68"/>
    <n v="20"/>
    <n v="10"/>
    <x v="1"/>
    <x v="1"/>
    <x v="14"/>
    <n v="1"/>
    <n v="10"/>
    <n v="270"/>
  </r>
  <r>
    <s v="INLAPL-230909-JC-1-1-MAM"/>
    <s v="Jhonatan Castro"/>
    <d v="2009-09-23T00:00:00"/>
    <x v="3"/>
    <d v="1899-12-30T11:37:00"/>
    <d v="1899-12-30T12:08:00"/>
    <x v="32"/>
    <n v="2"/>
    <n v="1"/>
    <n v="1"/>
    <x v="0"/>
    <x v="1"/>
    <s v="La Plana/Las Cuevas, Isla Natividad, Baja California Sur"/>
    <x v="1"/>
    <n v="55.109999999999992"/>
    <n v="16.7"/>
    <n v="55.109999999999992"/>
    <n v="16.7"/>
    <n v="55.109999999999992"/>
    <n v="16.7"/>
    <n v="55.109999999999992"/>
    <n v="16.7"/>
    <x v="80"/>
    <x v="81"/>
    <n v="68"/>
    <n v="20"/>
    <n v="10"/>
    <x v="0"/>
    <x v="1"/>
    <x v="14"/>
    <n v="1"/>
    <n v="3"/>
    <n v="270"/>
  </r>
  <r>
    <s v="INLAPL-230909-JC-1-1-MAM"/>
    <s v="Jhonatan Castro"/>
    <d v="2009-09-23T00:00:00"/>
    <x v="3"/>
    <d v="1899-12-30T11:37:00"/>
    <d v="1899-12-30T12:08:00"/>
    <x v="32"/>
    <n v="2"/>
    <n v="1"/>
    <n v="1"/>
    <x v="0"/>
    <x v="1"/>
    <s v="La Plana/Las Cuevas, Isla Natividad, Baja California Sur"/>
    <x v="1"/>
    <n v="55.109999999999992"/>
    <n v="16.7"/>
    <n v="55.109999999999992"/>
    <n v="16.7"/>
    <n v="55.109999999999992"/>
    <n v="16.7"/>
    <n v="55.109999999999992"/>
    <n v="16.7"/>
    <x v="80"/>
    <x v="81"/>
    <n v="68"/>
    <n v="20"/>
    <n v="10"/>
    <x v="0"/>
    <x v="2"/>
    <x v="10"/>
    <n v="1"/>
    <n v="7"/>
    <n v="270"/>
  </r>
  <r>
    <s v="INLAPL-230909-JC-1-1-MAM"/>
    <s v="Jhonatan Castro"/>
    <d v="2009-09-23T00:00:00"/>
    <x v="3"/>
    <d v="1899-12-30T11:37:00"/>
    <d v="1899-12-30T12:08:00"/>
    <x v="32"/>
    <n v="2"/>
    <n v="1"/>
    <n v="1"/>
    <x v="0"/>
    <x v="1"/>
    <s v="La Plana/Las Cuevas, Isla Natividad, Baja California Sur"/>
    <x v="1"/>
    <n v="55.109999999999992"/>
    <n v="16.7"/>
    <n v="55.109999999999992"/>
    <n v="16.7"/>
    <n v="55.109999999999992"/>
    <n v="16.7"/>
    <n v="55.109999999999992"/>
    <n v="16.7"/>
    <x v="80"/>
    <x v="81"/>
    <n v="68"/>
    <n v="20"/>
    <n v="10"/>
    <x v="0"/>
    <x v="3"/>
    <x v="9"/>
    <n v="1"/>
    <n v="16"/>
    <n v="270"/>
  </r>
  <r>
    <s v="INLAPL-230909-JC-1-1-MAM"/>
    <s v="Jhonatan Castro"/>
    <d v="2009-09-23T00:00:00"/>
    <x v="3"/>
    <d v="1899-12-30T11:37:00"/>
    <d v="1899-12-30T12:08:00"/>
    <x v="32"/>
    <n v="2"/>
    <n v="1"/>
    <n v="1"/>
    <x v="0"/>
    <x v="1"/>
    <s v="La Plana/Las Cuevas, Isla Natividad, Baja California Sur"/>
    <x v="1"/>
    <n v="55.109999999999992"/>
    <n v="16.7"/>
    <n v="55.109999999999992"/>
    <n v="16.7"/>
    <n v="55.109999999999992"/>
    <n v="16.7"/>
    <n v="55.109999999999992"/>
    <n v="16.7"/>
    <x v="80"/>
    <x v="81"/>
    <n v="68"/>
    <n v="20"/>
    <n v="10"/>
    <x v="0"/>
    <x v="3"/>
    <x v="16"/>
    <n v="1"/>
    <n v="16"/>
    <n v="270"/>
  </r>
  <r>
    <s v="INLAPL-230909-JC-1-1-MAM"/>
    <s v="Jhonatan Castro"/>
    <d v="2009-09-23T00:00:00"/>
    <x v="3"/>
    <d v="1899-12-30T11:37:00"/>
    <d v="1899-12-30T12:08:00"/>
    <x v="32"/>
    <n v="2"/>
    <n v="1"/>
    <n v="1"/>
    <x v="0"/>
    <x v="1"/>
    <s v="La Plana/Las Cuevas, Isla Natividad, Baja California Sur"/>
    <x v="1"/>
    <n v="55.109999999999992"/>
    <n v="16.7"/>
    <n v="55.109999999999992"/>
    <n v="16.7"/>
    <n v="55.109999999999992"/>
    <n v="16.7"/>
    <n v="55.109999999999992"/>
    <n v="16.7"/>
    <x v="80"/>
    <x v="81"/>
    <n v="68"/>
    <n v="20"/>
    <n v="10"/>
    <x v="0"/>
    <x v="4"/>
    <x v="6"/>
    <n v="1"/>
    <n v="20"/>
    <n v="270"/>
  </r>
  <r>
    <s v="INLAPL-230909-JC-1-1-MAM"/>
    <s v="Jhonatan Castro"/>
    <d v="2009-09-23T00:00:00"/>
    <x v="3"/>
    <d v="1899-12-30T11:37:00"/>
    <d v="1899-12-30T12:08:00"/>
    <x v="32"/>
    <n v="2"/>
    <n v="1"/>
    <n v="1"/>
    <x v="0"/>
    <x v="1"/>
    <s v="La Plana/Las Cuevas, Isla Natividad, Baja California Sur"/>
    <x v="1"/>
    <n v="55.109999999999992"/>
    <n v="16.7"/>
    <n v="55.109999999999992"/>
    <n v="16.7"/>
    <n v="55.109999999999992"/>
    <n v="16.7"/>
    <n v="55.109999999999992"/>
    <n v="16.7"/>
    <x v="80"/>
    <x v="81"/>
    <n v="68"/>
    <n v="20"/>
    <n v="10"/>
    <x v="0"/>
    <x v="4"/>
    <x v="17"/>
    <n v="1"/>
    <n v="20"/>
    <n v="270"/>
  </r>
  <r>
    <s v="INLAPL-230909-JC-3-3-MAM"/>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0"/>
    <x v="1"/>
    <x v="12"/>
    <n v="1"/>
    <n v="4"/>
    <n v="30"/>
  </r>
  <r>
    <s v="INLAPL-230909-JC-3-3-MAM"/>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0"/>
    <x v="2"/>
    <x v="0"/>
    <n v="1"/>
    <n v="10"/>
    <n v="30"/>
  </r>
  <r>
    <s v="INLAPL-230909-JC-3-3-MAM"/>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0"/>
    <x v="2"/>
    <x v="10"/>
    <n v="1"/>
    <n v="10"/>
    <n v="30"/>
  </r>
  <r>
    <s v="INLAPL-230909-JC-3-3-MAM"/>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0"/>
    <x v="2"/>
    <x v="13"/>
    <n v="1"/>
    <n v="10"/>
    <n v="30"/>
  </r>
  <r>
    <s v="INLAPL-230909-JC-3-3-MAM"/>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0"/>
    <x v="3"/>
    <x v="11"/>
    <n v="1"/>
    <n v="18"/>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1"/>
    <x v="14"/>
    <n v="1"/>
    <n v="4"/>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2"/>
    <x v="24"/>
    <n v="1"/>
    <n v="10"/>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2"/>
    <x v="24"/>
    <n v="1"/>
    <n v="10"/>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2"/>
    <x v="0"/>
    <n v="1"/>
    <n v="10"/>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2"/>
    <x v="1"/>
    <n v="1"/>
    <n v="10"/>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2"/>
    <x v="2"/>
    <n v="1"/>
    <n v="10"/>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2"/>
    <x v="3"/>
    <n v="1"/>
    <n v="10"/>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2"/>
    <x v="4"/>
    <n v="1"/>
    <n v="10"/>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2"/>
    <x v="5"/>
    <n v="1"/>
    <n v="10"/>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2"/>
    <x v="6"/>
    <n v="1"/>
    <n v="10"/>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2"/>
    <x v="8"/>
    <n v="1"/>
    <n v="10"/>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2"/>
    <x v="9"/>
    <n v="1"/>
    <n v="10"/>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2"/>
    <x v="10"/>
    <n v="1"/>
    <n v="10"/>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2"/>
    <x v="12"/>
    <n v="1"/>
    <n v="10"/>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2"/>
    <x v="13"/>
    <n v="1"/>
    <n v="10"/>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2"/>
    <x v="13"/>
    <n v="1"/>
    <n v="10"/>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2"/>
    <x v="16"/>
    <n v="1"/>
    <n v="10"/>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2"/>
    <x v="16"/>
    <n v="1"/>
    <n v="10"/>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2"/>
    <x v="14"/>
    <n v="1"/>
    <n v="10"/>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2"/>
    <x v="14"/>
    <n v="1"/>
    <n v="10"/>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2"/>
    <x v="17"/>
    <n v="1"/>
    <n v="10"/>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2"/>
    <x v="17"/>
    <n v="1"/>
    <n v="10"/>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2"/>
    <x v="17"/>
    <n v="1"/>
    <n v="10"/>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2"/>
    <x v="18"/>
    <n v="1"/>
    <n v="10"/>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2"/>
    <x v="18"/>
    <n v="1"/>
    <n v="10"/>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2"/>
    <x v="18"/>
    <n v="1"/>
    <n v="10"/>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2"/>
    <x v="19"/>
    <n v="1"/>
    <n v="10"/>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2"/>
    <x v="19"/>
    <n v="1"/>
    <n v="10"/>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2"/>
    <x v="20"/>
    <n v="1"/>
    <n v="10"/>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3"/>
    <x v="9"/>
    <n v="1"/>
    <n v="18"/>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3"/>
    <x v="9"/>
    <n v="1"/>
    <n v="18"/>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3"/>
    <x v="13"/>
    <n v="1"/>
    <n v="18"/>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3"/>
    <x v="14"/>
    <n v="1"/>
    <n v="18"/>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3"/>
    <x v="14"/>
    <n v="1"/>
    <n v="18"/>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3"/>
    <x v="14"/>
    <n v="1"/>
    <n v="18"/>
    <n v="30"/>
  </r>
  <r>
    <s v="INLAPL-230909-JC-3-3-MAZ"/>
    <s v="Jhonatan Castro"/>
    <d v="2009-09-23T00:00:00"/>
    <x v="3"/>
    <d v="1899-12-30T15:05:00"/>
    <d v="1899-12-30T15:54:00"/>
    <x v="25"/>
    <n v="2"/>
    <n v="3"/>
    <n v="3"/>
    <x v="2"/>
    <x v="1"/>
    <s v="La Plana/Las Cuevas, Isla Natividad, Baja California Sur"/>
    <x v="1"/>
    <n v="17.82"/>
    <n v="5.4"/>
    <n v="11.219999999999999"/>
    <n v="3.4"/>
    <n v="17.82"/>
    <n v="5.4"/>
    <n v="14.52"/>
    <n v="4.4000000000000004"/>
    <x v="81"/>
    <x v="82"/>
    <n v="68"/>
    <n v="20"/>
    <n v="5"/>
    <x v="1"/>
    <x v="3"/>
    <x v="17"/>
    <n v="1"/>
    <n v="18"/>
    <n v="30"/>
  </r>
  <r>
    <s v="INLAPL-240909-JC-1-4-MAM"/>
    <s v="Jhonatan Castro"/>
    <d v="2009-09-24T00:00:00"/>
    <x v="3"/>
    <d v="1899-12-30T11:27:00"/>
    <d v="1899-12-30T12:20:00"/>
    <x v="0"/>
    <n v="2"/>
    <n v="1"/>
    <n v="4"/>
    <x v="3"/>
    <x v="1"/>
    <s v="La Plana/Las Cuevas, Isla Natividad, Baja California Sur"/>
    <x v="1"/>
    <n v="22.77"/>
    <n v="6.9"/>
    <n v="25.74"/>
    <n v="7.8"/>
    <n v="25.74"/>
    <n v="7.8"/>
    <n v="24.254999999999999"/>
    <n v="7.35"/>
    <x v="82"/>
    <x v="83"/>
    <n v="71.599999999999994"/>
    <n v="22"/>
    <n v="4"/>
    <x v="0"/>
    <x v="1"/>
    <x v="10"/>
    <n v="1"/>
    <n v="12"/>
    <n v="30"/>
  </r>
  <r>
    <s v="INLAPL-240909-JC-1-4-MAM"/>
    <s v="Jhonatan Castro"/>
    <d v="2009-09-24T00:00:00"/>
    <x v="3"/>
    <d v="1899-12-30T11:27:00"/>
    <d v="1899-12-30T12:20:00"/>
    <x v="0"/>
    <n v="2"/>
    <n v="1"/>
    <n v="4"/>
    <x v="3"/>
    <x v="1"/>
    <s v="La Plana/Las Cuevas, Isla Natividad, Baja California Sur"/>
    <x v="1"/>
    <n v="22.77"/>
    <n v="6.9"/>
    <n v="25.74"/>
    <n v="7.8"/>
    <n v="25.74"/>
    <n v="7.8"/>
    <n v="24.254999999999999"/>
    <n v="7.35"/>
    <x v="82"/>
    <x v="83"/>
    <n v="71.599999999999994"/>
    <n v="22"/>
    <n v="4"/>
    <x v="0"/>
    <x v="2"/>
    <x v="16"/>
    <n v="1"/>
    <n v="17"/>
    <n v="30"/>
  </r>
  <r>
    <s v="INLAPL-240909-JC-1-4-MAM"/>
    <s v="Jhonatan Castro"/>
    <d v="2009-09-24T00:00:00"/>
    <x v="3"/>
    <d v="1899-12-30T11:27:00"/>
    <d v="1899-12-30T12:20:00"/>
    <x v="0"/>
    <n v="2"/>
    <n v="1"/>
    <n v="4"/>
    <x v="3"/>
    <x v="1"/>
    <s v="La Plana/Las Cuevas, Isla Natividad, Baja California Sur"/>
    <x v="1"/>
    <n v="22.77"/>
    <n v="6.9"/>
    <n v="25.74"/>
    <n v="7.8"/>
    <n v="25.74"/>
    <n v="7.8"/>
    <n v="24.254999999999999"/>
    <n v="7.35"/>
    <x v="82"/>
    <x v="83"/>
    <n v="71.599999999999994"/>
    <n v="22"/>
    <n v="4"/>
    <x v="0"/>
    <x v="2"/>
    <x v="17"/>
    <n v="1"/>
    <n v="17"/>
    <n v="30"/>
  </r>
  <r>
    <s v="INLAPL-240909-JC-1-4-MAM"/>
    <s v="Jhonatan Castro"/>
    <d v="2009-09-24T00:00:00"/>
    <x v="3"/>
    <d v="1899-12-30T11:27:00"/>
    <d v="1899-12-30T12:20:00"/>
    <x v="0"/>
    <n v="2"/>
    <n v="1"/>
    <n v="4"/>
    <x v="3"/>
    <x v="1"/>
    <s v="La Plana/Las Cuevas, Isla Natividad, Baja California Sur"/>
    <x v="1"/>
    <n v="22.77"/>
    <n v="6.9"/>
    <n v="25.74"/>
    <n v="7.8"/>
    <n v="25.74"/>
    <n v="7.8"/>
    <n v="24.254999999999999"/>
    <n v="7.35"/>
    <x v="82"/>
    <x v="83"/>
    <n v="71.599999999999994"/>
    <n v="22"/>
    <n v="4"/>
    <x v="0"/>
    <x v="3"/>
    <x v="13"/>
    <n v="1"/>
    <n v="23"/>
    <n v="30"/>
  </r>
  <r>
    <s v="INLAPL-240909-JC-1-4-MAZ"/>
    <s v="Jhonatan Castro"/>
    <d v="2009-09-24T00:00:00"/>
    <x v="3"/>
    <d v="1899-12-30T11:27:00"/>
    <d v="1899-12-30T12:20:00"/>
    <x v="0"/>
    <n v="2"/>
    <n v="1"/>
    <n v="4"/>
    <x v="3"/>
    <x v="1"/>
    <s v="La Plana/Las Cuevas, Isla Natividad, Baja California Sur"/>
    <x v="1"/>
    <n v="22.77"/>
    <n v="6.9"/>
    <n v="25.74"/>
    <n v="7.8"/>
    <n v="25.74"/>
    <n v="7.8"/>
    <n v="24.254999999999999"/>
    <n v="7.35"/>
    <x v="82"/>
    <x v="83"/>
    <n v="71.599999999999994"/>
    <n v="22"/>
    <n v="4"/>
    <x v="1"/>
    <x v="1"/>
    <x v="16"/>
    <n v="1"/>
    <n v="2"/>
    <n v="30"/>
  </r>
  <r>
    <s v="INLAPL-240909-JC-1-4-MAZ"/>
    <s v="Jhonatan Castro"/>
    <d v="2009-09-24T00:00:00"/>
    <x v="3"/>
    <d v="1899-12-30T11:27:00"/>
    <d v="1899-12-30T12:20:00"/>
    <x v="0"/>
    <n v="2"/>
    <n v="1"/>
    <n v="4"/>
    <x v="3"/>
    <x v="1"/>
    <s v="La Plana/Las Cuevas, Isla Natividad, Baja California Sur"/>
    <x v="1"/>
    <n v="22.77"/>
    <n v="6.9"/>
    <n v="25.74"/>
    <n v="7.8"/>
    <n v="25.74"/>
    <n v="7.8"/>
    <n v="24.254999999999999"/>
    <n v="7.35"/>
    <x v="82"/>
    <x v="83"/>
    <n v="71.599999999999994"/>
    <n v="22"/>
    <n v="4"/>
    <x v="1"/>
    <x v="2"/>
    <x v="4"/>
    <n v="1"/>
    <n v="10"/>
    <n v="30"/>
  </r>
  <r>
    <s v="INLAPL-240909-JC-1-4-MAZ"/>
    <s v="Jhonatan Castro"/>
    <d v="2009-09-24T00:00:00"/>
    <x v="3"/>
    <d v="1899-12-30T11:27:00"/>
    <d v="1899-12-30T12:20:00"/>
    <x v="0"/>
    <n v="2"/>
    <n v="1"/>
    <n v="4"/>
    <x v="3"/>
    <x v="1"/>
    <s v="La Plana/Las Cuevas, Isla Natividad, Baja California Sur"/>
    <x v="1"/>
    <n v="22.77"/>
    <n v="6.9"/>
    <n v="25.74"/>
    <n v="7.8"/>
    <n v="25.74"/>
    <n v="7.8"/>
    <n v="24.254999999999999"/>
    <n v="7.35"/>
    <x v="82"/>
    <x v="83"/>
    <n v="71.599999999999994"/>
    <n v="22"/>
    <n v="4"/>
    <x v="1"/>
    <x v="3"/>
    <x v="7"/>
    <n v="1"/>
    <n v="19"/>
    <n v="30"/>
  </r>
  <r>
    <s v="INLAPL-240909-JC-1-4-MAZ"/>
    <s v="Jhonatan Castro"/>
    <d v="2009-09-24T00:00:00"/>
    <x v="3"/>
    <d v="1899-12-30T11:27:00"/>
    <d v="1899-12-30T12:20:00"/>
    <x v="0"/>
    <n v="2"/>
    <n v="1"/>
    <n v="4"/>
    <x v="3"/>
    <x v="1"/>
    <s v="La Plana/Las Cuevas, Isla Natividad, Baja California Sur"/>
    <x v="1"/>
    <n v="22.77"/>
    <n v="6.9"/>
    <n v="25.74"/>
    <n v="7.8"/>
    <n v="25.74"/>
    <n v="7.8"/>
    <n v="24.254999999999999"/>
    <n v="7.35"/>
    <x v="82"/>
    <x v="83"/>
    <n v="71.599999999999994"/>
    <n v="22"/>
    <n v="4"/>
    <x v="1"/>
    <x v="3"/>
    <x v="10"/>
    <n v="1"/>
    <n v="19"/>
    <n v="30"/>
  </r>
  <r>
    <s v="INLAPL-240909-JC-1-4-MAZ"/>
    <s v="Jhonatan Castro"/>
    <d v="2009-09-24T00:00:00"/>
    <x v="3"/>
    <d v="1899-12-30T11:27:00"/>
    <d v="1899-12-30T12:20:00"/>
    <x v="0"/>
    <n v="2"/>
    <n v="1"/>
    <n v="4"/>
    <x v="3"/>
    <x v="1"/>
    <s v="La Plana/Las Cuevas, Isla Natividad, Baja California Sur"/>
    <x v="1"/>
    <n v="22.77"/>
    <n v="6.9"/>
    <n v="25.74"/>
    <n v="7.8"/>
    <n v="25.74"/>
    <n v="7.8"/>
    <n v="24.254999999999999"/>
    <n v="7.35"/>
    <x v="82"/>
    <x v="83"/>
    <n v="71.599999999999994"/>
    <n v="22"/>
    <n v="4"/>
    <x v="1"/>
    <x v="3"/>
    <x v="16"/>
    <n v="1"/>
    <n v="19"/>
    <n v="30"/>
  </r>
  <r>
    <s v="INLAPL-240909-JC-1-4-MAZ"/>
    <s v="Jhonatan Castro"/>
    <d v="2009-09-24T00:00:00"/>
    <x v="3"/>
    <d v="1899-12-30T11:27:00"/>
    <d v="1899-12-30T12:20:00"/>
    <x v="0"/>
    <n v="2"/>
    <n v="1"/>
    <n v="4"/>
    <x v="3"/>
    <x v="1"/>
    <s v="La Plana/Las Cuevas, Isla Natividad, Baja California Sur"/>
    <x v="1"/>
    <n v="22.77"/>
    <n v="6.9"/>
    <n v="25.74"/>
    <n v="7.8"/>
    <n v="25.74"/>
    <n v="7.8"/>
    <n v="24.254999999999999"/>
    <n v="7.35"/>
    <x v="82"/>
    <x v="83"/>
    <n v="71.599999999999994"/>
    <n v="22"/>
    <n v="4"/>
    <x v="1"/>
    <x v="4"/>
    <x v="1"/>
    <n v="1"/>
    <n v="23"/>
    <n v="30"/>
  </r>
  <r>
    <s v="INLAPL-240909-JC-1-4-MAZ"/>
    <s v="Jhonatan Castro"/>
    <d v="2009-09-24T00:00:00"/>
    <x v="3"/>
    <d v="1899-12-30T11:27:00"/>
    <d v="1899-12-30T12:20:00"/>
    <x v="0"/>
    <n v="2"/>
    <n v="1"/>
    <n v="4"/>
    <x v="3"/>
    <x v="1"/>
    <s v="La Plana/Las Cuevas, Isla Natividad, Baja California Sur"/>
    <x v="1"/>
    <n v="22.77"/>
    <n v="6.9"/>
    <n v="25.74"/>
    <n v="7.8"/>
    <n v="25.74"/>
    <n v="7.8"/>
    <n v="24.254999999999999"/>
    <n v="7.35"/>
    <x v="82"/>
    <x v="83"/>
    <n v="71.599999999999994"/>
    <n v="22"/>
    <n v="4"/>
    <x v="1"/>
    <x v="4"/>
    <x v="4"/>
    <n v="1"/>
    <n v="23"/>
    <n v="30"/>
  </r>
  <r>
    <s v="INLAPL-240909-JC-1-4-MAZ"/>
    <s v="Jhonatan Castro"/>
    <d v="2009-09-24T00:00:00"/>
    <x v="3"/>
    <d v="1899-12-30T11:27:00"/>
    <d v="1899-12-30T12:20:00"/>
    <x v="0"/>
    <n v="2"/>
    <n v="1"/>
    <n v="4"/>
    <x v="3"/>
    <x v="1"/>
    <s v="La Plana/Las Cuevas, Isla Natividad, Baja California Sur"/>
    <x v="1"/>
    <n v="22.77"/>
    <n v="6.9"/>
    <n v="25.74"/>
    <n v="7.8"/>
    <n v="25.74"/>
    <n v="7.8"/>
    <n v="24.254999999999999"/>
    <n v="7.35"/>
    <x v="82"/>
    <x v="83"/>
    <n v="71.599999999999994"/>
    <n v="22"/>
    <n v="4"/>
    <x v="1"/>
    <x v="4"/>
    <x v="5"/>
    <n v="1"/>
    <n v="23"/>
    <n v="30"/>
  </r>
  <r>
    <s v="INLAPL-240909-JC-1-4-MAZ"/>
    <s v="Jhonatan Castro"/>
    <d v="2009-09-24T00:00:00"/>
    <x v="3"/>
    <d v="1899-12-30T11:27:00"/>
    <d v="1899-12-30T12:20:00"/>
    <x v="0"/>
    <n v="2"/>
    <n v="1"/>
    <n v="4"/>
    <x v="3"/>
    <x v="1"/>
    <s v="La Plana/Las Cuevas, Isla Natividad, Baja California Sur"/>
    <x v="1"/>
    <n v="22.77"/>
    <n v="6.9"/>
    <n v="25.74"/>
    <n v="7.8"/>
    <n v="25.74"/>
    <n v="7.8"/>
    <n v="24.254999999999999"/>
    <n v="7.35"/>
    <x v="82"/>
    <x v="83"/>
    <n v="71.599999999999994"/>
    <n v="22"/>
    <n v="4"/>
    <x v="1"/>
    <x v="4"/>
    <x v="8"/>
    <n v="1"/>
    <n v="23"/>
    <n v="30"/>
  </r>
  <r>
    <s v="INLAPL-240909-JC-1-4-MAZ"/>
    <s v="Jhonatan Castro"/>
    <d v="2009-09-24T00:00:00"/>
    <x v="3"/>
    <d v="1899-12-30T11:27:00"/>
    <d v="1899-12-30T12:20:00"/>
    <x v="0"/>
    <n v="2"/>
    <n v="1"/>
    <n v="4"/>
    <x v="3"/>
    <x v="1"/>
    <s v="La Plana/Las Cuevas, Isla Natividad, Baja California Sur"/>
    <x v="1"/>
    <n v="22.77"/>
    <n v="6.9"/>
    <n v="25.74"/>
    <n v="7.8"/>
    <n v="25.74"/>
    <n v="7.8"/>
    <n v="24.254999999999999"/>
    <n v="7.35"/>
    <x v="82"/>
    <x v="83"/>
    <n v="71.599999999999994"/>
    <n v="22"/>
    <n v="4"/>
    <x v="1"/>
    <x v="4"/>
    <x v="10"/>
    <n v="1"/>
    <n v="23"/>
    <n v="30"/>
  </r>
  <r>
    <s v="INLAPL-240909-JC-1-4-MAZ"/>
    <s v="Jhonatan Castro"/>
    <d v="2009-09-24T00:00:00"/>
    <x v="3"/>
    <d v="1899-12-30T11:27:00"/>
    <d v="1899-12-30T12:20:00"/>
    <x v="0"/>
    <n v="2"/>
    <n v="1"/>
    <n v="4"/>
    <x v="3"/>
    <x v="1"/>
    <s v="La Plana/Las Cuevas, Isla Natividad, Baja California Sur"/>
    <x v="1"/>
    <n v="22.77"/>
    <n v="6.9"/>
    <n v="25.74"/>
    <n v="7.8"/>
    <n v="25.74"/>
    <n v="7.8"/>
    <n v="24.254999999999999"/>
    <n v="7.35"/>
    <x v="82"/>
    <x v="83"/>
    <n v="71.599999999999994"/>
    <n v="22"/>
    <n v="4"/>
    <x v="1"/>
    <x v="4"/>
    <x v="12"/>
    <n v="1"/>
    <n v="23"/>
    <n v="30"/>
  </r>
  <r>
    <s v="INLAPL-240909-JC-1-4-MAZ"/>
    <s v="Jhonatan Castro"/>
    <d v="2009-09-24T00:00:00"/>
    <x v="3"/>
    <d v="1899-12-30T11:27:00"/>
    <d v="1899-12-30T12:20:00"/>
    <x v="0"/>
    <n v="2"/>
    <n v="1"/>
    <n v="4"/>
    <x v="3"/>
    <x v="1"/>
    <s v="La Plana/Las Cuevas, Isla Natividad, Baja California Sur"/>
    <x v="1"/>
    <n v="22.77"/>
    <n v="6.9"/>
    <n v="25.74"/>
    <n v="7.8"/>
    <n v="25.74"/>
    <n v="7.8"/>
    <n v="24.254999999999999"/>
    <n v="7.35"/>
    <x v="82"/>
    <x v="83"/>
    <n v="71.599999999999994"/>
    <n v="22"/>
    <n v="4"/>
    <x v="1"/>
    <x v="4"/>
    <x v="16"/>
    <n v="1"/>
    <n v="23"/>
    <n v="30"/>
  </r>
  <r>
    <s v="INLAPL-240909-JC-1-4-MAZ"/>
    <s v="Jhonatan Castro"/>
    <d v="2009-09-24T00:00:00"/>
    <x v="3"/>
    <d v="1899-12-30T11:27:00"/>
    <d v="1899-12-30T12:20:00"/>
    <x v="0"/>
    <n v="2"/>
    <n v="1"/>
    <n v="4"/>
    <x v="3"/>
    <x v="1"/>
    <s v="La Plana/Las Cuevas, Isla Natividad, Baja California Sur"/>
    <x v="1"/>
    <n v="22.77"/>
    <n v="6.9"/>
    <n v="25.74"/>
    <n v="7.8"/>
    <n v="25.74"/>
    <n v="7.8"/>
    <n v="24.254999999999999"/>
    <n v="7.35"/>
    <x v="82"/>
    <x v="83"/>
    <n v="71.599999999999994"/>
    <n v="22"/>
    <n v="4"/>
    <x v="1"/>
    <x v="4"/>
    <x v="17"/>
    <n v="1"/>
    <n v="23"/>
    <n v="30"/>
  </r>
  <r>
    <s v="INLAPL-240909-JC-1-4-MAZ"/>
    <s v="Jhonatan Castro"/>
    <d v="2009-09-24T00:00:00"/>
    <x v="3"/>
    <d v="1899-12-30T11:27:00"/>
    <d v="1899-12-30T12:20:00"/>
    <x v="0"/>
    <n v="2"/>
    <n v="1"/>
    <n v="4"/>
    <x v="3"/>
    <x v="1"/>
    <s v="La Plana/Las Cuevas, Isla Natividad, Baja California Sur"/>
    <x v="1"/>
    <n v="22.77"/>
    <n v="6.9"/>
    <n v="25.74"/>
    <n v="7.8"/>
    <n v="25.74"/>
    <n v="7.8"/>
    <n v="24.254999999999999"/>
    <n v="7.35"/>
    <x v="82"/>
    <x v="83"/>
    <n v="71.599999999999994"/>
    <n v="22"/>
    <n v="4"/>
    <x v="1"/>
    <x v="4"/>
    <x v="18"/>
    <n v="1"/>
    <n v="23"/>
    <n v="30"/>
  </r>
  <r>
    <s v="INLAPL-240909-JC-1-4-MAZ"/>
    <s v="Jhonatan Castro"/>
    <d v="2009-09-24T00:00:00"/>
    <x v="3"/>
    <d v="1899-12-30T11:27:00"/>
    <d v="1899-12-30T12:20:00"/>
    <x v="0"/>
    <n v="2"/>
    <n v="1"/>
    <n v="4"/>
    <x v="3"/>
    <x v="1"/>
    <s v="La Plana/Las Cuevas, Isla Natividad, Baja California Sur"/>
    <x v="1"/>
    <n v="22.77"/>
    <n v="6.9"/>
    <n v="25.74"/>
    <n v="7.8"/>
    <n v="25.74"/>
    <n v="7.8"/>
    <n v="24.254999999999999"/>
    <n v="7.35"/>
    <x v="82"/>
    <x v="83"/>
    <n v="71.599999999999994"/>
    <n v="22"/>
    <n v="4"/>
    <x v="1"/>
    <x v="4"/>
    <x v="19"/>
    <n v="1"/>
    <n v="23"/>
    <n v="30"/>
  </r>
  <r>
    <s v="INLAPL-240909-JC-1-4-MAZ"/>
    <s v="Jhonatan Castro"/>
    <d v="2009-09-24T00:00:00"/>
    <x v="3"/>
    <d v="1899-12-30T11:27:00"/>
    <d v="1899-12-30T12:20:00"/>
    <x v="0"/>
    <n v="2"/>
    <n v="1"/>
    <n v="4"/>
    <x v="3"/>
    <x v="1"/>
    <s v="La Plana/Las Cuevas, Isla Natividad, Baja California Sur"/>
    <x v="1"/>
    <n v="22.77"/>
    <n v="6.9"/>
    <n v="25.74"/>
    <n v="7.8"/>
    <n v="25.74"/>
    <n v="7.8"/>
    <n v="24.254999999999999"/>
    <n v="7.35"/>
    <x v="82"/>
    <x v="83"/>
    <n v="71.599999999999994"/>
    <n v="22"/>
    <n v="4"/>
    <x v="1"/>
    <x v="4"/>
    <x v="19"/>
    <n v="1"/>
    <n v="23"/>
    <n v="30"/>
  </r>
  <r>
    <s v="INLAPL-240909-JC-1-4-MAZ"/>
    <s v="Jhonatan Castro"/>
    <d v="2009-09-24T00:00:00"/>
    <x v="3"/>
    <d v="1899-12-30T11:27:00"/>
    <d v="1899-12-30T12:20:00"/>
    <x v="0"/>
    <n v="2"/>
    <n v="1"/>
    <n v="4"/>
    <x v="3"/>
    <x v="1"/>
    <s v="La Plana/Las Cuevas, Isla Natividad, Baja California Sur"/>
    <x v="1"/>
    <n v="22.77"/>
    <n v="6.9"/>
    <n v="25.74"/>
    <n v="7.8"/>
    <n v="25.74"/>
    <n v="7.8"/>
    <n v="24.254999999999999"/>
    <n v="7.35"/>
    <x v="82"/>
    <x v="83"/>
    <n v="71.599999999999994"/>
    <n v="22"/>
    <n v="4"/>
    <x v="1"/>
    <x v="4"/>
    <x v="25"/>
    <n v="1"/>
    <n v="23"/>
    <n v="30"/>
  </r>
  <r>
    <s v="INLAPL-240909-JC-1-4-MAZ"/>
    <s v="Jhonatan Castro"/>
    <d v="2009-09-24T00:00:00"/>
    <x v="3"/>
    <d v="1899-12-30T11:27:00"/>
    <d v="1899-12-30T12:20:00"/>
    <x v="0"/>
    <n v="2"/>
    <n v="1"/>
    <n v="4"/>
    <x v="3"/>
    <x v="1"/>
    <s v="La Plana/Las Cuevas, Isla Natividad, Baja California Sur"/>
    <x v="1"/>
    <n v="22.77"/>
    <n v="6.9"/>
    <n v="25.74"/>
    <n v="7.8"/>
    <n v="25.74"/>
    <n v="7.8"/>
    <n v="24.254999999999999"/>
    <n v="7.35"/>
    <x v="82"/>
    <x v="83"/>
    <n v="71.599999999999994"/>
    <n v="22"/>
    <n v="4"/>
    <x v="1"/>
    <x v="5"/>
    <x v="6"/>
    <n v="1"/>
    <n v="40"/>
    <n v="30"/>
  </r>
  <r>
    <s v="INLAPL-240909-JC-1-4-MAZ"/>
    <s v="Jhonatan Castro"/>
    <d v="2009-09-24T00:00:00"/>
    <x v="3"/>
    <d v="1899-12-30T11:27:00"/>
    <d v="1899-12-30T12:20:00"/>
    <x v="0"/>
    <n v="2"/>
    <n v="1"/>
    <n v="4"/>
    <x v="3"/>
    <x v="1"/>
    <s v="La Plana/Las Cuevas, Isla Natividad, Baja California Sur"/>
    <x v="1"/>
    <n v="22.77"/>
    <n v="6.9"/>
    <n v="25.74"/>
    <n v="7.8"/>
    <n v="25.74"/>
    <n v="7.8"/>
    <n v="24.254999999999999"/>
    <n v="7.35"/>
    <x v="82"/>
    <x v="83"/>
    <n v="71.599999999999994"/>
    <n v="22"/>
    <n v="4"/>
    <x v="1"/>
    <x v="5"/>
    <x v="7"/>
    <n v="1"/>
    <n v="40"/>
    <n v="30"/>
  </r>
  <r>
    <s v="INLAPL-240909-JC-1-4-MAZ"/>
    <s v="Jhonatan Castro"/>
    <d v="2009-09-24T00:00:00"/>
    <x v="3"/>
    <d v="1899-12-30T11:27:00"/>
    <d v="1899-12-30T12:20:00"/>
    <x v="0"/>
    <n v="2"/>
    <n v="1"/>
    <n v="4"/>
    <x v="3"/>
    <x v="1"/>
    <s v="La Plana/Las Cuevas, Isla Natividad, Baja California Sur"/>
    <x v="1"/>
    <n v="22.77"/>
    <n v="6.9"/>
    <n v="25.74"/>
    <n v="7.8"/>
    <n v="25.74"/>
    <n v="7.8"/>
    <n v="24.254999999999999"/>
    <n v="7.35"/>
    <x v="82"/>
    <x v="83"/>
    <n v="71.599999999999994"/>
    <n v="22"/>
    <n v="4"/>
    <x v="1"/>
    <x v="5"/>
    <x v="9"/>
    <n v="1"/>
    <n v="40"/>
    <n v="30"/>
  </r>
  <r>
    <s v="INPIAL-240909-JC-2-1-MAZ"/>
    <s v="Jhonatan Castro"/>
    <d v="2009-09-24T00:00:00"/>
    <x v="3"/>
    <d v="1899-12-30T13:34:00"/>
    <d v="1899-12-30T14:18:00"/>
    <x v="36"/>
    <n v="2"/>
    <n v="1"/>
    <n v="1"/>
    <x v="0"/>
    <x v="6"/>
    <s v="Piedras Altas, Isla Natividad Baja California Sur"/>
    <x v="0"/>
    <n v="41.25"/>
    <n v="12.5"/>
    <n v="43.23"/>
    <n v="13.1"/>
    <n v="43.23"/>
    <n v="13.1"/>
    <n v="42.24"/>
    <n v="12.8"/>
    <x v="83"/>
    <x v="84"/>
    <n v="68"/>
    <n v="20"/>
    <n v="8"/>
    <x v="1"/>
    <x v="25"/>
    <x v="23"/>
    <n v="0"/>
    <m/>
    <n v="30"/>
  </r>
  <r>
    <s v="INPIAL-240909-JC-2-1-MAM"/>
    <s v="Jhonatan Castro"/>
    <d v="2009-09-24T00:00:00"/>
    <x v="3"/>
    <d v="1899-12-30T13:34:00"/>
    <d v="1899-12-30T14:18:00"/>
    <x v="36"/>
    <n v="2"/>
    <n v="1"/>
    <n v="1"/>
    <x v="0"/>
    <x v="6"/>
    <s v="Piedras Altas, Isla Natividad Baja California Sur"/>
    <x v="0"/>
    <n v="41.25"/>
    <n v="12.5"/>
    <n v="43.23"/>
    <n v="13.1"/>
    <n v="43.23"/>
    <n v="13.1"/>
    <n v="42.24"/>
    <n v="12.8"/>
    <x v="83"/>
    <x v="84"/>
    <n v="68"/>
    <n v="20"/>
    <n v="8"/>
    <x v="0"/>
    <x v="1"/>
    <x v="8"/>
    <n v="1"/>
    <n v="1"/>
    <n v="240"/>
  </r>
  <r>
    <s v="INPIAL-240909-JC-2-1-MAM"/>
    <s v="Jhonatan Castro"/>
    <d v="2009-09-24T00:00:00"/>
    <x v="3"/>
    <d v="1899-12-30T13:34:00"/>
    <d v="1899-12-30T14:18:00"/>
    <x v="36"/>
    <n v="2"/>
    <n v="1"/>
    <n v="1"/>
    <x v="0"/>
    <x v="6"/>
    <s v="Piedras Altas, Isla Natividad Baja California Sur"/>
    <x v="0"/>
    <n v="41.25"/>
    <n v="12.5"/>
    <n v="43.23"/>
    <n v="13.1"/>
    <n v="43.23"/>
    <n v="13.1"/>
    <n v="42.24"/>
    <n v="12.8"/>
    <x v="83"/>
    <x v="84"/>
    <n v="68"/>
    <n v="20"/>
    <n v="8"/>
    <x v="0"/>
    <x v="2"/>
    <x v="9"/>
    <n v="1"/>
    <n v="5"/>
    <n v="240"/>
  </r>
  <r>
    <s v="INPIAL-240909-JC-2-1-MAM"/>
    <s v="Jhonatan Castro"/>
    <d v="2009-09-24T00:00:00"/>
    <x v="3"/>
    <d v="1899-12-30T13:34:00"/>
    <d v="1899-12-30T14:18:00"/>
    <x v="36"/>
    <n v="2"/>
    <n v="1"/>
    <n v="1"/>
    <x v="0"/>
    <x v="6"/>
    <s v="Piedras Altas, Isla Natividad Baja California Sur"/>
    <x v="0"/>
    <n v="41.25"/>
    <n v="12.5"/>
    <n v="43.23"/>
    <n v="13.1"/>
    <n v="43.23"/>
    <n v="13.1"/>
    <n v="42.24"/>
    <n v="12.8"/>
    <x v="83"/>
    <x v="84"/>
    <n v="68"/>
    <n v="20"/>
    <n v="8"/>
    <x v="0"/>
    <x v="3"/>
    <x v="6"/>
    <n v="1"/>
    <n v="12"/>
    <n v="240"/>
  </r>
  <r>
    <s v="INPIAL-240909-JC-2-1-MAM"/>
    <s v="Jhonatan Castro"/>
    <d v="2009-09-24T00:00:00"/>
    <x v="3"/>
    <d v="1899-12-30T13:34:00"/>
    <d v="1899-12-30T14:18:00"/>
    <x v="36"/>
    <n v="2"/>
    <n v="1"/>
    <n v="1"/>
    <x v="0"/>
    <x v="6"/>
    <s v="Piedras Altas, Isla Natividad Baja California Sur"/>
    <x v="0"/>
    <n v="41.25"/>
    <n v="12.5"/>
    <n v="43.23"/>
    <n v="13.1"/>
    <n v="43.23"/>
    <n v="13.1"/>
    <n v="42.24"/>
    <n v="12.8"/>
    <x v="83"/>
    <x v="84"/>
    <n v="68"/>
    <n v="20"/>
    <n v="8"/>
    <x v="0"/>
    <x v="3"/>
    <x v="11"/>
    <n v="1"/>
    <n v="12"/>
    <n v="240"/>
  </r>
  <r>
    <s v="INPIAL-240909-JC-2-1-MAM"/>
    <s v="Jhonatan Castro"/>
    <d v="2009-09-24T00:00:00"/>
    <x v="3"/>
    <d v="1899-12-30T13:34:00"/>
    <d v="1899-12-30T14:18:00"/>
    <x v="36"/>
    <n v="2"/>
    <n v="1"/>
    <n v="1"/>
    <x v="0"/>
    <x v="6"/>
    <s v="Piedras Altas, Isla Natividad Baja California Sur"/>
    <x v="0"/>
    <n v="41.25"/>
    <n v="12.5"/>
    <n v="43.23"/>
    <n v="13.1"/>
    <n v="43.23"/>
    <n v="13.1"/>
    <n v="42.24"/>
    <n v="12.8"/>
    <x v="83"/>
    <x v="84"/>
    <n v="68"/>
    <n v="20"/>
    <n v="8"/>
    <x v="0"/>
    <x v="3"/>
    <x v="13"/>
    <n v="1"/>
    <n v="12"/>
    <n v="240"/>
  </r>
  <r>
    <s v="INPIAL-240909-JC-2-1-MAM"/>
    <s v="Jhonatan Castro"/>
    <d v="2009-09-24T00:00:00"/>
    <x v="3"/>
    <d v="1899-12-30T13:34:00"/>
    <d v="1899-12-30T14:18:00"/>
    <x v="36"/>
    <n v="2"/>
    <n v="1"/>
    <n v="1"/>
    <x v="0"/>
    <x v="6"/>
    <s v="Piedras Altas, Isla Natividad Baja California Sur"/>
    <x v="0"/>
    <n v="41.25"/>
    <n v="12.5"/>
    <n v="43.23"/>
    <n v="13.1"/>
    <n v="43.23"/>
    <n v="13.1"/>
    <n v="42.24"/>
    <n v="12.8"/>
    <x v="83"/>
    <x v="84"/>
    <n v="68"/>
    <n v="20"/>
    <n v="8"/>
    <x v="0"/>
    <x v="4"/>
    <x v="9"/>
    <n v="1"/>
    <n v="17"/>
    <n v="240"/>
  </r>
  <r>
    <s v="INPIAL-240909-JC-2-1-MAM"/>
    <s v="Jhonatan Castro"/>
    <d v="2009-09-24T00:00:00"/>
    <x v="3"/>
    <d v="1899-12-30T13:34:00"/>
    <d v="1899-12-30T14:18:00"/>
    <x v="36"/>
    <n v="2"/>
    <n v="1"/>
    <n v="1"/>
    <x v="0"/>
    <x v="6"/>
    <s v="Piedras Altas, Isla Natividad Baja California Sur"/>
    <x v="0"/>
    <n v="41.25"/>
    <n v="12.5"/>
    <n v="43.23"/>
    <n v="13.1"/>
    <n v="43.23"/>
    <n v="13.1"/>
    <n v="42.24"/>
    <n v="12.8"/>
    <x v="83"/>
    <x v="84"/>
    <n v="68"/>
    <n v="20"/>
    <n v="8"/>
    <x v="0"/>
    <x v="5"/>
    <x v="6"/>
    <n v="1"/>
    <n v="18"/>
    <n v="240"/>
  </r>
  <r>
    <s v="INPIAL-240909-JC-2-1-MAM"/>
    <s v="Jhonatan Castro"/>
    <d v="2009-09-24T00:00:00"/>
    <x v="3"/>
    <d v="1899-12-30T13:34:00"/>
    <d v="1899-12-30T14:18:00"/>
    <x v="36"/>
    <n v="2"/>
    <n v="1"/>
    <n v="1"/>
    <x v="0"/>
    <x v="6"/>
    <s v="Piedras Altas, Isla Natividad Baja California Sur"/>
    <x v="0"/>
    <n v="41.25"/>
    <n v="12.5"/>
    <n v="43.23"/>
    <n v="13.1"/>
    <n v="43.23"/>
    <n v="13.1"/>
    <n v="42.24"/>
    <n v="12.8"/>
    <x v="83"/>
    <x v="84"/>
    <n v="68"/>
    <n v="20"/>
    <n v="8"/>
    <x v="0"/>
    <x v="5"/>
    <x v="10"/>
    <n v="1"/>
    <n v="18"/>
    <n v="240"/>
  </r>
  <r>
    <s v="INPIAL-240909-JC-2-1-MAM"/>
    <s v="Jhonatan Castro"/>
    <d v="2009-09-24T00:00:00"/>
    <x v="3"/>
    <d v="1899-12-30T13:34:00"/>
    <d v="1899-12-30T14:18:00"/>
    <x v="36"/>
    <n v="2"/>
    <n v="1"/>
    <n v="1"/>
    <x v="0"/>
    <x v="6"/>
    <s v="Piedras Altas, Isla Natividad Baja California Sur"/>
    <x v="0"/>
    <n v="41.25"/>
    <n v="12.5"/>
    <n v="43.23"/>
    <n v="13.1"/>
    <n v="43.23"/>
    <n v="13.1"/>
    <n v="42.24"/>
    <n v="12.8"/>
    <x v="83"/>
    <x v="84"/>
    <n v="68"/>
    <n v="20"/>
    <n v="8"/>
    <x v="0"/>
    <x v="6"/>
    <x v="7"/>
    <n v="1"/>
    <n v="21"/>
    <n v="240"/>
  </r>
  <r>
    <s v="INPIAL-240909-JC-2-1-MAM"/>
    <s v="Jhonatan Castro"/>
    <d v="2009-09-24T00:00:00"/>
    <x v="3"/>
    <d v="1899-12-30T13:34:00"/>
    <d v="1899-12-30T14:18:00"/>
    <x v="36"/>
    <n v="2"/>
    <n v="1"/>
    <n v="1"/>
    <x v="0"/>
    <x v="6"/>
    <s v="Piedras Altas, Isla Natividad Baja California Sur"/>
    <x v="0"/>
    <n v="41.25"/>
    <n v="12.5"/>
    <n v="43.23"/>
    <n v="13.1"/>
    <n v="43.23"/>
    <n v="13.1"/>
    <n v="42.24"/>
    <n v="12.8"/>
    <x v="83"/>
    <x v="84"/>
    <n v="68"/>
    <n v="20"/>
    <n v="8"/>
    <x v="0"/>
    <x v="6"/>
    <x v="9"/>
    <n v="1"/>
    <n v="21"/>
    <n v="240"/>
  </r>
  <r>
    <s v="INPIAL-240909-JC-2-1-MAM"/>
    <s v="Jhonatan Castro"/>
    <d v="2009-09-24T00:00:00"/>
    <x v="3"/>
    <d v="1899-12-30T13:34:00"/>
    <d v="1899-12-30T14:18:00"/>
    <x v="36"/>
    <n v="2"/>
    <n v="1"/>
    <n v="1"/>
    <x v="0"/>
    <x v="6"/>
    <s v="Piedras Altas, Isla Natividad Baja California Sur"/>
    <x v="0"/>
    <n v="41.25"/>
    <n v="12.5"/>
    <n v="43.23"/>
    <n v="13.1"/>
    <n v="43.23"/>
    <n v="13.1"/>
    <n v="42.24"/>
    <n v="12.8"/>
    <x v="83"/>
    <x v="84"/>
    <n v="68"/>
    <n v="20"/>
    <n v="8"/>
    <x v="0"/>
    <x v="7"/>
    <x v="8"/>
    <n v="1"/>
    <n v="26"/>
    <n v="240"/>
  </r>
  <r>
    <s v="INPIAL-240909-JC-2-1-MAM"/>
    <s v="Jhonatan Castro"/>
    <d v="2009-09-24T00:00:00"/>
    <x v="3"/>
    <d v="1899-12-30T13:34:00"/>
    <d v="1899-12-30T14:18:00"/>
    <x v="36"/>
    <n v="2"/>
    <n v="1"/>
    <n v="1"/>
    <x v="0"/>
    <x v="6"/>
    <s v="Piedras Altas, Isla Natividad Baja California Sur"/>
    <x v="0"/>
    <n v="41.25"/>
    <n v="12.5"/>
    <n v="43.23"/>
    <n v="13.1"/>
    <n v="43.23"/>
    <n v="13.1"/>
    <n v="42.24"/>
    <n v="12.8"/>
    <x v="83"/>
    <x v="84"/>
    <n v="68"/>
    <n v="20"/>
    <n v="8"/>
    <x v="0"/>
    <x v="8"/>
    <x v="7"/>
    <n v="1"/>
    <n v="37"/>
    <n v="240"/>
  </r>
  <r>
    <s v="INPIAL-240909-JC-2-1-MAM"/>
    <s v="Jhonatan Castro"/>
    <d v="2009-09-24T00:00:00"/>
    <x v="3"/>
    <d v="1899-12-30T13:34:00"/>
    <d v="1899-12-30T14:18:00"/>
    <x v="36"/>
    <n v="2"/>
    <n v="1"/>
    <n v="1"/>
    <x v="0"/>
    <x v="6"/>
    <s v="Piedras Altas, Isla Natividad Baja California Sur"/>
    <x v="0"/>
    <n v="41.25"/>
    <n v="12.5"/>
    <n v="43.23"/>
    <n v="13.1"/>
    <n v="43.23"/>
    <n v="13.1"/>
    <n v="42.24"/>
    <n v="12.8"/>
    <x v="83"/>
    <x v="84"/>
    <n v="68"/>
    <n v="20"/>
    <n v="8"/>
    <x v="0"/>
    <x v="8"/>
    <x v="10"/>
    <n v="1"/>
    <n v="37"/>
    <n v="240"/>
  </r>
  <r>
    <s v="INPIAL-240909-JC-2-1-MAM"/>
    <s v="Jhonatan Castro"/>
    <d v="2009-09-24T00:00:00"/>
    <x v="3"/>
    <d v="1899-12-30T13:34:00"/>
    <d v="1899-12-30T14:18:00"/>
    <x v="36"/>
    <n v="2"/>
    <n v="1"/>
    <n v="1"/>
    <x v="0"/>
    <x v="6"/>
    <s v="Piedras Altas, Isla Natividad Baja California Sur"/>
    <x v="0"/>
    <n v="41.25"/>
    <n v="12.5"/>
    <n v="43.23"/>
    <n v="13.1"/>
    <n v="43.23"/>
    <n v="13.1"/>
    <n v="42.24"/>
    <n v="12.8"/>
    <x v="83"/>
    <x v="84"/>
    <n v="68"/>
    <n v="20"/>
    <n v="8"/>
    <x v="0"/>
    <x v="8"/>
    <x v="16"/>
    <n v="1"/>
    <n v="37"/>
    <n v="240"/>
  </r>
  <r>
    <s v="INLADU-250909-JC-1-1-MAM"/>
    <s v="Jhonatan Castro"/>
    <d v="2009-09-25T00:00:00"/>
    <x v="3"/>
    <d v="1899-12-30T12:19:00"/>
    <d v="1899-12-30T13:07:00"/>
    <x v="21"/>
    <n v="2"/>
    <n v="1"/>
    <n v="1"/>
    <x v="0"/>
    <x v="0"/>
    <s v="La Dulce, Isla Natividad Baja California Sur"/>
    <x v="0"/>
    <n v="33.659999999999997"/>
    <n v="10.199999999999999"/>
    <n v="18.809999999999999"/>
    <n v="5.7"/>
    <n v="33.659999999999997"/>
    <n v="10.199999999999999"/>
    <n v="26.234999999999996"/>
    <n v="7.9499999999999993"/>
    <x v="84"/>
    <x v="85"/>
    <s v="n/d"/>
    <s v="n/d"/>
    <n v="6"/>
    <x v="0"/>
    <x v="1"/>
    <x v="12"/>
    <n v="1"/>
    <n v="4"/>
    <n v="210"/>
  </r>
  <r>
    <s v="INLADU-250909-JC-1-1-MAM"/>
    <s v="Jhonatan Castro"/>
    <d v="2009-09-25T00:00:00"/>
    <x v="3"/>
    <d v="1899-12-30T12:19:00"/>
    <d v="1899-12-30T13:07:00"/>
    <x v="21"/>
    <n v="2"/>
    <n v="1"/>
    <n v="1"/>
    <x v="0"/>
    <x v="0"/>
    <s v="La Dulce, Isla Natividad Baja California Sur"/>
    <x v="0"/>
    <n v="33.659999999999997"/>
    <n v="10.199999999999999"/>
    <n v="18.809999999999999"/>
    <n v="5.7"/>
    <n v="33.659999999999997"/>
    <n v="10.199999999999999"/>
    <n v="26.234999999999996"/>
    <n v="7.9499999999999993"/>
    <x v="84"/>
    <x v="85"/>
    <s v="n/d"/>
    <s v="n/d"/>
    <n v="6"/>
    <x v="0"/>
    <x v="2"/>
    <x v="13"/>
    <n v="1"/>
    <n v="20"/>
    <n v="210"/>
  </r>
  <r>
    <s v="INLADU-250909-JC-1-1-MAZ"/>
    <s v="Jhonatan Castro"/>
    <d v="2009-09-25T00:00:00"/>
    <x v="3"/>
    <d v="1899-12-30T12:19:00"/>
    <d v="1899-12-30T13:07:00"/>
    <x v="21"/>
    <n v="2"/>
    <n v="1"/>
    <n v="1"/>
    <x v="0"/>
    <x v="0"/>
    <s v="La Dulce, Isla Natividad Baja California Sur"/>
    <x v="0"/>
    <n v="33.659999999999997"/>
    <n v="10.199999999999999"/>
    <n v="18.809999999999999"/>
    <n v="5.7"/>
    <n v="33.659999999999997"/>
    <n v="10.199999999999999"/>
    <n v="26.234999999999996"/>
    <n v="7.9499999999999993"/>
    <x v="84"/>
    <x v="85"/>
    <s v="n/d"/>
    <s v="n/d"/>
    <n v="6"/>
    <x v="1"/>
    <x v="1"/>
    <x v="9"/>
    <n v="1"/>
    <n v="7"/>
    <n v="210"/>
  </r>
  <r>
    <s v="INLADU-250909-JC-1-1-MAZ"/>
    <s v="Jhonatan Castro"/>
    <d v="2009-09-25T00:00:00"/>
    <x v="3"/>
    <d v="1899-12-30T12:19:00"/>
    <d v="1899-12-30T13:07:00"/>
    <x v="21"/>
    <n v="2"/>
    <n v="1"/>
    <n v="1"/>
    <x v="0"/>
    <x v="0"/>
    <s v="La Dulce, Isla Natividad Baja California Sur"/>
    <x v="0"/>
    <n v="33.659999999999997"/>
    <n v="10.199999999999999"/>
    <n v="18.809999999999999"/>
    <n v="5.7"/>
    <n v="33.659999999999997"/>
    <n v="10.199999999999999"/>
    <n v="26.234999999999996"/>
    <n v="7.9499999999999993"/>
    <x v="84"/>
    <x v="85"/>
    <s v="n/d"/>
    <s v="n/d"/>
    <n v="6"/>
    <x v="1"/>
    <x v="2"/>
    <x v="8"/>
    <n v="1"/>
    <n v="16"/>
    <n v="210"/>
  </r>
  <r>
    <s v="INLADU-250909-JC-1-1-MAZ"/>
    <s v="Jhonatan Castro"/>
    <d v="2009-09-25T00:00:00"/>
    <x v="3"/>
    <d v="1899-12-30T12:19:00"/>
    <d v="1899-12-30T13:07:00"/>
    <x v="21"/>
    <n v="2"/>
    <n v="1"/>
    <n v="1"/>
    <x v="0"/>
    <x v="0"/>
    <s v="La Dulce, Isla Natividad Baja California Sur"/>
    <x v="0"/>
    <n v="33.659999999999997"/>
    <n v="10.199999999999999"/>
    <n v="18.809999999999999"/>
    <n v="5.7"/>
    <n v="33.659999999999997"/>
    <n v="10.199999999999999"/>
    <n v="26.234999999999996"/>
    <n v="7.9499999999999993"/>
    <x v="84"/>
    <x v="85"/>
    <s v="n/d"/>
    <s v="n/d"/>
    <n v="6"/>
    <x v="1"/>
    <x v="3"/>
    <x v="5"/>
    <n v="1"/>
    <n v="26"/>
    <n v="210"/>
  </r>
  <r>
    <s v="INLADU-250909-JC-1-1-MAZ"/>
    <s v="Jhonatan Castro"/>
    <d v="2009-09-25T00:00:00"/>
    <x v="3"/>
    <d v="1899-12-30T12:19:00"/>
    <d v="1899-12-30T13:07:00"/>
    <x v="21"/>
    <n v="2"/>
    <n v="1"/>
    <n v="1"/>
    <x v="0"/>
    <x v="0"/>
    <s v="La Dulce, Isla Natividad Baja California Sur"/>
    <x v="0"/>
    <n v="33.659999999999997"/>
    <n v="10.199999999999999"/>
    <n v="18.809999999999999"/>
    <n v="5.7"/>
    <n v="33.659999999999997"/>
    <n v="10.199999999999999"/>
    <n v="26.234999999999996"/>
    <n v="7.9499999999999993"/>
    <x v="84"/>
    <x v="85"/>
    <s v="n/d"/>
    <s v="n/d"/>
    <n v="6"/>
    <x v="1"/>
    <x v="3"/>
    <x v="12"/>
    <n v="1"/>
    <n v="26"/>
    <n v="210"/>
  </r>
  <r>
    <s v="INLADU-250909-JC-1-1-MAZ"/>
    <s v="Jhonatan Castro"/>
    <d v="2009-09-25T00:00:00"/>
    <x v="3"/>
    <d v="1899-12-30T12:19:00"/>
    <d v="1899-12-30T13:07:00"/>
    <x v="21"/>
    <n v="2"/>
    <n v="1"/>
    <n v="1"/>
    <x v="0"/>
    <x v="0"/>
    <s v="La Dulce, Isla Natividad Baja California Sur"/>
    <x v="0"/>
    <n v="33.659999999999997"/>
    <n v="10.199999999999999"/>
    <n v="18.809999999999999"/>
    <n v="5.7"/>
    <n v="33.659999999999997"/>
    <n v="10.199999999999999"/>
    <n v="26.234999999999996"/>
    <n v="7.9499999999999993"/>
    <x v="84"/>
    <x v="85"/>
    <s v="n/d"/>
    <s v="n/d"/>
    <n v="6"/>
    <x v="1"/>
    <x v="4"/>
    <x v="12"/>
    <n v="1"/>
    <n v="29"/>
    <n v="210"/>
  </r>
  <r>
    <s v="INLADU-250909-JC-1-1-MAZ"/>
    <s v="Jhonatan Castro"/>
    <d v="2009-09-25T00:00:00"/>
    <x v="3"/>
    <d v="1899-12-30T12:19:00"/>
    <d v="1899-12-30T13:07:00"/>
    <x v="21"/>
    <n v="2"/>
    <n v="1"/>
    <n v="1"/>
    <x v="0"/>
    <x v="0"/>
    <s v="La Dulce, Isla Natividad Baja California Sur"/>
    <x v="0"/>
    <n v="33.659999999999997"/>
    <n v="10.199999999999999"/>
    <n v="18.809999999999999"/>
    <n v="5.7"/>
    <n v="33.659999999999997"/>
    <n v="10.199999999999999"/>
    <n v="26.234999999999996"/>
    <n v="7.9499999999999993"/>
    <x v="84"/>
    <x v="85"/>
    <s v="n/d"/>
    <s v="n/d"/>
    <n v="6"/>
    <x v="1"/>
    <x v="5"/>
    <x v="9"/>
    <n v="1"/>
    <n v="31"/>
    <n v="210"/>
  </r>
  <r>
    <s v="INLADU-250909-JC-1-1-MAZ"/>
    <s v="Jhonatan Castro"/>
    <d v="2009-09-25T00:00:00"/>
    <x v="3"/>
    <d v="1899-12-30T12:19:00"/>
    <d v="1899-12-30T13:07:00"/>
    <x v="21"/>
    <n v="2"/>
    <n v="1"/>
    <n v="1"/>
    <x v="0"/>
    <x v="0"/>
    <s v="La Dulce, Isla Natividad Baja California Sur"/>
    <x v="0"/>
    <n v="33.659999999999997"/>
    <n v="10.199999999999999"/>
    <n v="18.809999999999999"/>
    <n v="5.7"/>
    <n v="33.659999999999997"/>
    <n v="10.199999999999999"/>
    <n v="26.234999999999996"/>
    <n v="7.9499999999999993"/>
    <x v="84"/>
    <x v="85"/>
    <s v="n/d"/>
    <s v="n/d"/>
    <n v="6"/>
    <x v="1"/>
    <x v="5"/>
    <x v="12"/>
    <n v="1"/>
    <n v="31"/>
    <n v="210"/>
  </r>
  <r>
    <s v="INLADU-250909-JC-1-1-MAZ"/>
    <s v="Jhonatan Castro"/>
    <d v="2009-09-25T00:00:00"/>
    <x v="3"/>
    <d v="1899-12-30T12:19:00"/>
    <d v="1899-12-30T13:07:00"/>
    <x v="21"/>
    <n v="2"/>
    <n v="1"/>
    <n v="1"/>
    <x v="0"/>
    <x v="0"/>
    <s v="La Dulce, Isla Natividad Baja California Sur"/>
    <x v="0"/>
    <n v="33.659999999999997"/>
    <n v="10.199999999999999"/>
    <n v="18.809999999999999"/>
    <n v="5.7"/>
    <n v="33.659999999999997"/>
    <n v="10.199999999999999"/>
    <n v="26.234999999999996"/>
    <n v="7.9499999999999993"/>
    <x v="84"/>
    <x v="85"/>
    <s v="n/d"/>
    <s v="n/d"/>
    <n v="6"/>
    <x v="1"/>
    <x v="6"/>
    <x v="4"/>
    <n v="1"/>
    <n v="34"/>
    <n v="210"/>
  </r>
  <r>
    <s v="INLADU-250909-JC-1-1-MAZ"/>
    <s v="Jhonatan Castro"/>
    <d v="2009-09-25T00:00:00"/>
    <x v="3"/>
    <d v="1899-12-30T12:19:00"/>
    <d v="1899-12-30T13:07:00"/>
    <x v="21"/>
    <n v="2"/>
    <n v="1"/>
    <n v="1"/>
    <x v="0"/>
    <x v="0"/>
    <s v="La Dulce, Isla Natividad Baja California Sur"/>
    <x v="0"/>
    <n v="33.659999999999997"/>
    <n v="10.199999999999999"/>
    <n v="18.809999999999999"/>
    <n v="5.7"/>
    <n v="33.659999999999997"/>
    <n v="10.199999999999999"/>
    <n v="26.234999999999996"/>
    <n v="7.9499999999999993"/>
    <x v="84"/>
    <x v="85"/>
    <s v="n/d"/>
    <s v="n/d"/>
    <n v="6"/>
    <x v="1"/>
    <x v="6"/>
    <x v="10"/>
    <n v="1"/>
    <n v="34"/>
    <n v="210"/>
  </r>
  <r>
    <s v="INLADU-250909-JC-1-1-MAZ"/>
    <s v="Jhonatan Castro"/>
    <d v="2009-09-25T00:00:00"/>
    <x v="3"/>
    <d v="1899-12-30T12:19:00"/>
    <d v="1899-12-30T13:07:00"/>
    <x v="21"/>
    <n v="2"/>
    <n v="1"/>
    <n v="1"/>
    <x v="0"/>
    <x v="0"/>
    <s v="La Dulce, Isla Natividad Baja California Sur"/>
    <x v="0"/>
    <n v="33.659999999999997"/>
    <n v="10.199999999999999"/>
    <n v="18.809999999999999"/>
    <n v="5.7"/>
    <n v="33.659999999999997"/>
    <n v="10.199999999999999"/>
    <n v="26.234999999999996"/>
    <n v="7.9499999999999993"/>
    <x v="84"/>
    <x v="85"/>
    <s v="n/d"/>
    <s v="n/d"/>
    <n v="6"/>
    <x v="1"/>
    <x v="6"/>
    <x v="11"/>
    <n v="1"/>
    <n v="34"/>
    <n v="210"/>
  </r>
  <r>
    <s v="INLADU-250909-JC-1-1-MAZ"/>
    <s v="Jhonatan Castro"/>
    <d v="2009-09-25T00:00:00"/>
    <x v="3"/>
    <d v="1899-12-30T12:19:00"/>
    <d v="1899-12-30T13:07:00"/>
    <x v="21"/>
    <n v="2"/>
    <n v="1"/>
    <n v="1"/>
    <x v="0"/>
    <x v="0"/>
    <s v="La Dulce, Isla Natividad Baja California Sur"/>
    <x v="0"/>
    <n v="33.659999999999997"/>
    <n v="10.199999999999999"/>
    <n v="18.809999999999999"/>
    <n v="5.7"/>
    <n v="33.659999999999997"/>
    <n v="10.199999999999999"/>
    <n v="26.234999999999996"/>
    <n v="7.9499999999999993"/>
    <x v="84"/>
    <x v="85"/>
    <s v="n/d"/>
    <s v="n/d"/>
    <n v="6"/>
    <x v="1"/>
    <x v="6"/>
    <x v="17"/>
    <n v="1"/>
    <n v="34"/>
    <n v="210"/>
  </r>
  <r>
    <s v="INLADU-250909-JC-1-1-MAZ"/>
    <s v="Jhonatan Castro"/>
    <d v="2009-09-25T00:00:00"/>
    <x v="3"/>
    <d v="1899-12-30T12:19:00"/>
    <d v="1899-12-30T13:07:00"/>
    <x v="21"/>
    <n v="2"/>
    <n v="1"/>
    <n v="1"/>
    <x v="0"/>
    <x v="0"/>
    <s v="La Dulce, Isla Natividad Baja California Sur"/>
    <x v="0"/>
    <n v="33.659999999999997"/>
    <n v="10.199999999999999"/>
    <n v="18.809999999999999"/>
    <n v="5.7"/>
    <n v="33.659999999999997"/>
    <n v="10.199999999999999"/>
    <n v="26.234999999999996"/>
    <n v="7.9499999999999993"/>
    <x v="84"/>
    <x v="85"/>
    <s v="n/d"/>
    <s v="n/d"/>
    <n v="6"/>
    <x v="1"/>
    <x v="7"/>
    <x v="9"/>
    <n v="1"/>
    <n v="43"/>
    <n v="210"/>
  </r>
  <r>
    <s v="INLADU-250909-JC-1-1-MAZ"/>
    <s v="Jhonatan Castro"/>
    <d v="2009-09-25T00:00:00"/>
    <x v="3"/>
    <d v="1899-12-30T12:19:00"/>
    <d v="1899-12-30T13:07:00"/>
    <x v="21"/>
    <n v="2"/>
    <n v="1"/>
    <n v="1"/>
    <x v="0"/>
    <x v="0"/>
    <s v="La Dulce, Isla Natividad Baja California Sur"/>
    <x v="0"/>
    <n v="33.659999999999997"/>
    <n v="10.199999999999999"/>
    <n v="18.809999999999999"/>
    <n v="5.7"/>
    <n v="33.659999999999997"/>
    <n v="10.199999999999999"/>
    <n v="26.234999999999996"/>
    <n v="7.9499999999999993"/>
    <x v="84"/>
    <x v="85"/>
    <s v="n/d"/>
    <s v="n/d"/>
    <n v="6"/>
    <x v="1"/>
    <x v="7"/>
    <x v="11"/>
    <n v="1"/>
    <n v="43"/>
    <n v="210"/>
  </r>
  <r>
    <s v="INELNI-250909-JC-2-1-MAZ"/>
    <s v="Jhonatan Castro"/>
    <d v="2009-09-25T00:00:00"/>
    <x v="3"/>
    <d v="1899-12-30T14:39:00"/>
    <d v="1899-12-30T15:28:00"/>
    <x v="25"/>
    <n v="2"/>
    <n v="2"/>
    <n v="1"/>
    <x v="0"/>
    <x v="7"/>
    <s v="El Nido, Isla Natividad Baja California Sur"/>
    <x v="0"/>
    <n v="36.629999999999995"/>
    <n v="11.1"/>
    <n v="23.759999999999998"/>
    <n v="7.2"/>
    <n v="36.629999999999995"/>
    <n v="11.1"/>
    <n v="30.195"/>
    <n v="9.15"/>
    <x v="85"/>
    <x v="86"/>
    <s v="n/d"/>
    <s v="n/d"/>
    <n v="6"/>
    <x v="1"/>
    <x v="1"/>
    <x v="6"/>
    <n v="1"/>
    <n v="8"/>
    <n v="210"/>
  </r>
  <r>
    <s v="INELNI-250909-JC-2-1-MAZ"/>
    <s v="Jhonatan Castro"/>
    <d v="2009-09-25T00:00:00"/>
    <x v="3"/>
    <d v="1899-12-30T14:39:00"/>
    <d v="1899-12-30T15:28:00"/>
    <x v="25"/>
    <n v="2"/>
    <n v="2"/>
    <n v="1"/>
    <x v="0"/>
    <x v="7"/>
    <s v="El Nido, Isla Natividad Baja California Sur"/>
    <x v="0"/>
    <n v="36.629999999999995"/>
    <n v="11.1"/>
    <n v="23.759999999999998"/>
    <n v="7.2"/>
    <n v="36.629999999999995"/>
    <n v="11.1"/>
    <n v="30.195"/>
    <n v="9.15"/>
    <x v="85"/>
    <x v="86"/>
    <s v="n/d"/>
    <s v="n/d"/>
    <n v="6"/>
    <x v="1"/>
    <x v="1"/>
    <x v="7"/>
    <n v="1"/>
    <n v="8"/>
    <n v="300"/>
  </r>
  <r>
    <s v="INELNI-250909-JC-2-1-MAZ"/>
    <s v="Jhonatan Castro"/>
    <d v="2009-09-25T00:00:00"/>
    <x v="3"/>
    <d v="1899-12-30T14:39:00"/>
    <d v="1899-12-30T15:28:00"/>
    <x v="25"/>
    <n v="2"/>
    <n v="2"/>
    <n v="1"/>
    <x v="0"/>
    <x v="7"/>
    <s v="El Nido, Isla Natividad Baja California Sur"/>
    <x v="0"/>
    <n v="36.629999999999995"/>
    <n v="11.1"/>
    <n v="23.759999999999998"/>
    <n v="7.2"/>
    <n v="36.629999999999995"/>
    <n v="11.1"/>
    <n v="30.195"/>
    <n v="9.15"/>
    <x v="85"/>
    <x v="86"/>
    <s v="n/d"/>
    <s v="n/d"/>
    <n v="6"/>
    <x v="1"/>
    <x v="1"/>
    <x v="10"/>
    <n v="1"/>
    <n v="8"/>
    <n v="300"/>
  </r>
  <r>
    <s v="INELNI-250909-JC-2-1-MAZ"/>
    <s v="Jhonatan Castro"/>
    <d v="2009-09-25T00:00:00"/>
    <x v="3"/>
    <d v="1899-12-30T14:39:00"/>
    <d v="1899-12-30T15:28:00"/>
    <x v="25"/>
    <n v="2"/>
    <n v="2"/>
    <n v="1"/>
    <x v="0"/>
    <x v="7"/>
    <s v="El Nido, Isla Natividad Baja California Sur"/>
    <x v="0"/>
    <n v="36.629999999999995"/>
    <n v="11.1"/>
    <n v="23.759999999999998"/>
    <n v="7.2"/>
    <n v="36.629999999999995"/>
    <n v="11.1"/>
    <n v="30.195"/>
    <n v="9.15"/>
    <x v="85"/>
    <x v="86"/>
    <s v="n/d"/>
    <s v="n/d"/>
    <n v="6"/>
    <x v="1"/>
    <x v="2"/>
    <x v="16"/>
    <n v="1"/>
    <n v="38"/>
    <n v="300"/>
  </r>
  <r>
    <s v="INELNI-250909-JC-2-1-MAZ"/>
    <s v="Jhonatan Castro"/>
    <d v="2009-09-25T00:00:00"/>
    <x v="3"/>
    <d v="1899-12-30T14:39:00"/>
    <d v="1899-12-30T15:28:00"/>
    <x v="25"/>
    <n v="2"/>
    <n v="2"/>
    <n v="1"/>
    <x v="0"/>
    <x v="7"/>
    <s v="El Nido, Isla Natividad Baja California Sur"/>
    <x v="0"/>
    <n v="36.629999999999995"/>
    <n v="11.1"/>
    <n v="23.759999999999998"/>
    <n v="7.2"/>
    <n v="36.629999999999995"/>
    <n v="11.1"/>
    <n v="30.195"/>
    <n v="9.15"/>
    <x v="85"/>
    <x v="86"/>
    <s v="n/d"/>
    <s v="n/d"/>
    <n v="6"/>
    <x v="1"/>
    <x v="2"/>
    <x v="18"/>
    <n v="1"/>
    <n v="38"/>
    <n v="300"/>
  </r>
  <r>
    <s v="INELNI-250909-JC-2-1-MAZ"/>
    <s v="Jhonatan Castro"/>
    <d v="2009-09-25T00:00:00"/>
    <x v="3"/>
    <d v="1899-12-30T14:39:00"/>
    <d v="1899-12-30T15:28:00"/>
    <x v="25"/>
    <n v="2"/>
    <n v="2"/>
    <n v="1"/>
    <x v="0"/>
    <x v="7"/>
    <s v="El Nido, Isla Natividad Baja California Sur"/>
    <x v="0"/>
    <n v="36.629999999999995"/>
    <n v="11.1"/>
    <n v="23.759999999999998"/>
    <n v="7.2"/>
    <n v="36.629999999999995"/>
    <n v="11.1"/>
    <n v="30.195"/>
    <n v="9.15"/>
    <x v="85"/>
    <x v="86"/>
    <s v="n/d"/>
    <s v="n/d"/>
    <n v="6"/>
    <x v="1"/>
    <x v="2"/>
    <x v="20"/>
    <n v="1"/>
    <n v="38"/>
    <n v="300"/>
  </r>
  <r>
    <s v="INELNI-250909-JC-2-1-MAZ"/>
    <s v="Jhonatan Castro"/>
    <d v="2009-09-25T00:00:00"/>
    <x v="3"/>
    <d v="1899-12-30T14:39:00"/>
    <d v="1899-12-30T15:28:00"/>
    <x v="25"/>
    <n v="2"/>
    <n v="2"/>
    <n v="1"/>
    <x v="0"/>
    <x v="7"/>
    <s v="El Nido, Isla Natividad Baja California Sur"/>
    <x v="0"/>
    <n v="36.629999999999995"/>
    <n v="11.1"/>
    <n v="23.759999999999998"/>
    <n v="7.2"/>
    <n v="36.629999999999995"/>
    <n v="11.1"/>
    <n v="30.195"/>
    <n v="9.15"/>
    <x v="85"/>
    <x v="86"/>
    <s v="n/d"/>
    <s v="n/d"/>
    <n v="6"/>
    <x v="1"/>
    <x v="3"/>
    <x v="12"/>
    <n v="1"/>
    <n v="47"/>
    <n v="300"/>
  </r>
  <r>
    <s v="INELNI-250909-JC-2-1-MAM"/>
    <s v="Jhonatan Castro"/>
    <d v="2009-09-25T00:00:00"/>
    <x v="3"/>
    <d v="1899-12-30T14:39:00"/>
    <d v="1899-12-30T15:28:00"/>
    <x v="25"/>
    <n v="2"/>
    <n v="2"/>
    <n v="1"/>
    <x v="0"/>
    <x v="7"/>
    <s v="El Nido, Isla Natividad Baja California Sur"/>
    <x v="0"/>
    <n v="36.629999999999995"/>
    <n v="11.1"/>
    <n v="23.759999999999998"/>
    <n v="7.2"/>
    <n v="36.629999999999995"/>
    <n v="11.1"/>
    <n v="30.195"/>
    <n v="9.15"/>
    <x v="85"/>
    <x v="86"/>
    <s v="n/d"/>
    <s v="n/d"/>
    <n v="6"/>
    <x v="0"/>
    <x v="1"/>
    <x v="4"/>
    <n v="1"/>
    <n v="1"/>
    <n v="300"/>
  </r>
  <r>
    <s v="INELNI-250909-JC-2-1-MAM"/>
    <s v="Jhonatan Castro"/>
    <d v="2009-09-25T00:00:00"/>
    <x v="3"/>
    <d v="1899-12-30T14:39:00"/>
    <d v="1899-12-30T15:28:00"/>
    <x v="25"/>
    <n v="2"/>
    <n v="2"/>
    <n v="1"/>
    <x v="0"/>
    <x v="7"/>
    <s v="El Nido, Isla Natividad Baja California Sur"/>
    <x v="0"/>
    <n v="36.629999999999995"/>
    <n v="11.1"/>
    <n v="23.759999999999998"/>
    <n v="7.2"/>
    <n v="36.629999999999995"/>
    <n v="11.1"/>
    <n v="30.195"/>
    <n v="9.15"/>
    <x v="85"/>
    <x v="86"/>
    <s v="n/d"/>
    <s v="n/d"/>
    <n v="6"/>
    <x v="0"/>
    <x v="1"/>
    <x v="5"/>
    <n v="1"/>
    <n v="1"/>
    <n v="300"/>
  </r>
  <r>
    <s v="INELNI-250909-JC-2-1-MAM"/>
    <s v="Jhonatan Castro"/>
    <d v="2009-09-25T00:00:00"/>
    <x v="3"/>
    <d v="1899-12-30T14:39:00"/>
    <d v="1899-12-30T15:28:00"/>
    <x v="25"/>
    <n v="2"/>
    <n v="2"/>
    <n v="1"/>
    <x v="0"/>
    <x v="7"/>
    <s v="El Nido, Isla Natividad Baja California Sur"/>
    <x v="0"/>
    <n v="36.629999999999995"/>
    <n v="11.1"/>
    <n v="23.759999999999998"/>
    <n v="7.2"/>
    <n v="36.629999999999995"/>
    <n v="11.1"/>
    <n v="30.195"/>
    <n v="9.15"/>
    <x v="85"/>
    <x v="86"/>
    <s v="n/d"/>
    <s v="n/d"/>
    <n v="6"/>
    <x v="0"/>
    <x v="2"/>
    <x v="5"/>
    <n v="1"/>
    <n v="4"/>
    <n v="300"/>
  </r>
  <r>
    <s v="INELNI-250909-JC-2-1-MAM"/>
    <s v="Jhonatan Castro"/>
    <d v="2009-09-25T00:00:00"/>
    <x v="3"/>
    <d v="1899-12-30T14:39:00"/>
    <d v="1899-12-30T15:28:00"/>
    <x v="25"/>
    <n v="2"/>
    <n v="2"/>
    <n v="1"/>
    <x v="0"/>
    <x v="7"/>
    <s v="El Nido, Isla Natividad Baja California Sur"/>
    <x v="0"/>
    <n v="36.629999999999995"/>
    <n v="11.1"/>
    <n v="23.759999999999998"/>
    <n v="7.2"/>
    <n v="36.629999999999995"/>
    <n v="11.1"/>
    <n v="30.195"/>
    <n v="9.15"/>
    <x v="85"/>
    <x v="86"/>
    <s v="n/d"/>
    <s v="n/d"/>
    <n v="6"/>
    <x v="0"/>
    <x v="3"/>
    <x v="16"/>
    <n v="1"/>
    <n v="6"/>
    <n v="300"/>
  </r>
  <r>
    <s v="INELNI-250909-JC-2-1-MAM"/>
    <s v="Jhonatan Castro"/>
    <d v="2009-09-25T00:00:00"/>
    <x v="3"/>
    <d v="1899-12-30T14:39:00"/>
    <d v="1899-12-30T15:28:00"/>
    <x v="25"/>
    <n v="2"/>
    <n v="2"/>
    <n v="1"/>
    <x v="0"/>
    <x v="7"/>
    <s v="El Nido, Isla Natividad Baja California Sur"/>
    <x v="0"/>
    <n v="36.629999999999995"/>
    <n v="11.1"/>
    <n v="23.759999999999998"/>
    <n v="7.2"/>
    <n v="36.629999999999995"/>
    <n v="11.1"/>
    <n v="30.195"/>
    <n v="9.15"/>
    <x v="85"/>
    <x v="86"/>
    <s v="n/d"/>
    <s v="n/d"/>
    <n v="6"/>
    <x v="0"/>
    <x v="4"/>
    <x v="3"/>
    <n v="1"/>
    <n v="8"/>
    <n v="300"/>
  </r>
  <r>
    <s v="INELNI-250909-JC-2-1-MAM"/>
    <s v="Jhonatan Castro"/>
    <d v="2009-09-25T00:00:00"/>
    <x v="3"/>
    <d v="1899-12-30T14:39:00"/>
    <d v="1899-12-30T15:28:00"/>
    <x v="25"/>
    <n v="2"/>
    <n v="2"/>
    <n v="1"/>
    <x v="0"/>
    <x v="7"/>
    <s v="El Nido, Isla Natividad Baja California Sur"/>
    <x v="0"/>
    <n v="36.629999999999995"/>
    <n v="11.1"/>
    <n v="23.759999999999998"/>
    <n v="7.2"/>
    <n v="36.629999999999995"/>
    <n v="11.1"/>
    <n v="30.195"/>
    <n v="9.15"/>
    <x v="85"/>
    <x v="86"/>
    <s v="n/d"/>
    <s v="n/d"/>
    <n v="6"/>
    <x v="0"/>
    <x v="4"/>
    <x v="6"/>
    <n v="1"/>
    <n v="8"/>
    <n v="300"/>
  </r>
  <r>
    <s v="INELNI-250909-JC-2-1-MAM"/>
    <s v="Jhonatan Castro"/>
    <d v="2009-09-25T00:00:00"/>
    <x v="3"/>
    <d v="1899-12-30T14:39:00"/>
    <d v="1899-12-30T15:28:00"/>
    <x v="25"/>
    <n v="2"/>
    <n v="2"/>
    <n v="1"/>
    <x v="0"/>
    <x v="7"/>
    <s v="El Nido, Isla Natividad Baja California Sur"/>
    <x v="0"/>
    <n v="36.629999999999995"/>
    <n v="11.1"/>
    <n v="23.759999999999998"/>
    <n v="7.2"/>
    <n v="36.629999999999995"/>
    <n v="11.1"/>
    <n v="30.195"/>
    <n v="9.15"/>
    <x v="85"/>
    <x v="86"/>
    <s v="n/d"/>
    <s v="n/d"/>
    <n v="6"/>
    <x v="0"/>
    <x v="4"/>
    <x v="6"/>
    <n v="1"/>
    <n v="8"/>
    <n v="300"/>
  </r>
  <r>
    <s v="INELNI-250909-JC-2-1-MAM"/>
    <s v="Jhonatan Castro"/>
    <d v="2009-09-25T00:00:00"/>
    <x v="3"/>
    <d v="1899-12-30T14:39:00"/>
    <d v="1899-12-30T15:28:00"/>
    <x v="25"/>
    <n v="2"/>
    <n v="2"/>
    <n v="1"/>
    <x v="0"/>
    <x v="7"/>
    <s v="El Nido, Isla Natividad Baja California Sur"/>
    <x v="0"/>
    <n v="36.629999999999995"/>
    <n v="11.1"/>
    <n v="23.759999999999998"/>
    <n v="7.2"/>
    <n v="36.629999999999995"/>
    <n v="11.1"/>
    <n v="30.195"/>
    <n v="9.15"/>
    <x v="85"/>
    <x v="86"/>
    <s v="n/d"/>
    <s v="n/d"/>
    <n v="6"/>
    <x v="0"/>
    <x v="4"/>
    <x v="8"/>
    <n v="1"/>
    <n v="8"/>
    <n v="300"/>
  </r>
  <r>
    <s v="INELNI-250909-JC-2-1-MAM"/>
    <s v="Jhonatan Castro"/>
    <d v="2009-09-25T00:00:00"/>
    <x v="3"/>
    <d v="1899-12-30T14:39:00"/>
    <d v="1899-12-30T15:28:00"/>
    <x v="25"/>
    <n v="2"/>
    <n v="2"/>
    <n v="1"/>
    <x v="0"/>
    <x v="7"/>
    <s v="El Nido, Isla Natividad Baja California Sur"/>
    <x v="0"/>
    <n v="36.629999999999995"/>
    <n v="11.1"/>
    <n v="23.759999999999998"/>
    <n v="7.2"/>
    <n v="36.629999999999995"/>
    <n v="11.1"/>
    <n v="30.195"/>
    <n v="9.15"/>
    <x v="85"/>
    <x v="86"/>
    <s v="n/d"/>
    <s v="n/d"/>
    <n v="6"/>
    <x v="0"/>
    <x v="4"/>
    <x v="9"/>
    <n v="1"/>
    <n v="8"/>
    <n v="300"/>
  </r>
  <r>
    <s v="INELNI-250909-JC-2-1-MAM"/>
    <s v="Jhonatan Castro"/>
    <d v="2009-09-25T00:00:00"/>
    <x v="3"/>
    <d v="1899-12-30T14:39:00"/>
    <d v="1899-12-30T15:28:00"/>
    <x v="25"/>
    <n v="2"/>
    <n v="2"/>
    <n v="1"/>
    <x v="0"/>
    <x v="7"/>
    <s v="El Nido, Isla Natividad Baja California Sur"/>
    <x v="0"/>
    <n v="36.629999999999995"/>
    <n v="11.1"/>
    <n v="23.759999999999998"/>
    <n v="7.2"/>
    <n v="36.629999999999995"/>
    <n v="11.1"/>
    <n v="30.195"/>
    <n v="9.15"/>
    <x v="85"/>
    <x v="86"/>
    <s v="n/d"/>
    <s v="n/d"/>
    <n v="6"/>
    <x v="0"/>
    <x v="4"/>
    <x v="12"/>
    <n v="1"/>
    <n v="8"/>
    <n v="300"/>
  </r>
  <r>
    <s v="INELNI-250909-JC-2-1-MAM"/>
    <s v="Jhonatan Castro"/>
    <d v="2009-09-25T00:00:00"/>
    <x v="3"/>
    <d v="1899-12-30T14:39:00"/>
    <d v="1899-12-30T15:28:00"/>
    <x v="25"/>
    <n v="2"/>
    <n v="2"/>
    <n v="1"/>
    <x v="0"/>
    <x v="7"/>
    <s v="El Nido, Isla Natividad Baja California Sur"/>
    <x v="0"/>
    <n v="36.629999999999995"/>
    <n v="11.1"/>
    <n v="23.759999999999998"/>
    <n v="7.2"/>
    <n v="36.629999999999995"/>
    <n v="11.1"/>
    <n v="30.195"/>
    <n v="9.15"/>
    <x v="85"/>
    <x v="86"/>
    <s v="n/d"/>
    <s v="n/d"/>
    <n v="6"/>
    <x v="0"/>
    <x v="5"/>
    <x v="6"/>
    <n v="1"/>
    <n v="19"/>
    <n v="300"/>
  </r>
  <r>
    <s v="INELNI-250909-JC-2-1-MAM"/>
    <s v="Jhonatan Castro"/>
    <d v="2009-09-25T00:00:00"/>
    <x v="3"/>
    <d v="1899-12-30T14:39:00"/>
    <d v="1899-12-30T15:28:00"/>
    <x v="25"/>
    <n v="2"/>
    <n v="2"/>
    <n v="1"/>
    <x v="0"/>
    <x v="7"/>
    <s v="El Nido, Isla Natividad Baja California Sur"/>
    <x v="0"/>
    <n v="36.629999999999995"/>
    <n v="11.1"/>
    <n v="23.759999999999998"/>
    <n v="7.2"/>
    <n v="36.629999999999995"/>
    <n v="11.1"/>
    <n v="30.195"/>
    <n v="9.15"/>
    <x v="85"/>
    <x v="86"/>
    <s v="n/d"/>
    <s v="n/d"/>
    <n v="6"/>
    <x v="0"/>
    <x v="5"/>
    <x v="9"/>
    <n v="1"/>
    <n v="19"/>
    <n v="300"/>
  </r>
  <r>
    <s v="INELNI-250909-JC-2-1-MAM"/>
    <s v="Jhonatan Castro"/>
    <d v="2009-09-25T00:00:00"/>
    <x v="3"/>
    <d v="1899-12-30T14:39:00"/>
    <d v="1899-12-30T15:28:00"/>
    <x v="25"/>
    <n v="2"/>
    <n v="2"/>
    <n v="1"/>
    <x v="0"/>
    <x v="7"/>
    <s v="El Nido, Isla Natividad Baja California Sur"/>
    <x v="0"/>
    <n v="36.629999999999995"/>
    <n v="11.1"/>
    <n v="23.759999999999998"/>
    <n v="7.2"/>
    <n v="36.629999999999995"/>
    <n v="11.1"/>
    <n v="30.195"/>
    <n v="9.15"/>
    <x v="85"/>
    <x v="86"/>
    <s v="n/d"/>
    <s v="n/d"/>
    <n v="6"/>
    <x v="0"/>
    <x v="6"/>
    <x v="5"/>
    <n v="1"/>
    <n v="23"/>
    <n v="300"/>
  </r>
  <r>
    <s v="INELNI-250909-JC-2-1-MAM"/>
    <s v="Jhonatan Castro"/>
    <d v="2009-09-25T00:00:00"/>
    <x v="3"/>
    <d v="1899-12-30T14:39:00"/>
    <d v="1899-12-30T15:28:00"/>
    <x v="25"/>
    <n v="2"/>
    <n v="2"/>
    <n v="1"/>
    <x v="0"/>
    <x v="7"/>
    <s v="El Nido, Isla Natividad Baja California Sur"/>
    <x v="0"/>
    <n v="36.629999999999995"/>
    <n v="11.1"/>
    <n v="23.759999999999998"/>
    <n v="7.2"/>
    <n v="36.629999999999995"/>
    <n v="11.1"/>
    <n v="30.195"/>
    <n v="9.15"/>
    <x v="85"/>
    <x v="86"/>
    <s v="n/d"/>
    <s v="n/d"/>
    <n v="6"/>
    <x v="0"/>
    <x v="7"/>
    <x v="0"/>
    <n v="1"/>
    <n v="25"/>
    <n v="300"/>
  </r>
  <r>
    <s v="INELNI-250909-JC-2-1-MAM"/>
    <s v="Jhonatan Castro"/>
    <d v="2009-09-25T00:00:00"/>
    <x v="3"/>
    <d v="1899-12-30T14:39:00"/>
    <d v="1899-12-30T15:28:00"/>
    <x v="25"/>
    <n v="2"/>
    <n v="2"/>
    <n v="1"/>
    <x v="0"/>
    <x v="7"/>
    <s v="El Nido, Isla Natividad Baja California Sur"/>
    <x v="0"/>
    <n v="36.629999999999995"/>
    <n v="11.1"/>
    <n v="23.759999999999998"/>
    <n v="7.2"/>
    <n v="36.629999999999995"/>
    <n v="11.1"/>
    <n v="30.195"/>
    <n v="9.15"/>
    <x v="85"/>
    <x v="86"/>
    <s v="n/d"/>
    <s v="n/d"/>
    <n v="6"/>
    <x v="0"/>
    <x v="7"/>
    <x v="8"/>
    <n v="1"/>
    <n v="25"/>
    <n v="300"/>
  </r>
  <r>
    <s v="INELNI-250909-JC-2-1-MAM"/>
    <s v="Jhonatan Castro"/>
    <d v="2009-09-25T00:00:00"/>
    <x v="3"/>
    <d v="1899-12-30T14:39:00"/>
    <d v="1899-12-30T15:28:00"/>
    <x v="25"/>
    <n v="2"/>
    <n v="2"/>
    <n v="1"/>
    <x v="0"/>
    <x v="7"/>
    <s v="El Nido, Isla Natividad Baja California Sur"/>
    <x v="0"/>
    <n v="36.629999999999995"/>
    <n v="11.1"/>
    <n v="23.759999999999998"/>
    <n v="7.2"/>
    <n v="36.629999999999995"/>
    <n v="11.1"/>
    <n v="30.195"/>
    <n v="9.15"/>
    <x v="85"/>
    <x v="86"/>
    <s v="n/d"/>
    <s v="n/d"/>
    <n v="6"/>
    <x v="0"/>
    <x v="7"/>
    <x v="11"/>
    <n v="1"/>
    <n v="25"/>
    <n v="300"/>
  </r>
  <r>
    <s v="INELNI-250909-JC-2-1-MAM"/>
    <s v="Jhonatan Castro"/>
    <d v="2009-09-25T00:00:00"/>
    <x v="3"/>
    <d v="1899-12-30T14:39:00"/>
    <d v="1899-12-30T15:28:00"/>
    <x v="25"/>
    <n v="2"/>
    <n v="2"/>
    <n v="1"/>
    <x v="0"/>
    <x v="7"/>
    <s v="El Nido, Isla Natividad Baja California Sur"/>
    <x v="0"/>
    <n v="36.629999999999995"/>
    <n v="11.1"/>
    <n v="23.759999999999998"/>
    <n v="7.2"/>
    <n v="36.629999999999995"/>
    <n v="11.1"/>
    <n v="30.195"/>
    <n v="9.15"/>
    <x v="85"/>
    <x v="86"/>
    <s v="n/d"/>
    <s v="n/d"/>
    <n v="6"/>
    <x v="0"/>
    <x v="8"/>
    <x v="6"/>
    <n v="1"/>
    <n v="47"/>
    <n v="300"/>
  </r>
  <r>
    <s v="INELNI-250909-JC-2-1-MAM"/>
    <s v="Jhonatan Castro"/>
    <d v="2009-09-25T00:00:00"/>
    <x v="3"/>
    <d v="1899-12-30T14:39:00"/>
    <d v="1899-12-30T15:28:00"/>
    <x v="25"/>
    <n v="2"/>
    <n v="2"/>
    <n v="1"/>
    <x v="0"/>
    <x v="7"/>
    <s v="El Nido, Isla Natividad Baja California Sur"/>
    <x v="0"/>
    <n v="36.629999999999995"/>
    <n v="11.1"/>
    <n v="23.759999999999998"/>
    <n v="7.2"/>
    <n v="36.629999999999995"/>
    <n v="11.1"/>
    <n v="30.195"/>
    <n v="9.15"/>
    <x v="85"/>
    <x v="86"/>
    <s v="n/d"/>
    <s v="n/d"/>
    <n v="6"/>
    <x v="0"/>
    <x v="8"/>
    <x v="11"/>
    <n v="1"/>
    <n v="47"/>
    <n v="300"/>
  </r>
  <r>
    <s v="INELNI-250909-JC-2-1-MAM"/>
    <s v="Jhonatan Castro"/>
    <d v="2009-09-25T00:00:00"/>
    <x v="3"/>
    <d v="1899-12-30T14:39:00"/>
    <d v="1899-12-30T15:28:00"/>
    <x v="25"/>
    <n v="2"/>
    <n v="2"/>
    <n v="1"/>
    <x v="0"/>
    <x v="7"/>
    <s v="El Nido, Isla Natividad Baja California Sur"/>
    <x v="0"/>
    <n v="36.629999999999995"/>
    <n v="11.1"/>
    <n v="23.759999999999998"/>
    <n v="7.2"/>
    <n v="36.629999999999995"/>
    <n v="11.1"/>
    <n v="30.195"/>
    <n v="9.15"/>
    <x v="85"/>
    <x v="86"/>
    <s v="n/d"/>
    <s v="n/d"/>
    <n v="6"/>
    <x v="0"/>
    <x v="8"/>
    <x v="11"/>
    <n v="1"/>
    <n v="47"/>
    <n v="300"/>
  </r>
  <r>
    <s v="INPIAL-230909-JF-1-2-MAZ"/>
    <s v="Jesus Flores"/>
    <d v="2009-09-24T00:00:00"/>
    <x v="3"/>
    <d v="1899-12-30T11:09:00"/>
    <d v="1899-12-30T11:55:00"/>
    <x v="22"/>
    <n v="2"/>
    <n v="1"/>
    <n v="2"/>
    <x v="1"/>
    <x v="6"/>
    <s v="Piedras Altas, Isla Natividad Baja California Sur"/>
    <x v="1"/>
    <n v="49.5"/>
    <n v="15"/>
    <n v="49.5"/>
    <n v="15"/>
    <n v="49.5"/>
    <n v="15"/>
    <n v="49.5"/>
    <n v="15"/>
    <x v="86"/>
    <x v="87"/>
    <n v="69.800000000000011"/>
    <n v="21"/>
    <n v="7"/>
    <x v="1"/>
    <x v="25"/>
    <x v="23"/>
    <n v="0"/>
    <m/>
    <n v="180"/>
  </r>
  <r>
    <s v="INPIAL-230909-JF-2-3-MAZ"/>
    <s v="Jesus Flores"/>
    <d v="2009-09-24T00:00:00"/>
    <x v="3"/>
    <d v="1899-12-30T12:05:00"/>
    <d v="1899-12-30T13:21:00"/>
    <x v="37"/>
    <n v="2"/>
    <n v="1"/>
    <n v="3"/>
    <x v="2"/>
    <x v="6"/>
    <s v="Piedras Altas, Isla Natividad Baja California Sur"/>
    <x v="1"/>
    <n v="61.38"/>
    <n v="18.600000000000001"/>
    <n v="18"/>
    <n v="15"/>
    <n v="61.38"/>
    <n v="18.600000000000001"/>
    <n v="55.44"/>
    <n v="16.8"/>
    <x v="87"/>
    <x v="88"/>
    <n v="69.800000000000011"/>
    <n v="21"/>
    <n v="8"/>
    <x v="1"/>
    <x v="25"/>
    <x v="23"/>
    <n v="0"/>
    <m/>
    <n v="270"/>
  </r>
  <r>
    <s v="INPIAL-230909-JF-2-3-MAM"/>
    <s v="Jesus Flores"/>
    <d v="2009-09-24T00:00:00"/>
    <x v="3"/>
    <d v="1899-12-30T12:05:00"/>
    <d v="1899-12-30T13:21:00"/>
    <x v="37"/>
    <n v="2"/>
    <n v="1"/>
    <n v="3"/>
    <x v="2"/>
    <x v="6"/>
    <s v="Piedras Altas, Isla Natividad Baja California Sur"/>
    <x v="1"/>
    <n v="61.38"/>
    <n v="18.600000000000001"/>
    <n v="18"/>
    <n v="15"/>
    <n v="61.38"/>
    <n v="18.600000000000001"/>
    <n v="55.44"/>
    <n v="16.8"/>
    <x v="87"/>
    <x v="88"/>
    <n v="69.800000000000011"/>
    <n v="21"/>
    <n v="8"/>
    <x v="0"/>
    <x v="1"/>
    <x v="7"/>
    <n v="1"/>
    <n v="3"/>
    <n v="270"/>
  </r>
  <r>
    <s v="INPIAL-230909-JF-2-3-MAM"/>
    <s v="Jesus Flores"/>
    <d v="2009-09-24T00:00:00"/>
    <x v="3"/>
    <d v="1899-12-30T12:05:00"/>
    <d v="1899-12-30T13:21:00"/>
    <x v="37"/>
    <n v="2"/>
    <n v="1"/>
    <n v="3"/>
    <x v="2"/>
    <x v="6"/>
    <s v="Piedras Altas, Isla Natividad Baja California Sur"/>
    <x v="1"/>
    <n v="61.38"/>
    <n v="18.600000000000001"/>
    <n v="18"/>
    <n v="15"/>
    <n v="61.38"/>
    <n v="18.600000000000001"/>
    <n v="55.44"/>
    <n v="16.8"/>
    <x v="87"/>
    <x v="88"/>
    <n v="69.800000000000011"/>
    <n v="21"/>
    <n v="8"/>
    <x v="0"/>
    <x v="1"/>
    <x v="8"/>
    <n v="1"/>
    <n v="3"/>
    <n v="270"/>
  </r>
  <r>
    <s v="INPIAL-230909-JF-2-3-MAM"/>
    <s v="Jesus Flores"/>
    <d v="2009-09-24T00:00:00"/>
    <x v="3"/>
    <d v="1899-12-30T12:05:00"/>
    <d v="1899-12-30T13:21:00"/>
    <x v="37"/>
    <n v="2"/>
    <n v="1"/>
    <n v="3"/>
    <x v="2"/>
    <x v="6"/>
    <s v="Piedras Altas, Isla Natividad Baja California Sur"/>
    <x v="1"/>
    <n v="61.38"/>
    <n v="18.600000000000001"/>
    <n v="18"/>
    <n v="15"/>
    <n v="61.38"/>
    <n v="18.600000000000001"/>
    <n v="55.44"/>
    <n v="16.8"/>
    <x v="87"/>
    <x v="88"/>
    <n v="69.800000000000011"/>
    <n v="21"/>
    <n v="8"/>
    <x v="0"/>
    <x v="1"/>
    <x v="11"/>
    <n v="1"/>
    <n v="3"/>
    <n v="270"/>
  </r>
  <r>
    <s v="INPIAL-230909-JF-2-3-MAM"/>
    <s v="Jesus Flores"/>
    <d v="2009-09-24T00:00:00"/>
    <x v="3"/>
    <d v="1899-12-30T12:05:00"/>
    <d v="1899-12-30T13:21:00"/>
    <x v="37"/>
    <n v="2"/>
    <n v="1"/>
    <n v="3"/>
    <x v="2"/>
    <x v="6"/>
    <s v="Piedras Altas, Isla Natividad Baja California Sur"/>
    <x v="1"/>
    <n v="61.38"/>
    <n v="18.600000000000001"/>
    <n v="18"/>
    <n v="15"/>
    <n v="61.38"/>
    <n v="18.600000000000001"/>
    <n v="55.44"/>
    <n v="16.8"/>
    <x v="87"/>
    <x v="88"/>
    <n v="69.800000000000011"/>
    <n v="21"/>
    <n v="8"/>
    <x v="0"/>
    <x v="1"/>
    <x v="11"/>
    <n v="1"/>
    <n v="3"/>
    <n v="270"/>
  </r>
  <r>
    <s v="INPIAL-230909-JF-2-3-MAM"/>
    <s v="Jesus Flores"/>
    <d v="2009-09-24T00:00:00"/>
    <x v="3"/>
    <d v="1899-12-30T12:05:00"/>
    <d v="1899-12-30T13:21:00"/>
    <x v="37"/>
    <n v="2"/>
    <n v="1"/>
    <n v="3"/>
    <x v="2"/>
    <x v="6"/>
    <s v="Piedras Altas, Isla Natividad Baja California Sur"/>
    <x v="1"/>
    <n v="61.38"/>
    <n v="18.600000000000001"/>
    <n v="18"/>
    <n v="15"/>
    <n v="61.38"/>
    <n v="18.600000000000001"/>
    <n v="55.44"/>
    <n v="16.8"/>
    <x v="87"/>
    <x v="88"/>
    <n v="69.800000000000011"/>
    <n v="21"/>
    <n v="8"/>
    <x v="0"/>
    <x v="1"/>
    <x v="12"/>
    <n v="1"/>
    <n v="3"/>
    <n v="270"/>
  </r>
  <r>
    <s v="INPIAL-230909-JF-2-3-MAM"/>
    <s v="Jesus Flores"/>
    <d v="2009-09-24T00:00:00"/>
    <x v="3"/>
    <d v="1899-12-30T12:05:00"/>
    <d v="1899-12-30T13:21:00"/>
    <x v="37"/>
    <n v="2"/>
    <n v="1"/>
    <n v="3"/>
    <x v="2"/>
    <x v="6"/>
    <s v="Piedras Altas, Isla Natividad Baja California Sur"/>
    <x v="1"/>
    <n v="61.38"/>
    <n v="18.600000000000001"/>
    <n v="18"/>
    <n v="15"/>
    <n v="61.38"/>
    <n v="18.600000000000001"/>
    <n v="55.44"/>
    <n v="16.8"/>
    <x v="87"/>
    <x v="88"/>
    <n v="69.800000000000011"/>
    <n v="21"/>
    <n v="8"/>
    <x v="0"/>
    <x v="2"/>
    <x v="8"/>
    <n v="1"/>
    <n v="5"/>
    <n v="270"/>
  </r>
  <r>
    <s v="INPIAL-230909-JF-2-3-MAM"/>
    <s v="Jesus Flores"/>
    <d v="2009-09-24T00:00:00"/>
    <x v="3"/>
    <d v="1899-12-30T12:05:00"/>
    <d v="1899-12-30T13:21:00"/>
    <x v="37"/>
    <n v="2"/>
    <n v="1"/>
    <n v="3"/>
    <x v="2"/>
    <x v="6"/>
    <s v="Piedras Altas, Isla Natividad Baja California Sur"/>
    <x v="1"/>
    <n v="61.38"/>
    <n v="18.600000000000001"/>
    <n v="18"/>
    <n v="15"/>
    <n v="61.38"/>
    <n v="18.600000000000001"/>
    <n v="55.44"/>
    <n v="16.8"/>
    <x v="87"/>
    <x v="88"/>
    <n v="69.800000000000011"/>
    <n v="21"/>
    <n v="8"/>
    <x v="0"/>
    <x v="2"/>
    <x v="13"/>
    <n v="1"/>
    <n v="5"/>
    <n v="270"/>
  </r>
  <r>
    <s v="INPIAL-230909-JF-2-3-MAM"/>
    <s v="Jesus Flores"/>
    <d v="2009-09-24T00:00:00"/>
    <x v="3"/>
    <d v="1899-12-30T12:05:00"/>
    <d v="1899-12-30T13:21:00"/>
    <x v="37"/>
    <n v="2"/>
    <n v="1"/>
    <n v="3"/>
    <x v="2"/>
    <x v="6"/>
    <s v="Piedras Altas, Isla Natividad Baja California Sur"/>
    <x v="1"/>
    <n v="61.38"/>
    <n v="18.600000000000001"/>
    <n v="18"/>
    <n v="15"/>
    <n v="61.38"/>
    <n v="18.600000000000001"/>
    <n v="55.44"/>
    <n v="16.8"/>
    <x v="87"/>
    <x v="88"/>
    <n v="69.800000000000011"/>
    <n v="21"/>
    <n v="8"/>
    <x v="0"/>
    <x v="3"/>
    <x v="10"/>
    <n v="1"/>
    <n v="9"/>
    <n v="270"/>
  </r>
  <r>
    <s v="INPIAL-230909-JF-2-3-MAM"/>
    <s v="Jesus Flores"/>
    <d v="2009-09-24T00:00:00"/>
    <x v="3"/>
    <d v="1899-12-30T12:05:00"/>
    <d v="1899-12-30T13:21:00"/>
    <x v="37"/>
    <n v="2"/>
    <n v="1"/>
    <n v="3"/>
    <x v="2"/>
    <x v="6"/>
    <s v="Piedras Altas, Isla Natividad Baja California Sur"/>
    <x v="1"/>
    <n v="61.38"/>
    <n v="18.600000000000001"/>
    <n v="18"/>
    <n v="15"/>
    <n v="61.38"/>
    <n v="18.600000000000001"/>
    <n v="55.44"/>
    <n v="16.8"/>
    <x v="87"/>
    <x v="88"/>
    <n v="69.800000000000011"/>
    <n v="21"/>
    <n v="8"/>
    <x v="0"/>
    <x v="4"/>
    <x v="14"/>
    <n v="1"/>
    <n v="18"/>
    <n v="270"/>
  </r>
  <r>
    <s v="INPIAL-230909-JF-2-3-MAM"/>
    <s v="Jesus Flores"/>
    <d v="2009-09-24T00:00:00"/>
    <x v="3"/>
    <d v="1899-12-30T12:05:00"/>
    <d v="1899-12-30T13:21:00"/>
    <x v="37"/>
    <n v="2"/>
    <n v="1"/>
    <n v="3"/>
    <x v="2"/>
    <x v="6"/>
    <s v="Piedras Altas, Isla Natividad Baja California Sur"/>
    <x v="1"/>
    <n v="61.38"/>
    <n v="18.600000000000001"/>
    <n v="18"/>
    <n v="15"/>
    <n v="61.38"/>
    <n v="18.600000000000001"/>
    <n v="55.44"/>
    <n v="16.8"/>
    <x v="87"/>
    <x v="88"/>
    <n v="69.800000000000011"/>
    <n v="21"/>
    <n v="8"/>
    <x v="0"/>
    <x v="5"/>
    <x v="16"/>
    <n v="1"/>
    <n v="25"/>
    <n v="270"/>
  </r>
  <r>
    <s v="INPIAL-230909-JF-1-2-MAM"/>
    <s v="Jesus Flores"/>
    <d v="2009-09-24T00:00:00"/>
    <x v="3"/>
    <d v="1899-12-30T11:09:00"/>
    <d v="1899-12-30T11:55:00"/>
    <x v="22"/>
    <n v="2"/>
    <n v="1"/>
    <n v="2"/>
    <x v="1"/>
    <x v="6"/>
    <s v="Piedras Altas, Isla Natividad Baja California Sur"/>
    <x v="1"/>
    <n v="49.5"/>
    <n v="15"/>
    <n v="49.5"/>
    <n v="15"/>
    <n v="49.5"/>
    <n v="15"/>
    <n v="49.5"/>
    <n v="15"/>
    <x v="86"/>
    <x v="87"/>
    <n v="69.800000000000011"/>
    <n v="21"/>
    <n v="7"/>
    <x v="0"/>
    <x v="1"/>
    <x v="16"/>
    <n v="1"/>
    <n v="3"/>
    <n v="180"/>
  </r>
  <r>
    <s v="INPIAL-230909-JF-1-2-MAM"/>
    <s v="Jesus Flores"/>
    <d v="2009-09-24T00:00:00"/>
    <x v="3"/>
    <d v="1899-12-30T11:09:00"/>
    <d v="1899-12-30T11:55:00"/>
    <x v="22"/>
    <n v="2"/>
    <n v="1"/>
    <n v="2"/>
    <x v="1"/>
    <x v="6"/>
    <s v="Piedras Altas, Isla Natividad Baja California Sur"/>
    <x v="1"/>
    <n v="49.5"/>
    <n v="15"/>
    <n v="49.5"/>
    <n v="15"/>
    <n v="49.5"/>
    <n v="15"/>
    <n v="49.5"/>
    <n v="15"/>
    <x v="86"/>
    <x v="87"/>
    <n v="69.800000000000011"/>
    <n v="21"/>
    <n v="7"/>
    <x v="0"/>
    <x v="2"/>
    <x v="2"/>
    <n v="1"/>
    <n v="6"/>
    <n v="180"/>
  </r>
  <r>
    <s v="INPIAL-230909-JF-1-2-MAM"/>
    <s v="Jesus Flores"/>
    <d v="2009-09-24T00:00:00"/>
    <x v="3"/>
    <d v="1899-12-30T11:09:00"/>
    <d v="1899-12-30T11:55:00"/>
    <x v="22"/>
    <n v="2"/>
    <n v="1"/>
    <n v="2"/>
    <x v="1"/>
    <x v="6"/>
    <s v="Piedras Altas, Isla Natividad Baja California Sur"/>
    <x v="1"/>
    <n v="49.5"/>
    <n v="15"/>
    <n v="49.5"/>
    <n v="15"/>
    <n v="49.5"/>
    <n v="15"/>
    <n v="49.5"/>
    <n v="15"/>
    <x v="86"/>
    <x v="87"/>
    <n v="69.800000000000011"/>
    <n v="21"/>
    <n v="7"/>
    <x v="0"/>
    <x v="2"/>
    <x v="12"/>
    <n v="1"/>
    <n v="6"/>
    <n v="180"/>
  </r>
  <r>
    <s v="INPIAL-230909-JF-1-2-MAM"/>
    <s v="Jesus Flores"/>
    <d v="2009-09-24T00:00:00"/>
    <x v="3"/>
    <d v="1899-12-30T11:09:00"/>
    <d v="1899-12-30T11:55:00"/>
    <x v="22"/>
    <n v="2"/>
    <n v="1"/>
    <n v="2"/>
    <x v="1"/>
    <x v="6"/>
    <s v="Piedras Altas, Isla Natividad Baja California Sur"/>
    <x v="1"/>
    <n v="49.5"/>
    <n v="15"/>
    <n v="49.5"/>
    <n v="15"/>
    <n v="49.5"/>
    <n v="15"/>
    <n v="49.5"/>
    <n v="15"/>
    <x v="86"/>
    <x v="87"/>
    <n v="69.800000000000011"/>
    <n v="21"/>
    <n v="7"/>
    <x v="0"/>
    <x v="3"/>
    <x v="14"/>
    <n v="1"/>
    <n v="10"/>
    <n v="180"/>
  </r>
  <r>
    <s v="INPIAL-230909-JF-1-2-MAM"/>
    <s v="Jesus Flores"/>
    <d v="2009-09-24T00:00:00"/>
    <x v="3"/>
    <d v="1899-12-30T11:09:00"/>
    <d v="1899-12-30T11:55:00"/>
    <x v="22"/>
    <n v="2"/>
    <n v="1"/>
    <n v="2"/>
    <x v="1"/>
    <x v="6"/>
    <s v="Piedras Altas, Isla Natividad Baja California Sur"/>
    <x v="1"/>
    <n v="49.5"/>
    <n v="15"/>
    <n v="49.5"/>
    <n v="15"/>
    <n v="49.5"/>
    <n v="15"/>
    <n v="49.5"/>
    <n v="15"/>
    <x v="86"/>
    <x v="87"/>
    <n v="69.800000000000011"/>
    <n v="21"/>
    <n v="7"/>
    <x v="0"/>
    <x v="4"/>
    <x v="8"/>
    <n v="1"/>
    <n v="13"/>
    <n v="180"/>
  </r>
  <r>
    <s v="INPIAL-230909-JF-1-2-MAM"/>
    <s v="Jesus Flores"/>
    <d v="2009-09-24T00:00:00"/>
    <x v="3"/>
    <d v="1899-12-30T11:09:00"/>
    <d v="1899-12-30T11:55:00"/>
    <x v="22"/>
    <n v="2"/>
    <n v="1"/>
    <n v="2"/>
    <x v="1"/>
    <x v="6"/>
    <s v="Piedras Altas, Isla Natividad Baja California Sur"/>
    <x v="1"/>
    <n v="49.5"/>
    <n v="15"/>
    <n v="49.5"/>
    <n v="15"/>
    <n v="49.5"/>
    <n v="15"/>
    <n v="49.5"/>
    <n v="15"/>
    <x v="86"/>
    <x v="87"/>
    <n v="69.800000000000011"/>
    <n v="21"/>
    <n v="7"/>
    <x v="0"/>
    <x v="4"/>
    <x v="16"/>
    <n v="1"/>
    <n v="13"/>
    <n v="180"/>
  </r>
  <r>
    <s v="INPIAL-230909-JF-1-2-MAM"/>
    <s v="Jesus Flores"/>
    <d v="2009-09-24T00:00:00"/>
    <x v="3"/>
    <d v="1899-12-30T11:09:00"/>
    <d v="1899-12-30T11:55:00"/>
    <x v="22"/>
    <n v="2"/>
    <n v="1"/>
    <n v="2"/>
    <x v="1"/>
    <x v="6"/>
    <s v="Piedras Altas, Isla Natividad Baja California Sur"/>
    <x v="1"/>
    <n v="49.5"/>
    <n v="15"/>
    <n v="49.5"/>
    <n v="15"/>
    <n v="49.5"/>
    <n v="15"/>
    <n v="49.5"/>
    <n v="15"/>
    <x v="86"/>
    <x v="87"/>
    <n v="69.800000000000011"/>
    <n v="21"/>
    <n v="7"/>
    <x v="0"/>
    <x v="4"/>
    <x v="14"/>
    <n v="1"/>
    <n v="13"/>
    <n v="180"/>
  </r>
  <r>
    <s v="INPIAL-230909-JF-1-2-MAM"/>
    <s v="Jesus Flores"/>
    <d v="2009-09-24T00:00:00"/>
    <x v="3"/>
    <d v="1899-12-30T11:09:00"/>
    <d v="1899-12-30T11:55:00"/>
    <x v="22"/>
    <n v="2"/>
    <n v="1"/>
    <n v="2"/>
    <x v="1"/>
    <x v="6"/>
    <s v="Piedras Altas, Isla Natividad Baja California Sur"/>
    <x v="1"/>
    <n v="49.5"/>
    <n v="15"/>
    <n v="49.5"/>
    <n v="15"/>
    <n v="49.5"/>
    <n v="15"/>
    <n v="49.5"/>
    <n v="15"/>
    <x v="86"/>
    <x v="87"/>
    <n v="69.800000000000011"/>
    <n v="21"/>
    <n v="7"/>
    <x v="0"/>
    <x v="5"/>
    <x v="11"/>
    <n v="1"/>
    <n v="16"/>
    <n v="180"/>
  </r>
  <r>
    <s v="INPIAL-230909-JF-1-2-MAM"/>
    <s v="Jesus Flores"/>
    <d v="2009-09-24T00:00:00"/>
    <x v="3"/>
    <d v="1899-12-30T11:09:00"/>
    <d v="1899-12-30T11:55:00"/>
    <x v="22"/>
    <n v="2"/>
    <n v="1"/>
    <n v="2"/>
    <x v="1"/>
    <x v="6"/>
    <s v="Piedras Altas, Isla Natividad Baja California Sur"/>
    <x v="1"/>
    <n v="49.5"/>
    <n v="15"/>
    <n v="49.5"/>
    <n v="15"/>
    <n v="49.5"/>
    <n v="15"/>
    <n v="49.5"/>
    <n v="15"/>
    <x v="86"/>
    <x v="87"/>
    <n v="69.800000000000011"/>
    <n v="21"/>
    <n v="7"/>
    <x v="0"/>
    <x v="6"/>
    <x v="8"/>
    <n v="1"/>
    <n v="18"/>
    <n v="180"/>
  </r>
  <r>
    <s v="INPIAL-230909-JF-1-2-MAM"/>
    <s v="Jesus Flores"/>
    <d v="2009-09-24T00:00:00"/>
    <x v="3"/>
    <d v="1899-12-30T11:09:00"/>
    <d v="1899-12-30T11:55:00"/>
    <x v="22"/>
    <n v="2"/>
    <n v="1"/>
    <n v="2"/>
    <x v="1"/>
    <x v="6"/>
    <s v="Piedras Altas, Isla Natividad Baja California Sur"/>
    <x v="1"/>
    <n v="49.5"/>
    <n v="15"/>
    <n v="49.5"/>
    <n v="15"/>
    <n v="49.5"/>
    <n v="15"/>
    <n v="49.5"/>
    <n v="15"/>
    <x v="86"/>
    <x v="87"/>
    <n v="69.800000000000011"/>
    <n v="21"/>
    <n v="7"/>
    <x v="0"/>
    <x v="6"/>
    <x v="10"/>
    <n v="1"/>
    <n v="18"/>
    <n v="180"/>
  </r>
  <r>
    <s v="INPIAL-230909-JF-1-2-MAM"/>
    <s v="Jesus Flores"/>
    <d v="2009-09-24T00:00:00"/>
    <x v="3"/>
    <d v="1899-12-30T11:09:00"/>
    <d v="1899-12-30T11:55:00"/>
    <x v="22"/>
    <n v="2"/>
    <n v="1"/>
    <n v="2"/>
    <x v="1"/>
    <x v="6"/>
    <s v="Piedras Altas, Isla Natividad Baja California Sur"/>
    <x v="1"/>
    <n v="49.5"/>
    <n v="15"/>
    <n v="49.5"/>
    <n v="15"/>
    <n v="49.5"/>
    <n v="15"/>
    <n v="49.5"/>
    <n v="15"/>
    <x v="86"/>
    <x v="87"/>
    <n v="69.800000000000011"/>
    <n v="21"/>
    <n v="7"/>
    <x v="0"/>
    <x v="7"/>
    <x v="13"/>
    <n v="1"/>
    <n v="21"/>
    <n v="180"/>
  </r>
  <r>
    <s v="INPIAL-230909-JF-1-2-MAM"/>
    <s v="Jesus Flores"/>
    <d v="2009-09-24T00:00:00"/>
    <x v="3"/>
    <d v="1899-12-30T11:09:00"/>
    <d v="1899-12-30T11:55:00"/>
    <x v="22"/>
    <n v="2"/>
    <n v="1"/>
    <n v="2"/>
    <x v="1"/>
    <x v="6"/>
    <s v="Piedras Altas, Isla Natividad Baja California Sur"/>
    <x v="1"/>
    <n v="49.5"/>
    <n v="15"/>
    <n v="49.5"/>
    <n v="15"/>
    <n v="49.5"/>
    <n v="15"/>
    <n v="49.5"/>
    <n v="15"/>
    <x v="86"/>
    <x v="87"/>
    <n v="69.800000000000011"/>
    <n v="21"/>
    <n v="7"/>
    <x v="0"/>
    <x v="8"/>
    <x v="11"/>
    <n v="1"/>
    <n v="23"/>
    <n v="180"/>
  </r>
  <r>
    <s v="INPIAL-230909-JF-1-2-MAM"/>
    <s v="Jesus Flores"/>
    <d v="2009-09-24T00:00:00"/>
    <x v="3"/>
    <d v="1899-12-30T11:09:00"/>
    <d v="1899-12-30T11:55:00"/>
    <x v="22"/>
    <n v="2"/>
    <n v="1"/>
    <n v="2"/>
    <x v="1"/>
    <x v="6"/>
    <s v="Piedras Altas, Isla Natividad Baja California Sur"/>
    <x v="1"/>
    <n v="49.5"/>
    <n v="15"/>
    <n v="49.5"/>
    <n v="15"/>
    <n v="49.5"/>
    <n v="15"/>
    <n v="49.5"/>
    <n v="15"/>
    <x v="86"/>
    <x v="87"/>
    <n v="69.800000000000011"/>
    <n v="21"/>
    <n v="7"/>
    <x v="0"/>
    <x v="8"/>
    <x v="16"/>
    <n v="1"/>
    <n v="23"/>
    <n v="180"/>
  </r>
  <r>
    <s v="INPIAL-230909-JF-1-2-MAM"/>
    <s v="Jesus Flores"/>
    <d v="2009-09-24T00:00:00"/>
    <x v="3"/>
    <d v="1899-12-30T11:09:00"/>
    <d v="1899-12-30T11:55:00"/>
    <x v="22"/>
    <n v="2"/>
    <n v="1"/>
    <n v="2"/>
    <x v="1"/>
    <x v="6"/>
    <s v="Piedras Altas, Isla Natividad Baja California Sur"/>
    <x v="1"/>
    <n v="49.5"/>
    <n v="15"/>
    <n v="49.5"/>
    <n v="15"/>
    <n v="49.5"/>
    <n v="15"/>
    <n v="49.5"/>
    <n v="15"/>
    <x v="86"/>
    <x v="87"/>
    <n v="69.800000000000011"/>
    <n v="21"/>
    <n v="7"/>
    <x v="0"/>
    <x v="9"/>
    <x v="8"/>
    <n v="1"/>
    <n v="29"/>
    <n v="180"/>
  </r>
  <r>
    <s v="INLAPL-240909-JF-1-5-MAZ"/>
    <s v="Jesus Flores"/>
    <d v="2009-09-24T00:00:00"/>
    <x v="3"/>
    <d v="1899-12-30T11:12:00"/>
    <d v="1899-12-30T11:50:00"/>
    <x v="13"/>
    <n v="2"/>
    <n v="1"/>
    <n v="5"/>
    <x v="4"/>
    <x v="1"/>
    <s v="La Plana/Las Cuevas, Isla Natividad, Baja California Sur"/>
    <x v="1"/>
    <n v="28.709999999999997"/>
    <n v="8.6999999999999993"/>
    <n v="23.759999999999998"/>
    <n v="7.2"/>
    <n v="23.759999999999998"/>
    <n v="7.2"/>
    <n v="26.234999999999996"/>
    <n v="7.9499999999999993"/>
    <x v="82"/>
    <x v="83"/>
    <n v="68"/>
    <n v="20"/>
    <n v="9"/>
    <x v="1"/>
    <x v="1"/>
    <x v="12"/>
    <n v="1"/>
    <n v="4"/>
    <n v="90"/>
  </r>
  <r>
    <s v="INLAPL-240909-JF-1-5-MAZ"/>
    <s v="Jesus Flores"/>
    <d v="2009-09-24T00:00:00"/>
    <x v="3"/>
    <d v="1899-12-30T11:12:00"/>
    <d v="1899-12-30T11:50:00"/>
    <x v="13"/>
    <n v="2"/>
    <n v="1"/>
    <n v="5"/>
    <x v="4"/>
    <x v="1"/>
    <s v="La Plana/Las Cuevas, Isla Natividad, Baja California Sur"/>
    <x v="1"/>
    <n v="28.709999999999997"/>
    <n v="8.6999999999999993"/>
    <n v="23.759999999999998"/>
    <n v="7.2"/>
    <n v="23.759999999999998"/>
    <n v="7.2"/>
    <n v="26.234999999999996"/>
    <n v="7.9499999999999993"/>
    <x v="82"/>
    <x v="83"/>
    <n v="68"/>
    <n v="20"/>
    <n v="9"/>
    <x v="1"/>
    <x v="2"/>
    <x v="26"/>
    <n v="1"/>
    <n v="8"/>
    <n v="90"/>
  </r>
  <r>
    <s v="INLAPL-240909-JF-1-5-MAZ"/>
    <s v="Jesus Flores"/>
    <d v="2009-09-24T00:00:00"/>
    <x v="3"/>
    <d v="1899-12-30T11:12:00"/>
    <d v="1899-12-30T11:50:00"/>
    <x v="13"/>
    <n v="2"/>
    <n v="1"/>
    <n v="5"/>
    <x v="4"/>
    <x v="1"/>
    <s v="La Plana/Las Cuevas, Isla Natividad, Baja California Sur"/>
    <x v="1"/>
    <n v="28.709999999999997"/>
    <n v="8.6999999999999993"/>
    <n v="23.759999999999998"/>
    <n v="7.2"/>
    <n v="23.759999999999998"/>
    <n v="7.2"/>
    <n v="26.234999999999996"/>
    <n v="7.9499999999999993"/>
    <x v="82"/>
    <x v="83"/>
    <n v="68"/>
    <n v="20"/>
    <n v="9"/>
    <x v="1"/>
    <x v="3"/>
    <x v="8"/>
    <n v="1"/>
    <n v="10"/>
    <n v="90"/>
  </r>
  <r>
    <s v="INLAPL-240909-JF-1-5-MAZ"/>
    <s v="Jesus Flores"/>
    <d v="2009-09-24T00:00:00"/>
    <x v="3"/>
    <d v="1899-12-30T11:12:00"/>
    <d v="1899-12-30T11:50:00"/>
    <x v="13"/>
    <n v="2"/>
    <n v="1"/>
    <n v="5"/>
    <x v="4"/>
    <x v="1"/>
    <s v="La Plana/Las Cuevas, Isla Natividad, Baja California Sur"/>
    <x v="1"/>
    <n v="28.709999999999997"/>
    <n v="8.6999999999999993"/>
    <n v="23.759999999999998"/>
    <n v="7.2"/>
    <n v="23.759999999999998"/>
    <n v="7.2"/>
    <n v="26.234999999999996"/>
    <n v="7.9499999999999993"/>
    <x v="82"/>
    <x v="83"/>
    <n v="68"/>
    <n v="20"/>
    <n v="9"/>
    <x v="1"/>
    <x v="3"/>
    <x v="12"/>
    <n v="1"/>
    <n v="10"/>
    <n v="90"/>
  </r>
  <r>
    <s v="INLAPL-240909-JF-1-5-MAZ"/>
    <s v="Jesus Flores"/>
    <d v="2009-09-24T00:00:00"/>
    <x v="3"/>
    <d v="1899-12-30T11:12:00"/>
    <d v="1899-12-30T11:50:00"/>
    <x v="13"/>
    <n v="2"/>
    <n v="1"/>
    <n v="5"/>
    <x v="4"/>
    <x v="1"/>
    <s v="La Plana/Las Cuevas, Isla Natividad, Baja California Sur"/>
    <x v="1"/>
    <n v="28.709999999999997"/>
    <n v="8.6999999999999993"/>
    <n v="23.759999999999998"/>
    <n v="7.2"/>
    <n v="23.759999999999998"/>
    <n v="7.2"/>
    <n v="26.234999999999996"/>
    <n v="7.9499999999999993"/>
    <x v="82"/>
    <x v="83"/>
    <n v="68"/>
    <n v="20"/>
    <n v="9"/>
    <x v="1"/>
    <x v="3"/>
    <x v="21"/>
    <n v="1"/>
    <n v="10"/>
    <n v="90"/>
  </r>
  <r>
    <s v="INLAPL-240909-JF-1-5-MAZ"/>
    <s v="Jesus Flores"/>
    <d v="2009-09-24T00:00:00"/>
    <x v="3"/>
    <d v="1899-12-30T11:12:00"/>
    <d v="1899-12-30T11:50:00"/>
    <x v="13"/>
    <n v="2"/>
    <n v="1"/>
    <n v="5"/>
    <x v="4"/>
    <x v="1"/>
    <s v="La Plana/Las Cuevas, Isla Natividad, Baja California Sur"/>
    <x v="1"/>
    <n v="28.709999999999997"/>
    <n v="8.6999999999999993"/>
    <n v="23.759999999999998"/>
    <n v="7.2"/>
    <n v="23.759999999999998"/>
    <n v="7.2"/>
    <n v="26.234999999999996"/>
    <n v="7.9499999999999993"/>
    <x v="82"/>
    <x v="83"/>
    <n v="68"/>
    <n v="20"/>
    <n v="9"/>
    <x v="1"/>
    <x v="4"/>
    <x v="19"/>
    <n v="1"/>
    <n v="14"/>
    <n v="90"/>
  </r>
  <r>
    <s v="INLAPL-240909-JF-1-5-MAZ"/>
    <s v="Jesus Flores"/>
    <d v="2009-09-24T00:00:00"/>
    <x v="3"/>
    <d v="1899-12-30T11:12:00"/>
    <d v="1899-12-30T11:50:00"/>
    <x v="13"/>
    <n v="2"/>
    <n v="1"/>
    <n v="5"/>
    <x v="4"/>
    <x v="1"/>
    <s v="La Plana/Las Cuevas, Isla Natividad, Baja California Sur"/>
    <x v="1"/>
    <n v="28.709999999999997"/>
    <n v="8.6999999999999993"/>
    <n v="23.759999999999998"/>
    <n v="7.2"/>
    <n v="23.759999999999998"/>
    <n v="7.2"/>
    <n v="26.234999999999996"/>
    <n v="7.9499999999999993"/>
    <x v="82"/>
    <x v="83"/>
    <n v="68"/>
    <n v="20"/>
    <n v="9"/>
    <x v="1"/>
    <x v="5"/>
    <x v="14"/>
    <n v="1"/>
    <n v="30"/>
    <n v="90"/>
  </r>
  <r>
    <s v="INLAPL-240909-JF-1-5-MAM"/>
    <s v="Jesus Flores"/>
    <d v="2009-09-24T00:00:00"/>
    <x v="3"/>
    <d v="1899-12-30T11:12:00"/>
    <d v="1899-12-30T11:50:00"/>
    <x v="13"/>
    <n v="2"/>
    <n v="1"/>
    <n v="5"/>
    <x v="4"/>
    <x v="1"/>
    <s v="La Plana/Las Cuevas, Isla Natividad, Baja California Sur"/>
    <x v="1"/>
    <n v="28.709999999999997"/>
    <n v="8.6999999999999993"/>
    <n v="23.759999999999998"/>
    <n v="7.2"/>
    <n v="23.759999999999998"/>
    <n v="7.2"/>
    <n v="26.234999999999996"/>
    <n v="7.9499999999999993"/>
    <x v="82"/>
    <x v="83"/>
    <n v="68"/>
    <n v="20"/>
    <n v="9"/>
    <x v="0"/>
    <x v="1"/>
    <x v="16"/>
    <n v="1"/>
    <n v="4"/>
    <n v="90"/>
  </r>
  <r>
    <s v="INLAPL-240909-JF-1-5-MAM"/>
    <s v="Jesus Flores"/>
    <d v="2009-09-24T00:00:00"/>
    <x v="3"/>
    <d v="1899-12-30T11:12:00"/>
    <d v="1899-12-30T11:50:00"/>
    <x v="13"/>
    <n v="2"/>
    <n v="1"/>
    <n v="5"/>
    <x v="4"/>
    <x v="1"/>
    <s v="La Plana/Las Cuevas, Isla Natividad, Baja California Sur"/>
    <x v="1"/>
    <n v="28.709999999999997"/>
    <n v="8.6999999999999993"/>
    <n v="23.759999999999998"/>
    <n v="7.2"/>
    <n v="23.759999999999998"/>
    <n v="7.2"/>
    <n v="26.234999999999996"/>
    <n v="7.9499999999999993"/>
    <x v="82"/>
    <x v="83"/>
    <n v="68"/>
    <n v="20"/>
    <n v="9"/>
    <x v="0"/>
    <x v="2"/>
    <x v="11"/>
    <n v="1"/>
    <n v="6"/>
    <n v="90"/>
  </r>
  <r>
    <s v="INLAPL-240909-JF-1-5-MAM"/>
    <s v="Jesus Flores"/>
    <d v="2009-09-24T00:00:00"/>
    <x v="3"/>
    <d v="1899-12-30T11:12:00"/>
    <d v="1899-12-30T11:50:00"/>
    <x v="13"/>
    <n v="2"/>
    <n v="1"/>
    <n v="5"/>
    <x v="4"/>
    <x v="1"/>
    <s v="La Plana/Las Cuevas, Isla Natividad, Baja California Sur"/>
    <x v="1"/>
    <n v="28.709999999999997"/>
    <n v="8.6999999999999993"/>
    <n v="23.759999999999998"/>
    <n v="7.2"/>
    <n v="23.759999999999998"/>
    <n v="7.2"/>
    <n v="26.234999999999996"/>
    <n v="7.9499999999999993"/>
    <x v="82"/>
    <x v="83"/>
    <n v="68"/>
    <n v="20"/>
    <n v="9"/>
    <x v="0"/>
    <x v="3"/>
    <x v="11"/>
    <n v="1"/>
    <n v="8"/>
    <n v="90"/>
  </r>
  <r>
    <s v="INLAPL-240909-JF-1-5-MAM"/>
    <s v="Jesus Flores"/>
    <d v="2009-09-24T00:00:00"/>
    <x v="3"/>
    <d v="1899-12-30T11:12:00"/>
    <d v="1899-12-30T11:50:00"/>
    <x v="13"/>
    <n v="2"/>
    <n v="1"/>
    <n v="5"/>
    <x v="4"/>
    <x v="1"/>
    <s v="La Plana/Las Cuevas, Isla Natividad, Baja California Sur"/>
    <x v="1"/>
    <n v="28.709999999999997"/>
    <n v="8.6999999999999993"/>
    <n v="23.759999999999998"/>
    <n v="7.2"/>
    <n v="23.759999999999998"/>
    <n v="7.2"/>
    <n v="26.234999999999996"/>
    <n v="7.9499999999999993"/>
    <x v="82"/>
    <x v="83"/>
    <n v="68"/>
    <n v="20"/>
    <n v="9"/>
    <x v="0"/>
    <x v="4"/>
    <x v="10"/>
    <n v="1"/>
    <n v="10"/>
    <n v="90"/>
  </r>
  <r>
    <s v="INLAPL-240909-JF-1-5-MAM"/>
    <s v="Jesus Flores"/>
    <d v="2009-09-24T00:00:00"/>
    <x v="3"/>
    <d v="1899-12-30T11:12:00"/>
    <d v="1899-12-30T11:50:00"/>
    <x v="13"/>
    <n v="2"/>
    <n v="1"/>
    <n v="5"/>
    <x v="4"/>
    <x v="1"/>
    <s v="La Plana/Las Cuevas, Isla Natividad, Baja California Sur"/>
    <x v="1"/>
    <n v="28.709999999999997"/>
    <n v="8.6999999999999993"/>
    <n v="23.759999999999998"/>
    <n v="7.2"/>
    <n v="23.759999999999998"/>
    <n v="7.2"/>
    <n v="26.234999999999996"/>
    <n v="7.9499999999999993"/>
    <x v="82"/>
    <x v="83"/>
    <n v="68"/>
    <n v="20"/>
    <n v="9"/>
    <x v="0"/>
    <x v="5"/>
    <x v="16"/>
    <n v="1"/>
    <n v="16"/>
    <n v="90"/>
  </r>
  <r>
    <s v="INLAPL-240909-JF-1-5-MAM"/>
    <s v="Jesus Flores"/>
    <d v="2009-09-24T00:00:00"/>
    <x v="3"/>
    <d v="1899-12-30T11:12:00"/>
    <d v="1899-12-30T11:50:00"/>
    <x v="13"/>
    <n v="2"/>
    <n v="1"/>
    <n v="5"/>
    <x v="4"/>
    <x v="1"/>
    <s v="La Plana/Las Cuevas, Isla Natividad, Baja California Sur"/>
    <x v="1"/>
    <n v="28.709999999999997"/>
    <n v="8.6999999999999993"/>
    <n v="23.759999999999998"/>
    <n v="7.2"/>
    <n v="23.759999999999998"/>
    <n v="7.2"/>
    <n v="26.234999999999996"/>
    <n v="7.9499999999999993"/>
    <x v="82"/>
    <x v="83"/>
    <n v="68"/>
    <n v="20"/>
    <n v="9"/>
    <x v="0"/>
    <x v="6"/>
    <x v="9"/>
    <n v="1"/>
    <n v="19"/>
    <n v="90"/>
  </r>
  <r>
    <s v="INLAPL-240909-JF-1-5-MAM"/>
    <s v="Jesus Flores"/>
    <d v="2009-09-24T00:00:00"/>
    <x v="3"/>
    <d v="1899-12-30T11:12:00"/>
    <d v="1899-12-30T11:50:00"/>
    <x v="13"/>
    <n v="2"/>
    <n v="1"/>
    <n v="5"/>
    <x v="4"/>
    <x v="1"/>
    <s v="La Plana/Las Cuevas, Isla Natividad, Baja California Sur"/>
    <x v="1"/>
    <n v="28.709999999999997"/>
    <n v="8.6999999999999993"/>
    <n v="23.759999999999998"/>
    <n v="7.2"/>
    <n v="23.759999999999998"/>
    <n v="7.2"/>
    <n v="26.234999999999996"/>
    <n v="7.9499999999999993"/>
    <x v="82"/>
    <x v="83"/>
    <n v="68"/>
    <n v="20"/>
    <n v="9"/>
    <x v="0"/>
    <x v="6"/>
    <x v="13"/>
    <n v="1"/>
    <n v="19"/>
    <n v="90"/>
  </r>
  <r>
    <s v="INLAPL-240909-JF-1-5-MAM"/>
    <s v="Jesus Flores"/>
    <d v="2009-09-24T00:00:00"/>
    <x v="3"/>
    <d v="1899-12-30T11:12:00"/>
    <d v="1899-12-30T11:50:00"/>
    <x v="13"/>
    <n v="2"/>
    <n v="1"/>
    <n v="5"/>
    <x v="4"/>
    <x v="1"/>
    <s v="La Plana/Las Cuevas, Isla Natividad, Baja California Sur"/>
    <x v="1"/>
    <n v="28.709999999999997"/>
    <n v="8.6999999999999993"/>
    <n v="23.759999999999998"/>
    <n v="7.2"/>
    <n v="23.759999999999998"/>
    <n v="7.2"/>
    <n v="26.234999999999996"/>
    <n v="7.9499999999999993"/>
    <x v="82"/>
    <x v="83"/>
    <n v="68"/>
    <n v="20"/>
    <n v="9"/>
    <x v="0"/>
    <x v="7"/>
    <x v="9"/>
    <n v="1"/>
    <n v="24"/>
    <n v="90"/>
  </r>
  <r>
    <s v="INLAPL-240909-JF-1-5-MAM"/>
    <s v="Jesus Flores"/>
    <d v="2009-09-24T00:00:00"/>
    <x v="3"/>
    <d v="1899-12-30T11:12:00"/>
    <d v="1899-12-30T11:50:00"/>
    <x v="13"/>
    <n v="2"/>
    <n v="1"/>
    <n v="5"/>
    <x v="4"/>
    <x v="1"/>
    <s v="La Plana/Las Cuevas, Isla Natividad, Baja California Sur"/>
    <x v="1"/>
    <n v="28.709999999999997"/>
    <n v="8.6999999999999993"/>
    <n v="23.759999999999998"/>
    <n v="7.2"/>
    <n v="23.759999999999998"/>
    <n v="7.2"/>
    <n v="26.234999999999996"/>
    <n v="7.9499999999999993"/>
    <x v="82"/>
    <x v="83"/>
    <n v="68"/>
    <n v="20"/>
    <n v="9"/>
    <x v="0"/>
    <x v="7"/>
    <x v="11"/>
    <n v="1"/>
    <n v="24"/>
    <n v="90"/>
  </r>
  <r>
    <s v="INLAPL-240909-JF-1-5-MAM"/>
    <s v="Jesus Flores"/>
    <d v="2009-09-24T00:00:00"/>
    <x v="3"/>
    <d v="1899-12-30T11:12:00"/>
    <d v="1899-12-30T11:50:00"/>
    <x v="13"/>
    <n v="2"/>
    <n v="1"/>
    <n v="5"/>
    <x v="4"/>
    <x v="1"/>
    <s v="La Plana/Las Cuevas, Isla Natividad, Baja California Sur"/>
    <x v="1"/>
    <n v="28.709999999999997"/>
    <n v="8.6999999999999993"/>
    <n v="23.759999999999998"/>
    <n v="7.2"/>
    <n v="23.759999999999998"/>
    <n v="7.2"/>
    <n v="26.234999999999996"/>
    <n v="7.9499999999999993"/>
    <x v="82"/>
    <x v="83"/>
    <n v="68"/>
    <n v="20"/>
    <n v="9"/>
    <x v="0"/>
    <x v="7"/>
    <x v="16"/>
    <n v="1"/>
    <n v="24"/>
    <n v="90"/>
  </r>
  <r>
    <s v="INLAPL-240909-JF-1-5-MAM"/>
    <s v="Jesus Flores"/>
    <d v="2009-09-24T00:00:00"/>
    <x v="3"/>
    <d v="1899-12-30T11:12:00"/>
    <d v="1899-12-30T11:50:00"/>
    <x v="13"/>
    <n v="2"/>
    <n v="1"/>
    <n v="5"/>
    <x v="4"/>
    <x v="1"/>
    <s v="La Plana/Las Cuevas, Isla Natividad, Baja California Sur"/>
    <x v="1"/>
    <n v="28.709999999999997"/>
    <n v="8.6999999999999993"/>
    <n v="23.759999999999998"/>
    <n v="7.2"/>
    <n v="23.759999999999998"/>
    <n v="7.2"/>
    <n v="26.234999999999996"/>
    <n v="7.9499999999999993"/>
    <x v="82"/>
    <x v="83"/>
    <n v="68"/>
    <n v="20"/>
    <n v="9"/>
    <x v="0"/>
    <x v="8"/>
    <x v="12"/>
    <n v="1"/>
    <n v="26"/>
    <n v="90"/>
  </r>
  <r>
    <s v="INLAPL-240909-JF-1-5-MAM"/>
    <s v="Jesus Flores"/>
    <d v="2009-09-24T00:00:00"/>
    <x v="3"/>
    <d v="1899-12-30T11:12:00"/>
    <d v="1899-12-30T11:50:00"/>
    <x v="13"/>
    <n v="2"/>
    <n v="1"/>
    <n v="5"/>
    <x v="4"/>
    <x v="1"/>
    <s v="La Plana/Las Cuevas, Isla Natividad, Baja California Sur"/>
    <x v="1"/>
    <n v="28.709999999999997"/>
    <n v="8.6999999999999993"/>
    <n v="23.759999999999998"/>
    <n v="7.2"/>
    <n v="23.759999999999998"/>
    <n v="7.2"/>
    <n v="26.234999999999996"/>
    <n v="7.9499999999999993"/>
    <x v="82"/>
    <x v="83"/>
    <n v="68"/>
    <n v="20"/>
    <n v="9"/>
    <x v="0"/>
    <x v="8"/>
    <x v="16"/>
    <n v="1"/>
    <n v="26"/>
    <n v="90"/>
  </r>
  <r>
    <s v="INLAPL-240909-JF-1-5-MAM"/>
    <s v="Jesus Flores"/>
    <d v="2009-09-24T00:00:00"/>
    <x v="3"/>
    <d v="1899-12-30T11:12:00"/>
    <d v="1899-12-30T11:50:00"/>
    <x v="13"/>
    <n v="2"/>
    <n v="1"/>
    <n v="5"/>
    <x v="4"/>
    <x v="1"/>
    <s v="La Plana/Las Cuevas, Isla Natividad, Baja California Sur"/>
    <x v="1"/>
    <n v="28.709999999999997"/>
    <n v="8.6999999999999993"/>
    <n v="23.759999999999998"/>
    <n v="7.2"/>
    <n v="23.759999999999998"/>
    <n v="7.2"/>
    <n v="26.234999999999996"/>
    <n v="7.9499999999999993"/>
    <x v="82"/>
    <x v="83"/>
    <n v="68"/>
    <n v="20"/>
    <n v="9"/>
    <x v="0"/>
    <x v="8"/>
    <x v="14"/>
    <n v="1"/>
    <n v="26"/>
    <n v="90"/>
  </r>
  <r>
    <s v="INLAPL-240909-JF-1-5-MAM"/>
    <s v="Jesus Flores"/>
    <d v="2009-09-24T00:00:00"/>
    <x v="3"/>
    <d v="1899-12-30T11:12:00"/>
    <d v="1899-12-30T11:50:00"/>
    <x v="13"/>
    <n v="2"/>
    <n v="1"/>
    <n v="5"/>
    <x v="4"/>
    <x v="1"/>
    <s v="La Plana/Las Cuevas, Isla Natividad, Baja California Sur"/>
    <x v="1"/>
    <n v="28.709999999999997"/>
    <n v="8.6999999999999993"/>
    <n v="23.759999999999998"/>
    <n v="7.2"/>
    <n v="23.759999999999998"/>
    <n v="7.2"/>
    <n v="26.234999999999996"/>
    <n v="7.9499999999999993"/>
    <x v="82"/>
    <x v="83"/>
    <n v="68"/>
    <n v="20"/>
    <n v="9"/>
    <x v="0"/>
    <x v="8"/>
    <x v="18"/>
    <n v="1"/>
    <n v="26"/>
    <n v="90"/>
  </r>
  <r>
    <s v="INLAPL-240909-JF-1-5-MAM"/>
    <s v="Jesus Flores"/>
    <d v="2009-09-24T00:00:00"/>
    <x v="3"/>
    <d v="1899-12-30T11:12:00"/>
    <d v="1899-12-30T11:50:00"/>
    <x v="13"/>
    <n v="2"/>
    <n v="1"/>
    <n v="5"/>
    <x v="4"/>
    <x v="1"/>
    <s v="La Plana/Las Cuevas, Isla Natividad, Baja California Sur"/>
    <x v="1"/>
    <n v="28.709999999999997"/>
    <n v="8.6999999999999993"/>
    <n v="23.759999999999998"/>
    <n v="7.2"/>
    <n v="23.759999999999998"/>
    <n v="7.2"/>
    <n v="26.234999999999996"/>
    <n v="7.9499999999999993"/>
    <x v="82"/>
    <x v="83"/>
    <n v="68"/>
    <n v="20"/>
    <n v="9"/>
    <x v="0"/>
    <x v="9"/>
    <x v="16"/>
    <n v="1"/>
    <n v="31"/>
    <n v="90"/>
  </r>
  <r>
    <s v="INLAPL-240909-JF-1-5-MAM"/>
    <s v="Jesus Flores"/>
    <d v="2009-09-24T00:00:00"/>
    <x v="3"/>
    <d v="1899-12-30T11:12:00"/>
    <d v="1899-12-30T11:50:00"/>
    <x v="13"/>
    <n v="2"/>
    <n v="1"/>
    <n v="5"/>
    <x v="4"/>
    <x v="1"/>
    <s v="La Plana/Las Cuevas, Isla Natividad, Baja California Sur"/>
    <x v="1"/>
    <n v="28.709999999999997"/>
    <n v="8.6999999999999993"/>
    <n v="23.759999999999998"/>
    <n v="7.2"/>
    <n v="23.759999999999998"/>
    <n v="7.2"/>
    <n v="26.234999999999996"/>
    <n v="7.9499999999999993"/>
    <x v="82"/>
    <x v="83"/>
    <n v="68"/>
    <n v="20"/>
    <n v="9"/>
    <x v="0"/>
    <x v="10"/>
    <x v="17"/>
    <n v="1"/>
    <n v="34"/>
    <n v="90"/>
  </r>
  <r>
    <s v="INLAPL-240909-JF-3-6-MAM"/>
    <s v="Jesus Flores"/>
    <d v="2009-09-24T00:00:00"/>
    <x v="3"/>
    <d v="1899-12-30T14:57:00"/>
    <d v="1899-12-30T15:30:00"/>
    <x v="38"/>
    <n v="2"/>
    <n v="1"/>
    <n v="6"/>
    <x v="5"/>
    <x v="1"/>
    <s v="La Plana/Las Cuevas, Isla Natividad, Baja California Sur"/>
    <x v="1"/>
    <n v="19.47"/>
    <n v="5.9"/>
    <n v="9.8999999999999986"/>
    <n v="3"/>
    <n v="19.47"/>
    <n v="5.9"/>
    <n v="14.685"/>
    <n v="4.45"/>
    <x v="88"/>
    <x v="89"/>
    <n v="68"/>
    <n v="20"/>
    <n v="3"/>
    <x v="0"/>
    <x v="1"/>
    <x v="16"/>
    <n v="1"/>
    <n v="1"/>
    <s v="n/d"/>
  </r>
  <r>
    <s v="INLAPL-240909-JF-3-6-MAM"/>
    <s v="Jesus Flores"/>
    <d v="2009-09-24T00:00:00"/>
    <x v="3"/>
    <d v="1899-12-30T14:57:00"/>
    <d v="1899-12-30T15:30:00"/>
    <x v="38"/>
    <n v="2"/>
    <n v="1"/>
    <n v="6"/>
    <x v="5"/>
    <x v="1"/>
    <s v="La Plana/Las Cuevas, Isla Natividad, Baja California Sur"/>
    <x v="1"/>
    <n v="19.47"/>
    <n v="5.9"/>
    <n v="9.8999999999999986"/>
    <n v="3"/>
    <n v="19.47"/>
    <n v="5.9"/>
    <n v="14.685"/>
    <n v="4.45"/>
    <x v="88"/>
    <x v="89"/>
    <n v="68"/>
    <n v="20"/>
    <n v="3"/>
    <x v="0"/>
    <x v="1"/>
    <x v="17"/>
    <n v="1"/>
    <n v="1"/>
    <s v="n/d"/>
  </r>
  <r>
    <s v="INLAPL-240909-JF-3-6-MAM"/>
    <s v="Jesus Flores"/>
    <d v="2009-09-24T00:00:00"/>
    <x v="3"/>
    <d v="1899-12-30T14:57:00"/>
    <d v="1899-12-30T15:30:00"/>
    <x v="38"/>
    <n v="2"/>
    <n v="1"/>
    <n v="6"/>
    <x v="5"/>
    <x v="1"/>
    <s v="La Plana/Las Cuevas, Isla Natividad, Baja California Sur"/>
    <x v="1"/>
    <n v="19.47"/>
    <n v="5.9"/>
    <n v="9.8999999999999986"/>
    <n v="3"/>
    <n v="19.47"/>
    <n v="5.9"/>
    <n v="14.685"/>
    <n v="4.45"/>
    <x v="88"/>
    <x v="89"/>
    <n v="68"/>
    <n v="20"/>
    <n v="3"/>
    <x v="0"/>
    <x v="2"/>
    <x v="16"/>
    <n v="1"/>
    <n v="2"/>
    <s v="n/d"/>
  </r>
  <r>
    <s v="INLAPL-240909-JF-3-6-MAZ"/>
    <s v="Jesus Flores"/>
    <d v="2009-09-24T00:00:00"/>
    <x v="3"/>
    <d v="1899-12-30T14:57:00"/>
    <d v="1899-12-30T15:30:00"/>
    <x v="38"/>
    <n v="2"/>
    <n v="1"/>
    <n v="6"/>
    <x v="5"/>
    <x v="1"/>
    <s v="La Plana/Las Cuevas, Isla Natividad, Baja California Sur"/>
    <x v="1"/>
    <n v="19.47"/>
    <n v="5.9"/>
    <n v="9.8999999999999986"/>
    <n v="3"/>
    <n v="19.47"/>
    <n v="5.9"/>
    <n v="14.685"/>
    <n v="4.45"/>
    <x v="88"/>
    <x v="89"/>
    <n v="68"/>
    <n v="20"/>
    <n v="3"/>
    <x v="1"/>
    <x v="1"/>
    <x v="16"/>
    <n v="1"/>
    <n v="5"/>
    <s v="n/d"/>
  </r>
  <r>
    <s v="INLAPL-240909-JF-3-6-MAZ"/>
    <s v="Jesus Flores"/>
    <d v="2009-09-24T00:00:00"/>
    <x v="3"/>
    <d v="1899-12-30T14:57:00"/>
    <d v="1899-12-30T15:30:00"/>
    <x v="38"/>
    <n v="2"/>
    <n v="1"/>
    <n v="6"/>
    <x v="5"/>
    <x v="1"/>
    <s v="La Plana/Las Cuevas, Isla Natividad, Baja California Sur"/>
    <x v="1"/>
    <n v="19.47"/>
    <n v="5.9"/>
    <n v="9.8999999999999986"/>
    <n v="3"/>
    <n v="19.47"/>
    <n v="5.9"/>
    <n v="14.685"/>
    <n v="4.45"/>
    <x v="88"/>
    <x v="89"/>
    <n v="68"/>
    <n v="20"/>
    <n v="3"/>
    <x v="1"/>
    <x v="1"/>
    <x v="14"/>
    <n v="1"/>
    <n v="5"/>
    <s v="n/d"/>
  </r>
  <r>
    <s v="INLAPL-240909-JF-3-6-MAZ"/>
    <s v="Jesus Flores"/>
    <d v="2009-09-24T00:00:00"/>
    <x v="3"/>
    <d v="1899-12-30T14:57:00"/>
    <d v="1899-12-30T15:30:00"/>
    <x v="38"/>
    <n v="2"/>
    <n v="1"/>
    <n v="6"/>
    <x v="5"/>
    <x v="1"/>
    <s v="La Plana/Las Cuevas, Isla Natividad, Baja California Sur"/>
    <x v="1"/>
    <n v="19.47"/>
    <n v="5.9"/>
    <n v="9.8999999999999986"/>
    <n v="3"/>
    <n v="19.47"/>
    <n v="5.9"/>
    <n v="14.685"/>
    <n v="4.45"/>
    <x v="88"/>
    <x v="89"/>
    <n v="68"/>
    <n v="20"/>
    <n v="3"/>
    <x v="1"/>
    <x v="1"/>
    <x v="25"/>
    <n v="1"/>
    <n v="5"/>
    <s v="n/d"/>
  </r>
  <r>
    <s v="INLAPL-240909-JF-3-6-MAZ"/>
    <s v="Jesus Flores"/>
    <d v="2009-09-24T00:00:00"/>
    <x v="3"/>
    <d v="1899-12-30T14:57:00"/>
    <d v="1899-12-30T15:30:00"/>
    <x v="38"/>
    <n v="2"/>
    <n v="1"/>
    <n v="6"/>
    <x v="5"/>
    <x v="1"/>
    <s v="La Plana/Las Cuevas, Isla Natividad, Baja California Sur"/>
    <x v="1"/>
    <n v="19.47"/>
    <n v="5.9"/>
    <n v="9.8999999999999986"/>
    <n v="3"/>
    <n v="19.47"/>
    <n v="5.9"/>
    <n v="14.685"/>
    <n v="4.45"/>
    <x v="88"/>
    <x v="89"/>
    <n v="68"/>
    <n v="20"/>
    <n v="3"/>
    <x v="1"/>
    <x v="2"/>
    <x v="18"/>
    <n v="1"/>
    <n v="10"/>
    <s v="n/d"/>
  </r>
  <r>
    <s v="INLAPL-240909-JF-3-6-MAZ"/>
    <s v="Jesus Flores"/>
    <d v="2009-09-24T00:00:00"/>
    <x v="3"/>
    <d v="1899-12-30T14:57:00"/>
    <d v="1899-12-30T15:30:00"/>
    <x v="38"/>
    <n v="2"/>
    <n v="1"/>
    <n v="6"/>
    <x v="5"/>
    <x v="1"/>
    <s v="La Plana/Las Cuevas, Isla Natividad, Baja California Sur"/>
    <x v="1"/>
    <n v="19.47"/>
    <n v="5.9"/>
    <n v="9.8999999999999986"/>
    <n v="3"/>
    <n v="19.47"/>
    <n v="5.9"/>
    <n v="14.685"/>
    <n v="4.45"/>
    <x v="88"/>
    <x v="89"/>
    <n v="68"/>
    <n v="20"/>
    <n v="3"/>
    <x v="1"/>
    <x v="3"/>
    <x v="16"/>
    <n v="1"/>
    <n v="14"/>
    <s v="n/d"/>
  </r>
  <r>
    <s v="INLAPL-240909-JF-3-6-MAZ"/>
    <s v="Jesus Flores"/>
    <d v="2009-09-24T00:00:00"/>
    <x v="3"/>
    <d v="1899-12-30T14:57:00"/>
    <d v="1899-12-30T15:30:00"/>
    <x v="38"/>
    <n v="2"/>
    <n v="1"/>
    <n v="6"/>
    <x v="5"/>
    <x v="1"/>
    <s v="La Plana/Las Cuevas, Isla Natividad, Baja California Sur"/>
    <x v="1"/>
    <n v="19.47"/>
    <n v="5.9"/>
    <n v="9.8999999999999986"/>
    <n v="3"/>
    <n v="19.47"/>
    <n v="5.9"/>
    <n v="14.685"/>
    <n v="4.45"/>
    <x v="88"/>
    <x v="89"/>
    <n v="68"/>
    <n v="20"/>
    <n v="3"/>
    <x v="1"/>
    <x v="3"/>
    <x v="19"/>
    <n v="1"/>
    <n v="14"/>
    <s v="n/d"/>
  </r>
  <r>
    <s v="INLAPL-240909-JF-3-6-MAZ"/>
    <s v="Jesus Flores"/>
    <d v="2009-09-24T00:00:00"/>
    <x v="3"/>
    <d v="1899-12-30T14:57:00"/>
    <d v="1899-12-30T15:30:00"/>
    <x v="38"/>
    <n v="2"/>
    <n v="1"/>
    <n v="6"/>
    <x v="5"/>
    <x v="1"/>
    <s v="La Plana/Las Cuevas, Isla Natividad, Baja California Sur"/>
    <x v="1"/>
    <n v="19.47"/>
    <n v="5.9"/>
    <n v="9.8999999999999986"/>
    <n v="3"/>
    <n v="19.47"/>
    <n v="5.9"/>
    <n v="14.685"/>
    <n v="4.45"/>
    <x v="88"/>
    <x v="89"/>
    <n v="68"/>
    <n v="20"/>
    <n v="3"/>
    <x v="1"/>
    <x v="4"/>
    <x v="16"/>
    <n v="1"/>
    <n v="28"/>
    <s v="n/d"/>
  </r>
  <r>
    <s v="INLAPL-240909-JF-3-6-MAZ"/>
    <s v="Jesus Flores"/>
    <d v="2009-09-24T00:00:00"/>
    <x v="3"/>
    <d v="1899-12-30T14:57:00"/>
    <d v="1899-12-30T15:30:00"/>
    <x v="38"/>
    <n v="2"/>
    <n v="1"/>
    <n v="6"/>
    <x v="5"/>
    <x v="1"/>
    <s v="La Plana/Las Cuevas, Isla Natividad, Baja California Sur"/>
    <x v="1"/>
    <n v="19.47"/>
    <n v="5.9"/>
    <n v="9.8999999999999986"/>
    <n v="3"/>
    <n v="19.47"/>
    <n v="5.9"/>
    <n v="14.685"/>
    <n v="4.45"/>
    <x v="88"/>
    <x v="89"/>
    <n v="68"/>
    <n v="20"/>
    <n v="3"/>
    <x v="1"/>
    <x v="4"/>
    <x v="14"/>
    <n v="1"/>
    <n v="28"/>
    <s v="n/d"/>
  </r>
  <r>
    <s v="INLAPL-240909-JF-3-6-MAZ"/>
    <s v="Jesus Flores"/>
    <d v="2009-09-24T00:00:00"/>
    <x v="3"/>
    <d v="1899-12-30T14:57:00"/>
    <d v="1899-12-30T15:30:00"/>
    <x v="38"/>
    <n v="2"/>
    <n v="1"/>
    <n v="6"/>
    <x v="5"/>
    <x v="1"/>
    <s v="La Plana/Las Cuevas, Isla Natividad, Baja California Sur"/>
    <x v="1"/>
    <n v="19.47"/>
    <n v="5.9"/>
    <n v="9.8999999999999986"/>
    <n v="3"/>
    <n v="19.47"/>
    <n v="5.9"/>
    <n v="14.685"/>
    <n v="4.45"/>
    <x v="88"/>
    <x v="89"/>
    <n v="68"/>
    <n v="20"/>
    <n v="3"/>
    <x v="1"/>
    <x v="4"/>
    <x v="14"/>
    <n v="1"/>
    <n v="28"/>
    <s v="n/d"/>
  </r>
  <r>
    <s v="INLAPL-240909-JF-3-6-MAZ"/>
    <s v="Jesus Flores"/>
    <d v="2009-09-24T00:00:00"/>
    <x v="3"/>
    <d v="1899-12-30T14:57:00"/>
    <d v="1899-12-30T15:30:00"/>
    <x v="38"/>
    <n v="2"/>
    <n v="1"/>
    <n v="6"/>
    <x v="5"/>
    <x v="1"/>
    <s v="La Plana/Las Cuevas, Isla Natividad, Baja California Sur"/>
    <x v="1"/>
    <n v="19.47"/>
    <n v="5.9"/>
    <n v="9.8999999999999986"/>
    <n v="3"/>
    <n v="19.47"/>
    <n v="5.9"/>
    <n v="14.685"/>
    <n v="4.45"/>
    <x v="88"/>
    <x v="89"/>
    <n v="68"/>
    <n v="20"/>
    <n v="3"/>
    <x v="1"/>
    <x v="4"/>
    <x v="14"/>
    <n v="1"/>
    <n v="28"/>
    <s v="n/d"/>
  </r>
  <r>
    <s v="INLAPL-240909-JF-3-6-MAZ"/>
    <s v="Jesus Flores"/>
    <d v="2009-09-24T00:00:00"/>
    <x v="3"/>
    <d v="1899-12-30T14:57:00"/>
    <d v="1899-12-30T15:30:00"/>
    <x v="38"/>
    <n v="2"/>
    <n v="1"/>
    <n v="6"/>
    <x v="5"/>
    <x v="1"/>
    <s v="La Plana/Las Cuevas, Isla Natividad, Baja California Sur"/>
    <x v="1"/>
    <n v="19.47"/>
    <n v="5.9"/>
    <n v="9.8999999999999986"/>
    <n v="3"/>
    <n v="19.47"/>
    <n v="5.9"/>
    <n v="14.685"/>
    <n v="4.45"/>
    <x v="88"/>
    <x v="89"/>
    <n v="68"/>
    <n v="20"/>
    <n v="3"/>
    <x v="1"/>
    <x v="4"/>
    <x v="17"/>
    <n v="1"/>
    <n v="28"/>
    <s v="n/d"/>
  </r>
  <r>
    <s v="INPIAL-240909-JF-2-4-MAZ"/>
    <s v="Jesus Flores"/>
    <d v="2009-09-24T00:00:00"/>
    <x v="3"/>
    <d v="1899-12-30T13:18:00"/>
    <d v="1899-12-30T13:46:00"/>
    <x v="39"/>
    <n v="2"/>
    <n v="2"/>
    <n v="4"/>
    <x v="3"/>
    <x v="6"/>
    <s v="Piedras Altas, Isla Natividad Baja California Sur"/>
    <x v="1"/>
    <n v="32.01"/>
    <n v="9.6999999999999993"/>
    <n v="42.24"/>
    <n v="12.8"/>
    <n v="42.24"/>
    <n v="12.8"/>
    <n v="37.125"/>
    <n v="11.25"/>
    <x v="83"/>
    <x v="84"/>
    <n v="68"/>
    <n v="20"/>
    <n v="8"/>
    <x v="1"/>
    <x v="25"/>
    <x v="23"/>
    <n v="0"/>
    <m/>
    <n v="60"/>
  </r>
  <r>
    <s v="INPIAL-240909-JF-2-4-MAM"/>
    <s v="Jesus Flores"/>
    <d v="2009-09-24T00:00:00"/>
    <x v="3"/>
    <d v="1899-12-30T13:18:00"/>
    <d v="1899-12-30T13:46:00"/>
    <x v="39"/>
    <n v="2"/>
    <n v="2"/>
    <n v="4"/>
    <x v="3"/>
    <x v="6"/>
    <s v="Piedras Altas, Isla Natividad Baja California Sur"/>
    <x v="1"/>
    <n v="32.01"/>
    <n v="9.6999999999999993"/>
    <n v="42.24"/>
    <n v="12.8"/>
    <n v="42.24"/>
    <n v="12.8"/>
    <n v="37.125"/>
    <n v="11.25"/>
    <x v="83"/>
    <x v="84"/>
    <n v="68"/>
    <n v="20"/>
    <n v="8"/>
    <x v="0"/>
    <x v="1"/>
    <x v="17"/>
    <n v="0"/>
    <n v="3"/>
    <n v="60"/>
  </r>
  <r>
    <s v="INPIAL-240909-JF-2-4-MAM"/>
    <s v="Jesus Flores"/>
    <d v="2009-09-24T00:00:00"/>
    <x v="3"/>
    <d v="1899-12-30T13:18:00"/>
    <d v="1899-12-30T13:46:00"/>
    <x v="39"/>
    <n v="2"/>
    <n v="2"/>
    <n v="4"/>
    <x v="3"/>
    <x v="6"/>
    <s v="Piedras Altas, Isla Natividad Baja California Sur"/>
    <x v="1"/>
    <n v="32.01"/>
    <n v="9.6999999999999993"/>
    <n v="42.24"/>
    <n v="12.8"/>
    <n v="42.24"/>
    <n v="12.8"/>
    <n v="37.125"/>
    <n v="11.25"/>
    <x v="83"/>
    <x v="84"/>
    <n v="68"/>
    <n v="20"/>
    <n v="8"/>
    <x v="0"/>
    <x v="2"/>
    <x v="9"/>
    <n v="0"/>
    <n v="4"/>
    <n v="60"/>
  </r>
  <r>
    <s v="INPIAL-240909-JF-2-4-MAM"/>
    <s v="Jesus Flores"/>
    <d v="2009-09-24T00:00:00"/>
    <x v="3"/>
    <d v="1899-12-30T13:18:00"/>
    <d v="1899-12-30T13:46:00"/>
    <x v="39"/>
    <n v="2"/>
    <n v="2"/>
    <n v="4"/>
    <x v="3"/>
    <x v="6"/>
    <s v="Piedras Altas, Isla Natividad Baja California Sur"/>
    <x v="1"/>
    <n v="32.01"/>
    <n v="9.6999999999999993"/>
    <n v="42.24"/>
    <n v="12.8"/>
    <n v="42.24"/>
    <n v="12.8"/>
    <n v="37.125"/>
    <n v="11.25"/>
    <x v="83"/>
    <x v="84"/>
    <n v="68"/>
    <n v="20"/>
    <n v="8"/>
    <x v="0"/>
    <x v="2"/>
    <x v="9"/>
    <n v="0"/>
    <n v="4"/>
    <n v="60"/>
  </r>
  <r>
    <s v="INPIAL-240909-JF-2-4-MAM"/>
    <s v="Jesus Flores"/>
    <d v="2009-09-24T00:00:00"/>
    <x v="3"/>
    <d v="1899-12-30T13:18:00"/>
    <d v="1899-12-30T13:46:00"/>
    <x v="39"/>
    <n v="2"/>
    <n v="2"/>
    <n v="4"/>
    <x v="3"/>
    <x v="6"/>
    <s v="Piedras Altas, Isla Natividad Baja California Sur"/>
    <x v="1"/>
    <n v="32.01"/>
    <n v="9.6999999999999993"/>
    <n v="42.24"/>
    <n v="12.8"/>
    <n v="42.24"/>
    <n v="12.8"/>
    <n v="37.125"/>
    <n v="11.25"/>
    <x v="83"/>
    <x v="84"/>
    <n v="68"/>
    <n v="20"/>
    <n v="8"/>
    <x v="0"/>
    <x v="2"/>
    <x v="10"/>
    <n v="0"/>
    <n v="4"/>
    <n v="60"/>
  </r>
  <r>
    <s v="INPIAL-240909-JF-2-4-MAM"/>
    <s v="Jesus Flores"/>
    <d v="2009-09-24T00:00:00"/>
    <x v="3"/>
    <d v="1899-12-30T13:18:00"/>
    <d v="1899-12-30T13:46:00"/>
    <x v="39"/>
    <n v="2"/>
    <n v="2"/>
    <n v="4"/>
    <x v="3"/>
    <x v="6"/>
    <s v="Piedras Altas, Isla Natividad Baja California Sur"/>
    <x v="1"/>
    <n v="32.01"/>
    <n v="9.6999999999999993"/>
    <n v="42.24"/>
    <n v="12.8"/>
    <n v="42.24"/>
    <n v="12.8"/>
    <n v="37.125"/>
    <n v="11.25"/>
    <x v="83"/>
    <x v="84"/>
    <n v="68"/>
    <n v="20"/>
    <n v="8"/>
    <x v="0"/>
    <x v="3"/>
    <x v="13"/>
    <n v="0"/>
    <n v="8"/>
    <n v="60"/>
  </r>
  <r>
    <s v="INPIAL-240909-JF-2-4-MAM"/>
    <s v="Jesus Flores"/>
    <d v="2009-09-24T00:00:00"/>
    <x v="3"/>
    <d v="1899-12-30T13:18:00"/>
    <d v="1899-12-30T13:46:00"/>
    <x v="39"/>
    <n v="2"/>
    <n v="2"/>
    <n v="4"/>
    <x v="3"/>
    <x v="6"/>
    <s v="Piedras Altas, Isla Natividad Baja California Sur"/>
    <x v="1"/>
    <n v="32.01"/>
    <n v="9.6999999999999993"/>
    <n v="42.24"/>
    <n v="12.8"/>
    <n v="42.24"/>
    <n v="12.8"/>
    <n v="37.125"/>
    <n v="11.25"/>
    <x v="83"/>
    <x v="84"/>
    <n v="68"/>
    <n v="20"/>
    <n v="8"/>
    <x v="0"/>
    <x v="4"/>
    <x v="13"/>
    <n v="0"/>
    <n v="10"/>
    <n v="60"/>
  </r>
  <r>
    <s v="INPIAL-240909-JF-2-4-MAM"/>
    <s v="Jesus Flores"/>
    <d v="2009-09-24T00:00:00"/>
    <x v="3"/>
    <d v="1899-12-30T13:18:00"/>
    <d v="1899-12-30T13:46:00"/>
    <x v="39"/>
    <n v="2"/>
    <n v="2"/>
    <n v="4"/>
    <x v="3"/>
    <x v="6"/>
    <s v="Piedras Altas, Isla Natividad Baja California Sur"/>
    <x v="1"/>
    <n v="32.01"/>
    <n v="9.6999999999999993"/>
    <n v="42.24"/>
    <n v="12.8"/>
    <n v="42.24"/>
    <n v="12.8"/>
    <n v="37.125"/>
    <n v="11.25"/>
    <x v="83"/>
    <x v="84"/>
    <n v="68"/>
    <n v="20"/>
    <n v="8"/>
    <x v="0"/>
    <x v="5"/>
    <x v="10"/>
    <n v="0"/>
    <n v="23"/>
    <n v="60"/>
  </r>
  <r>
    <s v="INPIAL-240909-JF-2-4-MAM"/>
    <s v="Jesus Flores"/>
    <d v="2009-09-24T00:00:00"/>
    <x v="3"/>
    <d v="1899-12-30T13:18:00"/>
    <d v="1899-12-30T13:46:00"/>
    <x v="39"/>
    <n v="2"/>
    <n v="2"/>
    <n v="4"/>
    <x v="3"/>
    <x v="6"/>
    <s v="Piedras Altas, Isla Natividad Baja California Sur"/>
    <x v="1"/>
    <n v="32.01"/>
    <n v="9.6999999999999993"/>
    <n v="42.24"/>
    <n v="12.8"/>
    <n v="42.24"/>
    <n v="12.8"/>
    <n v="37.125"/>
    <n v="11.25"/>
    <x v="83"/>
    <x v="84"/>
    <n v="68"/>
    <n v="20"/>
    <n v="8"/>
    <x v="0"/>
    <x v="5"/>
    <x v="10"/>
    <n v="0"/>
    <n v="23"/>
    <n v="60"/>
  </r>
  <r>
    <s v="INPIAL-240909-JF-2-4-MAM"/>
    <s v="Jesus Flores"/>
    <d v="2009-09-24T00:00:00"/>
    <x v="3"/>
    <d v="1899-12-30T13:18:00"/>
    <d v="1899-12-30T13:46:00"/>
    <x v="39"/>
    <n v="2"/>
    <n v="2"/>
    <n v="4"/>
    <x v="3"/>
    <x v="6"/>
    <s v="Piedras Altas, Isla Natividad Baja California Sur"/>
    <x v="1"/>
    <n v="32.01"/>
    <n v="9.6999999999999993"/>
    <n v="42.24"/>
    <n v="12.8"/>
    <n v="42.24"/>
    <n v="12.8"/>
    <n v="37.125"/>
    <n v="11.25"/>
    <x v="83"/>
    <x v="84"/>
    <n v="68"/>
    <n v="20"/>
    <n v="8"/>
    <x v="0"/>
    <x v="6"/>
    <x v="9"/>
    <n v="0"/>
    <n v="25"/>
    <n v="60"/>
  </r>
  <r>
    <s v="INPIAL-240909-JF-2-4-MAM"/>
    <s v="Jesus Flores"/>
    <d v="2009-09-24T00:00:00"/>
    <x v="3"/>
    <d v="1899-12-30T13:18:00"/>
    <d v="1899-12-30T13:46:00"/>
    <x v="39"/>
    <n v="2"/>
    <n v="2"/>
    <n v="4"/>
    <x v="3"/>
    <x v="6"/>
    <s v="Piedras Altas, Isla Natividad Baja California Sur"/>
    <x v="1"/>
    <n v="32.01"/>
    <n v="9.6999999999999993"/>
    <n v="42.24"/>
    <n v="12.8"/>
    <n v="42.24"/>
    <n v="12.8"/>
    <n v="37.125"/>
    <n v="11.25"/>
    <x v="83"/>
    <x v="84"/>
    <n v="68"/>
    <n v="20"/>
    <n v="8"/>
    <x v="0"/>
    <x v="7"/>
    <x v="10"/>
    <n v="0"/>
    <n v="26"/>
    <n v="60"/>
  </r>
  <r>
    <s v="INPIAL-240909-JF-2-4-MAM"/>
    <s v="Jesus Flores"/>
    <d v="2009-09-24T00:00:00"/>
    <x v="3"/>
    <d v="1899-12-30T13:18:00"/>
    <d v="1899-12-30T13:46:00"/>
    <x v="39"/>
    <n v="2"/>
    <n v="2"/>
    <n v="4"/>
    <x v="3"/>
    <x v="6"/>
    <s v="Piedras Altas, Isla Natividad Baja California Sur"/>
    <x v="1"/>
    <n v="32.01"/>
    <n v="9.6999999999999993"/>
    <n v="42.24"/>
    <n v="12.8"/>
    <n v="42.24"/>
    <n v="12.8"/>
    <n v="37.125"/>
    <n v="11.25"/>
    <x v="83"/>
    <x v="84"/>
    <n v="68"/>
    <n v="20"/>
    <n v="8"/>
    <x v="0"/>
    <x v="7"/>
    <x v="14"/>
    <n v="0"/>
    <n v="26"/>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1"/>
    <x v="17"/>
    <n v="1"/>
    <n v="2"/>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2"/>
    <x v="14"/>
    <n v="1"/>
    <n v="10"/>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2"/>
    <x v="19"/>
    <n v="1"/>
    <n v="10"/>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3"/>
    <x v="16"/>
    <n v="1"/>
    <n v="14"/>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3"/>
    <x v="18"/>
    <n v="1"/>
    <n v="14"/>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4"/>
    <x v="6"/>
    <n v="1"/>
    <n v="17"/>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4"/>
    <x v="7"/>
    <n v="1"/>
    <n v="17"/>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4"/>
    <x v="8"/>
    <n v="1"/>
    <n v="17"/>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4"/>
    <x v="9"/>
    <n v="1"/>
    <n v="17"/>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4"/>
    <x v="10"/>
    <n v="1"/>
    <n v="17"/>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4"/>
    <x v="13"/>
    <n v="1"/>
    <n v="17"/>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4"/>
    <x v="13"/>
    <n v="1"/>
    <n v="17"/>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4"/>
    <x v="14"/>
    <n v="1"/>
    <n v="17"/>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4"/>
    <x v="18"/>
    <n v="1"/>
    <n v="17"/>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4"/>
    <x v="20"/>
    <n v="1"/>
    <n v="17"/>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5"/>
    <x v="11"/>
    <n v="1"/>
    <n v="27"/>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6"/>
    <x v="16"/>
    <n v="1"/>
    <n v="34"/>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6"/>
    <x v="27"/>
    <n v="1"/>
    <n v="34"/>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7"/>
    <x v="27"/>
    <n v="1"/>
    <n v="36"/>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8"/>
    <x v="6"/>
    <n v="1"/>
    <n v="37"/>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8"/>
    <x v="11"/>
    <n v="1"/>
    <n v="37"/>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9"/>
    <x v="3"/>
    <n v="1"/>
    <n v="38"/>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9"/>
    <x v="18"/>
    <n v="1"/>
    <n v="38"/>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10"/>
    <x v="9"/>
    <n v="1"/>
    <n v="41"/>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10"/>
    <x v="9"/>
    <n v="1"/>
    <n v="41"/>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10"/>
    <x v="10"/>
    <n v="1"/>
    <n v="41"/>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10"/>
    <x v="10"/>
    <n v="1"/>
    <n v="41"/>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10"/>
    <x v="11"/>
    <n v="1"/>
    <n v="41"/>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10"/>
    <x v="12"/>
    <n v="1"/>
    <n v="41"/>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10"/>
    <x v="12"/>
    <n v="1"/>
    <n v="41"/>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10"/>
    <x v="13"/>
    <n v="1"/>
    <n v="41"/>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10"/>
    <x v="16"/>
    <n v="1"/>
    <n v="41"/>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10"/>
    <x v="16"/>
    <n v="1"/>
    <n v="41"/>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10"/>
    <x v="14"/>
    <n v="1"/>
    <n v="41"/>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10"/>
    <x v="14"/>
    <n v="1"/>
    <n v="41"/>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10"/>
    <x v="17"/>
    <n v="1"/>
    <n v="41"/>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10"/>
    <x v="17"/>
    <n v="1"/>
    <n v="41"/>
    <n v="60"/>
  </r>
  <r>
    <s v="INLAPL-250909-JF-2-7-MAZ"/>
    <s v="Jesus Flores"/>
    <d v="2009-09-25T00:00:00"/>
    <x v="3"/>
    <d v="1899-12-30T14:30:00"/>
    <d v="1899-12-30T15:13:00"/>
    <x v="30"/>
    <n v="2"/>
    <n v="2"/>
    <n v="7"/>
    <x v="6"/>
    <x v="1"/>
    <s v="La Plana/Las Cuevas, Isla Natividad, Baja California Sur"/>
    <x v="1"/>
    <n v="29.7"/>
    <n v="9"/>
    <n v="21.779999999999998"/>
    <n v="6.6"/>
    <n v="29.7"/>
    <n v="9"/>
    <n v="25.74"/>
    <n v="7.8"/>
    <x v="84"/>
    <x v="85"/>
    <n v="68"/>
    <n v="20"/>
    <n v="5"/>
    <x v="1"/>
    <x v="10"/>
    <x v="18"/>
    <n v="1"/>
    <n v="41"/>
    <n v="60"/>
  </r>
  <r>
    <s v="INLAPL-250909-JF-2-7-MAM"/>
    <s v="Jesus Flores"/>
    <d v="2009-09-25T00:00:00"/>
    <x v="3"/>
    <d v="1899-12-30T14:30:00"/>
    <d v="1899-12-30T15:13:00"/>
    <x v="30"/>
    <n v="2"/>
    <n v="2"/>
    <n v="7"/>
    <x v="6"/>
    <x v="1"/>
    <s v="La Plana/Las Cuevas, Isla Natividad, Baja California Sur"/>
    <x v="1"/>
    <n v="29.7"/>
    <n v="9"/>
    <n v="21.779999999999998"/>
    <n v="6.6"/>
    <n v="29.7"/>
    <n v="9"/>
    <n v="25.74"/>
    <n v="7.8"/>
    <x v="84"/>
    <x v="85"/>
    <n v="68"/>
    <n v="20"/>
    <n v="5"/>
    <x v="0"/>
    <x v="1"/>
    <x v="10"/>
    <n v="1"/>
    <n v="1"/>
    <n v="60"/>
  </r>
  <r>
    <s v="INLAPL-250909-JF-2-7-MAM"/>
    <s v="Jesus Flores"/>
    <d v="2009-09-25T00:00:00"/>
    <x v="3"/>
    <d v="1899-12-30T14:30:00"/>
    <d v="1899-12-30T15:13:00"/>
    <x v="30"/>
    <n v="2"/>
    <n v="2"/>
    <n v="7"/>
    <x v="6"/>
    <x v="1"/>
    <s v="La Plana/Las Cuevas, Isla Natividad, Baja California Sur"/>
    <x v="1"/>
    <n v="29.7"/>
    <n v="9"/>
    <n v="21.779999999999998"/>
    <n v="6.6"/>
    <n v="29.7"/>
    <n v="9"/>
    <n v="25.74"/>
    <n v="7.8"/>
    <x v="84"/>
    <x v="85"/>
    <n v="68"/>
    <n v="20"/>
    <n v="5"/>
    <x v="0"/>
    <x v="2"/>
    <x v="9"/>
    <n v="1"/>
    <n v="2"/>
    <n v="60"/>
  </r>
  <r>
    <s v="INLAPL-250909-JF-2-7-MAM"/>
    <s v="Jesus Flores"/>
    <d v="2009-09-25T00:00:00"/>
    <x v="3"/>
    <d v="1899-12-30T14:30:00"/>
    <d v="1899-12-30T15:13:00"/>
    <x v="30"/>
    <n v="2"/>
    <n v="2"/>
    <n v="7"/>
    <x v="6"/>
    <x v="1"/>
    <s v="La Plana/Las Cuevas, Isla Natividad, Baja California Sur"/>
    <x v="1"/>
    <n v="29.7"/>
    <n v="9"/>
    <n v="21.779999999999998"/>
    <n v="6.6"/>
    <n v="29.7"/>
    <n v="9"/>
    <n v="25.74"/>
    <n v="7.8"/>
    <x v="84"/>
    <x v="85"/>
    <n v="68"/>
    <n v="20"/>
    <n v="5"/>
    <x v="0"/>
    <x v="2"/>
    <x v="10"/>
    <n v="1"/>
    <n v="2"/>
    <n v="60"/>
  </r>
  <r>
    <s v="INLAPL-250909-JF-2-7-MAM"/>
    <s v="Jesus Flores"/>
    <d v="2009-09-25T00:00:00"/>
    <x v="3"/>
    <d v="1899-12-30T14:30:00"/>
    <d v="1899-12-30T15:13:00"/>
    <x v="30"/>
    <n v="2"/>
    <n v="2"/>
    <n v="7"/>
    <x v="6"/>
    <x v="1"/>
    <s v="La Plana/Las Cuevas, Isla Natividad, Baja California Sur"/>
    <x v="1"/>
    <n v="29.7"/>
    <n v="9"/>
    <n v="21.779999999999998"/>
    <n v="6.6"/>
    <n v="29.7"/>
    <n v="9"/>
    <n v="25.74"/>
    <n v="7.8"/>
    <x v="84"/>
    <x v="85"/>
    <n v="68"/>
    <n v="20"/>
    <n v="5"/>
    <x v="0"/>
    <x v="2"/>
    <x v="11"/>
    <n v="1"/>
    <n v="2"/>
    <n v="60"/>
  </r>
  <r>
    <s v="INLAPL-250909-JF-2-7-MAM"/>
    <s v="Jesus Flores"/>
    <d v="2009-09-25T00:00:00"/>
    <x v="3"/>
    <d v="1899-12-30T14:30:00"/>
    <d v="1899-12-30T15:13:00"/>
    <x v="30"/>
    <n v="2"/>
    <n v="2"/>
    <n v="7"/>
    <x v="6"/>
    <x v="1"/>
    <s v="La Plana/Las Cuevas, Isla Natividad, Baja California Sur"/>
    <x v="1"/>
    <n v="29.7"/>
    <n v="9"/>
    <n v="21.779999999999998"/>
    <n v="6.6"/>
    <n v="29.7"/>
    <n v="9"/>
    <n v="25.74"/>
    <n v="7.8"/>
    <x v="84"/>
    <x v="85"/>
    <n v="68"/>
    <n v="20"/>
    <n v="5"/>
    <x v="0"/>
    <x v="2"/>
    <x v="12"/>
    <n v="1"/>
    <n v="2"/>
    <n v="60"/>
  </r>
  <r>
    <s v="INLAPL-250909-JF-2-7-MAM"/>
    <s v="Jesus Flores"/>
    <d v="2009-09-25T00:00:00"/>
    <x v="3"/>
    <d v="1899-12-30T14:30:00"/>
    <d v="1899-12-30T15:13:00"/>
    <x v="30"/>
    <n v="2"/>
    <n v="2"/>
    <n v="7"/>
    <x v="6"/>
    <x v="1"/>
    <s v="La Plana/Las Cuevas, Isla Natividad, Baja California Sur"/>
    <x v="1"/>
    <n v="29.7"/>
    <n v="9"/>
    <n v="21.779999999999998"/>
    <n v="6.6"/>
    <n v="29.7"/>
    <n v="9"/>
    <n v="25.74"/>
    <n v="7.8"/>
    <x v="84"/>
    <x v="85"/>
    <n v="68"/>
    <n v="20"/>
    <n v="5"/>
    <x v="0"/>
    <x v="3"/>
    <x v="10"/>
    <n v="1"/>
    <n v="7"/>
    <n v="60"/>
  </r>
  <r>
    <s v="INLAPL-250909-JF-2-7-MAM"/>
    <s v="Jesus Flores"/>
    <d v="2009-09-25T00:00:00"/>
    <x v="3"/>
    <d v="1899-12-30T14:30:00"/>
    <d v="1899-12-30T15:13:00"/>
    <x v="30"/>
    <n v="2"/>
    <n v="2"/>
    <n v="7"/>
    <x v="6"/>
    <x v="1"/>
    <s v="La Plana/Las Cuevas, Isla Natividad, Baja California Sur"/>
    <x v="1"/>
    <n v="29.7"/>
    <n v="9"/>
    <n v="21.779999999999998"/>
    <n v="6.6"/>
    <n v="29.7"/>
    <n v="9"/>
    <n v="25.74"/>
    <n v="7.8"/>
    <x v="84"/>
    <x v="85"/>
    <n v="68"/>
    <n v="20"/>
    <n v="5"/>
    <x v="0"/>
    <x v="3"/>
    <x v="13"/>
    <n v="1"/>
    <n v="7"/>
    <n v="60"/>
  </r>
  <r>
    <s v="INLAPL-250909-JF-2-7-MAM"/>
    <s v="Jesus Flores"/>
    <d v="2009-09-25T00:00:00"/>
    <x v="3"/>
    <d v="1899-12-30T14:30:00"/>
    <d v="1899-12-30T15:13:00"/>
    <x v="30"/>
    <n v="2"/>
    <n v="2"/>
    <n v="7"/>
    <x v="6"/>
    <x v="1"/>
    <s v="La Plana/Las Cuevas, Isla Natividad, Baja California Sur"/>
    <x v="1"/>
    <n v="29.7"/>
    <n v="9"/>
    <n v="21.779999999999998"/>
    <n v="6.6"/>
    <n v="29.7"/>
    <n v="9"/>
    <n v="25.74"/>
    <n v="7.8"/>
    <x v="84"/>
    <x v="85"/>
    <n v="68"/>
    <n v="20"/>
    <n v="5"/>
    <x v="0"/>
    <x v="4"/>
    <x v="9"/>
    <n v="1"/>
    <n v="12"/>
    <n v="60"/>
  </r>
  <r>
    <s v="INLAPL-250909-JF-2-7-MAM"/>
    <s v="Jesus Flores"/>
    <d v="2009-09-25T00:00:00"/>
    <x v="3"/>
    <d v="1899-12-30T14:30:00"/>
    <d v="1899-12-30T15:13:00"/>
    <x v="30"/>
    <n v="2"/>
    <n v="2"/>
    <n v="7"/>
    <x v="6"/>
    <x v="1"/>
    <s v="La Plana/Las Cuevas, Isla Natividad, Baja California Sur"/>
    <x v="1"/>
    <n v="29.7"/>
    <n v="9"/>
    <n v="21.779999999999998"/>
    <n v="6.6"/>
    <n v="29.7"/>
    <n v="9"/>
    <n v="25.74"/>
    <n v="7.8"/>
    <x v="84"/>
    <x v="85"/>
    <n v="68"/>
    <n v="20"/>
    <n v="5"/>
    <x v="0"/>
    <x v="4"/>
    <x v="16"/>
    <n v="1"/>
    <n v="12"/>
    <n v="60"/>
  </r>
  <r>
    <s v="INLAPL-250909-JF-2-7-MAM"/>
    <s v="Jesus Flores"/>
    <d v="2009-09-25T00:00:00"/>
    <x v="3"/>
    <d v="1899-12-30T14:30:00"/>
    <d v="1899-12-30T15:13:00"/>
    <x v="30"/>
    <n v="2"/>
    <n v="2"/>
    <n v="7"/>
    <x v="6"/>
    <x v="1"/>
    <s v="La Plana/Las Cuevas, Isla Natividad, Baja California Sur"/>
    <x v="1"/>
    <n v="29.7"/>
    <n v="9"/>
    <n v="21.779999999999998"/>
    <n v="6.6"/>
    <n v="29.7"/>
    <n v="9"/>
    <n v="25.74"/>
    <n v="7.8"/>
    <x v="84"/>
    <x v="85"/>
    <n v="68"/>
    <n v="20"/>
    <n v="5"/>
    <x v="0"/>
    <x v="5"/>
    <x v="12"/>
    <n v="1"/>
    <n v="15"/>
    <n v="60"/>
  </r>
  <r>
    <s v="INLAPL-250909-JF-2-7-MAM"/>
    <s v="Jesus Flores"/>
    <d v="2009-09-25T00:00:00"/>
    <x v="3"/>
    <d v="1899-12-30T14:30:00"/>
    <d v="1899-12-30T15:13:00"/>
    <x v="30"/>
    <n v="2"/>
    <n v="2"/>
    <n v="7"/>
    <x v="6"/>
    <x v="1"/>
    <s v="La Plana/Las Cuevas, Isla Natividad, Baja California Sur"/>
    <x v="1"/>
    <n v="29.7"/>
    <n v="9"/>
    <n v="21.779999999999998"/>
    <n v="6.6"/>
    <n v="29.7"/>
    <n v="9"/>
    <n v="25.74"/>
    <n v="7.8"/>
    <x v="84"/>
    <x v="85"/>
    <n v="68"/>
    <n v="20"/>
    <n v="5"/>
    <x v="0"/>
    <x v="5"/>
    <x v="13"/>
    <n v="1"/>
    <n v="15"/>
    <n v="60"/>
  </r>
  <r>
    <s v="INLAPL-250909-JF-2-7-MAM"/>
    <s v="Jesus Flores"/>
    <d v="2009-09-25T00:00:00"/>
    <x v="3"/>
    <d v="1899-12-30T14:30:00"/>
    <d v="1899-12-30T15:13:00"/>
    <x v="30"/>
    <n v="2"/>
    <n v="2"/>
    <n v="7"/>
    <x v="6"/>
    <x v="1"/>
    <s v="La Plana/Las Cuevas, Isla Natividad, Baja California Sur"/>
    <x v="1"/>
    <n v="29.7"/>
    <n v="9"/>
    <n v="21.779999999999998"/>
    <n v="6.6"/>
    <n v="29.7"/>
    <n v="9"/>
    <n v="25.74"/>
    <n v="7.8"/>
    <x v="84"/>
    <x v="85"/>
    <n v="68"/>
    <n v="20"/>
    <n v="5"/>
    <x v="0"/>
    <x v="6"/>
    <x v="11"/>
    <n v="1"/>
    <n v="21"/>
    <n v="60"/>
  </r>
  <r>
    <s v="INLAPL-250909-JF-2-7-MAM"/>
    <s v="Jesus Flores"/>
    <d v="2009-09-25T00:00:00"/>
    <x v="3"/>
    <d v="1899-12-30T14:30:00"/>
    <d v="1899-12-30T15:13:00"/>
    <x v="30"/>
    <n v="2"/>
    <n v="2"/>
    <n v="7"/>
    <x v="6"/>
    <x v="1"/>
    <s v="La Plana/Las Cuevas, Isla Natividad, Baja California Sur"/>
    <x v="1"/>
    <n v="29.7"/>
    <n v="9"/>
    <n v="21.779999999999998"/>
    <n v="6.6"/>
    <n v="29.7"/>
    <n v="9"/>
    <n v="25.74"/>
    <n v="7.8"/>
    <x v="84"/>
    <x v="85"/>
    <n v="68"/>
    <n v="20"/>
    <n v="5"/>
    <x v="0"/>
    <x v="6"/>
    <x v="16"/>
    <n v="1"/>
    <n v="21"/>
    <n v="60"/>
  </r>
  <r>
    <s v="INLAPL-250909-JF-2-7-MAM"/>
    <s v="Jesus Flores"/>
    <d v="2009-09-25T00:00:00"/>
    <x v="3"/>
    <d v="1899-12-30T14:30:00"/>
    <d v="1899-12-30T15:13:00"/>
    <x v="30"/>
    <n v="2"/>
    <n v="2"/>
    <n v="7"/>
    <x v="6"/>
    <x v="1"/>
    <s v="La Plana/Las Cuevas, Isla Natividad, Baja California Sur"/>
    <x v="1"/>
    <n v="29.7"/>
    <n v="9"/>
    <n v="21.779999999999998"/>
    <n v="6.6"/>
    <n v="29.7"/>
    <n v="9"/>
    <n v="25.74"/>
    <n v="7.8"/>
    <x v="84"/>
    <x v="85"/>
    <n v="68"/>
    <n v="20"/>
    <n v="5"/>
    <x v="0"/>
    <x v="7"/>
    <x v="6"/>
    <n v="1"/>
    <n v="23"/>
    <n v="60"/>
  </r>
  <r>
    <s v="INLAPL-250909-JF-2-7-MAM"/>
    <s v="Jesus Flores"/>
    <d v="2009-09-25T00:00:00"/>
    <x v="3"/>
    <d v="1899-12-30T14:30:00"/>
    <d v="1899-12-30T15:13:00"/>
    <x v="30"/>
    <n v="2"/>
    <n v="2"/>
    <n v="7"/>
    <x v="6"/>
    <x v="1"/>
    <s v="La Plana/Las Cuevas, Isla Natividad, Baja California Sur"/>
    <x v="1"/>
    <n v="29.7"/>
    <n v="9"/>
    <n v="21.779999999999998"/>
    <n v="6.6"/>
    <n v="29.7"/>
    <n v="9"/>
    <n v="25.74"/>
    <n v="7.8"/>
    <x v="84"/>
    <x v="85"/>
    <n v="68"/>
    <n v="20"/>
    <n v="5"/>
    <x v="0"/>
    <x v="8"/>
    <x v="13"/>
    <n v="1"/>
    <n v="25"/>
    <n v="60"/>
  </r>
  <r>
    <s v="INLAPL-250909-JF-2-7-MAM"/>
    <s v="Jesus Flores"/>
    <d v="2009-09-25T00:00:00"/>
    <x v="3"/>
    <d v="1899-12-30T14:30:00"/>
    <d v="1899-12-30T15:13:00"/>
    <x v="30"/>
    <n v="2"/>
    <n v="2"/>
    <n v="7"/>
    <x v="6"/>
    <x v="1"/>
    <s v="La Plana/Las Cuevas, Isla Natividad, Baja California Sur"/>
    <x v="1"/>
    <n v="29.7"/>
    <n v="9"/>
    <n v="21.779999999999998"/>
    <n v="6.6"/>
    <n v="29.7"/>
    <n v="9"/>
    <n v="25.74"/>
    <n v="7.8"/>
    <x v="84"/>
    <x v="85"/>
    <n v="68"/>
    <n v="20"/>
    <n v="5"/>
    <x v="0"/>
    <x v="8"/>
    <x v="13"/>
    <n v="1"/>
    <n v="25"/>
    <n v="60"/>
  </r>
  <r>
    <s v="INLAPL-250909-JF-2-7-MAM"/>
    <s v="Jesus Flores"/>
    <d v="2009-09-25T00:00:00"/>
    <x v="3"/>
    <d v="1899-12-30T14:30:00"/>
    <d v="1899-12-30T15:13:00"/>
    <x v="30"/>
    <n v="2"/>
    <n v="2"/>
    <n v="7"/>
    <x v="6"/>
    <x v="1"/>
    <s v="La Plana/Las Cuevas, Isla Natividad, Baja California Sur"/>
    <x v="1"/>
    <n v="29.7"/>
    <n v="9"/>
    <n v="21.779999999999998"/>
    <n v="6.6"/>
    <n v="29.7"/>
    <n v="9"/>
    <n v="25.74"/>
    <n v="7.8"/>
    <x v="84"/>
    <x v="85"/>
    <n v="68"/>
    <n v="20"/>
    <n v="5"/>
    <x v="0"/>
    <x v="8"/>
    <x v="11"/>
    <n v="1"/>
    <n v="25"/>
    <n v="60"/>
  </r>
  <r>
    <s v="INLAPL-250909-JF-2-7-MAM"/>
    <s v="Jesus Flores"/>
    <d v="2009-09-25T00:00:00"/>
    <x v="3"/>
    <d v="1899-12-30T14:30:00"/>
    <d v="1899-12-30T15:13:00"/>
    <x v="30"/>
    <n v="2"/>
    <n v="2"/>
    <n v="7"/>
    <x v="6"/>
    <x v="1"/>
    <s v="La Plana/Las Cuevas, Isla Natividad, Baja California Sur"/>
    <x v="1"/>
    <n v="29.7"/>
    <n v="9"/>
    <n v="21.779999999999998"/>
    <n v="6.6"/>
    <n v="29.7"/>
    <n v="9"/>
    <n v="25.74"/>
    <n v="7.8"/>
    <x v="84"/>
    <x v="85"/>
    <n v="68"/>
    <n v="20"/>
    <n v="5"/>
    <x v="0"/>
    <x v="9"/>
    <x v="5"/>
    <n v="1"/>
    <n v="27"/>
    <n v="60"/>
  </r>
  <r>
    <s v="INLAPL-250909-JF-2-7-MAM"/>
    <s v="Jesus Flores"/>
    <d v="2009-09-25T00:00:00"/>
    <x v="3"/>
    <d v="1899-12-30T14:30:00"/>
    <d v="1899-12-30T15:13:00"/>
    <x v="30"/>
    <n v="2"/>
    <n v="2"/>
    <n v="7"/>
    <x v="6"/>
    <x v="1"/>
    <s v="La Plana/Las Cuevas, Isla Natividad, Baja California Sur"/>
    <x v="1"/>
    <n v="29.7"/>
    <n v="9"/>
    <n v="21.779999999999998"/>
    <n v="6.6"/>
    <n v="29.7"/>
    <n v="9"/>
    <n v="25.74"/>
    <n v="7.8"/>
    <x v="84"/>
    <x v="85"/>
    <n v="68"/>
    <n v="20"/>
    <n v="5"/>
    <x v="0"/>
    <x v="9"/>
    <x v="10"/>
    <n v="1"/>
    <n v="27"/>
    <n v="60"/>
  </r>
  <r>
    <s v="INLAPL-250909-JF-2-7-MAM"/>
    <s v="Jesus Flores"/>
    <d v="2009-09-25T00:00:00"/>
    <x v="3"/>
    <d v="1899-12-30T14:30:00"/>
    <d v="1899-12-30T15:13:00"/>
    <x v="30"/>
    <n v="2"/>
    <n v="2"/>
    <n v="7"/>
    <x v="6"/>
    <x v="1"/>
    <s v="La Plana/Las Cuevas, Isla Natividad, Baja California Sur"/>
    <x v="1"/>
    <n v="29.7"/>
    <n v="9"/>
    <n v="21.779999999999998"/>
    <n v="6.6"/>
    <n v="29.7"/>
    <n v="9"/>
    <n v="25.74"/>
    <n v="7.8"/>
    <x v="84"/>
    <x v="85"/>
    <n v="68"/>
    <n v="20"/>
    <n v="5"/>
    <x v="0"/>
    <x v="9"/>
    <x v="12"/>
    <n v="1"/>
    <n v="27"/>
    <n v="60"/>
  </r>
  <r>
    <s v="INLAPL-250909-JF-2-7-MAM"/>
    <s v="Jesus Flores"/>
    <d v="2009-09-25T00:00:00"/>
    <x v="3"/>
    <d v="1899-12-30T14:30:00"/>
    <d v="1899-12-30T15:13:00"/>
    <x v="30"/>
    <n v="2"/>
    <n v="2"/>
    <n v="7"/>
    <x v="6"/>
    <x v="1"/>
    <s v="La Plana/Las Cuevas, Isla Natividad, Baja California Sur"/>
    <x v="1"/>
    <n v="29.7"/>
    <n v="9"/>
    <n v="21.779999999999998"/>
    <n v="6.6"/>
    <n v="29.7"/>
    <n v="9"/>
    <n v="25.74"/>
    <n v="7.8"/>
    <x v="84"/>
    <x v="85"/>
    <n v="68"/>
    <n v="20"/>
    <n v="5"/>
    <x v="0"/>
    <x v="10"/>
    <x v="11"/>
    <n v="1"/>
    <n v="30"/>
    <n v="60"/>
  </r>
  <r>
    <s v="INLAPL-250909-JF-2-7-MAM"/>
    <s v="Jesus Flores"/>
    <d v="2009-09-25T00:00:00"/>
    <x v="3"/>
    <d v="1899-12-30T14:30:00"/>
    <d v="1899-12-30T15:13:00"/>
    <x v="30"/>
    <n v="2"/>
    <n v="2"/>
    <n v="7"/>
    <x v="6"/>
    <x v="1"/>
    <s v="La Plana/Las Cuevas, Isla Natividad, Baja California Sur"/>
    <x v="1"/>
    <n v="29.7"/>
    <n v="9"/>
    <n v="21.779999999999998"/>
    <n v="6.6"/>
    <n v="29.7"/>
    <n v="9"/>
    <n v="25.74"/>
    <n v="7.8"/>
    <x v="84"/>
    <x v="85"/>
    <n v="68"/>
    <n v="20"/>
    <n v="5"/>
    <x v="0"/>
    <x v="10"/>
    <x v="12"/>
    <n v="1"/>
    <n v="30"/>
    <n v="60"/>
  </r>
  <r>
    <s v="INLAPL-250909-JF-2-7-MAM"/>
    <s v="Jesus Flores"/>
    <d v="2009-09-25T00:00:00"/>
    <x v="3"/>
    <d v="1899-12-30T14:30:00"/>
    <d v="1899-12-30T15:13:00"/>
    <x v="30"/>
    <n v="2"/>
    <n v="2"/>
    <n v="7"/>
    <x v="6"/>
    <x v="1"/>
    <s v="La Plana/Las Cuevas, Isla Natividad, Baja California Sur"/>
    <x v="1"/>
    <n v="29.7"/>
    <n v="9"/>
    <n v="21.779999999999998"/>
    <n v="6.6"/>
    <n v="29.7"/>
    <n v="9"/>
    <n v="25.74"/>
    <n v="7.8"/>
    <x v="84"/>
    <x v="85"/>
    <n v="68"/>
    <n v="20"/>
    <n v="5"/>
    <x v="0"/>
    <x v="10"/>
    <x v="13"/>
    <n v="1"/>
    <n v="30"/>
    <n v="60"/>
  </r>
  <r>
    <s v="INLAPL-250909-JF-2-7-MAM"/>
    <s v="Jesus Flores"/>
    <d v="2009-09-25T00:00:00"/>
    <x v="3"/>
    <d v="1899-12-30T14:30:00"/>
    <d v="1899-12-30T15:13:00"/>
    <x v="30"/>
    <n v="2"/>
    <n v="2"/>
    <n v="7"/>
    <x v="6"/>
    <x v="1"/>
    <s v="La Plana/Las Cuevas, Isla Natividad, Baja California Sur"/>
    <x v="1"/>
    <n v="29.7"/>
    <n v="9"/>
    <n v="21.779999999999998"/>
    <n v="6.6"/>
    <n v="29.7"/>
    <n v="9"/>
    <n v="25.74"/>
    <n v="7.8"/>
    <x v="84"/>
    <x v="85"/>
    <n v="68"/>
    <n v="20"/>
    <n v="5"/>
    <x v="0"/>
    <x v="10"/>
    <x v="16"/>
    <n v="1"/>
    <n v="30"/>
    <n v="60"/>
  </r>
  <r>
    <s v="INLAPL-250909-JF-2-7-MAM"/>
    <s v="Jesus Flores"/>
    <d v="2009-09-25T00:00:00"/>
    <x v="3"/>
    <d v="1899-12-30T14:30:00"/>
    <d v="1899-12-30T15:13:00"/>
    <x v="30"/>
    <n v="2"/>
    <n v="2"/>
    <n v="7"/>
    <x v="6"/>
    <x v="1"/>
    <s v="La Plana/Las Cuevas, Isla Natividad, Baja California Sur"/>
    <x v="1"/>
    <n v="29.7"/>
    <n v="9"/>
    <n v="21.779999999999998"/>
    <n v="6.6"/>
    <n v="29.7"/>
    <n v="9"/>
    <n v="25.74"/>
    <n v="7.8"/>
    <x v="84"/>
    <x v="85"/>
    <n v="68"/>
    <n v="20"/>
    <n v="5"/>
    <x v="0"/>
    <x v="11"/>
    <x v="11"/>
    <n v="1"/>
    <n v="32"/>
    <n v="60"/>
  </r>
  <r>
    <s v="INLAPL-250909-JF-2-7-MAM"/>
    <s v="Jesus Flores"/>
    <d v="2009-09-25T00:00:00"/>
    <x v="3"/>
    <d v="1899-12-30T14:30:00"/>
    <d v="1899-12-30T15:13:00"/>
    <x v="30"/>
    <n v="2"/>
    <n v="2"/>
    <n v="7"/>
    <x v="6"/>
    <x v="1"/>
    <s v="La Plana/Las Cuevas, Isla Natividad, Baja California Sur"/>
    <x v="1"/>
    <n v="29.7"/>
    <n v="9"/>
    <n v="21.779999999999998"/>
    <n v="6.6"/>
    <n v="29.7"/>
    <n v="9"/>
    <n v="25.74"/>
    <n v="7.8"/>
    <x v="84"/>
    <x v="85"/>
    <n v="68"/>
    <n v="20"/>
    <n v="5"/>
    <x v="0"/>
    <x v="12"/>
    <x v="8"/>
    <n v="1"/>
    <n v="35"/>
    <n v="60"/>
  </r>
  <r>
    <s v="INLADU-250909-JF-1-2-MAZ"/>
    <s v="Jesus Flores"/>
    <d v="2009-09-25T00:00:00"/>
    <x v="3"/>
    <d v="1899-12-30T12:00:00"/>
    <d v="1899-12-30T12:40:00"/>
    <x v="11"/>
    <n v="2"/>
    <n v="1"/>
    <n v="2"/>
    <x v="1"/>
    <x v="0"/>
    <s v="La Dulce, Isla Natividad Baja California Sur"/>
    <x v="0"/>
    <n v="21.45"/>
    <n v="6.5"/>
    <n v="26.4"/>
    <n v="8"/>
    <n v="26.4"/>
    <n v="8"/>
    <n v="23.924999999999997"/>
    <n v="7.25"/>
    <x v="85"/>
    <x v="86"/>
    <s v="n/d"/>
    <s v="n/d"/>
    <n v="9"/>
    <x v="1"/>
    <x v="1"/>
    <x v="18"/>
    <n v="1"/>
    <n v="5"/>
    <n v="240"/>
  </r>
  <r>
    <s v="INLADU-250909-JF-1-2-MAZ"/>
    <s v="Jesus Flores"/>
    <d v="2009-09-25T00:00:00"/>
    <x v="3"/>
    <d v="1899-12-30T12:00:00"/>
    <d v="1899-12-30T12:40:00"/>
    <x v="11"/>
    <n v="2"/>
    <n v="1"/>
    <n v="2"/>
    <x v="1"/>
    <x v="0"/>
    <s v="La Dulce, Isla Natividad Baja California Sur"/>
    <x v="0"/>
    <n v="21.45"/>
    <n v="6.5"/>
    <n v="26.4"/>
    <n v="8"/>
    <n v="26.4"/>
    <n v="8"/>
    <n v="23.924999999999997"/>
    <n v="7.25"/>
    <x v="85"/>
    <x v="86"/>
    <s v="n/d"/>
    <s v="n/d"/>
    <n v="9"/>
    <x v="1"/>
    <x v="2"/>
    <x v="17"/>
    <n v="1"/>
    <n v="7"/>
    <n v="240"/>
  </r>
  <r>
    <s v="INLADU-250909-JF-1-2-MAZ"/>
    <s v="Jesus Flores"/>
    <d v="2009-09-25T00:00:00"/>
    <x v="3"/>
    <d v="1899-12-30T12:00:00"/>
    <d v="1899-12-30T12:40:00"/>
    <x v="11"/>
    <n v="2"/>
    <n v="1"/>
    <n v="2"/>
    <x v="1"/>
    <x v="0"/>
    <s v="La Dulce, Isla Natividad Baja California Sur"/>
    <x v="0"/>
    <n v="21.45"/>
    <n v="6.5"/>
    <n v="26.4"/>
    <n v="8"/>
    <n v="26.4"/>
    <n v="8"/>
    <n v="23.924999999999997"/>
    <n v="7.25"/>
    <x v="85"/>
    <x v="86"/>
    <s v="n/d"/>
    <s v="n/d"/>
    <n v="9"/>
    <x v="1"/>
    <x v="2"/>
    <x v="27"/>
    <n v="1"/>
    <n v="7"/>
    <n v="240"/>
  </r>
  <r>
    <s v="INLADU-250909-JF-1-2-MAZ"/>
    <s v="Jesus Flores"/>
    <d v="2009-09-25T00:00:00"/>
    <x v="3"/>
    <d v="1899-12-30T12:00:00"/>
    <d v="1899-12-30T12:40:00"/>
    <x v="11"/>
    <n v="2"/>
    <n v="1"/>
    <n v="2"/>
    <x v="1"/>
    <x v="0"/>
    <s v="La Dulce, Isla Natividad Baja California Sur"/>
    <x v="0"/>
    <n v="21.45"/>
    <n v="6.5"/>
    <n v="26.4"/>
    <n v="8"/>
    <n v="26.4"/>
    <n v="8"/>
    <n v="23.924999999999997"/>
    <n v="7.25"/>
    <x v="85"/>
    <x v="86"/>
    <s v="n/d"/>
    <s v="n/d"/>
    <n v="9"/>
    <x v="1"/>
    <x v="3"/>
    <x v="9"/>
    <n v="1"/>
    <n v="13"/>
    <n v="240"/>
  </r>
  <r>
    <s v="INLADU-250909-JF-1-2-MAZ"/>
    <s v="Jesus Flores"/>
    <d v="2009-09-25T00:00:00"/>
    <x v="3"/>
    <d v="1899-12-30T12:00:00"/>
    <d v="1899-12-30T12:40:00"/>
    <x v="11"/>
    <n v="2"/>
    <n v="1"/>
    <n v="2"/>
    <x v="1"/>
    <x v="0"/>
    <s v="La Dulce, Isla Natividad Baja California Sur"/>
    <x v="0"/>
    <n v="21.45"/>
    <n v="6.5"/>
    <n v="26.4"/>
    <n v="8"/>
    <n v="26.4"/>
    <n v="8"/>
    <n v="23.924999999999997"/>
    <n v="7.25"/>
    <x v="85"/>
    <x v="86"/>
    <s v="n/d"/>
    <s v="n/d"/>
    <n v="9"/>
    <x v="1"/>
    <x v="3"/>
    <x v="11"/>
    <n v="1"/>
    <n v="13"/>
    <n v="240"/>
  </r>
  <r>
    <s v="INLADU-250909-JF-1-2-MAZ"/>
    <s v="Jesus Flores"/>
    <d v="2009-09-25T00:00:00"/>
    <x v="3"/>
    <d v="1899-12-30T12:00:00"/>
    <d v="1899-12-30T12:40:00"/>
    <x v="11"/>
    <n v="2"/>
    <n v="1"/>
    <n v="2"/>
    <x v="1"/>
    <x v="0"/>
    <s v="La Dulce, Isla Natividad Baja California Sur"/>
    <x v="0"/>
    <n v="21.45"/>
    <n v="6.5"/>
    <n v="26.4"/>
    <n v="8"/>
    <n v="26.4"/>
    <n v="8"/>
    <n v="23.924999999999997"/>
    <n v="7.25"/>
    <x v="85"/>
    <x v="86"/>
    <s v="n/d"/>
    <s v="n/d"/>
    <n v="9"/>
    <x v="1"/>
    <x v="3"/>
    <x v="11"/>
    <n v="1"/>
    <n v="13"/>
    <n v="240"/>
  </r>
  <r>
    <s v="INLADU-250909-JF-1-2-MAZ"/>
    <s v="Jesus Flores"/>
    <d v="2009-09-25T00:00:00"/>
    <x v="3"/>
    <d v="1899-12-30T12:00:00"/>
    <d v="1899-12-30T12:40:00"/>
    <x v="11"/>
    <n v="2"/>
    <n v="1"/>
    <n v="2"/>
    <x v="1"/>
    <x v="0"/>
    <s v="La Dulce, Isla Natividad Baja California Sur"/>
    <x v="0"/>
    <n v="21.45"/>
    <n v="6.5"/>
    <n v="26.4"/>
    <n v="8"/>
    <n v="26.4"/>
    <n v="8"/>
    <n v="23.924999999999997"/>
    <n v="7.25"/>
    <x v="85"/>
    <x v="86"/>
    <s v="n/d"/>
    <s v="n/d"/>
    <n v="9"/>
    <x v="1"/>
    <x v="3"/>
    <x v="13"/>
    <n v="1"/>
    <n v="13"/>
    <n v="240"/>
  </r>
  <r>
    <s v="INLADU-250909-JF-1-2-MAZ"/>
    <s v="Jesus Flores"/>
    <d v="2009-09-25T00:00:00"/>
    <x v="3"/>
    <d v="1899-12-30T12:00:00"/>
    <d v="1899-12-30T12:40:00"/>
    <x v="11"/>
    <n v="2"/>
    <n v="1"/>
    <n v="2"/>
    <x v="1"/>
    <x v="0"/>
    <s v="La Dulce, Isla Natividad Baja California Sur"/>
    <x v="0"/>
    <n v="21.45"/>
    <n v="6.5"/>
    <n v="26.4"/>
    <n v="8"/>
    <n v="26.4"/>
    <n v="8"/>
    <n v="23.924999999999997"/>
    <n v="7.25"/>
    <x v="85"/>
    <x v="86"/>
    <s v="n/d"/>
    <s v="n/d"/>
    <n v="9"/>
    <x v="1"/>
    <x v="3"/>
    <x v="16"/>
    <n v="1"/>
    <n v="13"/>
    <n v="240"/>
  </r>
  <r>
    <s v="INLADU-250909-JF-1-2-MAZ"/>
    <s v="Jesus Flores"/>
    <d v="2009-09-25T00:00:00"/>
    <x v="3"/>
    <d v="1899-12-30T12:00:00"/>
    <d v="1899-12-30T12:40:00"/>
    <x v="11"/>
    <n v="2"/>
    <n v="1"/>
    <n v="2"/>
    <x v="1"/>
    <x v="0"/>
    <s v="La Dulce, Isla Natividad Baja California Sur"/>
    <x v="0"/>
    <n v="21.45"/>
    <n v="6.5"/>
    <n v="26.4"/>
    <n v="8"/>
    <n v="26.4"/>
    <n v="8"/>
    <n v="23.924999999999997"/>
    <n v="7.25"/>
    <x v="85"/>
    <x v="86"/>
    <s v="n/d"/>
    <s v="n/d"/>
    <n v="9"/>
    <x v="1"/>
    <x v="3"/>
    <x v="17"/>
    <n v="1"/>
    <n v="13"/>
    <n v="240"/>
  </r>
  <r>
    <s v="INLADU-250909-JF-1-2-MAZ"/>
    <s v="Jesus Flores"/>
    <d v="2009-09-25T00:00:00"/>
    <x v="3"/>
    <d v="1899-12-30T12:00:00"/>
    <d v="1899-12-30T12:40:00"/>
    <x v="11"/>
    <n v="2"/>
    <n v="1"/>
    <n v="2"/>
    <x v="1"/>
    <x v="0"/>
    <s v="La Dulce, Isla Natividad Baja California Sur"/>
    <x v="0"/>
    <n v="21.45"/>
    <n v="6.5"/>
    <n v="26.4"/>
    <n v="8"/>
    <n v="26.4"/>
    <n v="8"/>
    <n v="23.924999999999997"/>
    <n v="7.25"/>
    <x v="85"/>
    <x v="86"/>
    <s v="n/d"/>
    <s v="n/d"/>
    <n v="9"/>
    <x v="1"/>
    <x v="3"/>
    <x v="21"/>
    <n v="1"/>
    <n v="13"/>
    <n v="240"/>
  </r>
  <r>
    <s v="INLADU-250909-JF-1-2-MAZ"/>
    <s v="Jesus Flores"/>
    <d v="2009-09-25T00:00:00"/>
    <x v="3"/>
    <d v="1899-12-30T12:00:00"/>
    <d v="1899-12-30T12:40:00"/>
    <x v="11"/>
    <n v="2"/>
    <n v="1"/>
    <n v="2"/>
    <x v="1"/>
    <x v="0"/>
    <s v="La Dulce, Isla Natividad Baja California Sur"/>
    <x v="0"/>
    <n v="21.45"/>
    <n v="6.5"/>
    <n v="26.4"/>
    <n v="8"/>
    <n v="26.4"/>
    <n v="8"/>
    <n v="23.924999999999997"/>
    <n v="7.25"/>
    <x v="85"/>
    <x v="86"/>
    <s v="n/d"/>
    <s v="n/d"/>
    <n v="9"/>
    <x v="1"/>
    <x v="4"/>
    <x v="8"/>
    <n v="1"/>
    <n v="19"/>
    <n v="240"/>
  </r>
  <r>
    <s v="INLADU-250909-JF-1-2-MAZ"/>
    <s v="Jesus Flores"/>
    <d v="2009-09-25T00:00:00"/>
    <x v="3"/>
    <d v="1899-12-30T12:00:00"/>
    <d v="1899-12-30T12:40:00"/>
    <x v="11"/>
    <n v="2"/>
    <n v="1"/>
    <n v="2"/>
    <x v="1"/>
    <x v="0"/>
    <s v="La Dulce, Isla Natividad Baja California Sur"/>
    <x v="0"/>
    <n v="21.45"/>
    <n v="6.5"/>
    <n v="26.4"/>
    <n v="8"/>
    <n v="26.4"/>
    <n v="8"/>
    <n v="23.924999999999997"/>
    <n v="7.25"/>
    <x v="85"/>
    <x v="86"/>
    <s v="n/d"/>
    <s v="n/d"/>
    <n v="9"/>
    <x v="1"/>
    <x v="4"/>
    <x v="13"/>
    <n v="1"/>
    <n v="19"/>
    <n v="240"/>
  </r>
  <r>
    <s v="INLADU-250909-JF-1-2-MAZ"/>
    <s v="Jesus Flores"/>
    <d v="2009-09-25T00:00:00"/>
    <x v="3"/>
    <d v="1899-12-30T12:00:00"/>
    <d v="1899-12-30T12:40:00"/>
    <x v="11"/>
    <n v="2"/>
    <n v="1"/>
    <n v="2"/>
    <x v="1"/>
    <x v="0"/>
    <s v="La Dulce, Isla Natividad Baja California Sur"/>
    <x v="0"/>
    <n v="21.45"/>
    <n v="6.5"/>
    <n v="26.4"/>
    <n v="8"/>
    <n v="26.4"/>
    <n v="8"/>
    <n v="23.924999999999997"/>
    <n v="7.25"/>
    <x v="85"/>
    <x v="86"/>
    <s v="n/d"/>
    <s v="n/d"/>
    <n v="9"/>
    <x v="1"/>
    <x v="5"/>
    <x v="17"/>
    <n v="1"/>
    <n v="24"/>
    <n v="240"/>
  </r>
  <r>
    <s v="INLADU-250909-JF-1-2-MAZ"/>
    <s v="Jesus Flores"/>
    <d v="2009-09-25T00:00:00"/>
    <x v="3"/>
    <d v="1899-12-30T12:00:00"/>
    <d v="1899-12-30T12:40:00"/>
    <x v="11"/>
    <n v="2"/>
    <n v="1"/>
    <n v="2"/>
    <x v="1"/>
    <x v="0"/>
    <s v="La Dulce, Isla Natividad Baja California Sur"/>
    <x v="0"/>
    <n v="21.45"/>
    <n v="6.5"/>
    <n v="26.4"/>
    <n v="8"/>
    <n v="26.4"/>
    <n v="8"/>
    <n v="23.924999999999997"/>
    <n v="7.25"/>
    <x v="85"/>
    <x v="86"/>
    <s v="n/d"/>
    <s v="n/d"/>
    <n v="9"/>
    <x v="1"/>
    <x v="6"/>
    <x v="9"/>
    <n v="1"/>
    <n v="27"/>
    <n v="240"/>
  </r>
  <r>
    <s v="INLADU-250909-JF-1-2-MAZ"/>
    <s v="Jesus Flores"/>
    <d v="2009-09-25T00:00:00"/>
    <x v="3"/>
    <d v="1899-12-30T12:00:00"/>
    <d v="1899-12-30T12:40:00"/>
    <x v="11"/>
    <n v="2"/>
    <n v="1"/>
    <n v="2"/>
    <x v="1"/>
    <x v="0"/>
    <s v="La Dulce, Isla Natividad Baja California Sur"/>
    <x v="0"/>
    <n v="21.45"/>
    <n v="6.5"/>
    <n v="26.4"/>
    <n v="8"/>
    <n v="26.4"/>
    <n v="8"/>
    <n v="23.924999999999997"/>
    <n v="7.25"/>
    <x v="85"/>
    <x v="86"/>
    <s v="n/d"/>
    <s v="n/d"/>
    <n v="9"/>
    <x v="1"/>
    <x v="7"/>
    <x v="10"/>
    <n v="1"/>
    <n v="36"/>
    <n v="240"/>
  </r>
  <r>
    <s v="INLADU-250909-JF-1-2-MAZ"/>
    <s v="Jesus Flores"/>
    <d v="2009-09-25T00:00:00"/>
    <x v="3"/>
    <d v="1899-12-30T12:00:00"/>
    <d v="1899-12-30T12:40:00"/>
    <x v="11"/>
    <n v="2"/>
    <n v="1"/>
    <n v="2"/>
    <x v="1"/>
    <x v="0"/>
    <s v="La Dulce, Isla Natividad Baja California Sur"/>
    <x v="0"/>
    <n v="21.45"/>
    <n v="6.5"/>
    <n v="26.4"/>
    <n v="8"/>
    <n v="26.4"/>
    <n v="8"/>
    <n v="23.924999999999997"/>
    <n v="7.25"/>
    <x v="85"/>
    <x v="86"/>
    <s v="n/d"/>
    <s v="n/d"/>
    <n v="9"/>
    <x v="1"/>
    <x v="7"/>
    <x v="11"/>
    <n v="1"/>
    <n v="36"/>
    <n v="240"/>
  </r>
  <r>
    <s v="INLADU-250909-JF-1-2-MAZ"/>
    <s v="Jesus Flores"/>
    <d v="2009-09-25T00:00:00"/>
    <x v="3"/>
    <d v="1899-12-30T12:00:00"/>
    <d v="1899-12-30T12:40:00"/>
    <x v="11"/>
    <n v="2"/>
    <n v="1"/>
    <n v="2"/>
    <x v="1"/>
    <x v="0"/>
    <s v="La Dulce, Isla Natividad Baja California Sur"/>
    <x v="0"/>
    <n v="21.45"/>
    <n v="6.5"/>
    <n v="26.4"/>
    <n v="8"/>
    <n v="26.4"/>
    <n v="8"/>
    <n v="23.924999999999997"/>
    <n v="7.25"/>
    <x v="85"/>
    <x v="86"/>
    <s v="n/d"/>
    <s v="n/d"/>
    <n v="9"/>
    <x v="1"/>
    <x v="8"/>
    <x v="9"/>
    <n v="1"/>
    <n v="38"/>
    <n v="240"/>
  </r>
  <r>
    <s v="INLADU-250909-JF-1-2-MAZ"/>
    <s v="Jesus Flores"/>
    <d v="2009-09-25T00:00:00"/>
    <x v="3"/>
    <d v="1899-12-30T12:00:00"/>
    <d v="1899-12-30T12:40:00"/>
    <x v="11"/>
    <n v="2"/>
    <n v="1"/>
    <n v="2"/>
    <x v="1"/>
    <x v="0"/>
    <s v="La Dulce, Isla Natividad Baja California Sur"/>
    <x v="0"/>
    <n v="21.45"/>
    <n v="6.5"/>
    <n v="26.4"/>
    <n v="8"/>
    <n v="26.4"/>
    <n v="8"/>
    <n v="23.924999999999997"/>
    <n v="7.25"/>
    <x v="85"/>
    <x v="86"/>
    <s v="n/d"/>
    <s v="n/d"/>
    <n v="9"/>
    <x v="1"/>
    <x v="8"/>
    <x v="12"/>
    <n v="1"/>
    <n v="38"/>
    <n v="240"/>
  </r>
  <r>
    <s v="INLADU-250909-JF-1-2-MAZ"/>
    <s v="Jesus Flores"/>
    <d v="2009-09-25T00:00:00"/>
    <x v="3"/>
    <d v="1899-12-30T12:00:00"/>
    <d v="1899-12-30T12:40:00"/>
    <x v="11"/>
    <n v="2"/>
    <n v="1"/>
    <n v="2"/>
    <x v="1"/>
    <x v="0"/>
    <s v="La Dulce, Isla Natividad Baja California Sur"/>
    <x v="0"/>
    <n v="21.45"/>
    <n v="6.5"/>
    <n v="26.4"/>
    <n v="8"/>
    <n v="26.4"/>
    <n v="8"/>
    <n v="23.924999999999997"/>
    <n v="7.25"/>
    <x v="85"/>
    <x v="86"/>
    <s v="n/d"/>
    <s v="n/d"/>
    <n v="9"/>
    <x v="1"/>
    <x v="8"/>
    <x v="16"/>
    <n v="1"/>
    <n v="38"/>
    <n v="240"/>
  </r>
  <r>
    <s v="INLADU-250909-JF-1-2-MAZ"/>
    <s v="Jesus Flores"/>
    <d v="2009-09-25T00:00:00"/>
    <x v="3"/>
    <d v="1899-12-30T12:00:00"/>
    <d v="1899-12-30T12:40:00"/>
    <x v="11"/>
    <n v="2"/>
    <n v="1"/>
    <n v="2"/>
    <x v="1"/>
    <x v="0"/>
    <s v="La Dulce, Isla Natividad Baja California Sur"/>
    <x v="0"/>
    <n v="21.45"/>
    <n v="6.5"/>
    <n v="26.4"/>
    <n v="8"/>
    <n v="26.4"/>
    <n v="8"/>
    <n v="23.924999999999997"/>
    <n v="7.25"/>
    <x v="85"/>
    <x v="86"/>
    <s v="n/d"/>
    <s v="n/d"/>
    <n v="9"/>
    <x v="1"/>
    <x v="8"/>
    <x v="17"/>
    <n v="1"/>
    <n v="38"/>
    <n v="240"/>
  </r>
  <r>
    <s v="INLADU-250909-JF-1-2-MAZ"/>
    <s v="Jesus Flores"/>
    <d v="2009-09-25T00:00:00"/>
    <x v="3"/>
    <d v="1899-12-30T12:00:00"/>
    <d v="1899-12-30T12:40:00"/>
    <x v="11"/>
    <n v="2"/>
    <n v="1"/>
    <n v="2"/>
    <x v="1"/>
    <x v="0"/>
    <s v="La Dulce, Isla Natividad Baja California Sur"/>
    <x v="0"/>
    <n v="21.45"/>
    <n v="6.5"/>
    <n v="26.4"/>
    <n v="8"/>
    <n v="26.4"/>
    <n v="8"/>
    <n v="23.924999999999997"/>
    <n v="7.25"/>
    <x v="85"/>
    <x v="86"/>
    <s v="n/d"/>
    <s v="n/d"/>
    <n v="9"/>
    <x v="1"/>
    <x v="8"/>
    <x v="19"/>
    <n v="1"/>
    <n v="38"/>
    <n v="240"/>
  </r>
  <r>
    <s v="INLADU-250909-JF-1-2-MAM"/>
    <s v="Jesus Flores"/>
    <d v="2009-09-25T00:00:00"/>
    <x v="3"/>
    <d v="1899-12-30T12:00:00"/>
    <d v="1899-12-30T12:40:00"/>
    <x v="11"/>
    <n v="2"/>
    <n v="1"/>
    <n v="2"/>
    <x v="1"/>
    <x v="0"/>
    <s v="La Dulce, Isla Natividad Baja California Sur"/>
    <x v="0"/>
    <n v="21.45"/>
    <n v="6.5"/>
    <n v="26.4"/>
    <n v="8"/>
    <n v="26.4"/>
    <n v="8"/>
    <n v="23.924999999999997"/>
    <n v="7.25"/>
    <x v="85"/>
    <x v="86"/>
    <s v="n/d"/>
    <s v="n/d"/>
    <n v="9"/>
    <x v="0"/>
    <x v="1"/>
    <x v="10"/>
    <n v="1"/>
    <n v="8"/>
    <n v="240"/>
  </r>
  <r>
    <s v="INLADU-250909-JF-1-2-MAM"/>
    <s v="Jesus Flores"/>
    <d v="2009-09-25T00:00:00"/>
    <x v="3"/>
    <d v="1899-12-30T12:00:00"/>
    <d v="1899-12-30T12:40:00"/>
    <x v="11"/>
    <n v="2"/>
    <n v="1"/>
    <n v="2"/>
    <x v="1"/>
    <x v="0"/>
    <s v="La Dulce, Isla Natividad Baja California Sur"/>
    <x v="0"/>
    <n v="21.45"/>
    <n v="6.5"/>
    <n v="26.4"/>
    <n v="8"/>
    <n v="26.4"/>
    <n v="8"/>
    <n v="23.924999999999997"/>
    <n v="7.25"/>
    <x v="85"/>
    <x v="86"/>
    <s v="n/d"/>
    <s v="n/d"/>
    <n v="9"/>
    <x v="0"/>
    <x v="1"/>
    <x v="12"/>
    <n v="1"/>
    <n v="8"/>
    <n v="240"/>
  </r>
  <r>
    <s v="INLADU-250909-JF-1-2-MAM"/>
    <s v="Jesus Flores"/>
    <d v="2009-09-25T00:00:00"/>
    <x v="3"/>
    <d v="1899-12-30T12:00:00"/>
    <d v="1899-12-30T12:40:00"/>
    <x v="11"/>
    <n v="2"/>
    <n v="1"/>
    <n v="2"/>
    <x v="1"/>
    <x v="0"/>
    <s v="La Dulce, Isla Natividad Baja California Sur"/>
    <x v="0"/>
    <n v="21.45"/>
    <n v="6.5"/>
    <n v="26.4"/>
    <n v="8"/>
    <n v="26.4"/>
    <n v="8"/>
    <n v="23.924999999999997"/>
    <n v="7.25"/>
    <x v="85"/>
    <x v="86"/>
    <s v="n/d"/>
    <s v="n/d"/>
    <n v="9"/>
    <x v="0"/>
    <x v="2"/>
    <x v="10"/>
    <n v="1"/>
    <n v="13"/>
    <n v="240"/>
  </r>
  <r>
    <s v="INLADU-250909-JF-1-2-MAM"/>
    <s v="Jesus Flores"/>
    <d v="2009-09-25T00:00:00"/>
    <x v="3"/>
    <d v="1899-12-30T12:00:00"/>
    <d v="1899-12-30T12:40:00"/>
    <x v="11"/>
    <n v="2"/>
    <n v="1"/>
    <n v="2"/>
    <x v="1"/>
    <x v="0"/>
    <s v="La Dulce, Isla Natividad Baja California Sur"/>
    <x v="0"/>
    <n v="21.45"/>
    <n v="6.5"/>
    <n v="26.4"/>
    <n v="8"/>
    <n v="26.4"/>
    <n v="8"/>
    <n v="23.924999999999997"/>
    <n v="7.25"/>
    <x v="85"/>
    <x v="86"/>
    <s v="n/d"/>
    <s v="n/d"/>
    <n v="9"/>
    <x v="0"/>
    <x v="3"/>
    <x v="8"/>
    <n v="1"/>
    <n v="27"/>
    <n v="240"/>
  </r>
  <r>
    <s v="INLADU-250909-JF-1-2-MAM"/>
    <s v="Jesus Flores"/>
    <d v="2009-09-25T00:00:00"/>
    <x v="3"/>
    <d v="1899-12-30T12:00:00"/>
    <d v="1899-12-30T12:40:00"/>
    <x v="11"/>
    <n v="2"/>
    <n v="1"/>
    <n v="2"/>
    <x v="1"/>
    <x v="0"/>
    <s v="La Dulce, Isla Natividad Baja California Sur"/>
    <x v="0"/>
    <n v="21.45"/>
    <n v="6.5"/>
    <n v="26.4"/>
    <n v="8"/>
    <n v="26.4"/>
    <n v="8"/>
    <n v="23.924999999999997"/>
    <n v="7.25"/>
    <x v="85"/>
    <x v="86"/>
    <s v="n/d"/>
    <s v="n/d"/>
    <n v="9"/>
    <x v="0"/>
    <x v="4"/>
    <x v="13"/>
    <n v="1"/>
    <n v="29"/>
    <n v="240"/>
  </r>
  <r>
    <s v="INLAGU-270909-JF-1-1-MAM"/>
    <s v="Jesus Flores"/>
    <d v="2009-09-27T00:00:00"/>
    <x v="3"/>
    <d v="1899-12-30T12:40:00"/>
    <d v="1899-12-30T13:10:00"/>
    <x v="17"/>
    <n v="2"/>
    <n v="1"/>
    <n v="1"/>
    <x v="0"/>
    <x v="4"/>
    <s v="La Guanera, Isla Natividad Baja California Sur"/>
    <x v="0"/>
    <n v="47.519999999999996"/>
    <n v="14.4"/>
    <n v="44.879999999999995"/>
    <n v="13.6"/>
    <n v="47.519999999999996"/>
    <n v="14.4"/>
    <n v="46.199999999999996"/>
    <n v="14"/>
    <x v="89"/>
    <x v="90"/>
    <s v="n/d"/>
    <s v="n/d"/>
    <n v="7"/>
    <x v="0"/>
    <x v="1"/>
    <x v="10"/>
    <n v="1"/>
    <n v="2"/>
    <n v="270"/>
  </r>
  <r>
    <s v="INLAGU-270909-JF-1-1-MAM"/>
    <s v="Jesus Flores"/>
    <d v="2009-09-27T00:00:00"/>
    <x v="3"/>
    <d v="1899-12-30T12:40:00"/>
    <d v="1899-12-30T13:10:00"/>
    <x v="17"/>
    <n v="2"/>
    <n v="1"/>
    <n v="1"/>
    <x v="0"/>
    <x v="4"/>
    <s v="La Guanera, Isla Natividad Baja California Sur"/>
    <x v="0"/>
    <n v="47.519999999999996"/>
    <n v="14.4"/>
    <n v="44.879999999999995"/>
    <n v="13.6"/>
    <n v="47.519999999999996"/>
    <n v="14.4"/>
    <n v="46.199999999999996"/>
    <n v="14"/>
    <x v="89"/>
    <x v="90"/>
    <s v="n/d"/>
    <s v="n/d"/>
    <n v="7"/>
    <x v="0"/>
    <x v="2"/>
    <x v="12"/>
    <n v="1"/>
    <n v="3"/>
    <n v="270"/>
  </r>
  <r>
    <s v="INLAGU-270909-JF-1-1-MAM"/>
    <s v="Jesus Flores"/>
    <d v="2009-09-27T00:00:00"/>
    <x v="3"/>
    <d v="1899-12-30T12:40:00"/>
    <d v="1899-12-30T13:10:00"/>
    <x v="17"/>
    <n v="2"/>
    <n v="1"/>
    <n v="1"/>
    <x v="0"/>
    <x v="4"/>
    <s v="La Guanera, Isla Natividad Baja California Sur"/>
    <x v="0"/>
    <n v="47.519999999999996"/>
    <n v="14.4"/>
    <n v="44.879999999999995"/>
    <n v="13.6"/>
    <n v="47.519999999999996"/>
    <n v="14.4"/>
    <n v="46.199999999999996"/>
    <n v="14"/>
    <x v="89"/>
    <x v="90"/>
    <s v="n/d"/>
    <s v="n/d"/>
    <n v="7"/>
    <x v="0"/>
    <x v="2"/>
    <x v="13"/>
    <n v="1"/>
    <n v="3"/>
    <n v="270"/>
  </r>
  <r>
    <s v="INLAGU-270909-JF-1-1-MAM"/>
    <s v="Jesus Flores"/>
    <d v="2009-09-27T00:00:00"/>
    <x v="3"/>
    <d v="1899-12-30T12:40:00"/>
    <d v="1899-12-30T13:10:00"/>
    <x v="17"/>
    <n v="2"/>
    <n v="1"/>
    <n v="1"/>
    <x v="0"/>
    <x v="4"/>
    <s v="La Guanera, Isla Natividad Baja California Sur"/>
    <x v="0"/>
    <n v="47.519999999999996"/>
    <n v="14.4"/>
    <n v="44.879999999999995"/>
    <n v="13.6"/>
    <n v="47.519999999999996"/>
    <n v="14.4"/>
    <n v="46.199999999999996"/>
    <n v="14"/>
    <x v="89"/>
    <x v="90"/>
    <s v="n/d"/>
    <s v="n/d"/>
    <n v="7"/>
    <x v="0"/>
    <x v="3"/>
    <x v="8"/>
    <n v="1"/>
    <n v="5"/>
    <n v="270"/>
  </r>
  <r>
    <s v="INLAGU-270909-JF-1-1-MAM"/>
    <s v="Jesus Flores"/>
    <d v="2009-09-27T00:00:00"/>
    <x v="3"/>
    <d v="1899-12-30T12:40:00"/>
    <d v="1899-12-30T13:10:00"/>
    <x v="17"/>
    <n v="2"/>
    <n v="1"/>
    <n v="1"/>
    <x v="0"/>
    <x v="4"/>
    <s v="La Guanera, Isla Natividad Baja California Sur"/>
    <x v="0"/>
    <n v="47.519999999999996"/>
    <n v="14.4"/>
    <n v="44.879999999999995"/>
    <n v="13.6"/>
    <n v="47.519999999999996"/>
    <n v="14.4"/>
    <n v="46.199999999999996"/>
    <n v="14"/>
    <x v="89"/>
    <x v="90"/>
    <s v="n/d"/>
    <s v="n/d"/>
    <n v="7"/>
    <x v="0"/>
    <x v="3"/>
    <x v="9"/>
    <n v="1"/>
    <n v="5"/>
    <n v="270"/>
  </r>
  <r>
    <s v="INLAGU-270909-JF-1-1-MAM"/>
    <s v="Jesus Flores"/>
    <d v="2009-09-27T00:00:00"/>
    <x v="3"/>
    <d v="1899-12-30T12:40:00"/>
    <d v="1899-12-30T13:10:00"/>
    <x v="17"/>
    <n v="2"/>
    <n v="1"/>
    <n v="1"/>
    <x v="0"/>
    <x v="4"/>
    <s v="La Guanera, Isla Natividad Baja California Sur"/>
    <x v="0"/>
    <n v="47.519999999999996"/>
    <n v="14.4"/>
    <n v="44.879999999999995"/>
    <n v="13.6"/>
    <n v="47.519999999999996"/>
    <n v="14.4"/>
    <n v="46.199999999999996"/>
    <n v="14"/>
    <x v="89"/>
    <x v="90"/>
    <s v="n/d"/>
    <s v="n/d"/>
    <n v="7"/>
    <x v="0"/>
    <x v="3"/>
    <x v="11"/>
    <n v="1"/>
    <n v="5"/>
    <n v="270"/>
  </r>
  <r>
    <s v="INLAGU-270909-JF-1-1-MAM"/>
    <s v="Jesus Flores"/>
    <d v="2009-09-27T00:00:00"/>
    <x v="3"/>
    <d v="1899-12-30T12:40:00"/>
    <d v="1899-12-30T13:10:00"/>
    <x v="17"/>
    <n v="2"/>
    <n v="1"/>
    <n v="1"/>
    <x v="0"/>
    <x v="4"/>
    <s v="La Guanera, Isla Natividad Baja California Sur"/>
    <x v="0"/>
    <n v="47.519999999999996"/>
    <n v="14.4"/>
    <n v="44.879999999999995"/>
    <n v="13.6"/>
    <n v="47.519999999999996"/>
    <n v="14.4"/>
    <n v="46.199999999999996"/>
    <n v="14"/>
    <x v="89"/>
    <x v="90"/>
    <s v="n/d"/>
    <s v="n/d"/>
    <n v="7"/>
    <x v="0"/>
    <x v="4"/>
    <x v="10"/>
    <n v="1"/>
    <n v="11"/>
    <n v="270"/>
  </r>
  <r>
    <s v="INLAGU-270909-JF-1-1-MAM"/>
    <s v="Jesus Flores"/>
    <d v="2009-09-27T00:00:00"/>
    <x v="3"/>
    <d v="1899-12-30T12:40:00"/>
    <d v="1899-12-30T13:10:00"/>
    <x v="17"/>
    <n v="2"/>
    <n v="1"/>
    <n v="1"/>
    <x v="0"/>
    <x v="4"/>
    <s v="La Guanera, Isla Natividad Baja California Sur"/>
    <x v="0"/>
    <n v="47.519999999999996"/>
    <n v="14.4"/>
    <n v="44.879999999999995"/>
    <n v="13.6"/>
    <n v="47.519999999999996"/>
    <n v="14.4"/>
    <n v="46.199999999999996"/>
    <n v="14"/>
    <x v="89"/>
    <x v="90"/>
    <s v="n/d"/>
    <s v="n/d"/>
    <n v="7"/>
    <x v="0"/>
    <x v="5"/>
    <x v="11"/>
    <n v="1"/>
    <n v="13"/>
    <n v="270"/>
  </r>
  <r>
    <s v="INLAGU-270909-JF-1-1-MAM"/>
    <s v="Jesus Flores"/>
    <d v="2009-09-27T00:00:00"/>
    <x v="3"/>
    <d v="1899-12-30T12:40:00"/>
    <d v="1899-12-30T13:10:00"/>
    <x v="17"/>
    <n v="2"/>
    <n v="1"/>
    <n v="1"/>
    <x v="0"/>
    <x v="4"/>
    <s v="La Guanera, Isla Natividad Baja California Sur"/>
    <x v="0"/>
    <n v="47.519999999999996"/>
    <n v="14.4"/>
    <n v="44.879999999999995"/>
    <n v="13.6"/>
    <n v="47.519999999999996"/>
    <n v="14.4"/>
    <n v="46.199999999999996"/>
    <n v="14"/>
    <x v="89"/>
    <x v="90"/>
    <s v="n/d"/>
    <s v="n/d"/>
    <n v="7"/>
    <x v="0"/>
    <x v="6"/>
    <x v="13"/>
    <n v="1"/>
    <n v="16"/>
    <n v="270"/>
  </r>
  <r>
    <s v="INLAGU-270909-JF-1-1-MAM"/>
    <s v="Jesus Flores"/>
    <d v="2009-09-27T00:00:00"/>
    <x v="3"/>
    <d v="1899-12-30T12:40:00"/>
    <d v="1899-12-30T13:10:00"/>
    <x v="17"/>
    <n v="2"/>
    <n v="1"/>
    <n v="1"/>
    <x v="0"/>
    <x v="4"/>
    <s v="La Guanera, Isla Natividad Baja California Sur"/>
    <x v="0"/>
    <n v="47.519999999999996"/>
    <n v="14.4"/>
    <n v="44.879999999999995"/>
    <n v="13.6"/>
    <n v="47.519999999999996"/>
    <n v="14.4"/>
    <n v="46.199999999999996"/>
    <n v="14"/>
    <x v="89"/>
    <x v="90"/>
    <s v="n/d"/>
    <s v="n/d"/>
    <n v="7"/>
    <x v="0"/>
    <x v="7"/>
    <x v="10"/>
    <n v="1"/>
    <n v="18"/>
    <n v="270"/>
  </r>
  <r>
    <s v="INLAGU-270909-JF-1-1-MAM"/>
    <s v="Jesus Flores"/>
    <d v="2009-09-27T00:00:00"/>
    <x v="3"/>
    <d v="1899-12-30T12:40:00"/>
    <d v="1899-12-30T13:10:00"/>
    <x v="17"/>
    <n v="2"/>
    <n v="1"/>
    <n v="1"/>
    <x v="0"/>
    <x v="4"/>
    <s v="La Guanera, Isla Natividad Baja California Sur"/>
    <x v="0"/>
    <n v="47.519999999999996"/>
    <n v="14.4"/>
    <n v="44.879999999999995"/>
    <n v="13.6"/>
    <n v="47.519999999999996"/>
    <n v="14.4"/>
    <n v="46.199999999999996"/>
    <n v="14"/>
    <x v="89"/>
    <x v="90"/>
    <s v="n/d"/>
    <s v="n/d"/>
    <n v="7"/>
    <x v="0"/>
    <x v="7"/>
    <x v="11"/>
    <n v="1"/>
    <n v="18"/>
    <n v="270"/>
  </r>
  <r>
    <s v="INLAGU-270909-JF-1-1-MAM"/>
    <s v="Jesus Flores"/>
    <d v="2009-09-27T00:00:00"/>
    <x v="3"/>
    <d v="1899-12-30T12:40:00"/>
    <d v="1899-12-30T13:10:00"/>
    <x v="17"/>
    <n v="2"/>
    <n v="1"/>
    <n v="1"/>
    <x v="0"/>
    <x v="4"/>
    <s v="La Guanera, Isla Natividad Baja California Sur"/>
    <x v="0"/>
    <n v="47.519999999999996"/>
    <n v="14.4"/>
    <n v="44.879999999999995"/>
    <n v="13.6"/>
    <n v="47.519999999999996"/>
    <n v="14.4"/>
    <n v="46.199999999999996"/>
    <n v="14"/>
    <x v="89"/>
    <x v="90"/>
    <s v="n/d"/>
    <s v="n/d"/>
    <n v="7"/>
    <x v="0"/>
    <x v="8"/>
    <x v="8"/>
    <n v="1"/>
    <n v="22"/>
    <n v="270"/>
  </r>
  <r>
    <s v="INLAGU-270909-JF-1-1-MAM"/>
    <s v="Jesus Flores"/>
    <d v="2009-09-27T00:00:00"/>
    <x v="3"/>
    <d v="1899-12-30T12:40:00"/>
    <d v="1899-12-30T13:10:00"/>
    <x v="17"/>
    <n v="2"/>
    <n v="1"/>
    <n v="1"/>
    <x v="0"/>
    <x v="4"/>
    <s v="La Guanera, Isla Natividad Baja California Sur"/>
    <x v="0"/>
    <n v="47.519999999999996"/>
    <n v="14.4"/>
    <n v="44.879999999999995"/>
    <n v="13.6"/>
    <n v="47.519999999999996"/>
    <n v="14.4"/>
    <n v="46.199999999999996"/>
    <n v="14"/>
    <x v="89"/>
    <x v="90"/>
    <s v="n/d"/>
    <s v="n/d"/>
    <n v="7"/>
    <x v="0"/>
    <x v="8"/>
    <x v="8"/>
    <n v="1"/>
    <n v="22"/>
    <n v="270"/>
  </r>
  <r>
    <s v="INLAGU-270909-JF-1-1-MAM"/>
    <s v="Jesus Flores"/>
    <d v="2009-09-27T00:00:00"/>
    <x v="3"/>
    <d v="1899-12-30T12:40:00"/>
    <d v="1899-12-30T13:10:00"/>
    <x v="17"/>
    <n v="2"/>
    <n v="1"/>
    <n v="1"/>
    <x v="0"/>
    <x v="4"/>
    <s v="La Guanera, Isla Natividad Baja California Sur"/>
    <x v="0"/>
    <n v="47.519999999999996"/>
    <n v="14.4"/>
    <n v="44.879999999999995"/>
    <n v="13.6"/>
    <n v="47.519999999999996"/>
    <n v="14.4"/>
    <n v="46.199999999999996"/>
    <n v="14"/>
    <x v="89"/>
    <x v="90"/>
    <s v="n/d"/>
    <s v="n/d"/>
    <n v="7"/>
    <x v="0"/>
    <x v="9"/>
    <x v="12"/>
    <n v="1"/>
    <n v="25"/>
    <n v="270"/>
  </r>
  <r>
    <s v="INLAGU-270909-JF-1-1-MAM"/>
    <s v="Jesus Flores"/>
    <d v="2009-09-27T00:00:00"/>
    <x v="3"/>
    <d v="1899-12-30T12:40:00"/>
    <d v="1899-12-30T13:10:00"/>
    <x v="17"/>
    <n v="2"/>
    <n v="1"/>
    <n v="1"/>
    <x v="0"/>
    <x v="4"/>
    <s v="La Guanera, Isla Natividad Baja California Sur"/>
    <x v="0"/>
    <n v="47.519999999999996"/>
    <n v="14.4"/>
    <n v="44.879999999999995"/>
    <n v="13.6"/>
    <n v="47.519999999999996"/>
    <n v="14.4"/>
    <n v="46.199999999999996"/>
    <n v="14"/>
    <x v="89"/>
    <x v="90"/>
    <s v="n/d"/>
    <s v="n/d"/>
    <n v="7"/>
    <x v="0"/>
    <x v="9"/>
    <x v="14"/>
    <n v="1"/>
    <n v="25"/>
    <n v="270"/>
  </r>
  <r>
    <s v="INLAGU-270909-JF-1-1-MAZ"/>
    <s v="Jesus Flores"/>
    <d v="2009-09-27T00:00:00"/>
    <x v="3"/>
    <d v="1899-12-30T12:40:00"/>
    <d v="1899-12-30T13:10:00"/>
    <x v="17"/>
    <n v="2"/>
    <n v="1"/>
    <n v="1"/>
    <x v="0"/>
    <x v="4"/>
    <s v="La Guanera, Isla Natividad Baja California Sur"/>
    <x v="0"/>
    <n v="47.519999999999996"/>
    <n v="14.4"/>
    <n v="44.879999999999995"/>
    <n v="13.6"/>
    <n v="47.519999999999996"/>
    <n v="14.4"/>
    <n v="46.199999999999996"/>
    <n v="14"/>
    <x v="89"/>
    <x v="90"/>
    <s v="n/d"/>
    <s v="n/d"/>
    <n v="7"/>
    <x v="1"/>
    <x v="25"/>
    <x v="23"/>
    <n v="0"/>
    <m/>
    <n v="270"/>
  </r>
  <r>
    <s v="INPUPR-270909-JF-2-1-MAZ"/>
    <s v="Jesus Flores"/>
    <d v="2009-09-27T00:00:00"/>
    <x v="3"/>
    <d v="1899-12-30T14:12:00"/>
    <d v="1899-12-30T14:58:00"/>
    <x v="22"/>
    <n v="2"/>
    <n v="2"/>
    <n v="1"/>
    <x v="0"/>
    <x v="3"/>
    <s v="Punta Prieta, Isla Natividad Baja California Sur"/>
    <x v="1"/>
    <n v="41.25"/>
    <n v="12.5"/>
    <n v="42.57"/>
    <n v="12.9"/>
    <n v="42.57"/>
    <n v="12.9"/>
    <n v="41.91"/>
    <n v="12.7"/>
    <x v="90"/>
    <x v="91"/>
    <s v="n/d"/>
    <s v="n/d"/>
    <n v="7"/>
    <x v="1"/>
    <x v="25"/>
    <x v="23"/>
    <n v="0"/>
    <m/>
    <n v="90"/>
  </r>
  <r>
    <s v="INPUPR-270909-JF-2-1-MAM"/>
    <s v="Jesus Flores"/>
    <d v="2009-09-27T00:00:00"/>
    <x v="3"/>
    <d v="1899-12-30T14:12:00"/>
    <d v="1899-12-30T14:58:00"/>
    <x v="22"/>
    <n v="2"/>
    <n v="2"/>
    <n v="1"/>
    <x v="0"/>
    <x v="3"/>
    <s v="Punta Prieta, Isla Natividad Baja California Sur"/>
    <x v="1"/>
    <n v="41.25"/>
    <n v="12.5"/>
    <n v="42.57"/>
    <n v="12.9"/>
    <n v="42.57"/>
    <n v="12.9"/>
    <n v="41.91"/>
    <n v="12.7"/>
    <x v="90"/>
    <x v="91"/>
    <s v="n/d"/>
    <s v="n/d"/>
    <n v="7"/>
    <x v="0"/>
    <x v="1"/>
    <x v="12"/>
    <n v="1"/>
    <n v="1"/>
    <n v="90"/>
  </r>
  <r>
    <s v="INPUPR-270909-JF-2-1-MAM"/>
    <s v="Jesus Flores"/>
    <d v="2009-09-27T00:00:00"/>
    <x v="3"/>
    <d v="1899-12-30T14:12:00"/>
    <d v="1899-12-30T14:58:00"/>
    <x v="22"/>
    <n v="2"/>
    <n v="2"/>
    <n v="1"/>
    <x v="0"/>
    <x v="3"/>
    <s v="Punta Prieta, Isla Natividad Baja California Sur"/>
    <x v="1"/>
    <n v="41.25"/>
    <n v="12.5"/>
    <n v="42.57"/>
    <n v="12.9"/>
    <n v="42.57"/>
    <n v="12.9"/>
    <n v="41.91"/>
    <n v="12.7"/>
    <x v="90"/>
    <x v="91"/>
    <s v="n/d"/>
    <s v="n/d"/>
    <n v="7"/>
    <x v="0"/>
    <x v="1"/>
    <x v="13"/>
    <n v="1"/>
    <n v="1"/>
    <n v="90"/>
  </r>
  <r>
    <s v="INPUPR-270909-JF-2-1-MAM"/>
    <s v="Jesus Flores"/>
    <d v="2009-09-27T00:00:00"/>
    <x v="3"/>
    <d v="1899-12-30T14:12:00"/>
    <d v="1899-12-30T14:58:00"/>
    <x v="22"/>
    <n v="2"/>
    <n v="2"/>
    <n v="1"/>
    <x v="0"/>
    <x v="3"/>
    <s v="Punta Prieta, Isla Natividad Baja California Sur"/>
    <x v="1"/>
    <n v="41.25"/>
    <n v="12.5"/>
    <n v="42.57"/>
    <n v="12.9"/>
    <n v="42.57"/>
    <n v="12.9"/>
    <n v="41.91"/>
    <n v="12.7"/>
    <x v="90"/>
    <x v="91"/>
    <s v="n/d"/>
    <s v="n/d"/>
    <n v="7"/>
    <x v="0"/>
    <x v="1"/>
    <x v="14"/>
    <n v="1"/>
    <n v="1"/>
    <n v="90"/>
  </r>
  <r>
    <s v="INPUPR-270909-JF-2-1-MAM"/>
    <s v="Jesus Flores"/>
    <d v="2009-09-27T00:00:00"/>
    <x v="3"/>
    <d v="1899-12-30T14:12:00"/>
    <d v="1899-12-30T14:58:00"/>
    <x v="22"/>
    <n v="2"/>
    <n v="2"/>
    <n v="1"/>
    <x v="0"/>
    <x v="3"/>
    <s v="Punta Prieta, Isla Natividad Baja California Sur"/>
    <x v="1"/>
    <n v="41.25"/>
    <n v="12.5"/>
    <n v="42.57"/>
    <n v="12.9"/>
    <n v="42.57"/>
    <n v="12.9"/>
    <n v="41.91"/>
    <n v="12.7"/>
    <x v="90"/>
    <x v="91"/>
    <s v="n/d"/>
    <s v="n/d"/>
    <n v="7"/>
    <x v="0"/>
    <x v="1"/>
    <x v="17"/>
    <n v="1"/>
    <n v="1"/>
    <n v="90"/>
  </r>
  <r>
    <s v="INPUPR-270909-JF-2-1-MAM"/>
    <s v="Jesus Flores"/>
    <d v="2009-09-27T00:00:00"/>
    <x v="3"/>
    <d v="1899-12-30T14:12:00"/>
    <d v="1899-12-30T14:58:00"/>
    <x v="22"/>
    <n v="2"/>
    <n v="2"/>
    <n v="1"/>
    <x v="0"/>
    <x v="3"/>
    <s v="Punta Prieta, Isla Natividad Baja California Sur"/>
    <x v="1"/>
    <n v="41.25"/>
    <n v="12.5"/>
    <n v="42.57"/>
    <n v="12.9"/>
    <n v="42.57"/>
    <n v="12.9"/>
    <n v="41.91"/>
    <n v="12.7"/>
    <x v="90"/>
    <x v="91"/>
    <s v="n/d"/>
    <s v="n/d"/>
    <n v="7"/>
    <x v="0"/>
    <x v="2"/>
    <x v="12"/>
    <n v="1"/>
    <n v="4"/>
    <n v="90"/>
  </r>
  <r>
    <s v="INPUPR-270909-JF-2-1-MAM"/>
    <s v="Jesus Flores"/>
    <d v="2009-09-27T00:00:00"/>
    <x v="3"/>
    <d v="1899-12-30T14:12:00"/>
    <d v="1899-12-30T14:58:00"/>
    <x v="22"/>
    <n v="2"/>
    <n v="2"/>
    <n v="1"/>
    <x v="0"/>
    <x v="3"/>
    <s v="Punta Prieta, Isla Natividad Baja California Sur"/>
    <x v="1"/>
    <n v="41.25"/>
    <n v="12.5"/>
    <n v="42.57"/>
    <n v="12.9"/>
    <n v="42.57"/>
    <n v="12.9"/>
    <n v="41.91"/>
    <n v="12.7"/>
    <x v="90"/>
    <x v="91"/>
    <s v="n/d"/>
    <s v="n/d"/>
    <n v="7"/>
    <x v="0"/>
    <x v="3"/>
    <x v="14"/>
    <n v="1"/>
    <n v="9"/>
    <n v="90"/>
  </r>
  <r>
    <s v="INPUPR-270909-JF-2-1-MAM"/>
    <s v="Jesus Flores"/>
    <d v="2009-09-27T00:00:00"/>
    <x v="3"/>
    <d v="1899-12-30T14:12:00"/>
    <d v="1899-12-30T14:58:00"/>
    <x v="22"/>
    <n v="2"/>
    <n v="2"/>
    <n v="1"/>
    <x v="0"/>
    <x v="3"/>
    <s v="Punta Prieta, Isla Natividad Baja California Sur"/>
    <x v="1"/>
    <n v="41.25"/>
    <n v="12.5"/>
    <n v="42.57"/>
    <n v="12.9"/>
    <n v="42.57"/>
    <n v="12.9"/>
    <n v="41.91"/>
    <n v="12.7"/>
    <x v="90"/>
    <x v="91"/>
    <s v="n/d"/>
    <s v="n/d"/>
    <n v="7"/>
    <x v="0"/>
    <x v="4"/>
    <x v="11"/>
    <n v="1"/>
    <n v="12"/>
    <n v="90"/>
  </r>
  <r>
    <s v="INPUPR-270909-JF-2-1-MAM"/>
    <s v="Jesus Flores"/>
    <d v="2009-09-27T00:00:00"/>
    <x v="3"/>
    <d v="1899-12-30T14:12:00"/>
    <d v="1899-12-30T14:58:00"/>
    <x v="22"/>
    <n v="2"/>
    <n v="2"/>
    <n v="1"/>
    <x v="0"/>
    <x v="3"/>
    <s v="Punta Prieta, Isla Natividad Baja California Sur"/>
    <x v="1"/>
    <n v="41.25"/>
    <n v="12.5"/>
    <n v="42.57"/>
    <n v="12.9"/>
    <n v="42.57"/>
    <n v="12.9"/>
    <n v="41.91"/>
    <n v="12.7"/>
    <x v="90"/>
    <x v="91"/>
    <s v="n/d"/>
    <s v="n/d"/>
    <n v="7"/>
    <x v="0"/>
    <x v="4"/>
    <x v="16"/>
    <n v="1"/>
    <n v="12"/>
    <n v="90"/>
  </r>
  <r>
    <s v="INPUPR-270909-JF-2-1-MAM"/>
    <s v="Jesus Flores"/>
    <d v="2009-09-27T00:00:00"/>
    <x v="3"/>
    <d v="1899-12-30T14:12:00"/>
    <d v="1899-12-30T14:58:00"/>
    <x v="22"/>
    <n v="2"/>
    <n v="2"/>
    <n v="1"/>
    <x v="0"/>
    <x v="3"/>
    <s v="Punta Prieta, Isla Natividad Baja California Sur"/>
    <x v="1"/>
    <n v="41.25"/>
    <n v="12.5"/>
    <n v="42.57"/>
    <n v="12.9"/>
    <n v="42.57"/>
    <n v="12.9"/>
    <n v="41.91"/>
    <n v="12.7"/>
    <x v="90"/>
    <x v="91"/>
    <s v="n/d"/>
    <s v="n/d"/>
    <n v="7"/>
    <x v="0"/>
    <x v="5"/>
    <x v="13"/>
    <n v="1"/>
    <n v="15"/>
    <n v="90"/>
  </r>
  <r>
    <s v="INPUPR-270909-JF-2-1-MAM"/>
    <s v="Jesus Flores"/>
    <d v="2009-09-27T00:00:00"/>
    <x v="3"/>
    <d v="1899-12-30T14:12:00"/>
    <d v="1899-12-30T14:58:00"/>
    <x v="22"/>
    <n v="2"/>
    <n v="2"/>
    <n v="1"/>
    <x v="0"/>
    <x v="3"/>
    <s v="Punta Prieta, Isla Natividad Baja California Sur"/>
    <x v="1"/>
    <n v="41.25"/>
    <n v="12.5"/>
    <n v="42.57"/>
    <n v="12.9"/>
    <n v="42.57"/>
    <n v="12.9"/>
    <n v="41.91"/>
    <n v="12.7"/>
    <x v="90"/>
    <x v="91"/>
    <s v="n/d"/>
    <s v="n/d"/>
    <n v="7"/>
    <x v="0"/>
    <x v="6"/>
    <x v="12"/>
    <n v="1"/>
    <n v="19"/>
    <n v="90"/>
  </r>
  <r>
    <s v="INPUPR-270909-JF-2-1-MAM"/>
    <s v="Jesus Flores"/>
    <d v="2009-09-27T00:00:00"/>
    <x v="3"/>
    <d v="1899-12-30T14:12:00"/>
    <d v="1899-12-30T14:58:00"/>
    <x v="22"/>
    <n v="2"/>
    <n v="2"/>
    <n v="1"/>
    <x v="0"/>
    <x v="3"/>
    <s v="Punta Prieta, Isla Natividad Baja California Sur"/>
    <x v="1"/>
    <n v="41.25"/>
    <n v="12.5"/>
    <n v="42.57"/>
    <n v="12.9"/>
    <n v="42.57"/>
    <n v="12.9"/>
    <n v="41.91"/>
    <n v="12.7"/>
    <x v="90"/>
    <x v="91"/>
    <s v="n/d"/>
    <s v="n/d"/>
    <n v="7"/>
    <x v="0"/>
    <x v="6"/>
    <x v="13"/>
    <n v="1"/>
    <n v="19"/>
    <n v="90"/>
  </r>
  <r>
    <s v="INPUPR-270909-JF-2-1-MAM"/>
    <s v="Jesus Flores"/>
    <d v="2009-09-27T00:00:00"/>
    <x v="3"/>
    <d v="1899-12-30T14:12:00"/>
    <d v="1899-12-30T14:58:00"/>
    <x v="22"/>
    <n v="2"/>
    <n v="2"/>
    <n v="1"/>
    <x v="0"/>
    <x v="3"/>
    <s v="Punta Prieta, Isla Natividad Baja California Sur"/>
    <x v="1"/>
    <n v="41.25"/>
    <n v="12.5"/>
    <n v="42.57"/>
    <n v="12.9"/>
    <n v="42.57"/>
    <n v="12.9"/>
    <n v="41.91"/>
    <n v="12.7"/>
    <x v="90"/>
    <x v="91"/>
    <s v="n/d"/>
    <s v="n/d"/>
    <n v="7"/>
    <x v="0"/>
    <x v="6"/>
    <x v="14"/>
    <n v="1"/>
    <n v="19"/>
    <n v="90"/>
  </r>
  <r>
    <s v="INPUPR-270909-JF-2-1-MAM"/>
    <s v="Jesus Flores"/>
    <d v="2009-09-27T00:00:00"/>
    <x v="3"/>
    <d v="1899-12-30T14:12:00"/>
    <d v="1899-12-30T14:58:00"/>
    <x v="22"/>
    <n v="2"/>
    <n v="2"/>
    <n v="1"/>
    <x v="0"/>
    <x v="3"/>
    <s v="Punta Prieta, Isla Natividad Baja California Sur"/>
    <x v="1"/>
    <n v="41.25"/>
    <n v="12.5"/>
    <n v="42.57"/>
    <n v="12.9"/>
    <n v="42.57"/>
    <n v="12.9"/>
    <n v="41.91"/>
    <n v="12.7"/>
    <x v="90"/>
    <x v="91"/>
    <s v="n/d"/>
    <s v="n/d"/>
    <n v="7"/>
    <x v="0"/>
    <x v="6"/>
    <x v="17"/>
    <n v="1"/>
    <n v="19"/>
    <n v="90"/>
  </r>
  <r>
    <s v="INPUPR-270909-JF-2-1-MAM"/>
    <s v="Jesus Flores"/>
    <d v="2009-09-27T00:00:00"/>
    <x v="3"/>
    <d v="1899-12-30T14:12:00"/>
    <d v="1899-12-30T14:58:00"/>
    <x v="22"/>
    <n v="2"/>
    <n v="2"/>
    <n v="1"/>
    <x v="0"/>
    <x v="3"/>
    <s v="Punta Prieta, Isla Natividad Baja California Sur"/>
    <x v="1"/>
    <n v="41.25"/>
    <n v="12.5"/>
    <n v="42.57"/>
    <n v="12.9"/>
    <n v="42.57"/>
    <n v="12.9"/>
    <n v="41.91"/>
    <n v="12.7"/>
    <x v="90"/>
    <x v="91"/>
    <s v="n/d"/>
    <s v="n/d"/>
    <n v="7"/>
    <x v="0"/>
    <x v="7"/>
    <x v="12"/>
    <n v="1"/>
    <n v="26"/>
    <n v="90"/>
  </r>
  <r>
    <s v="INPUPR-270909-JF-2-1-MAM"/>
    <s v="Jesus Flores"/>
    <d v="2009-09-27T00:00:00"/>
    <x v="3"/>
    <d v="1899-12-30T14:12:00"/>
    <d v="1899-12-30T14:58:00"/>
    <x v="22"/>
    <n v="2"/>
    <n v="2"/>
    <n v="1"/>
    <x v="0"/>
    <x v="3"/>
    <s v="Punta Prieta, Isla Natividad Baja California Sur"/>
    <x v="1"/>
    <n v="41.25"/>
    <n v="12.5"/>
    <n v="42.57"/>
    <n v="12.9"/>
    <n v="42.57"/>
    <n v="12.9"/>
    <n v="41.91"/>
    <n v="12.7"/>
    <x v="90"/>
    <x v="91"/>
    <s v="n/d"/>
    <s v="n/d"/>
    <n v="7"/>
    <x v="0"/>
    <x v="8"/>
    <x v="13"/>
    <n v="1"/>
    <n v="29"/>
    <n v="90"/>
  </r>
  <r>
    <s v="INPUPR-270909-JF-2-1-MAM"/>
    <s v="Jesus Flores"/>
    <d v="2009-09-27T00:00:00"/>
    <x v="3"/>
    <d v="1899-12-30T14:12:00"/>
    <d v="1899-12-30T14:58:00"/>
    <x v="22"/>
    <n v="2"/>
    <n v="2"/>
    <n v="1"/>
    <x v="0"/>
    <x v="3"/>
    <s v="Punta Prieta, Isla Natividad Baja California Sur"/>
    <x v="1"/>
    <n v="41.25"/>
    <n v="12.5"/>
    <n v="42.57"/>
    <n v="12.9"/>
    <n v="42.57"/>
    <n v="12.9"/>
    <n v="41.91"/>
    <n v="12.7"/>
    <x v="90"/>
    <x v="91"/>
    <s v="n/d"/>
    <s v="n/d"/>
    <n v="7"/>
    <x v="0"/>
    <x v="8"/>
    <x v="16"/>
    <n v="1"/>
    <n v="29"/>
    <n v="90"/>
  </r>
  <r>
    <s v="INPUPR-270909-JF-2-1-MAM"/>
    <s v="Jesus Flores"/>
    <d v="2009-09-27T00:00:00"/>
    <x v="3"/>
    <d v="1899-12-30T14:12:00"/>
    <d v="1899-12-30T14:58:00"/>
    <x v="22"/>
    <n v="2"/>
    <n v="2"/>
    <n v="1"/>
    <x v="0"/>
    <x v="3"/>
    <s v="Punta Prieta, Isla Natividad Baja California Sur"/>
    <x v="1"/>
    <n v="41.25"/>
    <n v="12.5"/>
    <n v="42.57"/>
    <n v="12.9"/>
    <n v="42.57"/>
    <n v="12.9"/>
    <n v="41.91"/>
    <n v="12.7"/>
    <x v="90"/>
    <x v="91"/>
    <s v="n/d"/>
    <s v="n/d"/>
    <n v="7"/>
    <x v="0"/>
    <x v="9"/>
    <x v="5"/>
    <n v="1"/>
    <n v="34"/>
    <n v="90"/>
  </r>
  <r>
    <s v="INPUPR-270909-JF-2-1-MAM"/>
    <s v="Jesus Flores"/>
    <d v="2009-09-27T00:00:00"/>
    <x v="3"/>
    <d v="1899-12-30T14:12:00"/>
    <d v="1899-12-30T14:58:00"/>
    <x v="22"/>
    <n v="2"/>
    <n v="2"/>
    <n v="1"/>
    <x v="0"/>
    <x v="3"/>
    <s v="Punta Prieta, Isla Natividad Baja California Sur"/>
    <x v="1"/>
    <n v="41.25"/>
    <n v="12.5"/>
    <n v="42.57"/>
    <n v="12.9"/>
    <n v="42.57"/>
    <n v="12.9"/>
    <n v="41.91"/>
    <n v="12.7"/>
    <x v="90"/>
    <x v="91"/>
    <s v="n/d"/>
    <s v="n/d"/>
    <n v="7"/>
    <x v="0"/>
    <x v="9"/>
    <x v="6"/>
    <n v="1"/>
    <n v="34"/>
    <n v="90"/>
  </r>
  <r>
    <s v="INPUPR-270909-JF-2-1-MAM"/>
    <s v="Jesus Flores"/>
    <d v="2009-09-27T00:00:00"/>
    <x v="3"/>
    <d v="1899-12-30T14:12:00"/>
    <d v="1899-12-30T14:58:00"/>
    <x v="22"/>
    <n v="2"/>
    <n v="2"/>
    <n v="1"/>
    <x v="0"/>
    <x v="3"/>
    <s v="Punta Prieta, Isla Natividad Baja California Sur"/>
    <x v="1"/>
    <n v="41.25"/>
    <n v="12.5"/>
    <n v="42.57"/>
    <n v="12.9"/>
    <n v="42.57"/>
    <n v="12.9"/>
    <n v="41.91"/>
    <n v="12.7"/>
    <x v="90"/>
    <x v="91"/>
    <s v="n/d"/>
    <s v="n/d"/>
    <n v="7"/>
    <x v="0"/>
    <x v="9"/>
    <x v="8"/>
    <n v="1"/>
    <n v="34"/>
    <n v="90"/>
  </r>
  <r>
    <s v="INPUPR-280909-JF-1-2-MAM"/>
    <s v="Jesus Flores"/>
    <d v="2009-09-28T00:00:00"/>
    <x v="3"/>
    <d v="1899-12-30T11:28:00"/>
    <d v="1899-12-30T12:11:00"/>
    <x v="30"/>
    <n v="2"/>
    <n v="1"/>
    <n v="1"/>
    <x v="1"/>
    <x v="3"/>
    <s v="Punta Prieta, Isla Natividad Baja California Sur"/>
    <x v="1"/>
    <n v="41.58"/>
    <n v="12.6"/>
    <n v="28.049999999999997"/>
    <n v="8.5"/>
    <n v="41.58"/>
    <n v="12.6"/>
    <n v="34.814999999999998"/>
    <n v="10.55"/>
    <x v="91"/>
    <x v="92"/>
    <s v="n/d"/>
    <s v="n/d"/>
    <n v="7"/>
    <x v="0"/>
    <x v="1"/>
    <x v="16"/>
    <n v="1"/>
    <n v="7"/>
    <n v="240"/>
  </r>
  <r>
    <s v="INPUPR-280909-JF-1-2-MAM"/>
    <s v="Jesus Flores"/>
    <d v="2009-09-28T00:00:00"/>
    <x v="3"/>
    <d v="1899-12-30T11:28:00"/>
    <d v="1899-12-30T12:11:00"/>
    <x v="30"/>
    <n v="2"/>
    <n v="1"/>
    <n v="1"/>
    <x v="1"/>
    <x v="3"/>
    <s v="Punta Prieta, Isla Natividad Baja California Sur"/>
    <x v="1"/>
    <n v="41.58"/>
    <n v="12.6"/>
    <n v="28.049999999999997"/>
    <n v="8.5"/>
    <n v="41.58"/>
    <n v="12.6"/>
    <n v="34.814999999999998"/>
    <n v="10.55"/>
    <x v="91"/>
    <x v="92"/>
    <s v="n/d"/>
    <s v="n/d"/>
    <n v="7"/>
    <x v="0"/>
    <x v="2"/>
    <x v="18"/>
    <n v="1"/>
    <n v="19"/>
    <n v="240"/>
  </r>
  <r>
    <s v="INPUPR-280909-JF-1-2-MAM"/>
    <s v="Jesus Flores"/>
    <d v="2009-09-28T00:00:00"/>
    <x v="3"/>
    <d v="1899-12-30T11:28:00"/>
    <d v="1899-12-30T12:11:00"/>
    <x v="30"/>
    <n v="2"/>
    <n v="1"/>
    <n v="1"/>
    <x v="1"/>
    <x v="3"/>
    <s v="Punta Prieta, Isla Natividad Baja California Sur"/>
    <x v="1"/>
    <n v="41.58"/>
    <n v="12.6"/>
    <n v="28.049999999999997"/>
    <n v="8.5"/>
    <n v="41.58"/>
    <n v="12.6"/>
    <n v="34.814999999999998"/>
    <n v="10.55"/>
    <x v="91"/>
    <x v="92"/>
    <s v="n/d"/>
    <s v="n/d"/>
    <n v="7"/>
    <x v="0"/>
    <x v="3"/>
    <x v="8"/>
    <n v="1"/>
    <n v="23"/>
    <n v="240"/>
  </r>
  <r>
    <s v="INPUPR-280909-JF-1-2-MAM"/>
    <s v="Jesus Flores"/>
    <d v="2009-09-28T00:00:00"/>
    <x v="3"/>
    <d v="1899-12-30T11:28:00"/>
    <d v="1899-12-30T12:11:00"/>
    <x v="30"/>
    <n v="2"/>
    <n v="1"/>
    <n v="1"/>
    <x v="1"/>
    <x v="3"/>
    <s v="Punta Prieta, Isla Natividad Baja California Sur"/>
    <x v="1"/>
    <n v="41.58"/>
    <n v="12.6"/>
    <n v="28.049999999999997"/>
    <n v="8.5"/>
    <n v="41.58"/>
    <n v="12.6"/>
    <n v="34.814999999999998"/>
    <n v="10.55"/>
    <x v="91"/>
    <x v="92"/>
    <s v="n/d"/>
    <s v="n/d"/>
    <n v="7"/>
    <x v="0"/>
    <x v="3"/>
    <x v="12"/>
    <n v="1"/>
    <n v="23"/>
    <n v="240"/>
  </r>
  <r>
    <s v="INPUPR-280909-JF-1-2-MAM"/>
    <s v="Jesus Flores"/>
    <d v="2009-09-28T00:00:00"/>
    <x v="3"/>
    <d v="1899-12-30T11:28:00"/>
    <d v="1899-12-30T12:11:00"/>
    <x v="30"/>
    <n v="2"/>
    <n v="1"/>
    <n v="1"/>
    <x v="1"/>
    <x v="3"/>
    <s v="Punta Prieta, Isla Natividad Baja California Sur"/>
    <x v="1"/>
    <n v="41.58"/>
    <n v="12.6"/>
    <n v="28.049999999999997"/>
    <n v="8.5"/>
    <n v="41.58"/>
    <n v="12.6"/>
    <n v="34.814999999999998"/>
    <n v="10.55"/>
    <x v="91"/>
    <x v="92"/>
    <s v="n/d"/>
    <s v="n/d"/>
    <n v="7"/>
    <x v="0"/>
    <x v="4"/>
    <x v="12"/>
    <n v="1"/>
    <n v="26"/>
    <n v="240"/>
  </r>
  <r>
    <s v="INPUPR-280909-JF-1-2-MAM"/>
    <s v="Jesus Flores"/>
    <d v="2009-09-28T00:00:00"/>
    <x v="3"/>
    <d v="1899-12-30T11:28:00"/>
    <d v="1899-12-30T12:11:00"/>
    <x v="30"/>
    <n v="2"/>
    <n v="1"/>
    <n v="1"/>
    <x v="1"/>
    <x v="3"/>
    <s v="Punta Prieta, Isla Natividad Baja California Sur"/>
    <x v="1"/>
    <n v="41.58"/>
    <n v="12.6"/>
    <n v="28.049999999999997"/>
    <n v="8.5"/>
    <n v="41.58"/>
    <n v="12.6"/>
    <n v="34.814999999999998"/>
    <n v="10.55"/>
    <x v="91"/>
    <x v="92"/>
    <s v="n/d"/>
    <s v="n/d"/>
    <n v="7"/>
    <x v="0"/>
    <x v="4"/>
    <x v="14"/>
    <n v="1"/>
    <n v="26"/>
    <n v="240"/>
  </r>
  <r>
    <s v="INPUPR-280909-JF-1-2-MAM"/>
    <s v="Jesus Flores"/>
    <d v="2009-09-28T00:00:00"/>
    <x v="3"/>
    <d v="1899-12-30T11:28:00"/>
    <d v="1899-12-30T12:11:00"/>
    <x v="30"/>
    <n v="2"/>
    <n v="1"/>
    <n v="1"/>
    <x v="1"/>
    <x v="3"/>
    <s v="Punta Prieta, Isla Natividad Baja California Sur"/>
    <x v="1"/>
    <n v="41.58"/>
    <n v="12.6"/>
    <n v="28.049999999999997"/>
    <n v="8.5"/>
    <n v="41.58"/>
    <n v="12.6"/>
    <n v="34.814999999999998"/>
    <n v="10.55"/>
    <x v="91"/>
    <x v="92"/>
    <s v="n/d"/>
    <s v="n/d"/>
    <n v="7"/>
    <x v="0"/>
    <x v="5"/>
    <x v="17"/>
    <n v="1"/>
    <n v="27"/>
    <n v="240"/>
  </r>
  <r>
    <s v="INPUPR-280909-JF-1-2-MAM"/>
    <s v="Jesus Flores"/>
    <d v="2009-09-28T00:00:00"/>
    <x v="3"/>
    <d v="1899-12-30T11:28:00"/>
    <d v="1899-12-30T12:11:00"/>
    <x v="30"/>
    <n v="2"/>
    <n v="1"/>
    <n v="1"/>
    <x v="1"/>
    <x v="3"/>
    <s v="Punta Prieta, Isla Natividad Baja California Sur"/>
    <x v="1"/>
    <n v="41.58"/>
    <n v="12.6"/>
    <n v="28.049999999999997"/>
    <n v="8.5"/>
    <n v="41.58"/>
    <n v="12.6"/>
    <n v="34.814999999999998"/>
    <n v="10.55"/>
    <x v="91"/>
    <x v="92"/>
    <s v="n/d"/>
    <s v="n/d"/>
    <n v="7"/>
    <x v="0"/>
    <x v="6"/>
    <x v="16"/>
    <n v="1"/>
    <n v="29"/>
    <n v="240"/>
  </r>
  <r>
    <s v="INPUPR-280909-JF-1-2-MAZ"/>
    <s v="Jesus Flores"/>
    <d v="2009-09-28T00:00:00"/>
    <x v="3"/>
    <d v="1899-12-30T11:28:00"/>
    <d v="1899-12-30T12:11:00"/>
    <x v="30"/>
    <n v="2"/>
    <n v="1"/>
    <n v="1"/>
    <x v="1"/>
    <x v="3"/>
    <s v="Punta Prieta, Isla Natividad Baja California Sur"/>
    <x v="1"/>
    <n v="41.58"/>
    <n v="12.6"/>
    <n v="28.049999999999997"/>
    <n v="8.5"/>
    <n v="41.58"/>
    <n v="12.6"/>
    <n v="34.814999999999998"/>
    <n v="10.55"/>
    <x v="91"/>
    <x v="92"/>
    <s v="n/d"/>
    <s v="n/d"/>
    <n v="7"/>
    <x v="1"/>
    <x v="1"/>
    <x v="18"/>
    <n v="1"/>
    <n v="2"/>
    <n v="240"/>
  </r>
  <r>
    <s v="INPUPR-280909-JF-1-2-MAZ"/>
    <s v="Jesus Flores"/>
    <d v="2009-09-28T00:00:00"/>
    <x v="3"/>
    <d v="1899-12-30T11:28:00"/>
    <d v="1899-12-30T12:11:00"/>
    <x v="30"/>
    <n v="2"/>
    <n v="1"/>
    <n v="1"/>
    <x v="1"/>
    <x v="3"/>
    <s v="Punta Prieta, Isla Natividad Baja California Sur"/>
    <x v="1"/>
    <n v="41.58"/>
    <n v="12.6"/>
    <n v="28.049999999999997"/>
    <n v="8.5"/>
    <n v="41.58"/>
    <n v="12.6"/>
    <n v="34.814999999999998"/>
    <n v="10.55"/>
    <x v="91"/>
    <x v="92"/>
    <s v="n/d"/>
    <s v="n/d"/>
    <n v="7"/>
    <x v="1"/>
    <x v="2"/>
    <x v="19"/>
    <n v="1"/>
    <n v="7"/>
    <n v="240"/>
  </r>
  <r>
    <s v="INPUPR-280909-JF-1-2-MAZ"/>
    <s v="Jesus Flores"/>
    <d v="2009-09-28T00:00:00"/>
    <x v="3"/>
    <d v="1899-12-30T11:28:00"/>
    <d v="1899-12-30T12:11:00"/>
    <x v="30"/>
    <n v="2"/>
    <n v="1"/>
    <n v="1"/>
    <x v="1"/>
    <x v="3"/>
    <s v="Punta Prieta, Isla Natividad Baja California Sur"/>
    <x v="1"/>
    <n v="41.58"/>
    <n v="12.6"/>
    <n v="28.049999999999997"/>
    <n v="8.5"/>
    <n v="41.58"/>
    <n v="12.6"/>
    <n v="34.814999999999998"/>
    <n v="10.55"/>
    <x v="91"/>
    <x v="92"/>
    <s v="n/d"/>
    <s v="n/d"/>
    <n v="7"/>
    <x v="1"/>
    <x v="3"/>
    <x v="14"/>
    <n v="1"/>
    <n v="14"/>
    <n v="240"/>
  </r>
  <r>
    <s v="INPUPR-280909-JF-1-2-MAZ"/>
    <s v="Jesus Flores"/>
    <d v="2009-09-28T00:00:00"/>
    <x v="3"/>
    <d v="1899-12-30T11:28:00"/>
    <d v="1899-12-30T12:11:00"/>
    <x v="30"/>
    <n v="2"/>
    <n v="1"/>
    <n v="1"/>
    <x v="1"/>
    <x v="3"/>
    <s v="Punta Prieta, Isla Natividad Baja California Sur"/>
    <x v="1"/>
    <n v="41.58"/>
    <n v="12.6"/>
    <n v="28.049999999999997"/>
    <n v="8.5"/>
    <n v="41.58"/>
    <n v="12.6"/>
    <n v="34.814999999999998"/>
    <n v="10.55"/>
    <x v="91"/>
    <x v="92"/>
    <s v="n/d"/>
    <s v="n/d"/>
    <n v="7"/>
    <x v="1"/>
    <x v="4"/>
    <x v="5"/>
    <n v="1"/>
    <n v="26"/>
    <n v="240"/>
  </r>
  <r>
    <s v="INPUPR-280909-JF-1-2-MAZ"/>
    <s v="Jesus Flores"/>
    <d v="2009-09-28T00:00:00"/>
    <x v="3"/>
    <d v="1899-12-30T11:28:00"/>
    <d v="1899-12-30T12:11:00"/>
    <x v="30"/>
    <n v="2"/>
    <n v="1"/>
    <n v="1"/>
    <x v="1"/>
    <x v="3"/>
    <s v="Punta Prieta, Isla Natividad Baja California Sur"/>
    <x v="1"/>
    <n v="41.58"/>
    <n v="12.6"/>
    <n v="28.049999999999997"/>
    <n v="8.5"/>
    <n v="41.58"/>
    <n v="12.6"/>
    <n v="34.814999999999998"/>
    <n v="10.55"/>
    <x v="91"/>
    <x v="92"/>
    <s v="n/d"/>
    <s v="n/d"/>
    <n v="7"/>
    <x v="1"/>
    <x v="4"/>
    <x v="7"/>
    <n v="1"/>
    <n v="26"/>
    <n v="240"/>
  </r>
  <r>
    <s v="INPUPR-280909-JF-1-2-MAZ"/>
    <s v="Jesus Flores"/>
    <d v="2009-09-28T00:00:00"/>
    <x v="3"/>
    <d v="1899-12-30T11:28:00"/>
    <d v="1899-12-30T12:11:00"/>
    <x v="30"/>
    <n v="2"/>
    <n v="1"/>
    <n v="1"/>
    <x v="1"/>
    <x v="3"/>
    <s v="Punta Prieta, Isla Natividad Baja California Sur"/>
    <x v="1"/>
    <n v="41.58"/>
    <n v="12.6"/>
    <n v="28.049999999999997"/>
    <n v="8.5"/>
    <n v="41.58"/>
    <n v="12.6"/>
    <n v="34.814999999999998"/>
    <n v="10.55"/>
    <x v="91"/>
    <x v="92"/>
    <s v="n/d"/>
    <s v="n/d"/>
    <n v="7"/>
    <x v="1"/>
    <x v="4"/>
    <x v="9"/>
    <n v="1"/>
    <n v="26"/>
    <n v="240"/>
  </r>
  <r>
    <s v="INPUPR-280909-JF-1-2-MAZ"/>
    <s v="Jesus Flores"/>
    <d v="2009-09-28T00:00:00"/>
    <x v="3"/>
    <d v="1899-12-30T11:28:00"/>
    <d v="1899-12-30T12:11:00"/>
    <x v="30"/>
    <n v="2"/>
    <n v="1"/>
    <n v="1"/>
    <x v="1"/>
    <x v="3"/>
    <s v="Punta Prieta, Isla Natividad Baja California Sur"/>
    <x v="1"/>
    <n v="41.58"/>
    <n v="12.6"/>
    <n v="28.049999999999997"/>
    <n v="8.5"/>
    <n v="41.58"/>
    <n v="12.6"/>
    <n v="34.814999999999998"/>
    <n v="10.55"/>
    <x v="91"/>
    <x v="92"/>
    <s v="n/d"/>
    <s v="n/d"/>
    <n v="7"/>
    <x v="1"/>
    <x v="4"/>
    <x v="11"/>
    <n v="1"/>
    <n v="26"/>
    <n v="240"/>
  </r>
  <r>
    <s v="INPUPR-280909-JF-1-2-MAZ"/>
    <s v="Jesus Flores"/>
    <d v="2009-09-28T00:00:00"/>
    <x v="3"/>
    <d v="1899-12-30T11:28:00"/>
    <d v="1899-12-30T12:11:00"/>
    <x v="30"/>
    <n v="2"/>
    <n v="1"/>
    <n v="1"/>
    <x v="1"/>
    <x v="3"/>
    <s v="Punta Prieta, Isla Natividad Baja California Sur"/>
    <x v="1"/>
    <n v="41.58"/>
    <n v="12.6"/>
    <n v="28.049999999999997"/>
    <n v="8.5"/>
    <n v="41.58"/>
    <n v="12.6"/>
    <n v="34.814999999999998"/>
    <n v="10.55"/>
    <x v="91"/>
    <x v="92"/>
    <s v="n/d"/>
    <s v="n/d"/>
    <n v="7"/>
    <x v="1"/>
    <x v="4"/>
    <x v="13"/>
    <n v="1"/>
    <n v="26"/>
    <n v="240"/>
  </r>
  <r>
    <s v="INPUPR-280909-JF-1-2-MAZ"/>
    <s v="Jesus Flores"/>
    <d v="2009-09-28T00:00:00"/>
    <x v="3"/>
    <d v="1899-12-30T11:28:00"/>
    <d v="1899-12-30T12:11:00"/>
    <x v="30"/>
    <n v="2"/>
    <n v="1"/>
    <n v="1"/>
    <x v="1"/>
    <x v="3"/>
    <s v="Punta Prieta, Isla Natividad Baja California Sur"/>
    <x v="1"/>
    <n v="41.58"/>
    <n v="12.6"/>
    <n v="28.049999999999997"/>
    <n v="8.5"/>
    <n v="41.58"/>
    <n v="12.6"/>
    <n v="34.814999999999998"/>
    <n v="10.55"/>
    <x v="91"/>
    <x v="92"/>
    <s v="n/d"/>
    <s v="n/d"/>
    <n v="7"/>
    <x v="1"/>
    <x v="4"/>
    <x v="14"/>
    <n v="1"/>
    <n v="26"/>
    <n v="240"/>
  </r>
  <r>
    <s v="INPUPR-280909-JF-1-2-MAZ"/>
    <s v="Jesus Flores"/>
    <d v="2009-09-28T00:00:00"/>
    <x v="3"/>
    <d v="1899-12-30T11:28:00"/>
    <d v="1899-12-30T12:11:00"/>
    <x v="30"/>
    <n v="2"/>
    <n v="1"/>
    <n v="1"/>
    <x v="1"/>
    <x v="3"/>
    <s v="Punta Prieta, Isla Natividad Baja California Sur"/>
    <x v="1"/>
    <n v="41.58"/>
    <n v="12.6"/>
    <n v="28.049999999999997"/>
    <n v="8.5"/>
    <n v="41.58"/>
    <n v="12.6"/>
    <n v="34.814999999999998"/>
    <n v="10.55"/>
    <x v="91"/>
    <x v="92"/>
    <s v="n/d"/>
    <s v="n/d"/>
    <n v="7"/>
    <x v="1"/>
    <x v="4"/>
    <x v="17"/>
    <n v="1"/>
    <n v="26"/>
    <n v="240"/>
  </r>
  <r>
    <s v="INPUPR-280909-JF-1-2-MAZ"/>
    <s v="Jesus Flores"/>
    <d v="2009-09-28T00:00:00"/>
    <x v="3"/>
    <d v="1899-12-30T11:28:00"/>
    <d v="1899-12-30T12:11:00"/>
    <x v="30"/>
    <n v="2"/>
    <n v="1"/>
    <n v="1"/>
    <x v="1"/>
    <x v="3"/>
    <s v="Punta Prieta, Isla Natividad Baja California Sur"/>
    <x v="1"/>
    <n v="41.58"/>
    <n v="12.6"/>
    <n v="28.049999999999997"/>
    <n v="8.5"/>
    <n v="41.58"/>
    <n v="12.6"/>
    <n v="34.814999999999998"/>
    <n v="10.55"/>
    <x v="91"/>
    <x v="92"/>
    <s v="n/d"/>
    <s v="n/d"/>
    <n v="7"/>
    <x v="1"/>
    <x v="5"/>
    <x v="18"/>
    <n v="1"/>
    <n v="27"/>
    <n v="240"/>
  </r>
  <r>
    <s v="INPUPR-280909-JF-1-2-MAZ"/>
    <s v="Jesus Flores"/>
    <d v="2009-09-28T00:00:00"/>
    <x v="3"/>
    <d v="1899-12-30T11:28:00"/>
    <d v="1899-12-30T12:11:00"/>
    <x v="30"/>
    <n v="2"/>
    <n v="1"/>
    <n v="1"/>
    <x v="1"/>
    <x v="3"/>
    <s v="Punta Prieta, Isla Natividad Baja California Sur"/>
    <x v="1"/>
    <n v="41.58"/>
    <n v="12.6"/>
    <n v="28.049999999999997"/>
    <n v="8.5"/>
    <n v="41.58"/>
    <n v="12.6"/>
    <n v="34.814999999999998"/>
    <n v="10.55"/>
    <x v="91"/>
    <x v="92"/>
    <s v="n/d"/>
    <s v="n/d"/>
    <n v="7"/>
    <x v="1"/>
    <x v="6"/>
    <x v="12"/>
    <n v="1"/>
    <n v="35"/>
    <n v="240"/>
  </r>
  <r>
    <s v="INPUPR-280909-JF-1-2-MAZ"/>
    <s v="Jesus Flores"/>
    <d v="2009-09-28T00:00:00"/>
    <x v="3"/>
    <d v="1899-12-30T11:28:00"/>
    <d v="1899-12-30T12:11:00"/>
    <x v="30"/>
    <n v="2"/>
    <n v="1"/>
    <n v="1"/>
    <x v="1"/>
    <x v="3"/>
    <s v="Punta Prieta, Isla Natividad Baja California Sur"/>
    <x v="1"/>
    <n v="41.58"/>
    <n v="12.6"/>
    <n v="28.049999999999997"/>
    <n v="8.5"/>
    <n v="41.58"/>
    <n v="12.6"/>
    <n v="34.814999999999998"/>
    <n v="10.55"/>
    <x v="91"/>
    <x v="92"/>
    <s v="n/d"/>
    <s v="n/d"/>
    <n v="7"/>
    <x v="1"/>
    <x v="6"/>
    <x v="13"/>
    <n v="1"/>
    <n v="35"/>
    <n v="240"/>
  </r>
  <r>
    <s v="INPUPR-280909-JF-1-2-MAZ"/>
    <s v="Jesus Flores"/>
    <d v="2009-09-28T00:00:00"/>
    <x v="3"/>
    <d v="1899-12-30T11:28:00"/>
    <d v="1899-12-30T12:11:00"/>
    <x v="30"/>
    <n v="2"/>
    <n v="1"/>
    <n v="1"/>
    <x v="1"/>
    <x v="3"/>
    <s v="Punta Prieta, Isla Natividad Baja California Sur"/>
    <x v="1"/>
    <n v="41.58"/>
    <n v="12.6"/>
    <n v="28.049999999999997"/>
    <n v="8.5"/>
    <n v="41.58"/>
    <n v="12.6"/>
    <n v="34.814999999999998"/>
    <n v="10.55"/>
    <x v="91"/>
    <x v="92"/>
    <s v="n/d"/>
    <s v="n/d"/>
    <n v="7"/>
    <x v="1"/>
    <x v="6"/>
    <x v="17"/>
    <n v="1"/>
    <n v="35"/>
    <n v="240"/>
  </r>
  <r>
    <s v="INLADU-260710-RV-1-1-MAM"/>
    <s v="Roberto Vazquez"/>
    <d v="2010-07-26T00:00:00"/>
    <x v="4"/>
    <d v="1899-12-30T09:14:00"/>
    <d v="1899-12-30T09:44:00"/>
    <x v="17"/>
    <n v="2"/>
    <n v="1"/>
    <n v="1"/>
    <x v="0"/>
    <x v="0"/>
    <s v="La Dulce, Isla Natividad Baja California Sur"/>
    <x v="0"/>
    <n v="33.99"/>
    <n v="10.3"/>
    <n v="27.72"/>
    <n v="8.4"/>
    <n v="33.99"/>
    <n v="10.3"/>
    <s v="n/d"/>
    <s v="n/d"/>
    <x v="92"/>
    <x v="93"/>
    <n v="55.400000000000006"/>
    <n v="13"/>
    <n v="8"/>
    <x v="0"/>
    <x v="1"/>
    <x v="11"/>
    <n v="1"/>
    <n v="3"/>
    <n v="330"/>
  </r>
  <r>
    <s v="INLADU-260710-RV-1-1-MAM"/>
    <s v="Roberto Vazquez"/>
    <d v="2010-07-26T00:00:00"/>
    <x v="4"/>
    <d v="1899-12-30T09:14:00"/>
    <d v="1899-12-30T09:44:00"/>
    <x v="17"/>
    <n v="2"/>
    <n v="1"/>
    <n v="1"/>
    <x v="0"/>
    <x v="0"/>
    <s v="La Dulce, Isla Natividad Baja California Sur"/>
    <x v="0"/>
    <n v="33.99"/>
    <n v="10.3"/>
    <n v="27.72"/>
    <n v="8.4"/>
    <n v="33.99"/>
    <n v="10.3"/>
    <s v="n/d"/>
    <s v="n/d"/>
    <x v="92"/>
    <x v="93"/>
    <n v="55.400000000000006"/>
    <n v="13"/>
    <n v="8"/>
    <x v="0"/>
    <x v="2"/>
    <x v="13"/>
    <n v="1"/>
    <n v="8"/>
    <n v="330"/>
  </r>
  <r>
    <s v="INLADU-260710-RV-1-1-MAM"/>
    <s v="Roberto Vazquez"/>
    <d v="2010-07-26T00:00:00"/>
    <x v="4"/>
    <d v="1899-12-30T09:14:00"/>
    <d v="1899-12-30T09:44:00"/>
    <x v="17"/>
    <n v="2"/>
    <n v="1"/>
    <n v="1"/>
    <x v="0"/>
    <x v="0"/>
    <s v="La Dulce, Isla Natividad Baja California Sur"/>
    <x v="0"/>
    <n v="33.99"/>
    <n v="10.3"/>
    <n v="27.72"/>
    <n v="8.4"/>
    <n v="33.99"/>
    <n v="10.3"/>
    <s v="n/d"/>
    <s v="n/d"/>
    <x v="92"/>
    <x v="93"/>
    <n v="55.400000000000006"/>
    <n v="13"/>
    <n v="8"/>
    <x v="0"/>
    <x v="3"/>
    <x v="7"/>
    <n v="1"/>
    <n v="11"/>
    <n v="330"/>
  </r>
  <r>
    <s v="INLADU-260710-RV-1-1-MAM"/>
    <s v="Roberto Vazquez"/>
    <d v="2010-07-26T00:00:00"/>
    <x v="4"/>
    <d v="1899-12-30T09:14:00"/>
    <d v="1899-12-30T09:44:00"/>
    <x v="17"/>
    <n v="2"/>
    <n v="1"/>
    <n v="1"/>
    <x v="0"/>
    <x v="0"/>
    <s v="La Dulce, Isla Natividad Baja California Sur"/>
    <x v="0"/>
    <n v="33.99"/>
    <n v="10.3"/>
    <n v="27.72"/>
    <n v="8.4"/>
    <n v="33.99"/>
    <n v="10.3"/>
    <s v="n/d"/>
    <s v="n/d"/>
    <x v="92"/>
    <x v="93"/>
    <n v="55.400000000000006"/>
    <n v="13"/>
    <n v="8"/>
    <x v="0"/>
    <x v="3"/>
    <x v="10"/>
    <n v="1"/>
    <n v="11"/>
    <n v="330"/>
  </r>
  <r>
    <s v="INLADU-260710-RV-1-1-MAM"/>
    <s v="Roberto Vazquez"/>
    <d v="2010-07-26T00:00:00"/>
    <x v="4"/>
    <d v="1899-12-30T09:14:00"/>
    <d v="1899-12-30T09:44:00"/>
    <x v="17"/>
    <n v="2"/>
    <n v="1"/>
    <n v="1"/>
    <x v="0"/>
    <x v="0"/>
    <s v="La Dulce, Isla Natividad Baja California Sur"/>
    <x v="0"/>
    <n v="33.99"/>
    <n v="10.3"/>
    <n v="27.72"/>
    <n v="8.4"/>
    <n v="33.99"/>
    <n v="10.3"/>
    <s v="n/d"/>
    <s v="n/d"/>
    <x v="92"/>
    <x v="93"/>
    <n v="55.400000000000006"/>
    <n v="13"/>
    <n v="8"/>
    <x v="0"/>
    <x v="4"/>
    <x v="11"/>
    <n v="1"/>
    <n v="17"/>
    <n v="330"/>
  </r>
  <r>
    <s v="INLADU-260710-RV-1-1-MAM"/>
    <s v="Roberto Vazquez"/>
    <d v="2010-07-26T00:00:00"/>
    <x v="4"/>
    <d v="1899-12-30T09:14:00"/>
    <d v="1899-12-30T09:44:00"/>
    <x v="17"/>
    <n v="2"/>
    <n v="1"/>
    <n v="1"/>
    <x v="0"/>
    <x v="0"/>
    <s v="La Dulce, Isla Natividad Baja California Sur"/>
    <x v="0"/>
    <n v="33.99"/>
    <n v="10.3"/>
    <n v="27.72"/>
    <n v="8.4"/>
    <n v="33.99"/>
    <n v="10.3"/>
    <s v="n/d"/>
    <s v="n/d"/>
    <x v="92"/>
    <x v="93"/>
    <n v="55.400000000000006"/>
    <n v="13"/>
    <n v="8"/>
    <x v="0"/>
    <x v="5"/>
    <x v="10"/>
    <n v="1"/>
    <n v="24"/>
    <n v="330"/>
  </r>
  <r>
    <s v="INLADU-260710-RV-1-1-MAM"/>
    <s v="Roberto Vazquez"/>
    <d v="2010-07-26T00:00:00"/>
    <x v="4"/>
    <d v="1899-12-30T09:14:00"/>
    <d v="1899-12-30T09:44:00"/>
    <x v="17"/>
    <n v="2"/>
    <n v="1"/>
    <n v="1"/>
    <x v="0"/>
    <x v="0"/>
    <s v="La Dulce, Isla Natividad Baja California Sur"/>
    <x v="0"/>
    <n v="33.99"/>
    <n v="10.3"/>
    <n v="27.72"/>
    <n v="8.4"/>
    <n v="33.99"/>
    <n v="10.3"/>
    <s v="n/d"/>
    <s v="n/d"/>
    <x v="92"/>
    <x v="93"/>
    <n v="55.400000000000006"/>
    <n v="13"/>
    <n v="8"/>
    <x v="0"/>
    <x v="5"/>
    <x v="10"/>
    <n v="1"/>
    <n v="24"/>
    <n v="330"/>
  </r>
  <r>
    <s v="INLADU-260710-RV-1-1-MAZ"/>
    <s v="Roberto Vazquez"/>
    <d v="2010-07-26T00:00:00"/>
    <x v="4"/>
    <d v="1899-12-30T09:14:00"/>
    <d v="1899-12-30T09:44:00"/>
    <x v="17"/>
    <n v="2"/>
    <n v="1"/>
    <n v="1"/>
    <x v="0"/>
    <x v="0"/>
    <s v="La Dulce, Isla Natividad Baja California Sur"/>
    <x v="0"/>
    <n v="33.99"/>
    <n v="10.3"/>
    <n v="27.72"/>
    <n v="8.4"/>
    <n v="33.99"/>
    <n v="10.3"/>
    <s v="n/d"/>
    <s v="n/d"/>
    <x v="92"/>
    <x v="93"/>
    <n v="55.400000000000006"/>
    <n v="13"/>
    <n v="8"/>
    <x v="1"/>
    <x v="1"/>
    <x v="14"/>
    <n v="1"/>
    <n v="9"/>
    <n v="330"/>
  </r>
  <r>
    <s v="INLADU-260710-RV-1-1-MAZ"/>
    <s v="Roberto Vazquez"/>
    <d v="2010-07-26T00:00:00"/>
    <x v="4"/>
    <d v="1899-12-30T09:14:00"/>
    <d v="1899-12-30T09:44:00"/>
    <x v="17"/>
    <n v="2"/>
    <n v="1"/>
    <n v="1"/>
    <x v="0"/>
    <x v="0"/>
    <s v="La Dulce, Isla Natividad Baja California Sur"/>
    <x v="0"/>
    <n v="33.99"/>
    <n v="10.3"/>
    <n v="27.72"/>
    <n v="8.4"/>
    <n v="33.99"/>
    <n v="10.3"/>
    <s v="n/d"/>
    <s v="n/d"/>
    <x v="92"/>
    <x v="93"/>
    <n v="55.400000000000006"/>
    <n v="13"/>
    <n v="8"/>
    <x v="1"/>
    <x v="1"/>
    <x v="21"/>
    <n v="1"/>
    <n v="9"/>
    <n v="330"/>
  </r>
  <r>
    <s v="INLADU-260710-RV-1-1-MAZ"/>
    <s v="Roberto Vazquez"/>
    <d v="2010-07-26T00:00:00"/>
    <x v="4"/>
    <d v="1899-12-30T09:14:00"/>
    <d v="1899-12-30T09:44:00"/>
    <x v="17"/>
    <n v="2"/>
    <n v="1"/>
    <n v="1"/>
    <x v="0"/>
    <x v="0"/>
    <s v="La Dulce, Isla Natividad Baja California Sur"/>
    <x v="0"/>
    <n v="33.99"/>
    <n v="10.3"/>
    <n v="27.72"/>
    <n v="8.4"/>
    <n v="33.99"/>
    <n v="10.3"/>
    <s v="n/d"/>
    <s v="n/d"/>
    <x v="92"/>
    <x v="93"/>
    <n v="55.400000000000006"/>
    <n v="13"/>
    <n v="8"/>
    <x v="1"/>
    <x v="2"/>
    <x v="21"/>
    <n v="1"/>
    <n v="10"/>
    <n v="330"/>
  </r>
  <r>
    <s v="INLADU-260710-RV-1-1-MAZ"/>
    <s v="Roberto Vazquez"/>
    <d v="2010-07-26T00:00:00"/>
    <x v="4"/>
    <d v="1899-12-30T09:14:00"/>
    <d v="1899-12-30T09:44:00"/>
    <x v="17"/>
    <n v="2"/>
    <n v="1"/>
    <n v="1"/>
    <x v="0"/>
    <x v="0"/>
    <s v="La Dulce, Isla Natividad Baja California Sur"/>
    <x v="0"/>
    <n v="33.99"/>
    <n v="10.3"/>
    <n v="27.72"/>
    <n v="8.4"/>
    <n v="33.99"/>
    <n v="10.3"/>
    <s v="n/d"/>
    <s v="n/d"/>
    <x v="92"/>
    <x v="93"/>
    <n v="55.400000000000006"/>
    <n v="13"/>
    <n v="8"/>
    <x v="1"/>
    <x v="3"/>
    <x v="13"/>
    <n v="1"/>
    <n v="21"/>
    <n v="330"/>
  </r>
  <r>
    <s v="INLADU-260710-RV-1-1-MAZ"/>
    <s v="Roberto Vazquez"/>
    <d v="2010-07-26T00:00:00"/>
    <x v="4"/>
    <d v="1899-12-30T09:14:00"/>
    <d v="1899-12-30T09:44:00"/>
    <x v="17"/>
    <n v="2"/>
    <n v="1"/>
    <n v="1"/>
    <x v="0"/>
    <x v="0"/>
    <s v="La Dulce, Isla Natividad Baja California Sur"/>
    <x v="0"/>
    <n v="33.99"/>
    <n v="10.3"/>
    <n v="27.72"/>
    <n v="8.4"/>
    <n v="33.99"/>
    <n v="10.3"/>
    <s v="n/d"/>
    <s v="n/d"/>
    <x v="92"/>
    <x v="93"/>
    <n v="55.400000000000006"/>
    <n v="13"/>
    <n v="8"/>
    <x v="1"/>
    <x v="3"/>
    <x v="13"/>
    <n v="1"/>
    <n v="21"/>
    <n v="330"/>
  </r>
  <r>
    <s v="INLADU-260710-RV-1-1-MAZ"/>
    <s v="Roberto Vazquez"/>
    <d v="2010-07-26T00:00:00"/>
    <x v="4"/>
    <d v="1899-12-30T09:14:00"/>
    <d v="1899-12-30T09:44:00"/>
    <x v="17"/>
    <n v="2"/>
    <n v="1"/>
    <n v="1"/>
    <x v="0"/>
    <x v="0"/>
    <s v="La Dulce, Isla Natividad Baja California Sur"/>
    <x v="0"/>
    <n v="33.99"/>
    <n v="10.3"/>
    <n v="27.72"/>
    <n v="8.4"/>
    <n v="33.99"/>
    <n v="10.3"/>
    <s v="n/d"/>
    <s v="n/d"/>
    <x v="92"/>
    <x v="93"/>
    <n v="55.400000000000006"/>
    <n v="13"/>
    <n v="8"/>
    <x v="1"/>
    <x v="4"/>
    <x v="14"/>
    <n v="1"/>
    <n v="25"/>
    <n v="330"/>
  </r>
  <r>
    <s v="INLADU-260710-RV-2-2-MAM"/>
    <s v="Roberto Vazquez"/>
    <d v="2010-07-26T00:00:00"/>
    <x v="4"/>
    <d v="1899-12-30T10:28:00"/>
    <d v="1899-12-30T11:02:00"/>
    <x v="40"/>
    <n v="2"/>
    <n v="2"/>
    <n v="2"/>
    <x v="1"/>
    <x v="0"/>
    <s v="La Dulce, Isla Natividad Baja California Sur"/>
    <x v="0"/>
    <n v="39.599999999999994"/>
    <n v="12"/>
    <n v="23.099999999999998"/>
    <n v="7"/>
    <n v="39.599999999999994"/>
    <n v="12"/>
    <s v="n/d"/>
    <s v="n/d"/>
    <x v="93"/>
    <x v="94"/>
    <n v="55.400000000000006"/>
    <n v="13"/>
    <n v="7"/>
    <x v="0"/>
    <x v="1"/>
    <x v="11"/>
    <n v="1"/>
    <n v="6"/>
    <n v="180"/>
  </r>
  <r>
    <s v="INLADU-260710-RV-2-2-MAM"/>
    <s v="Roberto Vazquez"/>
    <d v="2010-07-26T00:00:00"/>
    <x v="4"/>
    <d v="1899-12-30T10:28:00"/>
    <d v="1899-12-30T11:02:00"/>
    <x v="40"/>
    <n v="2"/>
    <n v="2"/>
    <n v="2"/>
    <x v="1"/>
    <x v="0"/>
    <s v="La Dulce, Isla Natividad Baja California Sur"/>
    <x v="0"/>
    <n v="39.599999999999994"/>
    <n v="12"/>
    <n v="23.099999999999998"/>
    <n v="7"/>
    <n v="39.599999999999994"/>
    <n v="12"/>
    <s v="n/d"/>
    <s v="n/d"/>
    <x v="93"/>
    <x v="94"/>
    <n v="55.400000000000006"/>
    <n v="13"/>
    <n v="7"/>
    <x v="0"/>
    <x v="2"/>
    <x v="9"/>
    <n v="1"/>
    <n v="10"/>
    <n v="180"/>
  </r>
  <r>
    <s v="INLADU-260710-RV-2-2-MAM"/>
    <s v="Roberto Vazquez"/>
    <d v="2010-07-26T00:00:00"/>
    <x v="4"/>
    <d v="1899-12-30T10:28:00"/>
    <d v="1899-12-30T11:02:00"/>
    <x v="40"/>
    <n v="2"/>
    <n v="2"/>
    <n v="2"/>
    <x v="1"/>
    <x v="0"/>
    <s v="La Dulce, Isla Natividad Baja California Sur"/>
    <x v="0"/>
    <n v="39.599999999999994"/>
    <n v="12"/>
    <n v="23.099999999999998"/>
    <n v="7"/>
    <n v="39.599999999999994"/>
    <n v="12"/>
    <s v="n/d"/>
    <s v="n/d"/>
    <x v="93"/>
    <x v="94"/>
    <n v="55.400000000000006"/>
    <n v="13"/>
    <n v="7"/>
    <x v="0"/>
    <x v="2"/>
    <x v="11"/>
    <n v="1"/>
    <n v="10"/>
    <n v="180"/>
  </r>
  <r>
    <s v="INLADU-260710-RV-2-2-MAM"/>
    <s v="Roberto Vazquez"/>
    <d v="2010-07-26T00:00:00"/>
    <x v="4"/>
    <d v="1899-12-30T10:28:00"/>
    <d v="1899-12-30T11:02:00"/>
    <x v="40"/>
    <n v="2"/>
    <n v="2"/>
    <n v="2"/>
    <x v="1"/>
    <x v="0"/>
    <s v="La Dulce, Isla Natividad Baja California Sur"/>
    <x v="0"/>
    <n v="39.599999999999994"/>
    <n v="12"/>
    <n v="23.099999999999998"/>
    <n v="7"/>
    <n v="39.599999999999994"/>
    <n v="12"/>
    <s v="n/d"/>
    <s v="n/d"/>
    <x v="93"/>
    <x v="94"/>
    <n v="55.400000000000006"/>
    <n v="13"/>
    <n v="7"/>
    <x v="0"/>
    <x v="3"/>
    <x v="3"/>
    <n v="1"/>
    <n v="11"/>
    <n v="180"/>
  </r>
  <r>
    <s v="INLADU-260710-RV-2-2-MAM"/>
    <s v="Roberto Vazquez"/>
    <d v="2010-07-26T00:00:00"/>
    <x v="4"/>
    <d v="1899-12-30T10:28:00"/>
    <d v="1899-12-30T11:02:00"/>
    <x v="40"/>
    <n v="2"/>
    <n v="2"/>
    <n v="2"/>
    <x v="1"/>
    <x v="0"/>
    <s v="La Dulce, Isla Natividad Baja California Sur"/>
    <x v="0"/>
    <n v="39.599999999999994"/>
    <n v="12"/>
    <n v="23.099999999999998"/>
    <n v="7"/>
    <n v="39.599999999999994"/>
    <n v="12"/>
    <s v="n/d"/>
    <s v="n/d"/>
    <x v="93"/>
    <x v="94"/>
    <n v="55.400000000000006"/>
    <n v="13"/>
    <n v="7"/>
    <x v="0"/>
    <x v="4"/>
    <x v="8"/>
    <n v="1"/>
    <n v="17"/>
    <n v="180"/>
  </r>
  <r>
    <s v="INLADU-260710-RV-2-2-MAM"/>
    <s v="Roberto Vazquez"/>
    <d v="2010-07-26T00:00:00"/>
    <x v="4"/>
    <d v="1899-12-30T10:28:00"/>
    <d v="1899-12-30T11:02:00"/>
    <x v="40"/>
    <n v="2"/>
    <n v="2"/>
    <n v="2"/>
    <x v="1"/>
    <x v="0"/>
    <s v="La Dulce, Isla Natividad Baja California Sur"/>
    <x v="0"/>
    <n v="39.599999999999994"/>
    <n v="12"/>
    <n v="23.099999999999998"/>
    <n v="7"/>
    <n v="39.599999999999994"/>
    <n v="12"/>
    <s v="n/d"/>
    <s v="n/d"/>
    <x v="93"/>
    <x v="94"/>
    <n v="55.400000000000006"/>
    <n v="13"/>
    <n v="7"/>
    <x v="0"/>
    <x v="4"/>
    <x v="10"/>
    <n v="1"/>
    <n v="17"/>
    <n v="180"/>
  </r>
  <r>
    <s v="INLADU-260710-RV-2-2-MAM"/>
    <s v="Roberto Vazquez"/>
    <d v="2010-07-26T00:00:00"/>
    <x v="4"/>
    <d v="1899-12-30T10:28:00"/>
    <d v="1899-12-30T11:02:00"/>
    <x v="40"/>
    <n v="2"/>
    <n v="2"/>
    <n v="2"/>
    <x v="1"/>
    <x v="0"/>
    <s v="La Dulce, Isla Natividad Baja California Sur"/>
    <x v="0"/>
    <n v="39.599999999999994"/>
    <n v="12"/>
    <n v="23.099999999999998"/>
    <n v="7"/>
    <n v="39.599999999999994"/>
    <n v="12"/>
    <s v="n/d"/>
    <s v="n/d"/>
    <x v="93"/>
    <x v="94"/>
    <n v="55.400000000000006"/>
    <n v="13"/>
    <n v="7"/>
    <x v="0"/>
    <x v="4"/>
    <x v="10"/>
    <n v="1"/>
    <n v="17"/>
    <n v="180"/>
  </r>
  <r>
    <s v="INLADU-260710-RV-2-2-MAM"/>
    <s v="Roberto Vazquez"/>
    <d v="2010-07-26T00:00:00"/>
    <x v="4"/>
    <d v="1899-12-30T10:28:00"/>
    <d v="1899-12-30T11:02:00"/>
    <x v="40"/>
    <n v="2"/>
    <n v="2"/>
    <n v="2"/>
    <x v="1"/>
    <x v="0"/>
    <s v="La Dulce, Isla Natividad Baja California Sur"/>
    <x v="0"/>
    <n v="39.599999999999994"/>
    <n v="12"/>
    <n v="23.099999999999998"/>
    <n v="7"/>
    <n v="39.599999999999994"/>
    <n v="12"/>
    <s v="n/d"/>
    <s v="n/d"/>
    <x v="93"/>
    <x v="94"/>
    <n v="55.400000000000006"/>
    <n v="13"/>
    <n v="7"/>
    <x v="0"/>
    <x v="5"/>
    <x v="9"/>
    <n v="1"/>
    <n v="20"/>
    <n v="180"/>
  </r>
  <r>
    <s v="INLADU-260710-RV-2-2-MAM"/>
    <s v="Roberto Vazquez"/>
    <d v="2010-07-26T00:00:00"/>
    <x v="4"/>
    <d v="1899-12-30T10:28:00"/>
    <d v="1899-12-30T11:02:00"/>
    <x v="40"/>
    <n v="2"/>
    <n v="2"/>
    <n v="2"/>
    <x v="1"/>
    <x v="0"/>
    <s v="La Dulce, Isla Natividad Baja California Sur"/>
    <x v="0"/>
    <n v="39.599999999999994"/>
    <n v="12"/>
    <n v="23.099999999999998"/>
    <n v="7"/>
    <n v="39.599999999999994"/>
    <n v="12"/>
    <s v="n/d"/>
    <s v="n/d"/>
    <x v="93"/>
    <x v="94"/>
    <n v="55.400000000000006"/>
    <n v="13"/>
    <n v="7"/>
    <x v="0"/>
    <x v="5"/>
    <x v="9"/>
    <n v="1"/>
    <n v="20"/>
    <n v="180"/>
  </r>
  <r>
    <s v="INLADU-260710-RV-2-2-MAM"/>
    <s v="Roberto Vazquez"/>
    <d v="2010-07-26T00:00:00"/>
    <x v="4"/>
    <d v="1899-12-30T10:28:00"/>
    <d v="1899-12-30T11:02:00"/>
    <x v="40"/>
    <n v="2"/>
    <n v="2"/>
    <n v="2"/>
    <x v="1"/>
    <x v="0"/>
    <s v="La Dulce, Isla Natividad Baja California Sur"/>
    <x v="0"/>
    <n v="39.599999999999994"/>
    <n v="12"/>
    <n v="23.099999999999998"/>
    <n v="7"/>
    <n v="39.599999999999994"/>
    <n v="12"/>
    <s v="n/d"/>
    <s v="n/d"/>
    <x v="93"/>
    <x v="94"/>
    <n v="55.400000000000006"/>
    <n v="13"/>
    <n v="7"/>
    <x v="0"/>
    <x v="6"/>
    <x v="12"/>
    <n v="1"/>
    <n v="25"/>
    <n v="180"/>
  </r>
  <r>
    <s v="INLADU-260710-RV-2-2-MAZ"/>
    <s v="Roberto Vazquez"/>
    <d v="2010-07-26T00:00:00"/>
    <x v="4"/>
    <d v="1899-12-30T10:28:00"/>
    <d v="1899-12-30T11:02:00"/>
    <x v="40"/>
    <n v="2"/>
    <n v="2"/>
    <n v="2"/>
    <x v="1"/>
    <x v="0"/>
    <s v="La Dulce, Isla Natividad Baja California Sur"/>
    <x v="0"/>
    <n v="39.599999999999994"/>
    <n v="12"/>
    <n v="23.099999999999998"/>
    <n v="7"/>
    <n v="39.599999999999994"/>
    <n v="12"/>
    <s v="n/d"/>
    <s v="n/d"/>
    <x v="93"/>
    <x v="94"/>
    <n v="55.400000000000006"/>
    <n v="13"/>
    <n v="7"/>
    <x v="1"/>
    <x v="1"/>
    <x v="10"/>
    <n v="1"/>
    <n v="4"/>
    <n v="180"/>
  </r>
  <r>
    <s v="INLADU-260710-RV-2-2-MAZ"/>
    <s v="Roberto Vazquez"/>
    <d v="2010-07-26T00:00:00"/>
    <x v="4"/>
    <d v="1899-12-30T10:28:00"/>
    <d v="1899-12-30T11:02:00"/>
    <x v="40"/>
    <n v="2"/>
    <n v="2"/>
    <n v="2"/>
    <x v="1"/>
    <x v="0"/>
    <s v="La Dulce, Isla Natividad Baja California Sur"/>
    <x v="0"/>
    <n v="39.599999999999994"/>
    <n v="12"/>
    <n v="23.099999999999998"/>
    <n v="7"/>
    <n v="39.599999999999994"/>
    <n v="12"/>
    <s v="n/d"/>
    <s v="n/d"/>
    <x v="93"/>
    <x v="94"/>
    <n v="55.400000000000006"/>
    <n v="13"/>
    <n v="7"/>
    <x v="1"/>
    <x v="1"/>
    <x v="16"/>
    <n v="1"/>
    <n v="4"/>
    <n v="180"/>
  </r>
  <r>
    <s v="INLADU-260710-RV-2-2-MAZ"/>
    <s v="Roberto Vazquez"/>
    <d v="2010-07-26T00:00:00"/>
    <x v="4"/>
    <d v="1899-12-30T10:28:00"/>
    <d v="1899-12-30T11:02:00"/>
    <x v="40"/>
    <n v="2"/>
    <n v="2"/>
    <n v="2"/>
    <x v="1"/>
    <x v="0"/>
    <s v="La Dulce, Isla Natividad Baja California Sur"/>
    <x v="0"/>
    <n v="39.599999999999994"/>
    <n v="12"/>
    <n v="23.099999999999998"/>
    <n v="7"/>
    <n v="39.599999999999994"/>
    <n v="12"/>
    <s v="n/d"/>
    <s v="n/d"/>
    <x v="93"/>
    <x v="94"/>
    <n v="55.400000000000006"/>
    <n v="13"/>
    <n v="7"/>
    <x v="1"/>
    <x v="2"/>
    <x v="14"/>
    <n v="1"/>
    <n v="15"/>
    <n v="180"/>
  </r>
  <r>
    <s v="INLADU-260710-RV-2-2-MAZ"/>
    <s v="Roberto Vazquez"/>
    <d v="2010-07-26T00:00:00"/>
    <x v="4"/>
    <d v="1899-12-30T10:28:00"/>
    <d v="1899-12-30T11:02:00"/>
    <x v="40"/>
    <n v="2"/>
    <n v="2"/>
    <n v="2"/>
    <x v="1"/>
    <x v="0"/>
    <s v="La Dulce, Isla Natividad Baja California Sur"/>
    <x v="0"/>
    <n v="39.599999999999994"/>
    <n v="12"/>
    <n v="23.099999999999998"/>
    <n v="7"/>
    <n v="39.599999999999994"/>
    <n v="12"/>
    <s v="n/d"/>
    <s v="n/d"/>
    <x v="93"/>
    <x v="94"/>
    <n v="55.400000000000006"/>
    <n v="13"/>
    <n v="7"/>
    <x v="1"/>
    <x v="3"/>
    <x v="12"/>
    <n v="1"/>
    <n v="21"/>
    <n v="180"/>
  </r>
  <r>
    <s v="INLADU-260710-JF-1-3-MAZ"/>
    <s v="Jesus Flores"/>
    <d v="2010-07-26T00:00:00"/>
    <x v="4"/>
    <d v="1899-12-30T09:04:00"/>
    <d v="1899-12-30T09:41:00"/>
    <x v="34"/>
    <n v="2"/>
    <n v="1"/>
    <n v="3"/>
    <x v="2"/>
    <x v="0"/>
    <s v="La Dulce, Isla Natividad Baja California Sur"/>
    <x v="0"/>
    <n v="34.979999999999997"/>
    <n v="10.6"/>
    <n v="25.08"/>
    <n v="7.6"/>
    <n v="34.979999999999997"/>
    <n v="10.6"/>
    <s v="n/d"/>
    <s v="n/d"/>
    <x v="94"/>
    <x v="95"/>
    <n v="57.2"/>
    <n v="14"/>
    <n v="10"/>
    <x v="1"/>
    <x v="1"/>
    <x v="12"/>
    <n v="1"/>
    <n v="24"/>
    <n v="100"/>
  </r>
  <r>
    <s v="INLADU-260710-JF-1-3-MAZ"/>
    <s v="Jesus Flores"/>
    <d v="2010-07-26T00:00:00"/>
    <x v="4"/>
    <d v="1899-12-30T09:04:00"/>
    <d v="1899-12-30T09:41:00"/>
    <x v="34"/>
    <n v="2"/>
    <n v="1"/>
    <n v="3"/>
    <x v="2"/>
    <x v="0"/>
    <s v="La Dulce, Isla Natividad Baja California Sur"/>
    <x v="0"/>
    <n v="34.979999999999997"/>
    <n v="10.6"/>
    <n v="25.08"/>
    <n v="7.6"/>
    <n v="34.979999999999997"/>
    <n v="10.6"/>
    <s v="n/d"/>
    <s v="n/d"/>
    <x v="94"/>
    <x v="95"/>
    <n v="57.2"/>
    <n v="14"/>
    <n v="10"/>
    <x v="1"/>
    <x v="1"/>
    <x v="14"/>
    <n v="1"/>
    <n v="24"/>
    <n v="100"/>
  </r>
  <r>
    <s v="INLADU-260710-JF-1-3-MAZ"/>
    <s v="Jesus Flores"/>
    <d v="2010-07-26T00:00:00"/>
    <x v="4"/>
    <d v="1899-12-30T09:04:00"/>
    <d v="1899-12-30T09:41:00"/>
    <x v="34"/>
    <n v="2"/>
    <n v="1"/>
    <n v="3"/>
    <x v="2"/>
    <x v="0"/>
    <s v="La Dulce, Isla Natividad Baja California Sur"/>
    <x v="0"/>
    <n v="34.979999999999997"/>
    <n v="10.6"/>
    <n v="25.08"/>
    <n v="7.6"/>
    <n v="34.979999999999997"/>
    <n v="10.6"/>
    <s v="n/d"/>
    <s v="n/d"/>
    <x v="94"/>
    <x v="95"/>
    <n v="57.2"/>
    <n v="14"/>
    <n v="10"/>
    <x v="1"/>
    <x v="2"/>
    <x v="12"/>
    <n v="1"/>
    <n v="32"/>
    <n v="100"/>
  </r>
  <r>
    <s v="INLADU-260710-JF-1-3-MAZ"/>
    <s v="Jesus Flores"/>
    <d v="2010-07-26T00:00:00"/>
    <x v="4"/>
    <d v="1899-12-30T09:04:00"/>
    <d v="1899-12-30T09:41:00"/>
    <x v="34"/>
    <n v="2"/>
    <n v="1"/>
    <n v="3"/>
    <x v="2"/>
    <x v="0"/>
    <s v="La Dulce, Isla Natividad Baja California Sur"/>
    <x v="0"/>
    <n v="34.979999999999997"/>
    <n v="10.6"/>
    <n v="25.08"/>
    <n v="7.6"/>
    <n v="34.979999999999997"/>
    <n v="10.6"/>
    <s v="n/d"/>
    <s v="n/d"/>
    <x v="94"/>
    <x v="95"/>
    <n v="57.2"/>
    <n v="14"/>
    <n v="10"/>
    <x v="1"/>
    <x v="3"/>
    <x v="6"/>
    <n v="1"/>
    <n v="35"/>
    <n v="100"/>
  </r>
  <r>
    <s v="INLADU-260710-JF-1-3-MAZ"/>
    <s v="Jesus Flores"/>
    <d v="2010-07-26T00:00:00"/>
    <x v="4"/>
    <d v="1899-12-30T09:04:00"/>
    <d v="1899-12-30T09:41:00"/>
    <x v="34"/>
    <n v="2"/>
    <n v="1"/>
    <n v="3"/>
    <x v="2"/>
    <x v="0"/>
    <s v="La Dulce, Isla Natividad Baja California Sur"/>
    <x v="0"/>
    <n v="34.979999999999997"/>
    <n v="10.6"/>
    <n v="25.08"/>
    <n v="7.6"/>
    <n v="34.979999999999997"/>
    <n v="10.6"/>
    <s v="n/d"/>
    <s v="n/d"/>
    <x v="94"/>
    <x v="95"/>
    <n v="57.2"/>
    <n v="14"/>
    <n v="10"/>
    <x v="1"/>
    <x v="3"/>
    <x v="9"/>
    <n v="1"/>
    <n v="35"/>
    <n v="100"/>
  </r>
  <r>
    <s v="INLADU-260710-JF-1-3-MAM"/>
    <s v="Jesus Flores"/>
    <d v="2010-07-26T00:00:00"/>
    <x v="4"/>
    <d v="1899-12-30T09:04:00"/>
    <d v="1899-12-30T09:41:00"/>
    <x v="34"/>
    <n v="2"/>
    <n v="1"/>
    <n v="3"/>
    <x v="2"/>
    <x v="0"/>
    <s v="La Dulce, Isla Natividad Baja California Sur"/>
    <x v="0"/>
    <n v="34.979999999999997"/>
    <n v="10.6"/>
    <n v="25.08"/>
    <n v="7.6"/>
    <n v="34.979999999999997"/>
    <n v="10.6"/>
    <s v="n/d"/>
    <s v="n/d"/>
    <x v="94"/>
    <x v="95"/>
    <n v="57.2"/>
    <n v="14"/>
    <n v="10"/>
    <x v="0"/>
    <x v="25"/>
    <x v="23"/>
    <n v="0"/>
    <m/>
    <n v="100"/>
  </r>
  <r>
    <s v="INLADU-260710-JF-2-4-MAM"/>
    <s v="Jesus Flores"/>
    <d v="2010-07-26T00:00:00"/>
    <x v="4"/>
    <d v="1899-12-30T10:27:00"/>
    <d v="1899-12-30T10:56:00"/>
    <x v="41"/>
    <n v="2"/>
    <n v="2"/>
    <n v="4"/>
    <x v="3"/>
    <x v="0"/>
    <s v="La Dulce, Isla Natividad Baja California Sur"/>
    <x v="0"/>
    <n v="39.599999999999994"/>
    <n v="12"/>
    <n v="44.55"/>
    <n v="13.5"/>
    <n v="44.55"/>
    <n v="13.5"/>
    <s v="n/d"/>
    <s v="n/d"/>
    <x v="0"/>
    <x v="96"/>
    <n v="57.2"/>
    <n v="14"/>
    <n v="9"/>
    <x v="0"/>
    <x v="1"/>
    <x v="14"/>
    <n v="1"/>
    <n v="12"/>
    <n v="100"/>
  </r>
  <r>
    <s v="INLADU-260710-JF-2-4-MAM"/>
    <s v="Jesus Flores"/>
    <d v="2010-07-26T00:00:00"/>
    <x v="4"/>
    <d v="1899-12-30T10:27:00"/>
    <d v="1899-12-30T10:56:00"/>
    <x v="41"/>
    <n v="2"/>
    <n v="2"/>
    <n v="4"/>
    <x v="3"/>
    <x v="0"/>
    <s v="La Dulce, Isla Natividad Baja California Sur"/>
    <x v="0"/>
    <n v="39.599999999999994"/>
    <n v="12"/>
    <n v="44.55"/>
    <n v="13.5"/>
    <n v="44.55"/>
    <n v="13.5"/>
    <s v="n/d"/>
    <s v="n/d"/>
    <x v="0"/>
    <x v="96"/>
    <n v="57.2"/>
    <n v="14"/>
    <n v="9"/>
    <x v="0"/>
    <x v="2"/>
    <x v="12"/>
    <n v="1"/>
    <n v="28"/>
    <n v="100"/>
  </r>
  <r>
    <s v="INLADU-260710-JF-2-4-MAZ"/>
    <s v="Jesus Flores"/>
    <d v="2010-07-26T00:00:00"/>
    <x v="4"/>
    <d v="1899-12-30T10:27:00"/>
    <d v="1899-12-30T10:56:00"/>
    <x v="41"/>
    <n v="2"/>
    <n v="2"/>
    <n v="4"/>
    <x v="3"/>
    <x v="0"/>
    <s v="La Dulce, Isla Natividad Baja California Sur"/>
    <x v="0"/>
    <n v="39.599999999999994"/>
    <n v="12"/>
    <n v="44.55"/>
    <n v="13.5"/>
    <n v="44.55"/>
    <n v="13.5"/>
    <s v="n/d"/>
    <s v="n/d"/>
    <x v="0"/>
    <x v="96"/>
    <n v="57.2"/>
    <n v="14"/>
    <n v="9"/>
    <x v="1"/>
    <x v="25"/>
    <x v="23"/>
    <n v="0"/>
    <m/>
    <n v="100"/>
  </r>
  <r>
    <s v="INLADU-270710-RV-1-5-MAZ"/>
    <s v="Roberto Vazquez"/>
    <d v="2010-07-27T00:00:00"/>
    <x v="4"/>
    <d v="1899-12-30T09:19:00"/>
    <d v="1899-12-30T09:43:00"/>
    <x v="42"/>
    <n v="2"/>
    <n v="1"/>
    <n v="5"/>
    <x v="4"/>
    <x v="0"/>
    <s v="La Dulce, Isla Natividad Baja California Sur"/>
    <x v="0"/>
    <n v="49.5"/>
    <n v="15"/>
    <n v="56.099999999999994"/>
    <n v="17"/>
    <n v="56.099999999999994"/>
    <n v="17"/>
    <s v="n/d"/>
    <s v="n/d"/>
    <x v="95"/>
    <x v="97"/>
    <n v="55.400000000000006"/>
    <n v="13"/>
    <n v="8"/>
    <x v="1"/>
    <x v="25"/>
    <x v="23"/>
    <n v="0"/>
    <m/>
    <n v="330"/>
  </r>
  <r>
    <s v="INLADU-270710-RV-1-5-MAM"/>
    <s v="Roberto Vazquez"/>
    <d v="2010-07-27T00:00:00"/>
    <x v="4"/>
    <d v="1899-12-30T09:19:00"/>
    <d v="1899-12-30T09:43:00"/>
    <x v="42"/>
    <n v="2"/>
    <n v="1"/>
    <n v="5"/>
    <x v="4"/>
    <x v="0"/>
    <s v="La Dulce, Isla Natividad Baja California Sur"/>
    <x v="0"/>
    <n v="49.5"/>
    <n v="15"/>
    <n v="56.099999999999994"/>
    <n v="17"/>
    <n v="56.099999999999994"/>
    <n v="17"/>
    <s v="n/d"/>
    <s v="n/d"/>
    <x v="95"/>
    <x v="97"/>
    <n v="55.400000000000006"/>
    <n v="13"/>
    <n v="8"/>
    <x v="0"/>
    <x v="1"/>
    <x v="12"/>
    <n v="1"/>
    <n v="7"/>
    <n v="330"/>
  </r>
  <r>
    <s v="INLADU-270710-RV-1-5-MAM"/>
    <s v="Roberto Vazquez"/>
    <d v="2010-07-27T00:00:00"/>
    <x v="4"/>
    <d v="1899-12-30T09:19:00"/>
    <d v="1899-12-30T09:43:00"/>
    <x v="42"/>
    <n v="2"/>
    <n v="1"/>
    <n v="5"/>
    <x v="4"/>
    <x v="0"/>
    <s v="La Dulce, Isla Natividad Baja California Sur"/>
    <x v="0"/>
    <n v="49.5"/>
    <n v="15"/>
    <n v="56.099999999999994"/>
    <n v="17"/>
    <n v="56.099999999999994"/>
    <n v="17"/>
    <s v="n/d"/>
    <s v="n/d"/>
    <x v="95"/>
    <x v="97"/>
    <n v="55.400000000000006"/>
    <n v="13"/>
    <n v="8"/>
    <x v="0"/>
    <x v="2"/>
    <x v="11"/>
    <n v="1"/>
    <n v="11"/>
    <n v="330"/>
  </r>
  <r>
    <s v="INLADU-270710-RV-1-5-MAM"/>
    <s v="Roberto Vazquez"/>
    <d v="2010-07-27T00:00:00"/>
    <x v="4"/>
    <d v="1899-12-30T09:19:00"/>
    <d v="1899-12-30T09:43:00"/>
    <x v="42"/>
    <n v="2"/>
    <n v="1"/>
    <n v="5"/>
    <x v="4"/>
    <x v="0"/>
    <s v="La Dulce, Isla Natividad Baja California Sur"/>
    <x v="0"/>
    <n v="49.5"/>
    <n v="15"/>
    <n v="56.099999999999994"/>
    <n v="17"/>
    <n v="56.099999999999994"/>
    <n v="17"/>
    <s v="n/d"/>
    <s v="n/d"/>
    <x v="95"/>
    <x v="97"/>
    <n v="55.400000000000006"/>
    <n v="13"/>
    <n v="8"/>
    <x v="0"/>
    <x v="2"/>
    <x v="2"/>
    <n v="1"/>
    <n v="11"/>
    <n v="330"/>
  </r>
  <r>
    <s v="INLADU-270710-RV-1-5-MAM"/>
    <s v="Roberto Vazquez"/>
    <d v="2010-07-27T00:00:00"/>
    <x v="4"/>
    <d v="1899-12-30T09:19:00"/>
    <d v="1899-12-30T09:43:00"/>
    <x v="42"/>
    <n v="2"/>
    <n v="1"/>
    <n v="5"/>
    <x v="4"/>
    <x v="0"/>
    <s v="La Dulce, Isla Natividad Baja California Sur"/>
    <x v="0"/>
    <n v="49.5"/>
    <n v="15"/>
    <n v="56.099999999999994"/>
    <n v="17"/>
    <n v="56.099999999999994"/>
    <n v="17"/>
    <s v="n/d"/>
    <s v="n/d"/>
    <x v="95"/>
    <x v="97"/>
    <n v="55.400000000000006"/>
    <n v="13"/>
    <n v="8"/>
    <x v="0"/>
    <x v="3"/>
    <x v="12"/>
    <n v="1"/>
    <n v="19"/>
    <n v="330"/>
  </r>
  <r>
    <s v="INLADU-270710-RV-1-5-MAM"/>
    <s v="Roberto Vazquez"/>
    <d v="2010-07-27T00:00:00"/>
    <x v="4"/>
    <d v="1899-12-30T09:19:00"/>
    <d v="1899-12-30T09:43:00"/>
    <x v="42"/>
    <n v="2"/>
    <n v="1"/>
    <n v="5"/>
    <x v="4"/>
    <x v="0"/>
    <s v="La Dulce, Isla Natividad Baja California Sur"/>
    <x v="0"/>
    <n v="49.5"/>
    <n v="15"/>
    <n v="56.099999999999994"/>
    <n v="17"/>
    <n v="56.099999999999994"/>
    <n v="17"/>
    <s v="n/d"/>
    <s v="n/d"/>
    <x v="95"/>
    <x v="97"/>
    <n v="55.400000000000006"/>
    <n v="13"/>
    <n v="8"/>
    <x v="0"/>
    <x v="4"/>
    <x v="7"/>
    <n v="1"/>
    <n v="24"/>
    <n v="330"/>
  </r>
  <r>
    <s v="INLAPL-280710-RV-2-4-MAM"/>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0"/>
    <x v="1"/>
    <x v="9"/>
    <n v="1"/>
    <n v="4"/>
    <n v="300"/>
  </r>
  <r>
    <s v="INLAPL-280710-RV-2-4-MAM"/>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0"/>
    <x v="1"/>
    <x v="12"/>
    <n v="1"/>
    <n v="4"/>
    <n v="300"/>
  </r>
  <r>
    <s v="INLAPL-280710-RV-2-4-MAM"/>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0"/>
    <x v="2"/>
    <x v="7"/>
    <n v="1"/>
    <n v="7"/>
    <n v="300"/>
  </r>
  <r>
    <s v="INLAPL-280710-RV-2-4-MAM"/>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0"/>
    <x v="2"/>
    <x v="10"/>
    <n v="1"/>
    <n v="7"/>
    <n v="300"/>
  </r>
  <r>
    <s v="INLAPL-280710-RV-2-4-MAM"/>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0"/>
    <x v="3"/>
    <x v="12"/>
    <n v="1"/>
    <n v="8"/>
    <n v="300"/>
  </r>
  <r>
    <s v="INLAPL-280710-RV-2-4-MAM"/>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0"/>
    <x v="3"/>
    <x v="12"/>
    <n v="1"/>
    <n v="8"/>
    <n v="300"/>
  </r>
  <r>
    <s v="INLAPL-280710-RV-2-4-MAM"/>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0"/>
    <x v="4"/>
    <x v="10"/>
    <n v="1"/>
    <n v="14"/>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1"/>
    <x v="12"/>
    <n v="1"/>
    <n v="6"/>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1"/>
    <x v="13"/>
    <n v="1"/>
    <n v="6"/>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1"/>
    <x v="16"/>
    <n v="1"/>
    <n v="6"/>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1"/>
    <x v="16"/>
    <n v="1"/>
    <n v="6"/>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2"/>
    <x v="10"/>
    <n v="1"/>
    <n v="7"/>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2"/>
    <x v="12"/>
    <n v="1"/>
    <n v="7"/>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2"/>
    <x v="16"/>
    <n v="1"/>
    <n v="7"/>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3"/>
    <x v="11"/>
    <n v="1"/>
    <n v="10"/>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3"/>
    <x v="12"/>
    <n v="1"/>
    <n v="10"/>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3"/>
    <x v="16"/>
    <n v="1"/>
    <n v="10"/>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3"/>
    <x v="14"/>
    <n v="1"/>
    <n v="10"/>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4"/>
    <x v="13"/>
    <n v="1"/>
    <n v="11"/>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4"/>
    <x v="16"/>
    <n v="1"/>
    <n v="11"/>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5"/>
    <x v="5"/>
    <n v="1"/>
    <n v="14"/>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5"/>
    <x v="5"/>
    <n v="1"/>
    <n v="14"/>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5"/>
    <x v="11"/>
    <n v="1"/>
    <n v="14"/>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5"/>
    <x v="13"/>
    <n v="1"/>
    <n v="14"/>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5"/>
    <x v="13"/>
    <n v="1"/>
    <n v="14"/>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5"/>
    <x v="13"/>
    <n v="1"/>
    <n v="14"/>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5"/>
    <x v="16"/>
    <n v="1"/>
    <n v="14"/>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5"/>
    <x v="16"/>
    <n v="1"/>
    <n v="14"/>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6"/>
    <x v="11"/>
    <n v="1"/>
    <n v="16"/>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6"/>
    <x v="13"/>
    <n v="1"/>
    <n v="16"/>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6"/>
    <x v="14"/>
    <n v="1"/>
    <n v="16"/>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7"/>
    <x v="10"/>
    <n v="1"/>
    <n v="17"/>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8"/>
    <x v="12"/>
    <n v="1"/>
    <n v="18"/>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8"/>
    <x v="13"/>
    <n v="1"/>
    <n v="18"/>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8"/>
    <x v="13"/>
    <n v="1"/>
    <n v="18"/>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9"/>
    <x v="14"/>
    <n v="1"/>
    <n v="19"/>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9"/>
    <x v="14"/>
    <n v="1"/>
    <n v="19"/>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10"/>
    <x v="12"/>
    <n v="1"/>
    <n v="22"/>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10"/>
    <x v="16"/>
    <n v="1"/>
    <n v="22"/>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10"/>
    <x v="16"/>
    <n v="1"/>
    <n v="22"/>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10"/>
    <x v="14"/>
    <n v="1"/>
    <n v="22"/>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11"/>
    <x v="12"/>
    <n v="1"/>
    <n v="26"/>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11"/>
    <x v="16"/>
    <n v="1"/>
    <n v="26"/>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11"/>
    <x v="14"/>
    <n v="1"/>
    <n v="26"/>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11"/>
    <x v="14"/>
    <n v="1"/>
    <n v="26"/>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12"/>
    <x v="9"/>
    <n v="1"/>
    <n v="34"/>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12"/>
    <x v="12"/>
    <n v="1"/>
    <n v="34"/>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12"/>
    <x v="12"/>
    <n v="1"/>
    <n v="34"/>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12"/>
    <x v="12"/>
    <n v="1"/>
    <n v="34"/>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12"/>
    <x v="13"/>
    <n v="1"/>
    <n v="34"/>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12"/>
    <x v="16"/>
    <n v="1"/>
    <n v="34"/>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13"/>
    <x v="12"/>
    <n v="1"/>
    <n v="39"/>
    <n v="300"/>
  </r>
  <r>
    <s v="INLAPL-280710-RV-2-4-MAZ"/>
    <s v="Roberto Vazquez"/>
    <d v="2010-07-28T00:00:00"/>
    <x v="4"/>
    <d v="1899-12-30T10:01:00"/>
    <d v="1899-12-30T10:51:00"/>
    <x v="3"/>
    <n v="2"/>
    <n v="2"/>
    <n v="4"/>
    <x v="3"/>
    <x v="1"/>
    <s v="La Plana/Las Cuevas, Isla Natividad, Baja California Sur"/>
    <x v="1"/>
    <n v="23.099999999999998"/>
    <n v="7"/>
    <n v="13.2"/>
    <n v="4"/>
    <n v="23.099999999999998"/>
    <n v="7"/>
    <s v="n/d"/>
    <s v="n/d"/>
    <x v="96"/>
    <x v="98"/>
    <n v="55.400000000000006"/>
    <n v="13"/>
    <n v="6"/>
    <x v="1"/>
    <x v="14"/>
    <x v="4"/>
    <n v="1"/>
    <n v="42"/>
    <n v="300"/>
  </r>
  <r>
    <s v="INLADU-270710-JF-1-6-MAM"/>
    <s v="Jesus Flores"/>
    <d v="2010-07-27T00:00:00"/>
    <x v="4"/>
    <d v="1899-12-30T09:08:00"/>
    <d v="1899-12-30T09:31:00"/>
    <x v="43"/>
    <n v="2"/>
    <n v="1"/>
    <n v="6"/>
    <x v="5"/>
    <x v="0"/>
    <s v="La Dulce, Isla Natividad Baja California Sur"/>
    <x v="0"/>
    <n v="60.059999999999995"/>
    <n v="18.2"/>
    <n v="51.809999999999995"/>
    <n v="15.7"/>
    <n v="60.059999999999995"/>
    <n v="18.2"/>
    <s v="n/d"/>
    <s v="n/d"/>
    <x v="97"/>
    <x v="99"/>
    <n v="55.400000000000006"/>
    <n v="13"/>
    <n v="10"/>
    <x v="0"/>
    <x v="25"/>
    <x v="23"/>
    <n v="0"/>
    <m/>
    <n v="0"/>
  </r>
  <r>
    <s v="INLADU-270710-JF-1-6-MAZ"/>
    <s v="Jesus Flores"/>
    <d v="2010-07-27T00:00:00"/>
    <x v="4"/>
    <d v="1899-12-30T09:08:00"/>
    <d v="1899-12-30T09:31:00"/>
    <x v="43"/>
    <n v="2"/>
    <n v="1"/>
    <n v="6"/>
    <x v="5"/>
    <x v="0"/>
    <s v="La Dulce, Isla Natividad Baja California Sur"/>
    <x v="0"/>
    <n v="60.059999999999995"/>
    <n v="18.2"/>
    <n v="51.809999999999995"/>
    <n v="15.7"/>
    <n v="60.059999999999995"/>
    <n v="18.2"/>
    <s v="n/d"/>
    <s v="n/d"/>
    <x v="97"/>
    <x v="99"/>
    <n v="55.400000000000006"/>
    <n v="13"/>
    <n v="10"/>
    <x v="1"/>
    <x v="25"/>
    <x v="23"/>
    <n v="0"/>
    <m/>
    <n v="0"/>
  </r>
  <r>
    <s v="INLAPL-270710-JF-2-2-MAZ"/>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1"/>
    <x v="1"/>
    <x v="20"/>
    <n v="1"/>
    <n v="8"/>
    <n v="300"/>
  </r>
  <r>
    <s v="INLAPL-270710-JF-2-2-MAZ"/>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1"/>
    <x v="1"/>
    <x v="21"/>
    <n v="1"/>
    <n v="8"/>
    <n v="300"/>
  </r>
  <r>
    <s v="INLAPL-270710-JF-2-2-MAZ"/>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1"/>
    <x v="2"/>
    <x v="16"/>
    <n v="1"/>
    <n v="15"/>
    <n v="300"/>
  </r>
  <r>
    <s v="INLAPL-270710-JF-2-2-MAZ"/>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1"/>
    <x v="2"/>
    <x v="18"/>
    <n v="1"/>
    <n v="15"/>
    <n v="300"/>
  </r>
  <r>
    <s v="INLAPL-270710-JF-2-2-MAZ"/>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1"/>
    <x v="2"/>
    <x v="18"/>
    <n v="1"/>
    <n v="32"/>
    <n v="300"/>
  </r>
  <r>
    <s v="INLAPL-270710-JF-2-2-MAZ"/>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1"/>
    <x v="2"/>
    <x v="20"/>
    <n v="1"/>
    <n v="32"/>
    <n v="300"/>
  </r>
  <r>
    <s v="INLAPL-270710-JF-2-2-MAM"/>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0"/>
    <x v="1"/>
    <x v="18"/>
    <n v="1"/>
    <n v="2"/>
    <n v="300"/>
  </r>
  <r>
    <s v="INLAPL-270710-JF-2-2-MAM"/>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0"/>
    <x v="2"/>
    <x v="18"/>
    <n v="1"/>
    <n v="3"/>
    <n v="300"/>
  </r>
  <r>
    <s v="INLAPL-270710-JF-2-2-MAM"/>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0"/>
    <x v="2"/>
    <x v="19"/>
    <n v="1"/>
    <n v="3"/>
    <n v="300"/>
  </r>
  <r>
    <s v="INLAPL-270710-JF-2-2-MAM"/>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0"/>
    <x v="3"/>
    <x v="14"/>
    <n v="1"/>
    <n v="6"/>
    <n v="300"/>
  </r>
  <r>
    <s v="INLAPL-270710-JF-2-2-MAM"/>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0"/>
    <x v="3"/>
    <x v="18"/>
    <n v="1"/>
    <n v="6"/>
    <n v="300"/>
  </r>
  <r>
    <s v="INLAPL-270710-JF-2-2-MAM"/>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0"/>
    <x v="4"/>
    <x v="16"/>
    <n v="1"/>
    <n v="10"/>
    <n v="300"/>
  </r>
  <r>
    <s v="INLAPL-270710-JF-2-2-MAM"/>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0"/>
    <x v="4"/>
    <x v="17"/>
    <n v="1"/>
    <n v="10"/>
    <n v="300"/>
  </r>
  <r>
    <s v="INLAPL-270710-JF-2-2-MAM"/>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0"/>
    <x v="4"/>
    <x v="18"/>
    <n v="1"/>
    <n v="10"/>
    <n v="300"/>
  </r>
  <r>
    <s v="INLAPL-270710-JF-2-2-MAM"/>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0"/>
    <x v="5"/>
    <x v="12"/>
    <n v="1"/>
    <n v="13"/>
    <n v="300"/>
  </r>
  <r>
    <s v="INLAPL-270710-JF-2-2-MAM"/>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0"/>
    <x v="5"/>
    <x v="19"/>
    <n v="1"/>
    <n v="13"/>
    <n v="300"/>
  </r>
  <r>
    <s v="INLAPL-270710-JF-2-2-MAM"/>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0"/>
    <x v="6"/>
    <x v="10"/>
    <n v="1"/>
    <n v="14"/>
    <n v="300"/>
  </r>
  <r>
    <s v="INLAPL-270710-JF-2-2-MAM"/>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0"/>
    <x v="6"/>
    <x v="14"/>
    <n v="1"/>
    <n v="14"/>
    <n v="300"/>
  </r>
  <r>
    <s v="INLAPL-270710-JF-2-2-MAM"/>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0"/>
    <x v="7"/>
    <x v="12"/>
    <n v="1"/>
    <n v="16"/>
    <n v="300"/>
  </r>
  <r>
    <s v="INLAPL-270710-JF-2-2-MAM"/>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0"/>
    <x v="7"/>
    <x v="14"/>
    <n v="1"/>
    <n v="16"/>
    <n v="300"/>
  </r>
  <r>
    <s v="INLAPL-270710-JF-2-2-MAM"/>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0"/>
    <x v="7"/>
    <x v="18"/>
    <n v="1"/>
    <n v="16"/>
    <n v="300"/>
  </r>
  <r>
    <s v="INLAPL-270710-JF-2-2-MAM"/>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0"/>
    <x v="8"/>
    <x v="16"/>
    <n v="1"/>
    <n v="20"/>
    <n v="300"/>
  </r>
  <r>
    <s v="INLAPL-270710-JF-2-2-MAM"/>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0"/>
    <x v="9"/>
    <x v="19"/>
    <n v="1"/>
    <n v="25"/>
    <n v="300"/>
  </r>
  <r>
    <s v="INLAPL-270710-JF-2-2-MAM"/>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0"/>
    <x v="9"/>
    <x v="20"/>
    <n v="1"/>
    <n v="25"/>
    <n v="300"/>
  </r>
  <r>
    <s v="INLAPL-270710-JF-2-2-MAM"/>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0"/>
    <x v="10"/>
    <x v="13"/>
    <n v="1"/>
    <n v="29"/>
    <n v="300"/>
  </r>
  <r>
    <s v="INLAPL-270710-JF-2-2-MAM"/>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0"/>
    <x v="10"/>
    <x v="14"/>
    <n v="1"/>
    <n v="29"/>
    <n v="300"/>
  </r>
  <r>
    <s v="INLAPL-270710-JF-2-2-MAM"/>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0"/>
    <x v="10"/>
    <x v="18"/>
    <n v="1"/>
    <n v="29"/>
    <n v="300"/>
  </r>
  <r>
    <s v="INLAPL-270710-JF-2-2-MAM"/>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0"/>
    <x v="11"/>
    <x v="8"/>
    <n v="1"/>
    <n v="32"/>
    <n v="300"/>
  </r>
  <r>
    <s v="INLAPL-270710-JF-2-2-MAM"/>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0"/>
    <x v="11"/>
    <x v="13"/>
    <n v="1"/>
    <n v="32"/>
    <n v="300"/>
  </r>
  <r>
    <s v="INLAPL-270710-JF-2-2-MAM"/>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0"/>
    <x v="12"/>
    <x v="17"/>
    <n v="1"/>
    <n v="36"/>
    <n v="300"/>
  </r>
  <r>
    <s v="INLAPL-270710-JF-2-2-MAM"/>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0"/>
    <x v="12"/>
    <x v="17"/>
    <n v="1"/>
    <n v="36"/>
    <n v="300"/>
  </r>
  <r>
    <s v="INLAPL-270710-JF-2-2-MAM"/>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0"/>
    <x v="12"/>
    <x v="18"/>
    <n v="1"/>
    <n v="36"/>
    <n v="300"/>
  </r>
  <r>
    <s v="INLAPL-270710-JF-2-2-MAM"/>
    <s v="Jesus Flores"/>
    <d v="2010-07-27T00:00:00"/>
    <x v="4"/>
    <d v="1899-12-30T09:53:00"/>
    <d v="1899-12-30T10:30:00"/>
    <x v="34"/>
    <n v="2"/>
    <n v="2"/>
    <n v="1"/>
    <x v="1"/>
    <x v="1"/>
    <s v="La Plana/Las Cuevas, Isla Natividad, Baja California Sur"/>
    <x v="1"/>
    <n v="36.959999999999994"/>
    <n v="11.2"/>
    <n v="26.4"/>
    <n v="8"/>
    <n v="36.959999999999994"/>
    <n v="11.2"/>
    <s v="n/d"/>
    <s v="n/d"/>
    <x v="98"/>
    <x v="100"/>
    <n v="55.400000000000006"/>
    <n v="13"/>
    <n v="8"/>
    <x v="0"/>
    <x v="13"/>
    <x v="14"/>
    <n v="1"/>
    <n v="37"/>
    <n v="300"/>
  </r>
  <r>
    <s v="INLAPL-270710-RV-2-1-MAM"/>
    <s v="Roberto Vazquez"/>
    <d v="2010-07-27T00:00:00"/>
    <x v="4"/>
    <d v="1899-12-30T10:46:00"/>
    <d v="1899-12-30T11:24:00"/>
    <x v="13"/>
    <n v="2"/>
    <n v="2"/>
    <n v="1"/>
    <x v="0"/>
    <x v="1"/>
    <s v="La Plana/Las Cuevas, Isla Natividad, Baja California Sur"/>
    <x v="1"/>
    <n v="26.4"/>
    <n v="8"/>
    <n v="22.11"/>
    <n v="6.7"/>
    <n v="26.4"/>
    <n v="8"/>
    <s v="n/d"/>
    <s v="n/d"/>
    <x v="99"/>
    <x v="101"/>
    <n v="55.400000000000006"/>
    <n v="13"/>
    <n v="10"/>
    <x v="0"/>
    <x v="1"/>
    <x v="10"/>
    <n v="1"/>
    <n v="6"/>
    <n v="330"/>
  </r>
  <r>
    <s v="INLAPL-270710-RV-2-1-MAM"/>
    <s v="Roberto Vazquez"/>
    <d v="2010-07-27T00:00:00"/>
    <x v="4"/>
    <d v="1899-12-30T10:46:00"/>
    <d v="1899-12-30T11:24:00"/>
    <x v="13"/>
    <n v="2"/>
    <n v="2"/>
    <n v="1"/>
    <x v="0"/>
    <x v="1"/>
    <s v="La Plana/Las Cuevas, Isla Natividad, Baja California Sur"/>
    <x v="1"/>
    <n v="26.4"/>
    <n v="8"/>
    <n v="22.11"/>
    <n v="6.7"/>
    <n v="26.4"/>
    <n v="8"/>
    <s v="n/d"/>
    <s v="n/d"/>
    <x v="99"/>
    <x v="101"/>
    <n v="55.400000000000006"/>
    <n v="13"/>
    <n v="10"/>
    <x v="0"/>
    <x v="1"/>
    <x v="13"/>
    <n v="1"/>
    <n v="6"/>
    <n v="330"/>
  </r>
  <r>
    <s v="INLAPL-270710-RV-2-1-MAM"/>
    <s v="Roberto Vazquez"/>
    <d v="2010-07-27T00:00:00"/>
    <x v="4"/>
    <d v="1899-12-30T10:46:00"/>
    <d v="1899-12-30T11:24:00"/>
    <x v="13"/>
    <n v="2"/>
    <n v="2"/>
    <n v="1"/>
    <x v="0"/>
    <x v="1"/>
    <s v="La Plana/Las Cuevas, Isla Natividad, Baja California Sur"/>
    <x v="1"/>
    <n v="26.4"/>
    <n v="8"/>
    <n v="22.11"/>
    <n v="6.7"/>
    <n v="26.4"/>
    <n v="8"/>
    <s v="n/d"/>
    <s v="n/d"/>
    <x v="99"/>
    <x v="101"/>
    <n v="55.400000000000006"/>
    <n v="13"/>
    <n v="10"/>
    <x v="0"/>
    <x v="2"/>
    <x v="11"/>
    <n v="1"/>
    <n v="10"/>
    <n v="330"/>
  </r>
  <r>
    <s v="INLAPL-270710-RV-2-1-MAM"/>
    <s v="Roberto Vazquez"/>
    <d v="2010-07-27T00:00:00"/>
    <x v="4"/>
    <d v="1899-12-30T10:46:00"/>
    <d v="1899-12-30T11:24:00"/>
    <x v="13"/>
    <n v="2"/>
    <n v="2"/>
    <n v="1"/>
    <x v="0"/>
    <x v="1"/>
    <s v="La Plana/Las Cuevas, Isla Natividad, Baja California Sur"/>
    <x v="1"/>
    <n v="26.4"/>
    <n v="8"/>
    <n v="22.11"/>
    <n v="6.7"/>
    <n v="26.4"/>
    <n v="8"/>
    <s v="n/d"/>
    <s v="n/d"/>
    <x v="99"/>
    <x v="101"/>
    <n v="55.400000000000006"/>
    <n v="13"/>
    <n v="10"/>
    <x v="0"/>
    <x v="3"/>
    <x v="8"/>
    <n v="1"/>
    <n v="12"/>
    <n v="330"/>
  </r>
  <r>
    <s v="INLAPL-270710-RV-2-1-MAM"/>
    <s v="Roberto Vazquez"/>
    <d v="2010-07-27T00:00:00"/>
    <x v="4"/>
    <d v="1899-12-30T10:46:00"/>
    <d v="1899-12-30T11:24:00"/>
    <x v="13"/>
    <n v="2"/>
    <n v="2"/>
    <n v="1"/>
    <x v="0"/>
    <x v="1"/>
    <s v="La Plana/Las Cuevas, Isla Natividad, Baja California Sur"/>
    <x v="1"/>
    <n v="26.4"/>
    <n v="8"/>
    <n v="22.11"/>
    <n v="6.7"/>
    <n v="26.4"/>
    <n v="8"/>
    <s v="n/d"/>
    <s v="n/d"/>
    <x v="99"/>
    <x v="101"/>
    <n v="55.400000000000006"/>
    <n v="13"/>
    <n v="10"/>
    <x v="0"/>
    <x v="3"/>
    <x v="10"/>
    <n v="1"/>
    <n v="12"/>
    <n v="330"/>
  </r>
  <r>
    <s v="INLAPL-270710-RV-2-1-MAM"/>
    <s v="Roberto Vazquez"/>
    <d v="2010-07-27T00:00:00"/>
    <x v="4"/>
    <d v="1899-12-30T10:46:00"/>
    <d v="1899-12-30T11:24:00"/>
    <x v="13"/>
    <n v="2"/>
    <n v="2"/>
    <n v="1"/>
    <x v="0"/>
    <x v="1"/>
    <s v="La Plana/Las Cuevas, Isla Natividad, Baja California Sur"/>
    <x v="1"/>
    <n v="26.4"/>
    <n v="8"/>
    <n v="22.11"/>
    <n v="6.7"/>
    <n v="26.4"/>
    <n v="8"/>
    <s v="n/d"/>
    <s v="n/d"/>
    <x v="99"/>
    <x v="101"/>
    <n v="55.400000000000006"/>
    <n v="13"/>
    <n v="10"/>
    <x v="0"/>
    <x v="3"/>
    <x v="12"/>
    <n v="1"/>
    <n v="12"/>
    <n v="330"/>
  </r>
  <r>
    <s v="INLAPL-270710-RV-2-1-MAM"/>
    <s v="Roberto Vazquez"/>
    <d v="2010-07-27T00:00:00"/>
    <x v="4"/>
    <d v="1899-12-30T10:46:00"/>
    <d v="1899-12-30T11:24:00"/>
    <x v="13"/>
    <n v="2"/>
    <n v="2"/>
    <n v="1"/>
    <x v="0"/>
    <x v="1"/>
    <s v="La Plana/Las Cuevas, Isla Natividad, Baja California Sur"/>
    <x v="1"/>
    <n v="26.4"/>
    <n v="8"/>
    <n v="22.11"/>
    <n v="6.7"/>
    <n v="26.4"/>
    <n v="8"/>
    <s v="n/d"/>
    <s v="n/d"/>
    <x v="99"/>
    <x v="101"/>
    <n v="55.400000000000006"/>
    <n v="13"/>
    <n v="10"/>
    <x v="0"/>
    <x v="4"/>
    <x v="11"/>
    <n v="1"/>
    <n v="18"/>
    <n v="330"/>
  </r>
  <r>
    <s v="INLAPL-270710-RV-2-1-MAZ"/>
    <s v="Roberto Vazquez"/>
    <d v="2010-07-27T00:00:00"/>
    <x v="4"/>
    <d v="1899-12-30T10:46:00"/>
    <d v="1899-12-30T11:24:00"/>
    <x v="13"/>
    <n v="2"/>
    <n v="2"/>
    <n v="1"/>
    <x v="0"/>
    <x v="1"/>
    <s v="La Plana/Las Cuevas, Isla Natividad, Baja California Sur"/>
    <x v="1"/>
    <n v="26.4"/>
    <n v="8"/>
    <n v="22.11"/>
    <n v="6.7"/>
    <n v="26.4"/>
    <n v="8"/>
    <s v="n/d"/>
    <s v="n/d"/>
    <x v="99"/>
    <x v="101"/>
    <n v="55.400000000000006"/>
    <n v="13"/>
    <n v="10"/>
    <x v="1"/>
    <x v="1"/>
    <x v="12"/>
    <n v="1"/>
    <n v="9"/>
    <n v="330"/>
  </r>
  <r>
    <s v="INLAPL-270710-RV-2-1-MAZ"/>
    <s v="Roberto Vazquez"/>
    <d v="2010-07-27T00:00:00"/>
    <x v="4"/>
    <d v="1899-12-30T10:46:00"/>
    <d v="1899-12-30T11:24:00"/>
    <x v="13"/>
    <n v="2"/>
    <n v="2"/>
    <n v="1"/>
    <x v="0"/>
    <x v="1"/>
    <s v="La Plana/Las Cuevas, Isla Natividad, Baja California Sur"/>
    <x v="1"/>
    <n v="26.4"/>
    <n v="8"/>
    <n v="22.11"/>
    <n v="6.7"/>
    <n v="26.4"/>
    <n v="8"/>
    <s v="n/d"/>
    <s v="n/d"/>
    <x v="99"/>
    <x v="101"/>
    <n v="55.400000000000006"/>
    <n v="13"/>
    <n v="10"/>
    <x v="1"/>
    <x v="1"/>
    <x v="16"/>
    <n v="1"/>
    <n v="9"/>
    <n v="330"/>
  </r>
  <r>
    <s v="INLAPL-270710-RV-2-1-MAZ"/>
    <s v="Roberto Vazquez"/>
    <d v="2010-07-27T00:00:00"/>
    <x v="4"/>
    <d v="1899-12-30T10:46:00"/>
    <d v="1899-12-30T11:24:00"/>
    <x v="13"/>
    <n v="2"/>
    <n v="2"/>
    <n v="1"/>
    <x v="0"/>
    <x v="1"/>
    <s v="La Plana/Las Cuevas, Isla Natividad, Baja California Sur"/>
    <x v="1"/>
    <n v="26.4"/>
    <n v="8"/>
    <n v="22.11"/>
    <n v="6.7"/>
    <n v="26.4"/>
    <n v="8"/>
    <s v="n/d"/>
    <s v="n/d"/>
    <x v="99"/>
    <x v="101"/>
    <n v="55.400000000000006"/>
    <n v="13"/>
    <n v="10"/>
    <x v="1"/>
    <x v="1"/>
    <x v="17"/>
    <n v="1"/>
    <n v="9"/>
    <n v="330"/>
  </r>
  <r>
    <s v="INLAPL-270710-RV-2-1-MAZ"/>
    <s v="Roberto Vazquez"/>
    <d v="2010-07-27T00:00:00"/>
    <x v="4"/>
    <d v="1899-12-30T10:46:00"/>
    <d v="1899-12-30T11:24:00"/>
    <x v="13"/>
    <n v="2"/>
    <n v="2"/>
    <n v="1"/>
    <x v="0"/>
    <x v="1"/>
    <s v="La Plana/Las Cuevas, Isla Natividad, Baja California Sur"/>
    <x v="1"/>
    <n v="26.4"/>
    <n v="8"/>
    <n v="22.11"/>
    <n v="6.7"/>
    <n v="26.4"/>
    <n v="8"/>
    <s v="n/d"/>
    <s v="n/d"/>
    <x v="99"/>
    <x v="101"/>
    <n v="55.400000000000006"/>
    <n v="13"/>
    <n v="10"/>
    <x v="1"/>
    <x v="1"/>
    <x v="17"/>
    <n v="1"/>
    <n v="9"/>
    <n v="330"/>
  </r>
  <r>
    <s v="INLAPL-270710-RV-2-1-MAZ"/>
    <s v="Roberto Vazquez"/>
    <d v="2010-07-27T00:00:00"/>
    <x v="4"/>
    <d v="1899-12-30T10:46:00"/>
    <d v="1899-12-30T11:24:00"/>
    <x v="13"/>
    <n v="2"/>
    <n v="2"/>
    <n v="1"/>
    <x v="0"/>
    <x v="1"/>
    <s v="La Plana/Las Cuevas, Isla Natividad, Baja California Sur"/>
    <x v="1"/>
    <n v="26.4"/>
    <n v="8"/>
    <n v="22.11"/>
    <n v="6.7"/>
    <n v="26.4"/>
    <n v="8"/>
    <s v="n/d"/>
    <s v="n/d"/>
    <x v="99"/>
    <x v="101"/>
    <n v="55.400000000000006"/>
    <n v="13"/>
    <n v="10"/>
    <x v="1"/>
    <x v="2"/>
    <x v="16"/>
    <n v="1"/>
    <n v="16"/>
    <n v="330"/>
  </r>
  <r>
    <s v="INLAPL-270710-RV-2-1-MAZ"/>
    <s v="Roberto Vazquez"/>
    <d v="2010-07-27T00:00:00"/>
    <x v="4"/>
    <d v="1899-12-30T10:46:00"/>
    <d v="1899-12-30T11:24:00"/>
    <x v="13"/>
    <n v="2"/>
    <n v="2"/>
    <n v="1"/>
    <x v="0"/>
    <x v="1"/>
    <s v="La Plana/Las Cuevas, Isla Natividad, Baja California Sur"/>
    <x v="1"/>
    <n v="26.4"/>
    <n v="8"/>
    <n v="22.11"/>
    <n v="6.7"/>
    <n v="26.4"/>
    <n v="8"/>
    <s v="n/d"/>
    <s v="n/d"/>
    <x v="99"/>
    <x v="101"/>
    <n v="55.400000000000006"/>
    <n v="13"/>
    <n v="10"/>
    <x v="1"/>
    <x v="2"/>
    <x v="16"/>
    <n v="1"/>
    <n v="16"/>
    <n v="330"/>
  </r>
  <r>
    <s v="INLAPL-270710-RV-2-1-MAZ"/>
    <s v="Roberto Vazquez"/>
    <d v="2010-07-27T00:00:00"/>
    <x v="4"/>
    <d v="1899-12-30T10:46:00"/>
    <d v="1899-12-30T11:24:00"/>
    <x v="13"/>
    <n v="2"/>
    <n v="2"/>
    <n v="1"/>
    <x v="0"/>
    <x v="1"/>
    <s v="La Plana/Las Cuevas, Isla Natividad, Baja California Sur"/>
    <x v="1"/>
    <n v="26.4"/>
    <n v="8"/>
    <n v="22.11"/>
    <n v="6.7"/>
    <n v="26.4"/>
    <n v="8"/>
    <s v="n/d"/>
    <s v="n/d"/>
    <x v="99"/>
    <x v="101"/>
    <n v="55.400000000000006"/>
    <n v="13"/>
    <n v="10"/>
    <x v="1"/>
    <x v="3"/>
    <x v="14"/>
    <n v="1"/>
    <n v="17"/>
    <n v="330"/>
  </r>
  <r>
    <s v="INLAPL-270710-RV-2-1-MAZ"/>
    <s v="Roberto Vazquez"/>
    <d v="2010-07-27T00:00:00"/>
    <x v="4"/>
    <d v="1899-12-30T10:46:00"/>
    <d v="1899-12-30T11:24:00"/>
    <x v="13"/>
    <n v="2"/>
    <n v="2"/>
    <n v="1"/>
    <x v="0"/>
    <x v="1"/>
    <s v="La Plana/Las Cuevas, Isla Natividad, Baja California Sur"/>
    <x v="1"/>
    <n v="26.4"/>
    <n v="8"/>
    <n v="22.11"/>
    <n v="6.7"/>
    <n v="26.4"/>
    <n v="8"/>
    <s v="n/d"/>
    <s v="n/d"/>
    <x v="99"/>
    <x v="101"/>
    <n v="55.400000000000006"/>
    <n v="13"/>
    <n v="10"/>
    <x v="1"/>
    <x v="3"/>
    <x v="17"/>
    <n v="1"/>
    <n v="17"/>
    <n v="330"/>
  </r>
  <r>
    <s v="INLAPL-270710-RV-2-1-MAZ"/>
    <s v="Roberto Vazquez"/>
    <d v="2010-07-27T00:00:00"/>
    <x v="4"/>
    <d v="1899-12-30T10:46:00"/>
    <d v="1899-12-30T11:24:00"/>
    <x v="13"/>
    <n v="2"/>
    <n v="2"/>
    <n v="1"/>
    <x v="0"/>
    <x v="1"/>
    <s v="La Plana/Las Cuevas, Isla Natividad, Baja California Sur"/>
    <x v="1"/>
    <n v="26.4"/>
    <n v="8"/>
    <n v="22.11"/>
    <n v="6.7"/>
    <n v="26.4"/>
    <n v="8"/>
    <s v="n/d"/>
    <s v="n/d"/>
    <x v="99"/>
    <x v="101"/>
    <n v="55.400000000000006"/>
    <n v="13"/>
    <n v="10"/>
    <x v="1"/>
    <x v="3"/>
    <x v="18"/>
    <n v="1"/>
    <n v="17"/>
    <n v="330"/>
  </r>
  <r>
    <s v="INLAPL-270710-RV-2-1-MAZ"/>
    <s v="Roberto Vazquez"/>
    <d v="2010-07-27T00:00:00"/>
    <x v="4"/>
    <d v="1899-12-30T10:46:00"/>
    <d v="1899-12-30T11:24:00"/>
    <x v="13"/>
    <n v="2"/>
    <n v="2"/>
    <n v="1"/>
    <x v="0"/>
    <x v="1"/>
    <s v="La Plana/Las Cuevas, Isla Natividad, Baja California Sur"/>
    <x v="1"/>
    <n v="26.4"/>
    <n v="8"/>
    <n v="22.11"/>
    <n v="6.7"/>
    <n v="26.4"/>
    <n v="8"/>
    <s v="n/d"/>
    <s v="n/d"/>
    <x v="99"/>
    <x v="101"/>
    <n v="55.400000000000006"/>
    <n v="13"/>
    <n v="10"/>
    <x v="1"/>
    <x v="3"/>
    <x v="18"/>
    <n v="1"/>
    <n v="17"/>
    <n v="330"/>
  </r>
  <r>
    <s v="INLAPL-270710-RV-2-1-MAZ"/>
    <s v="Roberto Vazquez"/>
    <d v="2010-07-27T00:00:00"/>
    <x v="4"/>
    <d v="1899-12-30T10:46:00"/>
    <d v="1899-12-30T11:24:00"/>
    <x v="13"/>
    <n v="2"/>
    <n v="2"/>
    <n v="1"/>
    <x v="0"/>
    <x v="1"/>
    <s v="La Plana/Las Cuevas, Isla Natividad, Baja California Sur"/>
    <x v="1"/>
    <n v="26.4"/>
    <n v="8"/>
    <n v="22.11"/>
    <n v="6.7"/>
    <n v="26.4"/>
    <n v="8"/>
    <s v="n/d"/>
    <s v="n/d"/>
    <x v="99"/>
    <x v="101"/>
    <n v="55.400000000000006"/>
    <n v="13"/>
    <n v="10"/>
    <x v="1"/>
    <x v="3"/>
    <x v="18"/>
    <n v="1"/>
    <n v="17"/>
    <n v="330"/>
  </r>
  <r>
    <s v="INLAPL-270710-RV-2-1-MAZ"/>
    <s v="Roberto Vazquez"/>
    <d v="2010-07-27T00:00:00"/>
    <x v="4"/>
    <d v="1899-12-30T10:46:00"/>
    <d v="1899-12-30T11:24:00"/>
    <x v="13"/>
    <n v="2"/>
    <n v="2"/>
    <n v="1"/>
    <x v="0"/>
    <x v="1"/>
    <s v="La Plana/Las Cuevas, Isla Natividad, Baja California Sur"/>
    <x v="1"/>
    <n v="26.4"/>
    <n v="8"/>
    <n v="22.11"/>
    <n v="6.7"/>
    <n v="26.4"/>
    <n v="8"/>
    <s v="n/d"/>
    <s v="n/d"/>
    <x v="99"/>
    <x v="101"/>
    <n v="55.400000000000006"/>
    <n v="13"/>
    <n v="10"/>
    <x v="1"/>
    <x v="4"/>
    <x v="17"/>
    <n v="1"/>
    <n v="18"/>
    <n v="330"/>
  </r>
  <r>
    <s v="INLAPL-270710-RV-2-1-MAZ"/>
    <s v="Roberto Vazquez"/>
    <d v="2010-07-27T00:00:00"/>
    <x v="4"/>
    <d v="1899-12-30T10:46:00"/>
    <d v="1899-12-30T11:24:00"/>
    <x v="13"/>
    <n v="2"/>
    <n v="2"/>
    <n v="1"/>
    <x v="0"/>
    <x v="1"/>
    <s v="La Plana/Las Cuevas, Isla Natividad, Baja California Sur"/>
    <x v="1"/>
    <n v="26.4"/>
    <n v="8"/>
    <n v="22.11"/>
    <n v="6.7"/>
    <n v="26.4"/>
    <n v="8"/>
    <s v="n/d"/>
    <s v="n/d"/>
    <x v="99"/>
    <x v="101"/>
    <n v="55.400000000000006"/>
    <n v="13"/>
    <n v="10"/>
    <x v="1"/>
    <x v="5"/>
    <x v="12"/>
    <n v="1"/>
    <n v="20"/>
    <n v="330"/>
  </r>
  <r>
    <s v="INLAPL-270710-RV-2-1-MAZ"/>
    <s v="Roberto Vazquez"/>
    <d v="2010-07-27T00:00:00"/>
    <x v="4"/>
    <d v="1899-12-30T10:46:00"/>
    <d v="1899-12-30T11:24:00"/>
    <x v="13"/>
    <n v="2"/>
    <n v="2"/>
    <n v="1"/>
    <x v="0"/>
    <x v="1"/>
    <s v="La Plana/Las Cuevas, Isla Natividad, Baja California Sur"/>
    <x v="1"/>
    <n v="26.4"/>
    <n v="8"/>
    <n v="22.11"/>
    <n v="6.7"/>
    <n v="26.4"/>
    <n v="8"/>
    <s v="n/d"/>
    <s v="n/d"/>
    <x v="99"/>
    <x v="101"/>
    <n v="55.400000000000006"/>
    <n v="13"/>
    <n v="10"/>
    <x v="1"/>
    <x v="5"/>
    <x v="12"/>
    <n v="1"/>
    <n v="20"/>
    <n v="330"/>
  </r>
  <r>
    <s v="INLAPL-270710-RV-2-1-MAZ"/>
    <s v="Roberto Vazquez"/>
    <d v="2010-07-27T00:00:00"/>
    <x v="4"/>
    <d v="1899-12-30T10:46:00"/>
    <d v="1899-12-30T11:24:00"/>
    <x v="13"/>
    <n v="2"/>
    <n v="2"/>
    <n v="1"/>
    <x v="0"/>
    <x v="1"/>
    <s v="La Plana/Las Cuevas, Isla Natividad, Baja California Sur"/>
    <x v="1"/>
    <n v="26.4"/>
    <n v="8"/>
    <n v="22.11"/>
    <n v="6.7"/>
    <n v="26.4"/>
    <n v="8"/>
    <s v="n/d"/>
    <s v="n/d"/>
    <x v="99"/>
    <x v="101"/>
    <n v="55.400000000000006"/>
    <n v="13"/>
    <n v="10"/>
    <x v="1"/>
    <x v="5"/>
    <x v="16"/>
    <n v="1"/>
    <n v="20"/>
    <n v="330"/>
  </r>
  <r>
    <s v="INLAPL-270710-RV-2-1-MAZ"/>
    <s v="Roberto Vazquez"/>
    <d v="2010-07-27T00:00:00"/>
    <x v="4"/>
    <d v="1899-12-30T10:46:00"/>
    <d v="1899-12-30T11:24:00"/>
    <x v="13"/>
    <n v="2"/>
    <n v="2"/>
    <n v="1"/>
    <x v="0"/>
    <x v="1"/>
    <s v="La Plana/Las Cuevas, Isla Natividad, Baja California Sur"/>
    <x v="1"/>
    <n v="26.4"/>
    <n v="8"/>
    <n v="22.11"/>
    <n v="6.7"/>
    <n v="26.4"/>
    <n v="8"/>
    <s v="n/d"/>
    <s v="n/d"/>
    <x v="99"/>
    <x v="101"/>
    <n v="55.400000000000006"/>
    <n v="13"/>
    <n v="10"/>
    <x v="1"/>
    <x v="5"/>
    <x v="17"/>
    <n v="1"/>
    <n v="20"/>
    <n v="330"/>
  </r>
  <r>
    <s v="INLAPL-270710-RV-2-1-MAZ"/>
    <s v="Roberto Vazquez"/>
    <d v="2010-07-27T00:00:00"/>
    <x v="4"/>
    <d v="1899-12-30T10:46:00"/>
    <d v="1899-12-30T11:24:00"/>
    <x v="13"/>
    <n v="2"/>
    <n v="2"/>
    <n v="1"/>
    <x v="0"/>
    <x v="1"/>
    <s v="La Plana/Las Cuevas, Isla Natividad, Baja California Sur"/>
    <x v="1"/>
    <n v="26.4"/>
    <n v="8"/>
    <n v="22.11"/>
    <n v="6.7"/>
    <n v="26.4"/>
    <n v="8"/>
    <s v="n/d"/>
    <s v="n/d"/>
    <x v="99"/>
    <x v="101"/>
    <n v="55.400000000000006"/>
    <n v="13"/>
    <n v="10"/>
    <x v="1"/>
    <x v="6"/>
    <x v="6"/>
    <n v="1"/>
    <n v="23"/>
    <n v="330"/>
  </r>
  <r>
    <s v="INLAPL-270710-RV-2-1-MAZ"/>
    <s v="Roberto Vazquez"/>
    <d v="2010-07-27T00:00:00"/>
    <x v="4"/>
    <d v="1899-12-30T10:46:00"/>
    <d v="1899-12-30T11:24:00"/>
    <x v="13"/>
    <n v="2"/>
    <n v="2"/>
    <n v="1"/>
    <x v="0"/>
    <x v="1"/>
    <s v="La Plana/Las Cuevas, Isla Natividad, Baja California Sur"/>
    <x v="1"/>
    <n v="26.4"/>
    <n v="8"/>
    <n v="22.11"/>
    <n v="6.7"/>
    <n v="26.4"/>
    <n v="8"/>
    <s v="n/d"/>
    <s v="n/d"/>
    <x v="99"/>
    <x v="101"/>
    <n v="55.400000000000006"/>
    <n v="13"/>
    <n v="10"/>
    <x v="1"/>
    <x v="6"/>
    <x v="11"/>
    <n v="1"/>
    <n v="23"/>
    <n v="330"/>
  </r>
  <r>
    <s v="INLAPL-270710-RV-2-1-MAZ"/>
    <s v="Roberto Vazquez"/>
    <d v="2010-07-27T00:00:00"/>
    <x v="4"/>
    <d v="1899-12-30T10:46:00"/>
    <d v="1899-12-30T11:24:00"/>
    <x v="13"/>
    <n v="2"/>
    <n v="2"/>
    <n v="1"/>
    <x v="0"/>
    <x v="1"/>
    <s v="La Plana/Las Cuevas, Isla Natividad, Baja California Sur"/>
    <x v="1"/>
    <n v="26.4"/>
    <n v="8"/>
    <n v="22.11"/>
    <n v="6.7"/>
    <n v="26.4"/>
    <n v="8"/>
    <s v="n/d"/>
    <s v="n/d"/>
    <x v="99"/>
    <x v="101"/>
    <n v="55.400000000000006"/>
    <n v="13"/>
    <n v="10"/>
    <x v="1"/>
    <x v="7"/>
    <x v="6"/>
    <n v="1"/>
    <n v="26"/>
    <n v="330"/>
  </r>
  <r>
    <s v="INLAPL-270710-RV-2-1-MAZ"/>
    <s v="Roberto Vazquez"/>
    <d v="2010-07-27T00:00:00"/>
    <x v="4"/>
    <d v="1899-12-30T10:46:00"/>
    <d v="1899-12-30T11:24:00"/>
    <x v="13"/>
    <n v="2"/>
    <n v="2"/>
    <n v="1"/>
    <x v="0"/>
    <x v="1"/>
    <s v="La Plana/Las Cuevas, Isla Natividad, Baja California Sur"/>
    <x v="1"/>
    <n v="26.4"/>
    <n v="8"/>
    <n v="22.11"/>
    <n v="6.7"/>
    <n v="26.4"/>
    <n v="8"/>
    <s v="n/d"/>
    <s v="n/d"/>
    <x v="99"/>
    <x v="101"/>
    <n v="55.400000000000006"/>
    <n v="13"/>
    <n v="10"/>
    <x v="1"/>
    <x v="7"/>
    <x v="16"/>
    <n v="1"/>
    <n v="26"/>
    <n v="330"/>
  </r>
  <r>
    <s v="INLAPL-280710-RV-1-3-MAZ"/>
    <s v="Roberto Vazquez"/>
    <d v="2010-07-28T00:00:00"/>
    <x v="4"/>
    <d v="1899-12-30T08:51:00"/>
    <d v="1899-12-30T09:32:00"/>
    <x v="44"/>
    <n v="2"/>
    <n v="2"/>
    <n v="3"/>
    <x v="2"/>
    <x v="1"/>
    <s v="La Plana/Las Cuevas, Isla Natividad, Baja California Sur"/>
    <x v="1"/>
    <n v="41.58"/>
    <n v="12.6"/>
    <n v="43.559999999999995"/>
    <n v="13.2"/>
    <n v="26.4"/>
    <n v="8"/>
    <s v="n/d"/>
    <s v="n/d"/>
    <x v="100"/>
    <x v="102"/>
    <n v="53.6"/>
    <n v="12"/>
    <n v="6"/>
    <x v="1"/>
    <x v="1"/>
    <x v="11"/>
    <n v="1"/>
    <n v="2"/>
    <n v="180"/>
  </r>
  <r>
    <s v="INLAPL-280710-RV-1-3-MAZ"/>
    <s v="Roberto Vazquez"/>
    <d v="2010-07-28T00:00:00"/>
    <x v="4"/>
    <d v="1899-12-30T08:51:00"/>
    <d v="1899-12-30T09:32:00"/>
    <x v="44"/>
    <n v="2"/>
    <n v="2"/>
    <n v="3"/>
    <x v="2"/>
    <x v="1"/>
    <s v="La Plana/Las Cuevas, Isla Natividad, Baja California Sur"/>
    <x v="1"/>
    <n v="41.58"/>
    <n v="12.6"/>
    <n v="43.559999999999995"/>
    <n v="13.2"/>
    <n v="26.4"/>
    <n v="8"/>
    <s v="n/d"/>
    <s v="n/d"/>
    <x v="100"/>
    <x v="102"/>
    <n v="53.6"/>
    <n v="12"/>
    <n v="6"/>
    <x v="1"/>
    <x v="1"/>
    <x v="13"/>
    <n v="1"/>
    <n v="2"/>
    <n v="180"/>
  </r>
  <r>
    <s v="INLAPL-280710-RV-1-3-MAZ"/>
    <s v="Roberto Vazquez"/>
    <d v="2010-07-28T00:00:00"/>
    <x v="4"/>
    <d v="1899-12-30T08:51:00"/>
    <d v="1899-12-30T09:32:00"/>
    <x v="44"/>
    <n v="2"/>
    <n v="2"/>
    <n v="3"/>
    <x v="2"/>
    <x v="1"/>
    <s v="La Plana/Las Cuevas, Isla Natividad, Baja California Sur"/>
    <x v="1"/>
    <n v="41.58"/>
    <n v="12.6"/>
    <n v="43.559999999999995"/>
    <n v="13.2"/>
    <n v="26.4"/>
    <n v="8"/>
    <s v="n/d"/>
    <s v="n/d"/>
    <x v="100"/>
    <x v="102"/>
    <n v="53.6"/>
    <n v="12"/>
    <n v="6"/>
    <x v="1"/>
    <x v="1"/>
    <x v="14"/>
    <n v="1"/>
    <n v="2"/>
    <n v="180"/>
  </r>
  <r>
    <s v="INLAPL-280710-RV-1-3-MAZ"/>
    <s v="Roberto Vazquez"/>
    <d v="2010-07-28T00:00:00"/>
    <x v="4"/>
    <d v="1899-12-30T08:51:00"/>
    <d v="1899-12-30T09:32:00"/>
    <x v="44"/>
    <n v="2"/>
    <n v="2"/>
    <n v="3"/>
    <x v="2"/>
    <x v="1"/>
    <s v="La Plana/Las Cuevas, Isla Natividad, Baja California Sur"/>
    <x v="1"/>
    <n v="41.58"/>
    <n v="12.6"/>
    <n v="43.559999999999995"/>
    <n v="13.2"/>
    <n v="26.4"/>
    <n v="8"/>
    <s v="n/d"/>
    <s v="n/d"/>
    <x v="100"/>
    <x v="102"/>
    <n v="53.6"/>
    <n v="12"/>
    <n v="6"/>
    <x v="1"/>
    <x v="1"/>
    <x v="14"/>
    <n v="1"/>
    <n v="2"/>
    <n v="180"/>
  </r>
  <r>
    <s v="INLAPL-280710-RV-1-3-MAZ"/>
    <s v="Roberto Vazquez"/>
    <d v="2010-07-28T00:00:00"/>
    <x v="4"/>
    <d v="1899-12-30T08:51:00"/>
    <d v="1899-12-30T09:32:00"/>
    <x v="44"/>
    <n v="2"/>
    <n v="2"/>
    <n v="3"/>
    <x v="2"/>
    <x v="1"/>
    <s v="La Plana/Las Cuevas, Isla Natividad, Baja California Sur"/>
    <x v="1"/>
    <n v="41.58"/>
    <n v="12.6"/>
    <n v="43.559999999999995"/>
    <n v="13.2"/>
    <n v="26.4"/>
    <n v="8"/>
    <s v="n/d"/>
    <s v="n/d"/>
    <x v="100"/>
    <x v="102"/>
    <n v="53.6"/>
    <n v="12"/>
    <n v="6"/>
    <x v="1"/>
    <x v="2"/>
    <x v="13"/>
    <n v="1"/>
    <n v="8"/>
    <n v="180"/>
  </r>
  <r>
    <s v="INLAPL-280710-RV-1-3-MAZ"/>
    <s v="Roberto Vazquez"/>
    <d v="2010-07-28T00:00:00"/>
    <x v="4"/>
    <d v="1899-12-30T08:51:00"/>
    <d v="1899-12-30T09:32:00"/>
    <x v="44"/>
    <n v="2"/>
    <n v="2"/>
    <n v="3"/>
    <x v="2"/>
    <x v="1"/>
    <s v="La Plana/Las Cuevas, Isla Natividad, Baja California Sur"/>
    <x v="1"/>
    <n v="41.58"/>
    <n v="12.6"/>
    <n v="43.559999999999995"/>
    <n v="13.2"/>
    <n v="26.4"/>
    <n v="8"/>
    <s v="n/d"/>
    <s v="n/d"/>
    <x v="100"/>
    <x v="102"/>
    <n v="53.6"/>
    <n v="12"/>
    <n v="6"/>
    <x v="1"/>
    <x v="2"/>
    <x v="17"/>
    <n v="1"/>
    <n v="8"/>
    <n v="180"/>
  </r>
  <r>
    <s v="INLAPL-280710-RV-1-3-MAZ"/>
    <s v="Roberto Vazquez"/>
    <d v="2010-07-28T00:00:00"/>
    <x v="4"/>
    <d v="1899-12-30T08:51:00"/>
    <d v="1899-12-30T09:32:00"/>
    <x v="44"/>
    <n v="2"/>
    <n v="2"/>
    <n v="3"/>
    <x v="2"/>
    <x v="1"/>
    <s v="La Plana/Las Cuevas, Isla Natividad, Baja California Sur"/>
    <x v="1"/>
    <n v="41.58"/>
    <n v="12.6"/>
    <n v="43.559999999999995"/>
    <n v="13.2"/>
    <n v="26.4"/>
    <n v="8"/>
    <s v="n/d"/>
    <s v="n/d"/>
    <x v="100"/>
    <x v="102"/>
    <n v="53.6"/>
    <n v="12"/>
    <n v="6"/>
    <x v="1"/>
    <x v="3"/>
    <x v="5"/>
    <n v="1"/>
    <n v="11"/>
    <n v="180"/>
  </r>
  <r>
    <s v="INLAPL-280710-RV-1-3-MAZ"/>
    <s v="Roberto Vazquez"/>
    <d v="2010-07-28T00:00:00"/>
    <x v="4"/>
    <d v="1899-12-30T08:51:00"/>
    <d v="1899-12-30T09:32:00"/>
    <x v="44"/>
    <n v="2"/>
    <n v="2"/>
    <n v="3"/>
    <x v="2"/>
    <x v="1"/>
    <s v="La Plana/Las Cuevas, Isla Natividad, Baja California Sur"/>
    <x v="1"/>
    <n v="41.58"/>
    <n v="12.6"/>
    <n v="43.559999999999995"/>
    <n v="13.2"/>
    <n v="26.4"/>
    <n v="8"/>
    <s v="n/d"/>
    <s v="n/d"/>
    <x v="100"/>
    <x v="102"/>
    <n v="53.6"/>
    <n v="12"/>
    <n v="6"/>
    <x v="1"/>
    <x v="3"/>
    <x v="16"/>
    <n v="1"/>
    <n v="11"/>
    <n v="180"/>
  </r>
  <r>
    <s v="INLAPL-280710-RV-1-3-MAZ"/>
    <s v="Roberto Vazquez"/>
    <d v="2010-07-28T00:00:00"/>
    <x v="4"/>
    <d v="1899-12-30T08:51:00"/>
    <d v="1899-12-30T09:32:00"/>
    <x v="44"/>
    <n v="2"/>
    <n v="2"/>
    <n v="3"/>
    <x v="2"/>
    <x v="1"/>
    <s v="La Plana/Las Cuevas, Isla Natividad, Baja California Sur"/>
    <x v="1"/>
    <n v="41.58"/>
    <n v="12.6"/>
    <n v="43.559999999999995"/>
    <n v="13.2"/>
    <n v="26.4"/>
    <n v="8"/>
    <s v="n/d"/>
    <s v="n/d"/>
    <x v="100"/>
    <x v="102"/>
    <n v="53.6"/>
    <n v="12"/>
    <n v="6"/>
    <x v="1"/>
    <x v="4"/>
    <x v="18"/>
    <n v="1"/>
    <n v="19"/>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1"/>
    <x v="8"/>
    <n v="1"/>
    <n v="3"/>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1"/>
    <x v="8"/>
    <n v="1"/>
    <n v="3"/>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1"/>
    <x v="12"/>
    <n v="1"/>
    <n v="3"/>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2"/>
    <x v="10"/>
    <n v="1"/>
    <n v="4"/>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3"/>
    <x v="8"/>
    <n v="1"/>
    <n v="7"/>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3"/>
    <x v="11"/>
    <n v="1"/>
    <n v="7"/>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3"/>
    <x v="12"/>
    <n v="1"/>
    <n v="7"/>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3"/>
    <x v="12"/>
    <n v="1"/>
    <n v="7"/>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4"/>
    <x v="3"/>
    <n v="1"/>
    <n v="9"/>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4"/>
    <x v="3"/>
    <n v="1"/>
    <n v="9"/>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4"/>
    <x v="12"/>
    <n v="1"/>
    <n v="9"/>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5"/>
    <x v="1"/>
    <n v="1"/>
    <n v="14"/>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5"/>
    <x v="9"/>
    <n v="1"/>
    <n v="14"/>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6"/>
    <x v="13"/>
    <n v="1"/>
    <n v="15"/>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7"/>
    <x v="11"/>
    <n v="1"/>
    <n v="17"/>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7"/>
    <x v="13"/>
    <n v="1"/>
    <n v="17"/>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8"/>
    <x v="16"/>
    <n v="1"/>
    <n v="19"/>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9"/>
    <x v="3"/>
    <n v="1"/>
    <n v="24"/>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9"/>
    <x v="12"/>
    <n v="1"/>
    <n v="24"/>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9"/>
    <x v="16"/>
    <n v="1"/>
    <n v="24"/>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9"/>
    <x v="16"/>
    <n v="1"/>
    <n v="24"/>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10"/>
    <x v="8"/>
    <n v="1"/>
    <n v="26"/>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10"/>
    <x v="12"/>
    <n v="1"/>
    <n v="26"/>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10"/>
    <x v="12"/>
    <n v="1"/>
    <n v="26"/>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10"/>
    <x v="16"/>
    <n v="1"/>
    <n v="26"/>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11"/>
    <x v="10"/>
    <n v="1"/>
    <n v="28"/>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11"/>
    <x v="12"/>
    <n v="1"/>
    <n v="28"/>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12"/>
    <x v="10"/>
    <n v="1"/>
    <n v="29"/>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13"/>
    <x v="12"/>
    <n v="1"/>
    <n v="32"/>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13"/>
    <x v="16"/>
    <n v="1"/>
    <n v="32"/>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14"/>
    <x v="9"/>
    <n v="1"/>
    <n v="36"/>
    <n v="180"/>
  </r>
  <r>
    <s v="INLAPL-280710-RV-1-3-MAM"/>
    <s v="Roberto Vazquez"/>
    <d v="2010-07-28T00:00:00"/>
    <x v="4"/>
    <d v="1899-12-30T08:51:00"/>
    <d v="1899-12-30T09:32:00"/>
    <x v="44"/>
    <n v="2"/>
    <n v="2"/>
    <n v="3"/>
    <x v="2"/>
    <x v="1"/>
    <s v="La Plana/Las Cuevas, Isla Natividad, Baja California Sur"/>
    <x v="1"/>
    <n v="41.58"/>
    <n v="12.6"/>
    <n v="43.559999999999995"/>
    <n v="13.2"/>
    <n v="26.4"/>
    <n v="8"/>
    <s v="n/d"/>
    <s v="n/d"/>
    <x v="100"/>
    <x v="102"/>
    <n v="53.6"/>
    <n v="12"/>
    <n v="6"/>
    <x v="0"/>
    <x v="14"/>
    <x v="16"/>
    <n v="1"/>
    <n v="36"/>
    <n v="180"/>
  </r>
  <r>
    <s v="INLAPL-280710-JF-1-5-MAM"/>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0"/>
    <x v="1"/>
    <x v="13"/>
    <n v="1"/>
    <n v="3"/>
    <n v="180"/>
  </r>
  <r>
    <s v="INLAPL-280710-JF-1-5-MAM"/>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0"/>
    <x v="2"/>
    <x v="7"/>
    <n v="1"/>
    <n v="7"/>
    <n v="180"/>
  </r>
  <r>
    <s v="INLAPL-280710-JF-1-5-MAM"/>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0"/>
    <x v="3"/>
    <x v="12"/>
    <n v="1"/>
    <n v="11"/>
    <n v="180"/>
  </r>
  <r>
    <s v="INLAPL-280710-JF-1-5-MAM"/>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0"/>
    <x v="4"/>
    <x v="12"/>
    <n v="1"/>
    <n v="31"/>
    <n v="180"/>
  </r>
  <r>
    <s v="INLAPL-280710-JF-1-5-MAM"/>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0"/>
    <x v="4"/>
    <x v="14"/>
    <n v="1"/>
    <n v="31"/>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1"/>
    <x v="12"/>
    <n v="1"/>
    <n v="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1"/>
    <x v="14"/>
    <n v="1"/>
    <n v="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1"/>
    <x v="18"/>
    <n v="1"/>
    <n v="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2"/>
    <x v="20"/>
    <n v="1"/>
    <n v="7"/>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3"/>
    <x v="16"/>
    <n v="1"/>
    <n v="11"/>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3"/>
    <x v="17"/>
    <n v="1"/>
    <n v="11"/>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3"/>
    <x v="18"/>
    <n v="1"/>
    <n v="11"/>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3"/>
    <x v="19"/>
    <n v="1"/>
    <n v="11"/>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3"/>
    <x v="20"/>
    <n v="1"/>
    <n v="11"/>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4"/>
    <x v="13"/>
    <n v="1"/>
    <n v="16"/>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4"/>
    <x v="17"/>
    <n v="1"/>
    <n v="16"/>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4"/>
    <x v="18"/>
    <n v="1"/>
    <n v="16"/>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4"/>
    <x v="19"/>
    <n v="1"/>
    <n v="16"/>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4"/>
    <x v="19"/>
    <n v="1"/>
    <n v="16"/>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4"/>
    <x v="21"/>
    <n v="1"/>
    <n v="16"/>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5"/>
    <x v="18"/>
    <n v="1"/>
    <n v="22"/>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6"/>
    <x v="17"/>
    <n v="1"/>
    <n v="25"/>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6"/>
    <x v="18"/>
    <n v="1"/>
    <n v="25"/>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6"/>
    <x v="20"/>
    <n v="1"/>
    <n v="25"/>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7"/>
    <x v="13"/>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7"/>
    <x v="16"/>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7"/>
    <x v="16"/>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7"/>
    <x v="14"/>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7"/>
    <x v="14"/>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7"/>
    <x v="14"/>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7"/>
    <x v="17"/>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7"/>
    <x v="17"/>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7"/>
    <x v="17"/>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7"/>
    <x v="17"/>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7"/>
    <x v="18"/>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7"/>
    <x v="18"/>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7"/>
    <x v="18"/>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7"/>
    <x v="19"/>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7"/>
    <x v="19"/>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7"/>
    <x v="19"/>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7"/>
    <x v="20"/>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7"/>
    <x v="20"/>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7"/>
    <x v="20"/>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7"/>
    <x v="21"/>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7"/>
    <x v="25"/>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7"/>
    <x v="25"/>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8"/>
    <x v="16"/>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8"/>
    <x v="14"/>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8"/>
    <x v="14"/>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8"/>
    <x v="17"/>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8"/>
    <x v="17"/>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8"/>
    <x v="17"/>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8"/>
    <x v="18"/>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8"/>
    <x v="18"/>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8"/>
    <x v="18"/>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8"/>
    <x v="19"/>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8"/>
    <x v="19"/>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8"/>
    <x v="19"/>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8"/>
    <x v="20"/>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8"/>
    <x v="20"/>
    <n v="1"/>
    <n v="33"/>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9"/>
    <x v="13"/>
    <n v="1"/>
    <n v="42"/>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9"/>
    <x v="16"/>
    <n v="1"/>
    <n v="42"/>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9"/>
    <x v="16"/>
    <n v="1"/>
    <n v="42"/>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9"/>
    <x v="14"/>
    <n v="1"/>
    <n v="42"/>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9"/>
    <x v="14"/>
    <n v="1"/>
    <n v="42"/>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9"/>
    <x v="17"/>
    <n v="1"/>
    <n v="42"/>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9"/>
    <x v="17"/>
    <n v="1"/>
    <n v="42"/>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9"/>
    <x v="17"/>
    <n v="1"/>
    <n v="42"/>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9"/>
    <x v="17"/>
    <n v="1"/>
    <n v="42"/>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9"/>
    <x v="17"/>
    <n v="1"/>
    <n v="42"/>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9"/>
    <x v="18"/>
    <n v="1"/>
    <n v="42"/>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9"/>
    <x v="18"/>
    <n v="1"/>
    <n v="42"/>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9"/>
    <x v="18"/>
    <n v="1"/>
    <n v="42"/>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9"/>
    <x v="18"/>
    <n v="1"/>
    <n v="42"/>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9"/>
    <x v="18"/>
    <n v="1"/>
    <n v="42"/>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9"/>
    <x v="19"/>
    <n v="1"/>
    <n v="42"/>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9"/>
    <x v="19"/>
    <n v="1"/>
    <n v="42"/>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9"/>
    <x v="19"/>
    <n v="1"/>
    <n v="42"/>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9"/>
    <x v="20"/>
    <n v="1"/>
    <n v="42"/>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9"/>
    <x v="20"/>
    <n v="1"/>
    <n v="42"/>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9"/>
    <x v="20"/>
    <n v="1"/>
    <n v="42"/>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9"/>
    <x v="20"/>
    <n v="1"/>
    <n v="42"/>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9"/>
    <x v="20"/>
    <n v="1"/>
    <n v="42"/>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9"/>
    <x v="21"/>
    <n v="1"/>
    <n v="42"/>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9"/>
    <x v="21"/>
    <n v="1"/>
    <n v="42"/>
    <n v="180"/>
  </r>
  <r>
    <s v="INLAPL-280710-JF-1-5-MAZ"/>
    <s v="Jesus Flores"/>
    <d v="2010-07-28T00:00:00"/>
    <x v="4"/>
    <d v="1899-12-30T09:59:00"/>
    <d v="1899-12-30T10:43:00"/>
    <x v="36"/>
    <n v="2"/>
    <n v="1"/>
    <n v="5"/>
    <x v="4"/>
    <x v="1"/>
    <s v="La Plana/Las Cuevas, Isla Natividad, Baja California Sur"/>
    <x v="1"/>
    <n v="19.139999999999997"/>
    <n v="5.8"/>
    <n v="10.889999999999999"/>
    <n v="3.3"/>
    <n v="19.139999999999997"/>
    <n v="5.8"/>
    <s v="n/d"/>
    <s v="n/d"/>
    <x v="101"/>
    <x v="103"/>
    <n v="55.400000000000006"/>
    <n v="13"/>
    <n v="5"/>
    <x v="1"/>
    <x v="9"/>
    <x v="21"/>
    <n v="1"/>
    <n v="42"/>
    <n v="180"/>
  </r>
  <r>
    <s v="INLAPL-280710-JF-2-6-MAZ"/>
    <s v="Jesus Flores"/>
    <d v="2010-07-28T00:00:00"/>
    <x v="4"/>
    <d v="1899-12-30T11:21:00"/>
    <d v="1899-12-30T12:03:00"/>
    <x v="19"/>
    <n v="2"/>
    <n v="2"/>
    <n v="6"/>
    <x v="5"/>
    <x v="1"/>
    <s v="La Plana/Las Cuevas, Isla Natividad, Baja California Sur"/>
    <x v="1"/>
    <n v="21.779999999999998"/>
    <n v="6.6"/>
    <n v="12.209999999999999"/>
    <n v="3.7"/>
    <n v="21.779999999999998"/>
    <n v="6.6"/>
    <s v="n/d"/>
    <s v="n/d"/>
    <x v="102"/>
    <x v="104"/>
    <n v="55.400000000000006"/>
    <n v="13"/>
    <n v="5"/>
    <x v="1"/>
    <x v="1"/>
    <x v="17"/>
    <n v="1"/>
    <n v="13"/>
    <n v="260"/>
  </r>
  <r>
    <s v="INLAPL-280710-JF-2-6-MAZ"/>
    <s v="Jesus Flores"/>
    <d v="2010-07-28T00:00:00"/>
    <x v="4"/>
    <d v="1899-12-30T11:21:00"/>
    <d v="1899-12-30T12:03:00"/>
    <x v="19"/>
    <n v="2"/>
    <n v="2"/>
    <n v="6"/>
    <x v="5"/>
    <x v="1"/>
    <s v="La Plana/Las Cuevas, Isla Natividad, Baja California Sur"/>
    <x v="1"/>
    <n v="21.779999999999998"/>
    <n v="6.6"/>
    <n v="12.209999999999999"/>
    <n v="3.7"/>
    <n v="21.779999999999998"/>
    <n v="6.6"/>
    <s v="n/d"/>
    <s v="n/d"/>
    <x v="102"/>
    <x v="104"/>
    <n v="55.400000000000006"/>
    <n v="13"/>
    <n v="5"/>
    <x v="1"/>
    <x v="2"/>
    <x v="14"/>
    <n v="1"/>
    <n v="37"/>
    <n v="260"/>
  </r>
  <r>
    <s v="INLAPL-280710-JF-2-6-MAZ"/>
    <s v="Jesus Flores"/>
    <d v="2010-07-28T00:00:00"/>
    <x v="4"/>
    <d v="1899-12-30T11:21:00"/>
    <d v="1899-12-30T12:03:00"/>
    <x v="19"/>
    <n v="2"/>
    <n v="2"/>
    <n v="6"/>
    <x v="5"/>
    <x v="1"/>
    <s v="La Plana/Las Cuevas, Isla Natividad, Baja California Sur"/>
    <x v="1"/>
    <n v="21.779999999999998"/>
    <n v="6.6"/>
    <n v="12.209999999999999"/>
    <n v="3.7"/>
    <n v="21.779999999999998"/>
    <n v="6.6"/>
    <s v="n/d"/>
    <s v="n/d"/>
    <x v="102"/>
    <x v="104"/>
    <n v="55.400000000000006"/>
    <n v="13"/>
    <n v="5"/>
    <x v="1"/>
    <x v="2"/>
    <x v="17"/>
    <n v="1"/>
    <n v="37"/>
    <n v="260"/>
  </r>
  <r>
    <s v="INLAPL-280710-JF-2-6-MAM"/>
    <s v="Jesus Flores"/>
    <d v="2010-07-28T00:00:00"/>
    <x v="4"/>
    <d v="1899-12-30T11:21:00"/>
    <d v="1899-12-30T12:03:00"/>
    <x v="19"/>
    <n v="2"/>
    <n v="2"/>
    <n v="6"/>
    <x v="5"/>
    <x v="1"/>
    <s v="La Plana/Las Cuevas, Isla Natividad, Baja California Sur"/>
    <x v="1"/>
    <n v="21.779999999999998"/>
    <n v="6.6"/>
    <n v="12.209999999999999"/>
    <n v="3.7"/>
    <n v="21.779999999999998"/>
    <n v="6.6"/>
    <s v="n/d"/>
    <s v="n/d"/>
    <x v="102"/>
    <x v="104"/>
    <n v="55.400000000000006"/>
    <n v="13"/>
    <n v="5"/>
    <x v="0"/>
    <x v="1"/>
    <x v="13"/>
    <n v="1"/>
    <n v="4"/>
    <n v="260"/>
  </r>
  <r>
    <s v="INREBA-290710-RV-1-1-MAM"/>
    <s v="Roberto Vazquez"/>
    <d v="2010-07-29T00:00:00"/>
    <x v="4"/>
    <d v="1899-12-30T09:14:00"/>
    <d v="1899-12-30T09:43:00"/>
    <x v="41"/>
    <n v="2"/>
    <n v="1"/>
    <n v="1"/>
    <x v="0"/>
    <x v="2"/>
    <s v="La Reventadora de Babencho, Isla Natividad Baja California Sur"/>
    <x v="0"/>
    <n v="49.5"/>
    <n v="15"/>
    <n v="46.859999999999992"/>
    <n v="14.2"/>
    <n v="49.5"/>
    <n v="15"/>
    <s v="n/d"/>
    <s v="n/d"/>
    <x v="103"/>
    <x v="105"/>
    <n v="53.6"/>
    <n v="12"/>
    <n v="4"/>
    <x v="0"/>
    <x v="1"/>
    <x v="16"/>
    <n v="1"/>
    <n v="8"/>
    <n v="330"/>
  </r>
  <r>
    <s v="INREBA-290710-RV-1-1-MAM"/>
    <s v="Roberto Vazquez"/>
    <d v="2010-07-29T00:00:00"/>
    <x v="4"/>
    <d v="1899-12-30T09:14:00"/>
    <d v="1899-12-30T09:43:00"/>
    <x v="41"/>
    <n v="2"/>
    <n v="1"/>
    <n v="1"/>
    <x v="0"/>
    <x v="2"/>
    <s v="La Reventadora de Babencho, Isla Natividad Baja California Sur"/>
    <x v="0"/>
    <n v="49.5"/>
    <n v="15"/>
    <n v="46.859999999999992"/>
    <n v="14.2"/>
    <n v="49.5"/>
    <n v="15"/>
    <s v="n/d"/>
    <s v="n/d"/>
    <x v="103"/>
    <x v="105"/>
    <n v="53.6"/>
    <n v="12"/>
    <n v="4"/>
    <x v="0"/>
    <x v="2"/>
    <x v="11"/>
    <n v="1"/>
    <n v="16"/>
    <n v="330"/>
  </r>
  <r>
    <s v="INREBA-290710-RV-1-1-MAZ"/>
    <s v="Roberto Vazquez"/>
    <d v="2010-07-29T00:00:00"/>
    <x v="4"/>
    <d v="1899-12-30T09:14:00"/>
    <d v="1899-12-30T09:43:00"/>
    <x v="41"/>
    <n v="2"/>
    <n v="1"/>
    <n v="1"/>
    <x v="0"/>
    <x v="2"/>
    <s v="La Reventadora de Babencho, Isla Natividad Baja California Sur"/>
    <x v="0"/>
    <n v="49.5"/>
    <n v="15"/>
    <n v="46.859999999999992"/>
    <n v="14.2"/>
    <n v="49.5"/>
    <n v="15"/>
    <s v="n/d"/>
    <s v="n/d"/>
    <x v="103"/>
    <x v="105"/>
    <n v="53.6"/>
    <n v="12"/>
    <n v="4"/>
    <x v="1"/>
    <x v="25"/>
    <x v="23"/>
    <n v="0"/>
    <m/>
    <n v="330"/>
  </r>
  <r>
    <s v="INREBA-290710-RV-2-2-MAZ"/>
    <s v="Roberto Vazquez"/>
    <d v="2010-07-29T00:00:00"/>
    <x v="4"/>
    <d v="1899-12-30T10:15:00"/>
    <d v="1899-12-30T10:46:00"/>
    <x v="32"/>
    <n v="2"/>
    <n v="2"/>
    <n v="2"/>
    <x v="1"/>
    <x v="2"/>
    <s v="La Reventadora de Babencho, Isla Natividad Baja California Sur"/>
    <x v="0"/>
    <n v="29.7"/>
    <n v="9"/>
    <n v="33.659999999999997"/>
    <n v="10.199999999999999"/>
    <n v="33.659999999999997"/>
    <n v="10.199999999999999"/>
    <s v="n/d"/>
    <s v="n/d"/>
    <x v="104"/>
    <x v="106"/>
    <n v="53.6"/>
    <n v="12"/>
    <n v="4"/>
    <x v="1"/>
    <x v="1"/>
    <x v="17"/>
    <n v="1"/>
    <n v="6"/>
    <n v="180"/>
  </r>
  <r>
    <s v="INREBA-290710-RV-2-2-MAM"/>
    <s v="Roberto Vazquez"/>
    <d v="2010-07-29T00:00:00"/>
    <x v="4"/>
    <d v="1899-12-30T10:15:00"/>
    <d v="1899-12-30T10:46:00"/>
    <x v="32"/>
    <n v="2"/>
    <n v="2"/>
    <n v="2"/>
    <x v="1"/>
    <x v="2"/>
    <s v="La Reventadora de Babencho, Isla Natividad Baja California Sur"/>
    <x v="0"/>
    <n v="29.7"/>
    <n v="9"/>
    <n v="33.659999999999997"/>
    <n v="10.199999999999999"/>
    <n v="33.659999999999997"/>
    <n v="10.199999999999999"/>
    <s v="n/d"/>
    <s v="n/d"/>
    <x v="104"/>
    <x v="106"/>
    <n v="53.6"/>
    <n v="12"/>
    <n v="4"/>
    <x v="0"/>
    <x v="1"/>
    <x v="16"/>
    <n v="1"/>
    <n v="5"/>
    <n v="180"/>
  </r>
  <r>
    <s v="INREBA-290710-RV-2-2-MAM"/>
    <s v="Roberto Vazquez"/>
    <d v="2010-07-29T00:00:00"/>
    <x v="4"/>
    <d v="1899-12-30T10:15:00"/>
    <d v="1899-12-30T10:46:00"/>
    <x v="32"/>
    <n v="2"/>
    <n v="2"/>
    <n v="2"/>
    <x v="1"/>
    <x v="2"/>
    <s v="La Reventadora de Babencho, Isla Natividad Baja California Sur"/>
    <x v="0"/>
    <n v="29.7"/>
    <n v="9"/>
    <n v="33.659999999999997"/>
    <n v="10.199999999999999"/>
    <n v="33.659999999999997"/>
    <n v="10.199999999999999"/>
    <s v="n/d"/>
    <s v="n/d"/>
    <x v="104"/>
    <x v="106"/>
    <n v="53.6"/>
    <n v="12"/>
    <n v="4"/>
    <x v="0"/>
    <x v="2"/>
    <x v="13"/>
    <n v="1"/>
    <n v="6"/>
    <n v="180"/>
  </r>
  <r>
    <s v="INREBA-290710-RV-2-2-MAM"/>
    <s v="Roberto Vazquez"/>
    <d v="2010-07-29T00:00:00"/>
    <x v="4"/>
    <d v="1899-12-30T10:15:00"/>
    <d v="1899-12-30T10:46:00"/>
    <x v="32"/>
    <n v="2"/>
    <n v="2"/>
    <n v="2"/>
    <x v="1"/>
    <x v="2"/>
    <s v="La Reventadora de Babencho, Isla Natividad Baja California Sur"/>
    <x v="0"/>
    <n v="29.7"/>
    <n v="9"/>
    <n v="33.659999999999997"/>
    <n v="10.199999999999999"/>
    <n v="33.659999999999997"/>
    <n v="10.199999999999999"/>
    <s v="n/d"/>
    <s v="n/d"/>
    <x v="104"/>
    <x v="106"/>
    <n v="53.6"/>
    <n v="12"/>
    <n v="4"/>
    <x v="0"/>
    <x v="2"/>
    <x v="4"/>
    <n v="1"/>
    <n v="6"/>
    <n v="180"/>
  </r>
  <r>
    <s v="INREBA-290710-RV-2-2-MAM"/>
    <s v="Roberto Vazquez"/>
    <d v="2010-07-29T00:00:00"/>
    <x v="4"/>
    <d v="1899-12-30T10:15:00"/>
    <d v="1899-12-30T10:46:00"/>
    <x v="32"/>
    <n v="2"/>
    <n v="2"/>
    <n v="2"/>
    <x v="1"/>
    <x v="2"/>
    <s v="La Reventadora de Babencho, Isla Natividad Baja California Sur"/>
    <x v="0"/>
    <n v="29.7"/>
    <n v="9"/>
    <n v="33.659999999999997"/>
    <n v="10.199999999999999"/>
    <n v="33.659999999999997"/>
    <n v="10.199999999999999"/>
    <s v="n/d"/>
    <s v="n/d"/>
    <x v="104"/>
    <x v="106"/>
    <n v="53.6"/>
    <n v="12"/>
    <n v="4"/>
    <x v="0"/>
    <x v="3"/>
    <x v="11"/>
    <n v="1"/>
    <n v="10"/>
    <n v="180"/>
  </r>
  <r>
    <s v="INREBA-290710-RV-2-2-MAM"/>
    <s v="Roberto Vazquez"/>
    <d v="2010-07-29T00:00:00"/>
    <x v="4"/>
    <d v="1899-12-30T10:15:00"/>
    <d v="1899-12-30T10:46:00"/>
    <x v="32"/>
    <n v="2"/>
    <n v="2"/>
    <n v="2"/>
    <x v="1"/>
    <x v="2"/>
    <s v="La Reventadora de Babencho, Isla Natividad Baja California Sur"/>
    <x v="0"/>
    <n v="29.7"/>
    <n v="9"/>
    <n v="33.659999999999997"/>
    <n v="10.199999999999999"/>
    <n v="33.659999999999997"/>
    <n v="10.199999999999999"/>
    <s v="n/d"/>
    <s v="n/d"/>
    <x v="104"/>
    <x v="106"/>
    <n v="53.6"/>
    <n v="12"/>
    <n v="4"/>
    <x v="0"/>
    <x v="4"/>
    <x v="7"/>
    <n v="1"/>
    <n v="16"/>
    <n v="180"/>
  </r>
  <r>
    <s v="INREBA-290710-RV-2-2-MAM"/>
    <s v="Roberto Vazquez"/>
    <d v="2010-07-29T00:00:00"/>
    <x v="4"/>
    <d v="1899-12-30T10:15:00"/>
    <d v="1899-12-30T10:46:00"/>
    <x v="32"/>
    <n v="2"/>
    <n v="2"/>
    <n v="2"/>
    <x v="1"/>
    <x v="2"/>
    <s v="La Reventadora de Babencho, Isla Natividad Baja California Sur"/>
    <x v="0"/>
    <n v="29.7"/>
    <n v="9"/>
    <n v="33.659999999999997"/>
    <n v="10.199999999999999"/>
    <n v="33.659999999999997"/>
    <n v="10.199999999999999"/>
    <s v="n/d"/>
    <s v="n/d"/>
    <x v="104"/>
    <x v="106"/>
    <n v="53.6"/>
    <n v="12"/>
    <n v="4"/>
    <x v="0"/>
    <x v="4"/>
    <x v="12"/>
    <n v="1"/>
    <n v="16"/>
    <n v="180"/>
  </r>
  <r>
    <s v="INREBA-290710-JF-1-3-MAM"/>
    <s v="Jesus Flores"/>
    <d v="2010-07-29T00:00:00"/>
    <x v="4"/>
    <d v="1899-12-30T09:10:00"/>
    <d v="1899-12-30T09:44:00"/>
    <x v="40"/>
    <n v="2"/>
    <n v="1"/>
    <n v="3"/>
    <x v="2"/>
    <x v="2"/>
    <s v="La Reventadora de Babencho, Isla Natividad Baja California Sur"/>
    <x v="0"/>
    <n v="51.809999999999995"/>
    <n v="15.7"/>
    <n v="50.49"/>
    <n v="15.3"/>
    <n v="51.809999999999995"/>
    <n v="15.7"/>
    <s v="n/d"/>
    <s v="n/d"/>
    <x v="105"/>
    <x v="107"/>
    <n v="55.400000000000006"/>
    <n v="13"/>
    <n v="8"/>
    <x v="0"/>
    <x v="1"/>
    <x v="12"/>
    <n v="1"/>
    <n v="5"/>
    <n v="180"/>
  </r>
  <r>
    <s v="INREBA-290710-JF-1-3-MAM"/>
    <s v="Jesus Flores"/>
    <d v="2010-07-29T00:00:00"/>
    <x v="4"/>
    <d v="1899-12-30T09:10:00"/>
    <d v="1899-12-30T09:44:00"/>
    <x v="40"/>
    <n v="2"/>
    <n v="1"/>
    <n v="3"/>
    <x v="2"/>
    <x v="2"/>
    <s v="La Reventadora de Babencho, Isla Natividad Baja California Sur"/>
    <x v="0"/>
    <n v="51.809999999999995"/>
    <n v="15.7"/>
    <n v="50.49"/>
    <n v="15.3"/>
    <n v="51.809999999999995"/>
    <n v="15.7"/>
    <s v="n/d"/>
    <s v="n/d"/>
    <x v="105"/>
    <x v="107"/>
    <n v="55.400000000000006"/>
    <n v="13"/>
    <n v="8"/>
    <x v="0"/>
    <x v="1"/>
    <x v="17"/>
    <n v="1"/>
    <n v="5"/>
    <n v="180"/>
  </r>
  <r>
    <s v="INREBA-290710-JF-1-3-MAM"/>
    <s v="Jesus Flores"/>
    <d v="2010-07-29T00:00:00"/>
    <x v="4"/>
    <d v="1899-12-30T09:10:00"/>
    <d v="1899-12-30T09:44:00"/>
    <x v="40"/>
    <n v="2"/>
    <n v="1"/>
    <n v="3"/>
    <x v="2"/>
    <x v="2"/>
    <s v="La Reventadora de Babencho, Isla Natividad Baja California Sur"/>
    <x v="0"/>
    <n v="51.809999999999995"/>
    <n v="15.7"/>
    <n v="50.49"/>
    <n v="15.3"/>
    <n v="51.809999999999995"/>
    <n v="15.7"/>
    <s v="n/d"/>
    <s v="n/d"/>
    <x v="105"/>
    <x v="107"/>
    <n v="55.400000000000006"/>
    <n v="13"/>
    <n v="8"/>
    <x v="0"/>
    <x v="2"/>
    <x v="13"/>
    <n v="1"/>
    <n v="13"/>
    <n v="180"/>
  </r>
  <r>
    <s v="INREBA-290710-JF-1-3-MAM"/>
    <s v="Jesus Flores"/>
    <d v="2010-07-29T00:00:00"/>
    <x v="4"/>
    <d v="1899-12-30T09:10:00"/>
    <d v="1899-12-30T09:44:00"/>
    <x v="40"/>
    <n v="2"/>
    <n v="1"/>
    <n v="3"/>
    <x v="2"/>
    <x v="2"/>
    <s v="La Reventadora de Babencho, Isla Natividad Baja California Sur"/>
    <x v="0"/>
    <n v="51.809999999999995"/>
    <n v="15.7"/>
    <n v="50.49"/>
    <n v="15.3"/>
    <n v="51.809999999999995"/>
    <n v="15.7"/>
    <s v="n/d"/>
    <s v="n/d"/>
    <x v="105"/>
    <x v="107"/>
    <n v="55.400000000000006"/>
    <n v="13"/>
    <n v="8"/>
    <x v="0"/>
    <x v="3"/>
    <x v="13"/>
    <n v="1"/>
    <n v="16"/>
    <n v="180"/>
  </r>
  <r>
    <s v="INREBA-290710-JF-1-3-MAM"/>
    <s v="Jesus Flores"/>
    <d v="2010-07-29T00:00:00"/>
    <x v="4"/>
    <d v="1899-12-30T09:10:00"/>
    <d v="1899-12-30T09:44:00"/>
    <x v="40"/>
    <n v="2"/>
    <n v="1"/>
    <n v="3"/>
    <x v="2"/>
    <x v="2"/>
    <s v="La Reventadora de Babencho, Isla Natividad Baja California Sur"/>
    <x v="0"/>
    <n v="51.809999999999995"/>
    <n v="15.7"/>
    <n v="50.49"/>
    <n v="15.3"/>
    <n v="51.809999999999995"/>
    <n v="15.7"/>
    <s v="n/d"/>
    <s v="n/d"/>
    <x v="105"/>
    <x v="107"/>
    <n v="55.400000000000006"/>
    <n v="13"/>
    <n v="8"/>
    <x v="0"/>
    <x v="4"/>
    <x v="16"/>
    <n v="1"/>
    <n v="18"/>
    <n v="180"/>
  </r>
  <r>
    <s v="INREBA-290710-JF-1-3-MAM"/>
    <s v="Jesus Flores"/>
    <d v="2010-07-29T00:00:00"/>
    <x v="4"/>
    <d v="1899-12-30T09:10:00"/>
    <d v="1899-12-30T09:44:00"/>
    <x v="40"/>
    <n v="2"/>
    <n v="1"/>
    <n v="3"/>
    <x v="2"/>
    <x v="2"/>
    <s v="La Reventadora de Babencho, Isla Natividad Baja California Sur"/>
    <x v="0"/>
    <n v="51.809999999999995"/>
    <n v="15.7"/>
    <n v="50.49"/>
    <n v="15.3"/>
    <n v="51.809999999999995"/>
    <n v="15.7"/>
    <s v="n/d"/>
    <s v="n/d"/>
    <x v="105"/>
    <x v="107"/>
    <n v="55.400000000000006"/>
    <n v="13"/>
    <n v="8"/>
    <x v="0"/>
    <x v="4"/>
    <x v="14"/>
    <n v="1"/>
    <n v="18"/>
    <n v="180"/>
  </r>
  <r>
    <s v="INREBA-290710-JF-1-3-MAM"/>
    <s v="Jesus Flores"/>
    <d v="2010-07-29T00:00:00"/>
    <x v="4"/>
    <d v="1899-12-30T09:10:00"/>
    <d v="1899-12-30T09:44:00"/>
    <x v="40"/>
    <n v="2"/>
    <n v="1"/>
    <n v="3"/>
    <x v="2"/>
    <x v="2"/>
    <s v="La Reventadora de Babencho, Isla Natividad Baja California Sur"/>
    <x v="0"/>
    <n v="51.809999999999995"/>
    <n v="15.7"/>
    <n v="50.49"/>
    <n v="15.3"/>
    <n v="51.809999999999995"/>
    <n v="15.7"/>
    <s v="n/d"/>
    <s v="n/d"/>
    <x v="105"/>
    <x v="107"/>
    <n v="55.400000000000006"/>
    <n v="13"/>
    <n v="8"/>
    <x v="0"/>
    <x v="5"/>
    <x v="17"/>
    <n v="1"/>
    <n v="22"/>
    <n v="180"/>
  </r>
  <r>
    <s v="INREBA-290710-JF-1-3-MAM"/>
    <s v="Jesus Flores"/>
    <d v="2010-07-29T00:00:00"/>
    <x v="4"/>
    <d v="1899-12-30T09:10:00"/>
    <d v="1899-12-30T09:44:00"/>
    <x v="40"/>
    <n v="2"/>
    <n v="1"/>
    <n v="3"/>
    <x v="2"/>
    <x v="2"/>
    <s v="La Reventadora de Babencho, Isla Natividad Baja California Sur"/>
    <x v="0"/>
    <n v="51.809999999999995"/>
    <n v="15.7"/>
    <n v="50.49"/>
    <n v="15.3"/>
    <n v="51.809999999999995"/>
    <n v="15.7"/>
    <s v="n/d"/>
    <s v="n/d"/>
    <x v="105"/>
    <x v="107"/>
    <n v="55.400000000000006"/>
    <n v="13"/>
    <n v="8"/>
    <x v="0"/>
    <x v="6"/>
    <x v="16"/>
    <n v="1"/>
    <n v="26"/>
    <n v="180"/>
  </r>
  <r>
    <s v="INREBA-290710-JF-1-3-MAM"/>
    <s v="Jesus Flores"/>
    <d v="2010-07-29T00:00:00"/>
    <x v="4"/>
    <d v="1899-12-30T09:10:00"/>
    <d v="1899-12-30T09:44:00"/>
    <x v="40"/>
    <n v="2"/>
    <n v="1"/>
    <n v="3"/>
    <x v="2"/>
    <x v="2"/>
    <s v="La Reventadora de Babencho, Isla Natividad Baja California Sur"/>
    <x v="0"/>
    <n v="51.809999999999995"/>
    <n v="15.7"/>
    <n v="50.49"/>
    <n v="15.3"/>
    <n v="51.809999999999995"/>
    <n v="15.7"/>
    <s v="n/d"/>
    <s v="n/d"/>
    <x v="105"/>
    <x v="107"/>
    <n v="55.400000000000006"/>
    <n v="13"/>
    <n v="8"/>
    <x v="0"/>
    <x v="7"/>
    <x v="12"/>
    <n v="1"/>
    <n v="29"/>
    <n v="180"/>
  </r>
  <r>
    <s v="INREBA-290710-JF-1-3-MAM"/>
    <s v="Jesus Flores"/>
    <d v="2010-07-29T00:00:00"/>
    <x v="4"/>
    <d v="1899-12-30T09:10:00"/>
    <d v="1899-12-30T09:44:00"/>
    <x v="40"/>
    <n v="2"/>
    <n v="1"/>
    <n v="3"/>
    <x v="2"/>
    <x v="2"/>
    <s v="La Reventadora de Babencho, Isla Natividad Baja California Sur"/>
    <x v="0"/>
    <n v="51.809999999999995"/>
    <n v="15.7"/>
    <n v="50.49"/>
    <n v="15.3"/>
    <n v="51.809999999999995"/>
    <n v="15.7"/>
    <s v="n/d"/>
    <s v="n/d"/>
    <x v="105"/>
    <x v="107"/>
    <n v="55.400000000000006"/>
    <n v="13"/>
    <n v="8"/>
    <x v="0"/>
    <x v="7"/>
    <x v="13"/>
    <n v="1"/>
    <n v="29"/>
    <n v="180"/>
  </r>
  <r>
    <s v="INREBA-290710-JF-1-3-MAM"/>
    <s v="Jesus Flores"/>
    <d v="2010-07-29T00:00:00"/>
    <x v="4"/>
    <d v="1899-12-30T09:10:00"/>
    <d v="1899-12-30T09:44:00"/>
    <x v="40"/>
    <n v="2"/>
    <n v="1"/>
    <n v="3"/>
    <x v="2"/>
    <x v="2"/>
    <s v="La Reventadora de Babencho, Isla Natividad Baja California Sur"/>
    <x v="0"/>
    <n v="51.809999999999995"/>
    <n v="15.7"/>
    <n v="50.49"/>
    <n v="15.3"/>
    <n v="51.809999999999995"/>
    <n v="15.7"/>
    <s v="n/d"/>
    <s v="n/d"/>
    <x v="105"/>
    <x v="107"/>
    <n v="55.400000000000006"/>
    <n v="13"/>
    <n v="8"/>
    <x v="0"/>
    <x v="7"/>
    <x v="18"/>
    <n v="1"/>
    <n v="29"/>
    <n v="180"/>
  </r>
  <r>
    <s v="INREBA-290710-JF-1-3-MAM"/>
    <s v="Jesus Flores"/>
    <d v="2010-07-29T00:00:00"/>
    <x v="4"/>
    <d v="1899-12-30T09:10:00"/>
    <d v="1899-12-30T09:44:00"/>
    <x v="40"/>
    <n v="2"/>
    <n v="1"/>
    <n v="3"/>
    <x v="2"/>
    <x v="2"/>
    <s v="La Reventadora de Babencho, Isla Natividad Baja California Sur"/>
    <x v="0"/>
    <n v="51.809999999999995"/>
    <n v="15.7"/>
    <n v="50.49"/>
    <n v="15.3"/>
    <n v="51.809999999999995"/>
    <n v="15.7"/>
    <s v="n/d"/>
    <s v="n/d"/>
    <x v="105"/>
    <x v="107"/>
    <n v="55.400000000000006"/>
    <n v="13"/>
    <n v="8"/>
    <x v="0"/>
    <x v="8"/>
    <x v="14"/>
    <n v="1"/>
    <n v="31"/>
    <n v="180"/>
  </r>
  <r>
    <s v="INREBA-290710-JF-1-3-MAZ"/>
    <s v="Jesus Flores"/>
    <d v="2010-07-29T00:00:00"/>
    <x v="4"/>
    <d v="1899-12-30T09:10:00"/>
    <d v="1899-12-30T09:44:00"/>
    <x v="40"/>
    <n v="2"/>
    <n v="1"/>
    <n v="3"/>
    <x v="2"/>
    <x v="2"/>
    <s v="La Reventadora de Babencho, Isla Natividad Baja California Sur"/>
    <x v="0"/>
    <n v="51.809999999999995"/>
    <n v="15.7"/>
    <n v="50.49"/>
    <n v="15.3"/>
    <n v="51.809999999999995"/>
    <n v="15.7"/>
    <s v="n/d"/>
    <s v="n/d"/>
    <x v="105"/>
    <x v="107"/>
    <n v="55.400000000000006"/>
    <n v="13"/>
    <n v="8"/>
    <x v="1"/>
    <x v="25"/>
    <x v="23"/>
    <n v="0"/>
    <m/>
    <n v="180"/>
  </r>
  <r>
    <s v="INREBA-290710-JF-2-4-MAZ"/>
    <s v="Jesus Flores"/>
    <d v="2010-07-29T00:00:00"/>
    <x v="4"/>
    <d v="1899-12-30T10:24:00"/>
    <d v="1899-12-30T10:55:00"/>
    <x v="32"/>
    <n v="2"/>
    <n v="2"/>
    <n v="4"/>
    <x v="3"/>
    <x v="2"/>
    <s v="La Reventadora de Babencho, Isla Natividad Baja California Sur"/>
    <x v="0"/>
    <n v="48.51"/>
    <n v="14.7"/>
    <n v="52.47"/>
    <n v="15.9"/>
    <n v="48.51"/>
    <n v="14.7"/>
    <s v="n/d"/>
    <s v="n/d"/>
    <x v="106"/>
    <x v="108"/>
    <n v="53.6"/>
    <n v="12"/>
    <n v="9"/>
    <x v="1"/>
    <x v="25"/>
    <x v="23"/>
    <n v="0"/>
    <m/>
    <n v="200"/>
  </r>
  <r>
    <s v="INREBA-290710-JF-2-4-MAM"/>
    <s v="Jesus Flores"/>
    <d v="2010-07-29T00:00:00"/>
    <x v="4"/>
    <d v="1899-12-30T10:24:00"/>
    <d v="1899-12-30T10:55:00"/>
    <x v="32"/>
    <n v="2"/>
    <n v="2"/>
    <n v="4"/>
    <x v="3"/>
    <x v="2"/>
    <s v="La Reventadora de Babencho, Isla Natividad Baja California Sur"/>
    <x v="0"/>
    <n v="48.51"/>
    <n v="14.7"/>
    <n v="52.47"/>
    <n v="15.9"/>
    <n v="48.51"/>
    <n v="14.7"/>
    <s v="n/d"/>
    <s v="n/d"/>
    <x v="106"/>
    <x v="108"/>
    <n v="53.6"/>
    <n v="12"/>
    <n v="9"/>
    <x v="0"/>
    <x v="1"/>
    <x v="11"/>
    <n v="1"/>
    <n v="11"/>
    <n v="200"/>
  </r>
  <r>
    <s v="INREBA-290710-JF-2-4-MAM"/>
    <s v="Jesus Flores"/>
    <d v="2010-07-29T00:00:00"/>
    <x v="4"/>
    <d v="1899-12-30T10:24:00"/>
    <d v="1899-12-30T10:55:00"/>
    <x v="32"/>
    <n v="2"/>
    <n v="2"/>
    <n v="4"/>
    <x v="3"/>
    <x v="2"/>
    <s v="La Reventadora de Babencho, Isla Natividad Baja California Sur"/>
    <x v="0"/>
    <n v="48.51"/>
    <n v="14.7"/>
    <n v="52.47"/>
    <n v="15.9"/>
    <n v="48.51"/>
    <n v="14.7"/>
    <s v="n/d"/>
    <s v="n/d"/>
    <x v="106"/>
    <x v="108"/>
    <n v="53.6"/>
    <n v="12"/>
    <n v="9"/>
    <x v="0"/>
    <x v="1"/>
    <x v="16"/>
    <n v="1"/>
    <n v="11"/>
    <n v="200"/>
  </r>
  <r>
    <s v="INREBA-290710-JF-2-4-MAM"/>
    <s v="Jesus Flores"/>
    <d v="2010-07-29T00:00:00"/>
    <x v="4"/>
    <d v="1899-12-30T10:24:00"/>
    <d v="1899-12-30T10:55:00"/>
    <x v="32"/>
    <n v="2"/>
    <n v="2"/>
    <n v="4"/>
    <x v="3"/>
    <x v="2"/>
    <s v="La Reventadora de Babencho, Isla Natividad Baja California Sur"/>
    <x v="0"/>
    <n v="48.51"/>
    <n v="14.7"/>
    <n v="52.47"/>
    <n v="15.9"/>
    <n v="48.51"/>
    <n v="14.7"/>
    <s v="n/d"/>
    <s v="n/d"/>
    <x v="106"/>
    <x v="108"/>
    <n v="53.6"/>
    <n v="12"/>
    <n v="9"/>
    <x v="0"/>
    <x v="2"/>
    <x v="14"/>
    <n v="1"/>
    <n v="20"/>
    <n v="200"/>
  </r>
  <r>
    <s v="INREBA-290710-JF-2-4-MAM"/>
    <s v="Jesus Flores"/>
    <d v="2010-07-29T00:00:00"/>
    <x v="4"/>
    <d v="1899-12-30T10:24:00"/>
    <d v="1899-12-30T10:55:00"/>
    <x v="32"/>
    <n v="2"/>
    <n v="2"/>
    <n v="4"/>
    <x v="3"/>
    <x v="2"/>
    <s v="La Reventadora de Babencho, Isla Natividad Baja California Sur"/>
    <x v="0"/>
    <n v="48.51"/>
    <n v="14.7"/>
    <n v="52.47"/>
    <n v="15.9"/>
    <n v="48.51"/>
    <n v="14.7"/>
    <s v="n/d"/>
    <s v="n/d"/>
    <x v="106"/>
    <x v="108"/>
    <n v="53.6"/>
    <n v="12"/>
    <n v="9"/>
    <x v="0"/>
    <x v="2"/>
    <x v="17"/>
    <n v="1"/>
    <n v="20"/>
    <n v="200"/>
  </r>
  <r>
    <s v="INREBA-290710-JF-2-4-MAM"/>
    <s v="Jesus Flores"/>
    <d v="2010-07-29T00:00:00"/>
    <x v="4"/>
    <d v="1899-12-30T10:24:00"/>
    <d v="1899-12-30T10:55:00"/>
    <x v="32"/>
    <n v="2"/>
    <n v="2"/>
    <n v="4"/>
    <x v="3"/>
    <x v="2"/>
    <s v="La Reventadora de Babencho, Isla Natividad Baja California Sur"/>
    <x v="0"/>
    <n v="48.51"/>
    <n v="14.7"/>
    <n v="52.47"/>
    <n v="15.9"/>
    <n v="48.51"/>
    <n v="14.7"/>
    <s v="n/d"/>
    <s v="n/d"/>
    <x v="106"/>
    <x v="108"/>
    <n v="53.6"/>
    <n v="12"/>
    <n v="9"/>
    <x v="0"/>
    <x v="3"/>
    <x v="16"/>
    <n v="1"/>
    <n v="21"/>
    <n v="200"/>
  </r>
  <r>
    <s v="INREBA-290710-JF-2-4-MAM"/>
    <s v="Jesus Flores"/>
    <d v="2010-07-29T00:00:00"/>
    <x v="4"/>
    <d v="1899-12-30T10:24:00"/>
    <d v="1899-12-30T10:55:00"/>
    <x v="32"/>
    <n v="2"/>
    <n v="2"/>
    <n v="4"/>
    <x v="3"/>
    <x v="2"/>
    <s v="La Reventadora de Babencho, Isla Natividad Baja California Sur"/>
    <x v="0"/>
    <n v="48.51"/>
    <n v="14.7"/>
    <n v="52.47"/>
    <n v="15.9"/>
    <n v="48.51"/>
    <n v="14.7"/>
    <s v="n/d"/>
    <s v="n/d"/>
    <x v="106"/>
    <x v="108"/>
    <n v="53.6"/>
    <n v="12"/>
    <n v="9"/>
    <x v="0"/>
    <x v="4"/>
    <x v="9"/>
    <n v="1"/>
    <n v="28"/>
    <n v="200"/>
  </r>
  <r>
    <s v="INREBA-290710-JF-2-4-MAM"/>
    <s v="Jesus Flores"/>
    <d v="2010-07-29T00:00:00"/>
    <x v="4"/>
    <d v="1899-12-30T10:24:00"/>
    <d v="1899-12-30T10:55:00"/>
    <x v="32"/>
    <n v="2"/>
    <n v="2"/>
    <n v="4"/>
    <x v="3"/>
    <x v="2"/>
    <s v="La Reventadora de Babencho, Isla Natividad Baja California Sur"/>
    <x v="0"/>
    <n v="48.51"/>
    <n v="14.7"/>
    <n v="52.47"/>
    <n v="15.9"/>
    <n v="48.51"/>
    <n v="14.7"/>
    <s v="n/d"/>
    <s v="n/d"/>
    <x v="106"/>
    <x v="108"/>
    <n v="53.6"/>
    <n v="12"/>
    <n v="9"/>
    <x v="0"/>
    <x v="4"/>
    <x v="12"/>
    <n v="1"/>
    <n v="28"/>
    <n v="200"/>
  </r>
  <r>
    <s v="INREBA-300710-RV-1-5-MAM"/>
    <s v="Roberto Vazquez"/>
    <d v="2010-07-30T00:00:00"/>
    <x v="4"/>
    <d v="1899-12-30T09:15:00"/>
    <d v="1899-12-30T09:48:00"/>
    <x v="38"/>
    <n v="2"/>
    <n v="1"/>
    <n v="5"/>
    <x v="4"/>
    <x v="2"/>
    <s v="La Reventadora de Babencho, Isla Natividad Baja California Sur"/>
    <x v="0"/>
    <n v="46.199999999999996"/>
    <n v="14"/>
    <n v="47.19"/>
    <n v="14.3"/>
    <n v="48.51"/>
    <n v="14.7"/>
    <s v="n/d"/>
    <s v="n/d"/>
    <x v="107"/>
    <x v="109"/>
    <n v="55.400000000000006"/>
    <n v="13"/>
    <n v="9"/>
    <x v="0"/>
    <x v="1"/>
    <x v="12"/>
    <n v="1"/>
    <n v="7"/>
    <n v="300"/>
  </r>
  <r>
    <s v="INREBA-300710-RV-1-5-MAM"/>
    <s v="Roberto Vazquez"/>
    <d v="2010-07-30T00:00:00"/>
    <x v="4"/>
    <d v="1899-12-30T09:15:00"/>
    <d v="1899-12-30T09:48:00"/>
    <x v="38"/>
    <n v="2"/>
    <n v="1"/>
    <n v="5"/>
    <x v="4"/>
    <x v="2"/>
    <s v="La Reventadora de Babencho, Isla Natividad Baja California Sur"/>
    <x v="0"/>
    <n v="46.199999999999996"/>
    <n v="14"/>
    <n v="47.19"/>
    <n v="14.3"/>
    <n v="48.51"/>
    <n v="14.7"/>
    <s v="n/d"/>
    <s v="n/d"/>
    <x v="107"/>
    <x v="109"/>
    <n v="55.400000000000006"/>
    <n v="13"/>
    <n v="9"/>
    <x v="0"/>
    <x v="2"/>
    <x v="10"/>
    <n v="1"/>
    <n v="9"/>
    <n v="300"/>
  </r>
  <r>
    <s v="INREBA-300710-RV-1-5-MAM"/>
    <s v="Roberto Vazquez"/>
    <d v="2010-07-30T00:00:00"/>
    <x v="4"/>
    <d v="1899-12-30T09:15:00"/>
    <d v="1899-12-30T09:48:00"/>
    <x v="38"/>
    <n v="2"/>
    <n v="1"/>
    <n v="5"/>
    <x v="4"/>
    <x v="2"/>
    <s v="La Reventadora de Babencho, Isla Natividad Baja California Sur"/>
    <x v="0"/>
    <n v="46.199999999999996"/>
    <n v="14"/>
    <n v="47.19"/>
    <n v="14.3"/>
    <n v="48.51"/>
    <n v="14.7"/>
    <s v="n/d"/>
    <s v="n/d"/>
    <x v="107"/>
    <x v="109"/>
    <n v="55.400000000000006"/>
    <n v="13"/>
    <n v="9"/>
    <x v="0"/>
    <x v="2"/>
    <x v="14"/>
    <n v="1"/>
    <n v="9"/>
    <n v="300"/>
  </r>
  <r>
    <s v="INREBA-300710-RV-1-5-MAM"/>
    <s v="Roberto Vazquez"/>
    <d v="2010-07-30T00:00:00"/>
    <x v="4"/>
    <d v="1899-12-30T09:15:00"/>
    <d v="1899-12-30T09:48:00"/>
    <x v="38"/>
    <n v="2"/>
    <n v="1"/>
    <n v="5"/>
    <x v="4"/>
    <x v="2"/>
    <s v="La Reventadora de Babencho, Isla Natividad Baja California Sur"/>
    <x v="0"/>
    <n v="46.199999999999996"/>
    <n v="14"/>
    <n v="47.19"/>
    <n v="14.3"/>
    <n v="48.51"/>
    <n v="14.7"/>
    <s v="n/d"/>
    <s v="n/d"/>
    <x v="107"/>
    <x v="109"/>
    <n v="55.400000000000006"/>
    <n v="13"/>
    <n v="9"/>
    <x v="0"/>
    <x v="3"/>
    <x v="13"/>
    <n v="1"/>
    <n v="12"/>
    <n v="300"/>
  </r>
  <r>
    <s v="INREBA-300710-RV-1-5-MAM"/>
    <s v="Roberto Vazquez"/>
    <d v="2010-07-30T00:00:00"/>
    <x v="4"/>
    <d v="1899-12-30T09:15:00"/>
    <d v="1899-12-30T09:48:00"/>
    <x v="38"/>
    <n v="2"/>
    <n v="1"/>
    <n v="5"/>
    <x v="4"/>
    <x v="2"/>
    <s v="La Reventadora de Babencho, Isla Natividad Baja California Sur"/>
    <x v="0"/>
    <n v="46.199999999999996"/>
    <n v="14"/>
    <n v="47.19"/>
    <n v="14.3"/>
    <n v="48.51"/>
    <n v="14.7"/>
    <s v="n/d"/>
    <s v="n/d"/>
    <x v="107"/>
    <x v="109"/>
    <n v="55.400000000000006"/>
    <n v="13"/>
    <n v="9"/>
    <x v="0"/>
    <x v="4"/>
    <x v="14"/>
    <n v="1"/>
    <n v="13"/>
    <n v="300"/>
  </r>
  <r>
    <s v="INREBA-300710-RV-1-5-MAM"/>
    <s v="Roberto Vazquez"/>
    <d v="2010-07-30T00:00:00"/>
    <x v="4"/>
    <d v="1899-12-30T09:15:00"/>
    <d v="1899-12-30T09:48:00"/>
    <x v="38"/>
    <n v="2"/>
    <n v="1"/>
    <n v="5"/>
    <x v="4"/>
    <x v="2"/>
    <s v="La Reventadora de Babencho, Isla Natividad Baja California Sur"/>
    <x v="0"/>
    <n v="46.199999999999996"/>
    <n v="14"/>
    <n v="47.19"/>
    <n v="14.3"/>
    <n v="48.51"/>
    <n v="14.7"/>
    <s v="n/d"/>
    <s v="n/d"/>
    <x v="107"/>
    <x v="109"/>
    <n v="55.400000000000006"/>
    <n v="13"/>
    <n v="9"/>
    <x v="0"/>
    <x v="4"/>
    <x v="18"/>
    <n v="1"/>
    <n v="13"/>
    <n v="300"/>
  </r>
  <r>
    <s v="INREBA-300710-RV-1-5-MAZ"/>
    <s v="Roberto Vazquez"/>
    <d v="2010-07-30T00:00:00"/>
    <x v="4"/>
    <d v="1899-12-30T09:15:00"/>
    <d v="1899-12-30T09:48:00"/>
    <x v="38"/>
    <n v="2"/>
    <n v="1"/>
    <n v="5"/>
    <x v="4"/>
    <x v="2"/>
    <s v="La Reventadora de Babencho, Isla Natividad Baja California Sur"/>
    <x v="0"/>
    <n v="46.199999999999996"/>
    <n v="14"/>
    <n v="47.19"/>
    <n v="14.3"/>
    <n v="48.51"/>
    <n v="14.7"/>
    <s v="n/d"/>
    <s v="n/d"/>
    <x v="107"/>
    <x v="109"/>
    <n v="55.400000000000006"/>
    <n v="13"/>
    <n v="9"/>
    <x v="1"/>
    <x v="25"/>
    <x v="23"/>
    <n v="0"/>
    <m/>
    <n v="300"/>
  </r>
  <r>
    <s v="INREBA-300710-JF-1-6-MAZ"/>
    <s v="Jesus Flores"/>
    <d v="2010-07-30T00:00:00"/>
    <x v="4"/>
    <d v="1899-12-30T09:37:00"/>
    <d v="1899-12-30T10:10:00"/>
    <x v="38"/>
    <n v="2"/>
    <n v="1"/>
    <n v="6"/>
    <x v="5"/>
    <x v="2"/>
    <s v="La Reventadora de Babencho, Isla Natividad Baja California Sur"/>
    <x v="0"/>
    <n v="32.01"/>
    <n v="9.6999999999999993"/>
    <n v="34.32"/>
    <n v="10.4"/>
    <n v="34.32"/>
    <n v="10.4"/>
    <s v="n/d"/>
    <s v="n/d"/>
    <x v="108"/>
    <x v="110"/>
    <n v="55.400000000000006"/>
    <n v="13"/>
    <n v="7"/>
    <x v="1"/>
    <x v="1"/>
    <x v="20"/>
    <n v="1"/>
    <n v="24"/>
    <n v="300"/>
  </r>
  <r>
    <s v="INREBA-300710-JF-1-6-MAZ"/>
    <s v="Jesus Flores"/>
    <d v="2010-07-30T00:00:00"/>
    <x v="4"/>
    <d v="1899-12-30T09:37:00"/>
    <d v="1899-12-30T10:10:00"/>
    <x v="38"/>
    <n v="2"/>
    <n v="1"/>
    <n v="6"/>
    <x v="5"/>
    <x v="2"/>
    <s v="La Reventadora de Babencho, Isla Natividad Baja California Sur"/>
    <x v="0"/>
    <n v="32.01"/>
    <n v="9.6999999999999993"/>
    <n v="34.32"/>
    <n v="10.4"/>
    <n v="34.32"/>
    <n v="10.4"/>
    <s v="n/d"/>
    <s v="n/d"/>
    <x v="108"/>
    <x v="110"/>
    <n v="55.400000000000006"/>
    <n v="13"/>
    <n v="7"/>
    <x v="1"/>
    <x v="2"/>
    <x v="16"/>
    <n v="1"/>
    <n v="28"/>
    <n v="320"/>
  </r>
  <r>
    <s v="INREBA-300710-JF-1-6-MAZ"/>
    <s v="Jesus Flores"/>
    <d v="2010-07-30T00:00:00"/>
    <x v="4"/>
    <d v="1899-12-30T09:37:00"/>
    <d v="1899-12-30T10:10:00"/>
    <x v="38"/>
    <n v="2"/>
    <n v="1"/>
    <n v="6"/>
    <x v="5"/>
    <x v="2"/>
    <s v="La Reventadora de Babencho, Isla Natividad Baja California Sur"/>
    <x v="0"/>
    <n v="32.01"/>
    <n v="9.6999999999999993"/>
    <n v="34.32"/>
    <n v="10.4"/>
    <n v="34.32"/>
    <n v="10.4"/>
    <s v="n/d"/>
    <s v="n/d"/>
    <x v="108"/>
    <x v="110"/>
    <n v="55.400000000000006"/>
    <n v="13"/>
    <n v="7"/>
    <x v="1"/>
    <x v="2"/>
    <x v="14"/>
    <n v="1"/>
    <n v="28"/>
    <n v="320"/>
  </r>
  <r>
    <s v="INREBA-300710-JF-1-6-MAZ"/>
    <s v="Jesus Flores"/>
    <d v="2010-07-30T00:00:00"/>
    <x v="4"/>
    <d v="1899-12-30T09:37:00"/>
    <d v="1899-12-30T10:10:00"/>
    <x v="38"/>
    <n v="2"/>
    <n v="1"/>
    <n v="6"/>
    <x v="5"/>
    <x v="2"/>
    <s v="La Reventadora de Babencho, Isla Natividad Baja California Sur"/>
    <x v="0"/>
    <n v="32.01"/>
    <n v="9.6999999999999993"/>
    <n v="34.32"/>
    <n v="10.4"/>
    <n v="34.32"/>
    <n v="10.4"/>
    <s v="n/d"/>
    <s v="n/d"/>
    <x v="108"/>
    <x v="110"/>
    <n v="55.400000000000006"/>
    <n v="13"/>
    <n v="7"/>
    <x v="1"/>
    <x v="2"/>
    <x v="17"/>
    <n v="1"/>
    <n v="28"/>
    <n v="320"/>
  </r>
  <r>
    <s v="INREBA-300710-JF-1-6-MAZ"/>
    <s v="Jesus Flores"/>
    <d v="2010-07-30T00:00:00"/>
    <x v="4"/>
    <d v="1899-12-30T09:37:00"/>
    <d v="1899-12-30T10:10:00"/>
    <x v="38"/>
    <n v="2"/>
    <n v="1"/>
    <n v="6"/>
    <x v="5"/>
    <x v="2"/>
    <s v="La Reventadora de Babencho, Isla Natividad Baja California Sur"/>
    <x v="0"/>
    <n v="32.01"/>
    <n v="9.6999999999999993"/>
    <n v="34.32"/>
    <n v="10.4"/>
    <n v="34.32"/>
    <n v="10.4"/>
    <s v="n/d"/>
    <s v="n/d"/>
    <x v="108"/>
    <x v="110"/>
    <n v="55.400000000000006"/>
    <n v="13"/>
    <n v="7"/>
    <x v="1"/>
    <x v="2"/>
    <x v="17"/>
    <n v="1"/>
    <n v="28"/>
    <n v="320"/>
  </r>
  <r>
    <s v="INREBA-300710-JF-1-6-MAZ"/>
    <s v="Jesus Flores"/>
    <d v="2010-07-30T00:00:00"/>
    <x v="4"/>
    <d v="1899-12-30T09:37:00"/>
    <d v="1899-12-30T10:10:00"/>
    <x v="38"/>
    <n v="2"/>
    <n v="1"/>
    <n v="6"/>
    <x v="5"/>
    <x v="2"/>
    <s v="La Reventadora de Babencho, Isla Natividad Baja California Sur"/>
    <x v="0"/>
    <n v="32.01"/>
    <n v="9.6999999999999993"/>
    <n v="34.32"/>
    <n v="10.4"/>
    <n v="34.32"/>
    <n v="10.4"/>
    <s v="n/d"/>
    <s v="n/d"/>
    <x v="108"/>
    <x v="110"/>
    <n v="55.400000000000006"/>
    <n v="13"/>
    <n v="7"/>
    <x v="1"/>
    <x v="2"/>
    <x v="18"/>
    <n v="1"/>
    <n v="28"/>
    <n v="320"/>
  </r>
  <r>
    <s v="INREBA-300710-JF-1-6-MAZ"/>
    <s v="Jesus Flores"/>
    <d v="2010-07-30T00:00:00"/>
    <x v="4"/>
    <d v="1899-12-30T09:37:00"/>
    <d v="1899-12-30T10:10:00"/>
    <x v="38"/>
    <n v="2"/>
    <n v="1"/>
    <n v="6"/>
    <x v="5"/>
    <x v="2"/>
    <s v="La Reventadora de Babencho, Isla Natividad Baja California Sur"/>
    <x v="0"/>
    <n v="32.01"/>
    <n v="9.6999999999999993"/>
    <n v="34.32"/>
    <n v="10.4"/>
    <n v="34.32"/>
    <n v="10.4"/>
    <s v="n/d"/>
    <s v="n/d"/>
    <x v="108"/>
    <x v="110"/>
    <n v="55.400000000000006"/>
    <n v="13"/>
    <n v="7"/>
    <x v="1"/>
    <x v="2"/>
    <x v="19"/>
    <n v="1"/>
    <n v="28"/>
    <n v="320"/>
  </r>
  <r>
    <s v="INREBA-300710-JF-1-6-MAZ"/>
    <s v="Jesus Flores"/>
    <d v="2010-07-30T00:00:00"/>
    <x v="4"/>
    <d v="1899-12-30T09:37:00"/>
    <d v="1899-12-30T10:10:00"/>
    <x v="38"/>
    <n v="2"/>
    <n v="1"/>
    <n v="6"/>
    <x v="5"/>
    <x v="2"/>
    <s v="La Reventadora de Babencho, Isla Natividad Baja California Sur"/>
    <x v="0"/>
    <n v="32.01"/>
    <n v="9.6999999999999993"/>
    <n v="34.32"/>
    <n v="10.4"/>
    <n v="34.32"/>
    <n v="10.4"/>
    <s v="n/d"/>
    <s v="n/d"/>
    <x v="108"/>
    <x v="110"/>
    <n v="55.400000000000006"/>
    <n v="13"/>
    <n v="7"/>
    <x v="1"/>
    <x v="2"/>
    <x v="19"/>
    <n v="1"/>
    <n v="28"/>
    <n v="320"/>
  </r>
  <r>
    <s v="INREBA-300710-JF-1-6-MAZ"/>
    <s v="Jesus Flores"/>
    <d v="2010-07-30T00:00:00"/>
    <x v="4"/>
    <d v="1899-12-30T09:37:00"/>
    <d v="1899-12-30T10:10:00"/>
    <x v="38"/>
    <n v="2"/>
    <n v="1"/>
    <n v="6"/>
    <x v="5"/>
    <x v="2"/>
    <s v="La Reventadora de Babencho, Isla Natividad Baja California Sur"/>
    <x v="0"/>
    <n v="32.01"/>
    <n v="9.6999999999999993"/>
    <n v="34.32"/>
    <n v="10.4"/>
    <n v="34.32"/>
    <n v="10.4"/>
    <s v="n/d"/>
    <s v="n/d"/>
    <x v="108"/>
    <x v="110"/>
    <n v="55.400000000000006"/>
    <n v="13"/>
    <n v="7"/>
    <x v="1"/>
    <x v="2"/>
    <x v="20"/>
    <n v="1"/>
    <n v="28"/>
    <n v="320"/>
  </r>
  <r>
    <s v="INREBA-300710-JF-1-6-MAZ"/>
    <s v="Jesus Flores"/>
    <d v="2010-07-30T00:00:00"/>
    <x v="4"/>
    <d v="1899-12-30T09:37:00"/>
    <d v="1899-12-30T10:10:00"/>
    <x v="38"/>
    <n v="2"/>
    <n v="1"/>
    <n v="6"/>
    <x v="5"/>
    <x v="2"/>
    <s v="La Reventadora de Babencho, Isla Natividad Baja California Sur"/>
    <x v="0"/>
    <n v="32.01"/>
    <n v="9.6999999999999993"/>
    <n v="34.32"/>
    <n v="10.4"/>
    <n v="34.32"/>
    <n v="10.4"/>
    <s v="n/d"/>
    <s v="n/d"/>
    <x v="108"/>
    <x v="110"/>
    <n v="55.400000000000006"/>
    <n v="13"/>
    <n v="7"/>
    <x v="1"/>
    <x v="3"/>
    <x v="17"/>
    <n v="1"/>
    <n v="30"/>
    <n v="320"/>
  </r>
  <r>
    <s v="INREBA-300710-JF-1-6-MAM"/>
    <s v="Jesus Flores"/>
    <d v="2010-07-30T00:00:00"/>
    <x v="4"/>
    <d v="1899-12-30T09:37:00"/>
    <d v="1899-12-30T10:10:00"/>
    <x v="38"/>
    <n v="2"/>
    <n v="1"/>
    <n v="6"/>
    <x v="5"/>
    <x v="2"/>
    <s v="La Reventadora de Babencho, Isla Natividad Baja California Sur"/>
    <x v="0"/>
    <n v="32.01"/>
    <n v="9.6999999999999993"/>
    <n v="34.32"/>
    <n v="10.4"/>
    <n v="34.32"/>
    <n v="10.4"/>
    <s v="n/d"/>
    <s v="n/d"/>
    <x v="108"/>
    <x v="110"/>
    <n v="55.400000000000006"/>
    <n v="13"/>
    <n v="7"/>
    <x v="0"/>
    <x v="1"/>
    <x v="8"/>
    <n v="1"/>
    <n v="3"/>
    <n v="320"/>
  </r>
  <r>
    <s v="INREBA-300710-JF-1-6-MAM"/>
    <s v="Jesus Flores"/>
    <d v="2010-07-30T00:00:00"/>
    <x v="4"/>
    <d v="1899-12-30T09:37:00"/>
    <d v="1899-12-30T10:10:00"/>
    <x v="38"/>
    <n v="2"/>
    <n v="1"/>
    <n v="6"/>
    <x v="5"/>
    <x v="2"/>
    <s v="La Reventadora de Babencho, Isla Natividad Baja California Sur"/>
    <x v="0"/>
    <n v="32.01"/>
    <n v="9.6999999999999993"/>
    <n v="34.32"/>
    <n v="10.4"/>
    <n v="34.32"/>
    <n v="10.4"/>
    <s v="n/d"/>
    <s v="n/d"/>
    <x v="108"/>
    <x v="110"/>
    <n v="55.400000000000006"/>
    <n v="13"/>
    <n v="7"/>
    <x v="0"/>
    <x v="2"/>
    <x v="10"/>
    <n v="1"/>
    <n v="14"/>
    <n v="320"/>
  </r>
  <r>
    <s v="INREBA-300710-JF-1-6-MAM"/>
    <s v="Jesus Flores"/>
    <d v="2010-07-30T00:00:00"/>
    <x v="4"/>
    <d v="1899-12-30T09:37:00"/>
    <d v="1899-12-30T10:10:00"/>
    <x v="38"/>
    <n v="2"/>
    <n v="1"/>
    <n v="6"/>
    <x v="5"/>
    <x v="2"/>
    <s v="La Reventadora de Babencho, Isla Natividad Baja California Sur"/>
    <x v="0"/>
    <n v="32.01"/>
    <n v="9.6999999999999993"/>
    <n v="34.32"/>
    <n v="10.4"/>
    <n v="34.32"/>
    <n v="10.4"/>
    <s v="n/d"/>
    <s v="n/d"/>
    <x v="108"/>
    <x v="110"/>
    <n v="55.400000000000006"/>
    <n v="13"/>
    <n v="7"/>
    <x v="0"/>
    <x v="2"/>
    <x v="13"/>
    <n v="1"/>
    <n v="14"/>
    <n v="320"/>
  </r>
  <r>
    <s v="INREBA-300710-JF-1-6-MAM"/>
    <s v="Jesus Flores"/>
    <d v="2010-07-30T00:00:00"/>
    <x v="4"/>
    <d v="1899-12-30T09:37:00"/>
    <d v="1899-12-30T10:10:00"/>
    <x v="38"/>
    <n v="2"/>
    <n v="1"/>
    <n v="6"/>
    <x v="5"/>
    <x v="2"/>
    <s v="La Reventadora de Babencho, Isla Natividad Baja California Sur"/>
    <x v="0"/>
    <n v="32.01"/>
    <n v="9.6999999999999993"/>
    <n v="34.32"/>
    <n v="10.4"/>
    <n v="34.32"/>
    <n v="10.4"/>
    <s v="n/d"/>
    <s v="n/d"/>
    <x v="108"/>
    <x v="110"/>
    <n v="55.400000000000006"/>
    <n v="13"/>
    <n v="7"/>
    <x v="0"/>
    <x v="3"/>
    <x v="12"/>
    <n v="1"/>
    <n v="24"/>
    <n v="320"/>
  </r>
  <r>
    <s v="INREBA-300710-JF-1-6-MAM"/>
    <s v="Jesus Flores"/>
    <d v="2010-07-30T00:00:00"/>
    <x v="4"/>
    <d v="1899-12-30T09:37:00"/>
    <d v="1899-12-30T10:10:00"/>
    <x v="38"/>
    <n v="2"/>
    <n v="1"/>
    <n v="6"/>
    <x v="5"/>
    <x v="2"/>
    <s v="La Reventadora de Babencho, Isla Natividad Baja California Sur"/>
    <x v="0"/>
    <n v="32.01"/>
    <n v="9.6999999999999993"/>
    <n v="34.32"/>
    <n v="10.4"/>
    <n v="34.32"/>
    <n v="10.4"/>
    <s v="n/d"/>
    <s v="n/d"/>
    <x v="108"/>
    <x v="110"/>
    <n v="55.400000000000006"/>
    <n v="13"/>
    <n v="7"/>
    <x v="0"/>
    <x v="3"/>
    <x v="17"/>
    <n v="1"/>
    <n v="24"/>
    <n v="320"/>
  </r>
  <r>
    <s v="INLAGU-300710-JF-2-1-MAM"/>
    <s v="Jesus Flores"/>
    <d v="2010-07-30T00:00:00"/>
    <x v="4"/>
    <d v="1899-12-30T11:12:00"/>
    <d v="1899-12-30T11:55:00"/>
    <x v="30"/>
    <n v="2"/>
    <n v="2"/>
    <n v="1"/>
    <x v="0"/>
    <x v="4"/>
    <s v="La Guanera, Isla Natividad Baja California Sur"/>
    <x v="0"/>
    <n v="32.67"/>
    <n v="9.9"/>
    <n v="34.32"/>
    <n v="10.4"/>
    <n v="34.32"/>
    <n v="10.4"/>
    <s v="n/d"/>
    <s v="n/d"/>
    <x v="109"/>
    <x v="111"/>
    <n v="62.6"/>
    <n v="17"/>
    <n v="9"/>
    <x v="0"/>
    <x v="1"/>
    <x v="10"/>
    <n v="1"/>
    <n v="1"/>
    <n v="110"/>
  </r>
  <r>
    <s v="INLAGU-300710-JF-2-1-MAM"/>
    <s v="Jesus Flores"/>
    <d v="2010-07-30T00:00:00"/>
    <x v="4"/>
    <d v="1899-12-30T11:12:00"/>
    <d v="1899-12-30T11:55:00"/>
    <x v="30"/>
    <n v="2"/>
    <n v="2"/>
    <n v="1"/>
    <x v="0"/>
    <x v="4"/>
    <s v="La Guanera, Isla Natividad Baja California Sur"/>
    <x v="0"/>
    <n v="32.67"/>
    <n v="9.9"/>
    <n v="34.32"/>
    <n v="10.4"/>
    <n v="34.32"/>
    <n v="10.4"/>
    <s v="n/d"/>
    <s v="n/d"/>
    <x v="109"/>
    <x v="111"/>
    <n v="62.6"/>
    <n v="17"/>
    <n v="9"/>
    <x v="0"/>
    <x v="1"/>
    <x v="12"/>
    <n v="1"/>
    <n v="1"/>
    <n v="110"/>
  </r>
  <r>
    <s v="INLAGU-300710-JF-2-1-MAM"/>
    <s v="Jesus Flores"/>
    <d v="2010-07-30T00:00:00"/>
    <x v="4"/>
    <d v="1899-12-30T11:12:00"/>
    <d v="1899-12-30T11:55:00"/>
    <x v="30"/>
    <n v="2"/>
    <n v="2"/>
    <n v="1"/>
    <x v="0"/>
    <x v="4"/>
    <s v="La Guanera, Isla Natividad Baja California Sur"/>
    <x v="0"/>
    <n v="32.67"/>
    <n v="9.9"/>
    <n v="34.32"/>
    <n v="10.4"/>
    <n v="34.32"/>
    <n v="10.4"/>
    <s v="n/d"/>
    <s v="n/d"/>
    <x v="109"/>
    <x v="111"/>
    <n v="62.6"/>
    <n v="17"/>
    <n v="9"/>
    <x v="0"/>
    <x v="2"/>
    <x v="9"/>
    <n v="1"/>
    <n v="7"/>
    <n v="110"/>
  </r>
  <r>
    <s v="INLAGU-300710-JF-2-1-MAM"/>
    <s v="Jesus Flores"/>
    <d v="2010-07-30T00:00:00"/>
    <x v="4"/>
    <d v="1899-12-30T11:12:00"/>
    <d v="1899-12-30T11:55:00"/>
    <x v="30"/>
    <n v="2"/>
    <n v="2"/>
    <n v="1"/>
    <x v="0"/>
    <x v="4"/>
    <s v="La Guanera, Isla Natividad Baja California Sur"/>
    <x v="0"/>
    <n v="32.67"/>
    <n v="9.9"/>
    <n v="34.32"/>
    <n v="10.4"/>
    <n v="34.32"/>
    <n v="10.4"/>
    <s v="n/d"/>
    <s v="n/d"/>
    <x v="109"/>
    <x v="111"/>
    <n v="62.6"/>
    <n v="17"/>
    <n v="9"/>
    <x v="0"/>
    <x v="2"/>
    <x v="12"/>
    <n v="1"/>
    <n v="7"/>
    <n v="110"/>
  </r>
  <r>
    <s v="INLAGU-300710-JF-2-1-MAM"/>
    <s v="Jesus Flores"/>
    <d v="2010-07-30T00:00:00"/>
    <x v="4"/>
    <d v="1899-12-30T11:12:00"/>
    <d v="1899-12-30T11:55:00"/>
    <x v="30"/>
    <n v="2"/>
    <n v="2"/>
    <n v="1"/>
    <x v="0"/>
    <x v="4"/>
    <s v="La Guanera, Isla Natividad Baja California Sur"/>
    <x v="0"/>
    <n v="32.67"/>
    <n v="9.9"/>
    <n v="34.32"/>
    <n v="10.4"/>
    <n v="34.32"/>
    <n v="10.4"/>
    <s v="n/d"/>
    <s v="n/d"/>
    <x v="109"/>
    <x v="111"/>
    <n v="62.6"/>
    <n v="17"/>
    <n v="9"/>
    <x v="0"/>
    <x v="2"/>
    <x v="12"/>
    <n v="1"/>
    <n v="7"/>
    <n v="110"/>
  </r>
  <r>
    <s v="INLAGU-300710-JF-2-1-MAM"/>
    <s v="Jesus Flores"/>
    <d v="2010-07-30T00:00:00"/>
    <x v="4"/>
    <d v="1899-12-30T11:12:00"/>
    <d v="1899-12-30T11:55:00"/>
    <x v="30"/>
    <n v="2"/>
    <n v="2"/>
    <n v="1"/>
    <x v="0"/>
    <x v="4"/>
    <s v="La Guanera, Isla Natividad Baja California Sur"/>
    <x v="0"/>
    <n v="32.67"/>
    <n v="9.9"/>
    <n v="34.32"/>
    <n v="10.4"/>
    <n v="34.32"/>
    <n v="10.4"/>
    <s v="n/d"/>
    <s v="n/d"/>
    <x v="109"/>
    <x v="111"/>
    <n v="62.6"/>
    <n v="17"/>
    <n v="9"/>
    <x v="0"/>
    <x v="2"/>
    <x v="16"/>
    <n v="1"/>
    <n v="7"/>
    <n v="110"/>
  </r>
  <r>
    <s v="INLAGU-300710-JF-2-1-MAM"/>
    <s v="Jesus Flores"/>
    <d v="2010-07-30T00:00:00"/>
    <x v="4"/>
    <d v="1899-12-30T11:12:00"/>
    <d v="1899-12-30T11:55:00"/>
    <x v="30"/>
    <n v="2"/>
    <n v="2"/>
    <n v="1"/>
    <x v="0"/>
    <x v="4"/>
    <s v="La Guanera, Isla Natividad Baja California Sur"/>
    <x v="0"/>
    <n v="32.67"/>
    <n v="9.9"/>
    <n v="34.32"/>
    <n v="10.4"/>
    <n v="34.32"/>
    <n v="10.4"/>
    <s v="n/d"/>
    <s v="n/d"/>
    <x v="109"/>
    <x v="111"/>
    <n v="62.6"/>
    <n v="17"/>
    <n v="9"/>
    <x v="0"/>
    <x v="2"/>
    <x v="14"/>
    <n v="1"/>
    <n v="7"/>
    <n v="110"/>
  </r>
  <r>
    <s v="INLAGU-300710-JF-2-1-MAM"/>
    <s v="Jesus Flores"/>
    <d v="2010-07-30T00:00:00"/>
    <x v="4"/>
    <d v="1899-12-30T11:12:00"/>
    <d v="1899-12-30T11:55:00"/>
    <x v="30"/>
    <n v="2"/>
    <n v="2"/>
    <n v="1"/>
    <x v="0"/>
    <x v="4"/>
    <s v="La Guanera, Isla Natividad Baja California Sur"/>
    <x v="0"/>
    <n v="32.67"/>
    <n v="9.9"/>
    <n v="34.32"/>
    <n v="10.4"/>
    <n v="34.32"/>
    <n v="10.4"/>
    <s v="n/d"/>
    <s v="n/d"/>
    <x v="109"/>
    <x v="111"/>
    <n v="62.6"/>
    <n v="17"/>
    <n v="9"/>
    <x v="0"/>
    <x v="2"/>
    <x v="17"/>
    <n v="1"/>
    <n v="7"/>
    <n v="110"/>
  </r>
  <r>
    <s v="INLAGU-300710-JF-2-1-MAM"/>
    <s v="Jesus Flores"/>
    <d v="2010-07-30T00:00:00"/>
    <x v="4"/>
    <d v="1899-12-30T11:12:00"/>
    <d v="1899-12-30T11:55:00"/>
    <x v="30"/>
    <n v="2"/>
    <n v="2"/>
    <n v="1"/>
    <x v="0"/>
    <x v="4"/>
    <s v="La Guanera, Isla Natividad Baja California Sur"/>
    <x v="0"/>
    <n v="32.67"/>
    <n v="9.9"/>
    <n v="34.32"/>
    <n v="10.4"/>
    <n v="34.32"/>
    <n v="10.4"/>
    <s v="n/d"/>
    <s v="n/d"/>
    <x v="109"/>
    <x v="111"/>
    <n v="62.6"/>
    <n v="17"/>
    <n v="9"/>
    <x v="0"/>
    <x v="3"/>
    <x v="11"/>
    <n v="1"/>
    <n v="9"/>
    <n v="110"/>
  </r>
  <r>
    <s v="INLAGU-300710-JF-2-1-MAM"/>
    <s v="Jesus Flores"/>
    <d v="2010-07-30T00:00:00"/>
    <x v="4"/>
    <d v="1899-12-30T11:12:00"/>
    <d v="1899-12-30T11:55:00"/>
    <x v="30"/>
    <n v="2"/>
    <n v="2"/>
    <n v="1"/>
    <x v="0"/>
    <x v="4"/>
    <s v="La Guanera, Isla Natividad Baja California Sur"/>
    <x v="0"/>
    <n v="32.67"/>
    <n v="9.9"/>
    <n v="34.32"/>
    <n v="10.4"/>
    <n v="34.32"/>
    <n v="10.4"/>
    <s v="n/d"/>
    <s v="n/d"/>
    <x v="109"/>
    <x v="111"/>
    <n v="62.6"/>
    <n v="17"/>
    <n v="9"/>
    <x v="0"/>
    <x v="3"/>
    <x v="16"/>
    <n v="1"/>
    <n v="9"/>
    <n v="110"/>
  </r>
  <r>
    <s v="INLAGU-300710-JF-2-1-MAM"/>
    <s v="Jesus Flores"/>
    <d v="2010-07-30T00:00:00"/>
    <x v="4"/>
    <d v="1899-12-30T11:12:00"/>
    <d v="1899-12-30T11:55:00"/>
    <x v="30"/>
    <n v="2"/>
    <n v="2"/>
    <n v="1"/>
    <x v="0"/>
    <x v="4"/>
    <s v="La Guanera, Isla Natividad Baja California Sur"/>
    <x v="0"/>
    <n v="32.67"/>
    <n v="9.9"/>
    <n v="34.32"/>
    <n v="10.4"/>
    <n v="34.32"/>
    <n v="10.4"/>
    <s v="n/d"/>
    <s v="n/d"/>
    <x v="109"/>
    <x v="111"/>
    <n v="62.6"/>
    <n v="17"/>
    <n v="9"/>
    <x v="0"/>
    <x v="4"/>
    <x v="16"/>
    <n v="1"/>
    <n v="14"/>
    <n v="110"/>
  </r>
  <r>
    <s v="INLAGU-300710-JF-2-1-MAM"/>
    <s v="Jesus Flores"/>
    <d v="2010-07-30T00:00:00"/>
    <x v="4"/>
    <d v="1899-12-30T11:12:00"/>
    <d v="1899-12-30T11:55:00"/>
    <x v="30"/>
    <n v="2"/>
    <n v="2"/>
    <n v="1"/>
    <x v="0"/>
    <x v="4"/>
    <s v="La Guanera, Isla Natividad Baja California Sur"/>
    <x v="0"/>
    <n v="32.67"/>
    <n v="9.9"/>
    <n v="34.32"/>
    <n v="10.4"/>
    <n v="34.32"/>
    <n v="10.4"/>
    <s v="n/d"/>
    <s v="n/d"/>
    <x v="109"/>
    <x v="111"/>
    <n v="62.6"/>
    <n v="17"/>
    <n v="9"/>
    <x v="0"/>
    <x v="4"/>
    <x v="17"/>
    <n v="1"/>
    <n v="14"/>
    <n v="110"/>
  </r>
  <r>
    <s v="INLAGU-300710-JF-2-1-MAM"/>
    <s v="Jesus Flores"/>
    <d v="2010-07-30T00:00:00"/>
    <x v="4"/>
    <d v="1899-12-30T11:12:00"/>
    <d v="1899-12-30T11:55:00"/>
    <x v="30"/>
    <n v="2"/>
    <n v="2"/>
    <n v="1"/>
    <x v="0"/>
    <x v="4"/>
    <s v="La Guanera, Isla Natividad Baja California Sur"/>
    <x v="0"/>
    <n v="32.67"/>
    <n v="9.9"/>
    <n v="34.32"/>
    <n v="10.4"/>
    <n v="34.32"/>
    <n v="10.4"/>
    <s v="n/d"/>
    <s v="n/d"/>
    <x v="109"/>
    <x v="111"/>
    <n v="62.6"/>
    <n v="17"/>
    <n v="9"/>
    <x v="0"/>
    <x v="5"/>
    <x v="17"/>
    <n v="1"/>
    <n v="17"/>
    <n v="110"/>
  </r>
  <r>
    <s v="INLAGU-300710-JF-2-1-MAM"/>
    <s v="Jesus Flores"/>
    <d v="2010-07-30T00:00:00"/>
    <x v="4"/>
    <d v="1899-12-30T11:12:00"/>
    <d v="1899-12-30T11:55:00"/>
    <x v="30"/>
    <n v="2"/>
    <n v="2"/>
    <n v="1"/>
    <x v="0"/>
    <x v="4"/>
    <s v="La Guanera, Isla Natividad Baja California Sur"/>
    <x v="0"/>
    <n v="32.67"/>
    <n v="9.9"/>
    <n v="34.32"/>
    <n v="10.4"/>
    <n v="34.32"/>
    <n v="10.4"/>
    <s v="n/d"/>
    <s v="n/d"/>
    <x v="109"/>
    <x v="111"/>
    <n v="62.6"/>
    <n v="17"/>
    <n v="9"/>
    <x v="0"/>
    <x v="5"/>
    <x v="19"/>
    <n v="1"/>
    <n v="17"/>
    <n v="110"/>
  </r>
  <r>
    <s v="INLAGU-300710-JF-2-1-MAM"/>
    <s v="Jesus Flores"/>
    <d v="2010-07-30T00:00:00"/>
    <x v="4"/>
    <d v="1899-12-30T11:12:00"/>
    <d v="1899-12-30T11:55:00"/>
    <x v="30"/>
    <n v="2"/>
    <n v="2"/>
    <n v="1"/>
    <x v="0"/>
    <x v="4"/>
    <s v="La Guanera, Isla Natividad Baja California Sur"/>
    <x v="0"/>
    <n v="32.67"/>
    <n v="9.9"/>
    <n v="34.32"/>
    <n v="10.4"/>
    <n v="34.32"/>
    <n v="10.4"/>
    <s v="n/d"/>
    <s v="n/d"/>
    <x v="109"/>
    <x v="111"/>
    <n v="62.6"/>
    <n v="17"/>
    <n v="9"/>
    <x v="0"/>
    <x v="6"/>
    <x v="12"/>
    <n v="1"/>
    <n v="25"/>
    <n v="110"/>
  </r>
  <r>
    <s v="INLAGU-300710-JF-2-1-MAM"/>
    <s v="Jesus Flores"/>
    <d v="2010-07-30T00:00:00"/>
    <x v="4"/>
    <d v="1899-12-30T11:12:00"/>
    <d v="1899-12-30T11:55:00"/>
    <x v="30"/>
    <n v="2"/>
    <n v="2"/>
    <n v="1"/>
    <x v="0"/>
    <x v="4"/>
    <s v="La Guanera, Isla Natividad Baja California Sur"/>
    <x v="0"/>
    <n v="32.67"/>
    <n v="9.9"/>
    <n v="34.32"/>
    <n v="10.4"/>
    <n v="34.32"/>
    <n v="10.4"/>
    <s v="n/d"/>
    <s v="n/d"/>
    <x v="109"/>
    <x v="111"/>
    <n v="62.6"/>
    <n v="17"/>
    <n v="9"/>
    <x v="0"/>
    <x v="6"/>
    <x v="14"/>
    <n v="1"/>
    <n v="25"/>
    <n v="110"/>
  </r>
  <r>
    <s v="INLAGU-300710-JF-2-1-MAM"/>
    <s v="Jesus Flores"/>
    <d v="2010-07-30T00:00:00"/>
    <x v="4"/>
    <d v="1899-12-30T11:12:00"/>
    <d v="1899-12-30T11:55:00"/>
    <x v="30"/>
    <n v="2"/>
    <n v="2"/>
    <n v="1"/>
    <x v="0"/>
    <x v="4"/>
    <s v="La Guanera, Isla Natividad Baja California Sur"/>
    <x v="0"/>
    <n v="32.67"/>
    <n v="9.9"/>
    <n v="34.32"/>
    <n v="10.4"/>
    <n v="34.32"/>
    <n v="10.4"/>
    <s v="n/d"/>
    <s v="n/d"/>
    <x v="109"/>
    <x v="111"/>
    <n v="62.6"/>
    <n v="17"/>
    <n v="9"/>
    <x v="0"/>
    <x v="6"/>
    <x v="17"/>
    <n v="1"/>
    <n v="25"/>
    <n v="110"/>
  </r>
  <r>
    <s v="INLAGU-300710-JF-2-1-MAM"/>
    <s v="Jesus Flores"/>
    <d v="2010-07-30T00:00:00"/>
    <x v="4"/>
    <d v="1899-12-30T11:12:00"/>
    <d v="1899-12-30T11:55:00"/>
    <x v="30"/>
    <n v="2"/>
    <n v="2"/>
    <n v="1"/>
    <x v="0"/>
    <x v="4"/>
    <s v="La Guanera, Isla Natividad Baja California Sur"/>
    <x v="0"/>
    <n v="32.67"/>
    <n v="9.9"/>
    <n v="34.32"/>
    <n v="10.4"/>
    <n v="34.32"/>
    <n v="10.4"/>
    <s v="n/d"/>
    <s v="n/d"/>
    <x v="109"/>
    <x v="111"/>
    <n v="62.6"/>
    <n v="17"/>
    <n v="9"/>
    <x v="0"/>
    <x v="6"/>
    <x v="17"/>
    <n v="1"/>
    <n v="25"/>
    <n v="110"/>
  </r>
  <r>
    <s v="INLAGU-300710-JF-2-1-MAM"/>
    <s v="Jesus Flores"/>
    <d v="2010-07-30T00:00:00"/>
    <x v="4"/>
    <d v="1899-12-30T11:12:00"/>
    <d v="1899-12-30T11:55:00"/>
    <x v="30"/>
    <n v="2"/>
    <n v="2"/>
    <n v="1"/>
    <x v="0"/>
    <x v="4"/>
    <s v="La Guanera, Isla Natividad Baja California Sur"/>
    <x v="0"/>
    <n v="32.67"/>
    <n v="9.9"/>
    <n v="34.32"/>
    <n v="10.4"/>
    <n v="34.32"/>
    <n v="10.4"/>
    <s v="n/d"/>
    <s v="n/d"/>
    <x v="109"/>
    <x v="111"/>
    <n v="62.6"/>
    <n v="17"/>
    <n v="9"/>
    <x v="0"/>
    <x v="6"/>
    <x v="18"/>
    <n v="1"/>
    <n v="25"/>
    <n v="110"/>
  </r>
  <r>
    <s v="INLAGU-300710-JF-2-1-MAM"/>
    <s v="Jesus Flores"/>
    <d v="2010-07-30T00:00:00"/>
    <x v="4"/>
    <d v="1899-12-30T11:12:00"/>
    <d v="1899-12-30T11:55:00"/>
    <x v="30"/>
    <n v="2"/>
    <n v="2"/>
    <n v="1"/>
    <x v="0"/>
    <x v="4"/>
    <s v="La Guanera, Isla Natividad Baja California Sur"/>
    <x v="0"/>
    <n v="32.67"/>
    <n v="9.9"/>
    <n v="34.32"/>
    <n v="10.4"/>
    <n v="34.32"/>
    <n v="10.4"/>
    <s v="n/d"/>
    <s v="n/d"/>
    <x v="109"/>
    <x v="111"/>
    <n v="62.6"/>
    <n v="17"/>
    <n v="9"/>
    <x v="0"/>
    <x v="6"/>
    <x v="18"/>
    <n v="1"/>
    <n v="25"/>
    <n v="110"/>
  </r>
  <r>
    <s v="INLAGU-300710-JF-2-1-MAM"/>
    <s v="Jesus Flores"/>
    <d v="2010-07-30T00:00:00"/>
    <x v="4"/>
    <d v="1899-12-30T11:12:00"/>
    <d v="1899-12-30T11:55:00"/>
    <x v="30"/>
    <n v="2"/>
    <n v="2"/>
    <n v="1"/>
    <x v="0"/>
    <x v="4"/>
    <s v="La Guanera, Isla Natividad Baja California Sur"/>
    <x v="0"/>
    <n v="32.67"/>
    <n v="9.9"/>
    <n v="34.32"/>
    <n v="10.4"/>
    <n v="34.32"/>
    <n v="10.4"/>
    <s v="n/d"/>
    <s v="n/d"/>
    <x v="109"/>
    <x v="111"/>
    <n v="62.6"/>
    <n v="17"/>
    <n v="9"/>
    <x v="0"/>
    <x v="6"/>
    <x v="18"/>
    <n v="1"/>
    <n v="25"/>
    <n v="110"/>
  </r>
  <r>
    <s v="INLAGU-300710-JF-2-1-MAM"/>
    <s v="Jesus Flores"/>
    <d v="2010-07-30T00:00:00"/>
    <x v="4"/>
    <d v="1899-12-30T11:12:00"/>
    <d v="1899-12-30T11:55:00"/>
    <x v="30"/>
    <n v="2"/>
    <n v="2"/>
    <n v="1"/>
    <x v="0"/>
    <x v="4"/>
    <s v="La Guanera, Isla Natividad Baja California Sur"/>
    <x v="0"/>
    <n v="32.67"/>
    <n v="9.9"/>
    <n v="34.32"/>
    <n v="10.4"/>
    <n v="34.32"/>
    <n v="10.4"/>
    <s v="n/d"/>
    <s v="n/d"/>
    <x v="109"/>
    <x v="111"/>
    <n v="62.6"/>
    <n v="17"/>
    <n v="9"/>
    <x v="0"/>
    <x v="6"/>
    <x v="19"/>
    <n v="1"/>
    <n v="25"/>
    <n v="110"/>
  </r>
  <r>
    <s v="INLAGU-300710-JF-2-1-MAM"/>
    <s v="Jesus Flores"/>
    <d v="2010-07-30T00:00:00"/>
    <x v="4"/>
    <d v="1899-12-30T11:12:00"/>
    <d v="1899-12-30T11:55:00"/>
    <x v="30"/>
    <n v="2"/>
    <n v="2"/>
    <n v="1"/>
    <x v="0"/>
    <x v="4"/>
    <s v="La Guanera, Isla Natividad Baja California Sur"/>
    <x v="0"/>
    <n v="32.67"/>
    <n v="9.9"/>
    <n v="34.32"/>
    <n v="10.4"/>
    <n v="34.32"/>
    <n v="10.4"/>
    <s v="n/d"/>
    <s v="n/d"/>
    <x v="109"/>
    <x v="111"/>
    <n v="62.6"/>
    <n v="17"/>
    <n v="9"/>
    <x v="0"/>
    <x v="7"/>
    <x v="12"/>
    <n v="1"/>
    <n v="31"/>
    <n v="110"/>
  </r>
  <r>
    <s v="INLAGU-300710-JF-2-1-MAZ"/>
    <s v="Jesus Flores"/>
    <d v="2010-07-30T00:00:00"/>
    <x v="4"/>
    <d v="1899-12-30T11:12:00"/>
    <d v="1899-12-30T11:55:00"/>
    <x v="30"/>
    <n v="2"/>
    <n v="2"/>
    <n v="1"/>
    <x v="0"/>
    <x v="4"/>
    <s v="La Guanera, Isla Natividad Baja California Sur"/>
    <x v="0"/>
    <n v="32.67"/>
    <n v="9.9"/>
    <n v="34.32"/>
    <n v="10.4"/>
    <n v="34.32"/>
    <n v="10.4"/>
    <s v="n/d"/>
    <s v="n/d"/>
    <x v="109"/>
    <x v="111"/>
    <n v="62.6"/>
    <n v="17"/>
    <n v="9"/>
    <x v="1"/>
    <x v="25"/>
    <x v="23"/>
    <n v="0"/>
    <m/>
    <n v="110"/>
  </r>
  <r>
    <s v="INLAGU-300710-RV-2-2-MAZ"/>
    <s v="Roberto Vazquez"/>
    <d v="2010-07-30T00:00:00"/>
    <x v="4"/>
    <d v="1899-12-30T10:50:00"/>
    <d v="1899-12-30T11:19:00"/>
    <x v="41"/>
    <n v="2"/>
    <n v="2"/>
    <n v="2"/>
    <x v="1"/>
    <x v="4"/>
    <s v="La Guanera, Isla Natividad Baja California Sur"/>
    <x v="0"/>
    <n v="26.4"/>
    <n v="8"/>
    <n v="25.08"/>
    <n v="7.6"/>
    <n v="26.4"/>
    <n v="8"/>
    <s v="n/d"/>
    <s v="n/d"/>
    <x v="110"/>
    <x v="112"/>
    <n v="62.6"/>
    <n v="17"/>
    <n v="9"/>
    <x v="1"/>
    <x v="25"/>
    <x v="23"/>
    <n v="0"/>
    <m/>
    <n v="110"/>
  </r>
  <r>
    <s v="INLAGU-300710-RV-2-2-MAM"/>
    <s v="Roberto Vazquez"/>
    <d v="2010-07-30T00:00:00"/>
    <x v="4"/>
    <d v="1899-12-30T10:50:00"/>
    <d v="1899-12-30T11:19:00"/>
    <x v="41"/>
    <n v="2"/>
    <n v="2"/>
    <n v="2"/>
    <x v="1"/>
    <x v="4"/>
    <s v="La Guanera, Isla Natividad Baja California Sur"/>
    <x v="0"/>
    <n v="26.4"/>
    <n v="8"/>
    <n v="25.08"/>
    <n v="7.6"/>
    <n v="26.4"/>
    <n v="8"/>
    <s v="n/d"/>
    <s v="n/d"/>
    <x v="110"/>
    <x v="112"/>
    <n v="62.6"/>
    <n v="17"/>
    <n v="9"/>
    <x v="0"/>
    <x v="1"/>
    <x v="13"/>
    <n v="1"/>
    <n v="4"/>
    <n v="110"/>
  </r>
  <r>
    <s v="INLAGU-300710-RV-2-2-MAM"/>
    <s v="Roberto Vazquez"/>
    <d v="2010-07-30T00:00:00"/>
    <x v="4"/>
    <d v="1899-12-30T10:50:00"/>
    <d v="1899-12-30T11:19:00"/>
    <x v="41"/>
    <n v="2"/>
    <n v="2"/>
    <n v="2"/>
    <x v="1"/>
    <x v="4"/>
    <s v="La Guanera, Isla Natividad Baja California Sur"/>
    <x v="0"/>
    <n v="26.4"/>
    <n v="8"/>
    <n v="25.08"/>
    <n v="7.6"/>
    <n v="26.4"/>
    <n v="8"/>
    <s v="n/d"/>
    <s v="n/d"/>
    <x v="110"/>
    <x v="112"/>
    <n v="62.6"/>
    <n v="17"/>
    <n v="9"/>
    <x v="0"/>
    <x v="2"/>
    <x v="12"/>
    <n v="1"/>
    <n v="8"/>
    <n v="110"/>
  </r>
  <r>
    <s v="INLAGU-300710-RV-2-2-MAM"/>
    <s v="Roberto Vazquez"/>
    <d v="2010-07-30T00:00:00"/>
    <x v="4"/>
    <d v="1899-12-30T10:50:00"/>
    <d v="1899-12-30T11:19:00"/>
    <x v="41"/>
    <n v="2"/>
    <n v="2"/>
    <n v="2"/>
    <x v="1"/>
    <x v="4"/>
    <s v="La Guanera, Isla Natividad Baja California Sur"/>
    <x v="0"/>
    <n v="26.4"/>
    <n v="8"/>
    <n v="25.08"/>
    <n v="7.6"/>
    <n v="26.4"/>
    <n v="8"/>
    <s v="n/d"/>
    <s v="n/d"/>
    <x v="110"/>
    <x v="112"/>
    <n v="62.6"/>
    <n v="17"/>
    <n v="9"/>
    <x v="0"/>
    <x v="3"/>
    <x v="5"/>
    <n v="1"/>
    <n v="9"/>
    <n v="110"/>
  </r>
  <r>
    <s v="INLAGU-300710-RV-2-2-MAM"/>
    <s v="Roberto Vazquez"/>
    <d v="2010-07-30T00:00:00"/>
    <x v="4"/>
    <d v="1899-12-30T10:50:00"/>
    <d v="1899-12-30T11:19:00"/>
    <x v="41"/>
    <n v="2"/>
    <n v="2"/>
    <n v="2"/>
    <x v="1"/>
    <x v="4"/>
    <s v="La Guanera, Isla Natividad Baja California Sur"/>
    <x v="0"/>
    <n v="26.4"/>
    <n v="8"/>
    <n v="25.08"/>
    <n v="7.6"/>
    <n v="26.4"/>
    <n v="8"/>
    <s v="n/d"/>
    <s v="n/d"/>
    <x v="110"/>
    <x v="112"/>
    <n v="62.6"/>
    <n v="17"/>
    <n v="9"/>
    <x v="0"/>
    <x v="3"/>
    <x v="13"/>
    <n v="1"/>
    <n v="9"/>
    <n v="110"/>
  </r>
  <r>
    <s v="INLAGU-300710-RV-2-2-MAM"/>
    <s v="Roberto Vazquez"/>
    <d v="2010-07-30T00:00:00"/>
    <x v="4"/>
    <d v="1899-12-30T10:50:00"/>
    <d v="1899-12-30T11:19:00"/>
    <x v="41"/>
    <n v="2"/>
    <n v="2"/>
    <n v="2"/>
    <x v="1"/>
    <x v="4"/>
    <s v="La Guanera, Isla Natividad Baja California Sur"/>
    <x v="0"/>
    <n v="26.4"/>
    <n v="8"/>
    <n v="25.08"/>
    <n v="7.6"/>
    <n v="26.4"/>
    <n v="8"/>
    <s v="n/d"/>
    <s v="n/d"/>
    <x v="110"/>
    <x v="112"/>
    <n v="62.6"/>
    <n v="17"/>
    <n v="9"/>
    <x v="0"/>
    <x v="4"/>
    <x v="6"/>
    <n v="1"/>
    <n v="13"/>
    <n v="110"/>
  </r>
  <r>
    <s v="INLAGU-300710-RV-2-2-MAM"/>
    <s v="Roberto Vazquez"/>
    <d v="2010-07-30T00:00:00"/>
    <x v="4"/>
    <d v="1899-12-30T10:50:00"/>
    <d v="1899-12-30T11:19:00"/>
    <x v="41"/>
    <n v="2"/>
    <n v="2"/>
    <n v="2"/>
    <x v="1"/>
    <x v="4"/>
    <s v="La Guanera, Isla Natividad Baja California Sur"/>
    <x v="0"/>
    <n v="26.4"/>
    <n v="8"/>
    <n v="25.08"/>
    <n v="7.6"/>
    <n v="26.4"/>
    <n v="8"/>
    <s v="n/d"/>
    <s v="n/d"/>
    <x v="110"/>
    <x v="112"/>
    <n v="62.6"/>
    <n v="17"/>
    <n v="9"/>
    <x v="0"/>
    <x v="4"/>
    <x v="11"/>
    <n v="1"/>
    <n v="13"/>
    <n v="110"/>
  </r>
  <r>
    <s v="INLAGU-300710-RV-2-2-MAM"/>
    <s v="Roberto Vazquez"/>
    <d v="2010-07-30T00:00:00"/>
    <x v="4"/>
    <d v="1899-12-30T10:50:00"/>
    <d v="1899-12-30T11:19:00"/>
    <x v="41"/>
    <n v="2"/>
    <n v="2"/>
    <n v="2"/>
    <x v="1"/>
    <x v="4"/>
    <s v="La Guanera, Isla Natividad Baja California Sur"/>
    <x v="0"/>
    <n v="26.4"/>
    <n v="8"/>
    <n v="25.08"/>
    <n v="7.6"/>
    <n v="26.4"/>
    <n v="8"/>
    <s v="n/d"/>
    <s v="n/d"/>
    <x v="110"/>
    <x v="112"/>
    <n v="62.6"/>
    <n v="17"/>
    <n v="9"/>
    <x v="0"/>
    <x v="5"/>
    <x v="11"/>
    <n v="1"/>
    <n v="17"/>
    <n v="110"/>
  </r>
  <r>
    <s v="INLAGU-300710-RV-2-2-MAM"/>
    <s v="Roberto Vazquez"/>
    <d v="2010-07-30T00:00:00"/>
    <x v="4"/>
    <d v="1899-12-30T10:50:00"/>
    <d v="1899-12-30T11:19:00"/>
    <x v="41"/>
    <n v="2"/>
    <n v="2"/>
    <n v="2"/>
    <x v="1"/>
    <x v="4"/>
    <s v="La Guanera, Isla Natividad Baja California Sur"/>
    <x v="0"/>
    <n v="26.4"/>
    <n v="8"/>
    <n v="25.08"/>
    <n v="7.6"/>
    <n v="26.4"/>
    <n v="8"/>
    <s v="n/d"/>
    <s v="n/d"/>
    <x v="110"/>
    <x v="112"/>
    <n v="62.6"/>
    <n v="17"/>
    <n v="9"/>
    <x v="0"/>
    <x v="6"/>
    <x v="5"/>
    <n v="1"/>
    <n v="18"/>
    <n v="110"/>
  </r>
  <r>
    <s v="INLAGU-300710-RV-2-2-MAM"/>
    <s v="Roberto Vazquez"/>
    <d v="2010-07-30T00:00:00"/>
    <x v="4"/>
    <d v="1899-12-30T10:50:00"/>
    <d v="1899-12-30T11:19:00"/>
    <x v="41"/>
    <n v="2"/>
    <n v="2"/>
    <n v="2"/>
    <x v="1"/>
    <x v="4"/>
    <s v="La Guanera, Isla Natividad Baja California Sur"/>
    <x v="0"/>
    <n v="26.4"/>
    <n v="8"/>
    <n v="25.08"/>
    <n v="7.6"/>
    <n v="26.4"/>
    <n v="8"/>
    <s v="n/d"/>
    <s v="n/d"/>
    <x v="110"/>
    <x v="112"/>
    <n v="62.6"/>
    <n v="17"/>
    <n v="9"/>
    <x v="0"/>
    <x v="7"/>
    <x v="3"/>
    <n v="1"/>
    <n v="20"/>
    <n v="110"/>
  </r>
  <r>
    <s v="INLAGU-300710-RV-2-2-MAM"/>
    <s v="Roberto Vazquez"/>
    <d v="2010-07-30T00:00:00"/>
    <x v="4"/>
    <d v="1899-12-30T10:50:00"/>
    <d v="1899-12-30T11:19:00"/>
    <x v="41"/>
    <n v="2"/>
    <n v="2"/>
    <n v="2"/>
    <x v="1"/>
    <x v="4"/>
    <s v="La Guanera, Isla Natividad Baja California Sur"/>
    <x v="0"/>
    <n v="26.4"/>
    <n v="8"/>
    <n v="25.08"/>
    <n v="7.6"/>
    <n v="26.4"/>
    <n v="8"/>
    <s v="n/d"/>
    <s v="n/d"/>
    <x v="110"/>
    <x v="112"/>
    <n v="62.6"/>
    <n v="17"/>
    <n v="9"/>
    <x v="0"/>
    <x v="7"/>
    <x v="11"/>
    <n v="1"/>
    <n v="20"/>
    <n v="110"/>
  </r>
  <r>
    <s v="INLAGU-300710-RV-2-2-MAM"/>
    <s v="Roberto Vazquez"/>
    <d v="2010-07-30T00:00:00"/>
    <x v="4"/>
    <d v="1899-12-30T10:50:00"/>
    <d v="1899-12-30T11:19:00"/>
    <x v="41"/>
    <n v="2"/>
    <n v="2"/>
    <n v="2"/>
    <x v="1"/>
    <x v="4"/>
    <s v="La Guanera, Isla Natividad Baja California Sur"/>
    <x v="0"/>
    <n v="26.4"/>
    <n v="8"/>
    <n v="25.08"/>
    <n v="7.6"/>
    <n v="26.4"/>
    <n v="8"/>
    <s v="n/d"/>
    <s v="n/d"/>
    <x v="110"/>
    <x v="112"/>
    <n v="62.6"/>
    <n v="17"/>
    <n v="9"/>
    <x v="0"/>
    <x v="8"/>
    <x v="5"/>
    <n v="1"/>
    <n v="24"/>
    <n v="110"/>
  </r>
  <r>
    <s v="INLAGU-300710-RV-2-2-MAM"/>
    <s v="Roberto Vazquez"/>
    <d v="2010-07-30T00:00:00"/>
    <x v="4"/>
    <d v="1899-12-30T10:50:00"/>
    <d v="1899-12-30T11:19:00"/>
    <x v="41"/>
    <n v="2"/>
    <n v="2"/>
    <n v="2"/>
    <x v="1"/>
    <x v="4"/>
    <s v="La Guanera, Isla Natividad Baja California Sur"/>
    <x v="0"/>
    <n v="26.4"/>
    <n v="8"/>
    <n v="25.08"/>
    <n v="7.6"/>
    <n v="26.4"/>
    <n v="8"/>
    <s v="n/d"/>
    <s v="n/d"/>
    <x v="110"/>
    <x v="112"/>
    <n v="62.6"/>
    <n v="17"/>
    <n v="9"/>
    <x v="0"/>
    <x v="8"/>
    <x v="11"/>
    <n v="1"/>
    <n v="24"/>
    <n v="110"/>
  </r>
  <r>
    <s v="INLAGU-310710-RV-1-3-MAM"/>
    <s v="Roberto Vazquez"/>
    <d v="2010-07-31T00:00:00"/>
    <x v="4"/>
    <d v="1899-12-30T09:17:00"/>
    <d v="1899-12-30T09:42:00"/>
    <x v="45"/>
    <n v="2"/>
    <n v="1"/>
    <n v="3"/>
    <x v="2"/>
    <x v="4"/>
    <s v="La Guanera, Isla Natividad Baja California Sur"/>
    <x v="0"/>
    <n v="53.459999999999994"/>
    <n v="16.2"/>
    <n v="52.8"/>
    <n v="16"/>
    <n v="53.459999999999994"/>
    <n v="16.2"/>
    <s v="n/d"/>
    <s v="n/d"/>
    <x v="111"/>
    <x v="113"/>
    <n v="57.2"/>
    <n v="14"/>
    <n v="6"/>
    <x v="0"/>
    <x v="1"/>
    <x v="9"/>
    <n v="1"/>
    <n v="4"/>
    <n v="300"/>
  </r>
  <r>
    <s v="INLAGU-310710-RV-1-3-MAM"/>
    <s v="Roberto Vazquez"/>
    <d v="2010-07-31T00:00:00"/>
    <x v="4"/>
    <d v="1899-12-30T09:17:00"/>
    <d v="1899-12-30T09:42:00"/>
    <x v="45"/>
    <n v="2"/>
    <n v="1"/>
    <n v="3"/>
    <x v="2"/>
    <x v="4"/>
    <s v="La Guanera, Isla Natividad Baja California Sur"/>
    <x v="0"/>
    <n v="53.459999999999994"/>
    <n v="16.2"/>
    <n v="52.8"/>
    <n v="16"/>
    <n v="53.459999999999994"/>
    <n v="16.2"/>
    <s v="n/d"/>
    <s v="n/d"/>
    <x v="111"/>
    <x v="113"/>
    <n v="57.2"/>
    <n v="14"/>
    <n v="6"/>
    <x v="0"/>
    <x v="1"/>
    <x v="13"/>
    <n v="1"/>
    <n v="4"/>
    <n v="300"/>
  </r>
  <r>
    <s v="INLAGU-310710-RV-1-3-MAM"/>
    <s v="Roberto Vazquez"/>
    <d v="2010-07-31T00:00:00"/>
    <x v="4"/>
    <d v="1899-12-30T09:17:00"/>
    <d v="1899-12-30T09:42:00"/>
    <x v="45"/>
    <n v="2"/>
    <n v="1"/>
    <n v="3"/>
    <x v="2"/>
    <x v="4"/>
    <s v="La Guanera, Isla Natividad Baja California Sur"/>
    <x v="0"/>
    <n v="53.459999999999994"/>
    <n v="16.2"/>
    <n v="52.8"/>
    <n v="16"/>
    <n v="53.459999999999994"/>
    <n v="16.2"/>
    <s v="n/d"/>
    <s v="n/d"/>
    <x v="111"/>
    <x v="113"/>
    <n v="57.2"/>
    <n v="14"/>
    <n v="6"/>
    <x v="0"/>
    <x v="2"/>
    <x v="16"/>
    <n v="1"/>
    <n v="6"/>
    <n v="300"/>
  </r>
  <r>
    <s v="INLAGU-310710-RV-1-3-MAM"/>
    <s v="Roberto Vazquez"/>
    <d v="2010-07-31T00:00:00"/>
    <x v="4"/>
    <d v="1899-12-30T09:17:00"/>
    <d v="1899-12-30T09:42:00"/>
    <x v="45"/>
    <n v="2"/>
    <n v="1"/>
    <n v="3"/>
    <x v="2"/>
    <x v="4"/>
    <s v="La Guanera, Isla Natividad Baja California Sur"/>
    <x v="0"/>
    <n v="53.459999999999994"/>
    <n v="16.2"/>
    <n v="52.8"/>
    <n v="16"/>
    <n v="53.459999999999994"/>
    <n v="16.2"/>
    <s v="n/d"/>
    <s v="n/d"/>
    <x v="111"/>
    <x v="113"/>
    <n v="57.2"/>
    <n v="14"/>
    <n v="6"/>
    <x v="0"/>
    <x v="3"/>
    <x v="16"/>
    <n v="1"/>
    <n v="7"/>
    <n v="300"/>
  </r>
  <r>
    <s v="INLAGU-310710-RV-1-3-MAM"/>
    <s v="Roberto Vazquez"/>
    <d v="2010-07-31T00:00:00"/>
    <x v="4"/>
    <d v="1899-12-30T09:17:00"/>
    <d v="1899-12-30T09:42:00"/>
    <x v="45"/>
    <n v="2"/>
    <n v="1"/>
    <n v="3"/>
    <x v="2"/>
    <x v="4"/>
    <s v="La Guanera, Isla Natividad Baja California Sur"/>
    <x v="0"/>
    <n v="53.459999999999994"/>
    <n v="16.2"/>
    <n v="52.8"/>
    <n v="16"/>
    <n v="53.459999999999994"/>
    <n v="16.2"/>
    <s v="n/d"/>
    <s v="n/d"/>
    <x v="111"/>
    <x v="113"/>
    <n v="57.2"/>
    <n v="14"/>
    <n v="6"/>
    <x v="0"/>
    <x v="3"/>
    <x v="16"/>
    <n v="1"/>
    <n v="7"/>
    <n v="300"/>
  </r>
  <r>
    <s v="INLAGU-310710-RV-1-3-MAM"/>
    <s v="Roberto Vazquez"/>
    <d v="2010-07-31T00:00:00"/>
    <x v="4"/>
    <d v="1899-12-30T09:17:00"/>
    <d v="1899-12-30T09:42:00"/>
    <x v="45"/>
    <n v="2"/>
    <n v="1"/>
    <n v="3"/>
    <x v="2"/>
    <x v="4"/>
    <s v="La Guanera, Isla Natividad Baja California Sur"/>
    <x v="0"/>
    <n v="53.459999999999994"/>
    <n v="16.2"/>
    <n v="52.8"/>
    <n v="16"/>
    <n v="53.459999999999994"/>
    <n v="16.2"/>
    <s v="n/d"/>
    <s v="n/d"/>
    <x v="111"/>
    <x v="113"/>
    <n v="57.2"/>
    <n v="14"/>
    <n v="6"/>
    <x v="0"/>
    <x v="4"/>
    <x v="4"/>
    <n v="1"/>
    <n v="8"/>
    <n v="300"/>
  </r>
  <r>
    <s v="INLAGU-310710-RV-1-3-MAM"/>
    <s v="Roberto Vazquez"/>
    <d v="2010-07-31T00:00:00"/>
    <x v="4"/>
    <d v="1899-12-30T09:17:00"/>
    <d v="1899-12-30T09:42:00"/>
    <x v="45"/>
    <n v="2"/>
    <n v="1"/>
    <n v="3"/>
    <x v="2"/>
    <x v="4"/>
    <s v="La Guanera, Isla Natividad Baja California Sur"/>
    <x v="0"/>
    <n v="53.459999999999994"/>
    <n v="16.2"/>
    <n v="52.8"/>
    <n v="16"/>
    <n v="53.459999999999994"/>
    <n v="16.2"/>
    <s v="n/d"/>
    <s v="n/d"/>
    <x v="111"/>
    <x v="113"/>
    <n v="57.2"/>
    <n v="14"/>
    <n v="6"/>
    <x v="0"/>
    <x v="4"/>
    <x v="12"/>
    <n v="1"/>
    <n v="8"/>
    <n v="300"/>
  </r>
  <r>
    <s v="INLAGU-310710-RV-1-3-MAM"/>
    <s v="Roberto Vazquez"/>
    <d v="2010-07-31T00:00:00"/>
    <x v="4"/>
    <d v="1899-12-30T09:17:00"/>
    <d v="1899-12-30T09:42:00"/>
    <x v="45"/>
    <n v="2"/>
    <n v="1"/>
    <n v="3"/>
    <x v="2"/>
    <x v="4"/>
    <s v="La Guanera, Isla Natividad Baja California Sur"/>
    <x v="0"/>
    <n v="53.459999999999994"/>
    <n v="16.2"/>
    <n v="52.8"/>
    <n v="16"/>
    <n v="53.459999999999994"/>
    <n v="16.2"/>
    <s v="n/d"/>
    <s v="n/d"/>
    <x v="111"/>
    <x v="113"/>
    <n v="57.2"/>
    <n v="14"/>
    <n v="6"/>
    <x v="0"/>
    <x v="5"/>
    <x v="11"/>
    <n v="1"/>
    <n v="10"/>
    <n v="300"/>
  </r>
  <r>
    <s v="INLAGU-310710-RV-1-3-MAM"/>
    <s v="Roberto Vazquez"/>
    <d v="2010-07-31T00:00:00"/>
    <x v="4"/>
    <d v="1899-12-30T09:17:00"/>
    <d v="1899-12-30T09:42:00"/>
    <x v="45"/>
    <n v="2"/>
    <n v="1"/>
    <n v="3"/>
    <x v="2"/>
    <x v="4"/>
    <s v="La Guanera, Isla Natividad Baja California Sur"/>
    <x v="0"/>
    <n v="53.459999999999994"/>
    <n v="16.2"/>
    <n v="52.8"/>
    <n v="16"/>
    <n v="53.459999999999994"/>
    <n v="16.2"/>
    <s v="n/d"/>
    <s v="n/d"/>
    <x v="111"/>
    <x v="113"/>
    <n v="57.2"/>
    <n v="14"/>
    <n v="6"/>
    <x v="0"/>
    <x v="6"/>
    <x v="11"/>
    <n v="1"/>
    <n v="14"/>
    <n v="300"/>
  </r>
  <r>
    <s v="INLAGU-310710-RV-1-3-MAM"/>
    <s v="Roberto Vazquez"/>
    <d v="2010-07-31T00:00:00"/>
    <x v="4"/>
    <d v="1899-12-30T09:17:00"/>
    <d v="1899-12-30T09:42:00"/>
    <x v="45"/>
    <n v="2"/>
    <n v="1"/>
    <n v="3"/>
    <x v="2"/>
    <x v="4"/>
    <s v="La Guanera, Isla Natividad Baja California Sur"/>
    <x v="0"/>
    <n v="53.459999999999994"/>
    <n v="16.2"/>
    <n v="52.8"/>
    <n v="16"/>
    <n v="53.459999999999994"/>
    <n v="16.2"/>
    <s v="n/d"/>
    <s v="n/d"/>
    <x v="111"/>
    <x v="113"/>
    <n v="57.2"/>
    <n v="14"/>
    <n v="6"/>
    <x v="0"/>
    <x v="7"/>
    <x v="5"/>
    <n v="1"/>
    <n v="15"/>
    <n v="300"/>
  </r>
  <r>
    <s v="INLAGU-310710-RV-1-3-MAM"/>
    <s v="Roberto Vazquez"/>
    <d v="2010-07-31T00:00:00"/>
    <x v="4"/>
    <d v="1899-12-30T09:17:00"/>
    <d v="1899-12-30T09:42:00"/>
    <x v="45"/>
    <n v="2"/>
    <n v="1"/>
    <n v="3"/>
    <x v="2"/>
    <x v="4"/>
    <s v="La Guanera, Isla Natividad Baja California Sur"/>
    <x v="0"/>
    <n v="53.459999999999994"/>
    <n v="16.2"/>
    <n v="52.8"/>
    <n v="16"/>
    <n v="53.459999999999994"/>
    <n v="16.2"/>
    <s v="n/d"/>
    <s v="n/d"/>
    <x v="111"/>
    <x v="113"/>
    <n v="57.2"/>
    <n v="14"/>
    <n v="6"/>
    <x v="0"/>
    <x v="7"/>
    <x v="10"/>
    <n v="1"/>
    <n v="15"/>
    <n v="300"/>
  </r>
  <r>
    <s v="INLAGU-310710-RV-1-3-MAM"/>
    <s v="Roberto Vazquez"/>
    <d v="2010-07-31T00:00:00"/>
    <x v="4"/>
    <d v="1899-12-30T09:17:00"/>
    <d v="1899-12-30T09:42:00"/>
    <x v="45"/>
    <n v="2"/>
    <n v="1"/>
    <n v="3"/>
    <x v="2"/>
    <x v="4"/>
    <s v="La Guanera, Isla Natividad Baja California Sur"/>
    <x v="0"/>
    <n v="53.459999999999994"/>
    <n v="16.2"/>
    <n v="52.8"/>
    <n v="16"/>
    <n v="53.459999999999994"/>
    <n v="16.2"/>
    <s v="n/d"/>
    <s v="n/d"/>
    <x v="111"/>
    <x v="113"/>
    <n v="57.2"/>
    <n v="14"/>
    <n v="6"/>
    <x v="0"/>
    <x v="8"/>
    <x v="11"/>
    <n v="1"/>
    <n v="17"/>
    <n v="300"/>
  </r>
  <r>
    <s v="INLAGU-310710-RV-1-3-MAM"/>
    <s v="Roberto Vazquez"/>
    <d v="2010-07-31T00:00:00"/>
    <x v="4"/>
    <d v="1899-12-30T09:17:00"/>
    <d v="1899-12-30T09:42:00"/>
    <x v="45"/>
    <n v="2"/>
    <n v="1"/>
    <n v="3"/>
    <x v="2"/>
    <x v="4"/>
    <s v="La Guanera, Isla Natividad Baja California Sur"/>
    <x v="0"/>
    <n v="53.459999999999994"/>
    <n v="16.2"/>
    <n v="52.8"/>
    <n v="16"/>
    <n v="53.459999999999994"/>
    <n v="16.2"/>
    <s v="n/d"/>
    <s v="n/d"/>
    <x v="111"/>
    <x v="113"/>
    <n v="57.2"/>
    <n v="14"/>
    <n v="6"/>
    <x v="0"/>
    <x v="9"/>
    <x v="2"/>
    <n v="1"/>
    <n v="18"/>
    <n v="300"/>
  </r>
  <r>
    <s v="INLAGU-310710-RV-1-3-MAM"/>
    <s v="Roberto Vazquez"/>
    <d v="2010-07-31T00:00:00"/>
    <x v="4"/>
    <d v="1899-12-30T09:17:00"/>
    <d v="1899-12-30T09:42:00"/>
    <x v="45"/>
    <n v="2"/>
    <n v="1"/>
    <n v="3"/>
    <x v="2"/>
    <x v="4"/>
    <s v="La Guanera, Isla Natividad Baja California Sur"/>
    <x v="0"/>
    <n v="53.459999999999994"/>
    <n v="16.2"/>
    <n v="52.8"/>
    <n v="16"/>
    <n v="53.459999999999994"/>
    <n v="16.2"/>
    <s v="n/d"/>
    <s v="n/d"/>
    <x v="111"/>
    <x v="113"/>
    <n v="57.2"/>
    <n v="14"/>
    <n v="6"/>
    <x v="0"/>
    <x v="9"/>
    <x v="7"/>
    <n v="1"/>
    <n v="18"/>
    <n v="300"/>
  </r>
  <r>
    <s v="INLAGU-310710-RV-1-3-MAM"/>
    <s v="Roberto Vazquez"/>
    <d v="2010-07-31T00:00:00"/>
    <x v="4"/>
    <d v="1899-12-30T09:17:00"/>
    <d v="1899-12-30T09:42:00"/>
    <x v="45"/>
    <n v="2"/>
    <n v="1"/>
    <n v="3"/>
    <x v="2"/>
    <x v="4"/>
    <s v="La Guanera, Isla Natividad Baja California Sur"/>
    <x v="0"/>
    <n v="53.459999999999994"/>
    <n v="16.2"/>
    <n v="52.8"/>
    <n v="16"/>
    <n v="53.459999999999994"/>
    <n v="16.2"/>
    <s v="n/d"/>
    <s v="n/d"/>
    <x v="111"/>
    <x v="113"/>
    <n v="57.2"/>
    <n v="14"/>
    <n v="6"/>
    <x v="0"/>
    <x v="10"/>
    <x v="11"/>
    <n v="1"/>
    <n v="21"/>
    <n v="300"/>
  </r>
  <r>
    <s v="INLAGU-310710-RV-1-3-MAM"/>
    <s v="Roberto Vazquez"/>
    <d v="2010-07-31T00:00:00"/>
    <x v="4"/>
    <d v="1899-12-30T09:17:00"/>
    <d v="1899-12-30T09:42:00"/>
    <x v="45"/>
    <n v="2"/>
    <n v="1"/>
    <n v="3"/>
    <x v="2"/>
    <x v="4"/>
    <s v="La Guanera, Isla Natividad Baja California Sur"/>
    <x v="0"/>
    <n v="53.459999999999994"/>
    <n v="16.2"/>
    <n v="52.8"/>
    <n v="16"/>
    <n v="53.459999999999994"/>
    <n v="16.2"/>
    <s v="n/d"/>
    <s v="n/d"/>
    <x v="111"/>
    <x v="113"/>
    <n v="57.2"/>
    <n v="14"/>
    <n v="6"/>
    <x v="0"/>
    <x v="11"/>
    <x v="11"/>
    <n v="1"/>
    <n v="24"/>
    <n v="300"/>
  </r>
  <r>
    <s v="INLAGU-310710-RV-1-3-MAM"/>
    <s v="Roberto Vazquez"/>
    <d v="2010-07-31T00:00:00"/>
    <x v="4"/>
    <d v="1899-12-30T09:17:00"/>
    <d v="1899-12-30T09:42:00"/>
    <x v="45"/>
    <n v="2"/>
    <n v="1"/>
    <n v="3"/>
    <x v="2"/>
    <x v="4"/>
    <s v="La Guanera, Isla Natividad Baja California Sur"/>
    <x v="0"/>
    <n v="53.459999999999994"/>
    <n v="16.2"/>
    <n v="52.8"/>
    <n v="16"/>
    <n v="53.459999999999994"/>
    <n v="16.2"/>
    <s v="n/d"/>
    <s v="n/d"/>
    <x v="111"/>
    <x v="113"/>
    <n v="57.2"/>
    <n v="14"/>
    <n v="6"/>
    <x v="0"/>
    <x v="12"/>
    <x v="8"/>
    <n v="1"/>
    <n v="26"/>
    <n v="300"/>
  </r>
  <r>
    <s v="INLAGU-310710-RV-1-3-MAM"/>
    <s v="Roberto Vazquez"/>
    <d v="2010-07-31T00:00:00"/>
    <x v="4"/>
    <d v="1899-12-30T09:17:00"/>
    <d v="1899-12-30T09:42:00"/>
    <x v="45"/>
    <n v="2"/>
    <n v="1"/>
    <n v="3"/>
    <x v="2"/>
    <x v="4"/>
    <s v="La Guanera, Isla Natividad Baja California Sur"/>
    <x v="0"/>
    <n v="53.459999999999994"/>
    <n v="16.2"/>
    <n v="52.8"/>
    <n v="16"/>
    <n v="53.459999999999994"/>
    <n v="16.2"/>
    <s v="n/d"/>
    <s v="n/d"/>
    <x v="111"/>
    <x v="113"/>
    <n v="57.2"/>
    <n v="14"/>
    <n v="6"/>
    <x v="0"/>
    <x v="13"/>
    <x v="9"/>
    <n v="1"/>
    <n v="30"/>
    <n v="300"/>
  </r>
  <r>
    <s v="INLAGU-310710-RV-1-3-MAM"/>
    <s v="Roberto Vazquez"/>
    <d v="2010-07-31T00:00:00"/>
    <x v="4"/>
    <d v="1899-12-30T09:17:00"/>
    <d v="1899-12-30T09:42:00"/>
    <x v="45"/>
    <n v="2"/>
    <n v="1"/>
    <n v="3"/>
    <x v="2"/>
    <x v="4"/>
    <s v="La Guanera, Isla Natividad Baja California Sur"/>
    <x v="0"/>
    <n v="53.459999999999994"/>
    <n v="16.2"/>
    <n v="52.8"/>
    <n v="16"/>
    <n v="53.459999999999994"/>
    <n v="16.2"/>
    <s v="n/d"/>
    <s v="n/d"/>
    <x v="111"/>
    <x v="113"/>
    <n v="57.2"/>
    <n v="14"/>
    <n v="6"/>
    <x v="0"/>
    <x v="13"/>
    <x v="11"/>
    <n v="1"/>
    <n v="30"/>
    <n v="300"/>
  </r>
  <r>
    <s v="INLAGU-310710-RV-1-3-MAM"/>
    <s v="Roberto Vazquez"/>
    <d v="2010-07-31T00:00:00"/>
    <x v="4"/>
    <d v="1899-12-30T09:17:00"/>
    <d v="1899-12-30T09:42:00"/>
    <x v="45"/>
    <n v="2"/>
    <n v="1"/>
    <n v="3"/>
    <x v="2"/>
    <x v="4"/>
    <s v="La Guanera, Isla Natividad Baja California Sur"/>
    <x v="0"/>
    <n v="53.459999999999994"/>
    <n v="16.2"/>
    <n v="52.8"/>
    <n v="16"/>
    <n v="53.459999999999994"/>
    <n v="16.2"/>
    <s v="n/d"/>
    <s v="n/d"/>
    <x v="111"/>
    <x v="113"/>
    <n v="57.2"/>
    <n v="14"/>
    <n v="6"/>
    <x v="0"/>
    <x v="13"/>
    <x v="11"/>
    <n v="1"/>
    <n v="30"/>
    <n v="300"/>
  </r>
  <r>
    <s v="INLAGU-310710-RV-1-3-MAZ"/>
    <s v="Roberto Vazquez"/>
    <d v="2010-07-31T00:00:00"/>
    <x v="4"/>
    <d v="1899-12-30T09:17:00"/>
    <d v="1899-12-30T09:42:00"/>
    <x v="45"/>
    <n v="2"/>
    <n v="1"/>
    <n v="3"/>
    <x v="2"/>
    <x v="4"/>
    <s v="La Guanera, Isla Natividad Baja California Sur"/>
    <x v="0"/>
    <n v="53.459999999999994"/>
    <n v="16.2"/>
    <n v="52.8"/>
    <n v="16"/>
    <n v="53.459999999999994"/>
    <n v="16.2"/>
    <s v="n/d"/>
    <s v="n/d"/>
    <x v="111"/>
    <x v="113"/>
    <n v="57.2"/>
    <n v="14"/>
    <n v="6"/>
    <x v="1"/>
    <x v="25"/>
    <x v="23"/>
    <n v="0"/>
    <m/>
    <n v="300"/>
  </r>
  <r>
    <s v="INLAGU-310710-RV-2-4-MAZ"/>
    <s v="Roberto Vazquez"/>
    <d v="2010-07-31T00:00:00"/>
    <x v="4"/>
    <d v="1899-12-30T10:19:00"/>
    <d v="1899-12-30T10:52:00"/>
    <x v="38"/>
    <n v="2"/>
    <n v="2"/>
    <n v="4"/>
    <x v="3"/>
    <x v="4"/>
    <s v="La Guanera, Isla Natividad Baja California Sur"/>
    <x v="0"/>
    <n v="40.590000000000003"/>
    <n v="12.3"/>
    <n v="39.599999999999994"/>
    <n v="12"/>
    <n v="40.590000000000003"/>
    <n v="12.3"/>
    <s v="n/d"/>
    <s v="n/d"/>
    <x v="112"/>
    <x v="114"/>
    <n v="59"/>
    <n v="15"/>
    <n v="4"/>
    <x v="1"/>
    <x v="25"/>
    <x v="23"/>
    <n v="0"/>
    <m/>
    <n v="90"/>
  </r>
  <r>
    <s v="INLAGU-310710-RV-2-4-MAM"/>
    <s v="Roberto Vazquez"/>
    <d v="2010-07-31T00:00:00"/>
    <x v="4"/>
    <d v="1899-12-30T10:19:00"/>
    <d v="1899-12-30T10:52:00"/>
    <x v="38"/>
    <n v="2"/>
    <n v="2"/>
    <n v="4"/>
    <x v="3"/>
    <x v="4"/>
    <s v="La Guanera, Isla Natividad Baja California Sur"/>
    <x v="0"/>
    <n v="40.590000000000003"/>
    <n v="12.3"/>
    <n v="39.599999999999994"/>
    <n v="12"/>
    <n v="40.590000000000003"/>
    <n v="12.3"/>
    <s v="n/d"/>
    <s v="n/d"/>
    <x v="112"/>
    <x v="114"/>
    <n v="59"/>
    <n v="15"/>
    <n v="4"/>
    <x v="0"/>
    <x v="1"/>
    <x v="9"/>
    <n v="1"/>
    <n v="2"/>
    <n v="90"/>
  </r>
  <r>
    <s v="INLAGU-310710-RV-2-4-MAM"/>
    <s v="Roberto Vazquez"/>
    <d v="2010-07-31T00:00:00"/>
    <x v="4"/>
    <d v="1899-12-30T10:19:00"/>
    <d v="1899-12-30T10:52:00"/>
    <x v="38"/>
    <n v="2"/>
    <n v="2"/>
    <n v="4"/>
    <x v="3"/>
    <x v="4"/>
    <s v="La Guanera, Isla Natividad Baja California Sur"/>
    <x v="0"/>
    <n v="40.590000000000003"/>
    <n v="12.3"/>
    <n v="39.599999999999994"/>
    <n v="12"/>
    <n v="40.590000000000003"/>
    <n v="12.3"/>
    <s v="n/d"/>
    <s v="n/d"/>
    <x v="112"/>
    <x v="114"/>
    <n v="59"/>
    <n v="15"/>
    <n v="4"/>
    <x v="0"/>
    <x v="2"/>
    <x v="12"/>
    <n v="1"/>
    <n v="6"/>
    <n v="90"/>
  </r>
  <r>
    <s v="INLAGU-310710-RV-2-4-MAM"/>
    <s v="Roberto Vazquez"/>
    <d v="2010-07-31T00:00:00"/>
    <x v="4"/>
    <d v="1899-12-30T10:19:00"/>
    <d v="1899-12-30T10:52:00"/>
    <x v="38"/>
    <n v="2"/>
    <n v="2"/>
    <n v="4"/>
    <x v="3"/>
    <x v="4"/>
    <s v="La Guanera, Isla Natividad Baja California Sur"/>
    <x v="0"/>
    <n v="40.590000000000003"/>
    <n v="12.3"/>
    <n v="39.599999999999994"/>
    <n v="12"/>
    <n v="40.590000000000003"/>
    <n v="12.3"/>
    <s v="n/d"/>
    <s v="n/d"/>
    <x v="112"/>
    <x v="114"/>
    <n v="59"/>
    <n v="15"/>
    <n v="4"/>
    <x v="0"/>
    <x v="3"/>
    <x v="8"/>
    <n v="1"/>
    <n v="9"/>
    <n v="90"/>
  </r>
  <r>
    <s v="INLAGU-310710-RV-2-4-MAM"/>
    <s v="Roberto Vazquez"/>
    <d v="2010-07-31T00:00:00"/>
    <x v="4"/>
    <d v="1899-12-30T10:19:00"/>
    <d v="1899-12-30T10:52:00"/>
    <x v="38"/>
    <n v="2"/>
    <n v="2"/>
    <n v="4"/>
    <x v="3"/>
    <x v="4"/>
    <s v="La Guanera, Isla Natividad Baja California Sur"/>
    <x v="0"/>
    <n v="40.590000000000003"/>
    <n v="12.3"/>
    <n v="39.599999999999994"/>
    <n v="12"/>
    <n v="40.590000000000003"/>
    <n v="12.3"/>
    <s v="n/d"/>
    <s v="n/d"/>
    <x v="112"/>
    <x v="114"/>
    <n v="59"/>
    <n v="15"/>
    <n v="4"/>
    <x v="0"/>
    <x v="3"/>
    <x v="12"/>
    <n v="1"/>
    <n v="9"/>
    <n v="90"/>
  </r>
  <r>
    <s v="INLAGU-310710-RV-2-4-MAM"/>
    <s v="Roberto Vazquez"/>
    <d v="2010-07-31T00:00:00"/>
    <x v="4"/>
    <d v="1899-12-30T10:19:00"/>
    <d v="1899-12-30T10:52:00"/>
    <x v="38"/>
    <n v="2"/>
    <n v="2"/>
    <n v="4"/>
    <x v="3"/>
    <x v="4"/>
    <s v="La Guanera, Isla Natividad Baja California Sur"/>
    <x v="0"/>
    <n v="40.590000000000003"/>
    <n v="12.3"/>
    <n v="39.599999999999994"/>
    <n v="12"/>
    <n v="40.590000000000003"/>
    <n v="12.3"/>
    <s v="n/d"/>
    <s v="n/d"/>
    <x v="112"/>
    <x v="114"/>
    <n v="59"/>
    <n v="15"/>
    <n v="4"/>
    <x v="0"/>
    <x v="4"/>
    <x v="8"/>
    <n v="1"/>
    <n v="14"/>
    <n v="90"/>
  </r>
  <r>
    <s v="INLAGU-310710-RV-2-4-MAM"/>
    <s v="Roberto Vazquez"/>
    <d v="2010-07-31T00:00:00"/>
    <x v="4"/>
    <d v="1899-12-30T10:19:00"/>
    <d v="1899-12-30T10:52:00"/>
    <x v="38"/>
    <n v="2"/>
    <n v="2"/>
    <n v="4"/>
    <x v="3"/>
    <x v="4"/>
    <s v="La Guanera, Isla Natividad Baja California Sur"/>
    <x v="0"/>
    <n v="40.590000000000003"/>
    <n v="12.3"/>
    <n v="39.599999999999994"/>
    <n v="12"/>
    <n v="40.590000000000003"/>
    <n v="12.3"/>
    <s v="n/d"/>
    <s v="n/d"/>
    <x v="112"/>
    <x v="114"/>
    <n v="59"/>
    <n v="15"/>
    <n v="4"/>
    <x v="0"/>
    <x v="4"/>
    <x v="10"/>
    <n v="1"/>
    <n v="14"/>
    <n v="90"/>
  </r>
  <r>
    <s v="INLAGU-310710-RV-2-4-MAM"/>
    <s v="Roberto Vazquez"/>
    <d v="2010-07-31T00:00:00"/>
    <x v="4"/>
    <d v="1899-12-30T10:19:00"/>
    <d v="1899-12-30T10:52:00"/>
    <x v="38"/>
    <n v="2"/>
    <n v="2"/>
    <n v="4"/>
    <x v="3"/>
    <x v="4"/>
    <s v="La Guanera, Isla Natividad Baja California Sur"/>
    <x v="0"/>
    <n v="40.590000000000003"/>
    <n v="12.3"/>
    <n v="39.599999999999994"/>
    <n v="12"/>
    <n v="40.590000000000003"/>
    <n v="12.3"/>
    <s v="n/d"/>
    <s v="n/d"/>
    <x v="112"/>
    <x v="114"/>
    <n v="59"/>
    <n v="15"/>
    <n v="4"/>
    <x v="0"/>
    <x v="5"/>
    <x v="5"/>
    <n v="1"/>
    <n v="15"/>
    <n v="90"/>
  </r>
  <r>
    <s v="INLAGU-310710-RV-2-4-MAM"/>
    <s v="Roberto Vazquez"/>
    <d v="2010-07-31T00:00:00"/>
    <x v="4"/>
    <d v="1899-12-30T10:19:00"/>
    <d v="1899-12-30T10:52:00"/>
    <x v="38"/>
    <n v="2"/>
    <n v="2"/>
    <n v="4"/>
    <x v="3"/>
    <x v="4"/>
    <s v="La Guanera, Isla Natividad Baja California Sur"/>
    <x v="0"/>
    <n v="40.590000000000003"/>
    <n v="12.3"/>
    <n v="39.599999999999994"/>
    <n v="12"/>
    <n v="40.590000000000003"/>
    <n v="12.3"/>
    <s v="n/d"/>
    <s v="n/d"/>
    <x v="112"/>
    <x v="114"/>
    <n v="59"/>
    <n v="15"/>
    <n v="4"/>
    <x v="0"/>
    <x v="5"/>
    <x v="13"/>
    <n v="1"/>
    <n v="15"/>
    <n v="90"/>
  </r>
  <r>
    <s v="INLAGU-310710-RV-2-4-MAM"/>
    <s v="Roberto Vazquez"/>
    <d v="2010-07-31T00:00:00"/>
    <x v="4"/>
    <d v="1899-12-30T10:19:00"/>
    <d v="1899-12-30T10:52:00"/>
    <x v="38"/>
    <n v="2"/>
    <n v="2"/>
    <n v="4"/>
    <x v="3"/>
    <x v="4"/>
    <s v="La Guanera, Isla Natividad Baja California Sur"/>
    <x v="0"/>
    <n v="40.590000000000003"/>
    <n v="12.3"/>
    <n v="39.599999999999994"/>
    <n v="12"/>
    <n v="40.590000000000003"/>
    <n v="12.3"/>
    <s v="n/d"/>
    <s v="n/d"/>
    <x v="112"/>
    <x v="114"/>
    <n v="59"/>
    <n v="15"/>
    <n v="4"/>
    <x v="0"/>
    <x v="6"/>
    <x v="9"/>
    <n v="1"/>
    <n v="18"/>
    <n v="90"/>
  </r>
  <r>
    <s v="INLAGU-310710-RV-2-4-MAM"/>
    <s v="Roberto Vazquez"/>
    <d v="2010-07-31T00:00:00"/>
    <x v="4"/>
    <d v="1899-12-30T10:19:00"/>
    <d v="1899-12-30T10:52:00"/>
    <x v="38"/>
    <n v="2"/>
    <n v="2"/>
    <n v="4"/>
    <x v="3"/>
    <x v="4"/>
    <s v="La Guanera, Isla Natividad Baja California Sur"/>
    <x v="0"/>
    <n v="40.590000000000003"/>
    <n v="12.3"/>
    <n v="39.599999999999994"/>
    <n v="12"/>
    <n v="40.590000000000003"/>
    <n v="12.3"/>
    <s v="n/d"/>
    <s v="n/d"/>
    <x v="112"/>
    <x v="114"/>
    <n v="59"/>
    <n v="15"/>
    <n v="4"/>
    <x v="0"/>
    <x v="7"/>
    <x v="16"/>
    <n v="1"/>
    <n v="19"/>
    <n v="90"/>
  </r>
  <r>
    <s v="INLAGU-310710-RV-2-4-MAM"/>
    <s v="Roberto Vazquez"/>
    <d v="2010-07-31T00:00:00"/>
    <x v="4"/>
    <d v="1899-12-30T10:19:00"/>
    <d v="1899-12-30T10:52:00"/>
    <x v="38"/>
    <n v="2"/>
    <n v="2"/>
    <n v="4"/>
    <x v="3"/>
    <x v="4"/>
    <s v="La Guanera, Isla Natividad Baja California Sur"/>
    <x v="0"/>
    <n v="40.590000000000003"/>
    <n v="12.3"/>
    <n v="39.599999999999994"/>
    <n v="12"/>
    <n v="40.590000000000003"/>
    <n v="12.3"/>
    <s v="n/d"/>
    <s v="n/d"/>
    <x v="112"/>
    <x v="114"/>
    <n v="59"/>
    <n v="15"/>
    <n v="4"/>
    <x v="0"/>
    <x v="8"/>
    <x v="2"/>
    <n v="1"/>
    <n v="21"/>
    <n v="90"/>
  </r>
  <r>
    <s v="INLAGU-310710-RV-2-4-MAM"/>
    <s v="Roberto Vazquez"/>
    <d v="2010-07-31T00:00:00"/>
    <x v="4"/>
    <d v="1899-12-30T10:19:00"/>
    <d v="1899-12-30T10:52:00"/>
    <x v="38"/>
    <n v="2"/>
    <n v="2"/>
    <n v="4"/>
    <x v="3"/>
    <x v="4"/>
    <s v="La Guanera, Isla Natividad Baja California Sur"/>
    <x v="0"/>
    <n v="40.590000000000003"/>
    <n v="12.3"/>
    <n v="39.599999999999994"/>
    <n v="12"/>
    <n v="40.590000000000003"/>
    <n v="12.3"/>
    <s v="n/d"/>
    <s v="n/d"/>
    <x v="112"/>
    <x v="114"/>
    <n v="59"/>
    <n v="15"/>
    <n v="4"/>
    <x v="0"/>
    <x v="8"/>
    <x v="7"/>
    <n v="1"/>
    <n v="21"/>
    <n v="90"/>
  </r>
  <r>
    <s v="INLAGU-310710-RV-2-4-MAM"/>
    <s v="Roberto Vazquez"/>
    <d v="2010-07-31T00:00:00"/>
    <x v="4"/>
    <d v="1899-12-30T10:19:00"/>
    <d v="1899-12-30T10:52:00"/>
    <x v="38"/>
    <n v="2"/>
    <n v="2"/>
    <n v="4"/>
    <x v="3"/>
    <x v="4"/>
    <s v="La Guanera, Isla Natividad Baja California Sur"/>
    <x v="0"/>
    <n v="40.590000000000003"/>
    <n v="12.3"/>
    <n v="39.599999999999994"/>
    <n v="12"/>
    <n v="40.590000000000003"/>
    <n v="12.3"/>
    <s v="n/d"/>
    <s v="n/d"/>
    <x v="112"/>
    <x v="114"/>
    <n v="59"/>
    <n v="15"/>
    <n v="4"/>
    <x v="0"/>
    <x v="8"/>
    <x v="12"/>
    <n v="1"/>
    <n v="21"/>
    <n v="90"/>
  </r>
  <r>
    <s v="INLAGU-310710-RV-2-4-MAM"/>
    <s v="Roberto Vazquez"/>
    <d v="2010-07-31T00:00:00"/>
    <x v="4"/>
    <d v="1899-12-30T10:19:00"/>
    <d v="1899-12-30T10:52:00"/>
    <x v="38"/>
    <n v="2"/>
    <n v="2"/>
    <n v="4"/>
    <x v="3"/>
    <x v="4"/>
    <s v="La Guanera, Isla Natividad Baja California Sur"/>
    <x v="0"/>
    <n v="40.590000000000003"/>
    <n v="12.3"/>
    <n v="39.599999999999994"/>
    <n v="12"/>
    <n v="40.590000000000003"/>
    <n v="12.3"/>
    <s v="n/d"/>
    <s v="n/d"/>
    <x v="112"/>
    <x v="114"/>
    <n v="59"/>
    <n v="15"/>
    <n v="4"/>
    <x v="0"/>
    <x v="8"/>
    <x v="12"/>
    <n v="1"/>
    <n v="21"/>
    <n v="90"/>
  </r>
  <r>
    <s v="INLAGU-310710-RV-2-4-MAM"/>
    <s v="Roberto Vazquez"/>
    <d v="2010-07-31T00:00:00"/>
    <x v="4"/>
    <d v="1899-12-30T10:19:00"/>
    <d v="1899-12-30T10:52:00"/>
    <x v="38"/>
    <n v="2"/>
    <n v="2"/>
    <n v="4"/>
    <x v="3"/>
    <x v="4"/>
    <s v="La Guanera, Isla Natividad Baja California Sur"/>
    <x v="0"/>
    <n v="40.590000000000003"/>
    <n v="12.3"/>
    <n v="39.599999999999994"/>
    <n v="12"/>
    <n v="40.590000000000003"/>
    <n v="12.3"/>
    <s v="n/d"/>
    <s v="n/d"/>
    <x v="112"/>
    <x v="114"/>
    <n v="59"/>
    <n v="15"/>
    <n v="4"/>
    <x v="0"/>
    <x v="8"/>
    <x v="13"/>
    <n v="1"/>
    <n v="21"/>
    <n v="90"/>
  </r>
  <r>
    <s v="INLAGU-310710-RV-2-4-MAM"/>
    <s v="Roberto Vazquez"/>
    <d v="2010-07-31T00:00:00"/>
    <x v="4"/>
    <d v="1899-12-30T10:19:00"/>
    <d v="1899-12-30T10:52:00"/>
    <x v="38"/>
    <n v="2"/>
    <n v="2"/>
    <n v="4"/>
    <x v="3"/>
    <x v="4"/>
    <s v="La Guanera, Isla Natividad Baja California Sur"/>
    <x v="0"/>
    <n v="40.590000000000003"/>
    <n v="12.3"/>
    <n v="39.599999999999994"/>
    <n v="12"/>
    <n v="40.590000000000003"/>
    <n v="12.3"/>
    <s v="n/d"/>
    <s v="n/d"/>
    <x v="112"/>
    <x v="114"/>
    <n v="59"/>
    <n v="15"/>
    <n v="4"/>
    <x v="0"/>
    <x v="8"/>
    <x v="16"/>
    <n v="1"/>
    <n v="21"/>
    <n v="90"/>
  </r>
  <r>
    <s v="INLAGU-310710-RV-2-4-MAM"/>
    <s v="Roberto Vazquez"/>
    <d v="2010-07-31T00:00:00"/>
    <x v="4"/>
    <d v="1899-12-30T10:19:00"/>
    <d v="1899-12-30T10:52:00"/>
    <x v="38"/>
    <n v="2"/>
    <n v="2"/>
    <n v="4"/>
    <x v="3"/>
    <x v="4"/>
    <s v="La Guanera, Isla Natividad Baja California Sur"/>
    <x v="0"/>
    <n v="40.590000000000003"/>
    <n v="12.3"/>
    <n v="39.599999999999994"/>
    <n v="12"/>
    <n v="40.590000000000003"/>
    <n v="12.3"/>
    <s v="n/d"/>
    <s v="n/d"/>
    <x v="112"/>
    <x v="114"/>
    <n v="59"/>
    <n v="15"/>
    <n v="4"/>
    <x v="0"/>
    <x v="9"/>
    <x v="14"/>
    <n v="1"/>
    <n v="23"/>
    <n v="90"/>
  </r>
  <r>
    <s v="INLAGU-310710-RV-2-4-MAM"/>
    <s v="Roberto Vazquez"/>
    <d v="2010-07-31T00:00:00"/>
    <x v="4"/>
    <d v="1899-12-30T10:19:00"/>
    <d v="1899-12-30T10:52:00"/>
    <x v="38"/>
    <n v="2"/>
    <n v="2"/>
    <n v="4"/>
    <x v="3"/>
    <x v="4"/>
    <s v="La Guanera, Isla Natividad Baja California Sur"/>
    <x v="0"/>
    <n v="40.590000000000003"/>
    <n v="12.3"/>
    <n v="39.599999999999994"/>
    <n v="12"/>
    <n v="40.590000000000003"/>
    <n v="12.3"/>
    <s v="n/d"/>
    <s v="n/d"/>
    <x v="112"/>
    <x v="114"/>
    <n v="59"/>
    <n v="15"/>
    <n v="4"/>
    <x v="0"/>
    <x v="10"/>
    <x v="6"/>
    <n v="1"/>
    <n v="25"/>
    <n v="90"/>
  </r>
  <r>
    <s v="INLAGU-310710-RV-2-4-MAM"/>
    <s v="Roberto Vazquez"/>
    <d v="2010-07-31T00:00:00"/>
    <x v="4"/>
    <d v="1899-12-30T10:19:00"/>
    <d v="1899-12-30T10:52:00"/>
    <x v="38"/>
    <n v="2"/>
    <n v="2"/>
    <n v="4"/>
    <x v="3"/>
    <x v="4"/>
    <s v="La Guanera, Isla Natividad Baja California Sur"/>
    <x v="0"/>
    <n v="40.590000000000003"/>
    <n v="12.3"/>
    <n v="39.599999999999994"/>
    <n v="12"/>
    <n v="40.590000000000003"/>
    <n v="12.3"/>
    <s v="n/d"/>
    <s v="n/d"/>
    <x v="112"/>
    <x v="114"/>
    <n v="59"/>
    <n v="15"/>
    <n v="4"/>
    <x v="0"/>
    <x v="10"/>
    <x v="11"/>
    <n v="1"/>
    <n v="25"/>
    <n v="90"/>
  </r>
  <r>
    <s v="INLAGU-310710-RV-2-4-MAM"/>
    <s v="Roberto Vazquez"/>
    <d v="2010-07-31T00:00:00"/>
    <x v="4"/>
    <d v="1899-12-30T10:19:00"/>
    <d v="1899-12-30T10:52:00"/>
    <x v="38"/>
    <n v="2"/>
    <n v="2"/>
    <n v="4"/>
    <x v="3"/>
    <x v="4"/>
    <s v="La Guanera, Isla Natividad Baja California Sur"/>
    <x v="0"/>
    <n v="40.590000000000003"/>
    <n v="12.3"/>
    <n v="39.599999999999994"/>
    <n v="12"/>
    <n v="40.590000000000003"/>
    <n v="12.3"/>
    <s v="n/d"/>
    <s v="n/d"/>
    <x v="112"/>
    <x v="114"/>
    <n v="59"/>
    <n v="15"/>
    <n v="4"/>
    <x v="0"/>
    <x v="11"/>
    <x v="2"/>
    <n v="1"/>
    <n v="30"/>
    <n v="90"/>
  </r>
  <r>
    <s v="INLAGU-310710-RV-2-4-MAM"/>
    <s v="Roberto Vazquez"/>
    <d v="2010-07-31T00:00:00"/>
    <x v="4"/>
    <d v="1899-12-30T10:19:00"/>
    <d v="1899-12-30T10:52:00"/>
    <x v="38"/>
    <n v="2"/>
    <n v="2"/>
    <n v="4"/>
    <x v="3"/>
    <x v="4"/>
    <s v="La Guanera, Isla Natividad Baja California Sur"/>
    <x v="0"/>
    <n v="40.590000000000003"/>
    <n v="12.3"/>
    <n v="39.599999999999994"/>
    <n v="12"/>
    <n v="40.590000000000003"/>
    <n v="12.3"/>
    <s v="n/d"/>
    <s v="n/d"/>
    <x v="112"/>
    <x v="114"/>
    <n v="59"/>
    <n v="15"/>
    <n v="4"/>
    <x v="0"/>
    <x v="12"/>
    <x v="5"/>
    <n v="1"/>
    <n v="32"/>
    <n v="90"/>
  </r>
  <r>
    <s v="INLAGU-310710-JF-1-5-MAM"/>
    <s v="Jesus Flores"/>
    <d v="2010-07-31T00:00:00"/>
    <x v="4"/>
    <d v="1899-12-30T09:21:00"/>
    <d v="1899-12-30T09:55:00"/>
    <x v="40"/>
    <n v="2"/>
    <n v="1"/>
    <n v="5"/>
    <x v="4"/>
    <x v="4"/>
    <s v="La Guanera, Isla Natividad Baja California Sur"/>
    <x v="0"/>
    <n v="52.8"/>
    <n v="16"/>
    <n v="41.58"/>
    <n v="12.6"/>
    <n v="52.8"/>
    <n v="16"/>
    <s v="n/d"/>
    <s v="n/d"/>
    <x v="113"/>
    <x v="115"/>
    <n v="60.8"/>
    <n v="16"/>
    <n v="10"/>
    <x v="0"/>
    <x v="1"/>
    <x v="11"/>
    <n v="1"/>
    <n v="6"/>
    <n v="120"/>
  </r>
  <r>
    <s v="INLAGU-310710-JF-1-5-MAM"/>
    <s v="Jesus Flores"/>
    <d v="2010-07-31T00:00:00"/>
    <x v="4"/>
    <d v="1899-12-30T09:21:00"/>
    <d v="1899-12-30T09:55:00"/>
    <x v="40"/>
    <n v="2"/>
    <n v="1"/>
    <n v="5"/>
    <x v="4"/>
    <x v="4"/>
    <s v="La Guanera, Isla Natividad Baja California Sur"/>
    <x v="0"/>
    <n v="52.8"/>
    <n v="16"/>
    <n v="41.58"/>
    <n v="12.6"/>
    <n v="52.8"/>
    <n v="16"/>
    <s v="n/d"/>
    <s v="n/d"/>
    <x v="113"/>
    <x v="115"/>
    <n v="60.8"/>
    <n v="16"/>
    <n v="10"/>
    <x v="0"/>
    <x v="2"/>
    <x v="13"/>
    <n v="1"/>
    <n v="11"/>
    <n v="120"/>
  </r>
  <r>
    <s v="INLAGU-310710-JF-1-5-MAM"/>
    <s v="Jesus Flores"/>
    <d v="2010-07-31T00:00:00"/>
    <x v="4"/>
    <d v="1899-12-30T09:21:00"/>
    <d v="1899-12-30T09:55:00"/>
    <x v="40"/>
    <n v="2"/>
    <n v="1"/>
    <n v="5"/>
    <x v="4"/>
    <x v="4"/>
    <s v="La Guanera, Isla Natividad Baja California Sur"/>
    <x v="0"/>
    <n v="52.8"/>
    <n v="16"/>
    <n v="41.58"/>
    <n v="12.6"/>
    <n v="52.8"/>
    <n v="16"/>
    <s v="n/d"/>
    <s v="n/d"/>
    <x v="113"/>
    <x v="115"/>
    <n v="60.8"/>
    <n v="16"/>
    <n v="10"/>
    <x v="0"/>
    <x v="2"/>
    <x v="18"/>
    <n v="1"/>
    <n v="11"/>
    <n v="120"/>
  </r>
  <r>
    <s v="INLAGU-310710-JF-1-5-MAM"/>
    <s v="Jesus Flores"/>
    <d v="2010-07-31T00:00:00"/>
    <x v="4"/>
    <d v="1899-12-30T09:21:00"/>
    <d v="1899-12-30T09:55:00"/>
    <x v="40"/>
    <n v="2"/>
    <n v="1"/>
    <n v="5"/>
    <x v="4"/>
    <x v="4"/>
    <s v="La Guanera, Isla Natividad Baja California Sur"/>
    <x v="0"/>
    <n v="52.8"/>
    <n v="16"/>
    <n v="41.58"/>
    <n v="12.6"/>
    <n v="52.8"/>
    <n v="16"/>
    <s v="n/d"/>
    <s v="n/d"/>
    <x v="113"/>
    <x v="115"/>
    <n v="60.8"/>
    <n v="16"/>
    <n v="10"/>
    <x v="0"/>
    <x v="3"/>
    <x v="13"/>
    <n v="1"/>
    <n v="13"/>
    <n v="120"/>
  </r>
  <r>
    <s v="INLAGU-310710-JF-1-5-MAM"/>
    <s v="Jesus Flores"/>
    <d v="2010-07-31T00:00:00"/>
    <x v="4"/>
    <d v="1899-12-30T09:21:00"/>
    <d v="1899-12-30T09:55:00"/>
    <x v="40"/>
    <n v="2"/>
    <n v="1"/>
    <n v="5"/>
    <x v="4"/>
    <x v="4"/>
    <s v="La Guanera, Isla Natividad Baja California Sur"/>
    <x v="0"/>
    <n v="52.8"/>
    <n v="16"/>
    <n v="41.58"/>
    <n v="12.6"/>
    <n v="52.8"/>
    <n v="16"/>
    <s v="n/d"/>
    <s v="n/d"/>
    <x v="113"/>
    <x v="115"/>
    <n v="60.8"/>
    <n v="16"/>
    <n v="10"/>
    <x v="0"/>
    <x v="4"/>
    <x v="16"/>
    <n v="1"/>
    <n v="15"/>
    <n v="120"/>
  </r>
  <r>
    <s v="INLAGU-310710-JF-1-5-MAM"/>
    <s v="Jesus Flores"/>
    <d v="2010-07-31T00:00:00"/>
    <x v="4"/>
    <d v="1899-12-30T09:21:00"/>
    <d v="1899-12-30T09:55:00"/>
    <x v="40"/>
    <n v="2"/>
    <n v="1"/>
    <n v="5"/>
    <x v="4"/>
    <x v="4"/>
    <s v="La Guanera, Isla Natividad Baja California Sur"/>
    <x v="0"/>
    <n v="52.8"/>
    <n v="16"/>
    <n v="41.58"/>
    <n v="12.6"/>
    <n v="52.8"/>
    <n v="16"/>
    <s v="n/d"/>
    <s v="n/d"/>
    <x v="113"/>
    <x v="115"/>
    <n v="60.8"/>
    <n v="16"/>
    <n v="10"/>
    <x v="0"/>
    <x v="5"/>
    <x v="10"/>
    <n v="1"/>
    <n v="20"/>
    <n v="120"/>
  </r>
  <r>
    <s v="INLAGU-310710-JF-1-5-MAM"/>
    <s v="Jesus Flores"/>
    <d v="2010-07-31T00:00:00"/>
    <x v="4"/>
    <d v="1899-12-30T09:21:00"/>
    <d v="1899-12-30T09:55:00"/>
    <x v="40"/>
    <n v="2"/>
    <n v="1"/>
    <n v="5"/>
    <x v="4"/>
    <x v="4"/>
    <s v="La Guanera, Isla Natividad Baja California Sur"/>
    <x v="0"/>
    <n v="52.8"/>
    <n v="16"/>
    <n v="41.58"/>
    <n v="12.6"/>
    <n v="52.8"/>
    <n v="16"/>
    <s v="n/d"/>
    <s v="n/d"/>
    <x v="113"/>
    <x v="115"/>
    <n v="60.8"/>
    <n v="16"/>
    <n v="10"/>
    <x v="0"/>
    <x v="5"/>
    <x v="11"/>
    <n v="1"/>
    <n v="20"/>
    <n v="120"/>
  </r>
  <r>
    <s v="INLAGU-310710-JF-1-5-MAM"/>
    <s v="Jesus Flores"/>
    <d v="2010-07-31T00:00:00"/>
    <x v="4"/>
    <d v="1899-12-30T09:21:00"/>
    <d v="1899-12-30T09:55:00"/>
    <x v="40"/>
    <n v="2"/>
    <n v="1"/>
    <n v="5"/>
    <x v="4"/>
    <x v="4"/>
    <s v="La Guanera, Isla Natividad Baja California Sur"/>
    <x v="0"/>
    <n v="52.8"/>
    <n v="16"/>
    <n v="41.58"/>
    <n v="12.6"/>
    <n v="52.8"/>
    <n v="16"/>
    <s v="n/d"/>
    <s v="n/d"/>
    <x v="113"/>
    <x v="115"/>
    <n v="60.8"/>
    <n v="16"/>
    <n v="10"/>
    <x v="0"/>
    <x v="6"/>
    <x v="10"/>
    <n v="1"/>
    <n v="23"/>
    <n v="120"/>
  </r>
  <r>
    <s v="INLAGU-310710-JF-1-5-MAM"/>
    <s v="Jesus Flores"/>
    <d v="2010-07-31T00:00:00"/>
    <x v="4"/>
    <d v="1899-12-30T09:21:00"/>
    <d v="1899-12-30T09:55:00"/>
    <x v="40"/>
    <n v="2"/>
    <n v="1"/>
    <n v="5"/>
    <x v="4"/>
    <x v="4"/>
    <s v="La Guanera, Isla Natividad Baja California Sur"/>
    <x v="0"/>
    <n v="52.8"/>
    <n v="16"/>
    <n v="41.58"/>
    <n v="12.6"/>
    <n v="52.8"/>
    <n v="16"/>
    <s v="n/d"/>
    <s v="n/d"/>
    <x v="113"/>
    <x v="115"/>
    <n v="60.8"/>
    <n v="16"/>
    <n v="10"/>
    <x v="0"/>
    <x v="6"/>
    <x v="13"/>
    <n v="1"/>
    <n v="23"/>
    <n v="120"/>
  </r>
  <r>
    <s v="INLAGU-310710-JF-1-5-MAM"/>
    <s v="Jesus Flores"/>
    <d v="2010-07-31T00:00:00"/>
    <x v="4"/>
    <d v="1899-12-30T09:21:00"/>
    <d v="1899-12-30T09:55:00"/>
    <x v="40"/>
    <n v="2"/>
    <n v="1"/>
    <n v="5"/>
    <x v="4"/>
    <x v="4"/>
    <s v="La Guanera, Isla Natividad Baja California Sur"/>
    <x v="0"/>
    <n v="52.8"/>
    <n v="16"/>
    <n v="41.58"/>
    <n v="12.6"/>
    <n v="52.8"/>
    <n v="16"/>
    <s v="n/d"/>
    <s v="n/d"/>
    <x v="113"/>
    <x v="115"/>
    <n v="60.8"/>
    <n v="16"/>
    <n v="10"/>
    <x v="0"/>
    <x v="7"/>
    <x v="12"/>
    <n v="1"/>
    <n v="24"/>
    <n v="120"/>
  </r>
  <r>
    <s v="INLAGU-310710-JF-1-5-MAM"/>
    <s v="Jesus Flores"/>
    <d v="2010-07-31T00:00:00"/>
    <x v="4"/>
    <d v="1899-12-30T09:21:00"/>
    <d v="1899-12-30T09:55:00"/>
    <x v="40"/>
    <n v="2"/>
    <n v="1"/>
    <n v="5"/>
    <x v="4"/>
    <x v="4"/>
    <s v="La Guanera, Isla Natividad Baja California Sur"/>
    <x v="0"/>
    <n v="52.8"/>
    <n v="16"/>
    <n v="41.58"/>
    <n v="12.6"/>
    <n v="52.8"/>
    <n v="16"/>
    <s v="n/d"/>
    <s v="n/d"/>
    <x v="113"/>
    <x v="115"/>
    <n v="60.8"/>
    <n v="16"/>
    <n v="10"/>
    <x v="0"/>
    <x v="7"/>
    <x v="12"/>
    <n v="1"/>
    <n v="24"/>
    <n v="120"/>
  </r>
  <r>
    <s v="INLAGU-310710-JF-1-5-MAM"/>
    <s v="Jesus Flores"/>
    <d v="2010-07-31T00:00:00"/>
    <x v="4"/>
    <d v="1899-12-30T09:21:00"/>
    <d v="1899-12-30T09:55:00"/>
    <x v="40"/>
    <n v="2"/>
    <n v="1"/>
    <n v="5"/>
    <x v="4"/>
    <x v="4"/>
    <s v="La Guanera, Isla Natividad Baja California Sur"/>
    <x v="0"/>
    <n v="52.8"/>
    <n v="16"/>
    <n v="41.58"/>
    <n v="12.6"/>
    <n v="52.8"/>
    <n v="16"/>
    <s v="n/d"/>
    <s v="n/d"/>
    <x v="113"/>
    <x v="115"/>
    <n v="60.8"/>
    <n v="16"/>
    <n v="10"/>
    <x v="0"/>
    <x v="7"/>
    <x v="13"/>
    <n v="1"/>
    <n v="24"/>
    <n v="120"/>
  </r>
  <r>
    <s v="INLAGU-310710-JF-1-5-MAM"/>
    <s v="Jesus Flores"/>
    <d v="2010-07-31T00:00:00"/>
    <x v="4"/>
    <d v="1899-12-30T09:21:00"/>
    <d v="1899-12-30T09:55:00"/>
    <x v="40"/>
    <n v="2"/>
    <n v="1"/>
    <n v="5"/>
    <x v="4"/>
    <x v="4"/>
    <s v="La Guanera, Isla Natividad Baja California Sur"/>
    <x v="0"/>
    <n v="52.8"/>
    <n v="16"/>
    <n v="41.58"/>
    <n v="12.6"/>
    <n v="52.8"/>
    <n v="16"/>
    <s v="n/d"/>
    <s v="n/d"/>
    <x v="113"/>
    <x v="115"/>
    <n v="60.8"/>
    <n v="16"/>
    <n v="10"/>
    <x v="0"/>
    <x v="7"/>
    <x v="14"/>
    <n v="1"/>
    <n v="24"/>
    <n v="120"/>
  </r>
  <r>
    <s v="INLAGU-310710-JF-1-5-MAM"/>
    <s v="Jesus Flores"/>
    <d v="2010-07-31T00:00:00"/>
    <x v="4"/>
    <d v="1899-12-30T09:21:00"/>
    <d v="1899-12-30T09:55:00"/>
    <x v="40"/>
    <n v="2"/>
    <n v="1"/>
    <n v="5"/>
    <x v="4"/>
    <x v="4"/>
    <s v="La Guanera, Isla Natividad Baja California Sur"/>
    <x v="0"/>
    <n v="52.8"/>
    <n v="16"/>
    <n v="41.58"/>
    <n v="12.6"/>
    <n v="52.8"/>
    <n v="16"/>
    <s v="n/d"/>
    <s v="n/d"/>
    <x v="113"/>
    <x v="115"/>
    <n v="60.8"/>
    <n v="16"/>
    <n v="10"/>
    <x v="0"/>
    <x v="7"/>
    <x v="14"/>
    <n v="1"/>
    <n v="24"/>
    <n v="120"/>
  </r>
  <r>
    <s v="INLAGU-310710-JF-1-5-MAM"/>
    <s v="Jesus Flores"/>
    <d v="2010-07-31T00:00:00"/>
    <x v="4"/>
    <d v="1899-12-30T09:21:00"/>
    <d v="1899-12-30T09:55:00"/>
    <x v="40"/>
    <n v="2"/>
    <n v="1"/>
    <n v="5"/>
    <x v="4"/>
    <x v="4"/>
    <s v="La Guanera, Isla Natividad Baja California Sur"/>
    <x v="0"/>
    <n v="52.8"/>
    <n v="16"/>
    <n v="41.58"/>
    <n v="12.6"/>
    <n v="52.8"/>
    <n v="16"/>
    <s v="n/d"/>
    <s v="n/d"/>
    <x v="113"/>
    <x v="115"/>
    <n v="60.8"/>
    <n v="16"/>
    <n v="10"/>
    <x v="0"/>
    <x v="7"/>
    <x v="18"/>
    <n v="1"/>
    <n v="24"/>
    <n v="120"/>
  </r>
  <r>
    <s v="INLAGU-310710-JF-1-5-MAM"/>
    <s v="Jesus Flores"/>
    <d v="2010-07-31T00:00:00"/>
    <x v="4"/>
    <d v="1899-12-30T09:21:00"/>
    <d v="1899-12-30T09:55:00"/>
    <x v="40"/>
    <n v="2"/>
    <n v="1"/>
    <n v="5"/>
    <x v="4"/>
    <x v="4"/>
    <s v="La Guanera, Isla Natividad Baja California Sur"/>
    <x v="0"/>
    <n v="52.8"/>
    <n v="16"/>
    <n v="41.58"/>
    <n v="12.6"/>
    <n v="52.8"/>
    <n v="16"/>
    <s v="n/d"/>
    <s v="n/d"/>
    <x v="113"/>
    <x v="115"/>
    <n v="60.8"/>
    <n v="16"/>
    <n v="10"/>
    <x v="0"/>
    <x v="8"/>
    <x v="12"/>
    <n v="1"/>
    <n v="27"/>
    <n v="120"/>
  </r>
  <r>
    <s v="INLAGU-310710-JF-1-5-MAM"/>
    <s v="Jesus Flores"/>
    <d v="2010-07-31T00:00:00"/>
    <x v="4"/>
    <d v="1899-12-30T09:21:00"/>
    <d v="1899-12-30T09:55:00"/>
    <x v="40"/>
    <n v="2"/>
    <n v="1"/>
    <n v="5"/>
    <x v="4"/>
    <x v="4"/>
    <s v="La Guanera, Isla Natividad Baja California Sur"/>
    <x v="0"/>
    <n v="52.8"/>
    <n v="16"/>
    <n v="41.58"/>
    <n v="12.6"/>
    <n v="52.8"/>
    <n v="16"/>
    <s v="n/d"/>
    <s v="n/d"/>
    <x v="113"/>
    <x v="115"/>
    <n v="60.8"/>
    <n v="16"/>
    <n v="10"/>
    <x v="0"/>
    <x v="9"/>
    <x v="11"/>
    <n v="1"/>
    <n v="30"/>
    <n v="120"/>
  </r>
  <r>
    <s v="INLAGU-310710-JF-1-5-MAM"/>
    <s v="Jesus Flores"/>
    <d v="2010-07-31T00:00:00"/>
    <x v="4"/>
    <d v="1899-12-30T09:21:00"/>
    <d v="1899-12-30T09:55:00"/>
    <x v="40"/>
    <n v="2"/>
    <n v="1"/>
    <n v="5"/>
    <x v="4"/>
    <x v="4"/>
    <s v="La Guanera, Isla Natividad Baja California Sur"/>
    <x v="0"/>
    <n v="52.8"/>
    <n v="16"/>
    <n v="41.58"/>
    <n v="12.6"/>
    <n v="52.8"/>
    <n v="16"/>
    <s v="n/d"/>
    <s v="n/d"/>
    <x v="113"/>
    <x v="115"/>
    <n v="60.8"/>
    <n v="16"/>
    <n v="10"/>
    <x v="0"/>
    <x v="9"/>
    <x v="12"/>
    <n v="1"/>
    <n v="30"/>
    <n v="120"/>
  </r>
  <r>
    <s v="INLAGU-310710-JF-1-5-MAM"/>
    <s v="Jesus Flores"/>
    <d v="2010-07-31T00:00:00"/>
    <x v="4"/>
    <d v="1899-12-30T09:21:00"/>
    <d v="1899-12-30T09:55:00"/>
    <x v="40"/>
    <n v="2"/>
    <n v="1"/>
    <n v="5"/>
    <x v="4"/>
    <x v="4"/>
    <s v="La Guanera, Isla Natividad Baja California Sur"/>
    <x v="0"/>
    <n v="52.8"/>
    <n v="16"/>
    <n v="41.58"/>
    <n v="12.6"/>
    <n v="52.8"/>
    <n v="16"/>
    <s v="n/d"/>
    <s v="n/d"/>
    <x v="113"/>
    <x v="115"/>
    <n v="60.8"/>
    <n v="16"/>
    <n v="10"/>
    <x v="0"/>
    <x v="10"/>
    <x v="12"/>
    <n v="1"/>
    <n v="32"/>
    <n v="120"/>
  </r>
  <r>
    <s v="INLAGU-310710-JF-1-5-MAM"/>
    <s v="Jesus Flores"/>
    <d v="2010-07-31T00:00:00"/>
    <x v="4"/>
    <d v="1899-12-30T09:21:00"/>
    <d v="1899-12-30T09:55:00"/>
    <x v="40"/>
    <n v="2"/>
    <n v="1"/>
    <n v="5"/>
    <x v="4"/>
    <x v="4"/>
    <s v="La Guanera, Isla Natividad Baja California Sur"/>
    <x v="0"/>
    <n v="52.8"/>
    <n v="16"/>
    <n v="41.58"/>
    <n v="12.6"/>
    <n v="52.8"/>
    <n v="16"/>
    <s v="n/d"/>
    <s v="n/d"/>
    <x v="113"/>
    <x v="115"/>
    <n v="60.8"/>
    <n v="16"/>
    <n v="10"/>
    <x v="0"/>
    <x v="10"/>
    <x v="13"/>
    <n v="1"/>
    <n v="32"/>
    <n v="120"/>
  </r>
  <r>
    <s v="INLAGU-310710-JF-1-5-MAM"/>
    <s v="Jesus Flores"/>
    <d v="2010-07-31T00:00:00"/>
    <x v="4"/>
    <d v="1899-12-30T09:21:00"/>
    <d v="1899-12-30T09:55:00"/>
    <x v="40"/>
    <n v="2"/>
    <n v="1"/>
    <n v="5"/>
    <x v="4"/>
    <x v="4"/>
    <s v="La Guanera, Isla Natividad Baja California Sur"/>
    <x v="0"/>
    <n v="52.8"/>
    <n v="16"/>
    <n v="41.58"/>
    <n v="12.6"/>
    <n v="52.8"/>
    <n v="16"/>
    <s v="n/d"/>
    <s v="n/d"/>
    <x v="113"/>
    <x v="115"/>
    <n v="60.8"/>
    <n v="16"/>
    <n v="10"/>
    <x v="0"/>
    <x v="10"/>
    <x v="16"/>
    <n v="1"/>
    <n v="32"/>
    <n v="120"/>
  </r>
  <r>
    <s v="INLAGU-310710-JF-1-5-MAZ"/>
    <s v="Jesus Flores"/>
    <d v="2010-07-31T00:00:00"/>
    <x v="4"/>
    <d v="1899-12-30T09:21:00"/>
    <d v="1899-12-30T09:55:00"/>
    <x v="40"/>
    <n v="2"/>
    <n v="1"/>
    <n v="5"/>
    <x v="4"/>
    <x v="4"/>
    <s v="La Guanera, Isla Natividad Baja California Sur"/>
    <x v="0"/>
    <n v="52.8"/>
    <n v="16"/>
    <n v="41.58"/>
    <n v="12.6"/>
    <n v="52.8"/>
    <n v="16"/>
    <s v="n/d"/>
    <s v="n/d"/>
    <x v="113"/>
    <x v="115"/>
    <n v="60.8"/>
    <n v="16"/>
    <n v="10"/>
    <x v="1"/>
    <x v="25"/>
    <x v="23"/>
    <n v="0"/>
    <m/>
    <n v="120"/>
  </r>
  <r>
    <s v="INLAGU-310710-JF-2-6-MAZ"/>
    <s v="Jesus Flores"/>
    <d v="2010-07-31T00:00:00"/>
    <x v="4"/>
    <d v="1899-12-30T10:40:00"/>
    <d v="1899-12-30T11:17:00"/>
    <x v="34"/>
    <n v="2"/>
    <n v="2"/>
    <n v="6"/>
    <x v="5"/>
    <x v="4"/>
    <s v="La Guanera, Isla Natividad Baja California Sur"/>
    <x v="0"/>
    <n v="34.32"/>
    <n v="10.4"/>
    <n v="37.949999999999996"/>
    <n v="11.5"/>
    <n v="37.949999999999996"/>
    <n v="11.5"/>
    <s v="n/d"/>
    <s v="n/d"/>
    <x v="114"/>
    <x v="116"/>
    <n v="60.8"/>
    <n v="16"/>
    <n v="9"/>
    <x v="1"/>
    <x v="25"/>
    <x v="23"/>
    <n v="0"/>
    <m/>
    <n v="120"/>
  </r>
  <r>
    <s v="INLAGU-310710-JF-2-6-MAM"/>
    <s v="Jesus Flores"/>
    <d v="2010-07-31T00:00:00"/>
    <x v="4"/>
    <d v="1899-12-30T10:40:00"/>
    <d v="1899-12-30T11:17:00"/>
    <x v="34"/>
    <n v="2"/>
    <n v="2"/>
    <n v="6"/>
    <x v="5"/>
    <x v="4"/>
    <s v="La Guanera, Isla Natividad Baja California Sur"/>
    <x v="0"/>
    <n v="34.32"/>
    <n v="10.4"/>
    <n v="37.949999999999996"/>
    <n v="11.5"/>
    <n v="37.949999999999996"/>
    <n v="11.5"/>
    <s v="n/d"/>
    <s v="n/d"/>
    <x v="114"/>
    <x v="116"/>
    <n v="60.8"/>
    <n v="16"/>
    <n v="9"/>
    <x v="0"/>
    <x v="1"/>
    <x v="19"/>
    <n v="1"/>
    <n v="2"/>
    <n v="120"/>
  </r>
  <r>
    <s v="INLAGU-310710-JF-2-6-MAM"/>
    <s v="Jesus Flores"/>
    <d v="2010-07-31T00:00:00"/>
    <x v="4"/>
    <d v="1899-12-30T10:40:00"/>
    <d v="1899-12-30T11:17:00"/>
    <x v="34"/>
    <n v="2"/>
    <n v="2"/>
    <n v="6"/>
    <x v="5"/>
    <x v="4"/>
    <s v="La Guanera, Isla Natividad Baja California Sur"/>
    <x v="0"/>
    <n v="34.32"/>
    <n v="10.4"/>
    <n v="37.949999999999996"/>
    <n v="11.5"/>
    <n v="37.949999999999996"/>
    <n v="11.5"/>
    <s v="n/d"/>
    <s v="n/d"/>
    <x v="114"/>
    <x v="116"/>
    <n v="60.8"/>
    <n v="16"/>
    <n v="9"/>
    <x v="0"/>
    <x v="2"/>
    <x v="12"/>
    <n v="1"/>
    <n v="3"/>
    <n v="120"/>
  </r>
  <r>
    <s v="INLAGU-310710-JF-2-6-MAM"/>
    <s v="Jesus Flores"/>
    <d v="2010-07-31T00:00:00"/>
    <x v="4"/>
    <d v="1899-12-30T10:40:00"/>
    <d v="1899-12-30T11:17:00"/>
    <x v="34"/>
    <n v="2"/>
    <n v="2"/>
    <n v="6"/>
    <x v="5"/>
    <x v="4"/>
    <s v="La Guanera, Isla Natividad Baja California Sur"/>
    <x v="0"/>
    <n v="34.32"/>
    <n v="10.4"/>
    <n v="37.949999999999996"/>
    <n v="11.5"/>
    <n v="37.949999999999996"/>
    <n v="11.5"/>
    <s v="n/d"/>
    <s v="n/d"/>
    <x v="114"/>
    <x v="116"/>
    <n v="60.8"/>
    <n v="16"/>
    <n v="9"/>
    <x v="0"/>
    <x v="2"/>
    <x v="16"/>
    <n v="1"/>
    <n v="3"/>
    <n v="120"/>
  </r>
  <r>
    <s v="INLAGU-310710-JF-2-6-MAM"/>
    <s v="Jesus Flores"/>
    <d v="2010-07-31T00:00:00"/>
    <x v="4"/>
    <d v="1899-12-30T10:40:00"/>
    <d v="1899-12-30T11:17:00"/>
    <x v="34"/>
    <n v="2"/>
    <n v="2"/>
    <n v="6"/>
    <x v="5"/>
    <x v="4"/>
    <s v="La Guanera, Isla Natividad Baja California Sur"/>
    <x v="0"/>
    <n v="34.32"/>
    <n v="10.4"/>
    <n v="37.949999999999996"/>
    <n v="11.5"/>
    <n v="37.949999999999996"/>
    <n v="11.5"/>
    <s v="n/d"/>
    <s v="n/d"/>
    <x v="114"/>
    <x v="116"/>
    <n v="60.8"/>
    <n v="16"/>
    <n v="9"/>
    <x v="0"/>
    <x v="2"/>
    <x v="17"/>
    <n v="1"/>
    <n v="3"/>
    <n v="120"/>
  </r>
  <r>
    <s v="INLAGU-310710-JF-2-6-MAM"/>
    <s v="Jesus Flores"/>
    <d v="2010-07-31T00:00:00"/>
    <x v="4"/>
    <d v="1899-12-30T10:40:00"/>
    <d v="1899-12-30T11:17:00"/>
    <x v="34"/>
    <n v="2"/>
    <n v="2"/>
    <n v="6"/>
    <x v="5"/>
    <x v="4"/>
    <s v="La Guanera, Isla Natividad Baja California Sur"/>
    <x v="0"/>
    <n v="34.32"/>
    <n v="10.4"/>
    <n v="37.949999999999996"/>
    <n v="11.5"/>
    <n v="37.949999999999996"/>
    <n v="11.5"/>
    <s v="n/d"/>
    <s v="n/d"/>
    <x v="114"/>
    <x v="116"/>
    <n v="60.8"/>
    <n v="16"/>
    <n v="9"/>
    <x v="0"/>
    <x v="3"/>
    <x v="13"/>
    <n v="1"/>
    <n v="4"/>
    <n v="120"/>
  </r>
  <r>
    <s v="INLAGU-310710-JF-2-6-MAM"/>
    <s v="Jesus Flores"/>
    <d v="2010-07-31T00:00:00"/>
    <x v="4"/>
    <d v="1899-12-30T10:40:00"/>
    <d v="1899-12-30T11:17:00"/>
    <x v="34"/>
    <n v="2"/>
    <n v="2"/>
    <n v="6"/>
    <x v="5"/>
    <x v="4"/>
    <s v="La Guanera, Isla Natividad Baja California Sur"/>
    <x v="0"/>
    <n v="34.32"/>
    <n v="10.4"/>
    <n v="37.949999999999996"/>
    <n v="11.5"/>
    <n v="37.949999999999996"/>
    <n v="11.5"/>
    <s v="n/d"/>
    <s v="n/d"/>
    <x v="114"/>
    <x v="116"/>
    <n v="60.8"/>
    <n v="16"/>
    <n v="9"/>
    <x v="0"/>
    <x v="4"/>
    <x v="18"/>
    <n v="1"/>
    <n v="5"/>
    <n v="120"/>
  </r>
  <r>
    <s v="INLAGU-310710-JF-2-6-MAM"/>
    <s v="Jesus Flores"/>
    <d v="2010-07-31T00:00:00"/>
    <x v="4"/>
    <d v="1899-12-30T10:40:00"/>
    <d v="1899-12-30T11:17:00"/>
    <x v="34"/>
    <n v="2"/>
    <n v="2"/>
    <n v="6"/>
    <x v="5"/>
    <x v="4"/>
    <s v="La Guanera, Isla Natividad Baja California Sur"/>
    <x v="0"/>
    <n v="34.32"/>
    <n v="10.4"/>
    <n v="37.949999999999996"/>
    <n v="11.5"/>
    <n v="37.949999999999996"/>
    <n v="11.5"/>
    <s v="n/d"/>
    <s v="n/d"/>
    <x v="114"/>
    <x v="116"/>
    <n v="60.8"/>
    <n v="16"/>
    <n v="9"/>
    <x v="0"/>
    <x v="5"/>
    <x v="2"/>
    <n v="1"/>
    <n v="9"/>
    <n v="120"/>
  </r>
  <r>
    <s v="INLAGU-310710-JF-2-6-MAM"/>
    <s v="Jesus Flores"/>
    <d v="2010-07-31T00:00:00"/>
    <x v="4"/>
    <d v="1899-12-30T10:40:00"/>
    <d v="1899-12-30T11:17:00"/>
    <x v="34"/>
    <n v="2"/>
    <n v="2"/>
    <n v="6"/>
    <x v="5"/>
    <x v="4"/>
    <s v="La Guanera, Isla Natividad Baja California Sur"/>
    <x v="0"/>
    <n v="34.32"/>
    <n v="10.4"/>
    <n v="37.949999999999996"/>
    <n v="11.5"/>
    <n v="37.949999999999996"/>
    <n v="11.5"/>
    <s v="n/d"/>
    <s v="n/d"/>
    <x v="114"/>
    <x v="116"/>
    <n v="60.8"/>
    <n v="16"/>
    <n v="9"/>
    <x v="0"/>
    <x v="5"/>
    <x v="12"/>
    <n v="1"/>
    <n v="9"/>
    <n v="120"/>
  </r>
  <r>
    <s v="INLAGU-310710-JF-2-6-MAM"/>
    <s v="Jesus Flores"/>
    <d v="2010-07-31T00:00:00"/>
    <x v="4"/>
    <d v="1899-12-30T10:40:00"/>
    <d v="1899-12-30T11:17:00"/>
    <x v="34"/>
    <n v="2"/>
    <n v="2"/>
    <n v="6"/>
    <x v="5"/>
    <x v="4"/>
    <s v="La Guanera, Isla Natividad Baja California Sur"/>
    <x v="0"/>
    <n v="34.32"/>
    <n v="10.4"/>
    <n v="37.949999999999996"/>
    <n v="11.5"/>
    <n v="37.949999999999996"/>
    <n v="11.5"/>
    <s v="n/d"/>
    <s v="n/d"/>
    <x v="114"/>
    <x v="116"/>
    <n v="60.8"/>
    <n v="16"/>
    <n v="9"/>
    <x v="0"/>
    <x v="5"/>
    <x v="17"/>
    <n v="1"/>
    <n v="9"/>
    <n v="120"/>
  </r>
  <r>
    <s v="INLAGU-310710-JF-2-6-MAM"/>
    <s v="Jesus Flores"/>
    <d v="2010-07-31T00:00:00"/>
    <x v="4"/>
    <d v="1899-12-30T10:40:00"/>
    <d v="1899-12-30T11:17:00"/>
    <x v="34"/>
    <n v="2"/>
    <n v="2"/>
    <n v="6"/>
    <x v="5"/>
    <x v="4"/>
    <s v="La Guanera, Isla Natividad Baja California Sur"/>
    <x v="0"/>
    <n v="34.32"/>
    <n v="10.4"/>
    <n v="37.949999999999996"/>
    <n v="11.5"/>
    <n v="37.949999999999996"/>
    <n v="11.5"/>
    <s v="n/d"/>
    <s v="n/d"/>
    <x v="114"/>
    <x v="116"/>
    <n v="60.8"/>
    <n v="16"/>
    <n v="9"/>
    <x v="0"/>
    <x v="6"/>
    <x v="6"/>
    <n v="1"/>
    <n v="11"/>
    <n v="120"/>
  </r>
  <r>
    <s v="INLAGU-310710-JF-2-6-MAM"/>
    <s v="Jesus Flores"/>
    <d v="2010-07-31T00:00:00"/>
    <x v="4"/>
    <d v="1899-12-30T10:40:00"/>
    <d v="1899-12-30T11:17:00"/>
    <x v="34"/>
    <n v="2"/>
    <n v="2"/>
    <n v="6"/>
    <x v="5"/>
    <x v="4"/>
    <s v="La Guanera, Isla Natividad Baja California Sur"/>
    <x v="0"/>
    <n v="34.32"/>
    <n v="10.4"/>
    <n v="37.949999999999996"/>
    <n v="11.5"/>
    <n v="37.949999999999996"/>
    <n v="11.5"/>
    <s v="n/d"/>
    <s v="n/d"/>
    <x v="114"/>
    <x v="116"/>
    <n v="60.8"/>
    <n v="16"/>
    <n v="9"/>
    <x v="0"/>
    <x v="7"/>
    <x v="11"/>
    <n v="1"/>
    <n v="13"/>
    <n v="120"/>
  </r>
  <r>
    <s v="INLAGU-310710-JF-2-6-MAM"/>
    <s v="Jesus Flores"/>
    <d v="2010-07-31T00:00:00"/>
    <x v="4"/>
    <d v="1899-12-30T10:40:00"/>
    <d v="1899-12-30T11:17:00"/>
    <x v="34"/>
    <n v="2"/>
    <n v="2"/>
    <n v="6"/>
    <x v="5"/>
    <x v="4"/>
    <s v="La Guanera, Isla Natividad Baja California Sur"/>
    <x v="0"/>
    <n v="34.32"/>
    <n v="10.4"/>
    <n v="37.949999999999996"/>
    <n v="11.5"/>
    <n v="37.949999999999996"/>
    <n v="11.5"/>
    <s v="n/d"/>
    <s v="n/d"/>
    <x v="114"/>
    <x v="116"/>
    <n v="60.8"/>
    <n v="16"/>
    <n v="9"/>
    <x v="0"/>
    <x v="8"/>
    <x v="13"/>
    <n v="1"/>
    <n v="18"/>
    <n v="120"/>
  </r>
  <r>
    <s v="INLAGU-310710-JF-2-6-MAM"/>
    <s v="Jesus Flores"/>
    <d v="2010-07-31T00:00:00"/>
    <x v="4"/>
    <d v="1899-12-30T10:40:00"/>
    <d v="1899-12-30T11:17:00"/>
    <x v="34"/>
    <n v="2"/>
    <n v="2"/>
    <n v="6"/>
    <x v="5"/>
    <x v="4"/>
    <s v="La Guanera, Isla Natividad Baja California Sur"/>
    <x v="0"/>
    <n v="34.32"/>
    <n v="10.4"/>
    <n v="37.949999999999996"/>
    <n v="11.5"/>
    <n v="37.949999999999996"/>
    <n v="11.5"/>
    <s v="n/d"/>
    <s v="n/d"/>
    <x v="114"/>
    <x v="116"/>
    <n v="60.8"/>
    <n v="16"/>
    <n v="9"/>
    <x v="0"/>
    <x v="9"/>
    <x v="16"/>
    <n v="1"/>
    <n v="19"/>
    <n v="120"/>
  </r>
  <r>
    <s v="INLAGU-310710-JF-2-6-MAM"/>
    <s v="Jesus Flores"/>
    <d v="2010-07-31T00:00:00"/>
    <x v="4"/>
    <d v="1899-12-30T10:40:00"/>
    <d v="1899-12-30T11:17:00"/>
    <x v="34"/>
    <n v="2"/>
    <n v="2"/>
    <n v="6"/>
    <x v="5"/>
    <x v="4"/>
    <s v="La Guanera, Isla Natividad Baja California Sur"/>
    <x v="0"/>
    <n v="34.32"/>
    <n v="10.4"/>
    <n v="37.949999999999996"/>
    <n v="11.5"/>
    <n v="37.949999999999996"/>
    <n v="11.5"/>
    <s v="n/d"/>
    <s v="n/d"/>
    <x v="114"/>
    <x v="116"/>
    <n v="60.8"/>
    <n v="16"/>
    <n v="9"/>
    <x v="0"/>
    <x v="10"/>
    <x v="9"/>
    <n v="1"/>
    <n v="20"/>
    <n v="120"/>
  </r>
  <r>
    <s v="INLAGU-310710-JF-2-6-MAM"/>
    <s v="Jesus Flores"/>
    <d v="2010-07-31T00:00:00"/>
    <x v="4"/>
    <d v="1899-12-30T10:40:00"/>
    <d v="1899-12-30T11:17:00"/>
    <x v="34"/>
    <n v="2"/>
    <n v="2"/>
    <n v="6"/>
    <x v="5"/>
    <x v="4"/>
    <s v="La Guanera, Isla Natividad Baja California Sur"/>
    <x v="0"/>
    <n v="34.32"/>
    <n v="10.4"/>
    <n v="37.949999999999996"/>
    <n v="11.5"/>
    <n v="37.949999999999996"/>
    <n v="11.5"/>
    <s v="n/d"/>
    <s v="n/d"/>
    <x v="114"/>
    <x v="116"/>
    <n v="60.8"/>
    <n v="16"/>
    <n v="9"/>
    <x v="0"/>
    <x v="10"/>
    <x v="11"/>
    <n v="1"/>
    <n v="20"/>
    <n v="120"/>
  </r>
  <r>
    <s v="INLAGU-310710-JF-2-6-MAM"/>
    <s v="Jesus Flores"/>
    <d v="2010-07-31T00:00:00"/>
    <x v="4"/>
    <d v="1899-12-30T10:40:00"/>
    <d v="1899-12-30T11:17:00"/>
    <x v="34"/>
    <n v="2"/>
    <n v="2"/>
    <n v="6"/>
    <x v="5"/>
    <x v="4"/>
    <s v="La Guanera, Isla Natividad Baja California Sur"/>
    <x v="0"/>
    <n v="34.32"/>
    <n v="10.4"/>
    <n v="37.949999999999996"/>
    <n v="11.5"/>
    <n v="37.949999999999996"/>
    <n v="11.5"/>
    <s v="n/d"/>
    <s v="n/d"/>
    <x v="114"/>
    <x v="116"/>
    <n v="60.8"/>
    <n v="16"/>
    <n v="9"/>
    <x v="0"/>
    <x v="11"/>
    <x v="16"/>
    <n v="1"/>
    <n v="22"/>
    <n v="120"/>
  </r>
  <r>
    <s v="INLAGU-310710-JF-2-6-MAM"/>
    <s v="Jesus Flores"/>
    <d v="2010-07-31T00:00:00"/>
    <x v="4"/>
    <d v="1899-12-30T10:40:00"/>
    <d v="1899-12-30T11:17:00"/>
    <x v="34"/>
    <n v="2"/>
    <n v="2"/>
    <n v="6"/>
    <x v="5"/>
    <x v="4"/>
    <s v="La Guanera, Isla Natividad Baja California Sur"/>
    <x v="0"/>
    <n v="34.32"/>
    <n v="10.4"/>
    <n v="37.949999999999996"/>
    <n v="11.5"/>
    <n v="37.949999999999996"/>
    <n v="11.5"/>
    <s v="n/d"/>
    <s v="n/d"/>
    <x v="114"/>
    <x v="116"/>
    <n v="60.8"/>
    <n v="16"/>
    <n v="9"/>
    <x v="0"/>
    <x v="12"/>
    <x v="14"/>
    <n v="1"/>
    <n v="23"/>
    <n v="120"/>
  </r>
  <r>
    <s v="INLAGU-310710-JF-2-6-MAM"/>
    <s v="Jesus Flores"/>
    <d v="2010-07-31T00:00:00"/>
    <x v="4"/>
    <d v="1899-12-30T10:40:00"/>
    <d v="1899-12-30T11:17:00"/>
    <x v="34"/>
    <n v="2"/>
    <n v="2"/>
    <n v="6"/>
    <x v="5"/>
    <x v="4"/>
    <s v="La Guanera, Isla Natividad Baja California Sur"/>
    <x v="0"/>
    <n v="34.32"/>
    <n v="10.4"/>
    <n v="37.949999999999996"/>
    <n v="11.5"/>
    <n v="37.949999999999996"/>
    <n v="11.5"/>
    <s v="n/d"/>
    <s v="n/d"/>
    <x v="114"/>
    <x v="116"/>
    <n v="60.8"/>
    <n v="16"/>
    <n v="9"/>
    <x v="0"/>
    <x v="13"/>
    <x v="16"/>
    <n v="1"/>
    <n v="29"/>
    <n v="120"/>
  </r>
  <r>
    <s v="INPUPR-020810-RV-1-1-MAM"/>
    <s v="Roberto Vazquez"/>
    <d v="2010-08-02T00:00:00"/>
    <x v="4"/>
    <d v="1899-12-30T09:46:00"/>
    <d v="1899-12-30T10:14:00"/>
    <x v="39"/>
    <n v="2"/>
    <n v="1"/>
    <n v="1"/>
    <x v="0"/>
    <x v="3"/>
    <s v="Punta Prieta, Isla Natividad Baja California Sur"/>
    <x v="1"/>
    <n v="67.98"/>
    <n v="20.6"/>
    <n v="66.33"/>
    <n v="20.100000000000001"/>
    <n v="67.98"/>
    <n v="20.6"/>
    <s v="n/d"/>
    <s v="n/d"/>
    <x v="115"/>
    <x v="117"/>
    <n v="55.400000000000006"/>
    <n v="13"/>
    <n v="4"/>
    <x v="0"/>
    <x v="1"/>
    <x v="16"/>
    <n v="1"/>
    <n v="4"/>
    <n v="240"/>
  </r>
  <r>
    <s v="INPUPR-020810-RV-1-1-MAM"/>
    <s v="Roberto Vazquez"/>
    <d v="2010-08-02T00:00:00"/>
    <x v="4"/>
    <d v="1899-12-30T09:46:00"/>
    <d v="1899-12-30T10:14:00"/>
    <x v="39"/>
    <n v="2"/>
    <n v="1"/>
    <n v="1"/>
    <x v="0"/>
    <x v="3"/>
    <s v="Punta Prieta, Isla Natividad Baja California Sur"/>
    <x v="1"/>
    <n v="67.98"/>
    <n v="20.6"/>
    <n v="66.33"/>
    <n v="20.100000000000001"/>
    <n v="67.98"/>
    <n v="20.6"/>
    <s v="n/d"/>
    <s v="n/d"/>
    <x v="115"/>
    <x v="117"/>
    <n v="55.400000000000006"/>
    <n v="13"/>
    <n v="4"/>
    <x v="0"/>
    <x v="1"/>
    <x v="16"/>
    <n v="1"/>
    <n v="4"/>
    <n v="240"/>
  </r>
  <r>
    <s v="INPUPR-020810-RV-1-1-MAM"/>
    <s v="Roberto Vazquez"/>
    <d v="2010-08-02T00:00:00"/>
    <x v="4"/>
    <d v="1899-12-30T09:46:00"/>
    <d v="1899-12-30T10:14:00"/>
    <x v="39"/>
    <n v="2"/>
    <n v="1"/>
    <n v="1"/>
    <x v="0"/>
    <x v="3"/>
    <s v="Punta Prieta, Isla Natividad Baja California Sur"/>
    <x v="1"/>
    <n v="67.98"/>
    <n v="20.6"/>
    <n v="66.33"/>
    <n v="20.100000000000001"/>
    <n v="67.98"/>
    <n v="20.6"/>
    <s v="n/d"/>
    <s v="n/d"/>
    <x v="115"/>
    <x v="117"/>
    <n v="55.400000000000006"/>
    <n v="13"/>
    <n v="4"/>
    <x v="0"/>
    <x v="1"/>
    <x v="14"/>
    <n v="1"/>
    <n v="4"/>
    <n v="240"/>
  </r>
  <r>
    <s v="INPUPR-020810-RV-1-1-MAM"/>
    <s v="Roberto Vazquez"/>
    <d v="2010-08-02T00:00:00"/>
    <x v="4"/>
    <d v="1899-12-30T09:46:00"/>
    <d v="1899-12-30T10:14:00"/>
    <x v="39"/>
    <n v="2"/>
    <n v="1"/>
    <n v="1"/>
    <x v="0"/>
    <x v="3"/>
    <s v="Punta Prieta, Isla Natividad Baja California Sur"/>
    <x v="1"/>
    <n v="67.98"/>
    <n v="20.6"/>
    <n v="66.33"/>
    <n v="20.100000000000001"/>
    <n v="67.98"/>
    <n v="20.6"/>
    <s v="n/d"/>
    <s v="n/d"/>
    <x v="115"/>
    <x v="117"/>
    <n v="55.400000000000006"/>
    <n v="13"/>
    <n v="4"/>
    <x v="0"/>
    <x v="2"/>
    <x v="13"/>
    <n v="1"/>
    <n v="6"/>
    <n v="240"/>
  </r>
  <r>
    <s v="INPUPR-020810-RV-1-1-MAM"/>
    <s v="Roberto Vazquez"/>
    <d v="2010-08-02T00:00:00"/>
    <x v="4"/>
    <d v="1899-12-30T09:46:00"/>
    <d v="1899-12-30T10:14:00"/>
    <x v="39"/>
    <n v="2"/>
    <n v="1"/>
    <n v="1"/>
    <x v="0"/>
    <x v="3"/>
    <s v="Punta Prieta, Isla Natividad Baja California Sur"/>
    <x v="1"/>
    <n v="67.98"/>
    <n v="20.6"/>
    <n v="66.33"/>
    <n v="20.100000000000001"/>
    <n v="67.98"/>
    <n v="20.6"/>
    <s v="n/d"/>
    <s v="n/d"/>
    <x v="115"/>
    <x v="117"/>
    <n v="55.400000000000006"/>
    <n v="13"/>
    <n v="4"/>
    <x v="0"/>
    <x v="3"/>
    <x v="6"/>
    <n v="1"/>
    <n v="7"/>
    <n v="240"/>
  </r>
  <r>
    <s v="INPUPR-020810-RV-1-1-MAM"/>
    <s v="Roberto Vazquez"/>
    <d v="2010-08-02T00:00:00"/>
    <x v="4"/>
    <d v="1899-12-30T09:46:00"/>
    <d v="1899-12-30T10:14:00"/>
    <x v="39"/>
    <n v="2"/>
    <n v="1"/>
    <n v="1"/>
    <x v="0"/>
    <x v="3"/>
    <s v="Punta Prieta, Isla Natividad Baja California Sur"/>
    <x v="1"/>
    <n v="67.98"/>
    <n v="20.6"/>
    <n v="66.33"/>
    <n v="20.100000000000001"/>
    <n v="67.98"/>
    <n v="20.6"/>
    <s v="n/d"/>
    <s v="n/d"/>
    <x v="115"/>
    <x v="117"/>
    <n v="55.400000000000006"/>
    <n v="13"/>
    <n v="4"/>
    <x v="0"/>
    <x v="4"/>
    <x v="13"/>
    <n v="1"/>
    <n v="9"/>
    <n v="240"/>
  </r>
  <r>
    <s v="INPUPR-020810-RV-1-1-MAM"/>
    <s v="Roberto Vazquez"/>
    <d v="2010-08-02T00:00:00"/>
    <x v="4"/>
    <d v="1899-12-30T09:46:00"/>
    <d v="1899-12-30T10:14:00"/>
    <x v="39"/>
    <n v="2"/>
    <n v="1"/>
    <n v="1"/>
    <x v="0"/>
    <x v="3"/>
    <s v="Punta Prieta, Isla Natividad Baja California Sur"/>
    <x v="1"/>
    <n v="67.98"/>
    <n v="20.6"/>
    <n v="66.33"/>
    <n v="20.100000000000001"/>
    <n v="67.98"/>
    <n v="20.6"/>
    <s v="n/d"/>
    <s v="n/d"/>
    <x v="115"/>
    <x v="117"/>
    <n v="55.400000000000006"/>
    <n v="13"/>
    <n v="4"/>
    <x v="0"/>
    <x v="4"/>
    <x v="14"/>
    <n v="1"/>
    <n v="9"/>
    <n v="240"/>
  </r>
  <r>
    <s v="INPUPR-020810-RV-1-1-MAM"/>
    <s v="Roberto Vazquez"/>
    <d v="2010-08-02T00:00:00"/>
    <x v="4"/>
    <d v="1899-12-30T09:46:00"/>
    <d v="1899-12-30T10:14:00"/>
    <x v="39"/>
    <n v="2"/>
    <n v="1"/>
    <n v="1"/>
    <x v="0"/>
    <x v="3"/>
    <s v="Punta Prieta, Isla Natividad Baja California Sur"/>
    <x v="1"/>
    <n v="67.98"/>
    <n v="20.6"/>
    <n v="66.33"/>
    <n v="20.100000000000001"/>
    <n v="67.98"/>
    <n v="20.6"/>
    <s v="n/d"/>
    <s v="n/d"/>
    <x v="115"/>
    <x v="117"/>
    <n v="55.400000000000006"/>
    <n v="13"/>
    <n v="4"/>
    <x v="0"/>
    <x v="5"/>
    <x v="11"/>
    <n v="1"/>
    <n v="13"/>
    <n v="240"/>
  </r>
  <r>
    <s v="INPUPR-020810-RV-1-1-MAM"/>
    <s v="Roberto Vazquez"/>
    <d v="2010-08-02T00:00:00"/>
    <x v="4"/>
    <d v="1899-12-30T09:46:00"/>
    <d v="1899-12-30T10:14:00"/>
    <x v="39"/>
    <n v="2"/>
    <n v="1"/>
    <n v="1"/>
    <x v="0"/>
    <x v="3"/>
    <s v="Punta Prieta, Isla Natividad Baja California Sur"/>
    <x v="1"/>
    <n v="67.98"/>
    <n v="20.6"/>
    <n v="66.33"/>
    <n v="20.100000000000001"/>
    <n v="67.98"/>
    <n v="20.6"/>
    <s v="n/d"/>
    <s v="n/d"/>
    <x v="115"/>
    <x v="117"/>
    <n v="55.400000000000006"/>
    <n v="13"/>
    <n v="4"/>
    <x v="0"/>
    <x v="5"/>
    <x v="16"/>
    <n v="1"/>
    <n v="13"/>
    <n v="240"/>
  </r>
  <r>
    <s v="INPUPR-020810-RV-1-1-MAM"/>
    <s v="Roberto Vazquez"/>
    <d v="2010-08-02T00:00:00"/>
    <x v="4"/>
    <d v="1899-12-30T09:46:00"/>
    <d v="1899-12-30T10:14:00"/>
    <x v="39"/>
    <n v="2"/>
    <n v="1"/>
    <n v="1"/>
    <x v="0"/>
    <x v="3"/>
    <s v="Punta Prieta, Isla Natividad Baja California Sur"/>
    <x v="1"/>
    <n v="67.98"/>
    <n v="20.6"/>
    <n v="66.33"/>
    <n v="20.100000000000001"/>
    <n v="67.98"/>
    <n v="20.6"/>
    <s v="n/d"/>
    <s v="n/d"/>
    <x v="115"/>
    <x v="117"/>
    <n v="55.400000000000006"/>
    <n v="13"/>
    <n v="4"/>
    <x v="0"/>
    <x v="5"/>
    <x v="14"/>
    <n v="1"/>
    <n v="13"/>
    <n v="240"/>
  </r>
  <r>
    <s v="INPUPR-020810-RV-1-1-MAM"/>
    <s v="Roberto Vazquez"/>
    <d v="2010-08-02T00:00:00"/>
    <x v="4"/>
    <d v="1899-12-30T09:46:00"/>
    <d v="1899-12-30T10:14:00"/>
    <x v="39"/>
    <n v="2"/>
    <n v="1"/>
    <n v="1"/>
    <x v="0"/>
    <x v="3"/>
    <s v="Punta Prieta, Isla Natividad Baja California Sur"/>
    <x v="1"/>
    <n v="67.98"/>
    <n v="20.6"/>
    <n v="66.33"/>
    <n v="20.100000000000001"/>
    <n v="67.98"/>
    <n v="20.6"/>
    <s v="n/d"/>
    <s v="n/d"/>
    <x v="115"/>
    <x v="117"/>
    <n v="55.400000000000006"/>
    <n v="13"/>
    <n v="4"/>
    <x v="0"/>
    <x v="6"/>
    <x v="14"/>
    <n v="1"/>
    <n v="20"/>
    <n v="240"/>
  </r>
  <r>
    <s v="INPUPR-020810-RV-1-1-MAM"/>
    <s v="Roberto Vazquez"/>
    <d v="2010-08-02T00:00:00"/>
    <x v="4"/>
    <d v="1899-12-30T09:46:00"/>
    <d v="1899-12-30T10:14:00"/>
    <x v="39"/>
    <n v="2"/>
    <n v="1"/>
    <n v="1"/>
    <x v="0"/>
    <x v="3"/>
    <s v="Punta Prieta, Isla Natividad Baja California Sur"/>
    <x v="1"/>
    <n v="67.98"/>
    <n v="20.6"/>
    <n v="66.33"/>
    <n v="20.100000000000001"/>
    <n v="67.98"/>
    <n v="20.6"/>
    <s v="n/d"/>
    <s v="n/d"/>
    <x v="115"/>
    <x v="117"/>
    <n v="55.400000000000006"/>
    <n v="13"/>
    <n v="4"/>
    <x v="0"/>
    <x v="7"/>
    <x v="13"/>
    <n v="1"/>
    <n v="22"/>
    <n v="240"/>
  </r>
  <r>
    <s v="INPUPR-020810-RV-1-1-MAZ"/>
    <s v="Roberto Vazquez"/>
    <d v="2010-08-02T00:00:00"/>
    <x v="4"/>
    <d v="1899-12-30T09:46:00"/>
    <d v="1899-12-30T10:14:00"/>
    <x v="39"/>
    <n v="2"/>
    <n v="1"/>
    <n v="1"/>
    <x v="0"/>
    <x v="3"/>
    <s v="Punta Prieta, Isla Natividad Baja California Sur"/>
    <x v="1"/>
    <n v="67.98"/>
    <n v="20.6"/>
    <n v="66.33"/>
    <n v="20.100000000000001"/>
    <n v="67.98"/>
    <n v="20.6"/>
    <s v="n/d"/>
    <s v="n/d"/>
    <x v="115"/>
    <x v="117"/>
    <n v="55.400000000000006"/>
    <n v="13"/>
    <n v="4"/>
    <x v="1"/>
    <x v="25"/>
    <x v="23"/>
    <n v="0"/>
    <m/>
    <n v="240"/>
  </r>
  <r>
    <s v="INPUPR-020810-RV-2-2-MAZ"/>
    <s v="Roberto Vazquez"/>
    <d v="2010-08-02T00:00:00"/>
    <x v="4"/>
    <d v="1899-12-30T11:35:00"/>
    <d v="1899-12-30T12:00:00"/>
    <x v="45"/>
    <n v="2"/>
    <n v="2"/>
    <n v="2"/>
    <x v="1"/>
    <x v="3"/>
    <s v="Punta Prieta, Isla Natividad Baja California Sur"/>
    <x v="1"/>
    <n v="58.08"/>
    <n v="17.600000000000001"/>
    <n v="60.059999999999995"/>
    <n v="18.2"/>
    <n v="60.059999999999995"/>
    <n v="18.2"/>
    <s v="n/d"/>
    <s v="n/d"/>
    <x v="116"/>
    <x v="118"/>
    <n v="55.400000000000006"/>
    <n v="13"/>
    <n v="8"/>
    <x v="1"/>
    <x v="25"/>
    <x v="23"/>
    <n v="0"/>
    <m/>
    <n v="330"/>
  </r>
  <r>
    <s v="INPUPR-020810-RV-2-2-MAM"/>
    <s v="Roberto Vazquez"/>
    <d v="2010-08-02T00:00:00"/>
    <x v="4"/>
    <d v="1899-12-30T11:35:00"/>
    <d v="1899-12-30T12:00:00"/>
    <x v="45"/>
    <n v="2"/>
    <n v="2"/>
    <n v="2"/>
    <x v="1"/>
    <x v="3"/>
    <s v="Punta Prieta, Isla Natividad Baja California Sur"/>
    <x v="1"/>
    <n v="58.08"/>
    <n v="17.600000000000001"/>
    <n v="60.059999999999995"/>
    <n v="18.2"/>
    <n v="60.059999999999995"/>
    <n v="18.2"/>
    <s v="n/d"/>
    <s v="n/d"/>
    <x v="116"/>
    <x v="118"/>
    <n v="55.400000000000006"/>
    <n v="13"/>
    <n v="8"/>
    <x v="0"/>
    <x v="1"/>
    <x v="12"/>
    <n v="1"/>
    <n v="3"/>
    <n v="330"/>
  </r>
  <r>
    <s v="INPUPR-020810-RV-2-2-MAM"/>
    <s v="Roberto Vazquez"/>
    <d v="2010-08-02T00:00:00"/>
    <x v="4"/>
    <d v="1899-12-30T11:35:00"/>
    <d v="1899-12-30T12:00:00"/>
    <x v="45"/>
    <n v="2"/>
    <n v="2"/>
    <n v="2"/>
    <x v="1"/>
    <x v="3"/>
    <s v="Punta Prieta, Isla Natividad Baja California Sur"/>
    <x v="1"/>
    <n v="58.08"/>
    <n v="17.600000000000001"/>
    <n v="60.059999999999995"/>
    <n v="18.2"/>
    <n v="60.059999999999995"/>
    <n v="18.2"/>
    <s v="n/d"/>
    <s v="n/d"/>
    <x v="116"/>
    <x v="118"/>
    <n v="55.400000000000006"/>
    <n v="13"/>
    <n v="8"/>
    <x v="0"/>
    <x v="2"/>
    <x v="12"/>
    <n v="1"/>
    <n v="7"/>
    <n v="330"/>
  </r>
  <r>
    <s v="INPUPR-020810-RV-2-2-MAM"/>
    <s v="Roberto Vazquez"/>
    <d v="2010-08-02T00:00:00"/>
    <x v="4"/>
    <d v="1899-12-30T11:35:00"/>
    <d v="1899-12-30T12:00:00"/>
    <x v="45"/>
    <n v="2"/>
    <n v="2"/>
    <n v="2"/>
    <x v="1"/>
    <x v="3"/>
    <s v="Punta Prieta, Isla Natividad Baja California Sur"/>
    <x v="1"/>
    <n v="58.08"/>
    <n v="17.600000000000001"/>
    <n v="60.059999999999995"/>
    <n v="18.2"/>
    <n v="60.059999999999995"/>
    <n v="18.2"/>
    <s v="n/d"/>
    <s v="n/d"/>
    <x v="116"/>
    <x v="118"/>
    <n v="55.400000000000006"/>
    <n v="13"/>
    <n v="8"/>
    <x v="0"/>
    <x v="3"/>
    <x v="8"/>
    <n v="1"/>
    <n v="8"/>
    <n v="330"/>
  </r>
  <r>
    <s v="INPUPR-020810-RV-2-2-MAM"/>
    <s v="Roberto Vazquez"/>
    <d v="2010-08-02T00:00:00"/>
    <x v="4"/>
    <d v="1899-12-30T11:35:00"/>
    <d v="1899-12-30T12:00:00"/>
    <x v="45"/>
    <n v="2"/>
    <n v="2"/>
    <n v="2"/>
    <x v="1"/>
    <x v="3"/>
    <s v="Punta Prieta, Isla Natividad Baja California Sur"/>
    <x v="1"/>
    <n v="58.08"/>
    <n v="17.600000000000001"/>
    <n v="60.059999999999995"/>
    <n v="18.2"/>
    <n v="60.059999999999995"/>
    <n v="18.2"/>
    <s v="n/d"/>
    <s v="n/d"/>
    <x v="116"/>
    <x v="118"/>
    <n v="55.400000000000006"/>
    <n v="13"/>
    <n v="8"/>
    <x v="0"/>
    <x v="4"/>
    <x v="11"/>
    <n v="1"/>
    <n v="10"/>
    <n v="330"/>
  </r>
  <r>
    <s v="INPUPR-020810-RV-2-2-MAM"/>
    <s v="Roberto Vazquez"/>
    <d v="2010-08-02T00:00:00"/>
    <x v="4"/>
    <d v="1899-12-30T11:35:00"/>
    <d v="1899-12-30T12:00:00"/>
    <x v="45"/>
    <n v="2"/>
    <n v="2"/>
    <n v="2"/>
    <x v="1"/>
    <x v="3"/>
    <s v="Punta Prieta, Isla Natividad Baja California Sur"/>
    <x v="1"/>
    <n v="58.08"/>
    <n v="17.600000000000001"/>
    <n v="60.059999999999995"/>
    <n v="18.2"/>
    <n v="60.059999999999995"/>
    <n v="18.2"/>
    <s v="n/d"/>
    <s v="n/d"/>
    <x v="116"/>
    <x v="118"/>
    <n v="55.400000000000006"/>
    <n v="13"/>
    <n v="8"/>
    <x v="0"/>
    <x v="4"/>
    <x v="11"/>
    <n v="1"/>
    <n v="10"/>
    <n v="330"/>
  </r>
  <r>
    <s v="INPUPR-020810-RV-2-2-MAM"/>
    <s v="Roberto Vazquez"/>
    <d v="2010-08-02T00:00:00"/>
    <x v="4"/>
    <d v="1899-12-30T11:35:00"/>
    <d v="1899-12-30T12:00:00"/>
    <x v="45"/>
    <n v="2"/>
    <n v="2"/>
    <n v="2"/>
    <x v="1"/>
    <x v="3"/>
    <s v="Punta Prieta, Isla Natividad Baja California Sur"/>
    <x v="1"/>
    <n v="58.08"/>
    <n v="17.600000000000001"/>
    <n v="60.059999999999995"/>
    <n v="18.2"/>
    <n v="60.059999999999995"/>
    <n v="18.2"/>
    <s v="n/d"/>
    <s v="n/d"/>
    <x v="116"/>
    <x v="118"/>
    <n v="55.400000000000006"/>
    <n v="13"/>
    <n v="8"/>
    <x v="0"/>
    <x v="5"/>
    <x v="6"/>
    <n v="1"/>
    <n v="18"/>
    <n v="330"/>
  </r>
  <r>
    <s v="INPUPR-020810-RV-2-2-MAM"/>
    <s v="Roberto Vazquez"/>
    <d v="2010-08-02T00:00:00"/>
    <x v="4"/>
    <d v="1899-12-30T11:35:00"/>
    <d v="1899-12-30T12:00:00"/>
    <x v="45"/>
    <n v="2"/>
    <n v="2"/>
    <n v="2"/>
    <x v="1"/>
    <x v="3"/>
    <s v="Punta Prieta, Isla Natividad Baja California Sur"/>
    <x v="1"/>
    <n v="58.08"/>
    <n v="17.600000000000001"/>
    <n v="60.059999999999995"/>
    <n v="18.2"/>
    <n v="60.059999999999995"/>
    <n v="18.2"/>
    <s v="n/d"/>
    <s v="n/d"/>
    <x v="116"/>
    <x v="118"/>
    <n v="55.400000000000006"/>
    <n v="13"/>
    <n v="8"/>
    <x v="0"/>
    <x v="5"/>
    <x v="12"/>
    <n v="1"/>
    <n v="18"/>
    <n v="330"/>
  </r>
  <r>
    <s v="INPUPR-020810-RV-2-2-MAM"/>
    <s v="Roberto Vazquez"/>
    <d v="2010-08-02T00:00:00"/>
    <x v="4"/>
    <d v="1899-12-30T11:35:00"/>
    <d v="1899-12-30T12:00:00"/>
    <x v="45"/>
    <n v="2"/>
    <n v="2"/>
    <n v="2"/>
    <x v="1"/>
    <x v="3"/>
    <s v="Punta Prieta, Isla Natividad Baja California Sur"/>
    <x v="1"/>
    <n v="58.08"/>
    <n v="17.600000000000001"/>
    <n v="60.059999999999995"/>
    <n v="18.2"/>
    <n v="60.059999999999995"/>
    <n v="18.2"/>
    <s v="n/d"/>
    <s v="n/d"/>
    <x v="116"/>
    <x v="118"/>
    <n v="55.400000000000006"/>
    <n v="13"/>
    <n v="8"/>
    <x v="0"/>
    <x v="6"/>
    <x v="16"/>
    <n v="1"/>
    <n v="19"/>
    <n v="330"/>
  </r>
  <r>
    <s v="INPUPR-020810-RV-2-2-MAM"/>
    <s v="Roberto Vazquez"/>
    <d v="2010-08-02T00:00:00"/>
    <x v="4"/>
    <d v="1899-12-30T11:35:00"/>
    <d v="1899-12-30T12:00:00"/>
    <x v="45"/>
    <n v="2"/>
    <n v="2"/>
    <n v="2"/>
    <x v="1"/>
    <x v="3"/>
    <s v="Punta Prieta, Isla Natividad Baja California Sur"/>
    <x v="1"/>
    <n v="58.08"/>
    <n v="17.600000000000001"/>
    <n v="60.059999999999995"/>
    <n v="18.2"/>
    <n v="60.059999999999995"/>
    <n v="18.2"/>
    <s v="n/d"/>
    <s v="n/d"/>
    <x v="116"/>
    <x v="118"/>
    <n v="55.400000000000006"/>
    <n v="13"/>
    <n v="8"/>
    <x v="0"/>
    <x v="7"/>
    <x v="8"/>
    <n v="1"/>
    <n v="20"/>
    <n v="330"/>
  </r>
  <r>
    <s v="INPUPR-020810-RV-2-2-MAM"/>
    <s v="Roberto Vazquez"/>
    <d v="2010-08-02T00:00:00"/>
    <x v="4"/>
    <d v="1899-12-30T11:35:00"/>
    <d v="1899-12-30T12:00:00"/>
    <x v="45"/>
    <n v="2"/>
    <n v="2"/>
    <n v="2"/>
    <x v="1"/>
    <x v="3"/>
    <s v="Punta Prieta, Isla Natividad Baja California Sur"/>
    <x v="1"/>
    <n v="58.08"/>
    <n v="17.600000000000001"/>
    <n v="60.059999999999995"/>
    <n v="18.2"/>
    <n v="60.059999999999995"/>
    <n v="18.2"/>
    <s v="n/d"/>
    <s v="n/d"/>
    <x v="116"/>
    <x v="118"/>
    <n v="55.400000000000006"/>
    <n v="13"/>
    <n v="8"/>
    <x v="0"/>
    <x v="8"/>
    <x v="12"/>
    <n v="1"/>
    <n v="20"/>
    <n v="330"/>
  </r>
  <r>
    <s v="INPUPR-020810-RV-2-2-MAM"/>
    <s v="Roberto Vazquez"/>
    <d v="2010-08-02T00:00:00"/>
    <x v="4"/>
    <d v="1899-12-30T11:35:00"/>
    <d v="1899-12-30T12:00:00"/>
    <x v="45"/>
    <n v="2"/>
    <n v="2"/>
    <n v="2"/>
    <x v="1"/>
    <x v="3"/>
    <s v="Punta Prieta, Isla Natividad Baja California Sur"/>
    <x v="1"/>
    <n v="58.08"/>
    <n v="17.600000000000001"/>
    <n v="60.059999999999995"/>
    <n v="18.2"/>
    <n v="60.059999999999995"/>
    <n v="18.2"/>
    <s v="n/d"/>
    <s v="n/d"/>
    <x v="116"/>
    <x v="118"/>
    <n v="55.400000000000006"/>
    <n v="13"/>
    <n v="8"/>
    <x v="0"/>
    <x v="9"/>
    <x v="6"/>
    <n v="1"/>
    <n v="24"/>
    <n v="330"/>
  </r>
  <r>
    <s v="INPUPR-020810-RV-2-2-MAM"/>
    <s v="Roberto Vazquez"/>
    <d v="2010-08-02T00:00:00"/>
    <x v="4"/>
    <d v="1899-12-30T11:35:00"/>
    <d v="1899-12-30T12:00:00"/>
    <x v="45"/>
    <n v="2"/>
    <n v="2"/>
    <n v="2"/>
    <x v="1"/>
    <x v="3"/>
    <s v="Punta Prieta, Isla Natividad Baja California Sur"/>
    <x v="1"/>
    <n v="58.08"/>
    <n v="17.600000000000001"/>
    <n v="60.059999999999995"/>
    <n v="18.2"/>
    <n v="60.059999999999995"/>
    <n v="18.2"/>
    <s v="n/d"/>
    <s v="n/d"/>
    <x v="116"/>
    <x v="118"/>
    <n v="55.400000000000006"/>
    <n v="13"/>
    <n v="8"/>
    <x v="0"/>
    <x v="9"/>
    <x v="11"/>
    <n v="1"/>
    <n v="24"/>
    <n v="330"/>
  </r>
  <r>
    <s v="INPUPR-020810-RV-2-2-MAM"/>
    <s v="Roberto Vazquez"/>
    <d v="2010-08-02T00:00:00"/>
    <x v="4"/>
    <d v="1899-12-30T11:35:00"/>
    <d v="1899-12-30T12:00:00"/>
    <x v="45"/>
    <n v="2"/>
    <n v="2"/>
    <n v="2"/>
    <x v="1"/>
    <x v="3"/>
    <s v="Punta Prieta, Isla Natividad Baja California Sur"/>
    <x v="1"/>
    <n v="58.08"/>
    <n v="17.600000000000001"/>
    <n v="60.059999999999995"/>
    <n v="18.2"/>
    <n v="60.059999999999995"/>
    <n v="18.2"/>
    <s v="n/d"/>
    <s v="n/d"/>
    <x v="116"/>
    <x v="118"/>
    <n v="55.400000000000006"/>
    <n v="13"/>
    <n v="8"/>
    <x v="0"/>
    <x v="10"/>
    <x v="11"/>
    <n v="1"/>
    <n v="26"/>
    <n v="330"/>
  </r>
  <r>
    <s v="INPUPR-020810-RV-2-2-MAM"/>
    <s v="Roberto Vazquez"/>
    <d v="2010-08-02T00:00:00"/>
    <x v="4"/>
    <d v="1899-12-30T11:35:00"/>
    <d v="1899-12-30T12:00:00"/>
    <x v="45"/>
    <n v="2"/>
    <n v="2"/>
    <n v="2"/>
    <x v="1"/>
    <x v="3"/>
    <s v="Punta Prieta, Isla Natividad Baja California Sur"/>
    <x v="1"/>
    <n v="58.08"/>
    <n v="17.600000000000001"/>
    <n v="60.059999999999995"/>
    <n v="18.2"/>
    <n v="60.059999999999995"/>
    <n v="18.2"/>
    <s v="n/d"/>
    <s v="n/d"/>
    <x v="116"/>
    <x v="118"/>
    <n v="55.400000000000006"/>
    <n v="13"/>
    <n v="8"/>
    <x v="0"/>
    <x v="10"/>
    <x v="11"/>
    <n v="1"/>
    <n v="26"/>
    <n v="330"/>
  </r>
  <r>
    <s v="INPUPR-020810-RV-2-2-MAM"/>
    <s v="Roberto Vazquez"/>
    <d v="2010-08-02T00:00:00"/>
    <x v="4"/>
    <d v="1899-12-30T11:35:00"/>
    <d v="1899-12-30T12:00:00"/>
    <x v="45"/>
    <n v="2"/>
    <n v="2"/>
    <n v="2"/>
    <x v="1"/>
    <x v="3"/>
    <s v="Punta Prieta, Isla Natividad Baja California Sur"/>
    <x v="1"/>
    <n v="58.08"/>
    <n v="17.600000000000001"/>
    <n v="60.059999999999995"/>
    <n v="18.2"/>
    <n v="60.059999999999995"/>
    <n v="18.2"/>
    <s v="n/d"/>
    <s v="n/d"/>
    <x v="116"/>
    <x v="118"/>
    <n v="55.400000000000006"/>
    <n v="13"/>
    <n v="8"/>
    <x v="0"/>
    <x v="10"/>
    <x v="16"/>
    <n v="1"/>
    <n v="26"/>
    <n v="330"/>
  </r>
  <r>
    <s v="INPUPR-020810-JF-1-3-MAM"/>
    <s v="Jesus Flores"/>
    <d v="2010-08-02T00:00:00"/>
    <x v="4"/>
    <d v="1899-12-30T09:49:00"/>
    <d v="1899-12-30T10:16:00"/>
    <x v="26"/>
    <n v="2"/>
    <n v="1"/>
    <n v="3"/>
    <x v="2"/>
    <x v="3"/>
    <s v="Punta Prieta, Isla Natividad Baja California Sur"/>
    <x v="1"/>
    <n v="58.08"/>
    <n v="17.600000000000001"/>
    <n v="60.059999999999995"/>
    <n v="18.2"/>
    <n v="60.059999999999995"/>
    <n v="18.2"/>
    <s v="n/d"/>
    <s v="n/d"/>
    <x v="117"/>
    <x v="119"/>
    <n v="57.2"/>
    <n v="14"/>
    <n v="8"/>
    <x v="0"/>
    <x v="1"/>
    <x v="12"/>
    <n v="1"/>
    <n v="7"/>
    <n v="120"/>
  </r>
  <r>
    <s v="INPUPR-020810-JF-1-3-MAM"/>
    <s v="Jesus Flores"/>
    <d v="2010-08-02T00:00:00"/>
    <x v="4"/>
    <d v="1899-12-30T09:49:00"/>
    <d v="1899-12-30T10:16:00"/>
    <x v="26"/>
    <n v="2"/>
    <n v="1"/>
    <n v="3"/>
    <x v="2"/>
    <x v="3"/>
    <s v="Punta Prieta, Isla Natividad Baja California Sur"/>
    <x v="1"/>
    <n v="58.08"/>
    <n v="17.600000000000001"/>
    <n v="60.059999999999995"/>
    <n v="18.2"/>
    <n v="60.059999999999995"/>
    <n v="18.2"/>
    <s v="n/d"/>
    <s v="n/d"/>
    <x v="117"/>
    <x v="119"/>
    <n v="57.2"/>
    <n v="14"/>
    <n v="8"/>
    <x v="0"/>
    <x v="2"/>
    <x v="13"/>
    <n v="1"/>
    <n v="11"/>
    <n v="120"/>
  </r>
  <r>
    <s v="INPUPR-020810-JF-1-3-MAM"/>
    <s v="Jesus Flores"/>
    <d v="2010-08-02T00:00:00"/>
    <x v="4"/>
    <d v="1899-12-30T09:49:00"/>
    <d v="1899-12-30T10:16:00"/>
    <x v="26"/>
    <n v="2"/>
    <n v="1"/>
    <n v="3"/>
    <x v="2"/>
    <x v="3"/>
    <s v="Punta Prieta, Isla Natividad Baja California Sur"/>
    <x v="1"/>
    <n v="58.08"/>
    <n v="17.600000000000001"/>
    <n v="60.059999999999995"/>
    <n v="18.2"/>
    <n v="60.059999999999995"/>
    <n v="18.2"/>
    <s v="n/d"/>
    <s v="n/d"/>
    <x v="117"/>
    <x v="119"/>
    <n v="57.2"/>
    <n v="14"/>
    <n v="8"/>
    <x v="0"/>
    <x v="2"/>
    <x v="16"/>
    <n v="1"/>
    <n v="11"/>
    <n v="120"/>
  </r>
  <r>
    <s v="INPUPR-020810-JF-1-3-MAM"/>
    <s v="Jesus Flores"/>
    <d v="2010-08-02T00:00:00"/>
    <x v="4"/>
    <d v="1899-12-30T09:49:00"/>
    <d v="1899-12-30T10:16:00"/>
    <x v="26"/>
    <n v="2"/>
    <n v="1"/>
    <n v="3"/>
    <x v="2"/>
    <x v="3"/>
    <s v="Punta Prieta, Isla Natividad Baja California Sur"/>
    <x v="1"/>
    <n v="58.08"/>
    <n v="17.600000000000001"/>
    <n v="60.059999999999995"/>
    <n v="18.2"/>
    <n v="60.059999999999995"/>
    <n v="18.2"/>
    <s v="n/d"/>
    <s v="n/d"/>
    <x v="117"/>
    <x v="119"/>
    <n v="57.2"/>
    <n v="14"/>
    <n v="8"/>
    <x v="0"/>
    <x v="3"/>
    <x v="12"/>
    <n v="1"/>
    <n v="17"/>
    <n v="120"/>
  </r>
  <r>
    <s v="INPUPR-020810-JF-1-3-MAM"/>
    <s v="Jesus Flores"/>
    <d v="2010-08-02T00:00:00"/>
    <x v="4"/>
    <d v="1899-12-30T09:49:00"/>
    <d v="1899-12-30T10:16:00"/>
    <x v="26"/>
    <n v="2"/>
    <n v="1"/>
    <n v="3"/>
    <x v="2"/>
    <x v="3"/>
    <s v="Punta Prieta, Isla Natividad Baja California Sur"/>
    <x v="1"/>
    <n v="58.08"/>
    <n v="17.600000000000001"/>
    <n v="60.059999999999995"/>
    <n v="18.2"/>
    <n v="60.059999999999995"/>
    <n v="18.2"/>
    <s v="n/d"/>
    <s v="n/d"/>
    <x v="117"/>
    <x v="119"/>
    <n v="57.2"/>
    <n v="14"/>
    <n v="8"/>
    <x v="0"/>
    <x v="3"/>
    <x v="16"/>
    <n v="1"/>
    <n v="17"/>
    <n v="120"/>
  </r>
  <r>
    <s v="INPUPR-020810-JF-1-3-MAZ"/>
    <s v="Jesus Flores"/>
    <d v="2010-08-02T00:00:00"/>
    <x v="4"/>
    <d v="1899-12-30T09:49:00"/>
    <d v="1899-12-30T10:16:00"/>
    <x v="26"/>
    <n v="2"/>
    <n v="1"/>
    <n v="3"/>
    <x v="2"/>
    <x v="3"/>
    <s v="Punta Prieta, Isla Natividad Baja California Sur"/>
    <x v="1"/>
    <n v="58.08"/>
    <n v="17.600000000000001"/>
    <n v="60.059999999999995"/>
    <n v="18.2"/>
    <n v="60.059999999999995"/>
    <n v="18.2"/>
    <s v="n/d"/>
    <s v="n/d"/>
    <x v="117"/>
    <x v="119"/>
    <n v="57.2"/>
    <n v="14"/>
    <n v="8"/>
    <x v="1"/>
    <x v="25"/>
    <x v="23"/>
    <n v="0"/>
    <m/>
    <n v="120"/>
  </r>
  <r>
    <s v="INPUPR-020810-JF-2-4-MAZ"/>
    <s v="Jesus Flores"/>
    <d v="2010-08-02T00:00:00"/>
    <x v="4"/>
    <d v="1899-12-30T11:18:00"/>
    <d v="1899-12-30T11:46:00"/>
    <x v="39"/>
    <n v="2"/>
    <n v="2"/>
    <n v="4"/>
    <x v="3"/>
    <x v="3"/>
    <s v="Punta Prieta, Isla Natividad Baja California Sur"/>
    <x v="1"/>
    <n v="55.109999999999992"/>
    <n v="16.7"/>
    <n v="45.209999999999994"/>
    <n v="13.7"/>
    <n v="55.109999999999992"/>
    <n v="16.7"/>
    <s v="n/d"/>
    <s v="n/d"/>
    <x v="118"/>
    <x v="120"/>
    <n v="57.2"/>
    <n v="14"/>
    <n v="8"/>
    <x v="1"/>
    <x v="25"/>
    <x v="23"/>
    <n v="0"/>
    <m/>
    <n v="120"/>
  </r>
  <r>
    <s v="INPUPR-020810-JF-2-4-MAM"/>
    <s v="Jesus Flores"/>
    <d v="2010-08-02T00:00:00"/>
    <x v="4"/>
    <d v="1899-12-30T11:18:00"/>
    <d v="1899-12-30T11:46:00"/>
    <x v="39"/>
    <n v="2"/>
    <n v="2"/>
    <n v="4"/>
    <x v="3"/>
    <x v="3"/>
    <s v="Punta Prieta, Isla Natividad Baja California Sur"/>
    <x v="1"/>
    <n v="55.109999999999992"/>
    <n v="16.7"/>
    <n v="45.209999999999994"/>
    <n v="13.7"/>
    <n v="55.109999999999992"/>
    <n v="16.7"/>
    <s v="n/d"/>
    <s v="n/d"/>
    <x v="118"/>
    <x v="120"/>
    <n v="57.2"/>
    <n v="14"/>
    <n v="8"/>
    <x v="0"/>
    <x v="1"/>
    <x v="9"/>
    <n v="1"/>
    <n v="3"/>
    <n v="120"/>
  </r>
  <r>
    <s v="INPUPR-020810-JF-2-4-MAM"/>
    <s v="Jesus Flores"/>
    <d v="2010-08-02T00:00:00"/>
    <x v="4"/>
    <d v="1899-12-30T11:18:00"/>
    <d v="1899-12-30T11:46:00"/>
    <x v="39"/>
    <n v="2"/>
    <n v="2"/>
    <n v="4"/>
    <x v="3"/>
    <x v="3"/>
    <s v="Punta Prieta, Isla Natividad Baja California Sur"/>
    <x v="1"/>
    <n v="55.109999999999992"/>
    <n v="16.7"/>
    <n v="45.209999999999994"/>
    <n v="13.7"/>
    <n v="55.109999999999992"/>
    <n v="16.7"/>
    <s v="n/d"/>
    <s v="n/d"/>
    <x v="118"/>
    <x v="120"/>
    <n v="57.2"/>
    <n v="14"/>
    <n v="8"/>
    <x v="0"/>
    <x v="2"/>
    <x v="10"/>
    <n v="1"/>
    <n v="4"/>
    <n v="120"/>
  </r>
  <r>
    <s v="INPUPR-020810-JF-2-4-MAM"/>
    <s v="Jesus Flores"/>
    <d v="2010-08-02T00:00:00"/>
    <x v="4"/>
    <d v="1899-12-30T11:18:00"/>
    <d v="1899-12-30T11:46:00"/>
    <x v="39"/>
    <n v="2"/>
    <n v="2"/>
    <n v="4"/>
    <x v="3"/>
    <x v="3"/>
    <s v="Punta Prieta, Isla Natividad Baja California Sur"/>
    <x v="1"/>
    <n v="55.109999999999992"/>
    <n v="16.7"/>
    <n v="45.209999999999994"/>
    <n v="13.7"/>
    <n v="55.109999999999992"/>
    <n v="16.7"/>
    <s v="n/d"/>
    <s v="n/d"/>
    <x v="118"/>
    <x v="120"/>
    <n v="57.2"/>
    <n v="14"/>
    <n v="8"/>
    <x v="0"/>
    <x v="3"/>
    <x v="12"/>
    <n v="1"/>
    <n v="7"/>
    <n v="120"/>
  </r>
  <r>
    <s v="INPUPR-020810-JF-2-4-MAM"/>
    <s v="Jesus Flores"/>
    <d v="2010-08-02T00:00:00"/>
    <x v="4"/>
    <d v="1899-12-30T11:18:00"/>
    <d v="1899-12-30T11:46:00"/>
    <x v="39"/>
    <n v="2"/>
    <n v="2"/>
    <n v="4"/>
    <x v="3"/>
    <x v="3"/>
    <s v="Punta Prieta, Isla Natividad Baja California Sur"/>
    <x v="1"/>
    <n v="55.109999999999992"/>
    <n v="16.7"/>
    <n v="45.209999999999994"/>
    <n v="13.7"/>
    <n v="55.109999999999992"/>
    <n v="16.7"/>
    <s v="n/d"/>
    <s v="n/d"/>
    <x v="118"/>
    <x v="120"/>
    <n v="57.2"/>
    <n v="14"/>
    <n v="8"/>
    <x v="0"/>
    <x v="3"/>
    <x v="16"/>
    <n v="1"/>
    <n v="7"/>
    <n v="120"/>
  </r>
  <r>
    <s v="INPUPR-020810-JF-2-4-MAM"/>
    <s v="Jesus Flores"/>
    <d v="2010-08-02T00:00:00"/>
    <x v="4"/>
    <d v="1899-12-30T11:18:00"/>
    <d v="1899-12-30T11:46:00"/>
    <x v="39"/>
    <n v="2"/>
    <n v="2"/>
    <n v="4"/>
    <x v="3"/>
    <x v="3"/>
    <s v="Punta Prieta, Isla Natividad Baja California Sur"/>
    <x v="1"/>
    <n v="55.109999999999992"/>
    <n v="16.7"/>
    <n v="45.209999999999994"/>
    <n v="13.7"/>
    <n v="55.109999999999992"/>
    <n v="16.7"/>
    <s v="n/d"/>
    <s v="n/d"/>
    <x v="118"/>
    <x v="120"/>
    <n v="57.2"/>
    <n v="14"/>
    <n v="8"/>
    <x v="0"/>
    <x v="4"/>
    <x v="14"/>
    <n v="1"/>
    <n v="8"/>
    <n v="120"/>
  </r>
  <r>
    <s v="INPUPR-020810-JF-2-4-MAM"/>
    <s v="Jesus Flores"/>
    <d v="2010-08-02T00:00:00"/>
    <x v="4"/>
    <d v="1899-12-30T11:18:00"/>
    <d v="1899-12-30T11:46:00"/>
    <x v="39"/>
    <n v="2"/>
    <n v="2"/>
    <n v="4"/>
    <x v="3"/>
    <x v="3"/>
    <s v="Punta Prieta, Isla Natividad Baja California Sur"/>
    <x v="1"/>
    <n v="55.109999999999992"/>
    <n v="16.7"/>
    <n v="45.209999999999994"/>
    <n v="13.7"/>
    <n v="55.109999999999992"/>
    <n v="16.7"/>
    <s v="n/d"/>
    <s v="n/d"/>
    <x v="118"/>
    <x v="120"/>
    <n v="57.2"/>
    <n v="14"/>
    <n v="8"/>
    <x v="0"/>
    <x v="5"/>
    <x v="11"/>
    <n v="1"/>
    <n v="12"/>
    <n v="120"/>
  </r>
  <r>
    <s v="INPUPR-020810-JF-2-4-MAM"/>
    <s v="Jesus Flores"/>
    <d v="2010-08-02T00:00:00"/>
    <x v="4"/>
    <d v="1899-12-30T11:18:00"/>
    <d v="1899-12-30T11:46:00"/>
    <x v="39"/>
    <n v="2"/>
    <n v="2"/>
    <n v="4"/>
    <x v="3"/>
    <x v="3"/>
    <s v="Punta Prieta, Isla Natividad Baja California Sur"/>
    <x v="1"/>
    <n v="55.109999999999992"/>
    <n v="16.7"/>
    <n v="45.209999999999994"/>
    <n v="13.7"/>
    <n v="55.109999999999992"/>
    <n v="16.7"/>
    <s v="n/d"/>
    <s v="n/d"/>
    <x v="118"/>
    <x v="120"/>
    <n v="57.2"/>
    <n v="14"/>
    <n v="8"/>
    <x v="0"/>
    <x v="5"/>
    <x v="13"/>
    <n v="1"/>
    <n v="12"/>
    <n v="120"/>
  </r>
  <r>
    <s v="INPUPR-020810-JF-2-4-MAM"/>
    <s v="Jesus Flores"/>
    <d v="2010-08-02T00:00:00"/>
    <x v="4"/>
    <d v="1899-12-30T11:18:00"/>
    <d v="1899-12-30T11:46:00"/>
    <x v="39"/>
    <n v="2"/>
    <n v="2"/>
    <n v="4"/>
    <x v="3"/>
    <x v="3"/>
    <s v="Punta Prieta, Isla Natividad Baja California Sur"/>
    <x v="1"/>
    <n v="55.109999999999992"/>
    <n v="16.7"/>
    <n v="45.209999999999994"/>
    <n v="13.7"/>
    <n v="55.109999999999992"/>
    <n v="16.7"/>
    <s v="n/d"/>
    <s v="n/d"/>
    <x v="118"/>
    <x v="120"/>
    <n v="57.2"/>
    <n v="14"/>
    <n v="8"/>
    <x v="0"/>
    <x v="5"/>
    <x v="13"/>
    <n v="1"/>
    <n v="12"/>
    <n v="120"/>
  </r>
  <r>
    <s v="INPUPR-020810-JF-2-4-MAM"/>
    <s v="Jesus Flores"/>
    <d v="2010-08-02T00:00:00"/>
    <x v="4"/>
    <d v="1899-12-30T11:18:00"/>
    <d v="1899-12-30T11:46:00"/>
    <x v="39"/>
    <n v="2"/>
    <n v="2"/>
    <n v="4"/>
    <x v="3"/>
    <x v="3"/>
    <s v="Punta Prieta, Isla Natividad Baja California Sur"/>
    <x v="1"/>
    <n v="55.109999999999992"/>
    <n v="16.7"/>
    <n v="45.209999999999994"/>
    <n v="13.7"/>
    <n v="55.109999999999992"/>
    <n v="16.7"/>
    <s v="n/d"/>
    <s v="n/d"/>
    <x v="118"/>
    <x v="120"/>
    <n v="57.2"/>
    <n v="14"/>
    <n v="8"/>
    <x v="0"/>
    <x v="5"/>
    <x v="14"/>
    <n v="1"/>
    <n v="12"/>
    <n v="120"/>
  </r>
  <r>
    <s v="INPUPR-020810-JF-2-4-MAM"/>
    <s v="Jesus Flores"/>
    <d v="2010-08-02T00:00:00"/>
    <x v="4"/>
    <d v="1899-12-30T11:18:00"/>
    <d v="1899-12-30T11:46:00"/>
    <x v="39"/>
    <n v="2"/>
    <n v="2"/>
    <n v="4"/>
    <x v="3"/>
    <x v="3"/>
    <s v="Punta Prieta, Isla Natividad Baja California Sur"/>
    <x v="1"/>
    <n v="55.109999999999992"/>
    <n v="16.7"/>
    <n v="45.209999999999994"/>
    <n v="13.7"/>
    <n v="55.109999999999992"/>
    <n v="16.7"/>
    <s v="n/d"/>
    <s v="n/d"/>
    <x v="118"/>
    <x v="120"/>
    <n v="57.2"/>
    <n v="14"/>
    <n v="8"/>
    <x v="0"/>
    <x v="6"/>
    <x v="9"/>
    <n v="1"/>
    <n v="15"/>
    <n v="120"/>
  </r>
  <r>
    <s v="INPUPR-020810-JF-2-4-MAM"/>
    <s v="Jesus Flores"/>
    <d v="2010-08-02T00:00:00"/>
    <x v="4"/>
    <d v="1899-12-30T11:18:00"/>
    <d v="1899-12-30T11:46:00"/>
    <x v="39"/>
    <n v="2"/>
    <n v="2"/>
    <n v="4"/>
    <x v="3"/>
    <x v="3"/>
    <s v="Punta Prieta, Isla Natividad Baja California Sur"/>
    <x v="1"/>
    <n v="55.109999999999992"/>
    <n v="16.7"/>
    <n v="45.209999999999994"/>
    <n v="13.7"/>
    <n v="55.109999999999992"/>
    <n v="16.7"/>
    <s v="n/d"/>
    <s v="n/d"/>
    <x v="118"/>
    <x v="120"/>
    <n v="57.2"/>
    <n v="14"/>
    <n v="8"/>
    <x v="0"/>
    <x v="6"/>
    <x v="16"/>
    <n v="1"/>
    <n v="15"/>
    <n v="120"/>
  </r>
  <r>
    <s v="INPUPR-020810-JF-2-4-MAM"/>
    <s v="Jesus Flores"/>
    <d v="2010-08-02T00:00:00"/>
    <x v="4"/>
    <d v="1899-12-30T11:18:00"/>
    <d v="1899-12-30T11:46:00"/>
    <x v="39"/>
    <n v="2"/>
    <n v="2"/>
    <n v="4"/>
    <x v="3"/>
    <x v="3"/>
    <s v="Punta Prieta, Isla Natividad Baja California Sur"/>
    <x v="1"/>
    <n v="55.109999999999992"/>
    <n v="16.7"/>
    <n v="45.209999999999994"/>
    <n v="13.7"/>
    <n v="55.109999999999992"/>
    <n v="16.7"/>
    <s v="n/d"/>
    <s v="n/d"/>
    <x v="118"/>
    <x v="120"/>
    <n v="57.2"/>
    <n v="14"/>
    <n v="8"/>
    <x v="0"/>
    <x v="7"/>
    <x v="9"/>
    <n v="1"/>
    <n v="17"/>
    <n v="120"/>
  </r>
  <r>
    <s v="INPUPR-020810-JF-2-4-MAM"/>
    <s v="Jesus Flores"/>
    <d v="2010-08-02T00:00:00"/>
    <x v="4"/>
    <d v="1899-12-30T11:18:00"/>
    <d v="1899-12-30T11:46:00"/>
    <x v="39"/>
    <n v="2"/>
    <n v="2"/>
    <n v="4"/>
    <x v="3"/>
    <x v="3"/>
    <s v="Punta Prieta, Isla Natividad Baja California Sur"/>
    <x v="1"/>
    <n v="55.109999999999992"/>
    <n v="16.7"/>
    <n v="45.209999999999994"/>
    <n v="13.7"/>
    <n v="55.109999999999992"/>
    <n v="16.7"/>
    <s v="n/d"/>
    <s v="n/d"/>
    <x v="118"/>
    <x v="120"/>
    <n v="57.2"/>
    <n v="14"/>
    <n v="8"/>
    <x v="0"/>
    <x v="7"/>
    <x v="16"/>
    <n v="1"/>
    <n v="17"/>
    <n v="120"/>
  </r>
  <r>
    <s v="INPUPR-020810-JF-2-4-MAM"/>
    <s v="Jesus Flores"/>
    <d v="2010-08-02T00:00:00"/>
    <x v="4"/>
    <d v="1899-12-30T11:18:00"/>
    <d v="1899-12-30T11:46:00"/>
    <x v="39"/>
    <n v="2"/>
    <n v="2"/>
    <n v="4"/>
    <x v="3"/>
    <x v="3"/>
    <s v="Punta Prieta, Isla Natividad Baja California Sur"/>
    <x v="1"/>
    <n v="55.109999999999992"/>
    <n v="16.7"/>
    <n v="45.209999999999994"/>
    <n v="13.7"/>
    <n v="55.109999999999992"/>
    <n v="16.7"/>
    <s v="n/d"/>
    <s v="n/d"/>
    <x v="118"/>
    <x v="120"/>
    <n v="57.2"/>
    <n v="14"/>
    <n v="8"/>
    <x v="0"/>
    <x v="8"/>
    <x v="10"/>
    <n v="1"/>
    <n v="19"/>
    <n v="120"/>
  </r>
  <r>
    <s v="INPUPR-020810-JF-2-4-MAM"/>
    <s v="Jesus Flores"/>
    <d v="2010-08-02T00:00:00"/>
    <x v="4"/>
    <d v="1899-12-30T11:18:00"/>
    <d v="1899-12-30T11:46:00"/>
    <x v="39"/>
    <n v="2"/>
    <n v="2"/>
    <n v="4"/>
    <x v="3"/>
    <x v="3"/>
    <s v="Punta Prieta, Isla Natividad Baja California Sur"/>
    <x v="1"/>
    <n v="55.109999999999992"/>
    <n v="16.7"/>
    <n v="45.209999999999994"/>
    <n v="13.7"/>
    <n v="55.109999999999992"/>
    <n v="16.7"/>
    <s v="n/d"/>
    <s v="n/d"/>
    <x v="118"/>
    <x v="120"/>
    <n v="57.2"/>
    <n v="14"/>
    <n v="8"/>
    <x v="0"/>
    <x v="8"/>
    <x v="13"/>
    <n v="1"/>
    <n v="19"/>
    <n v="120"/>
  </r>
  <r>
    <s v="INPUPR-020810-JF-2-4-MAM"/>
    <s v="Jesus Flores"/>
    <d v="2010-08-02T00:00:00"/>
    <x v="4"/>
    <d v="1899-12-30T11:18:00"/>
    <d v="1899-12-30T11:46:00"/>
    <x v="39"/>
    <n v="2"/>
    <n v="2"/>
    <n v="4"/>
    <x v="3"/>
    <x v="3"/>
    <s v="Punta Prieta, Isla Natividad Baja California Sur"/>
    <x v="1"/>
    <n v="55.109999999999992"/>
    <n v="16.7"/>
    <n v="45.209999999999994"/>
    <n v="13.7"/>
    <n v="55.109999999999992"/>
    <n v="16.7"/>
    <s v="n/d"/>
    <s v="n/d"/>
    <x v="118"/>
    <x v="120"/>
    <n v="57.2"/>
    <n v="14"/>
    <n v="8"/>
    <x v="0"/>
    <x v="9"/>
    <x v="14"/>
    <n v="1"/>
    <n v="21"/>
    <n v="120"/>
  </r>
  <r>
    <s v="INPUPR-020810-RV-3-5-MAM"/>
    <s v="Roberto Vazquez"/>
    <d v="2010-08-02T00:00:00"/>
    <x v="4"/>
    <d v="1899-12-30T12:51:00"/>
    <d v="1899-12-30T13:23:00"/>
    <x v="46"/>
    <n v="2"/>
    <n v="3"/>
    <n v="5"/>
    <x v="4"/>
    <x v="3"/>
    <s v="Punta Prieta, Isla Natividad Baja California Sur"/>
    <x v="1"/>
    <n v="19.799999999999997"/>
    <n v="6"/>
    <n v="16.5"/>
    <n v="5"/>
    <n v="19.799999999999997"/>
    <n v="6"/>
    <s v="n/d"/>
    <s v="n/d"/>
    <x v="119"/>
    <x v="121"/>
    <n v="57.2"/>
    <n v="14"/>
    <n v="8"/>
    <x v="0"/>
    <x v="1"/>
    <x v="11"/>
    <n v="1"/>
    <n v="10"/>
    <n v="180"/>
  </r>
  <r>
    <s v="INPUPR-020810-RV-3-5-MAM"/>
    <s v="Roberto Vazquez"/>
    <d v="2010-08-02T00:00:00"/>
    <x v="4"/>
    <d v="1899-12-30T12:51:00"/>
    <d v="1899-12-30T13:23:00"/>
    <x v="46"/>
    <n v="2"/>
    <n v="3"/>
    <n v="5"/>
    <x v="4"/>
    <x v="3"/>
    <s v="Punta Prieta, Isla Natividad Baja California Sur"/>
    <x v="1"/>
    <n v="19.799999999999997"/>
    <n v="6"/>
    <n v="16.5"/>
    <n v="5"/>
    <n v="19.799999999999997"/>
    <n v="6"/>
    <s v="n/d"/>
    <s v="n/d"/>
    <x v="119"/>
    <x v="121"/>
    <n v="57.2"/>
    <n v="14"/>
    <n v="8"/>
    <x v="0"/>
    <x v="2"/>
    <x v="16"/>
    <n v="1"/>
    <n v="14"/>
    <n v="180"/>
  </r>
  <r>
    <s v="INPUPR-020810-RV-3-5-MAM"/>
    <s v="Roberto Vazquez"/>
    <d v="2010-08-02T00:00:00"/>
    <x v="4"/>
    <d v="1899-12-30T12:51:00"/>
    <d v="1899-12-30T13:23:00"/>
    <x v="46"/>
    <n v="2"/>
    <n v="3"/>
    <n v="5"/>
    <x v="4"/>
    <x v="3"/>
    <s v="Punta Prieta, Isla Natividad Baja California Sur"/>
    <x v="1"/>
    <n v="19.799999999999997"/>
    <n v="6"/>
    <n v="16.5"/>
    <n v="5"/>
    <n v="19.799999999999997"/>
    <n v="6"/>
    <s v="n/d"/>
    <s v="n/d"/>
    <x v="119"/>
    <x v="121"/>
    <n v="57.2"/>
    <n v="14"/>
    <n v="8"/>
    <x v="0"/>
    <x v="3"/>
    <x v="5"/>
    <n v="1"/>
    <n v="15"/>
    <n v="180"/>
  </r>
  <r>
    <s v="INPUPR-020810-RV-3-5-MAM"/>
    <s v="Roberto Vazquez"/>
    <d v="2010-08-02T00:00:00"/>
    <x v="4"/>
    <d v="1899-12-30T12:51:00"/>
    <d v="1899-12-30T13:23:00"/>
    <x v="46"/>
    <n v="2"/>
    <n v="3"/>
    <n v="5"/>
    <x v="4"/>
    <x v="3"/>
    <s v="Punta Prieta, Isla Natividad Baja California Sur"/>
    <x v="1"/>
    <n v="19.799999999999997"/>
    <n v="6"/>
    <n v="16.5"/>
    <n v="5"/>
    <n v="19.799999999999997"/>
    <n v="6"/>
    <s v="n/d"/>
    <s v="n/d"/>
    <x v="119"/>
    <x v="121"/>
    <n v="57.2"/>
    <n v="14"/>
    <n v="8"/>
    <x v="0"/>
    <x v="3"/>
    <x v="7"/>
    <n v="1"/>
    <n v="15"/>
    <n v="180"/>
  </r>
  <r>
    <s v="INPUPR-020810-RV-3-5-MAM"/>
    <s v="Roberto Vazquez"/>
    <d v="2010-08-02T00:00:00"/>
    <x v="4"/>
    <d v="1899-12-30T12:51:00"/>
    <d v="1899-12-30T13:23:00"/>
    <x v="46"/>
    <n v="2"/>
    <n v="3"/>
    <n v="5"/>
    <x v="4"/>
    <x v="3"/>
    <s v="Punta Prieta, Isla Natividad Baja California Sur"/>
    <x v="1"/>
    <n v="19.799999999999997"/>
    <n v="6"/>
    <n v="16.5"/>
    <n v="5"/>
    <n v="19.799999999999997"/>
    <n v="6"/>
    <s v="n/d"/>
    <s v="n/d"/>
    <x v="119"/>
    <x v="121"/>
    <n v="57.2"/>
    <n v="14"/>
    <n v="8"/>
    <x v="0"/>
    <x v="3"/>
    <x v="9"/>
    <n v="1"/>
    <n v="15"/>
    <n v="180"/>
  </r>
  <r>
    <s v="INPUPR-020810-RV-3-5-MAM"/>
    <s v="Roberto Vazquez"/>
    <d v="2010-08-02T00:00:00"/>
    <x v="4"/>
    <d v="1899-12-30T12:51:00"/>
    <d v="1899-12-30T13:23:00"/>
    <x v="46"/>
    <n v="2"/>
    <n v="3"/>
    <n v="5"/>
    <x v="4"/>
    <x v="3"/>
    <s v="Punta Prieta, Isla Natividad Baja California Sur"/>
    <x v="1"/>
    <n v="19.799999999999997"/>
    <n v="6"/>
    <n v="16.5"/>
    <n v="5"/>
    <n v="19.799999999999997"/>
    <n v="6"/>
    <s v="n/d"/>
    <s v="n/d"/>
    <x v="119"/>
    <x v="121"/>
    <n v="57.2"/>
    <n v="14"/>
    <n v="8"/>
    <x v="0"/>
    <x v="3"/>
    <x v="9"/>
    <n v="1"/>
    <n v="15"/>
    <n v="180"/>
  </r>
  <r>
    <s v="INPUPR-020810-RV-3-5-MAM"/>
    <s v="Roberto Vazquez"/>
    <d v="2010-08-02T00:00:00"/>
    <x v="4"/>
    <d v="1899-12-30T12:51:00"/>
    <d v="1899-12-30T13:23:00"/>
    <x v="46"/>
    <n v="2"/>
    <n v="3"/>
    <n v="5"/>
    <x v="4"/>
    <x v="3"/>
    <s v="Punta Prieta, Isla Natividad Baja California Sur"/>
    <x v="1"/>
    <n v="19.799999999999997"/>
    <n v="6"/>
    <n v="16.5"/>
    <n v="5"/>
    <n v="19.799999999999997"/>
    <n v="6"/>
    <s v="n/d"/>
    <s v="n/d"/>
    <x v="119"/>
    <x v="121"/>
    <n v="57.2"/>
    <n v="14"/>
    <n v="8"/>
    <x v="0"/>
    <x v="3"/>
    <x v="9"/>
    <n v="1"/>
    <n v="15"/>
    <n v="180"/>
  </r>
  <r>
    <s v="INPUPR-020810-RV-3-5-MAM"/>
    <s v="Roberto Vazquez"/>
    <d v="2010-08-02T00:00:00"/>
    <x v="4"/>
    <d v="1899-12-30T12:51:00"/>
    <d v="1899-12-30T13:23:00"/>
    <x v="46"/>
    <n v="2"/>
    <n v="3"/>
    <n v="5"/>
    <x v="4"/>
    <x v="3"/>
    <s v="Punta Prieta, Isla Natividad Baja California Sur"/>
    <x v="1"/>
    <n v="19.799999999999997"/>
    <n v="6"/>
    <n v="16.5"/>
    <n v="5"/>
    <n v="19.799999999999997"/>
    <n v="6"/>
    <s v="n/d"/>
    <s v="n/d"/>
    <x v="119"/>
    <x v="121"/>
    <n v="57.2"/>
    <n v="14"/>
    <n v="8"/>
    <x v="0"/>
    <x v="3"/>
    <x v="11"/>
    <n v="1"/>
    <n v="15"/>
    <n v="180"/>
  </r>
  <r>
    <s v="INPUPR-020810-RV-3-5-MAM"/>
    <s v="Roberto Vazquez"/>
    <d v="2010-08-02T00:00:00"/>
    <x v="4"/>
    <d v="1899-12-30T12:51:00"/>
    <d v="1899-12-30T13:23:00"/>
    <x v="46"/>
    <n v="2"/>
    <n v="3"/>
    <n v="5"/>
    <x v="4"/>
    <x v="3"/>
    <s v="Punta Prieta, Isla Natividad Baja California Sur"/>
    <x v="1"/>
    <n v="19.799999999999997"/>
    <n v="6"/>
    <n v="16.5"/>
    <n v="5"/>
    <n v="19.799999999999997"/>
    <n v="6"/>
    <s v="n/d"/>
    <s v="n/d"/>
    <x v="119"/>
    <x v="121"/>
    <n v="57.2"/>
    <n v="14"/>
    <n v="8"/>
    <x v="0"/>
    <x v="3"/>
    <x v="11"/>
    <n v="1"/>
    <n v="15"/>
    <n v="180"/>
  </r>
  <r>
    <s v="INPUPR-020810-RV-3-5-MAM"/>
    <s v="Roberto Vazquez"/>
    <d v="2010-08-02T00:00:00"/>
    <x v="4"/>
    <d v="1899-12-30T12:51:00"/>
    <d v="1899-12-30T13:23:00"/>
    <x v="46"/>
    <n v="2"/>
    <n v="3"/>
    <n v="5"/>
    <x v="4"/>
    <x v="3"/>
    <s v="Punta Prieta, Isla Natividad Baja California Sur"/>
    <x v="1"/>
    <n v="19.799999999999997"/>
    <n v="6"/>
    <n v="16.5"/>
    <n v="5"/>
    <n v="19.799999999999997"/>
    <n v="6"/>
    <s v="n/d"/>
    <s v="n/d"/>
    <x v="119"/>
    <x v="121"/>
    <n v="57.2"/>
    <n v="14"/>
    <n v="8"/>
    <x v="0"/>
    <x v="3"/>
    <x v="16"/>
    <n v="1"/>
    <n v="15"/>
    <n v="180"/>
  </r>
  <r>
    <s v="INPUPR-020810-RV-3-5-MAM"/>
    <s v="Roberto Vazquez"/>
    <d v="2010-08-02T00:00:00"/>
    <x v="4"/>
    <d v="1899-12-30T12:51:00"/>
    <d v="1899-12-30T13:23:00"/>
    <x v="46"/>
    <n v="2"/>
    <n v="3"/>
    <n v="5"/>
    <x v="4"/>
    <x v="3"/>
    <s v="Punta Prieta, Isla Natividad Baja California Sur"/>
    <x v="1"/>
    <n v="19.799999999999997"/>
    <n v="6"/>
    <n v="16.5"/>
    <n v="5"/>
    <n v="19.799999999999997"/>
    <n v="6"/>
    <s v="n/d"/>
    <s v="n/d"/>
    <x v="119"/>
    <x v="121"/>
    <n v="57.2"/>
    <n v="14"/>
    <n v="8"/>
    <x v="0"/>
    <x v="4"/>
    <x v="11"/>
    <n v="1"/>
    <n v="17"/>
    <n v="180"/>
  </r>
  <r>
    <s v="INPUPR-020810-RV-3-5-MAZ"/>
    <s v="Roberto Vazquez"/>
    <d v="2010-08-02T00:00:00"/>
    <x v="4"/>
    <d v="1899-12-30T12:51:00"/>
    <d v="1899-12-30T13:23:00"/>
    <x v="46"/>
    <n v="2"/>
    <n v="3"/>
    <n v="5"/>
    <x v="4"/>
    <x v="3"/>
    <s v="Punta Prieta, Isla Natividad Baja California Sur"/>
    <x v="1"/>
    <n v="19.799999999999997"/>
    <n v="6"/>
    <n v="16.5"/>
    <n v="5"/>
    <n v="19.799999999999997"/>
    <n v="6"/>
    <s v="n/d"/>
    <s v="n/d"/>
    <x v="119"/>
    <x v="121"/>
    <n v="57.2"/>
    <n v="14"/>
    <n v="8"/>
    <x v="1"/>
    <x v="1"/>
    <x v="11"/>
    <n v="1"/>
    <n v="5"/>
    <n v="180"/>
  </r>
  <r>
    <s v="INPUPR-020810-RV-3-5-MAZ"/>
    <s v="Roberto Vazquez"/>
    <d v="2010-08-02T00:00:00"/>
    <x v="4"/>
    <d v="1899-12-30T12:51:00"/>
    <d v="1899-12-30T13:23:00"/>
    <x v="46"/>
    <n v="2"/>
    <n v="3"/>
    <n v="5"/>
    <x v="4"/>
    <x v="3"/>
    <s v="Punta Prieta, Isla Natividad Baja California Sur"/>
    <x v="1"/>
    <n v="19.799999999999997"/>
    <n v="6"/>
    <n v="16.5"/>
    <n v="5"/>
    <n v="19.799999999999997"/>
    <n v="6"/>
    <s v="n/d"/>
    <s v="n/d"/>
    <x v="119"/>
    <x v="121"/>
    <n v="57.2"/>
    <n v="14"/>
    <n v="8"/>
    <x v="1"/>
    <x v="1"/>
    <x v="18"/>
    <n v="1"/>
    <n v="5"/>
    <n v="180"/>
  </r>
  <r>
    <s v="INPUPR-020810-RV-3-5-MAZ"/>
    <s v="Roberto Vazquez"/>
    <d v="2010-08-02T00:00:00"/>
    <x v="4"/>
    <d v="1899-12-30T12:51:00"/>
    <d v="1899-12-30T13:23:00"/>
    <x v="46"/>
    <n v="2"/>
    <n v="3"/>
    <n v="5"/>
    <x v="4"/>
    <x v="3"/>
    <s v="Punta Prieta, Isla Natividad Baja California Sur"/>
    <x v="1"/>
    <n v="19.799999999999997"/>
    <n v="6"/>
    <n v="16.5"/>
    <n v="5"/>
    <n v="19.799999999999997"/>
    <n v="6"/>
    <s v="n/d"/>
    <s v="n/d"/>
    <x v="119"/>
    <x v="121"/>
    <n v="57.2"/>
    <n v="14"/>
    <n v="8"/>
    <x v="1"/>
    <x v="1"/>
    <x v="19"/>
    <n v="1"/>
    <n v="5"/>
    <n v="180"/>
  </r>
  <r>
    <s v="INPUPR-020810-RV-3-5-MAZ"/>
    <s v="Roberto Vazquez"/>
    <d v="2010-08-02T00:00:00"/>
    <x v="4"/>
    <d v="1899-12-30T12:51:00"/>
    <d v="1899-12-30T13:23:00"/>
    <x v="46"/>
    <n v="2"/>
    <n v="3"/>
    <n v="5"/>
    <x v="4"/>
    <x v="3"/>
    <s v="Punta Prieta, Isla Natividad Baja California Sur"/>
    <x v="1"/>
    <n v="19.799999999999997"/>
    <n v="6"/>
    <n v="16.5"/>
    <n v="5"/>
    <n v="19.799999999999997"/>
    <n v="6"/>
    <s v="n/d"/>
    <s v="n/d"/>
    <x v="119"/>
    <x v="121"/>
    <n v="57.2"/>
    <n v="14"/>
    <n v="8"/>
    <x v="1"/>
    <x v="2"/>
    <x v="14"/>
    <n v="1"/>
    <n v="8"/>
    <n v="180"/>
  </r>
  <r>
    <s v="INPUPR-020810-RV-3-5-MAZ"/>
    <s v="Roberto Vazquez"/>
    <d v="2010-08-02T00:00:00"/>
    <x v="4"/>
    <d v="1899-12-30T12:51:00"/>
    <d v="1899-12-30T13:23:00"/>
    <x v="46"/>
    <n v="2"/>
    <n v="3"/>
    <n v="5"/>
    <x v="4"/>
    <x v="3"/>
    <s v="Punta Prieta, Isla Natividad Baja California Sur"/>
    <x v="1"/>
    <n v="19.799999999999997"/>
    <n v="6"/>
    <n v="16.5"/>
    <n v="5"/>
    <n v="19.799999999999997"/>
    <n v="6"/>
    <s v="n/d"/>
    <s v="n/d"/>
    <x v="119"/>
    <x v="121"/>
    <n v="57.2"/>
    <n v="14"/>
    <n v="8"/>
    <x v="1"/>
    <x v="2"/>
    <x v="14"/>
    <n v="1"/>
    <n v="8"/>
    <n v="180"/>
  </r>
  <r>
    <s v="INPUPR-020810-RV-3-5-MAZ"/>
    <s v="Roberto Vazquez"/>
    <d v="2010-08-02T00:00:00"/>
    <x v="4"/>
    <d v="1899-12-30T12:51:00"/>
    <d v="1899-12-30T13:23:00"/>
    <x v="46"/>
    <n v="2"/>
    <n v="3"/>
    <n v="5"/>
    <x v="4"/>
    <x v="3"/>
    <s v="Punta Prieta, Isla Natividad Baja California Sur"/>
    <x v="1"/>
    <n v="19.799999999999997"/>
    <n v="6"/>
    <n v="16.5"/>
    <n v="5"/>
    <n v="19.799999999999997"/>
    <n v="6"/>
    <s v="n/d"/>
    <s v="n/d"/>
    <x v="119"/>
    <x v="121"/>
    <n v="57.2"/>
    <n v="14"/>
    <n v="8"/>
    <x v="1"/>
    <x v="2"/>
    <x v="14"/>
    <n v="1"/>
    <n v="8"/>
    <n v="180"/>
  </r>
  <r>
    <s v="INPUPR-020810-RV-3-5-MAZ"/>
    <s v="Roberto Vazquez"/>
    <d v="2010-08-02T00:00:00"/>
    <x v="4"/>
    <d v="1899-12-30T12:51:00"/>
    <d v="1899-12-30T13:23:00"/>
    <x v="46"/>
    <n v="2"/>
    <n v="3"/>
    <n v="5"/>
    <x v="4"/>
    <x v="3"/>
    <s v="Punta Prieta, Isla Natividad Baja California Sur"/>
    <x v="1"/>
    <n v="19.799999999999997"/>
    <n v="6"/>
    <n v="16.5"/>
    <n v="5"/>
    <n v="19.799999999999997"/>
    <n v="6"/>
    <s v="n/d"/>
    <s v="n/d"/>
    <x v="119"/>
    <x v="121"/>
    <n v="57.2"/>
    <n v="14"/>
    <n v="8"/>
    <x v="1"/>
    <x v="2"/>
    <x v="19"/>
    <n v="1"/>
    <n v="8"/>
    <n v="180"/>
  </r>
  <r>
    <s v="INPUPR-020810-RV-3-5-MAZ"/>
    <s v="Roberto Vazquez"/>
    <d v="2010-08-02T00:00:00"/>
    <x v="4"/>
    <d v="1899-12-30T12:51:00"/>
    <d v="1899-12-30T13:23:00"/>
    <x v="46"/>
    <n v="2"/>
    <n v="3"/>
    <n v="5"/>
    <x v="4"/>
    <x v="3"/>
    <s v="Punta Prieta, Isla Natividad Baja California Sur"/>
    <x v="1"/>
    <n v="19.799999999999997"/>
    <n v="6"/>
    <n v="16.5"/>
    <n v="5"/>
    <n v="19.799999999999997"/>
    <n v="6"/>
    <s v="n/d"/>
    <s v="n/d"/>
    <x v="119"/>
    <x v="121"/>
    <n v="57.2"/>
    <n v="14"/>
    <n v="8"/>
    <x v="1"/>
    <x v="3"/>
    <x v="16"/>
    <n v="1"/>
    <n v="9"/>
    <n v="180"/>
  </r>
  <r>
    <s v="INPUPR-020810-RV-3-5-MAZ"/>
    <s v="Roberto Vazquez"/>
    <d v="2010-08-02T00:00:00"/>
    <x v="4"/>
    <d v="1899-12-30T12:51:00"/>
    <d v="1899-12-30T13:23:00"/>
    <x v="46"/>
    <n v="2"/>
    <n v="3"/>
    <n v="5"/>
    <x v="4"/>
    <x v="3"/>
    <s v="Punta Prieta, Isla Natividad Baja California Sur"/>
    <x v="1"/>
    <n v="19.799999999999997"/>
    <n v="6"/>
    <n v="16.5"/>
    <n v="5"/>
    <n v="19.799999999999997"/>
    <n v="6"/>
    <s v="n/d"/>
    <s v="n/d"/>
    <x v="119"/>
    <x v="121"/>
    <n v="57.2"/>
    <n v="14"/>
    <n v="8"/>
    <x v="1"/>
    <x v="3"/>
    <x v="14"/>
    <n v="1"/>
    <n v="9"/>
    <n v="180"/>
  </r>
  <r>
    <s v="INPUPR-020810-RV-3-5-MAZ"/>
    <s v="Roberto Vazquez"/>
    <d v="2010-08-02T00:00:00"/>
    <x v="4"/>
    <d v="1899-12-30T12:51:00"/>
    <d v="1899-12-30T13:23:00"/>
    <x v="46"/>
    <n v="2"/>
    <n v="3"/>
    <n v="5"/>
    <x v="4"/>
    <x v="3"/>
    <s v="Punta Prieta, Isla Natividad Baja California Sur"/>
    <x v="1"/>
    <n v="19.799999999999997"/>
    <n v="6"/>
    <n v="16.5"/>
    <n v="5"/>
    <n v="19.799999999999997"/>
    <n v="6"/>
    <s v="n/d"/>
    <s v="n/d"/>
    <x v="119"/>
    <x v="121"/>
    <n v="57.2"/>
    <n v="14"/>
    <n v="8"/>
    <x v="1"/>
    <x v="4"/>
    <x v="17"/>
    <n v="1"/>
    <n v="13"/>
    <n v="180"/>
  </r>
  <r>
    <s v="INPUPR-020810-RV-3-5-MAZ"/>
    <s v="Roberto Vazquez"/>
    <d v="2010-08-02T00:00:00"/>
    <x v="4"/>
    <d v="1899-12-30T12:51:00"/>
    <d v="1899-12-30T13:23:00"/>
    <x v="46"/>
    <n v="2"/>
    <n v="3"/>
    <n v="5"/>
    <x v="4"/>
    <x v="3"/>
    <s v="Punta Prieta, Isla Natividad Baja California Sur"/>
    <x v="1"/>
    <n v="19.799999999999997"/>
    <n v="6"/>
    <n v="16.5"/>
    <n v="5"/>
    <n v="19.799999999999997"/>
    <n v="6"/>
    <s v="n/d"/>
    <s v="n/d"/>
    <x v="119"/>
    <x v="121"/>
    <n v="57.2"/>
    <n v="14"/>
    <n v="8"/>
    <x v="1"/>
    <x v="4"/>
    <x v="19"/>
    <n v="1"/>
    <n v="13"/>
    <n v="180"/>
  </r>
  <r>
    <s v="INPUPR-020810-RV-3-5-MAZ"/>
    <s v="Roberto Vazquez"/>
    <d v="2010-08-02T00:00:00"/>
    <x v="4"/>
    <d v="1899-12-30T12:51:00"/>
    <d v="1899-12-30T13:23:00"/>
    <x v="46"/>
    <n v="2"/>
    <n v="3"/>
    <n v="5"/>
    <x v="4"/>
    <x v="3"/>
    <s v="Punta Prieta, Isla Natividad Baja California Sur"/>
    <x v="1"/>
    <n v="19.799999999999997"/>
    <n v="6"/>
    <n v="16.5"/>
    <n v="5"/>
    <n v="19.799999999999997"/>
    <n v="6"/>
    <s v="n/d"/>
    <s v="n/d"/>
    <x v="119"/>
    <x v="121"/>
    <n v="57.2"/>
    <n v="14"/>
    <n v="8"/>
    <x v="1"/>
    <x v="5"/>
    <x v="17"/>
    <n v="1"/>
    <n v="18"/>
    <n v="180"/>
  </r>
  <r>
    <s v="INPUPR-020810-RV-3-5-MAZ"/>
    <s v="Roberto Vazquez"/>
    <d v="2010-08-02T00:00:00"/>
    <x v="4"/>
    <d v="1899-12-30T12:51:00"/>
    <d v="1899-12-30T13:23:00"/>
    <x v="46"/>
    <n v="2"/>
    <n v="3"/>
    <n v="5"/>
    <x v="4"/>
    <x v="3"/>
    <s v="Punta Prieta, Isla Natividad Baja California Sur"/>
    <x v="1"/>
    <n v="19.799999999999997"/>
    <n v="6"/>
    <n v="16.5"/>
    <n v="5"/>
    <n v="19.799999999999997"/>
    <n v="6"/>
    <s v="n/d"/>
    <s v="n/d"/>
    <x v="119"/>
    <x v="121"/>
    <n v="57.2"/>
    <n v="14"/>
    <n v="8"/>
    <x v="1"/>
    <x v="6"/>
    <x v="12"/>
    <n v="1"/>
    <n v="22"/>
    <n v="180"/>
  </r>
  <r>
    <s v="INPUPR-020810-RV-3-5-MAZ"/>
    <s v="Roberto Vazquez"/>
    <d v="2010-08-02T00:00:00"/>
    <x v="4"/>
    <d v="1899-12-30T12:51:00"/>
    <d v="1899-12-30T13:23:00"/>
    <x v="46"/>
    <n v="2"/>
    <n v="3"/>
    <n v="5"/>
    <x v="4"/>
    <x v="3"/>
    <s v="Punta Prieta, Isla Natividad Baja California Sur"/>
    <x v="1"/>
    <n v="19.799999999999997"/>
    <n v="6"/>
    <n v="16.5"/>
    <n v="5"/>
    <n v="19.799999999999997"/>
    <n v="6"/>
    <s v="n/d"/>
    <s v="n/d"/>
    <x v="119"/>
    <x v="121"/>
    <n v="57.2"/>
    <n v="14"/>
    <n v="8"/>
    <x v="1"/>
    <x v="7"/>
    <x v="13"/>
    <n v="1"/>
    <n v="26"/>
    <n v="180"/>
  </r>
  <r>
    <s v="INPUPR-020810-RV-3-5-MAZ"/>
    <s v="Roberto Vazquez"/>
    <d v="2010-08-02T00:00:00"/>
    <x v="4"/>
    <d v="1899-12-30T12:51:00"/>
    <d v="1899-12-30T13:23:00"/>
    <x v="46"/>
    <n v="2"/>
    <n v="3"/>
    <n v="5"/>
    <x v="4"/>
    <x v="3"/>
    <s v="Punta Prieta, Isla Natividad Baja California Sur"/>
    <x v="1"/>
    <n v="19.799999999999997"/>
    <n v="6"/>
    <n v="16.5"/>
    <n v="5"/>
    <n v="19.799999999999997"/>
    <n v="6"/>
    <s v="n/d"/>
    <s v="n/d"/>
    <x v="119"/>
    <x v="121"/>
    <n v="57.2"/>
    <n v="14"/>
    <n v="8"/>
    <x v="1"/>
    <x v="8"/>
    <x v="13"/>
    <n v="1"/>
    <n v="28"/>
    <n v="180"/>
  </r>
  <r>
    <s v="INPUPR-030810-JF-1-6-MAZ"/>
    <s v="Jesus Flores"/>
    <d v="2010-08-03T00:00:00"/>
    <x v="4"/>
    <d v="1899-12-30T09:17:00"/>
    <d v="1899-12-30T09:48:00"/>
    <x v="32"/>
    <n v="2"/>
    <n v="1"/>
    <n v="6"/>
    <x v="5"/>
    <x v="3"/>
    <s v="Punta Prieta, Isla Natividad Baja California Sur"/>
    <x v="1"/>
    <n v="30.359999999999996"/>
    <n v="9.1999999999999993"/>
    <n v="24.419999999999998"/>
    <n v="7.4"/>
    <n v="30.359999999999996"/>
    <n v="9.1999999999999993"/>
    <s v="n/d"/>
    <s v="n/d"/>
    <x v="120"/>
    <x v="122"/>
    <n v="57.2"/>
    <n v="14"/>
    <n v="7"/>
    <x v="1"/>
    <x v="1"/>
    <x v="17"/>
    <n v="1"/>
    <n v="12"/>
    <n v="270"/>
  </r>
  <r>
    <s v="INPUPR-030810-JF-1-6-MAZ"/>
    <s v="Jesus Flores"/>
    <d v="2010-08-03T00:00:00"/>
    <x v="4"/>
    <d v="1899-12-30T09:17:00"/>
    <d v="1899-12-30T09:48:00"/>
    <x v="32"/>
    <n v="2"/>
    <n v="1"/>
    <n v="6"/>
    <x v="5"/>
    <x v="3"/>
    <s v="Punta Prieta, Isla Natividad Baja California Sur"/>
    <x v="1"/>
    <n v="30.359999999999996"/>
    <n v="9.1999999999999993"/>
    <n v="24.419999999999998"/>
    <n v="7.4"/>
    <n v="30.359999999999996"/>
    <n v="9.1999999999999993"/>
    <s v="n/d"/>
    <s v="n/d"/>
    <x v="120"/>
    <x v="122"/>
    <n v="57.2"/>
    <n v="14"/>
    <n v="7"/>
    <x v="1"/>
    <x v="1"/>
    <x v="19"/>
    <n v="1"/>
    <n v="12"/>
    <n v="270"/>
  </r>
  <r>
    <s v="INPUPR-030810-JF-1-6-MAZ"/>
    <s v="Jesus Flores"/>
    <d v="2010-08-03T00:00:00"/>
    <x v="4"/>
    <d v="1899-12-30T09:17:00"/>
    <d v="1899-12-30T09:48:00"/>
    <x v="32"/>
    <n v="2"/>
    <n v="1"/>
    <n v="6"/>
    <x v="5"/>
    <x v="3"/>
    <s v="Punta Prieta, Isla Natividad Baja California Sur"/>
    <x v="1"/>
    <n v="30.359999999999996"/>
    <n v="9.1999999999999993"/>
    <n v="24.419999999999998"/>
    <n v="7.4"/>
    <n v="30.359999999999996"/>
    <n v="9.1999999999999993"/>
    <s v="n/d"/>
    <s v="n/d"/>
    <x v="120"/>
    <x v="122"/>
    <n v="57.2"/>
    <n v="14"/>
    <n v="7"/>
    <x v="1"/>
    <x v="2"/>
    <x v="18"/>
    <n v="1"/>
    <n v="26"/>
    <n v="270"/>
  </r>
  <r>
    <s v="INPUPR-030810-JF-1-6-MAZ"/>
    <s v="Jesus Flores"/>
    <d v="2010-08-03T00:00:00"/>
    <x v="4"/>
    <d v="1899-12-30T09:17:00"/>
    <d v="1899-12-30T09:48:00"/>
    <x v="32"/>
    <n v="2"/>
    <n v="1"/>
    <n v="6"/>
    <x v="5"/>
    <x v="3"/>
    <s v="Punta Prieta, Isla Natividad Baja California Sur"/>
    <x v="1"/>
    <n v="30.359999999999996"/>
    <n v="9.1999999999999993"/>
    <n v="24.419999999999998"/>
    <n v="7.4"/>
    <n v="30.359999999999996"/>
    <n v="9.1999999999999993"/>
    <s v="n/d"/>
    <s v="n/d"/>
    <x v="120"/>
    <x v="122"/>
    <n v="57.2"/>
    <n v="14"/>
    <n v="7"/>
    <x v="1"/>
    <x v="3"/>
    <x v="14"/>
    <n v="1"/>
    <n v="28"/>
    <n v="270"/>
  </r>
  <r>
    <s v="INPUPR-030810-JF-1-6-MAM"/>
    <s v="Jesus Flores"/>
    <d v="2010-08-03T00:00:00"/>
    <x v="4"/>
    <d v="1899-12-30T09:17:00"/>
    <d v="1899-12-30T09:48:00"/>
    <x v="32"/>
    <n v="2"/>
    <n v="1"/>
    <n v="6"/>
    <x v="5"/>
    <x v="3"/>
    <s v="Punta Prieta, Isla Natividad Baja California Sur"/>
    <x v="1"/>
    <n v="30.359999999999996"/>
    <n v="9.1999999999999993"/>
    <n v="24.419999999999998"/>
    <n v="7.4"/>
    <n v="30.359999999999996"/>
    <n v="9.1999999999999993"/>
    <s v="n/d"/>
    <s v="n/d"/>
    <x v="120"/>
    <x v="122"/>
    <n v="57.2"/>
    <n v="14"/>
    <n v="7"/>
    <x v="0"/>
    <x v="1"/>
    <x v="11"/>
    <n v="1"/>
    <n v="7"/>
    <n v="270"/>
  </r>
  <r>
    <s v="INPUPR-030810-JF-1-6-MAM"/>
    <s v="Jesus Flores"/>
    <d v="2010-08-03T00:00:00"/>
    <x v="4"/>
    <d v="1899-12-30T09:17:00"/>
    <d v="1899-12-30T09:48:00"/>
    <x v="32"/>
    <n v="2"/>
    <n v="1"/>
    <n v="6"/>
    <x v="5"/>
    <x v="3"/>
    <s v="Punta Prieta, Isla Natividad Baja California Sur"/>
    <x v="1"/>
    <n v="30.359999999999996"/>
    <n v="9.1999999999999993"/>
    <n v="24.419999999999998"/>
    <n v="7.4"/>
    <n v="30.359999999999996"/>
    <n v="9.1999999999999993"/>
    <s v="n/d"/>
    <s v="n/d"/>
    <x v="120"/>
    <x v="122"/>
    <n v="57.2"/>
    <n v="14"/>
    <n v="7"/>
    <x v="0"/>
    <x v="2"/>
    <x v="12"/>
    <n v="1"/>
    <n v="8"/>
    <n v="270"/>
  </r>
  <r>
    <s v="INPUPR-030810-JF-1-6-MAM"/>
    <s v="Jesus Flores"/>
    <d v="2010-08-03T00:00:00"/>
    <x v="4"/>
    <d v="1899-12-30T09:17:00"/>
    <d v="1899-12-30T09:48:00"/>
    <x v="32"/>
    <n v="2"/>
    <n v="1"/>
    <n v="6"/>
    <x v="5"/>
    <x v="3"/>
    <s v="Punta Prieta, Isla Natividad Baja California Sur"/>
    <x v="1"/>
    <n v="30.359999999999996"/>
    <n v="9.1999999999999993"/>
    <n v="24.419999999999998"/>
    <n v="7.4"/>
    <n v="30.359999999999996"/>
    <n v="9.1999999999999993"/>
    <s v="n/d"/>
    <s v="n/d"/>
    <x v="120"/>
    <x v="122"/>
    <n v="57.2"/>
    <n v="14"/>
    <n v="7"/>
    <x v="0"/>
    <x v="2"/>
    <x v="16"/>
    <n v="1"/>
    <n v="8"/>
    <n v="270"/>
  </r>
  <r>
    <s v="INPUPR-030810-JF-1-6-MAM"/>
    <s v="Jesus Flores"/>
    <d v="2010-08-03T00:00:00"/>
    <x v="4"/>
    <d v="1899-12-30T09:17:00"/>
    <d v="1899-12-30T09:48:00"/>
    <x v="32"/>
    <n v="2"/>
    <n v="1"/>
    <n v="6"/>
    <x v="5"/>
    <x v="3"/>
    <s v="Punta Prieta, Isla Natividad Baja California Sur"/>
    <x v="1"/>
    <n v="30.359999999999996"/>
    <n v="9.1999999999999993"/>
    <n v="24.419999999999998"/>
    <n v="7.4"/>
    <n v="30.359999999999996"/>
    <n v="9.1999999999999993"/>
    <s v="n/d"/>
    <s v="n/d"/>
    <x v="120"/>
    <x v="122"/>
    <n v="57.2"/>
    <n v="14"/>
    <n v="7"/>
    <x v="0"/>
    <x v="3"/>
    <x v="13"/>
    <n v="1"/>
    <n v="20"/>
    <n v="270"/>
  </r>
  <r>
    <s v="INPUPR-030810-JF-1-6-MAM"/>
    <s v="Jesus Flores"/>
    <d v="2010-08-03T00:00:00"/>
    <x v="4"/>
    <d v="1899-12-30T09:17:00"/>
    <d v="1899-12-30T09:48:00"/>
    <x v="32"/>
    <n v="2"/>
    <n v="1"/>
    <n v="6"/>
    <x v="5"/>
    <x v="3"/>
    <s v="Punta Prieta, Isla Natividad Baja California Sur"/>
    <x v="1"/>
    <n v="30.359999999999996"/>
    <n v="9.1999999999999993"/>
    <n v="24.419999999999998"/>
    <n v="7.4"/>
    <n v="30.359999999999996"/>
    <n v="9.1999999999999993"/>
    <s v="n/d"/>
    <s v="n/d"/>
    <x v="120"/>
    <x v="122"/>
    <n v="57.2"/>
    <n v="14"/>
    <n v="7"/>
    <x v="0"/>
    <x v="4"/>
    <x v="14"/>
    <n v="1"/>
    <n v="28"/>
    <n v="270"/>
  </r>
  <r>
    <s v="INLABA-030810-JF-2-1-MAM"/>
    <s v="Jesus Flores"/>
    <d v="2010-08-03T00:00:00"/>
    <x v="4"/>
    <d v="1899-12-30T10:39:00"/>
    <d v="1899-12-30T11:08:00"/>
    <x v="41"/>
    <n v="2"/>
    <n v="2"/>
    <n v="1"/>
    <x v="0"/>
    <x v="5"/>
    <s v="La Barrita de los Anegados, Isla Natividad, Baja California Sur"/>
    <x v="0"/>
    <n v="21.45"/>
    <n v="6.5"/>
    <n v="16.829999999999998"/>
    <n v="5.0999999999999996"/>
    <n v="21.45"/>
    <n v="6.5"/>
    <s v="n/d"/>
    <s v="n/d"/>
    <x v="121"/>
    <x v="123"/>
    <n v="60.8"/>
    <n v="16"/>
    <n v="7"/>
    <x v="0"/>
    <x v="25"/>
    <x v="23"/>
    <n v="0"/>
    <m/>
    <n v="190"/>
  </r>
  <r>
    <s v="INLABA-030810-JF-2-1-MAZ"/>
    <s v="Jesus Flores"/>
    <d v="2010-08-03T00:00:00"/>
    <x v="4"/>
    <d v="1899-12-30T10:39:00"/>
    <d v="1899-12-30T11:08:00"/>
    <x v="41"/>
    <n v="2"/>
    <n v="2"/>
    <n v="1"/>
    <x v="0"/>
    <x v="5"/>
    <s v="La Barrita de los Anegados, Isla Natividad, Baja California Sur"/>
    <x v="0"/>
    <n v="21.45"/>
    <n v="6.5"/>
    <n v="16.829999999999998"/>
    <n v="5.0999999999999996"/>
    <n v="21.45"/>
    <n v="6.5"/>
    <s v="n/d"/>
    <s v="n/d"/>
    <x v="121"/>
    <x v="123"/>
    <n v="60.8"/>
    <n v="16"/>
    <n v="7"/>
    <x v="1"/>
    <x v="1"/>
    <x v="11"/>
    <n v="1"/>
    <n v="6"/>
    <n v="190"/>
  </r>
  <r>
    <s v="INLABA-030810-JF-2-1-MAZ"/>
    <s v="Jesus Flores"/>
    <d v="2010-08-03T00:00:00"/>
    <x v="4"/>
    <d v="1899-12-30T10:39:00"/>
    <d v="1899-12-30T11:08:00"/>
    <x v="41"/>
    <n v="2"/>
    <n v="2"/>
    <n v="1"/>
    <x v="0"/>
    <x v="5"/>
    <s v="La Barrita de los Anegados, Isla Natividad, Baja California Sur"/>
    <x v="0"/>
    <n v="21.45"/>
    <n v="6.5"/>
    <n v="16.829999999999998"/>
    <n v="5.0999999999999996"/>
    <n v="21.45"/>
    <n v="6.5"/>
    <s v="n/d"/>
    <s v="n/d"/>
    <x v="121"/>
    <x v="123"/>
    <n v="60.8"/>
    <n v="16"/>
    <n v="7"/>
    <x v="1"/>
    <x v="1"/>
    <x v="13"/>
    <n v="1"/>
    <n v="6"/>
    <n v="190"/>
  </r>
  <r>
    <s v="INLABA-030810-JF-2-1-MAZ"/>
    <s v="Jesus Flores"/>
    <d v="2010-08-03T00:00:00"/>
    <x v="4"/>
    <d v="1899-12-30T10:39:00"/>
    <d v="1899-12-30T11:08:00"/>
    <x v="41"/>
    <n v="2"/>
    <n v="2"/>
    <n v="1"/>
    <x v="0"/>
    <x v="5"/>
    <s v="La Barrita de los Anegados, Isla Natividad, Baja California Sur"/>
    <x v="0"/>
    <n v="21.45"/>
    <n v="6.5"/>
    <n v="16.829999999999998"/>
    <n v="5.0999999999999996"/>
    <n v="21.45"/>
    <n v="6.5"/>
    <s v="n/d"/>
    <s v="n/d"/>
    <x v="121"/>
    <x v="123"/>
    <n v="60.8"/>
    <n v="16"/>
    <n v="7"/>
    <x v="1"/>
    <x v="2"/>
    <x v="16"/>
    <n v="1"/>
    <n v="9"/>
    <n v="190"/>
  </r>
  <r>
    <s v="INLABA-030810-JF-2-1-MAZ"/>
    <s v="Jesus Flores"/>
    <d v="2010-08-03T00:00:00"/>
    <x v="4"/>
    <d v="1899-12-30T10:39:00"/>
    <d v="1899-12-30T11:08:00"/>
    <x v="41"/>
    <n v="2"/>
    <n v="2"/>
    <n v="1"/>
    <x v="0"/>
    <x v="5"/>
    <s v="La Barrita de los Anegados, Isla Natividad, Baja California Sur"/>
    <x v="0"/>
    <n v="21.45"/>
    <n v="6.5"/>
    <n v="16.829999999999998"/>
    <n v="5.0999999999999996"/>
    <n v="21.45"/>
    <n v="6.5"/>
    <s v="n/d"/>
    <s v="n/d"/>
    <x v="121"/>
    <x v="123"/>
    <n v="60.8"/>
    <n v="16"/>
    <n v="7"/>
    <x v="1"/>
    <x v="2"/>
    <x v="14"/>
    <n v="1"/>
    <n v="9"/>
    <n v="190"/>
  </r>
  <r>
    <s v="INLABA-030810-JF-2-1-MAZ"/>
    <s v="Jesus Flores"/>
    <d v="2010-08-03T00:00:00"/>
    <x v="4"/>
    <d v="1899-12-30T10:39:00"/>
    <d v="1899-12-30T11:08:00"/>
    <x v="41"/>
    <n v="2"/>
    <n v="2"/>
    <n v="1"/>
    <x v="0"/>
    <x v="5"/>
    <s v="La Barrita de los Anegados, Isla Natividad, Baja California Sur"/>
    <x v="0"/>
    <n v="21.45"/>
    <n v="6.5"/>
    <n v="16.829999999999998"/>
    <n v="5.0999999999999996"/>
    <n v="21.45"/>
    <n v="6.5"/>
    <s v="n/d"/>
    <s v="n/d"/>
    <x v="121"/>
    <x v="123"/>
    <n v="60.8"/>
    <n v="16"/>
    <n v="7"/>
    <x v="1"/>
    <x v="2"/>
    <x v="17"/>
    <n v="1"/>
    <n v="9"/>
    <n v="190"/>
  </r>
  <r>
    <s v="INLABA-030810-AG-2-2-MAZ"/>
    <s v="Alonso Grosso"/>
    <d v="2010-08-03T00:00:00"/>
    <x v="4"/>
    <d v="1899-12-30T10:43:00"/>
    <d v="1899-12-30T11:27:00"/>
    <x v="36"/>
    <n v="2"/>
    <n v="2"/>
    <n v="2"/>
    <x v="1"/>
    <x v="5"/>
    <s v="La Barrita de los Anegados, Isla Natividad, Baja California Sur"/>
    <x v="0"/>
    <n v="18.479999999999997"/>
    <n v="5.6"/>
    <n v="19.799999999999997"/>
    <n v="6"/>
    <n v="18.479999999999997"/>
    <n v="5.6"/>
    <s v="n/d"/>
    <s v="n/d"/>
    <x v="121"/>
    <x v="123"/>
    <n v="60.8"/>
    <n v="16"/>
    <n v="8"/>
    <x v="1"/>
    <x v="1"/>
    <x v="11"/>
    <n v="1"/>
    <n v="14"/>
    <n v="0"/>
  </r>
  <r>
    <s v="INLABA-030810-AG-2-2-MAZ"/>
    <s v="Alonso Grosso"/>
    <d v="2010-08-03T00:00:00"/>
    <x v="4"/>
    <d v="1899-12-30T10:43:00"/>
    <d v="1899-12-30T11:27:00"/>
    <x v="36"/>
    <n v="2"/>
    <n v="2"/>
    <n v="2"/>
    <x v="1"/>
    <x v="5"/>
    <s v="La Barrita de los Anegados, Isla Natividad, Baja California Sur"/>
    <x v="0"/>
    <n v="18.479999999999997"/>
    <n v="5.6"/>
    <n v="19.799999999999997"/>
    <n v="6"/>
    <n v="18.479999999999997"/>
    <n v="5.6"/>
    <s v="n/d"/>
    <s v="n/d"/>
    <x v="121"/>
    <x v="123"/>
    <n v="60.8"/>
    <n v="16"/>
    <n v="8"/>
    <x v="1"/>
    <x v="2"/>
    <x v="7"/>
    <n v="1"/>
    <n v="23"/>
    <n v="0"/>
  </r>
  <r>
    <s v="INLABA-030810-AG-2-2-MAZ"/>
    <s v="Alonso Grosso"/>
    <d v="2010-08-03T00:00:00"/>
    <x v="4"/>
    <d v="1899-12-30T10:43:00"/>
    <d v="1899-12-30T11:27:00"/>
    <x v="36"/>
    <n v="2"/>
    <n v="2"/>
    <n v="2"/>
    <x v="1"/>
    <x v="5"/>
    <s v="La Barrita de los Anegados, Isla Natividad, Baja California Sur"/>
    <x v="0"/>
    <n v="18.479999999999997"/>
    <n v="5.6"/>
    <n v="19.799999999999997"/>
    <n v="6"/>
    <n v="18.479999999999997"/>
    <n v="5.6"/>
    <s v="n/d"/>
    <s v="n/d"/>
    <x v="121"/>
    <x v="123"/>
    <n v="60.8"/>
    <n v="16"/>
    <n v="8"/>
    <x v="1"/>
    <x v="2"/>
    <x v="9"/>
    <n v="1"/>
    <n v="23"/>
    <n v="0"/>
  </r>
  <r>
    <s v="INLABA-030810-AG-2-2-MAZ"/>
    <s v="Alonso Grosso"/>
    <d v="2010-08-03T00:00:00"/>
    <x v="4"/>
    <d v="1899-12-30T10:43:00"/>
    <d v="1899-12-30T11:27:00"/>
    <x v="36"/>
    <n v="2"/>
    <n v="2"/>
    <n v="2"/>
    <x v="1"/>
    <x v="5"/>
    <s v="La Barrita de los Anegados, Isla Natividad, Baja California Sur"/>
    <x v="0"/>
    <n v="18.479999999999997"/>
    <n v="5.6"/>
    <n v="19.799999999999997"/>
    <n v="6"/>
    <n v="18.479999999999997"/>
    <n v="5.6"/>
    <s v="n/d"/>
    <s v="n/d"/>
    <x v="121"/>
    <x v="123"/>
    <n v="60.8"/>
    <n v="16"/>
    <n v="8"/>
    <x v="1"/>
    <x v="2"/>
    <x v="11"/>
    <n v="1"/>
    <n v="23"/>
    <n v="0"/>
  </r>
  <r>
    <s v="INLABA-030810-AG-2-2-MAZ"/>
    <s v="Alonso Grosso"/>
    <d v="2010-08-03T00:00:00"/>
    <x v="4"/>
    <d v="1899-12-30T10:43:00"/>
    <d v="1899-12-30T11:27:00"/>
    <x v="36"/>
    <n v="2"/>
    <n v="2"/>
    <n v="2"/>
    <x v="1"/>
    <x v="5"/>
    <s v="La Barrita de los Anegados, Isla Natividad, Baja California Sur"/>
    <x v="0"/>
    <n v="18.479999999999997"/>
    <n v="5.6"/>
    <n v="19.799999999999997"/>
    <n v="6"/>
    <n v="18.479999999999997"/>
    <n v="5.6"/>
    <s v="n/d"/>
    <s v="n/d"/>
    <x v="121"/>
    <x v="123"/>
    <n v="60.8"/>
    <n v="16"/>
    <n v="8"/>
    <x v="1"/>
    <x v="2"/>
    <x v="13"/>
    <n v="1"/>
    <n v="23"/>
    <n v="0"/>
  </r>
  <r>
    <s v="INLABA-030810-AG-2-2-MAZ"/>
    <s v="Alonso Grosso"/>
    <d v="2010-08-03T00:00:00"/>
    <x v="4"/>
    <d v="1899-12-30T10:43:00"/>
    <d v="1899-12-30T11:27:00"/>
    <x v="36"/>
    <n v="2"/>
    <n v="2"/>
    <n v="2"/>
    <x v="1"/>
    <x v="5"/>
    <s v="La Barrita de los Anegados, Isla Natividad, Baja California Sur"/>
    <x v="0"/>
    <n v="18.479999999999997"/>
    <n v="5.6"/>
    <n v="19.799999999999997"/>
    <n v="6"/>
    <n v="18.479999999999997"/>
    <n v="5.6"/>
    <s v="n/d"/>
    <s v="n/d"/>
    <x v="121"/>
    <x v="123"/>
    <n v="60.8"/>
    <n v="16"/>
    <n v="8"/>
    <x v="1"/>
    <x v="2"/>
    <x v="14"/>
    <n v="1"/>
    <n v="23"/>
    <n v="0"/>
  </r>
  <r>
    <s v="INLABA-030810-AG-2-2-MAZ"/>
    <s v="Alonso Grosso"/>
    <d v="2010-08-03T00:00:00"/>
    <x v="4"/>
    <d v="1899-12-30T10:43:00"/>
    <d v="1899-12-30T11:27:00"/>
    <x v="36"/>
    <n v="2"/>
    <n v="2"/>
    <n v="2"/>
    <x v="1"/>
    <x v="5"/>
    <s v="La Barrita de los Anegados, Isla Natividad, Baja California Sur"/>
    <x v="0"/>
    <n v="18.479999999999997"/>
    <n v="5.6"/>
    <n v="19.799999999999997"/>
    <n v="6"/>
    <n v="18.479999999999997"/>
    <n v="5.6"/>
    <s v="n/d"/>
    <s v="n/d"/>
    <x v="121"/>
    <x v="123"/>
    <n v="60.8"/>
    <n v="16"/>
    <n v="8"/>
    <x v="1"/>
    <x v="2"/>
    <x v="14"/>
    <n v="1"/>
    <n v="23"/>
    <n v="0"/>
  </r>
  <r>
    <s v="INLABA-030810-AG-2-2-MAZ"/>
    <s v="Alonso Grosso"/>
    <d v="2010-08-03T00:00:00"/>
    <x v="4"/>
    <d v="1899-12-30T10:43:00"/>
    <d v="1899-12-30T11:27:00"/>
    <x v="36"/>
    <n v="2"/>
    <n v="2"/>
    <n v="2"/>
    <x v="1"/>
    <x v="5"/>
    <s v="La Barrita de los Anegados, Isla Natividad, Baja California Sur"/>
    <x v="0"/>
    <n v="18.479999999999997"/>
    <n v="5.6"/>
    <n v="19.799999999999997"/>
    <n v="6"/>
    <n v="18.479999999999997"/>
    <n v="5.6"/>
    <s v="n/d"/>
    <s v="n/d"/>
    <x v="121"/>
    <x v="123"/>
    <n v="60.8"/>
    <n v="16"/>
    <n v="8"/>
    <x v="1"/>
    <x v="2"/>
    <x v="17"/>
    <n v="1"/>
    <n v="23"/>
    <n v="0"/>
  </r>
  <r>
    <s v="INLABA-030810-AG-2-2-MAZ"/>
    <s v="Alonso Grosso"/>
    <d v="2010-08-03T00:00:00"/>
    <x v="4"/>
    <d v="1899-12-30T10:43:00"/>
    <d v="1899-12-30T11:27:00"/>
    <x v="36"/>
    <n v="2"/>
    <n v="2"/>
    <n v="2"/>
    <x v="1"/>
    <x v="5"/>
    <s v="La Barrita de los Anegados, Isla Natividad, Baja California Sur"/>
    <x v="0"/>
    <n v="18.479999999999997"/>
    <n v="5.6"/>
    <n v="19.799999999999997"/>
    <n v="6"/>
    <n v="18.479999999999997"/>
    <n v="5.6"/>
    <s v="n/d"/>
    <s v="n/d"/>
    <x v="121"/>
    <x v="123"/>
    <n v="60.8"/>
    <n v="16"/>
    <n v="8"/>
    <x v="1"/>
    <x v="2"/>
    <x v="17"/>
    <n v="1"/>
    <n v="23"/>
    <n v="0"/>
  </r>
  <r>
    <s v="INLABA-030810-AG-2-2-MAZ"/>
    <s v="Alonso Grosso"/>
    <d v="2010-08-03T00:00:00"/>
    <x v="4"/>
    <d v="1899-12-30T10:43:00"/>
    <d v="1899-12-30T11:27:00"/>
    <x v="36"/>
    <n v="2"/>
    <n v="2"/>
    <n v="2"/>
    <x v="1"/>
    <x v="5"/>
    <s v="La Barrita de los Anegados, Isla Natividad, Baja California Sur"/>
    <x v="0"/>
    <n v="18.479999999999997"/>
    <n v="5.6"/>
    <n v="19.799999999999997"/>
    <n v="6"/>
    <n v="18.479999999999997"/>
    <n v="5.6"/>
    <s v="n/d"/>
    <s v="n/d"/>
    <x v="121"/>
    <x v="123"/>
    <n v="60.8"/>
    <n v="16"/>
    <n v="8"/>
    <x v="1"/>
    <x v="3"/>
    <x v="10"/>
    <n v="1"/>
    <n v="35"/>
    <n v="0"/>
  </r>
  <r>
    <s v="INLABA-030810-AG-2-2-MAZ"/>
    <s v="Alonso Grosso"/>
    <d v="2010-08-03T00:00:00"/>
    <x v="4"/>
    <d v="1899-12-30T10:43:00"/>
    <d v="1899-12-30T11:27:00"/>
    <x v="36"/>
    <n v="2"/>
    <n v="2"/>
    <n v="2"/>
    <x v="1"/>
    <x v="5"/>
    <s v="La Barrita de los Anegados, Isla Natividad, Baja California Sur"/>
    <x v="0"/>
    <n v="18.479999999999997"/>
    <n v="5.6"/>
    <n v="19.799999999999997"/>
    <n v="6"/>
    <n v="18.479999999999997"/>
    <n v="5.6"/>
    <s v="n/d"/>
    <s v="n/d"/>
    <x v="121"/>
    <x v="123"/>
    <n v="60.8"/>
    <n v="16"/>
    <n v="8"/>
    <x v="1"/>
    <x v="3"/>
    <x v="12"/>
    <n v="1"/>
    <n v="35"/>
    <n v="0"/>
  </r>
  <r>
    <s v="INLABA-030810-AG-2-2-MAZ"/>
    <s v="Alonso Grosso"/>
    <d v="2010-08-03T00:00:00"/>
    <x v="4"/>
    <d v="1899-12-30T10:43:00"/>
    <d v="1899-12-30T11:27:00"/>
    <x v="36"/>
    <n v="2"/>
    <n v="2"/>
    <n v="2"/>
    <x v="1"/>
    <x v="5"/>
    <s v="La Barrita de los Anegados, Isla Natividad, Baja California Sur"/>
    <x v="0"/>
    <n v="18.479999999999997"/>
    <n v="5.6"/>
    <n v="19.799999999999997"/>
    <n v="6"/>
    <n v="18.479999999999997"/>
    <n v="5.6"/>
    <s v="n/d"/>
    <s v="n/d"/>
    <x v="121"/>
    <x v="123"/>
    <n v="60.8"/>
    <n v="16"/>
    <n v="8"/>
    <x v="1"/>
    <x v="3"/>
    <x v="12"/>
    <n v="1"/>
    <n v="35"/>
    <n v="0"/>
  </r>
  <r>
    <s v="INLABA-030810-AG-2-2-MAZ"/>
    <s v="Alonso Grosso"/>
    <d v="2010-08-03T00:00:00"/>
    <x v="4"/>
    <d v="1899-12-30T10:43:00"/>
    <d v="1899-12-30T11:27:00"/>
    <x v="36"/>
    <n v="2"/>
    <n v="2"/>
    <n v="2"/>
    <x v="1"/>
    <x v="5"/>
    <s v="La Barrita de los Anegados, Isla Natividad, Baja California Sur"/>
    <x v="0"/>
    <n v="18.479999999999997"/>
    <n v="5.6"/>
    <n v="19.799999999999997"/>
    <n v="6"/>
    <n v="18.479999999999997"/>
    <n v="5.6"/>
    <s v="n/d"/>
    <s v="n/d"/>
    <x v="121"/>
    <x v="123"/>
    <n v="60.8"/>
    <n v="16"/>
    <n v="8"/>
    <x v="1"/>
    <x v="3"/>
    <x v="13"/>
    <n v="1"/>
    <n v="35"/>
    <n v="0"/>
  </r>
  <r>
    <s v="INLABA-030810-AG-2-2-MAZ"/>
    <s v="Alonso Grosso"/>
    <d v="2010-08-03T00:00:00"/>
    <x v="4"/>
    <d v="1899-12-30T10:43:00"/>
    <d v="1899-12-30T11:27:00"/>
    <x v="36"/>
    <n v="2"/>
    <n v="2"/>
    <n v="2"/>
    <x v="1"/>
    <x v="5"/>
    <s v="La Barrita de los Anegados, Isla Natividad, Baja California Sur"/>
    <x v="0"/>
    <n v="18.479999999999997"/>
    <n v="5.6"/>
    <n v="19.799999999999997"/>
    <n v="6"/>
    <n v="18.479999999999997"/>
    <n v="5.6"/>
    <s v="n/d"/>
    <s v="n/d"/>
    <x v="121"/>
    <x v="123"/>
    <n v="60.8"/>
    <n v="16"/>
    <n v="8"/>
    <x v="1"/>
    <x v="4"/>
    <x v="7"/>
    <n v="1"/>
    <n v="41"/>
    <n v="0"/>
  </r>
  <r>
    <s v="INLABA-030810-AG-2-2-MAZ"/>
    <s v="Alonso Grosso"/>
    <d v="2010-08-03T00:00:00"/>
    <x v="4"/>
    <d v="1899-12-30T10:43:00"/>
    <d v="1899-12-30T11:27:00"/>
    <x v="36"/>
    <n v="2"/>
    <n v="2"/>
    <n v="2"/>
    <x v="1"/>
    <x v="5"/>
    <s v="La Barrita de los Anegados, Isla Natividad, Baja California Sur"/>
    <x v="0"/>
    <n v="18.479999999999997"/>
    <n v="5.6"/>
    <n v="19.799999999999997"/>
    <n v="6"/>
    <n v="18.479999999999997"/>
    <n v="5.6"/>
    <s v="n/d"/>
    <s v="n/d"/>
    <x v="121"/>
    <x v="123"/>
    <n v="60.8"/>
    <n v="16"/>
    <n v="8"/>
    <x v="1"/>
    <x v="4"/>
    <x v="13"/>
    <n v="1"/>
    <n v="41"/>
    <n v="0"/>
  </r>
  <r>
    <s v="INLABA-030810-AG-2-2-MAZ"/>
    <s v="Alonso Grosso"/>
    <d v="2010-08-03T00:00:00"/>
    <x v="4"/>
    <d v="1899-12-30T10:43:00"/>
    <d v="1899-12-30T11:27:00"/>
    <x v="36"/>
    <n v="2"/>
    <n v="2"/>
    <n v="2"/>
    <x v="1"/>
    <x v="5"/>
    <s v="La Barrita de los Anegados, Isla Natividad, Baja California Sur"/>
    <x v="0"/>
    <n v="18.479999999999997"/>
    <n v="5.6"/>
    <n v="19.799999999999997"/>
    <n v="6"/>
    <n v="18.479999999999997"/>
    <n v="5.6"/>
    <s v="n/d"/>
    <s v="n/d"/>
    <x v="121"/>
    <x v="123"/>
    <n v="60.8"/>
    <n v="16"/>
    <n v="8"/>
    <x v="1"/>
    <x v="4"/>
    <x v="13"/>
    <n v="1"/>
    <n v="41"/>
    <n v="0"/>
  </r>
  <r>
    <s v="INLABA-030810-AG-2-2-MAZ"/>
    <s v="Alonso Grosso"/>
    <d v="2010-08-03T00:00:00"/>
    <x v="4"/>
    <d v="1899-12-30T10:43:00"/>
    <d v="1899-12-30T11:27:00"/>
    <x v="36"/>
    <n v="2"/>
    <n v="2"/>
    <n v="2"/>
    <x v="1"/>
    <x v="5"/>
    <s v="La Barrita de los Anegados, Isla Natividad, Baja California Sur"/>
    <x v="0"/>
    <n v="18.479999999999997"/>
    <n v="5.6"/>
    <n v="19.799999999999997"/>
    <n v="6"/>
    <n v="18.479999999999997"/>
    <n v="5.6"/>
    <s v="n/d"/>
    <s v="n/d"/>
    <x v="121"/>
    <x v="123"/>
    <n v="60.8"/>
    <n v="16"/>
    <n v="8"/>
    <x v="1"/>
    <x v="5"/>
    <x v="8"/>
    <n v="1"/>
    <n v="43"/>
    <n v="0"/>
  </r>
  <r>
    <s v="INLABA-030810-AG-2-2-MAZ"/>
    <s v="Alonso Grosso"/>
    <d v="2010-08-03T00:00:00"/>
    <x v="4"/>
    <d v="1899-12-30T10:43:00"/>
    <d v="1899-12-30T11:27:00"/>
    <x v="36"/>
    <n v="2"/>
    <n v="2"/>
    <n v="2"/>
    <x v="1"/>
    <x v="5"/>
    <s v="La Barrita de los Anegados, Isla Natividad, Baja California Sur"/>
    <x v="0"/>
    <n v="18.479999999999997"/>
    <n v="5.6"/>
    <n v="19.799999999999997"/>
    <n v="6"/>
    <n v="18.479999999999997"/>
    <n v="5.6"/>
    <s v="n/d"/>
    <s v="n/d"/>
    <x v="121"/>
    <x v="123"/>
    <n v="60.8"/>
    <n v="16"/>
    <n v="8"/>
    <x v="1"/>
    <x v="5"/>
    <x v="12"/>
    <n v="1"/>
    <n v="43"/>
    <n v="0"/>
  </r>
  <r>
    <s v="INLABA-030810-AG-2-2-MAM"/>
    <s v="Alonso Grosso"/>
    <d v="2010-08-03T00:00:00"/>
    <x v="4"/>
    <d v="1899-12-30T10:43:00"/>
    <d v="1899-12-30T11:27:00"/>
    <x v="36"/>
    <n v="2"/>
    <n v="2"/>
    <n v="2"/>
    <x v="1"/>
    <x v="5"/>
    <s v="La Barrita de los Anegados, Isla Natividad, Baja California Sur"/>
    <x v="0"/>
    <n v="18.479999999999997"/>
    <n v="5.6"/>
    <n v="19.799999999999997"/>
    <n v="6"/>
    <n v="18.479999999999997"/>
    <n v="5.6"/>
    <s v="n/d"/>
    <s v="n/d"/>
    <x v="121"/>
    <x v="123"/>
    <n v="60.8"/>
    <n v="16"/>
    <n v="8"/>
    <x v="0"/>
    <x v="1"/>
    <x v="10"/>
    <n v="1"/>
    <n v="12"/>
    <n v="0"/>
  </r>
  <r>
    <s v="INLABA-030810-SM-2-3-MAM"/>
    <s v="Sergio Mendoza"/>
    <d v="2010-08-03T00:00:00"/>
    <x v="4"/>
    <d v="1899-12-30T10:39:00"/>
    <d v="1899-12-30T11:18:00"/>
    <x v="31"/>
    <n v="2"/>
    <n v="2"/>
    <n v="3"/>
    <x v="2"/>
    <x v="5"/>
    <s v="La Barrita de los Anegados, Isla Natividad, Baja California Sur"/>
    <x v="0"/>
    <n v="21.45"/>
    <n v="6.5"/>
    <n v="16.829999999999998"/>
    <n v="5.0999999999999996"/>
    <n v="21.45"/>
    <n v="6.5"/>
    <s v="n/d"/>
    <s v="n/d"/>
    <x v="121"/>
    <x v="123"/>
    <n v="60.8"/>
    <n v="16"/>
    <n v="8"/>
    <x v="0"/>
    <x v="1"/>
    <x v="12"/>
    <n v="1"/>
    <n v="13"/>
    <n v="240"/>
  </r>
  <r>
    <s v="INLABA-030810-SM-2-3-MAM"/>
    <s v="Sergio Mendoza"/>
    <d v="2010-08-03T00:00:00"/>
    <x v="4"/>
    <d v="1899-12-30T10:39:00"/>
    <d v="1899-12-30T11:18:00"/>
    <x v="31"/>
    <n v="2"/>
    <n v="2"/>
    <n v="3"/>
    <x v="2"/>
    <x v="5"/>
    <s v="La Barrita de los Anegados, Isla Natividad, Baja California Sur"/>
    <x v="0"/>
    <n v="21.45"/>
    <n v="6.5"/>
    <n v="16.829999999999998"/>
    <n v="5.0999999999999996"/>
    <n v="21.45"/>
    <n v="6.5"/>
    <s v="n/d"/>
    <s v="n/d"/>
    <x v="121"/>
    <x v="123"/>
    <n v="60.8"/>
    <n v="16"/>
    <n v="8"/>
    <x v="0"/>
    <x v="1"/>
    <x v="12"/>
    <n v="1"/>
    <n v="13"/>
    <n v="240"/>
  </r>
  <r>
    <s v="INLABA-030810-SM-2-3-MAZ"/>
    <s v="Sergio Mendoza"/>
    <d v="2010-08-03T00:00:00"/>
    <x v="4"/>
    <d v="1899-12-30T10:39:00"/>
    <d v="1899-12-30T11:18:00"/>
    <x v="31"/>
    <n v="2"/>
    <n v="2"/>
    <n v="3"/>
    <x v="2"/>
    <x v="5"/>
    <s v="La Barrita de los Anegados, Isla Natividad, Baja California Sur"/>
    <x v="0"/>
    <n v="21.45"/>
    <n v="6.5"/>
    <n v="16.829999999999998"/>
    <n v="5.0999999999999996"/>
    <n v="21.45"/>
    <n v="6.5"/>
    <s v="n/d"/>
    <s v="n/d"/>
    <x v="121"/>
    <x v="123"/>
    <n v="60.8"/>
    <n v="16"/>
    <n v="8"/>
    <x v="1"/>
    <x v="25"/>
    <x v="23"/>
    <n v="0"/>
    <m/>
    <n v="240"/>
  </r>
  <r>
    <s v="INELTI-030810-SM-3-1-MAZ"/>
    <s v="Sergio Mendoza"/>
    <d v="2010-08-03T00:00:00"/>
    <x v="4"/>
    <d v="1899-12-30T11:59:00"/>
    <d v="1899-12-30T12:26:00"/>
    <x v="26"/>
    <n v="2"/>
    <n v="3"/>
    <n v="1"/>
    <x v="0"/>
    <x v="8"/>
    <s v="El Tibo, Isla Natividad Baja California Sur"/>
    <x v="0"/>
    <n v="22.439999999999998"/>
    <n v="6.8"/>
    <n v="22.11"/>
    <n v="6.7"/>
    <n v="22.439999999999998"/>
    <n v="6.8"/>
    <s v="n/d"/>
    <s v="n/d"/>
    <x v="122"/>
    <x v="124"/>
    <n v="62.6"/>
    <n v="17"/>
    <n v="5"/>
    <x v="1"/>
    <x v="1"/>
    <x v="3"/>
    <n v="1"/>
    <n v="4"/>
    <n v="330"/>
  </r>
  <r>
    <s v="INELTI-030810-SM-3-1-MAZ"/>
    <s v="Sergio Mendoza"/>
    <d v="2010-08-03T00:00:00"/>
    <x v="4"/>
    <d v="1899-12-30T11:59:00"/>
    <d v="1899-12-30T12:26:00"/>
    <x v="26"/>
    <n v="2"/>
    <n v="3"/>
    <n v="1"/>
    <x v="0"/>
    <x v="8"/>
    <s v="El Tibo, Isla Natividad Baja California Sur"/>
    <x v="0"/>
    <n v="22.439999999999998"/>
    <n v="6.8"/>
    <n v="22.11"/>
    <n v="6.7"/>
    <n v="22.439999999999998"/>
    <n v="6.8"/>
    <s v="n/d"/>
    <s v="n/d"/>
    <x v="122"/>
    <x v="124"/>
    <n v="62.6"/>
    <n v="17"/>
    <n v="5"/>
    <x v="1"/>
    <x v="1"/>
    <x v="5"/>
    <n v="1"/>
    <n v="4"/>
    <n v="330"/>
  </r>
  <r>
    <s v="INELTI-030810-SM-3-1-MAZ"/>
    <s v="Sergio Mendoza"/>
    <d v="2010-08-03T00:00:00"/>
    <x v="4"/>
    <d v="1899-12-30T11:59:00"/>
    <d v="1899-12-30T12:26:00"/>
    <x v="26"/>
    <n v="2"/>
    <n v="3"/>
    <n v="1"/>
    <x v="0"/>
    <x v="8"/>
    <s v="El Tibo, Isla Natividad Baja California Sur"/>
    <x v="0"/>
    <n v="22.439999999999998"/>
    <n v="6.8"/>
    <n v="22.11"/>
    <n v="6.7"/>
    <n v="22.439999999999998"/>
    <n v="6.8"/>
    <s v="n/d"/>
    <s v="n/d"/>
    <x v="122"/>
    <x v="124"/>
    <n v="62.6"/>
    <n v="17"/>
    <n v="5"/>
    <x v="1"/>
    <x v="2"/>
    <x v="11"/>
    <n v="1"/>
    <n v="7"/>
    <n v="330"/>
  </r>
  <r>
    <s v="INELTI-030810-SM-3-1-MAZ"/>
    <s v="Sergio Mendoza"/>
    <d v="2010-08-03T00:00:00"/>
    <x v="4"/>
    <d v="1899-12-30T11:59:00"/>
    <d v="1899-12-30T12:26:00"/>
    <x v="26"/>
    <n v="2"/>
    <n v="3"/>
    <n v="1"/>
    <x v="0"/>
    <x v="8"/>
    <s v="El Tibo, Isla Natividad Baja California Sur"/>
    <x v="0"/>
    <n v="22.439999999999998"/>
    <n v="6.8"/>
    <n v="22.11"/>
    <n v="6.7"/>
    <n v="22.439999999999998"/>
    <n v="6.8"/>
    <s v="n/d"/>
    <s v="n/d"/>
    <x v="122"/>
    <x v="124"/>
    <n v="62.6"/>
    <n v="17"/>
    <n v="5"/>
    <x v="1"/>
    <x v="2"/>
    <x v="13"/>
    <n v="1"/>
    <n v="7"/>
    <n v="330"/>
  </r>
  <r>
    <s v="INELTI-030810-SM-3-1-MAZ"/>
    <s v="Sergio Mendoza"/>
    <d v="2010-08-03T00:00:00"/>
    <x v="4"/>
    <d v="1899-12-30T11:59:00"/>
    <d v="1899-12-30T12:26:00"/>
    <x v="26"/>
    <n v="2"/>
    <n v="3"/>
    <n v="1"/>
    <x v="0"/>
    <x v="8"/>
    <s v="El Tibo, Isla Natividad Baja California Sur"/>
    <x v="0"/>
    <n v="22.439999999999998"/>
    <n v="6.8"/>
    <n v="22.11"/>
    <n v="6.7"/>
    <n v="22.439999999999998"/>
    <n v="6.8"/>
    <s v="n/d"/>
    <s v="n/d"/>
    <x v="122"/>
    <x v="124"/>
    <n v="62.6"/>
    <n v="17"/>
    <n v="5"/>
    <x v="1"/>
    <x v="3"/>
    <x v="12"/>
    <n v="1"/>
    <n v="8"/>
    <n v="330"/>
  </r>
  <r>
    <s v="INELTI-030810-SM-3-1-MAZ"/>
    <s v="Sergio Mendoza"/>
    <d v="2010-08-03T00:00:00"/>
    <x v="4"/>
    <d v="1899-12-30T11:59:00"/>
    <d v="1899-12-30T12:26:00"/>
    <x v="26"/>
    <n v="2"/>
    <n v="3"/>
    <n v="1"/>
    <x v="0"/>
    <x v="8"/>
    <s v="El Tibo, Isla Natividad Baja California Sur"/>
    <x v="0"/>
    <n v="22.439999999999998"/>
    <n v="6.8"/>
    <n v="22.11"/>
    <n v="6.7"/>
    <n v="22.439999999999998"/>
    <n v="6.8"/>
    <s v="n/d"/>
    <s v="n/d"/>
    <x v="122"/>
    <x v="124"/>
    <n v="62.6"/>
    <n v="17"/>
    <n v="5"/>
    <x v="1"/>
    <x v="4"/>
    <x v="17"/>
    <n v="1"/>
    <n v="13"/>
    <n v="330"/>
  </r>
  <r>
    <s v="INELTI-030810-SM-3-1-MAZ"/>
    <s v="Sergio Mendoza"/>
    <d v="2010-08-03T00:00:00"/>
    <x v="4"/>
    <d v="1899-12-30T11:59:00"/>
    <d v="1899-12-30T12:26:00"/>
    <x v="26"/>
    <n v="2"/>
    <n v="3"/>
    <n v="1"/>
    <x v="0"/>
    <x v="8"/>
    <s v="El Tibo, Isla Natividad Baja California Sur"/>
    <x v="0"/>
    <n v="22.439999999999998"/>
    <n v="6.8"/>
    <n v="22.11"/>
    <n v="6.7"/>
    <n v="22.439999999999998"/>
    <n v="6.8"/>
    <s v="n/d"/>
    <s v="n/d"/>
    <x v="122"/>
    <x v="124"/>
    <n v="62.6"/>
    <n v="17"/>
    <n v="5"/>
    <x v="1"/>
    <x v="5"/>
    <x v="2"/>
    <n v="1"/>
    <n v="19"/>
    <n v="330"/>
  </r>
  <r>
    <s v="INELTI-030810-SM-3-1-MAZ"/>
    <s v="Sergio Mendoza"/>
    <d v="2010-08-03T00:00:00"/>
    <x v="4"/>
    <d v="1899-12-30T11:59:00"/>
    <d v="1899-12-30T12:26:00"/>
    <x v="26"/>
    <n v="2"/>
    <n v="3"/>
    <n v="1"/>
    <x v="0"/>
    <x v="8"/>
    <s v="El Tibo, Isla Natividad Baja California Sur"/>
    <x v="0"/>
    <n v="22.439999999999998"/>
    <n v="6.8"/>
    <n v="22.11"/>
    <n v="6.7"/>
    <n v="22.439999999999998"/>
    <n v="6.8"/>
    <s v="n/d"/>
    <s v="n/d"/>
    <x v="122"/>
    <x v="124"/>
    <n v="62.6"/>
    <n v="17"/>
    <n v="5"/>
    <x v="1"/>
    <x v="5"/>
    <x v="16"/>
    <n v="1"/>
    <n v="19"/>
    <n v="330"/>
  </r>
  <r>
    <s v="INELTI-030810-SM-3-1-MAZ"/>
    <s v="Sergio Mendoza"/>
    <d v="2010-08-03T00:00:00"/>
    <x v="4"/>
    <d v="1899-12-30T11:59:00"/>
    <d v="1899-12-30T12:26:00"/>
    <x v="26"/>
    <n v="2"/>
    <n v="3"/>
    <n v="1"/>
    <x v="0"/>
    <x v="8"/>
    <s v="El Tibo, Isla Natividad Baja California Sur"/>
    <x v="0"/>
    <n v="22.439999999999998"/>
    <n v="6.8"/>
    <n v="22.11"/>
    <n v="6.7"/>
    <n v="22.439999999999998"/>
    <n v="6.8"/>
    <s v="n/d"/>
    <s v="n/d"/>
    <x v="122"/>
    <x v="124"/>
    <n v="62.6"/>
    <n v="17"/>
    <n v="5"/>
    <x v="1"/>
    <x v="5"/>
    <x v="19"/>
    <n v="1"/>
    <n v="19"/>
    <n v="330"/>
  </r>
  <r>
    <s v="INELTI-030810-SM-3-1-MAZ"/>
    <s v="Sergio Mendoza"/>
    <d v="2010-08-03T00:00:00"/>
    <x v="4"/>
    <d v="1899-12-30T11:59:00"/>
    <d v="1899-12-30T12:26:00"/>
    <x v="26"/>
    <n v="2"/>
    <n v="3"/>
    <n v="1"/>
    <x v="0"/>
    <x v="8"/>
    <s v="El Tibo, Isla Natividad Baja California Sur"/>
    <x v="0"/>
    <n v="22.439999999999998"/>
    <n v="6.8"/>
    <n v="22.11"/>
    <n v="6.7"/>
    <n v="22.439999999999998"/>
    <n v="6.8"/>
    <s v="n/d"/>
    <s v="n/d"/>
    <x v="122"/>
    <x v="124"/>
    <n v="62.6"/>
    <n v="17"/>
    <n v="5"/>
    <x v="1"/>
    <x v="6"/>
    <x v="12"/>
    <n v="1"/>
    <n v="20"/>
    <n v="330"/>
  </r>
  <r>
    <s v="INELTI-030810-SM-3-1-MAZ"/>
    <s v="Sergio Mendoza"/>
    <d v="2010-08-03T00:00:00"/>
    <x v="4"/>
    <d v="1899-12-30T11:59:00"/>
    <d v="1899-12-30T12:26:00"/>
    <x v="26"/>
    <n v="2"/>
    <n v="3"/>
    <n v="1"/>
    <x v="0"/>
    <x v="8"/>
    <s v="El Tibo, Isla Natividad Baja California Sur"/>
    <x v="0"/>
    <n v="22.439999999999998"/>
    <n v="6.8"/>
    <n v="22.11"/>
    <n v="6.7"/>
    <n v="22.439999999999998"/>
    <n v="6.8"/>
    <s v="n/d"/>
    <s v="n/d"/>
    <x v="122"/>
    <x v="124"/>
    <n v="62.6"/>
    <n v="17"/>
    <n v="5"/>
    <x v="1"/>
    <x v="7"/>
    <x v="13"/>
    <n v="1"/>
    <n v="23"/>
    <n v="330"/>
  </r>
  <r>
    <s v="INELTI-030810-SM-3-1-MAZ"/>
    <s v="Sergio Mendoza"/>
    <d v="2010-08-03T00:00:00"/>
    <x v="4"/>
    <d v="1899-12-30T11:59:00"/>
    <d v="1899-12-30T12:26:00"/>
    <x v="26"/>
    <n v="2"/>
    <n v="3"/>
    <n v="1"/>
    <x v="0"/>
    <x v="8"/>
    <s v="El Tibo, Isla Natividad Baja California Sur"/>
    <x v="0"/>
    <n v="22.439999999999998"/>
    <n v="6.8"/>
    <n v="22.11"/>
    <n v="6.7"/>
    <n v="22.439999999999998"/>
    <n v="6.8"/>
    <s v="n/d"/>
    <s v="n/d"/>
    <x v="122"/>
    <x v="124"/>
    <n v="62.6"/>
    <n v="17"/>
    <n v="5"/>
    <x v="1"/>
    <x v="8"/>
    <x v="28"/>
    <n v="1"/>
    <n v="26"/>
    <n v="330"/>
  </r>
  <r>
    <s v="INELTI-030810-SM-3-1-MAZ"/>
    <s v="Sergio Mendoza"/>
    <d v="2010-08-03T00:00:00"/>
    <x v="4"/>
    <d v="1899-12-30T11:59:00"/>
    <d v="1899-12-30T12:26:00"/>
    <x v="26"/>
    <n v="2"/>
    <n v="3"/>
    <n v="1"/>
    <x v="0"/>
    <x v="8"/>
    <s v="El Tibo, Isla Natividad Baja California Sur"/>
    <x v="0"/>
    <n v="22.439999999999998"/>
    <n v="6.8"/>
    <n v="22.11"/>
    <n v="6.7"/>
    <n v="22.439999999999998"/>
    <n v="6.8"/>
    <s v="n/d"/>
    <s v="n/d"/>
    <x v="122"/>
    <x v="124"/>
    <n v="62.6"/>
    <n v="17"/>
    <n v="5"/>
    <x v="1"/>
    <x v="8"/>
    <x v="14"/>
    <n v="1"/>
    <n v="26"/>
    <n v="330"/>
  </r>
  <r>
    <s v="INELTI-030810-SM-3-1-MAM"/>
    <s v="Sergio Mendoza"/>
    <d v="2010-08-03T00:00:00"/>
    <x v="4"/>
    <d v="1899-12-30T11:59:00"/>
    <d v="1899-12-30T12:26:00"/>
    <x v="26"/>
    <n v="2"/>
    <n v="3"/>
    <n v="1"/>
    <x v="0"/>
    <x v="8"/>
    <s v="El Tibo, Isla Natividad Baja California Sur"/>
    <x v="0"/>
    <n v="22.439999999999998"/>
    <n v="6.8"/>
    <n v="22.11"/>
    <n v="6.7"/>
    <n v="22.439999999999998"/>
    <n v="6.8"/>
    <s v="n/d"/>
    <s v="n/d"/>
    <x v="122"/>
    <x v="124"/>
    <n v="62.6"/>
    <n v="17"/>
    <n v="5"/>
    <x v="0"/>
    <x v="25"/>
    <x v="23"/>
    <n v="0"/>
    <m/>
    <n v="330"/>
  </r>
  <r>
    <s v="INELTI-030810-JF-3-2-MAM"/>
    <s v="Jesus Flores"/>
    <d v="2010-08-03T00:00:00"/>
    <x v="4"/>
    <d v="1899-12-30T12:00:00"/>
    <d v="1899-12-30T12:32:00"/>
    <x v="46"/>
    <n v="2"/>
    <n v="3"/>
    <n v="2"/>
    <x v="1"/>
    <x v="8"/>
    <s v="El Tibo, Isla Natividad Baja California Sur"/>
    <x v="0"/>
    <n v="22.77"/>
    <n v="6.9"/>
    <n v="23.429999999999996"/>
    <n v="7.1"/>
    <n v="23.429999999999996"/>
    <n v="7.1"/>
    <s v="n/d"/>
    <s v="n/d"/>
    <x v="122"/>
    <x v="124"/>
    <n v="57.2"/>
    <n v="14"/>
    <n v="5"/>
    <x v="0"/>
    <x v="25"/>
    <x v="23"/>
    <n v="0"/>
    <m/>
    <n v="220"/>
  </r>
  <r>
    <s v="INELTI-030810-JF-3-2-MAZ"/>
    <s v="Jesus Flores"/>
    <d v="2010-08-03T00:00:00"/>
    <x v="4"/>
    <d v="1899-12-30T12:00:00"/>
    <d v="1899-12-30T12:32:00"/>
    <x v="46"/>
    <n v="2"/>
    <n v="3"/>
    <n v="2"/>
    <x v="1"/>
    <x v="8"/>
    <s v="El Tibo, Isla Natividad Baja California Sur"/>
    <x v="0"/>
    <n v="22.77"/>
    <n v="6.9"/>
    <n v="23.429999999999996"/>
    <n v="7.1"/>
    <n v="23.429999999999996"/>
    <n v="7.1"/>
    <s v="n/d"/>
    <s v="n/d"/>
    <x v="122"/>
    <x v="124"/>
    <n v="57.2"/>
    <n v="14"/>
    <n v="5"/>
    <x v="1"/>
    <x v="1"/>
    <x v="8"/>
    <n v="1"/>
    <n v="7"/>
    <n v="220"/>
  </r>
  <r>
    <s v="INELTI-030810-JF-3-2-MAZ"/>
    <s v="Jesus Flores"/>
    <d v="2010-08-03T00:00:00"/>
    <x v="4"/>
    <d v="1899-12-30T12:00:00"/>
    <d v="1899-12-30T12:32:00"/>
    <x v="46"/>
    <n v="2"/>
    <n v="3"/>
    <n v="2"/>
    <x v="1"/>
    <x v="8"/>
    <s v="El Tibo, Isla Natividad Baja California Sur"/>
    <x v="0"/>
    <n v="22.77"/>
    <n v="6.9"/>
    <n v="23.429999999999996"/>
    <n v="7.1"/>
    <n v="23.429999999999996"/>
    <n v="7.1"/>
    <s v="n/d"/>
    <s v="n/d"/>
    <x v="122"/>
    <x v="124"/>
    <n v="57.2"/>
    <n v="14"/>
    <n v="5"/>
    <x v="1"/>
    <x v="1"/>
    <x v="17"/>
    <n v="1"/>
    <n v="7"/>
    <n v="220"/>
  </r>
  <r>
    <s v="INELTI-030810-JF-3-2-MAZ"/>
    <s v="Jesus Flores"/>
    <d v="2010-08-03T00:00:00"/>
    <x v="4"/>
    <d v="1899-12-30T12:00:00"/>
    <d v="1899-12-30T12:32:00"/>
    <x v="46"/>
    <n v="2"/>
    <n v="3"/>
    <n v="2"/>
    <x v="1"/>
    <x v="8"/>
    <s v="El Tibo, Isla Natividad Baja California Sur"/>
    <x v="0"/>
    <n v="22.77"/>
    <n v="6.9"/>
    <n v="23.429999999999996"/>
    <n v="7.1"/>
    <n v="23.429999999999996"/>
    <n v="7.1"/>
    <s v="n/d"/>
    <s v="n/d"/>
    <x v="122"/>
    <x v="124"/>
    <n v="57.2"/>
    <n v="14"/>
    <n v="5"/>
    <x v="1"/>
    <x v="2"/>
    <x v="10"/>
    <n v="1"/>
    <n v="21"/>
    <n v="220"/>
  </r>
  <r>
    <s v="INELTI-030810-JF-3-2-MAZ"/>
    <s v="Jesus Flores"/>
    <d v="2010-08-03T00:00:00"/>
    <x v="4"/>
    <d v="1899-12-30T12:00:00"/>
    <d v="1899-12-30T12:32:00"/>
    <x v="46"/>
    <n v="2"/>
    <n v="3"/>
    <n v="2"/>
    <x v="1"/>
    <x v="8"/>
    <s v="El Tibo, Isla Natividad Baja California Sur"/>
    <x v="0"/>
    <n v="22.77"/>
    <n v="6.9"/>
    <n v="23.429999999999996"/>
    <n v="7.1"/>
    <n v="23.429999999999996"/>
    <n v="7.1"/>
    <s v="n/d"/>
    <s v="n/d"/>
    <x v="122"/>
    <x v="124"/>
    <n v="57.2"/>
    <n v="14"/>
    <n v="5"/>
    <x v="1"/>
    <x v="2"/>
    <x v="10"/>
    <n v="1"/>
    <n v="21"/>
    <n v="220"/>
  </r>
  <r>
    <s v="INELTI-030810-JF-3-2-MAZ"/>
    <s v="Jesus Flores"/>
    <d v="2010-08-03T00:00:00"/>
    <x v="4"/>
    <d v="1899-12-30T12:00:00"/>
    <d v="1899-12-30T12:32:00"/>
    <x v="46"/>
    <n v="2"/>
    <n v="3"/>
    <n v="2"/>
    <x v="1"/>
    <x v="8"/>
    <s v="El Tibo, Isla Natividad Baja California Sur"/>
    <x v="0"/>
    <n v="22.77"/>
    <n v="6.9"/>
    <n v="23.429999999999996"/>
    <n v="7.1"/>
    <n v="23.429999999999996"/>
    <n v="7.1"/>
    <s v="n/d"/>
    <s v="n/d"/>
    <x v="122"/>
    <x v="124"/>
    <n v="57.2"/>
    <n v="14"/>
    <n v="5"/>
    <x v="1"/>
    <x v="2"/>
    <x v="11"/>
    <n v="1"/>
    <n v="21"/>
    <n v="220"/>
  </r>
  <r>
    <s v="INELTI-030810-JF-3-2-MAZ"/>
    <s v="Jesus Flores"/>
    <d v="2010-08-03T00:00:00"/>
    <x v="4"/>
    <d v="1899-12-30T12:00:00"/>
    <d v="1899-12-30T12:32:00"/>
    <x v="46"/>
    <n v="2"/>
    <n v="3"/>
    <n v="2"/>
    <x v="1"/>
    <x v="8"/>
    <s v="El Tibo, Isla Natividad Baja California Sur"/>
    <x v="0"/>
    <n v="22.77"/>
    <n v="6.9"/>
    <n v="23.429999999999996"/>
    <n v="7.1"/>
    <n v="23.429999999999996"/>
    <n v="7.1"/>
    <s v="n/d"/>
    <s v="n/d"/>
    <x v="122"/>
    <x v="124"/>
    <n v="57.2"/>
    <n v="14"/>
    <n v="5"/>
    <x v="1"/>
    <x v="2"/>
    <x v="11"/>
    <n v="1"/>
    <n v="21"/>
    <n v="220"/>
  </r>
  <r>
    <s v="INELTI-030810-JF-3-2-MAZ"/>
    <s v="Jesus Flores"/>
    <d v="2010-08-03T00:00:00"/>
    <x v="4"/>
    <d v="1899-12-30T12:00:00"/>
    <d v="1899-12-30T12:32:00"/>
    <x v="46"/>
    <n v="2"/>
    <n v="3"/>
    <n v="2"/>
    <x v="1"/>
    <x v="8"/>
    <s v="El Tibo, Isla Natividad Baja California Sur"/>
    <x v="0"/>
    <n v="22.77"/>
    <n v="6.9"/>
    <n v="23.429999999999996"/>
    <n v="7.1"/>
    <n v="23.429999999999996"/>
    <n v="7.1"/>
    <s v="n/d"/>
    <s v="n/d"/>
    <x v="122"/>
    <x v="124"/>
    <n v="57.2"/>
    <n v="14"/>
    <n v="5"/>
    <x v="1"/>
    <x v="2"/>
    <x v="12"/>
    <n v="1"/>
    <n v="21"/>
    <n v="220"/>
  </r>
  <r>
    <s v="INELTI-030810-JF-3-2-MAZ"/>
    <s v="Jesus Flores"/>
    <d v="2010-08-03T00:00:00"/>
    <x v="4"/>
    <d v="1899-12-30T12:00:00"/>
    <d v="1899-12-30T12:32:00"/>
    <x v="46"/>
    <n v="2"/>
    <n v="3"/>
    <n v="2"/>
    <x v="1"/>
    <x v="8"/>
    <s v="El Tibo, Isla Natividad Baja California Sur"/>
    <x v="0"/>
    <n v="22.77"/>
    <n v="6.9"/>
    <n v="23.429999999999996"/>
    <n v="7.1"/>
    <n v="23.429999999999996"/>
    <n v="7.1"/>
    <s v="n/d"/>
    <s v="n/d"/>
    <x v="122"/>
    <x v="124"/>
    <n v="57.2"/>
    <n v="14"/>
    <n v="5"/>
    <x v="1"/>
    <x v="2"/>
    <x v="12"/>
    <n v="1"/>
    <n v="21"/>
    <n v="220"/>
  </r>
  <r>
    <s v="INELTI-030810-JF-3-2-MAZ"/>
    <s v="Jesus Flores"/>
    <d v="2010-08-03T00:00:00"/>
    <x v="4"/>
    <d v="1899-12-30T12:00:00"/>
    <d v="1899-12-30T12:32:00"/>
    <x v="46"/>
    <n v="2"/>
    <n v="3"/>
    <n v="2"/>
    <x v="1"/>
    <x v="8"/>
    <s v="El Tibo, Isla Natividad Baja California Sur"/>
    <x v="0"/>
    <n v="22.77"/>
    <n v="6.9"/>
    <n v="23.429999999999996"/>
    <n v="7.1"/>
    <n v="23.429999999999996"/>
    <n v="7.1"/>
    <s v="n/d"/>
    <s v="n/d"/>
    <x v="122"/>
    <x v="124"/>
    <n v="57.2"/>
    <n v="14"/>
    <n v="5"/>
    <x v="1"/>
    <x v="2"/>
    <x v="13"/>
    <n v="1"/>
    <n v="21"/>
    <n v="220"/>
  </r>
  <r>
    <s v="INELTI-030810-JF-3-2-MAZ"/>
    <s v="Jesus Flores"/>
    <d v="2010-08-03T00:00:00"/>
    <x v="4"/>
    <d v="1899-12-30T12:00:00"/>
    <d v="1899-12-30T12:32:00"/>
    <x v="46"/>
    <n v="2"/>
    <n v="3"/>
    <n v="2"/>
    <x v="1"/>
    <x v="8"/>
    <s v="El Tibo, Isla Natividad Baja California Sur"/>
    <x v="0"/>
    <n v="22.77"/>
    <n v="6.9"/>
    <n v="23.429999999999996"/>
    <n v="7.1"/>
    <n v="23.429999999999996"/>
    <n v="7.1"/>
    <s v="n/d"/>
    <s v="n/d"/>
    <x v="122"/>
    <x v="124"/>
    <n v="57.2"/>
    <n v="14"/>
    <n v="5"/>
    <x v="1"/>
    <x v="2"/>
    <x v="13"/>
    <n v="1"/>
    <n v="21"/>
    <n v="220"/>
  </r>
  <r>
    <s v="INELTI-030810-JF-3-2-MAZ"/>
    <s v="Jesus Flores"/>
    <d v="2010-08-03T00:00:00"/>
    <x v="4"/>
    <d v="1899-12-30T12:00:00"/>
    <d v="1899-12-30T12:32:00"/>
    <x v="46"/>
    <n v="2"/>
    <n v="3"/>
    <n v="2"/>
    <x v="1"/>
    <x v="8"/>
    <s v="El Tibo, Isla Natividad Baja California Sur"/>
    <x v="0"/>
    <n v="22.77"/>
    <n v="6.9"/>
    <n v="23.429999999999996"/>
    <n v="7.1"/>
    <n v="23.429999999999996"/>
    <n v="7.1"/>
    <s v="n/d"/>
    <s v="n/d"/>
    <x v="122"/>
    <x v="124"/>
    <n v="57.2"/>
    <n v="14"/>
    <n v="5"/>
    <x v="1"/>
    <x v="2"/>
    <x v="13"/>
    <n v="1"/>
    <n v="21"/>
    <n v="220"/>
  </r>
  <r>
    <s v="INELTI-030810-JF-3-2-MAZ"/>
    <s v="Jesus Flores"/>
    <d v="2010-08-03T00:00:00"/>
    <x v="4"/>
    <d v="1899-12-30T12:00:00"/>
    <d v="1899-12-30T12:32:00"/>
    <x v="46"/>
    <n v="2"/>
    <n v="3"/>
    <n v="2"/>
    <x v="1"/>
    <x v="8"/>
    <s v="El Tibo, Isla Natividad Baja California Sur"/>
    <x v="0"/>
    <n v="22.77"/>
    <n v="6.9"/>
    <n v="23.429999999999996"/>
    <n v="7.1"/>
    <n v="23.429999999999996"/>
    <n v="7.1"/>
    <s v="n/d"/>
    <s v="n/d"/>
    <x v="122"/>
    <x v="124"/>
    <n v="57.2"/>
    <n v="14"/>
    <n v="5"/>
    <x v="1"/>
    <x v="2"/>
    <x v="16"/>
    <n v="1"/>
    <n v="21"/>
    <n v="220"/>
  </r>
  <r>
    <s v="INELTI-030810-JF-3-2-MAZ"/>
    <s v="Jesus Flores"/>
    <d v="2010-08-03T00:00:00"/>
    <x v="4"/>
    <d v="1899-12-30T12:00:00"/>
    <d v="1899-12-30T12:32:00"/>
    <x v="46"/>
    <n v="2"/>
    <n v="3"/>
    <n v="2"/>
    <x v="1"/>
    <x v="8"/>
    <s v="El Tibo, Isla Natividad Baja California Sur"/>
    <x v="0"/>
    <n v="22.77"/>
    <n v="6.9"/>
    <n v="23.429999999999996"/>
    <n v="7.1"/>
    <n v="23.429999999999996"/>
    <n v="7.1"/>
    <s v="n/d"/>
    <s v="n/d"/>
    <x v="122"/>
    <x v="124"/>
    <n v="57.2"/>
    <n v="14"/>
    <n v="5"/>
    <x v="1"/>
    <x v="2"/>
    <x v="16"/>
    <n v="1"/>
    <n v="21"/>
    <n v="220"/>
  </r>
  <r>
    <s v="INELTI-030810-JF-3-2-MAZ"/>
    <s v="Jesus Flores"/>
    <d v="2010-08-03T00:00:00"/>
    <x v="4"/>
    <d v="1899-12-30T12:00:00"/>
    <d v="1899-12-30T12:32:00"/>
    <x v="46"/>
    <n v="2"/>
    <n v="3"/>
    <n v="2"/>
    <x v="1"/>
    <x v="8"/>
    <s v="El Tibo, Isla Natividad Baja California Sur"/>
    <x v="0"/>
    <n v="22.77"/>
    <n v="6.9"/>
    <n v="23.429999999999996"/>
    <n v="7.1"/>
    <n v="23.429999999999996"/>
    <n v="7.1"/>
    <s v="n/d"/>
    <s v="n/d"/>
    <x v="122"/>
    <x v="124"/>
    <n v="57.2"/>
    <n v="14"/>
    <n v="5"/>
    <x v="1"/>
    <x v="2"/>
    <x v="14"/>
    <n v="1"/>
    <n v="21"/>
    <n v="220"/>
  </r>
  <r>
    <s v="INELTI-030810-JF-3-2-MAZ"/>
    <s v="Jesus Flores"/>
    <d v="2010-08-03T00:00:00"/>
    <x v="4"/>
    <d v="1899-12-30T12:00:00"/>
    <d v="1899-12-30T12:32:00"/>
    <x v="46"/>
    <n v="2"/>
    <n v="3"/>
    <n v="2"/>
    <x v="1"/>
    <x v="8"/>
    <s v="El Tibo, Isla Natividad Baja California Sur"/>
    <x v="0"/>
    <n v="22.77"/>
    <n v="6.9"/>
    <n v="23.429999999999996"/>
    <n v="7.1"/>
    <n v="23.429999999999996"/>
    <n v="7.1"/>
    <s v="n/d"/>
    <s v="n/d"/>
    <x v="122"/>
    <x v="124"/>
    <n v="57.2"/>
    <n v="14"/>
    <n v="5"/>
    <x v="1"/>
    <x v="2"/>
    <x v="14"/>
    <n v="1"/>
    <n v="21"/>
    <n v="220"/>
  </r>
  <r>
    <s v="INELTI-030810-JF-3-2-MAZ"/>
    <s v="Jesus Flores"/>
    <d v="2010-08-03T00:00:00"/>
    <x v="4"/>
    <d v="1899-12-30T12:00:00"/>
    <d v="1899-12-30T12:32:00"/>
    <x v="46"/>
    <n v="2"/>
    <n v="3"/>
    <n v="2"/>
    <x v="1"/>
    <x v="8"/>
    <s v="El Tibo, Isla Natividad Baja California Sur"/>
    <x v="0"/>
    <n v="22.77"/>
    <n v="6.9"/>
    <n v="23.429999999999996"/>
    <n v="7.1"/>
    <n v="23.429999999999996"/>
    <n v="7.1"/>
    <s v="n/d"/>
    <s v="n/d"/>
    <x v="122"/>
    <x v="124"/>
    <n v="57.2"/>
    <n v="14"/>
    <n v="5"/>
    <x v="1"/>
    <x v="2"/>
    <x v="17"/>
    <n v="1"/>
    <n v="21"/>
    <n v="220"/>
  </r>
  <r>
    <s v="INELTI-030810-JF-3-2-MAZ"/>
    <s v="Jesus Flores"/>
    <d v="2010-08-03T00:00:00"/>
    <x v="4"/>
    <d v="1899-12-30T12:00:00"/>
    <d v="1899-12-30T12:32:00"/>
    <x v="46"/>
    <n v="2"/>
    <n v="3"/>
    <n v="2"/>
    <x v="1"/>
    <x v="8"/>
    <s v="El Tibo, Isla Natividad Baja California Sur"/>
    <x v="0"/>
    <n v="22.77"/>
    <n v="6.9"/>
    <n v="23.429999999999996"/>
    <n v="7.1"/>
    <n v="23.429999999999996"/>
    <n v="7.1"/>
    <s v="n/d"/>
    <s v="n/d"/>
    <x v="122"/>
    <x v="124"/>
    <n v="57.2"/>
    <n v="14"/>
    <n v="5"/>
    <x v="1"/>
    <x v="2"/>
    <x v="17"/>
    <n v="1"/>
    <n v="21"/>
    <n v="220"/>
  </r>
  <r>
    <s v="INELTI-030810-JF-3-2-MAZ"/>
    <s v="Jesus Flores"/>
    <d v="2010-08-03T00:00:00"/>
    <x v="4"/>
    <d v="1899-12-30T12:00:00"/>
    <d v="1899-12-30T12:32:00"/>
    <x v="46"/>
    <n v="2"/>
    <n v="3"/>
    <n v="2"/>
    <x v="1"/>
    <x v="8"/>
    <s v="El Tibo, Isla Natividad Baja California Sur"/>
    <x v="0"/>
    <n v="22.77"/>
    <n v="6.9"/>
    <n v="23.429999999999996"/>
    <n v="7.1"/>
    <n v="23.429999999999996"/>
    <n v="7.1"/>
    <s v="n/d"/>
    <s v="n/d"/>
    <x v="122"/>
    <x v="124"/>
    <n v="57.2"/>
    <n v="14"/>
    <n v="5"/>
    <x v="1"/>
    <x v="2"/>
    <x v="18"/>
    <n v="1"/>
    <n v="21"/>
    <n v="220"/>
  </r>
  <r>
    <s v="INELTI-030810-JF-3-2-MAZ"/>
    <s v="Jesus Flores"/>
    <d v="2010-08-03T00:00:00"/>
    <x v="4"/>
    <d v="1899-12-30T12:00:00"/>
    <d v="1899-12-30T12:32:00"/>
    <x v="46"/>
    <n v="2"/>
    <n v="3"/>
    <n v="2"/>
    <x v="1"/>
    <x v="8"/>
    <s v="El Tibo, Isla Natividad Baja California Sur"/>
    <x v="0"/>
    <n v="22.77"/>
    <n v="6.9"/>
    <n v="23.429999999999996"/>
    <n v="7.1"/>
    <n v="23.429999999999996"/>
    <n v="7.1"/>
    <s v="n/d"/>
    <s v="n/d"/>
    <x v="122"/>
    <x v="124"/>
    <n v="57.2"/>
    <n v="14"/>
    <n v="5"/>
    <x v="1"/>
    <x v="3"/>
    <x v="13"/>
    <n v="1"/>
    <n v="28"/>
    <n v="220"/>
  </r>
  <r>
    <s v="INELTI-030810-JF-3-2-MAZ"/>
    <s v="Jesus Flores"/>
    <d v="2010-08-03T00:00:00"/>
    <x v="4"/>
    <d v="1899-12-30T12:00:00"/>
    <d v="1899-12-30T12:32:00"/>
    <x v="46"/>
    <n v="2"/>
    <n v="3"/>
    <n v="2"/>
    <x v="1"/>
    <x v="8"/>
    <s v="El Tibo, Isla Natividad Baja California Sur"/>
    <x v="0"/>
    <n v="22.77"/>
    <n v="6.9"/>
    <n v="23.429999999999996"/>
    <n v="7.1"/>
    <n v="23.429999999999996"/>
    <n v="7.1"/>
    <s v="n/d"/>
    <s v="n/d"/>
    <x v="122"/>
    <x v="124"/>
    <n v="57.2"/>
    <n v="14"/>
    <n v="5"/>
    <x v="1"/>
    <x v="3"/>
    <x v="16"/>
    <n v="1"/>
    <n v="28"/>
    <n v="220"/>
  </r>
  <r>
    <s v="INELTI-030810-JF-3-2-MAZ"/>
    <s v="Jesus Flores"/>
    <d v="2010-08-03T00:00:00"/>
    <x v="4"/>
    <d v="1899-12-30T12:00:00"/>
    <d v="1899-12-30T12:32:00"/>
    <x v="46"/>
    <n v="2"/>
    <n v="3"/>
    <n v="2"/>
    <x v="1"/>
    <x v="8"/>
    <s v="El Tibo, Isla Natividad Baja California Sur"/>
    <x v="0"/>
    <n v="22.77"/>
    <n v="6.9"/>
    <n v="23.429999999999996"/>
    <n v="7.1"/>
    <n v="23.429999999999996"/>
    <n v="7.1"/>
    <s v="n/d"/>
    <s v="n/d"/>
    <x v="122"/>
    <x v="124"/>
    <n v="57.2"/>
    <n v="14"/>
    <n v="5"/>
    <x v="1"/>
    <x v="3"/>
    <x v="16"/>
    <n v="1"/>
    <n v="28"/>
    <n v="220"/>
  </r>
  <r>
    <s v="INELTI-030810-JF-3-2-MAZ"/>
    <s v="Jesus Flores"/>
    <d v="2010-08-03T00:00:00"/>
    <x v="4"/>
    <d v="1899-12-30T12:00:00"/>
    <d v="1899-12-30T12:32:00"/>
    <x v="46"/>
    <n v="2"/>
    <n v="3"/>
    <n v="2"/>
    <x v="1"/>
    <x v="8"/>
    <s v="El Tibo, Isla Natividad Baja California Sur"/>
    <x v="0"/>
    <n v="22.77"/>
    <n v="6.9"/>
    <n v="23.429999999999996"/>
    <n v="7.1"/>
    <n v="23.429999999999996"/>
    <n v="7.1"/>
    <s v="n/d"/>
    <s v="n/d"/>
    <x v="122"/>
    <x v="124"/>
    <n v="57.2"/>
    <n v="14"/>
    <n v="5"/>
    <x v="1"/>
    <x v="3"/>
    <x v="14"/>
    <n v="1"/>
    <n v="28"/>
    <n v="220"/>
  </r>
  <r>
    <s v="INELTI-030810-JF-3-2-MAZ"/>
    <s v="Jesus Flores"/>
    <d v="2010-08-03T00:00:00"/>
    <x v="4"/>
    <d v="1899-12-30T12:00:00"/>
    <d v="1899-12-30T12:32:00"/>
    <x v="46"/>
    <n v="2"/>
    <n v="3"/>
    <n v="2"/>
    <x v="1"/>
    <x v="8"/>
    <s v="El Tibo, Isla Natividad Baja California Sur"/>
    <x v="0"/>
    <n v="22.77"/>
    <n v="6.9"/>
    <n v="23.429999999999996"/>
    <n v="7.1"/>
    <n v="23.429999999999996"/>
    <n v="7.1"/>
    <s v="n/d"/>
    <s v="n/d"/>
    <x v="122"/>
    <x v="124"/>
    <n v="57.2"/>
    <n v="14"/>
    <n v="5"/>
    <x v="1"/>
    <x v="4"/>
    <x v="11"/>
    <n v="1"/>
    <n v="31"/>
    <n v="220"/>
  </r>
  <r>
    <s v="INELTI-030810-JF-3-2-MAZ"/>
    <s v="Jesus Flores"/>
    <d v="2010-08-03T00:00:00"/>
    <x v="4"/>
    <d v="1899-12-30T12:00:00"/>
    <d v="1899-12-30T12:32:00"/>
    <x v="46"/>
    <n v="2"/>
    <n v="3"/>
    <n v="2"/>
    <x v="1"/>
    <x v="8"/>
    <s v="El Tibo, Isla Natividad Baja California Sur"/>
    <x v="0"/>
    <n v="22.77"/>
    <n v="6.9"/>
    <n v="23.429999999999996"/>
    <n v="7.1"/>
    <n v="23.429999999999996"/>
    <n v="7.1"/>
    <s v="n/d"/>
    <s v="n/d"/>
    <x v="122"/>
    <x v="124"/>
    <n v="57.2"/>
    <n v="14"/>
    <n v="5"/>
    <x v="1"/>
    <x v="4"/>
    <x v="12"/>
    <n v="1"/>
    <n v="31"/>
    <n v="220"/>
  </r>
  <r>
    <s v="INELTI-030810-JF-3-2-MAZ"/>
    <s v="Jesus Flores"/>
    <d v="2010-08-03T00:00:00"/>
    <x v="4"/>
    <d v="1899-12-30T12:00:00"/>
    <d v="1899-12-30T12:32:00"/>
    <x v="46"/>
    <n v="2"/>
    <n v="3"/>
    <n v="2"/>
    <x v="1"/>
    <x v="8"/>
    <s v="El Tibo, Isla Natividad Baja California Sur"/>
    <x v="0"/>
    <n v="22.77"/>
    <n v="6.9"/>
    <n v="23.429999999999996"/>
    <n v="7.1"/>
    <n v="23.429999999999996"/>
    <n v="7.1"/>
    <s v="n/d"/>
    <s v="n/d"/>
    <x v="122"/>
    <x v="124"/>
    <n v="57.2"/>
    <n v="14"/>
    <n v="5"/>
    <x v="1"/>
    <x v="4"/>
    <x v="12"/>
    <n v="1"/>
    <n v="31"/>
    <n v="220"/>
  </r>
  <r>
    <s v="INELTI-030810-JF-3-2-MAZ"/>
    <s v="Jesus Flores"/>
    <d v="2010-08-03T00:00:00"/>
    <x v="4"/>
    <d v="1899-12-30T12:00:00"/>
    <d v="1899-12-30T12:32:00"/>
    <x v="46"/>
    <n v="2"/>
    <n v="3"/>
    <n v="2"/>
    <x v="1"/>
    <x v="8"/>
    <s v="El Tibo, Isla Natividad Baja California Sur"/>
    <x v="0"/>
    <n v="22.77"/>
    <n v="6.9"/>
    <n v="23.429999999999996"/>
    <n v="7.1"/>
    <n v="23.429999999999996"/>
    <n v="7.1"/>
    <s v="n/d"/>
    <s v="n/d"/>
    <x v="122"/>
    <x v="124"/>
    <n v="57.2"/>
    <n v="14"/>
    <n v="5"/>
    <x v="1"/>
    <x v="4"/>
    <x v="13"/>
    <n v="1"/>
    <n v="31"/>
    <n v="220"/>
  </r>
  <r>
    <s v="INELTI-030810-JF-3-2-MAZ"/>
    <s v="Jesus Flores"/>
    <d v="2010-08-03T00:00:00"/>
    <x v="4"/>
    <d v="1899-12-30T12:00:00"/>
    <d v="1899-12-30T12:32:00"/>
    <x v="46"/>
    <n v="2"/>
    <n v="3"/>
    <n v="2"/>
    <x v="1"/>
    <x v="8"/>
    <s v="El Tibo, Isla Natividad Baja California Sur"/>
    <x v="0"/>
    <n v="22.77"/>
    <n v="6.9"/>
    <n v="23.429999999999996"/>
    <n v="7.1"/>
    <n v="23.429999999999996"/>
    <n v="7.1"/>
    <s v="n/d"/>
    <s v="n/d"/>
    <x v="122"/>
    <x v="124"/>
    <n v="57.2"/>
    <n v="14"/>
    <n v="5"/>
    <x v="1"/>
    <x v="4"/>
    <x v="13"/>
    <n v="1"/>
    <n v="31"/>
    <n v="220"/>
  </r>
  <r>
    <s v="INELTI-030810-AG-3-3-MAZ"/>
    <s v="Alonso Grosso"/>
    <d v="2010-08-03T00:00:00"/>
    <x v="4"/>
    <d v="1899-12-30T11:59:00"/>
    <d v="1899-12-30T12:27:00"/>
    <x v="39"/>
    <n v="2"/>
    <n v="3"/>
    <n v="3"/>
    <x v="2"/>
    <x v="8"/>
    <s v="El Tibo, Isla Natividad Baja California Sur"/>
    <x v="0"/>
    <n v="19.799999999999997"/>
    <n v="6"/>
    <n v="23.099999999999998"/>
    <n v="7"/>
    <n v="23.099999999999998"/>
    <n v="7"/>
    <s v="n/d"/>
    <s v="n/d"/>
    <x v="122"/>
    <x v="124"/>
    <n v="57.2"/>
    <n v="14"/>
    <n v="5"/>
    <x v="1"/>
    <x v="1"/>
    <x v="8"/>
    <n v="1"/>
    <n v="5"/>
    <s v="n/d"/>
  </r>
  <r>
    <s v="INELTI-030810-AG-3-3-MAZ"/>
    <s v="Alonso Grosso"/>
    <d v="2010-08-03T00:00:00"/>
    <x v="4"/>
    <d v="1899-12-30T11:59:00"/>
    <d v="1899-12-30T12:27:00"/>
    <x v="39"/>
    <n v="2"/>
    <n v="3"/>
    <n v="3"/>
    <x v="2"/>
    <x v="8"/>
    <s v="El Tibo, Isla Natividad Baja California Sur"/>
    <x v="0"/>
    <n v="19.799999999999997"/>
    <n v="6"/>
    <n v="23.099999999999998"/>
    <n v="7"/>
    <n v="23.099999999999998"/>
    <n v="7"/>
    <s v="n/d"/>
    <s v="n/d"/>
    <x v="122"/>
    <x v="124"/>
    <n v="57.2"/>
    <n v="14"/>
    <n v="5"/>
    <x v="1"/>
    <x v="1"/>
    <x v="9"/>
    <n v="1"/>
    <n v="5"/>
    <s v="n/d"/>
  </r>
  <r>
    <s v="INELTI-030810-AG-3-3-MAZ"/>
    <s v="Alonso Grosso"/>
    <d v="2010-08-03T00:00:00"/>
    <x v="4"/>
    <d v="1899-12-30T11:59:00"/>
    <d v="1899-12-30T12:27:00"/>
    <x v="39"/>
    <n v="2"/>
    <n v="3"/>
    <n v="3"/>
    <x v="2"/>
    <x v="8"/>
    <s v="El Tibo, Isla Natividad Baja California Sur"/>
    <x v="0"/>
    <n v="19.799999999999997"/>
    <n v="6"/>
    <n v="23.099999999999998"/>
    <n v="7"/>
    <n v="23.099999999999998"/>
    <n v="7"/>
    <s v="n/d"/>
    <s v="n/d"/>
    <x v="122"/>
    <x v="124"/>
    <n v="57.2"/>
    <n v="14"/>
    <n v="5"/>
    <x v="1"/>
    <x v="1"/>
    <x v="10"/>
    <n v="1"/>
    <n v="5"/>
    <s v="n/d"/>
  </r>
  <r>
    <s v="INELTI-030810-AG-3-3-MAZ"/>
    <s v="Alonso Grosso"/>
    <d v="2010-08-03T00:00:00"/>
    <x v="4"/>
    <d v="1899-12-30T11:59:00"/>
    <d v="1899-12-30T12:27:00"/>
    <x v="39"/>
    <n v="2"/>
    <n v="3"/>
    <n v="3"/>
    <x v="2"/>
    <x v="8"/>
    <s v="El Tibo, Isla Natividad Baja California Sur"/>
    <x v="0"/>
    <n v="19.799999999999997"/>
    <n v="6"/>
    <n v="23.099999999999998"/>
    <n v="7"/>
    <n v="23.099999999999998"/>
    <n v="7"/>
    <s v="n/d"/>
    <s v="n/d"/>
    <x v="122"/>
    <x v="124"/>
    <n v="57.2"/>
    <n v="14"/>
    <n v="5"/>
    <x v="1"/>
    <x v="1"/>
    <x v="11"/>
    <n v="1"/>
    <n v="5"/>
    <s v="n/d"/>
  </r>
  <r>
    <s v="INELTR-030810-AR-1-1-MAZ"/>
    <s v="Alonso Ramirez"/>
    <d v="2010-08-03T00:00:00"/>
    <x v="4"/>
    <d v="1899-12-30T09:25:00"/>
    <d v="1899-12-30T09:55:00"/>
    <x v="17"/>
    <n v="2"/>
    <n v="1"/>
    <n v="1"/>
    <x v="0"/>
    <x v="9"/>
    <s v="El Triangulo, Isla Natividad Baja California Sur"/>
    <x v="0"/>
    <n v="55.109999999999992"/>
    <n v="16.7"/>
    <n v="52.8"/>
    <n v="16"/>
    <n v="55.109999999999992"/>
    <n v="16.7"/>
    <s v="n/d"/>
    <s v="n/d"/>
    <x v="123"/>
    <x v="125"/>
    <n v="53.6"/>
    <n v="12"/>
    <n v="4"/>
    <x v="1"/>
    <x v="25"/>
    <x v="23"/>
    <n v="0"/>
    <m/>
    <n v="30"/>
  </r>
  <r>
    <s v="INELTR-030810-AR-1-1-MAM"/>
    <s v="Alonso Ramirez"/>
    <d v="2010-08-03T00:00:00"/>
    <x v="4"/>
    <d v="1899-12-30T09:25:00"/>
    <d v="1899-12-30T09:55:00"/>
    <x v="17"/>
    <n v="2"/>
    <n v="1"/>
    <n v="1"/>
    <x v="0"/>
    <x v="9"/>
    <s v="El Triangulo, Isla Natividad Baja California Sur"/>
    <x v="0"/>
    <n v="55.109999999999992"/>
    <n v="16.7"/>
    <n v="52.8"/>
    <n v="16"/>
    <n v="55.109999999999992"/>
    <n v="16.7"/>
    <s v="n/d"/>
    <s v="n/d"/>
    <x v="123"/>
    <x v="125"/>
    <n v="53.6"/>
    <n v="12"/>
    <n v="4"/>
    <x v="1"/>
    <x v="25"/>
    <x v="23"/>
    <n v="0"/>
    <m/>
    <n v="30"/>
  </r>
  <r>
    <s v="INELTR-030810-JH-1-2-MAM"/>
    <s v="Juan Hernandez"/>
    <d v="2010-08-03T00:00:00"/>
    <x v="4"/>
    <d v="1899-12-30T09:20:00"/>
    <d v="1899-12-30T09:45:00"/>
    <x v="45"/>
    <n v="2"/>
    <n v="1"/>
    <n v="2"/>
    <x v="1"/>
    <x v="9"/>
    <s v="El Triangulo, Isla Natividad Baja California Sur"/>
    <x v="0"/>
    <n v="57.419999999999995"/>
    <n v="17.399999999999999"/>
    <n v="52.8"/>
    <n v="16"/>
    <n v="57.419999999999995"/>
    <n v="17.399999999999999"/>
    <s v="n/d"/>
    <s v="n/d"/>
    <x v="123"/>
    <x v="125"/>
    <n v="53.6"/>
    <n v="12"/>
    <n v="4"/>
    <x v="0"/>
    <x v="1"/>
    <x v="7"/>
    <n v="1"/>
    <n v="5"/>
    <n v="30"/>
  </r>
  <r>
    <s v="INELTR-030810-JH-1-2-MAM"/>
    <s v="Juan Hernandez"/>
    <d v="2010-08-03T00:00:00"/>
    <x v="4"/>
    <d v="1899-12-30T09:20:00"/>
    <d v="1899-12-30T09:45:00"/>
    <x v="45"/>
    <n v="2"/>
    <n v="1"/>
    <n v="2"/>
    <x v="1"/>
    <x v="9"/>
    <s v="El Triangulo, Isla Natividad Baja California Sur"/>
    <x v="0"/>
    <n v="57.419999999999995"/>
    <n v="17.399999999999999"/>
    <n v="52.8"/>
    <n v="16"/>
    <n v="57.419999999999995"/>
    <n v="17.399999999999999"/>
    <s v="n/d"/>
    <s v="n/d"/>
    <x v="123"/>
    <x v="125"/>
    <n v="53.6"/>
    <n v="12"/>
    <n v="4"/>
    <x v="0"/>
    <x v="2"/>
    <x v="5"/>
    <n v="1"/>
    <n v="8"/>
    <n v="30"/>
  </r>
  <r>
    <s v="INELTR-030810-JH-1-2-MAM"/>
    <s v="Juan Hernandez"/>
    <d v="2010-08-03T00:00:00"/>
    <x v="4"/>
    <d v="1899-12-30T09:20:00"/>
    <d v="1899-12-30T09:45:00"/>
    <x v="45"/>
    <n v="2"/>
    <n v="1"/>
    <n v="2"/>
    <x v="1"/>
    <x v="9"/>
    <s v="El Triangulo, Isla Natividad Baja California Sur"/>
    <x v="0"/>
    <n v="57.419999999999995"/>
    <n v="17.399999999999999"/>
    <n v="52.8"/>
    <n v="16"/>
    <n v="57.419999999999995"/>
    <n v="17.399999999999999"/>
    <s v="n/d"/>
    <s v="n/d"/>
    <x v="123"/>
    <x v="125"/>
    <n v="53.6"/>
    <n v="12"/>
    <n v="4"/>
    <x v="0"/>
    <x v="3"/>
    <x v="4"/>
    <n v="1"/>
    <n v="10"/>
    <n v="30"/>
  </r>
  <r>
    <s v="INELTR-030810-JH-1-2-MAZ"/>
    <s v="Juan Hernandez"/>
    <d v="2010-08-03T00:00:00"/>
    <x v="4"/>
    <d v="1899-12-30T09:20:00"/>
    <d v="1899-12-30T09:45:00"/>
    <x v="45"/>
    <n v="2"/>
    <n v="1"/>
    <n v="2"/>
    <x v="1"/>
    <x v="9"/>
    <s v="El Triangulo, Isla Natividad Baja California Sur"/>
    <x v="0"/>
    <n v="57.419999999999995"/>
    <n v="17.399999999999999"/>
    <n v="52.8"/>
    <n v="16"/>
    <n v="57.419999999999995"/>
    <n v="17.399999999999999"/>
    <s v="n/d"/>
    <s v="n/d"/>
    <x v="123"/>
    <x v="125"/>
    <n v="53.6"/>
    <n v="12"/>
    <n v="4"/>
    <x v="1"/>
    <x v="25"/>
    <x v="23"/>
    <n v="0"/>
    <m/>
    <n v="30"/>
  </r>
  <r>
    <s v="INELTR-030810-AZ-1-3-MAZ"/>
    <s v="Roberto Vazquez"/>
    <d v="2010-08-03T00:00:00"/>
    <x v="4"/>
    <d v="1899-12-30T09:12:00"/>
    <d v="1899-12-30T09:43:00"/>
    <x v="32"/>
    <n v="2"/>
    <n v="1"/>
    <n v="3"/>
    <x v="2"/>
    <x v="9"/>
    <s v="El Triangulo, Isla Natividad Baja California Sur"/>
    <x v="0"/>
    <n v="48.839999999999996"/>
    <n v="14.8"/>
    <n v="46.199999999999996"/>
    <n v="14"/>
    <n v="48.839999999999996"/>
    <n v="14.8"/>
    <s v="n/d"/>
    <s v="n/d"/>
    <x v="124"/>
    <x v="126"/>
    <n v="53.6"/>
    <n v="12"/>
    <n v="4"/>
    <x v="1"/>
    <x v="25"/>
    <x v="23"/>
    <n v="0"/>
    <m/>
    <n v="240"/>
  </r>
  <r>
    <s v="INELTR-030810-AZ-1-3-MAZ"/>
    <s v="Roberto Vazquez"/>
    <d v="2010-08-03T00:00:00"/>
    <x v="4"/>
    <d v="1899-12-30T09:12:00"/>
    <d v="1899-12-30T09:43:00"/>
    <x v="32"/>
    <n v="2"/>
    <n v="1"/>
    <n v="3"/>
    <x v="2"/>
    <x v="9"/>
    <s v="El Triangulo, Isla Natividad Baja California Sur"/>
    <x v="0"/>
    <n v="48.839999999999996"/>
    <n v="14.8"/>
    <n v="46.199999999999996"/>
    <n v="14"/>
    <n v="48.839999999999996"/>
    <n v="14.8"/>
    <s v="n/d"/>
    <s v="n/d"/>
    <x v="124"/>
    <x v="126"/>
    <n v="53.6"/>
    <n v="12"/>
    <n v="4"/>
    <x v="0"/>
    <x v="1"/>
    <x v="6"/>
    <n v="1"/>
    <n v="7"/>
    <n v="240"/>
  </r>
  <r>
    <s v="INELTR-030810-AZ-1-3-MAZ"/>
    <s v="Roberto Vazquez"/>
    <d v="2010-08-03T00:00:00"/>
    <x v="4"/>
    <d v="1899-12-30T09:12:00"/>
    <d v="1899-12-30T09:43:00"/>
    <x v="32"/>
    <n v="2"/>
    <n v="1"/>
    <n v="3"/>
    <x v="2"/>
    <x v="9"/>
    <s v="El Triangulo, Isla Natividad Baja California Sur"/>
    <x v="0"/>
    <n v="48.839999999999996"/>
    <n v="14.8"/>
    <n v="46.199999999999996"/>
    <n v="14"/>
    <n v="48.839999999999996"/>
    <n v="14.8"/>
    <s v="n/d"/>
    <s v="n/d"/>
    <x v="124"/>
    <x v="126"/>
    <n v="53.6"/>
    <n v="12"/>
    <n v="4"/>
    <x v="0"/>
    <x v="1"/>
    <x v="9"/>
    <n v="1"/>
    <n v="7"/>
    <n v="240"/>
  </r>
  <r>
    <s v="INELTR-030810-AZ-1-3-MAZ"/>
    <s v="Roberto Vazquez"/>
    <d v="2010-08-03T00:00:00"/>
    <x v="4"/>
    <d v="1899-12-30T09:12:00"/>
    <d v="1899-12-30T09:43:00"/>
    <x v="32"/>
    <n v="2"/>
    <n v="1"/>
    <n v="3"/>
    <x v="2"/>
    <x v="9"/>
    <s v="El Triangulo, Isla Natividad Baja California Sur"/>
    <x v="0"/>
    <n v="48.839999999999996"/>
    <n v="14.8"/>
    <n v="46.199999999999996"/>
    <n v="14"/>
    <n v="48.839999999999996"/>
    <n v="14.8"/>
    <s v="n/d"/>
    <s v="n/d"/>
    <x v="124"/>
    <x v="126"/>
    <n v="53.6"/>
    <n v="12"/>
    <n v="4"/>
    <x v="0"/>
    <x v="2"/>
    <x v="12"/>
    <n v="1"/>
    <n v="9"/>
    <n v="240"/>
  </r>
  <r>
    <s v="INELTR-030810-AZ-1-3-MAZ"/>
    <s v="Roberto Vazquez"/>
    <d v="2010-08-03T00:00:00"/>
    <x v="4"/>
    <d v="1899-12-30T09:12:00"/>
    <d v="1899-12-30T09:43:00"/>
    <x v="32"/>
    <n v="2"/>
    <n v="1"/>
    <n v="3"/>
    <x v="2"/>
    <x v="9"/>
    <s v="El Triangulo, Isla Natividad Baja California Sur"/>
    <x v="0"/>
    <n v="48.839999999999996"/>
    <n v="14.8"/>
    <n v="46.199999999999996"/>
    <n v="14"/>
    <n v="48.839999999999996"/>
    <n v="14.8"/>
    <s v="n/d"/>
    <s v="n/d"/>
    <x v="124"/>
    <x v="126"/>
    <n v="53.6"/>
    <n v="12"/>
    <n v="4"/>
    <x v="0"/>
    <x v="2"/>
    <x v="13"/>
    <n v="1"/>
    <n v="9"/>
    <n v="240"/>
  </r>
  <r>
    <s v="INELTR-030810-RV-1-4-MAM"/>
    <s v="Roberto Vazquez"/>
    <d v="2010-08-03T00:00:00"/>
    <x v="4"/>
    <d v="1899-12-30T09:12:00"/>
    <d v="1899-12-30T09:43:00"/>
    <x v="32"/>
    <n v="2"/>
    <n v="1"/>
    <n v="4"/>
    <x v="3"/>
    <x v="9"/>
    <s v="El Triangulo, Isla Natividad Baja California Sur"/>
    <x v="0"/>
    <n v="49.83"/>
    <n v="15.1"/>
    <n v="56.099999999999994"/>
    <n v="17"/>
    <n v="56.099999999999994"/>
    <n v="17"/>
    <s v="n/d"/>
    <s v="n/d"/>
    <x v="124"/>
    <x v="126"/>
    <n v="53.6"/>
    <n v="12"/>
    <n v="4"/>
    <x v="0"/>
    <x v="1"/>
    <x v="13"/>
    <n v="1"/>
    <n v="6"/>
    <n v="240"/>
  </r>
  <r>
    <s v="INELTR-030810-RV-1-4-MAM"/>
    <s v="Roberto Vazquez"/>
    <d v="2010-08-03T00:00:00"/>
    <x v="4"/>
    <d v="1899-12-30T09:12:00"/>
    <d v="1899-12-30T09:43:00"/>
    <x v="32"/>
    <n v="2"/>
    <n v="1"/>
    <n v="4"/>
    <x v="3"/>
    <x v="9"/>
    <s v="El Triangulo, Isla Natividad Baja California Sur"/>
    <x v="0"/>
    <n v="49.83"/>
    <n v="15.1"/>
    <n v="56.099999999999994"/>
    <n v="17"/>
    <n v="56.099999999999994"/>
    <n v="17"/>
    <s v="n/d"/>
    <s v="n/d"/>
    <x v="124"/>
    <x v="126"/>
    <n v="53.6"/>
    <n v="12"/>
    <n v="4"/>
    <x v="0"/>
    <x v="2"/>
    <x v="9"/>
    <n v="1"/>
    <n v="13"/>
    <n v="60"/>
  </r>
  <r>
    <s v="INELTR-030810-RV-1-4-MAM"/>
    <s v="Roberto Vazquez"/>
    <d v="2010-08-03T00:00:00"/>
    <x v="4"/>
    <d v="1899-12-30T09:12:00"/>
    <d v="1899-12-30T09:43:00"/>
    <x v="32"/>
    <n v="2"/>
    <n v="1"/>
    <n v="4"/>
    <x v="3"/>
    <x v="9"/>
    <s v="El Triangulo, Isla Natividad Baja California Sur"/>
    <x v="0"/>
    <n v="49.83"/>
    <n v="15.1"/>
    <n v="56.099999999999994"/>
    <n v="17"/>
    <n v="56.099999999999994"/>
    <n v="17"/>
    <s v="n/d"/>
    <s v="n/d"/>
    <x v="124"/>
    <x v="126"/>
    <n v="53.6"/>
    <n v="12"/>
    <n v="4"/>
    <x v="0"/>
    <x v="3"/>
    <x v="11"/>
    <n v="1"/>
    <n v="15"/>
    <n v="60"/>
  </r>
  <r>
    <s v="INELTR-030810-RV-1-4-MAM"/>
    <s v="Roberto Vazquez"/>
    <d v="2010-08-03T00:00:00"/>
    <x v="4"/>
    <d v="1899-12-30T09:12:00"/>
    <d v="1899-12-30T09:43:00"/>
    <x v="32"/>
    <n v="2"/>
    <n v="1"/>
    <n v="4"/>
    <x v="3"/>
    <x v="9"/>
    <s v="El Triangulo, Isla Natividad Baja California Sur"/>
    <x v="0"/>
    <n v="49.83"/>
    <n v="15.1"/>
    <n v="56.099999999999994"/>
    <n v="17"/>
    <n v="56.099999999999994"/>
    <n v="17"/>
    <s v="n/d"/>
    <s v="n/d"/>
    <x v="124"/>
    <x v="126"/>
    <n v="53.6"/>
    <n v="12"/>
    <n v="4"/>
    <x v="0"/>
    <x v="4"/>
    <x v="9"/>
    <n v="1"/>
    <n v="21"/>
    <n v="60"/>
  </r>
  <r>
    <s v="INELTR-030810-RV-1-4-MAM"/>
    <s v="Roberto Vazquez"/>
    <d v="2010-08-03T00:00:00"/>
    <x v="4"/>
    <d v="1899-12-30T09:12:00"/>
    <d v="1899-12-30T09:43:00"/>
    <x v="32"/>
    <n v="2"/>
    <n v="1"/>
    <n v="4"/>
    <x v="3"/>
    <x v="9"/>
    <s v="El Triangulo, Isla Natividad Baja California Sur"/>
    <x v="0"/>
    <n v="49.83"/>
    <n v="15.1"/>
    <n v="56.099999999999994"/>
    <n v="17"/>
    <n v="56.099999999999994"/>
    <n v="17"/>
    <s v="n/d"/>
    <s v="n/d"/>
    <x v="124"/>
    <x v="126"/>
    <n v="53.6"/>
    <n v="12"/>
    <n v="4"/>
    <x v="0"/>
    <x v="5"/>
    <x v="12"/>
    <n v="1"/>
    <n v="29"/>
    <n v="60"/>
  </r>
  <r>
    <s v="INELTR-030810-RV-1-4-MAM"/>
    <s v="Roberto Vazquez"/>
    <d v="2010-08-03T00:00:00"/>
    <x v="4"/>
    <d v="1899-12-30T09:12:00"/>
    <d v="1899-12-30T09:43:00"/>
    <x v="32"/>
    <n v="2"/>
    <n v="1"/>
    <n v="4"/>
    <x v="3"/>
    <x v="9"/>
    <s v="El Triangulo, Isla Natividad Baja California Sur"/>
    <x v="0"/>
    <n v="49.83"/>
    <n v="15.1"/>
    <n v="56.099999999999994"/>
    <n v="17"/>
    <n v="56.099999999999994"/>
    <n v="17"/>
    <s v="n/d"/>
    <s v="n/d"/>
    <x v="124"/>
    <x v="126"/>
    <n v="53.6"/>
    <n v="12"/>
    <n v="4"/>
    <x v="0"/>
    <x v="6"/>
    <x v="13"/>
    <n v="1"/>
    <n v="29"/>
    <n v="60"/>
  </r>
  <r>
    <s v="INELTR-030810-RV-1-4-MAZ"/>
    <s v="Roberto Vazquez"/>
    <d v="2010-08-03T00:00:00"/>
    <x v="4"/>
    <d v="1899-12-30T09:12:00"/>
    <d v="1899-12-30T09:43:00"/>
    <x v="32"/>
    <n v="2"/>
    <n v="1"/>
    <n v="4"/>
    <x v="3"/>
    <x v="9"/>
    <s v="El Triangulo, Isla Natividad Baja California Sur"/>
    <x v="0"/>
    <n v="49.83"/>
    <n v="15.1"/>
    <n v="56.099999999999994"/>
    <n v="17"/>
    <n v="56.099999999999994"/>
    <n v="17"/>
    <s v="n/d"/>
    <s v="n/d"/>
    <x v="124"/>
    <x v="126"/>
    <n v="53.6"/>
    <n v="12"/>
    <n v="4"/>
    <x v="1"/>
    <x v="25"/>
    <x v="23"/>
    <n v="0"/>
    <m/>
    <n v="60"/>
  </r>
  <r>
    <s v="INLAVE-030810-RV-2-1-MAM"/>
    <s v="Roberto Vazquez"/>
    <d v="2010-08-03T00:00:00"/>
    <x v="4"/>
    <d v="1899-12-30T10:25:00"/>
    <d v="1899-12-30T11:00:00"/>
    <x v="35"/>
    <n v="2"/>
    <n v="2"/>
    <n v="1"/>
    <x v="0"/>
    <x v="10"/>
    <s v="La Vela, Isla Natividad Baja California Sur"/>
    <x v="0"/>
    <n v="35.64"/>
    <n v="10.8"/>
    <n v="26.4"/>
    <n v="8"/>
    <n v="35.64"/>
    <n v="10.8"/>
    <s v="n/d"/>
    <s v="n/d"/>
    <x v="125"/>
    <x v="127"/>
    <n v="53.6"/>
    <n v="12"/>
    <n v="4"/>
    <x v="0"/>
    <x v="1"/>
    <x v="10"/>
    <n v="1"/>
    <n v="7"/>
    <n v="90"/>
  </r>
  <r>
    <s v="INLAVE-030810-RV-2-1-MAM"/>
    <s v="Roberto Vazquez"/>
    <d v="2010-08-03T00:00:00"/>
    <x v="4"/>
    <d v="1899-12-30T10:25:00"/>
    <d v="1899-12-30T11:00:00"/>
    <x v="35"/>
    <n v="2"/>
    <n v="2"/>
    <n v="1"/>
    <x v="0"/>
    <x v="10"/>
    <s v="La Vela, Isla Natividad Baja California Sur"/>
    <x v="0"/>
    <n v="35.64"/>
    <n v="10.8"/>
    <n v="26.4"/>
    <n v="8"/>
    <n v="35.64"/>
    <n v="10.8"/>
    <s v="n/d"/>
    <s v="n/d"/>
    <x v="125"/>
    <x v="127"/>
    <n v="53.6"/>
    <n v="12"/>
    <n v="4"/>
    <x v="0"/>
    <x v="2"/>
    <x v="13"/>
    <n v="1"/>
    <n v="9"/>
    <n v="90"/>
  </r>
  <r>
    <s v="INLAVE-030810-RV-2-1-MAM"/>
    <s v="Roberto Vazquez"/>
    <d v="2010-08-03T00:00:00"/>
    <x v="4"/>
    <d v="1899-12-30T10:25:00"/>
    <d v="1899-12-30T11:00:00"/>
    <x v="35"/>
    <n v="2"/>
    <n v="2"/>
    <n v="1"/>
    <x v="0"/>
    <x v="10"/>
    <s v="La Vela, Isla Natividad Baja California Sur"/>
    <x v="0"/>
    <n v="35.64"/>
    <n v="10.8"/>
    <n v="26.4"/>
    <n v="8"/>
    <n v="35.64"/>
    <n v="10.8"/>
    <s v="n/d"/>
    <s v="n/d"/>
    <x v="125"/>
    <x v="127"/>
    <n v="53.6"/>
    <n v="12"/>
    <n v="4"/>
    <x v="0"/>
    <x v="3"/>
    <x v="8"/>
    <n v="1"/>
    <n v="12"/>
    <n v="90"/>
  </r>
  <r>
    <s v="INLAVE-030810-RV-2-1-MAM"/>
    <s v="Roberto Vazquez"/>
    <d v="2010-08-03T00:00:00"/>
    <x v="4"/>
    <d v="1899-12-30T10:25:00"/>
    <d v="1899-12-30T11:00:00"/>
    <x v="35"/>
    <n v="2"/>
    <n v="2"/>
    <n v="1"/>
    <x v="0"/>
    <x v="10"/>
    <s v="La Vela, Isla Natividad Baja California Sur"/>
    <x v="0"/>
    <n v="35.64"/>
    <n v="10.8"/>
    <n v="26.4"/>
    <n v="8"/>
    <n v="35.64"/>
    <n v="10.8"/>
    <s v="n/d"/>
    <s v="n/d"/>
    <x v="125"/>
    <x v="127"/>
    <n v="53.6"/>
    <n v="12"/>
    <n v="4"/>
    <x v="0"/>
    <x v="3"/>
    <x v="8"/>
    <n v="1"/>
    <n v="12"/>
    <n v="90"/>
  </r>
  <r>
    <s v="INLAVE-030810-RV-2-1-MAM"/>
    <s v="Roberto Vazquez"/>
    <d v="2010-08-03T00:00:00"/>
    <x v="4"/>
    <d v="1899-12-30T10:25:00"/>
    <d v="1899-12-30T11:00:00"/>
    <x v="35"/>
    <n v="2"/>
    <n v="2"/>
    <n v="1"/>
    <x v="0"/>
    <x v="10"/>
    <s v="La Vela, Isla Natividad Baja California Sur"/>
    <x v="0"/>
    <n v="35.64"/>
    <n v="10.8"/>
    <n v="26.4"/>
    <n v="8"/>
    <n v="35.64"/>
    <n v="10.8"/>
    <s v="n/d"/>
    <s v="n/d"/>
    <x v="125"/>
    <x v="127"/>
    <n v="53.6"/>
    <n v="12"/>
    <n v="4"/>
    <x v="0"/>
    <x v="3"/>
    <x v="10"/>
    <n v="1"/>
    <n v="12"/>
    <n v="90"/>
  </r>
  <r>
    <s v="INLAVE-030810-RV-2-1-MAM"/>
    <s v="Roberto Vazquez"/>
    <d v="2010-08-03T00:00:00"/>
    <x v="4"/>
    <d v="1899-12-30T10:25:00"/>
    <d v="1899-12-30T11:00:00"/>
    <x v="35"/>
    <n v="2"/>
    <n v="2"/>
    <n v="1"/>
    <x v="0"/>
    <x v="10"/>
    <s v="La Vela, Isla Natividad Baja California Sur"/>
    <x v="0"/>
    <n v="35.64"/>
    <n v="10.8"/>
    <n v="26.4"/>
    <n v="8"/>
    <n v="35.64"/>
    <n v="10.8"/>
    <s v="n/d"/>
    <s v="n/d"/>
    <x v="125"/>
    <x v="127"/>
    <n v="53.6"/>
    <n v="12"/>
    <n v="4"/>
    <x v="0"/>
    <x v="3"/>
    <x v="16"/>
    <n v="1"/>
    <n v="12"/>
    <n v="90"/>
  </r>
  <r>
    <s v="INLAVE-030810-RV-2-1-MAZ"/>
    <s v="Roberto Vazquez"/>
    <d v="2010-08-03T00:00:00"/>
    <x v="4"/>
    <d v="1899-12-30T10:25:00"/>
    <d v="1899-12-30T11:00:00"/>
    <x v="35"/>
    <n v="2"/>
    <n v="2"/>
    <n v="1"/>
    <x v="0"/>
    <x v="10"/>
    <s v="La Vela, Isla Natividad Baja California Sur"/>
    <x v="0"/>
    <n v="35.64"/>
    <n v="10.8"/>
    <n v="26.4"/>
    <n v="8"/>
    <n v="35.64"/>
    <n v="10.8"/>
    <s v="n/d"/>
    <s v="n/d"/>
    <x v="125"/>
    <x v="127"/>
    <n v="53.6"/>
    <n v="12"/>
    <n v="4"/>
    <x v="1"/>
    <x v="1"/>
    <x v="11"/>
    <n v="1"/>
    <n v="3"/>
    <n v="90"/>
  </r>
  <r>
    <s v="INLAVE-030810-RV-2-1-MAZ"/>
    <s v="Roberto Vazquez"/>
    <d v="2010-08-03T00:00:00"/>
    <x v="4"/>
    <d v="1899-12-30T10:25:00"/>
    <d v="1899-12-30T11:00:00"/>
    <x v="35"/>
    <n v="2"/>
    <n v="2"/>
    <n v="1"/>
    <x v="0"/>
    <x v="10"/>
    <s v="La Vela, Isla Natividad Baja California Sur"/>
    <x v="0"/>
    <n v="35.64"/>
    <n v="10.8"/>
    <n v="26.4"/>
    <n v="8"/>
    <n v="35.64"/>
    <n v="10.8"/>
    <s v="n/d"/>
    <s v="n/d"/>
    <x v="125"/>
    <x v="127"/>
    <n v="53.6"/>
    <n v="12"/>
    <n v="4"/>
    <x v="1"/>
    <x v="2"/>
    <x v="13"/>
    <n v="1"/>
    <n v="17"/>
    <n v="90"/>
  </r>
  <r>
    <s v="INLAVE-030810-AR-2-2-MAZ"/>
    <s v="Alonso Ramirez"/>
    <d v="2010-08-03T00:00:00"/>
    <x v="4"/>
    <d v="1899-12-30T10:33:00"/>
    <d v="1899-12-30T11:10:00"/>
    <x v="34"/>
    <n v="2"/>
    <n v="2"/>
    <n v="2"/>
    <x v="1"/>
    <x v="10"/>
    <s v="La Vela, Isla Natividad Baja California Sur"/>
    <x v="0"/>
    <n v="29.7"/>
    <n v="9"/>
    <n v="26.729999999999997"/>
    <n v="8.1"/>
    <n v="29.7"/>
    <n v="9"/>
    <s v="n/d"/>
    <s v="n/d"/>
    <x v="126"/>
    <x v="128"/>
    <n v="55.400000000000006"/>
    <n v="13"/>
    <n v="4"/>
    <x v="1"/>
    <x v="1"/>
    <x v="8"/>
    <n v="1"/>
    <n v="32"/>
    <n v="90"/>
  </r>
  <r>
    <s v="INLAVE-030810-AR-2-2-MAZ"/>
    <s v="Alonso Ramirez"/>
    <d v="2010-08-03T00:00:00"/>
    <x v="4"/>
    <d v="1899-12-30T10:33:00"/>
    <d v="1899-12-30T11:10:00"/>
    <x v="34"/>
    <n v="2"/>
    <n v="2"/>
    <n v="2"/>
    <x v="1"/>
    <x v="10"/>
    <s v="La Vela, Isla Natividad Baja California Sur"/>
    <x v="0"/>
    <n v="29.7"/>
    <n v="9"/>
    <n v="26.729999999999997"/>
    <n v="8.1"/>
    <n v="29.7"/>
    <n v="9"/>
    <s v="n/d"/>
    <s v="n/d"/>
    <x v="126"/>
    <x v="128"/>
    <n v="55.400000000000006"/>
    <n v="13"/>
    <n v="4"/>
    <x v="1"/>
    <x v="2"/>
    <x v="10"/>
    <n v="1"/>
    <n v="34"/>
    <n v="90"/>
  </r>
  <r>
    <s v="INLAVE-030810-AR-2-2-MAZ"/>
    <s v="Alonso Ramirez"/>
    <d v="2010-08-03T00:00:00"/>
    <x v="4"/>
    <d v="1899-12-30T10:33:00"/>
    <d v="1899-12-30T11:10:00"/>
    <x v="34"/>
    <n v="2"/>
    <n v="2"/>
    <n v="2"/>
    <x v="1"/>
    <x v="10"/>
    <s v="La Vela, Isla Natividad Baja California Sur"/>
    <x v="0"/>
    <n v="29.7"/>
    <n v="9"/>
    <n v="26.729999999999997"/>
    <n v="8.1"/>
    <n v="29.7"/>
    <n v="9"/>
    <s v="n/d"/>
    <s v="n/d"/>
    <x v="126"/>
    <x v="128"/>
    <n v="55.400000000000006"/>
    <n v="13"/>
    <n v="4"/>
    <x v="1"/>
    <x v="3"/>
    <x v="12"/>
    <n v="1"/>
    <n v="36"/>
    <n v="90"/>
  </r>
  <r>
    <s v="INLAVE-030810-AR-2-2-MAZ"/>
    <s v="Alonso Ramirez"/>
    <d v="2010-08-03T00:00:00"/>
    <x v="4"/>
    <d v="1899-12-30T10:33:00"/>
    <d v="1899-12-30T11:10:00"/>
    <x v="34"/>
    <n v="2"/>
    <n v="2"/>
    <n v="2"/>
    <x v="1"/>
    <x v="10"/>
    <s v="La Vela, Isla Natividad Baja California Sur"/>
    <x v="0"/>
    <n v="29.7"/>
    <n v="9"/>
    <n v="26.729999999999997"/>
    <n v="8.1"/>
    <n v="29.7"/>
    <n v="9"/>
    <s v="n/d"/>
    <s v="n/d"/>
    <x v="126"/>
    <x v="128"/>
    <n v="55.400000000000006"/>
    <n v="13"/>
    <n v="4"/>
    <x v="1"/>
    <x v="3"/>
    <x v="13"/>
    <n v="1"/>
    <n v="36"/>
    <n v="90"/>
  </r>
  <r>
    <s v="INLAVE-030810-AR-2-2-MAM"/>
    <s v="Alonso Ramirez"/>
    <d v="2010-08-03T00:00:00"/>
    <x v="4"/>
    <d v="1899-12-30T10:33:00"/>
    <d v="1899-12-30T11:10:00"/>
    <x v="34"/>
    <n v="2"/>
    <n v="2"/>
    <n v="2"/>
    <x v="1"/>
    <x v="10"/>
    <s v="La Vela, Isla Natividad Baja California Sur"/>
    <x v="0"/>
    <n v="29.7"/>
    <n v="9"/>
    <n v="26.729999999999997"/>
    <n v="8.1"/>
    <n v="29.7"/>
    <n v="9"/>
    <s v="n/d"/>
    <s v="n/d"/>
    <x v="126"/>
    <x v="128"/>
    <n v="55.400000000000006"/>
    <n v="13"/>
    <n v="4"/>
    <x v="0"/>
    <x v="1"/>
    <x v="9"/>
    <n v="1"/>
    <n v="2"/>
    <n v="180"/>
  </r>
  <r>
    <s v="INLAVE-030810-AR-2-2-MAM"/>
    <s v="Alonso Ramirez"/>
    <d v="2010-08-03T00:00:00"/>
    <x v="4"/>
    <d v="1899-12-30T10:33:00"/>
    <d v="1899-12-30T11:10:00"/>
    <x v="34"/>
    <n v="2"/>
    <n v="2"/>
    <n v="2"/>
    <x v="1"/>
    <x v="10"/>
    <s v="La Vela, Isla Natividad Baja California Sur"/>
    <x v="0"/>
    <n v="29.7"/>
    <n v="9"/>
    <n v="26.729999999999997"/>
    <n v="8.1"/>
    <n v="29.7"/>
    <n v="9"/>
    <s v="n/d"/>
    <s v="n/d"/>
    <x v="126"/>
    <x v="128"/>
    <n v="55.400000000000006"/>
    <n v="13"/>
    <n v="4"/>
    <x v="0"/>
    <x v="2"/>
    <x v="11"/>
    <n v="1"/>
    <n v="5"/>
    <n v="180"/>
  </r>
  <r>
    <s v="INLAVE-030810-AR-2-2-MAM"/>
    <s v="Alonso Ramirez"/>
    <d v="2010-08-03T00:00:00"/>
    <x v="4"/>
    <d v="1899-12-30T10:33:00"/>
    <d v="1899-12-30T11:10:00"/>
    <x v="34"/>
    <n v="2"/>
    <n v="2"/>
    <n v="2"/>
    <x v="1"/>
    <x v="10"/>
    <s v="La Vela, Isla Natividad Baja California Sur"/>
    <x v="0"/>
    <n v="29.7"/>
    <n v="9"/>
    <n v="26.729999999999997"/>
    <n v="8.1"/>
    <n v="29.7"/>
    <n v="9"/>
    <s v="n/d"/>
    <s v="n/d"/>
    <x v="126"/>
    <x v="128"/>
    <n v="55.400000000000006"/>
    <n v="13"/>
    <n v="4"/>
    <x v="0"/>
    <x v="3"/>
    <x v="5"/>
    <n v="1"/>
    <n v="7"/>
    <n v="180"/>
  </r>
  <r>
    <s v="INLAVE-030810-AR-2-2-MAM"/>
    <s v="Alonso Ramirez"/>
    <d v="2010-08-03T00:00:00"/>
    <x v="4"/>
    <d v="1899-12-30T10:33:00"/>
    <d v="1899-12-30T11:10:00"/>
    <x v="34"/>
    <n v="2"/>
    <n v="2"/>
    <n v="2"/>
    <x v="1"/>
    <x v="10"/>
    <s v="La Vela, Isla Natividad Baja California Sur"/>
    <x v="0"/>
    <n v="29.7"/>
    <n v="9"/>
    <n v="26.729999999999997"/>
    <n v="8.1"/>
    <n v="29.7"/>
    <n v="9"/>
    <s v="n/d"/>
    <s v="n/d"/>
    <x v="126"/>
    <x v="128"/>
    <n v="55.400000000000006"/>
    <n v="13"/>
    <n v="4"/>
    <x v="0"/>
    <x v="3"/>
    <x v="7"/>
    <n v="1"/>
    <n v="7"/>
    <n v="180"/>
  </r>
  <r>
    <s v="INLAVE-030810-AR-2-2-MAM"/>
    <s v="Alonso Ramirez"/>
    <d v="2010-08-03T00:00:00"/>
    <x v="4"/>
    <d v="1899-12-30T10:33:00"/>
    <d v="1899-12-30T11:10:00"/>
    <x v="34"/>
    <n v="2"/>
    <n v="2"/>
    <n v="2"/>
    <x v="1"/>
    <x v="10"/>
    <s v="La Vela, Isla Natividad Baja California Sur"/>
    <x v="0"/>
    <n v="29.7"/>
    <n v="9"/>
    <n v="26.729999999999997"/>
    <n v="8.1"/>
    <n v="29.7"/>
    <n v="9"/>
    <s v="n/d"/>
    <s v="n/d"/>
    <x v="126"/>
    <x v="128"/>
    <n v="55.400000000000006"/>
    <n v="13"/>
    <n v="4"/>
    <x v="0"/>
    <x v="4"/>
    <x v="9"/>
    <n v="1"/>
    <n v="10"/>
    <n v="180"/>
  </r>
  <r>
    <s v="INLAVE-030810-AR-2-2-MAM"/>
    <s v="Alonso Ramirez"/>
    <d v="2010-08-03T00:00:00"/>
    <x v="4"/>
    <d v="1899-12-30T10:33:00"/>
    <d v="1899-12-30T11:10:00"/>
    <x v="34"/>
    <n v="2"/>
    <n v="2"/>
    <n v="2"/>
    <x v="1"/>
    <x v="10"/>
    <s v="La Vela, Isla Natividad Baja California Sur"/>
    <x v="0"/>
    <n v="29.7"/>
    <n v="9"/>
    <n v="26.729999999999997"/>
    <n v="8.1"/>
    <n v="29.7"/>
    <n v="9"/>
    <s v="n/d"/>
    <s v="n/d"/>
    <x v="126"/>
    <x v="128"/>
    <n v="55.400000000000006"/>
    <n v="13"/>
    <n v="4"/>
    <x v="0"/>
    <x v="5"/>
    <x v="3"/>
    <n v="1"/>
    <n v="11"/>
    <n v="180"/>
  </r>
  <r>
    <s v="INLAVE-030810-AR-2-2-MAM"/>
    <s v="Alonso Ramirez"/>
    <d v="2010-08-03T00:00:00"/>
    <x v="4"/>
    <d v="1899-12-30T10:33:00"/>
    <d v="1899-12-30T11:10:00"/>
    <x v="34"/>
    <n v="2"/>
    <n v="2"/>
    <n v="2"/>
    <x v="1"/>
    <x v="10"/>
    <s v="La Vela, Isla Natividad Baja California Sur"/>
    <x v="0"/>
    <n v="29.7"/>
    <n v="9"/>
    <n v="26.729999999999997"/>
    <n v="8.1"/>
    <n v="29.7"/>
    <n v="9"/>
    <s v="n/d"/>
    <s v="n/d"/>
    <x v="126"/>
    <x v="128"/>
    <n v="55.400000000000006"/>
    <n v="13"/>
    <n v="4"/>
    <x v="0"/>
    <x v="6"/>
    <x v="9"/>
    <n v="1"/>
    <n v="23"/>
    <n v="180"/>
  </r>
  <r>
    <s v="INLAVE-030810-AR-2-2-MAM"/>
    <s v="Alonso Ramirez"/>
    <d v="2010-08-03T00:00:00"/>
    <x v="4"/>
    <d v="1899-12-30T10:33:00"/>
    <d v="1899-12-30T11:10:00"/>
    <x v="34"/>
    <n v="2"/>
    <n v="2"/>
    <n v="2"/>
    <x v="1"/>
    <x v="10"/>
    <s v="La Vela, Isla Natividad Baja California Sur"/>
    <x v="0"/>
    <n v="29.7"/>
    <n v="9"/>
    <n v="26.729999999999997"/>
    <n v="8.1"/>
    <n v="29.7"/>
    <n v="9"/>
    <s v="n/d"/>
    <s v="n/d"/>
    <x v="126"/>
    <x v="128"/>
    <n v="55.400000000000006"/>
    <n v="13"/>
    <n v="4"/>
    <x v="0"/>
    <x v="7"/>
    <x v="2"/>
    <n v="1"/>
    <n v="24"/>
    <n v="180"/>
  </r>
  <r>
    <s v="INLAVE-030810-AR-2-2-MAM"/>
    <s v="Alonso Ramirez"/>
    <d v="2010-08-03T00:00:00"/>
    <x v="4"/>
    <d v="1899-12-30T10:33:00"/>
    <d v="1899-12-30T11:10:00"/>
    <x v="34"/>
    <n v="2"/>
    <n v="2"/>
    <n v="2"/>
    <x v="1"/>
    <x v="10"/>
    <s v="La Vela, Isla Natividad Baja California Sur"/>
    <x v="0"/>
    <n v="29.7"/>
    <n v="9"/>
    <n v="26.729999999999997"/>
    <n v="8.1"/>
    <n v="29.7"/>
    <n v="9"/>
    <s v="n/d"/>
    <s v="n/d"/>
    <x v="126"/>
    <x v="128"/>
    <n v="55.400000000000006"/>
    <n v="13"/>
    <n v="4"/>
    <x v="0"/>
    <x v="8"/>
    <x v="11"/>
    <n v="1"/>
    <n v="25"/>
    <n v="180"/>
  </r>
  <r>
    <s v="INLAVE-030810-AR-2-2-MAM"/>
    <s v="Alonso Ramirez"/>
    <d v="2010-08-03T00:00:00"/>
    <x v="4"/>
    <d v="1899-12-30T10:33:00"/>
    <d v="1899-12-30T11:10:00"/>
    <x v="34"/>
    <n v="2"/>
    <n v="2"/>
    <n v="2"/>
    <x v="1"/>
    <x v="10"/>
    <s v="La Vela, Isla Natividad Baja California Sur"/>
    <x v="0"/>
    <n v="29.7"/>
    <n v="9"/>
    <n v="26.729999999999997"/>
    <n v="8.1"/>
    <n v="29.7"/>
    <n v="9"/>
    <s v="n/d"/>
    <s v="n/d"/>
    <x v="126"/>
    <x v="128"/>
    <n v="55.400000000000006"/>
    <n v="13"/>
    <n v="4"/>
    <x v="0"/>
    <x v="9"/>
    <x v="7"/>
    <n v="1"/>
    <n v="29"/>
    <n v="180"/>
  </r>
  <r>
    <s v="INLAVE-030810-AR-2-2-MAM"/>
    <s v="Alonso Ramirez"/>
    <d v="2010-08-03T00:00:00"/>
    <x v="4"/>
    <d v="1899-12-30T10:33:00"/>
    <d v="1899-12-30T11:10:00"/>
    <x v="34"/>
    <n v="2"/>
    <n v="2"/>
    <n v="2"/>
    <x v="1"/>
    <x v="10"/>
    <s v="La Vela, Isla Natividad Baja California Sur"/>
    <x v="0"/>
    <n v="29.7"/>
    <n v="9"/>
    <n v="26.729999999999997"/>
    <n v="8.1"/>
    <n v="29.7"/>
    <n v="9"/>
    <s v="n/d"/>
    <s v="n/d"/>
    <x v="126"/>
    <x v="128"/>
    <n v="55.400000000000006"/>
    <n v="13"/>
    <n v="4"/>
    <x v="0"/>
    <x v="10"/>
    <x v="7"/>
    <n v="1"/>
    <n v="32"/>
    <n v="180"/>
  </r>
  <r>
    <s v="INLAVE-030810-JH-2-3-MAM"/>
    <s v="Juan Hernandez"/>
    <d v="2010-08-03T00:00:00"/>
    <x v="4"/>
    <d v="1899-12-30T10:28:00"/>
    <d v="1899-12-30T11:06:00"/>
    <x v="13"/>
    <n v="2"/>
    <n v="2"/>
    <n v="3"/>
    <x v="2"/>
    <x v="10"/>
    <s v="La Vela, Isla Natividad Baja California Sur"/>
    <x v="0"/>
    <n v="30.69"/>
    <n v="9.3000000000000007"/>
    <n v="23.099999999999998"/>
    <n v="7"/>
    <n v="30.69"/>
    <n v="9.3000000000000007"/>
    <s v="n/d"/>
    <s v="n/d"/>
    <x v="126"/>
    <x v="128"/>
    <n v="53.6"/>
    <n v="12"/>
    <n v="4"/>
    <x v="0"/>
    <x v="1"/>
    <x v="8"/>
    <n v="1"/>
    <n v="2"/>
    <n v="0"/>
  </r>
  <r>
    <s v="INLAVE-030810-JH-2-3-MAM"/>
    <s v="Juan Hernandez"/>
    <d v="2010-08-03T00:00:00"/>
    <x v="4"/>
    <d v="1899-12-30T10:28:00"/>
    <d v="1899-12-30T11:06:00"/>
    <x v="13"/>
    <n v="2"/>
    <n v="2"/>
    <n v="3"/>
    <x v="2"/>
    <x v="10"/>
    <s v="La Vela, Isla Natividad Baja California Sur"/>
    <x v="0"/>
    <n v="30.69"/>
    <n v="9.3000000000000007"/>
    <n v="23.099999999999998"/>
    <n v="7"/>
    <n v="30.69"/>
    <n v="9.3000000000000007"/>
    <s v="n/d"/>
    <s v="n/d"/>
    <x v="126"/>
    <x v="128"/>
    <n v="53.6"/>
    <n v="12"/>
    <n v="4"/>
    <x v="0"/>
    <x v="2"/>
    <x v="8"/>
    <n v="1"/>
    <n v="7"/>
    <n v="0"/>
  </r>
  <r>
    <s v="INLAVE-030810-JH-2-3-MAM"/>
    <s v="Juan Hernandez"/>
    <d v="2010-08-03T00:00:00"/>
    <x v="4"/>
    <d v="1899-12-30T10:28:00"/>
    <d v="1899-12-30T11:06:00"/>
    <x v="13"/>
    <n v="2"/>
    <n v="2"/>
    <n v="3"/>
    <x v="2"/>
    <x v="10"/>
    <s v="La Vela, Isla Natividad Baja California Sur"/>
    <x v="0"/>
    <n v="30.69"/>
    <n v="9.3000000000000007"/>
    <n v="23.099999999999998"/>
    <n v="7"/>
    <n v="30.69"/>
    <n v="9.3000000000000007"/>
    <s v="n/d"/>
    <s v="n/d"/>
    <x v="126"/>
    <x v="128"/>
    <n v="53.6"/>
    <n v="12"/>
    <n v="4"/>
    <x v="0"/>
    <x v="3"/>
    <x v="1"/>
    <n v="1"/>
    <n v="9"/>
    <n v="0"/>
  </r>
  <r>
    <s v="INLAVE-030810-JH-2-3-MAM"/>
    <s v="Juan Hernandez"/>
    <d v="2010-08-03T00:00:00"/>
    <x v="4"/>
    <d v="1899-12-30T10:28:00"/>
    <d v="1899-12-30T11:06:00"/>
    <x v="13"/>
    <n v="2"/>
    <n v="2"/>
    <n v="3"/>
    <x v="2"/>
    <x v="10"/>
    <s v="La Vela, Isla Natividad Baja California Sur"/>
    <x v="0"/>
    <n v="30.69"/>
    <n v="9.3000000000000007"/>
    <n v="23.099999999999998"/>
    <n v="7"/>
    <n v="30.69"/>
    <n v="9.3000000000000007"/>
    <s v="n/d"/>
    <s v="n/d"/>
    <x v="126"/>
    <x v="128"/>
    <n v="53.6"/>
    <n v="12"/>
    <n v="4"/>
    <x v="0"/>
    <x v="4"/>
    <x v="9"/>
    <n v="1"/>
    <n v="10"/>
    <n v="0"/>
  </r>
  <r>
    <s v="INLAVE-030810-JH-2-3-MAM"/>
    <s v="Juan Hernandez"/>
    <d v="2010-08-03T00:00:00"/>
    <x v="4"/>
    <d v="1899-12-30T10:28:00"/>
    <d v="1899-12-30T11:06:00"/>
    <x v="13"/>
    <n v="2"/>
    <n v="2"/>
    <n v="3"/>
    <x v="2"/>
    <x v="10"/>
    <s v="La Vela, Isla Natividad Baja California Sur"/>
    <x v="0"/>
    <n v="30.69"/>
    <n v="9.3000000000000007"/>
    <n v="23.099999999999998"/>
    <n v="7"/>
    <n v="30.69"/>
    <n v="9.3000000000000007"/>
    <s v="n/d"/>
    <s v="n/d"/>
    <x v="126"/>
    <x v="128"/>
    <n v="53.6"/>
    <n v="12"/>
    <n v="4"/>
    <x v="0"/>
    <x v="5"/>
    <x v="6"/>
    <n v="1"/>
    <n v="14"/>
    <n v="0"/>
  </r>
  <r>
    <s v="INLAVE-030810-JH-2-3-MAM"/>
    <s v="Juan Hernandez"/>
    <d v="2010-08-03T00:00:00"/>
    <x v="4"/>
    <d v="1899-12-30T10:28:00"/>
    <d v="1899-12-30T11:06:00"/>
    <x v="13"/>
    <n v="2"/>
    <n v="2"/>
    <n v="3"/>
    <x v="2"/>
    <x v="10"/>
    <s v="La Vela, Isla Natividad Baja California Sur"/>
    <x v="0"/>
    <n v="30.69"/>
    <n v="9.3000000000000007"/>
    <n v="23.099999999999998"/>
    <n v="7"/>
    <n v="30.69"/>
    <n v="9.3000000000000007"/>
    <s v="n/d"/>
    <s v="n/d"/>
    <x v="126"/>
    <x v="128"/>
    <n v="53.6"/>
    <n v="12"/>
    <n v="4"/>
    <x v="0"/>
    <x v="6"/>
    <x v="6"/>
    <n v="1"/>
    <n v="19"/>
    <n v="0"/>
  </r>
  <r>
    <s v="INLAVE-030810-JH-2-3-MAM"/>
    <s v="Juan Hernandez"/>
    <d v="2010-08-03T00:00:00"/>
    <x v="4"/>
    <d v="1899-12-30T10:28:00"/>
    <d v="1899-12-30T11:06:00"/>
    <x v="13"/>
    <n v="2"/>
    <n v="2"/>
    <n v="3"/>
    <x v="2"/>
    <x v="10"/>
    <s v="La Vela, Isla Natividad Baja California Sur"/>
    <x v="0"/>
    <n v="30.69"/>
    <n v="9.3000000000000007"/>
    <n v="23.099999999999998"/>
    <n v="7"/>
    <n v="30.69"/>
    <n v="9.3000000000000007"/>
    <s v="n/d"/>
    <s v="n/d"/>
    <x v="126"/>
    <x v="128"/>
    <n v="53.6"/>
    <n v="12"/>
    <n v="4"/>
    <x v="0"/>
    <x v="6"/>
    <x v="8"/>
    <n v="1"/>
    <n v="19"/>
    <n v="0"/>
  </r>
  <r>
    <s v="INLAVE-030810-JH-2-3-MAM"/>
    <s v="Juan Hernandez"/>
    <d v="2010-08-03T00:00:00"/>
    <x v="4"/>
    <d v="1899-12-30T10:28:00"/>
    <d v="1899-12-30T11:06:00"/>
    <x v="13"/>
    <n v="2"/>
    <n v="2"/>
    <n v="3"/>
    <x v="2"/>
    <x v="10"/>
    <s v="La Vela, Isla Natividad Baja California Sur"/>
    <x v="0"/>
    <n v="30.69"/>
    <n v="9.3000000000000007"/>
    <n v="23.099999999999998"/>
    <n v="7"/>
    <n v="30.69"/>
    <n v="9.3000000000000007"/>
    <s v="n/d"/>
    <s v="n/d"/>
    <x v="126"/>
    <x v="128"/>
    <n v="53.6"/>
    <n v="12"/>
    <n v="4"/>
    <x v="0"/>
    <x v="7"/>
    <x v="3"/>
    <n v="1"/>
    <n v="22"/>
    <n v="0"/>
  </r>
  <r>
    <s v="INLAVE-030810-JH-2-3-MAM"/>
    <s v="Juan Hernandez"/>
    <d v="2010-08-03T00:00:00"/>
    <x v="4"/>
    <d v="1899-12-30T10:28:00"/>
    <d v="1899-12-30T11:06:00"/>
    <x v="13"/>
    <n v="2"/>
    <n v="2"/>
    <n v="3"/>
    <x v="2"/>
    <x v="10"/>
    <s v="La Vela, Isla Natividad Baja California Sur"/>
    <x v="0"/>
    <n v="30.69"/>
    <n v="9.3000000000000007"/>
    <n v="23.099999999999998"/>
    <n v="7"/>
    <n v="30.69"/>
    <n v="9.3000000000000007"/>
    <s v="n/d"/>
    <s v="n/d"/>
    <x v="126"/>
    <x v="128"/>
    <n v="53.6"/>
    <n v="12"/>
    <n v="4"/>
    <x v="0"/>
    <x v="7"/>
    <x v="8"/>
    <n v="1"/>
    <n v="22"/>
    <n v="0"/>
  </r>
  <r>
    <s v="INLAVE-030810-JH-2-3-MAM"/>
    <s v="Juan Hernandez"/>
    <d v="2010-08-03T00:00:00"/>
    <x v="4"/>
    <d v="1899-12-30T10:28:00"/>
    <d v="1899-12-30T11:06:00"/>
    <x v="13"/>
    <n v="2"/>
    <n v="2"/>
    <n v="3"/>
    <x v="2"/>
    <x v="10"/>
    <s v="La Vela, Isla Natividad Baja California Sur"/>
    <x v="0"/>
    <n v="30.69"/>
    <n v="9.3000000000000007"/>
    <n v="23.099999999999998"/>
    <n v="7"/>
    <n v="30.69"/>
    <n v="9.3000000000000007"/>
    <s v="n/d"/>
    <s v="n/d"/>
    <x v="126"/>
    <x v="128"/>
    <n v="53.6"/>
    <n v="12"/>
    <n v="4"/>
    <x v="0"/>
    <x v="8"/>
    <x v="4"/>
    <n v="1"/>
    <n v="28"/>
    <n v="0"/>
  </r>
  <r>
    <s v="INLAVE-030810-JH-2-3-MAM"/>
    <s v="Juan Hernandez"/>
    <d v="2010-08-03T00:00:00"/>
    <x v="4"/>
    <d v="1899-12-30T10:28:00"/>
    <d v="1899-12-30T11:06:00"/>
    <x v="13"/>
    <n v="2"/>
    <n v="2"/>
    <n v="3"/>
    <x v="2"/>
    <x v="10"/>
    <s v="La Vela, Isla Natividad Baja California Sur"/>
    <x v="0"/>
    <n v="30.69"/>
    <n v="9.3000000000000007"/>
    <n v="23.099999999999998"/>
    <n v="7"/>
    <n v="30.69"/>
    <n v="9.3000000000000007"/>
    <s v="n/d"/>
    <s v="n/d"/>
    <x v="126"/>
    <x v="128"/>
    <n v="53.6"/>
    <n v="12"/>
    <n v="4"/>
    <x v="0"/>
    <x v="8"/>
    <x v="6"/>
    <n v="1"/>
    <n v="28"/>
    <n v="0"/>
  </r>
  <r>
    <s v="INLAVE-030810-JH-2-3-MAZ"/>
    <s v="Juan Hernandez"/>
    <d v="2010-08-03T00:00:00"/>
    <x v="4"/>
    <d v="1899-12-30T10:28:00"/>
    <d v="1899-12-30T11:06:00"/>
    <x v="13"/>
    <n v="2"/>
    <n v="2"/>
    <n v="3"/>
    <x v="2"/>
    <x v="10"/>
    <s v="La Vela, Isla Natividad Baja California Sur"/>
    <x v="0"/>
    <n v="30.69"/>
    <n v="9.3000000000000007"/>
    <n v="23.099999999999998"/>
    <n v="7"/>
    <n v="30.69"/>
    <n v="9.3000000000000007"/>
    <s v="n/d"/>
    <s v="n/d"/>
    <x v="126"/>
    <x v="128"/>
    <n v="53.6"/>
    <n v="12"/>
    <n v="4"/>
    <x v="1"/>
    <x v="1"/>
    <x v="10"/>
    <n v="1"/>
    <n v="11"/>
    <n v="0"/>
  </r>
  <r>
    <s v="INLAVE-030810-JH-2-3-MAZ"/>
    <s v="Juan Hernandez"/>
    <d v="2010-08-03T00:00:00"/>
    <x v="4"/>
    <d v="1899-12-30T10:28:00"/>
    <d v="1899-12-30T11:06:00"/>
    <x v="13"/>
    <n v="2"/>
    <n v="2"/>
    <n v="3"/>
    <x v="2"/>
    <x v="10"/>
    <s v="La Vela, Isla Natividad Baja California Sur"/>
    <x v="0"/>
    <n v="30.69"/>
    <n v="9.3000000000000007"/>
    <n v="23.099999999999998"/>
    <n v="7"/>
    <n v="30.69"/>
    <n v="9.3000000000000007"/>
    <s v="n/d"/>
    <s v="n/d"/>
    <x v="126"/>
    <x v="128"/>
    <n v="53.6"/>
    <n v="12"/>
    <n v="4"/>
    <x v="1"/>
    <x v="2"/>
    <x v="5"/>
    <n v="1"/>
    <n v="14"/>
    <n v="0"/>
  </r>
  <r>
    <s v="INLAVE-030810-JH-2-3-MAZ"/>
    <s v="Juan Hernandez"/>
    <d v="2010-08-03T00:00:00"/>
    <x v="4"/>
    <d v="1899-12-30T10:28:00"/>
    <d v="1899-12-30T11:06:00"/>
    <x v="13"/>
    <n v="2"/>
    <n v="2"/>
    <n v="3"/>
    <x v="2"/>
    <x v="10"/>
    <s v="La Vela, Isla Natividad Baja California Sur"/>
    <x v="0"/>
    <n v="30.69"/>
    <n v="9.3000000000000007"/>
    <n v="23.099999999999998"/>
    <n v="7"/>
    <n v="30.69"/>
    <n v="9.3000000000000007"/>
    <s v="n/d"/>
    <s v="n/d"/>
    <x v="126"/>
    <x v="128"/>
    <n v="53.6"/>
    <n v="12"/>
    <n v="4"/>
    <x v="1"/>
    <x v="3"/>
    <x v="9"/>
    <n v="1"/>
    <n v="23"/>
    <n v="0"/>
  </r>
  <r>
    <s v="INLAVE-030810-JH-2-3-MAZ"/>
    <s v="Juan Hernandez"/>
    <d v="2010-08-03T00:00:00"/>
    <x v="4"/>
    <d v="1899-12-30T10:28:00"/>
    <d v="1899-12-30T11:06:00"/>
    <x v="13"/>
    <n v="2"/>
    <n v="2"/>
    <n v="3"/>
    <x v="2"/>
    <x v="10"/>
    <s v="La Vela, Isla Natividad Baja California Sur"/>
    <x v="0"/>
    <n v="30.69"/>
    <n v="9.3000000000000007"/>
    <n v="23.099999999999998"/>
    <n v="7"/>
    <n v="30.69"/>
    <n v="9.3000000000000007"/>
    <s v="n/d"/>
    <s v="n/d"/>
    <x v="126"/>
    <x v="128"/>
    <n v="53.6"/>
    <n v="12"/>
    <n v="4"/>
    <x v="1"/>
    <x v="4"/>
    <x v="6"/>
    <n v="1"/>
    <n v="30"/>
    <n v="0"/>
  </r>
  <r>
    <s v="INLAVE-030810-JH-2-3-MAZ"/>
    <s v="Juan Hernandez"/>
    <d v="2010-08-03T00:00:00"/>
    <x v="4"/>
    <d v="1899-12-30T10:28:00"/>
    <d v="1899-12-30T11:06:00"/>
    <x v="13"/>
    <n v="2"/>
    <n v="2"/>
    <n v="3"/>
    <x v="2"/>
    <x v="10"/>
    <s v="La Vela, Isla Natividad Baja California Sur"/>
    <x v="0"/>
    <n v="30.69"/>
    <n v="9.3000000000000007"/>
    <n v="23.099999999999998"/>
    <n v="7"/>
    <n v="30.69"/>
    <n v="9.3000000000000007"/>
    <s v="n/d"/>
    <s v="n/d"/>
    <x v="126"/>
    <x v="128"/>
    <n v="53.6"/>
    <n v="12"/>
    <n v="4"/>
    <x v="1"/>
    <x v="4"/>
    <x v="10"/>
    <n v="1"/>
    <n v="30"/>
    <n v="0"/>
  </r>
  <r>
    <s v="INLAVE-030810-JH-2-3-MAZ"/>
    <s v="Juan Hernandez"/>
    <d v="2010-08-03T00:00:00"/>
    <x v="4"/>
    <d v="1899-12-30T10:28:00"/>
    <d v="1899-12-30T11:06:00"/>
    <x v="13"/>
    <n v="2"/>
    <n v="2"/>
    <n v="3"/>
    <x v="2"/>
    <x v="10"/>
    <s v="La Vela, Isla Natividad Baja California Sur"/>
    <x v="0"/>
    <n v="30.69"/>
    <n v="9.3000000000000007"/>
    <n v="23.099999999999998"/>
    <n v="7"/>
    <n v="30.69"/>
    <n v="9.3000000000000007"/>
    <s v="n/d"/>
    <s v="n/d"/>
    <x v="126"/>
    <x v="128"/>
    <n v="53.6"/>
    <n v="12"/>
    <n v="4"/>
    <x v="1"/>
    <x v="4"/>
    <x v="11"/>
    <n v="1"/>
    <n v="30"/>
    <n v="0"/>
  </r>
  <r>
    <s v="INLAVE-030810-AZ-2-4-MAZ"/>
    <s v="Alberto Zuñiga"/>
    <d v="2010-08-03T00:00:00"/>
    <x v="4"/>
    <d v="1899-12-30T10:25:00"/>
    <d v="1899-12-30T11:00:00"/>
    <x v="35"/>
    <n v="2"/>
    <n v="2"/>
    <n v="4"/>
    <x v="3"/>
    <x v="10"/>
    <s v="La Vela, Isla Natividad Baja California Sur"/>
    <x v="0"/>
    <n v="33.99"/>
    <n v="10.3"/>
    <n v="27.059999999999995"/>
    <n v="8.1999999999999993"/>
    <n v="33.99"/>
    <n v="10.3"/>
    <s v="n/d"/>
    <s v="n/d"/>
    <x v="125"/>
    <x v="127"/>
    <n v="53.6"/>
    <n v="12"/>
    <n v="4"/>
    <x v="1"/>
    <x v="1"/>
    <x v="11"/>
    <n v="1"/>
    <n v="6"/>
    <n v="240"/>
  </r>
  <r>
    <s v="INLAVE-030810-AZ-2-4-MAM"/>
    <s v="Alberto Zuñiga"/>
    <d v="2010-08-03T00:00:00"/>
    <x v="4"/>
    <d v="1899-12-30T10:25:00"/>
    <d v="1899-12-30T11:00:00"/>
    <x v="35"/>
    <n v="2"/>
    <n v="2"/>
    <n v="4"/>
    <x v="3"/>
    <x v="10"/>
    <s v="La Vela, Isla Natividad Baja California Sur"/>
    <x v="0"/>
    <n v="33.99"/>
    <n v="10.3"/>
    <n v="27.059999999999995"/>
    <n v="8.1999999999999993"/>
    <n v="33.99"/>
    <n v="10.3"/>
    <s v="n/d"/>
    <s v="n/d"/>
    <x v="125"/>
    <x v="127"/>
    <n v="53.6"/>
    <n v="12"/>
    <n v="4"/>
    <x v="0"/>
    <x v="1"/>
    <x v="8"/>
    <n v="1"/>
    <n v="9"/>
    <n v="240"/>
  </r>
  <r>
    <s v="INLAVE-030810-AZ-2-4-MAM"/>
    <s v="Alberto Zuñiga"/>
    <d v="2010-08-03T00:00:00"/>
    <x v="4"/>
    <d v="1899-12-30T10:25:00"/>
    <d v="1899-12-30T11:00:00"/>
    <x v="35"/>
    <n v="2"/>
    <n v="2"/>
    <n v="4"/>
    <x v="3"/>
    <x v="10"/>
    <s v="La Vela, Isla Natividad Baja California Sur"/>
    <x v="0"/>
    <n v="33.99"/>
    <n v="10.3"/>
    <n v="27.059999999999995"/>
    <n v="8.1999999999999993"/>
    <n v="33.99"/>
    <n v="10.3"/>
    <s v="n/d"/>
    <s v="n/d"/>
    <x v="125"/>
    <x v="127"/>
    <n v="53.6"/>
    <n v="12"/>
    <n v="4"/>
    <x v="0"/>
    <x v="2"/>
    <x v="7"/>
    <n v="1"/>
    <n v="11"/>
    <n v="240"/>
  </r>
  <r>
    <s v="INLAVE-030810-AZ-2-4-MAM"/>
    <s v="Alberto Zuñiga"/>
    <d v="2010-08-03T00:00:00"/>
    <x v="4"/>
    <d v="1899-12-30T10:25:00"/>
    <d v="1899-12-30T11:00:00"/>
    <x v="35"/>
    <n v="2"/>
    <n v="2"/>
    <n v="4"/>
    <x v="3"/>
    <x v="10"/>
    <s v="La Vela, Isla Natividad Baja California Sur"/>
    <x v="0"/>
    <n v="33.99"/>
    <n v="10.3"/>
    <n v="27.059999999999995"/>
    <n v="8.1999999999999993"/>
    <n v="33.99"/>
    <n v="10.3"/>
    <s v="n/d"/>
    <s v="n/d"/>
    <x v="125"/>
    <x v="127"/>
    <n v="53.6"/>
    <n v="12"/>
    <n v="4"/>
    <x v="0"/>
    <x v="2"/>
    <x v="9"/>
    <n v="1"/>
    <n v="11"/>
    <n v="240"/>
  </r>
  <r>
    <s v="INLAVE-030810-AZ-2-4-MAM"/>
    <s v="Alberto Zuñiga"/>
    <d v="2010-08-03T00:00:00"/>
    <x v="4"/>
    <d v="1899-12-30T10:25:00"/>
    <d v="1899-12-30T11:00:00"/>
    <x v="35"/>
    <n v="2"/>
    <n v="2"/>
    <n v="4"/>
    <x v="3"/>
    <x v="10"/>
    <s v="La Vela, Isla Natividad Baja California Sur"/>
    <x v="0"/>
    <n v="33.99"/>
    <n v="10.3"/>
    <n v="27.059999999999995"/>
    <n v="8.1999999999999993"/>
    <n v="33.99"/>
    <n v="10.3"/>
    <s v="n/d"/>
    <s v="n/d"/>
    <x v="125"/>
    <x v="127"/>
    <n v="53.6"/>
    <n v="12"/>
    <n v="4"/>
    <x v="0"/>
    <x v="3"/>
    <x v="9"/>
    <n v="1"/>
    <n v="14"/>
    <n v="240"/>
  </r>
  <r>
    <s v="INLAVE-030810-AZ-2-4-MAM"/>
    <s v="Alberto Zuñiga"/>
    <d v="2010-08-03T00:00:00"/>
    <x v="4"/>
    <d v="1899-12-30T10:25:00"/>
    <d v="1899-12-30T11:00:00"/>
    <x v="35"/>
    <n v="2"/>
    <n v="2"/>
    <n v="4"/>
    <x v="3"/>
    <x v="10"/>
    <s v="La Vela, Isla Natividad Baja California Sur"/>
    <x v="0"/>
    <n v="33.99"/>
    <n v="10.3"/>
    <n v="27.059999999999995"/>
    <n v="8.1999999999999993"/>
    <n v="33.99"/>
    <n v="10.3"/>
    <s v="n/d"/>
    <s v="n/d"/>
    <x v="125"/>
    <x v="127"/>
    <n v="53.6"/>
    <n v="12"/>
    <n v="4"/>
    <x v="0"/>
    <x v="4"/>
    <x v="10"/>
    <n v="1"/>
    <n v="16"/>
    <n v="240"/>
  </r>
  <r>
    <s v="INLAVE-030810-AZ-2-4-MAM"/>
    <s v="Alberto Zuñiga"/>
    <d v="2010-08-03T00:00:00"/>
    <x v="4"/>
    <d v="1899-12-30T10:25:00"/>
    <d v="1899-12-30T11:00:00"/>
    <x v="35"/>
    <n v="2"/>
    <n v="2"/>
    <n v="4"/>
    <x v="3"/>
    <x v="10"/>
    <s v="La Vela, Isla Natividad Baja California Sur"/>
    <x v="0"/>
    <n v="33.99"/>
    <n v="10.3"/>
    <n v="27.059999999999995"/>
    <n v="8.1999999999999993"/>
    <n v="33.99"/>
    <n v="10.3"/>
    <s v="n/d"/>
    <s v="n/d"/>
    <x v="125"/>
    <x v="127"/>
    <n v="53.6"/>
    <n v="12"/>
    <n v="4"/>
    <x v="0"/>
    <x v="5"/>
    <x v="8"/>
    <n v="1"/>
    <n v="21"/>
    <n v="240"/>
  </r>
  <r>
    <s v="INLAVE-030810-AZ-2-4-MAM"/>
    <s v="Alberto Zuñiga"/>
    <d v="2010-08-03T00:00:00"/>
    <x v="4"/>
    <d v="1899-12-30T10:25:00"/>
    <d v="1899-12-30T11:00:00"/>
    <x v="35"/>
    <n v="2"/>
    <n v="2"/>
    <n v="4"/>
    <x v="3"/>
    <x v="10"/>
    <s v="La Vela, Isla Natividad Baja California Sur"/>
    <x v="0"/>
    <n v="33.99"/>
    <n v="10.3"/>
    <n v="27.059999999999995"/>
    <n v="8.1999999999999993"/>
    <n v="33.99"/>
    <n v="10.3"/>
    <s v="n/d"/>
    <s v="n/d"/>
    <x v="125"/>
    <x v="127"/>
    <n v="53.6"/>
    <n v="12"/>
    <n v="4"/>
    <x v="0"/>
    <x v="6"/>
    <x v="20"/>
    <n v="1"/>
    <n v="23"/>
    <n v="240"/>
  </r>
  <r>
    <s v="INLOLI-300910-JF-1-1-MAZ"/>
    <s v="Jesus Flores"/>
    <d v="2010-09-30T00:00:00"/>
    <x v="4"/>
    <d v="1899-12-30T10:54:00"/>
    <d v="1899-12-30T11:21:00"/>
    <x v="26"/>
    <n v="2"/>
    <n v="1"/>
    <n v="1"/>
    <x v="0"/>
    <x v="11"/>
    <s v="Loma Linda, Isla Natividad Baja California Sur"/>
    <x v="0"/>
    <n v="50.16"/>
    <n v="15.2"/>
    <n v="50.16"/>
    <n v="15.2"/>
    <n v="50.16"/>
    <n v="15.2"/>
    <n v="50.16"/>
    <n v="15.2"/>
    <x v="127"/>
    <x v="129"/>
    <n v="64.400000000000006"/>
    <n v="18"/>
    <n v="5"/>
    <x v="1"/>
    <x v="25"/>
    <x v="23"/>
    <n v="0"/>
    <m/>
    <s v="n/d"/>
  </r>
  <r>
    <s v="INLOLI-300910-JF-1-1-MAM"/>
    <s v="Jesus Flores"/>
    <d v="2010-09-30T00:00:00"/>
    <x v="4"/>
    <d v="1899-12-30T10:54:00"/>
    <d v="1899-12-30T11:21:00"/>
    <x v="26"/>
    <n v="2"/>
    <n v="1"/>
    <n v="1"/>
    <x v="0"/>
    <x v="11"/>
    <s v="Loma Linda, Isla Natividad Baja California Sur"/>
    <x v="0"/>
    <n v="50.16"/>
    <n v="15.2"/>
    <n v="50.16"/>
    <n v="15.2"/>
    <n v="50.16"/>
    <n v="15.2"/>
    <n v="50.16"/>
    <n v="15.2"/>
    <x v="127"/>
    <x v="129"/>
    <n v="64.400000000000006"/>
    <n v="18"/>
    <n v="5"/>
    <x v="0"/>
    <x v="1"/>
    <x v="7"/>
    <n v="1"/>
    <n v="3"/>
    <s v="n/d"/>
  </r>
  <r>
    <s v="INLOLI-300910-JF-1-1-MAM"/>
    <s v="Jesus Flores"/>
    <d v="2010-09-30T00:00:00"/>
    <x v="4"/>
    <d v="1899-12-30T10:54:00"/>
    <d v="1899-12-30T11:21:00"/>
    <x v="26"/>
    <n v="2"/>
    <n v="1"/>
    <n v="1"/>
    <x v="0"/>
    <x v="11"/>
    <s v="Loma Linda, Isla Natividad Baja California Sur"/>
    <x v="0"/>
    <n v="50.16"/>
    <n v="15.2"/>
    <n v="50.16"/>
    <n v="15.2"/>
    <n v="50.16"/>
    <n v="15.2"/>
    <n v="50.16"/>
    <n v="15.2"/>
    <x v="127"/>
    <x v="129"/>
    <n v="64.400000000000006"/>
    <n v="18"/>
    <n v="5"/>
    <x v="0"/>
    <x v="1"/>
    <x v="13"/>
    <n v="1"/>
    <n v="3"/>
    <s v="n/d"/>
  </r>
  <r>
    <s v="INLOLI-300910-JF-1-1-MAM"/>
    <s v="Jesus Flores"/>
    <d v="2010-09-30T00:00:00"/>
    <x v="4"/>
    <d v="1899-12-30T10:54:00"/>
    <d v="1899-12-30T11:21:00"/>
    <x v="26"/>
    <n v="2"/>
    <n v="1"/>
    <n v="1"/>
    <x v="0"/>
    <x v="11"/>
    <s v="Loma Linda, Isla Natividad Baja California Sur"/>
    <x v="0"/>
    <n v="50.16"/>
    <n v="15.2"/>
    <n v="50.16"/>
    <n v="15.2"/>
    <n v="50.16"/>
    <n v="15.2"/>
    <n v="50.16"/>
    <n v="15.2"/>
    <x v="127"/>
    <x v="129"/>
    <n v="64.400000000000006"/>
    <n v="18"/>
    <n v="5"/>
    <x v="0"/>
    <x v="2"/>
    <x v="9"/>
    <n v="1"/>
    <n v="10"/>
    <s v="n/d"/>
  </r>
  <r>
    <s v="INLOLI-300910-JF-1-1-MAM"/>
    <s v="Jesus Flores"/>
    <d v="2010-09-30T00:00:00"/>
    <x v="4"/>
    <d v="1899-12-30T10:54:00"/>
    <d v="1899-12-30T11:21:00"/>
    <x v="26"/>
    <n v="2"/>
    <n v="1"/>
    <n v="1"/>
    <x v="0"/>
    <x v="11"/>
    <s v="Loma Linda, Isla Natividad Baja California Sur"/>
    <x v="0"/>
    <n v="50.16"/>
    <n v="15.2"/>
    <n v="50.16"/>
    <n v="15.2"/>
    <n v="50.16"/>
    <n v="15.2"/>
    <n v="50.16"/>
    <n v="15.2"/>
    <x v="127"/>
    <x v="129"/>
    <n v="64.400000000000006"/>
    <n v="18"/>
    <n v="5"/>
    <x v="0"/>
    <x v="3"/>
    <x v="10"/>
    <n v="1"/>
    <n v="13"/>
    <s v="n/d"/>
  </r>
  <r>
    <s v="INLOLI-300910-JF-1-1-MAM"/>
    <s v="Jesus Flores"/>
    <d v="2010-09-30T00:00:00"/>
    <x v="4"/>
    <d v="1899-12-30T10:54:00"/>
    <d v="1899-12-30T11:21:00"/>
    <x v="26"/>
    <n v="2"/>
    <n v="1"/>
    <n v="1"/>
    <x v="0"/>
    <x v="11"/>
    <s v="Loma Linda, Isla Natividad Baja California Sur"/>
    <x v="0"/>
    <n v="50.16"/>
    <n v="15.2"/>
    <n v="50.16"/>
    <n v="15.2"/>
    <n v="50.16"/>
    <n v="15.2"/>
    <n v="50.16"/>
    <n v="15.2"/>
    <x v="127"/>
    <x v="129"/>
    <n v="64.400000000000006"/>
    <n v="18"/>
    <n v="5"/>
    <x v="0"/>
    <x v="4"/>
    <x v="12"/>
    <n v="1"/>
    <n v="18"/>
    <s v="n/d"/>
  </r>
  <r>
    <s v="INLOLI-300910-JF-1-1-MAM"/>
    <s v="Jesus Flores"/>
    <d v="2010-09-30T00:00:00"/>
    <x v="4"/>
    <d v="1899-12-30T10:54:00"/>
    <d v="1899-12-30T11:21:00"/>
    <x v="26"/>
    <n v="2"/>
    <n v="1"/>
    <n v="1"/>
    <x v="0"/>
    <x v="11"/>
    <s v="Loma Linda, Isla Natividad Baja California Sur"/>
    <x v="0"/>
    <n v="50.16"/>
    <n v="15.2"/>
    <n v="50.16"/>
    <n v="15.2"/>
    <n v="50.16"/>
    <n v="15.2"/>
    <n v="50.16"/>
    <n v="15.2"/>
    <x v="127"/>
    <x v="129"/>
    <n v="64.400000000000006"/>
    <n v="18"/>
    <n v="5"/>
    <x v="0"/>
    <x v="4"/>
    <x v="16"/>
    <n v="1"/>
    <n v="18"/>
    <s v="n/d"/>
  </r>
  <r>
    <s v="INLOLI-300910-JF-1-1-MAM"/>
    <s v="Jesus Flores"/>
    <d v="2010-09-30T00:00:00"/>
    <x v="4"/>
    <d v="1899-12-30T10:54:00"/>
    <d v="1899-12-30T11:21:00"/>
    <x v="26"/>
    <n v="2"/>
    <n v="1"/>
    <n v="1"/>
    <x v="0"/>
    <x v="11"/>
    <s v="Loma Linda, Isla Natividad Baja California Sur"/>
    <x v="0"/>
    <n v="50.16"/>
    <n v="15.2"/>
    <n v="50.16"/>
    <n v="15.2"/>
    <n v="50.16"/>
    <n v="15.2"/>
    <n v="50.16"/>
    <n v="15.2"/>
    <x v="127"/>
    <x v="129"/>
    <n v="64.400000000000006"/>
    <n v="18"/>
    <n v="5"/>
    <x v="0"/>
    <x v="4"/>
    <x v="14"/>
    <n v="1"/>
    <n v="18"/>
    <s v="n/d"/>
  </r>
  <r>
    <s v="INLOLI-300910-JF-1-1-MAM"/>
    <s v="Jesus Flores"/>
    <d v="2010-09-30T00:00:00"/>
    <x v="4"/>
    <d v="1899-12-30T10:54:00"/>
    <d v="1899-12-30T11:21:00"/>
    <x v="26"/>
    <n v="2"/>
    <n v="1"/>
    <n v="1"/>
    <x v="0"/>
    <x v="11"/>
    <s v="Loma Linda, Isla Natividad Baja California Sur"/>
    <x v="0"/>
    <n v="50.16"/>
    <n v="15.2"/>
    <n v="50.16"/>
    <n v="15.2"/>
    <n v="50.16"/>
    <n v="15.2"/>
    <n v="50.16"/>
    <n v="15.2"/>
    <x v="127"/>
    <x v="129"/>
    <n v="64.400000000000006"/>
    <n v="18"/>
    <n v="5"/>
    <x v="0"/>
    <x v="4"/>
    <x v="17"/>
    <n v="1"/>
    <n v="18"/>
    <s v="n/d"/>
  </r>
  <r>
    <s v="INLADU-300910-JC-1-1-MAM"/>
    <s v="Jhonatan Castro"/>
    <d v="2010-09-30T00:00:00"/>
    <x v="4"/>
    <d v="1899-12-30T09:04:00"/>
    <d v="1899-12-30T09:32:00"/>
    <x v="39"/>
    <n v="2"/>
    <n v="1"/>
    <n v="1"/>
    <x v="0"/>
    <x v="0"/>
    <s v="La Dulce, Isla Natividad Baja California Sur"/>
    <x v="0"/>
    <n v="50.82"/>
    <n v="15.4"/>
    <n v="51.48"/>
    <n v="15.6"/>
    <n v="51.48"/>
    <n v="15.6"/>
    <n v="51.15"/>
    <n v="15.5"/>
    <x v="128"/>
    <x v="130"/>
    <n v="60.8"/>
    <n v="16"/>
    <n v="6"/>
    <x v="0"/>
    <x v="1"/>
    <x v="17"/>
    <n v="1"/>
    <n v="21"/>
    <n v="150"/>
  </r>
  <r>
    <s v="INLADU-300910-JC-1-1-MAZ"/>
    <s v="Jhonatan Castro"/>
    <d v="2010-09-30T00:00:00"/>
    <x v="4"/>
    <d v="1899-12-30T09:04:00"/>
    <d v="1899-12-30T09:32:00"/>
    <x v="39"/>
    <n v="2"/>
    <n v="1"/>
    <n v="1"/>
    <x v="0"/>
    <x v="0"/>
    <s v="La Dulce, Isla Natividad Baja California Sur"/>
    <x v="0"/>
    <n v="50.82"/>
    <n v="15.4"/>
    <n v="51.48"/>
    <n v="15.6"/>
    <n v="51.48"/>
    <n v="15.6"/>
    <n v="51.15"/>
    <n v="15.5"/>
    <x v="128"/>
    <x v="130"/>
    <n v="60.8"/>
    <n v="16"/>
    <n v="6"/>
    <x v="1"/>
    <x v="25"/>
    <x v="23"/>
    <n v="0"/>
    <m/>
    <n v="150"/>
  </r>
  <r>
    <s v="INMOPR-290910-JC-2-1-MAM"/>
    <s v="Jhonatan Castro"/>
    <d v="2010-09-29T00:00:00"/>
    <x v="4"/>
    <d v="1899-12-30T12:16:00"/>
    <d v="1899-12-30T12:36:00"/>
    <x v="47"/>
    <n v="2"/>
    <n v="2"/>
    <n v="1"/>
    <x v="0"/>
    <x v="12"/>
    <s v="Morro Prieto, Isla Natividad Baja California Sur"/>
    <x v="0"/>
    <n v="65.009999999999991"/>
    <n v="19.7"/>
    <n v="63.69"/>
    <n v="19.3"/>
    <n v="65.009999999999991"/>
    <n v="19.7"/>
    <n v="64.349999999999994"/>
    <n v="19.5"/>
    <x v="129"/>
    <x v="131"/>
    <n v="60.8"/>
    <n v="16"/>
    <n v="6"/>
    <x v="0"/>
    <x v="1"/>
    <x v="2"/>
    <n v="1"/>
    <n v="10"/>
    <n v="30"/>
  </r>
  <r>
    <s v="INMOPR-290910-JC-2-1-MAM"/>
    <s v="Jhonatan Castro"/>
    <d v="2010-09-29T00:00:00"/>
    <x v="4"/>
    <d v="1899-12-30T12:16:00"/>
    <d v="1899-12-30T12:36:00"/>
    <x v="47"/>
    <n v="2"/>
    <n v="2"/>
    <n v="1"/>
    <x v="0"/>
    <x v="12"/>
    <s v="Morro Prieto, Isla Natividad Baja California Sur"/>
    <x v="0"/>
    <n v="65.009999999999991"/>
    <n v="19.7"/>
    <n v="63.69"/>
    <n v="19.3"/>
    <n v="65.009999999999991"/>
    <n v="19.7"/>
    <n v="64.349999999999994"/>
    <n v="19.5"/>
    <x v="129"/>
    <x v="131"/>
    <n v="60.8"/>
    <n v="16"/>
    <n v="6"/>
    <x v="0"/>
    <x v="2"/>
    <x v="3"/>
    <n v="1"/>
    <n v="13"/>
    <n v="30"/>
  </r>
  <r>
    <s v="INLOLI-300910-JC-1-2-MAM"/>
    <s v="Jhonatan Castro"/>
    <d v="2010-09-30T00:00:00"/>
    <x v="4"/>
    <d v="1899-12-30T10:43:00"/>
    <d v="1899-12-30T11:17:00"/>
    <x v="40"/>
    <n v="2"/>
    <n v="1"/>
    <n v="2"/>
    <x v="1"/>
    <x v="11"/>
    <s v="Loma Linda, Isla Natividad Baja California Sur"/>
    <x v="0"/>
    <n v="56.43"/>
    <n v="17.100000000000001"/>
    <n v="46.199999999999996"/>
    <n v="14"/>
    <n v="56.43"/>
    <n v="17.100000000000001"/>
    <n v="51.314999999999998"/>
    <n v="15.55"/>
    <x v="127"/>
    <x v="129"/>
    <n v="64.400000000000006"/>
    <n v="18"/>
    <n v="3"/>
    <x v="0"/>
    <x v="1"/>
    <x v="6"/>
    <n v="1"/>
    <n v="3"/>
    <s v="n/d"/>
  </r>
  <r>
    <s v="INLOLI-300910-JC-1-2-MAM"/>
    <s v="Jhonatan Castro"/>
    <d v="2010-09-30T00:00:00"/>
    <x v="4"/>
    <d v="1899-12-30T10:43:00"/>
    <d v="1899-12-30T11:17:00"/>
    <x v="40"/>
    <n v="2"/>
    <n v="1"/>
    <n v="2"/>
    <x v="1"/>
    <x v="11"/>
    <s v="Loma Linda, Isla Natividad Baja California Sur"/>
    <x v="0"/>
    <n v="56.43"/>
    <n v="17.100000000000001"/>
    <n v="46.199999999999996"/>
    <n v="14"/>
    <n v="56.43"/>
    <n v="17.100000000000001"/>
    <n v="51.314999999999998"/>
    <n v="15.55"/>
    <x v="127"/>
    <x v="129"/>
    <n v="64.400000000000006"/>
    <n v="18"/>
    <n v="3"/>
    <x v="0"/>
    <x v="2"/>
    <x v="10"/>
    <n v="1"/>
    <n v="11"/>
    <s v="n/d"/>
  </r>
  <r>
    <s v="INLOLI-300910-JC-1-2-MAM"/>
    <s v="Jhonatan Castro"/>
    <d v="2010-09-30T00:00:00"/>
    <x v="4"/>
    <d v="1899-12-30T10:43:00"/>
    <d v="1899-12-30T11:17:00"/>
    <x v="40"/>
    <n v="2"/>
    <n v="1"/>
    <n v="2"/>
    <x v="1"/>
    <x v="11"/>
    <s v="Loma Linda, Isla Natividad Baja California Sur"/>
    <x v="0"/>
    <n v="56.43"/>
    <n v="17.100000000000001"/>
    <n v="46.199999999999996"/>
    <n v="14"/>
    <n v="56.43"/>
    <n v="17.100000000000001"/>
    <n v="51.314999999999998"/>
    <n v="15.55"/>
    <x v="127"/>
    <x v="129"/>
    <n v="64.400000000000006"/>
    <n v="18"/>
    <n v="3"/>
    <x v="0"/>
    <x v="3"/>
    <x v="5"/>
    <n v="1"/>
    <n v="15"/>
    <s v="n/d"/>
  </r>
  <r>
    <s v="INLOLI-300910-JC-1-2-MAM"/>
    <s v="Jhonatan Castro"/>
    <d v="2010-09-30T00:00:00"/>
    <x v="4"/>
    <d v="1899-12-30T10:43:00"/>
    <d v="1899-12-30T11:17:00"/>
    <x v="40"/>
    <n v="2"/>
    <n v="1"/>
    <n v="2"/>
    <x v="1"/>
    <x v="11"/>
    <s v="Loma Linda, Isla Natividad Baja California Sur"/>
    <x v="0"/>
    <n v="56.43"/>
    <n v="17.100000000000001"/>
    <n v="46.199999999999996"/>
    <n v="14"/>
    <n v="56.43"/>
    <n v="17.100000000000001"/>
    <n v="51.314999999999998"/>
    <n v="15.55"/>
    <x v="127"/>
    <x v="129"/>
    <n v="64.400000000000006"/>
    <n v="18"/>
    <n v="3"/>
    <x v="0"/>
    <x v="4"/>
    <x v="9"/>
    <n v="1"/>
    <n v="19"/>
    <s v="n/d"/>
  </r>
  <r>
    <s v="INLOLI-300910-JC-1-2-MAM"/>
    <s v="Jhonatan Castro"/>
    <d v="2010-09-30T00:00:00"/>
    <x v="4"/>
    <d v="1899-12-30T10:43:00"/>
    <d v="1899-12-30T11:17:00"/>
    <x v="40"/>
    <n v="2"/>
    <n v="1"/>
    <n v="2"/>
    <x v="1"/>
    <x v="11"/>
    <s v="Loma Linda, Isla Natividad Baja California Sur"/>
    <x v="0"/>
    <n v="56.43"/>
    <n v="17.100000000000001"/>
    <n v="46.199999999999996"/>
    <n v="14"/>
    <n v="56.43"/>
    <n v="17.100000000000001"/>
    <n v="51.314999999999998"/>
    <n v="15.55"/>
    <x v="127"/>
    <x v="129"/>
    <n v="64.400000000000006"/>
    <n v="18"/>
    <n v="3"/>
    <x v="0"/>
    <x v="5"/>
    <x v="6"/>
    <n v="1"/>
    <n v="25"/>
    <s v="n/d"/>
  </r>
  <r>
    <s v="INLOLI-300910-JC-1-2-MAM"/>
    <s v="Jhonatan Castro"/>
    <d v="2010-09-30T00:00:00"/>
    <x v="4"/>
    <d v="1899-12-30T10:43:00"/>
    <d v="1899-12-30T11:17:00"/>
    <x v="40"/>
    <n v="2"/>
    <n v="1"/>
    <n v="2"/>
    <x v="1"/>
    <x v="11"/>
    <s v="Loma Linda, Isla Natividad Baja California Sur"/>
    <x v="0"/>
    <n v="56.43"/>
    <n v="17.100000000000001"/>
    <n v="46.199999999999996"/>
    <n v="14"/>
    <n v="56.43"/>
    <n v="17.100000000000001"/>
    <n v="51.314999999999998"/>
    <n v="15.55"/>
    <x v="127"/>
    <x v="129"/>
    <n v="64.400000000000006"/>
    <n v="18"/>
    <n v="3"/>
    <x v="0"/>
    <x v="6"/>
    <x v="13"/>
    <n v="1"/>
    <n v="28"/>
    <s v="n/d"/>
  </r>
  <r>
    <s v="INLADU-300910-JF-1-2-MAM"/>
    <s v="Jesus Flores"/>
    <d v="2010-09-30T00:00:00"/>
    <x v="4"/>
    <d v="1899-12-30T09:18:00"/>
    <d v="1899-12-30T09:49:00"/>
    <x v="32"/>
    <n v="2"/>
    <n v="1"/>
    <n v="2"/>
    <x v="1"/>
    <x v="0"/>
    <s v="La Dulce, Isla Natividad Baja California Sur"/>
    <x v="0"/>
    <n v="60.059999999999995"/>
    <n v="18.2"/>
    <n v="55.44"/>
    <n v="16.8"/>
    <n v="60.059999999999995"/>
    <n v="18.2"/>
    <n v="57.75"/>
    <n v="17.5"/>
    <x v="128"/>
    <x v="130"/>
    <n v="62.6"/>
    <n v="17"/>
    <n v="10"/>
    <x v="0"/>
    <x v="25"/>
    <x v="23"/>
    <n v="0"/>
    <m/>
    <n v="0"/>
  </r>
  <r>
    <s v="INLADU-300910-JF-1-2-MAZ"/>
    <s v="Jesus Flores"/>
    <d v="2010-09-30T00:00:00"/>
    <x v="4"/>
    <d v="1899-12-30T09:18:00"/>
    <d v="1899-12-30T09:49:00"/>
    <x v="32"/>
    <n v="2"/>
    <n v="1"/>
    <n v="2"/>
    <x v="1"/>
    <x v="0"/>
    <s v="La Dulce, Isla Natividad Baja California Sur"/>
    <x v="0"/>
    <n v="60.059999999999995"/>
    <n v="18.2"/>
    <n v="55.44"/>
    <n v="16.8"/>
    <n v="60.059999999999995"/>
    <n v="18.2"/>
    <n v="57.75"/>
    <n v="17.5"/>
    <x v="128"/>
    <x v="130"/>
    <n v="62.6"/>
    <n v="17"/>
    <n v="10"/>
    <x v="1"/>
    <x v="25"/>
    <x v="23"/>
    <n v="0"/>
    <m/>
    <n v="0"/>
  </r>
  <r>
    <s v="INMOPR-290910-JF-2-2-MAM"/>
    <s v="Jesus Flores"/>
    <d v="2010-09-29T00:00:00"/>
    <x v="4"/>
    <d v="1899-12-30T12:16:00"/>
    <d v="1899-12-30T12:36:00"/>
    <x v="47"/>
    <n v="2"/>
    <n v="2"/>
    <n v="2"/>
    <x v="1"/>
    <x v="12"/>
    <s v="Morro Prieto, Isla Natividad Baja California Sur"/>
    <x v="0"/>
    <n v="65.009999999999991"/>
    <n v="19.7"/>
    <n v="63.69"/>
    <n v="19.3"/>
    <n v="65.009999999999991"/>
    <n v="19.7"/>
    <n v="64.349999999999994"/>
    <n v="19.5"/>
    <x v="129"/>
    <x v="131"/>
    <n v="60.8"/>
    <n v="16"/>
    <n v="6"/>
    <x v="0"/>
    <x v="25"/>
    <x v="23"/>
    <n v="0"/>
    <m/>
    <n v="60"/>
  </r>
  <r>
    <s v="INMOPR-290910-JF-2-2-MAZ"/>
    <s v="Jesus Flores"/>
    <d v="2010-09-29T00:00:00"/>
    <x v="4"/>
    <d v="1899-12-30T12:16:00"/>
    <d v="1899-12-30T12:36:00"/>
    <x v="47"/>
    <n v="2"/>
    <n v="2"/>
    <n v="2"/>
    <x v="1"/>
    <x v="12"/>
    <s v="Morro Prieto, Isla Natividad Baja California Sur"/>
    <x v="0"/>
    <n v="65.009999999999991"/>
    <n v="19.7"/>
    <n v="63.69"/>
    <n v="19.3"/>
    <n v="65.009999999999991"/>
    <n v="19.7"/>
    <n v="64.349999999999994"/>
    <n v="19.5"/>
    <x v="129"/>
    <x v="131"/>
    <n v="60.8"/>
    <n v="16"/>
    <n v="6"/>
    <x v="1"/>
    <x v="25"/>
    <x v="23"/>
    <n v="0"/>
    <m/>
    <n v="60"/>
  </r>
  <r>
    <s v="INLADU-270711-RV-1-1-MAZ"/>
    <s v="Roberto Vazquez"/>
    <d v="2011-07-27T00:00:00"/>
    <x v="5"/>
    <d v="1899-12-30T10:12:00"/>
    <d v="1899-12-30T10:47:00"/>
    <x v="35"/>
    <n v="2"/>
    <n v="1"/>
    <n v="1"/>
    <x v="0"/>
    <x v="0"/>
    <s v="La Dulce, Isla Natividad Baja California Sur"/>
    <x v="0"/>
    <n v="46.859999999999992"/>
    <n v="14.2"/>
    <n v="50.82"/>
    <n v="15.4"/>
    <n v="50.82"/>
    <n v="15.4"/>
    <n v="48.839999999999996"/>
    <n v="14.8"/>
    <x v="130"/>
    <x v="132"/>
    <n v="57.2"/>
    <n v="14"/>
    <n v="6"/>
    <x v="1"/>
    <x v="25"/>
    <x v="23"/>
    <n v="0"/>
    <m/>
    <n v="120"/>
  </r>
  <r>
    <s v="INLADU-270711-RV-1-1-MAM"/>
    <s v="Roberto Vazquez"/>
    <d v="2011-07-27T00:00:00"/>
    <x v="5"/>
    <d v="1899-12-30T10:12:00"/>
    <d v="1899-12-30T10:47:00"/>
    <x v="35"/>
    <n v="2"/>
    <n v="1"/>
    <n v="1"/>
    <x v="0"/>
    <x v="0"/>
    <s v="La Dulce, Isla Natividad Baja California Sur"/>
    <x v="0"/>
    <n v="46.859999999999992"/>
    <n v="14.2"/>
    <n v="50.82"/>
    <n v="15.4"/>
    <n v="50.82"/>
    <n v="15.4"/>
    <n v="48.839999999999996"/>
    <n v="14.8"/>
    <x v="130"/>
    <x v="132"/>
    <n v="57.2"/>
    <n v="14"/>
    <n v="6"/>
    <x v="0"/>
    <x v="1"/>
    <x v="8"/>
    <n v="1"/>
    <n v="7"/>
    <n v="120"/>
  </r>
  <r>
    <s v="INLADU-270711-RV-1-1-MAM"/>
    <s v="Roberto Vazquez"/>
    <d v="2011-07-27T00:00:00"/>
    <x v="5"/>
    <d v="1899-12-30T10:12:00"/>
    <d v="1899-12-30T10:47:00"/>
    <x v="35"/>
    <n v="2"/>
    <n v="1"/>
    <n v="1"/>
    <x v="0"/>
    <x v="0"/>
    <s v="La Dulce, Isla Natividad Baja California Sur"/>
    <x v="0"/>
    <n v="46.859999999999992"/>
    <n v="14.2"/>
    <n v="50.82"/>
    <n v="15.4"/>
    <n v="50.82"/>
    <n v="15.4"/>
    <n v="48.839999999999996"/>
    <n v="14.8"/>
    <x v="130"/>
    <x v="132"/>
    <n v="57.2"/>
    <n v="14"/>
    <n v="6"/>
    <x v="0"/>
    <x v="1"/>
    <x v="10"/>
    <n v="1"/>
    <n v="8"/>
    <n v="120"/>
  </r>
  <r>
    <s v="INLADU-270711-RV-1-1-MAM"/>
    <s v="Roberto Vazquez"/>
    <d v="2011-07-27T00:00:00"/>
    <x v="5"/>
    <d v="1899-12-30T10:12:00"/>
    <d v="1899-12-30T10:47:00"/>
    <x v="35"/>
    <n v="2"/>
    <n v="1"/>
    <n v="1"/>
    <x v="0"/>
    <x v="0"/>
    <s v="La Dulce, Isla Natividad Baja California Sur"/>
    <x v="0"/>
    <n v="46.859999999999992"/>
    <n v="14.2"/>
    <n v="50.82"/>
    <n v="15.4"/>
    <n v="50.82"/>
    <n v="15.4"/>
    <n v="48.839999999999996"/>
    <n v="14.8"/>
    <x v="130"/>
    <x v="132"/>
    <n v="57.2"/>
    <n v="14"/>
    <n v="6"/>
    <x v="0"/>
    <x v="1"/>
    <x v="10"/>
    <n v="1"/>
    <n v="14"/>
    <n v="120"/>
  </r>
  <r>
    <s v="INLADU-270711-RV-1-1-MAM"/>
    <s v="Roberto Vazquez"/>
    <d v="2011-07-27T00:00:00"/>
    <x v="5"/>
    <d v="1899-12-30T10:12:00"/>
    <d v="1899-12-30T10:47:00"/>
    <x v="35"/>
    <n v="2"/>
    <n v="1"/>
    <n v="1"/>
    <x v="0"/>
    <x v="0"/>
    <s v="La Dulce, Isla Natividad Baja California Sur"/>
    <x v="0"/>
    <n v="46.859999999999992"/>
    <n v="14.2"/>
    <n v="50.82"/>
    <n v="15.4"/>
    <n v="50.82"/>
    <n v="15.4"/>
    <n v="48.839999999999996"/>
    <n v="14.8"/>
    <x v="130"/>
    <x v="132"/>
    <n v="57.2"/>
    <n v="14"/>
    <n v="6"/>
    <x v="0"/>
    <x v="1"/>
    <x v="10"/>
    <n v="1"/>
    <n v="21"/>
    <n v="120"/>
  </r>
  <r>
    <s v="INLADU-270711-RV-1-1-MAM"/>
    <s v="Roberto Vazquez"/>
    <d v="2011-07-27T00:00:00"/>
    <x v="5"/>
    <d v="1899-12-30T10:12:00"/>
    <d v="1899-12-30T10:47:00"/>
    <x v="35"/>
    <n v="2"/>
    <n v="1"/>
    <n v="1"/>
    <x v="0"/>
    <x v="0"/>
    <s v="La Dulce, Isla Natividad Baja California Sur"/>
    <x v="0"/>
    <n v="46.859999999999992"/>
    <n v="14.2"/>
    <n v="50.82"/>
    <n v="15.4"/>
    <n v="50.82"/>
    <n v="15.4"/>
    <n v="48.839999999999996"/>
    <n v="14.8"/>
    <x v="130"/>
    <x v="132"/>
    <n v="57.2"/>
    <n v="14"/>
    <n v="6"/>
    <x v="0"/>
    <x v="1"/>
    <x v="9"/>
    <n v="1"/>
    <n v="28"/>
    <n v="120"/>
  </r>
  <r>
    <s v="INLADU-270711-RV-2-2-MAM"/>
    <s v="Roberto Vazquez"/>
    <d v="2011-07-27T00:00:00"/>
    <x v="5"/>
    <d v="1899-12-30T11:38:00"/>
    <d v="1899-12-30T12:16:00"/>
    <x v="13"/>
    <n v="2"/>
    <n v="2"/>
    <n v="2"/>
    <x v="1"/>
    <x v="0"/>
    <s v="La Dulce, Isla Natividad Baja California Sur"/>
    <x v="0"/>
    <n v="16.829999999999998"/>
    <n v="5.0999999999999996"/>
    <n v="27.059999999999995"/>
    <n v="8.1999999999999993"/>
    <n v="27.059999999999995"/>
    <n v="8.1999999999999993"/>
    <n v="21.944999999999997"/>
    <n v="6.6499999999999995"/>
    <x v="131"/>
    <x v="133"/>
    <n v="59"/>
    <n v="15"/>
    <n v="9"/>
    <x v="0"/>
    <x v="1"/>
    <x v="10"/>
    <n v="1"/>
    <n v="21"/>
    <n v="300"/>
  </r>
  <r>
    <s v="INLADU-270711-RV-2-2-MAZ"/>
    <s v="Roberto Vazquez"/>
    <d v="2011-07-27T00:00:00"/>
    <x v="5"/>
    <d v="1899-12-30T11:38:00"/>
    <d v="1899-12-30T12:16:00"/>
    <x v="13"/>
    <n v="2"/>
    <n v="2"/>
    <n v="2"/>
    <x v="1"/>
    <x v="0"/>
    <s v="La Dulce, Isla Natividad Baja California Sur"/>
    <x v="0"/>
    <n v="16.829999999999998"/>
    <n v="5.0999999999999996"/>
    <n v="27.059999999999995"/>
    <n v="8.1999999999999993"/>
    <n v="27.059999999999995"/>
    <n v="8.1999999999999993"/>
    <n v="21.944999999999997"/>
    <n v="6.6499999999999995"/>
    <x v="131"/>
    <x v="133"/>
    <n v="59"/>
    <n v="15"/>
    <n v="9"/>
    <x v="1"/>
    <x v="1"/>
    <x v="14"/>
    <n v="1"/>
    <n v="6"/>
    <n v="300"/>
  </r>
  <r>
    <s v="INLADU-270711-RV-2-2-MAZ"/>
    <s v="Roberto Vazquez"/>
    <d v="2011-07-27T00:00:00"/>
    <x v="5"/>
    <d v="1899-12-30T11:38:00"/>
    <d v="1899-12-30T12:16:00"/>
    <x v="13"/>
    <n v="2"/>
    <n v="2"/>
    <n v="2"/>
    <x v="1"/>
    <x v="0"/>
    <s v="La Dulce, Isla Natividad Baja California Sur"/>
    <x v="0"/>
    <n v="16.829999999999998"/>
    <n v="5.0999999999999996"/>
    <n v="27.059999999999995"/>
    <n v="8.1999999999999993"/>
    <n v="27.059999999999995"/>
    <n v="8.1999999999999993"/>
    <n v="21.944999999999997"/>
    <n v="6.6499999999999995"/>
    <x v="131"/>
    <x v="133"/>
    <n v="59"/>
    <n v="15"/>
    <n v="9"/>
    <x v="1"/>
    <x v="2"/>
    <x v="13"/>
    <n v="1"/>
    <n v="12"/>
    <n v="300"/>
  </r>
  <r>
    <s v="INLADU-270711-RV-2-2-MAZ"/>
    <s v="Roberto Vazquez"/>
    <d v="2011-07-27T00:00:00"/>
    <x v="5"/>
    <d v="1899-12-30T11:38:00"/>
    <d v="1899-12-30T12:16:00"/>
    <x v="13"/>
    <n v="2"/>
    <n v="2"/>
    <n v="2"/>
    <x v="1"/>
    <x v="0"/>
    <s v="La Dulce, Isla Natividad Baja California Sur"/>
    <x v="0"/>
    <n v="16.829999999999998"/>
    <n v="5.0999999999999996"/>
    <n v="27.059999999999995"/>
    <n v="8.1999999999999993"/>
    <n v="27.059999999999995"/>
    <n v="8.1999999999999993"/>
    <n v="21.944999999999997"/>
    <n v="6.6499999999999995"/>
    <x v="131"/>
    <x v="133"/>
    <n v="59"/>
    <n v="15"/>
    <n v="9"/>
    <x v="1"/>
    <x v="3"/>
    <x v="11"/>
    <n v="1"/>
    <n v="18"/>
    <n v="300"/>
  </r>
  <r>
    <s v="INLADU-270711-RV-2-2-MAZ"/>
    <s v="Roberto Vazquez"/>
    <d v="2011-07-27T00:00:00"/>
    <x v="5"/>
    <d v="1899-12-30T11:38:00"/>
    <d v="1899-12-30T12:16:00"/>
    <x v="13"/>
    <n v="2"/>
    <n v="2"/>
    <n v="2"/>
    <x v="1"/>
    <x v="0"/>
    <s v="La Dulce, Isla Natividad Baja California Sur"/>
    <x v="0"/>
    <n v="16.829999999999998"/>
    <n v="5.0999999999999996"/>
    <n v="27.059999999999995"/>
    <n v="8.1999999999999993"/>
    <n v="27.059999999999995"/>
    <n v="8.1999999999999993"/>
    <n v="21.944999999999997"/>
    <n v="6.6499999999999995"/>
    <x v="131"/>
    <x v="133"/>
    <n v="59"/>
    <n v="15"/>
    <n v="9"/>
    <x v="1"/>
    <x v="3"/>
    <x v="11"/>
    <n v="1"/>
    <n v="18"/>
    <n v="300"/>
  </r>
  <r>
    <s v="INLADU-270711-RV-2-2-MAZ"/>
    <s v="Roberto Vazquez"/>
    <d v="2011-07-27T00:00:00"/>
    <x v="5"/>
    <d v="1899-12-30T11:38:00"/>
    <d v="1899-12-30T12:16:00"/>
    <x v="13"/>
    <n v="2"/>
    <n v="2"/>
    <n v="2"/>
    <x v="1"/>
    <x v="0"/>
    <s v="La Dulce, Isla Natividad Baja California Sur"/>
    <x v="0"/>
    <n v="16.829999999999998"/>
    <n v="5.0999999999999996"/>
    <n v="27.059999999999995"/>
    <n v="8.1999999999999993"/>
    <n v="27.059999999999995"/>
    <n v="8.1999999999999993"/>
    <n v="21.944999999999997"/>
    <n v="6.6499999999999995"/>
    <x v="131"/>
    <x v="133"/>
    <n v="59"/>
    <n v="15"/>
    <n v="9"/>
    <x v="1"/>
    <x v="3"/>
    <x v="17"/>
    <n v="1"/>
    <n v="18"/>
    <n v="300"/>
  </r>
  <r>
    <s v="INLADU-270711-RV-2-2-MAZ"/>
    <s v="Roberto Vazquez"/>
    <d v="2011-07-27T00:00:00"/>
    <x v="5"/>
    <d v="1899-12-30T11:38:00"/>
    <d v="1899-12-30T12:16:00"/>
    <x v="13"/>
    <n v="2"/>
    <n v="2"/>
    <n v="2"/>
    <x v="1"/>
    <x v="0"/>
    <s v="La Dulce, Isla Natividad Baja California Sur"/>
    <x v="0"/>
    <n v="16.829999999999998"/>
    <n v="5.0999999999999996"/>
    <n v="27.059999999999995"/>
    <n v="8.1999999999999993"/>
    <n v="27.059999999999995"/>
    <n v="8.1999999999999993"/>
    <n v="21.944999999999997"/>
    <n v="6.6499999999999995"/>
    <x v="131"/>
    <x v="133"/>
    <n v="59"/>
    <n v="15"/>
    <n v="9"/>
    <x v="1"/>
    <x v="4"/>
    <x v="11"/>
    <n v="1"/>
    <n v="29"/>
    <n v="300"/>
  </r>
  <r>
    <s v="INLADU-280711-JF-1-3-MAZ"/>
    <s v="Jesus Flores"/>
    <d v="2011-07-28T00:00:00"/>
    <x v="5"/>
    <d v="1899-12-30T09:39:00"/>
    <d v="1899-12-30T10:04:00"/>
    <x v="45"/>
    <n v="2"/>
    <n v="1"/>
    <n v="2"/>
    <x v="1"/>
    <x v="0"/>
    <s v="La Dulce, Isla Natividad Baja California Sur"/>
    <x v="0"/>
    <n v="52.14"/>
    <n v="15.8"/>
    <n v="61.38"/>
    <n v="18.600000000000001"/>
    <n v="61.38"/>
    <n v="18.600000000000001"/>
    <n v="56.760000000000005"/>
    <n v="17.200000000000003"/>
    <x v="132"/>
    <x v="134"/>
    <n v="57.2"/>
    <n v="14"/>
    <n v="10"/>
    <x v="1"/>
    <x v="25"/>
    <x v="23"/>
    <n v="0"/>
    <m/>
    <n v="0"/>
  </r>
  <r>
    <s v="INLADU-280711-JF-1-3-MAM"/>
    <s v="Jesus Flores"/>
    <d v="2011-07-28T00:00:00"/>
    <x v="5"/>
    <d v="1899-12-30T09:39:00"/>
    <d v="1899-12-30T10:04:00"/>
    <x v="45"/>
    <n v="2"/>
    <n v="1"/>
    <n v="2"/>
    <x v="1"/>
    <x v="0"/>
    <s v="La Dulce, Isla Natividad Baja California Sur"/>
    <x v="0"/>
    <n v="52.14"/>
    <n v="15.8"/>
    <n v="61.38"/>
    <n v="18.600000000000001"/>
    <n v="61.38"/>
    <n v="18.600000000000001"/>
    <n v="56.760000000000005"/>
    <n v="17.200000000000003"/>
    <x v="132"/>
    <x v="134"/>
    <n v="57.2"/>
    <n v="14"/>
    <n v="10"/>
    <x v="0"/>
    <x v="25"/>
    <x v="23"/>
    <n v="0"/>
    <m/>
    <n v="0"/>
  </r>
  <r>
    <s v="INLADU-280711-JF-2-4-MAM"/>
    <s v="Jesus Flores"/>
    <d v="2011-07-28T00:00:00"/>
    <x v="5"/>
    <d v="1899-12-30T10:50:00"/>
    <d v="1899-12-30T11:20:00"/>
    <x v="17"/>
    <n v="2"/>
    <n v="2"/>
    <n v="3"/>
    <x v="2"/>
    <x v="0"/>
    <s v="La Dulce, Isla Natividad Baja California Sur"/>
    <x v="0"/>
    <n v="21.12"/>
    <n v="6.4"/>
    <n v="25.08"/>
    <n v="7.6"/>
    <n v="25.08"/>
    <n v="7.6"/>
    <n v="23.099999999999998"/>
    <n v="7"/>
    <x v="133"/>
    <x v="135"/>
    <n v="59"/>
    <n v="15"/>
    <n v="5"/>
    <x v="0"/>
    <x v="1"/>
    <x v="1"/>
    <n v="1"/>
    <n v="17"/>
    <n v="180"/>
  </r>
  <r>
    <s v="INLADU-280711-JF-2-4-MAM"/>
    <s v="Jesus Flores"/>
    <d v="2011-07-28T00:00:00"/>
    <x v="5"/>
    <d v="1899-12-30T10:50:00"/>
    <d v="1899-12-30T11:20:00"/>
    <x v="17"/>
    <n v="2"/>
    <n v="2"/>
    <n v="3"/>
    <x v="2"/>
    <x v="0"/>
    <s v="La Dulce, Isla Natividad Baja California Sur"/>
    <x v="0"/>
    <n v="21.12"/>
    <n v="6.4"/>
    <n v="25.08"/>
    <n v="7.6"/>
    <n v="25.08"/>
    <n v="7.6"/>
    <n v="23.099999999999998"/>
    <n v="7"/>
    <x v="133"/>
    <x v="135"/>
    <n v="59"/>
    <n v="15"/>
    <n v="5"/>
    <x v="0"/>
    <x v="2"/>
    <x v="4"/>
    <n v="1"/>
    <n v="19"/>
    <n v="180"/>
  </r>
  <r>
    <s v="INLADU-280711-JF-2-4-MAM"/>
    <s v="Jesus Flores"/>
    <d v="2011-07-28T00:00:00"/>
    <x v="5"/>
    <d v="1899-12-30T10:50:00"/>
    <d v="1899-12-30T11:20:00"/>
    <x v="17"/>
    <n v="2"/>
    <n v="2"/>
    <n v="3"/>
    <x v="2"/>
    <x v="0"/>
    <s v="La Dulce, Isla Natividad Baja California Sur"/>
    <x v="0"/>
    <n v="21.12"/>
    <n v="6.4"/>
    <n v="25.08"/>
    <n v="7.6"/>
    <n v="25.08"/>
    <n v="7.6"/>
    <n v="23.099999999999998"/>
    <n v="7"/>
    <x v="133"/>
    <x v="135"/>
    <n v="59"/>
    <n v="15"/>
    <n v="5"/>
    <x v="0"/>
    <x v="2"/>
    <x v="6"/>
    <n v="1"/>
    <n v="19"/>
    <n v="180"/>
  </r>
  <r>
    <s v="INLADU-280711-JF-2-4-MAZ"/>
    <s v="Jesus Flores"/>
    <d v="2011-07-28T00:00:00"/>
    <x v="5"/>
    <d v="1899-12-30T10:50:00"/>
    <d v="1899-12-30T11:20:00"/>
    <x v="17"/>
    <n v="2"/>
    <n v="2"/>
    <n v="3"/>
    <x v="2"/>
    <x v="0"/>
    <s v="La Dulce, Isla Natividad Baja California Sur"/>
    <x v="0"/>
    <n v="21.12"/>
    <n v="6.4"/>
    <n v="25.08"/>
    <n v="7.6"/>
    <n v="25.08"/>
    <n v="7.6"/>
    <n v="23.099999999999998"/>
    <n v="7"/>
    <x v="133"/>
    <x v="135"/>
    <n v="59"/>
    <n v="15"/>
    <n v="5"/>
    <x v="1"/>
    <x v="1"/>
    <x v="8"/>
    <n v="1"/>
    <n v="9"/>
    <n v="300"/>
  </r>
  <r>
    <s v="INLADU-010811-RV-3-5-MAZ"/>
    <s v="Roberto Vazquez"/>
    <d v="2011-08-01T00:00:00"/>
    <x v="5"/>
    <d v="1899-12-30T12:58:00"/>
    <d v="1899-12-30T13:31:00"/>
    <x v="38"/>
    <n v="2"/>
    <n v="3"/>
    <n v="5"/>
    <x v="4"/>
    <x v="0"/>
    <s v="La Dulce, Isla Natividad Baja California Sur"/>
    <x v="0"/>
    <n v="20.79"/>
    <n v="6.3"/>
    <n v="17.16"/>
    <n v="5.2"/>
    <n v="20.79"/>
    <n v="6.3"/>
    <n v="18.974999999999998"/>
    <n v="5.75"/>
    <x v="134"/>
    <x v="136"/>
    <n v="55.400000000000006"/>
    <n v="13"/>
    <n v="8"/>
    <x v="1"/>
    <x v="1"/>
    <x v="21"/>
    <n v="1"/>
    <n v="17"/>
    <n v="60"/>
  </r>
  <r>
    <s v="INLADU-010811-RV-3-5-MAM"/>
    <s v="Roberto Vazquez"/>
    <d v="2011-08-01T00:00:00"/>
    <x v="5"/>
    <d v="1899-12-30T12:58:00"/>
    <d v="1899-12-30T13:31:00"/>
    <x v="38"/>
    <n v="2"/>
    <n v="3"/>
    <n v="5"/>
    <x v="4"/>
    <x v="0"/>
    <s v="La Dulce, Isla Natividad Baja California Sur"/>
    <x v="0"/>
    <n v="20.79"/>
    <n v="6.3"/>
    <n v="17.16"/>
    <n v="5.2"/>
    <n v="20.79"/>
    <n v="6.3"/>
    <n v="18.974999999999998"/>
    <n v="5.75"/>
    <x v="134"/>
    <x v="136"/>
    <n v="55.400000000000006"/>
    <n v="13"/>
    <n v="8"/>
    <x v="0"/>
    <x v="1"/>
    <x v="18"/>
    <n v="1"/>
    <n v="13"/>
    <n v="60"/>
  </r>
  <r>
    <s v="INLADU-010811-RV-3-5-MAM"/>
    <s v="Roberto Vazquez"/>
    <d v="2011-08-01T00:00:00"/>
    <x v="5"/>
    <d v="1899-12-30T12:58:00"/>
    <d v="1899-12-30T13:31:00"/>
    <x v="38"/>
    <n v="2"/>
    <n v="3"/>
    <n v="5"/>
    <x v="4"/>
    <x v="0"/>
    <s v="La Dulce, Isla Natividad Baja California Sur"/>
    <x v="0"/>
    <n v="20.79"/>
    <n v="6.3"/>
    <n v="17.16"/>
    <n v="5.2"/>
    <n v="20.79"/>
    <n v="6.3"/>
    <n v="18.974999999999998"/>
    <n v="5.75"/>
    <x v="134"/>
    <x v="136"/>
    <n v="55.400000000000006"/>
    <n v="13"/>
    <n v="8"/>
    <x v="0"/>
    <x v="2"/>
    <x v="7"/>
    <n v="1"/>
    <n v="21"/>
    <n v="60"/>
  </r>
  <r>
    <s v="INLADU-010811-JF-3-6-MAM"/>
    <s v="Jesus Flores"/>
    <d v="2011-08-01T00:00:00"/>
    <x v="5"/>
    <d v="1899-12-30T13:10:00"/>
    <d v="1899-12-30T13:40:00"/>
    <x v="17"/>
    <n v="2"/>
    <n v="3"/>
    <n v="6"/>
    <x v="5"/>
    <x v="0"/>
    <s v="La Dulce, Isla Natividad Baja California Sur"/>
    <x v="0"/>
    <n v="41.91"/>
    <n v="12.7"/>
    <n v="41.91"/>
    <n v="12.7"/>
    <n v="41.91"/>
    <n v="12.7"/>
    <n v="41.91"/>
    <n v="12.7"/>
    <x v="135"/>
    <x v="137"/>
    <n v="55.400000000000006"/>
    <n v="13"/>
    <n v="7"/>
    <x v="0"/>
    <x v="3"/>
    <x v="16"/>
    <n v="1"/>
    <n v="25"/>
    <n v="60"/>
  </r>
  <r>
    <s v="INLADU-010811-JF-3-6-MAM"/>
    <s v="Jesus Flores"/>
    <d v="2011-08-01T00:00:00"/>
    <x v="5"/>
    <d v="1899-12-30T13:10:00"/>
    <d v="1899-12-30T13:40:00"/>
    <x v="17"/>
    <n v="2"/>
    <n v="3"/>
    <n v="6"/>
    <x v="5"/>
    <x v="0"/>
    <s v="La Dulce, Isla Natividad Baja California Sur"/>
    <x v="0"/>
    <n v="41.91"/>
    <n v="12.7"/>
    <n v="41.91"/>
    <n v="12.7"/>
    <n v="41.91"/>
    <n v="12.7"/>
    <n v="41.91"/>
    <n v="12.7"/>
    <x v="135"/>
    <x v="137"/>
    <n v="55.400000000000006"/>
    <n v="13"/>
    <n v="7"/>
    <x v="0"/>
    <x v="4"/>
    <x v="14"/>
    <n v="1"/>
    <n v="28"/>
    <n v="60"/>
  </r>
  <r>
    <s v="INLADU-010811-JF-3-6-MAZ"/>
    <s v="Jesus Flores"/>
    <d v="2011-08-01T00:00:00"/>
    <x v="5"/>
    <d v="1899-12-30T13:10:00"/>
    <d v="1899-12-30T13:40:00"/>
    <x v="17"/>
    <n v="2"/>
    <n v="3"/>
    <n v="6"/>
    <x v="5"/>
    <x v="0"/>
    <s v="La Dulce, Isla Natividad Baja California Sur"/>
    <x v="0"/>
    <n v="41.91"/>
    <n v="12.7"/>
    <n v="41.91"/>
    <n v="12.7"/>
    <n v="41.91"/>
    <n v="12.7"/>
    <n v="41.91"/>
    <n v="12.7"/>
    <x v="135"/>
    <x v="137"/>
    <n v="55.400000000000006"/>
    <n v="13"/>
    <n v="7"/>
    <x v="1"/>
    <x v="25"/>
    <x v="23"/>
    <n v="0"/>
    <m/>
    <n v="60"/>
  </r>
  <r>
    <s v="INLAPL-280711-RV-1-1-MAZ"/>
    <s v="Roberto Vazquez"/>
    <d v="2011-07-28T00:00:00"/>
    <x v="5"/>
    <d v="1899-12-30T09:33:00"/>
    <d v="1899-12-30T10:09:00"/>
    <x v="48"/>
    <n v="2"/>
    <n v="1"/>
    <n v="1"/>
    <x v="0"/>
    <x v="1"/>
    <s v="La Plana/Las Cuevas, Isla Natividad, Baja California Sur"/>
    <x v="1"/>
    <n v="31.679999999999996"/>
    <n v="9.6"/>
    <n v="27.059999999999995"/>
    <n v="8.1999999999999993"/>
    <n v="31.679999999999996"/>
    <n v="9.6"/>
    <n v="29.369999999999994"/>
    <n v="8.8999999999999986"/>
    <x v="136"/>
    <x v="138"/>
    <n v="57.2"/>
    <n v="14"/>
    <n v="5"/>
    <x v="1"/>
    <x v="1"/>
    <x v="14"/>
    <n v="1"/>
    <n v="10"/>
    <n v="330"/>
  </r>
  <r>
    <s v="INLAPL-280711-RV-1-1-MAZ"/>
    <s v="Roberto Vazquez"/>
    <d v="2011-07-28T00:00:00"/>
    <x v="5"/>
    <d v="1899-12-30T09:33:00"/>
    <d v="1899-12-30T10:09:00"/>
    <x v="48"/>
    <n v="2"/>
    <n v="1"/>
    <n v="1"/>
    <x v="0"/>
    <x v="1"/>
    <s v="La Plana/Las Cuevas, Isla Natividad, Baja California Sur"/>
    <x v="1"/>
    <n v="31.679999999999996"/>
    <n v="9.6"/>
    <n v="27.059999999999995"/>
    <n v="8.1999999999999993"/>
    <n v="31.679999999999996"/>
    <n v="9.6"/>
    <n v="29.369999999999994"/>
    <n v="8.8999999999999986"/>
    <x v="136"/>
    <x v="138"/>
    <n v="57.2"/>
    <n v="14"/>
    <n v="5"/>
    <x v="1"/>
    <x v="2"/>
    <x v="18"/>
    <n v="1"/>
    <n v="28"/>
    <n v="330"/>
  </r>
  <r>
    <s v="INLAPL-280711-RV-1-1-MAZ"/>
    <s v="Roberto Vazquez"/>
    <d v="2011-07-28T00:00:00"/>
    <x v="5"/>
    <d v="1899-12-30T09:33:00"/>
    <d v="1899-12-30T10:09:00"/>
    <x v="48"/>
    <n v="2"/>
    <n v="1"/>
    <n v="1"/>
    <x v="0"/>
    <x v="1"/>
    <s v="La Plana/Las Cuevas, Isla Natividad, Baja California Sur"/>
    <x v="1"/>
    <n v="31.679999999999996"/>
    <n v="9.6"/>
    <n v="27.059999999999995"/>
    <n v="8.1999999999999993"/>
    <n v="31.679999999999996"/>
    <n v="9.6"/>
    <n v="29.369999999999994"/>
    <n v="8.8999999999999986"/>
    <x v="136"/>
    <x v="138"/>
    <n v="57.2"/>
    <n v="14"/>
    <n v="5"/>
    <x v="1"/>
    <x v="3"/>
    <x v="18"/>
    <n v="1"/>
    <n v="33"/>
    <n v="330"/>
  </r>
  <r>
    <s v="INLAPL-280711-RV-1-1-MAM"/>
    <s v="Roberto Vazquez"/>
    <d v="2011-07-28T00:00:00"/>
    <x v="5"/>
    <d v="1899-12-30T09:33:00"/>
    <d v="1899-12-30T10:09:00"/>
    <x v="48"/>
    <n v="2"/>
    <n v="1"/>
    <n v="1"/>
    <x v="0"/>
    <x v="1"/>
    <s v="La Plana/Las Cuevas, Isla Natividad, Baja California Sur"/>
    <x v="1"/>
    <n v="31.679999999999996"/>
    <n v="9.6"/>
    <n v="27.059999999999995"/>
    <n v="8.1999999999999993"/>
    <n v="31.679999999999996"/>
    <n v="9.6"/>
    <n v="29.369999999999994"/>
    <n v="8.8999999999999986"/>
    <x v="136"/>
    <x v="138"/>
    <n v="57.2"/>
    <n v="14"/>
    <n v="5"/>
    <x v="0"/>
    <x v="1"/>
    <x v="11"/>
    <n v="1"/>
    <n v="4"/>
    <n v="330"/>
  </r>
  <r>
    <s v="INLAPL-280711-RV-1-1-MAM"/>
    <s v="Roberto Vazquez"/>
    <d v="2011-07-28T00:00:00"/>
    <x v="5"/>
    <d v="1899-12-30T09:33:00"/>
    <d v="1899-12-30T10:09:00"/>
    <x v="48"/>
    <n v="2"/>
    <n v="1"/>
    <n v="1"/>
    <x v="0"/>
    <x v="1"/>
    <s v="La Plana/Las Cuevas, Isla Natividad, Baja California Sur"/>
    <x v="1"/>
    <n v="31.679999999999996"/>
    <n v="9.6"/>
    <n v="27.059999999999995"/>
    <n v="8.1999999999999993"/>
    <n v="31.679999999999996"/>
    <n v="9.6"/>
    <n v="29.369999999999994"/>
    <n v="8.8999999999999986"/>
    <x v="136"/>
    <x v="138"/>
    <n v="57.2"/>
    <n v="14"/>
    <n v="5"/>
    <x v="0"/>
    <x v="2"/>
    <x v="12"/>
    <n v="1"/>
    <n v="5"/>
    <n v="330"/>
  </r>
  <r>
    <s v="INLAPL-280711-RV-1-1-MAM"/>
    <s v="Roberto Vazquez"/>
    <d v="2011-07-28T00:00:00"/>
    <x v="5"/>
    <d v="1899-12-30T09:33:00"/>
    <d v="1899-12-30T10:09:00"/>
    <x v="48"/>
    <n v="2"/>
    <n v="1"/>
    <n v="1"/>
    <x v="0"/>
    <x v="1"/>
    <s v="La Plana/Las Cuevas, Isla Natividad, Baja California Sur"/>
    <x v="1"/>
    <n v="31.679999999999996"/>
    <n v="9.6"/>
    <n v="27.059999999999995"/>
    <n v="8.1999999999999993"/>
    <n v="31.679999999999996"/>
    <n v="9.6"/>
    <n v="29.369999999999994"/>
    <n v="8.8999999999999986"/>
    <x v="136"/>
    <x v="138"/>
    <n v="57.2"/>
    <n v="14"/>
    <n v="5"/>
    <x v="0"/>
    <x v="3"/>
    <x v="8"/>
    <n v="1"/>
    <n v="11"/>
    <n v="330"/>
  </r>
  <r>
    <s v="INLAPL-280711-RV-1-1-MAM"/>
    <s v="Roberto Vazquez"/>
    <d v="2011-07-28T00:00:00"/>
    <x v="5"/>
    <d v="1899-12-30T09:33:00"/>
    <d v="1899-12-30T10:09:00"/>
    <x v="48"/>
    <n v="2"/>
    <n v="1"/>
    <n v="1"/>
    <x v="0"/>
    <x v="1"/>
    <s v="La Plana/Las Cuevas, Isla Natividad, Baja California Sur"/>
    <x v="1"/>
    <n v="31.679999999999996"/>
    <n v="9.6"/>
    <n v="27.059999999999995"/>
    <n v="8.1999999999999993"/>
    <n v="31.679999999999996"/>
    <n v="9.6"/>
    <n v="29.369999999999994"/>
    <n v="8.8999999999999986"/>
    <x v="136"/>
    <x v="138"/>
    <n v="57.2"/>
    <n v="14"/>
    <n v="5"/>
    <x v="0"/>
    <x v="3"/>
    <x v="12"/>
    <n v="1"/>
    <n v="11"/>
    <n v="330"/>
  </r>
  <r>
    <s v="INLAPL-280711-RV-1-1-MAM"/>
    <s v="Roberto Vazquez"/>
    <d v="2011-07-28T00:00:00"/>
    <x v="5"/>
    <d v="1899-12-30T09:33:00"/>
    <d v="1899-12-30T10:09:00"/>
    <x v="48"/>
    <n v="2"/>
    <n v="1"/>
    <n v="1"/>
    <x v="0"/>
    <x v="1"/>
    <s v="La Plana/Las Cuevas, Isla Natividad, Baja California Sur"/>
    <x v="1"/>
    <n v="31.679999999999996"/>
    <n v="9.6"/>
    <n v="27.059999999999995"/>
    <n v="8.1999999999999993"/>
    <n v="31.679999999999996"/>
    <n v="9.6"/>
    <n v="29.369999999999994"/>
    <n v="8.8999999999999986"/>
    <x v="136"/>
    <x v="138"/>
    <n v="57.2"/>
    <n v="14"/>
    <n v="5"/>
    <x v="0"/>
    <x v="3"/>
    <x v="13"/>
    <n v="1"/>
    <n v="11"/>
    <n v="330"/>
  </r>
  <r>
    <s v="INLAPL-280711-RV-1-1-MAM"/>
    <s v="Roberto Vazquez"/>
    <d v="2011-07-28T00:00:00"/>
    <x v="5"/>
    <d v="1899-12-30T09:33:00"/>
    <d v="1899-12-30T10:09:00"/>
    <x v="48"/>
    <n v="2"/>
    <n v="1"/>
    <n v="1"/>
    <x v="0"/>
    <x v="1"/>
    <s v="La Plana/Las Cuevas, Isla Natividad, Baja California Sur"/>
    <x v="1"/>
    <n v="31.679999999999996"/>
    <n v="9.6"/>
    <n v="27.059999999999995"/>
    <n v="8.1999999999999993"/>
    <n v="31.679999999999996"/>
    <n v="9.6"/>
    <n v="29.369999999999994"/>
    <n v="8.8999999999999986"/>
    <x v="136"/>
    <x v="138"/>
    <n v="57.2"/>
    <n v="14"/>
    <n v="5"/>
    <x v="0"/>
    <x v="4"/>
    <x v="12"/>
    <n v="1"/>
    <n v="12"/>
    <n v="330"/>
  </r>
  <r>
    <s v="INLAPL-280711-RV-1-1-MAM"/>
    <s v="Roberto Vazquez"/>
    <d v="2011-07-28T00:00:00"/>
    <x v="5"/>
    <d v="1899-12-30T09:33:00"/>
    <d v="1899-12-30T10:09:00"/>
    <x v="48"/>
    <n v="2"/>
    <n v="1"/>
    <n v="1"/>
    <x v="0"/>
    <x v="1"/>
    <s v="La Plana/Las Cuevas, Isla Natividad, Baja California Sur"/>
    <x v="1"/>
    <n v="31.679999999999996"/>
    <n v="9.6"/>
    <n v="27.059999999999995"/>
    <n v="8.1999999999999993"/>
    <n v="31.679999999999996"/>
    <n v="9.6"/>
    <n v="29.369999999999994"/>
    <n v="8.8999999999999986"/>
    <x v="136"/>
    <x v="138"/>
    <n v="57.2"/>
    <n v="14"/>
    <n v="5"/>
    <x v="0"/>
    <x v="5"/>
    <x v="9"/>
    <n v="1"/>
    <n v="21"/>
    <n v="330"/>
  </r>
  <r>
    <s v="INLAPL-280711-RV-1-1-MAM"/>
    <s v="Roberto Vazquez"/>
    <d v="2011-07-28T00:00:00"/>
    <x v="5"/>
    <d v="1899-12-30T09:33:00"/>
    <d v="1899-12-30T10:09:00"/>
    <x v="48"/>
    <n v="2"/>
    <n v="1"/>
    <n v="1"/>
    <x v="0"/>
    <x v="1"/>
    <s v="La Plana/Las Cuevas, Isla Natividad, Baja California Sur"/>
    <x v="1"/>
    <n v="31.679999999999996"/>
    <n v="9.6"/>
    <n v="27.059999999999995"/>
    <n v="8.1999999999999993"/>
    <n v="31.679999999999996"/>
    <n v="9.6"/>
    <n v="29.369999999999994"/>
    <n v="8.8999999999999986"/>
    <x v="136"/>
    <x v="138"/>
    <n v="57.2"/>
    <n v="14"/>
    <n v="5"/>
    <x v="0"/>
    <x v="5"/>
    <x v="16"/>
    <n v="1"/>
    <n v="21"/>
    <n v="330"/>
  </r>
  <r>
    <s v="INLAPL-280711-RV-1-1-MAM"/>
    <s v="Roberto Vazquez"/>
    <d v="2011-07-28T00:00:00"/>
    <x v="5"/>
    <d v="1899-12-30T09:33:00"/>
    <d v="1899-12-30T10:09:00"/>
    <x v="48"/>
    <n v="2"/>
    <n v="1"/>
    <n v="1"/>
    <x v="0"/>
    <x v="1"/>
    <s v="La Plana/Las Cuevas, Isla Natividad, Baja California Sur"/>
    <x v="1"/>
    <n v="31.679999999999996"/>
    <n v="9.6"/>
    <n v="27.059999999999995"/>
    <n v="8.1999999999999993"/>
    <n v="31.679999999999996"/>
    <n v="9.6"/>
    <n v="29.369999999999994"/>
    <n v="8.8999999999999986"/>
    <x v="136"/>
    <x v="138"/>
    <n v="57.2"/>
    <n v="14"/>
    <n v="5"/>
    <x v="0"/>
    <x v="6"/>
    <x v="16"/>
    <n v="1"/>
    <n v="22"/>
    <n v="330"/>
  </r>
  <r>
    <s v="INLAPL-280711-RV-1-1-MAM"/>
    <s v="Roberto Vazquez"/>
    <d v="2011-07-28T00:00:00"/>
    <x v="5"/>
    <d v="1899-12-30T09:33:00"/>
    <d v="1899-12-30T10:09:00"/>
    <x v="48"/>
    <n v="2"/>
    <n v="1"/>
    <n v="1"/>
    <x v="0"/>
    <x v="1"/>
    <s v="La Plana/Las Cuevas, Isla Natividad, Baja California Sur"/>
    <x v="1"/>
    <n v="31.679999999999996"/>
    <n v="9.6"/>
    <n v="27.059999999999995"/>
    <n v="8.1999999999999993"/>
    <n v="31.679999999999996"/>
    <n v="9.6"/>
    <n v="29.369999999999994"/>
    <n v="8.8999999999999986"/>
    <x v="136"/>
    <x v="138"/>
    <n v="57.2"/>
    <n v="14"/>
    <n v="5"/>
    <x v="0"/>
    <x v="7"/>
    <x v="13"/>
    <n v="1"/>
    <n v="29"/>
    <n v="330"/>
  </r>
  <r>
    <s v="INLAPL-280711-RV-2-2-MAM"/>
    <s v="Roberto Vazquez"/>
    <d v="2011-07-28T00:00:00"/>
    <x v="5"/>
    <d v="1899-12-30T10:58:00"/>
    <d v="1899-12-30T11:36:00"/>
    <x v="13"/>
    <n v="2"/>
    <n v="2"/>
    <n v="2"/>
    <x v="1"/>
    <x v="1"/>
    <s v="La Plana/Las Cuevas, Isla Natividad, Baja California Sur"/>
    <x v="1"/>
    <n v="33.659999999999997"/>
    <n v="10.199999999999999"/>
    <n v="38.609999999999992"/>
    <n v="11.7"/>
    <n v="38.609999999999992"/>
    <n v="11.7"/>
    <n v="36.134999999999998"/>
    <n v="10.95"/>
    <x v="137"/>
    <x v="139"/>
    <n v="57.2"/>
    <n v="14"/>
    <n v="4"/>
    <x v="0"/>
    <x v="1"/>
    <x v="10"/>
    <n v="1"/>
    <n v="9"/>
    <n v="120"/>
  </r>
  <r>
    <s v="INLAPL-280711-RV-2-2-MAM"/>
    <s v="Roberto Vazquez"/>
    <d v="2011-07-28T00:00:00"/>
    <x v="5"/>
    <d v="1899-12-30T10:58:00"/>
    <d v="1899-12-30T11:36:00"/>
    <x v="13"/>
    <n v="2"/>
    <n v="2"/>
    <n v="2"/>
    <x v="1"/>
    <x v="1"/>
    <s v="La Plana/Las Cuevas, Isla Natividad, Baja California Sur"/>
    <x v="1"/>
    <n v="33.659999999999997"/>
    <n v="10.199999999999999"/>
    <n v="38.609999999999992"/>
    <n v="11.7"/>
    <n v="38.609999999999992"/>
    <n v="11.7"/>
    <n v="36.134999999999998"/>
    <n v="10.95"/>
    <x v="137"/>
    <x v="139"/>
    <n v="57.2"/>
    <n v="14"/>
    <n v="4"/>
    <x v="0"/>
    <x v="2"/>
    <x v="9"/>
    <n v="1"/>
    <n v="18"/>
    <n v="120"/>
  </r>
  <r>
    <s v="INLAPL-280711-RV-2-2-MAM"/>
    <s v="Roberto Vazquez"/>
    <d v="2011-07-28T00:00:00"/>
    <x v="5"/>
    <d v="1899-12-30T10:58:00"/>
    <d v="1899-12-30T11:36:00"/>
    <x v="13"/>
    <n v="2"/>
    <n v="2"/>
    <n v="2"/>
    <x v="1"/>
    <x v="1"/>
    <s v="La Plana/Las Cuevas, Isla Natividad, Baja California Sur"/>
    <x v="1"/>
    <n v="33.659999999999997"/>
    <n v="10.199999999999999"/>
    <n v="38.609999999999992"/>
    <n v="11.7"/>
    <n v="38.609999999999992"/>
    <n v="11.7"/>
    <n v="36.134999999999998"/>
    <n v="10.95"/>
    <x v="137"/>
    <x v="139"/>
    <n v="57.2"/>
    <n v="14"/>
    <n v="4"/>
    <x v="0"/>
    <x v="3"/>
    <x v="13"/>
    <n v="1"/>
    <n v="26"/>
    <n v="120"/>
  </r>
  <r>
    <s v="INLAPL-280711-RV-2-2-MAZ"/>
    <s v="Roberto Vazquez"/>
    <d v="2011-07-28T00:00:00"/>
    <x v="5"/>
    <d v="1899-12-30T10:58:00"/>
    <d v="1899-12-30T11:36:00"/>
    <x v="13"/>
    <n v="2"/>
    <n v="2"/>
    <n v="2"/>
    <x v="1"/>
    <x v="1"/>
    <s v="La Plana/Las Cuevas, Isla Natividad, Baja California Sur"/>
    <x v="1"/>
    <n v="33.659999999999997"/>
    <n v="10.199999999999999"/>
    <n v="38.609999999999992"/>
    <n v="11.7"/>
    <n v="38.609999999999992"/>
    <n v="11.7"/>
    <n v="36.134999999999998"/>
    <n v="10.95"/>
    <x v="137"/>
    <x v="139"/>
    <n v="57.2"/>
    <n v="14"/>
    <n v="4"/>
    <x v="1"/>
    <x v="25"/>
    <x v="23"/>
    <n v="0"/>
    <m/>
    <n v="120"/>
  </r>
  <r>
    <s v="INLAPL-010811-RV-1-3-MAZ"/>
    <s v="Roberto Vazquez"/>
    <d v="2011-08-01T00:00:00"/>
    <x v="5"/>
    <d v="1899-12-30T09:52:00"/>
    <d v="1899-12-30T10:24:00"/>
    <x v="46"/>
    <n v="2"/>
    <n v="1"/>
    <n v="3"/>
    <x v="2"/>
    <x v="1"/>
    <s v="La Plana/Las Cuevas, Isla Natividad, Baja California Sur"/>
    <x v="1"/>
    <n v="36.959999999999994"/>
    <n v="11.2"/>
    <n v="40.92"/>
    <n v="12.4"/>
    <n v="40.92"/>
    <n v="12.4"/>
    <n v="38.94"/>
    <n v="11.8"/>
    <x v="138"/>
    <x v="140"/>
    <n v="57.2"/>
    <n v="14"/>
    <n v="4"/>
    <x v="1"/>
    <x v="25"/>
    <x v="23"/>
    <n v="0"/>
    <m/>
    <n v="180"/>
  </r>
  <r>
    <s v="INLAPL-010811-RV-1-3-MAM"/>
    <s v="Roberto Vazquez"/>
    <d v="2011-08-01T00:00:00"/>
    <x v="5"/>
    <d v="1899-12-30T09:52:00"/>
    <d v="1899-12-30T10:24:00"/>
    <x v="46"/>
    <n v="2"/>
    <n v="1"/>
    <n v="3"/>
    <x v="2"/>
    <x v="1"/>
    <s v="La Plana/Las Cuevas, Isla Natividad, Baja California Sur"/>
    <x v="1"/>
    <n v="36.959999999999994"/>
    <n v="11.2"/>
    <n v="40.92"/>
    <n v="12.4"/>
    <n v="40.92"/>
    <n v="12.4"/>
    <n v="38.94"/>
    <n v="11.8"/>
    <x v="138"/>
    <x v="140"/>
    <n v="57.2"/>
    <n v="14"/>
    <n v="4"/>
    <x v="0"/>
    <x v="1"/>
    <x v="13"/>
    <n v="1"/>
    <n v="12"/>
    <n v="180"/>
  </r>
  <r>
    <s v="INLAPL-010811-RV-1-3-MAM"/>
    <s v="Roberto Vazquez"/>
    <d v="2011-08-01T00:00:00"/>
    <x v="5"/>
    <d v="1899-12-30T09:52:00"/>
    <d v="1899-12-30T10:24:00"/>
    <x v="46"/>
    <n v="2"/>
    <n v="1"/>
    <n v="3"/>
    <x v="2"/>
    <x v="1"/>
    <s v="La Plana/Las Cuevas, Isla Natividad, Baja California Sur"/>
    <x v="1"/>
    <n v="36.959999999999994"/>
    <n v="11.2"/>
    <n v="40.92"/>
    <n v="12.4"/>
    <n v="40.92"/>
    <n v="12.4"/>
    <n v="38.94"/>
    <n v="11.8"/>
    <x v="138"/>
    <x v="140"/>
    <n v="57.2"/>
    <n v="14"/>
    <n v="4"/>
    <x v="0"/>
    <x v="2"/>
    <x v="14"/>
    <n v="1"/>
    <n v="18"/>
    <n v="180"/>
  </r>
  <r>
    <s v="INLAPL-010811-RV-1-3-MAM"/>
    <s v="Roberto Vazquez"/>
    <d v="2011-08-01T00:00:00"/>
    <x v="5"/>
    <d v="1899-12-30T09:52:00"/>
    <d v="1899-12-30T10:24:00"/>
    <x v="46"/>
    <n v="2"/>
    <n v="1"/>
    <n v="3"/>
    <x v="2"/>
    <x v="1"/>
    <s v="La Plana/Las Cuevas, Isla Natividad, Baja California Sur"/>
    <x v="1"/>
    <n v="36.959999999999994"/>
    <n v="11.2"/>
    <n v="40.92"/>
    <n v="12.4"/>
    <n v="40.92"/>
    <n v="12.4"/>
    <n v="38.94"/>
    <n v="11.8"/>
    <x v="138"/>
    <x v="140"/>
    <n v="57.2"/>
    <n v="14"/>
    <n v="4"/>
    <x v="0"/>
    <x v="3"/>
    <x v="14"/>
    <n v="1"/>
    <n v="20"/>
    <n v="180"/>
  </r>
  <r>
    <s v="INLAPL-010811-RV-2-4-MAM"/>
    <s v="Roberto Vazquez"/>
    <d v="2011-08-01T00:00:00"/>
    <x v="5"/>
    <d v="1899-12-30T11:14:00"/>
    <d v="1899-12-30T11:47:00"/>
    <x v="38"/>
    <n v="2"/>
    <n v="2"/>
    <n v="4"/>
    <x v="3"/>
    <x v="1"/>
    <s v="La Plana/Las Cuevas, Isla Natividad, Baja California Sur"/>
    <x v="1"/>
    <n v="20.13"/>
    <n v="6.1"/>
    <n v="19.139999999999997"/>
    <n v="5.8"/>
    <n v="20.13"/>
    <n v="6.1"/>
    <n v="19.634999999999998"/>
    <n v="5.9499999999999993"/>
    <x v="139"/>
    <x v="141"/>
    <n v="57.2"/>
    <n v="14"/>
    <n v="3"/>
    <x v="0"/>
    <x v="1"/>
    <x v="18"/>
    <n v="1"/>
    <n v="20"/>
    <n v="330"/>
  </r>
  <r>
    <s v="INLAPL-010811-RV-2-4-MAZ"/>
    <s v="Roberto Vazquez"/>
    <d v="2011-08-01T00:00:00"/>
    <x v="5"/>
    <d v="1899-12-30T11:14:00"/>
    <d v="1899-12-30T11:47:00"/>
    <x v="38"/>
    <n v="2"/>
    <n v="2"/>
    <n v="4"/>
    <x v="3"/>
    <x v="1"/>
    <s v="La Plana/Las Cuevas, Isla Natividad, Baja California Sur"/>
    <x v="1"/>
    <n v="20.13"/>
    <n v="6.1"/>
    <n v="19.139999999999997"/>
    <n v="5.8"/>
    <n v="20.13"/>
    <n v="6.1"/>
    <n v="19.634999999999998"/>
    <n v="5.9499999999999993"/>
    <x v="139"/>
    <x v="141"/>
    <n v="57.2"/>
    <n v="14"/>
    <n v="3"/>
    <x v="1"/>
    <x v="1"/>
    <x v="18"/>
    <n v="1"/>
    <n v="16"/>
    <n v="330"/>
  </r>
  <r>
    <s v="INLAPL-010811-RV-2-4-MAZ"/>
    <s v="Roberto Vazquez"/>
    <d v="2011-08-01T00:00:00"/>
    <x v="5"/>
    <d v="1899-12-30T11:14:00"/>
    <d v="1899-12-30T11:47:00"/>
    <x v="38"/>
    <n v="2"/>
    <n v="2"/>
    <n v="4"/>
    <x v="3"/>
    <x v="1"/>
    <s v="La Plana/Las Cuevas, Isla Natividad, Baja California Sur"/>
    <x v="1"/>
    <n v="20.13"/>
    <n v="6.1"/>
    <n v="19.139999999999997"/>
    <n v="5.8"/>
    <n v="20.13"/>
    <n v="6.1"/>
    <n v="19.634999999999998"/>
    <n v="5.9499999999999993"/>
    <x v="139"/>
    <x v="141"/>
    <n v="57.2"/>
    <n v="14"/>
    <n v="3"/>
    <x v="1"/>
    <x v="2"/>
    <x v="13"/>
    <n v="1"/>
    <n v="17"/>
    <n v="330"/>
  </r>
  <r>
    <s v="INLAPL-010811-RV-2-4-MAZ"/>
    <s v="Roberto Vazquez"/>
    <d v="2011-08-01T00:00:00"/>
    <x v="5"/>
    <d v="1899-12-30T11:14:00"/>
    <d v="1899-12-30T11:47:00"/>
    <x v="38"/>
    <n v="2"/>
    <n v="2"/>
    <n v="4"/>
    <x v="3"/>
    <x v="1"/>
    <s v="La Plana/Las Cuevas, Isla Natividad, Baja California Sur"/>
    <x v="1"/>
    <n v="20.13"/>
    <n v="6.1"/>
    <n v="19.139999999999997"/>
    <n v="5.8"/>
    <n v="20.13"/>
    <n v="6.1"/>
    <n v="19.634999999999998"/>
    <n v="5.9499999999999993"/>
    <x v="139"/>
    <x v="141"/>
    <n v="57.2"/>
    <n v="14"/>
    <n v="3"/>
    <x v="1"/>
    <x v="2"/>
    <x v="19"/>
    <n v="1"/>
    <n v="17"/>
    <n v="330"/>
  </r>
  <r>
    <s v="INLAPL-010811-RV-2-4-MAZ"/>
    <s v="Roberto Vazquez"/>
    <d v="2011-08-01T00:00:00"/>
    <x v="5"/>
    <d v="1899-12-30T11:14:00"/>
    <d v="1899-12-30T11:47:00"/>
    <x v="38"/>
    <n v="2"/>
    <n v="2"/>
    <n v="4"/>
    <x v="3"/>
    <x v="1"/>
    <s v="La Plana/Las Cuevas, Isla Natividad, Baja California Sur"/>
    <x v="1"/>
    <n v="20.13"/>
    <n v="6.1"/>
    <n v="19.139999999999997"/>
    <n v="5.8"/>
    <n v="20.13"/>
    <n v="6.1"/>
    <n v="19.634999999999998"/>
    <n v="5.9499999999999993"/>
    <x v="139"/>
    <x v="141"/>
    <n v="57.2"/>
    <n v="14"/>
    <n v="3"/>
    <x v="1"/>
    <x v="3"/>
    <x v="25"/>
    <n v="1"/>
    <n v="19"/>
    <n v="330"/>
  </r>
  <r>
    <s v="INLAPL-010811-JF-1-5-MAZ"/>
    <s v="Jesus Flores"/>
    <d v="2011-08-01T00:00:00"/>
    <x v="5"/>
    <d v="1899-12-30T09:56:00"/>
    <d v="1899-12-30T10:27:00"/>
    <x v="32"/>
    <n v="2"/>
    <n v="1"/>
    <n v="5"/>
    <x v="4"/>
    <x v="1"/>
    <s v="La Plana/Las Cuevas, Isla Natividad, Baja California Sur"/>
    <x v="1"/>
    <n v="39.269999999999996"/>
    <n v="11.9"/>
    <n v="27.72"/>
    <n v="8.4"/>
    <n v="39.269999999999996"/>
    <n v="11.9"/>
    <n v="33.494999999999997"/>
    <n v="10.15"/>
    <x v="140"/>
    <x v="142"/>
    <n v="60.8"/>
    <n v="16"/>
    <n v="6"/>
    <x v="1"/>
    <x v="3"/>
    <x v="9"/>
    <n v="1"/>
    <n v="19"/>
    <n v="30"/>
  </r>
  <r>
    <s v="INLAPL-010811-JF-1-5-MAZ"/>
    <s v="Jesus Flores"/>
    <d v="2011-08-01T00:00:00"/>
    <x v="5"/>
    <d v="1899-12-30T09:56:00"/>
    <d v="1899-12-30T10:27:00"/>
    <x v="32"/>
    <n v="2"/>
    <n v="1"/>
    <n v="5"/>
    <x v="4"/>
    <x v="1"/>
    <s v="La Plana/Las Cuevas, Isla Natividad, Baja California Sur"/>
    <x v="1"/>
    <n v="39.269999999999996"/>
    <n v="11.9"/>
    <n v="27.72"/>
    <n v="8.4"/>
    <n v="39.269999999999996"/>
    <n v="11.9"/>
    <n v="33.494999999999997"/>
    <n v="10.15"/>
    <x v="140"/>
    <x v="142"/>
    <n v="60.8"/>
    <n v="16"/>
    <n v="6"/>
    <x v="1"/>
    <x v="4"/>
    <x v="11"/>
    <n v="1"/>
    <n v="25"/>
    <n v="30"/>
  </r>
  <r>
    <s v="INLAPL-010811-JF-1-5-MAM"/>
    <s v="Jesus Flores"/>
    <d v="2011-08-01T00:00:00"/>
    <x v="5"/>
    <d v="1899-12-30T09:56:00"/>
    <d v="1899-12-30T10:27:00"/>
    <x v="32"/>
    <n v="2"/>
    <n v="1"/>
    <n v="5"/>
    <x v="4"/>
    <x v="1"/>
    <s v="La Plana/Las Cuevas, Isla Natividad, Baja California Sur"/>
    <x v="1"/>
    <n v="39.269999999999996"/>
    <n v="11.9"/>
    <n v="27.72"/>
    <n v="8.4"/>
    <n v="39.269999999999996"/>
    <n v="11.9"/>
    <n v="33.494999999999997"/>
    <n v="10.15"/>
    <x v="140"/>
    <x v="142"/>
    <n v="60.8"/>
    <n v="16"/>
    <n v="6"/>
    <x v="0"/>
    <x v="1"/>
    <x v="9"/>
    <n v="1"/>
    <n v="5"/>
    <n v="30"/>
  </r>
  <r>
    <s v="INLAPL-010811-JF-1-5-MAM"/>
    <s v="Jesus Flores"/>
    <d v="2011-08-01T00:00:00"/>
    <x v="5"/>
    <d v="1899-12-30T09:56:00"/>
    <d v="1899-12-30T10:27:00"/>
    <x v="32"/>
    <n v="2"/>
    <n v="1"/>
    <n v="5"/>
    <x v="4"/>
    <x v="1"/>
    <s v="La Plana/Las Cuevas, Isla Natividad, Baja California Sur"/>
    <x v="1"/>
    <n v="39.269999999999996"/>
    <n v="11.9"/>
    <n v="27.72"/>
    <n v="8.4"/>
    <n v="39.269999999999996"/>
    <n v="11.9"/>
    <n v="33.494999999999997"/>
    <n v="10.15"/>
    <x v="140"/>
    <x v="142"/>
    <n v="60.8"/>
    <n v="16"/>
    <n v="6"/>
    <x v="0"/>
    <x v="1"/>
    <x v="16"/>
    <n v="1"/>
    <n v="5"/>
    <n v="30"/>
  </r>
  <r>
    <s v="INLAPL-010811-JF-1-5-MAM"/>
    <s v="Jesus Flores"/>
    <d v="2011-08-01T00:00:00"/>
    <x v="5"/>
    <d v="1899-12-30T09:56:00"/>
    <d v="1899-12-30T10:27:00"/>
    <x v="32"/>
    <n v="2"/>
    <n v="1"/>
    <n v="5"/>
    <x v="4"/>
    <x v="1"/>
    <s v="La Plana/Las Cuevas, Isla Natividad, Baja California Sur"/>
    <x v="1"/>
    <n v="39.269999999999996"/>
    <n v="11.9"/>
    <n v="27.72"/>
    <n v="8.4"/>
    <n v="39.269999999999996"/>
    <n v="11.9"/>
    <n v="33.494999999999997"/>
    <n v="10.15"/>
    <x v="140"/>
    <x v="142"/>
    <n v="60.8"/>
    <n v="16"/>
    <n v="6"/>
    <x v="0"/>
    <x v="2"/>
    <x v="16"/>
    <n v="1"/>
    <n v="9"/>
    <n v="30"/>
  </r>
  <r>
    <s v="INLAPL-010811-JF-1-5-MAM"/>
    <s v="Jesus Flores"/>
    <d v="2011-08-01T00:00:00"/>
    <x v="5"/>
    <d v="1899-12-30T09:56:00"/>
    <d v="1899-12-30T10:27:00"/>
    <x v="32"/>
    <n v="2"/>
    <n v="1"/>
    <n v="5"/>
    <x v="4"/>
    <x v="1"/>
    <s v="La Plana/Las Cuevas, Isla Natividad, Baja California Sur"/>
    <x v="1"/>
    <n v="39.269999999999996"/>
    <n v="11.9"/>
    <n v="27.72"/>
    <n v="8.4"/>
    <n v="39.269999999999996"/>
    <n v="11.9"/>
    <n v="33.494999999999997"/>
    <n v="10.15"/>
    <x v="140"/>
    <x v="142"/>
    <n v="60.8"/>
    <n v="16"/>
    <n v="6"/>
    <x v="0"/>
    <x v="2"/>
    <x v="17"/>
    <n v="1"/>
    <n v="9"/>
    <n v="30"/>
  </r>
  <r>
    <s v="INLAPL-010811-JF-1-5-MAM"/>
    <s v="Jesus Flores"/>
    <d v="2011-08-01T00:00:00"/>
    <x v="5"/>
    <d v="1899-12-30T09:56:00"/>
    <d v="1899-12-30T10:27:00"/>
    <x v="32"/>
    <n v="2"/>
    <n v="1"/>
    <n v="5"/>
    <x v="4"/>
    <x v="1"/>
    <s v="La Plana/Las Cuevas, Isla Natividad, Baja California Sur"/>
    <x v="1"/>
    <n v="39.269999999999996"/>
    <n v="11.9"/>
    <n v="27.72"/>
    <n v="8.4"/>
    <n v="39.269999999999996"/>
    <n v="11.9"/>
    <n v="33.494999999999997"/>
    <n v="10.15"/>
    <x v="140"/>
    <x v="142"/>
    <n v="60.8"/>
    <n v="16"/>
    <n v="6"/>
    <x v="0"/>
    <x v="3"/>
    <x v="14"/>
    <n v="1"/>
    <n v="14"/>
    <n v="30"/>
  </r>
  <r>
    <s v="INLAPL-010811-JF-1-5-MAM"/>
    <s v="Jesus Flores"/>
    <d v="2011-08-01T00:00:00"/>
    <x v="5"/>
    <d v="1899-12-30T09:56:00"/>
    <d v="1899-12-30T10:27:00"/>
    <x v="32"/>
    <n v="2"/>
    <n v="1"/>
    <n v="5"/>
    <x v="4"/>
    <x v="1"/>
    <s v="La Plana/Las Cuevas, Isla Natividad, Baja California Sur"/>
    <x v="1"/>
    <n v="39.269999999999996"/>
    <n v="11.9"/>
    <n v="27.72"/>
    <n v="8.4"/>
    <n v="39.269999999999996"/>
    <n v="11.9"/>
    <n v="33.494999999999997"/>
    <n v="10.15"/>
    <x v="140"/>
    <x v="142"/>
    <n v="60.8"/>
    <n v="16"/>
    <n v="6"/>
    <x v="0"/>
    <x v="3"/>
    <x v="20"/>
    <n v="1"/>
    <n v="14"/>
    <n v="30"/>
  </r>
  <r>
    <s v="INLAPL-010811-JF-1-5-MAM"/>
    <s v="Jesus Flores"/>
    <d v="2011-08-01T00:00:00"/>
    <x v="5"/>
    <d v="1899-12-30T09:56:00"/>
    <d v="1899-12-30T10:27:00"/>
    <x v="32"/>
    <n v="2"/>
    <n v="1"/>
    <n v="5"/>
    <x v="4"/>
    <x v="1"/>
    <s v="La Plana/Las Cuevas, Isla Natividad, Baja California Sur"/>
    <x v="1"/>
    <n v="39.269999999999996"/>
    <n v="11.9"/>
    <n v="27.72"/>
    <n v="8.4"/>
    <n v="39.269999999999996"/>
    <n v="11.9"/>
    <n v="33.494999999999997"/>
    <n v="10.15"/>
    <x v="140"/>
    <x v="142"/>
    <n v="60.8"/>
    <n v="16"/>
    <n v="6"/>
    <x v="0"/>
    <x v="4"/>
    <x v="17"/>
    <n v="1"/>
    <n v="16"/>
    <n v="30"/>
  </r>
  <r>
    <s v="INLAPL-010811-JF-1-5-MAM"/>
    <s v="Jesus Flores"/>
    <d v="2011-08-01T00:00:00"/>
    <x v="5"/>
    <d v="1899-12-30T09:56:00"/>
    <d v="1899-12-30T10:27:00"/>
    <x v="32"/>
    <n v="2"/>
    <n v="1"/>
    <n v="5"/>
    <x v="4"/>
    <x v="1"/>
    <s v="La Plana/Las Cuevas, Isla Natividad, Baja California Sur"/>
    <x v="1"/>
    <n v="39.269999999999996"/>
    <n v="11.9"/>
    <n v="27.72"/>
    <n v="8.4"/>
    <n v="39.269999999999996"/>
    <n v="11.9"/>
    <n v="33.494999999999997"/>
    <n v="10.15"/>
    <x v="140"/>
    <x v="142"/>
    <n v="60.8"/>
    <n v="16"/>
    <n v="6"/>
    <x v="0"/>
    <x v="5"/>
    <x v="18"/>
    <n v="1"/>
    <n v="19"/>
    <n v="30"/>
  </r>
  <r>
    <s v="INLAPL-010811-JF-1-5-MAM"/>
    <s v="Jesus Flores"/>
    <d v="2011-08-01T00:00:00"/>
    <x v="5"/>
    <d v="1899-12-30T09:56:00"/>
    <d v="1899-12-30T10:27:00"/>
    <x v="32"/>
    <n v="2"/>
    <n v="1"/>
    <n v="5"/>
    <x v="4"/>
    <x v="1"/>
    <s v="La Plana/Las Cuevas, Isla Natividad, Baja California Sur"/>
    <x v="1"/>
    <n v="39.269999999999996"/>
    <n v="11.9"/>
    <n v="27.72"/>
    <n v="8.4"/>
    <n v="39.269999999999996"/>
    <n v="11.9"/>
    <n v="33.494999999999997"/>
    <n v="10.15"/>
    <x v="140"/>
    <x v="142"/>
    <n v="60.8"/>
    <n v="16"/>
    <n v="6"/>
    <x v="0"/>
    <x v="6"/>
    <x v="14"/>
    <n v="1"/>
    <n v="25"/>
    <n v="30"/>
  </r>
  <r>
    <s v="INLAPL-010811-JF-1-5-MAM"/>
    <s v="Jesus Flores"/>
    <d v="2011-08-01T00:00:00"/>
    <x v="5"/>
    <d v="1899-12-30T09:56:00"/>
    <d v="1899-12-30T10:27:00"/>
    <x v="32"/>
    <n v="2"/>
    <n v="1"/>
    <n v="5"/>
    <x v="4"/>
    <x v="1"/>
    <s v="La Plana/Las Cuevas, Isla Natividad, Baja California Sur"/>
    <x v="1"/>
    <n v="39.269999999999996"/>
    <n v="11.9"/>
    <n v="27.72"/>
    <n v="8.4"/>
    <n v="39.269999999999996"/>
    <n v="11.9"/>
    <n v="33.494999999999997"/>
    <n v="10.15"/>
    <x v="140"/>
    <x v="142"/>
    <n v="60.8"/>
    <n v="16"/>
    <n v="6"/>
    <x v="0"/>
    <x v="7"/>
    <x v="13"/>
    <n v="1"/>
    <n v="27"/>
    <n v="30"/>
  </r>
  <r>
    <s v="INLAPL-010811-JF-1-5-MAM"/>
    <s v="Jesus Flores"/>
    <d v="2011-08-01T00:00:00"/>
    <x v="5"/>
    <d v="1899-12-30T09:56:00"/>
    <d v="1899-12-30T10:27:00"/>
    <x v="32"/>
    <n v="2"/>
    <n v="1"/>
    <n v="5"/>
    <x v="4"/>
    <x v="1"/>
    <s v="La Plana/Las Cuevas, Isla Natividad, Baja California Sur"/>
    <x v="1"/>
    <n v="39.269999999999996"/>
    <n v="11.9"/>
    <n v="27.72"/>
    <n v="8.4"/>
    <n v="39.269999999999996"/>
    <n v="11.9"/>
    <n v="33.494999999999997"/>
    <n v="10.15"/>
    <x v="140"/>
    <x v="142"/>
    <n v="60.8"/>
    <n v="16"/>
    <n v="6"/>
    <x v="0"/>
    <x v="7"/>
    <x v="14"/>
    <n v="1"/>
    <n v="27"/>
    <n v="30"/>
  </r>
  <r>
    <s v="INLAPL-010811-JF-1-5-MAM"/>
    <s v="Jesus Flores"/>
    <d v="2011-08-01T00:00:00"/>
    <x v="5"/>
    <d v="1899-12-30T09:56:00"/>
    <d v="1899-12-30T10:27:00"/>
    <x v="32"/>
    <n v="2"/>
    <n v="1"/>
    <n v="5"/>
    <x v="4"/>
    <x v="1"/>
    <s v="La Plana/Las Cuevas, Isla Natividad, Baja California Sur"/>
    <x v="1"/>
    <n v="39.269999999999996"/>
    <n v="11.9"/>
    <n v="27.72"/>
    <n v="8.4"/>
    <n v="39.269999999999996"/>
    <n v="11.9"/>
    <n v="33.494999999999997"/>
    <n v="10.15"/>
    <x v="140"/>
    <x v="142"/>
    <n v="60.8"/>
    <n v="16"/>
    <n v="6"/>
    <x v="0"/>
    <x v="8"/>
    <x v="11"/>
    <n v="1"/>
    <n v="30"/>
    <n v="30"/>
  </r>
  <r>
    <s v="INLAPL-010811-JF-1-5-MAM"/>
    <s v="Jesus Flores"/>
    <d v="2011-08-01T00:00:00"/>
    <x v="5"/>
    <d v="1899-12-30T09:56:00"/>
    <d v="1899-12-30T10:27:00"/>
    <x v="32"/>
    <n v="2"/>
    <n v="1"/>
    <n v="5"/>
    <x v="4"/>
    <x v="1"/>
    <s v="La Plana/Las Cuevas, Isla Natividad, Baja California Sur"/>
    <x v="1"/>
    <n v="39.269999999999996"/>
    <n v="11.9"/>
    <n v="27.72"/>
    <n v="8.4"/>
    <n v="39.269999999999996"/>
    <n v="11.9"/>
    <n v="33.494999999999997"/>
    <n v="10.15"/>
    <x v="140"/>
    <x v="142"/>
    <n v="60.8"/>
    <n v="16"/>
    <n v="6"/>
    <x v="0"/>
    <x v="8"/>
    <x v="16"/>
    <n v="1"/>
    <n v="30"/>
    <n v="30"/>
  </r>
  <r>
    <s v="INLAPL-010811-JF-2-6-MAM"/>
    <s v="Jesus Flores"/>
    <d v="2011-08-01T00:00:00"/>
    <x v="5"/>
    <d v="1899-12-30T11:32:00"/>
    <d v="1899-12-30T11:59:00"/>
    <x v="26"/>
    <n v="2"/>
    <n v="2"/>
    <n v="6"/>
    <x v="5"/>
    <x v="1"/>
    <s v="La Plana/Las Cuevas, Isla Natividad, Baja California Sur"/>
    <x v="1"/>
    <n v="56.43"/>
    <n v="17.100000000000001"/>
    <n v="54.449999999999996"/>
    <n v="16.5"/>
    <n v="56.43"/>
    <n v="17.100000000000001"/>
    <n v="55.44"/>
    <n v="16.8"/>
    <x v="141"/>
    <x v="143"/>
    <n v="55.400000000000006"/>
    <n v="13"/>
    <n v="4"/>
    <x v="0"/>
    <x v="1"/>
    <x v="11"/>
    <n v="1"/>
    <n v="11"/>
    <n v="30"/>
  </r>
  <r>
    <s v="INLAPL-010811-JF-2-6-MAM"/>
    <s v="Jesus Flores"/>
    <d v="2011-08-01T00:00:00"/>
    <x v="5"/>
    <d v="1899-12-30T11:32:00"/>
    <d v="1899-12-30T11:59:00"/>
    <x v="26"/>
    <n v="2"/>
    <n v="2"/>
    <n v="6"/>
    <x v="5"/>
    <x v="1"/>
    <s v="La Plana/Las Cuevas, Isla Natividad, Baja California Sur"/>
    <x v="1"/>
    <n v="56.43"/>
    <n v="17.100000000000001"/>
    <n v="54.449999999999996"/>
    <n v="16.5"/>
    <n v="56.43"/>
    <n v="17.100000000000001"/>
    <n v="55.44"/>
    <n v="16.8"/>
    <x v="141"/>
    <x v="143"/>
    <n v="55.400000000000006"/>
    <n v="13"/>
    <n v="4"/>
    <x v="0"/>
    <x v="1"/>
    <x v="14"/>
    <n v="1"/>
    <n v="11"/>
    <n v="30"/>
  </r>
  <r>
    <s v="INLAPL-010811-JF-2-6-MAM"/>
    <s v="Jesus Flores"/>
    <d v="2011-08-01T00:00:00"/>
    <x v="5"/>
    <d v="1899-12-30T11:32:00"/>
    <d v="1899-12-30T11:59:00"/>
    <x v="26"/>
    <n v="2"/>
    <n v="2"/>
    <n v="6"/>
    <x v="5"/>
    <x v="1"/>
    <s v="La Plana/Las Cuevas, Isla Natividad, Baja California Sur"/>
    <x v="1"/>
    <n v="56.43"/>
    <n v="17.100000000000001"/>
    <n v="54.449999999999996"/>
    <n v="16.5"/>
    <n v="56.43"/>
    <n v="17.100000000000001"/>
    <n v="55.44"/>
    <n v="16.8"/>
    <x v="141"/>
    <x v="143"/>
    <n v="55.400000000000006"/>
    <n v="13"/>
    <n v="4"/>
    <x v="0"/>
    <x v="1"/>
    <x v="20"/>
    <n v="1"/>
    <n v="11"/>
    <n v="30"/>
  </r>
  <r>
    <s v="INLAPL-010811-JF-2-6-MAM"/>
    <s v="Jesus Flores"/>
    <d v="2011-08-01T00:00:00"/>
    <x v="5"/>
    <d v="1899-12-30T11:32:00"/>
    <d v="1899-12-30T11:59:00"/>
    <x v="26"/>
    <n v="2"/>
    <n v="2"/>
    <n v="6"/>
    <x v="5"/>
    <x v="1"/>
    <s v="La Plana/Las Cuevas, Isla Natividad, Baja California Sur"/>
    <x v="1"/>
    <n v="56.43"/>
    <n v="17.100000000000001"/>
    <n v="54.449999999999996"/>
    <n v="16.5"/>
    <n v="56.43"/>
    <n v="17.100000000000001"/>
    <n v="55.44"/>
    <n v="16.8"/>
    <x v="141"/>
    <x v="143"/>
    <n v="55.400000000000006"/>
    <n v="13"/>
    <n v="4"/>
    <x v="0"/>
    <x v="2"/>
    <x v="13"/>
    <n v="1"/>
    <n v="19"/>
    <n v="30"/>
  </r>
  <r>
    <s v="INLAPL-010811-JF-2-6-MAM"/>
    <s v="Jesus Flores"/>
    <d v="2011-08-01T00:00:00"/>
    <x v="5"/>
    <d v="1899-12-30T11:32:00"/>
    <d v="1899-12-30T11:59:00"/>
    <x v="26"/>
    <n v="2"/>
    <n v="2"/>
    <n v="6"/>
    <x v="5"/>
    <x v="1"/>
    <s v="La Plana/Las Cuevas, Isla Natividad, Baja California Sur"/>
    <x v="1"/>
    <n v="56.43"/>
    <n v="17.100000000000001"/>
    <n v="54.449999999999996"/>
    <n v="16.5"/>
    <n v="56.43"/>
    <n v="17.100000000000001"/>
    <n v="55.44"/>
    <n v="16.8"/>
    <x v="141"/>
    <x v="143"/>
    <n v="55.400000000000006"/>
    <n v="13"/>
    <n v="4"/>
    <x v="0"/>
    <x v="2"/>
    <x v="18"/>
    <n v="1"/>
    <n v="19"/>
    <n v="30"/>
  </r>
  <r>
    <s v="INLAPL-010811-JF-2-6-MAM"/>
    <s v="Jesus Flores"/>
    <d v="2011-08-01T00:00:00"/>
    <x v="5"/>
    <d v="1899-12-30T11:32:00"/>
    <d v="1899-12-30T11:59:00"/>
    <x v="26"/>
    <n v="2"/>
    <n v="2"/>
    <n v="6"/>
    <x v="5"/>
    <x v="1"/>
    <s v="La Plana/Las Cuevas, Isla Natividad, Baja California Sur"/>
    <x v="1"/>
    <n v="56.43"/>
    <n v="17.100000000000001"/>
    <n v="54.449999999999996"/>
    <n v="16.5"/>
    <n v="56.43"/>
    <n v="17.100000000000001"/>
    <n v="55.44"/>
    <n v="16.8"/>
    <x v="141"/>
    <x v="143"/>
    <n v="55.400000000000006"/>
    <n v="13"/>
    <n v="4"/>
    <x v="0"/>
    <x v="3"/>
    <x v="16"/>
    <n v="1"/>
    <n v="20"/>
    <n v="30"/>
  </r>
  <r>
    <s v="INLAPL-010811-JF-2-6-MAM"/>
    <s v="Jesus Flores"/>
    <d v="2011-08-01T00:00:00"/>
    <x v="5"/>
    <d v="1899-12-30T11:32:00"/>
    <d v="1899-12-30T11:59:00"/>
    <x v="26"/>
    <n v="2"/>
    <n v="2"/>
    <n v="6"/>
    <x v="5"/>
    <x v="1"/>
    <s v="La Plana/Las Cuevas, Isla Natividad, Baja California Sur"/>
    <x v="1"/>
    <n v="56.43"/>
    <n v="17.100000000000001"/>
    <n v="54.449999999999996"/>
    <n v="16.5"/>
    <n v="56.43"/>
    <n v="17.100000000000001"/>
    <n v="55.44"/>
    <n v="16.8"/>
    <x v="141"/>
    <x v="143"/>
    <n v="55.400000000000006"/>
    <n v="13"/>
    <n v="4"/>
    <x v="0"/>
    <x v="3"/>
    <x v="19"/>
    <n v="1"/>
    <n v="20"/>
    <n v="30"/>
  </r>
  <r>
    <s v="INLAPL-010811-JF-2-6-MAZ"/>
    <s v="Jesus Flores"/>
    <d v="2011-08-01T00:00:00"/>
    <x v="5"/>
    <d v="1899-12-30T11:32:00"/>
    <d v="1899-12-30T11:59:00"/>
    <x v="26"/>
    <n v="2"/>
    <n v="2"/>
    <n v="6"/>
    <x v="5"/>
    <x v="1"/>
    <s v="La Plana/Las Cuevas, Isla Natividad, Baja California Sur"/>
    <x v="1"/>
    <n v="56.43"/>
    <n v="17.100000000000001"/>
    <n v="54.449999999999996"/>
    <n v="16.5"/>
    <n v="56.43"/>
    <n v="17.100000000000001"/>
    <n v="55.44"/>
    <n v="16.8"/>
    <x v="141"/>
    <x v="143"/>
    <n v="55.400000000000006"/>
    <n v="13"/>
    <n v="4"/>
    <x v="1"/>
    <x v="25"/>
    <x v="23"/>
    <n v="0"/>
    <m/>
    <n v="30"/>
  </r>
  <r>
    <s v="INPUPR-300711-RV-1-1-MAZ"/>
    <s v="Roberto Vazquez"/>
    <d v="2011-07-30T00:00:00"/>
    <x v="5"/>
    <d v="1899-12-30T10:44:00"/>
    <d v="1899-12-30T11:17:00"/>
    <x v="38"/>
    <n v="2"/>
    <n v="1"/>
    <n v="1"/>
    <x v="0"/>
    <x v="3"/>
    <s v="Punta Prieta, Isla Natividad Baja California Sur"/>
    <x v="1"/>
    <n v="41.58"/>
    <n v="12.6"/>
    <n v="39.599999999999994"/>
    <n v="12"/>
    <n v="41.58"/>
    <n v="12.6"/>
    <n v="40.590000000000003"/>
    <n v="12.3"/>
    <x v="142"/>
    <x v="144"/>
    <n v="57.2"/>
    <n v="14"/>
    <n v="4"/>
    <x v="1"/>
    <x v="1"/>
    <x v="20"/>
    <n v="1"/>
    <n v="7"/>
    <n v="210"/>
  </r>
  <r>
    <s v="INPUPR-300711-RV-1-1-MAZ"/>
    <s v="Roberto Vazquez"/>
    <d v="2011-07-30T00:00:00"/>
    <x v="5"/>
    <d v="1899-12-30T10:44:00"/>
    <d v="1899-12-30T11:17:00"/>
    <x v="38"/>
    <n v="2"/>
    <n v="1"/>
    <n v="1"/>
    <x v="0"/>
    <x v="3"/>
    <s v="Punta Prieta, Isla Natividad Baja California Sur"/>
    <x v="1"/>
    <n v="41.58"/>
    <n v="12.6"/>
    <n v="39.599999999999994"/>
    <n v="12"/>
    <n v="41.58"/>
    <n v="12.6"/>
    <n v="40.590000000000003"/>
    <n v="12.3"/>
    <x v="142"/>
    <x v="144"/>
    <n v="57.2"/>
    <n v="14"/>
    <n v="4"/>
    <x v="1"/>
    <x v="2"/>
    <x v="25"/>
    <n v="1"/>
    <n v="14"/>
    <n v="210"/>
  </r>
  <r>
    <s v="INPUPR-300711-RV-1-1-MAM"/>
    <s v="Roberto Vazquez"/>
    <d v="2011-07-30T00:00:00"/>
    <x v="5"/>
    <d v="1899-12-30T10:44:00"/>
    <d v="1899-12-30T11:17:00"/>
    <x v="38"/>
    <n v="2"/>
    <n v="1"/>
    <n v="1"/>
    <x v="0"/>
    <x v="3"/>
    <s v="Punta Prieta, Isla Natividad Baja California Sur"/>
    <x v="1"/>
    <n v="41.58"/>
    <n v="12.6"/>
    <n v="39.599999999999994"/>
    <n v="12"/>
    <n v="41.58"/>
    <n v="12.6"/>
    <n v="40.590000000000003"/>
    <n v="12.3"/>
    <x v="142"/>
    <x v="144"/>
    <n v="57.2"/>
    <n v="14"/>
    <n v="4"/>
    <x v="0"/>
    <x v="1"/>
    <x v="12"/>
    <n v="1"/>
    <n v="2"/>
    <n v="210"/>
  </r>
  <r>
    <s v="INPUPR-300711-RV-1-1-MAM"/>
    <s v="Roberto Vazquez"/>
    <d v="2011-07-30T00:00:00"/>
    <x v="5"/>
    <d v="1899-12-30T10:44:00"/>
    <d v="1899-12-30T11:17:00"/>
    <x v="38"/>
    <n v="2"/>
    <n v="1"/>
    <n v="1"/>
    <x v="0"/>
    <x v="3"/>
    <s v="Punta Prieta, Isla Natividad Baja California Sur"/>
    <x v="1"/>
    <n v="41.58"/>
    <n v="12.6"/>
    <n v="39.599999999999994"/>
    <n v="12"/>
    <n v="41.58"/>
    <n v="12.6"/>
    <n v="40.590000000000003"/>
    <n v="12.3"/>
    <x v="142"/>
    <x v="144"/>
    <n v="57.2"/>
    <n v="14"/>
    <n v="4"/>
    <x v="0"/>
    <x v="1"/>
    <x v="17"/>
    <n v="1"/>
    <n v="2"/>
    <n v="210"/>
  </r>
  <r>
    <s v="INPUPR-300711-RV-1-1-MAM"/>
    <s v="Roberto Vazquez"/>
    <d v="2011-07-30T00:00:00"/>
    <x v="5"/>
    <d v="1899-12-30T10:44:00"/>
    <d v="1899-12-30T11:17:00"/>
    <x v="38"/>
    <n v="2"/>
    <n v="1"/>
    <n v="1"/>
    <x v="0"/>
    <x v="3"/>
    <s v="Punta Prieta, Isla Natividad Baja California Sur"/>
    <x v="1"/>
    <n v="41.58"/>
    <n v="12.6"/>
    <n v="39.599999999999994"/>
    <n v="12"/>
    <n v="41.58"/>
    <n v="12.6"/>
    <n v="40.590000000000003"/>
    <n v="12.3"/>
    <x v="142"/>
    <x v="144"/>
    <n v="57.2"/>
    <n v="14"/>
    <n v="4"/>
    <x v="0"/>
    <x v="2"/>
    <x v="2"/>
    <n v="1"/>
    <n v="4"/>
    <n v="210"/>
  </r>
  <r>
    <s v="INPUPR-300711-RV-1-1-MAM"/>
    <s v="Roberto Vazquez"/>
    <d v="2011-07-30T00:00:00"/>
    <x v="5"/>
    <d v="1899-12-30T10:44:00"/>
    <d v="1899-12-30T11:17:00"/>
    <x v="38"/>
    <n v="2"/>
    <n v="1"/>
    <n v="1"/>
    <x v="0"/>
    <x v="3"/>
    <s v="Punta Prieta, Isla Natividad Baja California Sur"/>
    <x v="1"/>
    <n v="41.58"/>
    <n v="12.6"/>
    <n v="39.599999999999994"/>
    <n v="12"/>
    <n v="41.58"/>
    <n v="12.6"/>
    <n v="40.590000000000003"/>
    <n v="12.3"/>
    <x v="142"/>
    <x v="144"/>
    <n v="57.2"/>
    <n v="14"/>
    <n v="4"/>
    <x v="0"/>
    <x v="2"/>
    <x v="8"/>
    <n v="1"/>
    <n v="4"/>
    <n v="210"/>
  </r>
  <r>
    <s v="INPUPR-300711-RV-1-1-MAM"/>
    <s v="Roberto Vazquez"/>
    <d v="2011-07-30T00:00:00"/>
    <x v="5"/>
    <d v="1899-12-30T10:44:00"/>
    <d v="1899-12-30T11:17:00"/>
    <x v="38"/>
    <n v="2"/>
    <n v="1"/>
    <n v="1"/>
    <x v="0"/>
    <x v="3"/>
    <s v="Punta Prieta, Isla Natividad Baja California Sur"/>
    <x v="1"/>
    <n v="41.58"/>
    <n v="12.6"/>
    <n v="39.599999999999994"/>
    <n v="12"/>
    <n v="41.58"/>
    <n v="12.6"/>
    <n v="40.590000000000003"/>
    <n v="12.3"/>
    <x v="142"/>
    <x v="144"/>
    <n v="57.2"/>
    <n v="14"/>
    <n v="4"/>
    <x v="0"/>
    <x v="2"/>
    <x v="13"/>
    <n v="1"/>
    <n v="4"/>
    <n v="210"/>
  </r>
  <r>
    <s v="INPUPR-300711-RV-1-1-MAM"/>
    <s v="Roberto Vazquez"/>
    <d v="2011-07-30T00:00:00"/>
    <x v="5"/>
    <d v="1899-12-30T10:44:00"/>
    <d v="1899-12-30T11:17:00"/>
    <x v="38"/>
    <n v="2"/>
    <n v="1"/>
    <n v="1"/>
    <x v="0"/>
    <x v="3"/>
    <s v="Punta Prieta, Isla Natividad Baja California Sur"/>
    <x v="1"/>
    <n v="41.58"/>
    <n v="12.6"/>
    <n v="39.599999999999994"/>
    <n v="12"/>
    <n v="41.58"/>
    <n v="12.6"/>
    <n v="40.590000000000003"/>
    <n v="12.3"/>
    <x v="142"/>
    <x v="144"/>
    <n v="57.2"/>
    <n v="14"/>
    <n v="4"/>
    <x v="0"/>
    <x v="2"/>
    <x v="17"/>
    <n v="1"/>
    <n v="4"/>
    <n v="210"/>
  </r>
  <r>
    <s v="INPUPR-300711-RV-1-1-MAM"/>
    <s v="Roberto Vazquez"/>
    <d v="2011-07-30T00:00:00"/>
    <x v="5"/>
    <d v="1899-12-30T10:44:00"/>
    <d v="1899-12-30T11:17:00"/>
    <x v="38"/>
    <n v="2"/>
    <n v="1"/>
    <n v="1"/>
    <x v="0"/>
    <x v="3"/>
    <s v="Punta Prieta, Isla Natividad Baja California Sur"/>
    <x v="1"/>
    <n v="41.58"/>
    <n v="12.6"/>
    <n v="39.599999999999994"/>
    <n v="12"/>
    <n v="41.58"/>
    <n v="12.6"/>
    <n v="40.590000000000003"/>
    <n v="12.3"/>
    <x v="142"/>
    <x v="144"/>
    <n v="57.2"/>
    <n v="14"/>
    <n v="4"/>
    <x v="0"/>
    <x v="3"/>
    <x v="3"/>
    <n v="1"/>
    <n v="5"/>
    <n v="210"/>
  </r>
  <r>
    <s v="INPUPR-300711-RV-1-1-MAM"/>
    <s v="Roberto Vazquez"/>
    <d v="2011-07-30T00:00:00"/>
    <x v="5"/>
    <d v="1899-12-30T10:44:00"/>
    <d v="1899-12-30T11:17:00"/>
    <x v="38"/>
    <n v="2"/>
    <n v="1"/>
    <n v="1"/>
    <x v="0"/>
    <x v="3"/>
    <s v="Punta Prieta, Isla Natividad Baja California Sur"/>
    <x v="1"/>
    <n v="41.58"/>
    <n v="12.6"/>
    <n v="39.599999999999994"/>
    <n v="12"/>
    <n v="41.58"/>
    <n v="12.6"/>
    <n v="40.590000000000003"/>
    <n v="12.3"/>
    <x v="142"/>
    <x v="144"/>
    <n v="57.2"/>
    <n v="14"/>
    <n v="4"/>
    <x v="0"/>
    <x v="3"/>
    <x v="12"/>
    <n v="1"/>
    <n v="5"/>
    <n v="210"/>
  </r>
  <r>
    <s v="INPUPR-300711-RV-1-1-MAM"/>
    <s v="Roberto Vazquez"/>
    <d v="2011-07-30T00:00:00"/>
    <x v="5"/>
    <d v="1899-12-30T10:44:00"/>
    <d v="1899-12-30T11:17:00"/>
    <x v="38"/>
    <n v="2"/>
    <n v="1"/>
    <n v="1"/>
    <x v="0"/>
    <x v="3"/>
    <s v="Punta Prieta, Isla Natividad Baja California Sur"/>
    <x v="1"/>
    <n v="41.58"/>
    <n v="12.6"/>
    <n v="39.599999999999994"/>
    <n v="12"/>
    <n v="41.58"/>
    <n v="12.6"/>
    <n v="40.590000000000003"/>
    <n v="12.3"/>
    <x v="142"/>
    <x v="144"/>
    <n v="57.2"/>
    <n v="14"/>
    <n v="4"/>
    <x v="0"/>
    <x v="4"/>
    <x v="12"/>
    <n v="1"/>
    <n v="12"/>
    <n v="210"/>
  </r>
  <r>
    <s v="INPUPR-300711-RV-1-1-MAM"/>
    <s v="Roberto Vazquez"/>
    <d v="2011-07-30T00:00:00"/>
    <x v="5"/>
    <d v="1899-12-30T10:44:00"/>
    <d v="1899-12-30T11:17:00"/>
    <x v="38"/>
    <n v="2"/>
    <n v="1"/>
    <n v="1"/>
    <x v="0"/>
    <x v="3"/>
    <s v="Punta Prieta, Isla Natividad Baja California Sur"/>
    <x v="1"/>
    <n v="41.58"/>
    <n v="12.6"/>
    <n v="39.599999999999994"/>
    <n v="12"/>
    <n v="41.58"/>
    <n v="12.6"/>
    <n v="40.590000000000003"/>
    <n v="12.3"/>
    <x v="142"/>
    <x v="144"/>
    <n v="57.2"/>
    <n v="14"/>
    <n v="4"/>
    <x v="0"/>
    <x v="4"/>
    <x v="16"/>
    <n v="1"/>
    <n v="12"/>
    <n v="210"/>
  </r>
  <r>
    <s v="INPUPR-300711-RV-1-1-MAM"/>
    <s v="Roberto Vazquez"/>
    <d v="2011-07-30T00:00:00"/>
    <x v="5"/>
    <d v="1899-12-30T10:44:00"/>
    <d v="1899-12-30T11:17:00"/>
    <x v="38"/>
    <n v="2"/>
    <n v="1"/>
    <n v="1"/>
    <x v="0"/>
    <x v="3"/>
    <s v="Punta Prieta, Isla Natividad Baja California Sur"/>
    <x v="1"/>
    <n v="41.58"/>
    <n v="12.6"/>
    <n v="39.599999999999994"/>
    <n v="12"/>
    <n v="41.58"/>
    <n v="12.6"/>
    <n v="40.590000000000003"/>
    <n v="12.3"/>
    <x v="142"/>
    <x v="144"/>
    <n v="57.2"/>
    <n v="14"/>
    <n v="4"/>
    <x v="0"/>
    <x v="5"/>
    <x v="10"/>
    <n v="1"/>
    <n v="15"/>
    <n v="210"/>
  </r>
  <r>
    <s v="INPUPR-300711-RV-1-1-MAM"/>
    <s v="Roberto Vazquez"/>
    <d v="2011-07-30T00:00:00"/>
    <x v="5"/>
    <d v="1899-12-30T10:44:00"/>
    <d v="1899-12-30T11:17:00"/>
    <x v="38"/>
    <n v="2"/>
    <n v="1"/>
    <n v="1"/>
    <x v="0"/>
    <x v="3"/>
    <s v="Punta Prieta, Isla Natividad Baja California Sur"/>
    <x v="1"/>
    <n v="41.58"/>
    <n v="12.6"/>
    <n v="39.599999999999994"/>
    <n v="12"/>
    <n v="41.58"/>
    <n v="12.6"/>
    <n v="40.590000000000003"/>
    <n v="12.3"/>
    <x v="142"/>
    <x v="144"/>
    <n v="57.2"/>
    <n v="14"/>
    <n v="4"/>
    <x v="0"/>
    <x v="6"/>
    <x v="14"/>
    <n v="1"/>
    <n v="18"/>
    <n v="210"/>
  </r>
  <r>
    <s v="INPUPR-300711-RV-1-1-MAM"/>
    <s v="Roberto Vazquez"/>
    <d v="2011-07-30T00:00:00"/>
    <x v="5"/>
    <d v="1899-12-30T10:44:00"/>
    <d v="1899-12-30T11:17:00"/>
    <x v="38"/>
    <n v="2"/>
    <n v="1"/>
    <n v="1"/>
    <x v="0"/>
    <x v="3"/>
    <s v="Punta Prieta, Isla Natividad Baja California Sur"/>
    <x v="1"/>
    <n v="41.58"/>
    <n v="12.6"/>
    <n v="39.599999999999994"/>
    <n v="12"/>
    <n v="41.58"/>
    <n v="12.6"/>
    <n v="40.590000000000003"/>
    <n v="12.3"/>
    <x v="142"/>
    <x v="144"/>
    <n v="57.2"/>
    <n v="14"/>
    <n v="4"/>
    <x v="0"/>
    <x v="7"/>
    <x v="11"/>
    <n v="1"/>
    <n v="24"/>
    <n v="210"/>
  </r>
  <r>
    <s v="INPUPR-300711-RV-1-1-MAM"/>
    <s v="Roberto Vazquez"/>
    <d v="2011-07-30T00:00:00"/>
    <x v="5"/>
    <d v="1899-12-30T10:44:00"/>
    <d v="1899-12-30T11:17:00"/>
    <x v="38"/>
    <n v="2"/>
    <n v="1"/>
    <n v="1"/>
    <x v="0"/>
    <x v="3"/>
    <s v="Punta Prieta, Isla Natividad Baja California Sur"/>
    <x v="1"/>
    <n v="41.58"/>
    <n v="12.6"/>
    <n v="39.599999999999994"/>
    <n v="12"/>
    <n v="41.58"/>
    <n v="12.6"/>
    <n v="40.590000000000003"/>
    <n v="12.3"/>
    <x v="142"/>
    <x v="144"/>
    <n v="57.2"/>
    <n v="14"/>
    <n v="4"/>
    <x v="0"/>
    <x v="7"/>
    <x v="17"/>
    <n v="1"/>
    <n v="24"/>
    <n v="210"/>
  </r>
  <r>
    <s v="INPUPR-300711-RV-1-1-MAM"/>
    <s v="Roberto Vazquez"/>
    <d v="2011-07-30T00:00:00"/>
    <x v="5"/>
    <d v="1899-12-30T10:44:00"/>
    <d v="1899-12-30T11:17:00"/>
    <x v="38"/>
    <n v="2"/>
    <n v="1"/>
    <n v="1"/>
    <x v="0"/>
    <x v="3"/>
    <s v="Punta Prieta, Isla Natividad Baja California Sur"/>
    <x v="1"/>
    <n v="41.58"/>
    <n v="12.6"/>
    <n v="39.599999999999994"/>
    <n v="12"/>
    <n v="41.58"/>
    <n v="12.6"/>
    <n v="40.590000000000003"/>
    <n v="12.3"/>
    <x v="142"/>
    <x v="144"/>
    <n v="57.2"/>
    <n v="14"/>
    <n v="4"/>
    <x v="0"/>
    <x v="8"/>
    <x v="2"/>
    <n v="1"/>
    <n v="26"/>
    <n v="210"/>
  </r>
  <r>
    <s v="INPUPR-300711-RV-1-1-MAM"/>
    <s v="Roberto Vazquez"/>
    <d v="2011-07-30T00:00:00"/>
    <x v="5"/>
    <d v="1899-12-30T10:44:00"/>
    <d v="1899-12-30T11:17:00"/>
    <x v="38"/>
    <n v="2"/>
    <n v="1"/>
    <n v="1"/>
    <x v="0"/>
    <x v="3"/>
    <s v="Punta Prieta, Isla Natividad Baja California Sur"/>
    <x v="1"/>
    <n v="41.58"/>
    <n v="12.6"/>
    <n v="39.599999999999994"/>
    <n v="12"/>
    <n v="41.58"/>
    <n v="12.6"/>
    <n v="40.590000000000003"/>
    <n v="12.3"/>
    <x v="142"/>
    <x v="144"/>
    <n v="57.2"/>
    <n v="14"/>
    <n v="4"/>
    <x v="0"/>
    <x v="8"/>
    <x v="12"/>
    <n v="1"/>
    <n v="26"/>
    <n v="210"/>
  </r>
  <r>
    <s v="INPUPR-300711-RV-1-1-MAM"/>
    <s v="Roberto Vazquez"/>
    <d v="2011-07-30T00:00:00"/>
    <x v="5"/>
    <d v="1899-12-30T10:44:00"/>
    <d v="1899-12-30T11:17:00"/>
    <x v="38"/>
    <n v="2"/>
    <n v="1"/>
    <n v="1"/>
    <x v="0"/>
    <x v="3"/>
    <s v="Punta Prieta, Isla Natividad Baja California Sur"/>
    <x v="1"/>
    <n v="41.58"/>
    <n v="12.6"/>
    <n v="39.599999999999994"/>
    <n v="12"/>
    <n v="41.58"/>
    <n v="12.6"/>
    <n v="40.590000000000003"/>
    <n v="12.3"/>
    <x v="142"/>
    <x v="144"/>
    <n v="57.2"/>
    <n v="14"/>
    <n v="4"/>
    <x v="0"/>
    <x v="8"/>
    <x v="14"/>
    <n v="1"/>
    <n v="26"/>
    <n v="210"/>
  </r>
  <r>
    <s v="INPUPR-300711-RV-1-1-MAM"/>
    <s v="Roberto Vazquez"/>
    <d v="2011-07-30T00:00:00"/>
    <x v="5"/>
    <d v="1899-12-30T10:44:00"/>
    <d v="1899-12-30T11:17:00"/>
    <x v="38"/>
    <n v="2"/>
    <n v="1"/>
    <n v="1"/>
    <x v="0"/>
    <x v="3"/>
    <s v="Punta Prieta, Isla Natividad Baja California Sur"/>
    <x v="1"/>
    <n v="41.58"/>
    <n v="12.6"/>
    <n v="39.599999999999994"/>
    <n v="12"/>
    <n v="41.58"/>
    <n v="12.6"/>
    <n v="40.590000000000003"/>
    <n v="12.3"/>
    <x v="142"/>
    <x v="144"/>
    <n v="57.2"/>
    <n v="14"/>
    <n v="4"/>
    <x v="0"/>
    <x v="9"/>
    <x v="9"/>
    <n v="1"/>
    <n v="29"/>
    <n v="210"/>
  </r>
  <r>
    <s v="INPUPR-300711-JF-1-2-MAZ"/>
    <s v="Jesus Flores"/>
    <d v="2011-07-30T00:00:00"/>
    <x v="5"/>
    <d v="1899-12-30T11:04:00"/>
    <d v="1899-12-30T11:35:00"/>
    <x v="32"/>
    <n v="2"/>
    <n v="1"/>
    <n v="2"/>
    <x v="1"/>
    <x v="3"/>
    <s v="Punta Prieta, Isla Natividad Baja California Sur"/>
    <x v="1"/>
    <n v="45.209999999999994"/>
    <n v="13.7"/>
    <n v="37.949999999999996"/>
    <n v="11.5"/>
    <n v="45.209999999999994"/>
    <n v="13.7"/>
    <n v="41.58"/>
    <n v="12.6"/>
    <x v="143"/>
    <x v="145"/>
    <n v="55.400000000000006"/>
    <n v="13"/>
    <n v="9"/>
    <x v="1"/>
    <x v="25"/>
    <x v="23"/>
    <n v="0"/>
    <m/>
    <n v="210"/>
  </r>
  <r>
    <s v="INPUPR-300711-JF-1-2-MAM"/>
    <s v="Jesus Flores"/>
    <d v="2011-07-30T00:00:00"/>
    <x v="5"/>
    <d v="1899-12-30T11:04:00"/>
    <d v="1899-12-30T11:35:00"/>
    <x v="32"/>
    <n v="2"/>
    <n v="1"/>
    <n v="2"/>
    <x v="1"/>
    <x v="3"/>
    <s v="Punta Prieta, Isla Natividad Baja California Sur"/>
    <x v="1"/>
    <n v="45.209999999999994"/>
    <n v="13.7"/>
    <n v="37.949999999999996"/>
    <n v="11.5"/>
    <n v="45.209999999999994"/>
    <n v="13.7"/>
    <n v="41.58"/>
    <n v="12.6"/>
    <x v="143"/>
    <x v="145"/>
    <n v="55.400000000000006"/>
    <n v="13"/>
    <n v="9"/>
    <x v="0"/>
    <x v="1"/>
    <x v="18"/>
    <n v="1"/>
    <n v="5"/>
    <n v="210"/>
  </r>
  <r>
    <s v="INPUPR-300711-JF-1-2-MAM"/>
    <s v="Jesus Flores"/>
    <d v="2011-07-30T00:00:00"/>
    <x v="5"/>
    <d v="1899-12-30T11:04:00"/>
    <d v="1899-12-30T11:35:00"/>
    <x v="32"/>
    <n v="2"/>
    <n v="1"/>
    <n v="2"/>
    <x v="1"/>
    <x v="3"/>
    <s v="Punta Prieta, Isla Natividad Baja California Sur"/>
    <x v="1"/>
    <n v="45.209999999999994"/>
    <n v="13.7"/>
    <n v="37.949999999999996"/>
    <n v="11.5"/>
    <n v="45.209999999999994"/>
    <n v="13.7"/>
    <n v="41.58"/>
    <n v="12.6"/>
    <x v="143"/>
    <x v="145"/>
    <n v="55.400000000000006"/>
    <n v="13"/>
    <n v="9"/>
    <x v="0"/>
    <x v="2"/>
    <x v="11"/>
    <n v="1"/>
    <n v="16"/>
    <n v="210"/>
  </r>
  <r>
    <s v="INPUPR-300711-JF-1-2-MAM"/>
    <s v="Jesus Flores"/>
    <d v="2011-07-30T00:00:00"/>
    <x v="5"/>
    <d v="1899-12-30T11:04:00"/>
    <d v="1899-12-30T11:35:00"/>
    <x v="32"/>
    <n v="2"/>
    <n v="1"/>
    <n v="2"/>
    <x v="1"/>
    <x v="3"/>
    <s v="Punta Prieta, Isla Natividad Baja California Sur"/>
    <x v="1"/>
    <n v="45.209999999999994"/>
    <n v="13.7"/>
    <n v="37.949999999999996"/>
    <n v="11.5"/>
    <n v="45.209999999999994"/>
    <n v="13.7"/>
    <n v="41.58"/>
    <n v="12.6"/>
    <x v="143"/>
    <x v="145"/>
    <n v="55.400000000000006"/>
    <n v="13"/>
    <n v="9"/>
    <x v="0"/>
    <x v="2"/>
    <x v="12"/>
    <n v="1"/>
    <n v="16"/>
    <n v="210"/>
  </r>
  <r>
    <s v="INPUPR-300711-JF-1-2-MAM"/>
    <s v="Jesus Flores"/>
    <d v="2011-07-30T00:00:00"/>
    <x v="5"/>
    <d v="1899-12-30T11:04:00"/>
    <d v="1899-12-30T11:35:00"/>
    <x v="32"/>
    <n v="2"/>
    <n v="1"/>
    <n v="2"/>
    <x v="1"/>
    <x v="3"/>
    <s v="Punta Prieta, Isla Natividad Baja California Sur"/>
    <x v="1"/>
    <n v="45.209999999999994"/>
    <n v="13.7"/>
    <n v="37.949999999999996"/>
    <n v="11.5"/>
    <n v="45.209999999999994"/>
    <n v="13.7"/>
    <n v="41.58"/>
    <n v="12.6"/>
    <x v="143"/>
    <x v="145"/>
    <n v="55.400000000000006"/>
    <n v="13"/>
    <n v="9"/>
    <x v="0"/>
    <x v="2"/>
    <x v="12"/>
    <n v="1"/>
    <n v="16"/>
    <n v="210"/>
  </r>
  <r>
    <s v="INPUPR-300711-JF-1-2-MAM"/>
    <s v="Jesus Flores"/>
    <d v="2011-07-30T00:00:00"/>
    <x v="5"/>
    <d v="1899-12-30T11:04:00"/>
    <d v="1899-12-30T11:35:00"/>
    <x v="32"/>
    <n v="2"/>
    <n v="1"/>
    <n v="2"/>
    <x v="1"/>
    <x v="3"/>
    <s v="Punta Prieta, Isla Natividad Baja California Sur"/>
    <x v="1"/>
    <n v="45.209999999999994"/>
    <n v="13.7"/>
    <n v="37.949999999999996"/>
    <n v="11.5"/>
    <n v="45.209999999999994"/>
    <n v="13.7"/>
    <n v="41.58"/>
    <n v="12.6"/>
    <x v="143"/>
    <x v="145"/>
    <n v="55.400000000000006"/>
    <n v="13"/>
    <n v="9"/>
    <x v="0"/>
    <x v="2"/>
    <x v="16"/>
    <n v="1"/>
    <n v="16"/>
    <n v="210"/>
  </r>
  <r>
    <s v="INPUPR-300711-JF-1-2-MAM"/>
    <s v="Jesus Flores"/>
    <d v="2011-07-30T00:00:00"/>
    <x v="5"/>
    <d v="1899-12-30T11:04:00"/>
    <d v="1899-12-30T11:35:00"/>
    <x v="32"/>
    <n v="2"/>
    <n v="1"/>
    <n v="2"/>
    <x v="1"/>
    <x v="3"/>
    <s v="Punta Prieta, Isla Natividad Baja California Sur"/>
    <x v="1"/>
    <n v="45.209999999999994"/>
    <n v="13.7"/>
    <n v="37.949999999999996"/>
    <n v="11.5"/>
    <n v="45.209999999999994"/>
    <n v="13.7"/>
    <n v="41.58"/>
    <n v="12.6"/>
    <x v="143"/>
    <x v="145"/>
    <n v="55.400000000000006"/>
    <n v="13"/>
    <n v="9"/>
    <x v="0"/>
    <x v="3"/>
    <x v="21"/>
    <n v="1"/>
    <n v="23"/>
    <n v="210"/>
  </r>
  <r>
    <s v="INPUPR-300711-JF-1-2-MAM"/>
    <s v="Jesus Flores"/>
    <d v="2011-07-30T00:00:00"/>
    <x v="5"/>
    <d v="1899-12-30T11:04:00"/>
    <d v="1899-12-30T11:35:00"/>
    <x v="32"/>
    <n v="2"/>
    <n v="1"/>
    <n v="2"/>
    <x v="1"/>
    <x v="3"/>
    <s v="Punta Prieta, Isla Natividad Baja California Sur"/>
    <x v="1"/>
    <n v="45.209999999999994"/>
    <n v="13.7"/>
    <n v="37.949999999999996"/>
    <n v="11.5"/>
    <n v="45.209999999999994"/>
    <n v="13.7"/>
    <n v="41.58"/>
    <n v="12.6"/>
    <x v="143"/>
    <x v="145"/>
    <n v="55.400000000000006"/>
    <n v="13"/>
    <n v="9"/>
    <x v="0"/>
    <x v="4"/>
    <x v="17"/>
    <n v="1"/>
    <n v="27"/>
    <n v="210"/>
  </r>
  <r>
    <s v="INPUPR-030811-RV-1-3-MAZ"/>
    <s v="Roberto Vazquez"/>
    <d v="2011-08-03T00:00:00"/>
    <x v="5"/>
    <d v="1899-12-30T10:02:00"/>
    <d v="1899-12-30T10:36:00"/>
    <x v="40"/>
    <n v="2"/>
    <n v="1"/>
    <n v="3"/>
    <x v="2"/>
    <x v="3"/>
    <s v="Punta Prieta, Isla Natividad Baja California Sur"/>
    <x v="1"/>
    <n v="70.289999999999992"/>
    <n v="21.3"/>
    <n v="60.059999999999995"/>
    <n v="18.2"/>
    <n v="70.289999999999992"/>
    <n v="21.3"/>
    <n v="65.174999999999997"/>
    <n v="19.75"/>
    <x v="144"/>
    <x v="146"/>
    <n v="57.2"/>
    <n v="14"/>
    <n v="9"/>
    <x v="1"/>
    <x v="25"/>
    <x v="23"/>
    <n v="0"/>
    <m/>
    <n v="270"/>
  </r>
  <r>
    <s v="INPUPR-030811-RV-1-3-MAM"/>
    <s v="Roberto Vazquez"/>
    <d v="2011-08-03T00:00:00"/>
    <x v="5"/>
    <d v="1899-12-30T10:02:00"/>
    <d v="1899-12-30T10:36:00"/>
    <x v="40"/>
    <n v="2"/>
    <n v="1"/>
    <n v="3"/>
    <x v="2"/>
    <x v="3"/>
    <s v="Punta Prieta, Isla Natividad Baja California Sur"/>
    <x v="1"/>
    <n v="70.289999999999992"/>
    <n v="21.3"/>
    <n v="60.059999999999995"/>
    <n v="18.2"/>
    <n v="70.289999999999992"/>
    <n v="21.3"/>
    <n v="65.174999999999997"/>
    <n v="19.75"/>
    <x v="144"/>
    <x v="146"/>
    <n v="57.2"/>
    <n v="14"/>
    <n v="9"/>
    <x v="0"/>
    <x v="1"/>
    <x v="18"/>
    <n v="1"/>
    <n v="6"/>
    <n v="270"/>
  </r>
  <r>
    <s v="INPUPR-030811-RV-1-3-MAM"/>
    <s v="Roberto Vazquez"/>
    <d v="2011-08-03T00:00:00"/>
    <x v="5"/>
    <d v="1899-12-30T10:02:00"/>
    <d v="1899-12-30T10:36:00"/>
    <x v="40"/>
    <n v="2"/>
    <n v="1"/>
    <n v="3"/>
    <x v="2"/>
    <x v="3"/>
    <s v="Punta Prieta, Isla Natividad Baja California Sur"/>
    <x v="1"/>
    <n v="70.289999999999992"/>
    <n v="21.3"/>
    <n v="60.059999999999995"/>
    <n v="18.2"/>
    <n v="70.289999999999992"/>
    <n v="21.3"/>
    <n v="65.174999999999997"/>
    <n v="19.75"/>
    <x v="144"/>
    <x v="146"/>
    <n v="57.2"/>
    <n v="14"/>
    <n v="9"/>
    <x v="0"/>
    <x v="2"/>
    <x v="14"/>
    <n v="1"/>
    <n v="9"/>
    <n v="270"/>
  </r>
  <r>
    <s v="INPUPR-030811-RV-1-3-MAM"/>
    <s v="Roberto Vazquez"/>
    <d v="2011-08-03T00:00:00"/>
    <x v="5"/>
    <d v="1899-12-30T10:02:00"/>
    <d v="1899-12-30T10:36:00"/>
    <x v="40"/>
    <n v="2"/>
    <n v="1"/>
    <n v="3"/>
    <x v="2"/>
    <x v="3"/>
    <s v="Punta Prieta, Isla Natividad Baja California Sur"/>
    <x v="1"/>
    <n v="70.289999999999992"/>
    <n v="21.3"/>
    <n v="60.059999999999995"/>
    <n v="18.2"/>
    <n v="70.289999999999992"/>
    <n v="21.3"/>
    <n v="65.174999999999997"/>
    <n v="19.75"/>
    <x v="144"/>
    <x v="146"/>
    <n v="57.2"/>
    <n v="14"/>
    <n v="9"/>
    <x v="0"/>
    <x v="3"/>
    <x v="18"/>
    <n v="1"/>
    <n v="10"/>
    <n v="270"/>
  </r>
  <r>
    <s v="INPUPR-030811-RV-1-3-MAM"/>
    <s v="Roberto Vazquez"/>
    <d v="2011-08-03T00:00:00"/>
    <x v="5"/>
    <d v="1899-12-30T10:02:00"/>
    <d v="1899-12-30T10:36:00"/>
    <x v="40"/>
    <n v="2"/>
    <n v="1"/>
    <n v="3"/>
    <x v="2"/>
    <x v="3"/>
    <s v="Punta Prieta, Isla Natividad Baja California Sur"/>
    <x v="1"/>
    <n v="70.289999999999992"/>
    <n v="21.3"/>
    <n v="60.059999999999995"/>
    <n v="18.2"/>
    <n v="70.289999999999992"/>
    <n v="21.3"/>
    <n v="65.174999999999997"/>
    <n v="19.75"/>
    <x v="144"/>
    <x v="146"/>
    <n v="57.2"/>
    <n v="14"/>
    <n v="9"/>
    <x v="0"/>
    <x v="3"/>
    <x v="18"/>
    <n v="1"/>
    <n v="10"/>
    <n v="270"/>
  </r>
  <r>
    <s v="INPUPR-030811-RV-1-3-MAM"/>
    <s v="Roberto Vazquez"/>
    <d v="2011-08-03T00:00:00"/>
    <x v="5"/>
    <d v="1899-12-30T10:02:00"/>
    <d v="1899-12-30T10:36:00"/>
    <x v="40"/>
    <n v="2"/>
    <n v="1"/>
    <n v="3"/>
    <x v="2"/>
    <x v="3"/>
    <s v="Punta Prieta, Isla Natividad Baja California Sur"/>
    <x v="1"/>
    <n v="70.289999999999992"/>
    <n v="21.3"/>
    <n v="60.059999999999995"/>
    <n v="18.2"/>
    <n v="70.289999999999992"/>
    <n v="21.3"/>
    <n v="65.174999999999997"/>
    <n v="19.75"/>
    <x v="144"/>
    <x v="146"/>
    <n v="57.2"/>
    <n v="14"/>
    <n v="9"/>
    <x v="0"/>
    <x v="4"/>
    <x v="19"/>
    <n v="1"/>
    <n v="11"/>
    <n v="270"/>
  </r>
  <r>
    <s v="INPUPR-030811-RV-1-3-MAM"/>
    <s v="Roberto Vazquez"/>
    <d v="2011-08-03T00:00:00"/>
    <x v="5"/>
    <d v="1899-12-30T10:02:00"/>
    <d v="1899-12-30T10:36:00"/>
    <x v="40"/>
    <n v="2"/>
    <n v="1"/>
    <n v="3"/>
    <x v="2"/>
    <x v="3"/>
    <s v="Punta Prieta, Isla Natividad Baja California Sur"/>
    <x v="1"/>
    <n v="70.289999999999992"/>
    <n v="21.3"/>
    <n v="60.059999999999995"/>
    <n v="18.2"/>
    <n v="70.289999999999992"/>
    <n v="21.3"/>
    <n v="65.174999999999997"/>
    <n v="19.75"/>
    <x v="144"/>
    <x v="146"/>
    <n v="57.2"/>
    <n v="14"/>
    <n v="9"/>
    <x v="0"/>
    <x v="5"/>
    <x v="17"/>
    <n v="1"/>
    <n v="18"/>
    <n v="270"/>
  </r>
  <r>
    <s v="INPUPR-030811-RV-1-3-MAM"/>
    <s v="Roberto Vazquez"/>
    <d v="2011-08-03T00:00:00"/>
    <x v="5"/>
    <d v="1899-12-30T10:02:00"/>
    <d v="1899-12-30T10:36:00"/>
    <x v="40"/>
    <n v="2"/>
    <n v="1"/>
    <n v="3"/>
    <x v="2"/>
    <x v="3"/>
    <s v="Punta Prieta, Isla Natividad Baja California Sur"/>
    <x v="1"/>
    <n v="70.289999999999992"/>
    <n v="21.3"/>
    <n v="60.059999999999995"/>
    <n v="18.2"/>
    <n v="70.289999999999992"/>
    <n v="21.3"/>
    <n v="65.174999999999997"/>
    <n v="19.75"/>
    <x v="144"/>
    <x v="146"/>
    <n v="57.2"/>
    <n v="14"/>
    <n v="9"/>
    <x v="0"/>
    <x v="5"/>
    <x v="19"/>
    <n v="1"/>
    <n v="18"/>
    <n v="270"/>
  </r>
  <r>
    <s v="INPUPR-030811-RV-2-4-MAZ"/>
    <s v="Roberto Vazquez"/>
    <d v="2011-08-03T00:00:00"/>
    <x v="5"/>
    <d v="1899-12-30T11:18:00"/>
    <d v="1899-12-30T11:52:00"/>
    <x v="40"/>
    <n v="2"/>
    <n v="2"/>
    <n v="4"/>
    <x v="3"/>
    <x v="3"/>
    <s v="Punta Prieta, Isla Natividad Baja California Sur"/>
    <x v="1"/>
    <n v="55.44"/>
    <n v="16.8"/>
    <n v="52.8"/>
    <n v="16"/>
    <n v="55.44"/>
    <n v="16.8"/>
    <n v="54.11999999999999"/>
    <n v="16.399999999999999"/>
    <x v="145"/>
    <x v="147"/>
    <n v="55.400000000000006"/>
    <n v="13"/>
    <n v="10"/>
    <x v="1"/>
    <x v="25"/>
    <x v="23"/>
    <n v="0"/>
    <m/>
    <n v="230"/>
  </r>
  <r>
    <s v="INPUPR-030811-RV-2-4-MAM"/>
    <s v="Roberto Vazquez"/>
    <d v="2011-08-03T00:00:00"/>
    <x v="5"/>
    <d v="1899-12-30T11:18:00"/>
    <d v="1899-12-30T11:52:00"/>
    <x v="40"/>
    <n v="2"/>
    <n v="2"/>
    <n v="4"/>
    <x v="3"/>
    <x v="3"/>
    <s v="Punta Prieta, Isla Natividad Baja California Sur"/>
    <x v="1"/>
    <n v="55.44"/>
    <n v="16.8"/>
    <n v="52.8"/>
    <n v="16"/>
    <n v="55.44"/>
    <n v="16.8"/>
    <n v="54.11999999999999"/>
    <n v="16.399999999999999"/>
    <x v="145"/>
    <x v="147"/>
    <n v="55.400000000000006"/>
    <n v="13"/>
    <n v="10"/>
    <x v="0"/>
    <x v="1"/>
    <x v="11"/>
    <n v="1"/>
    <n v="9"/>
    <n v="230"/>
  </r>
  <r>
    <s v="INPUPR-030811-RV-2-4-MAM"/>
    <s v="Roberto Vazquez"/>
    <d v="2011-08-03T00:00:00"/>
    <x v="5"/>
    <d v="1899-12-30T11:18:00"/>
    <d v="1899-12-30T11:52:00"/>
    <x v="40"/>
    <n v="2"/>
    <n v="2"/>
    <n v="4"/>
    <x v="3"/>
    <x v="3"/>
    <s v="Punta Prieta, Isla Natividad Baja California Sur"/>
    <x v="1"/>
    <n v="55.44"/>
    <n v="16.8"/>
    <n v="52.8"/>
    <n v="16"/>
    <n v="55.44"/>
    <n v="16.8"/>
    <n v="54.11999999999999"/>
    <n v="16.399999999999999"/>
    <x v="145"/>
    <x v="147"/>
    <n v="55.400000000000006"/>
    <n v="13"/>
    <n v="10"/>
    <x v="0"/>
    <x v="1"/>
    <x v="16"/>
    <n v="1"/>
    <n v="9"/>
    <n v="230"/>
  </r>
  <r>
    <s v="INPUPR-030811-RV-2-4-MAM"/>
    <s v="Roberto Vazquez"/>
    <d v="2011-08-03T00:00:00"/>
    <x v="5"/>
    <d v="1899-12-30T11:18:00"/>
    <d v="1899-12-30T11:52:00"/>
    <x v="40"/>
    <n v="2"/>
    <n v="2"/>
    <n v="4"/>
    <x v="3"/>
    <x v="3"/>
    <s v="Punta Prieta, Isla Natividad Baja California Sur"/>
    <x v="1"/>
    <n v="55.44"/>
    <n v="16.8"/>
    <n v="52.8"/>
    <n v="16"/>
    <n v="55.44"/>
    <n v="16.8"/>
    <n v="54.11999999999999"/>
    <n v="16.399999999999999"/>
    <x v="145"/>
    <x v="147"/>
    <n v="55.400000000000006"/>
    <n v="13"/>
    <n v="10"/>
    <x v="0"/>
    <x v="2"/>
    <x v="14"/>
    <n v="1"/>
    <n v="12"/>
    <n v="230"/>
  </r>
  <r>
    <s v="INPUPR-030811-RV-2-4-MAM"/>
    <s v="Roberto Vazquez"/>
    <d v="2011-08-03T00:00:00"/>
    <x v="5"/>
    <d v="1899-12-30T11:18:00"/>
    <d v="1899-12-30T11:52:00"/>
    <x v="40"/>
    <n v="2"/>
    <n v="2"/>
    <n v="4"/>
    <x v="3"/>
    <x v="3"/>
    <s v="Punta Prieta, Isla Natividad Baja California Sur"/>
    <x v="1"/>
    <n v="55.44"/>
    <n v="16.8"/>
    <n v="52.8"/>
    <n v="16"/>
    <n v="55.44"/>
    <n v="16.8"/>
    <n v="54.11999999999999"/>
    <n v="16.399999999999999"/>
    <x v="145"/>
    <x v="147"/>
    <n v="55.400000000000006"/>
    <n v="13"/>
    <n v="10"/>
    <x v="0"/>
    <x v="2"/>
    <x v="18"/>
    <n v="1"/>
    <n v="12"/>
    <n v="230"/>
  </r>
  <r>
    <s v="INPUPR-030811-RV-2-4-MAM"/>
    <s v="Roberto Vazquez"/>
    <d v="2011-08-03T00:00:00"/>
    <x v="5"/>
    <d v="1899-12-30T11:18:00"/>
    <d v="1899-12-30T11:52:00"/>
    <x v="40"/>
    <n v="2"/>
    <n v="2"/>
    <n v="4"/>
    <x v="3"/>
    <x v="3"/>
    <s v="Punta Prieta, Isla Natividad Baja California Sur"/>
    <x v="1"/>
    <n v="55.44"/>
    <n v="16.8"/>
    <n v="52.8"/>
    <n v="16"/>
    <n v="55.44"/>
    <n v="16.8"/>
    <n v="54.11999999999999"/>
    <n v="16.399999999999999"/>
    <x v="145"/>
    <x v="147"/>
    <n v="55.400000000000006"/>
    <n v="13"/>
    <n v="10"/>
    <x v="0"/>
    <x v="3"/>
    <x v="10"/>
    <n v="1"/>
    <n v="13"/>
    <n v="230"/>
  </r>
  <r>
    <s v="INPUPR-030811-RV-2-4-MAM"/>
    <s v="Roberto Vazquez"/>
    <d v="2011-08-03T00:00:00"/>
    <x v="5"/>
    <d v="1899-12-30T11:18:00"/>
    <d v="1899-12-30T11:52:00"/>
    <x v="40"/>
    <n v="2"/>
    <n v="2"/>
    <n v="4"/>
    <x v="3"/>
    <x v="3"/>
    <s v="Punta Prieta, Isla Natividad Baja California Sur"/>
    <x v="1"/>
    <n v="55.44"/>
    <n v="16.8"/>
    <n v="52.8"/>
    <n v="16"/>
    <n v="55.44"/>
    <n v="16.8"/>
    <n v="54.11999999999999"/>
    <n v="16.399999999999999"/>
    <x v="145"/>
    <x v="147"/>
    <n v="55.400000000000006"/>
    <n v="13"/>
    <n v="10"/>
    <x v="0"/>
    <x v="3"/>
    <x v="16"/>
    <n v="1"/>
    <n v="13"/>
    <n v="230"/>
  </r>
  <r>
    <s v="INPUPR-030811-RV-2-4-MAM"/>
    <s v="Roberto Vazquez"/>
    <d v="2011-08-03T00:00:00"/>
    <x v="5"/>
    <d v="1899-12-30T11:18:00"/>
    <d v="1899-12-30T11:52:00"/>
    <x v="40"/>
    <n v="2"/>
    <n v="2"/>
    <n v="4"/>
    <x v="3"/>
    <x v="3"/>
    <s v="Punta Prieta, Isla Natividad Baja California Sur"/>
    <x v="1"/>
    <n v="55.44"/>
    <n v="16.8"/>
    <n v="52.8"/>
    <n v="16"/>
    <n v="55.44"/>
    <n v="16.8"/>
    <n v="54.11999999999999"/>
    <n v="16.399999999999999"/>
    <x v="145"/>
    <x v="147"/>
    <n v="55.400000000000006"/>
    <n v="13"/>
    <n v="10"/>
    <x v="0"/>
    <x v="3"/>
    <x v="16"/>
    <n v="1"/>
    <n v="13"/>
    <n v="230"/>
  </r>
  <r>
    <s v="INPUPR-030811-RV-2-4-MAM"/>
    <s v="Roberto Vazquez"/>
    <d v="2011-08-03T00:00:00"/>
    <x v="5"/>
    <d v="1899-12-30T11:18:00"/>
    <d v="1899-12-30T11:52:00"/>
    <x v="40"/>
    <n v="2"/>
    <n v="2"/>
    <n v="4"/>
    <x v="3"/>
    <x v="3"/>
    <s v="Punta Prieta, Isla Natividad Baja California Sur"/>
    <x v="1"/>
    <n v="55.44"/>
    <n v="16.8"/>
    <n v="52.8"/>
    <n v="16"/>
    <n v="55.44"/>
    <n v="16.8"/>
    <n v="54.11999999999999"/>
    <n v="16.399999999999999"/>
    <x v="145"/>
    <x v="147"/>
    <n v="55.400000000000006"/>
    <n v="13"/>
    <n v="10"/>
    <x v="0"/>
    <x v="3"/>
    <x v="18"/>
    <n v="1"/>
    <n v="13"/>
    <n v="230"/>
  </r>
  <r>
    <s v="INPUPR-030811-RV-2-4-MAM"/>
    <s v="Roberto Vazquez"/>
    <d v="2011-08-03T00:00:00"/>
    <x v="5"/>
    <d v="1899-12-30T11:18:00"/>
    <d v="1899-12-30T11:52:00"/>
    <x v="40"/>
    <n v="2"/>
    <n v="2"/>
    <n v="4"/>
    <x v="3"/>
    <x v="3"/>
    <s v="Punta Prieta, Isla Natividad Baja California Sur"/>
    <x v="1"/>
    <n v="55.44"/>
    <n v="16.8"/>
    <n v="52.8"/>
    <n v="16"/>
    <n v="55.44"/>
    <n v="16.8"/>
    <n v="54.11999999999999"/>
    <n v="16.399999999999999"/>
    <x v="145"/>
    <x v="147"/>
    <n v="55.400000000000006"/>
    <n v="13"/>
    <n v="10"/>
    <x v="0"/>
    <x v="4"/>
    <x v="7"/>
    <n v="1"/>
    <n v="17"/>
    <n v="230"/>
  </r>
  <r>
    <s v="INPUPR-030811-RV-2-4-MAM"/>
    <s v="Roberto Vazquez"/>
    <d v="2011-08-03T00:00:00"/>
    <x v="5"/>
    <d v="1899-12-30T11:18:00"/>
    <d v="1899-12-30T11:52:00"/>
    <x v="40"/>
    <n v="2"/>
    <n v="2"/>
    <n v="4"/>
    <x v="3"/>
    <x v="3"/>
    <s v="Punta Prieta, Isla Natividad Baja California Sur"/>
    <x v="1"/>
    <n v="55.44"/>
    <n v="16.8"/>
    <n v="52.8"/>
    <n v="16"/>
    <n v="55.44"/>
    <n v="16.8"/>
    <n v="54.11999999999999"/>
    <n v="16.399999999999999"/>
    <x v="145"/>
    <x v="147"/>
    <n v="55.400000000000006"/>
    <n v="13"/>
    <n v="10"/>
    <x v="0"/>
    <x v="4"/>
    <x v="18"/>
    <n v="1"/>
    <n v="17"/>
    <n v="230"/>
  </r>
  <r>
    <s v="INPUPR-030811-RV-2-4-MAM"/>
    <s v="Roberto Vazquez"/>
    <d v="2011-08-03T00:00:00"/>
    <x v="5"/>
    <d v="1899-12-30T11:18:00"/>
    <d v="1899-12-30T11:52:00"/>
    <x v="40"/>
    <n v="2"/>
    <n v="2"/>
    <n v="4"/>
    <x v="3"/>
    <x v="3"/>
    <s v="Punta Prieta, Isla Natividad Baja California Sur"/>
    <x v="1"/>
    <n v="55.44"/>
    <n v="16.8"/>
    <n v="52.8"/>
    <n v="16"/>
    <n v="55.44"/>
    <n v="16.8"/>
    <n v="54.11999999999999"/>
    <n v="16.399999999999999"/>
    <x v="145"/>
    <x v="147"/>
    <n v="55.400000000000006"/>
    <n v="13"/>
    <n v="10"/>
    <x v="0"/>
    <x v="5"/>
    <x v="10"/>
    <n v="1"/>
    <n v="24"/>
    <n v="230"/>
  </r>
  <r>
    <s v="INPUPR-030811-RV-2-4-MAM"/>
    <s v="Roberto Vazquez"/>
    <d v="2011-08-03T00:00:00"/>
    <x v="5"/>
    <d v="1899-12-30T11:18:00"/>
    <d v="1899-12-30T11:52:00"/>
    <x v="40"/>
    <n v="2"/>
    <n v="2"/>
    <n v="4"/>
    <x v="3"/>
    <x v="3"/>
    <s v="Punta Prieta, Isla Natividad Baja California Sur"/>
    <x v="1"/>
    <n v="55.44"/>
    <n v="16.8"/>
    <n v="52.8"/>
    <n v="16"/>
    <n v="55.44"/>
    <n v="16.8"/>
    <n v="54.11999999999999"/>
    <n v="16.399999999999999"/>
    <x v="145"/>
    <x v="147"/>
    <n v="55.400000000000006"/>
    <n v="13"/>
    <n v="10"/>
    <x v="0"/>
    <x v="5"/>
    <x v="13"/>
    <n v="1"/>
    <n v="24"/>
    <n v="230"/>
  </r>
  <r>
    <s v="INPUPR-030811-RV-2-4-MAM"/>
    <s v="Roberto Vazquez"/>
    <d v="2011-08-03T00:00:00"/>
    <x v="5"/>
    <d v="1899-12-30T11:18:00"/>
    <d v="1899-12-30T11:52:00"/>
    <x v="40"/>
    <n v="2"/>
    <n v="2"/>
    <n v="4"/>
    <x v="3"/>
    <x v="3"/>
    <s v="Punta Prieta, Isla Natividad Baja California Sur"/>
    <x v="1"/>
    <n v="55.44"/>
    <n v="16.8"/>
    <n v="52.8"/>
    <n v="16"/>
    <n v="55.44"/>
    <n v="16.8"/>
    <n v="54.11999999999999"/>
    <n v="16.399999999999999"/>
    <x v="145"/>
    <x v="147"/>
    <n v="55.400000000000006"/>
    <n v="13"/>
    <n v="10"/>
    <x v="0"/>
    <x v="5"/>
    <x v="17"/>
    <n v="1"/>
    <n v="24"/>
    <n v="230"/>
  </r>
  <r>
    <s v="INPUPR-030811-RV-2-4-MAM"/>
    <s v="Roberto Vazquez"/>
    <d v="2011-08-03T00:00:00"/>
    <x v="5"/>
    <d v="1899-12-30T11:18:00"/>
    <d v="1899-12-30T11:52:00"/>
    <x v="40"/>
    <n v="2"/>
    <n v="2"/>
    <n v="4"/>
    <x v="3"/>
    <x v="3"/>
    <s v="Punta Prieta, Isla Natividad Baja California Sur"/>
    <x v="1"/>
    <n v="55.44"/>
    <n v="16.8"/>
    <n v="52.8"/>
    <n v="16"/>
    <n v="55.44"/>
    <n v="16.8"/>
    <n v="54.11999999999999"/>
    <n v="16.399999999999999"/>
    <x v="145"/>
    <x v="147"/>
    <n v="55.400000000000006"/>
    <n v="13"/>
    <n v="10"/>
    <x v="0"/>
    <x v="6"/>
    <x v="11"/>
    <n v="1"/>
    <n v="25"/>
    <n v="230"/>
  </r>
  <r>
    <s v="INPUPR-030811-RV-2-4-MAM"/>
    <s v="Roberto Vazquez"/>
    <d v="2011-08-03T00:00:00"/>
    <x v="5"/>
    <d v="1899-12-30T11:18:00"/>
    <d v="1899-12-30T11:52:00"/>
    <x v="40"/>
    <n v="2"/>
    <n v="2"/>
    <n v="4"/>
    <x v="3"/>
    <x v="3"/>
    <s v="Punta Prieta, Isla Natividad Baja California Sur"/>
    <x v="1"/>
    <n v="55.44"/>
    <n v="16.8"/>
    <n v="52.8"/>
    <n v="16"/>
    <n v="55.44"/>
    <n v="16.8"/>
    <n v="54.11999999999999"/>
    <n v="16.399999999999999"/>
    <x v="145"/>
    <x v="147"/>
    <n v="55.400000000000006"/>
    <n v="13"/>
    <n v="10"/>
    <x v="0"/>
    <x v="6"/>
    <x v="18"/>
    <n v="1"/>
    <n v="25"/>
    <n v="230"/>
  </r>
  <r>
    <s v="INPUPR-030811-RV-2-4-MAM"/>
    <s v="Roberto Vazquez"/>
    <d v="2011-08-03T00:00:00"/>
    <x v="5"/>
    <d v="1899-12-30T11:18:00"/>
    <d v="1899-12-30T11:52:00"/>
    <x v="40"/>
    <n v="2"/>
    <n v="2"/>
    <n v="4"/>
    <x v="3"/>
    <x v="3"/>
    <s v="Punta Prieta, Isla Natividad Baja California Sur"/>
    <x v="1"/>
    <n v="55.44"/>
    <n v="16.8"/>
    <n v="52.8"/>
    <n v="16"/>
    <n v="55.44"/>
    <n v="16.8"/>
    <n v="54.11999999999999"/>
    <n v="16.399999999999999"/>
    <x v="145"/>
    <x v="147"/>
    <n v="55.400000000000006"/>
    <n v="13"/>
    <n v="10"/>
    <x v="0"/>
    <x v="6"/>
    <x v="18"/>
    <n v="1"/>
    <n v="25"/>
    <n v="230"/>
  </r>
  <r>
    <s v="INPUPR-030811-RV-2-4-MAM"/>
    <s v="Roberto Vazquez"/>
    <d v="2011-08-03T00:00:00"/>
    <x v="5"/>
    <d v="1899-12-30T11:18:00"/>
    <d v="1899-12-30T11:52:00"/>
    <x v="40"/>
    <n v="2"/>
    <n v="2"/>
    <n v="4"/>
    <x v="3"/>
    <x v="3"/>
    <s v="Punta Prieta, Isla Natividad Baja California Sur"/>
    <x v="1"/>
    <n v="55.44"/>
    <n v="16.8"/>
    <n v="52.8"/>
    <n v="16"/>
    <n v="55.44"/>
    <n v="16.8"/>
    <n v="54.11999999999999"/>
    <n v="16.399999999999999"/>
    <x v="145"/>
    <x v="147"/>
    <n v="55.400000000000006"/>
    <n v="13"/>
    <n v="10"/>
    <x v="0"/>
    <x v="7"/>
    <x v="19"/>
    <n v="1"/>
    <n v="27"/>
    <n v="230"/>
  </r>
  <r>
    <s v="INPUPR-030811-RV-2-4-MAM"/>
    <s v="Roberto Vazquez"/>
    <d v="2011-08-03T00:00:00"/>
    <x v="5"/>
    <d v="1899-12-30T11:18:00"/>
    <d v="1899-12-30T11:52:00"/>
    <x v="40"/>
    <n v="2"/>
    <n v="2"/>
    <n v="4"/>
    <x v="3"/>
    <x v="3"/>
    <s v="Punta Prieta, Isla Natividad Baja California Sur"/>
    <x v="1"/>
    <n v="55.44"/>
    <n v="16.8"/>
    <n v="52.8"/>
    <n v="16"/>
    <n v="55.44"/>
    <n v="16.8"/>
    <n v="54.11999999999999"/>
    <n v="16.399999999999999"/>
    <x v="145"/>
    <x v="147"/>
    <n v="55.400000000000006"/>
    <n v="13"/>
    <n v="10"/>
    <x v="0"/>
    <x v="8"/>
    <x v="8"/>
    <n v="1"/>
    <n v="29"/>
    <n v="230"/>
  </r>
  <r>
    <s v="INPUPR-030811-RV-2-4-MAM"/>
    <s v="Roberto Vazquez"/>
    <d v="2011-08-03T00:00:00"/>
    <x v="5"/>
    <d v="1899-12-30T11:18:00"/>
    <d v="1899-12-30T11:52:00"/>
    <x v="40"/>
    <n v="2"/>
    <n v="2"/>
    <n v="4"/>
    <x v="3"/>
    <x v="3"/>
    <s v="Punta Prieta, Isla Natividad Baja California Sur"/>
    <x v="1"/>
    <n v="55.44"/>
    <n v="16.8"/>
    <n v="52.8"/>
    <n v="16"/>
    <n v="55.44"/>
    <n v="16.8"/>
    <n v="54.11999999999999"/>
    <n v="16.399999999999999"/>
    <x v="145"/>
    <x v="147"/>
    <n v="55.400000000000006"/>
    <n v="13"/>
    <n v="10"/>
    <x v="0"/>
    <x v="8"/>
    <x v="12"/>
    <n v="1"/>
    <n v="29"/>
    <n v="230"/>
  </r>
  <r>
    <s v="INPUPR-030811-RV-2-4-MAM"/>
    <s v="Roberto Vazquez"/>
    <d v="2011-08-03T00:00:00"/>
    <x v="5"/>
    <d v="1899-12-30T11:18:00"/>
    <d v="1899-12-30T11:52:00"/>
    <x v="40"/>
    <n v="2"/>
    <n v="2"/>
    <n v="4"/>
    <x v="3"/>
    <x v="3"/>
    <s v="Punta Prieta, Isla Natividad Baja California Sur"/>
    <x v="1"/>
    <n v="55.44"/>
    <n v="16.8"/>
    <n v="52.8"/>
    <n v="16"/>
    <n v="55.44"/>
    <n v="16.8"/>
    <n v="54.11999999999999"/>
    <n v="16.399999999999999"/>
    <x v="145"/>
    <x v="147"/>
    <n v="55.400000000000006"/>
    <n v="13"/>
    <n v="10"/>
    <x v="0"/>
    <x v="9"/>
    <x v="5"/>
    <n v="1"/>
    <n v="30"/>
    <n v="230"/>
  </r>
  <r>
    <s v="INPUPR-030811-RV-2-4-MAM"/>
    <s v="Roberto Vazquez"/>
    <d v="2011-08-03T00:00:00"/>
    <x v="5"/>
    <d v="1899-12-30T11:18:00"/>
    <d v="1899-12-30T11:52:00"/>
    <x v="40"/>
    <n v="2"/>
    <n v="2"/>
    <n v="4"/>
    <x v="3"/>
    <x v="3"/>
    <s v="Punta Prieta, Isla Natividad Baja California Sur"/>
    <x v="1"/>
    <n v="55.44"/>
    <n v="16.8"/>
    <n v="52.8"/>
    <n v="16"/>
    <n v="55.44"/>
    <n v="16.8"/>
    <n v="54.11999999999999"/>
    <n v="16.399999999999999"/>
    <x v="145"/>
    <x v="147"/>
    <n v="55.400000000000006"/>
    <n v="13"/>
    <n v="10"/>
    <x v="0"/>
    <x v="9"/>
    <x v="7"/>
    <n v="1"/>
    <n v="30"/>
    <n v="230"/>
  </r>
  <r>
    <s v="INPUPR-030811-RV-2-4-MAM"/>
    <s v="Roberto Vazquez"/>
    <d v="2011-08-03T00:00:00"/>
    <x v="5"/>
    <d v="1899-12-30T11:18:00"/>
    <d v="1899-12-30T11:52:00"/>
    <x v="40"/>
    <n v="2"/>
    <n v="2"/>
    <n v="4"/>
    <x v="3"/>
    <x v="3"/>
    <s v="Punta Prieta, Isla Natividad Baja California Sur"/>
    <x v="1"/>
    <n v="55.44"/>
    <n v="16.8"/>
    <n v="52.8"/>
    <n v="16"/>
    <n v="55.44"/>
    <n v="16.8"/>
    <n v="54.11999999999999"/>
    <n v="16.399999999999999"/>
    <x v="145"/>
    <x v="147"/>
    <n v="55.400000000000006"/>
    <n v="13"/>
    <n v="10"/>
    <x v="0"/>
    <x v="9"/>
    <x v="10"/>
    <n v="1"/>
    <n v="30"/>
    <n v="230"/>
  </r>
  <r>
    <s v="INPUPR-030811-RV-2-4-MAM"/>
    <s v="Roberto Vazquez"/>
    <d v="2011-08-03T00:00:00"/>
    <x v="5"/>
    <d v="1899-12-30T11:18:00"/>
    <d v="1899-12-30T11:52:00"/>
    <x v="40"/>
    <n v="2"/>
    <n v="2"/>
    <n v="4"/>
    <x v="3"/>
    <x v="3"/>
    <s v="Punta Prieta, Isla Natividad Baja California Sur"/>
    <x v="1"/>
    <n v="55.44"/>
    <n v="16.8"/>
    <n v="52.8"/>
    <n v="16"/>
    <n v="55.44"/>
    <n v="16.8"/>
    <n v="54.11999999999999"/>
    <n v="16.399999999999999"/>
    <x v="145"/>
    <x v="147"/>
    <n v="55.400000000000006"/>
    <n v="13"/>
    <n v="10"/>
    <x v="0"/>
    <x v="10"/>
    <x v="2"/>
    <n v="1"/>
    <n v="31"/>
    <n v="230"/>
  </r>
  <r>
    <s v="INPUPR-030811-RV-2-4-MAM"/>
    <s v="Roberto Vazquez"/>
    <d v="2011-08-03T00:00:00"/>
    <x v="5"/>
    <d v="1899-12-30T11:18:00"/>
    <d v="1899-12-30T11:52:00"/>
    <x v="40"/>
    <n v="2"/>
    <n v="2"/>
    <n v="4"/>
    <x v="3"/>
    <x v="3"/>
    <s v="Punta Prieta, Isla Natividad Baja California Sur"/>
    <x v="1"/>
    <n v="55.44"/>
    <n v="16.8"/>
    <n v="52.8"/>
    <n v="16"/>
    <n v="55.44"/>
    <n v="16.8"/>
    <n v="54.11999999999999"/>
    <n v="16.399999999999999"/>
    <x v="145"/>
    <x v="147"/>
    <n v="55.400000000000006"/>
    <n v="13"/>
    <n v="10"/>
    <x v="0"/>
    <x v="10"/>
    <x v="9"/>
    <n v="1"/>
    <n v="31"/>
    <n v="230"/>
  </r>
  <r>
    <s v="INPUPR-030811-RV-2-4-MAM"/>
    <s v="Roberto Vazquez"/>
    <d v="2011-08-03T00:00:00"/>
    <x v="5"/>
    <d v="1899-12-30T11:18:00"/>
    <d v="1899-12-30T11:52:00"/>
    <x v="40"/>
    <n v="2"/>
    <n v="2"/>
    <n v="4"/>
    <x v="3"/>
    <x v="3"/>
    <s v="Punta Prieta, Isla Natividad Baja California Sur"/>
    <x v="1"/>
    <n v="55.44"/>
    <n v="16.8"/>
    <n v="52.8"/>
    <n v="16"/>
    <n v="55.44"/>
    <n v="16.8"/>
    <n v="54.11999999999999"/>
    <n v="16.399999999999999"/>
    <x v="145"/>
    <x v="147"/>
    <n v="55.400000000000006"/>
    <n v="13"/>
    <n v="10"/>
    <x v="0"/>
    <x v="11"/>
    <x v="11"/>
    <n v="1"/>
    <n v="33"/>
    <n v="230"/>
  </r>
  <r>
    <s v="INPUPR-030811-RV-2-4-MAM"/>
    <s v="Roberto Vazquez"/>
    <d v="2011-08-03T00:00:00"/>
    <x v="5"/>
    <d v="1899-12-30T11:18:00"/>
    <d v="1899-12-30T11:52:00"/>
    <x v="40"/>
    <n v="2"/>
    <n v="2"/>
    <n v="4"/>
    <x v="3"/>
    <x v="3"/>
    <s v="Punta Prieta, Isla Natividad Baja California Sur"/>
    <x v="1"/>
    <n v="55.44"/>
    <n v="16.8"/>
    <n v="52.8"/>
    <n v="16"/>
    <n v="55.44"/>
    <n v="16.8"/>
    <n v="54.11999999999999"/>
    <n v="16.399999999999999"/>
    <x v="145"/>
    <x v="147"/>
    <n v="55.400000000000006"/>
    <n v="13"/>
    <n v="10"/>
    <x v="0"/>
    <x v="11"/>
    <x v="16"/>
    <n v="1"/>
    <n v="33"/>
    <n v="230"/>
  </r>
  <r>
    <s v="INPUPR-030811-RV-2-4-MAM"/>
    <s v="Roberto Vazquez"/>
    <d v="2011-08-03T00:00:00"/>
    <x v="5"/>
    <d v="1899-12-30T11:18:00"/>
    <d v="1899-12-30T11:52:00"/>
    <x v="40"/>
    <n v="2"/>
    <n v="2"/>
    <n v="4"/>
    <x v="3"/>
    <x v="3"/>
    <s v="Punta Prieta, Isla Natividad Baja California Sur"/>
    <x v="1"/>
    <n v="55.44"/>
    <n v="16.8"/>
    <n v="52.8"/>
    <n v="16"/>
    <n v="55.44"/>
    <n v="16.8"/>
    <n v="54.11999999999999"/>
    <n v="16.399999999999999"/>
    <x v="145"/>
    <x v="147"/>
    <n v="55.400000000000006"/>
    <n v="13"/>
    <n v="10"/>
    <x v="0"/>
    <x v="12"/>
    <x v="8"/>
    <n v="1"/>
    <n v="34"/>
    <n v="230"/>
  </r>
  <r>
    <s v="INPUPR-030811-JC-1-5-MAZ"/>
    <s v="Jhonatan Castro"/>
    <d v="2011-08-03T00:00:00"/>
    <x v="5"/>
    <d v="1899-12-30T10:00:00"/>
    <d v="1899-12-30T10:28:00"/>
    <x v="39"/>
    <n v="2"/>
    <n v="1"/>
    <n v="5"/>
    <x v="4"/>
    <x v="3"/>
    <s v="Punta Prieta, Isla Natividad Baja California Sur"/>
    <x v="1"/>
    <n v="60.059999999999995"/>
    <n v="18.2"/>
    <n v="56.76"/>
    <n v="17.2"/>
    <n v="60.059999999999995"/>
    <n v="18.2"/>
    <n v="58.41"/>
    <n v="17.7"/>
    <x v="146"/>
    <x v="148"/>
    <n v="55.400000000000006"/>
    <n v="13"/>
    <n v="10"/>
    <x v="1"/>
    <x v="25"/>
    <x v="23"/>
    <n v="0"/>
    <m/>
    <n v="150"/>
  </r>
  <r>
    <s v="INPUPR-030811-JC-1-5-MAM"/>
    <s v="Jhonatan Castro"/>
    <d v="2011-08-03T00:00:00"/>
    <x v="5"/>
    <d v="1899-12-30T10:00:00"/>
    <d v="1899-12-30T10:28:00"/>
    <x v="39"/>
    <n v="2"/>
    <n v="1"/>
    <n v="5"/>
    <x v="4"/>
    <x v="3"/>
    <s v="Punta Prieta, Isla Natividad Baja California Sur"/>
    <x v="1"/>
    <n v="60.059999999999995"/>
    <n v="18.2"/>
    <n v="56.76"/>
    <n v="17.2"/>
    <n v="60.059999999999995"/>
    <n v="18.2"/>
    <n v="58.41"/>
    <n v="17.7"/>
    <x v="146"/>
    <x v="148"/>
    <n v="55.400000000000006"/>
    <n v="13"/>
    <n v="10"/>
    <x v="0"/>
    <x v="1"/>
    <x v="10"/>
    <n v="1"/>
    <n v="4"/>
    <n v="150"/>
  </r>
  <r>
    <s v="INPUPR-030811-JC-1-5-MAM"/>
    <s v="Jhonatan Castro"/>
    <d v="2011-08-03T00:00:00"/>
    <x v="5"/>
    <d v="1899-12-30T10:00:00"/>
    <d v="1899-12-30T10:28:00"/>
    <x v="39"/>
    <n v="2"/>
    <n v="1"/>
    <n v="5"/>
    <x v="4"/>
    <x v="3"/>
    <s v="Punta Prieta, Isla Natividad Baja California Sur"/>
    <x v="1"/>
    <n v="60.059999999999995"/>
    <n v="18.2"/>
    <n v="56.76"/>
    <n v="17.2"/>
    <n v="60.059999999999995"/>
    <n v="18.2"/>
    <n v="58.41"/>
    <n v="17.7"/>
    <x v="146"/>
    <x v="148"/>
    <n v="55.400000000000006"/>
    <n v="13"/>
    <n v="10"/>
    <x v="0"/>
    <x v="2"/>
    <x v="3"/>
    <n v="1"/>
    <n v="10"/>
    <n v="150"/>
  </r>
  <r>
    <s v="INPUPR-030811-JC-1-5-MAM"/>
    <s v="Jhonatan Castro"/>
    <d v="2011-08-03T00:00:00"/>
    <x v="5"/>
    <d v="1899-12-30T10:00:00"/>
    <d v="1899-12-30T10:28:00"/>
    <x v="39"/>
    <n v="2"/>
    <n v="1"/>
    <n v="5"/>
    <x v="4"/>
    <x v="3"/>
    <s v="Punta Prieta, Isla Natividad Baja California Sur"/>
    <x v="1"/>
    <n v="60.059999999999995"/>
    <n v="18.2"/>
    <n v="56.76"/>
    <n v="17.2"/>
    <n v="60.059999999999995"/>
    <n v="18.2"/>
    <n v="58.41"/>
    <n v="17.7"/>
    <x v="146"/>
    <x v="148"/>
    <n v="55.400000000000006"/>
    <n v="13"/>
    <n v="10"/>
    <x v="0"/>
    <x v="2"/>
    <x v="7"/>
    <n v="1"/>
    <n v="10"/>
    <n v="150"/>
  </r>
  <r>
    <s v="INPUPR-030811-JC-1-5-MAM"/>
    <s v="Jhonatan Castro"/>
    <d v="2011-08-03T00:00:00"/>
    <x v="5"/>
    <d v="1899-12-30T10:00:00"/>
    <d v="1899-12-30T10:28:00"/>
    <x v="39"/>
    <n v="2"/>
    <n v="1"/>
    <n v="5"/>
    <x v="4"/>
    <x v="3"/>
    <s v="Punta Prieta, Isla Natividad Baja California Sur"/>
    <x v="1"/>
    <n v="60.059999999999995"/>
    <n v="18.2"/>
    <n v="56.76"/>
    <n v="17.2"/>
    <n v="60.059999999999995"/>
    <n v="18.2"/>
    <n v="58.41"/>
    <n v="17.7"/>
    <x v="146"/>
    <x v="148"/>
    <n v="55.400000000000006"/>
    <n v="13"/>
    <n v="10"/>
    <x v="0"/>
    <x v="3"/>
    <x v="12"/>
    <n v="1"/>
    <n v="16"/>
    <n v="150"/>
  </r>
  <r>
    <s v="INPUPR-030811-JC-1-5-MAM"/>
    <s v="Jhonatan Castro"/>
    <d v="2011-08-03T00:00:00"/>
    <x v="5"/>
    <d v="1899-12-30T10:00:00"/>
    <d v="1899-12-30T10:28:00"/>
    <x v="39"/>
    <n v="2"/>
    <n v="1"/>
    <n v="5"/>
    <x v="4"/>
    <x v="3"/>
    <s v="Punta Prieta, Isla Natividad Baja California Sur"/>
    <x v="1"/>
    <n v="60.059999999999995"/>
    <n v="18.2"/>
    <n v="56.76"/>
    <n v="17.2"/>
    <n v="60.059999999999995"/>
    <n v="18.2"/>
    <n v="58.41"/>
    <n v="17.7"/>
    <x v="146"/>
    <x v="148"/>
    <n v="55.400000000000006"/>
    <n v="13"/>
    <n v="10"/>
    <x v="0"/>
    <x v="4"/>
    <x v="7"/>
    <n v="1"/>
    <n v="18"/>
    <n v="150"/>
  </r>
  <r>
    <s v="INPUPR-030811-JC-1-5-MAM"/>
    <s v="Jhonatan Castro"/>
    <d v="2011-08-03T00:00:00"/>
    <x v="5"/>
    <d v="1899-12-30T10:00:00"/>
    <d v="1899-12-30T10:28:00"/>
    <x v="39"/>
    <n v="2"/>
    <n v="1"/>
    <n v="5"/>
    <x v="4"/>
    <x v="3"/>
    <s v="Punta Prieta, Isla Natividad Baja California Sur"/>
    <x v="1"/>
    <n v="60.059999999999995"/>
    <n v="18.2"/>
    <n v="56.76"/>
    <n v="17.2"/>
    <n v="60.059999999999995"/>
    <n v="18.2"/>
    <n v="58.41"/>
    <n v="17.7"/>
    <x v="146"/>
    <x v="148"/>
    <n v="55.400000000000006"/>
    <n v="13"/>
    <n v="10"/>
    <x v="0"/>
    <x v="4"/>
    <x v="16"/>
    <n v="1"/>
    <n v="18"/>
    <n v="150"/>
  </r>
  <r>
    <s v="INPUPR-030811-JC-1-5-MAM"/>
    <s v="Jhonatan Castro"/>
    <d v="2011-08-03T00:00:00"/>
    <x v="5"/>
    <d v="1899-12-30T10:00:00"/>
    <d v="1899-12-30T10:28:00"/>
    <x v="39"/>
    <n v="2"/>
    <n v="1"/>
    <n v="5"/>
    <x v="4"/>
    <x v="3"/>
    <s v="Punta Prieta, Isla Natividad Baja California Sur"/>
    <x v="1"/>
    <n v="60.059999999999995"/>
    <n v="18.2"/>
    <n v="56.76"/>
    <n v="17.2"/>
    <n v="60.059999999999995"/>
    <n v="18.2"/>
    <n v="58.41"/>
    <n v="17.7"/>
    <x v="146"/>
    <x v="148"/>
    <n v="55.400000000000006"/>
    <n v="13"/>
    <n v="10"/>
    <x v="0"/>
    <x v="4"/>
    <x v="17"/>
    <n v="1"/>
    <n v="18"/>
    <n v="150"/>
  </r>
  <r>
    <s v="INPUPR-030811-JC-1-5-MAM"/>
    <s v="Jhonatan Castro"/>
    <d v="2011-08-03T00:00:00"/>
    <x v="5"/>
    <d v="1899-12-30T10:00:00"/>
    <d v="1899-12-30T10:28:00"/>
    <x v="39"/>
    <n v="2"/>
    <n v="1"/>
    <n v="5"/>
    <x v="4"/>
    <x v="3"/>
    <s v="Punta Prieta, Isla Natividad Baja California Sur"/>
    <x v="1"/>
    <n v="60.059999999999995"/>
    <n v="18.2"/>
    <n v="56.76"/>
    <n v="17.2"/>
    <n v="60.059999999999995"/>
    <n v="18.2"/>
    <n v="58.41"/>
    <n v="17.7"/>
    <x v="146"/>
    <x v="148"/>
    <n v="55.400000000000006"/>
    <n v="13"/>
    <n v="10"/>
    <x v="0"/>
    <x v="4"/>
    <x v="18"/>
    <n v="1"/>
    <n v="18"/>
    <n v="150"/>
  </r>
  <r>
    <s v="INPUPR-030811-JC-1-5-MAM"/>
    <s v="Jhonatan Castro"/>
    <d v="2011-08-03T00:00:00"/>
    <x v="5"/>
    <d v="1899-12-30T10:00:00"/>
    <d v="1899-12-30T10:28:00"/>
    <x v="39"/>
    <n v="2"/>
    <n v="1"/>
    <n v="5"/>
    <x v="4"/>
    <x v="3"/>
    <s v="Punta Prieta, Isla Natividad Baja California Sur"/>
    <x v="1"/>
    <n v="60.059999999999995"/>
    <n v="18.2"/>
    <n v="56.76"/>
    <n v="17.2"/>
    <n v="60.059999999999995"/>
    <n v="18.2"/>
    <n v="58.41"/>
    <n v="17.7"/>
    <x v="146"/>
    <x v="148"/>
    <n v="55.400000000000006"/>
    <n v="13"/>
    <n v="10"/>
    <x v="0"/>
    <x v="4"/>
    <x v="19"/>
    <n v="1"/>
    <n v="18"/>
    <n v="150"/>
  </r>
  <r>
    <s v="INPUPR-030811-JC-1-5-MAM"/>
    <s v="Jhonatan Castro"/>
    <d v="2011-08-03T00:00:00"/>
    <x v="5"/>
    <d v="1899-12-30T10:00:00"/>
    <d v="1899-12-30T10:28:00"/>
    <x v="39"/>
    <n v="2"/>
    <n v="1"/>
    <n v="5"/>
    <x v="4"/>
    <x v="3"/>
    <s v="Punta Prieta, Isla Natividad Baja California Sur"/>
    <x v="1"/>
    <n v="60.059999999999995"/>
    <n v="18.2"/>
    <n v="56.76"/>
    <n v="17.2"/>
    <n v="60.059999999999995"/>
    <n v="18.2"/>
    <n v="58.41"/>
    <n v="17.7"/>
    <x v="146"/>
    <x v="148"/>
    <n v="55.400000000000006"/>
    <n v="13"/>
    <n v="10"/>
    <x v="0"/>
    <x v="5"/>
    <x v="24"/>
    <n v="1"/>
    <n v="23"/>
    <n v="150"/>
  </r>
  <r>
    <s v="INPUPR-030811-JC-1-5-MAM"/>
    <s v="Jhonatan Castro"/>
    <d v="2011-08-03T00:00:00"/>
    <x v="5"/>
    <d v="1899-12-30T10:00:00"/>
    <d v="1899-12-30T10:28:00"/>
    <x v="39"/>
    <n v="2"/>
    <n v="1"/>
    <n v="5"/>
    <x v="4"/>
    <x v="3"/>
    <s v="Punta Prieta, Isla Natividad Baja California Sur"/>
    <x v="1"/>
    <n v="60.059999999999995"/>
    <n v="18.2"/>
    <n v="56.76"/>
    <n v="17.2"/>
    <n v="60.059999999999995"/>
    <n v="18.2"/>
    <n v="58.41"/>
    <n v="17.7"/>
    <x v="146"/>
    <x v="148"/>
    <n v="55.400000000000006"/>
    <n v="13"/>
    <n v="10"/>
    <x v="0"/>
    <x v="5"/>
    <x v="3"/>
    <n v="1"/>
    <n v="23"/>
    <n v="150"/>
  </r>
  <r>
    <s v="INPUPR-030811-JC-1-5-MAM"/>
    <s v="Jhonatan Castro"/>
    <d v="2011-08-03T00:00:00"/>
    <x v="5"/>
    <d v="1899-12-30T10:00:00"/>
    <d v="1899-12-30T10:28:00"/>
    <x v="39"/>
    <n v="2"/>
    <n v="1"/>
    <n v="5"/>
    <x v="4"/>
    <x v="3"/>
    <s v="Punta Prieta, Isla Natividad Baja California Sur"/>
    <x v="1"/>
    <n v="60.059999999999995"/>
    <n v="18.2"/>
    <n v="56.76"/>
    <n v="17.2"/>
    <n v="60.059999999999995"/>
    <n v="18.2"/>
    <n v="58.41"/>
    <n v="17.7"/>
    <x v="146"/>
    <x v="148"/>
    <n v="55.400000000000006"/>
    <n v="13"/>
    <n v="10"/>
    <x v="0"/>
    <x v="6"/>
    <x v="8"/>
    <n v="1"/>
    <n v="28"/>
    <n v="150"/>
  </r>
  <r>
    <s v="INPUPR-030811-JC-2-6-MAZ"/>
    <s v="Jhonatan Castro"/>
    <d v="2011-08-03T00:00:00"/>
    <x v="5"/>
    <d v="1899-12-30T11:00:00"/>
    <d v="1899-12-30T11:30:00"/>
    <x v="17"/>
    <n v="2"/>
    <n v="2"/>
    <n v="6"/>
    <x v="5"/>
    <x v="3"/>
    <s v="Punta Prieta, Isla Natividad Baja California Sur"/>
    <x v="1"/>
    <n v="59.069999999999993"/>
    <n v="17.899999999999999"/>
    <n v="51.809999999999995"/>
    <n v="15.7"/>
    <n v="59.069999999999993"/>
    <n v="17.899999999999999"/>
    <n v="55.439999999999991"/>
    <n v="16.799999999999997"/>
    <x v="146"/>
    <x v="148"/>
    <n v="55.400000000000006"/>
    <n v="13"/>
    <n v="10"/>
    <x v="1"/>
    <x v="25"/>
    <x v="23"/>
    <n v="0"/>
    <m/>
    <n v="150"/>
  </r>
  <r>
    <s v="INPUPR-030811-JC-2-6-MAM"/>
    <s v="Jhonatan Castro"/>
    <d v="2011-08-03T00:00:00"/>
    <x v="5"/>
    <d v="1899-12-30T11:00:00"/>
    <d v="1899-12-30T11:30:00"/>
    <x v="17"/>
    <n v="2"/>
    <n v="2"/>
    <n v="6"/>
    <x v="5"/>
    <x v="3"/>
    <s v="Punta Prieta, Isla Natividad Baja California Sur"/>
    <x v="1"/>
    <n v="59.069999999999993"/>
    <n v="17.899999999999999"/>
    <n v="51.809999999999995"/>
    <n v="15.7"/>
    <n v="59.069999999999993"/>
    <n v="17.899999999999999"/>
    <n v="55.439999999999991"/>
    <n v="16.799999999999997"/>
    <x v="146"/>
    <x v="148"/>
    <n v="55.400000000000006"/>
    <n v="13"/>
    <n v="10"/>
    <x v="0"/>
    <x v="1"/>
    <x v="17"/>
    <n v="1"/>
    <n v="9"/>
    <n v="150"/>
  </r>
  <r>
    <s v="INPUPR-030811-JC-2-6-MAM"/>
    <s v="Jhonatan Castro"/>
    <d v="2011-08-03T00:00:00"/>
    <x v="5"/>
    <d v="1899-12-30T11:00:00"/>
    <d v="1899-12-30T11:30:00"/>
    <x v="17"/>
    <n v="2"/>
    <n v="2"/>
    <n v="6"/>
    <x v="5"/>
    <x v="3"/>
    <s v="Punta Prieta, Isla Natividad Baja California Sur"/>
    <x v="1"/>
    <n v="59.069999999999993"/>
    <n v="17.899999999999999"/>
    <n v="51.809999999999995"/>
    <n v="15.7"/>
    <n v="59.069999999999993"/>
    <n v="17.899999999999999"/>
    <n v="55.439999999999991"/>
    <n v="16.799999999999997"/>
    <x v="146"/>
    <x v="148"/>
    <n v="55.400000000000006"/>
    <n v="13"/>
    <n v="10"/>
    <x v="0"/>
    <x v="2"/>
    <x v="6"/>
    <n v="1"/>
    <n v="15"/>
    <n v="150"/>
  </r>
  <r>
    <s v="INPUPR-030811-JC-2-6-MAM"/>
    <s v="Jhonatan Castro"/>
    <d v="2011-08-03T00:00:00"/>
    <x v="5"/>
    <d v="1899-12-30T11:00:00"/>
    <d v="1899-12-30T11:30:00"/>
    <x v="17"/>
    <n v="2"/>
    <n v="2"/>
    <n v="6"/>
    <x v="5"/>
    <x v="3"/>
    <s v="Punta Prieta, Isla Natividad Baja California Sur"/>
    <x v="1"/>
    <n v="59.069999999999993"/>
    <n v="17.899999999999999"/>
    <n v="51.809999999999995"/>
    <n v="15.7"/>
    <n v="59.069999999999993"/>
    <n v="17.899999999999999"/>
    <n v="55.439999999999991"/>
    <n v="16.799999999999997"/>
    <x v="146"/>
    <x v="148"/>
    <n v="55.400000000000006"/>
    <n v="13"/>
    <n v="10"/>
    <x v="0"/>
    <x v="3"/>
    <x v="13"/>
    <n v="1"/>
    <n v="18"/>
    <n v="150"/>
  </r>
  <r>
    <s v="INPUPR-030811-JC-2-6-MAM"/>
    <s v="Jhonatan Castro"/>
    <d v="2011-08-03T00:00:00"/>
    <x v="5"/>
    <d v="1899-12-30T11:00:00"/>
    <d v="1899-12-30T11:30:00"/>
    <x v="17"/>
    <n v="2"/>
    <n v="2"/>
    <n v="6"/>
    <x v="5"/>
    <x v="3"/>
    <s v="Punta Prieta, Isla Natividad Baja California Sur"/>
    <x v="1"/>
    <n v="59.069999999999993"/>
    <n v="17.899999999999999"/>
    <n v="51.809999999999995"/>
    <n v="15.7"/>
    <n v="59.069999999999993"/>
    <n v="17.899999999999999"/>
    <n v="55.439999999999991"/>
    <n v="16.799999999999997"/>
    <x v="146"/>
    <x v="148"/>
    <n v="55.400000000000006"/>
    <n v="13"/>
    <n v="10"/>
    <x v="0"/>
    <x v="3"/>
    <x v="14"/>
    <n v="1"/>
    <n v="18"/>
    <n v="150"/>
  </r>
  <r>
    <s v="INPUPR-030811-JC-2-6-MAM"/>
    <s v="Jhonatan Castro"/>
    <d v="2011-08-03T00:00:00"/>
    <x v="5"/>
    <d v="1899-12-30T11:00:00"/>
    <d v="1899-12-30T11:30:00"/>
    <x v="17"/>
    <n v="2"/>
    <n v="2"/>
    <n v="6"/>
    <x v="5"/>
    <x v="3"/>
    <s v="Punta Prieta, Isla Natividad Baja California Sur"/>
    <x v="1"/>
    <n v="59.069999999999993"/>
    <n v="17.899999999999999"/>
    <n v="51.809999999999995"/>
    <n v="15.7"/>
    <n v="59.069999999999993"/>
    <n v="17.899999999999999"/>
    <n v="55.439999999999991"/>
    <n v="16.799999999999997"/>
    <x v="146"/>
    <x v="148"/>
    <n v="55.400000000000006"/>
    <n v="13"/>
    <n v="10"/>
    <x v="0"/>
    <x v="3"/>
    <x v="18"/>
    <n v="1"/>
    <n v="18"/>
    <n v="150"/>
  </r>
  <r>
    <s v="INPUPR-030811-JC-2-6-MAM"/>
    <s v="Jhonatan Castro"/>
    <d v="2011-08-03T00:00:00"/>
    <x v="5"/>
    <d v="1899-12-30T11:00:00"/>
    <d v="1899-12-30T11:30:00"/>
    <x v="17"/>
    <n v="2"/>
    <n v="2"/>
    <n v="6"/>
    <x v="5"/>
    <x v="3"/>
    <s v="Punta Prieta, Isla Natividad Baja California Sur"/>
    <x v="1"/>
    <n v="59.069999999999993"/>
    <n v="17.899999999999999"/>
    <n v="51.809999999999995"/>
    <n v="15.7"/>
    <n v="59.069999999999993"/>
    <n v="17.899999999999999"/>
    <n v="55.439999999999991"/>
    <n v="16.799999999999997"/>
    <x v="146"/>
    <x v="148"/>
    <n v="55.400000000000006"/>
    <n v="13"/>
    <n v="10"/>
    <x v="0"/>
    <x v="4"/>
    <x v="10"/>
    <n v="1"/>
    <n v="22"/>
    <n v="150"/>
  </r>
  <r>
    <s v="INPUPR-030811-JC-2-6-MAM"/>
    <s v="Jhonatan Castro"/>
    <d v="2011-08-03T00:00:00"/>
    <x v="5"/>
    <d v="1899-12-30T11:00:00"/>
    <d v="1899-12-30T11:30:00"/>
    <x v="17"/>
    <n v="2"/>
    <n v="2"/>
    <n v="6"/>
    <x v="5"/>
    <x v="3"/>
    <s v="Punta Prieta, Isla Natividad Baja California Sur"/>
    <x v="1"/>
    <n v="59.069999999999993"/>
    <n v="17.899999999999999"/>
    <n v="51.809999999999995"/>
    <n v="15.7"/>
    <n v="59.069999999999993"/>
    <n v="17.899999999999999"/>
    <n v="55.439999999999991"/>
    <n v="16.799999999999997"/>
    <x v="146"/>
    <x v="148"/>
    <n v="55.400000000000006"/>
    <n v="13"/>
    <n v="10"/>
    <x v="0"/>
    <x v="4"/>
    <x v="11"/>
    <n v="1"/>
    <n v="22"/>
    <n v="150"/>
  </r>
  <r>
    <s v="INPUPR-030811-JC-2-6-MAM"/>
    <s v="Jhonatan Castro"/>
    <d v="2011-08-03T00:00:00"/>
    <x v="5"/>
    <d v="1899-12-30T11:00:00"/>
    <d v="1899-12-30T11:30:00"/>
    <x v="17"/>
    <n v="2"/>
    <n v="2"/>
    <n v="6"/>
    <x v="5"/>
    <x v="3"/>
    <s v="Punta Prieta, Isla Natividad Baja California Sur"/>
    <x v="1"/>
    <n v="59.069999999999993"/>
    <n v="17.899999999999999"/>
    <n v="51.809999999999995"/>
    <n v="15.7"/>
    <n v="59.069999999999993"/>
    <n v="17.899999999999999"/>
    <n v="55.439999999999991"/>
    <n v="16.799999999999997"/>
    <x v="146"/>
    <x v="148"/>
    <n v="55.400000000000006"/>
    <n v="13"/>
    <n v="10"/>
    <x v="0"/>
    <x v="4"/>
    <x v="12"/>
    <n v="1"/>
    <n v="22"/>
    <n v="150"/>
  </r>
  <r>
    <s v="INPUPR-030811-JC-2-6-MAM"/>
    <s v="Jhonatan Castro"/>
    <d v="2011-08-03T00:00:00"/>
    <x v="5"/>
    <d v="1899-12-30T11:00:00"/>
    <d v="1899-12-30T11:30:00"/>
    <x v="17"/>
    <n v="2"/>
    <n v="2"/>
    <n v="6"/>
    <x v="5"/>
    <x v="3"/>
    <s v="Punta Prieta, Isla Natividad Baja California Sur"/>
    <x v="1"/>
    <n v="59.069999999999993"/>
    <n v="17.899999999999999"/>
    <n v="51.809999999999995"/>
    <n v="15.7"/>
    <n v="59.069999999999993"/>
    <n v="17.899999999999999"/>
    <n v="55.439999999999991"/>
    <n v="16.799999999999997"/>
    <x v="146"/>
    <x v="148"/>
    <n v="55.400000000000006"/>
    <n v="13"/>
    <n v="10"/>
    <x v="0"/>
    <x v="5"/>
    <x v="16"/>
    <n v="1"/>
    <n v="28"/>
    <n v="150"/>
  </r>
  <r>
    <s v="INREBA-020811-RV-1-1-MAM"/>
    <s v="Roberto Vazquez"/>
    <d v="2011-08-02T00:00:00"/>
    <x v="5"/>
    <d v="1899-12-30T09:48:00"/>
    <d v="1899-12-30T10:18:00"/>
    <x v="17"/>
    <n v="2"/>
    <n v="1"/>
    <n v="1"/>
    <x v="0"/>
    <x v="2"/>
    <s v="La Reventadora de Babencho, Isla Natividad Baja California Sur"/>
    <x v="0"/>
    <n v="51.809999999999995"/>
    <n v="15.7"/>
    <n v="53.459999999999994"/>
    <n v="16.2"/>
    <n v="53.459999999999994"/>
    <n v="16.2"/>
    <n v="52.634999999999998"/>
    <n v="15.95"/>
    <x v="147"/>
    <x v="149"/>
    <n v="55.4"/>
    <n v="13"/>
    <n v="3"/>
    <x v="0"/>
    <x v="1"/>
    <x v="3"/>
    <n v="1"/>
    <n v="4"/>
    <n v="300"/>
  </r>
  <r>
    <s v="INREBA-020811-RV-1-1-MAM"/>
    <s v="Roberto Vazquez"/>
    <d v="2011-08-02T00:00:00"/>
    <x v="5"/>
    <d v="1899-12-30T09:48:00"/>
    <d v="1899-12-30T10:18:00"/>
    <x v="17"/>
    <n v="2"/>
    <n v="1"/>
    <n v="1"/>
    <x v="0"/>
    <x v="2"/>
    <s v="La Reventadora de Babencho, Isla Natividad Baja California Sur"/>
    <x v="0"/>
    <n v="51.809999999999995"/>
    <n v="15.7"/>
    <n v="53.459999999999994"/>
    <n v="16.2"/>
    <n v="53.459999999999994"/>
    <n v="16.2"/>
    <n v="52.634999999999998"/>
    <n v="15.95"/>
    <x v="147"/>
    <x v="149"/>
    <n v="55.4"/>
    <n v="13"/>
    <n v="3"/>
    <x v="0"/>
    <x v="2"/>
    <x v="18"/>
    <n v="1"/>
    <n v="7"/>
    <n v="300"/>
  </r>
  <r>
    <s v="INREBA-020811-RV-1-1-MAM"/>
    <s v="Roberto Vazquez"/>
    <d v="2011-08-02T00:00:00"/>
    <x v="5"/>
    <d v="1899-12-30T09:48:00"/>
    <d v="1899-12-30T10:18:00"/>
    <x v="17"/>
    <n v="2"/>
    <n v="1"/>
    <n v="1"/>
    <x v="0"/>
    <x v="2"/>
    <s v="La Reventadora de Babencho, Isla Natividad Baja California Sur"/>
    <x v="0"/>
    <n v="51.809999999999995"/>
    <n v="15.7"/>
    <n v="53.459999999999994"/>
    <n v="16.2"/>
    <n v="53.459999999999994"/>
    <n v="16.2"/>
    <n v="52.634999999999998"/>
    <n v="15.95"/>
    <x v="147"/>
    <x v="149"/>
    <n v="55.4"/>
    <n v="13"/>
    <n v="3"/>
    <x v="0"/>
    <x v="3"/>
    <x v="8"/>
    <n v="1"/>
    <n v="9"/>
    <n v="300"/>
  </r>
  <r>
    <s v="INREBA-020811-RV-1-1-MAM"/>
    <s v="Roberto Vazquez"/>
    <d v="2011-08-02T00:00:00"/>
    <x v="5"/>
    <d v="1899-12-30T09:48:00"/>
    <d v="1899-12-30T10:18:00"/>
    <x v="17"/>
    <n v="2"/>
    <n v="1"/>
    <n v="1"/>
    <x v="0"/>
    <x v="2"/>
    <s v="La Reventadora de Babencho, Isla Natividad Baja California Sur"/>
    <x v="0"/>
    <n v="51.809999999999995"/>
    <n v="15.7"/>
    <n v="53.459999999999994"/>
    <n v="16.2"/>
    <n v="53.459999999999994"/>
    <n v="16.2"/>
    <n v="52.634999999999998"/>
    <n v="15.95"/>
    <x v="147"/>
    <x v="149"/>
    <n v="55.4"/>
    <n v="13"/>
    <n v="3"/>
    <x v="0"/>
    <x v="3"/>
    <x v="16"/>
    <n v="1"/>
    <n v="9"/>
    <n v="300"/>
  </r>
  <r>
    <s v="INREBA-020811-RV-1-1-MAM"/>
    <s v="Roberto Vazquez"/>
    <d v="2011-08-02T00:00:00"/>
    <x v="5"/>
    <d v="1899-12-30T09:48:00"/>
    <d v="1899-12-30T10:18:00"/>
    <x v="17"/>
    <n v="2"/>
    <n v="1"/>
    <n v="1"/>
    <x v="0"/>
    <x v="2"/>
    <s v="La Reventadora de Babencho, Isla Natividad Baja California Sur"/>
    <x v="0"/>
    <n v="51.809999999999995"/>
    <n v="15.7"/>
    <n v="53.459999999999994"/>
    <n v="16.2"/>
    <n v="53.459999999999994"/>
    <n v="16.2"/>
    <n v="52.634999999999998"/>
    <n v="15.95"/>
    <x v="147"/>
    <x v="149"/>
    <n v="55.4"/>
    <n v="13"/>
    <n v="3"/>
    <x v="0"/>
    <x v="3"/>
    <x v="18"/>
    <n v="1"/>
    <n v="9"/>
    <n v="300"/>
  </r>
  <r>
    <s v="INREBA-020811-RV-1-1-MAM"/>
    <s v="Roberto Vazquez"/>
    <d v="2011-08-02T00:00:00"/>
    <x v="5"/>
    <d v="1899-12-30T09:48:00"/>
    <d v="1899-12-30T10:18:00"/>
    <x v="17"/>
    <n v="2"/>
    <n v="1"/>
    <n v="1"/>
    <x v="0"/>
    <x v="2"/>
    <s v="La Reventadora de Babencho, Isla Natividad Baja California Sur"/>
    <x v="0"/>
    <n v="51.809999999999995"/>
    <n v="15.7"/>
    <n v="53.459999999999994"/>
    <n v="16.2"/>
    <n v="53.459999999999994"/>
    <n v="16.2"/>
    <n v="52.634999999999998"/>
    <n v="15.95"/>
    <x v="147"/>
    <x v="149"/>
    <n v="55.4"/>
    <n v="13"/>
    <n v="3"/>
    <x v="0"/>
    <x v="4"/>
    <x v="12"/>
    <n v="1"/>
    <n v="15"/>
    <n v="300"/>
  </r>
  <r>
    <s v="INREBA-020811-RV-1-1-MAM"/>
    <s v="Roberto Vazquez"/>
    <d v="2011-08-02T00:00:00"/>
    <x v="5"/>
    <d v="1899-12-30T09:48:00"/>
    <d v="1899-12-30T10:18:00"/>
    <x v="17"/>
    <n v="2"/>
    <n v="1"/>
    <n v="1"/>
    <x v="0"/>
    <x v="2"/>
    <s v="La Reventadora de Babencho, Isla Natividad Baja California Sur"/>
    <x v="0"/>
    <n v="51.809999999999995"/>
    <n v="15.7"/>
    <n v="53.459999999999994"/>
    <n v="16.2"/>
    <n v="53.459999999999994"/>
    <n v="16.2"/>
    <n v="52.634999999999998"/>
    <n v="15.95"/>
    <x v="147"/>
    <x v="149"/>
    <n v="55.4"/>
    <n v="13"/>
    <n v="3"/>
    <x v="0"/>
    <x v="4"/>
    <x v="17"/>
    <n v="1"/>
    <n v="15"/>
    <n v="300"/>
  </r>
  <r>
    <s v="INREBA-020811-RV-1-1-MAM"/>
    <s v="Roberto Vazquez"/>
    <d v="2011-08-02T00:00:00"/>
    <x v="5"/>
    <d v="1899-12-30T09:48:00"/>
    <d v="1899-12-30T10:18:00"/>
    <x v="17"/>
    <n v="2"/>
    <n v="1"/>
    <n v="1"/>
    <x v="0"/>
    <x v="2"/>
    <s v="La Reventadora de Babencho, Isla Natividad Baja California Sur"/>
    <x v="0"/>
    <n v="51.809999999999995"/>
    <n v="15.7"/>
    <n v="53.459999999999994"/>
    <n v="16.2"/>
    <n v="53.459999999999994"/>
    <n v="16.2"/>
    <n v="52.634999999999998"/>
    <n v="15.95"/>
    <x v="147"/>
    <x v="149"/>
    <n v="55.4"/>
    <n v="13"/>
    <n v="3"/>
    <x v="0"/>
    <x v="5"/>
    <x v="11"/>
    <n v="1"/>
    <n v="17"/>
    <n v="300"/>
  </r>
  <r>
    <s v="INREBA-020811-RV-1-1-MAM"/>
    <s v="Roberto Vazquez"/>
    <d v="2011-08-02T00:00:00"/>
    <x v="5"/>
    <d v="1899-12-30T09:48:00"/>
    <d v="1899-12-30T10:18:00"/>
    <x v="17"/>
    <n v="2"/>
    <n v="1"/>
    <n v="1"/>
    <x v="0"/>
    <x v="2"/>
    <s v="La Reventadora de Babencho, Isla Natividad Baja California Sur"/>
    <x v="0"/>
    <n v="51.809999999999995"/>
    <n v="15.7"/>
    <n v="53.459999999999994"/>
    <n v="16.2"/>
    <n v="53.459999999999994"/>
    <n v="16.2"/>
    <n v="52.634999999999998"/>
    <n v="15.95"/>
    <x v="147"/>
    <x v="149"/>
    <n v="55.4"/>
    <n v="13"/>
    <n v="3"/>
    <x v="0"/>
    <x v="6"/>
    <x v="16"/>
    <n v="1"/>
    <n v="19"/>
    <n v="300"/>
  </r>
  <r>
    <s v="INREBA-020811-RV-1-1-MAM"/>
    <s v="Roberto Vazquez"/>
    <d v="2011-08-02T00:00:00"/>
    <x v="5"/>
    <d v="1899-12-30T09:48:00"/>
    <d v="1899-12-30T10:18:00"/>
    <x v="17"/>
    <n v="2"/>
    <n v="1"/>
    <n v="1"/>
    <x v="0"/>
    <x v="2"/>
    <s v="La Reventadora de Babencho, Isla Natividad Baja California Sur"/>
    <x v="0"/>
    <n v="51.809999999999995"/>
    <n v="15.7"/>
    <n v="53.459999999999994"/>
    <n v="16.2"/>
    <n v="53.459999999999994"/>
    <n v="16.2"/>
    <n v="52.634999999999998"/>
    <n v="15.95"/>
    <x v="147"/>
    <x v="149"/>
    <n v="55.4"/>
    <n v="13"/>
    <n v="3"/>
    <x v="0"/>
    <x v="6"/>
    <x v="18"/>
    <n v="1"/>
    <n v="19"/>
    <n v="300"/>
  </r>
  <r>
    <s v="INREBA-020811-RV-1-1-MAM"/>
    <s v="Roberto Vazquez"/>
    <d v="2011-08-02T00:00:00"/>
    <x v="5"/>
    <d v="1899-12-30T09:48:00"/>
    <d v="1899-12-30T10:18:00"/>
    <x v="17"/>
    <n v="2"/>
    <n v="1"/>
    <n v="1"/>
    <x v="0"/>
    <x v="2"/>
    <s v="La Reventadora de Babencho, Isla Natividad Baja California Sur"/>
    <x v="0"/>
    <n v="51.809999999999995"/>
    <n v="15.7"/>
    <n v="53.459999999999994"/>
    <n v="16.2"/>
    <n v="53.459999999999994"/>
    <n v="16.2"/>
    <n v="52.634999999999998"/>
    <n v="15.95"/>
    <x v="147"/>
    <x v="149"/>
    <n v="55.4"/>
    <n v="13"/>
    <n v="3"/>
    <x v="0"/>
    <x v="7"/>
    <x v="6"/>
    <n v="1"/>
    <n v="20"/>
    <n v="300"/>
  </r>
  <r>
    <s v="INREBA-020811-RV-1-1-MAM"/>
    <s v="Roberto Vazquez"/>
    <d v="2011-08-02T00:00:00"/>
    <x v="5"/>
    <d v="1899-12-30T09:48:00"/>
    <d v="1899-12-30T10:18:00"/>
    <x v="17"/>
    <n v="2"/>
    <n v="1"/>
    <n v="1"/>
    <x v="0"/>
    <x v="2"/>
    <s v="La Reventadora de Babencho, Isla Natividad Baja California Sur"/>
    <x v="0"/>
    <n v="51.809999999999995"/>
    <n v="15.7"/>
    <n v="53.459999999999994"/>
    <n v="16.2"/>
    <n v="53.459999999999994"/>
    <n v="16.2"/>
    <n v="52.634999999999998"/>
    <n v="15.95"/>
    <x v="147"/>
    <x v="149"/>
    <n v="55.4"/>
    <n v="13"/>
    <n v="3"/>
    <x v="0"/>
    <x v="7"/>
    <x v="18"/>
    <n v="1"/>
    <n v="20"/>
    <n v="300"/>
  </r>
  <r>
    <s v="INREBA-020811-RV-1-1-MAM"/>
    <s v="Roberto Vazquez"/>
    <d v="2011-08-02T00:00:00"/>
    <x v="5"/>
    <d v="1899-12-30T09:48:00"/>
    <d v="1899-12-30T10:18:00"/>
    <x v="17"/>
    <n v="2"/>
    <n v="1"/>
    <n v="1"/>
    <x v="0"/>
    <x v="2"/>
    <s v="La Reventadora de Babencho, Isla Natividad Baja California Sur"/>
    <x v="0"/>
    <n v="51.809999999999995"/>
    <n v="15.7"/>
    <n v="53.459999999999994"/>
    <n v="16.2"/>
    <n v="53.459999999999994"/>
    <n v="16.2"/>
    <n v="52.634999999999998"/>
    <n v="15.95"/>
    <x v="147"/>
    <x v="149"/>
    <n v="55.4"/>
    <n v="13"/>
    <n v="3"/>
    <x v="0"/>
    <x v="8"/>
    <x v="16"/>
    <n v="1"/>
    <n v="23"/>
    <n v="300"/>
  </r>
  <r>
    <s v="INREBA-020811-RV-1-1-MAM"/>
    <s v="Roberto Vazquez"/>
    <d v="2011-08-02T00:00:00"/>
    <x v="5"/>
    <d v="1899-12-30T09:48:00"/>
    <d v="1899-12-30T10:18:00"/>
    <x v="17"/>
    <n v="2"/>
    <n v="1"/>
    <n v="1"/>
    <x v="0"/>
    <x v="2"/>
    <s v="La Reventadora de Babencho, Isla Natividad Baja California Sur"/>
    <x v="0"/>
    <n v="51.809999999999995"/>
    <n v="15.7"/>
    <n v="53.459999999999994"/>
    <n v="16.2"/>
    <n v="53.459999999999994"/>
    <n v="16.2"/>
    <n v="52.634999999999998"/>
    <n v="15.95"/>
    <x v="147"/>
    <x v="149"/>
    <n v="55.4"/>
    <n v="13"/>
    <n v="3"/>
    <x v="0"/>
    <x v="9"/>
    <x v="9"/>
    <n v="1"/>
    <n v="29"/>
    <n v="300"/>
  </r>
  <r>
    <s v="INREBA-020811-RV-1-1-MAZ"/>
    <s v="Roberto Vazquez"/>
    <d v="2011-08-02T00:00:00"/>
    <x v="5"/>
    <d v="1899-12-30T09:48:00"/>
    <d v="1899-12-30T10:18:00"/>
    <x v="17"/>
    <n v="2"/>
    <n v="1"/>
    <n v="1"/>
    <x v="0"/>
    <x v="2"/>
    <s v="La Reventadora de Babencho, Isla Natividad Baja California Sur"/>
    <x v="0"/>
    <n v="51.809999999999995"/>
    <n v="15.7"/>
    <n v="53.459999999999994"/>
    <n v="16.2"/>
    <n v="53.459999999999994"/>
    <n v="16.2"/>
    <n v="52.634999999999998"/>
    <n v="15.95"/>
    <x v="147"/>
    <x v="149"/>
    <n v="55.4"/>
    <n v="13"/>
    <n v="3"/>
    <x v="1"/>
    <x v="25"/>
    <x v="23"/>
    <n v="0"/>
    <m/>
    <n v="300"/>
  </r>
  <r>
    <s v="INREBA-020811-RV-2-2-MAM"/>
    <s v="Roberto Vazquez"/>
    <d v="2011-08-02T00:00:00"/>
    <x v="5"/>
    <d v="1899-12-30T12:17:00"/>
    <d v="1899-12-30T12:49:00"/>
    <x v="46"/>
    <n v="2"/>
    <n v="2"/>
    <n v="2"/>
    <x v="1"/>
    <x v="2"/>
    <s v="La Reventadora de Babencho, Isla Natividad Baja California Sur"/>
    <x v="0"/>
    <n v="32.67"/>
    <n v="9.9"/>
    <n v="37.29"/>
    <n v="11.3"/>
    <n v="37.29"/>
    <n v="11.3"/>
    <n v="34.980000000000004"/>
    <n v="10.600000000000001"/>
    <x v="148"/>
    <x v="150"/>
    <n v="55.4"/>
    <n v="13"/>
    <s v="n/d"/>
    <x v="0"/>
    <x v="1"/>
    <x v="18"/>
    <n v="1"/>
    <n v="7"/>
    <n v="240"/>
  </r>
  <r>
    <s v="INREBA-020811-RV-2-2-MAM"/>
    <s v="Roberto Vazquez"/>
    <d v="2011-08-02T00:00:00"/>
    <x v="5"/>
    <d v="1899-12-30T12:17:00"/>
    <d v="1899-12-30T12:49:00"/>
    <x v="46"/>
    <n v="2"/>
    <n v="2"/>
    <n v="2"/>
    <x v="1"/>
    <x v="2"/>
    <s v="La Reventadora de Babencho, Isla Natividad Baja California Sur"/>
    <x v="0"/>
    <n v="32.67"/>
    <n v="9.9"/>
    <n v="37.29"/>
    <n v="11.3"/>
    <n v="37.29"/>
    <n v="11.3"/>
    <n v="34.980000000000004"/>
    <n v="10.600000000000001"/>
    <x v="148"/>
    <x v="150"/>
    <n v="55.4"/>
    <n v="13"/>
    <s v="n/d"/>
    <x v="0"/>
    <x v="2"/>
    <x v="9"/>
    <n v="1"/>
    <n v="9"/>
    <n v="240"/>
  </r>
  <r>
    <s v="INREBA-020811-RV-2-2-MAM"/>
    <s v="Roberto Vazquez"/>
    <d v="2011-08-02T00:00:00"/>
    <x v="5"/>
    <d v="1899-12-30T12:17:00"/>
    <d v="1899-12-30T12:49:00"/>
    <x v="46"/>
    <n v="2"/>
    <n v="2"/>
    <n v="2"/>
    <x v="1"/>
    <x v="2"/>
    <s v="La Reventadora de Babencho, Isla Natividad Baja California Sur"/>
    <x v="0"/>
    <n v="32.67"/>
    <n v="9.9"/>
    <n v="37.29"/>
    <n v="11.3"/>
    <n v="37.29"/>
    <n v="11.3"/>
    <n v="34.980000000000004"/>
    <n v="10.600000000000001"/>
    <x v="148"/>
    <x v="150"/>
    <n v="55.4"/>
    <n v="13"/>
    <s v="n/d"/>
    <x v="0"/>
    <x v="3"/>
    <x v="16"/>
    <n v="1"/>
    <n v="13"/>
    <n v="240"/>
  </r>
  <r>
    <s v="INREBA-020811-RV-2-2-MAM"/>
    <s v="Roberto Vazquez"/>
    <d v="2011-08-02T00:00:00"/>
    <x v="5"/>
    <d v="1899-12-30T12:17:00"/>
    <d v="1899-12-30T12:49:00"/>
    <x v="46"/>
    <n v="2"/>
    <n v="2"/>
    <n v="2"/>
    <x v="1"/>
    <x v="2"/>
    <s v="La Reventadora de Babencho, Isla Natividad Baja California Sur"/>
    <x v="0"/>
    <n v="32.67"/>
    <n v="9.9"/>
    <n v="37.29"/>
    <n v="11.3"/>
    <n v="37.29"/>
    <n v="11.3"/>
    <n v="34.980000000000004"/>
    <n v="10.600000000000001"/>
    <x v="148"/>
    <x v="150"/>
    <n v="55.4"/>
    <n v="13"/>
    <s v="n/d"/>
    <x v="0"/>
    <x v="4"/>
    <x v="1"/>
    <n v="1"/>
    <n v="22"/>
    <n v="240"/>
  </r>
  <r>
    <s v="INREBA-020811-RV-2-2-MAM"/>
    <s v="Roberto Vazquez"/>
    <d v="2011-08-02T00:00:00"/>
    <x v="5"/>
    <d v="1899-12-30T12:17:00"/>
    <d v="1899-12-30T12:49:00"/>
    <x v="46"/>
    <n v="2"/>
    <n v="2"/>
    <n v="2"/>
    <x v="1"/>
    <x v="2"/>
    <s v="La Reventadora de Babencho, Isla Natividad Baja California Sur"/>
    <x v="0"/>
    <n v="32.67"/>
    <n v="9.9"/>
    <n v="37.29"/>
    <n v="11.3"/>
    <n v="37.29"/>
    <n v="11.3"/>
    <n v="34.980000000000004"/>
    <n v="10.600000000000001"/>
    <x v="148"/>
    <x v="150"/>
    <n v="55.4"/>
    <n v="13"/>
    <s v="n/d"/>
    <x v="0"/>
    <x v="5"/>
    <x v="16"/>
    <n v="1"/>
    <n v="27"/>
    <n v="240"/>
  </r>
  <r>
    <s v="INREBA-020811-RV-2-2-MAZ"/>
    <s v="Roberto Vazquez"/>
    <d v="2011-08-02T00:00:00"/>
    <x v="5"/>
    <d v="1899-12-30T12:17:00"/>
    <d v="1899-12-30T12:49:00"/>
    <x v="46"/>
    <n v="2"/>
    <n v="2"/>
    <n v="2"/>
    <x v="1"/>
    <x v="2"/>
    <s v="La Reventadora de Babencho, Isla Natividad Baja California Sur"/>
    <x v="0"/>
    <n v="32.67"/>
    <n v="9.9"/>
    <n v="37.29"/>
    <n v="11.3"/>
    <n v="37.29"/>
    <n v="11.3"/>
    <n v="34.980000000000004"/>
    <n v="10.600000000000001"/>
    <x v="148"/>
    <x v="150"/>
    <n v="55.4"/>
    <n v="13"/>
    <s v="n/d"/>
    <x v="1"/>
    <x v="25"/>
    <x v="23"/>
    <n v="0"/>
    <m/>
    <n v="240"/>
  </r>
  <r>
    <s v="INREBA-020811-JF-1-3-MAM"/>
    <s v="Jesús Flores"/>
    <d v="2011-08-02T00:00:00"/>
    <x v="5"/>
    <d v="1899-12-30T09:44:00"/>
    <d v="1899-12-30T10:14:00"/>
    <x v="17"/>
    <n v="2"/>
    <n v="1"/>
    <n v="3"/>
    <x v="2"/>
    <x v="2"/>
    <s v="La Reventadora de Babencho, Isla Natividad Baja California Sur"/>
    <x v="0"/>
    <n v="54.78"/>
    <n v="16.600000000000001"/>
    <n v="51.15"/>
    <n v="15.5"/>
    <n v="54.78"/>
    <n v="16.600000000000001"/>
    <n v="52.964999999999996"/>
    <n v="16.05"/>
    <x v="149"/>
    <x v="151"/>
    <n v="55.4"/>
    <n v="13"/>
    <n v="5"/>
    <x v="0"/>
    <x v="1"/>
    <x v="7"/>
    <n v="1"/>
    <n v="9"/>
    <n v="270"/>
  </r>
  <r>
    <s v="INREBA-020811-JF-1-3-MAM"/>
    <s v="Jesús Flores"/>
    <d v="2011-08-02T00:00:00"/>
    <x v="5"/>
    <d v="1899-12-30T09:44:00"/>
    <d v="1899-12-30T10:14:00"/>
    <x v="17"/>
    <n v="2"/>
    <n v="1"/>
    <n v="3"/>
    <x v="2"/>
    <x v="2"/>
    <s v="La Reventadora de Babencho, Isla Natividad Baja California Sur"/>
    <x v="0"/>
    <n v="54.78"/>
    <n v="16.600000000000001"/>
    <n v="51.15"/>
    <n v="15.5"/>
    <n v="54.78"/>
    <n v="16.600000000000001"/>
    <n v="52.964999999999996"/>
    <n v="16.05"/>
    <x v="149"/>
    <x v="151"/>
    <n v="55.4"/>
    <n v="13"/>
    <n v="5"/>
    <x v="0"/>
    <x v="1"/>
    <x v="10"/>
    <n v="1"/>
    <n v="9"/>
    <n v="270"/>
  </r>
  <r>
    <s v="INREBA-020811-JF-1-3-MAM"/>
    <s v="Jesús Flores"/>
    <d v="2011-08-02T00:00:00"/>
    <x v="5"/>
    <d v="1899-12-30T09:44:00"/>
    <d v="1899-12-30T10:14:00"/>
    <x v="17"/>
    <n v="2"/>
    <n v="1"/>
    <n v="3"/>
    <x v="2"/>
    <x v="2"/>
    <s v="La Reventadora de Babencho, Isla Natividad Baja California Sur"/>
    <x v="0"/>
    <n v="54.78"/>
    <n v="16.600000000000001"/>
    <n v="51.15"/>
    <n v="15.5"/>
    <n v="54.78"/>
    <n v="16.600000000000001"/>
    <n v="52.964999999999996"/>
    <n v="16.05"/>
    <x v="149"/>
    <x v="151"/>
    <n v="55.4"/>
    <n v="13"/>
    <n v="5"/>
    <x v="0"/>
    <x v="2"/>
    <x v="12"/>
    <n v="1"/>
    <n v="11"/>
    <n v="270"/>
  </r>
  <r>
    <s v="INREBA-020811-JF-1-3-MAM"/>
    <s v="Jesús Flores"/>
    <d v="2011-08-02T00:00:00"/>
    <x v="5"/>
    <d v="1899-12-30T09:44:00"/>
    <d v="1899-12-30T10:14:00"/>
    <x v="17"/>
    <n v="2"/>
    <n v="1"/>
    <n v="3"/>
    <x v="2"/>
    <x v="2"/>
    <s v="La Reventadora de Babencho, Isla Natividad Baja California Sur"/>
    <x v="0"/>
    <n v="54.78"/>
    <n v="16.600000000000001"/>
    <n v="51.15"/>
    <n v="15.5"/>
    <n v="54.78"/>
    <n v="16.600000000000001"/>
    <n v="52.964999999999996"/>
    <n v="16.05"/>
    <x v="149"/>
    <x v="151"/>
    <n v="55.4"/>
    <n v="13"/>
    <n v="5"/>
    <x v="0"/>
    <x v="3"/>
    <x v="10"/>
    <n v="1"/>
    <n v="17"/>
    <n v="270"/>
  </r>
  <r>
    <s v="INREBA-020811-JF-1-3-MAM"/>
    <s v="Jesús Flores"/>
    <d v="2011-08-02T00:00:00"/>
    <x v="5"/>
    <d v="1899-12-30T09:44:00"/>
    <d v="1899-12-30T10:14:00"/>
    <x v="17"/>
    <n v="2"/>
    <n v="1"/>
    <n v="3"/>
    <x v="2"/>
    <x v="2"/>
    <s v="La Reventadora de Babencho, Isla Natividad Baja California Sur"/>
    <x v="0"/>
    <n v="54.78"/>
    <n v="16.600000000000001"/>
    <n v="51.15"/>
    <n v="15.5"/>
    <n v="54.78"/>
    <n v="16.600000000000001"/>
    <n v="52.964999999999996"/>
    <n v="16.05"/>
    <x v="149"/>
    <x v="151"/>
    <n v="55.4"/>
    <n v="13"/>
    <n v="5"/>
    <x v="0"/>
    <x v="3"/>
    <x v="13"/>
    <n v="1"/>
    <n v="17"/>
    <n v="270"/>
  </r>
  <r>
    <s v="INREBA-020811-JF-1-3-MAM"/>
    <s v="Jesús Flores"/>
    <d v="2011-08-02T00:00:00"/>
    <x v="5"/>
    <d v="1899-12-30T09:44:00"/>
    <d v="1899-12-30T10:14:00"/>
    <x v="17"/>
    <n v="2"/>
    <n v="1"/>
    <n v="3"/>
    <x v="2"/>
    <x v="2"/>
    <s v="La Reventadora de Babencho, Isla Natividad Baja California Sur"/>
    <x v="0"/>
    <n v="54.78"/>
    <n v="16.600000000000001"/>
    <n v="51.15"/>
    <n v="15.5"/>
    <n v="54.78"/>
    <n v="16.600000000000001"/>
    <n v="52.964999999999996"/>
    <n v="16.05"/>
    <x v="149"/>
    <x v="151"/>
    <n v="55.4"/>
    <n v="13"/>
    <n v="5"/>
    <x v="0"/>
    <x v="4"/>
    <x v="22"/>
    <n v="1"/>
    <n v="19"/>
    <n v="270"/>
  </r>
  <r>
    <s v="INREBA-020811-JF-1-3-MAM"/>
    <s v="Jesús Flores"/>
    <d v="2011-08-02T00:00:00"/>
    <x v="5"/>
    <d v="1899-12-30T09:44:00"/>
    <d v="1899-12-30T10:14:00"/>
    <x v="17"/>
    <n v="2"/>
    <n v="1"/>
    <n v="3"/>
    <x v="2"/>
    <x v="2"/>
    <s v="La Reventadora de Babencho, Isla Natividad Baja California Sur"/>
    <x v="0"/>
    <n v="54.78"/>
    <n v="16.600000000000001"/>
    <n v="51.15"/>
    <n v="15.5"/>
    <n v="54.78"/>
    <n v="16.600000000000001"/>
    <n v="52.964999999999996"/>
    <n v="16.05"/>
    <x v="149"/>
    <x v="151"/>
    <n v="55.4"/>
    <n v="13"/>
    <n v="5"/>
    <x v="0"/>
    <x v="4"/>
    <x v="6"/>
    <n v="1"/>
    <n v="19"/>
    <n v="270"/>
  </r>
  <r>
    <s v="INREBA-020811-JF-1-3-MAM"/>
    <s v="Jesús Flores"/>
    <d v="2011-08-02T00:00:00"/>
    <x v="5"/>
    <d v="1899-12-30T09:44:00"/>
    <d v="1899-12-30T10:14:00"/>
    <x v="17"/>
    <n v="2"/>
    <n v="1"/>
    <n v="3"/>
    <x v="2"/>
    <x v="2"/>
    <s v="La Reventadora de Babencho, Isla Natividad Baja California Sur"/>
    <x v="0"/>
    <n v="54.78"/>
    <n v="16.600000000000001"/>
    <n v="51.15"/>
    <n v="15.5"/>
    <n v="54.78"/>
    <n v="16.600000000000001"/>
    <n v="52.964999999999996"/>
    <n v="16.05"/>
    <x v="149"/>
    <x v="151"/>
    <n v="55.4"/>
    <n v="13"/>
    <n v="5"/>
    <x v="0"/>
    <x v="4"/>
    <x v="13"/>
    <n v="1"/>
    <n v="19"/>
    <n v="270"/>
  </r>
  <r>
    <s v="INREBA-020811-JF-1-3-MAM"/>
    <s v="Jesús Flores"/>
    <d v="2011-08-02T00:00:00"/>
    <x v="5"/>
    <d v="1899-12-30T09:44:00"/>
    <d v="1899-12-30T10:14:00"/>
    <x v="17"/>
    <n v="2"/>
    <n v="1"/>
    <n v="3"/>
    <x v="2"/>
    <x v="2"/>
    <s v="La Reventadora de Babencho, Isla Natividad Baja California Sur"/>
    <x v="0"/>
    <n v="54.78"/>
    <n v="16.600000000000001"/>
    <n v="51.15"/>
    <n v="15.5"/>
    <n v="54.78"/>
    <n v="16.600000000000001"/>
    <n v="52.964999999999996"/>
    <n v="16.05"/>
    <x v="149"/>
    <x v="151"/>
    <n v="55.4"/>
    <n v="13"/>
    <n v="5"/>
    <x v="0"/>
    <x v="5"/>
    <x v="11"/>
    <n v="1"/>
    <n v="22"/>
    <n v="270"/>
  </r>
  <r>
    <s v="INREBA-020811-JF-1-3-MAZ"/>
    <s v="Jesús Flores"/>
    <d v="2011-08-02T00:00:00"/>
    <x v="5"/>
    <d v="1899-12-30T09:44:00"/>
    <d v="1899-12-30T10:14:00"/>
    <x v="17"/>
    <n v="2"/>
    <n v="1"/>
    <n v="3"/>
    <x v="2"/>
    <x v="2"/>
    <s v="La Reventadora de Babencho, Isla Natividad Baja California Sur"/>
    <x v="0"/>
    <n v="54.78"/>
    <n v="16.600000000000001"/>
    <n v="51.15"/>
    <n v="15.5"/>
    <n v="54.78"/>
    <n v="16.600000000000001"/>
    <n v="52.964999999999996"/>
    <n v="16.05"/>
    <x v="149"/>
    <x v="151"/>
    <n v="55.4"/>
    <n v="13"/>
    <n v="5"/>
    <x v="1"/>
    <x v="25"/>
    <x v="23"/>
    <n v="0"/>
    <m/>
    <n v="270"/>
  </r>
  <r>
    <s v="INREBA-020811-JF-2-4-MAM"/>
    <s v="Jesús Flores"/>
    <d v="2011-08-02T00:00:00"/>
    <x v="5"/>
    <d v="1899-12-30T11:03:00"/>
    <d v="1899-12-30T11:33:00"/>
    <x v="17"/>
    <n v="2"/>
    <n v="2"/>
    <n v="4"/>
    <x v="3"/>
    <x v="2"/>
    <s v="La Reventadora de Babencho, Isla Natividad Baja California Sur"/>
    <x v="0"/>
    <n v="50.16"/>
    <n v="15.2"/>
    <n v="48.839999999999996"/>
    <n v="14.8"/>
    <n v="50.16"/>
    <n v="15.2"/>
    <n v="49.5"/>
    <n v="15"/>
    <x v="150"/>
    <x v="152"/>
    <n v="55.4"/>
    <n v="13"/>
    <n v="5"/>
    <x v="0"/>
    <x v="1"/>
    <x v="29"/>
    <n v="1"/>
    <n v="6"/>
    <n v="270"/>
  </r>
  <r>
    <s v="INREBA-020811-JF-2-4-MAM"/>
    <s v="Jesús Flores"/>
    <d v="2011-08-02T00:00:00"/>
    <x v="5"/>
    <d v="1899-12-30T11:03:00"/>
    <d v="1899-12-30T11:33:00"/>
    <x v="17"/>
    <n v="2"/>
    <n v="2"/>
    <n v="4"/>
    <x v="3"/>
    <x v="2"/>
    <s v="La Reventadora de Babencho, Isla Natividad Baja California Sur"/>
    <x v="0"/>
    <n v="50.16"/>
    <n v="15.2"/>
    <n v="48.839999999999996"/>
    <n v="14.8"/>
    <n v="50.16"/>
    <n v="15.2"/>
    <n v="49.5"/>
    <n v="15"/>
    <x v="150"/>
    <x v="152"/>
    <n v="55.4"/>
    <n v="13"/>
    <n v="5"/>
    <x v="0"/>
    <x v="1"/>
    <x v="4"/>
    <n v="1"/>
    <n v="6"/>
    <n v="270"/>
  </r>
  <r>
    <s v="INREBA-020811-JF-2-4-MAM"/>
    <s v="Jesús Flores"/>
    <d v="2011-08-02T00:00:00"/>
    <x v="5"/>
    <d v="1899-12-30T11:03:00"/>
    <d v="1899-12-30T11:33:00"/>
    <x v="17"/>
    <n v="2"/>
    <n v="2"/>
    <n v="4"/>
    <x v="3"/>
    <x v="2"/>
    <s v="La Reventadora de Babencho, Isla Natividad Baja California Sur"/>
    <x v="0"/>
    <n v="50.16"/>
    <n v="15.2"/>
    <n v="48.839999999999996"/>
    <n v="14.8"/>
    <n v="50.16"/>
    <n v="15.2"/>
    <n v="49.5"/>
    <n v="15"/>
    <x v="150"/>
    <x v="152"/>
    <n v="55.4"/>
    <n v="13"/>
    <n v="5"/>
    <x v="0"/>
    <x v="1"/>
    <x v="16"/>
    <n v="1"/>
    <n v="6"/>
    <n v="270"/>
  </r>
  <r>
    <s v="INREBA-020811-JF-2-4-MAM"/>
    <s v="Jesús Flores"/>
    <d v="2011-08-02T00:00:00"/>
    <x v="5"/>
    <d v="1899-12-30T11:03:00"/>
    <d v="1899-12-30T11:33:00"/>
    <x v="17"/>
    <n v="2"/>
    <n v="2"/>
    <n v="4"/>
    <x v="3"/>
    <x v="2"/>
    <s v="La Reventadora de Babencho, Isla Natividad Baja California Sur"/>
    <x v="0"/>
    <n v="50.16"/>
    <n v="15.2"/>
    <n v="48.839999999999996"/>
    <n v="14.8"/>
    <n v="50.16"/>
    <n v="15.2"/>
    <n v="49.5"/>
    <n v="15"/>
    <x v="150"/>
    <x v="152"/>
    <n v="55.4"/>
    <n v="13"/>
    <n v="5"/>
    <x v="0"/>
    <x v="1"/>
    <x v="14"/>
    <n v="1"/>
    <n v="6"/>
    <n v="270"/>
  </r>
  <r>
    <s v="INREBA-020811-JF-2-4-MAM"/>
    <s v="Jesús Flores"/>
    <d v="2011-08-02T00:00:00"/>
    <x v="5"/>
    <d v="1899-12-30T11:03:00"/>
    <d v="1899-12-30T11:33:00"/>
    <x v="17"/>
    <n v="2"/>
    <n v="2"/>
    <n v="4"/>
    <x v="3"/>
    <x v="2"/>
    <s v="La Reventadora de Babencho, Isla Natividad Baja California Sur"/>
    <x v="0"/>
    <n v="50.16"/>
    <n v="15.2"/>
    <n v="48.839999999999996"/>
    <n v="14.8"/>
    <n v="50.16"/>
    <n v="15.2"/>
    <n v="49.5"/>
    <n v="15"/>
    <x v="150"/>
    <x v="152"/>
    <n v="55.4"/>
    <n v="13"/>
    <n v="5"/>
    <x v="0"/>
    <x v="1"/>
    <x v="18"/>
    <n v="1"/>
    <n v="6"/>
    <n v="270"/>
  </r>
  <r>
    <s v="INREBA-020811-JF-2-4-MAM"/>
    <s v="Jesús Flores"/>
    <d v="2011-08-02T00:00:00"/>
    <x v="5"/>
    <d v="1899-12-30T11:03:00"/>
    <d v="1899-12-30T11:33:00"/>
    <x v="17"/>
    <n v="2"/>
    <n v="2"/>
    <n v="4"/>
    <x v="3"/>
    <x v="2"/>
    <s v="La Reventadora de Babencho, Isla Natividad Baja California Sur"/>
    <x v="0"/>
    <n v="50.16"/>
    <n v="15.2"/>
    <n v="48.839999999999996"/>
    <n v="14.8"/>
    <n v="50.16"/>
    <n v="15.2"/>
    <n v="49.5"/>
    <n v="15"/>
    <x v="150"/>
    <x v="152"/>
    <n v="55.4"/>
    <n v="13"/>
    <n v="5"/>
    <x v="0"/>
    <x v="2"/>
    <x v="8"/>
    <n v="1"/>
    <n v="10"/>
    <n v="270"/>
  </r>
  <r>
    <s v="INREBA-020811-JF-2-4-MAM"/>
    <s v="Jesús Flores"/>
    <d v="2011-08-02T00:00:00"/>
    <x v="5"/>
    <d v="1899-12-30T11:03:00"/>
    <d v="1899-12-30T11:33:00"/>
    <x v="17"/>
    <n v="2"/>
    <n v="2"/>
    <n v="4"/>
    <x v="3"/>
    <x v="2"/>
    <s v="La Reventadora de Babencho, Isla Natividad Baja California Sur"/>
    <x v="0"/>
    <n v="50.16"/>
    <n v="15.2"/>
    <n v="48.839999999999996"/>
    <n v="14.8"/>
    <n v="50.16"/>
    <n v="15.2"/>
    <n v="49.5"/>
    <n v="15"/>
    <x v="150"/>
    <x v="152"/>
    <n v="55.4"/>
    <n v="13"/>
    <n v="5"/>
    <x v="0"/>
    <x v="2"/>
    <x v="12"/>
    <n v="1"/>
    <n v="10"/>
    <n v="270"/>
  </r>
  <r>
    <s v="INREBA-020811-JF-2-4-MAM"/>
    <s v="Jesús Flores"/>
    <d v="2011-08-02T00:00:00"/>
    <x v="5"/>
    <d v="1899-12-30T11:03:00"/>
    <d v="1899-12-30T11:33:00"/>
    <x v="17"/>
    <n v="2"/>
    <n v="2"/>
    <n v="4"/>
    <x v="3"/>
    <x v="2"/>
    <s v="La Reventadora de Babencho, Isla Natividad Baja California Sur"/>
    <x v="0"/>
    <n v="50.16"/>
    <n v="15.2"/>
    <n v="48.839999999999996"/>
    <n v="14.8"/>
    <n v="50.16"/>
    <n v="15.2"/>
    <n v="49.5"/>
    <n v="15"/>
    <x v="150"/>
    <x v="152"/>
    <n v="55.4"/>
    <n v="13"/>
    <n v="5"/>
    <x v="0"/>
    <x v="3"/>
    <x v="10"/>
    <n v="1"/>
    <n v="18"/>
    <n v="270"/>
  </r>
  <r>
    <s v="INREBA-020811-JF-2-4-MAM"/>
    <s v="Jesús Flores"/>
    <d v="2011-08-02T00:00:00"/>
    <x v="5"/>
    <d v="1899-12-30T11:03:00"/>
    <d v="1899-12-30T11:33:00"/>
    <x v="17"/>
    <n v="2"/>
    <n v="2"/>
    <n v="4"/>
    <x v="3"/>
    <x v="2"/>
    <s v="La Reventadora de Babencho, Isla Natividad Baja California Sur"/>
    <x v="0"/>
    <n v="50.16"/>
    <n v="15.2"/>
    <n v="48.839999999999996"/>
    <n v="14.8"/>
    <n v="50.16"/>
    <n v="15.2"/>
    <n v="49.5"/>
    <n v="15"/>
    <x v="150"/>
    <x v="152"/>
    <n v="55.4"/>
    <n v="13"/>
    <n v="5"/>
    <x v="0"/>
    <x v="3"/>
    <x v="13"/>
    <n v="1"/>
    <n v="18"/>
    <n v="270"/>
  </r>
  <r>
    <s v="INREBA-020811-JF-2-4-MAM"/>
    <s v="Jesús Flores"/>
    <d v="2011-08-02T00:00:00"/>
    <x v="5"/>
    <d v="1899-12-30T11:03:00"/>
    <d v="1899-12-30T11:33:00"/>
    <x v="17"/>
    <n v="2"/>
    <n v="2"/>
    <n v="4"/>
    <x v="3"/>
    <x v="2"/>
    <s v="La Reventadora de Babencho, Isla Natividad Baja California Sur"/>
    <x v="0"/>
    <n v="50.16"/>
    <n v="15.2"/>
    <n v="48.839999999999996"/>
    <n v="14.8"/>
    <n v="50.16"/>
    <n v="15.2"/>
    <n v="49.5"/>
    <n v="15"/>
    <x v="150"/>
    <x v="152"/>
    <n v="55.4"/>
    <n v="13"/>
    <n v="5"/>
    <x v="0"/>
    <x v="4"/>
    <x v="11"/>
    <n v="1"/>
    <n v="22"/>
    <n v="270"/>
  </r>
  <r>
    <s v="INREBA-020811-JF-2-4-MAM"/>
    <s v="Jesús Flores"/>
    <d v="2011-08-02T00:00:00"/>
    <x v="5"/>
    <d v="1899-12-30T11:03:00"/>
    <d v="1899-12-30T11:33:00"/>
    <x v="17"/>
    <n v="2"/>
    <n v="2"/>
    <n v="4"/>
    <x v="3"/>
    <x v="2"/>
    <s v="La Reventadora de Babencho, Isla Natividad Baja California Sur"/>
    <x v="0"/>
    <n v="50.16"/>
    <n v="15.2"/>
    <n v="48.839999999999996"/>
    <n v="14.8"/>
    <n v="50.16"/>
    <n v="15.2"/>
    <n v="49.5"/>
    <n v="15"/>
    <x v="150"/>
    <x v="152"/>
    <n v="55.4"/>
    <n v="13"/>
    <n v="5"/>
    <x v="0"/>
    <x v="5"/>
    <x v="9"/>
    <n v="1"/>
    <n v="27"/>
    <n v="270"/>
  </r>
  <r>
    <s v="INREBA-020811-JF-2-4-MAM"/>
    <s v="Jesús Flores"/>
    <d v="2011-08-02T00:00:00"/>
    <x v="5"/>
    <d v="1899-12-30T11:03:00"/>
    <d v="1899-12-30T11:33:00"/>
    <x v="17"/>
    <n v="2"/>
    <n v="2"/>
    <n v="4"/>
    <x v="3"/>
    <x v="2"/>
    <s v="La Reventadora de Babencho, Isla Natividad Baja California Sur"/>
    <x v="0"/>
    <n v="50.16"/>
    <n v="15.2"/>
    <n v="48.839999999999996"/>
    <n v="14.8"/>
    <n v="50.16"/>
    <n v="15.2"/>
    <n v="49.5"/>
    <n v="15"/>
    <x v="150"/>
    <x v="152"/>
    <n v="55.4"/>
    <n v="13"/>
    <n v="5"/>
    <x v="0"/>
    <x v="5"/>
    <x v="12"/>
    <n v="1"/>
    <n v="27"/>
    <n v="270"/>
  </r>
  <r>
    <s v="INREBA-020811-JF-2-4-MAM"/>
    <s v="Jesús Flores"/>
    <d v="2011-08-02T00:00:00"/>
    <x v="5"/>
    <d v="1899-12-30T11:03:00"/>
    <d v="1899-12-30T11:33:00"/>
    <x v="17"/>
    <n v="2"/>
    <n v="2"/>
    <n v="4"/>
    <x v="3"/>
    <x v="2"/>
    <s v="La Reventadora de Babencho, Isla Natividad Baja California Sur"/>
    <x v="0"/>
    <n v="50.16"/>
    <n v="15.2"/>
    <n v="48.839999999999996"/>
    <n v="14.8"/>
    <n v="50.16"/>
    <n v="15.2"/>
    <n v="49.5"/>
    <n v="15"/>
    <x v="150"/>
    <x v="152"/>
    <n v="55.4"/>
    <n v="13"/>
    <n v="5"/>
    <x v="0"/>
    <x v="5"/>
    <x v="16"/>
    <n v="1"/>
    <n v="27"/>
    <n v="270"/>
  </r>
  <r>
    <s v="INREBA-020811-JF-2-4-MAZ"/>
    <s v="Jesús Flores"/>
    <d v="2011-08-02T00:00:00"/>
    <x v="5"/>
    <d v="1899-12-30T11:03:00"/>
    <d v="1899-12-30T11:33:00"/>
    <x v="17"/>
    <n v="2"/>
    <n v="2"/>
    <n v="4"/>
    <x v="3"/>
    <x v="2"/>
    <s v="La Reventadora de Babencho, Isla Natividad Baja California Sur"/>
    <x v="0"/>
    <n v="50.16"/>
    <n v="15.2"/>
    <n v="48.839999999999996"/>
    <n v="14.8"/>
    <n v="50.16"/>
    <n v="15.2"/>
    <n v="49.5"/>
    <n v="15"/>
    <x v="150"/>
    <x v="152"/>
    <n v="55.4"/>
    <n v="13"/>
    <n v="5"/>
    <x v="1"/>
    <x v="25"/>
    <x v="23"/>
    <n v="0"/>
    <m/>
    <n v="270"/>
  </r>
  <r>
    <s v="INREBA-020811-JF-3-5-MAM"/>
    <s v="Jesús Flores"/>
    <d v="2011-08-02T00:00:00"/>
    <x v="5"/>
    <d v="1899-12-30T13:15:00"/>
    <d v="1899-12-30T13:42:00"/>
    <x v="26"/>
    <n v="2"/>
    <n v="3"/>
    <n v="5"/>
    <x v="4"/>
    <x v="2"/>
    <s v="La Reventadora de Babencho, Isla Natividad Baja California Sur"/>
    <x v="0"/>
    <n v="47.19"/>
    <n v="14.3"/>
    <n v="32.01"/>
    <n v="9.6999999999999993"/>
    <n v="47.19"/>
    <n v="14.3"/>
    <n v="39.599999999999994"/>
    <n v="12"/>
    <x v="151"/>
    <x v="153"/>
    <n v="55.4"/>
    <n v="13"/>
    <n v="5"/>
    <x v="0"/>
    <x v="1"/>
    <x v="8"/>
    <n v="1"/>
    <n v="17"/>
    <n v="30"/>
  </r>
  <r>
    <s v="INREBA-020811-JF-3-5-MAM"/>
    <s v="Jesús Flores"/>
    <d v="2011-08-02T00:00:00"/>
    <x v="5"/>
    <d v="1899-12-30T13:15:00"/>
    <d v="1899-12-30T13:42:00"/>
    <x v="26"/>
    <n v="2"/>
    <n v="3"/>
    <n v="5"/>
    <x v="4"/>
    <x v="2"/>
    <s v="La Reventadora de Babencho, Isla Natividad Baja California Sur"/>
    <x v="0"/>
    <n v="47.19"/>
    <n v="14.3"/>
    <n v="32.01"/>
    <n v="9.6999999999999993"/>
    <n v="47.19"/>
    <n v="14.3"/>
    <n v="39.599999999999994"/>
    <n v="12"/>
    <x v="151"/>
    <x v="153"/>
    <n v="55.4"/>
    <n v="13"/>
    <n v="5"/>
    <x v="0"/>
    <x v="2"/>
    <x v="7"/>
    <n v="1"/>
    <n v="19"/>
    <n v="30"/>
  </r>
  <r>
    <s v="INREBA-020811-JF-3-5-MAM"/>
    <s v="Jesús Flores"/>
    <d v="2011-08-02T00:00:00"/>
    <x v="5"/>
    <d v="1899-12-30T13:15:00"/>
    <d v="1899-12-30T13:42:00"/>
    <x v="26"/>
    <n v="2"/>
    <n v="3"/>
    <n v="5"/>
    <x v="4"/>
    <x v="2"/>
    <s v="La Reventadora de Babencho, Isla Natividad Baja California Sur"/>
    <x v="0"/>
    <n v="47.19"/>
    <n v="14.3"/>
    <n v="32.01"/>
    <n v="9.6999999999999993"/>
    <n v="47.19"/>
    <n v="14.3"/>
    <n v="39.599999999999994"/>
    <n v="12"/>
    <x v="151"/>
    <x v="153"/>
    <n v="55.4"/>
    <n v="13"/>
    <n v="5"/>
    <x v="0"/>
    <x v="3"/>
    <x v="14"/>
    <n v="1"/>
    <n v="24"/>
    <n v="30"/>
  </r>
  <r>
    <s v="INREBA-020811-JF-3-5-MAZ"/>
    <s v="Jesús Flores"/>
    <d v="2011-08-02T00:00:00"/>
    <x v="5"/>
    <d v="1899-12-30T13:15:00"/>
    <d v="1899-12-30T13:42:00"/>
    <x v="26"/>
    <n v="2"/>
    <n v="3"/>
    <n v="5"/>
    <x v="4"/>
    <x v="2"/>
    <s v="La Reventadora de Babencho, Isla Natividad Baja California Sur"/>
    <x v="0"/>
    <n v="47.19"/>
    <n v="14.3"/>
    <n v="32.01"/>
    <n v="9.6999999999999993"/>
    <n v="47.19"/>
    <n v="14.3"/>
    <n v="39.599999999999994"/>
    <n v="12"/>
    <x v="151"/>
    <x v="153"/>
    <n v="55.4"/>
    <n v="13"/>
    <n v="5"/>
    <x v="1"/>
    <x v="25"/>
    <x v="23"/>
    <n v="0"/>
    <m/>
    <n v="30"/>
  </r>
  <r>
    <s v="INLAGU-290711-RV-1-1-MAZ"/>
    <s v="Roberto Vazquez"/>
    <d v="2011-07-29T00:00:00"/>
    <x v="5"/>
    <d v="1899-12-30T09:42:00"/>
    <d v="1899-12-30T10:15:00"/>
    <x v="38"/>
    <n v="2"/>
    <n v="1"/>
    <n v="1"/>
    <x v="0"/>
    <x v="13"/>
    <s v="La Guanera, Isla Natividad, Baja California Sur"/>
    <x v="0"/>
    <n v="64.02"/>
    <n v="19.399999999999999"/>
    <n v="66"/>
    <n v="20"/>
    <n v="66"/>
    <n v="20"/>
    <n v="65.009999999999991"/>
    <n v="19.7"/>
    <x v="152"/>
    <x v="154"/>
    <n v="53.6"/>
    <n v="12"/>
    <n v="7"/>
    <x v="1"/>
    <x v="25"/>
    <x v="23"/>
    <n v="0"/>
    <m/>
    <n v="240"/>
  </r>
  <r>
    <s v="INLAGU-290711-RV-1-1-MAM"/>
    <s v="Roberto Vazquez"/>
    <d v="2011-07-29T00:00:00"/>
    <x v="5"/>
    <d v="1899-12-30T09:42:00"/>
    <d v="1899-12-30T10:15:00"/>
    <x v="38"/>
    <n v="2"/>
    <n v="1"/>
    <n v="1"/>
    <x v="0"/>
    <x v="13"/>
    <s v="La Guanera, Isla Natividad, Baja California Sur"/>
    <x v="0"/>
    <n v="64.02"/>
    <n v="19.399999999999999"/>
    <n v="66"/>
    <n v="20"/>
    <n v="66"/>
    <n v="20"/>
    <n v="65.009999999999991"/>
    <n v="19.7"/>
    <x v="152"/>
    <x v="154"/>
    <n v="53.6"/>
    <n v="12"/>
    <n v="7"/>
    <x v="0"/>
    <x v="1"/>
    <x v="17"/>
    <n v="1"/>
    <n v="4"/>
    <n v="240"/>
  </r>
  <r>
    <s v="INLAGU-290711-RV-1-1-MAM"/>
    <s v="Roberto Vazquez"/>
    <d v="2011-07-29T00:00:00"/>
    <x v="5"/>
    <d v="1899-12-30T09:42:00"/>
    <d v="1899-12-30T10:15:00"/>
    <x v="38"/>
    <n v="2"/>
    <n v="1"/>
    <n v="1"/>
    <x v="0"/>
    <x v="13"/>
    <s v="La Guanera, Isla Natividad, Baja California Sur"/>
    <x v="0"/>
    <n v="64.02"/>
    <n v="19.399999999999999"/>
    <n v="66"/>
    <n v="20"/>
    <n v="66"/>
    <n v="20"/>
    <n v="65.009999999999991"/>
    <n v="19.7"/>
    <x v="152"/>
    <x v="154"/>
    <n v="53.6"/>
    <n v="12"/>
    <n v="7"/>
    <x v="0"/>
    <x v="2"/>
    <x v="13"/>
    <n v="1"/>
    <n v="5"/>
    <n v="240"/>
  </r>
  <r>
    <s v="INLAGU-290711-RV-1-1-MAM"/>
    <s v="Roberto Vazquez"/>
    <d v="2011-07-29T00:00:00"/>
    <x v="5"/>
    <d v="1899-12-30T09:42:00"/>
    <d v="1899-12-30T10:15:00"/>
    <x v="38"/>
    <n v="2"/>
    <n v="1"/>
    <n v="1"/>
    <x v="0"/>
    <x v="13"/>
    <s v="La Guanera, Isla Natividad, Baja California Sur"/>
    <x v="0"/>
    <n v="64.02"/>
    <n v="19.399999999999999"/>
    <n v="66"/>
    <n v="20"/>
    <n v="66"/>
    <n v="20"/>
    <n v="65.009999999999991"/>
    <n v="19.7"/>
    <x v="152"/>
    <x v="154"/>
    <n v="53.6"/>
    <n v="12"/>
    <n v="7"/>
    <x v="0"/>
    <x v="2"/>
    <x v="16"/>
    <n v="1"/>
    <n v="5"/>
    <n v="240"/>
  </r>
  <r>
    <s v="INLAGU-290711-RV-1-1-MAM"/>
    <s v="Roberto Vazquez"/>
    <d v="2011-07-29T00:00:00"/>
    <x v="5"/>
    <d v="1899-12-30T09:42:00"/>
    <d v="1899-12-30T10:15:00"/>
    <x v="38"/>
    <n v="2"/>
    <n v="1"/>
    <n v="1"/>
    <x v="0"/>
    <x v="13"/>
    <s v="La Guanera, Isla Natividad, Baja California Sur"/>
    <x v="0"/>
    <n v="64.02"/>
    <n v="19.399999999999999"/>
    <n v="66"/>
    <n v="20"/>
    <n v="66"/>
    <n v="20"/>
    <n v="65.009999999999991"/>
    <n v="19.7"/>
    <x v="152"/>
    <x v="154"/>
    <n v="53.6"/>
    <n v="12"/>
    <n v="7"/>
    <x v="0"/>
    <x v="3"/>
    <x v="8"/>
    <n v="1"/>
    <n v="9"/>
    <n v="240"/>
  </r>
  <r>
    <s v="INLAGU-290711-RV-1-1-MAM"/>
    <s v="Roberto Vazquez"/>
    <d v="2011-07-29T00:00:00"/>
    <x v="5"/>
    <d v="1899-12-30T09:42:00"/>
    <d v="1899-12-30T10:15:00"/>
    <x v="38"/>
    <n v="2"/>
    <n v="1"/>
    <n v="1"/>
    <x v="0"/>
    <x v="13"/>
    <s v="La Guanera, Isla Natividad, Baja California Sur"/>
    <x v="0"/>
    <n v="64.02"/>
    <n v="19.399999999999999"/>
    <n v="66"/>
    <n v="20"/>
    <n v="66"/>
    <n v="20"/>
    <n v="65.009999999999991"/>
    <n v="19.7"/>
    <x v="152"/>
    <x v="154"/>
    <n v="53.6"/>
    <n v="12"/>
    <n v="7"/>
    <x v="0"/>
    <x v="4"/>
    <x v="11"/>
    <n v="1"/>
    <n v="14"/>
    <n v="240"/>
  </r>
  <r>
    <s v="INLAGU-290711-RV-1-1-MAM"/>
    <s v="Roberto Vazquez"/>
    <d v="2011-07-29T00:00:00"/>
    <x v="5"/>
    <d v="1899-12-30T09:42:00"/>
    <d v="1899-12-30T10:15:00"/>
    <x v="38"/>
    <n v="2"/>
    <n v="1"/>
    <n v="1"/>
    <x v="0"/>
    <x v="13"/>
    <s v="La Guanera, Isla Natividad, Baja California Sur"/>
    <x v="0"/>
    <n v="64.02"/>
    <n v="19.399999999999999"/>
    <n v="66"/>
    <n v="20"/>
    <n v="66"/>
    <n v="20"/>
    <n v="65.009999999999991"/>
    <n v="19.7"/>
    <x v="152"/>
    <x v="154"/>
    <n v="53.6"/>
    <n v="12"/>
    <n v="7"/>
    <x v="0"/>
    <x v="5"/>
    <x v="11"/>
    <n v="1"/>
    <n v="15"/>
    <n v="240"/>
  </r>
  <r>
    <s v="INLAGU-290711-RV-1-1-MAM"/>
    <s v="Roberto Vazquez"/>
    <d v="2011-07-29T00:00:00"/>
    <x v="5"/>
    <d v="1899-12-30T09:42:00"/>
    <d v="1899-12-30T10:15:00"/>
    <x v="38"/>
    <n v="2"/>
    <n v="1"/>
    <n v="1"/>
    <x v="0"/>
    <x v="13"/>
    <s v="La Guanera, Isla Natividad, Baja California Sur"/>
    <x v="0"/>
    <n v="64.02"/>
    <n v="19.399999999999999"/>
    <n v="66"/>
    <n v="20"/>
    <n v="66"/>
    <n v="20"/>
    <n v="65.009999999999991"/>
    <n v="19.7"/>
    <x v="152"/>
    <x v="154"/>
    <n v="53.6"/>
    <n v="12"/>
    <n v="7"/>
    <x v="0"/>
    <x v="5"/>
    <x v="17"/>
    <n v="1"/>
    <n v="15"/>
    <n v="240"/>
  </r>
  <r>
    <s v="INLAGU-290711-RV-1-1-MAM"/>
    <s v="Roberto Vazquez"/>
    <d v="2011-07-29T00:00:00"/>
    <x v="5"/>
    <d v="1899-12-30T09:42:00"/>
    <d v="1899-12-30T10:15:00"/>
    <x v="38"/>
    <n v="2"/>
    <n v="1"/>
    <n v="1"/>
    <x v="0"/>
    <x v="13"/>
    <s v="La Guanera, Isla Natividad, Baja California Sur"/>
    <x v="0"/>
    <n v="64.02"/>
    <n v="19.399999999999999"/>
    <n v="66"/>
    <n v="20"/>
    <n v="66"/>
    <n v="20"/>
    <n v="65.009999999999991"/>
    <n v="19.7"/>
    <x v="152"/>
    <x v="154"/>
    <n v="53.6"/>
    <n v="12"/>
    <n v="7"/>
    <x v="0"/>
    <x v="6"/>
    <x v="16"/>
    <n v="1"/>
    <n v="16"/>
    <n v="240"/>
  </r>
  <r>
    <s v="INLAGU-290711-RV-1-1-MAM"/>
    <s v="Roberto Vazquez"/>
    <d v="2011-07-29T00:00:00"/>
    <x v="5"/>
    <d v="1899-12-30T09:42:00"/>
    <d v="1899-12-30T10:15:00"/>
    <x v="38"/>
    <n v="2"/>
    <n v="1"/>
    <n v="1"/>
    <x v="0"/>
    <x v="13"/>
    <s v="La Guanera, Isla Natividad, Baja California Sur"/>
    <x v="0"/>
    <n v="64.02"/>
    <n v="19.399999999999999"/>
    <n v="66"/>
    <n v="20"/>
    <n v="66"/>
    <n v="20"/>
    <n v="65.009999999999991"/>
    <n v="19.7"/>
    <x v="152"/>
    <x v="154"/>
    <n v="53.6"/>
    <n v="12"/>
    <n v="7"/>
    <x v="0"/>
    <x v="7"/>
    <x v="11"/>
    <n v="1"/>
    <n v="19"/>
    <n v="240"/>
  </r>
  <r>
    <s v="INLAGU-290711-RV-1-1-MAM"/>
    <s v="Roberto Vazquez"/>
    <d v="2011-07-29T00:00:00"/>
    <x v="5"/>
    <d v="1899-12-30T09:42:00"/>
    <d v="1899-12-30T10:15:00"/>
    <x v="38"/>
    <n v="2"/>
    <n v="1"/>
    <n v="1"/>
    <x v="0"/>
    <x v="13"/>
    <s v="La Guanera, Isla Natividad, Baja California Sur"/>
    <x v="0"/>
    <n v="64.02"/>
    <n v="19.399999999999999"/>
    <n v="66"/>
    <n v="20"/>
    <n v="66"/>
    <n v="20"/>
    <n v="65.009999999999991"/>
    <n v="19.7"/>
    <x v="152"/>
    <x v="154"/>
    <n v="53.6"/>
    <n v="12"/>
    <n v="7"/>
    <x v="0"/>
    <x v="8"/>
    <x v="16"/>
    <n v="1"/>
    <n v="24"/>
    <n v="240"/>
  </r>
  <r>
    <s v="INLAGU-290711-RV-2-2-MAZ"/>
    <s v="Roberto Vazquez"/>
    <d v="2011-07-29T00:00:00"/>
    <x v="5"/>
    <d v="1899-12-30T10:37:00"/>
    <d v="1899-12-30T11:19:00"/>
    <x v="19"/>
    <n v="2"/>
    <n v="2"/>
    <n v="2"/>
    <x v="1"/>
    <x v="13"/>
    <s v="La Guanera, Isla Natividad, Baja California Sur"/>
    <x v="0"/>
    <n v="33.99"/>
    <n v="10.3"/>
    <n v="38.609999999999992"/>
    <n v="11.7"/>
    <n v="38.609999999999992"/>
    <n v="11.7"/>
    <n v="36.299999999999997"/>
    <n v="11"/>
    <x v="153"/>
    <x v="155"/>
    <n v="53.6"/>
    <n v="12"/>
    <n v="5"/>
    <x v="1"/>
    <x v="25"/>
    <x v="23"/>
    <n v="0"/>
    <m/>
    <n v="150"/>
  </r>
  <r>
    <s v="INLAGU-290711-RV-2-2-MAM"/>
    <s v="Roberto Vazquez"/>
    <d v="2011-07-29T00:00:00"/>
    <x v="5"/>
    <d v="1899-12-30T10:37:00"/>
    <d v="1899-12-30T11:19:00"/>
    <x v="19"/>
    <n v="2"/>
    <n v="2"/>
    <n v="2"/>
    <x v="1"/>
    <x v="13"/>
    <s v="La Guanera, Isla Natividad, Baja California Sur"/>
    <x v="0"/>
    <n v="33.99"/>
    <n v="10.3"/>
    <n v="38.609999999999992"/>
    <n v="11.7"/>
    <n v="38.609999999999992"/>
    <n v="11.7"/>
    <n v="36.299999999999997"/>
    <n v="11"/>
    <x v="153"/>
    <x v="155"/>
    <n v="53.6"/>
    <n v="12"/>
    <n v="5"/>
    <x v="0"/>
    <x v="1"/>
    <x v="14"/>
    <n v="1"/>
    <n v="3"/>
    <n v="150"/>
  </r>
  <r>
    <s v="INLAGU-290711-RV-2-2-MAM"/>
    <s v="Roberto Vazquez"/>
    <d v="2011-07-29T00:00:00"/>
    <x v="5"/>
    <d v="1899-12-30T10:37:00"/>
    <d v="1899-12-30T11:19:00"/>
    <x v="19"/>
    <n v="2"/>
    <n v="2"/>
    <n v="2"/>
    <x v="1"/>
    <x v="13"/>
    <s v="La Guanera, Isla Natividad, Baja California Sur"/>
    <x v="0"/>
    <n v="33.99"/>
    <n v="10.3"/>
    <n v="38.609999999999992"/>
    <n v="11.7"/>
    <n v="38.609999999999992"/>
    <n v="11.7"/>
    <n v="36.299999999999997"/>
    <n v="11"/>
    <x v="153"/>
    <x v="155"/>
    <n v="53.6"/>
    <n v="12"/>
    <n v="5"/>
    <x v="0"/>
    <x v="2"/>
    <x v="10"/>
    <n v="1"/>
    <n v="6"/>
    <n v="150"/>
  </r>
  <r>
    <s v="INLAGU-290711-RV-2-2-MAM"/>
    <s v="Roberto Vazquez"/>
    <d v="2011-07-29T00:00:00"/>
    <x v="5"/>
    <d v="1899-12-30T10:37:00"/>
    <d v="1899-12-30T11:19:00"/>
    <x v="19"/>
    <n v="2"/>
    <n v="2"/>
    <n v="2"/>
    <x v="1"/>
    <x v="13"/>
    <s v="La Guanera, Isla Natividad, Baja California Sur"/>
    <x v="0"/>
    <n v="33.99"/>
    <n v="10.3"/>
    <n v="38.609999999999992"/>
    <n v="11.7"/>
    <n v="38.609999999999992"/>
    <n v="11.7"/>
    <n v="36.299999999999997"/>
    <n v="11"/>
    <x v="153"/>
    <x v="155"/>
    <n v="53.6"/>
    <n v="12"/>
    <n v="5"/>
    <x v="0"/>
    <x v="2"/>
    <x v="13"/>
    <n v="1"/>
    <n v="6"/>
    <n v="150"/>
  </r>
  <r>
    <s v="INLAGU-290711-RV-2-2-MAM"/>
    <s v="Roberto Vazquez"/>
    <d v="2011-07-29T00:00:00"/>
    <x v="5"/>
    <d v="1899-12-30T10:37:00"/>
    <d v="1899-12-30T11:19:00"/>
    <x v="19"/>
    <n v="2"/>
    <n v="2"/>
    <n v="2"/>
    <x v="1"/>
    <x v="13"/>
    <s v="La Guanera, Isla Natividad, Baja California Sur"/>
    <x v="0"/>
    <n v="33.99"/>
    <n v="10.3"/>
    <n v="38.609999999999992"/>
    <n v="11.7"/>
    <n v="38.609999999999992"/>
    <n v="11.7"/>
    <n v="36.299999999999997"/>
    <n v="11"/>
    <x v="153"/>
    <x v="155"/>
    <n v="53.6"/>
    <n v="12"/>
    <n v="5"/>
    <x v="0"/>
    <x v="3"/>
    <x v="14"/>
    <n v="1"/>
    <n v="7"/>
    <n v="150"/>
  </r>
  <r>
    <s v="INLAGU-290711-RV-2-2-MAM"/>
    <s v="Roberto Vazquez"/>
    <d v="2011-07-29T00:00:00"/>
    <x v="5"/>
    <d v="1899-12-30T10:37:00"/>
    <d v="1899-12-30T11:19:00"/>
    <x v="19"/>
    <n v="2"/>
    <n v="2"/>
    <n v="2"/>
    <x v="1"/>
    <x v="13"/>
    <s v="La Guanera, Isla Natividad, Baja California Sur"/>
    <x v="0"/>
    <n v="33.99"/>
    <n v="10.3"/>
    <n v="38.609999999999992"/>
    <n v="11.7"/>
    <n v="38.609999999999992"/>
    <n v="11.7"/>
    <n v="36.299999999999997"/>
    <n v="11"/>
    <x v="153"/>
    <x v="155"/>
    <n v="53.6"/>
    <n v="12"/>
    <n v="5"/>
    <x v="0"/>
    <x v="4"/>
    <x v="11"/>
    <n v="1"/>
    <n v="8"/>
    <n v="150"/>
  </r>
  <r>
    <s v="INLAGU-290711-RV-2-2-MAM"/>
    <s v="Roberto Vazquez"/>
    <d v="2011-07-29T00:00:00"/>
    <x v="5"/>
    <d v="1899-12-30T10:37:00"/>
    <d v="1899-12-30T11:19:00"/>
    <x v="19"/>
    <n v="2"/>
    <n v="2"/>
    <n v="2"/>
    <x v="1"/>
    <x v="13"/>
    <s v="La Guanera, Isla Natividad, Baja California Sur"/>
    <x v="0"/>
    <n v="33.99"/>
    <n v="10.3"/>
    <n v="38.609999999999992"/>
    <n v="11.7"/>
    <n v="38.609999999999992"/>
    <n v="11.7"/>
    <n v="36.299999999999997"/>
    <n v="11"/>
    <x v="153"/>
    <x v="155"/>
    <n v="53.6"/>
    <n v="12"/>
    <n v="5"/>
    <x v="0"/>
    <x v="5"/>
    <x v="12"/>
    <n v="1"/>
    <n v="10"/>
    <n v="150"/>
  </r>
  <r>
    <s v="INLAGU-290711-RV-2-2-MAM"/>
    <s v="Roberto Vazquez"/>
    <d v="2011-07-29T00:00:00"/>
    <x v="5"/>
    <d v="1899-12-30T10:37:00"/>
    <d v="1899-12-30T11:19:00"/>
    <x v="19"/>
    <n v="2"/>
    <n v="2"/>
    <n v="2"/>
    <x v="1"/>
    <x v="13"/>
    <s v="La Guanera, Isla Natividad, Baja California Sur"/>
    <x v="0"/>
    <n v="33.99"/>
    <n v="10.3"/>
    <n v="38.609999999999992"/>
    <n v="11.7"/>
    <n v="38.609999999999992"/>
    <n v="11.7"/>
    <n v="36.299999999999997"/>
    <n v="11"/>
    <x v="153"/>
    <x v="155"/>
    <n v="53.6"/>
    <n v="12"/>
    <n v="5"/>
    <x v="0"/>
    <x v="5"/>
    <x v="12"/>
    <n v="1"/>
    <n v="10"/>
    <n v="150"/>
  </r>
  <r>
    <s v="INLAGU-290711-RV-2-2-MAM"/>
    <s v="Roberto Vazquez"/>
    <d v="2011-07-29T00:00:00"/>
    <x v="5"/>
    <d v="1899-12-30T10:37:00"/>
    <d v="1899-12-30T11:19:00"/>
    <x v="19"/>
    <n v="2"/>
    <n v="2"/>
    <n v="2"/>
    <x v="1"/>
    <x v="13"/>
    <s v="La Guanera, Isla Natividad, Baja California Sur"/>
    <x v="0"/>
    <n v="33.99"/>
    <n v="10.3"/>
    <n v="38.609999999999992"/>
    <n v="11.7"/>
    <n v="38.609999999999992"/>
    <n v="11.7"/>
    <n v="36.299999999999997"/>
    <n v="11"/>
    <x v="153"/>
    <x v="155"/>
    <n v="53.6"/>
    <n v="12"/>
    <n v="5"/>
    <x v="0"/>
    <x v="5"/>
    <x v="17"/>
    <n v="1"/>
    <n v="10"/>
    <n v="150"/>
  </r>
  <r>
    <s v="INLAGU-290711-RV-2-2-MAM"/>
    <s v="Roberto Vazquez"/>
    <d v="2011-07-29T00:00:00"/>
    <x v="5"/>
    <d v="1899-12-30T10:37:00"/>
    <d v="1899-12-30T11:19:00"/>
    <x v="19"/>
    <n v="2"/>
    <n v="2"/>
    <n v="2"/>
    <x v="1"/>
    <x v="13"/>
    <s v="La Guanera, Isla Natividad, Baja California Sur"/>
    <x v="0"/>
    <n v="33.99"/>
    <n v="10.3"/>
    <n v="38.609999999999992"/>
    <n v="11.7"/>
    <n v="38.609999999999992"/>
    <n v="11.7"/>
    <n v="36.299999999999997"/>
    <n v="11"/>
    <x v="153"/>
    <x v="155"/>
    <n v="53.6"/>
    <n v="12"/>
    <n v="5"/>
    <x v="0"/>
    <x v="6"/>
    <x v="16"/>
    <n v="1"/>
    <n v="11"/>
    <n v="150"/>
  </r>
  <r>
    <s v="INLAGU-290711-RV-2-2-MAM"/>
    <s v="Roberto Vazquez"/>
    <d v="2011-07-29T00:00:00"/>
    <x v="5"/>
    <d v="1899-12-30T10:37:00"/>
    <d v="1899-12-30T11:19:00"/>
    <x v="19"/>
    <n v="2"/>
    <n v="2"/>
    <n v="2"/>
    <x v="1"/>
    <x v="13"/>
    <s v="La Guanera, Isla Natividad, Baja California Sur"/>
    <x v="0"/>
    <n v="33.99"/>
    <n v="10.3"/>
    <n v="38.609999999999992"/>
    <n v="11.7"/>
    <n v="38.609999999999992"/>
    <n v="11.7"/>
    <n v="36.299999999999997"/>
    <n v="11"/>
    <x v="153"/>
    <x v="155"/>
    <n v="53.6"/>
    <n v="12"/>
    <n v="5"/>
    <x v="0"/>
    <x v="7"/>
    <x v="9"/>
    <n v="1"/>
    <n v="13"/>
    <n v="150"/>
  </r>
  <r>
    <s v="INLAGU-290711-RV-2-2-MAM"/>
    <s v="Roberto Vazquez"/>
    <d v="2011-07-29T00:00:00"/>
    <x v="5"/>
    <d v="1899-12-30T10:37:00"/>
    <d v="1899-12-30T11:19:00"/>
    <x v="19"/>
    <n v="2"/>
    <n v="2"/>
    <n v="2"/>
    <x v="1"/>
    <x v="13"/>
    <s v="La Guanera, Isla Natividad, Baja California Sur"/>
    <x v="0"/>
    <n v="33.99"/>
    <n v="10.3"/>
    <n v="38.609999999999992"/>
    <n v="11.7"/>
    <n v="38.609999999999992"/>
    <n v="11.7"/>
    <n v="36.299999999999997"/>
    <n v="11"/>
    <x v="153"/>
    <x v="155"/>
    <n v="53.6"/>
    <n v="12"/>
    <n v="5"/>
    <x v="0"/>
    <x v="7"/>
    <x v="11"/>
    <n v="1"/>
    <n v="13"/>
    <n v="150"/>
  </r>
  <r>
    <s v="INLAGU-290711-RV-2-2-MAM"/>
    <s v="Roberto Vazquez"/>
    <d v="2011-07-29T00:00:00"/>
    <x v="5"/>
    <d v="1899-12-30T10:37:00"/>
    <d v="1899-12-30T11:19:00"/>
    <x v="19"/>
    <n v="2"/>
    <n v="2"/>
    <n v="2"/>
    <x v="1"/>
    <x v="13"/>
    <s v="La Guanera, Isla Natividad, Baja California Sur"/>
    <x v="0"/>
    <n v="33.99"/>
    <n v="10.3"/>
    <n v="38.609999999999992"/>
    <n v="11.7"/>
    <n v="38.609999999999992"/>
    <n v="11.7"/>
    <n v="36.299999999999997"/>
    <n v="11"/>
    <x v="153"/>
    <x v="155"/>
    <n v="53.6"/>
    <n v="12"/>
    <n v="5"/>
    <x v="0"/>
    <x v="7"/>
    <x v="14"/>
    <n v="1"/>
    <n v="13"/>
    <n v="150"/>
  </r>
  <r>
    <s v="INLAGU-290711-RV-2-2-MAM"/>
    <s v="Roberto Vazquez"/>
    <d v="2011-07-29T00:00:00"/>
    <x v="5"/>
    <d v="1899-12-30T10:37:00"/>
    <d v="1899-12-30T11:19:00"/>
    <x v="19"/>
    <n v="2"/>
    <n v="2"/>
    <n v="2"/>
    <x v="1"/>
    <x v="13"/>
    <s v="La Guanera, Isla Natividad, Baja California Sur"/>
    <x v="0"/>
    <n v="33.99"/>
    <n v="10.3"/>
    <n v="38.609999999999992"/>
    <n v="11.7"/>
    <n v="38.609999999999992"/>
    <n v="11.7"/>
    <n v="36.299999999999997"/>
    <n v="11"/>
    <x v="153"/>
    <x v="155"/>
    <n v="53.6"/>
    <n v="12"/>
    <n v="5"/>
    <x v="0"/>
    <x v="8"/>
    <x v="11"/>
    <n v="1"/>
    <n v="16"/>
    <n v="150"/>
  </r>
  <r>
    <s v="INLAGU-290711-RV-2-2-MAM"/>
    <s v="Roberto Vazquez"/>
    <d v="2011-07-29T00:00:00"/>
    <x v="5"/>
    <d v="1899-12-30T10:37:00"/>
    <d v="1899-12-30T11:19:00"/>
    <x v="19"/>
    <n v="2"/>
    <n v="2"/>
    <n v="2"/>
    <x v="1"/>
    <x v="13"/>
    <s v="La Guanera, Isla Natividad, Baja California Sur"/>
    <x v="0"/>
    <n v="33.99"/>
    <n v="10.3"/>
    <n v="38.609999999999992"/>
    <n v="11.7"/>
    <n v="38.609999999999992"/>
    <n v="11.7"/>
    <n v="36.299999999999997"/>
    <n v="11"/>
    <x v="153"/>
    <x v="155"/>
    <n v="53.6"/>
    <n v="12"/>
    <n v="5"/>
    <x v="0"/>
    <x v="8"/>
    <x v="16"/>
    <n v="1"/>
    <n v="16"/>
    <n v="150"/>
  </r>
  <r>
    <s v="INLAGU-290711-RV-2-2-MAM"/>
    <s v="Roberto Vazquez"/>
    <d v="2011-07-29T00:00:00"/>
    <x v="5"/>
    <d v="1899-12-30T10:37:00"/>
    <d v="1899-12-30T11:19:00"/>
    <x v="19"/>
    <n v="2"/>
    <n v="2"/>
    <n v="2"/>
    <x v="1"/>
    <x v="13"/>
    <s v="La Guanera, Isla Natividad, Baja California Sur"/>
    <x v="0"/>
    <n v="33.99"/>
    <n v="10.3"/>
    <n v="38.609999999999992"/>
    <n v="11.7"/>
    <n v="38.609999999999992"/>
    <n v="11.7"/>
    <n v="36.299999999999997"/>
    <n v="11"/>
    <x v="153"/>
    <x v="155"/>
    <n v="53.6"/>
    <n v="12"/>
    <n v="5"/>
    <x v="0"/>
    <x v="9"/>
    <x v="5"/>
    <n v="1"/>
    <n v="17"/>
    <n v="150"/>
  </r>
  <r>
    <s v="INLAGU-290711-RV-2-2-MAM"/>
    <s v="Roberto Vazquez"/>
    <d v="2011-07-29T00:00:00"/>
    <x v="5"/>
    <d v="1899-12-30T10:37:00"/>
    <d v="1899-12-30T11:19:00"/>
    <x v="19"/>
    <n v="2"/>
    <n v="2"/>
    <n v="2"/>
    <x v="1"/>
    <x v="13"/>
    <s v="La Guanera, Isla Natividad, Baja California Sur"/>
    <x v="0"/>
    <n v="33.99"/>
    <n v="10.3"/>
    <n v="38.609999999999992"/>
    <n v="11.7"/>
    <n v="38.609999999999992"/>
    <n v="11.7"/>
    <n v="36.299999999999997"/>
    <n v="11"/>
    <x v="153"/>
    <x v="155"/>
    <n v="53.6"/>
    <n v="12"/>
    <n v="5"/>
    <x v="0"/>
    <x v="9"/>
    <x v="8"/>
    <n v="1"/>
    <n v="17"/>
    <n v="150"/>
  </r>
  <r>
    <s v="INLAGU-290711-RV-2-2-MAM"/>
    <s v="Roberto Vazquez"/>
    <d v="2011-07-29T00:00:00"/>
    <x v="5"/>
    <d v="1899-12-30T10:37:00"/>
    <d v="1899-12-30T11:19:00"/>
    <x v="19"/>
    <n v="2"/>
    <n v="2"/>
    <n v="2"/>
    <x v="1"/>
    <x v="13"/>
    <s v="La Guanera, Isla Natividad, Baja California Sur"/>
    <x v="0"/>
    <n v="33.99"/>
    <n v="10.3"/>
    <n v="38.609999999999992"/>
    <n v="11.7"/>
    <n v="38.609999999999992"/>
    <n v="11.7"/>
    <n v="36.299999999999997"/>
    <n v="11"/>
    <x v="153"/>
    <x v="155"/>
    <n v="53.6"/>
    <n v="12"/>
    <n v="5"/>
    <x v="0"/>
    <x v="9"/>
    <x v="8"/>
    <n v="1"/>
    <n v="17"/>
    <n v="150"/>
  </r>
  <r>
    <s v="INLAGU-290711-RV-2-2-MAM"/>
    <s v="Roberto Vazquez"/>
    <d v="2011-07-29T00:00:00"/>
    <x v="5"/>
    <d v="1899-12-30T10:37:00"/>
    <d v="1899-12-30T11:19:00"/>
    <x v="19"/>
    <n v="2"/>
    <n v="2"/>
    <n v="2"/>
    <x v="1"/>
    <x v="13"/>
    <s v="La Guanera, Isla Natividad, Baja California Sur"/>
    <x v="0"/>
    <n v="33.99"/>
    <n v="10.3"/>
    <n v="38.609999999999992"/>
    <n v="11.7"/>
    <n v="38.609999999999992"/>
    <n v="11.7"/>
    <n v="36.299999999999997"/>
    <n v="11"/>
    <x v="153"/>
    <x v="155"/>
    <n v="53.6"/>
    <n v="12"/>
    <n v="5"/>
    <x v="0"/>
    <x v="9"/>
    <x v="13"/>
    <n v="1"/>
    <n v="17"/>
    <n v="150"/>
  </r>
  <r>
    <s v="INLAGU-290711-RV-2-2-MAM"/>
    <s v="Roberto Vazquez"/>
    <d v="2011-07-29T00:00:00"/>
    <x v="5"/>
    <d v="1899-12-30T10:37:00"/>
    <d v="1899-12-30T11:19:00"/>
    <x v="19"/>
    <n v="2"/>
    <n v="2"/>
    <n v="2"/>
    <x v="1"/>
    <x v="13"/>
    <s v="La Guanera, Isla Natividad, Baja California Sur"/>
    <x v="0"/>
    <n v="33.99"/>
    <n v="10.3"/>
    <n v="38.609999999999992"/>
    <n v="11.7"/>
    <n v="38.609999999999992"/>
    <n v="11.7"/>
    <n v="36.299999999999997"/>
    <n v="11"/>
    <x v="153"/>
    <x v="155"/>
    <n v="53.6"/>
    <n v="12"/>
    <n v="5"/>
    <x v="0"/>
    <x v="10"/>
    <x v="3"/>
    <n v="1"/>
    <n v="20"/>
    <n v="150"/>
  </r>
  <r>
    <s v="INLAGU-290711-RV-2-2-MAM"/>
    <s v="Roberto Vazquez"/>
    <d v="2011-07-29T00:00:00"/>
    <x v="5"/>
    <d v="1899-12-30T10:37:00"/>
    <d v="1899-12-30T11:19:00"/>
    <x v="19"/>
    <n v="2"/>
    <n v="2"/>
    <n v="2"/>
    <x v="1"/>
    <x v="13"/>
    <s v="La Guanera, Isla Natividad, Baja California Sur"/>
    <x v="0"/>
    <n v="33.99"/>
    <n v="10.3"/>
    <n v="38.609999999999992"/>
    <n v="11.7"/>
    <n v="38.609999999999992"/>
    <n v="11.7"/>
    <n v="36.299999999999997"/>
    <n v="11"/>
    <x v="153"/>
    <x v="155"/>
    <n v="53.6"/>
    <n v="12"/>
    <n v="5"/>
    <x v="0"/>
    <x v="10"/>
    <x v="17"/>
    <n v="1"/>
    <n v="20"/>
    <n v="150"/>
  </r>
  <r>
    <s v="INLAGU-290711-RV-2-2-MAM"/>
    <s v="Roberto Vazquez"/>
    <d v="2011-07-29T00:00:00"/>
    <x v="5"/>
    <d v="1899-12-30T10:37:00"/>
    <d v="1899-12-30T11:19:00"/>
    <x v="19"/>
    <n v="2"/>
    <n v="2"/>
    <n v="2"/>
    <x v="1"/>
    <x v="13"/>
    <s v="La Guanera, Isla Natividad, Baja California Sur"/>
    <x v="0"/>
    <n v="33.99"/>
    <n v="10.3"/>
    <n v="38.609999999999992"/>
    <n v="11.7"/>
    <n v="38.609999999999992"/>
    <n v="11.7"/>
    <n v="36.299999999999997"/>
    <n v="11"/>
    <x v="153"/>
    <x v="155"/>
    <n v="53.6"/>
    <n v="12"/>
    <n v="5"/>
    <x v="0"/>
    <x v="11"/>
    <x v="12"/>
    <n v="1"/>
    <n v="21"/>
    <n v="150"/>
  </r>
  <r>
    <s v="INLAGU-290711-RV-2-2-MAM"/>
    <s v="Roberto Vazquez"/>
    <d v="2011-07-29T00:00:00"/>
    <x v="5"/>
    <d v="1899-12-30T10:37:00"/>
    <d v="1899-12-30T11:19:00"/>
    <x v="19"/>
    <n v="2"/>
    <n v="2"/>
    <n v="2"/>
    <x v="1"/>
    <x v="13"/>
    <s v="La Guanera, Isla Natividad, Baja California Sur"/>
    <x v="0"/>
    <n v="33.99"/>
    <n v="10.3"/>
    <n v="38.609999999999992"/>
    <n v="11.7"/>
    <n v="38.609999999999992"/>
    <n v="11.7"/>
    <n v="36.299999999999997"/>
    <n v="11"/>
    <x v="153"/>
    <x v="155"/>
    <n v="53.6"/>
    <n v="12"/>
    <n v="5"/>
    <x v="0"/>
    <x v="12"/>
    <x v="5"/>
    <n v="1"/>
    <n v="24"/>
    <n v="150"/>
  </r>
  <r>
    <s v="INLAGU-290711-RV-2-2-MAM"/>
    <s v="Roberto Vazquez"/>
    <d v="2011-07-29T00:00:00"/>
    <x v="5"/>
    <d v="1899-12-30T10:37:00"/>
    <d v="1899-12-30T11:19:00"/>
    <x v="19"/>
    <n v="2"/>
    <n v="2"/>
    <n v="2"/>
    <x v="1"/>
    <x v="13"/>
    <s v="La Guanera, Isla Natividad, Baja California Sur"/>
    <x v="0"/>
    <n v="33.99"/>
    <n v="10.3"/>
    <n v="38.609999999999992"/>
    <n v="11.7"/>
    <n v="38.609999999999992"/>
    <n v="11.7"/>
    <n v="36.299999999999997"/>
    <n v="11"/>
    <x v="153"/>
    <x v="155"/>
    <n v="53.6"/>
    <n v="12"/>
    <n v="5"/>
    <x v="0"/>
    <x v="13"/>
    <x v="11"/>
    <n v="1"/>
    <n v="25"/>
    <n v="150"/>
  </r>
  <r>
    <s v="INLAGU-290711-RV-2-2-MAM"/>
    <s v="Roberto Vazquez"/>
    <d v="2011-07-29T00:00:00"/>
    <x v="5"/>
    <d v="1899-12-30T10:37:00"/>
    <d v="1899-12-30T11:19:00"/>
    <x v="19"/>
    <n v="2"/>
    <n v="2"/>
    <n v="2"/>
    <x v="1"/>
    <x v="13"/>
    <s v="La Guanera, Isla Natividad, Baja California Sur"/>
    <x v="0"/>
    <n v="33.99"/>
    <n v="10.3"/>
    <n v="38.609999999999992"/>
    <n v="11.7"/>
    <n v="38.609999999999992"/>
    <n v="11.7"/>
    <n v="36.299999999999997"/>
    <n v="11"/>
    <x v="153"/>
    <x v="155"/>
    <n v="53.6"/>
    <n v="12"/>
    <n v="5"/>
    <x v="0"/>
    <x v="14"/>
    <x v="10"/>
    <n v="1"/>
    <n v="28"/>
    <n v="150"/>
  </r>
  <r>
    <s v="INLAGU-300711-RV-1-3-MAZ"/>
    <s v="Roberto Vazquez"/>
    <d v="2011-07-30T00:00:00"/>
    <x v="5"/>
    <d v="1899-12-30T09:34:00"/>
    <d v="1899-12-30T10:04:00"/>
    <x v="17"/>
    <n v="2"/>
    <n v="1"/>
    <n v="3"/>
    <x v="2"/>
    <x v="13"/>
    <s v="La Guanera, Isla Natividad, Baja California Sur"/>
    <x v="0"/>
    <n v="51.15"/>
    <n v="15.5"/>
    <n v="53.459999999999994"/>
    <n v="16.2"/>
    <n v="53.459999999999994"/>
    <n v="16.2"/>
    <n v="52.304999999999993"/>
    <n v="15.85"/>
    <x v="154"/>
    <x v="156"/>
    <n v="55.4"/>
    <n v="13"/>
    <n v="5"/>
    <x v="1"/>
    <x v="25"/>
    <x v="23"/>
    <n v="0"/>
    <m/>
    <n v="240"/>
  </r>
  <r>
    <s v="INLAGU-30711-RV-1-3-MAM"/>
    <s v="Roberto Vazquez"/>
    <d v="2011-07-30T00:00:00"/>
    <x v="5"/>
    <d v="1899-12-30T09:34:00"/>
    <d v="1899-12-30T10:04:00"/>
    <x v="17"/>
    <n v="2"/>
    <n v="1"/>
    <n v="3"/>
    <x v="2"/>
    <x v="13"/>
    <s v="La Guanera, Isla Natividad, Baja California Sur"/>
    <x v="0"/>
    <n v="51.15"/>
    <n v="15.5"/>
    <n v="53.459999999999994"/>
    <n v="16.2"/>
    <n v="53.459999999999994"/>
    <n v="16.2"/>
    <n v="52.304999999999993"/>
    <n v="15.85"/>
    <x v="154"/>
    <x v="156"/>
    <n v="55.4"/>
    <n v="13"/>
    <n v="5"/>
    <x v="0"/>
    <x v="1"/>
    <x v="3"/>
    <n v="1"/>
    <n v="4"/>
    <n v="240"/>
  </r>
  <r>
    <s v="INLAGU-30711-RV-1-3-MAM"/>
    <s v="Roberto Vazquez"/>
    <d v="2011-07-30T00:00:00"/>
    <x v="5"/>
    <d v="1899-12-30T09:34:00"/>
    <d v="1899-12-30T10:04:00"/>
    <x v="17"/>
    <n v="2"/>
    <n v="1"/>
    <n v="3"/>
    <x v="2"/>
    <x v="13"/>
    <s v="La Guanera, Isla Natividad, Baja California Sur"/>
    <x v="0"/>
    <n v="51.15"/>
    <n v="15.5"/>
    <n v="53.459999999999994"/>
    <n v="16.2"/>
    <n v="53.459999999999994"/>
    <n v="16.2"/>
    <n v="52.304999999999993"/>
    <n v="15.85"/>
    <x v="154"/>
    <x v="156"/>
    <n v="55.4"/>
    <n v="13"/>
    <n v="5"/>
    <x v="0"/>
    <x v="2"/>
    <x v="6"/>
    <n v="1"/>
    <n v="9"/>
    <n v="240"/>
  </r>
  <r>
    <s v="INLAGU-30711-RV-1-3-MAM"/>
    <s v="Roberto Vazquez"/>
    <d v="2011-07-30T00:00:00"/>
    <x v="5"/>
    <d v="1899-12-30T09:34:00"/>
    <d v="1899-12-30T10:04:00"/>
    <x v="17"/>
    <n v="2"/>
    <n v="1"/>
    <n v="3"/>
    <x v="2"/>
    <x v="13"/>
    <s v="La Guanera, Isla Natividad, Baja California Sur"/>
    <x v="0"/>
    <n v="51.15"/>
    <n v="15.5"/>
    <n v="53.459999999999994"/>
    <n v="16.2"/>
    <n v="53.459999999999994"/>
    <n v="16.2"/>
    <n v="52.304999999999993"/>
    <n v="15.85"/>
    <x v="154"/>
    <x v="156"/>
    <n v="55.4"/>
    <n v="13"/>
    <n v="5"/>
    <x v="0"/>
    <x v="3"/>
    <x v="17"/>
    <n v="1"/>
    <n v="12"/>
    <n v="240"/>
  </r>
  <r>
    <s v="INLAGU-30711-RV-1-3-MAM"/>
    <s v="Roberto Vazquez"/>
    <d v="2011-07-30T00:00:00"/>
    <x v="5"/>
    <d v="1899-12-30T09:34:00"/>
    <d v="1899-12-30T10:04:00"/>
    <x v="17"/>
    <n v="2"/>
    <n v="1"/>
    <n v="3"/>
    <x v="2"/>
    <x v="13"/>
    <s v="La Guanera, Isla Natividad, Baja California Sur"/>
    <x v="0"/>
    <n v="51.15"/>
    <n v="15.5"/>
    <n v="53.459999999999994"/>
    <n v="16.2"/>
    <n v="53.459999999999994"/>
    <n v="16.2"/>
    <n v="52.304999999999993"/>
    <n v="15.85"/>
    <x v="154"/>
    <x v="156"/>
    <n v="55.4"/>
    <n v="13"/>
    <n v="5"/>
    <x v="0"/>
    <x v="4"/>
    <x v="12"/>
    <n v="1"/>
    <n v="17"/>
    <n v="240"/>
  </r>
  <r>
    <s v="INLAGU-30711-RV-1-3-MAM"/>
    <s v="Roberto Vazquez"/>
    <d v="2011-07-30T00:00:00"/>
    <x v="5"/>
    <d v="1899-12-30T09:34:00"/>
    <d v="1899-12-30T10:04:00"/>
    <x v="17"/>
    <n v="2"/>
    <n v="1"/>
    <n v="3"/>
    <x v="2"/>
    <x v="13"/>
    <s v="La Guanera, Isla Natividad, Baja California Sur"/>
    <x v="0"/>
    <n v="51.15"/>
    <n v="15.5"/>
    <n v="53.459999999999994"/>
    <n v="16.2"/>
    <n v="53.459999999999994"/>
    <n v="16.2"/>
    <n v="52.304999999999993"/>
    <n v="15.85"/>
    <x v="154"/>
    <x v="156"/>
    <n v="55.4"/>
    <n v="13"/>
    <n v="5"/>
    <x v="0"/>
    <x v="5"/>
    <x v="0"/>
    <n v="1"/>
    <n v="19"/>
    <n v="240"/>
  </r>
  <r>
    <s v="INLAGU-30711-RV-1-3-MAM"/>
    <s v="Roberto Vazquez"/>
    <d v="2011-07-30T00:00:00"/>
    <x v="5"/>
    <d v="1899-12-30T09:34:00"/>
    <d v="1899-12-30T10:04:00"/>
    <x v="17"/>
    <n v="2"/>
    <n v="1"/>
    <n v="3"/>
    <x v="2"/>
    <x v="13"/>
    <s v="La Guanera, Isla Natividad, Baja California Sur"/>
    <x v="0"/>
    <n v="51.15"/>
    <n v="15.5"/>
    <n v="53.459999999999994"/>
    <n v="16.2"/>
    <n v="53.459999999999994"/>
    <n v="16.2"/>
    <n v="52.304999999999993"/>
    <n v="15.85"/>
    <x v="154"/>
    <x v="156"/>
    <n v="55.4"/>
    <n v="13"/>
    <n v="5"/>
    <x v="0"/>
    <x v="6"/>
    <x v="0"/>
    <n v="1"/>
    <n v="23"/>
    <n v="240"/>
  </r>
  <r>
    <s v="INLAGU-30711-RV-1-3-MAM"/>
    <s v="Roberto Vazquez"/>
    <d v="2011-07-30T00:00:00"/>
    <x v="5"/>
    <d v="1899-12-30T09:34:00"/>
    <d v="1899-12-30T10:04:00"/>
    <x v="17"/>
    <n v="2"/>
    <n v="1"/>
    <n v="3"/>
    <x v="2"/>
    <x v="13"/>
    <s v="La Guanera, Isla Natividad, Baja California Sur"/>
    <x v="0"/>
    <n v="51.15"/>
    <n v="15.5"/>
    <n v="53.459999999999994"/>
    <n v="16.2"/>
    <n v="53.459999999999994"/>
    <n v="16.2"/>
    <n v="52.304999999999993"/>
    <n v="15.85"/>
    <x v="154"/>
    <x v="156"/>
    <n v="55.4"/>
    <n v="13"/>
    <n v="5"/>
    <x v="0"/>
    <x v="7"/>
    <x v="9"/>
    <n v="1"/>
    <n v="26"/>
    <n v="240"/>
  </r>
  <r>
    <s v="INLAGU-30711-RV-1-3-MAM"/>
    <s v="Roberto Vazquez"/>
    <d v="2011-07-30T00:00:00"/>
    <x v="5"/>
    <d v="1899-12-30T09:34:00"/>
    <d v="1899-12-30T10:04:00"/>
    <x v="17"/>
    <n v="2"/>
    <n v="1"/>
    <n v="3"/>
    <x v="2"/>
    <x v="13"/>
    <s v="La Guanera, Isla Natividad, Baja California Sur"/>
    <x v="0"/>
    <n v="51.15"/>
    <n v="15.5"/>
    <n v="53.459999999999994"/>
    <n v="16.2"/>
    <n v="53.459999999999994"/>
    <n v="16.2"/>
    <n v="52.304999999999993"/>
    <n v="15.85"/>
    <x v="154"/>
    <x v="156"/>
    <n v="55.4"/>
    <n v="13"/>
    <n v="5"/>
    <x v="0"/>
    <x v="7"/>
    <x v="11"/>
    <n v="1"/>
    <n v="26"/>
    <n v="240"/>
  </r>
  <r>
    <s v="INLAGU-290711-JF-1-4-MAZ"/>
    <s v="Jesús Flores"/>
    <d v="2011-07-29T00:00:00"/>
    <x v="5"/>
    <d v="1899-12-30T09:42:00"/>
    <d v="1899-12-30T10:12:00"/>
    <x v="17"/>
    <n v="2"/>
    <n v="1"/>
    <n v="4"/>
    <x v="3"/>
    <x v="13"/>
    <s v="La Guanera, Isla Natividad, Baja California Sur"/>
    <x v="0"/>
    <n v="53.79"/>
    <n v="16.3"/>
    <n v="52.14"/>
    <n v="15.8"/>
    <n v="53.79"/>
    <n v="16.3"/>
    <n v="52.964999999999996"/>
    <n v="16.05"/>
    <x v="155"/>
    <x v="157"/>
    <n v="55.4"/>
    <n v="13"/>
    <n v="5"/>
    <x v="1"/>
    <x v="25"/>
    <x v="23"/>
    <n v="0"/>
    <m/>
    <n v="250"/>
  </r>
  <r>
    <s v="INLAGU-290711-JF-1-4-MAM"/>
    <s v="Jesús Flores"/>
    <d v="2011-07-29T00:00:00"/>
    <x v="5"/>
    <d v="1899-12-30T09:42:00"/>
    <d v="1899-12-30T10:12:00"/>
    <x v="17"/>
    <n v="2"/>
    <n v="1"/>
    <n v="4"/>
    <x v="3"/>
    <x v="13"/>
    <s v="La Guanera, Isla Natividad, Baja California Sur"/>
    <x v="0"/>
    <n v="53.79"/>
    <n v="16.3"/>
    <n v="52.14"/>
    <n v="15.8"/>
    <n v="53.79"/>
    <n v="16.3"/>
    <n v="52.964999999999996"/>
    <n v="16.05"/>
    <x v="155"/>
    <x v="157"/>
    <n v="55.4"/>
    <n v="13"/>
    <n v="5"/>
    <x v="0"/>
    <x v="1"/>
    <x v="6"/>
    <n v="1"/>
    <n v="6"/>
    <n v="250"/>
  </r>
  <r>
    <s v="INLAGU-290711-JF-1-4-MAM"/>
    <s v="Jesús Flores"/>
    <d v="2011-07-29T00:00:00"/>
    <x v="5"/>
    <d v="1899-12-30T09:42:00"/>
    <d v="1899-12-30T10:12:00"/>
    <x v="17"/>
    <n v="2"/>
    <n v="1"/>
    <n v="4"/>
    <x v="3"/>
    <x v="13"/>
    <s v="La Guanera, Isla Natividad, Baja California Sur"/>
    <x v="0"/>
    <n v="53.79"/>
    <n v="16.3"/>
    <n v="52.14"/>
    <n v="15.8"/>
    <n v="53.79"/>
    <n v="16.3"/>
    <n v="52.964999999999996"/>
    <n v="16.05"/>
    <x v="155"/>
    <x v="157"/>
    <n v="55.4"/>
    <n v="13"/>
    <n v="5"/>
    <x v="0"/>
    <x v="1"/>
    <x v="7"/>
    <n v="1"/>
    <n v="6"/>
    <n v="250"/>
  </r>
  <r>
    <s v="INLAGU-290711-JF-1-4-MAM"/>
    <s v="Jesús Flores"/>
    <d v="2011-07-29T00:00:00"/>
    <x v="5"/>
    <d v="1899-12-30T09:42:00"/>
    <d v="1899-12-30T10:12:00"/>
    <x v="17"/>
    <n v="2"/>
    <n v="1"/>
    <n v="4"/>
    <x v="3"/>
    <x v="13"/>
    <s v="La Guanera, Isla Natividad, Baja California Sur"/>
    <x v="0"/>
    <n v="53.79"/>
    <n v="16.3"/>
    <n v="52.14"/>
    <n v="15.8"/>
    <n v="53.79"/>
    <n v="16.3"/>
    <n v="52.964999999999996"/>
    <n v="16.05"/>
    <x v="155"/>
    <x v="157"/>
    <n v="55.4"/>
    <n v="13"/>
    <n v="5"/>
    <x v="0"/>
    <x v="1"/>
    <x v="10"/>
    <n v="1"/>
    <n v="6"/>
    <n v="250"/>
  </r>
  <r>
    <s v="INLAGU-290711-JF-1-4-MAM"/>
    <s v="Jesús Flores"/>
    <d v="2011-07-29T00:00:00"/>
    <x v="5"/>
    <d v="1899-12-30T09:42:00"/>
    <d v="1899-12-30T10:12:00"/>
    <x v="17"/>
    <n v="2"/>
    <n v="1"/>
    <n v="4"/>
    <x v="3"/>
    <x v="13"/>
    <s v="La Guanera, Isla Natividad, Baja California Sur"/>
    <x v="0"/>
    <n v="53.79"/>
    <n v="16.3"/>
    <n v="52.14"/>
    <n v="15.8"/>
    <n v="53.79"/>
    <n v="16.3"/>
    <n v="52.964999999999996"/>
    <n v="16.05"/>
    <x v="155"/>
    <x v="157"/>
    <n v="55.4"/>
    <n v="13"/>
    <n v="5"/>
    <x v="0"/>
    <x v="2"/>
    <x v="10"/>
    <n v="1"/>
    <n v="8"/>
    <n v="250"/>
  </r>
  <r>
    <s v="INLAGU-290711-JF-1-4-MAM"/>
    <s v="Jesús Flores"/>
    <d v="2011-07-29T00:00:00"/>
    <x v="5"/>
    <d v="1899-12-30T09:42:00"/>
    <d v="1899-12-30T10:12:00"/>
    <x v="17"/>
    <n v="2"/>
    <n v="1"/>
    <n v="4"/>
    <x v="3"/>
    <x v="13"/>
    <s v="La Guanera, Isla Natividad, Baja California Sur"/>
    <x v="0"/>
    <n v="53.79"/>
    <n v="16.3"/>
    <n v="52.14"/>
    <n v="15.8"/>
    <n v="53.79"/>
    <n v="16.3"/>
    <n v="52.964999999999996"/>
    <n v="16.05"/>
    <x v="155"/>
    <x v="157"/>
    <n v="55.4"/>
    <n v="13"/>
    <n v="5"/>
    <x v="0"/>
    <x v="3"/>
    <x v="12"/>
    <n v="1"/>
    <n v="10"/>
    <n v="250"/>
  </r>
  <r>
    <s v="INLAGU-290711-JF-1-4-MAM"/>
    <s v="Jesús Flores"/>
    <d v="2011-07-29T00:00:00"/>
    <x v="5"/>
    <d v="1899-12-30T09:42:00"/>
    <d v="1899-12-30T10:12:00"/>
    <x v="17"/>
    <n v="2"/>
    <n v="1"/>
    <n v="4"/>
    <x v="3"/>
    <x v="13"/>
    <s v="La Guanera, Isla Natividad, Baja California Sur"/>
    <x v="0"/>
    <n v="53.79"/>
    <n v="16.3"/>
    <n v="52.14"/>
    <n v="15.8"/>
    <n v="53.79"/>
    <n v="16.3"/>
    <n v="52.964999999999996"/>
    <n v="16.05"/>
    <x v="155"/>
    <x v="157"/>
    <n v="55.4"/>
    <n v="13"/>
    <n v="5"/>
    <x v="0"/>
    <x v="3"/>
    <x v="13"/>
    <n v="1"/>
    <n v="10"/>
    <n v="250"/>
  </r>
  <r>
    <s v="INLAGU-290711-JF-1-4-MAM"/>
    <s v="Jesús Flores"/>
    <d v="2011-07-29T00:00:00"/>
    <x v="5"/>
    <d v="1899-12-30T09:42:00"/>
    <d v="1899-12-30T10:12:00"/>
    <x v="17"/>
    <n v="2"/>
    <n v="1"/>
    <n v="4"/>
    <x v="3"/>
    <x v="13"/>
    <s v="La Guanera, Isla Natividad, Baja California Sur"/>
    <x v="0"/>
    <n v="53.79"/>
    <n v="16.3"/>
    <n v="52.14"/>
    <n v="15.8"/>
    <n v="53.79"/>
    <n v="16.3"/>
    <n v="52.964999999999996"/>
    <n v="16.05"/>
    <x v="155"/>
    <x v="157"/>
    <n v="55.4"/>
    <n v="13"/>
    <n v="5"/>
    <x v="0"/>
    <x v="4"/>
    <x v="7"/>
    <n v="1"/>
    <n v="19"/>
    <n v="250"/>
  </r>
  <r>
    <s v="INLAGU-290711-JF-1-4-MAM"/>
    <s v="Jesús Flores"/>
    <d v="2011-07-29T00:00:00"/>
    <x v="5"/>
    <d v="1899-12-30T09:42:00"/>
    <d v="1899-12-30T10:12:00"/>
    <x v="17"/>
    <n v="2"/>
    <n v="1"/>
    <n v="4"/>
    <x v="3"/>
    <x v="13"/>
    <s v="La Guanera, Isla Natividad, Baja California Sur"/>
    <x v="0"/>
    <n v="53.79"/>
    <n v="16.3"/>
    <n v="52.14"/>
    <n v="15.8"/>
    <n v="53.79"/>
    <n v="16.3"/>
    <n v="52.964999999999996"/>
    <n v="16.05"/>
    <x v="155"/>
    <x v="157"/>
    <n v="55.4"/>
    <n v="13"/>
    <n v="5"/>
    <x v="0"/>
    <x v="4"/>
    <x v="11"/>
    <n v="1"/>
    <n v="19"/>
    <n v="250"/>
  </r>
  <r>
    <s v="INLAGU-290711-JF-1-4-MAM"/>
    <s v="Jesús Flores"/>
    <d v="2011-07-29T00:00:00"/>
    <x v="5"/>
    <d v="1899-12-30T09:42:00"/>
    <d v="1899-12-30T10:12:00"/>
    <x v="17"/>
    <n v="2"/>
    <n v="1"/>
    <n v="4"/>
    <x v="3"/>
    <x v="13"/>
    <s v="La Guanera, Isla Natividad, Baja California Sur"/>
    <x v="0"/>
    <n v="53.79"/>
    <n v="16.3"/>
    <n v="52.14"/>
    <n v="15.8"/>
    <n v="53.79"/>
    <n v="16.3"/>
    <n v="52.964999999999996"/>
    <n v="16.05"/>
    <x v="155"/>
    <x v="157"/>
    <n v="55.4"/>
    <n v="13"/>
    <n v="5"/>
    <x v="0"/>
    <x v="4"/>
    <x v="12"/>
    <n v="1"/>
    <n v="19"/>
    <n v="250"/>
  </r>
  <r>
    <s v="INLAGU-290711-JF-1-4-MAM"/>
    <s v="Jesús Flores"/>
    <d v="2011-07-29T00:00:00"/>
    <x v="5"/>
    <d v="1899-12-30T09:42:00"/>
    <d v="1899-12-30T10:12:00"/>
    <x v="17"/>
    <n v="2"/>
    <n v="1"/>
    <n v="4"/>
    <x v="3"/>
    <x v="13"/>
    <s v="La Guanera, Isla Natividad, Baja California Sur"/>
    <x v="0"/>
    <n v="53.79"/>
    <n v="16.3"/>
    <n v="52.14"/>
    <n v="15.8"/>
    <n v="53.79"/>
    <n v="16.3"/>
    <n v="52.964999999999996"/>
    <n v="16.05"/>
    <x v="155"/>
    <x v="157"/>
    <n v="55.4"/>
    <n v="13"/>
    <n v="5"/>
    <x v="0"/>
    <x v="5"/>
    <x v="10"/>
    <n v="1"/>
    <n v="27"/>
    <n v="250"/>
  </r>
  <r>
    <s v="INLAGU-290711-JF-1-4-MAM"/>
    <s v="Jesús Flores"/>
    <d v="2011-07-29T00:00:00"/>
    <x v="5"/>
    <d v="1899-12-30T09:42:00"/>
    <d v="1899-12-30T10:12:00"/>
    <x v="17"/>
    <n v="2"/>
    <n v="1"/>
    <n v="4"/>
    <x v="3"/>
    <x v="13"/>
    <s v="La Guanera, Isla Natividad, Baja California Sur"/>
    <x v="0"/>
    <n v="53.79"/>
    <n v="16.3"/>
    <n v="52.14"/>
    <n v="15.8"/>
    <n v="53.79"/>
    <n v="16.3"/>
    <n v="52.964999999999996"/>
    <n v="16.05"/>
    <x v="155"/>
    <x v="157"/>
    <n v="55.4"/>
    <n v="13"/>
    <n v="5"/>
    <x v="0"/>
    <x v="6"/>
    <x v="6"/>
    <n v="1"/>
    <n v="29"/>
    <n v="250"/>
  </r>
  <r>
    <s v="INLAGU-290711-JF-2-5-MAZ"/>
    <s v="Jesús Flores"/>
    <d v="2011-07-29T00:00:00"/>
    <x v="5"/>
    <d v="1899-12-30T10:55:00"/>
    <d v="1899-12-30T11:24:00"/>
    <x v="41"/>
    <n v="2"/>
    <n v="2"/>
    <n v="5"/>
    <x v="4"/>
    <x v="13"/>
    <s v="La Guanera, Isla Natividad, Baja California Sur"/>
    <x v="0"/>
    <n v="44.879999999999995"/>
    <n v="13.6"/>
    <n v="35.309999999999995"/>
    <n v="10.7"/>
    <n v="44.879999999999995"/>
    <n v="13.6"/>
    <n v="40.094999999999992"/>
    <n v="12.149999999999999"/>
    <x v="156"/>
    <x v="158"/>
    <n v="55.4"/>
    <n v="13"/>
    <n v="5"/>
    <x v="1"/>
    <x v="25"/>
    <x v="23"/>
    <n v="0"/>
    <m/>
    <n v="270"/>
  </r>
  <r>
    <s v="INLAGU-290711-JF-2-5-MAM"/>
    <s v="Jesús Flores"/>
    <d v="2011-07-29T00:00:00"/>
    <x v="5"/>
    <d v="1899-12-30T10:55:00"/>
    <d v="1899-12-30T11:24:00"/>
    <x v="41"/>
    <n v="2"/>
    <n v="2"/>
    <n v="5"/>
    <x v="4"/>
    <x v="13"/>
    <s v="La Guanera, Isla Natividad, Baja California Sur"/>
    <x v="0"/>
    <n v="44.879999999999995"/>
    <n v="13.6"/>
    <n v="35.309999999999995"/>
    <n v="10.7"/>
    <n v="44.879999999999995"/>
    <n v="13.6"/>
    <n v="40.094999999999992"/>
    <n v="12.149999999999999"/>
    <x v="156"/>
    <x v="158"/>
    <n v="55.4"/>
    <n v="13"/>
    <n v="5"/>
    <x v="0"/>
    <x v="1"/>
    <x v="12"/>
    <n v="1"/>
    <n v="2"/>
    <n v="270"/>
  </r>
  <r>
    <s v="INLAGU-290711-JF-2-5-MAM"/>
    <s v="Jesús Flores"/>
    <d v="2011-07-29T00:00:00"/>
    <x v="5"/>
    <d v="1899-12-30T10:55:00"/>
    <d v="1899-12-30T11:24:00"/>
    <x v="41"/>
    <n v="2"/>
    <n v="2"/>
    <n v="5"/>
    <x v="4"/>
    <x v="13"/>
    <s v="La Guanera, Isla Natividad, Baja California Sur"/>
    <x v="0"/>
    <n v="44.879999999999995"/>
    <n v="13.6"/>
    <n v="35.309999999999995"/>
    <n v="10.7"/>
    <n v="44.879999999999995"/>
    <n v="13.6"/>
    <n v="40.094999999999992"/>
    <n v="12.149999999999999"/>
    <x v="156"/>
    <x v="158"/>
    <n v="55.4"/>
    <n v="13"/>
    <n v="5"/>
    <x v="0"/>
    <x v="2"/>
    <x v="7"/>
    <n v="1"/>
    <n v="9"/>
    <n v="270"/>
  </r>
  <r>
    <s v="INLAGU-290711-JF-2-5-MAM"/>
    <s v="Jesús Flores"/>
    <d v="2011-07-29T00:00:00"/>
    <x v="5"/>
    <d v="1899-12-30T10:55:00"/>
    <d v="1899-12-30T11:24:00"/>
    <x v="41"/>
    <n v="2"/>
    <n v="2"/>
    <n v="5"/>
    <x v="4"/>
    <x v="13"/>
    <s v="La Guanera, Isla Natividad, Baja California Sur"/>
    <x v="0"/>
    <n v="44.879999999999995"/>
    <n v="13.6"/>
    <n v="35.309999999999995"/>
    <n v="10.7"/>
    <n v="44.879999999999995"/>
    <n v="13.6"/>
    <n v="40.094999999999992"/>
    <n v="12.149999999999999"/>
    <x v="156"/>
    <x v="158"/>
    <n v="55.4"/>
    <n v="13"/>
    <n v="5"/>
    <x v="0"/>
    <x v="2"/>
    <x v="10"/>
    <n v="1"/>
    <n v="9"/>
    <n v="270"/>
  </r>
  <r>
    <s v="INLAGU-290711-JF-2-5-MAM"/>
    <s v="Jesús Flores"/>
    <d v="2011-07-29T00:00:00"/>
    <x v="5"/>
    <d v="1899-12-30T10:55:00"/>
    <d v="1899-12-30T11:24:00"/>
    <x v="41"/>
    <n v="2"/>
    <n v="2"/>
    <n v="5"/>
    <x v="4"/>
    <x v="13"/>
    <s v="La Guanera, Isla Natividad, Baja California Sur"/>
    <x v="0"/>
    <n v="44.879999999999995"/>
    <n v="13.6"/>
    <n v="35.309999999999995"/>
    <n v="10.7"/>
    <n v="44.879999999999995"/>
    <n v="13.6"/>
    <n v="40.094999999999992"/>
    <n v="12.149999999999999"/>
    <x v="156"/>
    <x v="158"/>
    <n v="55.4"/>
    <n v="13"/>
    <n v="5"/>
    <x v="0"/>
    <x v="3"/>
    <x v="9"/>
    <n v="1"/>
    <n v="12"/>
    <n v="270"/>
  </r>
  <r>
    <s v="INLAGU-290711-JF-2-5-MAM"/>
    <s v="Jesús Flores"/>
    <d v="2011-07-29T00:00:00"/>
    <x v="5"/>
    <d v="1899-12-30T10:55:00"/>
    <d v="1899-12-30T11:24:00"/>
    <x v="41"/>
    <n v="2"/>
    <n v="2"/>
    <n v="5"/>
    <x v="4"/>
    <x v="13"/>
    <s v="La Guanera, Isla Natividad, Baja California Sur"/>
    <x v="0"/>
    <n v="44.879999999999995"/>
    <n v="13.6"/>
    <n v="35.309999999999995"/>
    <n v="10.7"/>
    <n v="44.879999999999995"/>
    <n v="13.6"/>
    <n v="40.094999999999992"/>
    <n v="12.149999999999999"/>
    <x v="156"/>
    <x v="158"/>
    <n v="55.4"/>
    <n v="13"/>
    <n v="5"/>
    <x v="0"/>
    <x v="3"/>
    <x v="16"/>
    <n v="1"/>
    <n v="12"/>
    <n v="270"/>
  </r>
  <r>
    <s v="INLAGU-290711-JF-2-5-MAM"/>
    <s v="Jesús Flores"/>
    <d v="2011-07-29T00:00:00"/>
    <x v="5"/>
    <d v="1899-12-30T10:55:00"/>
    <d v="1899-12-30T11:24:00"/>
    <x v="41"/>
    <n v="2"/>
    <n v="2"/>
    <n v="5"/>
    <x v="4"/>
    <x v="13"/>
    <s v="La Guanera, Isla Natividad, Baja California Sur"/>
    <x v="0"/>
    <n v="44.879999999999995"/>
    <n v="13.6"/>
    <n v="35.309999999999995"/>
    <n v="10.7"/>
    <n v="44.879999999999995"/>
    <n v="13.6"/>
    <n v="40.094999999999992"/>
    <n v="12.149999999999999"/>
    <x v="156"/>
    <x v="158"/>
    <n v="55.4"/>
    <n v="13"/>
    <n v="5"/>
    <x v="0"/>
    <x v="3"/>
    <x v="14"/>
    <n v="1"/>
    <n v="12"/>
    <n v="270"/>
  </r>
  <r>
    <s v="INLAGU-290711-JF-2-5-MAM"/>
    <s v="Jesús Flores"/>
    <d v="2011-07-29T00:00:00"/>
    <x v="5"/>
    <d v="1899-12-30T10:55:00"/>
    <d v="1899-12-30T11:24:00"/>
    <x v="41"/>
    <n v="2"/>
    <n v="2"/>
    <n v="5"/>
    <x v="4"/>
    <x v="13"/>
    <s v="La Guanera, Isla Natividad, Baja California Sur"/>
    <x v="0"/>
    <n v="44.879999999999995"/>
    <n v="13.6"/>
    <n v="35.309999999999995"/>
    <n v="10.7"/>
    <n v="44.879999999999995"/>
    <n v="13.6"/>
    <n v="40.094999999999992"/>
    <n v="12.149999999999999"/>
    <x v="156"/>
    <x v="158"/>
    <n v="55.4"/>
    <n v="13"/>
    <n v="5"/>
    <x v="0"/>
    <x v="4"/>
    <x v="11"/>
    <n v="1"/>
    <n v="16"/>
    <n v="270"/>
  </r>
  <r>
    <s v="INLAGU-290711-JF-2-5-MAM"/>
    <s v="Jesús Flores"/>
    <d v="2011-07-29T00:00:00"/>
    <x v="5"/>
    <d v="1899-12-30T10:55:00"/>
    <d v="1899-12-30T11:24:00"/>
    <x v="41"/>
    <n v="2"/>
    <n v="2"/>
    <n v="5"/>
    <x v="4"/>
    <x v="13"/>
    <s v="La Guanera, Isla Natividad, Baja California Sur"/>
    <x v="0"/>
    <n v="44.879999999999995"/>
    <n v="13.6"/>
    <n v="35.309999999999995"/>
    <n v="10.7"/>
    <n v="44.879999999999995"/>
    <n v="13.6"/>
    <n v="40.094999999999992"/>
    <n v="12.149999999999999"/>
    <x v="156"/>
    <x v="158"/>
    <n v="55.4"/>
    <n v="13"/>
    <n v="5"/>
    <x v="0"/>
    <x v="4"/>
    <x v="11"/>
    <n v="1"/>
    <n v="16"/>
    <n v="270"/>
  </r>
  <r>
    <s v="INLAGU-290711-JF-2-5-MAM"/>
    <s v="Jesús Flores"/>
    <d v="2011-07-29T00:00:00"/>
    <x v="5"/>
    <d v="1899-12-30T10:55:00"/>
    <d v="1899-12-30T11:24:00"/>
    <x v="41"/>
    <n v="2"/>
    <n v="2"/>
    <n v="5"/>
    <x v="4"/>
    <x v="13"/>
    <s v="La Guanera, Isla Natividad, Baja California Sur"/>
    <x v="0"/>
    <n v="44.879999999999995"/>
    <n v="13.6"/>
    <n v="35.309999999999995"/>
    <n v="10.7"/>
    <n v="44.879999999999995"/>
    <n v="13.6"/>
    <n v="40.094999999999992"/>
    <n v="12.149999999999999"/>
    <x v="156"/>
    <x v="158"/>
    <n v="55.4"/>
    <n v="13"/>
    <n v="5"/>
    <x v="0"/>
    <x v="5"/>
    <x v="13"/>
    <n v="1"/>
    <n v="19"/>
    <n v="270"/>
  </r>
  <r>
    <s v="INLAGU-290711-JF-2-5-MAM"/>
    <s v="Jesús Flores"/>
    <d v="2011-07-29T00:00:00"/>
    <x v="5"/>
    <d v="1899-12-30T10:55:00"/>
    <d v="1899-12-30T11:24:00"/>
    <x v="41"/>
    <n v="2"/>
    <n v="2"/>
    <n v="5"/>
    <x v="4"/>
    <x v="13"/>
    <s v="La Guanera, Isla Natividad, Baja California Sur"/>
    <x v="0"/>
    <n v="44.879999999999995"/>
    <n v="13.6"/>
    <n v="35.309999999999995"/>
    <n v="10.7"/>
    <n v="44.879999999999995"/>
    <n v="13.6"/>
    <n v="40.094999999999992"/>
    <n v="12.149999999999999"/>
    <x v="156"/>
    <x v="158"/>
    <n v="55.4"/>
    <n v="13"/>
    <n v="5"/>
    <x v="0"/>
    <x v="5"/>
    <x v="13"/>
    <n v="1"/>
    <n v="19"/>
    <n v="270"/>
  </r>
  <r>
    <s v="INLAGU-290711-JF-2-5-MAM"/>
    <s v="Jesús Flores"/>
    <d v="2011-07-29T00:00:00"/>
    <x v="5"/>
    <d v="1899-12-30T10:55:00"/>
    <d v="1899-12-30T11:24:00"/>
    <x v="41"/>
    <n v="2"/>
    <n v="2"/>
    <n v="5"/>
    <x v="4"/>
    <x v="13"/>
    <s v="La Guanera, Isla Natividad, Baja California Sur"/>
    <x v="0"/>
    <n v="44.879999999999995"/>
    <n v="13.6"/>
    <n v="35.309999999999995"/>
    <n v="10.7"/>
    <n v="44.879999999999995"/>
    <n v="13.6"/>
    <n v="40.094999999999992"/>
    <n v="12.149999999999999"/>
    <x v="156"/>
    <x v="158"/>
    <n v="55.4"/>
    <n v="13"/>
    <n v="5"/>
    <x v="0"/>
    <x v="5"/>
    <x v="16"/>
    <n v="1"/>
    <n v="19"/>
    <n v="270"/>
  </r>
  <r>
    <s v="INLAGU-290711-JF-2-5-MAM"/>
    <s v="Jesús Flores"/>
    <d v="2011-07-29T00:00:00"/>
    <x v="5"/>
    <d v="1899-12-30T10:55:00"/>
    <d v="1899-12-30T11:24:00"/>
    <x v="41"/>
    <n v="2"/>
    <n v="2"/>
    <n v="5"/>
    <x v="4"/>
    <x v="13"/>
    <s v="La Guanera, Isla Natividad, Baja California Sur"/>
    <x v="0"/>
    <n v="44.879999999999995"/>
    <n v="13.6"/>
    <n v="35.309999999999995"/>
    <n v="10.7"/>
    <n v="44.879999999999995"/>
    <n v="13.6"/>
    <n v="40.094999999999992"/>
    <n v="12.149999999999999"/>
    <x v="156"/>
    <x v="158"/>
    <n v="55.4"/>
    <n v="13"/>
    <n v="5"/>
    <x v="0"/>
    <x v="6"/>
    <x v="9"/>
    <n v="1"/>
    <n v="25"/>
    <n v="270"/>
  </r>
  <r>
    <s v="INLAGU-290711-JF-2-5-MAM"/>
    <s v="Jesús Flores"/>
    <d v="2011-07-29T00:00:00"/>
    <x v="5"/>
    <d v="1899-12-30T10:55:00"/>
    <d v="1899-12-30T11:24:00"/>
    <x v="41"/>
    <n v="2"/>
    <n v="2"/>
    <n v="5"/>
    <x v="4"/>
    <x v="13"/>
    <s v="La Guanera, Isla Natividad, Baja California Sur"/>
    <x v="0"/>
    <n v="44.879999999999995"/>
    <n v="13.6"/>
    <n v="35.309999999999995"/>
    <n v="10.7"/>
    <n v="44.879999999999995"/>
    <n v="13.6"/>
    <n v="40.094999999999992"/>
    <n v="12.149999999999999"/>
    <x v="156"/>
    <x v="158"/>
    <n v="55.4"/>
    <n v="13"/>
    <n v="5"/>
    <x v="0"/>
    <x v="7"/>
    <x v="12"/>
    <n v="1"/>
    <n v="26"/>
    <n v="270"/>
  </r>
  <r>
    <s v="INLAGU-300711-JF-1-6-MAZ"/>
    <s v="Jesús Flores"/>
    <d v="2011-07-30T00:00:00"/>
    <x v="5"/>
    <d v="1899-12-30T09:46:00"/>
    <d v="1899-12-30T10:15:00"/>
    <x v="41"/>
    <n v="2"/>
    <n v="1"/>
    <n v="6"/>
    <x v="5"/>
    <x v="13"/>
    <s v="La Guanera, Isla Natividad, Baja California Sur"/>
    <x v="0"/>
    <n v="47.849999999999994"/>
    <n v="14.5"/>
    <n v="36.299999999999997"/>
    <n v="11"/>
    <n v="47.849999999999994"/>
    <n v="14.5"/>
    <n v="42.074999999999996"/>
    <n v="12.75"/>
    <x v="157"/>
    <x v="159"/>
    <n v="55.4"/>
    <n v="13"/>
    <n v="6"/>
    <x v="1"/>
    <x v="25"/>
    <x v="23"/>
    <n v="0"/>
    <m/>
    <n v="270"/>
  </r>
  <r>
    <s v="INLAGU-300711-JF-1-6-MAM"/>
    <s v="Jesús Flores"/>
    <d v="2011-07-30T00:00:00"/>
    <x v="5"/>
    <d v="1899-12-30T09:46:00"/>
    <d v="1899-12-30T10:15:00"/>
    <x v="41"/>
    <n v="2"/>
    <n v="1"/>
    <n v="6"/>
    <x v="5"/>
    <x v="13"/>
    <s v="La Guanera, Isla Natividad, Baja California Sur"/>
    <x v="0"/>
    <n v="47.849999999999994"/>
    <n v="14.5"/>
    <n v="36.299999999999997"/>
    <n v="11"/>
    <n v="47.849999999999994"/>
    <n v="14.5"/>
    <n v="42.074999999999996"/>
    <n v="12.75"/>
    <x v="157"/>
    <x v="159"/>
    <n v="55.4"/>
    <n v="13"/>
    <n v="6"/>
    <x v="0"/>
    <x v="1"/>
    <x v="14"/>
    <n v="1"/>
    <n v="2"/>
    <n v="270"/>
  </r>
  <r>
    <s v="INLAGU-300711-JF-1-6-MAM"/>
    <s v="Jesús Flores"/>
    <d v="2011-07-30T00:00:00"/>
    <x v="5"/>
    <d v="1899-12-30T09:46:00"/>
    <d v="1899-12-30T10:15:00"/>
    <x v="41"/>
    <n v="2"/>
    <n v="1"/>
    <n v="6"/>
    <x v="5"/>
    <x v="13"/>
    <s v="La Guanera, Isla Natividad, Baja California Sur"/>
    <x v="0"/>
    <n v="47.849999999999994"/>
    <n v="14.5"/>
    <n v="36.299999999999997"/>
    <n v="11"/>
    <n v="47.849999999999994"/>
    <n v="14.5"/>
    <n v="42.074999999999996"/>
    <n v="12.75"/>
    <x v="157"/>
    <x v="159"/>
    <n v="55.4"/>
    <n v="13"/>
    <n v="6"/>
    <x v="0"/>
    <x v="1"/>
    <x v="21"/>
    <n v="1"/>
    <n v="2"/>
    <n v="270"/>
  </r>
  <r>
    <s v="INLAGU-300711-JF-1-6-MAM"/>
    <s v="Jesús Flores"/>
    <d v="2011-07-30T00:00:00"/>
    <x v="5"/>
    <d v="1899-12-30T09:46:00"/>
    <d v="1899-12-30T10:15:00"/>
    <x v="41"/>
    <n v="2"/>
    <n v="1"/>
    <n v="6"/>
    <x v="5"/>
    <x v="13"/>
    <s v="La Guanera, Isla Natividad, Baja California Sur"/>
    <x v="0"/>
    <n v="47.849999999999994"/>
    <n v="14.5"/>
    <n v="36.299999999999997"/>
    <n v="11"/>
    <n v="47.849999999999994"/>
    <n v="14.5"/>
    <n v="42.074999999999996"/>
    <n v="12.75"/>
    <x v="157"/>
    <x v="159"/>
    <n v="55.4"/>
    <n v="13"/>
    <n v="6"/>
    <x v="0"/>
    <x v="2"/>
    <x v="1"/>
    <n v="1"/>
    <n v="6"/>
    <n v="270"/>
  </r>
  <r>
    <s v="INLAGU-300711-JF-1-6-MAM"/>
    <s v="Jesús Flores"/>
    <d v="2011-07-30T00:00:00"/>
    <x v="5"/>
    <d v="1899-12-30T09:46:00"/>
    <d v="1899-12-30T10:15:00"/>
    <x v="41"/>
    <n v="2"/>
    <n v="1"/>
    <n v="6"/>
    <x v="5"/>
    <x v="13"/>
    <s v="La Guanera, Isla Natividad, Baja California Sur"/>
    <x v="0"/>
    <n v="47.849999999999994"/>
    <n v="14.5"/>
    <n v="36.299999999999997"/>
    <n v="11"/>
    <n v="47.849999999999994"/>
    <n v="14.5"/>
    <n v="42.074999999999996"/>
    <n v="12.75"/>
    <x v="157"/>
    <x v="159"/>
    <n v="55.4"/>
    <n v="13"/>
    <n v="6"/>
    <x v="0"/>
    <x v="2"/>
    <x v="5"/>
    <n v="1"/>
    <n v="6"/>
    <n v="270"/>
  </r>
  <r>
    <s v="INLAGU-300711-JF-1-6-MAM"/>
    <s v="Jesús Flores"/>
    <d v="2011-07-30T00:00:00"/>
    <x v="5"/>
    <d v="1899-12-30T09:46:00"/>
    <d v="1899-12-30T10:15:00"/>
    <x v="41"/>
    <n v="2"/>
    <n v="1"/>
    <n v="6"/>
    <x v="5"/>
    <x v="13"/>
    <s v="La Guanera, Isla Natividad, Baja California Sur"/>
    <x v="0"/>
    <n v="47.849999999999994"/>
    <n v="14.5"/>
    <n v="36.299999999999997"/>
    <n v="11"/>
    <n v="47.849999999999994"/>
    <n v="14.5"/>
    <n v="42.074999999999996"/>
    <n v="12.75"/>
    <x v="157"/>
    <x v="159"/>
    <n v="55.4"/>
    <n v="13"/>
    <n v="6"/>
    <x v="0"/>
    <x v="2"/>
    <x v="16"/>
    <n v="1"/>
    <n v="6"/>
    <n v="270"/>
  </r>
  <r>
    <s v="INLAGU-300711-JF-1-6-MAM"/>
    <s v="Jesús Flores"/>
    <d v="2011-07-30T00:00:00"/>
    <x v="5"/>
    <d v="1899-12-30T09:46:00"/>
    <d v="1899-12-30T10:15:00"/>
    <x v="41"/>
    <n v="2"/>
    <n v="1"/>
    <n v="6"/>
    <x v="5"/>
    <x v="13"/>
    <s v="La Guanera, Isla Natividad, Baja California Sur"/>
    <x v="0"/>
    <n v="47.849999999999994"/>
    <n v="14.5"/>
    <n v="36.299999999999997"/>
    <n v="11"/>
    <n v="47.849999999999994"/>
    <n v="14.5"/>
    <n v="42.074999999999996"/>
    <n v="12.75"/>
    <x v="157"/>
    <x v="159"/>
    <n v="55.4"/>
    <n v="13"/>
    <n v="6"/>
    <x v="0"/>
    <x v="2"/>
    <x v="14"/>
    <n v="1"/>
    <n v="6"/>
    <n v="270"/>
  </r>
  <r>
    <s v="INLAGU-300711-JF-1-6-MAM"/>
    <s v="Jesús Flores"/>
    <d v="2011-07-30T00:00:00"/>
    <x v="5"/>
    <d v="1899-12-30T09:46:00"/>
    <d v="1899-12-30T10:15:00"/>
    <x v="41"/>
    <n v="2"/>
    <n v="1"/>
    <n v="6"/>
    <x v="5"/>
    <x v="13"/>
    <s v="La Guanera, Isla Natividad, Baja California Sur"/>
    <x v="0"/>
    <n v="47.849999999999994"/>
    <n v="14.5"/>
    <n v="36.299999999999997"/>
    <n v="11"/>
    <n v="47.849999999999994"/>
    <n v="14.5"/>
    <n v="42.074999999999996"/>
    <n v="12.75"/>
    <x v="157"/>
    <x v="159"/>
    <n v="55.4"/>
    <n v="13"/>
    <n v="6"/>
    <x v="0"/>
    <x v="3"/>
    <x v="14"/>
    <n v="1"/>
    <n v="20"/>
    <n v="270"/>
  </r>
  <r>
    <s v="INLAGU-300711-JF-1-6-MAM"/>
    <s v="Jesús Flores"/>
    <d v="2011-07-30T00:00:00"/>
    <x v="5"/>
    <d v="1899-12-30T09:46:00"/>
    <d v="1899-12-30T10:15:00"/>
    <x v="41"/>
    <n v="2"/>
    <n v="1"/>
    <n v="6"/>
    <x v="5"/>
    <x v="13"/>
    <s v="La Guanera, Isla Natividad, Baja California Sur"/>
    <x v="0"/>
    <n v="47.849999999999994"/>
    <n v="14.5"/>
    <n v="36.299999999999997"/>
    <n v="11"/>
    <n v="47.849999999999994"/>
    <n v="14.5"/>
    <n v="42.074999999999996"/>
    <n v="12.75"/>
    <x v="157"/>
    <x v="159"/>
    <n v="55.4"/>
    <n v="13"/>
    <n v="6"/>
    <x v="0"/>
    <x v="4"/>
    <x v="0"/>
    <n v="1"/>
    <n v="22"/>
    <n v="270"/>
  </r>
  <r>
    <s v="INLAGU-300711-JF-1-6-MAM"/>
    <s v="Jesús Flores"/>
    <d v="2011-07-30T00:00:00"/>
    <x v="5"/>
    <d v="1899-12-30T09:46:00"/>
    <d v="1899-12-30T10:15:00"/>
    <x v="41"/>
    <n v="2"/>
    <n v="1"/>
    <n v="6"/>
    <x v="5"/>
    <x v="13"/>
    <s v="La Guanera, Isla Natividad, Baja California Sur"/>
    <x v="0"/>
    <n v="47.849999999999994"/>
    <n v="14.5"/>
    <n v="36.299999999999997"/>
    <n v="11"/>
    <n v="47.849999999999994"/>
    <n v="14.5"/>
    <n v="42.074999999999996"/>
    <n v="12.75"/>
    <x v="157"/>
    <x v="159"/>
    <n v="55.4"/>
    <n v="13"/>
    <n v="6"/>
    <x v="0"/>
    <x v="4"/>
    <x v="12"/>
    <n v="1"/>
    <n v="22"/>
    <n v="270"/>
  </r>
  <r>
    <s v="INLAGU-300711-JF-1-6-MAM"/>
    <s v="Jesús Flores"/>
    <d v="2011-07-30T00:00:00"/>
    <x v="5"/>
    <d v="1899-12-30T09:46:00"/>
    <d v="1899-12-30T10:15:00"/>
    <x v="41"/>
    <n v="2"/>
    <n v="1"/>
    <n v="6"/>
    <x v="5"/>
    <x v="13"/>
    <s v="La Guanera, Isla Natividad, Baja California Sur"/>
    <x v="0"/>
    <n v="47.849999999999994"/>
    <n v="14.5"/>
    <n v="36.299999999999997"/>
    <n v="11"/>
    <n v="47.849999999999994"/>
    <n v="14.5"/>
    <n v="42.074999999999996"/>
    <n v="12.75"/>
    <x v="157"/>
    <x v="159"/>
    <n v="55.4"/>
    <n v="13"/>
    <n v="6"/>
    <x v="0"/>
    <x v="4"/>
    <x v="17"/>
    <n v="1"/>
    <n v="22"/>
    <n v="270"/>
  </r>
  <r>
    <s v="INLAGU-300711-JF-1-6-MAM"/>
    <s v="Jesús Flores"/>
    <d v="2011-07-30T00:00:00"/>
    <x v="5"/>
    <d v="1899-12-30T09:46:00"/>
    <d v="1899-12-30T10:15:00"/>
    <x v="41"/>
    <n v="2"/>
    <n v="1"/>
    <n v="6"/>
    <x v="5"/>
    <x v="13"/>
    <s v="La Guanera, Isla Natividad, Baja California Sur"/>
    <x v="0"/>
    <n v="47.849999999999994"/>
    <n v="14.5"/>
    <n v="36.299999999999997"/>
    <n v="11"/>
    <n v="47.849999999999994"/>
    <n v="14.5"/>
    <n v="42.074999999999996"/>
    <n v="12.75"/>
    <x v="157"/>
    <x v="159"/>
    <n v="55.4"/>
    <n v="13"/>
    <n v="6"/>
    <x v="0"/>
    <x v="5"/>
    <x v="25"/>
    <n v="1"/>
    <n v="26"/>
    <n v="270"/>
  </r>
  <r>
    <s v="INLAGU-300711-JF-1-6-MAM"/>
    <s v="Jesús Flores"/>
    <d v="2011-07-30T00:00:00"/>
    <x v="5"/>
    <d v="1899-12-30T09:46:00"/>
    <d v="1899-12-30T10:15:00"/>
    <x v="41"/>
    <n v="2"/>
    <n v="1"/>
    <n v="6"/>
    <x v="5"/>
    <x v="13"/>
    <s v="La Guanera, Isla Natividad, Baja California Sur"/>
    <x v="0"/>
    <n v="47.849999999999994"/>
    <n v="14.5"/>
    <n v="36.299999999999997"/>
    <n v="11"/>
    <n v="47.849999999999994"/>
    <n v="14.5"/>
    <n v="42.074999999999996"/>
    <n v="12.75"/>
    <x v="157"/>
    <x v="159"/>
    <n v="55.4"/>
    <n v="13"/>
    <n v="6"/>
    <x v="0"/>
    <x v="6"/>
    <x v="14"/>
    <n v="1"/>
    <n v="28"/>
    <n v="270"/>
  </r>
  <r>
    <s v="INREBA-300712-RV-1-1-MAM"/>
    <s v="Roberto Vazquez"/>
    <d v="2012-07-30T00:00:00"/>
    <x v="6"/>
    <d v="1899-12-30T08:01:00"/>
    <d v="1899-12-30T08:36:00"/>
    <x v="35"/>
    <n v="2"/>
    <n v="1"/>
    <n v="1"/>
    <x v="0"/>
    <x v="2"/>
    <s v="Reventadora de Babencho, Isla Natividad Baja California Sur"/>
    <x v="0"/>
    <n v="45.209999999999994"/>
    <n v="13.7"/>
    <n v="42.9"/>
    <n v="13"/>
    <n v="45.209999999999994"/>
    <n v="13.7"/>
    <n v="44.054999999999993"/>
    <n v="13.229729729729728"/>
    <x v="158"/>
    <x v="160"/>
    <n v="66.599999999999994"/>
    <n v="13"/>
    <n v="6"/>
    <x v="0"/>
    <x v="1"/>
    <x v="10"/>
    <n v="1"/>
    <n v="14"/>
    <n v="300"/>
  </r>
  <r>
    <s v="INREBA-300712-RV-1-1-MAM"/>
    <s v="Roberto Vazquez"/>
    <d v="2012-07-30T00:00:00"/>
    <x v="6"/>
    <d v="1899-12-30T08:01:00"/>
    <d v="1899-12-30T08:36:00"/>
    <x v="35"/>
    <n v="2"/>
    <n v="1"/>
    <n v="1"/>
    <x v="0"/>
    <x v="2"/>
    <s v="Reventadora de Babencho, Isla Natividad Baja California Sur"/>
    <x v="0"/>
    <n v="45.209999999999994"/>
    <n v="13.7"/>
    <n v="42.9"/>
    <n v="13"/>
    <n v="45.209999999999994"/>
    <n v="13.7"/>
    <n v="44.054999999999993"/>
    <n v="13.229729729729728"/>
    <x v="158"/>
    <x v="160"/>
    <n v="66.599999999999994"/>
    <n v="13"/>
    <n v="6"/>
    <x v="0"/>
    <x v="2"/>
    <x v="7"/>
    <n v="1"/>
    <n v="21"/>
    <n v="300"/>
  </r>
  <r>
    <s v="INREBA-300712-RV-2-2-MAM"/>
    <s v="Roberto Vazquez"/>
    <d v="2012-07-31T00:00:00"/>
    <x v="6"/>
    <d v="1899-12-30T08:01:00"/>
    <d v="1899-12-30T08:33:00"/>
    <x v="46"/>
    <n v="2"/>
    <n v="2"/>
    <n v="2"/>
    <x v="1"/>
    <x v="2"/>
    <s v="Reventadora de Babencho, Isla Natividad Baja California Sur"/>
    <x v="0"/>
    <n v="46.859999999999992"/>
    <n v="14.2"/>
    <n v="53.79"/>
    <n v="16.3"/>
    <n v="53.79"/>
    <n v="16.3"/>
    <n v="53.79"/>
    <n v="16.153153153153152"/>
    <x v="159"/>
    <x v="161"/>
    <n v="67.599999999999994"/>
    <n v="14"/>
    <n v="5"/>
    <x v="0"/>
    <x v="1"/>
    <x v="13"/>
    <n v="1"/>
    <n v="7"/>
    <n v="210"/>
  </r>
  <r>
    <s v="INREBA-300712-RV-2-2-MAM"/>
    <s v="Roberto Vazquez"/>
    <d v="2012-07-31T00:00:00"/>
    <x v="6"/>
    <d v="1899-12-30T08:01:00"/>
    <d v="1899-12-30T08:33:00"/>
    <x v="46"/>
    <n v="2"/>
    <n v="2"/>
    <n v="2"/>
    <x v="1"/>
    <x v="2"/>
    <s v="Reventadora de Babencho, Isla Natividad Baja California Sur"/>
    <x v="0"/>
    <n v="46.859999999999992"/>
    <n v="14.2"/>
    <n v="53.79"/>
    <n v="16.3"/>
    <n v="53.79"/>
    <n v="16.3"/>
    <n v="53.79"/>
    <n v="16.153153153153152"/>
    <x v="159"/>
    <x v="161"/>
    <n v="67.599999999999994"/>
    <n v="14"/>
    <n v="5"/>
    <x v="0"/>
    <x v="1"/>
    <x v="14"/>
    <n v="1"/>
    <n v="7"/>
    <n v="210"/>
  </r>
  <r>
    <s v="INREBA-300712-RV-2-2-MAM"/>
    <s v="Roberto Vazquez"/>
    <d v="2012-07-31T00:00:00"/>
    <x v="6"/>
    <d v="1899-12-30T08:01:00"/>
    <d v="1899-12-30T08:33:00"/>
    <x v="46"/>
    <n v="2"/>
    <n v="2"/>
    <n v="2"/>
    <x v="1"/>
    <x v="2"/>
    <s v="Reventadora de Babencho, Isla Natividad Baja California Sur"/>
    <x v="0"/>
    <n v="46.859999999999992"/>
    <n v="14.2"/>
    <n v="53.79"/>
    <n v="16.3"/>
    <n v="53.79"/>
    <n v="16.3"/>
    <n v="53.79"/>
    <n v="16.153153153153152"/>
    <x v="159"/>
    <x v="161"/>
    <n v="67.599999999999994"/>
    <n v="14"/>
    <n v="5"/>
    <x v="0"/>
    <x v="2"/>
    <x v="13"/>
    <n v="1"/>
    <n v="9"/>
    <n v="210"/>
  </r>
  <r>
    <s v="INREBA-300712-RV-2-2-MAM"/>
    <s v="Roberto Vazquez"/>
    <d v="2012-07-31T00:00:00"/>
    <x v="6"/>
    <d v="1899-12-30T08:01:00"/>
    <d v="1899-12-30T08:33:00"/>
    <x v="46"/>
    <n v="2"/>
    <n v="2"/>
    <n v="2"/>
    <x v="1"/>
    <x v="2"/>
    <s v="Reventadora de Babencho, Isla Natividad Baja California Sur"/>
    <x v="0"/>
    <n v="46.859999999999992"/>
    <n v="14.2"/>
    <n v="53.79"/>
    <n v="16.3"/>
    <n v="53.79"/>
    <n v="16.3"/>
    <n v="53.79"/>
    <n v="16.153153153153152"/>
    <x v="159"/>
    <x v="161"/>
    <n v="67.599999999999994"/>
    <n v="14"/>
    <n v="5"/>
    <x v="0"/>
    <x v="3"/>
    <x v="30"/>
    <n v="1"/>
    <n v="14"/>
    <n v="210"/>
  </r>
  <r>
    <s v="INREBA-300712-RV-2-2-MAM"/>
    <s v="Roberto Vazquez"/>
    <d v="2012-07-31T00:00:00"/>
    <x v="6"/>
    <d v="1899-12-30T08:01:00"/>
    <d v="1899-12-30T08:33:00"/>
    <x v="46"/>
    <n v="2"/>
    <n v="2"/>
    <n v="2"/>
    <x v="1"/>
    <x v="2"/>
    <s v="Reventadora de Babencho, Isla Natividad Baja California Sur"/>
    <x v="0"/>
    <n v="46.859999999999992"/>
    <n v="14.2"/>
    <n v="53.79"/>
    <n v="16.3"/>
    <n v="53.79"/>
    <n v="16.3"/>
    <n v="53.79"/>
    <n v="16.153153153153152"/>
    <x v="159"/>
    <x v="161"/>
    <n v="67.599999999999994"/>
    <n v="14"/>
    <n v="5"/>
    <x v="0"/>
    <x v="4"/>
    <x v="7"/>
    <n v="1"/>
    <n v="19"/>
    <n v="210"/>
  </r>
  <r>
    <s v="INREBA-310712-RV-3-3-MAM"/>
    <s v="Roberto Vazquez"/>
    <d v="2012-07-31T00:00:00"/>
    <x v="6"/>
    <d v="1899-12-30T09:01:00"/>
    <d v="1899-12-30T09:38:00"/>
    <x v="34"/>
    <n v="2"/>
    <n v="3"/>
    <n v="3"/>
    <x v="2"/>
    <x v="2"/>
    <s v="Reventadora de Babencho, Isla Natividad Baja California Sur"/>
    <x v="0"/>
    <n v="37.619999999999997"/>
    <n v="11.4"/>
    <n v="41.58"/>
    <n v="12.6"/>
    <n v="41.58"/>
    <n v="12.6"/>
    <n v="41.58"/>
    <n v="12.486486486486486"/>
    <x v="160"/>
    <x v="162"/>
    <n v="67.599999999999994"/>
    <n v="14"/>
    <n v="5"/>
    <x v="0"/>
    <x v="1"/>
    <x v="11"/>
    <n v="1"/>
    <n v="4"/>
    <n v="330"/>
  </r>
  <r>
    <s v="INREBA-310712-RV-3-3-MAM"/>
    <s v="Roberto Vazquez"/>
    <d v="2012-07-31T00:00:00"/>
    <x v="6"/>
    <d v="1899-12-30T09:01:00"/>
    <d v="1899-12-30T09:38:00"/>
    <x v="34"/>
    <n v="2"/>
    <n v="3"/>
    <n v="3"/>
    <x v="2"/>
    <x v="2"/>
    <s v="Reventadora de Babencho, Isla Natividad Baja California Sur"/>
    <x v="0"/>
    <n v="37.619999999999997"/>
    <n v="11.4"/>
    <n v="41.58"/>
    <n v="12.6"/>
    <n v="41.58"/>
    <n v="12.6"/>
    <n v="41.58"/>
    <n v="12.486486486486486"/>
    <x v="160"/>
    <x v="162"/>
    <n v="67.599999999999994"/>
    <n v="14"/>
    <n v="5"/>
    <x v="0"/>
    <x v="2"/>
    <x v="11"/>
    <n v="1"/>
    <n v="6"/>
    <n v="330"/>
  </r>
  <r>
    <s v="INREBA-310712-RV-3-3-MAM"/>
    <s v="Roberto Vazquez"/>
    <d v="2012-07-31T00:00:00"/>
    <x v="6"/>
    <d v="1899-12-30T09:01:00"/>
    <d v="1899-12-30T09:38:00"/>
    <x v="34"/>
    <n v="2"/>
    <n v="3"/>
    <n v="3"/>
    <x v="2"/>
    <x v="2"/>
    <s v="Reventadora de Babencho, Isla Natividad Baja California Sur"/>
    <x v="0"/>
    <n v="37.619999999999997"/>
    <n v="11.4"/>
    <n v="41.58"/>
    <n v="12.6"/>
    <n v="41.58"/>
    <n v="12.6"/>
    <n v="41.58"/>
    <n v="12.486486486486486"/>
    <x v="160"/>
    <x v="162"/>
    <n v="67.599999999999994"/>
    <n v="14"/>
    <n v="5"/>
    <x v="0"/>
    <x v="2"/>
    <x v="13"/>
    <n v="1"/>
    <n v="6"/>
    <n v="330"/>
  </r>
  <r>
    <s v="INREBA-310712-RV-3-3-MAM"/>
    <s v="Roberto Vazquez"/>
    <d v="2012-07-31T00:00:00"/>
    <x v="6"/>
    <d v="1899-12-30T09:01:00"/>
    <d v="1899-12-30T09:38:00"/>
    <x v="34"/>
    <n v="2"/>
    <n v="3"/>
    <n v="3"/>
    <x v="2"/>
    <x v="2"/>
    <s v="Reventadora de Babencho, Isla Natividad Baja California Sur"/>
    <x v="0"/>
    <n v="37.619999999999997"/>
    <n v="11.4"/>
    <n v="41.58"/>
    <n v="12.6"/>
    <n v="41.58"/>
    <n v="12.6"/>
    <n v="41.58"/>
    <n v="12.486486486486486"/>
    <x v="160"/>
    <x v="162"/>
    <n v="67.599999999999994"/>
    <n v="14"/>
    <n v="5"/>
    <x v="0"/>
    <x v="3"/>
    <x v="14"/>
    <n v="1"/>
    <n v="17"/>
    <n v="330"/>
  </r>
  <r>
    <s v="INREBA-310712-RV-3-3-MAM"/>
    <s v="Roberto Vazquez"/>
    <d v="2012-07-31T00:00:00"/>
    <x v="6"/>
    <d v="1899-12-30T09:01:00"/>
    <d v="1899-12-30T09:38:00"/>
    <x v="34"/>
    <n v="2"/>
    <n v="3"/>
    <n v="3"/>
    <x v="2"/>
    <x v="2"/>
    <s v="Reventadora de Babencho, Isla Natividad Baja California Sur"/>
    <x v="0"/>
    <n v="37.619999999999997"/>
    <n v="11.4"/>
    <n v="41.58"/>
    <n v="12.6"/>
    <n v="41.58"/>
    <n v="12.6"/>
    <n v="41.58"/>
    <n v="12.486486486486486"/>
    <x v="160"/>
    <x v="162"/>
    <n v="67.599999999999994"/>
    <n v="14"/>
    <n v="5"/>
    <x v="0"/>
    <x v="4"/>
    <x v="14"/>
    <n v="1"/>
    <n v="19"/>
    <n v="330"/>
  </r>
  <r>
    <s v="INREBA-310712-RV-3-3-MAM"/>
    <s v="Roberto Vazquez"/>
    <d v="2012-07-31T00:00:00"/>
    <x v="6"/>
    <d v="1899-12-30T09:01:00"/>
    <d v="1899-12-30T09:38:00"/>
    <x v="34"/>
    <n v="2"/>
    <n v="3"/>
    <n v="3"/>
    <x v="2"/>
    <x v="2"/>
    <s v="Reventadora de Babencho, Isla Natividad Baja California Sur"/>
    <x v="0"/>
    <n v="37.619999999999997"/>
    <n v="11.4"/>
    <n v="41.58"/>
    <n v="12.6"/>
    <n v="41.58"/>
    <n v="12.6"/>
    <n v="41.58"/>
    <n v="12.486486486486486"/>
    <x v="160"/>
    <x v="162"/>
    <n v="67.599999999999994"/>
    <n v="14"/>
    <n v="5"/>
    <x v="0"/>
    <x v="4"/>
    <x v="17"/>
    <n v="1"/>
    <n v="19"/>
    <n v="330"/>
  </r>
  <r>
    <s v="INREBA-310712-RV-3-3-MAM"/>
    <s v="Roberto Vazquez"/>
    <d v="2012-07-31T00:00:00"/>
    <x v="6"/>
    <d v="1899-12-30T09:01:00"/>
    <d v="1899-12-30T09:38:00"/>
    <x v="34"/>
    <n v="2"/>
    <n v="3"/>
    <n v="3"/>
    <x v="2"/>
    <x v="2"/>
    <s v="Reventadora de Babencho, Isla Natividad Baja California Sur"/>
    <x v="0"/>
    <n v="37.619999999999997"/>
    <n v="11.4"/>
    <n v="41.58"/>
    <n v="12.6"/>
    <n v="41.58"/>
    <n v="12.6"/>
    <n v="41.58"/>
    <n v="12.486486486486486"/>
    <x v="160"/>
    <x v="162"/>
    <n v="67.599999999999994"/>
    <n v="14"/>
    <n v="5"/>
    <x v="0"/>
    <x v="5"/>
    <x v="17"/>
    <n v="1"/>
    <n v="24"/>
    <n v="330"/>
  </r>
  <r>
    <s v="INREBA-310712-RV-3-3-MAM"/>
    <s v="Roberto Vazquez"/>
    <d v="2012-07-31T00:00:00"/>
    <x v="6"/>
    <d v="1899-12-30T09:01:00"/>
    <d v="1899-12-30T09:38:00"/>
    <x v="34"/>
    <n v="2"/>
    <n v="3"/>
    <n v="3"/>
    <x v="2"/>
    <x v="2"/>
    <s v="Reventadora de Babencho, Isla Natividad Baja California Sur"/>
    <x v="0"/>
    <n v="37.619999999999997"/>
    <n v="11.4"/>
    <n v="41.58"/>
    <n v="12.6"/>
    <n v="41.58"/>
    <n v="12.6"/>
    <n v="41.58"/>
    <n v="12.486486486486486"/>
    <x v="160"/>
    <x v="162"/>
    <n v="67.599999999999994"/>
    <n v="14"/>
    <n v="5"/>
    <x v="0"/>
    <x v="6"/>
    <x v="16"/>
    <n v="1"/>
    <n v="26"/>
    <n v="330"/>
  </r>
  <r>
    <s v="INREBA-310712-RV-3-3-MAM"/>
    <s v="Roberto Vazquez"/>
    <d v="2012-07-31T00:00:00"/>
    <x v="6"/>
    <d v="1899-12-30T09:01:00"/>
    <d v="1899-12-30T09:38:00"/>
    <x v="34"/>
    <n v="2"/>
    <n v="3"/>
    <n v="3"/>
    <x v="2"/>
    <x v="2"/>
    <s v="Reventadora de Babencho, Isla Natividad Baja California Sur"/>
    <x v="0"/>
    <n v="37.619999999999997"/>
    <n v="11.4"/>
    <n v="41.58"/>
    <n v="12.6"/>
    <n v="41.58"/>
    <n v="12.6"/>
    <n v="41.58"/>
    <n v="12.486486486486486"/>
    <x v="160"/>
    <x v="162"/>
    <n v="67.599999999999994"/>
    <n v="14"/>
    <n v="5"/>
    <x v="0"/>
    <x v="7"/>
    <x v="18"/>
    <n v="1"/>
    <n v="31"/>
    <n v="330"/>
  </r>
  <r>
    <s v="INLAPL-010812-RV-1-1-MAM"/>
    <s v="Roberto Vazquez"/>
    <d v="2012-08-01T00:00:00"/>
    <x v="6"/>
    <d v="1899-12-30T09:02:00"/>
    <d v="1899-12-30T09:37:00"/>
    <x v="35"/>
    <n v="2"/>
    <n v="1"/>
    <n v="1"/>
    <x v="0"/>
    <x v="1"/>
    <s v="La Plana/Las Cuevas, Isla Natividad, Baja California Sur"/>
    <x v="1"/>
    <n v="50.49"/>
    <n v="15.3"/>
    <n v="54.449999999999996"/>
    <n v="16.5"/>
    <n v="54.449999999999996"/>
    <n v="16.5"/>
    <n v="54.449999999999996"/>
    <n v="16.351351351351351"/>
    <x v="0"/>
    <x v="163"/>
    <n v="65.599999999999994"/>
    <n v="12"/>
    <n v="6"/>
    <x v="0"/>
    <x v="1"/>
    <x v="18"/>
    <n v="1"/>
    <n v="4"/>
    <n v="270"/>
  </r>
  <r>
    <s v="INLAPL-010812-RV-1-1-MAM"/>
    <s v="Roberto Vazquez"/>
    <d v="2012-08-01T00:00:00"/>
    <x v="6"/>
    <d v="1899-12-30T09:02:00"/>
    <d v="1899-12-30T09:37:00"/>
    <x v="35"/>
    <n v="2"/>
    <n v="1"/>
    <n v="1"/>
    <x v="0"/>
    <x v="1"/>
    <s v="La Plana/Las Cuevas, Isla Natividad, Baja California Sur"/>
    <x v="1"/>
    <n v="50.49"/>
    <n v="15.3"/>
    <n v="54.449999999999996"/>
    <n v="16.5"/>
    <n v="54.449999999999996"/>
    <n v="16.5"/>
    <n v="54.449999999999996"/>
    <n v="16.351351351351351"/>
    <x v="0"/>
    <x v="163"/>
    <n v="65.599999999999994"/>
    <n v="12"/>
    <n v="6"/>
    <x v="0"/>
    <x v="2"/>
    <x v="14"/>
    <n v="1"/>
    <n v="6"/>
    <n v="270"/>
  </r>
  <r>
    <s v="INLAPL-010812-RV-1-1-MAM"/>
    <s v="Roberto Vazquez"/>
    <d v="2012-08-01T00:00:00"/>
    <x v="6"/>
    <d v="1899-12-30T09:02:00"/>
    <d v="1899-12-30T09:37:00"/>
    <x v="35"/>
    <n v="2"/>
    <n v="1"/>
    <n v="1"/>
    <x v="0"/>
    <x v="1"/>
    <s v="La Plana/Las Cuevas, Isla Natividad, Baja California Sur"/>
    <x v="1"/>
    <n v="50.49"/>
    <n v="15.3"/>
    <n v="54.449999999999996"/>
    <n v="16.5"/>
    <n v="54.449999999999996"/>
    <n v="16.5"/>
    <n v="54.449999999999996"/>
    <n v="16.351351351351351"/>
    <x v="0"/>
    <x v="163"/>
    <n v="65.599999999999994"/>
    <n v="12"/>
    <n v="6"/>
    <x v="0"/>
    <x v="3"/>
    <x v="14"/>
    <n v="1"/>
    <n v="9"/>
    <n v="270"/>
  </r>
  <r>
    <s v="INLAPL-010812-RV-1-1-MAM"/>
    <s v="Roberto Vazquez"/>
    <d v="2012-08-01T00:00:00"/>
    <x v="6"/>
    <d v="1899-12-30T09:02:00"/>
    <d v="1899-12-30T09:37:00"/>
    <x v="35"/>
    <n v="2"/>
    <n v="1"/>
    <n v="1"/>
    <x v="0"/>
    <x v="1"/>
    <s v="La Plana/Las Cuevas, Isla Natividad, Baja California Sur"/>
    <x v="1"/>
    <n v="50.49"/>
    <n v="15.3"/>
    <n v="54.449999999999996"/>
    <n v="16.5"/>
    <n v="54.449999999999996"/>
    <n v="16.5"/>
    <n v="54.449999999999996"/>
    <n v="16.351351351351351"/>
    <x v="0"/>
    <x v="163"/>
    <n v="65.599999999999994"/>
    <n v="12"/>
    <n v="6"/>
    <x v="0"/>
    <x v="4"/>
    <x v="17"/>
    <n v="1"/>
    <n v="17"/>
    <n v="270"/>
  </r>
  <r>
    <s v="INLAPL-010812-RV-1-1-MAM"/>
    <s v="Roberto Vazquez"/>
    <d v="2012-08-01T00:00:00"/>
    <x v="6"/>
    <d v="1899-12-30T09:02:00"/>
    <d v="1899-12-30T09:37:00"/>
    <x v="35"/>
    <n v="2"/>
    <n v="1"/>
    <n v="1"/>
    <x v="0"/>
    <x v="1"/>
    <s v="La Plana/Las Cuevas, Isla Natividad, Baja California Sur"/>
    <x v="1"/>
    <n v="50.49"/>
    <n v="15.3"/>
    <n v="54.449999999999996"/>
    <n v="16.5"/>
    <n v="54.449999999999996"/>
    <n v="16.5"/>
    <n v="54.449999999999996"/>
    <n v="16.351351351351351"/>
    <x v="0"/>
    <x v="163"/>
    <n v="65.599999999999994"/>
    <n v="12"/>
    <n v="6"/>
    <x v="0"/>
    <x v="5"/>
    <x v="18"/>
    <n v="1"/>
    <n v="20"/>
    <n v="270"/>
  </r>
  <r>
    <s v="INLAPL-010812-RV-1-1-MAM"/>
    <s v="Roberto Vazquez"/>
    <d v="2012-08-01T00:00:00"/>
    <x v="6"/>
    <d v="1899-12-30T09:02:00"/>
    <d v="1899-12-30T09:37:00"/>
    <x v="35"/>
    <n v="2"/>
    <n v="1"/>
    <n v="1"/>
    <x v="0"/>
    <x v="1"/>
    <s v="La Plana/Las Cuevas, Isla Natividad, Baja California Sur"/>
    <x v="1"/>
    <n v="50.49"/>
    <n v="15.3"/>
    <n v="54.449999999999996"/>
    <n v="16.5"/>
    <n v="54.449999999999996"/>
    <n v="16.5"/>
    <n v="54.449999999999996"/>
    <n v="16.351351351351351"/>
    <x v="0"/>
    <x v="163"/>
    <n v="65.599999999999994"/>
    <n v="12"/>
    <n v="6"/>
    <x v="0"/>
    <x v="5"/>
    <x v="18"/>
    <n v="1"/>
    <n v="20"/>
    <n v="270"/>
  </r>
  <r>
    <s v="INLAPL-010812-RV-1-1-MAM"/>
    <s v="Roberto Vazquez"/>
    <d v="2012-08-01T00:00:00"/>
    <x v="6"/>
    <d v="1899-12-30T09:02:00"/>
    <d v="1899-12-30T09:37:00"/>
    <x v="35"/>
    <n v="2"/>
    <n v="1"/>
    <n v="1"/>
    <x v="0"/>
    <x v="1"/>
    <s v="La Plana/Las Cuevas, Isla Natividad, Baja California Sur"/>
    <x v="1"/>
    <n v="50.49"/>
    <n v="15.3"/>
    <n v="54.449999999999996"/>
    <n v="16.5"/>
    <n v="54.449999999999996"/>
    <n v="16.5"/>
    <n v="54.449999999999996"/>
    <n v="16.351351351351351"/>
    <x v="0"/>
    <x v="163"/>
    <n v="65.599999999999994"/>
    <n v="12"/>
    <n v="6"/>
    <x v="0"/>
    <x v="6"/>
    <x v="18"/>
    <n v="1"/>
    <n v="29"/>
    <n v="270"/>
  </r>
  <r>
    <s v="INLAPL-010812-RV-2-2-MAM"/>
    <s v="Roberto Vazquez"/>
    <d v="2012-08-01T00:00:00"/>
    <x v="6"/>
    <d v="1899-12-30T09:41:00"/>
    <d v="1899-12-30T10:19:00"/>
    <x v="13"/>
    <n v="2"/>
    <n v="2"/>
    <n v="2"/>
    <x v="1"/>
    <x v="1"/>
    <s v="La Plana/Las Cuevas, Isla Natividad, Baja California Sur"/>
    <x v="1"/>
    <n v="23.429999999999996"/>
    <n v="7.1"/>
    <n v="11.549999999999999"/>
    <n v="3.5"/>
    <n v="23.429999999999996"/>
    <n v="7.1"/>
    <n v="17.489999999999998"/>
    <n v="5.2522522522522515"/>
    <x v="161"/>
    <x v="164"/>
    <n v="66.599999999999994"/>
    <n v="13"/>
    <n v="5"/>
    <x v="0"/>
    <x v="1"/>
    <x v="16"/>
    <n v="1"/>
    <n v="1"/>
    <n v="330"/>
  </r>
  <r>
    <s v="INLAPL-010812-RV-2-2-MAM"/>
    <s v="Roberto Vazquez"/>
    <d v="2012-08-01T00:00:00"/>
    <x v="6"/>
    <d v="1899-12-30T09:41:00"/>
    <d v="1899-12-30T10:19:00"/>
    <x v="13"/>
    <n v="2"/>
    <n v="2"/>
    <n v="2"/>
    <x v="1"/>
    <x v="1"/>
    <s v="La Plana/Las Cuevas, Isla Natividad, Baja California Sur"/>
    <x v="1"/>
    <n v="23.429999999999996"/>
    <n v="7.1"/>
    <n v="11.549999999999999"/>
    <n v="3.5"/>
    <n v="23.429999999999996"/>
    <n v="7.1"/>
    <n v="17.489999999999998"/>
    <n v="5.2522522522522515"/>
    <x v="161"/>
    <x v="164"/>
    <n v="66.599999999999994"/>
    <n v="13"/>
    <n v="5"/>
    <x v="0"/>
    <x v="1"/>
    <x v="14"/>
    <n v="1"/>
    <n v="1"/>
    <n v="330"/>
  </r>
  <r>
    <s v="INLAPL-010812-RV-2-2-MAM"/>
    <s v="Roberto Vazquez"/>
    <d v="2012-08-01T00:00:00"/>
    <x v="6"/>
    <d v="1899-12-30T09:41:00"/>
    <d v="1899-12-30T10:19:00"/>
    <x v="13"/>
    <n v="2"/>
    <n v="2"/>
    <n v="2"/>
    <x v="1"/>
    <x v="1"/>
    <s v="La Plana/Las Cuevas, Isla Natividad, Baja California Sur"/>
    <x v="1"/>
    <n v="23.429999999999996"/>
    <n v="7.1"/>
    <n v="11.549999999999999"/>
    <n v="3.5"/>
    <n v="23.429999999999996"/>
    <n v="7.1"/>
    <n v="17.489999999999998"/>
    <n v="5.2522522522522515"/>
    <x v="161"/>
    <x v="164"/>
    <n v="66.599999999999994"/>
    <n v="13"/>
    <n v="5"/>
    <x v="0"/>
    <x v="1"/>
    <x v="12"/>
    <n v="1"/>
    <n v="26"/>
    <n v="330"/>
  </r>
  <r>
    <s v="INLAPL-010812-JF-3-3-MAZ"/>
    <s v="Jesus Flores"/>
    <d v="2012-08-01T00:00:00"/>
    <x v="6"/>
    <d v="1899-12-30T09:50:00"/>
    <d v="1899-12-30T10:30:00"/>
    <x v="11"/>
    <n v="2"/>
    <n v="1"/>
    <n v="3"/>
    <x v="2"/>
    <x v="1"/>
    <s v="La Plana/Las Cuevas, Isla Natividad, Baja California Sur"/>
    <x v="1"/>
    <n v="21.45"/>
    <n v="6.5"/>
    <n v="16.829999999999998"/>
    <n v="5.0999999999999996"/>
    <n v="21.45"/>
    <n v="6.5"/>
    <n v="19.14"/>
    <n v="5.7477477477477477"/>
    <x v="162"/>
    <x v="165"/>
    <n v="70.599999999999994"/>
    <n v="17"/>
    <n v="7"/>
    <x v="0"/>
    <x v="1"/>
    <x v="12"/>
    <n v="1"/>
    <n v="2"/>
    <n v="180"/>
  </r>
  <r>
    <s v="INLAGU-020812-RV-1-1-MAM"/>
    <s v="Roberto Vazquez"/>
    <d v="2012-08-02T00:00:00"/>
    <x v="6"/>
    <d v="1899-12-30T09:05:00"/>
    <d v="1899-12-30T09:45:00"/>
    <x v="11"/>
    <n v="2"/>
    <n v="1"/>
    <n v="1"/>
    <x v="0"/>
    <x v="13"/>
    <s v="La Guanera, Isla Natividad Baja California Sur"/>
    <x v="0"/>
    <n v="38.94"/>
    <n v="11.8"/>
    <n v="41.58"/>
    <n v="12.6"/>
    <n v="41.58"/>
    <n v="12.6"/>
    <n v="41.58"/>
    <n v="12.486486486486486"/>
    <x v="163"/>
    <x v="166"/>
    <n v="69.599999999999994"/>
    <n v="16"/>
    <n v="7"/>
    <x v="0"/>
    <x v="1"/>
    <x v="13"/>
    <n v="1"/>
    <n v="2"/>
    <n v="270"/>
  </r>
  <r>
    <s v="INLAGU-020812-RV-1-1-MAM"/>
    <s v="Roberto Vazquez"/>
    <d v="2012-08-02T00:00:00"/>
    <x v="6"/>
    <d v="1899-12-30T09:05:00"/>
    <d v="1899-12-30T09:45:00"/>
    <x v="11"/>
    <n v="2"/>
    <n v="1"/>
    <n v="1"/>
    <x v="0"/>
    <x v="13"/>
    <s v="La Guanera, Isla Natividad Baja California Sur"/>
    <x v="0"/>
    <n v="38.94"/>
    <n v="11.8"/>
    <n v="41.58"/>
    <n v="12.6"/>
    <n v="41.58"/>
    <n v="12.6"/>
    <n v="41.58"/>
    <n v="12.486486486486486"/>
    <x v="163"/>
    <x v="166"/>
    <n v="69.599999999999994"/>
    <n v="16"/>
    <n v="7"/>
    <x v="0"/>
    <x v="1"/>
    <x v="13"/>
    <n v="1"/>
    <n v="2"/>
    <n v="270"/>
  </r>
  <r>
    <s v="INLAGU-020812-RV-1-1-MAM"/>
    <s v="Roberto Vazquez"/>
    <d v="2012-08-02T00:00:00"/>
    <x v="6"/>
    <d v="1899-12-30T09:05:00"/>
    <d v="1899-12-30T09:45:00"/>
    <x v="11"/>
    <n v="2"/>
    <n v="1"/>
    <n v="1"/>
    <x v="0"/>
    <x v="13"/>
    <s v="La Guanera, Isla Natividad Baja California Sur"/>
    <x v="0"/>
    <n v="38.94"/>
    <n v="11.8"/>
    <n v="41.58"/>
    <n v="12.6"/>
    <n v="41.58"/>
    <n v="12.6"/>
    <n v="41.58"/>
    <n v="12.486486486486486"/>
    <x v="163"/>
    <x v="166"/>
    <n v="69.599999999999994"/>
    <n v="16"/>
    <n v="7"/>
    <x v="0"/>
    <x v="2"/>
    <x v="12"/>
    <n v="1"/>
    <n v="3"/>
    <n v="270"/>
  </r>
  <r>
    <s v="INLAGU-020812-RV-1-1-MAM"/>
    <s v="Roberto Vazquez"/>
    <d v="2012-08-02T00:00:00"/>
    <x v="6"/>
    <d v="1899-12-30T09:05:00"/>
    <d v="1899-12-30T09:45:00"/>
    <x v="11"/>
    <n v="2"/>
    <n v="1"/>
    <n v="1"/>
    <x v="0"/>
    <x v="13"/>
    <s v="La Guanera, Isla Natividad Baja California Sur"/>
    <x v="0"/>
    <n v="38.94"/>
    <n v="11.8"/>
    <n v="41.58"/>
    <n v="12.6"/>
    <n v="41.58"/>
    <n v="12.6"/>
    <n v="41.58"/>
    <n v="12.486486486486486"/>
    <x v="163"/>
    <x v="166"/>
    <n v="69.599999999999994"/>
    <n v="16"/>
    <n v="7"/>
    <x v="0"/>
    <x v="3"/>
    <x v="6"/>
    <n v="1"/>
    <n v="5"/>
    <n v="270"/>
  </r>
  <r>
    <s v="INLAGU-020812-RV-1-1-MAM"/>
    <s v="Roberto Vazquez"/>
    <d v="2012-08-02T00:00:00"/>
    <x v="6"/>
    <d v="1899-12-30T09:05:00"/>
    <d v="1899-12-30T09:45:00"/>
    <x v="11"/>
    <n v="2"/>
    <n v="1"/>
    <n v="1"/>
    <x v="0"/>
    <x v="13"/>
    <s v="La Guanera, Isla Natividad Baja California Sur"/>
    <x v="0"/>
    <n v="38.94"/>
    <n v="11.8"/>
    <n v="41.58"/>
    <n v="12.6"/>
    <n v="41.58"/>
    <n v="12.6"/>
    <n v="41.58"/>
    <n v="12.486486486486486"/>
    <x v="163"/>
    <x v="166"/>
    <n v="69.599999999999994"/>
    <n v="16"/>
    <n v="7"/>
    <x v="0"/>
    <x v="3"/>
    <x v="13"/>
    <n v="1"/>
    <n v="5"/>
    <n v="270"/>
  </r>
  <r>
    <s v="INLAGU-020812-RV-1-1-MAM"/>
    <s v="Roberto Vazquez"/>
    <d v="2012-08-02T00:00:00"/>
    <x v="6"/>
    <d v="1899-12-30T09:05:00"/>
    <d v="1899-12-30T09:45:00"/>
    <x v="11"/>
    <n v="2"/>
    <n v="1"/>
    <n v="1"/>
    <x v="0"/>
    <x v="13"/>
    <s v="La Guanera, Isla Natividad Baja California Sur"/>
    <x v="0"/>
    <n v="38.94"/>
    <n v="11.8"/>
    <n v="41.58"/>
    <n v="12.6"/>
    <n v="41.58"/>
    <n v="12.6"/>
    <n v="41.58"/>
    <n v="12.486486486486486"/>
    <x v="163"/>
    <x v="166"/>
    <n v="69.599999999999994"/>
    <n v="16"/>
    <n v="7"/>
    <x v="0"/>
    <x v="3"/>
    <x v="14"/>
    <n v="1"/>
    <n v="5"/>
    <n v="270"/>
  </r>
  <r>
    <s v="INLAGU-020812-RV-1-1-MAM"/>
    <s v="Roberto Vazquez"/>
    <d v="2012-08-02T00:00:00"/>
    <x v="6"/>
    <d v="1899-12-30T09:05:00"/>
    <d v="1899-12-30T09:45:00"/>
    <x v="11"/>
    <n v="2"/>
    <n v="1"/>
    <n v="1"/>
    <x v="0"/>
    <x v="13"/>
    <s v="La Guanera, Isla Natividad Baja California Sur"/>
    <x v="0"/>
    <n v="38.94"/>
    <n v="11.8"/>
    <n v="41.58"/>
    <n v="12.6"/>
    <n v="41.58"/>
    <n v="12.6"/>
    <n v="41.58"/>
    <n v="12.486486486486486"/>
    <x v="163"/>
    <x v="166"/>
    <n v="69.599999999999994"/>
    <n v="16"/>
    <n v="7"/>
    <x v="0"/>
    <x v="4"/>
    <x v="13"/>
    <n v="1"/>
    <n v="8"/>
    <n v="270"/>
  </r>
  <r>
    <s v="INLAGU-020812-RV-1-1-MAM"/>
    <s v="Roberto Vazquez"/>
    <d v="2012-08-02T00:00:00"/>
    <x v="6"/>
    <d v="1899-12-30T09:05:00"/>
    <d v="1899-12-30T09:45:00"/>
    <x v="11"/>
    <n v="2"/>
    <n v="1"/>
    <n v="1"/>
    <x v="0"/>
    <x v="13"/>
    <s v="La Guanera, Isla Natividad Baja California Sur"/>
    <x v="0"/>
    <n v="38.94"/>
    <n v="11.8"/>
    <n v="41.58"/>
    <n v="12.6"/>
    <n v="41.58"/>
    <n v="12.6"/>
    <n v="41.58"/>
    <n v="12.486486486486486"/>
    <x v="163"/>
    <x v="166"/>
    <n v="69.599999999999994"/>
    <n v="16"/>
    <n v="7"/>
    <x v="0"/>
    <x v="5"/>
    <x v="16"/>
    <n v="1"/>
    <n v="12"/>
    <n v="270"/>
  </r>
  <r>
    <s v="INLAGU-020812-RV-1-1-MAM"/>
    <s v="Roberto Vazquez"/>
    <d v="2012-08-02T00:00:00"/>
    <x v="6"/>
    <d v="1899-12-30T09:05:00"/>
    <d v="1899-12-30T09:45:00"/>
    <x v="11"/>
    <n v="2"/>
    <n v="1"/>
    <n v="1"/>
    <x v="0"/>
    <x v="13"/>
    <s v="La Guanera, Isla Natividad Baja California Sur"/>
    <x v="0"/>
    <n v="38.94"/>
    <n v="11.8"/>
    <n v="41.58"/>
    <n v="12.6"/>
    <n v="41.58"/>
    <n v="12.6"/>
    <n v="41.58"/>
    <n v="12.486486486486486"/>
    <x v="163"/>
    <x v="166"/>
    <n v="69.599999999999994"/>
    <n v="16"/>
    <n v="7"/>
    <x v="0"/>
    <x v="6"/>
    <x v="12"/>
    <n v="1"/>
    <n v="19"/>
    <n v="270"/>
  </r>
  <r>
    <s v="INLAGU-020812-RV-1-1-MAM"/>
    <s v="Roberto Vazquez"/>
    <d v="2012-08-02T00:00:00"/>
    <x v="6"/>
    <d v="1899-12-30T09:05:00"/>
    <d v="1899-12-30T09:45:00"/>
    <x v="11"/>
    <n v="2"/>
    <n v="1"/>
    <n v="1"/>
    <x v="0"/>
    <x v="13"/>
    <s v="La Guanera, Isla Natividad Baja California Sur"/>
    <x v="0"/>
    <n v="38.94"/>
    <n v="11.8"/>
    <n v="41.58"/>
    <n v="12.6"/>
    <n v="41.58"/>
    <n v="12.6"/>
    <n v="41.58"/>
    <n v="12.486486486486486"/>
    <x v="163"/>
    <x v="166"/>
    <n v="69.599999999999994"/>
    <n v="16"/>
    <n v="7"/>
    <x v="0"/>
    <x v="6"/>
    <x v="14"/>
    <n v="1"/>
    <n v="19"/>
    <n v="270"/>
  </r>
  <r>
    <s v="INLAGU-020812-RV-1-1-MAM"/>
    <s v="Roberto Vazquez"/>
    <d v="2012-08-02T00:00:00"/>
    <x v="6"/>
    <d v="1899-12-30T09:05:00"/>
    <d v="1899-12-30T09:45:00"/>
    <x v="11"/>
    <n v="2"/>
    <n v="1"/>
    <n v="1"/>
    <x v="0"/>
    <x v="13"/>
    <s v="La Guanera, Isla Natividad Baja California Sur"/>
    <x v="0"/>
    <n v="38.94"/>
    <n v="11.8"/>
    <n v="41.58"/>
    <n v="12.6"/>
    <n v="41.58"/>
    <n v="12.6"/>
    <n v="41.58"/>
    <n v="12.486486486486486"/>
    <x v="163"/>
    <x v="166"/>
    <n v="69.599999999999994"/>
    <n v="16"/>
    <n v="7"/>
    <x v="0"/>
    <x v="7"/>
    <x v="13"/>
    <n v="1"/>
    <n v="22"/>
    <n v="270"/>
  </r>
  <r>
    <s v="INLAGU-020812-RV-1-1-MAM"/>
    <s v="Roberto Vazquez"/>
    <d v="2012-08-02T00:00:00"/>
    <x v="6"/>
    <d v="1899-12-30T09:05:00"/>
    <d v="1899-12-30T09:45:00"/>
    <x v="11"/>
    <n v="2"/>
    <n v="1"/>
    <n v="1"/>
    <x v="0"/>
    <x v="13"/>
    <s v="La Guanera, Isla Natividad Baja California Sur"/>
    <x v="0"/>
    <n v="38.94"/>
    <n v="11.8"/>
    <n v="41.58"/>
    <n v="12.6"/>
    <n v="41.58"/>
    <n v="12.6"/>
    <n v="41.58"/>
    <n v="12.486486486486486"/>
    <x v="163"/>
    <x v="166"/>
    <n v="69.599999999999994"/>
    <n v="16"/>
    <n v="7"/>
    <x v="0"/>
    <x v="7"/>
    <x v="14"/>
    <n v="1"/>
    <n v="22"/>
    <n v="270"/>
  </r>
  <r>
    <s v="INLAGU-020812-RV-1-1-MAM"/>
    <s v="Roberto Vazquez"/>
    <d v="2012-08-02T00:00:00"/>
    <x v="6"/>
    <d v="1899-12-30T09:05:00"/>
    <d v="1899-12-30T09:45:00"/>
    <x v="11"/>
    <n v="2"/>
    <n v="1"/>
    <n v="1"/>
    <x v="0"/>
    <x v="13"/>
    <s v="La Guanera, Isla Natividad Baja California Sur"/>
    <x v="0"/>
    <n v="38.94"/>
    <n v="11.8"/>
    <n v="41.58"/>
    <n v="12.6"/>
    <n v="41.58"/>
    <n v="12.6"/>
    <n v="41.58"/>
    <n v="12.486486486486486"/>
    <x v="163"/>
    <x v="166"/>
    <n v="69.599999999999994"/>
    <n v="16"/>
    <n v="7"/>
    <x v="0"/>
    <x v="8"/>
    <x v="12"/>
    <n v="1"/>
    <n v="24"/>
    <n v="270"/>
  </r>
  <r>
    <s v="INLAGU-020812-RV-1-1-MAM"/>
    <s v="Roberto Vazquez"/>
    <d v="2012-08-02T00:00:00"/>
    <x v="6"/>
    <d v="1899-12-30T09:05:00"/>
    <d v="1899-12-30T09:45:00"/>
    <x v="11"/>
    <n v="2"/>
    <n v="1"/>
    <n v="1"/>
    <x v="0"/>
    <x v="13"/>
    <s v="La Guanera, Isla Natividad Baja California Sur"/>
    <x v="0"/>
    <n v="38.94"/>
    <n v="11.8"/>
    <n v="41.58"/>
    <n v="12.6"/>
    <n v="41.58"/>
    <n v="12.6"/>
    <n v="41.58"/>
    <n v="12.486486486486486"/>
    <x v="163"/>
    <x v="166"/>
    <n v="69.599999999999994"/>
    <n v="16"/>
    <n v="7"/>
    <x v="0"/>
    <x v="9"/>
    <x v="12"/>
    <n v="1"/>
    <n v="27"/>
    <n v="270"/>
  </r>
  <r>
    <s v="INLAGU-020812-RV-1-1-MAM"/>
    <s v="Roberto Vazquez"/>
    <d v="2012-08-02T00:00:00"/>
    <x v="6"/>
    <d v="1899-12-30T09:05:00"/>
    <d v="1899-12-30T09:45:00"/>
    <x v="11"/>
    <n v="2"/>
    <n v="1"/>
    <n v="1"/>
    <x v="0"/>
    <x v="13"/>
    <s v="La Guanera, Isla Natividad Baja California Sur"/>
    <x v="0"/>
    <n v="38.94"/>
    <n v="11.8"/>
    <n v="41.58"/>
    <n v="12.6"/>
    <n v="41.58"/>
    <n v="12.6"/>
    <n v="41.58"/>
    <n v="12.486486486486486"/>
    <x v="163"/>
    <x v="166"/>
    <n v="69.599999999999994"/>
    <n v="16"/>
    <n v="7"/>
    <x v="0"/>
    <x v="9"/>
    <x v="16"/>
    <n v="1"/>
    <n v="27"/>
    <n v="270"/>
  </r>
  <r>
    <s v="INLAGU-020812-RV-1-1-MAM"/>
    <s v="Roberto Vazquez"/>
    <d v="2012-08-02T00:00:00"/>
    <x v="6"/>
    <d v="1899-12-30T09:05:00"/>
    <d v="1899-12-30T09:45:00"/>
    <x v="11"/>
    <n v="2"/>
    <n v="1"/>
    <n v="1"/>
    <x v="0"/>
    <x v="13"/>
    <s v="La Guanera, Isla Natividad Baja California Sur"/>
    <x v="0"/>
    <n v="38.94"/>
    <n v="11.8"/>
    <n v="41.58"/>
    <n v="12.6"/>
    <n v="41.58"/>
    <n v="12.6"/>
    <n v="41.58"/>
    <n v="12.486486486486486"/>
    <x v="163"/>
    <x v="166"/>
    <n v="69.599999999999994"/>
    <n v="16"/>
    <n v="7"/>
    <x v="0"/>
    <x v="10"/>
    <x v="10"/>
    <n v="1"/>
    <n v="28"/>
    <n v="270"/>
  </r>
  <r>
    <s v="INLAGU-020812-RV-1-1-MAM"/>
    <s v="Roberto Vazquez"/>
    <d v="2012-08-02T00:00:00"/>
    <x v="6"/>
    <d v="1899-12-30T09:05:00"/>
    <d v="1899-12-30T09:45:00"/>
    <x v="11"/>
    <n v="2"/>
    <n v="1"/>
    <n v="1"/>
    <x v="0"/>
    <x v="13"/>
    <s v="La Guanera, Isla Natividad Baja California Sur"/>
    <x v="0"/>
    <n v="38.94"/>
    <n v="11.8"/>
    <n v="41.58"/>
    <n v="12.6"/>
    <n v="41.58"/>
    <n v="12.6"/>
    <n v="41.58"/>
    <n v="12.486486486486486"/>
    <x v="163"/>
    <x v="166"/>
    <n v="69.599999999999994"/>
    <n v="16"/>
    <n v="7"/>
    <x v="0"/>
    <x v="11"/>
    <x v="11"/>
    <n v="1"/>
    <n v="30"/>
    <n v="270"/>
  </r>
  <r>
    <s v="INLAGU-020812-RV-1-1-MAM"/>
    <s v="Roberto Vazquez"/>
    <d v="2012-08-02T00:00:00"/>
    <x v="6"/>
    <d v="1899-12-30T09:05:00"/>
    <d v="1899-12-30T09:45:00"/>
    <x v="11"/>
    <n v="2"/>
    <n v="1"/>
    <n v="1"/>
    <x v="0"/>
    <x v="13"/>
    <s v="La Guanera, Isla Natividad Baja California Sur"/>
    <x v="0"/>
    <n v="38.94"/>
    <n v="11.8"/>
    <n v="41.58"/>
    <n v="12.6"/>
    <n v="41.58"/>
    <n v="12.6"/>
    <n v="41.58"/>
    <n v="12.486486486486486"/>
    <x v="163"/>
    <x v="166"/>
    <n v="69.599999999999994"/>
    <n v="16"/>
    <n v="7"/>
    <x v="0"/>
    <x v="11"/>
    <x v="14"/>
    <n v="1"/>
    <n v="30"/>
    <n v="270"/>
  </r>
  <r>
    <s v="INLAGU-020812-RV-1-1-MAM"/>
    <s v="Roberto Vazquez"/>
    <d v="2012-08-02T00:00:00"/>
    <x v="6"/>
    <d v="1899-12-30T09:05:00"/>
    <d v="1899-12-30T09:45:00"/>
    <x v="11"/>
    <n v="2"/>
    <n v="1"/>
    <n v="1"/>
    <x v="0"/>
    <x v="13"/>
    <s v="La Guanera, Isla Natividad Baja California Sur"/>
    <x v="0"/>
    <n v="38.94"/>
    <n v="11.8"/>
    <n v="41.58"/>
    <n v="12.6"/>
    <n v="41.58"/>
    <n v="12.6"/>
    <n v="41.58"/>
    <n v="12.486486486486486"/>
    <x v="163"/>
    <x v="166"/>
    <n v="69.599999999999994"/>
    <n v="16"/>
    <n v="7"/>
    <x v="0"/>
    <x v="12"/>
    <x v="14"/>
    <n v="1"/>
    <n v="26"/>
    <n v="270"/>
  </r>
  <r>
    <s v="INLAGU-020812-RV-1-1-MAM"/>
    <s v="Roberto Vazquez"/>
    <d v="2012-08-02T00:00:00"/>
    <x v="6"/>
    <d v="1899-12-30T09:05:00"/>
    <d v="1899-12-30T09:45:00"/>
    <x v="11"/>
    <n v="2"/>
    <n v="1"/>
    <n v="1"/>
    <x v="0"/>
    <x v="13"/>
    <s v="La Guanera, Isla Natividad Baja California Sur"/>
    <x v="0"/>
    <n v="38.94"/>
    <n v="11.8"/>
    <n v="41.58"/>
    <n v="12.6"/>
    <n v="41.58"/>
    <n v="12.6"/>
    <n v="41.58"/>
    <n v="12.486486486486486"/>
    <x v="163"/>
    <x v="166"/>
    <n v="69.599999999999994"/>
    <n v="16"/>
    <n v="7"/>
    <x v="0"/>
    <x v="1"/>
    <x v="7"/>
    <n v="1"/>
    <n v="3"/>
    <n v="270"/>
  </r>
  <r>
    <s v="INLAGU-020812-RV-2-2-MAM"/>
    <s v="Roberto Vazquez"/>
    <d v="2012-08-02T00:00:00"/>
    <x v="6"/>
    <d v="1899-12-30T10:01:00"/>
    <d v="1899-12-30T10:45:00"/>
    <x v="36"/>
    <n v="2"/>
    <n v="2"/>
    <n v="2"/>
    <x v="1"/>
    <x v="13"/>
    <s v="La Guanera, Isla Natividad Baja California Sur"/>
    <x v="0"/>
    <n v="30.359999999999996"/>
    <n v="9.1999999999999993"/>
    <n v="29.7"/>
    <n v="9"/>
    <n v="36.629999999999995"/>
    <n v="11.1"/>
    <n v="33.164999999999999"/>
    <n v="9.9594594594594597"/>
    <x v="164"/>
    <x v="167"/>
    <n v="70.599999999999994"/>
    <n v="17"/>
    <n v="6"/>
    <x v="0"/>
    <x v="1"/>
    <x v="13"/>
    <n v="1"/>
    <n v="3"/>
    <n v="300"/>
  </r>
  <r>
    <s v="INLAGU-020812-RV-2-2-MAM"/>
    <s v="Roberto Vazquez"/>
    <d v="2012-08-02T00:00:00"/>
    <x v="6"/>
    <d v="1899-12-30T10:01:00"/>
    <d v="1899-12-30T10:45:00"/>
    <x v="36"/>
    <n v="2"/>
    <n v="2"/>
    <n v="2"/>
    <x v="1"/>
    <x v="13"/>
    <s v="La Guanera, Isla Natividad Baja California Sur"/>
    <x v="0"/>
    <n v="30.359999999999996"/>
    <n v="9.1999999999999993"/>
    <n v="29.7"/>
    <n v="9"/>
    <n v="36.629999999999995"/>
    <n v="11.1"/>
    <n v="33.164999999999999"/>
    <n v="9.9594594594594597"/>
    <x v="164"/>
    <x v="167"/>
    <n v="70.599999999999994"/>
    <n v="17"/>
    <n v="6"/>
    <x v="0"/>
    <x v="2"/>
    <x v="11"/>
    <n v="1"/>
    <n v="4"/>
    <n v="300"/>
  </r>
  <r>
    <s v="INLAGU-020812-RV-2-2-MAM"/>
    <s v="Roberto Vazquez"/>
    <d v="2012-08-02T00:00:00"/>
    <x v="6"/>
    <d v="1899-12-30T10:01:00"/>
    <d v="1899-12-30T10:45:00"/>
    <x v="36"/>
    <n v="2"/>
    <n v="2"/>
    <n v="2"/>
    <x v="1"/>
    <x v="13"/>
    <s v="La Guanera, Isla Natividad Baja California Sur"/>
    <x v="0"/>
    <n v="30.359999999999996"/>
    <n v="9.1999999999999993"/>
    <n v="29.7"/>
    <n v="9"/>
    <n v="36.629999999999995"/>
    <n v="11.1"/>
    <n v="33.164999999999999"/>
    <n v="9.9594594594594597"/>
    <x v="164"/>
    <x v="167"/>
    <n v="70.599999999999994"/>
    <n v="17"/>
    <n v="6"/>
    <x v="0"/>
    <x v="3"/>
    <x v="16"/>
    <n v="1"/>
    <n v="9"/>
    <n v="300"/>
  </r>
  <r>
    <s v="INLAGU-020812-RV-2-2-MAM"/>
    <s v="Roberto Vazquez"/>
    <d v="2012-08-02T00:00:00"/>
    <x v="6"/>
    <d v="1899-12-30T10:01:00"/>
    <d v="1899-12-30T10:45:00"/>
    <x v="36"/>
    <n v="2"/>
    <n v="2"/>
    <n v="2"/>
    <x v="1"/>
    <x v="13"/>
    <s v="La Guanera, Isla Natividad Baja California Sur"/>
    <x v="0"/>
    <n v="30.359999999999996"/>
    <n v="9.1999999999999993"/>
    <n v="29.7"/>
    <n v="9"/>
    <n v="36.629999999999995"/>
    <n v="11.1"/>
    <n v="33.164999999999999"/>
    <n v="9.9594594594594597"/>
    <x v="164"/>
    <x v="167"/>
    <n v="70.599999999999994"/>
    <n v="17"/>
    <n v="6"/>
    <x v="0"/>
    <x v="4"/>
    <x v="9"/>
    <n v="1"/>
    <n v="12"/>
    <n v="300"/>
  </r>
  <r>
    <s v="INLAGU-020812-RV-2-2-MAM"/>
    <s v="Roberto Vazquez"/>
    <d v="2012-08-02T00:00:00"/>
    <x v="6"/>
    <d v="1899-12-30T10:01:00"/>
    <d v="1899-12-30T10:45:00"/>
    <x v="36"/>
    <n v="2"/>
    <n v="2"/>
    <n v="2"/>
    <x v="1"/>
    <x v="13"/>
    <s v="La Guanera, Isla Natividad Baja California Sur"/>
    <x v="0"/>
    <n v="30.359999999999996"/>
    <n v="9.1999999999999993"/>
    <n v="29.7"/>
    <n v="9"/>
    <n v="36.629999999999995"/>
    <n v="11.1"/>
    <n v="33.164999999999999"/>
    <n v="9.9594594594594597"/>
    <x v="164"/>
    <x v="167"/>
    <n v="70.599999999999994"/>
    <n v="17"/>
    <n v="6"/>
    <x v="0"/>
    <x v="5"/>
    <x v="12"/>
    <n v="1"/>
    <n v="15"/>
    <n v="300"/>
  </r>
  <r>
    <s v="INLAGU-020812-RV-2-2-MAM"/>
    <s v="Roberto Vazquez"/>
    <d v="2012-08-02T00:00:00"/>
    <x v="6"/>
    <d v="1899-12-30T10:01:00"/>
    <d v="1899-12-30T10:45:00"/>
    <x v="36"/>
    <n v="2"/>
    <n v="2"/>
    <n v="2"/>
    <x v="1"/>
    <x v="13"/>
    <s v="La Guanera, Isla Natividad Baja California Sur"/>
    <x v="0"/>
    <n v="30.359999999999996"/>
    <n v="9.1999999999999993"/>
    <n v="29.7"/>
    <n v="9"/>
    <n v="36.629999999999995"/>
    <n v="11.1"/>
    <n v="33.164999999999999"/>
    <n v="9.9594594594594597"/>
    <x v="164"/>
    <x v="167"/>
    <n v="70.599999999999994"/>
    <n v="17"/>
    <n v="6"/>
    <x v="0"/>
    <x v="5"/>
    <x v="13"/>
    <n v="1"/>
    <n v="15"/>
    <n v="300"/>
  </r>
  <r>
    <s v="INLAGU-020812-RV-2-2-MAM"/>
    <s v="Roberto Vazquez"/>
    <d v="2012-08-02T00:00:00"/>
    <x v="6"/>
    <d v="1899-12-30T10:01:00"/>
    <d v="1899-12-30T10:45:00"/>
    <x v="36"/>
    <n v="2"/>
    <n v="2"/>
    <n v="2"/>
    <x v="1"/>
    <x v="13"/>
    <s v="La Guanera, Isla Natividad Baja California Sur"/>
    <x v="0"/>
    <n v="30.359999999999996"/>
    <n v="9.1999999999999993"/>
    <n v="29.7"/>
    <n v="9"/>
    <n v="36.629999999999995"/>
    <n v="11.1"/>
    <n v="33.164999999999999"/>
    <n v="9.9594594594594597"/>
    <x v="164"/>
    <x v="167"/>
    <n v="70.599999999999994"/>
    <n v="17"/>
    <n v="6"/>
    <x v="0"/>
    <x v="6"/>
    <x v="16"/>
    <n v="1"/>
    <n v="18"/>
    <n v="300"/>
  </r>
  <r>
    <s v="INLAGU-020812-RV-2-2-MAM"/>
    <s v="Roberto Vazquez"/>
    <d v="2012-08-02T00:00:00"/>
    <x v="6"/>
    <d v="1899-12-30T10:01:00"/>
    <d v="1899-12-30T10:45:00"/>
    <x v="36"/>
    <n v="2"/>
    <n v="2"/>
    <n v="2"/>
    <x v="1"/>
    <x v="13"/>
    <s v="La Guanera, Isla Natividad Baja California Sur"/>
    <x v="0"/>
    <n v="30.359999999999996"/>
    <n v="9.1999999999999993"/>
    <n v="29.7"/>
    <n v="9"/>
    <n v="36.629999999999995"/>
    <n v="11.1"/>
    <n v="33.164999999999999"/>
    <n v="9.9594594594594597"/>
    <x v="164"/>
    <x v="167"/>
    <n v="70.599999999999994"/>
    <n v="17"/>
    <n v="6"/>
    <x v="0"/>
    <x v="7"/>
    <x v="11"/>
    <n v="1"/>
    <n v="21"/>
    <n v="300"/>
  </r>
  <r>
    <s v="INLAGU-020812-RV-2-2-MAM"/>
    <s v="Roberto Vazquez"/>
    <d v="2012-08-02T00:00:00"/>
    <x v="6"/>
    <d v="1899-12-30T10:01:00"/>
    <d v="1899-12-30T10:45:00"/>
    <x v="36"/>
    <n v="2"/>
    <n v="2"/>
    <n v="2"/>
    <x v="1"/>
    <x v="13"/>
    <s v="La Guanera, Isla Natividad Baja California Sur"/>
    <x v="0"/>
    <n v="30.359999999999996"/>
    <n v="9.1999999999999993"/>
    <n v="29.7"/>
    <n v="9"/>
    <n v="36.629999999999995"/>
    <n v="11.1"/>
    <n v="33.164999999999999"/>
    <n v="9.9594594594594597"/>
    <x v="164"/>
    <x v="167"/>
    <n v="70.599999999999994"/>
    <n v="17"/>
    <n v="6"/>
    <x v="0"/>
    <x v="8"/>
    <x v="13"/>
    <n v="1"/>
    <n v="24"/>
    <n v="300"/>
  </r>
  <r>
    <s v="INLAGU-020812-RV-2-2-MAM"/>
    <s v="Roberto Vazquez"/>
    <d v="2012-08-02T00:00:00"/>
    <x v="6"/>
    <d v="1899-12-30T10:01:00"/>
    <d v="1899-12-30T10:45:00"/>
    <x v="36"/>
    <n v="2"/>
    <n v="2"/>
    <n v="2"/>
    <x v="1"/>
    <x v="13"/>
    <s v="La Guanera, Isla Natividad Baja California Sur"/>
    <x v="0"/>
    <n v="30.359999999999996"/>
    <n v="9.1999999999999993"/>
    <n v="29.7"/>
    <n v="9"/>
    <n v="36.629999999999995"/>
    <n v="11.1"/>
    <n v="33.164999999999999"/>
    <n v="9.9594594594594597"/>
    <x v="164"/>
    <x v="167"/>
    <n v="70.599999999999994"/>
    <n v="17"/>
    <n v="6"/>
    <x v="0"/>
    <x v="9"/>
    <x v="11"/>
    <n v="1"/>
    <n v="30"/>
    <n v="300"/>
  </r>
  <r>
    <s v="INLAGU-020812-RV-2-2-MAM"/>
    <s v="Roberto Vazquez"/>
    <d v="2012-08-02T00:00:00"/>
    <x v="6"/>
    <d v="1899-12-30T10:01:00"/>
    <d v="1899-12-30T10:45:00"/>
    <x v="36"/>
    <n v="2"/>
    <n v="2"/>
    <n v="2"/>
    <x v="1"/>
    <x v="13"/>
    <s v="La Guanera, Isla Natividad Baja California Sur"/>
    <x v="0"/>
    <n v="30.359999999999996"/>
    <n v="9.1999999999999993"/>
    <n v="29.7"/>
    <n v="9"/>
    <n v="36.629999999999995"/>
    <n v="11.1"/>
    <n v="33.164999999999999"/>
    <n v="9.9594594594594597"/>
    <x v="164"/>
    <x v="167"/>
    <n v="70.599999999999994"/>
    <n v="17"/>
    <n v="6"/>
    <x v="0"/>
    <x v="9"/>
    <x v="16"/>
    <n v="1"/>
    <n v="30"/>
    <n v="300"/>
  </r>
  <r>
    <s v="INLAGU-020812-RV-2-2-MAM"/>
    <s v="Roberto Vazquez"/>
    <d v="2012-08-02T00:00:00"/>
    <x v="6"/>
    <d v="1899-12-30T10:01:00"/>
    <d v="1899-12-30T10:45:00"/>
    <x v="36"/>
    <n v="2"/>
    <n v="2"/>
    <n v="2"/>
    <x v="1"/>
    <x v="13"/>
    <s v="La Guanera, Isla Natividad Baja California Sur"/>
    <x v="0"/>
    <n v="30.359999999999996"/>
    <n v="9.1999999999999993"/>
    <n v="29.7"/>
    <n v="9"/>
    <n v="36.629999999999995"/>
    <n v="11.1"/>
    <n v="33.164999999999999"/>
    <n v="9.9594594594594597"/>
    <x v="164"/>
    <x v="167"/>
    <n v="70.599999999999994"/>
    <n v="17"/>
    <n v="6"/>
    <x v="0"/>
    <x v="9"/>
    <x v="16"/>
    <n v="1"/>
    <n v="30"/>
    <n v="300"/>
  </r>
  <r>
    <s v="INLAGU-020812-RV-2-2-MAM"/>
    <s v="Roberto Vazquez"/>
    <d v="2012-08-02T00:00:00"/>
    <x v="6"/>
    <d v="1899-12-30T10:01:00"/>
    <d v="1899-12-30T10:45:00"/>
    <x v="36"/>
    <n v="2"/>
    <n v="2"/>
    <n v="2"/>
    <x v="1"/>
    <x v="13"/>
    <s v="La Guanera, Isla Natividad Baja California Sur"/>
    <x v="0"/>
    <n v="30.359999999999996"/>
    <n v="9.1999999999999993"/>
    <n v="29.7"/>
    <n v="9"/>
    <n v="36.629999999999995"/>
    <n v="11.1"/>
    <n v="33.164999999999999"/>
    <n v="9.9594594594594597"/>
    <x v="164"/>
    <x v="167"/>
    <n v="70.599999999999994"/>
    <n v="17"/>
    <n v="6"/>
    <x v="0"/>
    <x v="9"/>
    <x v="14"/>
    <n v="1"/>
    <n v="30"/>
    <n v="300"/>
  </r>
  <r>
    <s v="INLAGU-020812-RV-2-2-MAM"/>
    <s v="Roberto Vazquez"/>
    <d v="2012-08-02T00:00:00"/>
    <x v="6"/>
    <d v="1899-12-30T10:01:00"/>
    <d v="1899-12-30T10:45:00"/>
    <x v="36"/>
    <n v="2"/>
    <n v="2"/>
    <n v="2"/>
    <x v="1"/>
    <x v="13"/>
    <s v="La Guanera, Isla Natividad Baja California Sur"/>
    <x v="0"/>
    <n v="30.359999999999996"/>
    <n v="9.1999999999999993"/>
    <n v="29.7"/>
    <n v="9"/>
    <n v="36.629999999999995"/>
    <n v="11.1"/>
    <n v="33.164999999999999"/>
    <n v="9.9594594594594597"/>
    <x v="164"/>
    <x v="167"/>
    <n v="70.599999999999994"/>
    <n v="17"/>
    <n v="6"/>
    <x v="0"/>
    <x v="10"/>
    <x v="14"/>
    <n v="1"/>
    <n v="32"/>
    <n v="300"/>
  </r>
  <r>
    <s v="INLAGU-020812-RV-2-2-MAM"/>
    <s v="Roberto Vazquez"/>
    <d v="2012-08-02T00:00:00"/>
    <x v="6"/>
    <d v="1899-12-30T10:01:00"/>
    <d v="1899-12-30T10:45:00"/>
    <x v="36"/>
    <n v="2"/>
    <n v="2"/>
    <n v="2"/>
    <x v="1"/>
    <x v="13"/>
    <s v="La Guanera, Isla Natividad Baja California Sur"/>
    <x v="0"/>
    <n v="30.359999999999996"/>
    <n v="9.1999999999999993"/>
    <n v="29.7"/>
    <n v="9"/>
    <n v="36.629999999999995"/>
    <n v="11.1"/>
    <n v="33.164999999999999"/>
    <n v="9.9594594594594597"/>
    <x v="164"/>
    <x v="167"/>
    <n v="70.599999999999994"/>
    <n v="17"/>
    <n v="6"/>
    <x v="0"/>
    <x v="11"/>
    <x v="12"/>
    <n v="1"/>
    <n v="36"/>
    <n v="300"/>
  </r>
  <r>
    <s v="INLAGU-020812-RV-2-2-MAM"/>
    <s v="Roberto Vazquez"/>
    <d v="2012-08-02T00:00:00"/>
    <x v="6"/>
    <d v="1899-12-30T10:01:00"/>
    <d v="1899-12-30T10:45:00"/>
    <x v="36"/>
    <n v="2"/>
    <n v="2"/>
    <n v="2"/>
    <x v="1"/>
    <x v="13"/>
    <s v="La Guanera, Isla Natividad Baja California Sur"/>
    <x v="0"/>
    <n v="30.359999999999996"/>
    <n v="9.1999999999999993"/>
    <n v="29.7"/>
    <n v="9"/>
    <n v="36.629999999999995"/>
    <n v="11.1"/>
    <n v="33.164999999999999"/>
    <n v="9.9594594594594597"/>
    <x v="164"/>
    <x v="167"/>
    <n v="70.599999999999994"/>
    <n v="17"/>
    <n v="6"/>
    <x v="0"/>
    <x v="12"/>
    <x v="16"/>
    <n v="1"/>
    <n v="38"/>
    <n v="300"/>
  </r>
  <r>
    <s v="INLAGU-020812-RV-2-2-MAM"/>
    <s v="Roberto Vazquez"/>
    <d v="2012-08-02T00:00:00"/>
    <x v="6"/>
    <d v="1899-12-30T10:01:00"/>
    <d v="1899-12-30T10:45:00"/>
    <x v="36"/>
    <n v="2"/>
    <n v="2"/>
    <n v="2"/>
    <x v="1"/>
    <x v="13"/>
    <s v="La Guanera, Isla Natividad Baja California Sur"/>
    <x v="0"/>
    <n v="30.359999999999996"/>
    <n v="9.1999999999999993"/>
    <n v="29.7"/>
    <n v="9"/>
    <n v="36.629999999999995"/>
    <n v="11.1"/>
    <n v="33.164999999999999"/>
    <n v="9.9594594594594597"/>
    <x v="164"/>
    <x v="167"/>
    <n v="70.599999999999994"/>
    <n v="17"/>
    <n v="6"/>
    <x v="0"/>
    <x v="1"/>
    <x v="3"/>
    <n v="1"/>
    <n v="5"/>
    <n v="300"/>
  </r>
  <r>
    <s v="INLAGU-020812-JC-3-3-MAM"/>
    <s v="Jhonatan Castro"/>
    <d v="2012-08-02T00:00:00"/>
    <x v="6"/>
    <d v="1899-12-30T09:01:00"/>
    <d v="1899-12-30T09:40:00"/>
    <x v="31"/>
    <n v="2"/>
    <n v="1"/>
    <n v="3"/>
    <x v="2"/>
    <x v="13"/>
    <s v="La Guanera, Isla Natividad Baja California Sur"/>
    <x v="0"/>
    <n v="45.209999999999994"/>
    <n v="13.7"/>
    <n v="45.87"/>
    <n v="13.9"/>
    <n v="45.87"/>
    <n v="13.9"/>
    <n v="45.87"/>
    <n v="13.774774774774773"/>
    <x v="165"/>
    <x v="168"/>
    <n v="69.5"/>
    <n v="15.9"/>
    <n v="15"/>
    <x v="0"/>
    <x v="1"/>
    <x v="7"/>
    <n v="1"/>
    <n v="5"/>
    <n v="120"/>
  </r>
  <r>
    <s v="INLAGU-020812-JC-3-3-MAM"/>
    <s v="Jhonatan Castro"/>
    <d v="2012-08-02T00:00:00"/>
    <x v="6"/>
    <d v="1899-12-30T09:01:00"/>
    <d v="1899-12-30T09:40:00"/>
    <x v="31"/>
    <n v="2"/>
    <n v="1"/>
    <n v="3"/>
    <x v="2"/>
    <x v="13"/>
    <s v="La Guanera, Isla Natividad Baja California Sur"/>
    <x v="0"/>
    <n v="45.209999999999994"/>
    <n v="13.7"/>
    <n v="45.87"/>
    <n v="13.9"/>
    <n v="45.87"/>
    <n v="13.9"/>
    <n v="45.87"/>
    <n v="13.774774774774773"/>
    <x v="165"/>
    <x v="168"/>
    <n v="69.5"/>
    <n v="15.9"/>
    <n v="15"/>
    <x v="0"/>
    <x v="1"/>
    <x v="11"/>
    <n v="1"/>
    <n v="5"/>
    <n v="120"/>
  </r>
  <r>
    <s v="INLAGU-020812-JC-3-3-MAM"/>
    <s v="Jhonatan Castro"/>
    <d v="2012-08-02T00:00:00"/>
    <x v="6"/>
    <d v="1899-12-30T09:01:00"/>
    <d v="1899-12-30T09:40:00"/>
    <x v="31"/>
    <n v="2"/>
    <n v="1"/>
    <n v="3"/>
    <x v="2"/>
    <x v="13"/>
    <s v="La Guanera, Isla Natividad Baja California Sur"/>
    <x v="0"/>
    <n v="45.209999999999994"/>
    <n v="13.7"/>
    <n v="45.87"/>
    <n v="13.9"/>
    <n v="45.87"/>
    <n v="13.9"/>
    <n v="45.87"/>
    <n v="13.774774774774773"/>
    <x v="165"/>
    <x v="168"/>
    <n v="69.5"/>
    <n v="15.9"/>
    <n v="15"/>
    <x v="0"/>
    <x v="2"/>
    <x v="9"/>
    <n v="1"/>
    <n v="13"/>
    <n v="120"/>
  </r>
  <r>
    <s v="INLAGU-020812-JC-3-3-MAM"/>
    <s v="Jhonatan Castro"/>
    <d v="2012-08-02T00:00:00"/>
    <x v="6"/>
    <d v="1899-12-30T09:01:00"/>
    <d v="1899-12-30T09:40:00"/>
    <x v="31"/>
    <n v="2"/>
    <n v="1"/>
    <n v="3"/>
    <x v="2"/>
    <x v="13"/>
    <s v="La Guanera, Isla Natividad Baja California Sur"/>
    <x v="0"/>
    <n v="45.209999999999994"/>
    <n v="13.7"/>
    <n v="45.87"/>
    <n v="13.9"/>
    <n v="45.87"/>
    <n v="13.9"/>
    <n v="45.87"/>
    <n v="13.774774774774773"/>
    <x v="165"/>
    <x v="168"/>
    <n v="69.5"/>
    <n v="15.9"/>
    <n v="15"/>
    <x v="0"/>
    <x v="3"/>
    <x v="16"/>
    <n v="1"/>
    <n v="14"/>
    <n v="120"/>
  </r>
  <r>
    <s v="INLAGU-020812-JC-3-3-MAM"/>
    <s v="Jhonatan Castro"/>
    <d v="2012-08-02T00:00:00"/>
    <x v="6"/>
    <d v="1899-12-30T09:01:00"/>
    <d v="1899-12-30T09:40:00"/>
    <x v="31"/>
    <n v="2"/>
    <n v="1"/>
    <n v="3"/>
    <x v="2"/>
    <x v="13"/>
    <s v="La Guanera, Isla Natividad Baja California Sur"/>
    <x v="0"/>
    <n v="45.209999999999994"/>
    <n v="13.7"/>
    <n v="45.87"/>
    <n v="13.9"/>
    <n v="45.87"/>
    <n v="13.9"/>
    <n v="45.87"/>
    <n v="13.774774774774773"/>
    <x v="165"/>
    <x v="168"/>
    <n v="69.5"/>
    <n v="15.9"/>
    <n v="15"/>
    <x v="0"/>
    <x v="4"/>
    <x v="16"/>
    <n v="1"/>
    <n v="17"/>
    <n v="120"/>
  </r>
  <r>
    <s v="INLAGU-020812-JC-3-3-MAM"/>
    <s v="Jhonatan Castro"/>
    <d v="2012-08-02T00:00:00"/>
    <x v="6"/>
    <d v="1899-12-30T09:01:00"/>
    <d v="1899-12-30T09:40:00"/>
    <x v="31"/>
    <n v="2"/>
    <n v="1"/>
    <n v="3"/>
    <x v="2"/>
    <x v="13"/>
    <s v="La Guanera, Isla Natividad Baja California Sur"/>
    <x v="0"/>
    <n v="45.209999999999994"/>
    <n v="13.7"/>
    <n v="45.87"/>
    <n v="13.9"/>
    <n v="45.87"/>
    <n v="13.9"/>
    <n v="45.87"/>
    <n v="13.774774774774773"/>
    <x v="165"/>
    <x v="168"/>
    <n v="69.5"/>
    <n v="15.9"/>
    <n v="15"/>
    <x v="0"/>
    <x v="4"/>
    <x v="18"/>
    <n v="1"/>
    <n v="17"/>
    <n v="120"/>
  </r>
  <r>
    <s v="INLAGU-020812-JC-3-3-MAM"/>
    <s v="Jhonatan Castro"/>
    <d v="2012-08-02T00:00:00"/>
    <x v="6"/>
    <d v="1899-12-30T09:01:00"/>
    <d v="1899-12-30T09:40:00"/>
    <x v="31"/>
    <n v="2"/>
    <n v="1"/>
    <n v="3"/>
    <x v="2"/>
    <x v="13"/>
    <s v="La Guanera, Isla Natividad Baja California Sur"/>
    <x v="0"/>
    <n v="45.209999999999994"/>
    <n v="13.7"/>
    <n v="45.87"/>
    <n v="13.9"/>
    <n v="45.87"/>
    <n v="13.9"/>
    <n v="45.87"/>
    <n v="13.774774774774773"/>
    <x v="165"/>
    <x v="168"/>
    <n v="69.5"/>
    <n v="15.9"/>
    <n v="15"/>
    <x v="0"/>
    <x v="5"/>
    <x v="11"/>
    <n v="1"/>
    <n v="19"/>
    <n v="120"/>
  </r>
  <r>
    <s v="INLAGU-020812-JC-3-3-MAM"/>
    <s v="Jhonatan Castro"/>
    <d v="2012-08-02T00:00:00"/>
    <x v="6"/>
    <d v="1899-12-30T09:01:00"/>
    <d v="1899-12-30T09:40:00"/>
    <x v="31"/>
    <n v="2"/>
    <n v="1"/>
    <n v="3"/>
    <x v="2"/>
    <x v="13"/>
    <s v="La Guanera, Isla Natividad Baja California Sur"/>
    <x v="0"/>
    <n v="45.209999999999994"/>
    <n v="13.7"/>
    <n v="45.87"/>
    <n v="13.9"/>
    <n v="45.87"/>
    <n v="13.9"/>
    <n v="45.87"/>
    <n v="13.774774774774773"/>
    <x v="165"/>
    <x v="168"/>
    <n v="69.5"/>
    <n v="15.9"/>
    <n v="15"/>
    <x v="0"/>
    <x v="6"/>
    <x v="14"/>
    <n v="1"/>
    <n v="20"/>
    <n v="120"/>
  </r>
  <r>
    <s v="INLAGU-020812-JC-3-3-MAM"/>
    <s v="Jhonatan Castro"/>
    <d v="2012-08-02T00:00:00"/>
    <x v="6"/>
    <d v="1899-12-30T09:01:00"/>
    <d v="1899-12-30T09:40:00"/>
    <x v="31"/>
    <n v="2"/>
    <n v="1"/>
    <n v="3"/>
    <x v="2"/>
    <x v="13"/>
    <s v="La Guanera, Isla Natividad Baja California Sur"/>
    <x v="0"/>
    <n v="45.209999999999994"/>
    <n v="13.7"/>
    <n v="45.87"/>
    <n v="13.9"/>
    <n v="45.87"/>
    <n v="13.9"/>
    <n v="45.87"/>
    <n v="13.774774774774773"/>
    <x v="165"/>
    <x v="168"/>
    <n v="69.5"/>
    <n v="15.9"/>
    <n v="15"/>
    <x v="0"/>
    <x v="6"/>
    <x v="17"/>
    <n v="1"/>
    <n v="20"/>
    <n v="120"/>
  </r>
  <r>
    <s v="INLAGU-020812-JC-3-3-MAM"/>
    <s v="Jhonatan Castro"/>
    <d v="2012-08-02T00:00:00"/>
    <x v="6"/>
    <d v="1899-12-30T09:01:00"/>
    <d v="1899-12-30T09:40:00"/>
    <x v="31"/>
    <n v="2"/>
    <n v="1"/>
    <n v="3"/>
    <x v="2"/>
    <x v="13"/>
    <s v="La Guanera, Isla Natividad Baja California Sur"/>
    <x v="0"/>
    <n v="45.209999999999994"/>
    <n v="13.7"/>
    <n v="45.87"/>
    <n v="13.9"/>
    <n v="45.87"/>
    <n v="13.9"/>
    <n v="45.87"/>
    <n v="13.774774774774773"/>
    <x v="165"/>
    <x v="168"/>
    <n v="69.5"/>
    <n v="15.9"/>
    <n v="15"/>
    <x v="0"/>
    <x v="7"/>
    <x v="8"/>
    <n v="1"/>
    <n v="23"/>
    <n v="120"/>
  </r>
  <r>
    <s v="INLAGU-020812-JC-3-3-MAM"/>
    <s v="Jhonatan Castro"/>
    <d v="2012-08-02T00:00:00"/>
    <x v="6"/>
    <d v="1899-12-30T09:01:00"/>
    <d v="1899-12-30T09:40:00"/>
    <x v="31"/>
    <n v="2"/>
    <n v="1"/>
    <n v="3"/>
    <x v="2"/>
    <x v="13"/>
    <s v="La Guanera, Isla Natividad Baja California Sur"/>
    <x v="0"/>
    <n v="45.209999999999994"/>
    <n v="13.7"/>
    <n v="45.87"/>
    <n v="13.9"/>
    <n v="45.87"/>
    <n v="13.9"/>
    <n v="45.87"/>
    <n v="13.774774774774773"/>
    <x v="165"/>
    <x v="168"/>
    <n v="69.5"/>
    <n v="15.9"/>
    <n v="15"/>
    <x v="0"/>
    <x v="8"/>
    <x v="10"/>
    <n v="1"/>
    <n v="25"/>
    <n v="120"/>
  </r>
  <r>
    <s v="INLAGU-020812-JC-3-3-MAM"/>
    <s v="Jhonatan Castro"/>
    <d v="2012-08-02T00:00:00"/>
    <x v="6"/>
    <d v="1899-12-30T09:01:00"/>
    <d v="1899-12-30T09:40:00"/>
    <x v="31"/>
    <n v="2"/>
    <n v="1"/>
    <n v="3"/>
    <x v="2"/>
    <x v="13"/>
    <s v="La Guanera, Isla Natividad Baja California Sur"/>
    <x v="0"/>
    <n v="45.209999999999994"/>
    <n v="13.7"/>
    <n v="45.87"/>
    <n v="13.9"/>
    <n v="45.87"/>
    <n v="13.9"/>
    <n v="45.87"/>
    <n v="13.774774774774773"/>
    <x v="165"/>
    <x v="168"/>
    <n v="69.5"/>
    <n v="15.9"/>
    <n v="15"/>
    <x v="0"/>
    <x v="9"/>
    <x v="7"/>
    <n v="1"/>
    <n v="26"/>
    <n v="120"/>
  </r>
  <r>
    <s v="INLAGU-020812-JC-3-3-MAM"/>
    <s v="Jhonatan Castro"/>
    <d v="2012-08-02T00:00:00"/>
    <x v="6"/>
    <d v="1899-12-30T09:01:00"/>
    <d v="1899-12-30T09:40:00"/>
    <x v="31"/>
    <n v="2"/>
    <n v="1"/>
    <n v="3"/>
    <x v="2"/>
    <x v="13"/>
    <s v="La Guanera, Isla Natividad Baja California Sur"/>
    <x v="0"/>
    <n v="45.209999999999994"/>
    <n v="13.7"/>
    <n v="45.87"/>
    <n v="13.9"/>
    <n v="45.87"/>
    <n v="13.9"/>
    <n v="45.87"/>
    <n v="13.774774774774773"/>
    <x v="165"/>
    <x v="168"/>
    <n v="69.5"/>
    <n v="15.9"/>
    <n v="15"/>
    <x v="0"/>
    <x v="9"/>
    <x v="16"/>
    <n v="1"/>
    <n v="26"/>
    <n v="120"/>
  </r>
  <r>
    <s v="INLAGU-020812-JC-3-3-MAM"/>
    <s v="Jhonatan Castro"/>
    <d v="2012-08-02T00:00:00"/>
    <x v="6"/>
    <d v="1899-12-30T09:01:00"/>
    <d v="1899-12-30T09:40:00"/>
    <x v="31"/>
    <n v="2"/>
    <n v="1"/>
    <n v="3"/>
    <x v="2"/>
    <x v="13"/>
    <s v="La Guanera, Isla Natividad Baja California Sur"/>
    <x v="0"/>
    <n v="45.209999999999994"/>
    <n v="13.7"/>
    <n v="45.87"/>
    <n v="13.9"/>
    <n v="45.87"/>
    <n v="13.9"/>
    <n v="45.87"/>
    <n v="13.774774774774773"/>
    <x v="165"/>
    <x v="168"/>
    <n v="69.5"/>
    <n v="15.9"/>
    <n v="15"/>
    <x v="0"/>
    <x v="9"/>
    <x v="17"/>
    <n v="1"/>
    <n v="26"/>
    <n v="120"/>
  </r>
  <r>
    <s v="INLAGU-020812-JC-3-3-MAM"/>
    <s v="Jhonatan Castro"/>
    <d v="2012-08-02T00:00:00"/>
    <x v="6"/>
    <d v="1899-12-30T09:01:00"/>
    <d v="1899-12-30T09:40:00"/>
    <x v="31"/>
    <n v="2"/>
    <n v="1"/>
    <n v="3"/>
    <x v="2"/>
    <x v="13"/>
    <s v="La Guanera, Isla Natividad Baja California Sur"/>
    <x v="0"/>
    <n v="45.209999999999994"/>
    <n v="13.7"/>
    <n v="45.87"/>
    <n v="13.9"/>
    <n v="45.87"/>
    <n v="13.9"/>
    <n v="45.87"/>
    <n v="13.774774774774773"/>
    <x v="165"/>
    <x v="168"/>
    <n v="69.5"/>
    <n v="15.9"/>
    <n v="15"/>
    <x v="0"/>
    <x v="9"/>
    <x v="18"/>
    <n v="1"/>
    <n v="26"/>
    <n v="120"/>
  </r>
  <r>
    <s v="INLAGU-020812-JC-3-3-MAM"/>
    <s v="Jhonatan Castro"/>
    <d v="2012-08-02T00:00:00"/>
    <x v="6"/>
    <d v="1899-12-30T09:01:00"/>
    <d v="1899-12-30T09:40:00"/>
    <x v="31"/>
    <n v="2"/>
    <n v="1"/>
    <n v="3"/>
    <x v="2"/>
    <x v="13"/>
    <s v="La Guanera, Isla Natividad Baja California Sur"/>
    <x v="0"/>
    <n v="45.209999999999994"/>
    <n v="13.7"/>
    <n v="45.87"/>
    <n v="13.9"/>
    <n v="45.87"/>
    <n v="13.9"/>
    <n v="45.87"/>
    <n v="13.774774774774773"/>
    <x v="165"/>
    <x v="168"/>
    <n v="69.5"/>
    <n v="15.9"/>
    <n v="15"/>
    <x v="0"/>
    <x v="10"/>
    <x v="16"/>
    <n v="1"/>
    <n v="29"/>
    <n v="120"/>
  </r>
  <r>
    <s v="INLAGU-020812-JC-3-3-MAM"/>
    <s v="Jhonatan Castro"/>
    <d v="2012-08-02T00:00:00"/>
    <x v="6"/>
    <d v="1899-12-30T09:01:00"/>
    <d v="1899-12-30T09:40:00"/>
    <x v="31"/>
    <n v="2"/>
    <n v="1"/>
    <n v="3"/>
    <x v="2"/>
    <x v="13"/>
    <s v="La Guanera, Isla Natividad Baja California Sur"/>
    <x v="0"/>
    <n v="45.209999999999994"/>
    <n v="13.7"/>
    <n v="45.87"/>
    <n v="13.9"/>
    <n v="45.87"/>
    <n v="13.9"/>
    <n v="45.87"/>
    <n v="13.774774774774773"/>
    <x v="165"/>
    <x v="168"/>
    <n v="69.5"/>
    <n v="15.9"/>
    <n v="15"/>
    <x v="0"/>
    <x v="10"/>
    <x v="17"/>
    <n v="1"/>
    <n v="29"/>
    <n v="120"/>
  </r>
  <r>
    <s v="INLAGU-020812-JC-3-3-MAM"/>
    <s v="Jhonatan Castro"/>
    <d v="2012-08-02T00:00:00"/>
    <x v="6"/>
    <d v="1899-12-30T09:01:00"/>
    <d v="1899-12-30T09:40:00"/>
    <x v="31"/>
    <n v="2"/>
    <n v="1"/>
    <n v="3"/>
    <x v="2"/>
    <x v="13"/>
    <s v="La Guanera, Isla Natividad Baja California Sur"/>
    <x v="0"/>
    <n v="45.209999999999994"/>
    <n v="13.7"/>
    <n v="45.87"/>
    <n v="13.9"/>
    <n v="45.87"/>
    <n v="13.9"/>
    <n v="45.87"/>
    <n v="13.774774774774773"/>
    <x v="165"/>
    <x v="168"/>
    <n v="69.5"/>
    <n v="15.9"/>
    <n v="15"/>
    <x v="0"/>
    <x v="10"/>
    <x v="19"/>
    <n v="1"/>
    <n v="29"/>
    <n v="120"/>
  </r>
  <r>
    <s v="INLAGU-020812-JC-3-3-MAM"/>
    <s v="Jhonatan Castro"/>
    <d v="2012-08-02T00:00:00"/>
    <x v="6"/>
    <d v="1899-12-30T09:01:00"/>
    <d v="1899-12-30T09:40:00"/>
    <x v="31"/>
    <n v="2"/>
    <n v="1"/>
    <n v="3"/>
    <x v="2"/>
    <x v="13"/>
    <s v="La Guanera, Isla Natividad Baja California Sur"/>
    <x v="0"/>
    <n v="45.209999999999994"/>
    <n v="13.7"/>
    <n v="45.87"/>
    <n v="13.9"/>
    <n v="45.87"/>
    <n v="13.9"/>
    <n v="45.87"/>
    <n v="13.774774774774773"/>
    <x v="165"/>
    <x v="168"/>
    <n v="69.5"/>
    <n v="15.9"/>
    <n v="15"/>
    <x v="0"/>
    <x v="11"/>
    <x v="24"/>
    <n v="1"/>
    <n v="32"/>
    <n v="120"/>
  </r>
  <r>
    <s v="INLAGU-020812-JC-3-3-MAM"/>
    <s v="Jhonatan Castro"/>
    <d v="2012-08-02T00:00:00"/>
    <x v="6"/>
    <d v="1899-12-30T09:01:00"/>
    <d v="1899-12-30T09:40:00"/>
    <x v="31"/>
    <n v="2"/>
    <n v="1"/>
    <n v="3"/>
    <x v="2"/>
    <x v="13"/>
    <s v="La Guanera, Isla Natividad Baja California Sur"/>
    <x v="0"/>
    <n v="45.209999999999994"/>
    <n v="13.7"/>
    <n v="45.87"/>
    <n v="13.9"/>
    <n v="45.87"/>
    <n v="13.9"/>
    <n v="45.87"/>
    <n v="13.774774774774773"/>
    <x v="165"/>
    <x v="168"/>
    <n v="69.5"/>
    <n v="15.9"/>
    <n v="15"/>
    <x v="0"/>
    <x v="11"/>
    <x v="19"/>
    <n v="1"/>
    <n v="32"/>
    <n v="120"/>
  </r>
  <r>
    <s v="INLAGU-020812-JC-3-3-MAM"/>
    <s v="Jhonatan Castro"/>
    <d v="2012-08-02T00:00:00"/>
    <x v="6"/>
    <d v="1899-12-30T09:01:00"/>
    <d v="1899-12-30T09:40:00"/>
    <x v="31"/>
    <n v="2"/>
    <n v="1"/>
    <n v="3"/>
    <x v="2"/>
    <x v="13"/>
    <s v="La Guanera, Isla Natividad Baja California Sur"/>
    <x v="0"/>
    <n v="45.209999999999994"/>
    <n v="13.7"/>
    <n v="45.87"/>
    <n v="13.9"/>
    <n v="45.87"/>
    <n v="13.9"/>
    <n v="45.87"/>
    <n v="13.774774774774773"/>
    <x v="165"/>
    <x v="168"/>
    <n v="69.5"/>
    <n v="15.9"/>
    <n v="15"/>
    <x v="0"/>
    <x v="12"/>
    <x v="14"/>
    <n v="1"/>
    <n v="38"/>
    <n v="120"/>
  </r>
  <r>
    <s v="INLAGU-020812-JC-3-3-MAM"/>
    <s v="Jhonatan Castro"/>
    <d v="2012-08-02T00:00:00"/>
    <x v="6"/>
    <d v="1899-12-30T09:01:00"/>
    <d v="1899-12-30T09:40:00"/>
    <x v="31"/>
    <n v="2"/>
    <n v="1"/>
    <n v="3"/>
    <x v="2"/>
    <x v="13"/>
    <s v="La Guanera, Isla Natividad Baja California Sur"/>
    <x v="0"/>
    <n v="45.209999999999994"/>
    <n v="13.7"/>
    <n v="45.87"/>
    <n v="13.9"/>
    <n v="45.87"/>
    <n v="13.9"/>
    <n v="45.87"/>
    <n v="13.774774774774773"/>
    <x v="165"/>
    <x v="168"/>
    <n v="69.5"/>
    <n v="15.9"/>
    <n v="15"/>
    <x v="0"/>
    <x v="12"/>
    <x v="25"/>
    <n v="1"/>
    <n v="38"/>
    <n v="120"/>
  </r>
  <r>
    <s v="INLAGU-020812-JC-3-3-MAM"/>
    <s v="Jhonatan Castro"/>
    <d v="2012-08-02T00:00:00"/>
    <x v="6"/>
    <d v="1899-12-30T09:01:00"/>
    <d v="1899-12-30T09:40:00"/>
    <x v="31"/>
    <n v="2"/>
    <n v="1"/>
    <n v="3"/>
    <x v="2"/>
    <x v="13"/>
    <s v="La Guanera, Isla Natividad Baja California Sur"/>
    <x v="0"/>
    <n v="45.209999999999994"/>
    <n v="13.7"/>
    <n v="45.87"/>
    <n v="13.9"/>
    <n v="45.87"/>
    <n v="13.9"/>
    <n v="45.87"/>
    <n v="13.774774774774773"/>
    <x v="165"/>
    <x v="168"/>
    <n v="69.5"/>
    <n v="15.9"/>
    <n v="15"/>
    <x v="0"/>
    <x v="1"/>
    <x v="2"/>
    <n v="1"/>
    <n v="3"/>
    <n v="120"/>
  </r>
  <r>
    <s v="INLAGU-020812-JF-4-4-MAM"/>
    <s v="Jesus Flores"/>
    <d v="2012-08-02T00:00:00"/>
    <x v="6"/>
    <d v="1899-12-30T09:01:00"/>
    <d v="1899-12-30T09:32:00"/>
    <x v="32"/>
    <n v="2"/>
    <n v="1"/>
    <n v="4"/>
    <x v="3"/>
    <x v="13"/>
    <s v="La Guanera, Isla Natividad Baja California Sur"/>
    <x v="0"/>
    <n v="38.609999999999992"/>
    <n v="11.7"/>
    <n v="36.299999999999997"/>
    <n v="11"/>
    <n v="38.609999999999992"/>
    <n v="11.7"/>
    <n v="37.454999999999998"/>
    <n v="11.247747747747747"/>
    <x v="166"/>
    <x v="169"/>
    <n v="69.5"/>
    <n v="15.9"/>
    <n v="9"/>
    <x v="0"/>
    <x v="1"/>
    <x v="5"/>
    <n v="1"/>
    <n v="3"/>
    <n v="180"/>
  </r>
  <r>
    <s v="INLAGU-020812-JF-4-4-MAM"/>
    <s v="Jesus Flores"/>
    <d v="2012-08-02T00:00:00"/>
    <x v="6"/>
    <d v="1899-12-30T09:01:00"/>
    <d v="1899-12-30T09:32:00"/>
    <x v="32"/>
    <n v="2"/>
    <n v="1"/>
    <n v="4"/>
    <x v="3"/>
    <x v="13"/>
    <s v="La Guanera, Isla Natividad Baja California Sur"/>
    <x v="0"/>
    <n v="38.609999999999992"/>
    <n v="11.7"/>
    <n v="36.299999999999997"/>
    <n v="11"/>
    <n v="38.609999999999992"/>
    <n v="11.7"/>
    <n v="37.454999999999998"/>
    <n v="11.247747747747747"/>
    <x v="166"/>
    <x v="169"/>
    <n v="69.5"/>
    <n v="15.9"/>
    <n v="9"/>
    <x v="0"/>
    <x v="1"/>
    <x v="5"/>
    <n v="1"/>
    <n v="3"/>
    <n v="180"/>
  </r>
  <r>
    <s v="INLAGU-020812-JF-4-4-MAM"/>
    <s v="Jesus Flores"/>
    <d v="2012-08-02T00:00:00"/>
    <x v="6"/>
    <d v="1899-12-30T09:01:00"/>
    <d v="1899-12-30T09:32:00"/>
    <x v="32"/>
    <n v="2"/>
    <n v="1"/>
    <n v="4"/>
    <x v="3"/>
    <x v="13"/>
    <s v="La Guanera, Isla Natividad Baja California Sur"/>
    <x v="0"/>
    <n v="38.609999999999992"/>
    <n v="11.7"/>
    <n v="36.299999999999997"/>
    <n v="11"/>
    <n v="38.609999999999992"/>
    <n v="11.7"/>
    <n v="37.454999999999998"/>
    <n v="11.247747747747747"/>
    <x v="166"/>
    <x v="169"/>
    <n v="69.5"/>
    <n v="15.9"/>
    <n v="9"/>
    <x v="0"/>
    <x v="1"/>
    <x v="6"/>
    <n v="1"/>
    <n v="3"/>
    <n v="180"/>
  </r>
  <r>
    <s v="INLAGU-020812-JF-4-4-MAM"/>
    <s v="Jesus Flores"/>
    <d v="2012-08-02T00:00:00"/>
    <x v="6"/>
    <d v="1899-12-30T09:01:00"/>
    <d v="1899-12-30T09:32:00"/>
    <x v="32"/>
    <n v="2"/>
    <n v="1"/>
    <n v="4"/>
    <x v="3"/>
    <x v="13"/>
    <s v="La Guanera, Isla Natividad Baja California Sur"/>
    <x v="0"/>
    <n v="38.609999999999992"/>
    <n v="11.7"/>
    <n v="36.299999999999997"/>
    <n v="11"/>
    <n v="38.609999999999992"/>
    <n v="11.7"/>
    <n v="37.454999999999998"/>
    <n v="11.247747747747747"/>
    <x v="166"/>
    <x v="169"/>
    <n v="69.5"/>
    <n v="15.9"/>
    <n v="9"/>
    <x v="0"/>
    <x v="2"/>
    <x v="6"/>
    <n v="1"/>
    <n v="11"/>
    <n v="180"/>
  </r>
  <r>
    <s v="INLAGU-020812-JF-4-4-MAM"/>
    <s v="Jesus Flores"/>
    <d v="2012-08-02T00:00:00"/>
    <x v="6"/>
    <d v="1899-12-30T09:01:00"/>
    <d v="1899-12-30T09:32:00"/>
    <x v="32"/>
    <n v="2"/>
    <n v="1"/>
    <n v="4"/>
    <x v="3"/>
    <x v="13"/>
    <s v="La Guanera, Isla Natividad Baja California Sur"/>
    <x v="0"/>
    <n v="38.609999999999992"/>
    <n v="11.7"/>
    <n v="36.299999999999997"/>
    <n v="11"/>
    <n v="38.609999999999992"/>
    <n v="11.7"/>
    <n v="37.454999999999998"/>
    <n v="11.247747747747747"/>
    <x v="166"/>
    <x v="169"/>
    <n v="69.5"/>
    <n v="15.9"/>
    <n v="9"/>
    <x v="0"/>
    <x v="2"/>
    <x v="6"/>
    <n v="1"/>
    <n v="11"/>
    <n v="180"/>
  </r>
  <r>
    <s v="INLAGU-020812-JF-4-4-MAM"/>
    <s v="Jesus Flores"/>
    <d v="2012-08-02T00:00:00"/>
    <x v="6"/>
    <d v="1899-12-30T09:01:00"/>
    <d v="1899-12-30T09:32:00"/>
    <x v="32"/>
    <n v="2"/>
    <n v="1"/>
    <n v="4"/>
    <x v="3"/>
    <x v="13"/>
    <s v="La Guanera, Isla Natividad Baja California Sur"/>
    <x v="0"/>
    <n v="38.609999999999992"/>
    <n v="11.7"/>
    <n v="36.299999999999997"/>
    <n v="11"/>
    <n v="38.609999999999992"/>
    <n v="11.7"/>
    <n v="37.454999999999998"/>
    <n v="11.247747747747747"/>
    <x v="166"/>
    <x v="169"/>
    <n v="69.5"/>
    <n v="15.9"/>
    <n v="9"/>
    <x v="0"/>
    <x v="2"/>
    <x v="11"/>
    <n v="1"/>
    <n v="11"/>
    <n v="180"/>
  </r>
  <r>
    <s v="INLAGU-020812-JF-4-4-MAM"/>
    <s v="Jesus Flores"/>
    <d v="2012-08-02T00:00:00"/>
    <x v="6"/>
    <d v="1899-12-30T09:01:00"/>
    <d v="1899-12-30T09:32:00"/>
    <x v="32"/>
    <n v="2"/>
    <n v="1"/>
    <n v="4"/>
    <x v="3"/>
    <x v="13"/>
    <s v="La Guanera, Isla Natividad Baja California Sur"/>
    <x v="0"/>
    <n v="38.609999999999992"/>
    <n v="11.7"/>
    <n v="36.299999999999997"/>
    <n v="11"/>
    <n v="38.609999999999992"/>
    <n v="11.7"/>
    <n v="37.454999999999998"/>
    <n v="11.247747747747747"/>
    <x v="166"/>
    <x v="169"/>
    <n v="69.5"/>
    <n v="15.9"/>
    <n v="9"/>
    <x v="0"/>
    <x v="3"/>
    <x v="13"/>
    <n v="1"/>
    <n v="14"/>
    <n v="180"/>
  </r>
  <r>
    <s v="INLAGU-020812-JF-4-4-MAM"/>
    <s v="Jesus Flores"/>
    <d v="2012-08-02T00:00:00"/>
    <x v="6"/>
    <d v="1899-12-30T09:01:00"/>
    <d v="1899-12-30T09:32:00"/>
    <x v="32"/>
    <n v="2"/>
    <n v="1"/>
    <n v="4"/>
    <x v="3"/>
    <x v="13"/>
    <s v="La Guanera, Isla Natividad Baja California Sur"/>
    <x v="0"/>
    <n v="38.609999999999992"/>
    <n v="11.7"/>
    <n v="36.299999999999997"/>
    <n v="11"/>
    <n v="38.609999999999992"/>
    <n v="11.7"/>
    <n v="37.454999999999998"/>
    <n v="11.247747747747747"/>
    <x v="166"/>
    <x v="169"/>
    <n v="69.5"/>
    <n v="15.9"/>
    <n v="9"/>
    <x v="0"/>
    <x v="3"/>
    <x v="14"/>
    <n v="1"/>
    <n v="14"/>
    <n v="180"/>
  </r>
  <r>
    <s v="INLAGU-020812-JF-4-4-MAM"/>
    <s v="Jesus Flores"/>
    <d v="2012-08-02T00:00:00"/>
    <x v="6"/>
    <d v="1899-12-30T09:01:00"/>
    <d v="1899-12-30T09:32:00"/>
    <x v="32"/>
    <n v="2"/>
    <n v="1"/>
    <n v="4"/>
    <x v="3"/>
    <x v="13"/>
    <s v="La Guanera, Isla Natividad Baja California Sur"/>
    <x v="0"/>
    <n v="38.609999999999992"/>
    <n v="11.7"/>
    <n v="36.299999999999997"/>
    <n v="11"/>
    <n v="38.609999999999992"/>
    <n v="11.7"/>
    <n v="37.454999999999998"/>
    <n v="11.247747747747747"/>
    <x v="166"/>
    <x v="169"/>
    <n v="69.5"/>
    <n v="15.9"/>
    <n v="9"/>
    <x v="0"/>
    <x v="4"/>
    <x v="9"/>
    <n v="1"/>
    <n v="16"/>
    <n v="180"/>
  </r>
  <r>
    <s v="INLAGU-020812-JF-4-4-MAM"/>
    <s v="Jesus Flores"/>
    <d v="2012-08-02T00:00:00"/>
    <x v="6"/>
    <d v="1899-12-30T09:01:00"/>
    <d v="1899-12-30T09:32:00"/>
    <x v="32"/>
    <n v="2"/>
    <n v="1"/>
    <n v="4"/>
    <x v="3"/>
    <x v="13"/>
    <s v="La Guanera, Isla Natividad Baja California Sur"/>
    <x v="0"/>
    <n v="38.609999999999992"/>
    <n v="11.7"/>
    <n v="36.299999999999997"/>
    <n v="11"/>
    <n v="38.609999999999992"/>
    <n v="11.7"/>
    <n v="37.454999999999998"/>
    <n v="11.247747747747747"/>
    <x v="166"/>
    <x v="169"/>
    <n v="69.5"/>
    <n v="15.9"/>
    <n v="9"/>
    <x v="0"/>
    <x v="5"/>
    <x v="4"/>
    <n v="1"/>
    <n v="17"/>
    <n v="180"/>
  </r>
  <r>
    <s v="INLAGU-020812-JF-4-4-MAM"/>
    <s v="Jesus Flores"/>
    <d v="2012-08-02T00:00:00"/>
    <x v="6"/>
    <d v="1899-12-30T09:01:00"/>
    <d v="1899-12-30T09:32:00"/>
    <x v="32"/>
    <n v="2"/>
    <n v="1"/>
    <n v="4"/>
    <x v="3"/>
    <x v="13"/>
    <s v="La Guanera, Isla Natividad Baja California Sur"/>
    <x v="0"/>
    <n v="38.609999999999992"/>
    <n v="11.7"/>
    <n v="36.299999999999997"/>
    <n v="11"/>
    <n v="38.609999999999992"/>
    <n v="11.7"/>
    <n v="37.454999999999998"/>
    <n v="11.247747747747747"/>
    <x v="166"/>
    <x v="169"/>
    <n v="69.5"/>
    <n v="15.9"/>
    <n v="9"/>
    <x v="0"/>
    <x v="5"/>
    <x v="7"/>
    <n v="1"/>
    <n v="17"/>
    <n v="180"/>
  </r>
  <r>
    <s v="INLAGU-020812-JF-4-4-MAM"/>
    <s v="Jesus Flores"/>
    <d v="2012-08-02T00:00:00"/>
    <x v="6"/>
    <d v="1899-12-30T09:01:00"/>
    <d v="1899-12-30T09:32:00"/>
    <x v="32"/>
    <n v="2"/>
    <n v="1"/>
    <n v="4"/>
    <x v="3"/>
    <x v="13"/>
    <s v="La Guanera, Isla Natividad Baja California Sur"/>
    <x v="0"/>
    <n v="38.609999999999992"/>
    <n v="11.7"/>
    <n v="36.299999999999997"/>
    <n v="11"/>
    <n v="38.609999999999992"/>
    <n v="11.7"/>
    <n v="37.454999999999998"/>
    <n v="11.247747747747747"/>
    <x v="166"/>
    <x v="169"/>
    <n v="69.5"/>
    <n v="15.9"/>
    <n v="9"/>
    <x v="0"/>
    <x v="5"/>
    <x v="13"/>
    <n v="1"/>
    <n v="17"/>
    <n v="180"/>
  </r>
  <r>
    <s v="INLAGU-020812-JF-4-4-MAM"/>
    <s v="Jesus Flores"/>
    <d v="2012-08-02T00:00:00"/>
    <x v="6"/>
    <d v="1899-12-30T09:01:00"/>
    <d v="1899-12-30T09:32:00"/>
    <x v="32"/>
    <n v="2"/>
    <n v="1"/>
    <n v="4"/>
    <x v="3"/>
    <x v="13"/>
    <s v="La Guanera, Isla Natividad Baja California Sur"/>
    <x v="0"/>
    <n v="38.609999999999992"/>
    <n v="11.7"/>
    <n v="36.299999999999997"/>
    <n v="11"/>
    <n v="38.609999999999992"/>
    <n v="11.7"/>
    <n v="37.454999999999998"/>
    <n v="11.247747747747747"/>
    <x v="166"/>
    <x v="169"/>
    <n v="69.5"/>
    <n v="15.9"/>
    <n v="9"/>
    <x v="0"/>
    <x v="6"/>
    <x v="12"/>
    <n v="1"/>
    <n v="32"/>
    <n v="180"/>
  </r>
  <r>
    <s v="INLAGU-020812-JF-4-4-MAM"/>
    <s v="Jesus Flores"/>
    <d v="2012-08-02T00:00:00"/>
    <x v="6"/>
    <d v="1899-12-30T09:01:00"/>
    <d v="1899-12-30T09:32:00"/>
    <x v="32"/>
    <n v="2"/>
    <n v="1"/>
    <n v="4"/>
    <x v="3"/>
    <x v="13"/>
    <s v="La Guanera, Isla Natividad Baja California Sur"/>
    <x v="0"/>
    <n v="38.609999999999992"/>
    <n v="11.7"/>
    <n v="36.299999999999997"/>
    <n v="11"/>
    <n v="38.609999999999992"/>
    <n v="11.7"/>
    <n v="37.454999999999998"/>
    <n v="11.247747747747747"/>
    <x v="166"/>
    <x v="169"/>
    <n v="69.5"/>
    <n v="15.9"/>
    <n v="9"/>
    <x v="0"/>
    <x v="1"/>
    <x v="25"/>
    <n v="1"/>
    <n v="32"/>
    <n v="180"/>
  </r>
  <r>
    <s v="INLAGU-040812-RV-5-5-MAM"/>
    <s v="Roberto Vazquez"/>
    <d v="2012-08-04T00:00:00"/>
    <x v="6"/>
    <d v="1899-12-30T09:02:00"/>
    <d v="1899-12-30T09:40:00"/>
    <x v="13"/>
    <n v="2"/>
    <n v="1"/>
    <n v="5"/>
    <x v="4"/>
    <x v="13"/>
    <s v="La Guanera, Isla Natividad Baja California Sur"/>
    <x v="0"/>
    <n v="46.199999999999996"/>
    <n v="14"/>
    <n v="39.599999999999994"/>
    <n v="12"/>
    <n v="46.199999999999996"/>
    <n v="14"/>
    <n v="42.899999999999991"/>
    <n v="12.88288288288288"/>
    <x v="167"/>
    <x v="170"/>
    <n v="67.599999999999994"/>
    <n v="14"/>
    <n v="5"/>
    <x v="0"/>
    <x v="2"/>
    <x v="10"/>
    <n v="1"/>
    <n v="4"/>
    <n v="150"/>
  </r>
  <r>
    <s v="INLAGU-040812-RV-5-5-MAM"/>
    <s v="Roberto Vazquez"/>
    <d v="2012-08-04T00:00:00"/>
    <x v="6"/>
    <d v="1899-12-30T09:02:00"/>
    <d v="1899-12-30T09:40:00"/>
    <x v="13"/>
    <n v="2"/>
    <n v="1"/>
    <n v="5"/>
    <x v="4"/>
    <x v="13"/>
    <s v="La Guanera, Isla Natividad Baja California Sur"/>
    <x v="0"/>
    <n v="46.199999999999996"/>
    <n v="14"/>
    <n v="39.599999999999994"/>
    <n v="12"/>
    <n v="46.199999999999996"/>
    <n v="14"/>
    <n v="42.899999999999991"/>
    <n v="12.88288288288288"/>
    <x v="167"/>
    <x v="170"/>
    <n v="67.599999999999994"/>
    <n v="14"/>
    <n v="5"/>
    <x v="0"/>
    <x v="2"/>
    <x v="16"/>
    <n v="1"/>
    <n v="4"/>
    <n v="150"/>
  </r>
  <r>
    <s v="INLAGU-040812-RV-5-5-MAM"/>
    <s v="Roberto Vazquez"/>
    <d v="2012-08-04T00:00:00"/>
    <x v="6"/>
    <d v="1899-12-30T09:02:00"/>
    <d v="1899-12-30T09:40:00"/>
    <x v="13"/>
    <n v="2"/>
    <n v="1"/>
    <n v="5"/>
    <x v="4"/>
    <x v="13"/>
    <s v="La Guanera, Isla Natividad Baja California Sur"/>
    <x v="0"/>
    <n v="46.199999999999996"/>
    <n v="14"/>
    <n v="39.599999999999994"/>
    <n v="12"/>
    <n v="46.199999999999996"/>
    <n v="14"/>
    <n v="42.899999999999991"/>
    <n v="12.88288288288288"/>
    <x v="167"/>
    <x v="170"/>
    <n v="67.599999999999994"/>
    <n v="14"/>
    <n v="5"/>
    <x v="0"/>
    <x v="2"/>
    <x v="14"/>
    <n v="1"/>
    <n v="4"/>
    <n v="150"/>
  </r>
  <r>
    <s v="INLAGU-040812-RV-5-5-MAM"/>
    <s v="Roberto Vazquez"/>
    <d v="2012-08-04T00:00:00"/>
    <x v="6"/>
    <d v="1899-12-30T09:02:00"/>
    <d v="1899-12-30T09:40:00"/>
    <x v="13"/>
    <n v="2"/>
    <n v="1"/>
    <n v="5"/>
    <x v="4"/>
    <x v="13"/>
    <s v="La Guanera, Isla Natividad Baja California Sur"/>
    <x v="0"/>
    <n v="46.199999999999996"/>
    <n v="14"/>
    <n v="39.599999999999994"/>
    <n v="12"/>
    <n v="46.199999999999996"/>
    <n v="14"/>
    <n v="42.899999999999991"/>
    <n v="12.88288288288288"/>
    <x v="167"/>
    <x v="170"/>
    <n v="67.599999999999994"/>
    <n v="14"/>
    <n v="5"/>
    <x v="0"/>
    <x v="3"/>
    <x v="14"/>
    <n v="1"/>
    <n v="9"/>
    <n v="150"/>
  </r>
  <r>
    <s v="INLAGU-040812-RV-5-5-MAM"/>
    <s v="Roberto Vazquez"/>
    <d v="2012-08-04T00:00:00"/>
    <x v="6"/>
    <d v="1899-12-30T09:02:00"/>
    <d v="1899-12-30T09:40:00"/>
    <x v="13"/>
    <n v="2"/>
    <n v="1"/>
    <n v="5"/>
    <x v="4"/>
    <x v="13"/>
    <s v="La Guanera, Isla Natividad Baja California Sur"/>
    <x v="0"/>
    <n v="46.199999999999996"/>
    <n v="14"/>
    <n v="39.599999999999994"/>
    <n v="12"/>
    <n v="46.199999999999996"/>
    <n v="14"/>
    <n v="42.899999999999991"/>
    <n v="12.88288288288288"/>
    <x v="167"/>
    <x v="170"/>
    <n v="67.599999999999994"/>
    <n v="14"/>
    <n v="5"/>
    <x v="0"/>
    <x v="4"/>
    <x v="13"/>
    <n v="1"/>
    <n v="15"/>
    <n v="150"/>
  </r>
  <r>
    <s v="INLAGU-040812-RV-5-5-MAM"/>
    <s v="Roberto Vazquez"/>
    <d v="2012-08-04T00:00:00"/>
    <x v="6"/>
    <d v="1899-12-30T09:02:00"/>
    <d v="1899-12-30T09:40:00"/>
    <x v="13"/>
    <n v="2"/>
    <n v="1"/>
    <n v="5"/>
    <x v="4"/>
    <x v="13"/>
    <s v="La Guanera, Isla Natividad Baja California Sur"/>
    <x v="0"/>
    <n v="46.199999999999996"/>
    <n v="14"/>
    <n v="39.599999999999994"/>
    <n v="12"/>
    <n v="46.199999999999996"/>
    <n v="14"/>
    <n v="42.899999999999991"/>
    <n v="12.88288288288288"/>
    <x v="167"/>
    <x v="170"/>
    <n v="67.599999999999994"/>
    <n v="14"/>
    <n v="5"/>
    <x v="0"/>
    <x v="4"/>
    <x v="16"/>
    <n v="1"/>
    <n v="15"/>
    <n v="150"/>
  </r>
  <r>
    <s v="INLAGU-040812-RV-5-5-MAM"/>
    <s v="Roberto Vazquez"/>
    <d v="2012-08-04T00:00:00"/>
    <x v="6"/>
    <d v="1899-12-30T09:02:00"/>
    <d v="1899-12-30T09:40:00"/>
    <x v="13"/>
    <n v="2"/>
    <n v="1"/>
    <n v="5"/>
    <x v="4"/>
    <x v="13"/>
    <s v="La Guanera, Isla Natividad Baja California Sur"/>
    <x v="0"/>
    <n v="46.199999999999996"/>
    <n v="14"/>
    <n v="39.599999999999994"/>
    <n v="12"/>
    <n v="46.199999999999996"/>
    <n v="14"/>
    <n v="42.899999999999991"/>
    <n v="12.88288288288288"/>
    <x v="167"/>
    <x v="170"/>
    <n v="67.599999999999994"/>
    <n v="14"/>
    <n v="5"/>
    <x v="0"/>
    <x v="5"/>
    <x v="8"/>
    <n v="1"/>
    <n v="16"/>
    <n v="150"/>
  </r>
  <r>
    <s v="INLAGU-040812-RV-5-5-MAM"/>
    <s v="Roberto Vazquez"/>
    <d v="2012-08-04T00:00:00"/>
    <x v="6"/>
    <d v="1899-12-30T09:02:00"/>
    <d v="1899-12-30T09:40:00"/>
    <x v="13"/>
    <n v="2"/>
    <n v="1"/>
    <n v="5"/>
    <x v="4"/>
    <x v="13"/>
    <s v="La Guanera, Isla Natividad Baja California Sur"/>
    <x v="0"/>
    <n v="46.199999999999996"/>
    <n v="14"/>
    <n v="39.599999999999994"/>
    <n v="12"/>
    <n v="46.199999999999996"/>
    <n v="14"/>
    <n v="42.899999999999991"/>
    <n v="12.88288288288288"/>
    <x v="167"/>
    <x v="170"/>
    <n v="67.599999999999994"/>
    <n v="14"/>
    <n v="5"/>
    <x v="0"/>
    <x v="5"/>
    <x v="16"/>
    <n v="1"/>
    <n v="16"/>
    <n v="150"/>
  </r>
  <r>
    <s v="INLAGU-040812-RV-5-5-MAM"/>
    <s v="Roberto Vazquez"/>
    <d v="2012-08-04T00:00:00"/>
    <x v="6"/>
    <d v="1899-12-30T09:02:00"/>
    <d v="1899-12-30T09:40:00"/>
    <x v="13"/>
    <n v="2"/>
    <n v="1"/>
    <n v="5"/>
    <x v="4"/>
    <x v="13"/>
    <s v="La Guanera, Isla Natividad Baja California Sur"/>
    <x v="0"/>
    <n v="46.199999999999996"/>
    <n v="14"/>
    <n v="39.599999999999994"/>
    <n v="12"/>
    <n v="46.199999999999996"/>
    <n v="14"/>
    <n v="42.899999999999991"/>
    <n v="12.88288288288288"/>
    <x v="167"/>
    <x v="170"/>
    <n v="67.599999999999994"/>
    <n v="14"/>
    <n v="5"/>
    <x v="0"/>
    <x v="6"/>
    <x v="7"/>
    <n v="1"/>
    <n v="25"/>
    <n v="150"/>
  </r>
  <r>
    <s v="INLAGU-040812-RV-5-5-MAM"/>
    <s v="Roberto Vazquez"/>
    <d v="2012-08-04T00:00:00"/>
    <x v="6"/>
    <d v="1899-12-30T09:02:00"/>
    <d v="1899-12-30T09:40:00"/>
    <x v="13"/>
    <n v="2"/>
    <n v="1"/>
    <n v="5"/>
    <x v="4"/>
    <x v="13"/>
    <s v="La Guanera, Isla Natividad Baja California Sur"/>
    <x v="0"/>
    <n v="46.199999999999996"/>
    <n v="14"/>
    <n v="39.599999999999994"/>
    <n v="12"/>
    <n v="46.199999999999996"/>
    <n v="14"/>
    <n v="42.899999999999991"/>
    <n v="12.88288288288288"/>
    <x v="167"/>
    <x v="170"/>
    <n v="67.599999999999994"/>
    <n v="14"/>
    <n v="5"/>
    <x v="0"/>
    <x v="6"/>
    <x v="12"/>
    <n v="1"/>
    <n v="25"/>
    <n v="150"/>
  </r>
  <r>
    <s v="INLAGU-040812-RV-5-5-MAM"/>
    <s v="Roberto Vazquez"/>
    <d v="2012-08-04T00:00:00"/>
    <x v="6"/>
    <d v="1899-12-30T09:02:00"/>
    <d v="1899-12-30T09:40:00"/>
    <x v="13"/>
    <n v="2"/>
    <n v="1"/>
    <n v="5"/>
    <x v="4"/>
    <x v="13"/>
    <s v="La Guanera, Isla Natividad Baja California Sur"/>
    <x v="0"/>
    <n v="46.199999999999996"/>
    <n v="14"/>
    <n v="39.599999999999994"/>
    <n v="12"/>
    <n v="46.199999999999996"/>
    <n v="14"/>
    <n v="42.899999999999991"/>
    <n v="12.88288288288288"/>
    <x v="167"/>
    <x v="170"/>
    <n v="67.599999999999994"/>
    <n v="14"/>
    <n v="5"/>
    <x v="0"/>
    <x v="7"/>
    <x v="14"/>
    <n v="1"/>
    <n v="27"/>
    <n v="150"/>
  </r>
  <r>
    <s v="INLAGU-040812-RV-5-5-MAM"/>
    <s v="Roberto Vazquez"/>
    <d v="2012-08-04T00:00:00"/>
    <x v="6"/>
    <d v="1899-12-30T09:02:00"/>
    <d v="1899-12-30T09:40:00"/>
    <x v="13"/>
    <n v="2"/>
    <n v="1"/>
    <n v="5"/>
    <x v="4"/>
    <x v="13"/>
    <s v="La Guanera, Isla Natividad Baja California Sur"/>
    <x v="0"/>
    <n v="46.199999999999996"/>
    <n v="14"/>
    <n v="39.599999999999994"/>
    <n v="12"/>
    <n v="46.199999999999996"/>
    <n v="14"/>
    <n v="42.899999999999991"/>
    <n v="12.88288288288288"/>
    <x v="167"/>
    <x v="170"/>
    <n v="67.599999999999994"/>
    <n v="14"/>
    <n v="5"/>
    <x v="0"/>
    <x v="1"/>
    <x v="8"/>
    <n v="1"/>
    <n v="4"/>
    <n v="150"/>
  </r>
  <r>
    <s v="INLAGU-040812-JC-6-6-MAM"/>
    <s v="Jhonatan Castro"/>
    <d v="2012-08-04T00:00:00"/>
    <x v="6"/>
    <d v="1899-12-30T09:00:00"/>
    <d v="1899-12-30T09:46:00"/>
    <x v="22"/>
    <n v="2"/>
    <n v="1"/>
    <n v="6"/>
    <x v="5"/>
    <x v="13"/>
    <s v="La Guanera, Isla Natividad Baja California Sur"/>
    <x v="1"/>
    <n v="39.599999999999994"/>
    <n v="12"/>
    <n v="27.059999999999995"/>
    <n v="8.1999999999999993"/>
    <n v="39.599999999999994"/>
    <n v="12"/>
    <n v="33.33"/>
    <n v="10.009009009009008"/>
    <x v="168"/>
    <x v="171"/>
    <n v="71.599999999999994"/>
    <n v="18"/>
    <n v="9"/>
    <x v="0"/>
    <x v="1"/>
    <x v="13"/>
    <n v="1"/>
    <n v="2"/>
    <n v="160"/>
  </r>
  <r>
    <s v="INLAGU-040812-JC-6-6-MAM"/>
    <s v="Jhonatan Castro"/>
    <d v="2012-08-04T00:00:00"/>
    <x v="6"/>
    <d v="1899-12-30T09:00:00"/>
    <d v="1899-12-30T09:46:00"/>
    <x v="22"/>
    <n v="2"/>
    <n v="1"/>
    <n v="6"/>
    <x v="5"/>
    <x v="13"/>
    <s v="La Guanera, Isla Natividad Baja California Sur"/>
    <x v="1"/>
    <n v="39.599999999999994"/>
    <n v="12"/>
    <n v="27.059999999999995"/>
    <n v="8.1999999999999993"/>
    <n v="39.599999999999994"/>
    <n v="12"/>
    <n v="33.33"/>
    <n v="10.009009009009008"/>
    <x v="168"/>
    <x v="171"/>
    <n v="71.599999999999994"/>
    <n v="18"/>
    <n v="9"/>
    <x v="0"/>
    <x v="2"/>
    <x v="10"/>
    <n v="1"/>
    <n v="6"/>
    <n v="160"/>
  </r>
  <r>
    <s v="INLAGU-040812-JC-6-6-MAM"/>
    <s v="Jhonatan Castro"/>
    <d v="2012-08-04T00:00:00"/>
    <x v="6"/>
    <d v="1899-12-30T09:00:00"/>
    <d v="1899-12-30T09:46:00"/>
    <x v="22"/>
    <n v="2"/>
    <n v="1"/>
    <n v="6"/>
    <x v="5"/>
    <x v="13"/>
    <s v="La Guanera, Isla Natividad Baja California Sur"/>
    <x v="1"/>
    <n v="39.599999999999994"/>
    <n v="12"/>
    <n v="27.059999999999995"/>
    <n v="8.1999999999999993"/>
    <n v="39.599999999999994"/>
    <n v="12"/>
    <n v="33.33"/>
    <n v="10.009009009009008"/>
    <x v="168"/>
    <x v="171"/>
    <n v="71.599999999999994"/>
    <n v="18"/>
    <n v="9"/>
    <x v="0"/>
    <x v="3"/>
    <x v="12"/>
    <n v="1"/>
    <n v="8"/>
    <n v="160"/>
  </r>
  <r>
    <s v="INLAGU-040812-JC-6-6-MAM"/>
    <s v="Jhonatan Castro"/>
    <d v="2012-08-04T00:00:00"/>
    <x v="6"/>
    <d v="1899-12-30T09:00:00"/>
    <d v="1899-12-30T09:46:00"/>
    <x v="22"/>
    <n v="2"/>
    <n v="1"/>
    <n v="6"/>
    <x v="5"/>
    <x v="13"/>
    <s v="La Guanera, Isla Natividad Baja California Sur"/>
    <x v="1"/>
    <n v="39.599999999999994"/>
    <n v="12"/>
    <n v="27.059999999999995"/>
    <n v="8.1999999999999993"/>
    <n v="39.599999999999994"/>
    <n v="12"/>
    <n v="33.33"/>
    <n v="10.009009009009008"/>
    <x v="168"/>
    <x v="171"/>
    <n v="71.599999999999994"/>
    <n v="18"/>
    <n v="9"/>
    <x v="0"/>
    <x v="3"/>
    <x v="13"/>
    <n v="1"/>
    <n v="8"/>
    <n v="160"/>
  </r>
  <r>
    <s v="INLAGU-040812-JC-6-6-MAM"/>
    <s v="Jhonatan Castro"/>
    <d v="2012-08-04T00:00:00"/>
    <x v="6"/>
    <d v="1899-12-30T09:00:00"/>
    <d v="1899-12-30T09:46:00"/>
    <x v="22"/>
    <n v="2"/>
    <n v="1"/>
    <n v="6"/>
    <x v="5"/>
    <x v="13"/>
    <s v="La Guanera, Isla Natividad Baja California Sur"/>
    <x v="1"/>
    <n v="39.599999999999994"/>
    <n v="12"/>
    <n v="27.059999999999995"/>
    <n v="8.1999999999999993"/>
    <n v="39.599999999999994"/>
    <n v="12"/>
    <n v="33.33"/>
    <n v="10.009009009009008"/>
    <x v="168"/>
    <x v="171"/>
    <n v="71.599999999999994"/>
    <n v="18"/>
    <n v="9"/>
    <x v="0"/>
    <x v="3"/>
    <x v="14"/>
    <n v="1"/>
    <n v="8"/>
    <n v="160"/>
  </r>
  <r>
    <s v="INLAGU-040812-JC-6-6-MAM"/>
    <s v="Jhonatan Castro"/>
    <d v="2012-08-04T00:00:00"/>
    <x v="6"/>
    <d v="1899-12-30T09:00:00"/>
    <d v="1899-12-30T09:46:00"/>
    <x v="22"/>
    <n v="2"/>
    <n v="1"/>
    <n v="6"/>
    <x v="5"/>
    <x v="13"/>
    <s v="La Guanera, Isla Natividad Baja California Sur"/>
    <x v="1"/>
    <n v="39.599999999999994"/>
    <n v="12"/>
    <n v="27.059999999999995"/>
    <n v="8.1999999999999993"/>
    <n v="39.599999999999994"/>
    <n v="12"/>
    <n v="33.33"/>
    <n v="10.009009009009008"/>
    <x v="168"/>
    <x v="171"/>
    <n v="71.599999999999994"/>
    <n v="18"/>
    <n v="9"/>
    <x v="0"/>
    <x v="4"/>
    <x v="17"/>
    <n v="1"/>
    <n v="12"/>
    <n v="160"/>
  </r>
  <r>
    <s v="INLAGU-040812-JC-6-6-MAM"/>
    <s v="Jhonatan Castro"/>
    <d v="2012-08-04T00:00:00"/>
    <x v="6"/>
    <d v="1899-12-30T09:00:00"/>
    <d v="1899-12-30T09:46:00"/>
    <x v="22"/>
    <n v="2"/>
    <n v="1"/>
    <n v="6"/>
    <x v="5"/>
    <x v="13"/>
    <s v="La Guanera, Isla Natividad Baja California Sur"/>
    <x v="1"/>
    <n v="39.599999999999994"/>
    <n v="12"/>
    <n v="27.059999999999995"/>
    <n v="8.1999999999999993"/>
    <n v="39.599999999999994"/>
    <n v="12"/>
    <n v="33.33"/>
    <n v="10.009009009009008"/>
    <x v="168"/>
    <x v="171"/>
    <n v="71.599999999999994"/>
    <n v="18"/>
    <n v="9"/>
    <x v="0"/>
    <x v="5"/>
    <x v="16"/>
    <n v="1"/>
    <n v="26"/>
    <n v="160"/>
  </r>
  <r>
    <s v="INLAGU-040812-JC-6-6-MAM"/>
    <s v="Jhonatan Castro"/>
    <d v="2012-08-04T00:00:00"/>
    <x v="6"/>
    <d v="1899-12-30T09:00:00"/>
    <d v="1899-12-30T09:46:00"/>
    <x v="22"/>
    <n v="2"/>
    <n v="1"/>
    <n v="6"/>
    <x v="5"/>
    <x v="13"/>
    <s v="La Guanera, Isla Natividad Baja California Sur"/>
    <x v="1"/>
    <n v="39.599999999999994"/>
    <n v="12"/>
    <n v="27.059999999999995"/>
    <n v="8.1999999999999993"/>
    <n v="39.599999999999994"/>
    <n v="12"/>
    <n v="33.33"/>
    <n v="10.009009009009008"/>
    <x v="168"/>
    <x v="171"/>
    <n v="71.599999999999994"/>
    <n v="18"/>
    <n v="9"/>
    <x v="0"/>
    <x v="5"/>
    <x v="17"/>
    <n v="1"/>
    <n v="26"/>
    <n v="160"/>
  </r>
  <r>
    <s v="INLAGU-040812-JC-6-6-MAM"/>
    <s v="Jhonatan Castro"/>
    <d v="2012-08-04T00:00:00"/>
    <x v="6"/>
    <d v="1899-12-30T09:00:00"/>
    <d v="1899-12-30T09:46:00"/>
    <x v="22"/>
    <n v="2"/>
    <n v="1"/>
    <n v="6"/>
    <x v="5"/>
    <x v="13"/>
    <s v="La Guanera, Isla Natividad Baja California Sur"/>
    <x v="1"/>
    <n v="39.599999999999994"/>
    <n v="12"/>
    <n v="27.059999999999995"/>
    <n v="8.1999999999999993"/>
    <n v="39.599999999999994"/>
    <n v="12"/>
    <n v="33.33"/>
    <n v="10.009009009009008"/>
    <x v="168"/>
    <x v="171"/>
    <n v="71.599999999999994"/>
    <n v="18"/>
    <n v="9"/>
    <x v="0"/>
    <x v="6"/>
    <x v="13"/>
    <n v="1"/>
    <n v="27"/>
    <n v="160"/>
  </r>
  <r>
    <s v="INLAGU-040812-JC-6-6-MAM"/>
    <s v="Jhonatan Castro"/>
    <d v="2012-08-04T00:00:00"/>
    <x v="6"/>
    <d v="1899-12-30T09:00:00"/>
    <d v="1899-12-30T09:46:00"/>
    <x v="22"/>
    <n v="2"/>
    <n v="1"/>
    <n v="6"/>
    <x v="5"/>
    <x v="13"/>
    <s v="La Guanera, Isla Natividad Baja California Sur"/>
    <x v="1"/>
    <n v="39.599999999999994"/>
    <n v="12"/>
    <n v="27.059999999999995"/>
    <n v="8.1999999999999993"/>
    <n v="39.599999999999994"/>
    <n v="12"/>
    <n v="33.33"/>
    <n v="10.009009009009008"/>
    <x v="168"/>
    <x v="171"/>
    <n v="71.599999999999994"/>
    <n v="18"/>
    <n v="9"/>
    <x v="0"/>
    <x v="7"/>
    <x v="17"/>
    <n v="1"/>
    <n v="33"/>
    <n v="160"/>
  </r>
  <r>
    <s v="INLAGU-040812-JC-6-6-MAM"/>
    <s v="Jhonatan Castro"/>
    <d v="2012-08-04T00:00:00"/>
    <x v="6"/>
    <d v="1899-12-30T09:00:00"/>
    <d v="1899-12-30T09:46:00"/>
    <x v="22"/>
    <n v="2"/>
    <n v="1"/>
    <n v="6"/>
    <x v="5"/>
    <x v="13"/>
    <s v="La Guanera, Isla Natividad Baja California Sur"/>
    <x v="1"/>
    <n v="39.599999999999994"/>
    <n v="12"/>
    <n v="27.059999999999995"/>
    <n v="8.1999999999999993"/>
    <n v="39.599999999999994"/>
    <n v="12"/>
    <n v="33.33"/>
    <n v="10.009009009009008"/>
    <x v="168"/>
    <x v="171"/>
    <n v="71.599999999999994"/>
    <n v="18"/>
    <n v="9"/>
    <x v="0"/>
    <x v="8"/>
    <x v="12"/>
    <n v="1"/>
    <n v="40"/>
    <n v="160"/>
  </r>
  <r>
    <s v="INLAGU-040812-JC-6-6-MAM"/>
    <s v="Jhonatan Castro"/>
    <d v="2012-08-04T00:00:00"/>
    <x v="6"/>
    <d v="1899-12-30T09:00:00"/>
    <d v="1899-12-30T09:46:00"/>
    <x v="22"/>
    <n v="2"/>
    <n v="1"/>
    <n v="6"/>
    <x v="5"/>
    <x v="13"/>
    <s v="La Guanera, Isla Natividad Baja California Sur"/>
    <x v="1"/>
    <n v="39.599999999999994"/>
    <n v="12"/>
    <n v="27.059999999999995"/>
    <n v="8.1999999999999993"/>
    <n v="39.599999999999994"/>
    <n v="12"/>
    <n v="33.33"/>
    <n v="10.009009009009008"/>
    <x v="168"/>
    <x v="171"/>
    <n v="71.599999999999994"/>
    <n v="18"/>
    <n v="9"/>
    <x v="0"/>
    <x v="9"/>
    <x v="17"/>
    <n v="1"/>
    <n v="44"/>
    <n v="160"/>
  </r>
  <r>
    <s v="INLAGU-040812-JC-6-6-MAM"/>
    <s v="Jhonatan Castro"/>
    <d v="2012-08-04T00:00:00"/>
    <x v="6"/>
    <d v="1899-12-30T09:00:00"/>
    <d v="1899-12-30T09:46:00"/>
    <x v="22"/>
    <n v="2"/>
    <n v="1"/>
    <n v="6"/>
    <x v="5"/>
    <x v="13"/>
    <s v="La Guanera, Isla Natividad Baja California Sur"/>
    <x v="1"/>
    <n v="39.599999999999994"/>
    <n v="12"/>
    <n v="27.059999999999995"/>
    <n v="8.1999999999999993"/>
    <n v="39.599999999999994"/>
    <n v="12"/>
    <n v="33.33"/>
    <n v="10.009009009009008"/>
    <x v="168"/>
    <x v="171"/>
    <n v="71.599999999999994"/>
    <n v="18"/>
    <n v="9"/>
    <x v="0"/>
    <x v="26"/>
    <x v="31"/>
    <m/>
    <m/>
    <n v="160"/>
  </r>
  <r>
    <s v="INPUPR-030812-JF-1-1-MAM"/>
    <s v="Jesus Flores"/>
    <d v="2012-08-03T00:00:00"/>
    <x v="6"/>
    <d v="1899-12-30T09:01:00"/>
    <d v="1899-12-30T09:37:00"/>
    <x v="48"/>
    <n v="2"/>
    <n v="1"/>
    <n v="1"/>
    <x v="0"/>
    <x v="3"/>
    <s v="Punta Prieta, Isla Natividad Baja California Sur"/>
    <x v="1"/>
    <n v="31.679999999999996"/>
    <n v="9.6"/>
    <n v="29.7"/>
    <n v="9"/>
    <n v="31.679999999999996"/>
    <n v="9.6"/>
    <n v="30.689999999999998"/>
    <n v="9.2162162162162158"/>
    <x v="169"/>
    <x v="172"/>
    <n v="72.2"/>
    <n v="18.600000000000001"/>
    <n v="10"/>
    <x v="0"/>
    <x v="1"/>
    <x v="25"/>
    <n v="1"/>
    <n v="32"/>
    <s v="n/d"/>
  </r>
  <r>
    <s v="INPUPR-040812-RV-2-2-MAM"/>
    <s v="Roberto Vazquez"/>
    <d v="2012-08-04T00:00:00"/>
    <x v="6"/>
    <d v="1899-12-30T09:01:00"/>
    <d v="1899-12-30T09:31:00"/>
    <x v="17"/>
    <n v="2"/>
    <n v="1"/>
    <n v="2"/>
    <x v="1"/>
    <x v="3"/>
    <s v="Punta Prieta, Isla Natividad Baja California Sur"/>
    <x v="0"/>
    <n v="66.33"/>
    <n v="20.100000000000001"/>
    <n v="64.349999999999994"/>
    <n v="19.5"/>
    <n v="66.33"/>
    <n v="20.100000000000001"/>
    <n v="65.34"/>
    <n v="19.621621621621621"/>
    <x v="170"/>
    <x v="173"/>
    <n v="67.599999999999994"/>
    <n v="14"/>
    <n v="5"/>
    <x v="0"/>
    <x v="1"/>
    <x v="8"/>
    <n v="1"/>
    <n v="9"/>
    <n v="330"/>
  </r>
  <r>
    <s v="INPUPR-040812-RV-2-2-MAM"/>
    <s v="Roberto Vazquez"/>
    <d v="2012-08-04T00:00:00"/>
    <x v="6"/>
    <d v="1899-12-30T09:01:00"/>
    <d v="1899-12-30T09:31:00"/>
    <x v="17"/>
    <n v="2"/>
    <n v="1"/>
    <n v="2"/>
    <x v="1"/>
    <x v="3"/>
    <s v="Punta Prieta, Isla Natividad Baja California Sur"/>
    <x v="0"/>
    <n v="66.33"/>
    <n v="20.100000000000001"/>
    <n v="64.349999999999994"/>
    <n v="19.5"/>
    <n v="66.33"/>
    <n v="20.100000000000001"/>
    <n v="65.34"/>
    <n v="19.621621621621621"/>
    <x v="170"/>
    <x v="173"/>
    <n v="67.599999999999994"/>
    <n v="14"/>
    <n v="5"/>
    <x v="0"/>
    <x v="2"/>
    <x v="11"/>
    <n v="1"/>
    <n v="13"/>
    <n v="330"/>
  </r>
  <r>
    <s v="INPUPR-040812-RV-2-2-MAM"/>
    <s v="Roberto Vazquez"/>
    <d v="2012-08-04T00:00:00"/>
    <x v="6"/>
    <d v="1899-12-30T09:01:00"/>
    <d v="1899-12-30T09:31:00"/>
    <x v="17"/>
    <n v="2"/>
    <n v="1"/>
    <n v="2"/>
    <x v="1"/>
    <x v="3"/>
    <s v="Punta Prieta, Isla Natividad Baja California Sur"/>
    <x v="0"/>
    <n v="66.33"/>
    <n v="20.100000000000001"/>
    <n v="64.349999999999994"/>
    <n v="19.5"/>
    <n v="66.33"/>
    <n v="20.100000000000001"/>
    <n v="65.34"/>
    <n v="19.621621621621621"/>
    <x v="170"/>
    <x v="173"/>
    <n v="67.599999999999994"/>
    <n v="14"/>
    <n v="5"/>
    <x v="0"/>
    <x v="2"/>
    <x v="14"/>
    <n v="1"/>
    <n v="13"/>
    <n v="330"/>
  </r>
  <r>
    <s v="INPUPR-040812-JC-3-3-MAM"/>
    <s v="Jhonatan Castro"/>
    <d v="2012-08-04T00:00:00"/>
    <x v="6"/>
    <d v="1899-12-30T09:02:00"/>
    <d v="1899-12-30T09:33:00"/>
    <x v="32"/>
    <n v="2"/>
    <n v="1"/>
    <n v="3"/>
    <x v="2"/>
    <x v="3"/>
    <s v="Punta Prieta, Isla Natividad Baja California Sur"/>
    <x v="1"/>
    <n v="62.699999999999996"/>
    <n v="19"/>
    <n v="57.75"/>
    <n v="17.5"/>
    <n v="62.699999999999996"/>
    <n v="19"/>
    <n v="60.224999999999994"/>
    <n v="18.085585585585584"/>
    <x v="34"/>
    <x v="174"/>
    <n v="73.400000000000006"/>
    <n v="19.8"/>
    <n v="15"/>
    <x v="0"/>
    <x v="1"/>
    <x v="14"/>
    <n v="1"/>
    <n v="4"/>
    <n v="210"/>
  </r>
  <r>
    <s v="INPUPR-040812-JC-3-3-MAM"/>
    <s v="Jhonatan Castro"/>
    <d v="2012-08-04T00:00:00"/>
    <x v="6"/>
    <d v="1899-12-30T09:02:00"/>
    <d v="1899-12-30T09:33:00"/>
    <x v="32"/>
    <n v="2"/>
    <n v="1"/>
    <n v="3"/>
    <x v="2"/>
    <x v="3"/>
    <s v="Punta Prieta, Isla Natividad Baja California Sur"/>
    <x v="1"/>
    <n v="62.699999999999996"/>
    <n v="19"/>
    <n v="57.75"/>
    <n v="17.5"/>
    <n v="62.699999999999996"/>
    <n v="19"/>
    <n v="60.224999999999994"/>
    <n v="18.085585585585584"/>
    <x v="34"/>
    <x v="174"/>
    <n v="73.400000000000006"/>
    <n v="19.8"/>
    <n v="15"/>
    <x v="0"/>
    <x v="2"/>
    <x v="16"/>
    <n v="1"/>
    <n v="10"/>
    <n v="210"/>
  </r>
  <r>
    <s v="INPUPR-040812-JC-3-3-MAM"/>
    <s v="Jhonatan Castro"/>
    <d v="2012-08-04T00:00:00"/>
    <x v="6"/>
    <d v="1899-12-30T09:02:00"/>
    <d v="1899-12-30T09:33:00"/>
    <x v="32"/>
    <n v="2"/>
    <n v="1"/>
    <n v="3"/>
    <x v="2"/>
    <x v="3"/>
    <s v="Punta Prieta, Isla Natividad Baja California Sur"/>
    <x v="1"/>
    <n v="62.699999999999996"/>
    <n v="19"/>
    <n v="57.75"/>
    <n v="17.5"/>
    <n v="62.699999999999996"/>
    <n v="19"/>
    <n v="60.224999999999994"/>
    <n v="18.085585585585584"/>
    <x v="34"/>
    <x v="174"/>
    <n v="73.400000000000006"/>
    <n v="19.8"/>
    <n v="15"/>
    <x v="0"/>
    <x v="2"/>
    <x v="19"/>
    <n v="1"/>
    <n v="10"/>
    <n v="210"/>
  </r>
  <r>
    <s v="INPUPR-040812-JC-3-3-MAM"/>
    <s v="Jhonatan Castro"/>
    <d v="2012-08-04T00:00:00"/>
    <x v="6"/>
    <d v="1899-12-30T09:02:00"/>
    <d v="1899-12-30T09:33:00"/>
    <x v="32"/>
    <n v="2"/>
    <n v="1"/>
    <n v="3"/>
    <x v="2"/>
    <x v="3"/>
    <s v="Punta Prieta, Isla Natividad Baja California Sur"/>
    <x v="1"/>
    <n v="62.699999999999996"/>
    <n v="19"/>
    <n v="57.75"/>
    <n v="17.5"/>
    <n v="62.699999999999996"/>
    <n v="19"/>
    <n v="60.224999999999994"/>
    <n v="18.085585585585584"/>
    <x v="34"/>
    <x v="174"/>
    <n v="73.400000000000006"/>
    <n v="19.8"/>
    <n v="15"/>
    <x v="0"/>
    <x v="3"/>
    <x v="16"/>
    <n v="1"/>
    <n v="15"/>
    <n v="210"/>
  </r>
  <r>
    <s v="INPUPR-040812-JC-3-3-MAM"/>
    <s v="Jhonatan Castro"/>
    <d v="2012-08-04T00:00:00"/>
    <x v="6"/>
    <d v="1899-12-30T09:02:00"/>
    <d v="1899-12-30T09:33:00"/>
    <x v="32"/>
    <n v="2"/>
    <n v="1"/>
    <n v="3"/>
    <x v="2"/>
    <x v="3"/>
    <s v="Punta Prieta, Isla Natividad Baja California Sur"/>
    <x v="1"/>
    <n v="62.699999999999996"/>
    <n v="19"/>
    <n v="57.75"/>
    <n v="17.5"/>
    <n v="62.699999999999996"/>
    <n v="19"/>
    <n v="60.224999999999994"/>
    <n v="18.085585585585584"/>
    <x v="34"/>
    <x v="174"/>
    <n v="73.400000000000006"/>
    <n v="19.8"/>
    <n v="15"/>
    <x v="0"/>
    <x v="4"/>
    <x v="13"/>
    <n v="1"/>
    <n v="17"/>
    <n v="210"/>
  </r>
  <r>
    <s v="INPUPR-040812-JC-3-3-MAM"/>
    <s v="Jhonatan Castro"/>
    <d v="2012-08-04T00:00:00"/>
    <x v="6"/>
    <d v="1899-12-30T09:02:00"/>
    <d v="1899-12-30T09:33:00"/>
    <x v="32"/>
    <n v="2"/>
    <n v="1"/>
    <n v="3"/>
    <x v="2"/>
    <x v="3"/>
    <s v="Punta Prieta, Isla Natividad Baja California Sur"/>
    <x v="1"/>
    <n v="62.699999999999996"/>
    <n v="19"/>
    <n v="57.75"/>
    <n v="17.5"/>
    <n v="62.699999999999996"/>
    <n v="19"/>
    <n v="60.224999999999994"/>
    <n v="18.085585585585584"/>
    <x v="34"/>
    <x v="174"/>
    <n v="73.400000000000006"/>
    <n v="19.8"/>
    <n v="15"/>
    <x v="0"/>
    <x v="4"/>
    <x v="14"/>
    <n v="1"/>
    <n v="17"/>
    <n v="210"/>
  </r>
  <r>
    <s v="INPUPR-040812-JC-3-3-MAM"/>
    <s v="Jhonatan Castro"/>
    <d v="2012-08-04T00:00:00"/>
    <x v="6"/>
    <d v="1899-12-30T09:02:00"/>
    <d v="1899-12-30T09:33:00"/>
    <x v="32"/>
    <n v="2"/>
    <n v="1"/>
    <n v="3"/>
    <x v="2"/>
    <x v="3"/>
    <s v="Punta Prieta, Isla Natividad Baja California Sur"/>
    <x v="1"/>
    <n v="62.699999999999996"/>
    <n v="19"/>
    <n v="57.75"/>
    <n v="17.5"/>
    <n v="62.699999999999996"/>
    <n v="19"/>
    <n v="60.224999999999994"/>
    <n v="18.085585585585584"/>
    <x v="34"/>
    <x v="174"/>
    <n v="73.400000000000006"/>
    <n v="19.8"/>
    <n v="15"/>
    <x v="0"/>
    <x v="5"/>
    <x v="11"/>
    <n v="1"/>
    <n v="24"/>
    <n v="210"/>
  </r>
  <r>
    <s v="INLADU-040812-JF-1-1-MAM"/>
    <s v="Jesus Flores"/>
    <d v="2012-08-04T00:00:00"/>
    <x v="6"/>
    <d v="1899-12-30T09:01:00"/>
    <d v="1899-12-30T09:39:00"/>
    <x v="13"/>
    <n v="2"/>
    <n v="1"/>
    <n v="1"/>
    <x v="0"/>
    <x v="0"/>
    <s v="La Dulce, Isla Natividad Baja California Sur"/>
    <x v="1"/>
    <n v="34.979999999999997"/>
    <n v="10.6"/>
    <n v="17.16"/>
    <n v="5.2"/>
    <n v="34.979999999999997"/>
    <n v="10.6"/>
    <n v="26.07"/>
    <n v="7.8288288288288284"/>
    <x v="133"/>
    <x v="175"/>
    <n v="68.599999999999994"/>
    <n v="15"/>
    <n v="8"/>
    <x v="0"/>
    <x v="1"/>
    <x v="10"/>
    <n v="1"/>
    <n v="2"/>
    <n v="210"/>
  </r>
  <r>
    <s v="INLADU-040812-JF-1-1-MAM"/>
    <s v="Jesus Flores"/>
    <d v="2012-08-04T00:00:00"/>
    <x v="6"/>
    <d v="1899-12-30T09:01:00"/>
    <d v="1899-12-30T09:39:00"/>
    <x v="13"/>
    <n v="2"/>
    <n v="1"/>
    <n v="1"/>
    <x v="0"/>
    <x v="0"/>
    <s v="La Dulce, Isla Natividad Baja California Sur"/>
    <x v="1"/>
    <n v="34.979999999999997"/>
    <n v="10.6"/>
    <n v="17.16"/>
    <n v="5.2"/>
    <n v="34.979999999999997"/>
    <n v="10.6"/>
    <n v="26.07"/>
    <n v="7.8288288288288284"/>
    <x v="133"/>
    <x v="175"/>
    <n v="68.599999999999994"/>
    <n v="15"/>
    <n v="8"/>
    <x v="0"/>
    <x v="1"/>
    <x v="11"/>
    <n v="1"/>
    <n v="2"/>
    <n v="210"/>
  </r>
  <r>
    <s v="INLADU-040812-JF-1-1-MAM"/>
    <s v="Jesus Flores"/>
    <d v="2012-08-04T00:00:00"/>
    <x v="6"/>
    <d v="1899-12-30T09:01:00"/>
    <d v="1899-12-30T09:39:00"/>
    <x v="13"/>
    <n v="2"/>
    <n v="1"/>
    <n v="1"/>
    <x v="0"/>
    <x v="0"/>
    <s v="La Dulce, Isla Natividad Baja California Sur"/>
    <x v="1"/>
    <n v="34.979999999999997"/>
    <n v="10.6"/>
    <n v="17.16"/>
    <n v="5.2"/>
    <n v="34.979999999999997"/>
    <n v="10.6"/>
    <n v="26.07"/>
    <n v="7.8288288288288284"/>
    <x v="133"/>
    <x v="175"/>
    <n v="68.599999999999994"/>
    <n v="15"/>
    <n v="8"/>
    <x v="0"/>
    <x v="1"/>
    <x v="14"/>
    <n v="1"/>
    <n v="2"/>
    <n v="210"/>
  </r>
  <r>
    <s v="INLADU-040812-JF-1-1-MAM"/>
    <s v="Jesus Flores"/>
    <d v="2012-08-04T00:00:00"/>
    <x v="6"/>
    <d v="1899-12-30T09:01:00"/>
    <d v="1899-12-30T09:39:00"/>
    <x v="13"/>
    <n v="2"/>
    <n v="1"/>
    <n v="1"/>
    <x v="0"/>
    <x v="0"/>
    <s v="La Dulce, Isla Natividad Baja California Sur"/>
    <x v="1"/>
    <n v="34.979999999999997"/>
    <n v="10.6"/>
    <n v="17.16"/>
    <n v="5.2"/>
    <n v="34.979999999999997"/>
    <n v="10.6"/>
    <n v="26.07"/>
    <n v="7.8288288288288284"/>
    <x v="133"/>
    <x v="175"/>
    <n v="68.599999999999994"/>
    <n v="15"/>
    <n v="8"/>
    <x v="0"/>
    <x v="2"/>
    <x v="8"/>
    <n v="1"/>
    <n v="4"/>
    <n v="210"/>
  </r>
  <r>
    <s v="INLADU-040812-JF-1-1-MAM"/>
    <s v="Jesus Flores"/>
    <d v="2012-08-04T00:00:00"/>
    <x v="6"/>
    <d v="1899-12-30T09:01:00"/>
    <d v="1899-12-30T09:39:00"/>
    <x v="13"/>
    <n v="2"/>
    <n v="1"/>
    <n v="1"/>
    <x v="0"/>
    <x v="0"/>
    <s v="La Dulce, Isla Natividad Baja California Sur"/>
    <x v="1"/>
    <n v="34.979999999999997"/>
    <n v="10.6"/>
    <n v="17.16"/>
    <n v="5.2"/>
    <n v="34.979999999999997"/>
    <n v="10.6"/>
    <n v="26.07"/>
    <n v="7.8288288288288284"/>
    <x v="133"/>
    <x v="175"/>
    <n v="68.599999999999994"/>
    <n v="15"/>
    <n v="8"/>
    <x v="0"/>
    <x v="3"/>
    <x v="5"/>
    <n v="1"/>
    <n v="5"/>
    <n v="210"/>
  </r>
  <r>
    <s v="INLADU-040812-JF-1-1-MAM"/>
    <s v="Jesus Flores"/>
    <d v="2012-08-04T00:00:00"/>
    <x v="6"/>
    <d v="1899-12-30T09:01:00"/>
    <d v="1899-12-30T09:39:00"/>
    <x v="13"/>
    <n v="2"/>
    <n v="1"/>
    <n v="1"/>
    <x v="0"/>
    <x v="0"/>
    <s v="La Dulce, Isla Natividad Baja California Sur"/>
    <x v="1"/>
    <n v="34.979999999999997"/>
    <n v="10.6"/>
    <n v="17.16"/>
    <n v="5.2"/>
    <n v="34.979999999999997"/>
    <n v="10.6"/>
    <n v="26.07"/>
    <n v="7.8288288288288284"/>
    <x v="133"/>
    <x v="175"/>
    <n v="68.599999999999994"/>
    <n v="15"/>
    <n v="8"/>
    <x v="0"/>
    <x v="4"/>
    <x v="10"/>
    <n v="1"/>
    <n v="17"/>
    <n v="210"/>
  </r>
  <r>
    <s v="INLADU-040812-JF-1-1-MAM"/>
    <s v="Jesus Flores"/>
    <d v="2012-08-04T00:00:00"/>
    <x v="6"/>
    <d v="1899-12-30T09:01:00"/>
    <d v="1899-12-30T09:39:00"/>
    <x v="13"/>
    <n v="2"/>
    <n v="1"/>
    <n v="1"/>
    <x v="0"/>
    <x v="0"/>
    <s v="La Dulce, Isla Natividad Baja California Sur"/>
    <x v="1"/>
    <n v="34.979999999999997"/>
    <n v="10.6"/>
    <n v="17.16"/>
    <n v="5.2"/>
    <n v="34.979999999999997"/>
    <n v="10.6"/>
    <n v="26.07"/>
    <n v="7.8288288288288284"/>
    <x v="133"/>
    <x v="175"/>
    <n v="68.599999999999994"/>
    <n v="15"/>
    <n v="8"/>
    <x v="0"/>
    <x v="5"/>
    <x v="14"/>
    <n v="1"/>
    <n v="18"/>
    <n v="210"/>
  </r>
  <r>
    <s v="INLADU-040812-JF-1-1-MAM"/>
    <s v="Jesus Flores"/>
    <d v="2012-08-04T00:00:00"/>
    <x v="6"/>
    <d v="1899-12-30T09:01:00"/>
    <d v="1899-12-30T09:39:00"/>
    <x v="13"/>
    <n v="2"/>
    <n v="1"/>
    <n v="1"/>
    <x v="0"/>
    <x v="0"/>
    <s v="La Dulce, Isla Natividad Baja California Sur"/>
    <x v="1"/>
    <n v="34.979999999999997"/>
    <n v="10.6"/>
    <n v="17.16"/>
    <n v="5.2"/>
    <n v="34.979999999999997"/>
    <n v="10.6"/>
    <n v="26.07"/>
    <n v="7.8288288288288284"/>
    <x v="133"/>
    <x v="175"/>
    <n v="68.599999999999994"/>
    <n v="15"/>
    <n v="8"/>
    <x v="0"/>
    <x v="6"/>
    <x v="16"/>
    <n v="1"/>
    <n v="20"/>
    <n v="210"/>
  </r>
  <r>
    <s v="INLADU-050812-RV-2-2-MAM"/>
    <s v="Roberto Vazquez"/>
    <d v="2012-08-05T00:00:00"/>
    <x v="6"/>
    <d v="1899-12-30T08:02:00"/>
    <d v="1899-12-30T08:46:00"/>
    <x v="36"/>
    <n v="2"/>
    <n v="1"/>
    <n v="2"/>
    <x v="1"/>
    <x v="0"/>
    <s v="La Dulce, Isla Natividad Baja California Sur"/>
    <x v="0"/>
    <n v="33.33"/>
    <n v="10.1"/>
    <n v="29.04"/>
    <n v="8.8000000000000007"/>
    <n v="33.33"/>
    <n v="10.1"/>
    <n v="31.184999999999999"/>
    <n v="9.3648648648648649"/>
    <x v="171"/>
    <x v="176"/>
    <n v="68.599999999999994"/>
    <n v="15"/>
    <n v="6"/>
    <x v="0"/>
    <x v="1"/>
    <x v="2"/>
    <n v="1"/>
    <n v="7"/>
    <n v="90"/>
  </r>
  <r>
    <s v="INLADU-050812-RV-2-2-MAM"/>
    <s v="Roberto Vazquez"/>
    <d v="2012-08-05T00:00:00"/>
    <x v="6"/>
    <d v="1899-12-30T08:02:00"/>
    <d v="1899-12-30T08:46:00"/>
    <x v="36"/>
    <n v="2"/>
    <n v="1"/>
    <n v="2"/>
    <x v="1"/>
    <x v="0"/>
    <s v="La Dulce, Isla Natividad Baja California Sur"/>
    <x v="0"/>
    <n v="33.33"/>
    <n v="10.1"/>
    <n v="29.04"/>
    <n v="8.8000000000000007"/>
    <n v="33.33"/>
    <n v="10.1"/>
    <n v="31.184999999999999"/>
    <n v="9.3648648648648649"/>
    <x v="171"/>
    <x v="176"/>
    <n v="68.599999999999994"/>
    <n v="15"/>
    <n v="6"/>
    <x v="0"/>
    <x v="2"/>
    <x v="0"/>
    <n v="1"/>
    <n v="9"/>
    <n v="90"/>
  </r>
  <r>
    <s v="INLADU-050812-RV-2-2-MAM"/>
    <s v="Roberto Vazquez"/>
    <d v="2012-08-05T00:00:00"/>
    <x v="6"/>
    <d v="1899-12-30T08:02:00"/>
    <d v="1899-12-30T08:46:00"/>
    <x v="36"/>
    <n v="2"/>
    <n v="1"/>
    <n v="2"/>
    <x v="1"/>
    <x v="0"/>
    <s v="La Dulce, Isla Natividad Baja California Sur"/>
    <x v="0"/>
    <n v="33.33"/>
    <n v="10.1"/>
    <n v="29.04"/>
    <n v="8.8000000000000007"/>
    <n v="33.33"/>
    <n v="10.1"/>
    <n v="31.184999999999999"/>
    <n v="9.3648648648648649"/>
    <x v="171"/>
    <x v="176"/>
    <n v="68.599999999999994"/>
    <n v="15"/>
    <n v="6"/>
    <x v="0"/>
    <x v="2"/>
    <x v="5"/>
    <n v="1"/>
    <n v="9"/>
    <n v="90"/>
  </r>
  <r>
    <s v="INLADU-050812-RV-2-2-MAM"/>
    <s v="Roberto Vazquez"/>
    <d v="2012-08-05T00:00:00"/>
    <x v="6"/>
    <d v="1899-12-30T08:02:00"/>
    <d v="1899-12-30T08:46:00"/>
    <x v="36"/>
    <n v="2"/>
    <n v="1"/>
    <n v="2"/>
    <x v="1"/>
    <x v="0"/>
    <s v="La Dulce, Isla Natividad Baja California Sur"/>
    <x v="0"/>
    <n v="33.33"/>
    <n v="10.1"/>
    <n v="29.04"/>
    <n v="8.8000000000000007"/>
    <n v="33.33"/>
    <n v="10.1"/>
    <n v="31.184999999999999"/>
    <n v="9.3648648648648649"/>
    <x v="171"/>
    <x v="176"/>
    <n v="68.599999999999994"/>
    <n v="15"/>
    <n v="6"/>
    <x v="0"/>
    <x v="3"/>
    <x v="9"/>
    <n v="1"/>
    <n v="18"/>
    <n v="90"/>
  </r>
  <r>
    <s v="INLADU-050812-RV-2-2-MAM"/>
    <s v="Roberto Vazquez"/>
    <d v="2012-08-05T00:00:00"/>
    <x v="6"/>
    <d v="1899-12-30T08:02:00"/>
    <d v="1899-12-30T08:46:00"/>
    <x v="36"/>
    <n v="2"/>
    <n v="1"/>
    <n v="2"/>
    <x v="1"/>
    <x v="0"/>
    <s v="La Dulce, Isla Natividad Baja California Sur"/>
    <x v="0"/>
    <n v="33.33"/>
    <n v="10.1"/>
    <n v="29.04"/>
    <n v="8.8000000000000007"/>
    <n v="33.33"/>
    <n v="10.1"/>
    <n v="31.184999999999999"/>
    <n v="9.3648648648648649"/>
    <x v="171"/>
    <x v="176"/>
    <n v="68.599999999999994"/>
    <n v="15"/>
    <n v="6"/>
    <x v="0"/>
    <x v="4"/>
    <x v="11"/>
    <n v="1"/>
    <n v="25"/>
    <n v="90"/>
  </r>
  <r>
    <s v="INLADU-050812-RV-2-2-MAM"/>
    <s v="Roberto Vazquez"/>
    <d v="2012-08-05T00:00:00"/>
    <x v="6"/>
    <d v="1899-12-30T08:02:00"/>
    <d v="1899-12-30T08:46:00"/>
    <x v="36"/>
    <n v="2"/>
    <n v="1"/>
    <n v="2"/>
    <x v="1"/>
    <x v="0"/>
    <s v="La Dulce, Isla Natividad Baja California Sur"/>
    <x v="0"/>
    <n v="33.33"/>
    <n v="10.1"/>
    <n v="29.04"/>
    <n v="8.8000000000000007"/>
    <n v="33.33"/>
    <n v="10.1"/>
    <n v="31.184999999999999"/>
    <n v="9.3648648648648649"/>
    <x v="171"/>
    <x v="176"/>
    <n v="68.599999999999994"/>
    <n v="15"/>
    <n v="6"/>
    <x v="0"/>
    <x v="5"/>
    <x v="12"/>
    <n v="1"/>
    <n v="39"/>
    <n v="90"/>
  </r>
  <r>
    <s v="INLADU-050812-RV-2-2-MAM"/>
    <s v="Roberto Vazquez"/>
    <d v="2012-08-05T00:00:00"/>
    <x v="6"/>
    <d v="1899-12-30T08:02:00"/>
    <d v="1899-12-30T08:46:00"/>
    <x v="36"/>
    <n v="2"/>
    <n v="1"/>
    <n v="2"/>
    <x v="1"/>
    <x v="0"/>
    <s v="La Dulce, Isla Natividad Baja California Sur"/>
    <x v="0"/>
    <n v="33.33"/>
    <n v="10.1"/>
    <n v="29.04"/>
    <n v="8.8000000000000007"/>
    <n v="33.33"/>
    <n v="10.1"/>
    <n v="31.184999999999999"/>
    <n v="9.3648648648648649"/>
    <x v="171"/>
    <x v="176"/>
    <n v="68.599999999999994"/>
    <n v="15"/>
    <n v="6"/>
    <x v="0"/>
    <x v="5"/>
    <x v="16"/>
    <n v="1"/>
    <n v="39"/>
    <n v="90"/>
  </r>
  <r>
    <s v="INLADU-050812-JF-3-3-MAM"/>
    <s v="Roberto Vazquez"/>
    <d v="2012-08-05T00:00:00"/>
    <x v="6"/>
    <d v="1899-12-30T08:01:00"/>
    <d v="1899-12-30T08:46:00"/>
    <x v="14"/>
    <n v="2"/>
    <n v="1"/>
    <n v="3"/>
    <x v="2"/>
    <x v="0"/>
    <s v="La Dulce, Isla Natividad Baja California Sur"/>
    <x v="0"/>
    <n v="18.479999999999997"/>
    <n v="5.6"/>
    <n v="24.09"/>
    <n v="7.3"/>
    <n v="24.09"/>
    <n v="7.3"/>
    <n v="24.09"/>
    <n v="7.2342342342342336"/>
    <x v="172"/>
    <x v="177"/>
    <n v="68.599999999999994"/>
    <n v="15"/>
    <n v="10"/>
    <x v="0"/>
    <x v="1"/>
    <x v="13"/>
    <n v="1"/>
    <n v="14"/>
    <n v="90"/>
  </r>
  <r>
    <s v="INREBA-300712-RV-1-1-MAZ"/>
    <s v="Roberto Vazquez"/>
    <d v="2012-07-30T00:00:00"/>
    <x v="6"/>
    <d v="1899-12-30T08:01:00"/>
    <d v="1899-12-30T08:36:00"/>
    <x v="35"/>
    <n v="2"/>
    <n v="1"/>
    <n v="1"/>
    <x v="0"/>
    <x v="2"/>
    <s v="Reventadora de Babencho, Isla Natividad Baja California Sur"/>
    <x v="0"/>
    <n v="45.209999999999994"/>
    <n v="13.7"/>
    <n v="42.9"/>
    <n v="13"/>
    <n v="45.209999999999994"/>
    <n v="13.7"/>
    <n v="44.054999999999993"/>
    <n v="13.229729729729728"/>
    <x v="158"/>
    <x v="160"/>
    <n v="66.599999999999994"/>
    <n v="13"/>
    <n v="6"/>
    <x v="1"/>
    <x v="25"/>
    <x v="23"/>
    <n v="0"/>
    <n v="0"/>
    <n v="300"/>
  </r>
  <r>
    <s v="INREBA-310712-RV-2-2-MAZ"/>
    <s v="Roberto Vazquez"/>
    <d v="2012-07-31T00:00:00"/>
    <x v="6"/>
    <d v="1899-12-30T08:01:00"/>
    <d v="1899-12-30T08:33:00"/>
    <x v="46"/>
    <n v="2"/>
    <n v="2"/>
    <n v="2"/>
    <x v="1"/>
    <x v="2"/>
    <s v="Reventadora de Babencho, Isla Natividad Baja California Sur"/>
    <x v="0"/>
    <n v="46.859999999999992"/>
    <n v="14.2"/>
    <n v="53.79"/>
    <n v="16.3"/>
    <n v="53.79"/>
    <n v="16.3"/>
    <n v="53.79"/>
    <n v="16.153153153153152"/>
    <x v="159"/>
    <x v="161"/>
    <n v="67.599999999999994"/>
    <n v="14"/>
    <n v="5"/>
    <x v="1"/>
    <x v="25"/>
    <x v="23"/>
    <n v="0"/>
    <n v="0"/>
    <n v="210"/>
  </r>
  <r>
    <s v="INREBA-310712-RV-3-3-MAZ"/>
    <s v="Roberto Vazquez"/>
    <d v="2012-07-31T00:00:00"/>
    <x v="6"/>
    <d v="1899-12-30T09:01:00"/>
    <d v="1899-12-30T09:38:00"/>
    <x v="34"/>
    <n v="2"/>
    <n v="3"/>
    <n v="3"/>
    <x v="2"/>
    <x v="2"/>
    <s v="Reventadora de Babencho, Isla Natividad Baja California Sur"/>
    <x v="0"/>
    <n v="37.619999999999997"/>
    <n v="11.4"/>
    <n v="41.58"/>
    <n v="12.6"/>
    <n v="41.58"/>
    <n v="12.6"/>
    <n v="41.58"/>
    <n v="12.486486486486486"/>
    <x v="160"/>
    <x v="162"/>
    <n v="67.599999999999994"/>
    <n v="14"/>
    <n v="5"/>
    <x v="1"/>
    <x v="25"/>
    <x v="23"/>
    <n v="0"/>
    <n v="0"/>
    <n v="330"/>
  </r>
  <r>
    <s v="INLAPL-010812-RV-1-1-MAZ"/>
    <s v="Roberto Vazquez"/>
    <d v="2012-08-01T00:00:00"/>
    <x v="6"/>
    <d v="1899-12-30T09:02:00"/>
    <d v="1899-12-30T09:37:00"/>
    <x v="35"/>
    <n v="2"/>
    <n v="1"/>
    <n v="1"/>
    <x v="0"/>
    <x v="1"/>
    <s v="La Plana/Las Cuevas, Isla Natividad, Baja California Sur"/>
    <x v="0"/>
    <n v="50.49"/>
    <n v="15.3"/>
    <n v="54.449999999999996"/>
    <n v="16.5"/>
    <n v="54.449999999999996"/>
    <n v="16.5"/>
    <n v="54.449999999999996"/>
    <n v="16.351351351351351"/>
    <x v="161"/>
    <x v="164"/>
    <n v="65.599999999999994"/>
    <n v="12"/>
    <n v="6"/>
    <x v="1"/>
    <x v="1"/>
    <x v="20"/>
    <n v="1"/>
    <n v="10"/>
    <n v="270"/>
  </r>
  <r>
    <s v="INLAPL-010812-RV-2-2-MAZ"/>
    <s v="Roberto Vazquez"/>
    <d v="2012-08-01T00:00:00"/>
    <x v="6"/>
    <d v="1899-12-30T09:41:00"/>
    <d v="1899-12-30T10:19:00"/>
    <x v="13"/>
    <n v="2"/>
    <n v="2"/>
    <n v="2"/>
    <x v="1"/>
    <x v="1"/>
    <s v="La Plana/Las Cuevas, Isla Natividad, Baja California Sur"/>
    <x v="1"/>
    <n v="23.429999999999996"/>
    <n v="7.1"/>
    <n v="11.549999999999999"/>
    <n v="3.5"/>
    <n v="23.429999999999996"/>
    <n v="7.1"/>
    <n v="17.489999999999998"/>
    <n v="5.2522522522522515"/>
    <x v="161"/>
    <x v="164"/>
    <n v="66.599999999999994"/>
    <n v="13"/>
    <n v="5"/>
    <x v="1"/>
    <x v="1"/>
    <x v="10"/>
    <n v="1"/>
    <n v="6"/>
    <n v="330"/>
  </r>
  <r>
    <s v="INLAPL-010812-RV-2-2-MAZ"/>
    <s v="Roberto Vazquez"/>
    <d v="2012-08-01T00:00:00"/>
    <x v="6"/>
    <d v="1899-12-30T09:41:00"/>
    <d v="1899-12-30T10:19:00"/>
    <x v="13"/>
    <n v="2"/>
    <n v="2"/>
    <n v="2"/>
    <x v="1"/>
    <x v="1"/>
    <s v="La Plana/Las Cuevas, Isla Natividad, Baja California Sur"/>
    <x v="1"/>
    <n v="23.429999999999996"/>
    <n v="7.1"/>
    <n v="11.549999999999999"/>
    <n v="3.5"/>
    <n v="23.429999999999996"/>
    <n v="7.1"/>
    <n v="17.489999999999998"/>
    <n v="5.2522522522522515"/>
    <x v="161"/>
    <x v="164"/>
    <n v="66.599999999999994"/>
    <n v="13"/>
    <n v="5"/>
    <x v="1"/>
    <x v="1"/>
    <x v="14"/>
    <n v="1"/>
    <n v="6"/>
    <n v="330"/>
  </r>
  <r>
    <s v="INLAPL-010812-RV-2-2-MAZ"/>
    <s v="Roberto Vazquez"/>
    <d v="2012-08-01T00:00:00"/>
    <x v="6"/>
    <d v="1899-12-30T09:41:00"/>
    <d v="1899-12-30T10:19:00"/>
    <x v="13"/>
    <n v="2"/>
    <n v="2"/>
    <n v="2"/>
    <x v="1"/>
    <x v="1"/>
    <s v="La Plana/Las Cuevas, Isla Natividad, Baja California Sur"/>
    <x v="1"/>
    <n v="23.429999999999996"/>
    <n v="7.1"/>
    <n v="11.549999999999999"/>
    <n v="3.5"/>
    <n v="23.429999999999996"/>
    <n v="7.1"/>
    <n v="17.489999999999998"/>
    <n v="5.2522522522522515"/>
    <x v="161"/>
    <x v="164"/>
    <n v="66.599999999999994"/>
    <n v="13"/>
    <n v="5"/>
    <x v="1"/>
    <x v="2"/>
    <x v="17"/>
    <n v="1"/>
    <n v="9"/>
    <n v="330"/>
  </r>
  <r>
    <s v="INLAPL-010812-RV-2-2-MAZ"/>
    <s v="Roberto Vazquez"/>
    <d v="2012-08-01T00:00:00"/>
    <x v="6"/>
    <d v="1899-12-30T09:41:00"/>
    <d v="1899-12-30T10:19:00"/>
    <x v="13"/>
    <n v="2"/>
    <n v="2"/>
    <n v="2"/>
    <x v="1"/>
    <x v="1"/>
    <s v="La Plana/Las Cuevas, Isla Natividad, Baja California Sur"/>
    <x v="1"/>
    <n v="23.429999999999996"/>
    <n v="7.1"/>
    <n v="11.549999999999999"/>
    <n v="3.5"/>
    <n v="23.429999999999996"/>
    <n v="7.1"/>
    <n v="17.489999999999998"/>
    <n v="5.2522522522522515"/>
    <x v="161"/>
    <x v="164"/>
    <n v="66.599999999999994"/>
    <n v="13"/>
    <n v="5"/>
    <x v="1"/>
    <x v="2"/>
    <x v="13"/>
    <n v="1"/>
    <n v="9"/>
    <n v="330"/>
  </r>
  <r>
    <s v="INLAPL-010812-RV-2-2-MAZ"/>
    <s v="Roberto Vazquez"/>
    <d v="2012-08-01T00:00:00"/>
    <x v="6"/>
    <d v="1899-12-30T09:41:00"/>
    <d v="1899-12-30T10:19:00"/>
    <x v="13"/>
    <n v="2"/>
    <n v="2"/>
    <n v="2"/>
    <x v="1"/>
    <x v="1"/>
    <s v="La Plana/Las Cuevas, Isla Natividad, Baja California Sur"/>
    <x v="1"/>
    <n v="23.429999999999996"/>
    <n v="7.1"/>
    <n v="11.549999999999999"/>
    <n v="3.5"/>
    <n v="23.429999999999996"/>
    <n v="7.1"/>
    <n v="17.489999999999998"/>
    <n v="5.2522522522522515"/>
    <x v="161"/>
    <x v="164"/>
    <n v="66.599999999999994"/>
    <n v="13"/>
    <n v="5"/>
    <x v="1"/>
    <x v="3"/>
    <x v="18"/>
    <n v="1"/>
    <n v="11"/>
    <n v="330"/>
  </r>
  <r>
    <s v="INLAPL-010812-RV-2-2-MAZ"/>
    <s v="Roberto Vazquez"/>
    <d v="2012-08-01T00:00:00"/>
    <x v="6"/>
    <d v="1899-12-30T09:41:00"/>
    <d v="1899-12-30T10:19:00"/>
    <x v="13"/>
    <n v="2"/>
    <n v="2"/>
    <n v="2"/>
    <x v="1"/>
    <x v="1"/>
    <s v="La Plana/Las Cuevas, Isla Natividad, Baja California Sur"/>
    <x v="1"/>
    <n v="23.429999999999996"/>
    <n v="7.1"/>
    <n v="11.549999999999999"/>
    <n v="3.5"/>
    <n v="23.429999999999996"/>
    <n v="7.1"/>
    <n v="17.489999999999998"/>
    <n v="5.2522522522522515"/>
    <x v="161"/>
    <x v="164"/>
    <n v="66.599999999999994"/>
    <n v="13"/>
    <n v="5"/>
    <x v="1"/>
    <x v="4"/>
    <x v="6"/>
    <n v="1"/>
    <n v="12"/>
    <n v="330"/>
  </r>
  <r>
    <s v="INLAPL-010812-RV-2-2-MAZ"/>
    <s v="Roberto Vazquez"/>
    <d v="2012-08-01T00:00:00"/>
    <x v="6"/>
    <d v="1899-12-30T09:41:00"/>
    <d v="1899-12-30T10:19:00"/>
    <x v="13"/>
    <n v="2"/>
    <n v="2"/>
    <n v="2"/>
    <x v="1"/>
    <x v="1"/>
    <s v="La Plana/Las Cuevas, Isla Natividad, Baja California Sur"/>
    <x v="1"/>
    <n v="23.429999999999996"/>
    <n v="7.1"/>
    <n v="11.549999999999999"/>
    <n v="3.5"/>
    <n v="23.429999999999996"/>
    <n v="7.1"/>
    <n v="17.489999999999998"/>
    <n v="5.2522522522522515"/>
    <x v="161"/>
    <x v="164"/>
    <n v="66.599999999999994"/>
    <n v="13"/>
    <n v="5"/>
    <x v="1"/>
    <x v="4"/>
    <x v="17"/>
    <n v="1"/>
    <n v="12"/>
    <n v="330"/>
  </r>
  <r>
    <s v="INLAPL-010812-RV-2-2-MAZ"/>
    <s v="Roberto Vazquez"/>
    <d v="2012-08-01T00:00:00"/>
    <x v="6"/>
    <d v="1899-12-30T09:41:00"/>
    <d v="1899-12-30T10:19:00"/>
    <x v="13"/>
    <n v="2"/>
    <n v="2"/>
    <n v="2"/>
    <x v="1"/>
    <x v="1"/>
    <s v="La Plana/Las Cuevas, Isla Natividad, Baja California Sur"/>
    <x v="1"/>
    <n v="23.429999999999996"/>
    <n v="7.1"/>
    <n v="11.549999999999999"/>
    <n v="3.5"/>
    <n v="23.429999999999996"/>
    <n v="7.1"/>
    <n v="17.489999999999998"/>
    <n v="5.2522522522522515"/>
    <x v="161"/>
    <x v="164"/>
    <n v="66.599999999999994"/>
    <n v="13"/>
    <n v="5"/>
    <x v="1"/>
    <x v="4"/>
    <x v="18"/>
    <n v="1"/>
    <n v="12"/>
    <n v="330"/>
  </r>
  <r>
    <s v="INLAPL-010812-RV-2-2-MAZ"/>
    <s v="Roberto Vazquez"/>
    <d v="2012-08-01T00:00:00"/>
    <x v="6"/>
    <d v="1899-12-30T09:41:00"/>
    <d v="1899-12-30T10:19:00"/>
    <x v="13"/>
    <n v="2"/>
    <n v="2"/>
    <n v="2"/>
    <x v="1"/>
    <x v="1"/>
    <s v="La Plana/Las Cuevas, Isla Natividad, Baja California Sur"/>
    <x v="1"/>
    <n v="23.429999999999996"/>
    <n v="7.1"/>
    <n v="11.549999999999999"/>
    <n v="3.5"/>
    <n v="23.429999999999996"/>
    <n v="7.1"/>
    <n v="17.489999999999998"/>
    <n v="5.2522522522522515"/>
    <x v="161"/>
    <x v="164"/>
    <n v="66.599999999999994"/>
    <n v="13"/>
    <n v="5"/>
    <x v="1"/>
    <x v="5"/>
    <x v="16"/>
    <n v="1"/>
    <n v="13"/>
    <n v="330"/>
  </r>
  <r>
    <s v="INLAPL-010812-RV-2-2-MAZ"/>
    <s v="Roberto Vazquez"/>
    <d v="2012-08-01T00:00:00"/>
    <x v="6"/>
    <d v="1899-12-30T09:41:00"/>
    <d v="1899-12-30T10:19:00"/>
    <x v="13"/>
    <n v="2"/>
    <n v="2"/>
    <n v="2"/>
    <x v="1"/>
    <x v="1"/>
    <s v="La Plana/Las Cuevas, Isla Natividad, Baja California Sur"/>
    <x v="1"/>
    <n v="23.429999999999996"/>
    <n v="7.1"/>
    <n v="11.549999999999999"/>
    <n v="3.5"/>
    <n v="23.429999999999996"/>
    <n v="7.1"/>
    <n v="17.489999999999998"/>
    <n v="5.2522522522522515"/>
    <x v="161"/>
    <x v="164"/>
    <n v="66.599999999999994"/>
    <n v="13"/>
    <n v="5"/>
    <x v="1"/>
    <x v="6"/>
    <x v="14"/>
    <n v="1"/>
    <n v="17"/>
    <n v="330"/>
  </r>
  <r>
    <s v="INLAPL-010812-RV-2-2-MAZ"/>
    <s v="Roberto Vazquez"/>
    <d v="2012-08-01T00:00:00"/>
    <x v="6"/>
    <d v="1899-12-30T09:41:00"/>
    <d v="1899-12-30T10:19:00"/>
    <x v="13"/>
    <n v="2"/>
    <n v="2"/>
    <n v="2"/>
    <x v="1"/>
    <x v="1"/>
    <s v="La Plana/Las Cuevas, Isla Natividad, Baja California Sur"/>
    <x v="1"/>
    <n v="23.429999999999996"/>
    <n v="7.1"/>
    <n v="11.549999999999999"/>
    <n v="3.5"/>
    <n v="23.429999999999996"/>
    <n v="7.1"/>
    <n v="17.489999999999998"/>
    <n v="5.2522522522522515"/>
    <x v="161"/>
    <x v="164"/>
    <n v="66.599999999999994"/>
    <n v="13"/>
    <n v="5"/>
    <x v="1"/>
    <x v="7"/>
    <x v="18"/>
    <n v="1"/>
    <n v="18"/>
    <n v="330"/>
  </r>
  <r>
    <s v="INLAPL-010812-RV-2-2-MAZ"/>
    <s v="Roberto Vazquez"/>
    <d v="2012-08-01T00:00:00"/>
    <x v="6"/>
    <d v="1899-12-30T09:41:00"/>
    <d v="1899-12-30T10:19:00"/>
    <x v="13"/>
    <n v="2"/>
    <n v="2"/>
    <n v="2"/>
    <x v="1"/>
    <x v="1"/>
    <s v="La Plana/Las Cuevas, Isla Natividad, Baja California Sur"/>
    <x v="1"/>
    <n v="23.429999999999996"/>
    <n v="7.1"/>
    <n v="11.549999999999999"/>
    <n v="3.5"/>
    <n v="23.429999999999996"/>
    <n v="7.1"/>
    <n v="17.489999999999998"/>
    <n v="5.2522522522522515"/>
    <x v="161"/>
    <x v="164"/>
    <n v="66.599999999999994"/>
    <n v="13"/>
    <n v="5"/>
    <x v="1"/>
    <x v="8"/>
    <x v="17"/>
    <n v="1"/>
    <n v="20"/>
    <n v="330"/>
  </r>
  <r>
    <s v="INLAPL-010812-RV-2-2-MAZ"/>
    <s v="Roberto Vazquez"/>
    <d v="2012-08-01T00:00:00"/>
    <x v="6"/>
    <d v="1899-12-30T09:41:00"/>
    <d v="1899-12-30T10:19:00"/>
    <x v="13"/>
    <n v="2"/>
    <n v="2"/>
    <n v="2"/>
    <x v="1"/>
    <x v="1"/>
    <s v="La Plana/Las Cuevas, Isla Natividad, Baja California Sur"/>
    <x v="1"/>
    <n v="23.429999999999996"/>
    <n v="7.1"/>
    <n v="11.549999999999999"/>
    <n v="3.5"/>
    <n v="23.429999999999996"/>
    <n v="7.1"/>
    <n v="17.489999999999998"/>
    <n v="5.2522522522522515"/>
    <x v="161"/>
    <x v="164"/>
    <n v="66.599999999999994"/>
    <n v="13"/>
    <n v="5"/>
    <x v="1"/>
    <x v="9"/>
    <x v="17"/>
    <n v="1"/>
    <n v="24"/>
    <n v="330"/>
  </r>
  <r>
    <s v="INLAPL-010812-RV-2-2-MAZ"/>
    <s v="Roberto Vazquez"/>
    <d v="2012-08-01T00:00:00"/>
    <x v="6"/>
    <d v="1899-12-30T09:41:00"/>
    <d v="1899-12-30T10:19:00"/>
    <x v="13"/>
    <n v="2"/>
    <n v="2"/>
    <n v="2"/>
    <x v="1"/>
    <x v="1"/>
    <s v="La Plana/Las Cuevas, Isla Natividad, Baja California Sur"/>
    <x v="1"/>
    <n v="23.429999999999996"/>
    <n v="7.1"/>
    <n v="11.549999999999999"/>
    <n v="3.5"/>
    <n v="23.429999999999996"/>
    <n v="7.1"/>
    <n v="17.489999999999998"/>
    <n v="5.2522522522522515"/>
    <x v="161"/>
    <x v="164"/>
    <n v="66.599999999999994"/>
    <n v="13"/>
    <n v="5"/>
    <x v="1"/>
    <x v="10"/>
    <x v="16"/>
    <n v="1"/>
    <n v="30"/>
    <n v="330"/>
  </r>
  <r>
    <s v="INLAPL-010812-RV-2-2-MAZ"/>
    <s v="Roberto Vazquez"/>
    <d v="2012-08-01T00:00:00"/>
    <x v="6"/>
    <d v="1899-12-30T09:41:00"/>
    <d v="1899-12-30T10:19:00"/>
    <x v="13"/>
    <n v="2"/>
    <n v="2"/>
    <n v="2"/>
    <x v="1"/>
    <x v="1"/>
    <s v="La Plana/Las Cuevas, Isla Natividad, Baja California Sur"/>
    <x v="1"/>
    <n v="23.429999999999996"/>
    <n v="7.1"/>
    <n v="11.549999999999999"/>
    <n v="3.5"/>
    <n v="23.429999999999996"/>
    <n v="7.1"/>
    <n v="17.489999999999998"/>
    <n v="5.2522522522522515"/>
    <x v="161"/>
    <x v="164"/>
    <n v="66.599999999999994"/>
    <n v="13"/>
    <n v="5"/>
    <x v="1"/>
    <x v="10"/>
    <x v="18"/>
    <n v="1"/>
    <n v="30"/>
    <n v="330"/>
  </r>
  <r>
    <s v="INLAPL-010812-RV-2-2-MAZ"/>
    <s v="Roberto Vazquez"/>
    <d v="2012-08-01T00:00:00"/>
    <x v="6"/>
    <d v="1899-12-30T09:41:00"/>
    <d v="1899-12-30T10:19:00"/>
    <x v="13"/>
    <n v="2"/>
    <n v="2"/>
    <n v="2"/>
    <x v="1"/>
    <x v="1"/>
    <s v="La Plana/Las Cuevas, Isla Natividad, Baja California Sur"/>
    <x v="1"/>
    <n v="23.429999999999996"/>
    <n v="7.1"/>
    <n v="11.549999999999999"/>
    <n v="3.5"/>
    <n v="23.429999999999996"/>
    <n v="7.1"/>
    <n v="17.489999999999998"/>
    <n v="5.2522522522522515"/>
    <x v="161"/>
    <x v="164"/>
    <n v="66.599999999999994"/>
    <n v="13"/>
    <n v="5"/>
    <x v="1"/>
    <x v="11"/>
    <x v="7"/>
    <n v="1"/>
    <n v="36"/>
    <n v="330"/>
  </r>
  <r>
    <s v="INLAPL-010812-RV-2-2-MAZ"/>
    <s v="Roberto Vazquez"/>
    <d v="2012-08-01T00:00:00"/>
    <x v="6"/>
    <d v="1899-12-30T09:41:00"/>
    <d v="1899-12-30T10:19:00"/>
    <x v="13"/>
    <n v="2"/>
    <n v="2"/>
    <n v="2"/>
    <x v="1"/>
    <x v="1"/>
    <s v="La Plana/Las Cuevas, Isla Natividad, Baja California Sur"/>
    <x v="1"/>
    <n v="23.429999999999996"/>
    <n v="7.1"/>
    <n v="11.549999999999999"/>
    <n v="3.5"/>
    <n v="23.429999999999996"/>
    <n v="7.1"/>
    <n v="17.489999999999998"/>
    <n v="5.2522522522522515"/>
    <x v="161"/>
    <x v="164"/>
    <n v="66.599999999999994"/>
    <n v="13"/>
    <n v="5"/>
    <x v="1"/>
    <x v="11"/>
    <x v="18"/>
    <n v="1"/>
    <n v="36"/>
    <n v="330"/>
  </r>
  <r>
    <s v="INLAPL-010812-JF-3-3MAZ"/>
    <s v="Jesus Flores"/>
    <d v="2012-08-01T00:00:00"/>
    <x v="6"/>
    <d v="1899-12-30T09:50:00"/>
    <d v="1899-12-30T10:30:00"/>
    <x v="11"/>
    <n v="2"/>
    <n v="1"/>
    <n v="3"/>
    <x v="2"/>
    <x v="1"/>
    <s v="La Plana/Las Cuevas, Isla Natividad, Baja California Sur"/>
    <x v="1"/>
    <n v="21.45"/>
    <n v="6.5"/>
    <n v="16.829999999999998"/>
    <n v="5.0999999999999996"/>
    <n v="21.45"/>
    <n v="6.5"/>
    <n v="19.14"/>
    <n v="5.7477477477477477"/>
    <x v="162"/>
    <x v="165"/>
    <n v="70.599999999999994"/>
    <n v="17"/>
    <n v="7"/>
    <x v="1"/>
    <x v="1"/>
    <x v="14"/>
    <n v="1"/>
    <n v="8"/>
    <n v="180"/>
  </r>
  <r>
    <s v="INLAPL-010812-JF-3-3MAZ"/>
    <s v="Jesus Flores"/>
    <d v="2012-08-01T00:00:00"/>
    <x v="6"/>
    <d v="1899-12-30T09:50:00"/>
    <d v="1899-12-30T10:30:00"/>
    <x v="11"/>
    <n v="2"/>
    <n v="1"/>
    <n v="3"/>
    <x v="2"/>
    <x v="1"/>
    <s v="La Plana/Las Cuevas, Isla Natividad, Baja California Sur"/>
    <x v="1"/>
    <n v="21.45"/>
    <n v="6.5"/>
    <n v="16.829999999999998"/>
    <n v="5.0999999999999996"/>
    <n v="21.45"/>
    <n v="6.5"/>
    <n v="19.14"/>
    <n v="5.7477477477477477"/>
    <x v="162"/>
    <x v="165"/>
    <n v="70.599999999999994"/>
    <n v="17"/>
    <n v="7"/>
    <x v="1"/>
    <x v="2"/>
    <x v="16"/>
    <n v="1"/>
    <n v="14"/>
    <n v="180"/>
  </r>
  <r>
    <s v="INLAPL-010812-JF-3-3MAZ"/>
    <s v="Jesus Flores"/>
    <d v="2012-08-01T00:00:00"/>
    <x v="6"/>
    <d v="1899-12-30T09:50:00"/>
    <d v="1899-12-30T10:30:00"/>
    <x v="11"/>
    <n v="2"/>
    <n v="1"/>
    <n v="3"/>
    <x v="2"/>
    <x v="1"/>
    <s v="La Plana/Las Cuevas, Isla Natividad, Baja California Sur"/>
    <x v="1"/>
    <n v="21.45"/>
    <n v="6.5"/>
    <n v="16.829999999999998"/>
    <n v="5.0999999999999996"/>
    <n v="21.45"/>
    <n v="6.5"/>
    <n v="19.14"/>
    <n v="5.7477477477477477"/>
    <x v="162"/>
    <x v="165"/>
    <n v="70.599999999999994"/>
    <n v="17"/>
    <n v="7"/>
    <x v="1"/>
    <x v="3"/>
    <x v="17"/>
    <n v="1"/>
    <n v="23"/>
    <n v="180"/>
  </r>
  <r>
    <s v="INLAGU-020812-RV-1-1-MAZ"/>
    <s v="Roberto Vazquez"/>
    <d v="2012-08-02T00:00:00"/>
    <x v="6"/>
    <d v="1899-12-30T09:05:00"/>
    <d v="1899-12-30T09:45:00"/>
    <x v="11"/>
    <n v="2"/>
    <n v="1"/>
    <n v="3"/>
    <x v="2"/>
    <x v="13"/>
    <s v="La Guanera, Isla Natividad Baja California Sur"/>
    <x v="0"/>
    <n v="38.94"/>
    <n v="11.8"/>
    <n v="41.58"/>
    <n v="12.6"/>
    <n v="41.58"/>
    <n v="12.6"/>
    <n v="41.58"/>
    <n v="27.87519"/>
    <x v="173"/>
    <x v="164"/>
    <n v="69.599999999999994"/>
    <n v="16"/>
    <n v="7"/>
    <x v="1"/>
    <x v="25"/>
    <x v="23"/>
    <n v="0"/>
    <n v="0"/>
    <n v="270"/>
  </r>
  <r>
    <s v="INLAGU-020812-RV-2-2-MAZ"/>
    <s v="Roberto Vazquez"/>
    <d v="2012-08-02T00:00:00"/>
    <x v="6"/>
    <d v="1899-12-30T10:01:00"/>
    <d v="1899-12-30T10:45:00"/>
    <x v="36"/>
    <n v="2"/>
    <n v="2"/>
    <n v="2"/>
    <x v="1"/>
    <x v="13"/>
    <s v="La Guanera, Isla Natividad Baja California Sur"/>
    <x v="0"/>
    <n v="30.359999999999996"/>
    <n v="9.1999999999999993"/>
    <n v="29.7"/>
    <n v="9"/>
    <n v="36.629999999999995"/>
    <n v="11.1"/>
    <n v="33.164999999999999"/>
    <n v="9.9594594594594597"/>
    <x v="164"/>
    <x v="167"/>
    <n v="70.599999999999994"/>
    <n v="17"/>
    <n v="6"/>
    <x v="1"/>
    <x v="25"/>
    <x v="23"/>
    <n v="0"/>
    <n v="0"/>
    <n v="300"/>
  </r>
  <r>
    <s v="INLAGU-020812-JC-3-3-MAZ"/>
    <s v="Jhonatan Castro"/>
    <d v="2012-08-02T00:00:00"/>
    <x v="6"/>
    <d v="1899-12-30T09:01:00"/>
    <d v="1899-12-30T09:40:00"/>
    <x v="31"/>
    <n v="2"/>
    <n v="1"/>
    <n v="3"/>
    <x v="2"/>
    <x v="13"/>
    <s v="La Guanera, Isla Natividad Baja California Sur"/>
    <x v="0"/>
    <n v="45.209999999999994"/>
    <n v="13.7"/>
    <n v="45.87"/>
    <n v="13.9"/>
    <n v="45.87"/>
    <n v="13.9"/>
    <n v="45.87"/>
    <n v="13.774774774774773"/>
    <x v="165"/>
    <x v="168"/>
    <n v="69.5"/>
    <n v="15.9"/>
    <n v="15"/>
    <x v="1"/>
    <x v="25"/>
    <x v="23"/>
    <n v="0"/>
    <n v="0"/>
    <n v="120"/>
  </r>
  <r>
    <s v="INLAGU-020812-JF-4-4-MAZ"/>
    <s v="Jesus Flores"/>
    <d v="2012-08-02T00:00:00"/>
    <x v="6"/>
    <d v="1899-12-30T09:01:00"/>
    <d v="1899-12-30T09:32:00"/>
    <x v="32"/>
    <n v="2"/>
    <n v="1"/>
    <n v="4"/>
    <x v="3"/>
    <x v="13"/>
    <s v="La Guanera, Isla Natividad Baja California Sur"/>
    <x v="0"/>
    <n v="38.609999999999992"/>
    <n v="11.7"/>
    <n v="36.299999999999997"/>
    <n v="11"/>
    <n v="38.609999999999992"/>
    <n v="11.7"/>
    <n v="37.454999999999998"/>
    <n v="11.247747747747747"/>
    <x v="166"/>
    <x v="169"/>
    <n v="69.5"/>
    <n v="15.9"/>
    <n v="9"/>
    <x v="1"/>
    <x v="25"/>
    <x v="23"/>
    <n v="0"/>
    <n v="0"/>
    <n v="180"/>
  </r>
  <r>
    <s v="INLAGU-040812-RV-5-5-MAZ"/>
    <s v="Roberto Vazquez"/>
    <d v="2012-08-04T00:00:00"/>
    <x v="6"/>
    <d v="1899-12-30T09:02:00"/>
    <d v="1899-12-30T09:40:00"/>
    <x v="13"/>
    <n v="2"/>
    <n v="1"/>
    <n v="5"/>
    <x v="4"/>
    <x v="13"/>
    <s v="La Guanera, Isla Natividad Baja California Sur"/>
    <x v="0"/>
    <n v="46.199999999999996"/>
    <n v="14"/>
    <n v="39.599999999999994"/>
    <n v="12"/>
    <n v="46.199999999999996"/>
    <n v="14"/>
    <n v="42.899999999999991"/>
    <n v="12.88288288288288"/>
    <x v="167"/>
    <x v="170"/>
    <n v="67.599999999999994"/>
    <n v="14"/>
    <n v="5"/>
    <x v="1"/>
    <x v="25"/>
    <x v="23"/>
    <n v="0"/>
    <n v="0"/>
    <n v="150"/>
  </r>
  <r>
    <s v="INLAGU-040812-JC-6-6-MAZ"/>
    <s v="Jhonatan Castro"/>
    <d v="2012-08-04T00:00:00"/>
    <x v="6"/>
    <d v="1899-12-30T09:00:00"/>
    <d v="1899-12-30T09:46:00"/>
    <x v="22"/>
    <n v="2"/>
    <n v="1"/>
    <n v="6"/>
    <x v="5"/>
    <x v="13"/>
    <s v="La Guanera, Isla Natividad Baja California Sur"/>
    <x v="1"/>
    <n v="39.599999999999994"/>
    <n v="12"/>
    <n v="27.059999999999995"/>
    <n v="8.1999999999999993"/>
    <n v="39.599999999999994"/>
    <n v="12"/>
    <n v="33.33"/>
    <n v="10.009009009009008"/>
    <x v="168"/>
    <x v="171"/>
    <n v="71.599999999999994"/>
    <n v="18"/>
    <n v="9"/>
    <x v="1"/>
    <x v="25"/>
    <x v="23"/>
    <n v="0"/>
    <n v="0"/>
    <n v="160"/>
  </r>
  <r>
    <s v="INPUPR-030812-JF-1-1-MAZ"/>
    <s v="Jesus Flores"/>
    <d v="2012-08-03T00:00:00"/>
    <x v="6"/>
    <d v="1899-12-30T09:01:00"/>
    <d v="1899-12-30T09:32:00"/>
    <x v="32"/>
    <n v="2"/>
    <n v="1"/>
    <n v="1"/>
    <x v="0"/>
    <x v="3"/>
    <s v="Punta Prieta, Isla Natividad Baja California Sur"/>
    <x v="1"/>
    <n v="31.679999999999996"/>
    <n v="9.6"/>
    <n v="29.7"/>
    <n v="9"/>
    <n v="31.679999999999996"/>
    <n v="9.6"/>
    <n v="30.689999999999998"/>
    <n v="9.2162162162162158"/>
    <x v="169"/>
    <x v="172"/>
    <n v="72.2"/>
    <n v="18.600000000000001"/>
    <n v="10"/>
    <x v="1"/>
    <x v="1"/>
    <x v="16"/>
    <n v="1"/>
    <n v="24"/>
    <s v="n/d"/>
  </r>
  <r>
    <s v="INPUPR-030812-JF-1-1-MAZ"/>
    <s v="Jesus Flores"/>
    <d v="2012-08-03T00:00:00"/>
    <x v="6"/>
    <d v="1899-12-30T09:01:00"/>
    <d v="1899-12-30T09:32:00"/>
    <x v="32"/>
    <n v="2"/>
    <n v="1"/>
    <n v="1"/>
    <x v="0"/>
    <x v="3"/>
    <s v="Punta Prieta, Isla Natividad Baja California Sur"/>
    <x v="1"/>
    <n v="31.679999999999996"/>
    <n v="9.6"/>
    <n v="29.7"/>
    <n v="9"/>
    <n v="31.679999999999996"/>
    <n v="9.6"/>
    <n v="30.689999999999998"/>
    <n v="9.2162162162162158"/>
    <x v="169"/>
    <x v="172"/>
    <n v="72.2"/>
    <n v="18.600000000000001"/>
    <n v="10"/>
    <x v="1"/>
    <x v="1"/>
    <x v="17"/>
    <n v="1"/>
    <n v="24"/>
    <s v="n/d"/>
  </r>
  <r>
    <s v="INPUPR-040812-RV-2-2-MAZ"/>
    <s v="Roberto Vazquez"/>
    <d v="2012-08-04T00:00:00"/>
    <x v="6"/>
    <d v="1899-12-30T09:01:00"/>
    <d v="1899-12-30T09:31:00"/>
    <x v="17"/>
    <n v="2"/>
    <n v="1"/>
    <n v="2"/>
    <x v="1"/>
    <x v="3"/>
    <s v="Punta Prieta, Isla Natividad Baja California Sur"/>
    <x v="1"/>
    <n v="66.33"/>
    <n v="20.100000000000001"/>
    <n v="64.349999999999994"/>
    <n v="19.5"/>
    <n v="66.33"/>
    <n v="20.100000000000001"/>
    <n v="65.34"/>
    <n v="19.621621621621621"/>
    <x v="170"/>
    <x v="173"/>
    <n v="67.599999999999994"/>
    <n v="14"/>
    <n v="5"/>
    <x v="1"/>
    <x v="25"/>
    <x v="23"/>
    <n v="0"/>
    <n v="0"/>
    <n v="330"/>
  </r>
  <r>
    <s v="INPUPR-040812-JC-3-3-MAZ"/>
    <s v="Jhonatan Castro"/>
    <d v="2012-08-04T00:00:00"/>
    <x v="6"/>
    <d v="1899-12-30T09:02:00"/>
    <d v="1899-12-30T09:33:00"/>
    <x v="32"/>
    <n v="2"/>
    <n v="1"/>
    <n v="3"/>
    <x v="2"/>
    <x v="3"/>
    <s v="Punta Prieta, Isla Natividad Baja California Sur"/>
    <x v="1"/>
    <n v="62.699999999999996"/>
    <n v="19"/>
    <n v="57.75"/>
    <n v="17.5"/>
    <n v="62.699999999999996"/>
    <n v="19"/>
    <n v="60.224999999999994"/>
    <n v="18.085585585585584"/>
    <x v="34"/>
    <x v="174"/>
    <n v="73.400000000000006"/>
    <n v="19.8"/>
    <n v="15"/>
    <x v="1"/>
    <x v="25"/>
    <x v="23"/>
    <n v="0"/>
    <n v="0"/>
    <n v="210"/>
  </r>
  <r>
    <s v="INLADU-040812-JF-1-1-MAZ"/>
    <s v="Jesus Flores"/>
    <d v="2012-08-04T00:00:00"/>
    <x v="6"/>
    <d v="1899-12-30T09:01:00"/>
    <d v="1899-12-30T09:39:00"/>
    <x v="13"/>
    <n v="2"/>
    <n v="1"/>
    <n v="1"/>
    <x v="0"/>
    <x v="0"/>
    <s v="La Dulce, Isla Natividad Baja California Sur"/>
    <x v="1"/>
    <n v="34.979999999999997"/>
    <n v="10.6"/>
    <n v="17.16"/>
    <n v="5.2"/>
    <n v="34.979999999999997"/>
    <n v="10.6"/>
    <n v="26.07"/>
    <n v="7.8288288288288284"/>
    <x v="133"/>
    <x v="175"/>
    <n v="68.599999999999994"/>
    <n v="15"/>
    <n v="8"/>
    <x v="1"/>
    <x v="1"/>
    <x v="16"/>
    <n v="1"/>
    <n v="12"/>
    <n v="210"/>
  </r>
  <r>
    <s v="INLADU-040812-JF-1-1-MAZ"/>
    <s v="Jesus Flores"/>
    <d v="2012-08-04T00:00:00"/>
    <x v="6"/>
    <d v="1899-12-30T09:01:00"/>
    <d v="1899-12-30T09:39:00"/>
    <x v="13"/>
    <n v="2"/>
    <n v="1"/>
    <n v="1"/>
    <x v="0"/>
    <x v="0"/>
    <s v="La Dulce, Isla Natividad Baja California Sur"/>
    <x v="1"/>
    <n v="34.979999999999997"/>
    <n v="10.6"/>
    <n v="17.16"/>
    <n v="5.2"/>
    <n v="34.979999999999997"/>
    <n v="10.6"/>
    <n v="26.07"/>
    <n v="7.8288288288288284"/>
    <x v="133"/>
    <x v="175"/>
    <n v="68.599999999999994"/>
    <n v="15"/>
    <n v="8"/>
    <x v="1"/>
    <x v="2"/>
    <x v="19"/>
    <n v="1"/>
    <n v="31"/>
    <n v="210"/>
  </r>
  <r>
    <s v="INLADU-040812-JF-1-1-MAZ"/>
    <s v="Jesus Flores"/>
    <d v="2012-08-04T00:00:00"/>
    <x v="6"/>
    <d v="1899-12-30T09:01:00"/>
    <d v="1899-12-30T09:39:00"/>
    <x v="13"/>
    <n v="2"/>
    <n v="1"/>
    <n v="1"/>
    <x v="0"/>
    <x v="0"/>
    <s v="La Dulce, Isla Natividad Baja California Sur"/>
    <x v="1"/>
    <n v="34.979999999999997"/>
    <n v="10.6"/>
    <n v="17.16"/>
    <n v="5.2"/>
    <n v="34.979999999999997"/>
    <n v="10.6"/>
    <n v="26.07"/>
    <n v="7.8288288288288284"/>
    <x v="133"/>
    <x v="175"/>
    <n v="68.599999999999994"/>
    <n v="15"/>
    <n v="8"/>
    <x v="1"/>
    <x v="2"/>
    <x v="21"/>
    <n v="1"/>
    <n v="31"/>
    <n v="210"/>
  </r>
  <r>
    <s v="INLADU-050812-RV-2-2-MAZ"/>
    <s v="Roberto Vazquez"/>
    <d v="2012-08-05T00:00:00"/>
    <x v="6"/>
    <d v="1899-12-30T09:02:00"/>
    <d v="1899-12-30T09:46:00"/>
    <x v="36"/>
    <n v="2"/>
    <n v="1"/>
    <n v="2"/>
    <x v="1"/>
    <x v="0"/>
    <s v="La Dulce, Isla Natividad Baja California Sur"/>
    <x v="0"/>
    <n v="33.33"/>
    <n v="10.1"/>
    <n v="29.04"/>
    <n v="8.8000000000000007"/>
    <n v="33.33"/>
    <n v="10.1"/>
    <n v="31.184999999999999"/>
    <n v="9.3648648648648649"/>
    <x v="174"/>
    <x v="176"/>
    <n v="68.599999999999994"/>
    <n v="15"/>
    <n v="6"/>
    <x v="1"/>
    <x v="1"/>
    <x v="1"/>
    <n v="1"/>
    <n v="17"/>
    <n v="90"/>
  </r>
  <r>
    <s v="INLADU-050812-RV-2-2-MAZ"/>
    <s v="Roberto Vazquez"/>
    <d v="2012-08-05T00:00:00"/>
    <x v="6"/>
    <d v="1899-12-30T09:02:00"/>
    <d v="1899-12-30T09:46:00"/>
    <x v="36"/>
    <n v="2"/>
    <n v="1"/>
    <n v="2"/>
    <x v="1"/>
    <x v="0"/>
    <s v="La Dulce, Isla Natividad Baja California Sur"/>
    <x v="0"/>
    <n v="33.33"/>
    <n v="10.1"/>
    <n v="29.04"/>
    <n v="8.8000000000000007"/>
    <n v="33.33"/>
    <n v="10.1"/>
    <n v="31.184999999999999"/>
    <n v="9.3648648648648649"/>
    <x v="174"/>
    <x v="176"/>
    <n v="68.599999999999994"/>
    <n v="15"/>
    <n v="6"/>
    <x v="1"/>
    <x v="2"/>
    <x v="16"/>
    <n v="1"/>
    <n v="38"/>
    <n v="90"/>
  </r>
  <r>
    <s v="INLADU-050812-JF-3-3-MAZ"/>
    <s v="Jesús Flores"/>
    <d v="2012-08-05T00:00:00"/>
    <x v="6"/>
    <d v="1899-12-30T09:01:00"/>
    <d v="1899-12-30T09:46:00"/>
    <x v="14"/>
    <n v="2"/>
    <n v="1"/>
    <n v="3"/>
    <x v="2"/>
    <x v="0"/>
    <s v="La Dulce, Isla Natividad Baja California Sur"/>
    <x v="0"/>
    <n v="18.479999999999997"/>
    <n v="5.6"/>
    <n v="24.419999999999998"/>
    <n v="7.4"/>
    <n v="24.419999999999998"/>
    <n v="7.4"/>
    <n v="24.419999999999998"/>
    <n v="7.333333333333333"/>
    <x v="172"/>
    <x v="177"/>
    <n v="68.599999999999994"/>
    <n v="15"/>
    <n v="6"/>
    <x v="1"/>
    <x v="1"/>
    <x v="19"/>
    <n v="1"/>
    <n v="12"/>
    <s v="n/a"/>
  </r>
  <r>
    <s v="INLADU-050812-JF-3-3-MAZ"/>
    <s v="Jesús Flores"/>
    <d v="2012-08-05T00:00:00"/>
    <x v="6"/>
    <d v="1899-12-30T09:01:00"/>
    <d v="1899-12-30T09:46:00"/>
    <x v="14"/>
    <n v="2"/>
    <n v="1"/>
    <n v="3"/>
    <x v="2"/>
    <x v="0"/>
    <s v="La Dulce, Isla Natividad Baja California Sur"/>
    <x v="0"/>
    <n v="18.479999999999997"/>
    <n v="5.6"/>
    <n v="24.419999999999998"/>
    <n v="7.4"/>
    <n v="24.419999999999998"/>
    <n v="7.4"/>
    <n v="24.419999999999998"/>
    <n v="7.333333333333333"/>
    <x v="172"/>
    <x v="177"/>
    <n v="68.599999999999994"/>
    <n v="15"/>
    <n v="6"/>
    <x v="1"/>
    <x v="2"/>
    <x v="14"/>
    <n v="1"/>
    <n v="18"/>
    <s v="n/a"/>
  </r>
  <r>
    <s v="INLADU-050812-JF-3-3-MAZ"/>
    <s v="Jesús Flores"/>
    <d v="2012-08-05T00:00:00"/>
    <x v="6"/>
    <d v="1899-12-30T09:01:00"/>
    <d v="1899-12-30T09:46:00"/>
    <x v="14"/>
    <n v="2"/>
    <n v="1"/>
    <n v="3"/>
    <x v="2"/>
    <x v="0"/>
    <s v="La Dulce, Isla Natividad Baja California Sur"/>
    <x v="0"/>
    <n v="18.479999999999997"/>
    <n v="5.6"/>
    <n v="24.419999999999998"/>
    <n v="7.4"/>
    <n v="24.419999999999998"/>
    <n v="7.4"/>
    <n v="24.419999999999998"/>
    <n v="7.333333333333333"/>
    <x v="172"/>
    <x v="177"/>
    <n v="68.599999999999994"/>
    <n v="15"/>
    <n v="6"/>
    <x v="1"/>
    <x v="2"/>
    <x v="18"/>
    <n v="1"/>
    <n v="18"/>
    <s v="n/a"/>
  </r>
  <r>
    <s v="INLADU-050812-JF-3-3-MAZ"/>
    <s v="Jesús Flores"/>
    <d v="2012-08-05T00:00:00"/>
    <x v="6"/>
    <d v="1899-12-30T09:01:00"/>
    <d v="1899-12-30T09:46:00"/>
    <x v="14"/>
    <n v="2"/>
    <n v="1"/>
    <n v="3"/>
    <x v="2"/>
    <x v="0"/>
    <s v="La Dulce, Isla Natividad Baja California Sur"/>
    <x v="0"/>
    <n v="18.479999999999997"/>
    <n v="5.6"/>
    <n v="24.419999999999998"/>
    <n v="7.4"/>
    <n v="24.419999999999998"/>
    <n v="7.4"/>
    <n v="24.419999999999998"/>
    <n v="7.333333333333333"/>
    <x v="172"/>
    <x v="177"/>
    <n v="68.599999999999994"/>
    <n v="15"/>
    <n v="6"/>
    <x v="1"/>
    <x v="2"/>
    <x v="19"/>
    <n v="1"/>
    <n v="18"/>
    <s v="n/a"/>
  </r>
  <r>
    <s v="INLADU-050812-JF-3-3-MAZ"/>
    <s v="Jesús Flores"/>
    <d v="2012-08-05T00:00:00"/>
    <x v="6"/>
    <d v="1899-12-30T09:01:00"/>
    <d v="1899-12-30T09:46:00"/>
    <x v="14"/>
    <n v="2"/>
    <n v="1"/>
    <n v="3"/>
    <x v="2"/>
    <x v="0"/>
    <s v="La Dulce, Isla Natividad Baja California Sur"/>
    <x v="0"/>
    <n v="18.479999999999997"/>
    <n v="5.6"/>
    <n v="24.419999999999998"/>
    <n v="7.4"/>
    <n v="24.419999999999998"/>
    <n v="7.4"/>
    <n v="24.419999999999998"/>
    <n v="7.333333333333333"/>
    <x v="172"/>
    <x v="177"/>
    <n v="68.599999999999994"/>
    <n v="15"/>
    <n v="6"/>
    <x v="1"/>
    <x v="2"/>
    <x v="25"/>
    <n v="1"/>
    <n v="18"/>
    <s v="n/a"/>
  </r>
  <r>
    <s v="INLADU-050812-JF-3-3-MAZ"/>
    <s v="Jesús Flores"/>
    <d v="2012-08-05T00:00:00"/>
    <x v="6"/>
    <d v="1899-12-30T09:01:00"/>
    <d v="1899-12-30T09:46:00"/>
    <x v="14"/>
    <n v="2"/>
    <n v="1"/>
    <n v="3"/>
    <x v="2"/>
    <x v="0"/>
    <s v="La Dulce, Isla Natividad Baja California Sur"/>
    <x v="0"/>
    <n v="18.479999999999997"/>
    <n v="5.6"/>
    <n v="24.419999999999998"/>
    <n v="7.4"/>
    <n v="24.419999999999998"/>
    <n v="7.4"/>
    <n v="24.419999999999998"/>
    <n v="7.333333333333333"/>
    <x v="172"/>
    <x v="177"/>
    <n v="68.599999999999994"/>
    <n v="15"/>
    <n v="6"/>
    <x v="1"/>
    <x v="3"/>
    <x v="16"/>
    <n v="1"/>
    <n v="22"/>
    <s v="n/a"/>
  </r>
  <r>
    <s v="INLADU-050812-JF-3-3-MAZ"/>
    <s v="Jesús Flores"/>
    <d v="2012-08-05T00:00:00"/>
    <x v="6"/>
    <d v="1899-12-30T09:01:00"/>
    <d v="1899-12-30T09:46:00"/>
    <x v="14"/>
    <n v="2"/>
    <n v="1"/>
    <n v="3"/>
    <x v="2"/>
    <x v="0"/>
    <s v="La Dulce, Isla Natividad Baja California Sur"/>
    <x v="0"/>
    <n v="18.479999999999997"/>
    <n v="5.6"/>
    <n v="24.419999999999998"/>
    <n v="7.4"/>
    <n v="24.419999999999998"/>
    <n v="7.4"/>
    <n v="24.419999999999998"/>
    <n v="7.333333333333333"/>
    <x v="172"/>
    <x v="177"/>
    <n v="68.599999999999994"/>
    <n v="15"/>
    <n v="6"/>
    <x v="1"/>
    <x v="3"/>
    <x v="20"/>
    <n v="1"/>
    <n v="22"/>
    <s v="n/a"/>
  </r>
  <r>
    <s v="INLADU-050812-JF-3-3-MAZ"/>
    <s v="Jesús Flores"/>
    <d v="2012-08-05T00:00:00"/>
    <x v="6"/>
    <d v="1899-12-30T09:01:00"/>
    <d v="1899-12-30T09:46:00"/>
    <x v="14"/>
    <n v="2"/>
    <n v="1"/>
    <n v="3"/>
    <x v="2"/>
    <x v="0"/>
    <s v="La Dulce, Isla Natividad Baja California Sur"/>
    <x v="0"/>
    <n v="18.479999999999997"/>
    <n v="5.6"/>
    <n v="24.419999999999998"/>
    <n v="7.4"/>
    <n v="24.419999999999998"/>
    <n v="7.4"/>
    <n v="24.419999999999998"/>
    <n v="7.333333333333333"/>
    <x v="172"/>
    <x v="177"/>
    <n v="68.599999999999994"/>
    <n v="15"/>
    <n v="6"/>
    <x v="1"/>
    <x v="4"/>
    <x v="17"/>
    <n v="1"/>
    <n v="26"/>
    <s v="n/a"/>
  </r>
  <r>
    <s v="INLADU-050812-JF-3-3-MAZ"/>
    <s v="Jesús Flores"/>
    <d v="2012-08-05T00:00:00"/>
    <x v="6"/>
    <d v="1899-12-30T09:01:00"/>
    <d v="1899-12-30T09:46:00"/>
    <x v="14"/>
    <n v="2"/>
    <n v="1"/>
    <n v="3"/>
    <x v="2"/>
    <x v="0"/>
    <s v="La Dulce, Isla Natividad Baja California Sur"/>
    <x v="0"/>
    <n v="18.479999999999997"/>
    <n v="5.6"/>
    <n v="24.419999999999998"/>
    <n v="7.4"/>
    <n v="24.419999999999998"/>
    <n v="7.4"/>
    <n v="24.419999999999998"/>
    <n v="7.333333333333333"/>
    <x v="172"/>
    <x v="177"/>
    <n v="68.599999999999994"/>
    <n v="15"/>
    <n v="6"/>
    <x v="1"/>
    <x v="5"/>
    <x v="25"/>
    <n v="1"/>
    <n v="40"/>
    <s v="n/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 dinámica1" cacheId="0"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location ref="A3:D83" firstHeaderRow="1" firstDataRow="1" firstDataCol="3"/>
  <pivotFields count="33">
    <pivotField showAll="0"/>
    <pivotField outline="0" showAll="0" defaultSubtotal="0"/>
    <pivotField outline="0" showAll="0"/>
    <pivotField axis="axisRow" outline="0" showAll="0" defaultSubtotal="0">
      <items count="7">
        <item h="1" x="0"/>
        <item h="1" x="1"/>
        <item h="1" x="2"/>
        <item x="3"/>
        <item x="4"/>
        <item x="5"/>
        <item x="6"/>
      </items>
    </pivotField>
    <pivotField numFmtId="20" showAll="0"/>
    <pivotField numFmtId="20" showAll="0"/>
    <pivotField numFmtId="20" showAll="0">
      <items count="50">
        <item x="15"/>
        <item x="47"/>
        <item x="2"/>
        <item x="43"/>
        <item x="42"/>
        <item x="45"/>
        <item x="26"/>
        <item x="39"/>
        <item x="41"/>
        <item x="17"/>
        <item x="32"/>
        <item x="46"/>
        <item x="38"/>
        <item x="40"/>
        <item x="35"/>
        <item x="48"/>
        <item x="34"/>
        <item x="13"/>
        <item x="31"/>
        <item x="11"/>
        <item x="44"/>
        <item x="19"/>
        <item x="30"/>
        <item x="36"/>
        <item x="14"/>
        <item x="22"/>
        <item x="9"/>
        <item x="21"/>
        <item x="25"/>
        <item x="3"/>
        <item x="23"/>
        <item x="24"/>
        <item x="0"/>
        <item x="7"/>
        <item x="29"/>
        <item x="33"/>
        <item x="8"/>
        <item x="20"/>
        <item x="28"/>
        <item x="27"/>
        <item x="1"/>
        <item x="6"/>
        <item x="12"/>
        <item x="16"/>
        <item x="4"/>
        <item x="18"/>
        <item x="5"/>
        <item x="37"/>
        <item x="10"/>
        <item t="default"/>
      </items>
    </pivotField>
    <pivotField showAll="0"/>
    <pivotField showAll="0"/>
    <pivotField showAll="0"/>
    <pivotField axis="axisRow" outline="0" showAll="0" defaultSubtotal="0">
      <items count="8">
        <item x="0"/>
        <item x="1"/>
        <item x="2"/>
        <item x="3"/>
        <item x="4"/>
        <item x="5"/>
        <item x="6"/>
        <item x="7"/>
      </items>
    </pivotField>
    <pivotField axis="axisRow" outline="0" multipleItemSelectionAllowed="1" showAll="0" defaultSubtotal="0">
      <items count="15">
        <item x="0"/>
        <item h="1" x="12"/>
        <item h="1" x="2"/>
        <item h="1" x="7"/>
        <item h="1" x="8"/>
        <item h="1" x="9"/>
        <item h="1" x="5"/>
        <item x="13"/>
        <item x="4"/>
        <item x="1"/>
        <item h="1" x="10"/>
        <item h="1" x="11"/>
        <item h="1" x="6"/>
        <item x="3"/>
        <item h="1" m="1" x="14"/>
      </items>
    </pivotField>
    <pivotField showAll="0"/>
    <pivotField showAll="0">
      <items count="3">
        <item x="1"/>
        <item x="0"/>
        <item t="default"/>
      </items>
    </pivotField>
    <pivotField showAll="0"/>
    <pivotField showAll="0"/>
    <pivotField showAll="0"/>
    <pivotField showAll="0"/>
    <pivotField showAll="0"/>
    <pivotField showAll="0"/>
    <pivotField showAll="0"/>
    <pivotField showAll="0"/>
    <pivotField outline="0" showAll="0" defaultSubtotal="0">
      <items count="175">
        <item x="127"/>
        <item x="65"/>
        <item x="64"/>
        <item x="87"/>
        <item x="123"/>
        <item x="26"/>
        <item x="124"/>
        <item x="135"/>
        <item x="92"/>
        <item x="7"/>
        <item x="86"/>
        <item x="134"/>
        <item x="83"/>
        <item x="15"/>
        <item x="57"/>
        <item x="133"/>
        <item x="125"/>
        <item x="131"/>
        <item x="94"/>
        <item x="85"/>
        <item x="56"/>
        <item x="130"/>
        <item x="93"/>
        <item x="27"/>
        <item x="3"/>
        <item x="141"/>
        <item x="59"/>
        <item x="0"/>
        <item x="55"/>
        <item x="54"/>
        <item x="66"/>
        <item x="17"/>
        <item x="126"/>
        <item x="23"/>
        <item x="80"/>
        <item x="100"/>
        <item x="97"/>
        <item x="41"/>
        <item x="8"/>
        <item x="16"/>
        <item x="63"/>
        <item x="136"/>
        <item x="78"/>
        <item x="140"/>
        <item x="84"/>
        <item x="128"/>
        <item x="49"/>
        <item x="99"/>
        <item x="39"/>
        <item x="95"/>
        <item x="18"/>
        <item x="22"/>
        <item x="137"/>
        <item x="1"/>
        <item x="82"/>
        <item x="138"/>
        <item x="21"/>
        <item x="81"/>
        <item x="132"/>
        <item x="58"/>
        <item x="28"/>
        <item x="96"/>
        <item x="101"/>
        <item x="12"/>
        <item x="102"/>
        <item x="139"/>
        <item x="4"/>
        <item x="2"/>
        <item x="67"/>
        <item x="103"/>
        <item x="147"/>
        <item x="105"/>
        <item x="24"/>
        <item x="149"/>
        <item x="88"/>
        <item x="9"/>
        <item x="106"/>
        <item x="150"/>
        <item x="25"/>
        <item x="5"/>
        <item x="151"/>
        <item x="107"/>
        <item x="148"/>
        <item x="104"/>
        <item x="35"/>
        <item x="108"/>
        <item x="13"/>
        <item x="36"/>
        <item x="68"/>
        <item x="37"/>
        <item x="47"/>
        <item x="30"/>
        <item x="79"/>
        <item x="110"/>
        <item x="109"/>
        <item x="153"/>
        <item x="71"/>
        <item x="38"/>
        <item x="46"/>
        <item x="60"/>
        <item x="61"/>
        <item x="72"/>
        <item x="155"/>
        <item x="48"/>
        <item x="29"/>
        <item x="112"/>
        <item x="111"/>
        <item x="69"/>
        <item x="70"/>
        <item x="114"/>
        <item x="156"/>
        <item x="152"/>
        <item x="113"/>
        <item x="129"/>
        <item x="157"/>
        <item x="89"/>
        <item x="154"/>
        <item x="90"/>
        <item x="119"/>
        <item x="44"/>
        <item x="40"/>
        <item x="43"/>
        <item x="45"/>
        <item x="74"/>
        <item x="120"/>
        <item x="14"/>
        <item x="20"/>
        <item x="142"/>
        <item x="6"/>
        <item x="42"/>
        <item x="91"/>
        <item x="52"/>
        <item x="143"/>
        <item x="62"/>
        <item x="116"/>
        <item x="145"/>
        <item x="11"/>
        <item x="19"/>
        <item x="10"/>
        <item x="53"/>
        <item x="118"/>
        <item x="34"/>
        <item x="146"/>
        <item x="73"/>
        <item x="122"/>
        <item x="115"/>
        <item x="117"/>
        <item x="76"/>
        <item x="144"/>
        <item x="121"/>
        <item x="32"/>
        <item x="51"/>
        <item x="77"/>
        <item x="50"/>
        <item x="75"/>
        <item x="31"/>
        <item x="33"/>
        <item x="98"/>
        <item x="158"/>
        <item x="159"/>
        <item x="160"/>
        <item x="161"/>
        <item x="162"/>
        <item x="163"/>
        <item x="164"/>
        <item x="165"/>
        <item x="166"/>
        <item x="167"/>
        <item x="168"/>
        <item x="169"/>
        <item x="170"/>
        <item x="171"/>
        <item x="172"/>
        <item x="173"/>
        <item x="174"/>
      </items>
    </pivotField>
    <pivotField numFmtId="165" outline="0" showAll="0" defaultSubtotal="0">
      <items count="178">
        <item x="124"/>
        <item x="131"/>
        <item x="33"/>
        <item x="32"/>
        <item x="51"/>
        <item x="31"/>
        <item x="76"/>
        <item x="77"/>
        <item x="75"/>
        <item x="50"/>
        <item x="123"/>
        <item x="14"/>
        <item x="62"/>
        <item x="52"/>
        <item x="92"/>
        <item x="6"/>
        <item x="11"/>
        <item x="43"/>
        <item x="145"/>
        <item x="42"/>
        <item x="122"/>
        <item x="20"/>
        <item x="2"/>
        <item x="120"/>
        <item x="73"/>
        <item x="74"/>
        <item x="53"/>
        <item x="146"/>
        <item x="40"/>
        <item x="34"/>
        <item x="147"/>
        <item x="44"/>
        <item x="45"/>
        <item x="10"/>
        <item x="121"/>
        <item x="67"/>
        <item x="107"/>
        <item x="9"/>
        <item x="91"/>
        <item x="152"/>
        <item x="24"/>
        <item x="108"/>
        <item x="151"/>
        <item x="118"/>
        <item x="119"/>
        <item x="149"/>
        <item x="109"/>
        <item x="105"/>
        <item x="110"/>
        <item x="150"/>
        <item x="36"/>
        <item x="106"/>
        <item x="68"/>
        <item x="148"/>
        <item x="35"/>
        <item x="153"/>
        <item x="19"/>
        <item x="5"/>
        <item x="117"/>
        <item x="25"/>
        <item x="13"/>
        <item x="127"/>
        <item x="128"/>
        <item x="37"/>
        <item x="47"/>
        <item x="90"/>
        <item x="156"/>
        <item x="159"/>
        <item x="85"/>
        <item x="142"/>
        <item x="83"/>
        <item x="15"/>
        <item x="16"/>
        <item x="70"/>
        <item x="72"/>
        <item x="61"/>
        <item x="60"/>
        <item x="22"/>
        <item x="143"/>
        <item x="48"/>
        <item x="144"/>
        <item x="98"/>
        <item x="18"/>
        <item x="58"/>
        <item x="116"/>
        <item x="158"/>
        <item x="30"/>
        <item x="66"/>
        <item x="78"/>
        <item x="23"/>
        <item x="114"/>
        <item x="69"/>
        <item x="102"/>
        <item x="111"/>
        <item x="115"/>
        <item x="155"/>
        <item x="29"/>
        <item x="38"/>
        <item x="12"/>
        <item x="104"/>
        <item x="59"/>
        <item x="157"/>
        <item x="141"/>
        <item x="89"/>
        <item x="113"/>
        <item x="71"/>
        <item x="139"/>
        <item x="154"/>
        <item x="112"/>
        <item x="17"/>
        <item x="8"/>
        <item x="46"/>
        <item x="103"/>
        <item x="82"/>
        <item x="79"/>
        <item x="100"/>
        <item x="138"/>
        <item x="4"/>
        <item x="80"/>
        <item x="88"/>
        <item x="101"/>
        <item x="81"/>
        <item x="49"/>
        <item x="39"/>
        <item x="21"/>
        <item x="41"/>
        <item x="87"/>
        <item x="140"/>
        <item x="84"/>
        <item x="1"/>
        <item x="129"/>
        <item x="63"/>
        <item x="0"/>
        <item x="56"/>
        <item x="99"/>
        <item x="132"/>
        <item x="93"/>
        <item x="95"/>
        <item x="135"/>
        <item x="3"/>
        <item x="130"/>
        <item x="97"/>
        <item x="134"/>
        <item x="137"/>
        <item x="136"/>
        <item x="7"/>
        <item x="55"/>
        <item x="27"/>
        <item x="57"/>
        <item x="86"/>
        <item x="133"/>
        <item x="94"/>
        <item x="26"/>
        <item x="96"/>
        <item x="54"/>
        <item x="28"/>
        <item x="64"/>
        <item x="126"/>
        <item x="125"/>
        <item x="65"/>
        <item x="160"/>
        <item x="161"/>
        <item x="162"/>
        <item x="163"/>
        <item x="164"/>
        <item x="165"/>
        <item x="166"/>
        <item x="167"/>
        <item x="168"/>
        <item x="169"/>
        <item x="170"/>
        <item x="171"/>
        <item x="172"/>
        <item x="173"/>
        <item x="174"/>
        <item x="175"/>
        <item x="176"/>
        <item x="177"/>
      </items>
    </pivotField>
    <pivotField showAll="0"/>
    <pivotField showAll="0"/>
    <pivotField showAll="0"/>
    <pivotField showAll="0">
      <items count="3">
        <item x="0"/>
        <item x="1"/>
        <item t="default"/>
      </items>
    </pivotField>
    <pivotField showAll="0">
      <items count="28">
        <item x="25"/>
        <item x="1"/>
        <item x="2"/>
        <item x="3"/>
        <item x="4"/>
        <item x="5"/>
        <item x="6"/>
        <item x="7"/>
        <item x="8"/>
        <item x="9"/>
        <item x="10"/>
        <item x="11"/>
        <item x="12"/>
        <item x="13"/>
        <item x="14"/>
        <item x="15"/>
        <item x="16"/>
        <item x="17"/>
        <item x="18"/>
        <item x="19"/>
        <item x="20"/>
        <item x="21"/>
        <item x="22"/>
        <item x="23"/>
        <item x="24"/>
        <item x="0"/>
        <item x="26"/>
        <item t="default"/>
      </items>
    </pivotField>
    <pivotField showAll="0">
      <items count="33">
        <item x="23"/>
        <item x="30"/>
        <item x="22"/>
        <item x="29"/>
        <item x="15"/>
        <item x="24"/>
        <item x="0"/>
        <item x="1"/>
        <item x="2"/>
        <item x="3"/>
        <item x="4"/>
        <item x="5"/>
        <item x="6"/>
        <item x="7"/>
        <item x="8"/>
        <item x="9"/>
        <item x="10"/>
        <item x="11"/>
        <item x="12"/>
        <item x="13"/>
        <item x="16"/>
        <item x="14"/>
        <item x="17"/>
        <item x="18"/>
        <item x="19"/>
        <item x="20"/>
        <item x="21"/>
        <item x="25"/>
        <item x="26"/>
        <item x="27"/>
        <item x="28"/>
        <item x="31"/>
        <item t="default"/>
      </items>
    </pivotField>
    <pivotField dataField="1" showAll="0"/>
    <pivotField showAll="0"/>
    <pivotField showAll="0"/>
  </pivotFields>
  <rowFields count="3">
    <field x="3"/>
    <field x="11"/>
    <field x="10"/>
  </rowFields>
  <rowItems count="80">
    <i>
      <x v="3"/>
      <x/>
      <x/>
    </i>
    <i r="2">
      <x v="1"/>
    </i>
    <i r="1">
      <x v="8"/>
      <x/>
    </i>
    <i r="2">
      <x v="1"/>
    </i>
    <i r="2">
      <x v="2"/>
    </i>
    <i r="2">
      <x v="3"/>
    </i>
    <i r="1">
      <x v="9"/>
      <x/>
    </i>
    <i r="2">
      <x v="1"/>
    </i>
    <i r="2">
      <x v="2"/>
    </i>
    <i r="2">
      <x v="3"/>
    </i>
    <i r="2">
      <x v="4"/>
    </i>
    <i r="2">
      <x v="5"/>
    </i>
    <i r="2">
      <x v="6"/>
    </i>
    <i r="1">
      <x v="13"/>
      <x/>
    </i>
    <i r="2">
      <x v="1"/>
    </i>
    <i r="2">
      <x v="2"/>
    </i>
    <i r="2">
      <x v="3"/>
    </i>
    <i>
      <x v="4"/>
      <x/>
      <x/>
    </i>
    <i r="2">
      <x v="1"/>
    </i>
    <i r="2">
      <x v="2"/>
    </i>
    <i r="2">
      <x v="3"/>
    </i>
    <i r="2">
      <x v="4"/>
    </i>
    <i r="2">
      <x v="5"/>
    </i>
    <i r="1">
      <x v="8"/>
      <x/>
    </i>
    <i r="2">
      <x v="1"/>
    </i>
    <i r="2">
      <x v="2"/>
    </i>
    <i r="2">
      <x v="3"/>
    </i>
    <i r="2">
      <x v="4"/>
    </i>
    <i r="2">
      <x v="5"/>
    </i>
    <i r="1">
      <x v="9"/>
      <x/>
    </i>
    <i r="2">
      <x v="1"/>
    </i>
    <i r="2">
      <x v="2"/>
    </i>
    <i r="2">
      <x v="3"/>
    </i>
    <i r="2">
      <x v="4"/>
    </i>
    <i r="2">
      <x v="5"/>
    </i>
    <i r="1">
      <x v="13"/>
      <x/>
    </i>
    <i r="2">
      <x v="1"/>
    </i>
    <i r="2">
      <x v="2"/>
    </i>
    <i r="2">
      <x v="3"/>
    </i>
    <i r="2">
      <x v="4"/>
    </i>
    <i r="2">
      <x v="5"/>
    </i>
    <i>
      <x v="5"/>
      <x/>
      <x/>
    </i>
    <i r="2">
      <x v="1"/>
    </i>
    <i r="2">
      <x v="2"/>
    </i>
    <i r="2">
      <x v="4"/>
    </i>
    <i r="2">
      <x v="5"/>
    </i>
    <i r="1">
      <x v="7"/>
      <x/>
    </i>
    <i r="2">
      <x v="1"/>
    </i>
    <i r="2">
      <x v="2"/>
    </i>
    <i r="2">
      <x v="3"/>
    </i>
    <i r="2">
      <x v="4"/>
    </i>
    <i r="2">
      <x v="5"/>
    </i>
    <i r="1">
      <x v="9"/>
      <x/>
    </i>
    <i r="2">
      <x v="1"/>
    </i>
    <i r="2">
      <x v="2"/>
    </i>
    <i r="2">
      <x v="3"/>
    </i>
    <i r="2">
      <x v="4"/>
    </i>
    <i r="2">
      <x v="5"/>
    </i>
    <i r="1">
      <x v="13"/>
      <x/>
    </i>
    <i r="2">
      <x v="1"/>
    </i>
    <i r="2">
      <x v="2"/>
    </i>
    <i r="2">
      <x v="3"/>
    </i>
    <i r="2">
      <x v="4"/>
    </i>
    <i r="2">
      <x v="5"/>
    </i>
    <i>
      <x v="6"/>
      <x/>
      <x/>
    </i>
    <i r="2">
      <x v="1"/>
    </i>
    <i r="2">
      <x v="2"/>
    </i>
    <i r="1">
      <x v="7"/>
      <x/>
    </i>
    <i r="2">
      <x v="1"/>
    </i>
    <i r="2">
      <x v="2"/>
    </i>
    <i r="2">
      <x v="3"/>
    </i>
    <i r="2">
      <x v="4"/>
    </i>
    <i r="2">
      <x v="5"/>
    </i>
    <i r="1">
      <x v="9"/>
      <x/>
    </i>
    <i r="2">
      <x v="1"/>
    </i>
    <i r="2">
      <x v="2"/>
    </i>
    <i r="1">
      <x v="13"/>
      <x/>
    </i>
    <i r="2">
      <x v="1"/>
    </i>
    <i r="2">
      <x v="2"/>
    </i>
    <i t="grand">
      <x/>
    </i>
  </rowItems>
  <colItems count="1">
    <i/>
  </colItems>
  <dataFields count="1">
    <dataField name="Suma de Abundancia" fld="30" baseField="0" baseItem="0"/>
  </dataFields>
  <formats count="4">
    <format dxfId="3">
      <pivotArea field="22" type="button" dataOnly="0" labelOnly="1" outline="0"/>
    </format>
    <format dxfId="2">
      <pivotArea field="23" type="button" dataOnly="0" labelOnly="1" outline="0"/>
    </format>
    <format dxfId="1">
      <pivotArea field="22" type="button" dataOnly="0" labelOnly="1" outline="0"/>
    </format>
    <format dxfId="0">
      <pivotArea field="23" type="button" dataOnly="0" labelOnly="1" outline="0"/>
    </format>
  </formats>
  <pivotTableStyleInfo name="PivotStyleLight16" showRowHeaders="1" showColHeaders="1" showRowStripes="0" showColStripes="0" showLastColumn="1"/>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dimension ref="A1:B57"/>
  <sheetViews>
    <sheetView tabSelected="1" topLeftCell="A35" workbookViewId="0">
      <selection activeCell="B58" sqref="B58"/>
    </sheetView>
  </sheetViews>
  <sheetFormatPr baseColWidth="10" defaultRowHeight="12.75"/>
  <cols>
    <col min="1" max="1" width="29.7109375" style="78" customWidth="1"/>
    <col min="2" max="2" width="88.85546875" style="84" customWidth="1"/>
    <col min="3" max="3" width="11.42578125" style="75"/>
    <col min="4" max="4" width="24.140625" style="75" customWidth="1"/>
    <col min="5" max="256" width="11.42578125" style="75"/>
    <col min="257" max="257" width="29.7109375" style="75" customWidth="1"/>
    <col min="258" max="258" width="88.85546875" style="75" customWidth="1"/>
    <col min="259" max="259" width="11.42578125" style="75"/>
    <col min="260" max="260" width="24.140625" style="75" customWidth="1"/>
    <col min="261" max="512" width="11.42578125" style="75"/>
    <col min="513" max="513" width="29.7109375" style="75" customWidth="1"/>
    <col min="514" max="514" width="88.85546875" style="75" customWidth="1"/>
    <col min="515" max="515" width="11.42578125" style="75"/>
    <col min="516" max="516" width="24.140625" style="75" customWidth="1"/>
    <col min="517" max="768" width="11.42578125" style="75"/>
    <col min="769" max="769" width="29.7109375" style="75" customWidth="1"/>
    <col min="770" max="770" width="88.85546875" style="75" customWidth="1"/>
    <col min="771" max="771" width="11.42578125" style="75"/>
    <col min="772" max="772" width="24.140625" style="75" customWidth="1"/>
    <col min="773" max="1024" width="11.42578125" style="75"/>
    <col min="1025" max="1025" width="29.7109375" style="75" customWidth="1"/>
    <col min="1026" max="1026" width="88.85546875" style="75" customWidth="1"/>
    <col min="1027" max="1027" width="11.42578125" style="75"/>
    <col min="1028" max="1028" width="24.140625" style="75" customWidth="1"/>
    <col min="1029" max="1280" width="11.42578125" style="75"/>
    <col min="1281" max="1281" width="29.7109375" style="75" customWidth="1"/>
    <col min="1282" max="1282" width="88.85546875" style="75" customWidth="1"/>
    <col min="1283" max="1283" width="11.42578125" style="75"/>
    <col min="1284" max="1284" width="24.140625" style="75" customWidth="1"/>
    <col min="1285" max="1536" width="11.42578125" style="75"/>
    <col min="1537" max="1537" width="29.7109375" style="75" customWidth="1"/>
    <col min="1538" max="1538" width="88.85546875" style="75" customWidth="1"/>
    <col min="1539" max="1539" width="11.42578125" style="75"/>
    <col min="1540" max="1540" width="24.140625" style="75" customWidth="1"/>
    <col min="1541" max="1792" width="11.42578125" style="75"/>
    <col min="1793" max="1793" width="29.7109375" style="75" customWidth="1"/>
    <col min="1794" max="1794" width="88.85546875" style="75" customWidth="1"/>
    <col min="1795" max="1795" width="11.42578125" style="75"/>
    <col min="1796" max="1796" width="24.140625" style="75" customWidth="1"/>
    <col min="1797" max="2048" width="11.42578125" style="75"/>
    <col min="2049" max="2049" width="29.7109375" style="75" customWidth="1"/>
    <col min="2050" max="2050" width="88.85546875" style="75" customWidth="1"/>
    <col min="2051" max="2051" width="11.42578125" style="75"/>
    <col min="2052" max="2052" width="24.140625" style="75" customWidth="1"/>
    <col min="2053" max="2304" width="11.42578125" style="75"/>
    <col min="2305" max="2305" width="29.7109375" style="75" customWidth="1"/>
    <col min="2306" max="2306" width="88.85546875" style="75" customWidth="1"/>
    <col min="2307" max="2307" width="11.42578125" style="75"/>
    <col min="2308" max="2308" width="24.140625" style="75" customWidth="1"/>
    <col min="2309" max="2560" width="11.42578125" style="75"/>
    <col min="2561" max="2561" width="29.7109375" style="75" customWidth="1"/>
    <col min="2562" max="2562" width="88.85546875" style="75" customWidth="1"/>
    <col min="2563" max="2563" width="11.42578125" style="75"/>
    <col min="2564" max="2564" width="24.140625" style="75" customWidth="1"/>
    <col min="2565" max="2816" width="11.42578125" style="75"/>
    <col min="2817" max="2817" width="29.7109375" style="75" customWidth="1"/>
    <col min="2818" max="2818" width="88.85546875" style="75" customWidth="1"/>
    <col min="2819" max="2819" width="11.42578125" style="75"/>
    <col min="2820" max="2820" width="24.140625" style="75" customWidth="1"/>
    <col min="2821" max="3072" width="11.42578125" style="75"/>
    <col min="3073" max="3073" width="29.7109375" style="75" customWidth="1"/>
    <col min="3074" max="3074" width="88.85546875" style="75" customWidth="1"/>
    <col min="3075" max="3075" width="11.42578125" style="75"/>
    <col min="3076" max="3076" width="24.140625" style="75" customWidth="1"/>
    <col min="3077" max="3328" width="11.42578125" style="75"/>
    <col min="3329" max="3329" width="29.7109375" style="75" customWidth="1"/>
    <col min="3330" max="3330" width="88.85546875" style="75" customWidth="1"/>
    <col min="3331" max="3331" width="11.42578125" style="75"/>
    <col min="3332" max="3332" width="24.140625" style="75" customWidth="1"/>
    <col min="3333" max="3584" width="11.42578125" style="75"/>
    <col min="3585" max="3585" width="29.7109375" style="75" customWidth="1"/>
    <col min="3586" max="3586" width="88.85546875" style="75" customWidth="1"/>
    <col min="3587" max="3587" width="11.42578125" style="75"/>
    <col min="3588" max="3588" width="24.140625" style="75" customWidth="1"/>
    <col min="3589" max="3840" width="11.42578125" style="75"/>
    <col min="3841" max="3841" width="29.7109375" style="75" customWidth="1"/>
    <col min="3842" max="3842" width="88.85546875" style="75" customWidth="1"/>
    <col min="3843" max="3843" width="11.42578125" style="75"/>
    <col min="3844" max="3844" width="24.140625" style="75" customWidth="1"/>
    <col min="3845" max="4096" width="11.42578125" style="75"/>
    <col min="4097" max="4097" width="29.7109375" style="75" customWidth="1"/>
    <col min="4098" max="4098" width="88.85546875" style="75" customWidth="1"/>
    <col min="4099" max="4099" width="11.42578125" style="75"/>
    <col min="4100" max="4100" width="24.140625" style="75" customWidth="1"/>
    <col min="4101" max="4352" width="11.42578125" style="75"/>
    <col min="4353" max="4353" width="29.7109375" style="75" customWidth="1"/>
    <col min="4354" max="4354" width="88.85546875" style="75" customWidth="1"/>
    <col min="4355" max="4355" width="11.42578125" style="75"/>
    <col min="4356" max="4356" width="24.140625" style="75" customWidth="1"/>
    <col min="4357" max="4608" width="11.42578125" style="75"/>
    <col min="4609" max="4609" width="29.7109375" style="75" customWidth="1"/>
    <col min="4610" max="4610" width="88.85546875" style="75" customWidth="1"/>
    <col min="4611" max="4611" width="11.42578125" style="75"/>
    <col min="4612" max="4612" width="24.140625" style="75" customWidth="1"/>
    <col min="4613" max="4864" width="11.42578125" style="75"/>
    <col min="4865" max="4865" width="29.7109375" style="75" customWidth="1"/>
    <col min="4866" max="4866" width="88.85546875" style="75" customWidth="1"/>
    <col min="4867" max="4867" width="11.42578125" style="75"/>
    <col min="4868" max="4868" width="24.140625" style="75" customWidth="1"/>
    <col min="4869" max="5120" width="11.42578125" style="75"/>
    <col min="5121" max="5121" width="29.7109375" style="75" customWidth="1"/>
    <col min="5122" max="5122" width="88.85546875" style="75" customWidth="1"/>
    <col min="5123" max="5123" width="11.42578125" style="75"/>
    <col min="5124" max="5124" width="24.140625" style="75" customWidth="1"/>
    <col min="5125" max="5376" width="11.42578125" style="75"/>
    <col min="5377" max="5377" width="29.7109375" style="75" customWidth="1"/>
    <col min="5378" max="5378" width="88.85546875" style="75" customWidth="1"/>
    <col min="5379" max="5379" width="11.42578125" style="75"/>
    <col min="5380" max="5380" width="24.140625" style="75" customWidth="1"/>
    <col min="5381" max="5632" width="11.42578125" style="75"/>
    <col min="5633" max="5633" width="29.7109375" style="75" customWidth="1"/>
    <col min="5634" max="5634" width="88.85546875" style="75" customWidth="1"/>
    <col min="5635" max="5635" width="11.42578125" style="75"/>
    <col min="5636" max="5636" width="24.140625" style="75" customWidth="1"/>
    <col min="5637" max="5888" width="11.42578125" style="75"/>
    <col min="5889" max="5889" width="29.7109375" style="75" customWidth="1"/>
    <col min="5890" max="5890" width="88.85546875" style="75" customWidth="1"/>
    <col min="5891" max="5891" width="11.42578125" style="75"/>
    <col min="5892" max="5892" width="24.140625" style="75" customWidth="1"/>
    <col min="5893" max="6144" width="11.42578125" style="75"/>
    <col min="6145" max="6145" width="29.7109375" style="75" customWidth="1"/>
    <col min="6146" max="6146" width="88.85546875" style="75" customWidth="1"/>
    <col min="6147" max="6147" width="11.42578125" style="75"/>
    <col min="6148" max="6148" width="24.140625" style="75" customWidth="1"/>
    <col min="6149" max="6400" width="11.42578125" style="75"/>
    <col min="6401" max="6401" width="29.7109375" style="75" customWidth="1"/>
    <col min="6402" max="6402" width="88.85546875" style="75" customWidth="1"/>
    <col min="6403" max="6403" width="11.42578125" style="75"/>
    <col min="6404" max="6404" width="24.140625" style="75" customWidth="1"/>
    <col min="6405" max="6656" width="11.42578125" style="75"/>
    <col min="6657" max="6657" width="29.7109375" style="75" customWidth="1"/>
    <col min="6658" max="6658" width="88.85546875" style="75" customWidth="1"/>
    <col min="6659" max="6659" width="11.42578125" style="75"/>
    <col min="6660" max="6660" width="24.140625" style="75" customWidth="1"/>
    <col min="6661" max="6912" width="11.42578125" style="75"/>
    <col min="6913" max="6913" width="29.7109375" style="75" customWidth="1"/>
    <col min="6914" max="6914" width="88.85546875" style="75" customWidth="1"/>
    <col min="6915" max="6915" width="11.42578125" style="75"/>
    <col min="6916" max="6916" width="24.140625" style="75" customWidth="1"/>
    <col min="6917" max="7168" width="11.42578125" style="75"/>
    <col min="7169" max="7169" width="29.7109375" style="75" customWidth="1"/>
    <col min="7170" max="7170" width="88.85546875" style="75" customWidth="1"/>
    <col min="7171" max="7171" width="11.42578125" style="75"/>
    <col min="7172" max="7172" width="24.140625" style="75" customWidth="1"/>
    <col min="7173" max="7424" width="11.42578125" style="75"/>
    <col min="7425" max="7425" width="29.7109375" style="75" customWidth="1"/>
    <col min="7426" max="7426" width="88.85546875" style="75" customWidth="1"/>
    <col min="7427" max="7427" width="11.42578125" style="75"/>
    <col min="7428" max="7428" width="24.140625" style="75" customWidth="1"/>
    <col min="7429" max="7680" width="11.42578125" style="75"/>
    <col min="7681" max="7681" width="29.7109375" style="75" customWidth="1"/>
    <col min="7682" max="7682" width="88.85546875" style="75" customWidth="1"/>
    <col min="7683" max="7683" width="11.42578125" style="75"/>
    <col min="7684" max="7684" width="24.140625" style="75" customWidth="1"/>
    <col min="7685" max="7936" width="11.42578125" style="75"/>
    <col min="7937" max="7937" width="29.7109375" style="75" customWidth="1"/>
    <col min="7938" max="7938" width="88.85546875" style="75" customWidth="1"/>
    <col min="7939" max="7939" width="11.42578125" style="75"/>
    <col min="7940" max="7940" width="24.140625" style="75" customWidth="1"/>
    <col min="7941" max="8192" width="11.42578125" style="75"/>
    <col min="8193" max="8193" width="29.7109375" style="75" customWidth="1"/>
    <col min="8194" max="8194" width="88.85546875" style="75" customWidth="1"/>
    <col min="8195" max="8195" width="11.42578125" style="75"/>
    <col min="8196" max="8196" width="24.140625" style="75" customWidth="1"/>
    <col min="8197" max="8448" width="11.42578125" style="75"/>
    <col min="8449" max="8449" width="29.7109375" style="75" customWidth="1"/>
    <col min="8450" max="8450" width="88.85546875" style="75" customWidth="1"/>
    <col min="8451" max="8451" width="11.42578125" style="75"/>
    <col min="8452" max="8452" width="24.140625" style="75" customWidth="1"/>
    <col min="8453" max="8704" width="11.42578125" style="75"/>
    <col min="8705" max="8705" width="29.7109375" style="75" customWidth="1"/>
    <col min="8706" max="8706" width="88.85546875" style="75" customWidth="1"/>
    <col min="8707" max="8707" width="11.42578125" style="75"/>
    <col min="8708" max="8708" width="24.140625" style="75" customWidth="1"/>
    <col min="8709" max="8960" width="11.42578125" style="75"/>
    <col min="8961" max="8961" width="29.7109375" style="75" customWidth="1"/>
    <col min="8962" max="8962" width="88.85546875" style="75" customWidth="1"/>
    <col min="8963" max="8963" width="11.42578125" style="75"/>
    <col min="8964" max="8964" width="24.140625" style="75" customWidth="1"/>
    <col min="8965" max="9216" width="11.42578125" style="75"/>
    <col min="9217" max="9217" width="29.7109375" style="75" customWidth="1"/>
    <col min="9218" max="9218" width="88.85546875" style="75" customWidth="1"/>
    <col min="9219" max="9219" width="11.42578125" style="75"/>
    <col min="9220" max="9220" width="24.140625" style="75" customWidth="1"/>
    <col min="9221" max="9472" width="11.42578125" style="75"/>
    <col min="9473" max="9473" width="29.7109375" style="75" customWidth="1"/>
    <col min="9474" max="9474" width="88.85546875" style="75" customWidth="1"/>
    <col min="9475" max="9475" width="11.42578125" style="75"/>
    <col min="9476" max="9476" width="24.140625" style="75" customWidth="1"/>
    <col min="9477" max="9728" width="11.42578125" style="75"/>
    <col min="9729" max="9729" width="29.7109375" style="75" customWidth="1"/>
    <col min="9730" max="9730" width="88.85546875" style="75" customWidth="1"/>
    <col min="9731" max="9731" width="11.42578125" style="75"/>
    <col min="9732" max="9732" width="24.140625" style="75" customWidth="1"/>
    <col min="9733" max="9984" width="11.42578125" style="75"/>
    <col min="9985" max="9985" width="29.7109375" style="75" customWidth="1"/>
    <col min="9986" max="9986" width="88.85546875" style="75" customWidth="1"/>
    <col min="9987" max="9987" width="11.42578125" style="75"/>
    <col min="9988" max="9988" width="24.140625" style="75" customWidth="1"/>
    <col min="9989" max="10240" width="11.42578125" style="75"/>
    <col min="10241" max="10241" width="29.7109375" style="75" customWidth="1"/>
    <col min="10242" max="10242" width="88.85546875" style="75" customWidth="1"/>
    <col min="10243" max="10243" width="11.42578125" style="75"/>
    <col min="10244" max="10244" width="24.140625" style="75" customWidth="1"/>
    <col min="10245" max="10496" width="11.42578125" style="75"/>
    <col min="10497" max="10497" width="29.7109375" style="75" customWidth="1"/>
    <col min="10498" max="10498" width="88.85546875" style="75" customWidth="1"/>
    <col min="10499" max="10499" width="11.42578125" style="75"/>
    <col min="10500" max="10500" width="24.140625" style="75" customWidth="1"/>
    <col min="10501" max="10752" width="11.42578125" style="75"/>
    <col min="10753" max="10753" width="29.7109375" style="75" customWidth="1"/>
    <col min="10754" max="10754" width="88.85546875" style="75" customWidth="1"/>
    <col min="10755" max="10755" width="11.42578125" style="75"/>
    <col min="10756" max="10756" width="24.140625" style="75" customWidth="1"/>
    <col min="10757" max="11008" width="11.42578125" style="75"/>
    <col min="11009" max="11009" width="29.7109375" style="75" customWidth="1"/>
    <col min="11010" max="11010" width="88.85546875" style="75" customWidth="1"/>
    <col min="11011" max="11011" width="11.42578125" style="75"/>
    <col min="11012" max="11012" width="24.140625" style="75" customWidth="1"/>
    <col min="11013" max="11264" width="11.42578125" style="75"/>
    <col min="11265" max="11265" width="29.7109375" style="75" customWidth="1"/>
    <col min="11266" max="11266" width="88.85546875" style="75" customWidth="1"/>
    <col min="11267" max="11267" width="11.42578125" style="75"/>
    <col min="11268" max="11268" width="24.140625" style="75" customWidth="1"/>
    <col min="11269" max="11520" width="11.42578125" style="75"/>
    <col min="11521" max="11521" width="29.7109375" style="75" customWidth="1"/>
    <col min="11522" max="11522" width="88.85546875" style="75" customWidth="1"/>
    <col min="11523" max="11523" width="11.42578125" style="75"/>
    <col min="11524" max="11524" width="24.140625" style="75" customWidth="1"/>
    <col min="11525" max="11776" width="11.42578125" style="75"/>
    <col min="11777" max="11777" width="29.7109375" style="75" customWidth="1"/>
    <col min="11778" max="11778" width="88.85546875" style="75" customWidth="1"/>
    <col min="11779" max="11779" width="11.42578125" style="75"/>
    <col min="11780" max="11780" width="24.140625" style="75" customWidth="1"/>
    <col min="11781" max="12032" width="11.42578125" style="75"/>
    <col min="12033" max="12033" width="29.7109375" style="75" customWidth="1"/>
    <col min="12034" max="12034" width="88.85546875" style="75" customWidth="1"/>
    <col min="12035" max="12035" width="11.42578125" style="75"/>
    <col min="12036" max="12036" width="24.140625" style="75" customWidth="1"/>
    <col min="12037" max="12288" width="11.42578125" style="75"/>
    <col min="12289" max="12289" width="29.7109375" style="75" customWidth="1"/>
    <col min="12290" max="12290" width="88.85546875" style="75" customWidth="1"/>
    <col min="12291" max="12291" width="11.42578125" style="75"/>
    <col min="12292" max="12292" width="24.140625" style="75" customWidth="1"/>
    <col min="12293" max="12544" width="11.42578125" style="75"/>
    <col min="12545" max="12545" width="29.7109375" style="75" customWidth="1"/>
    <col min="12546" max="12546" width="88.85546875" style="75" customWidth="1"/>
    <col min="12547" max="12547" width="11.42578125" style="75"/>
    <col min="12548" max="12548" width="24.140625" style="75" customWidth="1"/>
    <col min="12549" max="12800" width="11.42578125" style="75"/>
    <col min="12801" max="12801" width="29.7109375" style="75" customWidth="1"/>
    <col min="12802" max="12802" width="88.85546875" style="75" customWidth="1"/>
    <col min="12803" max="12803" width="11.42578125" style="75"/>
    <col min="12804" max="12804" width="24.140625" style="75" customWidth="1"/>
    <col min="12805" max="13056" width="11.42578125" style="75"/>
    <col min="13057" max="13057" width="29.7109375" style="75" customWidth="1"/>
    <col min="13058" max="13058" width="88.85546875" style="75" customWidth="1"/>
    <col min="13059" max="13059" width="11.42578125" style="75"/>
    <col min="13060" max="13060" width="24.140625" style="75" customWidth="1"/>
    <col min="13061" max="13312" width="11.42578125" style="75"/>
    <col min="13313" max="13313" width="29.7109375" style="75" customWidth="1"/>
    <col min="13314" max="13314" width="88.85546875" style="75" customWidth="1"/>
    <col min="13315" max="13315" width="11.42578125" style="75"/>
    <col min="13316" max="13316" width="24.140625" style="75" customWidth="1"/>
    <col min="13317" max="13568" width="11.42578125" style="75"/>
    <col min="13569" max="13569" width="29.7109375" style="75" customWidth="1"/>
    <col min="13570" max="13570" width="88.85546875" style="75" customWidth="1"/>
    <col min="13571" max="13571" width="11.42578125" style="75"/>
    <col min="13572" max="13572" width="24.140625" style="75" customWidth="1"/>
    <col min="13573" max="13824" width="11.42578125" style="75"/>
    <col min="13825" max="13825" width="29.7109375" style="75" customWidth="1"/>
    <col min="13826" max="13826" width="88.85546875" style="75" customWidth="1"/>
    <col min="13827" max="13827" width="11.42578125" style="75"/>
    <col min="13828" max="13828" width="24.140625" style="75" customWidth="1"/>
    <col min="13829" max="14080" width="11.42578125" style="75"/>
    <col min="14081" max="14081" width="29.7109375" style="75" customWidth="1"/>
    <col min="14082" max="14082" width="88.85546875" style="75" customWidth="1"/>
    <col min="14083" max="14083" width="11.42578125" style="75"/>
    <col min="14084" max="14084" width="24.140625" style="75" customWidth="1"/>
    <col min="14085" max="14336" width="11.42578125" style="75"/>
    <col min="14337" max="14337" width="29.7109375" style="75" customWidth="1"/>
    <col min="14338" max="14338" width="88.85546875" style="75" customWidth="1"/>
    <col min="14339" max="14339" width="11.42578125" style="75"/>
    <col min="14340" max="14340" width="24.140625" style="75" customWidth="1"/>
    <col min="14341" max="14592" width="11.42578125" style="75"/>
    <col min="14593" max="14593" width="29.7109375" style="75" customWidth="1"/>
    <col min="14594" max="14594" width="88.85546875" style="75" customWidth="1"/>
    <col min="14595" max="14595" width="11.42578125" style="75"/>
    <col min="14596" max="14596" width="24.140625" style="75" customWidth="1"/>
    <col min="14597" max="14848" width="11.42578125" style="75"/>
    <col min="14849" max="14849" width="29.7109375" style="75" customWidth="1"/>
    <col min="14850" max="14850" width="88.85546875" style="75" customWidth="1"/>
    <col min="14851" max="14851" width="11.42578125" style="75"/>
    <col min="14852" max="14852" width="24.140625" style="75" customWidth="1"/>
    <col min="14853" max="15104" width="11.42578125" style="75"/>
    <col min="15105" max="15105" width="29.7109375" style="75" customWidth="1"/>
    <col min="15106" max="15106" width="88.85546875" style="75" customWidth="1"/>
    <col min="15107" max="15107" width="11.42578125" style="75"/>
    <col min="15108" max="15108" width="24.140625" style="75" customWidth="1"/>
    <col min="15109" max="15360" width="11.42578125" style="75"/>
    <col min="15361" max="15361" width="29.7109375" style="75" customWidth="1"/>
    <col min="15362" max="15362" width="88.85546875" style="75" customWidth="1"/>
    <col min="15363" max="15363" width="11.42578125" style="75"/>
    <col min="15364" max="15364" width="24.140625" style="75" customWidth="1"/>
    <col min="15365" max="15616" width="11.42578125" style="75"/>
    <col min="15617" max="15617" width="29.7109375" style="75" customWidth="1"/>
    <col min="15618" max="15618" width="88.85546875" style="75" customWidth="1"/>
    <col min="15619" max="15619" width="11.42578125" style="75"/>
    <col min="15620" max="15620" width="24.140625" style="75" customWidth="1"/>
    <col min="15621" max="15872" width="11.42578125" style="75"/>
    <col min="15873" max="15873" width="29.7109375" style="75" customWidth="1"/>
    <col min="15874" max="15874" width="88.85546875" style="75" customWidth="1"/>
    <col min="15875" max="15875" width="11.42578125" style="75"/>
    <col min="15876" max="15876" width="24.140625" style="75" customWidth="1"/>
    <col min="15877" max="16128" width="11.42578125" style="75"/>
    <col min="16129" max="16129" width="29.7109375" style="75" customWidth="1"/>
    <col min="16130" max="16130" width="88.85546875" style="75" customWidth="1"/>
    <col min="16131" max="16131" width="11.42578125" style="75"/>
    <col min="16132" max="16132" width="24.140625" style="75" customWidth="1"/>
    <col min="16133" max="16384" width="11.42578125" style="75"/>
  </cols>
  <sheetData>
    <row r="1" spans="1:2">
      <c r="A1" s="106" t="s">
        <v>370</v>
      </c>
      <c r="B1" s="106"/>
    </row>
    <row r="2" spans="1:2">
      <c r="A2" s="106" t="s">
        <v>371</v>
      </c>
      <c r="B2" s="106"/>
    </row>
    <row r="3" spans="1:2">
      <c r="A3" s="76" t="s">
        <v>372</v>
      </c>
      <c r="B3" s="77"/>
    </row>
    <row r="4" spans="1:2" ht="39.75" customHeight="1">
      <c r="A4" s="108" t="s">
        <v>373</v>
      </c>
      <c r="B4" s="108"/>
    </row>
    <row r="5" spans="1:2" ht="15" customHeight="1">
      <c r="A5" s="109" t="s">
        <v>374</v>
      </c>
      <c r="B5" s="109"/>
    </row>
    <row r="6" spans="1:2" ht="9.75" customHeight="1">
      <c r="B6" s="78"/>
    </row>
    <row r="7" spans="1:2" ht="15" customHeight="1">
      <c r="A7" s="79" t="s">
        <v>375</v>
      </c>
      <c r="B7" s="78"/>
    </row>
    <row r="8" spans="1:2" ht="43.5" customHeight="1">
      <c r="A8" s="108" t="s">
        <v>376</v>
      </c>
      <c r="B8" s="108"/>
    </row>
    <row r="9" spans="1:2" ht="40.5" customHeight="1">
      <c r="A9" s="108" t="s">
        <v>377</v>
      </c>
      <c r="B9" s="108"/>
    </row>
    <row r="10" spans="1:2">
      <c r="A10" s="80" t="s">
        <v>378</v>
      </c>
      <c r="B10" s="81" t="s">
        <v>379</v>
      </c>
    </row>
    <row r="11" spans="1:2">
      <c r="A11" s="106" t="s">
        <v>380</v>
      </c>
      <c r="B11" s="107"/>
    </row>
    <row r="12" spans="1:2" ht="89.25">
      <c r="A12" s="82" t="s">
        <v>381</v>
      </c>
      <c r="B12" s="83" t="s">
        <v>382</v>
      </c>
    </row>
    <row r="13" spans="1:2">
      <c r="A13" s="82" t="s">
        <v>1</v>
      </c>
      <c r="B13" s="84" t="s">
        <v>383</v>
      </c>
    </row>
    <row r="14" spans="1:2" ht="41.25" customHeight="1">
      <c r="A14" s="82" t="s">
        <v>2</v>
      </c>
      <c r="B14" s="84" t="s">
        <v>384</v>
      </c>
    </row>
    <row r="15" spans="1:2">
      <c r="A15" s="82" t="s">
        <v>3</v>
      </c>
      <c r="B15" s="75" t="s">
        <v>385</v>
      </c>
    </row>
    <row r="16" spans="1:2">
      <c r="A16" s="82" t="s">
        <v>4</v>
      </c>
      <c r="B16" s="84" t="s">
        <v>386</v>
      </c>
    </row>
    <row r="17" spans="1:2">
      <c r="A17" s="82" t="s">
        <v>5</v>
      </c>
      <c r="B17" s="84" t="s">
        <v>387</v>
      </c>
    </row>
    <row r="18" spans="1:2">
      <c r="A18" s="82" t="s">
        <v>6</v>
      </c>
      <c r="B18" s="84" t="s">
        <v>388</v>
      </c>
    </row>
    <row r="19" spans="1:2" ht="38.25">
      <c r="A19" s="82" t="s">
        <v>7</v>
      </c>
      <c r="B19" s="84" t="s">
        <v>389</v>
      </c>
    </row>
    <row r="20" spans="1:2" ht="25.5">
      <c r="A20" s="82" t="s">
        <v>8</v>
      </c>
      <c r="B20" s="84" t="s">
        <v>390</v>
      </c>
    </row>
    <row r="21" spans="1:2">
      <c r="A21" s="82" t="s">
        <v>9</v>
      </c>
      <c r="B21" s="84" t="s">
        <v>391</v>
      </c>
    </row>
    <row r="22" spans="1:2" ht="25.5">
      <c r="A22" s="82" t="s">
        <v>392</v>
      </c>
      <c r="B22" s="84" t="s">
        <v>393</v>
      </c>
    </row>
    <row r="23" spans="1:2" ht="38.25">
      <c r="A23" s="82" t="s">
        <v>11</v>
      </c>
      <c r="B23" s="84" t="s">
        <v>394</v>
      </c>
    </row>
    <row r="24" spans="1:2" ht="63.75">
      <c r="A24" s="82" t="s">
        <v>12</v>
      </c>
      <c r="B24" s="84" t="s">
        <v>395</v>
      </c>
    </row>
    <row r="25" spans="1:2">
      <c r="A25" s="82" t="s">
        <v>396</v>
      </c>
      <c r="B25" s="84" t="s">
        <v>397</v>
      </c>
    </row>
    <row r="26" spans="1:2">
      <c r="A26" s="82" t="s">
        <v>398</v>
      </c>
      <c r="B26" s="84" t="s">
        <v>399</v>
      </c>
    </row>
    <row r="27" spans="1:2">
      <c r="A27" s="82" t="s">
        <v>14</v>
      </c>
      <c r="B27" s="84" t="s">
        <v>400</v>
      </c>
    </row>
    <row r="28" spans="1:2">
      <c r="A28" s="82" t="s">
        <v>15</v>
      </c>
      <c r="B28" s="84" t="s">
        <v>401</v>
      </c>
    </row>
    <row r="29" spans="1:2">
      <c r="A29" s="82" t="s">
        <v>16</v>
      </c>
      <c r="B29" s="84" t="s">
        <v>402</v>
      </c>
    </row>
    <row r="30" spans="1:2">
      <c r="A30" s="82" t="s">
        <v>17</v>
      </c>
      <c r="B30" s="84" t="s">
        <v>403</v>
      </c>
    </row>
    <row r="31" spans="1:2">
      <c r="A31" s="82" t="s">
        <v>18</v>
      </c>
      <c r="B31" s="84" t="s">
        <v>404</v>
      </c>
    </row>
    <row r="32" spans="1:2">
      <c r="A32" s="82" t="s">
        <v>19</v>
      </c>
      <c r="B32" s="84" t="s">
        <v>405</v>
      </c>
    </row>
    <row r="33" spans="1:2">
      <c r="A33" s="82" t="s">
        <v>20</v>
      </c>
      <c r="B33" s="84" t="s">
        <v>406</v>
      </c>
    </row>
    <row r="34" spans="1:2">
      <c r="A34" s="82" t="s">
        <v>407</v>
      </c>
      <c r="B34" s="84" t="s">
        <v>408</v>
      </c>
    </row>
    <row r="35" spans="1:2">
      <c r="A35" s="82" t="s">
        <v>22</v>
      </c>
      <c r="B35" s="84" t="s">
        <v>409</v>
      </c>
    </row>
    <row r="36" spans="1:2">
      <c r="A36" s="82" t="s">
        <v>23</v>
      </c>
      <c r="B36" s="84" t="s">
        <v>410</v>
      </c>
    </row>
    <row r="37" spans="1:2">
      <c r="A37" s="82" t="s">
        <v>24</v>
      </c>
      <c r="B37" s="84" t="s">
        <v>411</v>
      </c>
    </row>
    <row r="38" spans="1:2">
      <c r="A38" s="82" t="s">
        <v>25</v>
      </c>
      <c r="B38" s="84" t="s">
        <v>412</v>
      </c>
    </row>
    <row r="39" spans="1:2">
      <c r="A39" s="82" t="s">
        <v>26</v>
      </c>
      <c r="B39" s="84" t="s">
        <v>413</v>
      </c>
    </row>
    <row r="40" spans="1:2">
      <c r="A40" s="106" t="s">
        <v>414</v>
      </c>
      <c r="B40" s="107"/>
    </row>
    <row r="41" spans="1:2" ht="25.5">
      <c r="A41" s="82" t="s">
        <v>415</v>
      </c>
      <c r="B41" s="84" t="s">
        <v>416</v>
      </c>
    </row>
    <row r="42" spans="1:2" ht="14.25" customHeight="1">
      <c r="A42" s="82" t="s">
        <v>417</v>
      </c>
      <c r="B42" s="84" t="s">
        <v>418</v>
      </c>
    </row>
    <row r="43" spans="1:2">
      <c r="A43" s="94" t="s">
        <v>430</v>
      </c>
      <c r="B43" s="75" t="s">
        <v>431</v>
      </c>
    </row>
    <row r="44" spans="1:2" ht="25.5">
      <c r="A44" s="82" t="s">
        <v>419</v>
      </c>
      <c r="B44" s="84" t="s">
        <v>420</v>
      </c>
    </row>
    <row r="45" spans="1:2">
      <c r="A45" s="106" t="s">
        <v>421</v>
      </c>
      <c r="B45" s="106"/>
    </row>
    <row r="46" spans="1:2" s="87" customFormat="1">
      <c r="A46" s="85"/>
      <c r="B46" s="86"/>
    </row>
    <row r="47" spans="1:2" s="90" customFormat="1">
      <c r="A47" s="88"/>
      <c r="B47" s="89"/>
    </row>
    <row r="48" spans="1:2" s="90" customFormat="1">
      <c r="A48" s="88" t="s">
        <v>422</v>
      </c>
      <c r="B48" s="89" t="s">
        <v>423</v>
      </c>
    </row>
    <row r="49" spans="1:2" s="92" customFormat="1" ht="14.25">
      <c r="A49" s="91" t="s">
        <v>424</v>
      </c>
      <c r="B49" s="91" t="s">
        <v>425</v>
      </c>
    </row>
    <row r="50" spans="1:2" s="90" customFormat="1" ht="14.25">
      <c r="A50" s="88" t="s">
        <v>426</v>
      </c>
      <c r="B50" s="89" t="s">
        <v>427</v>
      </c>
    </row>
    <row r="51" spans="1:2" s="90" customFormat="1">
      <c r="A51" s="88" t="s">
        <v>428</v>
      </c>
      <c r="B51" s="89" t="s">
        <v>429</v>
      </c>
    </row>
    <row r="52" spans="1:2" s="87" customFormat="1">
      <c r="A52" s="85"/>
      <c r="B52" s="86"/>
    </row>
    <row r="53" spans="1:2" s="87" customFormat="1">
      <c r="A53" s="93"/>
      <c r="B53" s="93"/>
    </row>
    <row r="54" spans="1:2" s="87" customFormat="1">
      <c r="A54" s="86"/>
    </row>
    <row r="55" spans="1:2" s="87" customFormat="1">
      <c r="A55" s="85"/>
      <c r="B55" s="86"/>
    </row>
    <row r="56" spans="1:2" s="87" customFormat="1">
      <c r="A56" s="85"/>
      <c r="B56" s="86"/>
    </row>
    <row r="57" spans="1:2" s="87" customFormat="1">
      <c r="A57" s="85"/>
      <c r="B57" s="86"/>
    </row>
  </sheetData>
  <mergeCells count="9">
    <mergeCell ref="A11:B11"/>
    <mergeCell ref="A40:B40"/>
    <mergeCell ref="A45:B45"/>
    <mergeCell ref="A1:B1"/>
    <mergeCell ref="A2:B2"/>
    <mergeCell ref="A4:B4"/>
    <mergeCell ref="A5:B5"/>
    <mergeCell ref="A8:B8"/>
    <mergeCell ref="A9:B9"/>
  </mergeCells>
  <pageMargins left="0.75" right="0.75" top="1" bottom="1" header="0" footer="0"/>
  <pageSetup orientation="portrait" verticalDpi="0" r:id="rId1"/>
  <headerFooter alignWithMargins="0"/>
</worksheet>
</file>

<file path=xl/worksheets/sheet2.xml><?xml version="1.0" encoding="utf-8"?>
<worksheet xmlns="http://schemas.openxmlformats.org/spreadsheetml/2006/main" xmlns:r="http://schemas.openxmlformats.org/officeDocument/2006/relationships">
  <sheetPr filterMode="1"/>
  <dimension ref="A1:XFD5410"/>
  <sheetViews>
    <sheetView topLeftCell="A5234" workbookViewId="0">
      <selection activeCell="E5386" sqref="E5386"/>
    </sheetView>
  </sheetViews>
  <sheetFormatPr baseColWidth="10" defaultRowHeight="15"/>
  <cols>
    <col min="1" max="1" width="24.140625" bestFit="1" customWidth="1"/>
    <col min="2" max="2" width="16.140625" bestFit="1" customWidth="1"/>
    <col min="3" max="3" width="10.42578125" style="33" bestFit="1" customWidth="1"/>
    <col min="4" max="4" width="8.42578125" bestFit="1" customWidth="1"/>
    <col min="5" max="5" width="11.140625" bestFit="1" customWidth="1"/>
    <col min="6" max="6" width="10.42578125" bestFit="1" customWidth="1"/>
    <col min="7" max="7" width="10.85546875" bestFit="1" customWidth="1"/>
    <col min="8" max="8" width="5.5703125" bestFit="1" customWidth="1"/>
    <col min="9" max="9" width="8.5703125" bestFit="1" customWidth="1"/>
    <col min="10" max="10" width="9" bestFit="1" customWidth="1"/>
    <col min="11" max="11" width="8.5703125" bestFit="1" customWidth="1"/>
    <col min="12" max="12" width="23.7109375" bestFit="1" customWidth="1"/>
    <col min="13" max="13" width="51.85546875" bestFit="1" customWidth="1"/>
    <col min="14" max="14" width="10.28515625" bestFit="1" customWidth="1"/>
    <col min="15" max="16" width="9" bestFit="1" customWidth="1"/>
    <col min="17" max="17" width="10.85546875" bestFit="1" customWidth="1"/>
    <col min="18" max="18" width="11.140625" bestFit="1" customWidth="1"/>
    <col min="19" max="19" width="10.85546875" bestFit="1" customWidth="1"/>
    <col min="20" max="20" width="11.140625" bestFit="1" customWidth="1"/>
    <col min="21" max="21" width="8.5703125" bestFit="1" customWidth="1"/>
    <col min="22" max="22" width="9.28515625" style="68" bestFit="1" customWidth="1"/>
    <col min="23" max="23" width="9" bestFit="1" customWidth="1"/>
    <col min="24" max="24" width="10.7109375" bestFit="1" customWidth="1"/>
    <col min="25" max="25" width="11.140625" style="68" bestFit="1" customWidth="1"/>
    <col min="26" max="26" width="11.140625" style="41" bestFit="1" customWidth="1"/>
    <col min="27" max="27" width="8.5703125" bestFit="1" customWidth="1"/>
    <col min="28" max="28" width="7.85546875" bestFit="1" customWidth="1"/>
    <col min="29" max="29" width="6.42578125" bestFit="1" customWidth="1"/>
    <col min="30" max="30" width="4.7109375" bestFit="1" customWidth="1"/>
    <col min="31" max="31" width="10.42578125" bestFit="1" customWidth="1"/>
    <col min="32" max="32" width="6.85546875" bestFit="1" customWidth="1"/>
    <col min="33" max="33" width="8.140625" bestFit="1" customWidth="1"/>
    <col min="34" max="34" width="11.85546875" bestFit="1" customWidth="1"/>
    <col min="35" max="35" width="11.140625" bestFit="1" customWidth="1"/>
    <col min="36" max="36" width="8.140625" bestFit="1" customWidth="1"/>
    <col min="37" max="37" width="11.140625" bestFit="1" customWidth="1"/>
    <col min="38" max="38" width="21.42578125" customWidth="1"/>
    <col min="39" max="39" width="8.5703125" bestFit="1" customWidth="1"/>
  </cols>
  <sheetData>
    <row r="1" spans="1:39" s="20" customFormat="1" ht="38.25">
      <c r="A1" s="1" t="s">
        <v>0</v>
      </c>
      <c r="B1" s="1" t="s">
        <v>1</v>
      </c>
      <c r="C1" s="30" t="s">
        <v>2</v>
      </c>
      <c r="D1" s="2" t="s">
        <v>3</v>
      </c>
      <c r="E1" s="1" t="s">
        <v>4</v>
      </c>
      <c r="F1" s="1" t="s">
        <v>5</v>
      </c>
      <c r="G1" s="1" t="s">
        <v>6</v>
      </c>
      <c r="H1" s="2" t="s">
        <v>7</v>
      </c>
      <c r="I1" s="1" t="s">
        <v>8</v>
      </c>
      <c r="J1" s="2" t="s">
        <v>9</v>
      </c>
      <c r="K1" s="2" t="s">
        <v>10</v>
      </c>
      <c r="L1" s="1" t="s">
        <v>11</v>
      </c>
      <c r="M1" s="1" t="s">
        <v>12</v>
      </c>
      <c r="N1" s="1" t="s">
        <v>13</v>
      </c>
      <c r="O1" s="3" t="s">
        <v>14</v>
      </c>
      <c r="P1" s="3" t="s">
        <v>15</v>
      </c>
      <c r="Q1" s="3" t="s">
        <v>16</v>
      </c>
      <c r="R1" s="3" t="s">
        <v>17</v>
      </c>
      <c r="S1" s="3" t="s">
        <v>18</v>
      </c>
      <c r="T1" s="3" t="s">
        <v>19</v>
      </c>
      <c r="U1" s="4" t="s">
        <v>20</v>
      </c>
      <c r="V1" s="4" t="s">
        <v>21</v>
      </c>
      <c r="W1" s="5" t="s">
        <v>22</v>
      </c>
      <c r="X1" s="5" t="s">
        <v>23</v>
      </c>
      <c r="Y1" s="4" t="s">
        <v>24</v>
      </c>
      <c r="Z1" s="69" t="s">
        <v>25</v>
      </c>
      <c r="AA1" s="1" t="s">
        <v>26</v>
      </c>
      <c r="AB1" s="1" t="s">
        <v>27</v>
      </c>
      <c r="AC1" s="6" t="s">
        <v>28</v>
      </c>
      <c r="AD1" s="6" t="s">
        <v>29</v>
      </c>
      <c r="AE1" s="7" t="s">
        <v>30</v>
      </c>
      <c r="AF1" s="1" t="s">
        <v>31</v>
      </c>
      <c r="AG1" s="8" t="s">
        <v>32</v>
      </c>
      <c r="AH1" s="9" t="s">
        <v>33</v>
      </c>
      <c r="AI1" s="10" t="s">
        <v>34</v>
      </c>
      <c r="AJ1" s="11" t="s">
        <v>35</v>
      </c>
      <c r="AK1" s="11" t="s">
        <v>36</v>
      </c>
      <c r="AL1" s="12" t="s">
        <v>37</v>
      </c>
      <c r="AM1" s="13" t="s">
        <v>38</v>
      </c>
    </row>
    <row r="2" spans="1:39" s="20" customFormat="1" hidden="1">
      <c r="A2" s="14" t="s">
        <v>39</v>
      </c>
      <c r="B2" s="14" t="s">
        <v>40</v>
      </c>
      <c r="C2" s="31">
        <v>38947</v>
      </c>
      <c r="D2" s="15">
        <v>2006</v>
      </c>
      <c r="E2" s="16">
        <v>0.44097222222222227</v>
      </c>
      <c r="F2" s="16">
        <v>0.4777777777777778</v>
      </c>
      <c r="G2" s="16">
        <v>3.6805555555555536E-2</v>
      </c>
      <c r="H2" s="21">
        <v>2</v>
      </c>
      <c r="I2" s="17">
        <v>1</v>
      </c>
      <c r="J2" s="17">
        <v>1</v>
      </c>
      <c r="K2" s="17">
        <v>1</v>
      </c>
      <c r="L2" s="14" t="s">
        <v>41</v>
      </c>
      <c r="M2" s="14" t="s">
        <v>42</v>
      </c>
      <c r="N2" s="14">
        <v>2</v>
      </c>
      <c r="O2" s="18">
        <f>P2*3.3</f>
        <v>41.581425600000003</v>
      </c>
      <c r="P2" s="18">
        <v>12.600432000000001</v>
      </c>
      <c r="Q2" s="18">
        <f>R2*3.3</f>
        <v>41.58</v>
      </c>
      <c r="R2" s="18">
        <v>12.6</v>
      </c>
      <c r="S2" s="18">
        <f t="shared" ref="S2:S65" si="0">T2*3.3</f>
        <v>41.58</v>
      </c>
      <c r="T2" s="22">
        <v>12.6</v>
      </c>
      <c r="U2" s="21" t="s">
        <v>43</v>
      </c>
      <c r="V2" s="21" t="s">
        <v>43</v>
      </c>
      <c r="W2" s="19">
        <v>27.845050000000001</v>
      </c>
      <c r="X2" s="19">
        <v>-115.14556</v>
      </c>
      <c r="Y2" s="22" t="s">
        <v>43</v>
      </c>
      <c r="Z2" s="23" t="s">
        <v>43</v>
      </c>
      <c r="AA2" s="21" t="s">
        <v>43</v>
      </c>
      <c r="AB2" s="14" t="s">
        <v>44</v>
      </c>
      <c r="AC2" s="21" t="s">
        <v>43</v>
      </c>
      <c r="AD2" s="17">
        <v>6</v>
      </c>
      <c r="AE2" s="17">
        <v>1</v>
      </c>
      <c r="AF2" s="21" t="s">
        <v>43</v>
      </c>
      <c r="AG2" s="14">
        <v>120</v>
      </c>
      <c r="AI2" s="70">
        <f>(0.709*AD2)+1.157</f>
        <v>5.4109999999999996</v>
      </c>
      <c r="AJ2" s="71" t="s">
        <v>369</v>
      </c>
      <c r="AK2" s="72">
        <f>((POWER(AI2*10,2.19))*0.037)/1000</f>
        <v>0.23124881896144875</v>
      </c>
      <c r="AL2" s="73">
        <f>((POWER(AI2*10,2.19))*0.037)/1000</f>
        <v>0.23124881896144875</v>
      </c>
    </row>
    <row r="3" spans="1:39" s="20" customFormat="1" hidden="1">
      <c r="A3" s="14" t="s">
        <v>39</v>
      </c>
      <c r="B3" s="14" t="s">
        <v>40</v>
      </c>
      <c r="C3" s="31">
        <v>38947</v>
      </c>
      <c r="D3" s="15">
        <v>2006</v>
      </c>
      <c r="E3" s="16">
        <v>0.44097222222222227</v>
      </c>
      <c r="F3" s="16">
        <v>0.4777777777777778</v>
      </c>
      <c r="G3" s="16">
        <v>3.6805555555555536E-2</v>
      </c>
      <c r="H3" s="21">
        <v>2</v>
      </c>
      <c r="I3" s="17">
        <v>1</v>
      </c>
      <c r="J3" s="17">
        <v>1</v>
      </c>
      <c r="K3" s="17">
        <v>1</v>
      </c>
      <c r="L3" s="14" t="s">
        <v>41</v>
      </c>
      <c r="M3" s="14" t="s">
        <v>42</v>
      </c>
      <c r="N3" s="14">
        <v>2</v>
      </c>
      <c r="O3" s="18">
        <f t="shared" ref="O3:O66" si="1">P3*3.3</f>
        <v>41.581425600000003</v>
      </c>
      <c r="P3" s="18">
        <v>12.600432000000001</v>
      </c>
      <c r="Q3" s="18">
        <f t="shared" ref="Q3:Q66" si="2">R3*3.3</f>
        <v>41.58</v>
      </c>
      <c r="R3" s="18">
        <v>12.6</v>
      </c>
      <c r="S3" s="18">
        <f t="shared" si="0"/>
        <v>41.58</v>
      </c>
      <c r="T3" s="22">
        <v>12.6</v>
      </c>
      <c r="U3" s="21" t="s">
        <v>43</v>
      </c>
      <c r="V3" s="21" t="s">
        <v>43</v>
      </c>
      <c r="W3" s="19">
        <v>27.845050000000001</v>
      </c>
      <c r="X3" s="19">
        <v>-115.14556</v>
      </c>
      <c r="Y3" s="22" t="s">
        <v>43</v>
      </c>
      <c r="Z3" s="23" t="s">
        <v>43</v>
      </c>
      <c r="AA3" s="21" t="s">
        <v>43</v>
      </c>
      <c r="AB3" s="14" t="s">
        <v>44</v>
      </c>
      <c r="AC3" s="21" t="s">
        <v>43</v>
      </c>
      <c r="AD3" s="17">
        <v>6</v>
      </c>
      <c r="AE3" s="17">
        <v>1</v>
      </c>
      <c r="AF3" s="21" t="s">
        <v>43</v>
      </c>
      <c r="AG3" s="14">
        <v>120</v>
      </c>
      <c r="AI3" s="70">
        <f t="shared" ref="AI3:AI66" si="3">(0.709*AD3)+1.157</f>
        <v>5.4109999999999996</v>
      </c>
      <c r="AJ3" s="71" t="s">
        <v>369</v>
      </c>
      <c r="AK3" s="72">
        <f t="shared" ref="AK3:AK66" si="4">((POWER(AI3*10,2.19))*0.037)/1000</f>
        <v>0.23124881896144875</v>
      </c>
      <c r="AL3" s="73">
        <f t="shared" ref="AL3:AL66" si="5">((POWER(AI3*10,2.19))*0.037)/1000</f>
        <v>0.23124881896144875</v>
      </c>
    </row>
    <row r="4" spans="1:39" s="20" customFormat="1" hidden="1">
      <c r="A4" s="14" t="s">
        <v>39</v>
      </c>
      <c r="B4" s="14" t="s">
        <v>40</v>
      </c>
      <c r="C4" s="31">
        <v>38947</v>
      </c>
      <c r="D4" s="15">
        <v>2006</v>
      </c>
      <c r="E4" s="16">
        <v>0.44097222222222227</v>
      </c>
      <c r="F4" s="16">
        <v>0.4777777777777778</v>
      </c>
      <c r="G4" s="16">
        <v>3.6805555555555536E-2</v>
      </c>
      <c r="H4" s="21">
        <v>2</v>
      </c>
      <c r="I4" s="17">
        <v>1</v>
      </c>
      <c r="J4" s="17">
        <v>1</v>
      </c>
      <c r="K4" s="17">
        <v>1</v>
      </c>
      <c r="L4" s="14" t="s">
        <v>41</v>
      </c>
      <c r="M4" s="14" t="s">
        <v>42</v>
      </c>
      <c r="N4" s="14">
        <v>2</v>
      </c>
      <c r="O4" s="18">
        <f t="shared" si="1"/>
        <v>41.581425600000003</v>
      </c>
      <c r="P4" s="18">
        <v>12.600432000000001</v>
      </c>
      <c r="Q4" s="18">
        <f t="shared" si="2"/>
        <v>41.58</v>
      </c>
      <c r="R4" s="18">
        <v>12.6</v>
      </c>
      <c r="S4" s="18">
        <f t="shared" si="0"/>
        <v>41.58</v>
      </c>
      <c r="T4" s="22">
        <v>12.6</v>
      </c>
      <c r="U4" s="21" t="s">
        <v>43</v>
      </c>
      <c r="V4" s="21" t="s">
        <v>43</v>
      </c>
      <c r="W4" s="19">
        <v>27.845050000000001</v>
      </c>
      <c r="X4" s="19">
        <v>-115.14556</v>
      </c>
      <c r="Y4" s="22" t="s">
        <v>43</v>
      </c>
      <c r="Z4" s="23" t="s">
        <v>43</v>
      </c>
      <c r="AA4" s="21" t="s">
        <v>43</v>
      </c>
      <c r="AB4" s="14" t="s">
        <v>44</v>
      </c>
      <c r="AC4" s="21" t="s">
        <v>43</v>
      </c>
      <c r="AD4" s="17">
        <v>7</v>
      </c>
      <c r="AE4" s="17">
        <v>1</v>
      </c>
      <c r="AF4" s="21" t="s">
        <v>43</v>
      </c>
      <c r="AG4" s="14">
        <v>120</v>
      </c>
      <c r="AI4" s="70">
        <f t="shared" si="3"/>
        <v>6.12</v>
      </c>
      <c r="AJ4" s="71" t="s">
        <v>369</v>
      </c>
      <c r="AK4" s="72">
        <f t="shared" si="4"/>
        <v>0.30282194081802571</v>
      </c>
      <c r="AL4" s="73">
        <f t="shared" si="5"/>
        <v>0.30282194081802571</v>
      </c>
    </row>
    <row r="5" spans="1:39" s="20" customFormat="1" hidden="1">
      <c r="A5" s="14" t="s">
        <v>39</v>
      </c>
      <c r="B5" s="14" t="s">
        <v>40</v>
      </c>
      <c r="C5" s="31">
        <v>38947</v>
      </c>
      <c r="D5" s="15">
        <v>2006</v>
      </c>
      <c r="E5" s="16">
        <v>0.44097222222222227</v>
      </c>
      <c r="F5" s="16">
        <v>0.4777777777777778</v>
      </c>
      <c r="G5" s="16">
        <v>3.6805555555555536E-2</v>
      </c>
      <c r="H5" s="21">
        <v>2</v>
      </c>
      <c r="I5" s="17">
        <v>1</v>
      </c>
      <c r="J5" s="17">
        <v>1</v>
      </c>
      <c r="K5" s="17">
        <v>1</v>
      </c>
      <c r="L5" s="14" t="s">
        <v>41</v>
      </c>
      <c r="M5" s="14" t="s">
        <v>42</v>
      </c>
      <c r="N5" s="14">
        <v>2</v>
      </c>
      <c r="O5" s="18">
        <f t="shared" si="1"/>
        <v>41.581425600000003</v>
      </c>
      <c r="P5" s="18">
        <v>12.600432000000001</v>
      </c>
      <c r="Q5" s="18">
        <f t="shared" si="2"/>
        <v>41.58</v>
      </c>
      <c r="R5" s="18">
        <v>12.6</v>
      </c>
      <c r="S5" s="18">
        <f t="shared" si="0"/>
        <v>41.58</v>
      </c>
      <c r="T5" s="22">
        <v>12.6</v>
      </c>
      <c r="U5" s="21" t="s">
        <v>43</v>
      </c>
      <c r="V5" s="21" t="s">
        <v>43</v>
      </c>
      <c r="W5" s="19">
        <v>27.845050000000001</v>
      </c>
      <c r="X5" s="19">
        <v>-115.14556</v>
      </c>
      <c r="Y5" s="22" t="s">
        <v>43</v>
      </c>
      <c r="Z5" s="23" t="s">
        <v>43</v>
      </c>
      <c r="AA5" s="21" t="s">
        <v>43</v>
      </c>
      <c r="AB5" s="14" t="s">
        <v>44</v>
      </c>
      <c r="AC5" s="21" t="s">
        <v>43</v>
      </c>
      <c r="AD5" s="17">
        <v>7</v>
      </c>
      <c r="AE5" s="17">
        <v>1</v>
      </c>
      <c r="AF5" s="21" t="s">
        <v>43</v>
      </c>
      <c r="AG5" s="14">
        <v>120</v>
      </c>
      <c r="AI5" s="70">
        <f t="shared" si="3"/>
        <v>6.12</v>
      </c>
      <c r="AJ5" s="71" t="s">
        <v>369</v>
      </c>
      <c r="AK5" s="72">
        <f t="shared" si="4"/>
        <v>0.30282194081802571</v>
      </c>
      <c r="AL5" s="73">
        <f t="shared" si="5"/>
        <v>0.30282194081802571</v>
      </c>
    </row>
    <row r="6" spans="1:39" s="20" customFormat="1" hidden="1">
      <c r="A6" s="14" t="s">
        <v>39</v>
      </c>
      <c r="B6" s="14" t="s">
        <v>40</v>
      </c>
      <c r="C6" s="31">
        <v>38947</v>
      </c>
      <c r="D6" s="15">
        <v>2006</v>
      </c>
      <c r="E6" s="16">
        <v>0.44097222222222227</v>
      </c>
      <c r="F6" s="16">
        <v>0.4777777777777778</v>
      </c>
      <c r="G6" s="16">
        <v>3.6805555555555536E-2</v>
      </c>
      <c r="H6" s="21">
        <v>2</v>
      </c>
      <c r="I6" s="17">
        <v>1</v>
      </c>
      <c r="J6" s="17">
        <v>1</v>
      </c>
      <c r="K6" s="17">
        <v>1</v>
      </c>
      <c r="L6" s="14" t="s">
        <v>41</v>
      </c>
      <c r="M6" s="14" t="s">
        <v>42</v>
      </c>
      <c r="N6" s="14">
        <v>2</v>
      </c>
      <c r="O6" s="18">
        <f t="shared" si="1"/>
        <v>41.581425600000003</v>
      </c>
      <c r="P6" s="18">
        <v>12.600432000000001</v>
      </c>
      <c r="Q6" s="18">
        <f t="shared" si="2"/>
        <v>41.58</v>
      </c>
      <c r="R6" s="18">
        <v>12.6</v>
      </c>
      <c r="S6" s="18">
        <f t="shared" si="0"/>
        <v>41.58</v>
      </c>
      <c r="T6" s="22">
        <v>12.6</v>
      </c>
      <c r="U6" s="21" t="s">
        <v>43</v>
      </c>
      <c r="V6" s="21" t="s">
        <v>43</v>
      </c>
      <c r="W6" s="19">
        <v>27.845050000000001</v>
      </c>
      <c r="X6" s="19">
        <v>-115.14556</v>
      </c>
      <c r="Y6" s="22" t="s">
        <v>43</v>
      </c>
      <c r="Z6" s="23" t="s">
        <v>43</v>
      </c>
      <c r="AA6" s="21" t="s">
        <v>43</v>
      </c>
      <c r="AB6" s="14" t="s">
        <v>44</v>
      </c>
      <c r="AC6" s="21" t="s">
        <v>43</v>
      </c>
      <c r="AD6" s="17">
        <v>7</v>
      </c>
      <c r="AE6" s="17">
        <v>1</v>
      </c>
      <c r="AF6" s="21" t="s">
        <v>43</v>
      </c>
      <c r="AG6" s="14">
        <v>120</v>
      </c>
      <c r="AI6" s="70">
        <f t="shared" si="3"/>
        <v>6.12</v>
      </c>
      <c r="AJ6" s="71" t="s">
        <v>369</v>
      </c>
      <c r="AK6" s="72">
        <f t="shared" si="4"/>
        <v>0.30282194081802571</v>
      </c>
      <c r="AL6" s="73">
        <f t="shared" si="5"/>
        <v>0.30282194081802571</v>
      </c>
    </row>
    <row r="7" spans="1:39" s="20" customFormat="1" hidden="1">
      <c r="A7" s="14" t="s">
        <v>39</v>
      </c>
      <c r="B7" s="14" t="s">
        <v>40</v>
      </c>
      <c r="C7" s="31">
        <v>38947</v>
      </c>
      <c r="D7" s="15">
        <v>2006</v>
      </c>
      <c r="E7" s="16">
        <v>0.44097222222222227</v>
      </c>
      <c r="F7" s="16">
        <v>0.4777777777777778</v>
      </c>
      <c r="G7" s="16">
        <v>3.6805555555555536E-2</v>
      </c>
      <c r="H7" s="21">
        <v>2</v>
      </c>
      <c r="I7" s="17">
        <v>1</v>
      </c>
      <c r="J7" s="17">
        <v>1</v>
      </c>
      <c r="K7" s="17">
        <v>1</v>
      </c>
      <c r="L7" s="14" t="s">
        <v>41</v>
      </c>
      <c r="M7" s="14" t="s">
        <v>42</v>
      </c>
      <c r="N7" s="14">
        <v>2</v>
      </c>
      <c r="O7" s="18">
        <f t="shared" si="1"/>
        <v>41.581425600000003</v>
      </c>
      <c r="P7" s="18">
        <v>12.600432000000001</v>
      </c>
      <c r="Q7" s="18">
        <f t="shared" si="2"/>
        <v>41.58</v>
      </c>
      <c r="R7" s="18">
        <v>12.6</v>
      </c>
      <c r="S7" s="18">
        <f t="shared" si="0"/>
        <v>41.58</v>
      </c>
      <c r="T7" s="22">
        <v>12.6</v>
      </c>
      <c r="U7" s="21" t="s">
        <v>43</v>
      </c>
      <c r="V7" s="21" t="s">
        <v>43</v>
      </c>
      <c r="W7" s="19">
        <v>27.845050000000001</v>
      </c>
      <c r="X7" s="19">
        <v>-115.14556</v>
      </c>
      <c r="Y7" s="22" t="s">
        <v>43</v>
      </c>
      <c r="Z7" s="23" t="s">
        <v>43</v>
      </c>
      <c r="AA7" s="21" t="s">
        <v>43</v>
      </c>
      <c r="AB7" s="14" t="s">
        <v>44</v>
      </c>
      <c r="AC7" s="21" t="s">
        <v>43</v>
      </c>
      <c r="AD7" s="17">
        <v>7</v>
      </c>
      <c r="AE7" s="17">
        <v>1</v>
      </c>
      <c r="AF7" s="21" t="s">
        <v>43</v>
      </c>
      <c r="AG7" s="14">
        <v>120</v>
      </c>
      <c r="AI7" s="70">
        <f t="shared" si="3"/>
        <v>6.12</v>
      </c>
      <c r="AJ7" s="71" t="s">
        <v>369</v>
      </c>
      <c r="AK7" s="72">
        <f t="shared" si="4"/>
        <v>0.30282194081802571</v>
      </c>
      <c r="AL7" s="73">
        <f t="shared" si="5"/>
        <v>0.30282194081802571</v>
      </c>
    </row>
    <row r="8" spans="1:39" s="20" customFormat="1" hidden="1">
      <c r="A8" s="14" t="s">
        <v>39</v>
      </c>
      <c r="B8" s="14" t="s">
        <v>40</v>
      </c>
      <c r="C8" s="31">
        <v>38947</v>
      </c>
      <c r="D8" s="15">
        <v>2006</v>
      </c>
      <c r="E8" s="16">
        <v>0.44097222222222227</v>
      </c>
      <c r="F8" s="16">
        <v>0.4777777777777778</v>
      </c>
      <c r="G8" s="16">
        <v>3.6805555555555536E-2</v>
      </c>
      <c r="H8" s="21">
        <v>2</v>
      </c>
      <c r="I8" s="17">
        <v>1</v>
      </c>
      <c r="J8" s="17">
        <v>1</v>
      </c>
      <c r="K8" s="17">
        <v>1</v>
      </c>
      <c r="L8" s="14" t="s">
        <v>41</v>
      </c>
      <c r="M8" s="14" t="s">
        <v>42</v>
      </c>
      <c r="N8" s="14">
        <v>2</v>
      </c>
      <c r="O8" s="18">
        <f t="shared" si="1"/>
        <v>41.581425600000003</v>
      </c>
      <c r="P8" s="18">
        <v>12.600432000000001</v>
      </c>
      <c r="Q8" s="18">
        <f t="shared" si="2"/>
        <v>41.58</v>
      </c>
      <c r="R8" s="18">
        <v>12.6</v>
      </c>
      <c r="S8" s="18">
        <f t="shared" si="0"/>
        <v>41.58</v>
      </c>
      <c r="T8" s="22">
        <v>12.6</v>
      </c>
      <c r="U8" s="21" t="s">
        <v>43</v>
      </c>
      <c r="V8" s="21" t="s">
        <v>43</v>
      </c>
      <c r="W8" s="19">
        <v>27.845050000000001</v>
      </c>
      <c r="X8" s="19">
        <v>-115.14556</v>
      </c>
      <c r="Y8" s="22" t="s">
        <v>43</v>
      </c>
      <c r="Z8" s="23" t="s">
        <v>43</v>
      </c>
      <c r="AA8" s="21" t="s">
        <v>43</v>
      </c>
      <c r="AB8" s="14" t="s">
        <v>44</v>
      </c>
      <c r="AC8" s="21" t="s">
        <v>43</v>
      </c>
      <c r="AD8" s="17">
        <v>7</v>
      </c>
      <c r="AE8" s="17">
        <v>1</v>
      </c>
      <c r="AF8" s="21" t="s">
        <v>43</v>
      </c>
      <c r="AG8" s="14">
        <v>120</v>
      </c>
      <c r="AI8" s="70">
        <f t="shared" si="3"/>
        <v>6.12</v>
      </c>
      <c r="AJ8" s="71" t="s">
        <v>369</v>
      </c>
      <c r="AK8" s="72">
        <f t="shared" si="4"/>
        <v>0.30282194081802571</v>
      </c>
      <c r="AL8" s="73">
        <f t="shared" si="5"/>
        <v>0.30282194081802571</v>
      </c>
    </row>
    <row r="9" spans="1:39" s="20" customFormat="1" hidden="1">
      <c r="A9" s="14" t="s">
        <v>39</v>
      </c>
      <c r="B9" s="14" t="s">
        <v>40</v>
      </c>
      <c r="C9" s="31">
        <v>38947</v>
      </c>
      <c r="D9" s="15">
        <v>2006</v>
      </c>
      <c r="E9" s="16">
        <v>0.44097222222222227</v>
      </c>
      <c r="F9" s="16">
        <v>0.4777777777777778</v>
      </c>
      <c r="G9" s="16">
        <v>3.6805555555555536E-2</v>
      </c>
      <c r="H9" s="21">
        <v>2</v>
      </c>
      <c r="I9" s="17">
        <v>1</v>
      </c>
      <c r="J9" s="17">
        <v>1</v>
      </c>
      <c r="K9" s="17">
        <v>1</v>
      </c>
      <c r="L9" s="14" t="s">
        <v>41</v>
      </c>
      <c r="M9" s="14" t="s">
        <v>42</v>
      </c>
      <c r="N9" s="14">
        <v>2</v>
      </c>
      <c r="O9" s="18">
        <f t="shared" si="1"/>
        <v>41.581425600000003</v>
      </c>
      <c r="P9" s="18">
        <v>12.600432000000001</v>
      </c>
      <c r="Q9" s="18">
        <f t="shared" si="2"/>
        <v>41.58</v>
      </c>
      <c r="R9" s="18">
        <v>12.6</v>
      </c>
      <c r="S9" s="18">
        <f t="shared" si="0"/>
        <v>41.58</v>
      </c>
      <c r="T9" s="22">
        <v>12.6</v>
      </c>
      <c r="U9" s="21" t="s">
        <v>43</v>
      </c>
      <c r="V9" s="21" t="s">
        <v>43</v>
      </c>
      <c r="W9" s="19">
        <v>27.845050000000001</v>
      </c>
      <c r="X9" s="19">
        <v>-115.14556</v>
      </c>
      <c r="Y9" s="22" t="s">
        <v>43</v>
      </c>
      <c r="Z9" s="23" t="s">
        <v>43</v>
      </c>
      <c r="AA9" s="21" t="s">
        <v>43</v>
      </c>
      <c r="AB9" s="14" t="s">
        <v>44</v>
      </c>
      <c r="AC9" s="21" t="s">
        <v>43</v>
      </c>
      <c r="AD9" s="17">
        <v>7</v>
      </c>
      <c r="AE9" s="17">
        <v>1</v>
      </c>
      <c r="AF9" s="21" t="s">
        <v>43</v>
      </c>
      <c r="AG9" s="14">
        <v>120</v>
      </c>
      <c r="AI9" s="70">
        <f t="shared" si="3"/>
        <v>6.12</v>
      </c>
      <c r="AJ9" s="71" t="s">
        <v>369</v>
      </c>
      <c r="AK9" s="72">
        <f t="shared" si="4"/>
        <v>0.30282194081802571</v>
      </c>
      <c r="AL9" s="73">
        <f t="shared" si="5"/>
        <v>0.30282194081802571</v>
      </c>
    </row>
    <row r="10" spans="1:39" s="20" customFormat="1" hidden="1">
      <c r="A10" s="14" t="s">
        <v>39</v>
      </c>
      <c r="B10" s="14" t="s">
        <v>40</v>
      </c>
      <c r="C10" s="31">
        <v>38947</v>
      </c>
      <c r="D10" s="15">
        <v>2006</v>
      </c>
      <c r="E10" s="16">
        <v>0.44097222222222227</v>
      </c>
      <c r="F10" s="16">
        <v>0.4777777777777778</v>
      </c>
      <c r="G10" s="16">
        <v>3.6805555555555536E-2</v>
      </c>
      <c r="H10" s="21">
        <v>2</v>
      </c>
      <c r="I10" s="17">
        <v>1</v>
      </c>
      <c r="J10" s="17">
        <v>1</v>
      </c>
      <c r="K10" s="17">
        <v>1</v>
      </c>
      <c r="L10" s="14" t="s">
        <v>41</v>
      </c>
      <c r="M10" s="14" t="s">
        <v>42</v>
      </c>
      <c r="N10" s="14">
        <v>2</v>
      </c>
      <c r="O10" s="18">
        <f t="shared" si="1"/>
        <v>41.581425600000003</v>
      </c>
      <c r="P10" s="18">
        <v>12.600432000000001</v>
      </c>
      <c r="Q10" s="18">
        <f t="shared" si="2"/>
        <v>41.58</v>
      </c>
      <c r="R10" s="18">
        <v>12.6</v>
      </c>
      <c r="S10" s="18">
        <f t="shared" si="0"/>
        <v>41.58</v>
      </c>
      <c r="T10" s="22">
        <v>12.6</v>
      </c>
      <c r="U10" s="21" t="s">
        <v>43</v>
      </c>
      <c r="V10" s="21" t="s">
        <v>43</v>
      </c>
      <c r="W10" s="19">
        <v>27.845050000000001</v>
      </c>
      <c r="X10" s="19">
        <v>-115.14556</v>
      </c>
      <c r="Y10" s="22" t="s">
        <v>43</v>
      </c>
      <c r="Z10" s="23" t="s">
        <v>43</v>
      </c>
      <c r="AA10" s="21" t="s">
        <v>43</v>
      </c>
      <c r="AB10" s="14" t="s">
        <v>44</v>
      </c>
      <c r="AC10" s="21" t="s">
        <v>43</v>
      </c>
      <c r="AD10" s="17">
        <v>7</v>
      </c>
      <c r="AE10" s="17">
        <v>1</v>
      </c>
      <c r="AF10" s="21" t="s">
        <v>43</v>
      </c>
      <c r="AG10" s="14">
        <v>120</v>
      </c>
      <c r="AI10" s="70">
        <f t="shared" si="3"/>
        <v>6.12</v>
      </c>
      <c r="AJ10" s="71" t="s">
        <v>369</v>
      </c>
      <c r="AK10" s="72">
        <f t="shared" si="4"/>
        <v>0.30282194081802571</v>
      </c>
      <c r="AL10" s="73">
        <f t="shared" si="5"/>
        <v>0.30282194081802571</v>
      </c>
    </row>
    <row r="11" spans="1:39" s="20" customFormat="1" hidden="1">
      <c r="A11" s="14" t="s">
        <v>39</v>
      </c>
      <c r="B11" s="14" t="s">
        <v>40</v>
      </c>
      <c r="C11" s="31">
        <v>38947</v>
      </c>
      <c r="D11" s="15">
        <v>2006</v>
      </c>
      <c r="E11" s="16">
        <v>0.44097222222222227</v>
      </c>
      <c r="F11" s="16">
        <v>0.4777777777777778</v>
      </c>
      <c r="G11" s="16">
        <v>3.6805555555555536E-2</v>
      </c>
      <c r="H11" s="21">
        <v>2</v>
      </c>
      <c r="I11" s="17">
        <v>1</v>
      </c>
      <c r="J11" s="17">
        <v>1</v>
      </c>
      <c r="K11" s="17">
        <v>1</v>
      </c>
      <c r="L11" s="14" t="s">
        <v>41</v>
      </c>
      <c r="M11" s="14" t="s">
        <v>42</v>
      </c>
      <c r="N11" s="14">
        <v>2</v>
      </c>
      <c r="O11" s="18">
        <f t="shared" si="1"/>
        <v>41.581425600000003</v>
      </c>
      <c r="P11" s="18">
        <v>12.600432000000001</v>
      </c>
      <c r="Q11" s="18">
        <f t="shared" si="2"/>
        <v>41.58</v>
      </c>
      <c r="R11" s="18">
        <v>12.6</v>
      </c>
      <c r="S11" s="18">
        <f t="shared" si="0"/>
        <v>41.58</v>
      </c>
      <c r="T11" s="22">
        <v>12.6</v>
      </c>
      <c r="U11" s="21" t="s">
        <v>43</v>
      </c>
      <c r="V11" s="21" t="s">
        <v>43</v>
      </c>
      <c r="W11" s="19">
        <v>27.845050000000001</v>
      </c>
      <c r="X11" s="19">
        <v>-115.14556</v>
      </c>
      <c r="Y11" s="22" t="s">
        <v>43</v>
      </c>
      <c r="Z11" s="23" t="s">
        <v>43</v>
      </c>
      <c r="AA11" s="21" t="s">
        <v>43</v>
      </c>
      <c r="AB11" s="14" t="s">
        <v>44</v>
      </c>
      <c r="AC11" s="21" t="s">
        <v>43</v>
      </c>
      <c r="AD11" s="17">
        <v>7</v>
      </c>
      <c r="AE11" s="17">
        <v>1</v>
      </c>
      <c r="AF11" s="21" t="s">
        <v>43</v>
      </c>
      <c r="AG11" s="14">
        <v>120</v>
      </c>
      <c r="AI11" s="70">
        <f t="shared" si="3"/>
        <v>6.12</v>
      </c>
      <c r="AJ11" s="71" t="s">
        <v>369</v>
      </c>
      <c r="AK11" s="72">
        <f t="shared" si="4"/>
        <v>0.30282194081802571</v>
      </c>
      <c r="AL11" s="73">
        <f t="shared" si="5"/>
        <v>0.30282194081802571</v>
      </c>
    </row>
    <row r="12" spans="1:39" s="20" customFormat="1" hidden="1">
      <c r="A12" s="14" t="s">
        <v>39</v>
      </c>
      <c r="B12" s="14" t="s">
        <v>40</v>
      </c>
      <c r="C12" s="31">
        <v>38947</v>
      </c>
      <c r="D12" s="15">
        <v>2006</v>
      </c>
      <c r="E12" s="16">
        <v>0.44097222222222227</v>
      </c>
      <c r="F12" s="16">
        <v>0.4777777777777778</v>
      </c>
      <c r="G12" s="16">
        <v>3.6805555555555536E-2</v>
      </c>
      <c r="H12" s="21">
        <v>2</v>
      </c>
      <c r="I12" s="17">
        <v>1</v>
      </c>
      <c r="J12" s="17">
        <v>1</v>
      </c>
      <c r="K12" s="17">
        <v>1</v>
      </c>
      <c r="L12" s="14" t="s">
        <v>41</v>
      </c>
      <c r="M12" s="14" t="s">
        <v>42</v>
      </c>
      <c r="N12" s="14">
        <v>2</v>
      </c>
      <c r="O12" s="18">
        <f t="shared" si="1"/>
        <v>41.581425600000003</v>
      </c>
      <c r="P12" s="18">
        <v>12.600432000000001</v>
      </c>
      <c r="Q12" s="18">
        <f t="shared" si="2"/>
        <v>41.58</v>
      </c>
      <c r="R12" s="18">
        <v>12.6</v>
      </c>
      <c r="S12" s="18">
        <f t="shared" si="0"/>
        <v>41.58</v>
      </c>
      <c r="T12" s="22">
        <v>12.6</v>
      </c>
      <c r="U12" s="21" t="s">
        <v>43</v>
      </c>
      <c r="V12" s="21" t="s">
        <v>43</v>
      </c>
      <c r="W12" s="19">
        <v>27.845050000000001</v>
      </c>
      <c r="X12" s="19">
        <v>-115.14556</v>
      </c>
      <c r="Y12" s="22" t="s">
        <v>43</v>
      </c>
      <c r="Z12" s="23" t="s">
        <v>43</v>
      </c>
      <c r="AA12" s="21" t="s">
        <v>43</v>
      </c>
      <c r="AB12" s="14" t="s">
        <v>44</v>
      </c>
      <c r="AC12" s="21" t="s">
        <v>43</v>
      </c>
      <c r="AD12" s="17">
        <v>7</v>
      </c>
      <c r="AE12" s="17">
        <v>1</v>
      </c>
      <c r="AF12" s="21" t="s">
        <v>43</v>
      </c>
      <c r="AG12" s="14">
        <v>120</v>
      </c>
      <c r="AI12" s="70">
        <f t="shared" si="3"/>
        <v>6.12</v>
      </c>
      <c r="AJ12" s="71" t="s">
        <v>369</v>
      </c>
      <c r="AK12" s="72">
        <f t="shared" si="4"/>
        <v>0.30282194081802571</v>
      </c>
      <c r="AL12" s="73">
        <f t="shared" si="5"/>
        <v>0.30282194081802571</v>
      </c>
    </row>
    <row r="13" spans="1:39" s="20" customFormat="1" hidden="1">
      <c r="A13" s="14" t="s">
        <v>39</v>
      </c>
      <c r="B13" s="14" t="s">
        <v>40</v>
      </c>
      <c r="C13" s="31">
        <v>38947</v>
      </c>
      <c r="D13" s="15">
        <v>2006</v>
      </c>
      <c r="E13" s="16">
        <v>0.44097222222222227</v>
      </c>
      <c r="F13" s="16">
        <v>0.4777777777777778</v>
      </c>
      <c r="G13" s="16">
        <v>3.6805555555555536E-2</v>
      </c>
      <c r="H13" s="21">
        <v>2</v>
      </c>
      <c r="I13" s="17">
        <v>1</v>
      </c>
      <c r="J13" s="17">
        <v>1</v>
      </c>
      <c r="K13" s="17">
        <v>1</v>
      </c>
      <c r="L13" s="14" t="s">
        <v>41</v>
      </c>
      <c r="M13" s="14" t="s">
        <v>42</v>
      </c>
      <c r="N13" s="14">
        <v>2</v>
      </c>
      <c r="O13" s="18">
        <f t="shared" si="1"/>
        <v>41.581425600000003</v>
      </c>
      <c r="P13" s="18">
        <v>12.600432000000001</v>
      </c>
      <c r="Q13" s="18">
        <f t="shared" si="2"/>
        <v>41.58</v>
      </c>
      <c r="R13" s="18">
        <v>12.6</v>
      </c>
      <c r="S13" s="18">
        <f t="shared" si="0"/>
        <v>41.58</v>
      </c>
      <c r="T13" s="22">
        <v>12.6</v>
      </c>
      <c r="U13" s="21" t="s">
        <v>43</v>
      </c>
      <c r="V13" s="21" t="s">
        <v>43</v>
      </c>
      <c r="W13" s="19">
        <v>27.845050000000001</v>
      </c>
      <c r="X13" s="19">
        <v>-115.14556</v>
      </c>
      <c r="Y13" s="22" t="s">
        <v>43</v>
      </c>
      <c r="Z13" s="23" t="s">
        <v>43</v>
      </c>
      <c r="AA13" s="21" t="s">
        <v>43</v>
      </c>
      <c r="AB13" s="14" t="s">
        <v>44</v>
      </c>
      <c r="AC13" s="21" t="s">
        <v>43</v>
      </c>
      <c r="AD13" s="17">
        <v>7</v>
      </c>
      <c r="AE13" s="17">
        <v>1</v>
      </c>
      <c r="AF13" s="21" t="s">
        <v>43</v>
      </c>
      <c r="AG13" s="14">
        <v>120</v>
      </c>
      <c r="AI13" s="70">
        <f t="shared" si="3"/>
        <v>6.12</v>
      </c>
      <c r="AJ13" s="71" t="s">
        <v>369</v>
      </c>
      <c r="AK13" s="72">
        <f t="shared" si="4"/>
        <v>0.30282194081802571</v>
      </c>
      <c r="AL13" s="73">
        <f t="shared" si="5"/>
        <v>0.30282194081802571</v>
      </c>
    </row>
    <row r="14" spans="1:39" s="20" customFormat="1" hidden="1">
      <c r="A14" s="14" t="s">
        <v>39</v>
      </c>
      <c r="B14" s="14" t="s">
        <v>40</v>
      </c>
      <c r="C14" s="31">
        <v>38947</v>
      </c>
      <c r="D14" s="15">
        <v>2006</v>
      </c>
      <c r="E14" s="16">
        <v>0.44097222222222227</v>
      </c>
      <c r="F14" s="16">
        <v>0.4777777777777778</v>
      </c>
      <c r="G14" s="16">
        <v>3.6805555555555536E-2</v>
      </c>
      <c r="H14" s="21">
        <v>2</v>
      </c>
      <c r="I14" s="17">
        <v>1</v>
      </c>
      <c r="J14" s="17">
        <v>1</v>
      </c>
      <c r="K14" s="17">
        <v>1</v>
      </c>
      <c r="L14" s="14" t="s">
        <v>41</v>
      </c>
      <c r="M14" s="14" t="s">
        <v>42</v>
      </c>
      <c r="N14" s="14">
        <v>2</v>
      </c>
      <c r="O14" s="18">
        <f t="shared" si="1"/>
        <v>41.581425600000003</v>
      </c>
      <c r="P14" s="18">
        <v>12.600432000000001</v>
      </c>
      <c r="Q14" s="18">
        <f t="shared" si="2"/>
        <v>41.58</v>
      </c>
      <c r="R14" s="18">
        <v>12.6</v>
      </c>
      <c r="S14" s="18">
        <f t="shared" si="0"/>
        <v>41.58</v>
      </c>
      <c r="T14" s="22">
        <v>12.6</v>
      </c>
      <c r="U14" s="21" t="s">
        <v>43</v>
      </c>
      <c r="V14" s="21" t="s">
        <v>43</v>
      </c>
      <c r="W14" s="19">
        <v>27.845050000000001</v>
      </c>
      <c r="X14" s="19">
        <v>-115.14556</v>
      </c>
      <c r="Y14" s="22" t="s">
        <v>43</v>
      </c>
      <c r="Z14" s="23" t="s">
        <v>43</v>
      </c>
      <c r="AA14" s="21" t="s">
        <v>43</v>
      </c>
      <c r="AB14" s="14" t="s">
        <v>44</v>
      </c>
      <c r="AC14" s="21" t="s">
        <v>43</v>
      </c>
      <c r="AD14" s="17">
        <v>7</v>
      </c>
      <c r="AE14" s="17">
        <v>1</v>
      </c>
      <c r="AF14" s="21" t="s">
        <v>43</v>
      </c>
      <c r="AG14" s="14">
        <v>120</v>
      </c>
      <c r="AI14" s="70">
        <f t="shared" si="3"/>
        <v>6.12</v>
      </c>
      <c r="AJ14" s="71" t="s">
        <v>369</v>
      </c>
      <c r="AK14" s="72">
        <f t="shared" si="4"/>
        <v>0.30282194081802571</v>
      </c>
      <c r="AL14" s="73">
        <f t="shared" si="5"/>
        <v>0.30282194081802571</v>
      </c>
    </row>
    <row r="15" spans="1:39" s="20" customFormat="1" hidden="1">
      <c r="A15" s="14" t="s">
        <v>39</v>
      </c>
      <c r="B15" s="14" t="s">
        <v>40</v>
      </c>
      <c r="C15" s="31">
        <v>38947</v>
      </c>
      <c r="D15" s="15">
        <v>2006</v>
      </c>
      <c r="E15" s="16">
        <v>0.44097222222222227</v>
      </c>
      <c r="F15" s="16">
        <v>0.4777777777777778</v>
      </c>
      <c r="G15" s="16">
        <v>3.6805555555555536E-2</v>
      </c>
      <c r="H15" s="21">
        <v>2</v>
      </c>
      <c r="I15" s="17">
        <v>1</v>
      </c>
      <c r="J15" s="17">
        <v>1</v>
      </c>
      <c r="K15" s="17">
        <v>1</v>
      </c>
      <c r="L15" s="14" t="s">
        <v>41</v>
      </c>
      <c r="M15" s="14" t="s">
        <v>42</v>
      </c>
      <c r="N15" s="14">
        <v>2</v>
      </c>
      <c r="O15" s="18">
        <f t="shared" si="1"/>
        <v>41.581425600000003</v>
      </c>
      <c r="P15" s="18">
        <v>12.600432000000001</v>
      </c>
      <c r="Q15" s="18">
        <f t="shared" si="2"/>
        <v>41.58</v>
      </c>
      <c r="R15" s="18">
        <v>12.6</v>
      </c>
      <c r="S15" s="18">
        <f t="shared" si="0"/>
        <v>41.58</v>
      </c>
      <c r="T15" s="22">
        <v>12.6</v>
      </c>
      <c r="U15" s="21" t="s">
        <v>43</v>
      </c>
      <c r="V15" s="21" t="s">
        <v>43</v>
      </c>
      <c r="W15" s="19">
        <v>27.845050000000001</v>
      </c>
      <c r="X15" s="19">
        <v>-115.14556</v>
      </c>
      <c r="Y15" s="22" t="s">
        <v>43</v>
      </c>
      <c r="Z15" s="23" t="s">
        <v>43</v>
      </c>
      <c r="AA15" s="21" t="s">
        <v>43</v>
      </c>
      <c r="AB15" s="14" t="s">
        <v>44</v>
      </c>
      <c r="AC15" s="21" t="s">
        <v>43</v>
      </c>
      <c r="AD15" s="17">
        <v>7</v>
      </c>
      <c r="AE15" s="17">
        <v>1</v>
      </c>
      <c r="AF15" s="21" t="s">
        <v>43</v>
      </c>
      <c r="AG15" s="14">
        <v>120</v>
      </c>
      <c r="AI15" s="70">
        <f t="shared" si="3"/>
        <v>6.12</v>
      </c>
      <c r="AJ15" s="71" t="s">
        <v>369</v>
      </c>
      <c r="AK15" s="72">
        <f t="shared" si="4"/>
        <v>0.30282194081802571</v>
      </c>
      <c r="AL15" s="73">
        <f t="shared" si="5"/>
        <v>0.30282194081802571</v>
      </c>
    </row>
    <row r="16" spans="1:39" s="20" customFormat="1" hidden="1">
      <c r="A16" s="14" t="s">
        <v>39</v>
      </c>
      <c r="B16" s="14" t="s">
        <v>40</v>
      </c>
      <c r="C16" s="31">
        <v>38947</v>
      </c>
      <c r="D16" s="15">
        <v>2006</v>
      </c>
      <c r="E16" s="16">
        <v>0.44097222222222227</v>
      </c>
      <c r="F16" s="16">
        <v>0.4777777777777778</v>
      </c>
      <c r="G16" s="16">
        <v>3.6805555555555536E-2</v>
      </c>
      <c r="H16" s="21">
        <v>2</v>
      </c>
      <c r="I16" s="17">
        <v>1</v>
      </c>
      <c r="J16" s="17">
        <v>1</v>
      </c>
      <c r="K16" s="17">
        <v>1</v>
      </c>
      <c r="L16" s="14" t="s">
        <v>41</v>
      </c>
      <c r="M16" s="14" t="s">
        <v>42</v>
      </c>
      <c r="N16" s="14">
        <v>2</v>
      </c>
      <c r="O16" s="18">
        <f t="shared" si="1"/>
        <v>41.581425600000003</v>
      </c>
      <c r="P16" s="18">
        <v>12.600432000000001</v>
      </c>
      <c r="Q16" s="18">
        <f t="shared" si="2"/>
        <v>41.58</v>
      </c>
      <c r="R16" s="18">
        <v>12.6</v>
      </c>
      <c r="S16" s="18">
        <f t="shared" si="0"/>
        <v>41.58</v>
      </c>
      <c r="T16" s="22">
        <v>12.6</v>
      </c>
      <c r="U16" s="21" t="s">
        <v>43</v>
      </c>
      <c r="V16" s="21" t="s">
        <v>43</v>
      </c>
      <c r="W16" s="19">
        <v>27.845050000000001</v>
      </c>
      <c r="X16" s="19">
        <v>-115.14556</v>
      </c>
      <c r="Y16" s="22" t="s">
        <v>43</v>
      </c>
      <c r="Z16" s="23" t="s">
        <v>43</v>
      </c>
      <c r="AA16" s="21" t="s">
        <v>43</v>
      </c>
      <c r="AB16" s="14" t="s">
        <v>44</v>
      </c>
      <c r="AC16" s="21" t="s">
        <v>43</v>
      </c>
      <c r="AD16" s="17">
        <v>7</v>
      </c>
      <c r="AE16" s="17">
        <v>1</v>
      </c>
      <c r="AF16" s="21" t="s">
        <v>43</v>
      </c>
      <c r="AG16" s="14">
        <v>120</v>
      </c>
      <c r="AI16" s="70">
        <f t="shared" si="3"/>
        <v>6.12</v>
      </c>
      <c r="AJ16" s="71" t="s">
        <v>369</v>
      </c>
      <c r="AK16" s="72">
        <f t="shared" si="4"/>
        <v>0.30282194081802571</v>
      </c>
      <c r="AL16" s="73">
        <f t="shared" si="5"/>
        <v>0.30282194081802571</v>
      </c>
    </row>
    <row r="17" spans="1:38" s="20" customFormat="1" hidden="1">
      <c r="A17" s="14" t="s">
        <v>39</v>
      </c>
      <c r="B17" s="14" t="s">
        <v>40</v>
      </c>
      <c r="C17" s="31">
        <v>38947</v>
      </c>
      <c r="D17" s="15">
        <v>2006</v>
      </c>
      <c r="E17" s="16">
        <v>0.44097222222222227</v>
      </c>
      <c r="F17" s="16">
        <v>0.4777777777777778</v>
      </c>
      <c r="G17" s="16">
        <v>3.6805555555555536E-2</v>
      </c>
      <c r="H17" s="21">
        <v>2</v>
      </c>
      <c r="I17" s="17">
        <v>1</v>
      </c>
      <c r="J17" s="17">
        <v>1</v>
      </c>
      <c r="K17" s="17">
        <v>1</v>
      </c>
      <c r="L17" s="14" t="s">
        <v>41</v>
      </c>
      <c r="M17" s="14" t="s">
        <v>42</v>
      </c>
      <c r="N17" s="14">
        <v>2</v>
      </c>
      <c r="O17" s="18">
        <f t="shared" si="1"/>
        <v>41.581425600000003</v>
      </c>
      <c r="P17" s="18">
        <v>12.600432000000001</v>
      </c>
      <c r="Q17" s="18">
        <f t="shared" si="2"/>
        <v>41.58</v>
      </c>
      <c r="R17" s="18">
        <v>12.6</v>
      </c>
      <c r="S17" s="18">
        <f t="shared" si="0"/>
        <v>41.58</v>
      </c>
      <c r="T17" s="22">
        <v>12.6</v>
      </c>
      <c r="U17" s="21" t="s">
        <v>43</v>
      </c>
      <c r="V17" s="21" t="s">
        <v>43</v>
      </c>
      <c r="W17" s="19">
        <v>27.845050000000001</v>
      </c>
      <c r="X17" s="19">
        <v>-115.14556</v>
      </c>
      <c r="Y17" s="22" t="s">
        <v>43</v>
      </c>
      <c r="Z17" s="23" t="s">
        <v>43</v>
      </c>
      <c r="AA17" s="21" t="s">
        <v>43</v>
      </c>
      <c r="AB17" s="14" t="s">
        <v>44</v>
      </c>
      <c r="AC17" s="21" t="s">
        <v>43</v>
      </c>
      <c r="AD17" s="17">
        <v>7</v>
      </c>
      <c r="AE17" s="17">
        <v>1</v>
      </c>
      <c r="AF17" s="21" t="s">
        <v>43</v>
      </c>
      <c r="AG17" s="14">
        <v>120</v>
      </c>
      <c r="AI17" s="70">
        <f t="shared" si="3"/>
        <v>6.12</v>
      </c>
      <c r="AJ17" s="71" t="s">
        <v>369</v>
      </c>
      <c r="AK17" s="72">
        <f t="shared" si="4"/>
        <v>0.30282194081802571</v>
      </c>
      <c r="AL17" s="73">
        <f t="shared" si="5"/>
        <v>0.30282194081802571</v>
      </c>
    </row>
    <row r="18" spans="1:38" s="20" customFormat="1" hidden="1">
      <c r="A18" s="14" t="s">
        <v>39</v>
      </c>
      <c r="B18" s="14" t="s">
        <v>40</v>
      </c>
      <c r="C18" s="31">
        <v>38947</v>
      </c>
      <c r="D18" s="15">
        <v>2006</v>
      </c>
      <c r="E18" s="16">
        <v>0.44097222222222227</v>
      </c>
      <c r="F18" s="16">
        <v>0.4777777777777778</v>
      </c>
      <c r="G18" s="16">
        <v>3.6805555555555536E-2</v>
      </c>
      <c r="H18" s="21">
        <v>2</v>
      </c>
      <c r="I18" s="17">
        <v>1</v>
      </c>
      <c r="J18" s="17">
        <v>1</v>
      </c>
      <c r="K18" s="17">
        <v>1</v>
      </c>
      <c r="L18" s="14" t="s">
        <v>41</v>
      </c>
      <c r="M18" s="14" t="s">
        <v>42</v>
      </c>
      <c r="N18" s="14">
        <v>2</v>
      </c>
      <c r="O18" s="18">
        <f t="shared" si="1"/>
        <v>41.581425600000003</v>
      </c>
      <c r="P18" s="18">
        <v>12.600432000000001</v>
      </c>
      <c r="Q18" s="18">
        <f t="shared" si="2"/>
        <v>41.58</v>
      </c>
      <c r="R18" s="18">
        <v>12.6</v>
      </c>
      <c r="S18" s="18">
        <f t="shared" si="0"/>
        <v>41.58</v>
      </c>
      <c r="T18" s="22">
        <v>12.6</v>
      </c>
      <c r="U18" s="21" t="s">
        <v>43</v>
      </c>
      <c r="V18" s="21" t="s">
        <v>43</v>
      </c>
      <c r="W18" s="19">
        <v>27.845050000000001</v>
      </c>
      <c r="X18" s="19">
        <v>-115.14556</v>
      </c>
      <c r="Y18" s="22" t="s">
        <v>43</v>
      </c>
      <c r="Z18" s="23" t="s">
        <v>43</v>
      </c>
      <c r="AA18" s="21" t="s">
        <v>43</v>
      </c>
      <c r="AB18" s="14" t="s">
        <v>44</v>
      </c>
      <c r="AC18" s="21" t="s">
        <v>43</v>
      </c>
      <c r="AD18" s="17">
        <v>7</v>
      </c>
      <c r="AE18" s="17">
        <v>1</v>
      </c>
      <c r="AF18" s="21" t="s">
        <v>43</v>
      </c>
      <c r="AG18" s="14">
        <v>120</v>
      </c>
      <c r="AI18" s="70">
        <f t="shared" si="3"/>
        <v>6.12</v>
      </c>
      <c r="AJ18" s="71" t="s">
        <v>369</v>
      </c>
      <c r="AK18" s="72">
        <f t="shared" si="4"/>
        <v>0.30282194081802571</v>
      </c>
      <c r="AL18" s="73">
        <f t="shared" si="5"/>
        <v>0.30282194081802571</v>
      </c>
    </row>
    <row r="19" spans="1:38" s="20" customFormat="1" hidden="1">
      <c r="A19" s="14" t="s">
        <v>39</v>
      </c>
      <c r="B19" s="14" t="s">
        <v>40</v>
      </c>
      <c r="C19" s="31">
        <v>38947</v>
      </c>
      <c r="D19" s="15">
        <v>2006</v>
      </c>
      <c r="E19" s="16">
        <v>0.44097222222222227</v>
      </c>
      <c r="F19" s="16">
        <v>0.4777777777777778</v>
      </c>
      <c r="G19" s="16">
        <v>3.6805555555555536E-2</v>
      </c>
      <c r="H19" s="21">
        <v>2</v>
      </c>
      <c r="I19" s="17">
        <v>1</v>
      </c>
      <c r="J19" s="17">
        <v>1</v>
      </c>
      <c r="K19" s="17">
        <v>1</v>
      </c>
      <c r="L19" s="14" t="s">
        <v>41</v>
      </c>
      <c r="M19" s="14" t="s">
        <v>42</v>
      </c>
      <c r="N19" s="14">
        <v>2</v>
      </c>
      <c r="O19" s="18">
        <f t="shared" si="1"/>
        <v>41.581425600000003</v>
      </c>
      <c r="P19" s="18">
        <v>12.600432000000001</v>
      </c>
      <c r="Q19" s="18">
        <f t="shared" si="2"/>
        <v>41.58</v>
      </c>
      <c r="R19" s="18">
        <v>12.6</v>
      </c>
      <c r="S19" s="18">
        <f t="shared" si="0"/>
        <v>41.58</v>
      </c>
      <c r="T19" s="22">
        <v>12.6</v>
      </c>
      <c r="U19" s="21" t="s">
        <v>43</v>
      </c>
      <c r="V19" s="21" t="s">
        <v>43</v>
      </c>
      <c r="W19" s="19">
        <v>27.845050000000001</v>
      </c>
      <c r="X19" s="19">
        <v>-115.14556</v>
      </c>
      <c r="Y19" s="22" t="s">
        <v>43</v>
      </c>
      <c r="Z19" s="23" t="s">
        <v>43</v>
      </c>
      <c r="AA19" s="21" t="s">
        <v>43</v>
      </c>
      <c r="AB19" s="14" t="s">
        <v>44</v>
      </c>
      <c r="AC19" s="21" t="s">
        <v>43</v>
      </c>
      <c r="AD19" s="17">
        <v>8</v>
      </c>
      <c r="AE19" s="17">
        <v>1</v>
      </c>
      <c r="AF19" s="21" t="s">
        <v>43</v>
      </c>
      <c r="AG19" s="14">
        <v>120</v>
      </c>
      <c r="AI19" s="70">
        <f t="shared" si="3"/>
        <v>6.8289999999999997</v>
      </c>
      <c r="AJ19" s="71" t="s">
        <v>369</v>
      </c>
      <c r="AK19" s="72">
        <f t="shared" si="4"/>
        <v>0.38498499317927082</v>
      </c>
      <c r="AL19" s="73">
        <f t="shared" si="5"/>
        <v>0.38498499317927082</v>
      </c>
    </row>
    <row r="20" spans="1:38" s="20" customFormat="1" hidden="1">
      <c r="A20" s="14" t="s">
        <v>39</v>
      </c>
      <c r="B20" s="14" t="s">
        <v>40</v>
      </c>
      <c r="C20" s="31">
        <v>38947</v>
      </c>
      <c r="D20" s="15">
        <v>2006</v>
      </c>
      <c r="E20" s="16">
        <v>0.44097222222222227</v>
      </c>
      <c r="F20" s="16">
        <v>0.4777777777777778</v>
      </c>
      <c r="G20" s="16">
        <v>3.6805555555555536E-2</v>
      </c>
      <c r="H20" s="21">
        <v>2</v>
      </c>
      <c r="I20" s="17">
        <v>1</v>
      </c>
      <c r="J20" s="17">
        <v>1</v>
      </c>
      <c r="K20" s="17">
        <v>1</v>
      </c>
      <c r="L20" s="14" t="s">
        <v>41</v>
      </c>
      <c r="M20" s="14" t="s">
        <v>42</v>
      </c>
      <c r="N20" s="14">
        <v>2</v>
      </c>
      <c r="O20" s="18">
        <f t="shared" si="1"/>
        <v>41.581425600000003</v>
      </c>
      <c r="P20" s="18">
        <v>12.600432000000001</v>
      </c>
      <c r="Q20" s="18">
        <f t="shared" si="2"/>
        <v>41.58</v>
      </c>
      <c r="R20" s="18">
        <v>12.6</v>
      </c>
      <c r="S20" s="18">
        <f t="shared" si="0"/>
        <v>41.58</v>
      </c>
      <c r="T20" s="22">
        <v>12.6</v>
      </c>
      <c r="U20" s="21" t="s">
        <v>43</v>
      </c>
      <c r="V20" s="21" t="s">
        <v>43</v>
      </c>
      <c r="W20" s="19">
        <v>27.845050000000001</v>
      </c>
      <c r="X20" s="19">
        <v>-115.14556</v>
      </c>
      <c r="Y20" s="22" t="s">
        <v>43</v>
      </c>
      <c r="Z20" s="23" t="s">
        <v>43</v>
      </c>
      <c r="AA20" s="21" t="s">
        <v>43</v>
      </c>
      <c r="AB20" s="14" t="s">
        <v>44</v>
      </c>
      <c r="AC20" s="21" t="s">
        <v>43</v>
      </c>
      <c r="AD20" s="17">
        <v>8</v>
      </c>
      <c r="AE20" s="17">
        <v>1</v>
      </c>
      <c r="AF20" s="21" t="s">
        <v>43</v>
      </c>
      <c r="AG20" s="14">
        <v>120</v>
      </c>
      <c r="AI20" s="70">
        <f t="shared" si="3"/>
        <v>6.8289999999999997</v>
      </c>
      <c r="AJ20" s="71" t="s">
        <v>369</v>
      </c>
      <c r="AK20" s="72">
        <f t="shared" si="4"/>
        <v>0.38498499317927082</v>
      </c>
      <c r="AL20" s="73">
        <f t="shared" si="5"/>
        <v>0.38498499317927082</v>
      </c>
    </row>
    <row r="21" spans="1:38" s="20" customFormat="1" hidden="1">
      <c r="A21" s="14" t="s">
        <v>39</v>
      </c>
      <c r="B21" s="14" t="s">
        <v>40</v>
      </c>
      <c r="C21" s="31">
        <v>38947</v>
      </c>
      <c r="D21" s="15">
        <v>2006</v>
      </c>
      <c r="E21" s="16">
        <v>0.44097222222222227</v>
      </c>
      <c r="F21" s="16">
        <v>0.4777777777777778</v>
      </c>
      <c r="G21" s="16">
        <v>3.6805555555555536E-2</v>
      </c>
      <c r="H21" s="21">
        <v>2</v>
      </c>
      <c r="I21" s="17">
        <v>1</v>
      </c>
      <c r="J21" s="17">
        <v>1</v>
      </c>
      <c r="K21" s="17">
        <v>1</v>
      </c>
      <c r="L21" s="14" t="s">
        <v>41</v>
      </c>
      <c r="M21" s="14" t="s">
        <v>42</v>
      </c>
      <c r="N21" s="14">
        <v>2</v>
      </c>
      <c r="O21" s="18">
        <f t="shared" si="1"/>
        <v>41.581425600000003</v>
      </c>
      <c r="P21" s="18">
        <v>12.600432000000001</v>
      </c>
      <c r="Q21" s="18">
        <f t="shared" si="2"/>
        <v>41.58</v>
      </c>
      <c r="R21" s="18">
        <v>12.6</v>
      </c>
      <c r="S21" s="18">
        <f t="shared" si="0"/>
        <v>41.58</v>
      </c>
      <c r="T21" s="22">
        <v>12.6</v>
      </c>
      <c r="U21" s="21" t="s">
        <v>43</v>
      </c>
      <c r="V21" s="21" t="s">
        <v>43</v>
      </c>
      <c r="W21" s="19">
        <v>27.845050000000001</v>
      </c>
      <c r="X21" s="19">
        <v>-115.14556</v>
      </c>
      <c r="Y21" s="22" t="s">
        <v>43</v>
      </c>
      <c r="Z21" s="23" t="s">
        <v>43</v>
      </c>
      <c r="AA21" s="21" t="s">
        <v>43</v>
      </c>
      <c r="AB21" s="14" t="s">
        <v>44</v>
      </c>
      <c r="AC21" s="21" t="s">
        <v>43</v>
      </c>
      <c r="AD21" s="17">
        <v>8</v>
      </c>
      <c r="AE21" s="17">
        <v>1</v>
      </c>
      <c r="AF21" s="21" t="s">
        <v>43</v>
      </c>
      <c r="AG21" s="14">
        <v>120</v>
      </c>
      <c r="AI21" s="70">
        <f t="shared" si="3"/>
        <v>6.8289999999999997</v>
      </c>
      <c r="AJ21" s="71" t="s">
        <v>369</v>
      </c>
      <c r="AK21" s="72">
        <f t="shared" si="4"/>
        <v>0.38498499317927082</v>
      </c>
      <c r="AL21" s="73">
        <f t="shared" si="5"/>
        <v>0.38498499317927082</v>
      </c>
    </row>
    <row r="22" spans="1:38" s="20" customFormat="1" hidden="1">
      <c r="A22" s="14" t="s">
        <v>39</v>
      </c>
      <c r="B22" s="14" t="s">
        <v>40</v>
      </c>
      <c r="C22" s="31">
        <v>38947</v>
      </c>
      <c r="D22" s="15">
        <v>2006</v>
      </c>
      <c r="E22" s="16">
        <v>0.44097222222222227</v>
      </c>
      <c r="F22" s="16">
        <v>0.4777777777777778</v>
      </c>
      <c r="G22" s="16">
        <v>3.6805555555555536E-2</v>
      </c>
      <c r="H22" s="21">
        <v>2</v>
      </c>
      <c r="I22" s="17">
        <v>1</v>
      </c>
      <c r="J22" s="17">
        <v>1</v>
      </c>
      <c r="K22" s="17">
        <v>1</v>
      </c>
      <c r="L22" s="14" t="s">
        <v>41</v>
      </c>
      <c r="M22" s="14" t="s">
        <v>42</v>
      </c>
      <c r="N22" s="14">
        <v>2</v>
      </c>
      <c r="O22" s="18">
        <f t="shared" si="1"/>
        <v>41.581425600000003</v>
      </c>
      <c r="P22" s="18">
        <v>12.600432000000001</v>
      </c>
      <c r="Q22" s="18">
        <f t="shared" si="2"/>
        <v>41.58</v>
      </c>
      <c r="R22" s="18">
        <v>12.6</v>
      </c>
      <c r="S22" s="18">
        <f t="shared" si="0"/>
        <v>41.58</v>
      </c>
      <c r="T22" s="22">
        <v>12.6</v>
      </c>
      <c r="U22" s="21" t="s">
        <v>43</v>
      </c>
      <c r="V22" s="21" t="s">
        <v>43</v>
      </c>
      <c r="W22" s="19">
        <v>27.845050000000001</v>
      </c>
      <c r="X22" s="19">
        <v>-115.14556</v>
      </c>
      <c r="Y22" s="22" t="s">
        <v>43</v>
      </c>
      <c r="Z22" s="23" t="s">
        <v>43</v>
      </c>
      <c r="AA22" s="21" t="s">
        <v>43</v>
      </c>
      <c r="AB22" s="14" t="s">
        <v>44</v>
      </c>
      <c r="AC22" s="21" t="s">
        <v>43</v>
      </c>
      <c r="AD22" s="17">
        <v>8</v>
      </c>
      <c r="AE22" s="17">
        <v>1</v>
      </c>
      <c r="AF22" s="21" t="s">
        <v>43</v>
      </c>
      <c r="AG22" s="14">
        <v>120</v>
      </c>
      <c r="AI22" s="70">
        <f t="shared" si="3"/>
        <v>6.8289999999999997</v>
      </c>
      <c r="AJ22" s="71" t="s">
        <v>369</v>
      </c>
      <c r="AK22" s="72">
        <f t="shared" si="4"/>
        <v>0.38498499317927082</v>
      </c>
      <c r="AL22" s="73">
        <f t="shared" si="5"/>
        <v>0.38498499317927082</v>
      </c>
    </row>
    <row r="23" spans="1:38" s="20" customFormat="1" hidden="1">
      <c r="A23" s="14" t="s">
        <v>39</v>
      </c>
      <c r="B23" s="14" t="s">
        <v>40</v>
      </c>
      <c r="C23" s="31">
        <v>38947</v>
      </c>
      <c r="D23" s="15">
        <v>2006</v>
      </c>
      <c r="E23" s="16">
        <v>0.44097222222222227</v>
      </c>
      <c r="F23" s="16">
        <v>0.4777777777777778</v>
      </c>
      <c r="G23" s="16">
        <v>3.6805555555555536E-2</v>
      </c>
      <c r="H23" s="21">
        <v>2</v>
      </c>
      <c r="I23" s="17">
        <v>1</v>
      </c>
      <c r="J23" s="17">
        <v>1</v>
      </c>
      <c r="K23" s="17">
        <v>1</v>
      </c>
      <c r="L23" s="14" t="s">
        <v>41</v>
      </c>
      <c r="M23" s="14" t="s">
        <v>42</v>
      </c>
      <c r="N23" s="14">
        <v>2</v>
      </c>
      <c r="O23" s="18">
        <f t="shared" si="1"/>
        <v>41.581425600000003</v>
      </c>
      <c r="P23" s="18">
        <v>12.600432000000001</v>
      </c>
      <c r="Q23" s="18">
        <f t="shared" si="2"/>
        <v>41.58</v>
      </c>
      <c r="R23" s="18">
        <v>12.6</v>
      </c>
      <c r="S23" s="18">
        <f t="shared" si="0"/>
        <v>41.58</v>
      </c>
      <c r="T23" s="22">
        <v>12.6</v>
      </c>
      <c r="U23" s="21" t="s">
        <v>43</v>
      </c>
      <c r="V23" s="21" t="s">
        <v>43</v>
      </c>
      <c r="W23" s="19">
        <v>27.845050000000001</v>
      </c>
      <c r="X23" s="19">
        <v>-115.14556</v>
      </c>
      <c r="Y23" s="22" t="s">
        <v>43</v>
      </c>
      <c r="Z23" s="23" t="s">
        <v>43</v>
      </c>
      <c r="AA23" s="21" t="s">
        <v>43</v>
      </c>
      <c r="AB23" s="14" t="s">
        <v>44</v>
      </c>
      <c r="AC23" s="21" t="s">
        <v>43</v>
      </c>
      <c r="AD23" s="17">
        <v>8</v>
      </c>
      <c r="AE23" s="17">
        <v>1</v>
      </c>
      <c r="AF23" s="21" t="s">
        <v>43</v>
      </c>
      <c r="AG23" s="14">
        <v>120</v>
      </c>
      <c r="AI23" s="70">
        <f t="shared" si="3"/>
        <v>6.8289999999999997</v>
      </c>
      <c r="AJ23" s="71" t="s">
        <v>369</v>
      </c>
      <c r="AK23" s="72">
        <f t="shared" si="4"/>
        <v>0.38498499317927082</v>
      </c>
      <c r="AL23" s="73">
        <f t="shared" si="5"/>
        <v>0.38498499317927082</v>
      </c>
    </row>
    <row r="24" spans="1:38" s="20" customFormat="1" hidden="1">
      <c r="A24" s="14" t="s">
        <v>39</v>
      </c>
      <c r="B24" s="14" t="s">
        <v>40</v>
      </c>
      <c r="C24" s="31">
        <v>38947</v>
      </c>
      <c r="D24" s="15">
        <v>2006</v>
      </c>
      <c r="E24" s="16">
        <v>0.44097222222222227</v>
      </c>
      <c r="F24" s="16">
        <v>0.4777777777777778</v>
      </c>
      <c r="G24" s="16">
        <v>3.6805555555555536E-2</v>
      </c>
      <c r="H24" s="21">
        <v>2</v>
      </c>
      <c r="I24" s="17">
        <v>1</v>
      </c>
      <c r="J24" s="17">
        <v>1</v>
      </c>
      <c r="K24" s="17">
        <v>1</v>
      </c>
      <c r="L24" s="14" t="s">
        <v>41</v>
      </c>
      <c r="M24" s="14" t="s">
        <v>42</v>
      </c>
      <c r="N24" s="14">
        <v>2</v>
      </c>
      <c r="O24" s="18">
        <f t="shared" si="1"/>
        <v>41.581425600000003</v>
      </c>
      <c r="P24" s="18">
        <v>12.600432000000001</v>
      </c>
      <c r="Q24" s="18">
        <f t="shared" si="2"/>
        <v>41.58</v>
      </c>
      <c r="R24" s="18">
        <v>12.6</v>
      </c>
      <c r="S24" s="18">
        <f t="shared" si="0"/>
        <v>41.58</v>
      </c>
      <c r="T24" s="22">
        <v>12.6</v>
      </c>
      <c r="U24" s="21" t="s">
        <v>43</v>
      </c>
      <c r="V24" s="21" t="s">
        <v>43</v>
      </c>
      <c r="W24" s="19">
        <v>27.845050000000001</v>
      </c>
      <c r="X24" s="19">
        <v>-115.14556</v>
      </c>
      <c r="Y24" s="22" t="s">
        <v>43</v>
      </c>
      <c r="Z24" s="23" t="s">
        <v>43</v>
      </c>
      <c r="AA24" s="21" t="s">
        <v>43</v>
      </c>
      <c r="AB24" s="14" t="s">
        <v>44</v>
      </c>
      <c r="AC24" s="21" t="s">
        <v>43</v>
      </c>
      <c r="AD24" s="17">
        <v>8</v>
      </c>
      <c r="AE24" s="17">
        <v>1</v>
      </c>
      <c r="AF24" s="21" t="s">
        <v>43</v>
      </c>
      <c r="AG24" s="14">
        <v>120</v>
      </c>
      <c r="AI24" s="70">
        <f t="shared" si="3"/>
        <v>6.8289999999999997</v>
      </c>
      <c r="AJ24" s="71" t="s">
        <v>369</v>
      </c>
      <c r="AK24" s="72">
        <f t="shared" si="4"/>
        <v>0.38498499317927082</v>
      </c>
      <c r="AL24" s="73">
        <f t="shared" si="5"/>
        <v>0.38498499317927082</v>
      </c>
    </row>
    <row r="25" spans="1:38" s="20" customFormat="1" hidden="1">
      <c r="A25" s="14" t="s">
        <v>39</v>
      </c>
      <c r="B25" s="14" t="s">
        <v>40</v>
      </c>
      <c r="C25" s="31">
        <v>38947</v>
      </c>
      <c r="D25" s="15">
        <v>2006</v>
      </c>
      <c r="E25" s="16">
        <v>0.44097222222222227</v>
      </c>
      <c r="F25" s="16">
        <v>0.4777777777777778</v>
      </c>
      <c r="G25" s="16">
        <v>3.6805555555555536E-2</v>
      </c>
      <c r="H25" s="21">
        <v>2</v>
      </c>
      <c r="I25" s="17">
        <v>1</v>
      </c>
      <c r="J25" s="17">
        <v>1</v>
      </c>
      <c r="K25" s="17">
        <v>1</v>
      </c>
      <c r="L25" s="14" t="s">
        <v>41</v>
      </c>
      <c r="M25" s="14" t="s">
        <v>42</v>
      </c>
      <c r="N25" s="14">
        <v>2</v>
      </c>
      <c r="O25" s="18">
        <f t="shared" si="1"/>
        <v>41.581425600000003</v>
      </c>
      <c r="P25" s="18">
        <v>12.600432000000001</v>
      </c>
      <c r="Q25" s="18">
        <f t="shared" si="2"/>
        <v>41.58</v>
      </c>
      <c r="R25" s="18">
        <v>12.6</v>
      </c>
      <c r="S25" s="18">
        <f t="shared" si="0"/>
        <v>41.58</v>
      </c>
      <c r="T25" s="22">
        <v>12.6</v>
      </c>
      <c r="U25" s="21" t="s">
        <v>43</v>
      </c>
      <c r="V25" s="21" t="s">
        <v>43</v>
      </c>
      <c r="W25" s="19">
        <v>27.845050000000001</v>
      </c>
      <c r="X25" s="19">
        <v>-115.14556</v>
      </c>
      <c r="Y25" s="22" t="s">
        <v>43</v>
      </c>
      <c r="Z25" s="23" t="s">
        <v>43</v>
      </c>
      <c r="AA25" s="21" t="s">
        <v>43</v>
      </c>
      <c r="AB25" s="14" t="s">
        <v>44</v>
      </c>
      <c r="AC25" s="21" t="s">
        <v>43</v>
      </c>
      <c r="AD25" s="17">
        <v>8</v>
      </c>
      <c r="AE25" s="17">
        <v>1</v>
      </c>
      <c r="AF25" s="21" t="s">
        <v>43</v>
      </c>
      <c r="AG25" s="14">
        <v>120</v>
      </c>
      <c r="AI25" s="70">
        <f t="shared" si="3"/>
        <v>6.8289999999999997</v>
      </c>
      <c r="AJ25" s="71" t="s">
        <v>369</v>
      </c>
      <c r="AK25" s="72">
        <f t="shared" si="4"/>
        <v>0.38498499317927082</v>
      </c>
      <c r="AL25" s="73">
        <f t="shared" si="5"/>
        <v>0.38498499317927082</v>
      </c>
    </row>
    <row r="26" spans="1:38" s="20" customFormat="1" hidden="1">
      <c r="A26" s="14" t="s">
        <v>39</v>
      </c>
      <c r="B26" s="14" t="s">
        <v>40</v>
      </c>
      <c r="C26" s="31">
        <v>38947</v>
      </c>
      <c r="D26" s="15">
        <v>2006</v>
      </c>
      <c r="E26" s="16">
        <v>0.44097222222222227</v>
      </c>
      <c r="F26" s="16">
        <v>0.4777777777777778</v>
      </c>
      <c r="G26" s="16">
        <v>3.6805555555555536E-2</v>
      </c>
      <c r="H26" s="21">
        <v>2</v>
      </c>
      <c r="I26" s="17">
        <v>1</v>
      </c>
      <c r="J26" s="17">
        <v>1</v>
      </c>
      <c r="K26" s="17">
        <v>1</v>
      </c>
      <c r="L26" s="14" t="s">
        <v>41</v>
      </c>
      <c r="M26" s="14" t="s">
        <v>42</v>
      </c>
      <c r="N26" s="14">
        <v>2</v>
      </c>
      <c r="O26" s="18">
        <f t="shared" si="1"/>
        <v>41.581425600000003</v>
      </c>
      <c r="P26" s="18">
        <v>12.600432000000001</v>
      </c>
      <c r="Q26" s="18">
        <f t="shared" si="2"/>
        <v>41.58</v>
      </c>
      <c r="R26" s="18">
        <v>12.6</v>
      </c>
      <c r="S26" s="18">
        <f t="shared" si="0"/>
        <v>41.58</v>
      </c>
      <c r="T26" s="22">
        <v>12.6</v>
      </c>
      <c r="U26" s="21" t="s">
        <v>43</v>
      </c>
      <c r="V26" s="21" t="s">
        <v>43</v>
      </c>
      <c r="W26" s="19">
        <v>27.845050000000001</v>
      </c>
      <c r="X26" s="19">
        <v>-115.14556</v>
      </c>
      <c r="Y26" s="22" t="s">
        <v>43</v>
      </c>
      <c r="Z26" s="23" t="s">
        <v>43</v>
      </c>
      <c r="AA26" s="21" t="s">
        <v>43</v>
      </c>
      <c r="AB26" s="14" t="s">
        <v>44</v>
      </c>
      <c r="AC26" s="21" t="s">
        <v>43</v>
      </c>
      <c r="AD26" s="17">
        <v>8</v>
      </c>
      <c r="AE26" s="17">
        <v>1</v>
      </c>
      <c r="AF26" s="21" t="s">
        <v>43</v>
      </c>
      <c r="AG26" s="14">
        <v>120</v>
      </c>
      <c r="AI26" s="70">
        <f t="shared" si="3"/>
        <v>6.8289999999999997</v>
      </c>
      <c r="AJ26" s="71" t="s">
        <v>369</v>
      </c>
      <c r="AK26" s="72">
        <f t="shared" si="4"/>
        <v>0.38498499317927082</v>
      </c>
      <c r="AL26" s="73">
        <f t="shared" si="5"/>
        <v>0.38498499317927082</v>
      </c>
    </row>
    <row r="27" spans="1:38" s="20" customFormat="1" hidden="1">
      <c r="A27" s="14" t="s">
        <v>39</v>
      </c>
      <c r="B27" s="14" t="s">
        <v>40</v>
      </c>
      <c r="C27" s="31">
        <v>38947</v>
      </c>
      <c r="D27" s="15">
        <v>2006</v>
      </c>
      <c r="E27" s="16">
        <v>0.44097222222222227</v>
      </c>
      <c r="F27" s="16">
        <v>0.4777777777777778</v>
      </c>
      <c r="G27" s="16">
        <v>3.6805555555555536E-2</v>
      </c>
      <c r="H27" s="21">
        <v>2</v>
      </c>
      <c r="I27" s="17">
        <v>1</v>
      </c>
      <c r="J27" s="17">
        <v>1</v>
      </c>
      <c r="K27" s="17">
        <v>1</v>
      </c>
      <c r="L27" s="14" t="s">
        <v>41</v>
      </c>
      <c r="M27" s="14" t="s">
        <v>42</v>
      </c>
      <c r="N27" s="14">
        <v>2</v>
      </c>
      <c r="O27" s="18">
        <f t="shared" si="1"/>
        <v>41.581425600000003</v>
      </c>
      <c r="P27" s="18">
        <v>12.600432000000001</v>
      </c>
      <c r="Q27" s="18">
        <f t="shared" si="2"/>
        <v>41.58</v>
      </c>
      <c r="R27" s="18">
        <v>12.6</v>
      </c>
      <c r="S27" s="18">
        <f t="shared" si="0"/>
        <v>41.58</v>
      </c>
      <c r="T27" s="22">
        <v>12.6</v>
      </c>
      <c r="U27" s="21" t="s">
        <v>43</v>
      </c>
      <c r="V27" s="21" t="s">
        <v>43</v>
      </c>
      <c r="W27" s="19">
        <v>27.845050000000001</v>
      </c>
      <c r="X27" s="19">
        <v>-115.14556</v>
      </c>
      <c r="Y27" s="22" t="s">
        <v>43</v>
      </c>
      <c r="Z27" s="23" t="s">
        <v>43</v>
      </c>
      <c r="AA27" s="21" t="s">
        <v>43</v>
      </c>
      <c r="AB27" s="14" t="s">
        <v>44</v>
      </c>
      <c r="AC27" s="21" t="s">
        <v>43</v>
      </c>
      <c r="AD27" s="17">
        <v>9</v>
      </c>
      <c r="AE27" s="17">
        <v>1</v>
      </c>
      <c r="AF27" s="21" t="s">
        <v>43</v>
      </c>
      <c r="AG27" s="14">
        <v>120</v>
      </c>
      <c r="AI27" s="70">
        <f t="shared" si="3"/>
        <v>7.5379999999999994</v>
      </c>
      <c r="AJ27" s="71" t="s">
        <v>369</v>
      </c>
      <c r="AK27" s="72">
        <f t="shared" si="4"/>
        <v>0.47796121404284658</v>
      </c>
      <c r="AL27" s="73">
        <f t="shared" si="5"/>
        <v>0.47796121404284658</v>
      </c>
    </row>
    <row r="28" spans="1:38" s="20" customFormat="1" hidden="1">
      <c r="A28" s="14" t="s">
        <v>39</v>
      </c>
      <c r="B28" s="14" t="s">
        <v>40</v>
      </c>
      <c r="C28" s="31">
        <v>38947</v>
      </c>
      <c r="D28" s="15">
        <v>2006</v>
      </c>
      <c r="E28" s="16">
        <v>0.44097222222222227</v>
      </c>
      <c r="F28" s="16">
        <v>0.4777777777777778</v>
      </c>
      <c r="G28" s="16">
        <v>3.6805555555555536E-2</v>
      </c>
      <c r="H28" s="21">
        <v>2</v>
      </c>
      <c r="I28" s="17">
        <v>1</v>
      </c>
      <c r="J28" s="17">
        <v>1</v>
      </c>
      <c r="K28" s="17">
        <v>1</v>
      </c>
      <c r="L28" s="14" t="s">
        <v>41</v>
      </c>
      <c r="M28" s="14" t="s">
        <v>42</v>
      </c>
      <c r="N28" s="14">
        <v>2</v>
      </c>
      <c r="O28" s="18">
        <f t="shared" si="1"/>
        <v>41.581425600000003</v>
      </c>
      <c r="P28" s="18">
        <v>12.600432000000001</v>
      </c>
      <c r="Q28" s="18">
        <f t="shared" si="2"/>
        <v>41.58</v>
      </c>
      <c r="R28" s="18">
        <v>12.6</v>
      </c>
      <c r="S28" s="18">
        <f t="shared" si="0"/>
        <v>41.58</v>
      </c>
      <c r="T28" s="22">
        <v>12.6</v>
      </c>
      <c r="U28" s="21" t="s">
        <v>43</v>
      </c>
      <c r="V28" s="21" t="s">
        <v>43</v>
      </c>
      <c r="W28" s="19">
        <v>27.845050000000001</v>
      </c>
      <c r="X28" s="19">
        <v>-115.14556</v>
      </c>
      <c r="Y28" s="22" t="s">
        <v>43</v>
      </c>
      <c r="Z28" s="23" t="s">
        <v>43</v>
      </c>
      <c r="AA28" s="21" t="s">
        <v>43</v>
      </c>
      <c r="AB28" s="14" t="s">
        <v>44</v>
      </c>
      <c r="AC28" s="21" t="s">
        <v>43</v>
      </c>
      <c r="AD28" s="17">
        <v>9</v>
      </c>
      <c r="AE28" s="17">
        <v>1</v>
      </c>
      <c r="AF28" s="21" t="s">
        <v>43</v>
      </c>
      <c r="AG28" s="14">
        <v>120</v>
      </c>
      <c r="AI28" s="70">
        <f t="shared" si="3"/>
        <v>7.5379999999999994</v>
      </c>
      <c r="AJ28" s="71" t="s">
        <v>369</v>
      </c>
      <c r="AK28" s="72">
        <f t="shared" si="4"/>
        <v>0.47796121404284658</v>
      </c>
      <c r="AL28" s="73">
        <f t="shared" si="5"/>
        <v>0.47796121404284658</v>
      </c>
    </row>
    <row r="29" spans="1:38" s="20" customFormat="1" hidden="1">
      <c r="A29" s="14" t="s">
        <v>39</v>
      </c>
      <c r="B29" s="14" t="s">
        <v>40</v>
      </c>
      <c r="C29" s="31">
        <v>38947</v>
      </c>
      <c r="D29" s="15">
        <v>2006</v>
      </c>
      <c r="E29" s="16">
        <v>0.44097222222222227</v>
      </c>
      <c r="F29" s="16">
        <v>0.4777777777777778</v>
      </c>
      <c r="G29" s="16">
        <v>3.6805555555555536E-2</v>
      </c>
      <c r="H29" s="21">
        <v>2</v>
      </c>
      <c r="I29" s="17">
        <v>1</v>
      </c>
      <c r="J29" s="17">
        <v>1</v>
      </c>
      <c r="K29" s="17">
        <v>1</v>
      </c>
      <c r="L29" s="14" t="s">
        <v>41</v>
      </c>
      <c r="M29" s="14" t="s">
        <v>42</v>
      </c>
      <c r="N29" s="14">
        <v>2</v>
      </c>
      <c r="O29" s="18">
        <f t="shared" si="1"/>
        <v>41.581425600000003</v>
      </c>
      <c r="P29" s="18">
        <v>12.600432000000001</v>
      </c>
      <c r="Q29" s="18">
        <f t="shared" si="2"/>
        <v>41.58</v>
      </c>
      <c r="R29" s="18">
        <v>12.6</v>
      </c>
      <c r="S29" s="18">
        <f t="shared" si="0"/>
        <v>41.58</v>
      </c>
      <c r="T29" s="22">
        <v>12.6</v>
      </c>
      <c r="U29" s="21" t="s">
        <v>43</v>
      </c>
      <c r="V29" s="21" t="s">
        <v>43</v>
      </c>
      <c r="W29" s="19">
        <v>27.845050000000001</v>
      </c>
      <c r="X29" s="19">
        <v>-115.14556</v>
      </c>
      <c r="Y29" s="22" t="s">
        <v>43</v>
      </c>
      <c r="Z29" s="23" t="s">
        <v>43</v>
      </c>
      <c r="AA29" s="21" t="s">
        <v>43</v>
      </c>
      <c r="AB29" s="14" t="s">
        <v>44</v>
      </c>
      <c r="AC29" s="21" t="s">
        <v>43</v>
      </c>
      <c r="AD29" s="17">
        <v>9</v>
      </c>
      <c r="AE29" s="17">
        <v>1</v>
      </c>
      <c r="AF29" s="21" t="s">
        <v>43</v>
      </c>
      <c r="AG29" s="14">
        <v>120</v>
      </c>
      <c r="AI29" s="70">
        <f t="shared" si="3"/>
        <v>7.5379999999999994</v>
      </c>
      <c r="AJ29" s="71" t="s">
        <v>369</v>
      </c>
      <c r="AK29" s="72">
        <f t="shared" si="4"/>
        <v>0.47796121404284658</v>
      </c>
      <c r="AL29" s="73">
        <f t="shared" si="5"/>
        <v>0.47796121404284658</v>
      </c>
    </row>
    <row r="30" spans="1:38" s="20" customFormat="1" hidden="1">
      <c r="A30" s="14" t="s">
        <v>39</v>
      </c>
      <c r="B30" s="14" t="s">
        <v>40</v>
      </c>
      <c r="C30" s="31">
        <v>38947</v>
      </c>
      <c r="D30" s="15">
        <v>2006</v>
      </c>
      <c r="E30" s="16">
        <v>0.44097222222222227</v>
      </c>
      <c r="F30" s="16">
        <v>0.4777777777777778</v>
      </c>
      <c r="G30" s="16">
        <v>3.6805555555555536E-2</v>
      </c>
      <c r="H30" s="21">
        <v>2</v>
      </c>
      <c r="I30" s="17">
        <v>1</v>
      </c>
      <c r="J30" s="17">
        <v>1</v>
      </c>
      <c r="K30" s="17">
        <v>1</v>
      </c>
      <c r="L30" s="14" t="s">
        <v>41</v>
      </c>
      <c r="M30" s="14" t="s">
        <v>42</v>
      </c>
      <c r="N30" s="14">
        <v>2</v>
      </c>
      <c r="O30" s="18">
        <f t="shared" si="1"/>
        <v>41.581425600000003</v>
      </c>
      <c r="P30" s="18">
        <v>12.600432000000001</v>
      </c>
      <c r="Q30" s="18">
        <f t="shared" si="2"/>
        <v>41.58</v>
      </c>
      <c r="R30" s="18">
        <v>12.6</v>
      </c>
      <c r="S30" s="18">
        <f t="shared" si="0"/>
        <v>41.58</v>
      </c>
      <c r="T30" s="22">
        <v>12.6</v>
      </c>
      <c r="U30" s="21" t="s">
        <v>43</v>
      </c>
      <c r="V30" s="21" t="s">
        <v>43</v>
      </c>
      <c r="W30" s="19">
        <v>27.845050000000001</v>
      </c>
      <c r="X30" s="19">
        <v>-115.14556</v>
      </c>
      <c r="Y30" s="22" t="s">
        <v>43</v>
      </c>
      <c r="Z30" s="23" t="s">
        <v>43</v>
      </c>
      <c r="AA30" s="21" t="s">
        <v>43</v>
      </c>
      <c r="AB30" s="14" t="s">
        <v>44</v>
      </c>
      <c r="AC30" s="21" t="s">
        <v>43</v>
      </c>
      <c r="AD30" s="17">
        <v>9</v>
      </c>
      <c r="AE30" s="17">
        <v>1</v>
      </c>
      <c r="AF30" s="21" t="s">
        <v>43</v>
      </c>
      <c r="AG30" s="14">
        <v>120</v>
      </c>
      <c r="AI30" s="70">
        <f t="shared" si="3"/>
        <v>7.5379999999999994</v>
      </c>
      <c r="AJ30" s="71" t="s">
        <v>369</v>
      </c>
      <c r="AK30" s="72">
        <f t="shared" si="4"/>
        <v>0.47796121404284658</v>
      </c>
      <c r="AL30" s="73">
        <f t="shared" si="5"/>
        <v>0.47796121404284658</v>
      </c>
    </row>
    <row r="31" spans="1:38" s="20" customFormat="1" hidden="1">
      <c r="A31" s="14" t="s">
        <v>39</v>
      </c>
      <c r="B31" s="14" t="s">
        <v>40</v>
      </c>
      <c r="C31" s="31">
        <v>38947</v>
      </c>
      <c r="D31" s="15">
        <v>2006</v>
      </c>
      <c r="E31" s="16">
        <v>0.44097222222222227</v>
      </c>
      <c r="F31" s="16">
        <v>0.4777777777777778</v>
      </c>
      <c r="G31" s="16">
        <v>3.6805555555555536E-2</v>
      </c>
      <c r="H31" s="21">
        <v>2</v>
      </c>
      <c r="I31" s="17">
        <v>1</v>
      </c>
      <c r="J31" s="17">
        <v>1</v>
      </c>
      <c r="K31" s="17">
        <v>1</v>
      </c>
      <c r="L31" s="14" t="s">
        <v>41</v>
      </c>
      <c r="M31" s="14" t="s">
        <v>42</v>
      </c>
      <c r="N31" s="14">
        <v>2</v>
      </c>
      <c r="O31" s="18">
        <f t="shared" si="1"/>
        <v>41.581425600000003</v>
      </c>
      <c r="P31" s="18">
        <v>12.600432000000001</v>
      </c>
      <c r="Q31" s="18">
        <f t="shared" si="2"/>
        <v>41.58</v>
      </c>
      <c r="R31" s="18">
        <v>12.6</v>
      </c>
      <c r="S31" s="18">
        <f t="shared" si="0"/>
        <v>41.58</v>
      </c>
      <c r="T31" s="22">
        <v>12.6</v>
      </c>
      <c r="U31" s="21" t="s">
        <v>43</v>
      </c>
      <c r="V31" s="21" t="s">
        <v>43</v>
      </c>
      <c r="W31" s="19">
        <v>27.845050000000001</v>
      </c>
      <c r="X31" s="19">
        <v>-115.14556</v>
      </c>
      <c r="Y31" s="22" t="s">
        <v>43</v>
      </c>
      <c r="Z31" s="23" t="s">
        <v>43</v>
      </c>
      <c r="AA31" s="21" t="s">
        <v>43</v>
      </c>
      <c r="AB31" s="14" t="s">
        <v>44</v>
      </c>
      <c r="AC31" s="21" t="s">
        <v>43</v>
      </c>
      <c r="AD31" s="17">
        <v>9</v>
      </c>
      <c r="AE31" s="17">
        <v>1</v>
      </c>
      <c r="AF31" s="21" t="s">
        <v>43</v>
      </c>
      <c r="AG31" s="14">
        <v>120</v>
      </c>
      <c r="AI31" s="70">
        <f t="shared" si="3"/>
        <v>7.5379999999999994</v>
      </c>
      <c r="AJ31" s="71" t="s">
        <v>369</v>
      </c>
      <c r="AK31" s="72">
        <f t="shared" si="4"/>
        <v>0.47796121404284658</v>
      </c>
      <c r="AL31" s="73">
        <f t="shared" si="5"/>
        <v>0.47796121404284658</v>
      </c>
    </row>
    <row r="32" spans="1:38" s="20" customFormat="1" hidden="1">
      <c r="A32" s="14" t="s">
        <v>39</v>
      </c>
      <c r="B32" s="14" t="s">
        <v>40</v>
      </c>
      <c r="C32" s="31">
        <v>38947</v>
      </c>
      <c r="D32" s="15">
        <v>2006</v>
      </c>
      <c r="E32" s="16">
        <v>0.44097222222222227</v>
      </c>
      <c r="F32" s="16">
        <v>0.4777777777777778</v>
      </c>
      <c r="G32" s="16">
        <v>3.6805555555555536E-2</v>
      </c>
      <c r="H32" s="21">
        <v>2</v>
      </c>
      <c r="I32" s="17">
        <v>1</v>
      </c>
      <c r="J32" s="17">
        <v>1</v>
      </c>
      <c r="K32" s="17">
        <v>1</v>
      </c>
      <c r="L32" s="14" t="s">
        <v>41</v>
      </c>
      <c r="M32" s="14" t="s">
        <v>42</v>
      </c>
      <c r="N32" s="14">
        <v>2</v>
      </c>
      <c r="O32" s="18">
        <f t="shared" si="1"/>
        <v>41.581425600000003</v>
      </c>
      <c r="P32" s="18">
        <v>12.600432000000001</v>
      </c>
      <c r="Q32" s="18">
        <f t="shared" si="2"/>
        <v>41.58</v>
      </c>
      <c r="R32" s="18">
        <v>12.6</v>
      </c>
      <c r="S32" s="18">
        <f t="shared" si="0"/>
        <v>41.58</v>
      </c>
      <c r="T32" s="22">
        <v>12.6</v>
      </c>
      <c r="U32" s="21" t="s">
        <v>43</v>
      </c>
      <c r="V32" s="21" t="s">
        <v>43</v>
      </c>
      <c r="W32" s="19">
        <v>27.845050000000001</v>
      </c>
      <c r="X32" s="19">
        <v>-115.14556</v>
      </c>
      <c r="Y32" s="22" t="s">
        <v>43</v>
      </c>
      <c r="Z32" s="23" t="s">
        <v>43</v>
      </c>
      <c r="AA32" s="21" t="s">
        <v>43</v>
      </c>
      <c r="AB32" s="14" t="s">
        <v>44</v>
      </c>
      <c r="AC32" s="21" t="s">
        <v>43</v>
      </c>
      <c r="AD32" s="17">
        <v>9</v>
      </c>
      <c r="AE32" s="17">
        <v>1</v>
      </c>
      <c r="AF32" s="21" t="s">
        <v>43</v>
      </c>
      <c r="AG32" s="14">
        <v>120</v>
      </c>
      <c r="AI32" s="70">
        <f t="shared" si="3"/>
        <v>7.5379999999999994</v>
      </c>
      <c r="AJ32" s="71" t="s">
        <v>369</v>
      </c>
      <c r="AK32" s="72">
        <f t="shared" si="4"/>
        <v>0.47796121404284658</v>
      </c>
      <c r="AL32" s="73">
        <f t="shared" si="5"/>
        <v>0.47796121404284658</v>
      </c>
    </row>
    <row r="33" spans="1:38" s="20" customFormat="1" hidden="1">
      <c r="A33" s="14" t="s">
        <v>39</v>
      </c>
      <c r="B33" s="14" t="s">
        <v>40</v>
      </c>
      <c r="C33" s="31">
        <v>38947</v>
      </c>
      <c r="D33" s="15">
        <v>2006</v>
      </c>
      <c r="E33" s="16">
        <v>0.44097222222222227</v>
      </c>
      <c r="F33" s="16">
        <v>0.4777777777777778</v>
      </c>
      <c r="G33" s="16">
        <v>3.6805555555555536E-2</v>
      </c>
      <c r="H33" s="21">
        <v>2</v>
      </c>
      <c r="I33" s="17">
        <v>1</v>
      </c>
      <c r="J33" s="17">
        <v>1</v>
      </c>
      <c r="K33" s="17">
        <v>1</v>
      </c>
      <c r="L33" s="14" t="s">
        <v>41</v>
      </c>
      <c r="M33" s="14" t="s">
        <v>42</v>
      </c>
      <c r="N33" s="14">
        <v>2</v>
      </c>
      <c r="O33" s="18">
        <f t="shared" si="1"/>
        <v>41.581425600000003</v>
      </c>
      <c r="P33" s="18">
        <v>12.600432000000001</v>
      </c>
      <c r="Q33" s="18">
        <f t="shared" si="2"/>
        <v>41.58</v>
      </c>
      <c r="R33" s="18">
        <v>12.6</v>
      </c>
      <c r="S33" s="18">
        <f t="shared" si="0"/>
        <v>41.58</v>
      </c>
      <c r="T33" s="22">
        <v>12.6</v>
      </c>
      <c r="U33" s="21" t="s">
        <v>43</v>
      </c>
      <c r="V33" s="21" t="s">
        <v>43</v>
      </c>
      <c r="W33" s="19">
        <v>27.845050000000001</v>
      </c>
      <c r="X33" s="19">
        <v>-115.14556</v>
      </c>
      <c r="Y33" s="22" t="s">
        <v>43</v>
      </c>
      <c r="Z33" s="23" t="s">
        <v>43</v>
      </c>
      <c r="AA33" s="21" t="s">
        <v>43</v>
      </c>
      <c r="AB33" s="14" t="s">
        <v>44</v>
      </c>
      <c r="AC33" s="21" t="s">
        <v>43</v>
      </c>
      <c r="AD33" s="17">
        <v>9</v>
      </c>
      <c r="AE33" s="17">
        <v>1</v>
      </c>
      <c r="AF33" s="21" t="s">
        <v>43</v>
      </c>
      <c r="AG33" s="14">
        <v>120</v>
      </c>
      <c r="AI33" s="70">
        <f t="shared" si="3"/>
        <v>7.5379999999999994</v>
      </c>
      <c r="AJ33" s="71" t="s">
        <v>369</v>
      </c>
      <c r="AK33" s="72">
        <f t="shared" si="4"/>
        <v>0.47796121404284658</v>
      </c>
      <c r="AL33" s="73">
        <f t="shared" si="5"/>
        <v>0.47796121404284658</v>
      </c>
    </row>
    <row r="34" spans="1:38" s="20" customFormat="1" hidden="1">
      <c r="A34" s="14" t="s">
        <v>39</v>
      </c>
      <c r="B34" s="14" t="s">
        <v>40</v>
      </c>
      <c r="C34" s="31">
        <v>38947</v>
      </c>
      <c r="D34" s="15">
        <v>2006</v>
      </c>
      <c r="E34" s="16">
        <v>0.44097222222222227</v>
      </c>
      <c r="F34" s="16">
        <v>0.4777777777777778</v>
      </c>
      <c r="G34" s="16">
        <v>3.6805555555555536E-2</v>
      </c>
      <c r="H34" s="21">
        <v>2</v>
      </c>
      <c r="I34" s="17">
        <v>1</v>
      </c>
      <c r="J34" s="17">
        <v>1</v>
      </c>
      <c r="K34" s="17">
        <v>1</v>
      </c>
      <c r="L34" s="14" t="s">
        <v>41</v>
      </c>
      <c r="M34" s="14" t="s">
        <v>42</v>
      </c>
      <c r="N34" s="14">
        <v>2</v>
      </c>
      <c r="O34" s="18">
        <f t="shared" si="1"/>
        <v>41.581425600000003</v>
      </c>
      <c r="P34" s="18">
        <v>12.600432000000001</v>
      </c>
      <c r="Q34" s="18">
        <f t="shared" si="2"/>
        <v>41.58</v>
      </c>
      <c r="R34" s="18">
        <v>12.6</v>
      </c>
      <c r="S34" s="18">
        <f t="shared" si="0"/>
        <v>41.58</v>
      </c>
      <c r="T34" s="22">
        <v>12.6</v>
      </c>
      <c r="U34" s="21" t="s">
        <v>43</v>
      </c>
      <c r="V34" s="21" t="s">
        <v>43</v>
      </c>
      <c r="W34" s="19">
        <v>27.845050000000001</v>
      </c>
      <c r="X34" s="19">
        <v>-115.14556</v>
      </c>
      <c r="Y34" s="22" t="s">
        <v>43</v>
      </c>
      <c r="Z34" s="23" t="s">
        <v>43</v>
      </c>
      <c r="AA34" s="21" t="s">
        <v>43</v>
      </c>
      <c r="AB34" s="14" t="s">
        <v>44</v>
      </c>
      <c r="AC34" s="21" t="s">
        <v>43</v>
      </c>
      <c r="AD34" s="17">
        <v>9</v>
      </c>
      <c r="AE34" s="17">
        <v>1</v>
      </c>
      <c r="AF34" s="21" t="s">
        <v>43</v>
      </c>
      <c r="AG34" s="14">
        <v>120</v>
      </c>
      <c r="AI34" s="70">
        <f t="shared" si="3"/>
        <v>7.5379999999999994</v>
      </c>
      <c r="AJ34" s="71" t="s">
        <v>369</v>
      </c>
      <c r="AK34" s="72">
        <f t="shared" si="4"/>
        <v>0.47796121404284658</v>
      </c>
      <c r="AL34" s="73">
        <f t="shared" si="5"/>
        <v>0.47796121404284658</v>
      </c>
    </row>
    <row r="35" spans="1:38" s="20" customFormat="1" hidden="1">
      <c r="A35" s="14" t="s">
        <v>39</v>
      </c>
      <c r="B35" s="14" t="s">
        <v>40</v>
      </c>
      <c r="C35" s="31">
        <v>38947</v>
      </c>
      <c r="D35" s="15">
        <v>2006</v>
      </c>
      <c r="E35" s="16">
        <v>0.44097222222222227</v>
      </c>
      <c r="F35" s="16">
        <v>0.4777777777777778</v>
      </c>
      <c r="G35" s="16">
        <v>3.6805555555555536E-2</v>
      </c>
      <c r="H35" s="21">
        <v>2</v>
      </c>
      <c r="I35" s="17">
        <v>1</v>
      </c>
      <c r="J35" s="17">
        <v>1</v>
      </c>
      <c r="K35" s="17">
        <v>1</v>
      </c>
      <c r="L35" s="14" t="s">
        <v>41</v>
      </c>
      <c r="M35" s="14" t="s">
        <v>42</v>
      </c>
      <c r="N35" s="14">
        <v>2</v>
      </c>
      <c r="O35" s="18">
        <f t="shared" si="1"/>
        <v>41.581425600000003</v>
      </c>
      <c r="P35" s="18">
        <v>12.600432000000001</v>
      </c>
      <c r="Q35" s="18">
        <f t="shared" si="2"/>
        <v>41.58</v>
      </c>
      <c r="R35" s="18">
        <v>12.6</v>
      </c>
      <c r="S35" s="18">
        <f t="shared" si="0"/>
        <v>41.58</v>
      </c>
      <c r="T35" s="22">
        <v>12.6</v>
      </c>
      <c r="U35" s="21" t="s">
        <v>43</v>
      </c>
      <c r="V35" s="21" t="s">
        <v>43</v>
      </c>
      <c r="W35" s="19">
        <v>27.845050000000001</v>
      </c>
      <c r="X35" s="19">
        <v>-115.14556</v>
      </c>
      <c r="Y35" s="22" t="s">
        <v>43</v>
      </c>
      <c r="Z35" s="23" t="s">
        <v>43</v>
      </c>
      <c r="AA35" s="21" t="s">
        <v>43</v>
      </c>
      <c r="AB35" s="14" t="s">
        <v>44</v>
      </c>
      <c r="AC35" s="21" t="s">
        <v>43</v>
      </c>
      <c r="AD35" s="17">
        <v>9</v>
      </c>
      <c r="AE35" s="17">
        <v>1</v>
      </c>
      <c r="AF35" s="21" t="s">
        <v>43</v>
      </c>
      <c r="AG35" s="14">
        <v>120</v>
      </c>
      <c r="AI35" s="70">
        <f t="shared" si="3"/>
        <v>7.5379999999999994</v>
      </c>
      <c r="AJ35" s="71" t="s">
        <v>369</v>
      </c>
      <c r="AK35" s="72">
        <f t="shared" si="4"/>
        <v>0.47796121404284658</v>
      </c>
      <c r="AL35" s="73">
        <f t="shared" si="5"/>
        <v>0.47796121404284658</v>
      </c>
    </row>
    <row r="36" spans="1:38" s="20" customFormat="1" hidden="1">
      <c r="A36" s="14" t="s">
        <v>39</v>
      </c>
      <c r="B36" s="14" t="s">
        <v>40</v>
      </c>
      <c r="C36" s="31">
        <v>38947</v>
      </c>
      <c r="D36" s="15">
        <v>2006</v>
      </c>
      <c r="E36" s="16">
        <v>0.44097222222222227</v>
      </c>
      <c r="F36" s="16">
        <v>0.4777777777777778</v>
      </c>
      <c r="G36" s="16">
        <v>3.6805555555555536E-2</v>
      </c>
      <c r="H36" s="21">
        <v>2</v>
      </c>
      <c r="I36" s="17">
        <v>1</v>
      </c>
      <c r="J36" s="17">
        <v>1</v>
      </c>
      <c r="K36" s="17">
        <v>1</v>
      </c>
      <c r="L36" s="14" t="s">
        <v>41</v>
      </c>
      <c r="M36" s="14" t="s">
        <v>42</v>
      </c>
      <c r="N36" s="14">
        <v>2</v>
      </c>
      <c r="O36" s="18">
        <f t="shared" si="1"/>
        <v>41.581425600000003</v>
      </c>
      <c r="P36" s="18">
        <v>12.600432000000001</v>
      </c>
      <c r="Q36" s="18">
        <f t="shared" si="2"/>
        <v>41.58</v>
      </c>
      <c r="R36" s="18">
        <v>12.6</v>
      </c>
      <c r="S36" s="18">
        <f t="shared" si="0"/>
        <v>41.58</v>
      </c>
      <c r="T36" s="22">
        <v>12.6</v>
      </c>
      <c r="U36" s="21" t="s">
        <v>43</v>
      </c>
      <c r="V36" s="21" t="s">
        <v>43</v>
      </c>
      <c r="W36" s="19">
        <v>27.845050000000001</v>
      </c>
      <c r="X36" s="19">
        <v>-115.14556</v>
      </c>
      <c r="Y36" s="22" t="s">
        <v>43</v>
      </c>
      <c r="Z36" s="23" t="s">
        <v>43</v>
      </c>
      <c r="AA36" s="21" t="s">
        <v>43</v>
      </c>
      <c r="AB36" s="14" t="s">
        <v>44</v>
      </c>
      <c r="AC36" s="21" t="s">
        <v>43</v>
      </c>
      <c r="AD36" s="17">
        <v>9</v>
      </c>
      <c r="AE36" s="17">
        <v>1</v>
      </c>
      <c r="AF36" s="21" t="s">
        <v>43</v>
      </c>
      <c r="AG36" s="14">
        <v>120</v>
      </c>
      <c r="AI36" s="70">
        <f t="shared" si="3"/>
        <v>7.5379999999999994</v>
      </c>
      <c r="AJ36" s="71" t="s">
        <v>369</v>
      </c>
      <c r="AK36" s="72">
        <f t="shared" si="4"/>
        <v>0.47796121404284658</v>
      </c>
      <c r="AL36" s="73">
        <f t="shared" si="5"/>
        <v>0.47796121404284658</v>
      </c>
    </row>
    <row r="37" spans="1:38" s="20" customFormat="1" hidden="1">
      <c r="A37" s="14" t="s">
        <v>39</v>
      </c>
      <c r="B37" s="14" t="s">
        <v>40</v>
      </c>
      <c r="C37" s="31">
        <v>38947</v>
      </c>
      <c r="D37" s="15">
        <v>2006</v>
      </c>
      <c r="E37" s="16">
        <v>0.44097222222222227</v>
      </c>
      <c r="F37" s="16">
        <v>0.4777777777777778</v>
      </c>
      <c r="G37" s="16">
        <v>3.6805555555555536E-2</v>
      </c>
      <c r="H37" s="21">
        <v>2</v>
      </c>
      <c r="I37" s="17">
        <v>1</v>
      </c>
      <c r="J37" s="17">
        <v>1</v>
      </c>
      <c r="K37" s="17">
        <v>1</v>
      </c>
      <c r="L37" s="14" t="s">
        <v>41</v>
      </c>
      <c r="M37" s="14" t="s">
        <v>42</v>
      </c>
      <c r="N37" s="14">
        <v>2</v>
      </c>
      <c r="O37" s="18">
        <f t="shared" si="1"/>
        <v>41.581425600000003</v>
      </c>
      <c r="P37" s="18">
        <v>12.600432000000001</v>
      </c>
      <c r="Q37" s="18">
        <f t="shared" si="2"/>
        <v>41.58</v>
      </c>
      <c r="R37" s="18">
        <v>12.6</v>
      </c>
      <c r="S37" s="18">
        <f t="shared" si="0"/>
        <v>41.58</v>
      </c>
      <c r="T37" s="22">
        <v>12.6</v>
      </c>
      <c r="U37" s="21" t="s">
        <v>43</v>
      </c>
      <c r="V37" s="21" t="s">
        <v>43</v>
      </c>
      <c r="W37" s="19">
        <v>27.845050000000001</v>
      </c>
      <c r="X37" s="19">
        <v>-115.14556</v>
      </c>
      <c r="Y37" s="22" t="s">
        <v>43</v>
      </c>
      <c r="Z37" s="23" t="s">
        <v>43</v>
      </c>
      <c r="AA37" s="21" t="s">
        <v>43</v>
      </c>
      <c r="AB37" s="14" t="s">
        <v>44</v>
      </c>
      <c r="AC37" s="21" t="s">
        <v>43</v>
      </c>
      <c r="AD37" s="17">
        <v>9</v>
      </c>
      <c r="AE37" s="17">
        <v>1</v>
      </c>
      <c r="AF37" s="21" t="s">
        <v>43</v>
      </c>
      <c r="AG37" s="14">
        <v>120</v>
      </c>
      <c r="AI37" s="70">
        <f t="shared" si="3"/>
        <v>7.5379999999999994</v>
      </c>
      <c r="AJ37" s="71" t="s">
        <v>369</v>
      </c>
      <c r="AK37" s="72">
        <f t="shared" si="4"/>
        <v>0.47796121404284658</v>
      </c>
      <c r="AL37" s="73">
        <f t="shared" si="5"/>
        <v>0.47796121404284658</v>
      </c>
    </row>
    <row r="38" spans="1:38" s="20" customFormat="1" hidden="1">
      <c r="A38" s="14" t="s">
        <v>39</v>
      </c>
      <c r="B38" s="14" t="s">
        <v>40</v>
      </c>
      <c r="C38" s="31">
        <v>38947</v>
      </c>
      <c r="D38" s="15">
        <v>2006</v>
      </c>
      <c r="E38" s="16">
        <v>0.44097222222222227</v>
      </c>
      <c r="F38" s="16">
        <v>0.4777777777777778</v>
      </c>
      <c r="G38" s="16">
        <v>3.6805555555555536E-2</v>
      </c>
      <c r="H38" s="21">
        <v>2</v>
      </c>
      <c r="I38" s="17">
        <v>1</v>
      </c>
      <c r="J38" s="17">
        <v>1</v>
      </c>
      <c r="K38" s="17">
        <v>1</v>
      </c>
      <c r="L38" s="14" t="s">
        <v>41</v>
      </c>
      <c r="M38" s="14" t="s">
        <v>42</v>
      </c>
      <c r="N38" s="14">
        <v>2</v>
      </c>
      <c r="O38" s="18">
        <f t="shared" si="1"/>
        <v>41.581425600000003</v>
      </c>
      <c r="P38" s="18">
        <v>12.600432000000001</v>
      </c>
      <c r="Q38" s="18">
        <f t="shared" si="2"/>
        <v>41.58</v>
      </c>
      <c r="R38" s="18">
        <v>12.6</v>
      </c>
      <c r="S38" s="18">
        <f t="shared" si="0"/>
        <v>41.58</v>
      </c>
      <c r="T38" s="22">
        <v>12.6</v>
      </c>
      <c r="U38" s="21" t="s">
        <v>43</v>
      </c>
      <c r="V38" s="21" t="s">
        <v>43</v>
      </c>
      <c r="W38" s="19">
        <v>27.845050000000001</v>
      </c>
      <c r="X38" s="19">
        <v>-115.14556</v>
      </c>
      <c r="Y38" s="22" t="s">
        <v>43</v>
      </c>
      <c r="Z38" s="23" t="s">
        <v>43</v>
      </c>
      <c r="AA38" s="21" t="s">
        <v>43</v>
      </c>
      <c r="AB38" s="14" t="s">
        <v>44</v>
      </c>
      <c r="AC38" s="21" t="s">
        <v>43</v>
      </c>
      <c r="AD38" s="17">
        <v>9</v>
      </c>
      <c r="AE38" s="17">
        <v>1</v>
      </c>
      <c r="AF38" s="21" t="s">
        <v>43</v>
      </c>
      <c r="AG38" s="14">
        <v>120</v>
      </c>
      <c r="AI38" s="70">
        <f t="shared" si="3"/>
        <v>7.5379999999999994</v>
      </c>
      <c r="AJ38" s="71" t="s">
        <v>369</v>
      </c>
      <c r="AK38" s="72">
        <f t="shared" si="4"/>
        <v>0.47796121404284658</v>
      </c>
      <c r="AL38" s="73">
        <f t="shared" si="5"/>
        <v>0.47796121404284658</v>
      </c>
    </row>
    <row r="39" spans="1:38" s="20" customFormat="1" hidden="1">
      <c r="A39" s="14" t="s">
        <v>39</v>
      </c>
      <c r="B39" s="14" t="s">
        <v>40</v>
      </c>
      <c r="C39" s="31">
        <v>38947</v>
      </c>
      <c r="D39" s="15">
        <v>2006</v>
      </c>
      <c r="E39" s="16">
        <v>0.44097222222222227</v>
      </c>
      <c r="F39" s="16">
        <v>0.4777777777777778</v>
      </c>
      <c r="G39" s="16">
        <v>3.6805555555555536E-2</v>
      </c>
      <c r="H39" s="21">
        <v>2</v>
      </c>
      <c r="I39" s="17">
        <v>1</v>
      </c>
      <c r="J39" s="17">
        <v>1</v>
      </c>
      <c r="K39" s="17">
        <v>1</v>
      </c>
      <c r="L39" s="14" t="s">
        <v>41</v>
      </c>
      <c r="M39" s="14" t="s">
        <v>42</v>
      </c>
      <c r="N39" s="14">
        <v>2</v>
      </c>
      <c r="O39" s="18">
        <f t="shared" si="1"/>
        <v>41.581425600000003</v>
      </c>
      <c r="P39" s="18">
        <v>12.600432000000001</v>
      </c>
      <c r="Q39" s="18">
        <f t="shared" si="2"/>
        <v>41.58</v>
      </c>
      <c r="R39" s="18">
        <v>12.6</v>
      </c>
      <c r="S39" s="18">
        <f t="shared" si="0"/>
        <v>41.58</v>
      </c>
      <c r="T39" s="22">
        <v>12.6</v>
      </c>
      <c r="U39" s="21" t="s">
        <v>43</v>
      </c>
      <c r="V39" s="21" t="s">
        <v>43</v>
      </c>
      <c r="W39" s="19">
        <v>27.845050000000001</v>
      </c>
      <c r="X39" s="19">
        <v>-115.14556</v>
      </c>
      <c r="Y39" s="22" t="s">
        <v>43</v>
      </c>
      <c r="Z39" s="23" t="s">
        <v>43</v>
      </c>
      <c r="AA39" s="21" t="s">
        <v>43</v>
      </c>
      <c r="AB39" s="14" t="s">
        <v>44</v>
      </c>
      <c r="AC39" s="21" t="s">
        <v>43</v>
      </c>
      <c r="AD39" s="17">
        <v>9</v>
      </c>
      <c r="AE39" s="17">
        <v>1</v>
      </c>
      <c r="AF39" s="21" t="s">
        <v>43</v>
      </c>
      <c r="AG39" s="14">
        <v>120</v>
      </c>
      <c r="AI39" s="70">
        <f t="shared" si="3"/>
        <v>7.5379999999999994</v>
      </c>
      <c r="AJ39" s="71" t="s">
        <v>369</v>
      </c>
      <c r="AK39" s="72">
        <f t="shared" si="4"/>
        <v>0.47796121404284658</v>
      </c>
      <c r="AL39" s="73">
        <f t="shared" si="5"/>
        <v>0.47796121404284658</v>
      </c>
    </row>
    <row r="40" spans="1:38" s="20" customFormat="1" hidden="1">
      <c r="A40" s="14" t="s">
        <v>39</v>
      </c>
      <c r="B40" s="14" t="s">
        <v>40</v>
      </c>
      <c r="C40" s="31">
        <v>38947</v>
      </c>
      <c r="D40" s="15">
        <v>2006</v>
      </c>
      <c r="E40" s="16">
        <v>0.44097222222222227</v>
      </c>
      <c r="F40" s="16">
        <v>0.4777777777777778</v>
      </c>
      <c r="G40" s="16">
        <v>3.6805555555555536E-2</v>
      </c>
      <c r="H40" s="21">
        <v>2</v>
      </c>
      <c r="I40" s="17">
        <v>1</v>
      </c>
      <c r="J40" s="17">
        <v>1</v>
      </c>
      <c r="K40" s="17">
        <v>1</v>
      </c>
      <c r="L40" s="14" t="s">
        <v>41</v>
      </c>
      <c r="M40" s="14" t="s">
        <v>42</v>
      </c>
      <c r="N40" s="14">
        <v>2</v>
      </c>
      <c r="O40" s="18">
        <f t="shared" si="1"/>
        <v>41.581425600000003</v>
      </c>
      <c r="P40" s="18">
        <v>12.600432000000001</v>
      </c>
      <c r="Q40" s="18">
        <f t="shared" si="2"/>
        <v>41.58</v>
      </c>
      <c r="R40" s="18">
        <v>12.6</v>
      </c>
      <c r="S40" s="18">
        <f t="shared" si="0"/>
        <v>41.58</v>
      </c>
      <c r="T40" s="22">
        <v>12.6</v>
      </c>
      <c r="U40" s="21" t="s">
        <v>43</v>
      </c>
      <c r="V40" s="21" t="s">
        <v>43</v>
      </c>
      <c r="W40" s="19">
        <v>27.845050000000001</v>
      </c>
      <c r="X40" s="19">
        <v>-115.14556</v>
      </c>
      <c r="Y40" s="22" t="s">
        <v>43</v>
      </c>
      <c r="Z40" s="23" t="s">
        <v>43</v>
      </c>
      <c r="AA40" s="21" t="s">
        <v>43</v>
      </c>
      <c r="AB40" s="14" t="s">
        <v>44</v>
      </c>
      <c r="AC40" s="21" t="s">
        <v>43</v>
      </c>
      <c r="AD40" s="17">
        <v>10</v>
      </c>
      <c r="AE40" s="17">
        <v>1</v>
      </c>
      <c r="AF40" s="21" t="s">
        <v>43</v>
      </c>
      <c r="AG40" s="14">
        <v>120</v>
      </c>
      <c r="AI40" s="70">
        <f t="shared" si="3"/>
        <v>8.2469999999999999</v>
      </c>
      <c r="AJ40" s="71" t="s">
        <v>369</v>
      </c>
      <c r="AK40" s="72">
        <f t="shared" si="4"/>
        <v>0.58195573469462847</v>
      </c>
      <c r="AL40" s="73">
        <f t="shared" si="5"/>
        <v>0.58195573469462847</v>
      </c>
    </row>
    <row r="41" spans="1:38" s="20" customFormat="1" hidden="1">
      <c r="A41" s="14" t="s">
        <v>39</v>
      </c>
      <c r="B41" s="14" t="s">
        <v>40</v>
      </c>
      <c r="C41" s="31">
        <v>38947</v>
      </c>
      <c r="D41" s="15">
        <v>2006</v>
      </c>
      <c r="E41" s="16">
        <v>0.44097222222222227</v>
      </c>
      <c r="F41" s="16">
        <v>0.4777777777777778</v>
      </c>
      <c r="G41" s="16">
        <v>3.6805555555555536E-2</v>
      </c>
      <c r="H41" s="21">
        <v>2</v>
      </c>
      <c r="I41" s="17">
        <v>1</v>
      </c>
      <c r="J41" s="17">
        <v>1</v>
      </c>
      <c r="K41" s="17">
        <v>1</v>
      </c>
      <c r="L41" s="14" t="s">
        <v>41</v>
      </c>
      <c r="M41" s="14" t="s">
        <v>42</v>
      </c>
      <c r="N41" s="14">
        <v>2</v>
      </c>
      <c r="O41" s="18">
        <f t="shared" si="1"/>
        <v>41.581425600000003</v>
      </c>
      <c r="P41" s="18">
        <v>12.600432000000001</v>
      </c>
      <c r="Q41" s="18">
        <f t="shared" si="2"/>
        <v>41.58</v>
      </c>
      <c r="R41" s="18">
        <v>12.6</v>
      </c>
      <c r="S41" s="18">
        <f t="shared" si="0"/>
        <v>41.58</v>
      </c>
      <c r="T41" s="22">
        <v>12.6</v>
      </c>
      <c r="U41" s="21" t="s">
        <v>43</v>
      </c>
      <c r="V41" s="21" t="s">
        <v>43</v>
      </c>
      <c r="W41" s="19">
        <v>27.845050000000001</v>
      </c>
      <c r="X41" s="19">
        <v>-115.14556</v>
      </c>
      <c r="Y41" s="22" t="s">
        <v>43</v>
      </c>
      <c r="Z41" s="23" t="s">
        <v>43</v>
      </c>
      <c r="AA41" s="21" t="s">
        <v>43</v>
      </c>
      <c r="AB41" s="14" t="s">
        <v>44</v>
      </c>
      <c r="AC41" s="21" t="s">
        <v>43</v>
      </c>
      <c r="AD41" s="17">
        <v>10</v>
      </c>
      <c r="AE41" s="17">
        <v>1</v>
      </c>
      <c r="AF41" s="21" t="s">
        <v>43</v>
      </c>
      <c r="AG41" s="14">
        <v>120</v>
      </c>
      <c r="AI41" s="70">
        <f t="shared" si="3"/>
        <v>8.2469999999999999</v>
      </c>
      <c r="AJ41" s="71" t="s">
        <v>369</v>
      </c>
      <c r="AK41" s="72">
        <f t="shared" si="4"/>
        <v>0.58195573469462847</v>
      </c>
      <c r="AL41" s="73">
        <f t="shared" si="5"/>
        <v>0.58195573469462847</v>
      </c>
    </row>
    <row r="42" spans="1:38" s="20" customFormat="1" hidden="1">
      <c r="A42" s="14" t="s">
        <v>39</v>
      </c>
      <c r="B42" s="14" t="s">
        <v>40</v>
      </c>
      <c r="C42" s="31">
        <v>38947</v>
      </c>
      <c r="D42" s="15">
        <v>2006</v>
      </c>
      <c r="E42" s="16">
        <v>0.44097222222222227</v>
      </c>
      <c r="F42" s="16">
        <v>0.4777777777777778</v>
      </c>
      <c r="G42" s="16">
        <v>3.6805555555555536E-2</v>
      </c>
      <c r="H42" s="21">
        <v>2</v>
      </c>
      <c r="I42" s="17">
        <v>1</v>
      </c>
      <c r="J42" s="17">
        <v>1</v>
      </c>
      <c r="K42" s="17">
        <v>1</v>
      </c>
      <c r="L42" s="14" t="s">
        <v>41</v>
      </c>
      <c r="M42" s="14" t="s">
        <v>42</v>
      </c>
      <c r="N42" s="14">
        <v>2</v>
      </c>
      <c r="O42" s="18">
        <f t="shared" si="1"/>
        <v>41.581425600000003</v>
      </c>
      <c r="P42" s="18">
        <v>12.600432000000001</v>
      </c>
      <c r="Q42" s="18">
        <f t="shared" si="2"/>
        <v>41.58</v>
      </c>
      <c r="R42" s="18">
        <v>12.6</v>
      </c>
      <c r="S42" s="18">
        <f t="shared" si="0"/>
        <v>41.58</v>
      </c>
      <c r="T42" s="22">
        <v>12.6</v>
      </c>
      <c r="U42" s="21" t="s">
        <v>43</v>
      </c>
      <c r="V42" s="21" t="s">
        <v>43</v>
      </c>
      <c r="W42" s="19">
        <v>27.845050000000001</v>
      </c>
      <c r="X42" s="19">
        <v>-115.14556</v>
      </c>
      <c r="Y42" s="22" t="s">
        <v>43</v>
      </c>
      <c r="Z42" s="23" t="s">
        <v>43</v>
      </c>
      <c r="AA42" s="21" t="s">
        <v>43</v>
      </c>
      <c r="AB42" s="14" t="s">
        <v>44</v>
      </c>
      <c r="AC42" s="21" t="s">
        <v>43</v>
      </c>
      <c r="AD42" s="17">
        <v>10</v>
      </c>
      <c r="AE42" s="17">
        <v>1</v>
      </c>
      <c r="AF42" s="21" t="s">
        <v>43</v>
      </c>
      <c r="AG42" s="14">
        <v>120</v>
      </c>
      <c r="AI42" s="70">
        <f t="shared" si="3"/>
        <v>8.2469999999999999</v>
      </c>
      <c r="AJ42" s="71" t="s">
        <v>369</v>
      </c>
      <c r="AK42" s="72">
        <f t="shared" si="4"/>
        <v>0.58195573469462847</v>
      </c>
      <c r="AL42" s="73">
        <f t="shared" si="5"/>
        <v>0.58195573469462847</v>
      </c>
    </row>
    <row r="43" spans="1:38" s="20" customFormat="1" hidden="1">
      <c r="A43" s="14" t="s">
        <v>39</v>
      </c>
      <c r="B43" s="14" t="s">
        <v>40</v>
      </c>
      <c r="C43" s="31">
        <v>38947</v>
      </c>
      <c r="D43" s="15">
        <v>2006</v>
      </c>
      <c r="E43" s="16">
        <v>0.44097222222222227</v>
      </c>
      <c r="F43" s="16">
        <v>0.4777777777777778</v>
      </c>
      <c r="G43" s="16">
        <v>3.6805555555555536E-2</v>
      </c>
      <c r="H43" s="21">
        <v>2</v>
      </c>
      <c r="I43" s="17">
        <v>1</v>
      </c>
      <c r="J43" s="17">
        <v>1</v>
      </c>
      <c r="K43" s="17">
        <v>1</v>
      </c>
      <c r="L43" s="14" t="s">
        <v>41</v>
      </c>
      <c r="M43" s="14" t="s">
        <v>42</v>
      </c>
      <c r="N43" s="14">
        <v>2</v>
      </c>
      <c r="O43" s="18">
        <f t="shared" si="1"/>
        <v>41.581425600000003</v>
      </c>
      <c r="P43" s="18">
        <v>12.600432000000001</v>
      </c>
      <c r="Q43" s="18">
        <f t="shared" si="2"/>
        <v>41.58</v>
      </c>
      <c r="R43" s="18">
        <v>12.6</v>
      </c>
      <c r="S43" s="18">
        <f t="shared" si="0"/>
        <v>41.58</v>
      </c>
      <c r="T43" s="22">
        <v>12.6</v>
      </c>
      <c r="U43" s="21" t="s">
        <v>43</v>
      </c>
      <c r="V43" s="21" t="s">
        <v>43</v>
      </c>
      <c r="W43" s="19">
        <v>27.845050000000001</v>
      </c>
      <c r="X43" s="19">
        <v>-115.14556</v>
      </c>
      <c r="Y43" s="22" t="s">
        <v>43</v>
      </c>
      <c r="Z43" s="23" t="s">
        <v>43</v>
      </c>
      <c r="AA43" s="21" t="s">
        <v>43</v>
      </c>
      <c r="AB43" s="14" t="s">
        <v>44</v>
      </c>
      <c r="AC43" s="21" t="s">
        <v>43</v>
      </c>
      <c r="AD43" s="17">
        <v>10</v>
      </c>
      <c r="AE43" s="17">
        <v>1</v>
      </c>
      <c r="AF43" s="21" t="s">
        <v>43</v>
      </c>
      <c r="AG43" s="14">
        <v>120</v>
      </c>
      <c r="AI43" s="70">
        <f t="shared" si="3"/>
        <v>8.2469999999999999</v>
      </c>
      <c r="AJ43" s="71" t="s">
        <v>369</v>
      </c>
      <c r="AK43" s="72">
        <f t="shared" si="4"/>
        <v>0.58195573469462847</v>
      </c>
      <c r="AL43" s="73">
        <f t="shared" si="5"/>
        <v>0.58195573469462847</v>
      </c>
    </row>
    <row r="44" spans="1:38" s="20" customFormat="1" hidden="1">
      <c r="A44" s="14" t="s">
        <v>39</v>
      </c>
      <c r="B44" s="14" t="s">
        <v>40</v>
      </c>
      <c r="C44" s="31">
        <v>38947</v>
      </c>
      <c r="D44" s="15">
        <v>2006</v>
      </c>
      <c r="E44" s="16">
        <v>0.44097222222222227</v>
      </c>
      <c r="F44" s="16">
        <v>0.4777777777777778</v>
      </c>
      <c r="G44" s="16">
        <v>3.6805555555555536E-2</v>
      </c>
      <c r="H44" s="21">
        <v>2</v>
      </c>
      <c r="I44" s="17">
        <v>1</v>
      </c>
      <c r="J44" s="17">
        <v>1</v>
      </c>
      <c r="K44" s="17">
        <v>1</v>
      </c>
      <c r="L44" s="14" t="s">
        <v>41</v>
      </c>
      <c r="M44" s="14" t="s">
        <v>42</v>
      </c>
      <c r="N44" s="14">
        <v>2</v>
      </c>
      <c r="O44" s="18">
        <f t="shared" si="1"/>
        <v>41.581425600000003</v>
      </c>
      <c r="P44" s="18">
        <v>12.600432000000001</v>
      </c>
      <c r="Q44" s="18">
        <f t="shared" si="2"/>
        <v>41.58</v>
      </c>
      <c r="R44" s="18">
        <v>12.6</v>
      </c>
      <c r="S44" s="18">
        <f t="shared" si="0"/>
        <v>41.58</v>
      </c>
      <c r="T44" s="22">
        <v>12.6</v>
      </c>
      <c r="U44" s="21" t="s">
        <v>43</v>
      </c>
      <c r="V44" s="21" t="s">
        <v>43</v>
      </c>
      <c r="W44" s="19">
        <v>27.845050000000001</v>
      </c>
      <c r="X44" s="19">
        <v>-115.14556</v>
      </c>
      <c r="Y44" s="22" t="s">
        <v>43</v>
      </c>
      <c r="Z44" s="23" t="s">
        <v>43</v>
      </c>
      <c r="AA44" s="21" t="s">
        <v>43</v>
      </c>
      <c r="AB44" s="14" t="s">
        <v>44</v>
      </c>
      <c r="AC44" s="21" t="s">
        <v>43</v>
      </c>
      <c r="AD44" s="17">
        <v>10</v>
      </c>
      <c r="AE44" s="17">
        <v>1</v>
      </c>
      <c r="AF44" s="21" t="s">
        <v>43</v>
      </c>
      <c r="AG44" s="14">
        <v>120</v>
      </c>
      <c r="AI44" s="70">
        <f t="shared" si="3"/>
        <v>8.2469999999999999</v>
      </c>
      <c r="AJ44" s="71" t="s">
        <v>369</v>
      </c>
      <c r="AK44" s="72">
        <f t="shared" si="4"/>
        <v>0.58195573469462847</v>
      </c>
      <c r="AL44" s="73">
        <f t="shared" si="5"/>
        <v>0.58195573469462847</v>
      </c>
    </row>
    <row r="45" spans="1:38" s="20" customFormat="1" hidden="1">
      <c r="A45" s="14" t="s">
        <v>39</v>
      </c>
      <c r="B45" s="14" t="s">
        <v>40</v>
      </c>
      <c r="C45" s="31">
        <v>38947</v>
      </c>
      <c r="D45" s="15">
        <v>2006</v>
      </c>
      <c r="E45" s="16">
        <v>0.44097222222222227</v>
      </c>
      <c r="F45" s="16">
        <v>0.4777777777777778</v>
      </c>
      <c r="G45" s="16">
        <v>3.6805555555555536E-2</v>
      </c>
      <c r="H45" s="21">
        <v>2</v>
      </c>
      <c r="I45" s="17">
        <v>1</v>
      </c>
      <c r="J45" s="17">
        <v>1</v>
      </c>
      <c r="K45" s="17">
        <v>1</v>
      </c>
      <c r="L45" s="14" t="s">
        <v>41</v>
      </c>
      <c r="M45" s="14" t="s">
        <v>42</v>
      </c>
      <c r="N45" s="14">
        <v>2</v>
      </c>
      <c r="O45" s="18">
        <f t="shared" si="1"/>
        <v>41.581425600000003</v>
      </c>
      <c r="P45" s="18">
        <v>12.600432000000001</v>
      </c>
      <c r="Q45" s="18">
        <f t="shared" si="2"/>
        <v>41.58</v>
      </c>
      <c r="R45" s="18">
        <v>12.6</v>
      </c>
      <c r="S45" s="18">
        <f t="shared" si="0"/>
        <v>41.58</v>
      </c>
      <c r="T45" s="22">
        <v>12.6</v>
      </c>
      <c r="U45" s="21" t="s">
        <v>43</v>
      </c>
      <c r="V45" s="21" t="s">
        <v>43</v>
      </c>
      <c r="W45" s="19">
        <v>27.845050000000001</v>
      </c>
      <c r="X45" s="19">
        <v>-115.14556</v>
      </c>
      <c r="Y45" s="22" t="s">
        <v>43</v>
      </c>
      <c r="Z45" s="23" t="s">
        <v>43</v>
      </c>
      <c r="AA45" s="21" t="s">
        <v>43</v>
      </c>
      <c r="AB45" s="14" t="s">
        <v>44</v>
      </c>
      <c r="AC45" s="21" t="s">
        <v>43</v>
      </c>
      <c r="AD45" s="17">
        <v>10</v>
      </c>
      <c r="AE45" s="17">
        <v>1</v>
      </c>
      <c r="AF45" s="21" t="s">
        <v>43</v>
      </c>
      <c r="AG45" s="14">
        <v>120</v>
      </c>
      <c r="AI45" s="70">
        <f t="shared" si="3"/>
        <v>8.2469999999999999</v>
      </c>
      <c r="AJ45" s="71" t="s">
        <v>369</v>
      </c>
      <c r="AK45" s="72">
        <f t="shared" si="4"/>
        <v>0.58195573469462847</v>
      </c>
      <c r="AL45" s="73">
        <f t="shared" si="5"/>
        <v>0.58195573469462847</v>
      </c>
    </row>
    <row r="46" spans="1:38" s="20" customFormat="1" hidden="1">
      <c r="A46" s="14" t="s">
        <v>39</v>
      </c>
      <c r="B46" s="14" t="s">
        <v>40</v>
      </c>
      <c r="C46" s="31">
        <v>38947</v>
      </c>
      <c r="D46" s="15">
        <v>2006</v>
      </c>
      <c r="E46" s="16">
        <v>0.44097222222222227</v>
      </c>
      <c r="F46" s="16">
        <v>0.4777777777777778</v>
      </c>
      <c r="G46" s="16">
        <v>3.6805555555555536E-2</v>
      </c>
      <c r="H46" s="21">
        <v>2</v>
      </c>
      <c r="I46" s="17">
        <v>1</v>
      </c>
      <c r="J46" s="17">
        <v>1</v>
      </c>
      <c r="K46" s="17">
        <v>1</v>
      </c>
      <c r="L46" s="14" t="s">
        <v>41</v>
      </c>
      <c r="M46" s="14" t="s">
        <v>42</v>
      </c>
      <c r="N46" s="14">
        <v>2</v>
      </c>
      <c r="O46" s="18">
        <f t="shared" si="1"/>
        <v>41.581425600000003</v>
      </c>
      <c r="P46" s="18">
        <v>12.600432000000001</v>
      </c>
      <c r="Q46" s="18">
        <f t="shared" si="2"/>
        <v>41.58</v>
      </c>
      <c r="R46" s="18">
        <v>12.6</v>
      </c>
      <c r="S46" s="18">
        <f t="shared" si="0"/>
        <v>41.58</v>
      </c>
      <c r="T46" s="22">
        <v>12.6</v>
      </c>
      <c r="U46" s="21" t="s">
        <v>43</v>
      </c>
      <c r="V46" s="21" t="s">
        <v>43</v>
      </c>
      <c r="W46" s="19">
        <v>27.845050000000001</v>
      </c>
      <c r="X46" s="19">
        <v>-115.14556</v>
      </c>
      <c r="Y46" s="22" t="s">
        <v>43</v>
      </c>
      <c r="Z46" s="23" t="s">
        <v>43</v>
      </c>
      <c r="AA46" s="21" t="s">
        <v>43</v>
      </c>
      <c r="AB46" s="14" t="s">
        <v>44</v>
      </c>
      <c r="AC46" s="21" t="s">
        <v>43</v>
      </c>
      <c r="AD46" s="17">
        <v>10</v>
      </c>
      <c r="AE46" s="17">
        <v>1</v>
      </c>
      <c r="AF46" s="21" t="s">
        <v>43</v>
      </c>
      <c r="AG46" s="14">
        <v>120</v>
      </c>
      <c r="AI46" s="70">
        <f t="shared" si="3"/>
        <v>8.2469999999999999</v>
      </c>
      <c r="AJ46" s="71" t="s">
        <v>369</v>
      </c>
      <c r="AK46" s="72">
        <f t="shared" si="4"/>
        <v>0.58195573469462847</v>
      </c>
      <c r="AL46" s="73">
        <f t="shared" si="5"/>
        <v>0.58195573469462847</v>
      </c>
    </row>
    <row r="47" spans="1:38" s="20" customFormat="1" hidden="1">
      <c r="A47" s="14" t="s">
        <v>39</v>
      </c>
      <c r="B47" s="14" t="s">
        <v>40</v>
      </c>
      <c r="C47" s="31">
        <v>38947</v>
      </c>
      <c r="D47" s="15">
        <v>2006</v>
      </c>
      <c r="E47" s="16">
        <v>0.44097222222222227</v>
      </c>
      <c r="F47" s="16">
        <v>0.4777777777777778</v>
      </c>
      <c r="G47" s="16">
        <v>3.6805555555555536E-2</v>
      </c>
      <c r="H47" s="21">
        <v>2</v>
      </c>
      <c r="I47" s="17">
        <v>1</v>
      </c>
      <c r="J47" s="17">
        <v>1</v>
      </c>
      <c r="K47" s="17">
        <v>1</v>
      </c>
      <c r="L47" s="14" t="s">
        <v>41</v>
      </c>
      <c r="M47" s="14" t="s">
        <v>42</v>
      </c>
      <c r="N47" s="14">
        <v>2</v>
      </c>
      <c r="O47" s="18">
        <f t="shared" si="1"/>
        <v>41.581425600000003</v>
      </c>
      <c r="P47" s="18">
        <v>12.600432000000001</v>
      </c>
      <c r="Q47" s="18">
        <f t="shared" si="2"/>
        <v>41.58</v>
      </c>
      <c r="R47" s="18">
        <v>12.6</v>
      </c>
      <c r="S47" s="18">
        <f t="shared" si="0"/>
        <v>41.58</v>
      </c>
      <c r="T47" s="22">
        <v>12.6</v>
      </c>
      <c r="U47" s="21" t="s">
        <v>43</v>
      </c>
      <c r="V47" s="21" t="s">
        <v>43</v>
      </c>
      <c r="W47" s="19">
        <v>27.845050000000001</v>
      </c>
      <c r="X47" s="19">
        <v>-115.14556</v>
      </c>
      <c r="Y47" s="22" t="s">
        <v>43</v>
      </c>
      <c r="Z47" s="23" t="s">
        <v>43</v>
      </c>
      <c r="AA47" s="21" t="s">
        <v>43</v>
      </c>
      <c r="AB47" s="14" t="s">
        <v>44</v>
      </c>
      <c r="AC47" s="21" t="s">
        <v>43</v>
      </c>
      <c r="AD47" s="17">
        <v>10</v>
      </c>
      <c r="AE47" s="17">
        <v>1</v>
      </c>
      <c r="AF47" s="21" t="s">
        <v>43</v>
      </c>
      <c r="AG47" s="14">
        <v>120</v>
      </c>
      <c r="AI47" s="70">
        <f t="shared" si="3"/>
        <v>8.2469999999999999</v>
      </c>
      <c r="AJ47" s="71" t="s">
        <v>369</v>
      </c>
      <c r="AK47" s="72">
        <f t="shared" si="4"/>
        <v>0.58195573469462847</v>
      </c>
      <c r="AL47" s="73">
        <f t="shared" si="5"/>
        <v>0.58195573469462847</v>
      </c>
    </row>
    <row r="48" spans="1:38" s="20" customFormat="1" hidden="1">
      <c r="A48" s="14" t="s">
        <v>39</v>
      </c>
      <c r="B48" s="14" t="s">
        <v>40</v>
      </c>
      <c r="C48" s="31">
        <v>38947</v>
      </c>
      <c r="D48" s="15">
        <v>2006</v>
      </c>
      <c r="E48" s="16">
        <v>0.44097222222222227</v>
      </c>
      <c r="F48" s="16">
        <v>0.4777777777777778</v>
      </c>
      <c r="G48" s="16">
        <v>3.6805555555555536E-2</v>
      </c>
      <c r="H48" s="21">
        <v>2</v>
      </c>
      <c r="I48" s="17">
        <v>1</v>
      </c>
      <c r="J48" s="17">
        <v>1</v>
      </c>
      <c r="K48" s="17">
        <v>1</v>
      </c>
      <c r="L48" s="14" t="s">
        <v>41</v>
      </c>
      <c r="M48" s="14" t="s">
        <v>42</v>
      </c>
      <c r="N48" s="14">
        <v>2</v>
      </c>
      <c r="O48" s="18">
        <f t="shared" si="1"/>
        <v>41.581425600000003</v>
      </c>
      <c r="P48" s="18">
        <v>12.600432000000001</v>
      </c>
      <c r="Q48" s="18">
        <f t="shared" si="2"/>
        <v>41.58</v>
      </c>
      <c r="R48" s="18">
        <v>12.6</v>
      </c>
      <c r="S48" s="18">
        <f t="shared" si="0"/>
        <v>41.58</v>
      </c>
      <c r="T48" s="22">
        <v>12.6</v>
      </c>
      <c r="U48" s="21" t="s">
        <v>43</v>
      </c>
      <c r="V48" s="21" t="s">
        <v>43</v>
      </c>
      <c r="W48" s="19">
        <v>27.845050000000001</v>
      </c>
      <c r="X48" s="19">
        <v>-115.14556</v>
      </c>
      <c r="Y48" s="22" t="s">
        <v>43</v>
      </c>
      <c r="Z48" s="23" t="s">
        <v>43</v>
      </c>
      <c r="AA48" s="21" t="s">
        <v>43</v>
      </c>
      <c r="AB48" s="14" t="s">
        <v>44</v>
      </c>
      <c r="AC48" s="21" t="s">
        <v>43</v>
      </c>
      <c r="AD48" s="17">
        <v>10</v>
      </c>
      <c r="AE48" s="17">
        <v>1</v>
      </c>
      <c r="AF48" s="21" t="s">
        <v>43</v>
      </c>
      <c r="AG48" s="14">
        <v>120</v>
      </c>
      <c r="AI48" s="70">
        <f t="shared" si="3"/>
        <v>8.2469999999999999</v>
      </c>
      <c r="AJ48" s="71" t="s">
        <v>369</v>
      </c>
      <c r="AK48" s="72">
        <f t="shared" si="4"/>
        <v>0.58195573469462847</v>
      </c>
      <c r="AL48" s="73">
        <f t="shared" si="5"/>
        <v>0.58195573469462847</v>
      </c>
    </row>
    <row r="49" spans="1:38" s="20" customFormat="1" hidden="1">
      <c r="A49" s="14" t="s">
        <v>39</v>
      </c>
      <c r="B49" s="14" t="s">
        <v>40</v>
      </c>
      <c r="C49" s="31">
        <v>38947</v>
      </c>
      <c r="D49" s="15">
        <v>2006</v>
      </c>
      <c r="E49" s="16">
        <v>0.44097222222222227</v>
      </c>
      <c r="F49" s="16">
        <v>0.4777777777777778</v>
      </c>
      <c r="G49" s="16">
        <v>3.6805555555555536E-2</v>
      </c>
      <c r="H49" s="21">
        <v>2</v>
      </c>
      <c r="I49" s="17">
        <v>1</v>
      </c>
      <c r="J49" s="17">
        <v>1</v>
      </c>
      <c r="K49" s="17">
        <v>1</v>
      </c>
      <c r="L49" s="14" t="s">
        <v>41</v>
      </c>
      <c r="M49" s="14" t="s">
        <v>42</v>
      </c>
      <c r="N49" s="14">
        <v>2</v>
      </c>
      <c r="O49" s="18">
        <f t="shared" si="1"/>
        <v>41.581425600000003</v>
      </c>
      <c r="P49" s="18">
        <v>12.600432000000001</v>
      </c>
      <c r="Q49" s="18">
        <f t="shared" si="2"/>
        <v>41.58</v>
      </c>
      <c r="R49" s="18">
        <v>12.6</v>
      </c>
      <c r="S49" s="18">
        <f t="shared" si="0"/>
        <v>41.58</v>
      </c>
      <c r="T49" s="22">
        <v>12.6</v>
      </c>
      <c r="U49" s="21" t="s">
        <v>43</v>
      </c>
      <c r="V49" s="21" t="s">
        <v>43</v>
      </c>
      <c r="W49" s="19">
        <v>27.845050000000001</v>
      </c>
      <c r="X49" s="19">
        <v>-115.14556</v>
      </c>
      <c r="Y49" s="22" t="s">
        <v>43</v>
      </c>
      <c r="Z49" s="23" t="s">
        <v>43</v>
      </c>
      <c r="AA49" s="21" t="s">
        <v>43</v>
      </c>
      <c r="AB49" s="14" t="s">
        <v>44</v>
      </c>
      <c r="AC49" s="21" t="s">
        <v>43</v>
      </c>
      <c r="AD49" s="17">
        <v>10</v>
      </c>
      <c r="AE49" s="17">
        <v>1</v>
      </c>
      <c r="AF49" s="21" t="s">
        <v>43</v>
      </c>
      <c r="AG49" s="14">
        <v>120</v>
      </c>
      <c r="AI49" s="70">
        <f t="shared" si="3"/>
        <v>8.2469999999999999</v>
      </c>
      <c r="AJ49" s="71" t="s">
        <v>369</v>
      </c>
      <c r="AK49" s="72">
        <f t="shared" si="4"/>
        <v>0.58195573469462847</v>
      </c>
      <c r="AL49" s="73">
        <f t="shared" si="5"/>
        <v>0.58195573469462847</v>
      </c>
    </row>
    <row r="50" spans="1:38" s="20" customFormat="1" hidden="1">
      <c r="A50" s="14" t="s">
        <v>39</v>
      </c>
      <c r="B50" s="14" t="s">
        <v>40</v>
      </c>
      <c r="C50" s="31">
        <v>38947</v>
      </c>
      <c r="D50" s="15">
        <v>2006</v>
      </c>
      <c r="E50" s="16">
        <v>0.44097222222222227</v>
      </c>
      <c r="F50" s="16">
        <v>0.4777777777777778</v>
      </c>
      <c r="G50" s="16">
        <v>3.6805555555555536E-2</v>
      </c>
      <c r="H50" s="21">
        <v>2</v>
      </c>
      <c r="I50" s="17">
        <v>1</v>
      </c>
      <c r="J50" s="17">
        <v>1</v>
      </c>
      <c r="K50" s="17">
        <v>1</v>
      </c>
      <c r="L50" s="14" t="s">
        <v>41</v>
      </c>
      <c r="M50" s="14" t="s">
        <v>42</v>
      </c>
      <c r="N50" s="14">
        <v>2</v>
      </c>
      <c r="O50" s="18">
        <f t="shared" si="1"/>
        <v>41.581425600000003</v>
      </c>
      <c r="P50" s="18">
        <v>12.600432000000001</v>
      </c>
      <c r="Q50" s="18">
        <f t="shared" si="2"/>
        <v>41.58</v>
      </c>
      <c r="R50" s="18">
        <v>12.6</v>
      </c>
      <c r="S50" s="18">
        <f t="shared" si="0"/>
        <v>41.58</v>
      </c>
      <c r="T50" s="22">
        <v>12.6</v>
      </c>
      <c r="U50" s="21" t="s">
        <v>43</v>
      </c>
      <c r="V50" s="21" t="s">
        <v>43</v>
      </c>
      <c r="W50" s="19">
        <v>27.845050000000001</v>
      </c>
      <c r="X50" s="19">
        <v>-115.14556</v>
      </c>
      <c r="Y50" s="22" t="s">
        <v>43</v>
      </c>
      <c r="Z50" s="23" t="s">
        <v>43</v>
      </c>
      <c r="AA50" s="21" t="s">
        <v>43</v>
      </c>
      <c r="AB50" s="14" t="s">
        <v>44</v>
      </c>
      <c r="AC50" s="21" t="s">
        <v>43</v>
      </c>
      <c r="AD50" s="17">
        <v>10</v>
      </c>
      <c r="AE50" s="17">
        <v>1</v>
      </c>
      <c r="AF50" s="21" t="s">
        <v>43</v>
      </c>
      <c r="AG50" s="14">
        <v>120</v>
      </c>
      <c r="AI50" s="70">
        <f t="shared" si="3"/>
        <v>8.2469999999999999</v>
      </c>
      <c r="AJ50" s="71" t="s">
        <v>369</v>
      </c>
      <c r="AK50" s="72">
        <f t="shared" si="4"/>
        <v>0.58195573469462847</v>
      </c>
      <c r="AL50" s="73">
        <f t="shared" si="5"/>
        <v>0.58195573469462847</v>
      </c>
    </row>
    <row r="51" spans="1:38" s="20" customFormat="1" hidden="1">
      <c r="A51" s="14" t="s">
        <v>39</v>
      </c>
      <c r="B51" s="14" t="s">
        <v>40</v>
      </c>
      <c r="C51" s="31">
        <v>38947</v>
      </c>
      <c r="D51" s="15">
        <v>2006</v>
      </c>
      <c r="E51" s="16">
        <v>0.44097222222222227</v>
      </c>
      <c r="F51" s="16">
        <v>0.4777777777777778</v>
      </c>
      <c r="G51" s="16">
        <v>3.6805555555555536E-2</v>
      </c>
      <c r="H51" s="21">
        <v>2</v>
      </c>
      <c r="I51" s="17">
        <v>1</v>
      </c>
      <c r="J51" s="17">
        <v>1</v>
      </c>
      <c r="K51" s="17">
        <v>1</v>
      </c>
      <c r="L51" s="14" t="s">
        <v>41</v>
      </c>
      <c r="M51" s="14" t="s">
        <v>42</v>
      </c>
      <c r="N51" s="14">
        <v>2</v>
      </c>
      <c r="O51" s="18">
        <f t="shared" si="1"/>
        <v>41.581425600000003</v>
      </c>
      <c r="P51" s="18">
        <v>12.600432000000001</v>
      </c>
      <c r="Q51" s="18">
        <f t="shared" si="2"/>
        <v>41.58</v>
      </c>
      <c r="R51" s="18">
        <v>12.6</v>
      </c>
      <c r="S51" s="18">
        <f t="shared" si="0"/>
        <v>41.58</v>
      </c>
      <c r="T51" s="22">
        <v>12.6</v>
      </c>
      <c r="U51" s="21" t="s">
        <v>43</v>
      </c>
      <c r="V51" s="21" t="s">
        <v>43</v>
      </c>
      <c r="W51" s="19">
        <v>27.845050000000001</v>
      </c>
      <c r="X51" s="19">
        <v>-115.14556</v>
      </c>
      <c r="Y51" s="22" t="s">
        <v>43</v>
      </c>
      <c r="Z51" s="23" t="s">
        <v>43</v>
      </c>
      <c r="AA51" s="21" t="s">
        <v>43</v>
      </c>
      <c r="AB51" s="14" t="s">
        <v>44</v>
      </c>
      <c r="AC51" s="21" t="s">
        <v>43</v>
      </c>
      <c r="AD51" s="17">
        <v>10</v>
      </c>
      <c r="AE51" s="17">
        <v>1</v>
      </c>
      <c r="AF51" s="21" t="s">
        <v>43</v>
      </c>
      <c r="AG51" s="14">
        <v>120</v>
      </c>
      <c r="AI51" s="70">
        <f t="shared" si="3"/>
        <v>8.2469999999999999</v>
      </c>
      <c r="AJ51" s="71" t="s">
        <v>369</v>
      </c>
      <c r="AK51" s="72">
        <f t="shared" si="4"/>
        <v>0.58195573469462847</v>
      </c>
      <c r="AL51" s="73">
        <f t="shared" si="5"/>
        <v>0.58195573469462847</v>
      </c>
    </row>
    <row r="52" spans="1:38" s="20" customFormat="1" hidden="1">
      <c r="A52" s="14" t="s">
        <v>39</v>
      </c>
      <c r="B52" s="14" t="s">
        <v>40</v>
      </c>
      <c r="C52" s="31">
        <v>38947</v>
      </c>
      <c r="D52" s="15">
        <v>2006</v>
      </c>
      <c r="E52" s="16">
        <v>0.44097222222222227</v>
      </c>
      <c r="F52" s="16">
        <v>0.4777777777777778</v>
      </c>
      <c r="G52" s="16">
        <v>3.6805555555555536E-2</v>
      </c>
      <c r="H52" s="21">
        <v>2</v>
      </c>
      <c r="I52" s="17">
        <v>1</v>
      </c>
      <c r="J52" s="17">
        <v>1</v>
      </c>
      <c r="K52" s="17">
        <v>1</v>
      </c>
      <c r="L52" s="14" t="s">
        <v>41</v>
      </c>
      <c r="M52" s="14" t="s">
        <v>42</v>
      </c>
      <c r="N52" s="14">
        <v>2</v>
      </c>
      <c r="O52" s="18">
        <f t="shared" si="1"/>
        <v>41.581425600000003</v>
      </c>
      <c r="P52" s="18">
        <v>12.600432000000001</v>
      </c>
      <c r="Q52" s="18">
        <f t="shared" si="2"/>
        <v>41.58</v>
      </c>
      <c r="R52" s="18">
        <v>12.6</v>
      </c>
      <c r="S52" s="18">
        <f t="shared" si="0"/>
        <v>41.58</v>
      </c>
      <c r="T52" s="22">
        <v>12.6</v>
      </c>
      <c r="U52" s="21" t="s">
        <v>43</v>
      </c>
      <c r="V52" s="21" t="s">
        <v>43</v>
      </c>
      <c r="W52" s="19">
        <v>27.845050000000001</v>
      </c>
      <c r="X52" s="19">
        <v>-115.14556</v>
      </c>
      <c r="Y52" s="22" t="s">
        <v>43</v>
      </c>
      <c r="Z52" s="23" t="s">
        <v>43</v>
      </c>
      <c r="AA52" s="21" t="s">
        <v>43</v>
      </c>
      <c r="AB52" s="14" t="s">
        <v>44</v>
      </c>
      <c r="AC52" s="21" t="s">
        <v>43</v>
      </c>
      <c r="AD52" s="17">
        <v>10</v>
      </c>
      <c r="AE52" s="17">
        <v>1</v>
      </c>
      <c r="AF52" s="21" t="s">
        <v>43</v>
      </c>
      <c r="AG52" s="14">
        <v>120</v>
      </c>
      <c r="AI52" s="70">
        <f t="shared" si="3"/>
        <v>8.2469999999999999</v>
      </c>
      <c r="AJ52" s="71" t="s">
        <v>369</v>
      </c>
      <c r="AK52" s="72">
        <f t="shared" si="4"/>
        <v>0.58195573469462847</v>
      </c>
      <c r="AL52" s="73">
        <f t="shared" si="5"/>
        <v>0.58195573469462847</v>
      </c>
    </row>
    <row r="53" spans="1:38" s="20" customFormat="1" hidden="1">
      <c r="A53" s="14" t="s">
        <v>39</v>
      </c>
      <c r="B53" s="14" t="s">
        <v>40</v>
      </c>
      <c r="C53" s="31">
        <v>38947</v>
      </c>
      <c r="D53" s="15">
        <v>2006</v>
      </c>
      <c r="E53" s="16">
        <v>0.44097222222222227</v>
      </c>
      <c r="F53" s="16">
        <v>0.4777777777777778</v>
      </c>
      <c r="G53" s="16">
        <v>3.6805555555555536E-2</v>
      </c>
      <c r="H53" s="21">
        <v>2</v>
      </c>
      <c r="I53" s="17">
        <v>1</v>
      </c>
      <c r="J53" s="17">
        <v>1</v>
      </c>
      <c r="K53" s="17">
        <v>1</v>
      </c>
      <c r="L53" s="14" t="s">
        <v>41</v>
      </c>
      <c r="M53" s="14" t="s">
        <v>42</v>
      </c>
      <c r="N53" s="14">
        <v>2</v>
      </c>
      <c r="O53" s="18">
        <f t="shared" si="1"/>
        <v>41.581425600000003</v>
      </c>
      <c r="P53" s="18">
        <v>12.600432000000001</v>
      </c>
      <c r="Q53" s="18">
        <f t="shared" si="2"/>
        <v>41.58</v>
      </c>
      <c r="R53" s="18">
        <v>12.6</v>
      </c>
      <c r="S53" s="18">
        <f t="shared" si="0"/>
        <v>41.58</v>
      </c>
      <c r="T53" s="22">
        <v>12.6</v>
      </c>
      <c r="U53" s="21" t="s">
        <v>43</v>
      </c>
      <c r="V53" s="21" t="s">
        <v>43</v>
      </c>
      <c r="W53" s="19">
        <v>27.845050000000001</v>
      </c>
      <c r="X53" s="19">
        <v>-115.14556</v>
      </c>
      <c r="Y53" s="22" t="s">
        <v>43</v>
      </c>
      <c r="Z53" s="23" t="s">
        <v>43</v>
      </c>
      <c r="AA53" s="21" t="s">
        <v>43</v>
      </c>
      <c r="AB53" s="14" t="s">
        <v>44</v>
      </c>
      <c r="AC53" s="21" t="s">
        <v>43</v>
      </c>
      <c r="AD53" s="17">
        <v>10</v>
      </c>
      <c r="AE53" s="17">
        <v>1</v>
      </c>
      <c r="AF53" s="21" t="s">
        <v>43</v>
      </c>
      <c r="AG53" s="14">
        <v>120</v>
      </c>
      <c r="AI53" s="70">
        <f t="shared" si="3"/>
        <v>8.2469999999999999</v>
      </c>
      <c r="AJ53" s="71" t="s">
        <v>369</v>
      </c>
      <c r="AK53" s="72">
        <f t="shared" si="4"/>
        <v>0.58195573469462847</v>
      </c>
      <c r="AL53" s="73">
        <f t="shared" si="5"/>
        <v>0.58195573469462847</v>
      </c>
    </row>
    <row r="54" spans="1:38" s="20" customFormat="1" hidden="1">
      <c r="A54" s="14" t="s">
        <v>39</v>
      </c>
      <c r="B54" s="14" t="s">
        <v>40</v>
      </c>
      <c r="C54" s="31">
        <v>38947</v>
      </c>
      <c r="D54" s="15">
        <v>2006</v>
      </c>
      <c r="E54" s="16">
        <v>0.44097222222222227</v>
      </c>
      <c r="F54" s="16">
        <v>0.4777777777777778</v>
      </c>
      <c r="G54" s="16">
        <v>3.6805555555555536E-2</v>
      </c>
      <c r="H54" s="21">
        <v>2</v>
      </c>
      <c r="I54" s="17">
        <v>1</v>
      </c>
      <c r="J54" s="17">
        <v>1</v>
      </c>
      <c r="K54" s="17">
        <v>1</v>
      </c>
      <c r="L54" s="14" t="s">
        <v>41</v>
      </c>
      <c r="M54" s="14" t="s">
        <v>42</v>
      </c>
      <c r="N54" s="14">
        <v>2</v>
      </c>
      <c r="O54" s="18">
        <f t="shared" si="1"/>
        <v>41.581425600000003</v>
      </c>
      <c r="P54" s="18">
        <v>12.600432000000001</v>
      </c>
      <c r="Q54" s="18">
        <f t="shared" si="2"/>
        <v>41.58</v>
      </c>
      <c r="R54" s="18">
        <v>12.6</v>
      </c>
      <c r="S54" s="18">
        <f t="shared" si="0"/>
        <v>41.58</v>
      </c>
      <c r="T54" s="22">
        <v>12.6</v>
      </c>
      <c r="U54" s="21" t="s">
        <v>43</v>
      </c>
      <c r="V54" s="21" t="s">
        <v>43</v>
      </c>
      <c r="W54" s="19">
        <v>27.845050000000001</v>
      </c>
      <c r="X54" s="19">
        <v>-115.14556</v>
      </c>
      <c r="Y54" s="22" t="s">
        <v>43</v>
      </c>
      <c r="Z54" s="23" t="s">
        <v>43</v>
      </c>
      <c r="AA54" s="21" t="s">
        <v>43</v>
      </c>
      <c r="AB54" s="14" t="s">
        <v>44</v>
      </c>
      <c r="AC54" s="21" t="s">
        <v>43</v>
      </c>
      <c r="AD54" s="17">
        <v>10</v>
      </c>
      <c r="AE54" s="17">
        <v>1</v>
      </c>
      <c r="AF54" s="21" t="s">
        <v>43</v>
      </c>
      <c r="AG54" s="14">
        <v>120</v>
      </c>
      <c r="AI54" s="70">
        <f t="shared" si="3"/>
        <v>8.2469999999999999</v>
      </c>
      <c r="AJ54" s="71" t="s">
        <v>369</v>
      </c>
      <c r="AK54" s="72">
        <f t="shared" si="4"/>
        <v>0.58195573469462847</v>
      </c>
      <c r="AL54" s="73">
        <f t="shared" si="5"/>
        <v>0.58195573469462847</v>
      </c>
    </row>
    <row r="55" spans="1:38" s="20" customFormat="1" hidden="1">
      <c r="A55" s="14" t="s">
        <v>39</v>
      </c>
      <c r="B55" s="14" t="s">
        <v>40</v>
      </c>
      <c r="C55" s="31">
        <v>38947</v>
      </c>
      <c r="D55" s="15">
        <v>2006</v>
      </c>
      <c r="E55" s="16">
        <v>0.44097222222222227</v>
      </c>
      <c r="F55" s="16">
        <v>0.4777777777777778</v>
      </c>
      <c r="G55" s="16">
        <v>3.6805555555555536E-2</v>
      </c>
      <c r="H55" s="21">
        <v>2</v>
      </c>
      <c r="I55" s="17">
        <v>1</v>
      </c>
      <c r="J55" s="17">
        <v>1</v>
      </c>
      <c r="K55" s="17">
        <v>1</v>
      </c>
      <c r="L55" s="14" t="s">
        <v>41</v>
      </c>
      <c r="M55" s="14" t="s">
        <v>42</v>
      </c>
      <c r="N55" s="14">
        <v>2</v>
      </c>
      <c r="O55" s="18">
        <f t="shared" si="1"/>
        <v>41.581425600000003</v>
      </c>
      <c r="P55" s="18">
        <v>12.600432000000001</v>
      </c>
      <c r="Q55" s="18">
        <f t="shared" si="2"/>
        <v>41.58</v>
      </c>
      <c r="R55" s="18">
        <v>12.6</v>
      </c>
      <c r="S55" s="18">
        <f t="shared" si="0"/>
        <v>41.58</v>
      </c>
      <c r="T55" s="22">
        <v>12.6</v>
      </c>
      <c r="U55" s="21" t="s">
        <v>43</v>
      </c>
      <c r="V55" s="21" t="s">
        <v>43</v>
      </c>
      <c r="W55" s="19">
        <v>27.845050000000001</v>
      </c>
      <c r="X55" s="19">
        <v>-115.14556</v>
      </c>
      <c r="Y55" s="22" t="s">
        <v>43</v>
      </c>
      <c r="Z55" s="23" t="s">
        <v>43</v>
      </c>
      <c r="AA55" s="21" t="s">
        <v>43</v>
      </c>
      <c r="AB55" s="14" t="s">
        <v>44</v>
      </c>
      <c r="AC55" s="21" t="s">
        <v>43</v>
      </c>
      <c r="AD55" s="17">
        <v>10</v>
      </c>
      <c r="AE55" s="17">
        <v>1</v>
      </c>
      <c r="AF55" s="21" t="s">
        <v>43</v>
      </c>
      <c r="AG55" s="14">
        <v>120</v>
      </c>
      <c r="AI55" s="70">
        <f t="shared" si="3"/>
        <v>8.2469999999999999</v>
      </c>
      <c r="AJ55" s="71" t="s">
        <v>369</v>
      </c>
      <c r="AK55" s="72">
        <f t="shared" si="4"/>
        <v>0.58195573469462847</v>
      </c>
      <c r="AL55" s="73">
        <f t="shared" si="5"/>
        <v>0.58195573469462847</v>
      </c>
    </row>
    <row r="56" spans="1:38" s="20" customFormat="1" hidden="1">
      <c r="A56" s="14" t="s">
        <v>39</v>
      </c>
      <c r="B56" s="14" t="s">
        <v>40</v>
      </c>
      <c r="C56" s="31">
        <v>38947</v>
      </c>
      <c r="D56" s="15">
        <v>2006</v>
      </c>
      <c r="E56" s="16">
        <v>0.44097222222222227</v>
      </c>
      <c r="F56" s="16">
        <v>0.4777777777777778</v>
      </c>
      <c r="G56" s="16">
        <v>3.6805555555555536E-2</v>
      </c>
      <c r="H56" s="21">
        <v>2</v>
      </c>
      <c r="I56" s="17">
        <v>1</v>
      </c>
      <c r="J56" s="17">
        <v>1</v>
      </c>
      <c r="K56" s="17">
        <v>1</v>
      </c>
      <c r="L56" s="14" t="s">
        <v>41</v>
      </c>
      <c r="M56" s="14" t="s">
        <v>42</v>
      </c>
      <c r="N56" s="14">
        <v>2</v>
      </c>
      <c r="O56" s="18">
        <f t="shared" si="1"/>
        <v>41.581425600000003</v>
      </c>
      <c r="P56" s="18">
        <v>12.600432000000001</v>
      </c>
      <c r="Q56" s="18">
        <f t="shared" si="2"/>
        <v>41.58</v>
      </c>
      <c r="R56" s="18">
        <v>12.6</v>
      </c>
      <c r="S56" s="18">
        <f t="shared" si="0"/>
        <v>41.58</v>
      </c>
      <c r="T56" s="22">
        <v>12.6</v>
      </c>
      <c r="U56" s="21" t="s">
        <v>43</v>
      </c>
      <c r="V56" s="21" t="s">
        <v>43</v>
      </c>
      <c r="W56" s="19">
        <v>27.845050000000001</v>
      </c>
      <c r="X56" s="19">
        <v>-115.14556</v>
      </c>
      <c r="Y56" s="22" t="s">
        <v>43</v>
      </c>
      <c r="Z56" s="23" t="s">
        <v>43</v>
      </c>
      <c r="AA56" s="21" t="s">
        <v>43</v>
      </c>
      <c r="AB56" s="14" t="s">
        <v>44</v>
      </c>
      <c r="AC56" s="21" t="s">
        <v>43</v>
      </c>
      <c r="AD56" s="17">
        <v>10</v>
      </c>
      <c r="AE56" s="17">
        <v>1</v>
      </c>
      <c r="AF56" s="21" t="s">
        <v>43</v>
      </c>
      <c r="AG56" s="14">
        <v>120</v>
      </c>
      <c r="AI56" s="70">
        <f t="shared" si="3"/>
        <v>8.2469999999999999</v>
      </c>
      <c r="AJ56" s="71" t="s">
        <v>369</v>
      </c>
      <c r="AK56" s="72">
        <f t="shared" si="4"/>
        <v>0.58195573469462847</v>
      </c>
      <c r="AL56" s="73">
        <f t="shared" si="5"/>
        <v>0.58195573469462847</v>
      </c>
    </row>
    <row r="57" spans="1:38" s="20" customFormat="1" hidden="1">
      <c r="A57" s="14" t="s">
        <v>39</v>
      </c>
      <c r="B57" s="14" t="s">
        <v>40</v>
      </c>
      <c r="C57" s="31">
        <v>38947</v>
      </c>
      <c r="D57" s="15">
        <v>2006</v>
      </c>
      <c r="E57" s="16">
        <v>0.44097222222222227</v>
      </c>
      <c r="F57" s="16">
        <v>0.4777777777777778</v>
      </c>
      <c r="G57" s="16">
        <v>3.6805555555555536E-2</v>
      </c>
      <c r="H57" s="21">
        <v>2</v>
      </c>
      <c r="I57" s="17">
        <v>1</v>
      </c>
      <c r="J57" s="17">
        <v>1</v>
      </c>
      <c r="K57" s="17">
        <v>1</v>
      </c>
      <c r="L57" s="14" t="s">
        <v>41</v>
      </c>
      <c r="M57" s="14" t="s">
        <v>42</v>
      </c>
      <c r="N57" s="14">
        <v>2</v>
      </c>
      <c r="O57" s="18">
        <f t="shared" si="1"/>
        <v>41.581425600000003</v>
      </c>
      <c r="P57" s="18">
        <v>12.600432000000001</v>
      </c>
      <c r="Q57" s="18">
        <f t="shared" si="2"/>
        <v>41.58</v>
      </c>
      <c r="R57" s="18">
        <v>12.6</v>
      </c>
      <c r="S57" s="18">
        <f t="shared" si="0"/>
        <v>41.58</v>
      </c>
      <c r="T57" s="22">
        <v>12.6</v>
      </c>
      <c r="U57" s="21" t="s">
        <v>43</v>
      </c>
      <c r="V57" s="21" t="s">
        <v>43</v>
      </c>
      <c r="W57" s="19">
        <v>27.845050000000001</v>
      </c>
      <c r="X57" s="19">
        <v>-115.14556</v>
      </c>
      <c r="Y57" s="22" t="s">
        <v>43</v>
      </c>
      <c r="Z57" s="23" t="s">
        <v>43</v>
      </c>
      <c r="AA57" s="21" t="s">
        <v>43</v>
      </c>
      <c r="AB57" s="14" t="s">
        <v>44</v>
      </c>
      <c r="AC57" s="21" t="s">
        <v>43</v>
      </c>
      <c r="AD57" s="17">
        <v>11</v>
      </c>
      <c r="AE57" s="17">
        <v>1</v>
      </c>
      <c r="AF57" s="21" t="s">
        <v>43</v>
      </c>
      <c r="AG57" s="14">
        <v>120</v>
      </c>
      <c r="AI57" s="70">
        <f t="shared" si="3"/>
        <v>8.9559999999999995</v>
      </c>
      <c r="AJ57" s="71" t="s">
        <v>369</v>
      </c>
      <c r="AK57" s="72">
        <f t="shared" si="4"/>
        <v>0.69715856935839871</v>
      </c>
      <c r="AL57" s="73">
        <f t="shared" si="5"/>
        <v>0.69715856935839871</v>
      </c>
    </row>
    <row r="58" spans="1:38" s="20" customFormat="1" hidden="1">
      <c r="A58" s="14" t="s">
        <v>39</v>
      </c>
      <c r="B58" s="14" t="s">
        <v>40</v>
      </c>
      <c r="C58" s="31">
        <v>38947</v>
      </c>
      <c r="D58" s="15">
        <v>2006</v>
      </c>
      <c r="E58" s="16">
        <v>0.44097222222222227</v>
      </c>
      <c r="F58" s="16">
        <v>0.4777777777777778</v>
      </c>
      <c r="G58" s="16">
        <v>3.6805555555555536E-2</v>
      </c>
      <c r="H58" s="21">
        <v>2</v>
      </c>
      <c r="I58" s="17">
        <v>1</v>
      </c>
      <c r="J58" s="17">
        <v>1</v>
      </c>
      <c r="K58" s="17">
        <v>1</v>
      </c>
      <c r="L58" s="14" t="s">
        <v>41</v>
      </c>
      <c r="M58" s="14" t="s">
        <v>42</v>
      </c>
      <c r="N58" s="14">
        <v>2</v>
      </c>
      <c r="O58" s="18">
        <f t="shared" si="1"/>
        <v>41.581425600000003</v>
      </c>
      <c r="P58" s="18">
        <v>12.600432000000001</v>
      </c>
      <c r="Q58" s="18">
        <f t="shared" si="2"/>
        <v>41.58</v>
      </c>
      <c r="R58" s="18">
        <v>12.6</v>
      </c>
      <c r="S58" s="18">
        <f t="shared" si="0"/>
        <v>41.58</v>
      </c>
      <c r="T58" s="22">
        <v>12.6</v>
      </c>
      <c r="U58" s="21" t="s">
        <v>43</v>
      </c>
      <c r="V58" s="21" t="s">
        <v>43</v>
      </c>
      <c r="W58" s="19">
        <v>27.845050000000001</v>
      </c>
      <c r="X58" s="19">
        <v>-115.14556</v>
      </c>
      <c r="Y58" s="22" t="s">
        <v>43</v>
      </c>
      <c r="Z58" s="23" t="s">
        <v>43</v>
      </c>
      <c r="AA58" s="21" t="s">
        <v>43</v>
      </c>
      <c r="AB58" s="14" t="s">
        <v>44</v>
      </c>
      <c r="AC58" s="21" t="s">
        <v>43</v>
      </c>
      <c r="AD58" s="17">
        <v>11</v>
      </c>
      <c r="AE58" s="17">
        <v>1</v>
      </c>
      <c r="AF58" s="21" t="s">
        <v>43</v>
      </c>
      <c r="AG58" s="14">
        <v>120</v>
      </c>
      <c r="AI58" s="70">
        <f t="shared" si="3"/>
        <v>8.9559999999999995</v>
      </c>
      <c r="AJ58" s="71" t="s">
        <v>369</v>
      </c>
      <c r="AK58" s="72">
        <f t="shared" si="4"/>
        <v>0.69715856935839871</v>
      </c>
      <c r="AL58" s="73">
        <f t="shared" si="5"/>
        <v>0.69715856935839871</v>
      </c>
    </row>
    <row r="59" spans="1:38" s="20" customFormat="1" hidden="1">
      <c r="A59" s="14" t="s">
        <v>39</v>
      </c>
      <c r="B59" s="14" t="s">
        <v>40</v>
      </c>
      <c r="C59" s="31">
        <v>38947</v>
      </c>
      <c r="D59" s="15">
        <v>2006</v>
      </c>
      <c r="E59" s="16">
        <v>0.44097222222222227</v>
      </c>
      <c r="F59" s="16">
        <v>0.4777777777777778</v>
      </c>
      <c r="G59" s="16">
        <v>3.6805555555555536E-2</v>
      </c>
      <c r="H59" s="21">
        <v>2</v>
      </c>
      <c r="I59" s="17">
        <v>1</v>
      </c>
      <c r="J59" s="17">
        <v>1</v>
      </c>
      <c r="K59" s="17">
        <v>1</v>
      </c>
      <c r="L59" s="14" t="s">
        <v>41</v>
      </c>
      <c r="M59" s="14" t="s">
        <v>42</v>
      </c>
      <c r="N59" s="14">
        <v>2</v>
      </c>
      <c r="O59" s="18">
        <f t="shared" si="1"/>
        <v>41.581425600000003</v>
      </c>
      <c r="P59" s="18">
        <v>12.600432000000001</v>
      </c>
      <c r="Q59" s="18">
        <f t="shared" si="2"/>
        <v>41.58</v>
      </c>
      <c r="R59" s="18">
        <v>12.6</v>
      </c>
      <c r="S59" s="18">
        <f t="shared" si="0"/>
        <v>41.58</v>
      </c>
      <c r="T59" s="22">
        <v>12.6</v>
      </c>
      <c r="U59" s="21" t="s">
        <v>43</v>
      </c>
      <c r="V59" s="21" t="s">
        <v>43</v>
      </c>
      <c r="W59" s="19">
        <v>27.845050000000001</v>
      </c>
      <c r="X59" s="19">
        <v>-115.14556</v>
      </c>
      <c r="Y59" s="22" t="s">
        <v>43</v>
      </c>
      <c r="Z59" s="23" t="s">
        <v>43</v>
      </c>
      <c r="AA59" s="21" t="s">
        <v>43</v>
      </c>
      <c r="AB59" s="14" t="s">
        <v>44</v>
      </c>
      <c r="AC59" s="21" t="s">
        <v>43</v>
      </c>
      <c r="AD59" s="17">
        <v>11</v>
      </c>
      <c r="AE59" s="17">
        <v>1</v>
      </c>
      <c r="AF59" s="21" t="s">
        <v>43</v>
      </c>
      <c r="AG59" s="14">
        <v>120</v>
      </c>
      <c r="AI59" s="70">
        <f t="shared" si="3"/>
        <v>8.9559999999999995</v>
      </c>
      <c r="AJ59" s="71" t="s">
        <v>369</v>
      </c>
      <c r="AK59" s="72">
        <f t="shared" si="4"/>
        <v>0.69715856935839871</v>
      </c>
      <c r="AL59" s="73">
        <f t="shared" si="5"/>
        <v>0.69715856935839871</v>
      </c>
    </row>
    <row r="60" spans="1:38" s="20" customFormat="1" hidden="1">
      <c r="A60" s="14" t="s">
        <v>39</v>
      </c>
      <c r="B60" s="14" t="s">
        <v>40</v>
      </c>
      <c r="C60" s="31">
        <v>38947</v>
      </c>
      <c r="D60" s="15">
        <v>2006</v>
      </c>
      <c r="E60" s="16">
        <v>0.44097222222222227</v>
      </c>
      <c r="F60" s="16">
        <v>0.4777777777777778</v>
      </c>
      <c r="G60" s="16">
        <v>3.6805555555555536E-2</v>
      </c>
      <c r="H60" s="21">
        <v>2</v>
      </c>
      <c r="I60" s="17">
        <v>1</v>
      </c>
      <c r="J60" s="17">
        <v>1</v>
      </c>
      <c r="K60" s="17">
        <v>1</v>
      </c>
      <c r="L60" s="14" t="s">
        <v>41</v>
      </c>
      <c r="M60" s="14" t="s">
        <v>42</v>
      </c>
      <c r="N60" s="14">
        <v>2</v>
      </c>
      <c r="O60" s="18">
        <f t="shared" si="1"/>
        <v>41.581425600000003</v>
      </c>
      <c r="P60" s="18">
        <v>12.600432000000001</v>
      </c>
      <c r="Q60" s="18">
        <f t="shared" si="2"/>
        <v>41.58</v>
      </c>
      <c r="R60" s="18">
        <v>12.6</v>
      </c>
      <c r="S60" s="18">
        <f t="shared" si="0"/>
        <v>41.58</v>
      </c>
      <c r="T60" s="22">
        <v>12.6</v>
      </c>
      <c r="U60" s="21" t="s">
        <v>43</v>
      </c>
      <c r="V60" s="21" t="s">
        <v>43</v>
      </c>
      <c r="W60" s="19">
        <v>27.845050000000001</v>
      </c>
      <c r="X60" s="19">
        <v>-115.14556</v>
      </c>
      <c r="Y60" s="22" t="s">
        <v>43</v>
      </c>
      <c r="Z60" s="23" t="s">
        <v>43</v>
      </c>
      <c r="AA60" s="21" t="s">
        <v>43</v>
      </c>
      <c r="AB60" s="14" t="s">
        <v>44</v>
      </c>
      <c r="AC60" s="21" t="s">
        <v>43</v>
      </c>
      <c r="AD60" s="17">
        <v>11</v>
      </c>
      <c r="AE60" s="17">
        <v>1</v>
      </c>
      <c r="AF60" s="21" t="s">
        <v>43</v>
      </c>
      <c r="AG60" s="14">
        <v>120</v>
      </c>
      <c r="AI60" s="70">
        <f t="shared" si="3"/>
        <v>8.9559999999999995</v>
      </c>
      <c r="AJ60" s="71" t="s">
        <v>369</v>
      </c>
      <c r="AK60" s="72">
        <f t="shared" si="4"/>
        <v>0.69715856935839871</v>
      </c>
      <c r="AL60" s="73">
        <f t="shared" si="5"/>
        <v>0.69715856935839871</v>
      </c>
    </row>
    <row r="61" spans="1:38" s="20" customFormat="1" hidden="1">
      <c r="A61" s="14" t="s">
        <v>39</v>
      </c>
      <c r="B61" s="14" t="s">
        <v>40</v>
      </c>
      <c r="C61" s="31">
        <v>38947</v>
      </c>
      <c r="D61" s="15">
        <v>2006</v>
      </c>
      <c r="E61" s="16">
        <v>0.44097222222222227</v>
      </c>
      <c r="F61" s="16">
        <v>0.4777777777777778</v>
      </c>
      <c r="G61" s="16">
        <v>3.6805555555555536E-2</v>
      </c>
      <c r="H61" s="21">
        <v>2</v>
      </c>
      <c r="I61" s="17">
        <v>1</v>
      </c>
      <c r="J61" s="17">
        <v>1</v>
      </c>
      <c r="K61" s="17">
        <v>1</v>
      </c>
      <c r="L61" s="14" t="s">
        <v>41</v>
      </c>
      <c r="M61" s="14" t="s">
        <v>42</v>
      </c>
      <c r="N61" s="14">
        <v>2</v>
      </c>
      <c r="O61" s="18">
        <f t="shared" si="1"/>
        <v>41.581425600000003</v>
      </c>
      <c r="P61" s="18">
        <v>12.600432000000001</v>
      </c>
      <c r="Q61" s="18">
        <f t="shared" si="2"/>
        <v>41.58</v>
      </c>
      <c r="R61" s="18">
        <v>12.6</v>
      </c>
      <c r="S61" s="18">
        <f t="shared" si="0"/>
        <v>41.58</v>
      </c>
      <c r="T61" s="22">
        <v>12.6</v>
      </c>
      <c r="U61" s="21" t="s">
        <v>43</v>
      </c>
      <c r="V61" s="21" t="s">
        <v>43</v>
      </c>
      <c r="W61" s="19">
        <v>27.845050000000001</v>
      </c>
      <c r="X61" s="19">
        <v>-115.14556</v>
      </c>
      <c r="Y61" s="22" t="s">
        <v>43</v>
      </c>
      <c r="Z61" s="23" t="s">
        <v>43</v>
      </c>
      <c r="AA61" s="21" t="s">
        <v>43</v>
      </c>
      <c r="AB61" s="14" t="s">
        <v>44</v>
      </c>
      <c r="AC61" s="21" t="s">
        <v>43</v>
      </c>
      <c r="AD61" s="17">
        <v>11</v>
      </c>
      <c r="AE61" s="17">
        <v>1</v>
      </c>
      <c r="AF61" s="21" t="s">
        <v>43</v>
      </c>
      <c r="AG61" s="14">
        <v>120</v>
      </c>
      <c r="AI61" s="70">
        <f t="shared" si="3"/>
        <v>8.9559999999999995</v>
      </c>
      <c r="AJ61" s="71" t="s">
        <v>369</v>
      </c>
      <c r="AK61" s="72">
        <f t="shared" si="4"/>
        <v>0.69715856935839871</v>
      </c>
      <c r="AL61" s="73">
        <f t="shared" si="5"/>
        <v>0.69715856935839871</v>
      </c>
    </row>
    <row r="62" spans="1:38" s="20" customFormat="1" hidden="1">
      <c r="A62" s="14" t="s">
        <v>39</v>
      </c>
      <c r="B62" s="14" t="s">
        <v>40</v>
      </c>
      <c r="C62" s="31">
        <v>38947</v>
      </c>
      <c r="D62" s="15">
        <v>2006</v>
      </c>
      <c r="E62" s="16">
        <v>0.44097222222222227</v>
      </c>
      <c r="F62" s="16">
        <v>0.4777777777777778</v>
      </c>
      <c r="G62" s="16">
        <v>3.6805555555555536E-2</v>
      </c>
      <c r="H62" s="21">
        <v>2</v>
      </c>
      <c r="I62" s="17">
        <v>1</v>
      </c>
      <c r="J62" s="17">
        <v>1</v>
      </c>
      <c r="K62" s="17">
        <v>1</v>
      </c>
      <c r="L62" s="14" t="s">
        <v>41</v>
      </c>
      <c r="M62" s="14" t="s">
        <v>42</v>
      </c>
      <c r="N62" s="14">
        <v>2</v>
      </c>
      <c r="O62" s="18">
        <f t="shared" si="1"/>
        <v>41.581425600000003</v>
      </c>
      <c r="P62" s="18">
        <v>12.600432000000001</v>
      </c>
      <c r="Q62" s="18">
        <f t="shared" si="2"/>
        <v>41.58</v>
      </c>
      <c r="R62" s="18">
        <v>12.6</v>
      </c>
      <c r="S62" s="18">
        <f t="shared" si="0"/>
        <v>41.58</v>
      </c>
      <c r="T62" s="22">
        <v>12.6</v>
      </c>
      <c r="U62" s="21" t="s">
        <v>43</v>
      </c>
      <c r="V62" s="21" t="s">
        <v>43</v>
      </c>
      <c r="W62" s="19">
        <v>27.845050000000001</v>
      </c>
      <c r="X62" s="19">
        <v>-115.14556</v>
      </c>
      <c r="Y62" s="22" t="s">
        <v>43</v>
      </c>
      <c r="Z62" s="23" t="s">
        <v>43</v>
      </c>
      <c r="AA62" s="21" t="s">
        <v>43</v>
      </c>
      <c r="AB62" s="14" t="s">
        <v>44</v>
      </c>
      <c r="AC62" s="21" t="s">
        <v>43</v>
      </c>
      <c r="AD62" s="17">
        <v>11</v>
      </c>
      <c r="AE62" s="17">
        <v>1</v>
      </c>
      <c r="AF62" s="21" t="s">
        <v>43</v>
      </c>
      <c r="AG62" s="14">
        <v>120</v>
      </c>
      <c r="AI62" s="70">
        <f t="shared" si="3"/>
        <v>8.9559999999999995</v>
      </c>
      <c r="AJ62" s="71" t="s">
        <v>369</v>
      </c>
      <c r="AK62" s="72">
        <f t="shared" si="4"/>
        <v>0.69715856935839871</v>
      </c>
      <c r="AL62" s="73">
        <f t="shared" si="5"/>
        <v>0.69715856935839871</v>
      </c>
    </row>
    <row r="63" spans="1:38" s="20" customFormat="1" hidden="1">
      <c r="A63" s="14" t="s">
        <v>39</v>
      </c>
      <c r="B63" s="14" t="s">
        <v>40</v>
      </c>
      <c r="C63" s="31">
        <v>38947</v>
      </c>
      <c r="D63" s="15">
        <v>2006</v>
      </c>
      <c r="E63" s="16">
        <v>0.44097222222222227</v>
      </c>
      <c r="F63" s="16">
        <v>0.4777777777777778</v>
      </c>
      <c r="G63" s="16">
        <v>3.6805555555555536E-2</v>
      </c>
      <c r="H63" s="21">
        <v>2</v>
      </c>
      <c r="I63" s="17">
        <v>1</v>
      </c>
      <c r="J63" s="17">
        <v>1</v>
      </c>
      <c r="K63" s="17">
        <v>1</v>
      </c>
      <c r="L63" s="14" t="s">
        <v>41</v>
      </c>
      <c r="M63" s="14" t="s">
        <v>42</v>
      </c>
      <c r="N63" s="14">
        <v>2</v>
      </c>
      <c r="O63" s="18">
        <f t="shared" si="1"/>
        <v>41.581425600000003</v>
      </c>
      <c r="P63" s="18">
        <v>12.600432000000001</v>
      </c>
      <c r="Q63" s="18">
        <f t="shared" si="2"/>
        <v>41.58</v>
      </c>
      <c r="R63" s="18">
        <v>12.6</v>
      </c>
      <c r="S63" s="18">
        <f t="shared" si="0"/>
        <v>41.58</v>
      </c>
      <c r="T63" s="22">
        <v>12.6</v>
      </c>
      <c r="U63" s="21" t="s">
        <v>43</v>
      </c>
      <c r="V63" s="21" t="s">
        <v>43</v>
      </c>
      <c r="W63" s="19">
        <v>27.845050000000001</v>
      </c>
      <c r="X63" s="19">
        <v>-115.14556</v>
      </c>
      <c r="Y63" s="22" t="s">
        <v>43</v>
      </c>
      <c r="Z63" s="23" t="s">
        <v>43</v>
      </c>
      <c r="AA63" s="21" t="s">
        <v>43</v>
      </c>
      <c r="AB63" s="14" t="s">
        <v>44</v>
      </c>
      <c r="AC63" s="21" t="s">
        <v>43</v>
      </c>
      <c r="AD63" s="17">
        <v>11</v>
      </c>
      <c r="AE63" s="17">
        <v>1</v>
      </c>
      <c r="AF63" s="21" t="s">
        <v>43</v>
      </c>
      <c r="AG63" s="14">
        <v>120</v>
      </c>
      <c r="AI63" s="70">
        <f t="shared" si="3"/>
        <v>8.9559999999999995</v>
      </c>
      <c r="AJ63" s="71" t="s">
        <v>369</v>
      </c>
      <c r="AK63" s="72">
        <f t="shared" si="4"/>
        <v>0.69715856935839871</v>
      </c>
      <c r="AL63" s="73">
        <f t="shared" si="5"/>
        <v>0.69715856935839871</v>
      </c>
    </row>
    <row r="64" spans="1:38" s="20" customFormat="1" hidden="1">
      <c r="A64" s="14" t="s">
        <v>39</v>
      </c>
      <c r="B64" s="14" t="s">
        <v>40</v>
      </c>
      <c r="C64" s="31">
        <v>38947</v>
      </c>
      <c r="D64" s="15">
        <v>2006</v>
      </c>
      <c r="E64" s="16">
        <v>0.44097222222222227</v>
      </c>
      <c r="F64" s="16">
        <v>0.4777777777777778</v>
      </c>
      <c r="G64" s="16">
        <v>3.6805555555555536E-2</v>
      </c>
      <c r="H64" s="21">
        <v>2</v>
      </c>
      <c r="I64" s="17">
        <v>1</v>
      </c>
      <c r="J64" s="17">
        <v>1</v>
      </c>
      <c r="K64" s="17">
        <v>1</v>
      </c>
      <c r="L64" s="14" t="s">
        <v>41</v>
      </c>
      <c r="M64" s="14" t="s">
        <v>42</v>
      </c>
      <c r="N64" s="14">
        <v>2</v>
      </c>
      <c r="O64" s="18">
        <f t="shared" si="1"/>
        <v>41.581425600000003</v>
      </c>
      <c r="P64" s="18">
        <v>12.600432000000001</v>
      </c>
      <c r="Q64" s="18">
        <f t="shared" si="2"/>
        <v>41.58</v>
      </c>
      <c r="R64" s="18">
        <v>12.6</v>
      </c>
      <c r="S64" s="18">
        <f t="shared" si="0"/>
        <v>41.58</v>
      </c>
      <c r="T64" s="22">
        <v>12.6</v>
      </c>
      <c r="U64" s="21" t="s">
        <v>43</v>
      </c>
      <c r="V64" s="21" t="s">
        <v>43</v>
      </c>
      <c r="W64" s="19">
        <v>27.845050000000001</v>
      </c>
      <c r="X64" s="19">
        <v>-115.14556</v>
      </c>
      <c r="Y64" s="22" t="s">
        <v>43</v>
      </c>
      <c r="Z64" s="23" t="s">
        <v>43</v>
      </c>
      <c r="AA64" s="21" t="s">
        <v>43</v>
      </c>
      <c r="AB64" s="14" t="s">
        <v>44</v>
      </c>
      <c r="AC64" s="21" t="s">
        <v>43</v>
      </c>
      <c r="AD64" s="17">
        <v>11</v>
      </c>
      <c r="AE64" s="17">
        <v>1</v>
      </c>
      <c r="AF64" s="21" t="s">
        <v>43</v>
      </c>
      <c r="AG64" s="14">
        <v>120</v>
      </c>
      <c r="AI64" s="70">
        <f t="shared" si="3"/>
        <v>8.9559999999999995</v>
      </c>
      <c r="AJ64" s="71" t="s">
        <v>369</v>
      </c>
      <c r="AK64" s="72">
        <f t="shared" si="4"/>
        <v>0.69715856935839871</v>
      </c>
      <c r="AL64" s="73">
        <f t="shared" si="5"/>
        <v>0.69715856935839871</v>
      </c>
    </row>
    <row r="65" spans="1:38" s="20" customFormat="1" hidden="1">
      <c r="A65" s="14" t="s">
        <v>39</v>
      </c>
      <c r="B65" s="14" t="s">
        <v>40</v>
      </c>
      <c r="C65" s="31">
        <v>38947</v>
      </c>
      <c r="D65" s="15">
        <v>2006</v>
      </c>
      <c r="E65" s="16">
        <v>0.44097222222222227</v>
      </c>
      <c r="F65" s="16">
        <v>0.4777777777777778</v>
      </c>
      <c r="G65" s="16">
        <v>3.6805555555555536E-2</v>
      </c>
      <c r="H65" s="21">
        <v>2</v>
      </c>
      <c r="I65" s="17">
        <v>1</v>
      </c>
      <c r="J65" s="17">
        <v>1</v>
      </c>
      <c r="K65" s="17">
        <v>1</v>
      </c>
      <c r="L65" s="14" t="s">
        <v>41</v>
      </c>
      <c r="M65" s="14" t="s">
        <v>42</v>
      </c>
      <c r="N65" s="14">
        <v>2</v>
      </c>
      <c r="O65" s="18">
        <f t="shared" si="1"/>
        <v>41.581425600000003</v>
      </c>
      <c r="P65" s="18">
        <v>12.600432000000001</v>
      </c>
      <c r="Q65" s="18">
        <f t="shared" si="2"/>
        <v>41.58</v>
      </c>
      <c r="R65" s="18">
        <v>12.6</v>
      </c>
      <c r="S65" s="18">
        <f t="shared" si="0"/>
        <v>41.58</v>
      </c>
      <c r="T65" s="22">
        <v>12.6</v>
      </c>
      <c r="U65" s="21" t="s">
        <v>43</v>
      </c>
      <c r="V65" s="21" t="s">
        <v>43</v>
      </c>
      <c r="W65" s="19">
        <v>27.845050000000001</v>
      </c>
      <c r="X65" s="19">
        <v>-115.14556</v>
      </c>
      <c r="Y65" s="22" t="s">
        <v>43</v>
      </c>
      <c r="Z65" s="23" t="s">
        <v>43</v>
      </c>
      <c r="AA65" s="21" t="s">
        <v>43</v>
      </c>
      <c r="AB65" s="14" t="s">
        <v>44</v>
      </c>
      <c r="AC65" s="21" t="s">
        <v>43</v>
      </c>
      <c r="AD65" s="17">
        <v>11</v>
      </c>
      <c r="AE65" s="17">
        <v>1</v>
      </c>
      <c r="AF65" s="21" t="s">
        <v>43</v>
      </c>
      <c r="AG65" s="14">
        <v>120</v>
      </c>
      <c r="AI65" s="70">
        <f t="shared" si="3"/>
        <v>8.9559999999999995</v>
      </c>
      <c r="AJ65" s="71" t="s">
        <v>369</v>
      </c>
      <c r="AK65" s="72">
        <f t="shared" si="4"/>
        <v>0.69715856935839871</v>
      </c>
      <c r="AL65" s="73">
        <f t="shared" si="5"/>
        <v>0.69715856935839871</v>
      </c>
    </row>
    <row r="66" spans="1:38" s="20" customFormat="1" hidden="1">
      <c r="A66" s="14" t="s">
        <v>39</v>
      </c>
      <c r="B66" s="14" t="s">
        <v>40</v>
      </c>
      <c r="C66" s="31">
        <v>38947</v>
      </c>
      <c r="D66" s="15">
        <v>2006</v>
      </c>
      <c r="E66" s="16">
        <v>0.44097222222222227</v>
      </c>
      <c r="F66" s="16">
        <v>0.4777777777777778</v>
      </c>
      <c r="G66" s="16">
        <v>3.6805555555555536E-2</v>
      </c>
      <c r="H66" s="21">
        <v>2</v>
      </c>
      <c r="I66" s="17">
        <v>1</v>
      </c>
      <c r="J66" s="17">
        <v>1</v>
      </c>
      <c r="K66" s="17">
        <v>1</v>
      </c>
      <c r="L66" s="14" t="s">
        <v>41</v>
      </c>
      <c r="M66" s="14" t="s">
        <v>42</v>
      </c>
      <c r="N66" s="14">
        <v>2</v>
      </c>
      <c r="O66" s="18">
        <f t="shared" si="1"/>
        <v>41.581425600000003</v>
      </c>
      <c r="P66" s="18">
        <v>12.600432000000001</v>
      </c>
      <c r="Q66" s="18">
        <f t="shared" si="2"/>
        <v>41.58</v>
      </c>
      <c r="R66" s="18">
        <v>12.6</v>
      </c>
      <c r="S66" s="18">
        <f t="shared" ref="S66:S129" si="6">T66*3.3</f>
        <v>41.58</v>
      </c>
      <c r="T66" s="22">
        <v>12.6</v>
      </c>
      <c r="U66" s="21" t="s">
        <v>43</v>
      </c>
      <c r="V66" s="21" t="s">
        <v>43</v>
      </c>
      <c r="W66" s="19">
        <v>27.845050000000001</v>
      </c>
      <c r="X66" s="19">
        <v>-115.14556</v>
      </c>
      <c r="Y66" s="22" t="s">
        <v>43</v>
      </c>
      <c r="Z66" s="23" t="s">
        <v>43</v>
      </c>
      <c r="AA66" s="21" t="s">
        <v>43</v>
      </c>
      <c r="AB66" s="14" t="s">
        <v>44</v>
      </c>
      <c r="AC66" s="21" t="s">
        <v>43</v>
      </c>
      <c r="AD66" s="17">
        <v>11</v>
      </c>
      <c r="AE66" s="17">
        <v>1</v>
      </c>
      <c r="AF66" s="21" t="s">
        <v>43</v>
      </c>
      <c r="AG66" s="14">
        <v>120</v>
      </c>
      <c r="AI66" s="70">
        <f t="shared" si="3"/>
        <v>8.9559999999999995</v>
      </c>
      <c r="AJ66" s="71" t="s">
        <v>369</v>
      </c>
      <c r="AK66" s="72">
        <f t="shared" si="4"/>
        <v>0.69715856935839871</v>
      </c>
      <c r="AL66" s="73">
        <f t="shared" si="5"/>
        <v>0.69715856935839871</v>
      </c>
    </row>
    <row r="67" spans="1:38" s="20" customFormat="1" hidden="1">
      <c r="A67" s="14" t="s">
        <v>39</v>
      </c>
      <c r="B67" s="14" t="s">
        <v>40</v>
      </c>
      <c r="C67" s="31">
        <v>38947</v>
      </c>
      <c r="D67" s="15">
        <v>2006</v>
      </c>
      <c r="E67" s="16">
        <v>0.44097222222222227</v>
      </c>
      <c r="F67" s="16">
        <v>0.4777777777777778</v>
      </c>
      <c r="G67" s="16">
        <v>3.6805555555555536E-2</v>
      </c>
      <c r="H67" s="21">
        <v>2</v>
      </c>
      <c r="I67" s="17">
        <v>1</v>
      </c>
      <c r="J67" s="17">
        <v>1</v>
      </c>
      <c r="K67" s="17">
        <v>1</v>
      </c>
      <c r="L67" s="14" t="s">
        <v>41</v>
      </c>
      <c r="M67" s="14" t="s">
        <v>42</v>
      </c>
      <c r="N67" s="14">
        <v>2</v>
      </c>
      <c r="O67" s="18">
        <f t="shared" ref="O67:O130" si="7">P67*3.3</f>
        <v>41.581425600000003</v>
      </c>
      <c r="P67" s="18">
        <v>12.600432000000001</v>
      </c>
      <c r="Q67" s="18">
        <f t="shared" ref="Q67:Q130" si="8">R67*3.3</f>
        <v>41.58</v>
      </c>
      <c r="R67" s="18">
        <v>12.6</v>
      </c>
      <c r="S67" s="18">
        <f t="shared" si="6"/>
        <v>41.58</v>
      </c>
      <c r="T67" s="22">
        <v>12.6</v>
      </c>
      <c r="U67" s="21" t="s">
        <v>43</v>
      </c>
      <c r="V67" s="21" t="s">
        <v>43</v>
      </c>
      <c r="W67" s="19">
        <v>27.845050000000001</v>
      </c>
      <c r="X67" s="19">
        <v>-115.14556</v>
      </c>
      <c r="Y67" s="22" t="s">
        <v>43</v>
      </c>
      <c r="Z67" s="23" t="s">
        <v>43</v>
      </c>
      <c r="AA67" s="21" t="s">
        <v>43</v>
      </c>
      <c r="AB67" s="14" t="s">
        <v>44</v>
      </c>
      <c r="AC67" s="21" t="s">
        <v>43</v>
      </c>
      <c r="AD67" s="17">
        <v>11</v>
      </c>
      <c r="AE67" s="17">
        <v>1</v>
      </c>
      <c r="AF67" s="21" t="s">
        <v>43</v>
      </c>
      <c r="AG67" s="14">
        <v>120</v>
      </c>
      <c r="AI67" s="70">
        <f t="shared" ref="AI67:AI130" si="9">(0.709*AD67)+1.157</f>
        <v>8.9559999999999995</v>
      </c>
      <c r="AJ67" s="71" t="s">
        <v>369</v>
      </c>
      <c r="AK67" s="72">
        <f t="shared" ref="AK67:AK130" si="10">((POWER(AI67*10,2.19))*0.037)/1000</f>
        <v>0.69715856935839871</v>
      </c>
      <c r="AL67" s="73">
        <f t="shared" ref="AL67:AL130" si="11">((POWER(AI67*10,2.19))*0.037)/1000</f>
        <v>0.69715856935839871</v>
      </c>
    </row>
    <row r="68" spans="1:38" s="20" customFormat="1" hidden="1">
      <c r="A68" s="14" t="s">
        <v>39</v>
      </c>
      <c r="B68" s="14" t="s">
        <v>40</v>
      </c>
      <c r="C68" s="31">
        <v>38947</v>
      </c>
      <c r="D68" s="15">
        <v>2006</v>
      </c>
      <c r="E68" s="16">
        <v>0.44097222222222227</v>
      </c>
      <c r="F68" s="16">
        <v>0.4777777777777778</v>
      </c>
      <c r="G68" s="16">
        <v>3.6805555555555536E-2</v>
      </c>
      <c r="H68" s="21">
        <v>2</v>
      </c>
      <c r="I68" s="17">
        <v>1</v>
      </c>
      <c r="J68" s="17">
        <v>1</v>
      </c>
      <c r="K68" s="17">
        <v>1</v>
      </c>
      <c r="L68" s="14" t="s">
        <v>41</v>
      </c>
      <c r="M68" s="14" t="s">
        <v>42</v>
      </c>
      <c r="N68" s="14">
        <v>2</v>
      </c>
      <c r="O68" s="18">
        <f t="shared" si="7"/>
        <v>41.581425600000003</v>
      </c>
      <c r="P68" s="18">
        <v>12.600432000000001</v>
      </c>
      <c r="Q68" s="18">
        <f t="shared" si="8"/>
        <v>41.58</v>
      </c>
      <c r="R68" s="18">
        <v>12.6</v>
      </c>
      <c r="S68" s="18">
        <f t="shared" si="6"/>
        <v>41.58</v>
      </c>
      <c r="T68" s="22">
        <v>12.6</v>
      </c>
      <c r="U68" s="21" t="s">
        <v>43</v>
      </c>
      <c r="V68" s="21" t="s">
        <v>43</v>
      </c>
      <c r="W68" s="19">
        <v>27.845050000000001</v>
      </c>
      <c r="X68" s="19">
        <v>-115.14556</v>
      </c>
      <c r="Y68" s="22" t="s">
        <v>43</v>
      </c>
      <c r="Z68" s="23" t="s">
        <v>43</v>
      </c>
      <c r="AA68" s="21" t="s">
        <v>43</v>
      </c>
      <c r="AB68" s="14" t="s">
        <v>44</v>
      </c>
      <c r="AC68" s="21" t="s">
        <v>43</v>
      </c>
      <c r="AD68" s="17">
        <v>11</v>
      </c>
      <c r="AE68" s="17">
        <v>1</v>
      </c>
      <c r="AF68" s="21" t="s">
        <v>43</v>
      </c>
      <c r="AG68" s="14">
        <v>120</v>
      </c>
      <c r="AI68" s="70">
        <f t="shared" si="9"/>
        <v>8.9559999999999995</v>
      </c>
      <c r="AJ68" s="71" t="s">
        <v>369</v>
      </c>
      <c r="AK68" s="72">
        <f t="shared" si="10"/>
        <v>0.69715856935839871</v>
      </c>
      <c r="AL68" s="73">
        <f t="shared" si="11"/>
        <v>0.69715856935839871</v>
      </c>
    </row>
    <row r="69" spans="1:38" s="20" customFormat="1" hidden="1">
      <c r="A69" s="14" t="s">
        <v>39</v>
      </c>
      <c r="B69" s="14" t="s">
        <v>40</v>
      </c>
      <c r="C69" s="31">
        <v>38947</v>
      </c>
      <c r="D69" s="15">
        <v>2006</v>
      </c>
      <c r="E69" s="16">
        <v>0.44097222222222227</v>
      </c>
      <c r="F69" s="16">
        <v>0.4777777777777778</v>
      </c>
      <c r="G69" s="16">
        <v>3.6805555555555536E-2</v>
      </c>
      <c r="H69" s="21">
        <v>2</v>
      </c>
      <c r="I69" s="17">
        <v>1</v>
      </c>
      <c r="J69" s="17">
        <v>1</v>
      </c>
      <c r="K69" s="17">
        <v>1</v>
      </c>
      <c r="L69" s="14" t="s">
        <v>41</v>
      </c>
      <c r="M69" s="14" t="s">
        <v>42</v>
      </c>
      <c r="N69" s="14">
        <v>2</v>
      </c>
      <c r="O69" s="18">
        <f t="shared" si="7"/>
        <v>41.581425600000003</v>
      </c>
      <c r="P69" s="18">
        <v>12.600432000000001</v>
      </c>
      <c r="Q69" s="18">
        <f t="shared" si="8"/>
        <v>41.58</v>
      </c>
      <c r="R69" s="18">
        <v>12.6</v>
      </c>
      <c r="S69" s="18">
        <f t="shared" si="6"/>
        <v>41.58</v>
      </c>
      <c r="T69" s="22">
        <v>12.6</v>
      </c>
      <c r="U69" s="21" t="s">
        <v>43</v>
      </c>
      <c r="V69" s="21" t="s">
        <v>43</v>
      </c>
      <c r="W69" s="19">
        <v>27.845050000000001</v>
      </c>
      <c r="X69" s="19">
        <v>-115.14556</v>
      </c>
      <c r="Y69" s="22" t="s">
        <v>43</v>
      </c>
      <c r="Z69" s="23" t="s">
        <v>43</v>
      </c>
      <c r="AA69" s="21" t="s">
        <v>43</v>
      </c>
      <c r="AB69" s="14" t="s">
        <v>44</v>
      </c>
      <c r="AC69" s="21" t="s">
        <v>43</v>
      </c>
      <c r="AD69" s="17">
        <v>11</v>
      </c>
      <c r="AE69" s="17">
        <v>1</v>
      </c>
      <c r="AF69" s="21" t="s">
        <v>43</v>
      </c>
      <c r="AG69" s="14">
        <v>120</v>
      </c>
      <c r="AI69" s="70">
        <f t="shared" si="9"/>
        <v>8.9559999999999995</v>
      </c>
      <c r="AJ69" s="71" t="s">
        <v>369</v>
      </c>
      <c r="AK69" s="72">
        <f t="shared" si="10"/>
        <v>0.69715856935839871</v>
      </c>
      <c r="AL69" s="73">
        <f t="shared" si="11"/>
        <v>0.69715856935839871</v>
      </c>
    </row>
    <row r="70" spans="1:38" s="20" customFormat="1" hidden="1">
      <c r="A70" s="14" t="s">
        <v>39</v>
      </c>
      <c r="B70" s="14" t="s">
        <v>40</v>
      </c>
      <c r="C70" s="31">
        <v>38947</v>
      </c>
      <c r="D70" s="15">
        <v>2006</v>
      </c>
      <c r="E70" s="16">
        <v>0.44097222222222227</v>
      </c>
      <c r="F70" s="16">
        <v>0.4777777777777778</v>
      </c>
      <c r="G70" s="16">
        <v>3.6805555555555536E-2</v>
      </c>
      <c r="H70" s="21">
        <v>2</v>
      </c>
      <c r="I70" s="17">
        <v>1</v>
      </c>
      <c r="J70" s="17">
        <v>1</v>
      </c>
      <c r="K70" s="17">
        <v>1</v>
      </c>
      <c r="L70" s="14" t="s">
        <v>41</v>
      </c>
      <c r="M70" s="14" t="s">
        <v>42</v>
      </c>
      <c r="N70" s="14">
        <v>2</v>
      </c>
      <c r="O70" s="18">
        <f t="shared" si="7"/>
        <v>41.581425600000003</v>
      </c>
      <c r="P70" s="18">
        <v>12.600432000000001</v>
      </c>
      <c r="Q70" s="18">
        <f t="shared" si="8"/>
        <v>41.58</v>
      </c>
      <c r="R70" s="18">
        <v>12.6</v>
      </c>
      <c r="S70" s="18">
        <f t="shared" si="6"/>
        <v>41.58</v>
      </c>
      <c r="T70" s="22">
        <v>12.6</v>
      </c>
      <c r="U70" s="21" t="s">
        <v>43</v>
      </c>
      <c r="V70" s="21" t="s">
        <v>43</v>
      </c>
      <c r="W70" s="19">
        <v>27.845050000000001</v>
      </c>
      <c r="X70" s="19">
        <v>-115.14556</v>
      </c>
      <c r="Y70" s="22" t="s">
        <v>43</v>
      </c>
      <c r="Z70" s="23" t="s">
        <v>43</v>
      </c>
      <c r="AA70" s="21" t="s">
        <v>43</v>
      </c>
      <c r="AB70" s="14" t="s">
        <v>44</v>
      </c>
      <c r="AC70" s="21" t="s">
        <v>43</v>
      </c>
      <c r="AD70" s="17">
        <v>11</v>
      </c>
      <c r="AE70" s="17">
        <v>1</v>
      </c>
      <c r="AF70" s="21" t="s">
        <v>43</v>
      </c>
      <c r="AG70" s="14">
        <v>120</v>
      </c>
      <c r="AI70" s="70">
        <f t="shared" si="9"/>
        <v>8.9559999999999995</v>
      </c>
      <c r="AJ70" s="71" t="s">
        <v>369</v>
      </c>
      <c r="AK70" s="72">
        <f t="shared" si="10"/>
        <v>0.69715856935839871</v>
      </c>
      <c r="AL70" s="73">
        <f t="shared" si="11"/>
        <v>0.69715856935839871</v>
      </c>
    </row>
    <row r="71" spans="1:38" s="20" customFormat="1" hidden="1">
      <c r="A71" s="14" t="s">
        <v>39</v>
      </c>
      <c r="B71" s="14" t="s">
        <v>40</v>
      </c>
      <c r="C71" s="31">
        <v>38947</v>
      </c>
      <c r="D71" s="15">
        <v>2006</v>
      </c>
      <c r="E71" s="16">
        <v>0.44097222222222227</v>
      </c>
      <c r="F71" s="16">
        <v>0.4777777777777778</v>
      </c>
      <c r="G71" s="16">
        <v>3.6805555555555536E-2</v>
      </c>
      <c r="H71" s="21">
        <v>2</v>
      </c>
      <c r="I71" s="17">
        <v>1</v>
      </c>
      <c r="J71" s="17">
        <v>1</v>
      </c>
      <c r="K71" s="17">
        <v>1</v>
      </c>
      <c r="L71" s="14" t="s">
        <v>41</v>
      </c>
      <c r="M71" s="14" t="s">
        <v>42</v>
      </c>
      <c r="N71" s="14">
        <v>2</v>
      </c>
      <c r="O71" s="18">
        <f t="shared" si="7"/>
        <v>41.581425600000003</v>
      </c>
      <c r="P71" s="18">
        <v>12.600432000000001</v>
      </c>
      <c r="Q71" s="18">
        <f t="shared" si="8"/>
        <v>41.58</v>
      </c>
      <c r="R71" s="18">
        <v>12.6</v>
      </c>
      <c r="S71" s="18">
        <f t="shared" si="6"/>
        <v>41.58</v>
      </c>
      <c r="T71" s="22">
        <v>12.6</v>
      </c>
      <c r="U71" s="21" t="s">
        <v>43</v>
      </c>
      <c r="V71" s="21" t="s">
        <v>43</v>
      </c>
      <c r="W71" s="19">
        <v>27.845050000000001</v>
      </c>
      <c r="X71" s="19">
        <v>-115.14556</v>
      </c>
      <c r="Y71" s="22" t="s">
        <v>43</v>
      </c>
      <c r="Z71" s="23" t="s">
        <v>43</v>
      </c>
      <c r="AA71" s="21" t="s">
        <v>43</v>
      </c>
      <c r="AB71" s="14" t="s">
        <v>44</v>
      </c>
      <c r="AC71" s="21" t="s">
        <v>43</v>
      </c>
      <c r="AD71" s="17">
        <v>11</v>
      </c>
      <c r="AE71" s="17">
        <v>1</v>
      </c>
      <c r="AF71" s="21" t="s">
        <v>43</v>
      </c>
      <c r="AG71" s="14">
        <v>120</v>
      </c>
      <c r="AI71" s="70">
        <f t="shared" si="9"/>
        <v>8.9559999999999995</v>
      </c>
      <c r="AJ71" s="71" t="s">
        <v>369</v>
      </c>
      <c r="AK71" s="72">
        <f t="shared" si="10"/>
        <v>0.69715856935839871</v>
      </c>
      <c r="AL71" s="73">
        <f t="shared" si="11"/>
        <v>0.69715856935839871</v>
      </c>
    </row>
    <row r="72" spans="1:38" s="20" customFormat="1" hidden="1">
      <c r="A72" s="14" t="s">
        <v>39</v>
      </c>
      <c r="B72" s="14" t="s">
        <v>40</v>
      </c>
      <c r="C72" s="31">
        <v>38947</v>
      </c>
      <c r="D72" s="15">
        <v>2006</v>
      </c>
      <c r="E72" s="16">
        <v>0.44097222222222227</v>
      </c>
      <c r="F72" s="16">
        <v>0.4777777777777778</v>
      </c>
      <c r="G72" s="16">
        <v>3.6805555555555536E-2</v>
      </c>
      <c r="H72" s="21">
        <v>2</v>
      </c>
      <c r="I72" s="17">
        <v>1</v>
      </c>
      <c r="J72" s="17">
        <v>1</v>
      </c>
      <c r="K72" s="17">
        <v>1</v>
      </c>
      <c r="L72" s="14" t="s">
        <v>41</v>
      </c>
      <c r="M72" s="14" t="s">
        <v>42</v>
      </c>
      <c r="N72" s="14">
        <v>2</v>
      </c>
      <c r="O72" s="18">
        <f t="shared" si="7"/>
        <v>41.581425600000003</v>
      </c>
      <c r="P72" s="18">
        <v>12.600432000000001</v>
      </c>
      <c r="Q72" s="18">
        <f t="shared" si="8"/>
        <v>41.58</v>
      </c>
      <c r="R72" s="18">
        <v>12.6</v>
      </c>
      <c r="S72" s="18">
        <f t="shared" si="6"/>
        <v>41.58</v>
      </c>
      <c r="T72" s="22">
        <v>12.6</v>
      </c>
      <c r="U72" s="21" t="s">
        <v>43</v>
      </c>
      <c r="V72" s="21" t="s">
        <v>43</v>
      </c>
      <c r="W72" s="19">
        <v>27.845050000000001</v>
      </c>
      <c r="X72" s="19">
        <v>-115.14556</v>
      </c>
      <c r="Y72" s="22" t="s">
        <v>43</v>
      </c>
      <c r="Z72" s="23" t="s">
        <v>43</v>
      </c>
      <c r="AA72" s="21" t="s">
        <v>43</v>
      </c>
      <c r="AB72" s="14" t="s">
        <v>44</v>
      </c>
      <c r="AC72" s="21" t="s">
        <v>43</v>
      </c>
      <c r="AD72" s="17">
        <v>11</v>
      </c>
      <c r="AE72" s="17">
        <v>1</v>
      </c>
      <c r="AF72" s="21" t="s">
        <v>43</v>
      </c>
      <c r="AG72" s="14">
        <v>120</v>
      </c>
      <c r="AI72" s="70">
        <f t="shared" si="9"/>
        <v>8.9559999999999995</v>
      </c>
      <c r="AJ72" s="71" t="s">
        <v>369</v>
      </c>
      <c r="AK72" s="72">
        <f t="shared" si="10"/>
        <v>0.69715856935839871</v>
      </c>
      <c r="AL72" s="73">
        <f t="shared" si="11"/>
        <v>0.69715856935839871</v>
      </c>
    </row>
    <row r="73" spans="1:38" s="20" customFormat="1" hidden="1">
      <c r="A73" s="14" t="s">
        <v>39</v>
      </c>
      <c r="B73" s="14" t="s">
        <v>40</v>
      </c>
      <c r="C73" s="31">
        <v>38947</v>
      </c>
      <c r="D73" s="15">
        <v>2006</v>
      </c>
      <c r="E73" s="16">
        <v>0.44097222222222227</v>
      </c>
      <c r="F73" s="16">
        <v>0.4777777777777778</v>
      </c>
      <c r="G73" s="16">
        <v>3.6805555555555536E-2</v>
      </c>
      <c r="H73" s="21">
        <v>2</v>
      </c>
      <c r="I73" s="17">
        <v>1</v>
      </c>
      <c r="J73" s="17">
        <v>1</v>
      </c>
      <c r="K73" s="17">
        <v>1</v>
      </c>
      <c r="L73" s="14" t="s">
        <v>41</v>
      </c>
      <c r="M73" s="14" t="s">
        <v>42</v>
      </c>
      <c r="N73" s="14">
        <v>2</v>
      </c>
      <c r="O73" s="18">
        <f t="shared" si="7"/>
        <v>41.581425600000003</v>
      </c>
      <c r="P73" s="18">
        <v>12.600432000000001</v>
      </c>
      <c r="Q73" s="18">
        <f t="shared" si="8"/>
        <v>41.58</v>
      </c>
      <c r="R73" s="18">
        <v>12.6</v>
      </c>
      <c r="S73" s="18">
        <f t="shared" si="6"/>
        <v>41.58</v>
      </c>
      <c r="T73" s="22">
        <v>12.6</v>
      </c>
      <c r="U73" s="21" t="s">
        <v>43</v>
      </c>
      <c r="V73" s="21" t="s">
        <v>43</v>
      </c>
      <c r="W73" s="19">
        <v>27.845050000000001</v>
      </c>
      <c r="X73" s="19">
        <v>-115.14556</v>
      </c>
      <c r="Y73" s="22" t="s">
        <v>43</v>
      </c>
      <c r="Z73" s="23" t="s">
        <v>43</v>
      </c>
      <c r="AA73" s="21" t="s">
        <v>43</v>
      </c>
      <c r="AB73" s="14" t="s">
        <v>44</v>
      </c>
      <c r="AC73" s="21" t="s">
        <v>43</v>
      </c>
      <c r="AD73" s="17">
        <v>12</v>
      </c>
      <c r="AE73" s="17">
        <v>1</v>
      </c>
      <c r="AF73" s="21" t="s">
        <v>43</v>
      </c>
      <c r="AG73" s="14">
        <v>120</v>
      </c>
      <c r="AI73" s="70">
        <f t="shared" si="9"/>
        <v>9.6649999999999991</v>
      </c>
      <c r="AJ73" s="71" t="s">
        <v>369</v>
      </c>
      <c r="AK73" s="72">
        <f t="shared" si="10"/>
        <v>0.82374690124645178</v>
      </c>
      <c r="AL73" s="73">
        <f t="shared" si="11"/>
        <v>0.82374690124645178</v>
      </c>
    </row>
    <row r="74" spans="1:38" s="20" customFormat="1" hidden="1">
      <c r="A74" s="14" t="s">
        <v>39</v>
      </c>
      <c r="B74" s="14" t="s">
        <v>40</v>
      </c>
      <c r="C74" s="31">
        <v>38947</v>
      </c>
      <c r="D74" s="15">
        <v>2006</v>
      </c>
      <c r="E74" s="16">
        <v>0.44097222222222227</v>
      </c>
      <c r="F74" s="16">
        <v>0.4777777777777778</v>
      </c>
      <c r="G74" s="16">
        <v>3.6805555555555536E-2</v>
      </c>
      <c r="H74" s="21">
        <v>2</v>
      </c>
      <c r="I74" s="17">
        <v>1</v>
      </c>
      <c r="J74" s="17">
        <v>1</v>
      </c>
      <c r="K74" s="17">
        <v>1</v>
      </c>
      <c r="L74" s="14" t="s">
        <v>41</v>
      </c>
      <c r="M74" s="14" t="s">
        <v>42</v>
      </c>
      <c r="N74" s="14">
        <v>2</v>
      </c>
      <c r="O74" s="18">
        <f t="shared" si="7"/>
        <v>41.581425600000003</v>
      </c>
      <c r="P74" s="18">
        <v>12.600432000000001</v>
      </c>
      <c r="Q74" s="18">
        <f t="shared" si="8"/>
        <v>41.58</v>
      </c>
      <c r="R74" s="18">
        <v>12.6</v>
      </c>
      <c r="S74" s="18">
        <f t="shared" si="6"/>
        <v>41.58</v>
      </c>
      <c r="T74" s="22">
        <v>12.6</v>
      </c>
      <c r="U74" s="21" t="s">
        <v>43</v>
      </c>
      <c r="V74" s="21" t="s">
        <v>43</v>
      </c>
      <c r="W74" s="19">
        <v>27.845050000000001</v>
      </c>
      <c r="X74" s="19">
        <v>-115.14556</v>
      </c>
      <c r="Y74" s="22" t="s">
        <v>43</v>
      </c>
      <c r="Z74" s="23" t="s">
        <v>43</v>
      </c>
      <c r="AA74" s="21" t="s">
        <v>43</v>
      </c>
      <c r="AB74" s="14" t="s">
        <v>44</v>
      </c>
      <c r="AC74" s="21" t="s">
        <v>43</v>
      </c>
      <c r="AD74" s="17">
        <v>12</v>
      </c>
      <c r="AE74" s="17">
        <v>1</v>
      </c>
      <c r="AF74" s="21" t="s">
        <v>43</v>
      </c>
      <c r="AG74" s="14">
        <v>120</v>
      </c>
      <c r="AI74" s="70">
        <f t="shared" si="9"/>
        <v>9.6649999999999991</v>
      </c>
      <c r="AJ74" s="71" t="s">
        <v>369</v>
      </c>
      <c r="AK74" s="72">
        <f t="shared" si="10"/>
        <v>0.82374690124645178</v>
      </c>
      <c r="AL74" s="73">
        <f t="shared" si="11"/>
        <v>0.82374690124645178</v>
      </c>
    </row>
    <row r="75" spans="1:38" s="20" customFormat="1" hidden="1">
      <c r="A75" s="14" t="s">
        <v>39</v>
      </c>
      <c r="B75" s="14" t="s">
        <v>40</v>
      </c>
      <c r="C75" s="31">
        <v>38947</v>
      </c>
      <c r="D75" s="15">
        <v>2006</v>
      </c>
      <c r="E75" s="16">
        <v>0.44097222222222227</v>
      </c>
      <c r="F75" s="16">
        <v>0.4777777777777778</v>
      </c>
      <c r="G75" s="16">
        <v>3.6805555555555536E-2</v>
      </c>
      <c r="H75" s="21">
        <v>2</v>
      </c>
      <c r="I75" s="17">
        <v>1</v>
      </c>
      <c r="J75" s="17">
        <v>1</v>
      </c>
      <c r="K75" s="17">
        <v>1</v>
      </c>
      <c r="L75" s="14" t="s">
        <v>41</v>
      </c>
      <c r="M75" s="14" t="s">
        <v>42</v>
      </c>
      <c r="N75" s="14">
        <v>2</v>
      </c>
      <c r="O75" s="18">
        <f t="shared" si="7"/>
        <v>41.581425600000003</v>
      </c>
      <c r="P75" s="18">
        <v>12.600432000000001</v>
      </c>
      <c r="Q75" s="18">
        <f t="shared" si="8"/>
        <v>41.58</v>
      </c>
      <c r="R75" s="18">
        <v>12.6</v>
      </c>
      <c r="S75" s="18">
        <f t="shared" si="6"/>
        <v>41.58</v>
      </c>
      <c r="T75" s="22">
        <v>12.6</v>
      </c>
      <c r="U75" s="21" t="s">
        <v>43</v>
      </c>
      <c r="V75" s="21" t="s">
        <v>43</v>
      </c>
      <c r="W75" s="19">
        <v>27.845050000000001</v>
      </c>
      <c r="X75" s="19">
        <v>-115.14556</v>
      </c>
      <c r="Y75" s="22" t="s">
        <v>43</v>
      </c>
      <c r="Z75" s="23" t="s">
        <v>43</v>
      </c>
      <c r="AA75" s="21" t="s">
        <v>43</v>
      </c>
      <c r="AB75" s="14" t="s">
        <v>44</v>
      </c>
      <c r="AC75" s="21" t="s">
        <v>43</v>
      </c>
      <c r="AD75" s="17">
        <v>12</v>
      </c>
      <c r="AE75" s="17">
        <v>1</v>
      </c>
      <c r="AF75" s="21" t="s">
        <v>43</v>
      </c>
      <c r="AG75" s="14">
        <v>120</v>
      </c>
      <c r="AI75" s="70">
        <f t="shared" si="9"/>
        <v>9.6649999999999991</v>
      </c>
      <c r="AJ75" s="71" t="s">
        <v>369</v>
      </c>
      <c r="AK75" s="72">
        <f t="shared" si="10"/>
        <v>0.82374690124645178</v>
      </c>
      <c r="AL75" s="73">
        <f t="shared" si="11"/>
        <v>0.82374690124645178</v>
      </c>
    </row>
    <row r="76" spans="1:38" s="20" customFormat="1" hidden="1">
      <c r="A76" s="14" t="s">
        <v>39</v>
      </c>
      <c r="B76" s="14" t="s">
        <v>40</v>
      </c>
      <c r="C76" s="31">
        <v>38947</v>
      </c>
      <c r="D76" s="15">
        <v>2006</v>
      </c>
      <c r="E76" s="16">
        <v>0.44097222222222227</v>
      </c>
      <c r="F76" s="16">
        <v>0.4777777777777778</v>
      </c>
      <c r="G76" s="16">
        <v>3.6805555555555536E-2</v>
      </c>
      <c r="H76" s="21">
        <v>2</v>
      </c>
      <c r="I76" s="17">
        <v>1</v>
      </c>
      <c r="J76" s="17">
        <v>1</v>
      </c>
      <c r="K76" s="17">
        <v>1</v>
      </c>
      <c r="L76" s="14" t="s">
        <v>41</v>
      </c>
      <c r="M76" s="14" t="s">
        <v>42</v>
      </c>
      <c r="N76" s="14">
        <v>2</v>
      </c>
      <c r="O76" s="18">
        <f t="shared" si="7"/>
        <v>41.581425600000003</v>
      </c>
      <c r="P76" s="18">
        <v>12.600432000000001</v>
      </c>
      <c r="Q76" s="18">
        <f t="shared" si="8"/>
        <v>41.58</v>
      </c>
      <c r="R76" s="18">
        <v>12.6</v>
      </c>
      <c r="S76" s="18">
        <f t="shared" si="6"/>
        <v>41.58</v>
      </c>
      <c r="T76" s="22">
        <v>12.6</v>
      </c>
      <c r="U76" s="21" t="s">
        <v>43</v>
      </c>
      <c r="V76" s="21" t="s">
        <v>43</v>
      </c>
      <c r="W76" s="19">
        <v>27.845050000000001</v>
      </c>
      <c r="X76" s="19">
        <v>-115.14556</v>
      </c>
      <c r="Y76" s="22" t="s">
        <v>43</v>
      </c>
      <c r="Z76" s="23" t="s">
        <v>43</v>
      </c>
      <c r="AA76" s="21" t="s">
        <v>43</v>
      </c>
      <c r="AB76" s="14" t="s">
        <v>44</v>
      </c>
      <c r="AC76" s="21" t="s">
        <v>43</v>
      </c>
      <c r="AD76" s="17">
        <v>12</v>
      </c>
      <c r="AE76" s="17">
        <v>1</v>
      </c>
      <c r="AF76" s="21" t="s">
        <v>43</v>
      </c>
      <c r="AG76" s="14">
        <v>120</v>
      </c>
      <c r="AI76" s="70">
        <f t="shared" si="9"/>
        <v>9.6649999999999991</v>
      </c>
      <c r="AJ76" s="71" t="s">
        <v>369</v>
      </c>
      <c r="AK76" s="72">
        <f t="shared" si="10"/>
        <v>0.82374690124645178</v>
      </c>
      <c r="AL76" s="73">
        <f t="shared" si="11"/>
        <v>0.82374690124645178</v>
      </c>
    </row>
    <row r="77" spans="1:38" s="20" customFormat="1" hidden="1">
      <c r="A77" s="14" t="s">
        <v>39</v>
      </c>
      <c r="B77" s="14" t="s">
        <v>40</v>
      </c>
      <c r="C77" s="31">
        <v>38947</v>
      </c>
      <c r="D77" s="15">
        <v>2006</v>
      </c>
      <c r="E77" s="16">
        <v>0.44097222222222227</v>
      </c>
      <c r="F77" s="16">
        <v>0.4777777777777778</v>
      </c>
      <c r="G77" s="16">
        <v>3.6805555555555536E-2</v>
      </c>
      <c r="H77" s="21">
        <v>2</v>
      </c>
      <c r="I77" s="17">
        <v>1</v>
      </c>
      <c r="J77" s="17">
        <v>1</v>
      </c>
      <c r="K77" s="17">
        <v>1</v>
      </c>
      <c r="L77" s="14" t="s">
        <v>41</v>
      </c>
      <c r="M77" s="14" t="s">
        <v>42</v>
      </c>
      <c r="N77" s="14">
        <v>2</v>
      </c>
      <c r="O77" s="18">
        <f t="shared" si="7"/>
        <v>41.581425600000003</v>
      </c>
      <c r="P77" s="18">
        <v>12.600432000000001</v>
      </c>
      <c r="Q77" s="18">
        <f t="shared" si="8"/>
        <v>41.58</v>
      </c>
      <c r="R77" s="18">
        <v>12.6</v>
      </c>
      <c r="S77" s="18">
        <f t="shared" si="6"/>
        <v>41.58</v>
      </c>
      <c r="T77" s="22">
        <v>12.6</v>
      </c>
      <c r="U77" s="21" t="s">
        <v>43</v>
      </c>
      <c r="V77" s="21" t="s">
        <v>43</v>
      </c>
      <c r="W77" s="19">
        <v>27.845050000000001</v>
      </c>
      <c r="X77" s="19">
        <v>-115.14556</v>
      </c>
      <c r="Y77" s="22" t="s">
        <v>43</v>
      </c>
      <c r="Z77" s="23" t="s">
        <v>43</v>
      </c>
      <c r="AA77" s="21" t="s">
        <v>43</v>
      </c>
      <c r="AB77" s="14" t="s">
        <v>44</v>
      </c>
      <c r="AC77" s="21" t="s">
        <v>43</v>
      </c>
      <c r="AD77" s="17">
        <v>12</v>
      </c>
      <c r="AE77" s="17">
        <v>1</v>
      </c>
      <c r="AF77" s="21" t="s">
        <v>43</v>
      </c>
      <c r="AG77" s="14">
        <v>120</v>
      </c>
      <c r="AI77" s="70">
        <f t="shared" si="9"/>
        <v>9.6649999999999991</v>
      </c>
      <c r="AJ77" s="71" t="s">
        <v>369</v>
      </c>
      <c r="AK77" s="72">
        <f t="shared" si="10"/>
        <v>0.82374690124645178</v>
      </c>
      <c r="AL77" s="73">
        <f t="shared" si="11"/>
        <v>0.82374690124645178</v>
      </c>
    </row>
    <row r="78" spans="1:38" s="20" customFormat="1" hidden="1">
      <c r="A78" s="14" t="s">
        <v>39</v>
      </c>
      <c r="B78" s="14" t="s">
        <v>40</v>
      </c>
      <c r="C78" s="31">
        <v>38947</v>
      </c>
      <c r="D78" s="15">
        <v>2006</v>
      </c>
      <c r="E78" s="16">
        <v>0.44097222222222227</v>
      </c>
      <c r="F78" s="16">
        <v>0.4777777777777778</v>
      </c>
      <c r="G78" s="16">
        <v>3.6805555555555536E-2</v>
      </c>
      <c r="H78" s="21">
        <v>2</v>
      </c>
      <c r="I78" s="17">
        <v>1</v>
      </c>
      <c r="J78" s="17">
        <v>1</v>
      </c>
      <c r="K78" s="17">
        <v>1</v>
      </c>
      <c r="L78" s="14" t="s">
        <v>41</v>
      </c>
      <c r="M78" s="14" t="s">
        <v>42</v>
      </c>
      <c r="N78" s="14">
        <v>2</v>
      </c>
      <c r="O78" s="18">
        <f t="shared" si="7"/>
        <v>41.581425600000003</v>
      </c>
      <c r="P78" s="18">
        <v>12.600432000000001</v>
      </c>
      <c r="Q78" s="18">
        <f t="shared" si="8"/>
        <v>41.58</v>
      </c>
      <c r="R78" s="18">
        <v>12.6</v>
      </c>
      <c r="S78" s="18">
        <f t="shared" si="6"/>
        <v>41.58</v>
      </c>
      <c r="T78" s="22">
        <v>12.6</v>
      </c>
      <c r="U78" s="21" t="s">
        <v>43</v>
      </c>
      <c r="V78" s="21" t="s">
        <v>43</v>
      </c>
      <c r="W78" s="19">
        <v>27.845050000000001</v>
      </c>
      <c r="X78" s="19">
        <v>-115.14556</v>
      </c>
      <c r="Y78" s="22" t="s">
        <v>43</v>
      </c>
      <c r="Z78" s="23" t="s">
        <v>43</v>
      </c>
      <c r="AA78" s="21" t="s">
        <v>43</v>
      </c>
      <c r="AB78" s="14" t="s">
        <v>44</v>
      </c>
      <c r="AC78" s="21" t="s">
        <v>43</v>
      </c>
      <c r="AD78" s="17">
        <v>12</v>
      </c>
      <c r="AE78" s="17">
        <v>1</v>
      </c>
      <c r="AF78" s="21" t="s">
        <v>43</v>
      </c>
      <c r="AG78" s="14">
        <v>120</v>
      </c>
      <c r="AI78" s="70">
        <f t="shared" si="9"/>
        <v>9.6649999999999991</v>
      </c>
      <c r="AJ78" s="71" t="s">
        <v>369</v>
      </c>
      <c r="AK78" s="72">
        <f t="shared" si="10"/>
        <v>0.82374690124645178</v>
      </c>
      <c r="AL78" s="73">
        <f t="shared" si="11"/>
        <v>0.82374690124645178</v>
      </c>
    </row>
    <row r="79" spans="1:38" s="20" customFormat="1" hidden="1">
      <c r="A79" s="14" t="s">
        <v>39</v>
      </c>
      <c r="B79" s="14" t="s">
        <v>40</v>
      </c>
      <c r="C79" s="31">
        <v>38947</v>
      </c>
      <c r="D79" s="15">
        <v>2006</v>
      </c>
      <c r="E79" s="16">
        <v>0.44097222222222227</v>
      </c>
      <c r="F79" s="16">
        <v>0.4777777777777778</v>
      </c>
      <c r="G79" s="16">
        <v>3.6805555555555536E-2</v>
      </c>
      <c r="H79" s="21">
        <v>2</v>
      </c>
      <c r="I79" s="17">
        <v>1</v>
      </c>
      <c r="J79" s="17">
        <v>1</v>
      </c>
      <c r="K79" s="17">
        <v>1</v>
      </c>
      <c r="L79" s="14" t="s">
        <v>41</v>
      </c>
      <c r="M79" s="14" t="s">
        <v>42</v>
      </c>
      <c r="N79" s="14">
        <v>2</v>
      </c>
      <c r="O79" s="18">
        <f t="shared" si="7"/>
        <v>41.581425600000003</v>
      </c>
      <c r="P79" s="18">
        <v>12.600432000000001</v>
      </c>
      <c r="Q79" s="18">
        <f t="shared" si="8"/>
        <v>41.58</v>
      </c>
      <c r="R79" s="18">
        <v>12.6</v>
      </c>
      <c r="S79" s="18">
        <f t="shared" si="6"/>
        <v>41.58</v>
      </c>
      <c r="T79" s="22">
        <v>12.6</v>
      </c>
      <c r="U79" s="21" t="s">
        <v>43</v>
      </c>
      <c r="V79" s="21" t="s">
        <v>43</v>
      </c>
      <c r="W79" s="19">
        <v>27.845050000000001</v>
      </c>
      <c r="X79" s="19">
        <v>-115.14556</v>
      </c>
      <c r="Y79" s="22" t="s">
        <v>43</v>
      </c>
      <c r="Z79" s="23" t="s">
        <v>43</v>
      </c>
      <c r="AA79" s="21" t="s">
        <v>43</v>
      </c>
      <c r="AB79" s="14" t="s">
        <v>44</v>
      </c>
      <c r="AC79" s="21" t="s">
        <v>43</v>
      </c>
      <c r="AD79" s="17">
        <v>12</v>
      </c>
      <c r="AE79" s="17">
        <v>1</v>
      </c>
      <c r="AF79" s="21" t="s">
        <v>43</v>
      </c>
      <c r="AG79" s="14">
        <v>120</v>
      </c>
      <c r="AI79" s="70">
        <f t="shared" si="9"/>
        <v>9.6649999999999991</v>
      </c>
      <c r="AJ79" s="71" t="s">
        <v>369</v>
      </c>
      <c r="AK79" s="72">
        <f t="shared" si="10"/>
        <v>0.82374690124645178</v>
      </c>
      <c r="AL79" s="73">
        <f t="shared" si="11"/>
        <v>0.82374690124645178</v>
      </c>
    </row>
    <row r="80" spans="1:38" s="20" customFormat="1" hidden="1">
      <c r="A80" s="14" t="s">
        <v>39</v>
      </c>
      <c r="B80" s="14" t="s">
        <v>40</v>
      </c>
      <c r="C80" s="31">
        <v>38947</v>
      </c>
      <c r="D80" s="15">
        <v>2006</v>
      </c>
      <c r="E80" s="16">
        <v>0.44097222222222227</v>
      </c>
      <c r="F80" s="16">
        <v>0.4777777777777778</v>
      </c>
      <c r="G80" s="16">
        <v>3.6805555555555536E-2</v>
      </c>
      <c r="H80" s="21">
        <v>2</v>
      </c>
      <c r="I80" s="17">
        <v>1</v>
      </c>
      <c r="J80" s="17">
        <v>1</v>
      </c>
      <c r="K80" s="17">
        <v>1</v>
      </c>
      <c r="L80" s="14" t="s">
        <v>41</v>
      </c>
      <c r="M80" s="14" t="s">
        <v>42</v>
      </c>
      <c r="N80" s="14">
        <v>2</v>
      </c>
      <c r="O80" s="18">
        <f t="shared" si="7"/>
        <v>41.581425600000003</v>
      </c>
      <c r="P80" s="18">
        <v>12.600432000000001</v>
      </c>
      <c r="Q80" s="18">
        <f t="shared" si="8"/>
        <v>41.58</v>
      </c>
      <c r="R80" s="18">
        <v>12.6</v>
      </c>
      <c r="S80" s="18">
        <f t="shared" si="6"/>
        <v>41.58</v>
      </c>
      <c r="T80" s="22">
        <v>12.6</v>
      </c>
      <c r="U80" s="21" t="s">
        <v>43</v>
      </c>
      <c r="V80" s="21" t="s">
        <v>43</v>
      </c>
      <c r="W80" s="19">
        <v>27.845050000000001</v>
      </c>
      <c r="X80" s="19">
        <v>-115.14556</v>
      </c>
      <c r="Y80" s="22" t="s">
        <v>43</v>
      </c>
      <c r="Z80" s="23" t="s">
        <v>43</v>
      </c>
      <c r="AA80" s="21" t="s">
        <v>43</v>
      </c>
      <c r="AB80" s="14" t="s">
        <v>44</v>
      </c>
      <c r="AC80" s="21" t="s">
        <v>43</v>
      </c>
      <c r="AD80" s="17">
        <v>12</v>
      </c>
      <c r="AE80" s="17">
        <v>1</v>
      </c>
      <c r="AF80" s="21" t="s">
        <v>43</v>
      </c>
      <c r="AG80" s="14">
        <v>120</v>
      </c>
      <c r="AI80" s="70">
        <f t="shared" si="9"/>
        <v>9.6649999999999991</v>
      </c>
      <c r="AJ80" s="71" t="s">
        <v>369</v>
      </c>
      <c r="AK80" s="72">
        <f t="shared" si="10"/>
        <v>0.82374690124645178</v>
      </c>
      <c r="AL80" s="73">
        <f t="shared" si="11"/>
        <v>0.82374690124645178</v>
      </c>
    </row>
    <row r="81" spans="1:38" s="20" customFormat="1" hidden="1">
      <c r="A81" s="14" t="s">
        <v>39</v>
      </c>
      <c r="B81" s="14" t="s">
        <v>40</v>
      </c>
      <c r="C81" s="31">
        <v>38947</v>
      </c>
      <c r="D81" s="15">
        <v>2006</v>
      </c>
      <c r="E81" s="16">
        <v>0.44097222222222227</v>
      </c>
      <c r="F81" s="16">
        <v>0.4777777777777778</v>
      </c>
      <c r="G81" s="16">
        <v>3.6805555555555536E-2</v>
      </c>
      <c r="H81" s="21">
        <v>2</v>
      </c>
      <c r="I81" s="17">
        <v>1</v>
      </c>
      <c r="J81" s="17">
        <v>1</v>
      </c>
      <c r="K81" s="17">
        <v>1</v>
      </c>
      <c r="L81" s="14" t="s">
        <v>41</v>
      </c>
      <c r="M81" s="14" t="s">
        <v>42</v>
      </c>
      <c r="N81" s="14">
        <v>2</v>
      </c>
      <c r="O81" s="18">
        <f t="shared" si="7"/>
        <v>41.581425600000003</v>
      </c>
      <c r="P81" s="18">
        <v>12.600432000000001</v>
      </c>
      <c r="Q81" s="18">
        <f t="shared" si="8"/>
        <v>41.58</v>
      </c>
      <c r="R81" s="18">
        <v>12.6</v>
      </c>
      <c r="S81" s="18">
        <f t="shared" si="6"/>
        <v>41.58</v>
      </c>
      <c r="T81" s="22">
        <v>12.6</v>
      </c>
      <c r="U81" s="21" t="s">
        <v>43</v>
      </c>
      <c r="V81" s="21" t="s">
        <v>43</v>
      </c>
      <c r="W81" s="19">
        <v>27.845050000000001</v>
      </c>
      <c r="X81" s="19">
        <v>-115.14556</v>
      </c>
      <c r="Y81" s="22" t="s">
        <v>43</v>
      </c>
      <c r="Z81" s="23" t="s">
        <v>43</v>
      </c>
      <c r="AA81" s="21" t="s">
        <v>43</v>
      </c>
      <c r="AB81" s="14" t="s">
        <v>44</v>
      </c>
      <c r="AC81" s="21" t="s">
        <v>43</v>
      </c>
      <c r="AD81" s="17">
        <v>12</v>
      </c>
      <c r="AE81" s="17">
        <v>1</v>
      </c>
      <c r="AF81" s="21" t="s">
        <v>43</v>
      </c>
      <c r="AG81" s="14">
        <v>120</v>
      </c>
      <c r="AI81" s="70">
        <f t="shared" si="9"/>
        <v>9.6649999999999991</v>
      </c>
      <c r="AJ81" s="71" t="s">
        <v>369</v>
      </c>
      <c r="AK81" s="72">
        <f t="shared" si="10"/>
        <v>0.82374690124645178</v>
      </c>
      <c r="AL81" s="73">
        <f t="shared" si="11"/>
        <v>0.82374690124645178</v>
      </c>
    </row>
    <row r="82" spans="1:38" s="20" customFormat="1" hidden="1">
      <c r="A82" s="14" t="s">
        <v>39</v>
      </c>
      <c r="B82" s="14" t="s">
        <v>40</v>
      </c>
      <c r="C82" s="31">
        <v>38947</v>
      </c>
      <c r="D82" s="15">
        <v>2006</v>
      </c>
      <c r="E82" s="16">
        <v>0.44097222222222227</v>
      </c>
      <c r="F82" s="16">
        <v>0.4777777777777778</v>
      </c>
      <c r="G82" s="16">
        <v>3.6805555555555536E-2</v>
      </c>
      <c r="H82" s="21">
        <v>2</v>
      </c>
      <c r="I82" s="17">
        <v>1</v>
      </c>
      <c r="J82" s="17">
        <v>1</v>
      </c>
      <c r="K82" s="17">
        <v>1</v>
      </c>
      <c r="L82" s="14" t="s">
        <v>41</v>
      </c>
      <c r="M82" s="14" t="s">
        <v>42</v>
      </c>
      <c r="N82" s="14">
        <v>2</v>
      </c>
      <c r="O82" s="18">
        <f t="shared" si="7"/>
        <v>41.581425600000003</v>
      </c>
      <c r="P82" s="18">
        <v>12.600432000000001</v>
      </c>
      <c r="Q82" s="18">
        <f t="shared" si="8"/>
        <v>41.58</v>
      </c>
      <c r="R82" s="18">
        <v>12.6</v>
      </c>
      <c r="S82" s="18">
        <f t="shared" si="6"/>
        <v>41.58</v>
      </c>
      <c r="T82" s="22">
        <v>12.6</v>
      </c>
      <c r="U82" s="21" t="s">
        <v>43</v>
      </c>
      <c r="V82" s="21" t="s">
        <v>43</v>
      </c>
      <c r="W82" s="19">
        <v>27.845050000000001</v>
      </c>
      <c r="X82" s="19">
        <v>-115.14556</v>
      </c>
      <c r="Y82" s="22" t="s">
        <v>43</v>
      </c>
      <c r="Z82" s="23" t="s">
        <v>43</v>
      </c>
      <c r="AA82" s="21" t="s">
        <v>43</v>
      </c>
      <c r="AB82" s="14" t="s">
        <v>44</v>
      </c>
      <c r="AC82" s="21" t="s">
        <v>43</v>
      </c>
      <c r="AD82" s="17">
        <v>12</v>
      </c>
      <c r="AE82" s="17">
        <v>1</v>
      </c>
      <c r="AF82" s="21" t="s">
        <v>43</v>
      </c>
      <c r="AG82" s="14">
        <v>120</v>
      </c>
      <c r="AI82" s="70">
        <f t="shared" si="9"/>
        <v>9.6649999999999991</v>
      </c>
      <c r="AJ82" s="71" t="s">
        <v>369</v>
      </c>
      <c r="AK82" s="72">
        <f t="shared" si="10"/>
        <v>0.82374690124645178</v>
      </c>
      <c r="AL82" s="73">
        <f t="shared" si="11"/>
        <v>0.82374690124645178</v>
      </c>
    </row>
    <row r="83" spans="1:38" s="20" customFormat="1" hidden="1">
      <c r="A83" s="14" t="s">
        <v>39</v>
      </c>
      <c r="B83" s="14" t="s">
        <v>40</v>
      </c>
      <c r="C83" s="31">
        <v>38947</v>
      </c>
      <c r="D83" s="15">
        <v>2006</v>
      </c>
      <c r="E83" s="16">
        <v>0.44097222222222227</v>
      </c>
      <c r="F83" s="16">
        <v>0.4777777777777778</v>
      </c>
      <c r="G83" s="16">
        <v>3.6805555555555536E-2</v>
      </c>
      <c r="H83" s="21">
        <v>2</v>
      </c>
      <c r="I83" s="17">
        <v>1</v>
      </c>
      <c r="J83" s="17">
        <v>1</v>
      </c>
      <c r="K83" s="17">
        <v>1</v>
      </c>
      <c r="L83" s="14" t="s">
        <v>41</v>
      </c>
      <c r="M83" s="14" t="s">
        <v>42</v>
      </c>
      <c r="N83" s="14">
        <v>2</v>
      </c>
      <c r="O83" s="18">
        <f t="shared" si="7"/>
        <v>41.581425600000003</v>
      </c>
      <c r="P83" s="18">
        <v>12.600432000000001</v>
      </c>
      <c r="Q83" s="18">
        <f t="shared" si="8"/>
        <v>41.58</v>
      </c>
      <c r="R83" s="18">
        <v>12.6</v>
      </c>
      <c r="S83" s="18">
        <f t="shared" si="6"/>
        <v>41.58</v>
      </c>
      <c r="T83" s="22">
        <v>12.6</v>
      </c>
      <c r="U83" s="21" t="s">
        <v>43</v>
      </c>
      <c r="V83" s="21" t="s">
        <v>43</v>
      </c>
      <c r="W83" s="19">
        <v>27.845050000000001</v>
      </c>
      <c r="X83" s="19">
        <v>-115.14556</v>
      </c>
      <c r="Y83" s="22" t="s">
        <v>43</v>
      </c>
      <c r="Z83" s="23" t="s">
        <v>43</v>
      </c>
      <c r="AA83" s="21" t="s">
        <v>43</v>
      </c>
      <c r="AB83" s="14" t="s">
        <v>44</v>
      </c>
      <c r="AC83" s="21" t="s">
        <v>43</v>
      </c>
      <c r="AD83" s="17">
        <v>12</v>
      </c>
      <c r="AE83" s="17">
        <v>1</v>
      </c>
      <c r="AF83" s="21" t="s">
        <v>43</v>
      </c>
      <c r="AG83" s="14">
        <v>120</v>
      </c>
      <c r="AI83" s="70">
        <f t="shared" si="9"/>
        <v>9.6649999999999991</v>
      </c>
      <c r="AJ83" s="71" t="s">
        <v>369</v>
      </c>
      <c r="AK83" s="72">
        <f t="shared" si="10"/>
        <v>0.82374690124645178</v>
      </c>
      <c r="AL83" s="73">
        <f t="shared" si="11"/>
        <v>0.82374690124645178</v>
      </c>
    </row>
    <row r="84" spans="1:38" s="20" customFormat="1" hidden="1">
      <c r="A84" s="14" t="s">
        <v>39</v>
      </c>
      <c r="B84" s="14" t="s">
        <v>40</v>
      </c>
      <c r="C84" s="31">
        <v>38947</v>
      </c>
      <c r="D84" s="15">
        <v>2006</v>
      </c>
      <c r="E84" s="16">
        <v>0.44097222222222227</v>
      </c>
      <c r="F84" s="16">
        <v>0.4777777777777778</v>
      </c>
      <c r="G84" s="16">
        <v>3.6805555555555536E-2</v>
      </c>
      <c r="H84" s="21">
        <v>2</v>
      </c>
      <c r="I84" s="17">
        <v>1</v>
      </c>
      <c r="J84" s="17">
        <v>1</v>
      </c>
      <c r="K84" s="17">
        <v>1</v>
      </c>
      <c r="L84" s="14" t="s">
        <v>41</v>
      </c>
      <c r="M84" s="14" t="s">
        <v>42</v>
      </c>
      <c r="N84" s="14">
        <v>2</v>
      </c>
      <c r="O84" s="18">
        <f t="shared" si="7"/>
        <v>41.581425600000003</v>
      </c>
      <c r="P84" s="18">
        <v>12.600432000000001</v>
      </c>
      <c r="Q84" s="18">
        <f t="shared" si="8"/>
        <v>41.58</v>
      </c>
      <c r="R84" s="18">
        <v>12.6</v>
      </c>
      <c r="S84" s="18">
        <f t="shared" si="6"/>
        <v>41.58</v>
      </c>
      <c r="T84" s="22">
        <v>12.6</v>
      </c>
      <c r="U84" s="21" t="s">
        <v>43</v>
      </c>
      <c r="V84" s="21" t="s">
        <v>43</v>
      </c>
      <c r="W84" s="19">
        <v>27.845050000000001</v>
      </c>
      <c r="X84" s="19">
        <v>-115.14556</v>
      </c>
      <c r="Y84" s="22" t="s">
        <v>43</v>
      </c>
      <c r="Z84" s="23" t="s">
        <v>43</v>
      </c>
      <c r="AA84" s="21" t="s">
        <v>43</v>
      </c>
      <c r="AB84" s="14" t="s">
        <v>44</v>
      </c>
      <c r="AC84" s="21" t="s">
        <v>43</v>
      </c>
      <c r="AD84" s="17">
        <v>12</v>
      </c>
      <c r="AE84" s="17">
        <v>1</v>
      </c>
      <c r="AF84" s="21" t="s">
        <v>43</v>
      </c>
      <c r="AG84" s="14">
        <v>120</v>
      </c>
      <c r="AI84" s="70">
        <f t="shared" si="9"/>
        <v>9.6649999999999991</v>
      </c>
      <c r="AJ84" s="71" t="s">
        <v>369</v>
      </c>
      <c r="AK84" s="72">
        <f t="shared" si="10"/>
        <v>0.82374690124645178</v>
      </c>
      <c r="AL84" s="73">
        <f t="shared" si="11"/>
        <v>0.82374690124645178</v>
      </c>
    </row>
    <row r="85" spans="1:38" s="20" customFormat="1" hidden="1">
      <c r="A85" s="14" t="s">
        <v>39</v>
      </c>
      <c r="B85" s="14" t="s">
        <v>40</v>
      </c>
      <c r="C85" s="31">
        <v>38947</v>
      </c>
      <c r="D85" s="15">
        <v>2006</v>
      </c>
      <c r="E85" s="16">
        <v>0.44097222222222227</v>
      </c>
      <c r="F85" s="16">
        <v>0.4777777777777778</v>
      </c>
      <c r="G85" s="16">
        <v>3.6805555555555536E-2</v>
      </c>
      <c r="H85" s="21">
        <v>2</v>
      </c>
      <c r="I85" s="17">
        <v>1</v>
      </c>
      <c r="J85" s="17">
        <v>1</v>
      </c>
      <c r="K85" s="17">
        <v>1</v>
      </c>
      <c r="L85" s="14" t="s">
        <v>41</v>
      </c>
      <c r="M85" s="14" t="s">
        <v>42</v>
      </c>
      <c r="N85" s="14">
        <v>2</v>
      </c>
      <c r="O85" s="18">
        <f t="shared" si="7"/>
        <v>41.581425600000003</v>
      </c>
      <c r="P85" s="18">
        <v>12.600432000000001</v>
      </c>
      <c r="Q85" s="18">
        <f t="shared" si="8"/>
        <v>41.58</v>
      </c>
      <c r="R85" s="18">
        <v>12.6</v>
      </c>
      <c r="S85" s="18">
        <f t="shared" si="6"/>
        <v>41.58</v>
      </c>
      <c r="T85" s="22">
        <v>12.6</v>
      </c>
      <c r="U85" s="21" t="s">
        <v>43</v>
      </c>
      <c r="V85" s="21" t="s">
        <v>43</v>
      </c>
      <c r="W85" s="19">
        <v>27.845050000000001</v>
      </c>
      <c r="X85" s="19">
        <v>-115.14556</v>
      </c>
      <c r="Y85" s="22" t="s">
        <v>43</v>
      </c>
      <c r="Z85" s="23" t="s">
        <v>43</v>
      </c>
      <c r="AA85" s="21" t="s">
        <v>43</v>
      </c>
      <c r="AB85" s="14" t="s">
        <v>44</v>
      </c>
      <c r="AC85" s="21" t="s">
        <v>43</v>
      </c>
      <c r="AD85" s="17">
        <v>12</v>
      </c>
      <c r="AE85" s="17">
        <v>1</v>
      </c>
      <c r="AF85" s="21" t="s">
        <v>43</v>
      </c>
      <c r="AG85" s="14">
        <v>120</v>
      </c>
      <c r="AI85" s="70">
        <f t="shared" si="9"/>
        <v>9.6649999999999991</v>
      </c>
      <c r="AJ85" s="71" t="s">
        <v>369</v>
      </c>
      <c r="AK85" s="72">
        <f t="shared" si="10"/>
        <v>0.82374690124645178</v>
      </c>
      <c r="AL85" s="73">
        <f t="shared" si="11"/>
        <v>0.82374690124645178</v>
      </c>
    </row>
    <row r="86" spans="1:38" s="20" customFormat="1" hidden="1">
      <c r="A86" s="14" t="s">
        <v>39</v>
      </c>
      <c r="B86" s="14" t="s">
        <v>40</v>
      </c>
      <c r="C86" s="31">
        <v>38947</v>
      </c>
      <c r="D86" s="15">
        <v>2006</v>
      </c>
      <c r="E86" s="16">
        <v>0.44097222222222227</v>
      </c>
      <c r="F86" s="16">
        <v>0.4777777777777778</v>
      </c>
      <c r="G86" s="16">
        <v>3.6805555555555536E-2</v>
      </c>
      <c r="H86" s="21">
        <v>2</v>
      </c>
      <c r="I86" s="17">
        <v>1</v>
      </c>
      <c r="J86" s="17">
        <v>1</v>
      </c>
      <c r="K86" s="17">
        <v>1</v>
      </c>
      <c r="L86" s="14" t="s">
        <v>41</v>
      </c>
      <c r="M86" s="14" t="s">
        <v>42</v>
      </c>
      <c r="N86" s="14">
        <v>2</v>
      </c>
      <c r="O86" s="18">
        <f t="shared" si="7"/>
        <v>41.581425600000003</v>
      </c>
      <c r="P86" s="18">
        <v>12.600432000000001</v>
      </c>
      <c r="Q86" s="18">
        <f t="shared" si="8"/>
        <v>41.58</v>
      </c>
      <c r="R86" s="18">
        <v>12.6</v>
      </c>
      <c r="S86" s="18">
        <f t="shared" si="6"/>
        <v>41.58</v>
      </c>
      <c r="T86" s="22">
        <v>12.6</v>
      </c>
      <c r="U86" s="21" t="s">
        <v>43</v>
      </c>
      <c r="V86" s="21" t="s">
        <v>43</v>
      </c>
      <c r="W86" s="19">
        <v>27.845050000000001</v>
      </c>
      <c r="X86" s="19">
        <v>-115.14556</v>
      </c>
      <c r="Y86" s="22" t="s">
        <v>43</v>
      </c>
      <c r="Z86" s="23" t="s">
        <v>43</v>
      </c>
      <c r="AA86" s="21" t="s">
        <v>43</v>
      </c>
      <c r="AB86" s="14" t="s">
        <v>44</v>
      </c>
      <c r="AC86" s="21" t="s">
        <v>43</v>
      </c>
      <c r="AD86" s="17">
        <v>12</v>
      </c>
      <c r="AE86" s="17">
        <v>1</v>
      </c>
      <c r="AF86" s="21" t="s">
        <v>43</v>
      </c>
      <c r="AG86" s="14">
        <v>120</v>
      </c>
      <c r="AI86" s="70">
        <f t="shared" si="9"/>
        <v>9.6649999999999991</v>
      </c>
      <c r="AJ86" s="71" t="s">
        <v>369</v>
      </c>
      <c r="AK86" s="72">
        <f t="shared" si="10"/>
        <v>0.82374690124645178</v>
      </c>
      <c r="AL86" s="73">
        <f t="shared" si="11"/>
        <v>0.82374690124645178</v>
      </c>
    </row>
    <row r="87" spans="1:38" s="20" customFormat="1" hidden="1">
      <c r="A87" s="14" t="s">
        <v>39</v>
      </c>
      <c r="B87" s="14" t="s">
        <v>40</v>
      </c>
      <c r="C87" s="31">
        <v>38947</v>
      </c>
      <c r="D87" s="15">
        <v>2006</v>
      </c>
      <c r="E87" s="16">
        <v>0.44097222222222227</v>
      </c>
      <c r="F87" s="16">
        <v>0.4777777777777778</v>
      </c>
      <c r="G87" s="16">
        <v>3.6805555555555536E-2</v>
      </c>
      <c r="H87" s="21">
        <v>2</v>
      </c>
      <c r="I87" s="17">
        <v>1</v>
      </c>
      <c r="J87" s="17">
        <v>1</v>
      </c>
      <c r="K87" s="17">
        <v>1</v>
      </c>
      <c r="L87" s="14" t="s">
        <v>41</v>
      </c>
      <c r="M87" s="14" t="s">
        <v>42</v>
      </c>
      <c r="N87" s="14">
        <v>2</v>
      </c>
      <c r="O87" s="18">
        <f t="shared" si="7"/>
        <v>41.581425600000003</v>
      </c>
      <c r="P87" s="18">
        <v>12.600432000000001</v>
      </c>
      <c r="Q87" s="18">
        <f t="shared" si="8"/>
        <v>41.58</v>
      </c>
      <c r="R87" s="18">
        <v>12.6</v>
      </c>
      <c r="S87" s="18">
        <f t="shared" si="6"/>
        <v>41.58</v>
      </c>
      <c r="T87" s="22">
        <v>12.6</v>
      </c>
      <c r="U87" s="21" t="s">
        <v>43</v>
      </c>
      <c r="V87" s="21" t="s">
        <v>43</v>
      </c>
      <c r="W87" s="19">
        <v>27.845050000000001</v>
      </c>
      <c r="X87" s="19">
        <v>-115.14556</v>
      </c>
      <c r="Y87" s="22" t="s">
        <v>43</v>
      </c>
      <c r="Z87" s="23" t="s">
        <v>43</v>
      </c>
      <c r="AA87" s="21" t="s">
        <v>43</v>
      </c>
      <c r="AB87" s="14" t="s">
        <v>44</v>
      </c>
      <c r="AC87" s="21" t="s">
        <v>43</v>
      </c>
      <c r="AD87" s="17">
        <v>12</v>
      </c>
      <c r="AE87" s="17">
        <v>1</v>
      </c>
      <c r="AF87" s="21" t="s">
        <v>43</v>
      </c>
      <c r="AG87" s="14">
        <v>120</v>
      </c>
      <c r="AI87" s="70">
        <f t="shared" si="9"/>
        <v>9.6649999999999991</v>
      </c>
      <c r="AJ87" s="71" t="s">
        <v>369</v>
      </c>
      <c r="AK87" s="72">
        <f t="shared" si="10"/>
        <v>0.82374690124645178</v>
      </c>
      <c r="AL87" s="73">
        <f t="shared" si="11"/>
        <v>0.82374690124645178</v>
      </c>
    </row>
    <row r="88" spans="1:38" s="20" customFormat="1" hidden="1">
      <c r="A88" s="14" t="s">
        <v>39</v>
      </c>
      <c r="B88" s="14" t="s">
        <v>40</v>
      </c>
      <c r="C88" s="31">
        <v>38947</v>
      </c>
      <c r="D88" s="15">
        <v>2006</v>
      </c>
      <c r="E88" s="16">
        <v>0.44097222222222227</v>
      </c>
      <c r="F88" s="16">
        <v>0.4777777777777778</v>
      </c>
      <c r="G88" s="16">
        <v>3.6805555555555536E-2</v>
      </c>
      <c r="H88" s="21">
        <v>2</v>
      </c>
      <c r="I88" s="17">
        <v>1</v>
      </c>
      <c r="J88" s="17">
        <v>1</v>
      </c>
      <c r="K88" s="17">
        <v>1</v>
      </c>
      <c r="L88" s="14" t="s">
        <v>41</v>
      </c>
      <c r="M88" s="14" t="s">
        <v>42</v>
      </c>
      <c r="N88" s="14">
        <v>2</v>
      </c>
      <c r="O88" s="18">
        <f t="shared" si="7"/>
        <v>41.581425600000003</v>
      </c>
      <c r="P88" s="18">
        <v>12.600432000000001</v>
      </c>
      <c r="Q88" s="18">
        <f t="shared" si="8"/>
        <v>41.58</v>
      </c>
      <c r="R88" s="18">
        <v>12.6</v>
      </c>
      <c r="S88" s="18">
        <f t="shared" si="6"/>
        <v>41.58</v>
      </c>
      <c r="T88" s="22">
        <v>12.6</v>
      </c>
      <c r="U88" s="21" t="s">
        <v>43</v>
      </c>
      <c r="V88" s="21" t="s">
        <v>43</v>
      </c>
      <c r="W88" s="19">
        <v>27.845050000000001</v>
      </c>
      <c r="X88" s="19">
        <v>-115.14556</v>
      </c>
      <c r="Y88" s="22" t="s">
        <v>43</v>
      </c>
      <c r="Z88" s="23" t="s">
        <v>43</v>
      </c>
      <c r="AA88" s="21" t="s">
        <v>43</v>
      </c>
      <c r="AB88" s="14" t="s">
        <v>44</v>
      </c>
      <c r="AC88" s="21" t="s">
        <v>43</v>
      </c>
      <c r="AD88" s="17">
        <v>12</v>
      </c>
      <c r="AE88" s="17">
        <v>1</v>
      </c>
      <c r="AF88" s="21" t="s">
        <v>43</v>
      </c>
      <c r="AG88" s="14">
        <v>120</v>
      </c>
      <c r="AI88" s="70">
        <f t="shared" si="9"/>
        <v>9.6649999999999991</v>
      </c>
      <c r="AJ88" s="71" t="s">
        <v>369</v>
      </c>
      <c r="AK88" s="72">
        <f t="shared" si="10"/>
        <v>0.82374690124645178</v>
      </c>
      <c r="AL88" s="73">
        <f t="shared" si="11"/>
        <v>0.82374690124645178</v>
      </c>
    </row>
    <row r="89" spans="1:38" s="20" customFormat="1" hidden="1">
      <c r="A89" s="14" t="s">
        <v>39</v>
      </c>
      <c r="B89" s="14" t="s">
        <v>40</v>
      </c>
      <c r="C89" s="31">
        <v>38947</v>
      </c>
      <c r="D89" s="15">
        <v>2006</v>
      </c>
      <c r="E89" s="16">
        <v>0.44097222222222227</v>
      </c>
      <c r="F89" s="16">
        <v>0.4777777777777778</v>
      </c>
      <c r="G89" s="16">
        <v>3.6805555555555536E-2</v>
      </c>
      <c r="H89" s="21">
        <v>2</v>
      </c>
      <c r="I89" s="17">
        <v>1</v>
      </c>
      <c r="J89" s="17">
        <v>1</v>
      </c>
      <c r="K89" s="17">
        <v>1</v>
      </c>
      <c r="L89" s="14" t="s">
        <v>41</v>
      </c>
      <c r="M89" s="14" t="s">
        <v>42</v>
      </c>
      <c r="N89" s="14">
        <v>2</v>
      </c>
      <c r="O89" s="18">
        <f t="shared" si="7"/>
        <v>41.581425600000003</v>
      </c>
      <c r="P89" s="18">
        <v>12.600432000000001</v>
      </c>
      <c r="Q89" s="18">
        <f t="shared" si="8"/>
        <v>41.58</v>
      </c>
      <c r="R89" s="18">
        <v>12.6</v>
      </c>
      <c r="S89" s="18">
        <f t="shared" si="6"/>
        <v>41.58</v>
      </c>
      <c r="T89" s="22">
        <v>12.6</v>
      </c>
      <c r="U89" s="21" t="s">
        <v>43</v>
      </c>
      <c r="V89" s="21" t="s">
        <v>43</v>
      </c>
      <c r="W89" s="19">
        <v>27.845050000000001</v>
      </c>
      <c r="X89" s="19">
        <v>-115.14556</v>
      </c>
      <c r="Y89" s="22" t="s">
        <v>43</v>
      </c>
      <c r="Z89" s="23" t="s">
        <v>43</v>
      </c>
      <c r="AA89" s="21" t="s">
        <v>43</v>
      </c>
      <c r="AB89" s="14" t="s">
        <v>44</v>
      </c>
      <c r="AC89" s="21" t="s">
        <v>43</v>
      </c>
      <c r="AD89" s="17">
        <v>12</v>
      </c>
      <c r="AE89" s="17">
        <v>1</v>
      </c>
      <c r="AF89" s="21" t="s">
        <v>43</v>
      </c>
      <c r="AG89" s="14">
        <v>120</v>
      </c>
      <c r="AI89" s="70">
        <f t="shared" si="9"/>
        <v>9.6649999999999991</v>
      </c>
      <c r="AJ89" s="71" t="s">
        <v>369</v>
      </c>
      <c r="AK89" s="72">
        <f t="shared" si="10"/>
        <v>0.82374690124645178</v>
      </c>
      <c r="AL89" s="73">
        <f t="shared" si="11"/>
        <v>0.82374690124645178</v>
      </c>
    </row>
    <row r="90" spans="1:38" s="20" customFormat="1" hidden="1">
      <c r="A90" s="14" t="s">
        <v>39</v>
      </c>
      <c r="B90" s="14" t="s">
        <v>40</v>
      </c>
      <c r="C90" s="31">
        <v>38947</v>
      </c>
      <c r="D90" s="15">
        <v>2006</v>
      </c>
      <c r="E90" s="16">
        <v>0.44097222222222227</v>
      </c>
      <c r="F90" s="16">
        <v>0.4777777777777778</v>
      </c>
      <c r="G90" s="16">
        <v>3.6805555555555536E-2</v>
      </c>
      <c r="H90" s="21">
        <v>2</v>
      </c>
      <c r="I90" s="17">
        <v>1</v>
      </c>
      <c r="J90" s="17">
        <v>1</v>
      </c>
      <c r="K90" s="17">
        <v>1</v>
      </c>
      <c r="L90" s="14" t="s">
        <v>41</v>
      </c>
      <c r="M90" s="14" t="s">
        <v>42</v>
      </c>
      <c r="N90" s="14">
        <v>2</v>
      </c>
      <c r="O90" s="18">
        <f t="shared" si="7"/>
        <v>41.581425600000003</v>
      </c>
      <c r="P90" s="18">
        <v>12.600432000000001</v>
      </c>
      <c r="Q90" s="18">
        <f t="shared" si="8"/>
        <v>41.58</v>
      </c>
      <c r="R90" s="18">
        <v>12.6</v>
      </c>
      <c r="S90" s="18">
        <f t="shared" si="6"/>
        <v>41.58</v>
      </c>
      <c r="T90" s="22">
        <v>12.6</v>
      </c>
      <c r="U90" s="21" t="s">
        <v>43</v>
      </c>
      <c r="V90" s="21" t="s">
        <v>43</v>
      </c>
      <c r="W90" s="19">
        <v>27.845050000000001</v>
      </c>
      <c r="X90" s="19">
        <v>-115.14556</v>
      </c>
      <c r="Y90" s="22" t="s">
        <v>43</v>
      </c>
      <c r="Z90" s="23" t="s">
        <v>43</v>
      </c>
      <c r="AA90" s="21" t="s">
        <v>43</v>
      </c>
      <c r="AB90" s="14" t="s">
        <v>44</v>
      </c>
      <c r="AC90" s="21" t="s">
        <v>43</v>
      </c>
      <c r="AD90" s="17">
        <v>12</v>
      </c>
      <c r="AE90" s="17">
        <v>1</v>
      </c>
      <c r="AF90" s="21" t="s">
        <v>43</v>
      </c>
      <c r="AG90" s="14">
        <v>120</v>
      </c>
      <c r="AI90" s="70">
        <f t="shared" si="9"/>
        <v>9.6649999999999991</v>
      </c>
      <c r="AJ90" s="71" t="s">
        <v>369</v>
      </c>
      <c r="AK90" s="72">
        <f t="shared" si="10"/>
        <v>0.82374690124645178</v>
      </c>
      <c r="AL90" s="73">
        <f t="shared" si="11"/>
        <v>0.82374690124645178</v>
      </c>
    </row>
    <row r="91" spans="1:38" s="20" customFormat="1" hidden="1">
      <c r="A91" s="14" t="s">
        <v>39</v>
      </c>
      <c r="B91" s="14" t="s">
        <v>40</v>
      </c>
      <c r="C91" s="31">
        <v>38947</v>
      </c>
      <c r="D91" s="15">
        <v>2006</v>
      </c>
      <c r="E91" s="16">
        <v>0.44097222222222227</v>
      </c>
      <c r="F91" s="16">
        <v>0.4777777777777778</v>
      </c>
      <c r="G91" s="16">
        <v>3.6805555555555536E-2</v>
      </c>
      <c r="H91" s="21">
        <v>2</v>
      </c>
      <c r="I91" s="17">
        <v>1</v>
      </c>
      <c r="J91" s="17">
        <v>1</v>
      </c>
      <c r="K91" s="17">
        <v>1</v>
      </c>
      <c r="L91" s="14" t="s">
        <v>41</v>
      </c>
      <c r="M91" s="14" t="s">
        <v>42</v>
      </c>
      <c r="N91" s="14">
        <v>2</v>
      </c>
      <c r="O91" s="18">
        <f t="shared" si="7"/>
        <v>41.581425600000003</v>
      </c>
      <c r="P91" s="18">
        <v>12.600432000000001</v>
      </c>
      <c r="Q91" s="18">
        <f t="shared" si="8"/>
        <v>41.58</v>
      </c>
      <c r="R91" s="18">
        <v>12.6</v>
      </c>
      <c r="S91" s="18">
        <f t="shared" si="6"/>
        <v>41.58</v>
      </c>
      <c r="T91" s="22">
        <v>12.6</v>
      </c>
      <c r="U91" s="21" t="s">
        <v>43</v>
      </c>
      <c r="V91" s="21" t="s">
        <v>43</v>
      </c>
      <c r="W91" s="19">
        <v>27.845050000000001</v>
      </c>
      <c r="X91" s="19">
        <v>-115.14556</v>
      </c>
      <c r="Y91" s="22" t="s">
        <v>43</v>
      </c>
      <c r="Z91" s="23" t="s">
        <v>43</v>
      </c>
      <c r="AA91" s="21" t="s">
        <v>43</v>
      </c>
      <c r="AB91" s="14" t="s">
        <v>44</v>
      </c>
      <c r="AC91" s="21" t="s">
        <v>43</v>
      </c>
      <c r="AD91" s="17">
        <v>12</v>
      </c>
      <c r="AE91" s="17">
        <v>1</v>
      </c>
      <c r="AF91" s="21" t="s">
        <v>43</v>
      </c>
      <c r="AG91" s="14">
        <v>120</v>
      </c>
      <c r="AI91" s="70">
        <f t="shared" si="9"/>
        <v>9.6649999999999991</v>
      </c>
      <c r="AJ91" s="71" t="s">
        <v>369</v>
      </c>
      <c r="AK91" s="72">
        <f t="shared" si="10"/>
        <v>0.82374690124645178</v>
      </c>
      <c r="AL91" s="73">
        <f t="shared" si="11"/>
        <v>0.82374690124645178</v>
      </c>
    </row>
    <row r="92" spans="1:38" s="20" customFormat="1" hidden="1">
      <c r="A92" s="14" t="s">
        <v>39</v>
      </c>
      <c r="B92" s="14" t="s">
        <v>40</v>
      </c>
      <c r="C92" s="31">
        <v>38947</v>
      </c>
      <c r="D92" s="15">
        <v>2006</v>
      </c>
      <c r="E92" s="16">
        <v>0.44097222222222227</v>
      </c>
      <c r="F92" s="16">
        <v>0.4777777777777778</v>
      </c>
      <c r="G92" s="16">
        <v>3.6805555555555536E-2</v>
      </c>
      <c r="H92" s="21">
        <v>2</v>
      </c>
      <c r="I92" s="17">
        <v>1</v>
      </c>
      <c r="J92" s="17">
        <v>1</v>
      </c>
      <c r="K92" s="17">
        <v>1</v>
      </c>
      <c r="L92" s="14" t="s">
        <v>41</v>
      </c>
      <c r="M92" s="14" t="s">
        <v>42</v>
      </c>
      <c r="N92" s="14">
        <v>2</v>
      </c>
      <c r="O92" s="18">
        <f t="shared" si="7"/>
        <v>41.581425600000003</v>
      </c>
      <c r="P92" s="18">
        <v>12.600432000000001</v>
      </c>
      <c r="Q92" s="18">
        <f t="shared" si="8"/>
        <v>41.58</v>
      </c>
      <c r="R92" s="18">
        <v>12.6</v>
      </c>
      <c r="S92" s="18">
        <f t="shared" si="6"/>
        <v>41.58</v>
      </c>
      <c r="T92" s="22">
        <v>12.6</v>
      </c>
      <c r="U92" s="21" t="s">
        <v>43</v>
      </c>
      <c r="V92" s="21" t="s">
        <v>43</v>
      </c>
      <c r="W92" s="19">
        <v>27.845050000000001</v>
      </c>
      <c r="X92" s="19">
        <v>-115.14556</v>
      </c>
      <c r="Y92" s="22" t="s">
        <v>43</v>
      </c>
      <c r="Z92" s="23" t="s">
        <v>43</v>
      </c>
      <c r="AA92" s="21" t="s">
        <v>43</v>
      </c>
      <c r="AB92" s="14" t="s">
        <v>44</v>
      </c>
      <c r="AC92" s="21" t="s">
        <v>43</v>
      </c>
      <c r="AD92" s="17">
        <v>12</v>
      </c>
      <c r="AE92" s="17">
        <v>1</v>
      </c>
      <c r="AF92" s="21" t="s">
        <v>43</v>
      </c>
      <c r="AG92" s="14">
        <v>120</v>
      </c>
      <c r="AI92" s="70">
        <f t="shared" si="9"/>
        <v>9.6649999999999991</v>
      </c>
      <c r="AJ92" s="71" t="s">
        <v>369</v>
      </c>
      <c r="AK92" s="72">
        <f t="shared" si="10"/>
        <v>0.82374690124645178</v>
      </c>
      <c r="AL92" s="73">
        <f t="shared" si="11"/>
        <v>0.82374690124645178</v>
      </c>
    </row>
    <row r="93" spans="1:38" s="20" customFormat="1" hidden="1">
      <c r="A93" s="14" t="s">
        <v>39</v>
      </c>
      <c r="B93" s="14" t="s">
        <v>40</v>
      </c>
      <c r="C93" s="31">
        <v>38947</v>
      </c>
      <c r="D93" s="15">
        <v>2006</v>
      </c>
      <c r="E93" s="16">
        <v>0.44097222222222227</v>
      </c>
      <c r="F93" s="16">
        <v>0.4777777777777778</v>
      </c>
      <c r="G93" s="16">
        <v>3.6805555555555536E-2</v>
      </c>
      <c r="H93" s="21">
        <v>2</v>
      </c>
      <c r="I93" s="17">
        <v>1</v>
      </c>
      <c r="J93" s="17">
        <v>1</v>
      </c>
      <c r="K93" s="17">
        <v>1</v>
      </c>
      <c r="L93" s="14" t="s">
        <v>41</v>
      </c>
      <c r="M93" s="14" t="s">
        <v>42</v>
      </c>
      <c r="N93" s="14">
        <v>2</v>
      </c>
      <c r="O93" s="18">
        <f t="shared" si="7"/>
        <v>41.581425600000003</v>
      </c>
      <c r="P93" s="18">
        <v>12.600432000000001</v>
      </c>
      <c r="Q93" s="18">
        <f t="shared" si="8"/>
        <v>41.58</v>
      </c>
      <c r="R93" s="18">
        <v>12.6</v>
      </c>
      <c r="S93" s="18">
        <f t="shared" si="6"/>
        <v>41.58</v>
      </c>
      <c r="T93" s="22">
        <v>12.6</v>
      </c>
      <c r="U93" s="21" t="s">
        <v>43</v>
      </c>
      <c r="V93" s="21" t="s">
        <v>43</v>
      </c>
      <c r="W93" s="19">
        <v>27.845050000000001</v>
      </c>
      <c r="X93" s="19">
        <v>-115.14556</v>
      </c>
      <c r="Y93" s="22" t="s">
        <v>43</v>
      </c>
      <c r="Z93" s="23" t="s">
        <v>43</v>
      </c>
      <c r="AA93" s="21" t="s">
        <v>43</v>
      </c>
      <c r="AB93" s="14" t="s">
        <v>44</v>
      </c>
      <c r="AC93" s="21" t="s">
        <v>43</v>
      </c>
      <c r="AD93" s="17">
        <v>12</v>
      </c>
      <c r="AE93" s="17">
        <v>1</v>
      </c>
      <c r="AF93" s="21" t="s">
        <v>43</v>
      </c>
      <c r="AG93" s="14">
        <v>120</v>
      </c>
      <c r="AI93" s="70">
        <f t="shared" si="9"/>
        <v>9.6649999999999991</v>
      </c>
      <c r="AJ93" s="71" t="s">
        <v>369</v>
      </c>
      <c r="AK93" s="72">
        <f t="shared" si="10"/>
        <v>0.82374690124645178</v>
      </c>
      <c r="AL93" s="73">
        <f t="shared" si="11"/>
        <v>0.82374690124645178</v>
      </c>
    </row>
    <row r="94" spans="1:38" s="20" customFormat="1" hidden="1">
      <c r="A94" s="14" t="s">
        <v>39</v>
      </c>
      <c r="B94" s="14" t="s">
        <v>40</v>
      </c>
      <c r="C94" s="31">
        <v>38947</v>
      </c>
      <c r="D94" s="15">
        <v>2006</v>
      </c>
      <c r="E94" s="16">
        <v>0.44097222222222227</v>
      </c>
      <c r="F94" s="16">
        <v>0.4777777777777778</v>
      </c>
      <c r="G94" s="16">
        <v>3.6805555555555536E-2</v>
      </c>
      <c r="H94" s="21">
        <v>2</v>
      </c>
      <c r="I94" s="17">
        <v>1</v>
      </c>
      <c r="J94" s="17">
        <v>1</v>
      </c>
      <c r="K94" s="17">
        <v>1</v>
      </c>
      <c r="L94" s="14" t="s">
        <v>41</v>
      </c>
      <c r="M94" s="14" t="s">
        <v>42</v>
      </c>
      <c r="N94" s="14">
        <v>2</v>
      </c>
      <c r="O94" s="18">
        <f t="shared" si="7"/>
        <v>41.581425600000003</v>
      </c>
      <c r="P94" s="18">
        <v>12.600432000000001</v>
      </c>
      <c r="Q94" s="18">
        <f t="shared" si="8"/>
        <v>41.58</v>
      </c>
      <c r="R94" s="18">
        <v>12.6</v>
      </c>
      <c r="S94" s="18">
        <f t="shared" si="6"/>
        <v>41.58</v>
      </c>
      <c r="T94" s="22">
        <v>12.6</v>
      </c>
      <c r="U94" s="21" t="s">
        <v>43</v>
      </c>
      <c r="V94" s="21" t="s">
        <v>43</v>
      </c>
      <c r="W94" s="19">
        <v>27.845050000000001</v>
      </c>
      <c r="X94" s="19">
        <v>-115.14556</v>
      </c>
      <c r="Y94" s="22" t="s">
        <v>43</v>
      </c>
      <c r="Z94" s="23" t="s">
        <v>43</v>
      </c>
      <c r="AA94" s="21" t="s">
        <v>43</v>
      </c>
      <c r="AB94" s="14" t="s">
        <v>44</v>
      </c>
      <c r="AC94" s="21" t="s">
        <v>43</v>
      </c>
      <c r="AD94" s="17">
        <v>12</v>
      </c>
      <c r="AE94" s="17">
        <v>1</v>
      </c>
      <c r="AF94" s="21" t="s">
        <v>43</v>
      </c>
      <c r="AG94" s="14">
        <v>120</v>
      </c>
      <c r="AI94" s="70">
        <f t="shared" si="9"/>
        <v>9.6649999999999991</v>
      </c>
      <c r="AJ94" s="71" t="s">
        <v>369</v>
      </c>
      <c r="AK94" s="72">
        <f t="shared" si="10"/>
        <v>0.82374690124645178</v>
      </c>
      <c r="AL94" s="73">
        <f t="shared" si="11"/>
        <v>0.82374690124645178</v>
      </c>
    </row>
    <row r="95" spans="1:38" s="20" customFormat="1" hidden="1">
      <c r="A95" s="14" t="s">
        <v>39</v>
      </c>
      <c r="B95" s="14" t="s">
        <v>40</v>
      </c>
      <c r="C95" s="31">
        <v>38947</v>
      </c>
      <c r="D95" s="15">
        <v>2006</v>
      </c>
      <c r="E95" s="16">
        <v>0.44097222222222227</v>
      </c>
      <c r="F95" s="16">
        <v>0.4777777777777778</v>
      </c>
      <c r="G95" s="16">
        <v>3.6805555555555536E-2</v>
      </c>
      <c r="H95" s="21">
        <v>2</v>
      </c>
      <c r="I95" s="17">
        <v>1</v>
      </c>
      <c r="J95" s="17">
        <v>1</v>
      </c>
      <c r="K95" s="17">
        <v>1</v>
      </c>
      <c r="L95" s="14" t="s">
        <v>41</v>
      </c>
      <c r="M95" s="14" t="s">
        <v>42</v>
      </c>
      <c r="N95" s="14">
        <v>2</v>
      </c>
      <c r="O95" s="18">
        <f t="shared" si="7"/>
        <v>41.581425600000003</v>
      </c>
      <c r="P95" s="18">
        <v>12.600432000000001</v>
      </c>
      <c r="Q95" s="18">
        <f t="shared" si="8"/>
        <v>41.58</v>
      </c>
      <c r="R95" s="18">
        <v>12.6</v>
      </c>
      <c r="S95" s="18">
        <f t="shared" si="6"/>
        <v>41.58</v>
      </c>
      <c r="T95" s="22">
        <v>12.6</v>
      </c>
      <c r="U95" s="21" t="s">
        <v>43</v>
      </c>
      <c r="V95" s="21" t="s">
        <v>43</v>
      </c>
      <c r="W95" s="19">
        <v>27.845050000000001</v>
      </c>
      <c r="X95" s="19">
        <v>-115.14556</v>
      </c>
      <c r="Y95" s="22" t="s">
        <v>43</v>
      </c>
      <c r="Z95" s="23" t="s">
        <v>43</v>
      </c>
      <c r="AA95" s="21" t="s">
        <v>43</v>
      </c>
      <c r="AB95" s="14" t="s">
        <v>44</v>
      </c>
      <c r="AC95" s="21" t="s">
        <v>43</v>
      </c>
      <c r="AD95" s="17">
        <v>12</v>
      </c>
      <c r="AE95" s="17">
        <v>1</v>
      </c>
      <c r="AF95" s="21" t="s">
        <v>43</v>
      </c>
      <c r="AG95" s="14">
        <v>120</v>
      </c>
      <c r="AI95" s="70">
        <f t="shared" si="9"/>
        <v>9.6649999999999991</v>
      </c>
      <c r="AJ95" s="71" t="s">
        <v>369</v>
      </c>
      <c r="AK95" s="72">
        <f t="shared" si="10"/>
        <v>0.82374690124645178</v>
      </c>
      <c r="AL95" s="73">
        <f t="shared" si="11"/>
        <v>0.82374690124645178</v>
      </c>
    </row>
    <row r="96" spans="1:38" s="20" customFormat="1" hidden="1">
      <c r="A96" s="14" t="s">
        <v>39</v>
      </c>
      <c r="B96" s="14" t="s">
        <v>40</v>
      </c>
      <c r="C96" s="31">
        <v>38947</v>
      </c>
      <c r="D96" s="15">
        <v>2006</v>
      </c>
      <c r="E96" s="16">
        <v>0.44097222222222227</v>
      </c>
      <c r="F96" s="16">
        <v>0.4777777777777778</v>
      </c>
      <c r="G96" s="16">
        <v>3.6805555555555536E-2</v>
      </c>
      <c r="H96" s="21">
        <v>2</v>
      </c>
      <c r="I96" s="17">
        <v>1</v>
      </c>
      <c r="J96" s="17">
        <v>1</v>
      </c>
      <c r="K96" s="17">
        <v>1</v>
      </c>
      <c r="L96" s="14" t="s">
        <v>41</v>
      </c>
      <c r="M96" s="14" t="s">
        <v>42</v>
      </c>
      <c r="N96" s="14">
        <v>2</v>
      </c>
      <c r="O96" s="18">
        <f t="shared" si="7"/>
        <v>41.581425600000003</v>
      </c>
      <c r="P96" s="18">
        <v>12.600432000000001</v>
      </c>
      <c r="Q96" s="18">
        <f t="shared" si="8"/>
        <v>41.58</v>
      </c>
      <c r="R96" s="18">
        <v>12.6</v>
      </c>
      <c r="S96" s="18">
        <f t="shared" si="6"/>
        <v>41.58</v>
      </c>
      <c r="T96" s="22">
        <v>12.6</v>
      </c>
      <c r="U96" s="21" t="s">
        <v>43</v>
      </c>
      <c r="V96" s="21" t="s">
        <v>43</v>
      </c>
      <c r="W96" s="19">
        <v>27.845050000000001</v>
      </c>
      <c r="X96" s="19">
        <v>-115.14556</v>
      </c>
      <c r="Y96" s="22" t="s">
        <v>43</v>
      </c>
      <c r="Z96" s="23" t="s">
        <v>43</v>
      </c>
      <c r="AA96" s="21" t="s">
        <v>43</v>
      </c>
      <c r="AB96" s="14" t="s">
        <v>44</v>
      </c>
      <c r="AC96" s="21" t="s">
        <v>43</v>
      </c>
      <c r="AD96" s="17">
        <v>12</v>
      </c>
      <c r="AE96" s="17">
        <v>1</v>
      </c>
      <c r="AF96" s="21" t="s">
        <v>43</v>
      </c>
      <c r="AG96" s="14">
        <v>120</v>
      </c>
      <c r="AI96" s="70">
        <f t="shared" si="9"/>
        <v>9.6649999999999991</v>
      </c>
      <c r="AJ96" s="71" t="s">
        <v>369</v>
      </c>
      <c r="AK96" s="72">
        <f t="shared" si="10"/>
        <v>0.82374690124645178</v>
      </c>
      <c r="AL96" s="73">
        <f t="shared" si="11"/>
        <v>0.82374690124645178</v>
      </c>
    </row>
    <row r="97" spans="1:38" s="20" customFormat="1" hidden="1">
      <c r="A97" s="14" t="s">
        <v>39</v>
      </c>
      <c r="B97" s="14" t="s">
        <v>40</v>
      </c>
      <c r="C97" s="31">
        <v>38947</v>
      </c>
      <c r="D97" s="15">
        <v>2006</v>
      </c>
      <c r="E97" s="16">
        <v>0.44097222222222227</v>
      </c>
      <c r="F97" s="16">
        <v>0.4777777777777778</v>
      </c>
      <c r="G97" s="16">
        <v>3.6805555555555536E-2</v>
      </c>
      <c r="H97" s="21">
        <v>2</v>
      </c>
      <c r="I97" s="17">
        <v>1</v>
      </c>
      <c r="J97" s="17">
        <v>1</v>
      </c>
      <c r="K97" s="17">
        <v>1</v>
      </c>
      <c r="L97" s="14" t="s">
        <v>41</v>
      </c>
      <c r="M97" s="14" t="s">
        <v>42</v>
      </c>
      <c r="N97" s="14">
        <v>2</v>
      </c>
      <c r="O97" s="18">
        <f t="shared" si="7"/>
        <v>41.581425600000003</v>
      </c>
      <c r="P97" s="18">
        <v>12.600432000000001</v>
      </c>
      <c r="Q97" s="18">
        <f t="shared" si="8"/>
        <v>41.58</v>
      </c>
      <c r="R97" s="18">
        <v>12.6</v>
      </c>
      <c r="S97" s="18">
        <f t="shared" si="6"/>
        <v>41.58</v>
      </c>
      <c r="T97" s="22">
        <v>12.6</v>
      </c>
      <c r="U97" s="21" t="s">
        <v>43</v>
      </c>
      <c r="V97" s="21" t="s">
        <v>43</v>
      </c>
      <c r="W97" s="19">
        <v>27.845050000000001</v>
      </c>
      <c r="X97" s="19">
        <v>-115.14556</v>
      </c>
      <c r="Y97" s="22" t="s">
        <v>43</v>
      </c>
      <c r="Z97" s="23" t="s">
        <v>43</v>
      </c>
      <c r="AA97" s="21" t="s">
        <v>43</v>
      </c>
      <c r="AB97" s="14" t="s">
        <v>44</v>
      </c>
      <c r="AC97" s="21" t="s">
        <v>43</v>
      </c>
      <c r="AD97" s="17">
        <v>13</v>
      </c>
      <c r="AE97" s="17">
        <v>1</v>
      </c>
      <c r="AF97" s="21" t="s">
        <v>43</v>
      </c>
      <c r="AG97" s="14">
        <v>120</v>
      </c>
      <c r="AI97" s="70">
        <f t="shared" si="9"/>
        <v>10.373999999999999</v>
      </c>
      <c r="AJ97" s="71" t="s">
        <v>369</v>
      </c>
      <c r="AK97" s="72">
        <f t="shared" si="10"/>
        <v>0.96188687250685145</v>
      </c>
      <c r="AL97" s="73">
        <f t="shared" si="11"/>
        <v>0.96188687250685145</v>
      </c>
    </row>
    <row r="98" spans="1:38" s="20" customFormat="1" hidden="1">
      <c r="A98" s="14" t="s">
        <v>39</v>
      </c>
      <c r="B98" s="14" t="s">
        <v>40</v>
      </c>
      <c r="C98" s="31">
        <v>38947</v>
      </c>
      <c r="D98" s="15">
        <v>2006</v>
      </c>
      <c r="E98" s="16">
        <v>0.44097222222222227</v>
      </c>
      <c r="F98" s="16">
        <v>0.4777777777777778</v>
      </c>
      <c r="G98" s="16">
        <v>3.6805555555555536E-2</v>
      </c>
      <c r="H98" s="21">
        <v>2</v>
      </c>
      <c r="I98" s="17">
        <v>1</v>
      </c>
      <c r="J98" s="17">
        <v>1</v>
      </c>
      <c r="K98" s="17">
        <v>1</v>
      </c>
      <c r="L98" s="14" t="s">
        <v>41</v>
      </c>
      <c r="M98" s="14" t="s">
        <v>42</v>
      </c>
      <c r="N98" s="14">
        <v>2</v>
      </c>
      <c r="O98" s="18">
        <f t="shared" si="7"/>
        <v>41.581425600000003</v>
      </c>
      <c r="P98" s="18">
        <v>12.600432000000001</v>
      </c>
      <c r="Q98" s="18">
        <f t="shared" si="8"/>
        <v>41.58</v>
      </c>
      <c r="R98" s="18">
        <v>12.6</v>
      </c>
      <c r="S98" s="18">
        <f t="shared" si="6"/>
        <v>41.58</v>
      </c>
      <c r="T98" s="22">
        <v>12.6</v>
      </c>
      <c r="U98" s="21" t="s">
        <v>43</v>
      </c>
      <c r="V98" s="21" t="s">
        <v>43</v>
      </c>
      <c r="W98" s="19">
        <v>27.845050000000001</v>
      </c>
      <c r="X98" s="19">
        <v>-115.14556</v>
      </c>
      <c r="Y98" s="22" t="s">
        <v>43</v>
      </c>
      <c r="Z98" s="23" t="s">
        <v>43</v>
      </c>
      <c r="AA98" s="21" t="s">
        <v>43</v>
      </c>
      <c r="AB98" s="14" t="s">
        <v>44</v>
      </c>
      <c r="AC98" s="21" t="s">
        <v>43</v>
      </c>
      <c r="AD98" s="17">
        <v>13</v>
      </c>
      <c r="AE98" s="17">
        <v>1</v>
      </c>
      <c r="AF98" s="21" t="s">
        <v>43</v>
      </c>
      <c r="AG98" s="14">
        <v>120</v>
      </c>
      <c r="AI98" s="70">
        <f t="shared" si="9"/>
        <v>10.373999999999999</v>
      </c>
      <c r="AJ98" s="71" t="s">
        <v>369</v>
      </c>
      <c r="AK98" s="72">
        <f t="shared" si="10"/>
        <v>0.96188687250685145</v>
      </c>
      <c r="AL98" s="73">
        <f t="shared" si="11"/>
        <v>0.96188687250685145</v>
      </c>
    </row>
    <row r="99" spans="1:38" s="20" customFormat="1" hidden="1">
      <c r="A99" s="14" t="s">
        <v>39</v>
      </c>
      <c r="B99" s="14" t="s">
        <v>40</v>
      </c>
      <c r="C99" s="31">
        <v>38947</v>
      </c>
      <c r="D99" s="15">
        <v>2006</v>
      </c>
      <c r="E99" s="16">
        <v>0.44097222222222227</v>
      </c>
      <c r="F99" s="16">
        <v>0.4777777777777778</v>
      </c>
      <c r="G99" s="16">
        <v>3.6805555555555536E-2</v>
      </c>
      <c r="H99" s="21">
        <v>2</v>
      </c>
      <c r="I99" s="17">
        <v>1</v>
      </c>
      <c r="J99" s="17">
        <v>1</v>
      </c>
      <c r="K99" s="17">
        <v>1</v>
      </c>
      <c r="L99" s="14" t="s">
        <v>41</v>
      </c>
      <c r="M99" s="14" t="s">
        <v>42</v>
      </c>
      <c r="N99" s="14">
        <v>2</v>
      </c>
      <c r="O99" s="18">
        <f t="shared" si="7"/>
        <v>41.581425600000003</v>
      </c>
      <c r="P99" s="18">
        <v>12.600432000000001</v>
      </c>
      <c r="Q99" s="18">
        <f t="shared" si="8"/>
        <v>41.58</v>
      </c>
      <c r="R99" s="18">
        <v>12.6</v>
      </c>
      <c r="S99" s="18">
        <f t="shared" si="6"/>
        <v>41.58</v>
      </c>
      <c r="T99" s="22">
        <v>12.6</v>
      </c>
      <c r="U99" s="21" t="s">
        <v>43</v>
      </c>
      <c r="V99" s="21" t="s">
        <v>43</v>
      </c>
      <c r="W99" s="19">
        <v>27.845050000000001</v>
      </c>
      <c r="X99" s="19">
        <v>-115.14556</v>
      </c>
      <c r="Y99" s="22" t="s">
        <v>43</v>
      </c>
      <c r="Z99" s="23" t="s">
        <v>43</v>
      </c>
      <c r="AA99" s="21" t="s">
        <v>43</v>
      </c>
      <c r="AB99" s="14" t="s">
        <v>44</v>
      </c>
      <c r="AC99" s="21" t="s">
        <v>43</v>
      </c>
      <c r="AD99" s="17">
        <v>13</v>
      </c>
      <c r="AE99" s="17">
        <v>1</v>
      </c>
      <c r="AF99" s="21" t="s">
        <v>43</v>
      </c>
      <c r="AG99" s="14">
        <v>120</v>
      </c>
      <c r="AI99" s="70">
        <f t="shared" si="9"/>
        <v>10.373999999999999</v>
      </c>
      <c r="AJ99" s="71" t="s">
        <v>369</v>
      </c>
      <c r="AK99" s="72">
        <f t="shared" si="10"/>
        <v>0.96188687250685145</v>
      </c>
      <c r="AL99" s="73">
        <f t="shared" si="11"/>
        <v>0.96188687250685145</v>
      </c>
    </row>
    <row r="100" spans="1:38" s="20" customFormat="1" hidden="1">
      <c r="A100" s="14" t="s">
        <v>39</v>
      </c>
      <c r="B100" s="14" t="s">
        <v>40</v>
      </c>
      <c r="C100" s="31">
        <v>38947</v>
      </c>
      <c r="D100" s="15">
        <v>2006</v>
      </c>
      <c r="E100" s="16">
        <v>0.44097222222222227</v>
      </c>
      <c r="F100" s="16">
        <v>0.4777777777777778</v>
      </c>
      <c r="G100" s="16">
        <v>3.6805555555555536E-2</v>
      </c>
      <c r="H100" s="21">
        <v>2</v>
      </c>
      <c r="I100" s="17">
        <v>1</v>
      </c>
      <c r="J100" s="17">
        <v>1</v>
      </c>
      <c r="K100" s="17">
        <v>1</v>
      </c>
      <c r="L100" s="14" t="s">
        <v>41</v>
      </c>
      <c r="M100" s="14" t="s">
        <v>42</v>
      </c>
      <c r="N100" s="14">
        <v>2</v>
      </c>
      <c r="O100" s="18">
        <f t="shared" si="7"/>
        <v>41.581425600000003</v>
      </c>
      <c r="P100" s="18">
        <v>12.600432000000001</v>
      </c>
      <c r="Q100" s="18">
        <f t="shared" si="8"/>
        <v>41.58</v>
      </c>
      <c r="R100" s="18">
        <v>12.6</v>
      </c>
      <c r="S100" s="18">
        <f t="shared" si="6"/>
        <v>41.58</v>
      </c>
      <c r="T100" s="22">
        <v>12.6</v>
      </c>
      <c r="U100" s="21" t="s">
        <v>43</v>
      </c>
      <c r="V100" s="21" t="s">
        <v>43</v>
      </c>
      <c r="W100" s="19">
        <v>27.845050000000001</v>
      </c>
      <c r="X100" s="19">
        <v>-115.14556</v>
      </c>
      <c r="Y100" s="22" t="s">
        <v>43</v>
      </c>
      <c r="Z100" s="23" t="s">
        <v>43</v>
      </c>
      <c r="AA100" s="21" t="s">
        <v>43</v>
      </c>
      <c r="AB100" s="14" t="s">
        <v>44</v>
      </c>
      <c r="AC100" s="21" t="s">
        <v>43</v>
      </c>
      <c r="AD100" s="17">
        <v>13</v>
      </c>
      <c r="AE100" s="17">
        <v>1</v>
      </c>
      <c r="AF100" s="21" t="s">
        <v>43</v>
      </c>
      <c r="AG100" s="14">
        <v>120</v>
      </c>
      <c r="AI100" s="70">
        <f t="shared" si="9"/>
        <v>10.373999999999999</v>
      </c>
      <c r="AJ100" s="71" t="s">
        <v>369</v>
      </c>
      <c r="AK100" s="72">
        <f t="shared" si="10"/>
        <v>0.96188687250685145</v>
      </c>
      <c r="AL100" s="73">
        <f t="shared" si="11"/>
        <v>0.96188687250685145</v>
      </c>
    </row>
    <row r="101" spans="1:38" s="20" customFormat="1" hidden="1">
      <c r="A101" s="14" t="s">
        <v>39</v>
      </c>
      <c r="B101" s="14" t="s">
        <v>40</v>
      </c>
      <c r="C101" s="31">
        <v>38947</v>
      </c>
      <c r="D101" s="15">
        <v>2006</v>
      </c>
      <c r="E101" s="16">
        <v>0.44097222222222227</v>
      </c>
      <c r="F101" s="16">
        <v>0.4777777777777778</v>
      </c>
      <c r="G101" s="16">
        <v>3.6805555555555536E-2</v>
      </c>
      <c r="H101" s="21">
        <v>2</v>
      </c>
      <c r="I101" s="17">
        <v>1</v>
      </c>
      <c r="J101" s="17">
        <v>1</v>
      </c>
      <c r="K101" s="17">
        <v>1</v>
      </c>
      <c r="L101" s="14" t="s">
        <v>41</v>
      </c>
      <c r="M101" s="14" t="s">
        <v>42</v>
      </c>
      <c r="N101" s="14">
        <v>2</v>
      </c>
      <c r="O101" s="18">
        <f t="shared" si="7"/>
        <v>41.581425600000003</v>
      </c>
      <c r="P101" s="18">
        <v>12.600432000000001</v>
      </c>
      <c r="Q101" s="18">
        <f t="shared" si="8"/>
        <v>41.58</v>
      </c>
      <c r="R101" s="18">
        <v>12.6</v>
      </c>
      <c r="S101" s="18">
        <f t="shared" si="6"/>
        <v>41.58</v>
      </c>
      <c r="T101" s="22">
        <v>12.6</v>
      </c>
      <c r="U101" s="21" t="s">
        <v>43</v>
      </c>
      <c r="V101" s="21" t="s">
        <v>43</v>
      </c>
      <c r="W101" s="19">
        <v>27.845050000000001</v>
      </c>
      <c r="X101" s="19">
        <v>-115.14556</v>
      </c>
      <c r="Y101" s="22" t="s">
        <v>43</v>
      </c>
      <c r="Z101" s="23" t="s">
        <v>43</v>
      </c>
      <c r="AA101" s="21" t="s">
        <v>43</v>
      </c>
      <c r="AB101" s="14" t="s">
        <v>44</v>
      </c>
      <c r="AC101" s="21" t="s">
        <v>43</v>
      </c>
      <c r="AD101" s="17">
        <v>13</v>
      </c>
      <c r="AE101" s="17">
        <v>1</v>
      </c>
      <c r="AF101" s="21" t="s">
        <v>43</v>
      </c>
      <c r="AG101" s="14">
        <v>120</v>
      </c>
      <c r="AI101" s="70">
        <f t="shared" si="9"/>
        <v>10.373999999999999</v>
      </c>
      <c r="AJ101" s="71" t="s">
        <v>369</v>
      </c>
      <c r="AK101" s="72">
        <f t="shared" si="10"/>
        <v>0.96188687250685145</v>
      </c>
      <c r="AL101" s="73">
        <f t="shared" si="11"/>
        <v>0.96188687250685145</v>
      </c>
    </row>
    <row r="102" spans="1:38" s="20" customFormat="1" hidden="1">
      <c r="A102" s="14" t="s">
        <v>39</v>
      </c>
      <c r="B102" s="14" t="s">
        <v>40</v>
      </c>
      <c r="C102" s="31">
        <v>38947</v>
      </c>
      <c r="D102" s="15">
        <v>2006</v>
      </c>
      <c r="E102" s="16">
        <v>0.44097222222222227</v>
      </c>
      <c r="F102" s="16">
        <v>0.4777777777777778</v>
      </c>
      <c r="G102" s="16">
        <v>3.6805555555555536E-2</v>
      </c>
      <c r="H102" s="21">
        <v>2</v>
      </c>
      <c r="I102" s="17">
        <v>1</v>
      </c>
      <c r="J102" s="17">
        <v>1</v>
      </c>
      <c r="K102" s="17">
        <v>1</v>
      </c>
      <c r="L102" s="14" t="s">
        <v>41</v>
      </c>
      <c r="M102" s="14" t="s">
        <v>42</v>
      </c>
      <c r="N102" s="14">
        <v>2</v>
      </c>
      <c r="O102" s="18">
        <f t="shared" si="7"/>
        <v>41.581425600000003</v>
      </c>
      <c r="P102" s="18">
        <v>12.600432000000001</v>
      </c>
      <c r="Q102" s="18">
        <f t="shared" si="8"/>
        <v>41.58</v>
      </c>
      <c r="R102" s="18">
        <v>12.6</v>
      </c>
      <c r="S102" s="18">
        <f t="shared" si="6"/>
        <v>41.58</v>
      </c>
      <c r="T102" s="22">
        <v>12.6</v>
      </c>
      <c r="U102" s="21" t="s">
        <v>43</v>
      </c>
      <c r="V102" s="21" t="s">
        <v>43</v>
      </c>
      <c r="W102" s="19">
        <v>27.845050000000001</v>
      </c>
      <c r="X102" s="19">
        <v>-115.14556</v>
      </c>
      <c r="Y102" s="22" t="s">
        <v>43</v>
      </c>
      <c r="Z102" s="23" t="s">
        <v>43</v>
      </c>
      <c r="AA102" s="21" t="s">
        <v>43</v>
      </c>
      <c r="AB102" s="14" t="s">
        <v>44</v>
      </c>
      <c r="AC102" s="21" t="s">
        <v>43</v>
      </c>
      <c r="AD102" s="17">
        <v>13</v>
      </c>
      <c r="AE102" s="17">
        <v>1</v>
      </c>
      <c r="AF102" s="21" t="s">
        <v>43</v>
      </c>
      <c r="AG102" s="14">
        <v>120</v>
      </c>
      <c r="AI102" s="70">
        <f t="shared" si="9"/>
        <v>10.373999999999999</v>
      </c>
      <c r="AJ102" s="71" t="s">
        <v>369</v>
      </c>
      <c r="AK102" s="72">
        <f t="shared" si="10"/>
        <v>0.96188687250685145</v>
      </c>
      <c r="AL102" s="73">
        <f t="shared" si="11"/>
        <v>0.96188687250685145</v>
      </c>
    </row>
    <row r="103" spans="1:38" s="20" customFormat="1" hidden="1">
      <c r="A103" s="14" t="s">
        <v>39</v>
      </c>
      <c r="B103" s="14" t="s">
        <v>40</v>
      </c>
      <c r="C103" s="31">
        <v>38947</v>
      </c>
      <c r="D103" s="15">
        <v>2006</v>
      </c>
      <c r="E103" s="16">
        <v>0.44097222222222227</v>
      </c>
      <c r="F103" s="16">
        <v>0.4777777777777778</v>
      </c>
      <c r="G103" s="16">
        <v>3.6805555555555536E-2</v>
      </c>
      <c r="H103" s="21">
        <v>2</v>
      </c>
      <c r="I103" s="17">
        <v>1</v>
      </c>
      <c r="J103" s="17">
        <v>1</v>
      </c>
      <c r="K103" s="17">
        <v>1</v>
      </c>
      <c r="L103" s="14" t="s">
        <v>41</v>
      </c>
      <c r="M103" s="14" t="s">
        <v>42</v>
      </c>
      <c r="N103" s="14">
        <v>2</v>
      </c>
      <c r="O103" s="18">
        <f t="shared" si="7"/>
        <v>41.581425600000003</v>
      </c>
      <c r="P103" s="18">
        <v>12.600432000000001</v>
      </c>
      <c r="Q103" s="18">
        <f t="shared" si="8"/>
        <v>41.58</v>
      </c>
      <c r="R103" s="18">
        <v>12.6</v>
      </c>
      <c r="S103" s="18">
        <f t="shared" si="6"/>
        <v>41.58</v>
      </c>
      <c r="T103" s="22">
        <v>12.6</v>
      </c>
      <c r="U103" s="21" t="s">
        <v>43</v>
      </c>
      <c r="V103" s="21" t="s">
        <v>43</v>
      </c>
      <c r="W103" s="19">
        <v>27.845050000000001</v>
      </c>
      <c r="X103" s="19">
        <v>-115.14556</v>
      </c>
      <c r="Y103" s="22" t="s">
        <v>43</v>
      </c>
      <c r="Z103" s="23" t="s">
        <v>43</v>
      </c>
      <c r="AA103" s="21" t="s">
        <v>43</v>
      </c>
      <c r="AB103" s="14" t="s">
        <v>44</v>
      </c>
      <c r="AC103" s="21" t="s">
        <v>43</v>
      </c>
      <c r="AD103" s="17">
        <v>13</v>
      </c>
      <c r="AE103" s="17">
        <v>1</v>
      </c>
      <c r="AF103" s="21" t="s">
        <v>43</v>
      </c>
      <c r="AG103" s="14">
        <v>120</v>
      </c>
      <c r="AI103" s="70">
        <f t="shared" si="9"/>
        <v>10.373999999999999</v>
      </c>
      <c r="AJ103" s="71" t="s">
        <v>369</v>
      </c>
      <c r="AK103" s="72">
        <f t="shared" si="10"/>
        <v>0.96188687250685145</v>
      </c>
      <c r="AL103" s="73">
        <f t="shared" si="11"/>
        <v>0.96188687250685145</v>
      </c>
    </row>
    <row r="104" spans="1:38" s="20" customFormat="1" hidden="1">
      <c r="A104" s="14" t="s">
        <v>39</v>
      </c>
      <c r="B104" s="14" t="s">
        <v>40</v>
      </c>
      <c r="C104" s="31">
        <v>38947</v>
      </c>
      <c r="D104" s="15">
        <v>2006</v>
      </c>
      <c r="E104" s="16">
        <v>0.44097222222222227</v>
      </c>
      <c r="F104" s="16">
        <v>0.4777777777777778</v>
      </c>
      <c r="G104" s="16">
        <v>3.6805555555555536E-2</v>
      </c>
      <c r="H104" s="21">
        <v>2</v>
      </c>
      <c r="I104" s="17">
        <v>1</v>
      </c>
      <c r="J104" s="17">
        <v>1</v>
      </c>
      <c r="K104" s="17">
        <v>1</v>
      </c>
      <c r="L104" s="14" t="s">
        <v>41</v>
      </c>
      <c r="M104" s="14" t="s">
        <v>42</v>
      </c>
      <c r="N104" s="14">
        <v>2</v>
      </c>
      <c r="O104" s="18">
        <f t="shared" si="7"/>
        <v>41.581425600000003</v>
      </c>
      <c r="P104" s="18">
        <v>12.600432000000001</v>
      </c>
      <c r="Q104" s="18">
        <f t="shared" si="8"/>
        <v>41.58</v>
      </c>
      <c r="R104" s="18">
        <v>12.6</v>
      </c>
      <c r="S104" s="18">
        <f t="shared" si="6"/>
        <v>41.58</v>
      </c>
      <c r="T104" s="22">
        <v>12.6</v>
      </c>
      <c r="U104" s="21" t="s">
        <v>43</v>
      </c>
      <c r="V104" s="21" t="s">
        <v>43</v>
      </c>
      <c r="W104" s="19">
        <v>27.845050000000001</v>
      </c>
      <c r="X104" s="19">
        <v>-115.14556</v>
      </c>
      <c r="Y104" s="22" t="s">
        <v>43</v>
      </c>
      <c r="Z104" s="23" t="s">
        <v>43</v>
      </c>
      <c r="AA104" s="21" t="s">
        <v>43</v>
      </c>
      <c r="AB104" s="14" t="s">
        <v>44</v>
      </c>
      <c r="AC104" s="21" t="s">
        <v>43</v>
      </c>
      <c r="AD104" s="17">
        <v>13</v>
      </c>
      <c r="AE104" s="17">
        <v>1</v>
      </c>
      <c r="AF104" s="21" t="s">
        <v>43</v>
      </c>
      <c r="AG104" s="14">
        <v>120</v>
      </c>
      <c r="AI104" s="70">
        <f t="shared" si="9"/>
        <v>10.373999999999999</v>
      </c>
      <c r="AJ104" s="71" t="s">
        <v>369</v>
      </c>
      <c r="AK104" s="72">
        <f t="shared" si="10"/>
        <v>0.96188687250685145</v>
      </c>
      <c r="AL104" s="73">
        <f t="shared" si="11"/>
        <v>0.96188687250685145</v>
      </c>
    </row>
    <row r="105" spans="1:38" s="20" customFormat="1" hidden="1">
      <c r="A105" s="14" t="s">
        <v>39</v>
      </c>
      <c r="B105" s="14" t="s">
        <v>40</v>
      </c>
      <c r="C105" s="31">
        <v>38947</v>
      </c>
      <c r="D105" s="15">
        <v>2006</v>
      </c>
      <c r="E105" s="16">
        <v>0.44097222222222227</v>
      </c>
      <c r="F105" s="16">
        <v>0.4777777777777778</v>
      </c>
      <c r="G105" s="16">
        <v>3.6805555555555536E-2</v>
      </c>
      <c r="H105" s="21">
        <v>2</v>
      </c>
      <c r="I105" s="17">
        <v>1</v>
      </c>
      <c r="J105" s="17">
        <v>1</v>
      </c>
      <c r="K105" s="17">
        <v>1</v>
      </c>
      <c r="L105" s="14" t="s">
        <v>41</v>
      </c>
      <c r="M105" s="14" t="s">
        <v>42</v>
      </c>
      <c r="N105" s="14">
        <v>2</v>
      </c>
      <c r="O105" s="18">
        <f t="shared" si="7"/>
        <v>41.581425600000003</v>
      </c>
      <c r="P105" s="18">
        <v>12.600432000000001</v>
      </c>
      <c r="Q105" s="18">
        <f t="shared" si="8"/>
        <v>41.58</v>
      </c>
      <c r="R105" s="18">
        <v>12.6</v>
      </c>
      <c r="S105" s="18">
        <f t="shared" si="6"/>
        <v>41.58</v>
      </c>
      <c r="T105" s="22">
        <v>12.6</v>
      </c>
      <c r="U105" s="21" t="s">
        <v>43</v>
      </c>
      <c r="V105" s="21" t="s">
        <v>43</v>
      </c>
      <c r="W105" s="19">
        <v>27.845050000000001</v>
      </c>
      <c r="X105" s="19">
        <v>-115.14556</v>
      </c>
      <c r="Y105" s="22" t="s">
        <v>43</v>
      </c>
      <c r="Z105" s="23" t="s">
        <v>43</v>
      </c>
      <c r="AA105" s="21" t="s">
        <v>43</v>
      </c>
      <c r="AB105" s="14" t="s">
        <v>44</v>
      </c>
      <c r="AC105" s="21" t="s">
        <v>43</v>
      </c>
      <c r="AD105" s="17">
        <v>13</v>
      </c>
      <c r="AE105" s="17">
        <v>1</v>
      </c>
      <c r="AF105" s="21" t="s">
        <v>43</v>
      </c>
      <c r="AG105" s="14">
        <v>120</v>
      </c>
      <c r="AI105" s="70">
        <f t="shared" si="9"/>
        <v>10.373999999999999</v>
      </c>
      <c r="AJ105" s="71" t="s">
        <v>369</v>
      </c>
      <c r="AK105" s="72">
        <f t="shared" si="10"/>
        <v>0.96188687250685145</v>
      </c>
      <c r="AL105" s="73">
        <f t="shared" si="11"/>
        <v>0.96188687250685145</v>
      </c>
    </row>
    <row r="106" spans="1:38" s="20" customFormat="1" hidden="1">
      <c r="A106" s="14" t="s">
        <v>39</v>
      </c>
      <c r="B106" s="14" t="s">
        <v>40</v>
      </c>
      <c r="C106" s="31">
        <v>38947</v>
      </c>
      <c r="D106" s="15">
        <v>2006</v>
      </c>
      <c r="E106" s="16">
        <v>0.44097222222222227</v>
      </c>
      <c r="F106" s="16">
        <v>0.4777777777777778</v>
      </c>
      <c r="G106" s="16">
        <v>3.6805555555555536E-2</v>
      </c>
      <c r="H106" s="21">
        <v>2</v>
      </c>
      <c r="I106" s="17">
        <v>1</v>
      </c>
      <c r="J106" s="17">
        <v>1</v>
      </c>
      <c r="K106" s="17">
        <v>1</v>
      </c>
      <c r="L106" s="14" t="s">
        <v>41</v>
      </c>
      <c r="M106" s="14" t="s">
        <v>42</v>
      </c>
      <c r="N106" s="14">
        <v>2</v>
      </c>
      <c r="O106" s="18">
        <f t="shared" si="7"/>
        <v>41.581425600000003</v>
      </c>
      <c r="P106" s="18">
        <v>12.600432000000001</v>
      </c>
      <c r="Q106" s="18">
        <f t="shared" si="8"/>
        <v>41.58</v>
      </c>
      <c r="R106" s="18">
        <v>12.6</v>
      </c>
      <c r="S106" s="18">
        <f t="shared" si="6"/>
        <v>41.58</v>
      </c>
      <c r="T106" s="22">
        <v>12.6</v>
      </c>
      <c r="U106" s="21" t="s">
        <v>43</v>
      </c>
      <c r="V106" s="21" t="s">
        <v>43</v>
      </c>
      <c r="W106" s="19">
        <v>27.845050000000001</v>
      </c>
      <c r="X106" s="19">
        <v>-115.14556</v>
      </c>
      <c r="Y106" s="22" t="s">
        <v>43</v>
      </c>
      <c r="Z106" s="23" t="s">
        <v>43</v>
      </c>
      <c r="AA106" s="21" t="s">
        <v>43</v>
      </c>
      <c r="AB106" s="14" t="s">
        <v>44</v>
      </c>
      <c r="AC106" s="21" t="s">
        <v>43</v>
      </c>
      <c r="AD106" s="17">
        <v>13</v>
      </c>
      <c r="AE106" s="17">
        <v>1</v>
      </c>
      <c r="AF106" s="21" t="s">
        <v>43</v>
      </c>
      <c r="AG106" s="14">
        <v>120</v>
      </c>
      <c r="AI106" s="70">
        <f t="shared" si="9"/>
        <v>10.373999999999999</v>
      </c>
      <c r="AJ106" s="71" t="s">
        <v>369</v>
      </c>
      <c r="AK106" s="72">
        <f t="shared" si="10"/>
        <v>0.96188687250685145</v>
      </c>
      <c r="AL106" s="73">
        <f t="shared" si="11"/>
        <v>0.96188687250685145</v>
      </c>
    </row>
    <row r="107" spans="1:38" s="20" customFormat="1" hidden="1">
      <c r="A107" s="14" t="s">
        <v>39</v>
      </c>
      <c r="B107" s="14" t="s">
        <v>40</v>
      </c>
      <c r="C107" s="31">
        <v>38947</v>
      </c>
      <c r="D107" s="15">
        <v>2006</v>
      </c>
      <c r="E107" s="16">
        <v>0.44097222222222227</v>
      </c>
      <c r="F107" s="16">
        <v>0.4777777777777778</v>
      </c>
      <c r="G107" s="16">
        <v>3.6805555555555536E-2</v>
      </c>
      <c r="H107" s="21">
        <v>2</v>
      </c>
      <c r="I107" s="17">
        <v>1</v>
      </c>
      <c r="J107" s="17">
        <v>1</v>
      </c>
      <c r="K107" s="17">
        <v>1</v>
      </c>
      <c r="L107" s="14" t="s">
        <v>41</v>
      </c>
      <c r="M107" s="14" t="s">
        <v>42</v>
      </c>
      <c r="N107" s="14">
        <v>2</v>
      </c>
      <c r="O107" s="18">
        <f t="shared" si="7"/>
        <v>41.581425600000003</v>
      </c>
      <c r="P107" s="18">
        <v>12.600432000000001</v>
      </c>
      <c r="Q107" s="18">
        <f t="shared" si="8"/>
        <v>41.58</v>
      </c>
      <c r="R107" s="18">
        <v>12.6</v>
      </c>
      <c r="S107" s="18">
        <f t="shared" si="6"/>
        <v>41.58</v>
      </c>
      <c r="T107" s="22">
        <v>12.6</v>
      </c>
      <c r="U107" s="21" t="s">
        <v>43</v>
      </c>
      <c r="V107" s="21" t="s">
        <v>43</v>
      </c>
      <c r="W107" s="19">
        <v>27.845050000000001</v>
      </c>
      <c r="X107" s="19">
        <v>-115.14556</v>
      </c>
      <c r="Y107" s="22" t="s">
        <v>43</v>
      </c>
      <c r="Z107" s="23" t="s">
        <v>43</v>
      </c>
      <c r="AA107" s="21" t="s">
        <v>43</v>
      </c>
      <c r="AB107" s="14" t="s">
        <v>44</v>
      </c>
      <c r="AC107" s="21" t="s">
        <v>43</v>
      </c>
      <c r="AD107" s="17">
        <v>13</v>
      </c>
      <c r="AE107" s="17">
        <v>1</v>
      </c>
      <c r="AF107" s="21" t="s">
        <v>43</v>
      </c>
      <c r="AG107" s="14">
        <v>120</v>
      </c>
      <c r="AI107" s="70">
        <f t="shared" si="9"/>
        <v>10.373999999999999</v>
      </c>
      <c r="AJ107" s="71" t="s">
        <v>369</v>
      </c>
      <c r="AK107" s="72">
        <f t="shared" si="10"/>
        <v>0.96188687250685145</v>
      </c>
      <c r="AL107" s="73">
        <f t="shared" si="11"/>
        <v>0.96188687250685145</v>
      </c>
    </row>
    <row r="108" spans="1:38" s="20" customFormat="1" hidden="1">
      <c r="A108" s="14" t="s">
        <v>39</v>
      </c>
      <c r="B108" s="14" t="s">
        <v>40</v>
      </c>
      <c r="C108" s="31">
        <v>38947</v>
      </c>
      <c r="D108" s="15">
        <v>2006</v>
      </c>
      <c r="E108" s="16">
        <v>0.44097222222222227</v>
      </c>
      <c r="F108" s="16">
        <v>0.4777777777777778</v>
      </c>
      <c r="G108" s="16">
        <v>3.6805555555555536E-2</v>
      </c>
      <c r="H108" s="21">
        <v>2</v>
      </c>
      <c r="I108" s="17">
        <v>1</v>
      </c>
      <c r="J108" s="17">
        <v>1</v>
      </c>
      <c r="K108" s="17">
        <v>1</v>
      </c>
      <c r="L108" s="14" t="s">
        <v>41</v>
      </c>
      <c r="M108" s="14" t="s">
        <v>42</v>
      </c>
      <c r="N108" s="14">
        <v>2</v>
      </c>
      <c r="O108" s="18">
        <f t="shared" si="7"/>
        <v>41.581425600000003</v>
      </c>
      <c r="P108" s="18">
        <v>12.600432000000001</v>
      </c>
      <c r="Q108" s="18">
        <f t="shared" si="8"/>
        <v>41.58</v>
      </c>
      <c r="R108" s="18">
        <v>12.6</v>
      </c>
      <c r="S108" s="18">
        <f t="shared" si="6"/>
        <v>41.58</v>
      </c>
      <c r="T108" s="22">
        <v>12.6</v>
      </c>
      <c r="U108" s="21" t="s">
        <v>43</v>
      </c>
      <c r="V108" s="21" t="s">
        <v>43</v>
      </c>
      <c r="W108" s="19">
        <v>27.845050000000001</v>
      </c>
      <c r="X108" s="19">
        <v>-115.14556</v>
      </c>
      <c r="Y108" s="22" t="s">
        <v>43</v>
      </c>
      <c r="Z108" s="23" t="s">
        <v>43</v>
      </c>
      <c r="AA108" s="21" t="s">
        <v>43</v>
      </c>
      <c r="AB108" s="14" t="s">
        <v>44</v>
      </c>
      <c r="AC108" s="21" t="s">
        <v>43</v>
      </c>
      <c r="AD108" s="17">
        <v>13</v>
      </c>
      <c r="AE108" s="17">
        <v>1</v>
      </c>
      <c r="AF108" s="21" t="s">
        <v>43</v>
      </c>
      <c r="AG108" s="14">
        <v>120</v>
      </c>
      <c r="AI108" s="70">
        <f t="shared" si="9"/>
        <v>10.373999999999999</v>
      </c>
      <c r="AJ108" s="71" t="s">
        <v>369</v>
      </c>
      <c r="AK108" s="72">
        <f t="shared" si="10"/>
        <v>0.96188687250685145</v>
      </c>
      <c r="AL108" s="73">
        <f t="shared" si="11"/>
        <v>0.96188687250685145</v>
      </c>
    </row>
    <row r="109" spans="1:38" s="20" customFormat="1" hidden="1">
      <c r="A109" s="14" t="s">
        <v>39</v>
      </c>
      <c r="B109" s="14" t="s">
        <v>40</v>
      </c>
      <c r="C109" s="31">
        <v>38947</v>
      </c>
      <c r="D109" s="15">
        <v>2006</v>
      </c>
      <c r="E109" s="16">
        <v>0.44097222222222227</v>
      </c>
      <c r="F109" s="16">
        <v>0.4777777777777778</v>
      </c>
      <c r="G109" s="16">
        <v>3.6805555555555536E-2</v>
      </c>
      <c r="H109" s="21">
        <v>2</v>
      </c>
      <c r="I109" s="17">
        <v>1</v>
      </c>
      <c r="J109" s="17">
        <v>1</v>
      </c>
      <c r="K109" s="17">
        <v>1</v>
      </c>
      <c r="L109" s="14" t="s">
        <v>41</v>
      </c>
      <c r="M109" s="14" t="s">
        <v>42</v>
      </c>
      <c r="N109" s="14">
        <v>2</v>
      </c>
      <c r="O109" s="18">
        <f t="shared" si="7"/>
        <v>41.581425600000003</v>
      </c>
      <c r="P109" s="18">
        <v>12.600432000000001</v>
      </c>
      <c r="Q109" s="18">
        <f t="shared" si="8"/>
        <v>41.58</v>
      </c>
      <c r="R109" s="18">
        <v>12.6</v>
      </c>
      <c r="S109" s="18">
        <f t="shared" si="6"/>
        <v>41.58</v>
      </c>
      <c r="T109" s="22">
        <v>12.6</v>
      </c>
      <c r="U109" s="21" t="s">
        <v>43</v>
      </c>
      <c r="V109" s="21" t="s">
        <v>43</v>
      </c>
      <c r="W109" s="19">
        <v>27.845050000000001</v>
      </c>
      <c r="X109" s="19">
        <v>-115.14556</v>
      </c>
      <c r="Y109" s="22" t="s">
        <v>43</v>
      </c>
      <c r="Z109" s="23" t="s">
        <v>43</v>
      </c>
      <c r="AA109" s="21" t="s">
        <v>43</v>
      </c>
      <c r="AB109" s="14" t="s">
        <v>44</v>
      </c>
      <c r="AC109" s="21" t="s">
        <v>43</v>
      </c>
      <c r="AD109" s="17">
        <v>13</v>
      </c>
      <c r="AE109" s="17">
        <v>1</v>
      </c>
      <c r="AF109" s="21" t="s">
        <v>43</v>
      </c>
      <c r="AG109" s="14">
        <v>120</v>
      </c>
      <c r="AI109" s="70">
        <f t="shared" si="9"/>
        <v>10.373999999999999</v>
      </c>
      <c r="AJ109" s="71" t="s">
        <v>369</v>
      </c>
      <c r="AK109" s="72">
        <f t="shared" si="10"/>
        <v>0.96188687250685145</v>
      </c>
      <c r="AL109" s="73">
        <f t="shared" si="11"/>
        <v>0.96188687250685145</v>
      </c>
    </row>
    <row r="110" spans="1:38" s="20" customFormat="1" hidden="1">
      <c r="A110" s="14" t="s">
        <v>39</v>
      </c>
      <c r="B110" s="14" t="s">
        <v>40</v>
      </c>
      <c r="C110" s="31">
        <v>38947</v>
      </c>
      <c r="D110" s="15">
        <v>2006</v>
      </c>
      <c r="E110" s="16">
        <v>0.44097222222222227</v>
      </c>
      <c r="F110" s="16">
        <v>0.4777777777777778</v>
      </c>
      <c r="G110" s="16">
        <v>3.6805555555555536E-2</v>
      </c>
      <c r="H110" s="21">
        <v>2</v>
      </c>
      <c r="I110" s="17">
        <v>1</v>
      </c>
      <c r="J110" s="17">
        <v>1</v>
      </c>
      <c r="K110" s="17">
        <v>1</v>
      </c>
      <c r="L110" s="14" t="s">
        <v>41</v>
      </c>
      <c r="M110" s="14" t="s">
        <v>42</v>
      </c>
      <c r="N110" s="14">
        <v>2</v>
      </c>
      <c r="O110" s="18">
        <f t="shared" si="7"/>
        <v>41.581425600000003</v>
      </c>
      <c r="P110" s="18">
        <v>12.600432000000001</v>
      </c>
      <c r="Q110" s="18">
        <f t="shared" si="8"/>
        <v>41.58</v>
      </c>
      <c r="R110" s="18">
        <v>12.6</v>
      </c>
      <c r="S110" s="18">
        <f t="shared" si="6"/>
        <v>41.58</v>
      </c>
      <c r="T110" s="22">
        <v>12.6</v>
      </c>
      <c r="U110" s="21" t="s">
        <v>43</v>
      </c>
      <c r="V110" s="21" t="s">
        <v>43</v>
      </c>
      <c r="W110" s="19">
        <v>27.845050000000001</v>
      </c>
      <c r="X110" s="19">
        <v>-115.14556</v>
      </c>
      <c r="Y110" s="22" t="s">
        <v>43</v>
      </c>
      <c r="Z110" s="23" t="s">
        <v>43</v>
      </c>
      <c r="AA110" s="21" t="s">
        <v>43</v>
      </c>
      <c r="AB110" s="14" t="s">
        <v>44</v>
      </c>
      <c r="AC110" s="21" t="s">
        <v>43</v>
      </c>
      <c r="AD110" s="17">
        <v>13</v>
      </c>
      <c r="AE110" s="17">
        <v>1</v>
      </c>
      <c r="AF110" s="21" t="s">
        <v>43</v>
      </c>
      <c r="AG110" s="14">
        <v>120</v>
      </c>
      <c r="AI110" s="70">
        <f t="shared" si="9"/>
        <v>10.373999999999999</v>
      </c>
      <c r="AJ110" s="71" t="s">
        <v>369</v>
      </c>
      <c r="AK110" s="72">
        <f t="shared" si="10"/>
        <v>0.96188687250685145</v>
      </c>
      <c r="AL110" s="73">
        <f t="shared" si="11"/>
        <v>0.96188687250685145</v>
      </c>
    </row>
    <row r="111" spans="1:38" s="20" customFormat="1" hidden="1">
      <c r="A111" s="14" t="s">
        <v>39</v>
      </c>
      <c r="B111" s="14" t="s">
        <v>40</v>
      </c>
      <c r="C111" s="31">
        <v>38947</v>
      </c>
      <c r="D111" s="15">
        <v>2006</v>
      </c>
      <c r="E111" s="16">
        <v>0.44097222222222227</v>
      </c>
      <c r="F111" s="16">
        <v>0.4777777777777778</v>
      </c>
      <c r="G111" s="16">
        <v>3.6805555555555536E-2</v>
      </c>
      <c r="H111" s="21">
        <v>2</v>
      </c>
      <c r="I111" s="17">
        <v>1</v>
      </c>
      <c r="J111" s="17">
        <v>1</v>
      </c>
      <c r="K111" s="17">
        <v>1</v>
      </c>
      <c r="L111" s="14" t="s">
        <v>41</v>
      </c>
      <c r="M111" s="14" t="s">
        <v>42</v>
      </c>
      <c r="N111" s="14">
        <v>2</v>
      </c>
      <c r="O111" s="18">
        <f t="shared" si="7"/>
        <v>41.581425600000003</v>
      </c>
      <c r="P111" s="18">
        <v>12.600432000000001</v>
      </c>
      <c r="Q111" s="18">
        <f t="shared" si="8"/>
        <v>41.58</v>
      </c>
      <c r="R111" s="18">
        <v>12.6</v>
      </c>
      <c r="S111" s="18">
        <f t="shared" si="6"/>
        <v>41.58</v>
      </c>
      <c r="T111" s="22">
        <v>12.6</v>
      </c>
      <c r="U111" s="21" t="s">
        <v>43</v>
      </c>
      <c r="V111" s="21" t="s">
        <v>43</v>
      </c>
      <c r="W111" s="19">
        <v>27.845050000000001</v>
      </c>
      <c r="X111" s="19">
        <v>-115.14556</v>
      </c>
      <c r="Y111" s="22" t="s">
        <v>43</v>
      </c>
      <c r="Z111" s="23" t="s">
        <v>43</v>
      </c>
      <c r="AA111" s="21" t="s">
        <v>43</v>
      </c>
      <c r="AB111" s="14" t="s">
        <v>44</v>
      </c>
      <c r="AC111" s="21" t="s">
        <v>43</v>
      </c>
      <c r="AD111" s="17">
        <v>13</v>
      </c>
      <c r="AE111" s="17">
        <v>1</v>
      </c>
      <c r="AF111" s="21" t="s">
        <v>43</v>
      </c>
      <c r="AG111" s="14">
        <v>120</v>
      </c>
      <c r="AI111" s="70">
        <f t="shared" si="9"/>
        <v>10.373999999999999</v>
      </c>
      <c r="AJ111" s="71" t="s">
        <v>369</v>
      </c>
      <c r="AK111" s="72">
        <f t="shared" si="10"/>
        <v>0.96188687250685145</v>
      </c>
      <c r="AL111" s="73">
        <f t="shared" si="11"/>
        <v>0.96188687250685145</v>
      </c>
    </row>
    <row r="112" spans="1:38" s="20" customFormat="1" hidden="1">
      <c r="A112" s="14" t="s">
        <v>39</v>
      </c>
      <c r="B112" s="14" t="s">
        <v>40</v>
      </c>
      <c r="C112" s="31">
        <v>38947</v>
      </c>
      <c r="D112" s="15">
        <v>2006</v>
      </c>
      <c r="E112" s="16">
        <v>0.44097222222222227</v>
      </c>
      <c r="F112" s="16">
        <v>0.4777777777777778</v>
      </c>
      <c r="G112" s="16">
        <v>3.6805555555555536E-2</v>
      </c>
      <c r="H112" s="21">
        <v>2</v>
      </c>
      <c r="I112" s="17">
        <v>1</v>
      </c>
      <c r="J112" s="17">
        <v>1</v>
      </c>
      <c r="K112" s="17">
        <v>1</v>
      </c>
      <c r="L112" s="14" t="s">
        <v>41</v>
      </c>
      <c r="M112" s="14" t="s">
        <v>42</v>
      </c>
      <c r="N112" s="14">
        <v>2</v>
      </c>
      <c r="O112" s="18">
        <f t="shared" si="7"/>
        <v>41.581425600000003</v>
      </c>
      <c r="P112" s="18">
        <v>12.600432000000001</v>
      </c>
      <c r="Q112" s="18">
        <f t="shared" si="8"/>
        <v>41.58</v>
      </c>
      <c r="R112" s="18">
        <v>12.6</v>
      </c>
      <c r="S112" s="18">
        <f t="shared" si="6"/>
        <v>41.58</v>
      </c>
      <c r="T112" s="22">
        <v>12.6</v>
      </c>
      <c r="U112" s="21" t="s">
        <v>43</v>
      </c>
      <c r="V112" s="21" t="s">
        <v>43</v>
      </c>
      <c r="W112" s="19">
        <v>27.845050000000001</v>
      </c>
      <c r="X112" s="19">
        <v>-115.14556</v>
      </c>
      <c r="Y112" s="22" t="s">
        <v>43</v>
      </c>
      <c r="Z112" s="23" t="s">
        <v>43</v>
      </c>
      <c r="AA112" s="21" t="s">
        <v>43</v>
      </c>
      <c r="AB112" s="14" t="s">
        <v>44</v>
      </c>
      <c r="AC112" s="21" t="s">
        <v>43</v>
      </c>
      <c r="AD112" s="17">
        <v>13</v>
      </c>
      <c r="AE112" s="17">
        <v>1</v>
      </c>
      <c r="AF112" s="21" t="s">
        <v>43</v>
      </c>
      <c r="AG112" s="14">
        <v>120</v>
      </c>
      <c r="AI112" s="70">
        <f t="shared" si="9"/>
        <v>10.373999999999999</v>
      </c>
      <c r="AJ112" s="71" t="s">
        <v>369</v>
      </c>
      <c r="AK112" s="72">
        <f t="shared" si="10"/>
        <v>0.96188687250685145</v>
      </c>
      <c r="AL112" s="73">
        <f t="shared" si="11"/>
        <v>0.96188687250685145</v>
      </c>
    </row>
    <row r="113" spans="1:38" s="20" customFormat="1" hidden="1">
      <c r="A113" s="14" t="s">
        <v>39</v>
      </c>
      <c r="B113" s="14" t="s">
        <v>40</v>
      </c>
      <c r="C113" s="31">
        <v>38947</v>
      </c>
      <c r="D113" s="15">
        <v>2006</v>
      </c>
      <c r="E113" s="16">
        <v>0.44097222222222227</v>
      </c>
      <c r="F113" s="16">
        <v>0.4777777777777778</v>
      </c>
      <c r="G113" s="16">
        <v>3.6805555555555536E-2</v>
      </c>
      <c r="H113" s="21">
        <v>2</v>
      </c>
      <c r="I113" s="17">
        <v>1</v>
      </c>
      <c r="J113" s="17">
        <v>1</v>
      </c>
      <c r="K113" s="17">
        <v>1</v>
      </c>
      <c r="L113" s="14" t="s">
        <v>41</v>
      </c>
      <c r="M113" s="14" t="s">
        <v>42</v>
      </c>
      <c r="N113" s="14">
        <v>2</v>
      </c>
      <c r="O113" s="18">
        <f t="shared" si="7"/>
        <v>41.581425600000003</v>
      </c>
      <c r="P113" s="18">
        <v>12.600432000000001</v>
      </c>
      <c r="Q113" s="18">
        <f t="shared" si="8"/>
        <v>41.58</v>
      </c>
      <c r="R113" s="18">
        <v>12.6</v>
      </c>
      <c r="S113" s="18">
        <f t="shared" si="6"/>
        <v>41.58</v>
      </c>
      <c r="T113" s="22">
        <v>12.6</v>
      </c>
      <c r="U113" s="21" t="s">
        <v>43</v>
      </c>
      <c r="V113" s="21" t="s">
        <v>43</v>
      </c>
      <c r="W113" s="19">
        <v>27.845050000000001</v>
      </c>
      <c r="X113" s="19">
        <v>-115.14556</v>
      </c>
      <c r="Y113" s="22" t="s">
        <v>43</v>
      </c>
      <c r="Z113" s="23" t="s">
        <v>43</v>
      </c>
      <c r="AA113" s="21" t="s">
        <v>43</v>
      </c>
      <c r="AB113" s="14" t="s">
        <v>44</v>
      </c>
      <c r="AC113" s="21" t="s">
        <v>43</v>
      </c>
      <c r="AD113" s="17">
        <v>13</v>
      </c>
      <c r="AE113" s="17">
        <v>1</v>
      </c>
      <c r="AF113" s="21" t="s">
        <v>43</v>
      </c>
      <c r="AG113" s="14">
        <v>120</v>
      </c>
      <c r="AI113" s="70">
        <f t="shared" si="9"/>
        <v>10.373999999999999</v>
      </c>
      <c r="AJ113" s="71" t="s">
        <v>369</v>
      </c>
      <c r="AK113" s="72">
        <f t="shared" si="10"/>
        <v>0.96188687250685145</v>
      </c>
      <c r="AL113" s="73">
        <f t="shared" si="11"/>
        <v>0.96188687250685145</v>
      </c>
    </row>
    <row r="114" spans="1:38" s="20" customFormat="1" hidden="1">
      <c r="A114" s="14" t="s">
        <v>39</v>
      </c>
      <c r="B114" s="14" t="s">
        <v>40</v>
      </c>
      <c r="C114" s="31">
        <v>38947</v>
      </c>
      <c r="D114" s="15">
        <v>2006</v>
      </c>
      <c r="E114" s="16">
        <v>0.44097222222222227</v>
      </c>
      <c r="F114" s="16">
        <v>0.4777777777777778</v>
      </c>
      <c r="G114" s="16">
        <v>3.6805555555555536E-2</v>
      </c>
      <c r="H114" s="21">
        <v>2</v>
      </c>
      <c r="I114" s="17">
        <v>1</v>
      </c>
      <c r="J114" s="17">
        <v>1</v>
      </c>
      <c r="K114" s="17">
        <v>1</v>
      </c>
      <c r="L114" s="14" t="s">
        <v>41</v>
      </c>
      <c r="M114" s="14" t="s">
        <v>42</v>
      </c>
      <c r="N114" s="14">
        <v>2</v>
      </c>
      <c r="O114" s="18">
        <f t="shared" si="7"/>
        <v>41.581425600000003</v>
      </c>
      <c r="P114" s="18">
        <v>12.600432000000001</v>
      </c>
      <c r="Q114" s="18">
        <f t="shared" si="8"/>
        <v>41.58</v>
      </c>
      <c r="R114" s="18">
        <v>12.6</v>
      </c>
      <c r="S114" s="18">
        <f t="shared" si="6"/>
        <v>41.58</v>
      </c>
      <c r="T114" s="22">
        <v>12.6</v>
      </c>
      <c r="U114" s="21" t="s">
        <v>43</v>
      </c>
      <c r="V114" s="21" t="s">
        <v>43</v>
      </c>
      <c r="W114" s="19">
        <v>27.845050000000001</v>
      </c>
      <c r="X114" s="19">
        <v>-115.14556</v>
      </c>
      <c r="Y114" s="22" t="s">
        <v>43</v>
      </c>
      <c r="Z114" s="23" t="s">
        <v>43</v>
      </c>
      <c r="AA114" s="21" t="s">
        <v>43</v>
      </c>
      <c r="AB114" s="14" t="s">
        <v>44</v>
      </c>
      <c r="AC114" s="21" t="s">
        <v>43</v>
      </c>
      <c r="AD114" s="17">
        <v>13</v>
      </c>
      <c r="AE114" s="17">
        <v>1</v>
      </c>
      <c r="AF114" s="21" t="s">
        <v>43</v>
      </c>
      <c r="AG114" s="14">
        <v>120</v>
      </c>
      <c r="AI114" s="70">
        <f t="shared" si="9"/>
        <v>10.373999999999999</v>
      </c>
      <c r="AJ114" s="71" t="s">
        <v>369</v>
      </c>
      <c r="AK114" s="72">
        <f t="shared" si="10"/>
        <v>0.96188687250685145</v>
      </c>
      <c r="AL114" s="73">
        <f t="shared" si="11"/>
        <v>0.96188687250685145</v>
      </c>
    </row>
    <row r="115" spans="1:38" s="20" customFormat="1" hidden="1">
      <c r="A115" s="14" t="s">
        <v>39</v>
      </c>
      <c r="B115" s="14" t="s">
        <v>40</v>
      </c>
      <c r="C115" s="31">
        <v>38947</v>
      </c>
      <c r="D115" s="15">
        <v>2006</v>
      </c>
      <c r="E115" s="16">
        <v>0.44097222222222227</v>
      </c>
      <c r="F115" s="16">
        <v>0.4777777777777778</v>
      </c>
      <c r="G115" s="16">
        <v>3.6805555555555536E-2</v>
      </c>
      <c r="H115" s="21">
        <v>2</v>
      </c>
      <c r="I115" s="17">
        <v>1</v>
      </c>
      <c r="J115" s="17">
        <v>1</v>
      </c>
      <c r="K115" s="17">
        <v>1</v>
      </c>
      <c r="L115" s="14" t="s">
        <v>41</v>
      </c>
      <c r="M115" s="14" t="s">
        <v>42</v>
      </c>
      <c r="N115" s="14">
        <v>2</v>
      </c>
      <c r="O115" s="18">
        <f t="shared" si="7"/>
        <v>41.581425600000003</v>
      </c>
      <c r="P115" s="18">
        <v>12.600432000000001</v>
      </c>
      <c r="Q115" s="18">
        <f t="shared" si="8"/>
        <v>41.58</v>
      </c>
      <c r="R115" s="18">
        <v>12.6</v>
      </c>
      <c r="S115" s="18">
        <f t="shared" si="6"/>
        <v>41.58</v>
      </c>
      <c r="T115" s="22">
        <v>12.6</v>
      </c>
      <c r="U115" s="21" t="s">
        <v>43</v>
      </c>
      <c r="V115" s="21" t="s">
        <v>43</v>
      </c>
      <c r="W115" s="19">
        <v>27.845050000000001</v>
      </c>
      <c r="X115" s="19">
        <v>-115.14556</v>
      </c>
      <c r="Y115" s="22" t="s">
        <v>43</v>
      </c>
      <c r="Z115" s="23" t="s">
        <v>43</v>
      </c>
      <c r="AA115" s="21" t="s">
        <v>43</v>
      </c>
      <c r="AB115" s="14" t="s">
        <v>44</v>
      </c>
      <c r="AC115" s="21" t="s">
        <v>43</v>
      </c>
      <c r="AD115" s="17">
        <v>13</v>
      </c>
      <c r="AE115" s="17">
        <v>1</v>
      </c>
      <c r="AF115" s="21" t="s">
        <v>43</v>
      </c>
      <c r="AG115" s="14">
        <v>120</v>
      </c>
      <c r="AI115" s="70">
        <f t="shared" si="9"/>
        <v>10.373999999999999</v>
      </c>
      <c r="AJ115" s="71" t="s">
        <v>369</v>
      </c>
      <c r="AK115" s="72">
        <f t="shared" si="10"/>
        <v>0.96188687250685145</v>
      </c>
      <c r="AL115" s="73">
        <f t="shared" si="11"/>
        <v>0.96188687250685145</v>
      </c>
    </row>
    <row r="116" spans="1:38" s="20" customFormat="1" hidden="1">
      <c r="A116" s="14" t="s">
        <v>39</v>
      </c>
      <c r="B116" s="14" t="s">
        <v>40</v>
      </c>
      <c r="C116" s="31">
        <v>38947</v>
      </c>
      <c r="D116" s="15">
        <v>2006</v>
      </c>
      <c r="E116" s="16">
        <v>0.44097222222222227</v>
      </c>
      <c r="F116" s="16">
        <v>0.4777777777777778</v>
      </c>
      <c r="G116" s="16">
        <v>3.6805555555555536E-2</v>
      </c>
      <c r="H116" s="21">
        <v>2</v>
      </c>
      <c r="I116" s="17">
        <v>1</v>
      </c>
      <c r="J116" s="17">
        <v>1</v>
      </c>
      <c r="K116" s="17">
        <v>1</v>
      </c>
      <c r="L116" s="14" t="s">
        <v>41</v>
      </c>
      <c r="M116" s="14" t="s">
        <v>42</v>
      </c>
      <c r="N116" s="14">
        <v>2</v>
      </c>
      <c r="O116" s="18">
        <f t="shared" si="7"/>
        <v>41.581425600000003</v>
      </c>
      <c r="P116" s="18">
        <v>12.600432000000001</v>
      </c>
      <c r="Q116" s="18">
        <f t="shared" si="8"/>
        <v>41.58</v>
      </c>
      <c r="R116" s="18">
        <v>12.6</v>
      </c>
      <c r="S116" s="18">
        <f t="shared" si="6"/>
        <v>41.58</v>
      </c>
      <c r="T116" s="22">
        <v>12.6</v>
      </c>
      <c r="U116" s="21" t="s">
        <v>43</v>
      </c>
      <c r="V116" s="21" t="s">
        <v>43</v>
      </c>
      <c r="W116" s="19">
        <v>27.845050000000001</v>
      </c>
      <c r="X116" s="19">
        <v>-115.14556</v>
      </c>
      <c r="Y116" s="22" t="s">
        <v>43</v>
      </c>
      <c r="Z116" s="23" t="s">
        <v>43</v>
      </c>
      <c r="AA116" s="21" t="s">
        <v>43</v>
      </c>
      <c r="AB116" s="14" t="s">
        <v>44</v>
      </c>
      <c r="AC116" s="21" t="s">
        <v>43</v>
      </c>
      <c r="AD116" s="17">
        <v>13</v>
      </c>
      <c r="AE116" s="17">
        <v>1</v>
      </c>
      <c r="AF116" s="21" t="s">
        <v>43</v>
      </c>
      <c r="AG116" s="14">
        <v>120</v>
      </c>
      <c r="AI116" s="70">
        <f t="shared" si="9"/>
        <v>10.373999999999999</v>
      </c>
      <c r="AJ116" s="71" t="s">
        <v>369</v>
      </c>
      <c r="AK116" s="72">
        <f t="shared" si="10"/>
        <v>0.96188687250685145</v>
      </c>
      <c r="AL116" s="73">
        <f t="shared" si="11"/>
        <v>0.96188687250685145</v>
      </c>
    </row>
    <row r="117" spans="1:38" s="20" customFormat="1" hidden="1">
      <c r="A117" s="14" t="s">
        <v>39</v>
      </c>
      <c r="B117" s="14" t="s">
        <v>40</v>
      </c>
      <c r="C117" s="31">
        <v>38947</v>
      </c>
      <c r="D117" s="15">
        <v>2006</v>
      </c>
      <c r="E117" s="16">
        <v>0.44097222222222227</v>
      </c>
      <c r="F117" s="16">
        <v>0.4777777777777778</v>
      </c>
      <c r="G117" s="16">
        <v>3.6805555555555536E-2</v>
      </c>
      <c r="H117" s="21">
        <v>2</v>
      </c>
      <c r="I117" s="17">
        <v>1</v>
      </c>
      <c r="J117" s="17">
        <v>1</v>
      </c>
      <c r="K117" s="17">
        <v>1</v>
      </c>
      <c r="L117" s="14" t="s">
        <v>41</v>
      </c>
      <c r="M117" s="14" t="s">
        <v>42</v>
      </c>
      <c r="N117" s="14">
        <v>2</v>
      </c>
      <c r="O117" s="18">
        <f t="shared" si="7"/>
        <v>41.581425600000003</v>
      </c>
      <c r="P117" s="18">
        <v>12.600432000000001</v>
      </c>
      <c r="Q117" s="18">
        <f t="shared" si="8"/>
        <v>41.58</v>
      </c>
      <c r="R117" s="18">
        <v>12.6</v>
      </c>
      <c r="S117" s="18">
        <f t="shared" si="6"/>
        <v>41.58</v>
      </c>
      <c r="T117" s="22">
        <v>12.6</v>
      </c>
      <c r="U117" s="21" t="s">
        <v>43</v>
      </c>
      <c r="V117" s="21" t="s">
        <v>43</v>
      </c>
      <c r="W117" s="19">
        <v>27.845050000000001</v>
      </c>
      <c r="X117" s="19">
        <v>-115.14556</v>
      </c>
      <c r="Y117" s="22" t="s">
        <v>43</v>
      </c>
      <c r="Z117" s="23" t="s">
        <v>43</v>
      </c>
      <c r="AA117" s="21" t="s">
        <v>43</v>
      </c>
      <c r="AB117" s="14" t="s">
        <v>44</v>
      </c>
      <c r="AC117" s="21" t="s">
        <v>43</v>
      </c>
      <c r="AD117" s="17">
        <v>13</v>
      </c>
      <c r="AE117" s="17">
        <v>1</v>
      </c>
      <c r="AF117" s="21" t="s">
        <v>43</v>
      </c>
      <c r="AG117" s="14">
        <v>120</v>
      </c>
      <c r="AI117" s="70">
        <f t="shared" si="9"/>
        <v>10.373999999999999</v>
      </c>
      <c r="AJ117" s="71" t="s">
        <v>369</v>
      </c>
      <c r="AK117" s="72">
        <f t="shared" si="10"/>
        <v>0.96188687250685145</v>
      </c>
      <c r="AL117" s="73">
        <f t="shared" si="11"/>
        <v>0.96188687250685145</v>
      </c>
    </row>
    <row r="118" spans="1:38" s="20" customFormat="1" hidden="1">
      <c r="A118" s="14" t="s">
        <v>39</v>
      </c>
      <c r="B118" s="14" t="s">
        <v>40</v>
      </c>
      <c r="C118" s="31">
        <v>38947</v>
      </c>
      <c r="D118" s="15">
        <v>2006</v>
      </c>
      <c r="E118" s="16">
        <v>0.44097222222222227</v>
      </c>
      <c r="F118" s="16">
        <v>0.4777777777777778</v>
      </c>
      <c r="G118" s="16">
        <v>3.6805555555555536E-2</v>
      </c>
      <c r="H118" s="21">
        <v>2</v>
      </c>
      <c r="I118" s="17">
        <v>1</v>
      </c>
      <c r="J118" s="17">
        <v>1</v>
      </c>
      <c r="K118" s="17">
        <v>1</v>
      </c>
      <c r="L118" s="14" t="s">
        <v>41</v>
      </c>
      <c r="M118" s="14" t="s">
        <v>42</v>
      </c>
      <c r="N118" s="14">
        <v>2</v>
      </c>
      <c r="O118" s="18">
        <f t="shared" si="7"/>
        <v>41.581425600000003</v>
      </c>
      <c r="P118" s="18">
        <v>12.600432000000001</v>
      </c>
      <c r="Q118" s="18">
        <f t="shared" si="8"/>
        <v>41.58</v>
      </c>
      <c r="R118" s="18">
        <v>12.6</v>
      </c>
      <c r="S118" s="18">
        <f t="shared" si="6"/>
        <v>41.58</v>
      </c>
      <c r="T118" s="22">
        <v>12.6</v>
      </c>
      <c r="U118" s="21" t="s">
        <v>43</v>
      </c>
      <c r="V118" s="21" t="s">
        <v>43</v>
      </c>
      <c r="W118" s="19">
        <v>27.845050000000001</v>
      </c>
      <c r="X118" s="19">
        <v>-115.14556</v>
      </c>
      <c r="Y118" s="22" t="s">
        <v>43</v>
      </c>
      <c r="Z118" s="23" t="s">
        <v>43</v>
      </c>
      <c r="AA118" s="21" t="s">
        <v>43</v>
      </c>
      <c r="AB118" s="14" t="s">
        <v>44</v>
      </c>
      <c r="AC118" s="21" t="s">
        <v>43</v>
      </c>
      <c r="AD118" s="17">
        <v>13</v>
      </c>
      <c r="AE118" s="17">
        <v>1</v>
      </c>
      <c r="AF118" s="21" t="s">
        <v>43</v>
      </c>
      <c r="AG118" s="14">
        <v>120</v>
      </c>
      <c r="AI118" s="70">
        <f t="shared" si="9"/>
        <v>10.373999999999999</v>
      </c>
      <c r="AJ118" s="71" t="s">
        <v>369</v>
      </c>
      <c r="AK118" s="72">
        <f t="shared" si="10"/>
        <v>0.96188687250685145</v>
      </c>
      <c r="AL118" s="73">
        <f t="shared" si="11"/>
        <v>0.96188687250685145</v>
      </c>
    </row>
    <row r="119" spans="1:38" s="20" customFormat="1" hidden="1">
      <c r="A119" s="14" t="s">
        <v>39</v>
      </c>
      <c r="B119" s="14" t="s">
        <v>40</v>
      </c>
      <c r="C119" s="31">
        <v>38947</v>
      </c>
      <c r="D119" s="15">
        <v>2006</v>
      </c>
      <c r="E119" s="16">
        <v>0.44097222222222227</v>
      </c>
      <c r="F119" s="16">
        <v>0.4777777777777778</v>
      </c>
      <c r="G119" s="16">
        <v>3.6805555555555536E-2</v>
      </c>
      <c r="H119" s="21">
        <v>2</v>
      </c>
      <c r="I119" s="17">
        <v>1</v>
      </c>
      <c r="J119" s="17">
        <v>1</v>
      </c>
      <c r="K119" s="17">
        <v>1</v>
      </c>
      <c r="L119" s="14" t="s">
        <v>41</v>
      </c>
      <c r="M119" s="14" t="s">
        <v>42</v>
      </c>
      <c r="N119" s="14">
        <v>2</v>
      </c>
      <c r="O119" s="18">
        <f t="shared" si="7"/>
        <v>41.581425600000003</v>
      </c>
      <c r="P119" s="18">
        <v>12.600432000000001</v>
      </c>
      <c r="Q119" s="18">
        <f t="shared" si="8"/>
        <v>41.58</v>
      </c>
      <c r="R119" s="18">
        <v>12.6</v>
      </c>
      <c r="S119" s="18">
        <f t="shared" si="6"/>
        <v>41.58</v>
      </c>
      <c r="T119" s="22">
        <v>12.6</v>
      </c>
      <c r="U119" s="21" t="s">
        <v>43</v>
      </c>
      <c r="V119" s="21" t="s">
        <v>43</v>
      </c>
      <c r="W119" s="19">
        <v>27.845050000000001</v>
      </c>
      <c r="X119" s="19">
        <v>-115.14556</v>
      </c>
      <c r="Y119" s="22" t="s">
        <v>43</v>
      </c>
      <c r="Z119" s="23" t="s">
        <v>43</v>
      </c>
      <c r="AA119" s="21" t="s">
        <v>43</v>
      </c>
      <c r="AB119" s="14" t="s">
        <v>44</v>
      </c>
      <c r="AC119" s="21" t="s">
        <v>43</v>
      </c>
      <c r="AD119" s="17">
        <v>13</v>
      </c>
      <c r="AE119" s="17">
        <v>1</v>
      </c>
      <c r="AF119" s="21" t="s">
        <v>43</v>
      </c>
      <c r="AG119" s="14">
        <v>120</v>
      </c>
      <c r="AI119" s="70">
        <f t="shared" si="9"/>
        <v>10.373999999999999</v>
      </c>
      <c r="AJ119" s="71" t="s">
        <v>369</v>
      </c>
      <c r="AK119" s="72">
        <f t="shared" si="10"/>
        <v>0.96188687250685145</v>
      </c>
      <c r="AL119" s="73">
        <f t="shared" si="11"/>
        <v>0.96188687250685145</v>
      </c>
    </row>
    <row r="120" spans="1:38" s="20" customFormat="1" hidden="1">
      <c r="A120" s="14" t="s">
        <v>39</v>
      </c>
      <c r="B120" s="14" t="s">
        <v>40</v>
      </c>
      <c r="C120" s="31">
        <v>38947</v>
      </c>
      <c r="D120" s="15">
        <v>2006</v>
      </c>
      <c r="E120" s="16">
        <v>0.44097222222222227</v>
      </c>
      <c r="F120" s="16">
        <v>0.4777777777777778</v>
      </c>
      <c r="G120" s="16">
        <v>3.6805555555555536E-2</v>
      </c>
      <c r="H120" s="21">
        <v>2</v>
      </c>
      <c r="I120" s="17">
        <v>1</v>
      </c>
      <c r="J120" s="17">
        <v>1</v>
      </c>
      <c r="K120" s="17">
        <v>1</v>
      </c>
      <c r="L120" s="14" t="s">
        <v>41</v>
      </c>
      <c r="M120" s="14" t="s">
        <v>42</v>
      </c>
      <c r="N120" s="14">
        <v>2</v>
      </c>
      <c r="O120" s="18">
        <f t="shared" si="7"/>
        <v>41.581425600000003</v>
      </c>
      <c r="P120" s="18">
        <v>12.600432000000001</v>
      </c>
      <c r="Q120" s="18">
        <f t="shared" si="8"/>
        <v>41.58</v>
      </c>
      <c r="R120" s="18">
        <v>12.6</v>
      </c>
      <c r="S120" s="18">
        <f t="shared" si="6"/>
        <v>41.58</v>
      </c>
      <c r="T120" s="22">
        <v>12.6</v>
      </c>
      <c r="U120" s="21" t="s">
        <v>43</v>
      </c>
      <c r="V120" s="21" t="s">
        <v>43</v>
      </c>
      <c r="W120" s="19">
        <v>27.845050000000001</v>
      </c>
      <c r="X120" s="19">
        <v>-115.14556</v>
      </c>
      <c r="Y120" s="22" t="s">
        <v>43</v>
      </c>
      <c r="Z120" s="23" t="s">
        <v>43</v>
      </c>
      <c r="AA120" s="21" t="s">
        <v>43</v>
      </c>
      <c r="AB120" s="14" t="s">
        <v>44</v>
      </c>
      <c r="AC120" s="21" t="s">
        <v>43</v>
      </c>
      <c r="AD120" s="17">
        <v>14</v>
      </c>
      <c r="AE120" s="17">
        <v>1</v>
      </c>
      <c r="AF120" s="21" t="s">
        <v>43</v>
      </c>
      <c r="AG120" s="14">
        <v>120</v>
      </c>
      <c r="AI120" s="70">
        <f t="shared" si="9"/>
        <v>11.083</v>
      </c>
      <c r="AJ120" s="71" t="s">
        <v>369</v>
      </c>
      <c r="AK120" s="72">
        <f t="shared" si="10"/>
        <v>1.1117350137621949</v>
      </c>
      <c r="AL120" s="73">
        <f t="shared" si="11"/>
        <v>1.1117350137621949</v>
      </c>
    </row>
    <row r="121" spans="1:38" s="20" customFormat="1" hidden="1">
      <c r="A121" s="14" t="s">
        <v>39</v>
      </c>
      <c r="B121" s="14" t="s">
        <v>40</v>
      </c>
      <c r="C121" s="31">
        <v>38947</v>
      </c>
      <c r="D121" s="15">
        <v>2006</v>
      </c>
      <c r="E121" s="16">
        <v>0.44097222222222227</v>
      </c>
      <c r="F121" s="16">
        <v>0.4777777777777778</v>
      </c>
      <c r="G121" s="16">
        <v>3.6805555555555536E-2</v>
      </c>
      <c r="H121" s="21">
        <v>2</v>
      </c>
      <c r="I121" s="17">
        <v>1</v>
      </c>
      <c r="J121" s="17">
        <v>1</v>
      </c>
      <c r="K121" s="17">
        <v>1</v>
      </c>
      <c r="L121" s="14" t="s">
        <v>41</v>
      </c>
      <c r="M121" s="14" t="s">
        <v>42</v>
      </c>
      <c r="N121" s="14">
        <v>2</v>
      </c>
      <c r="O121" s="18">
        <f t="shared" si="7"/>
        <v>41.581425600000003</v>
      </c>
      <c r="P121" s="18">
        <v>12.600432000000001</v>
      </c>
      <c r="Q121" s="18">
        <f t="shared" si="8"/>
        <v>41.58</v>
      </c>
      <c r="R121" s="18">
        <v>12.6</v>
      </c>
      <c r="S121" s="18">
        <f t="shared" si="6"/>
        <v>41.58</v>
      </c>
      <c r="T121" s="22">
        <v>12.6</v>
      </c>
      <c r="U121" s="21" t="s">
        <v>43</v>
      </c>
      <c r="V121" s="21" t="s">
        <v>43</v>
      </c>
      <c r="W121" s="19">
        <v>27.845050000000001</v>
      </c>
      <c r="X121" s="19">
        <v>-115.14556</v>
      </c>
      <c r="Y121" s="22" t="s">
        <v>43</v>
      </c>
      <c r="Z121" s="23" t="s">
        <v>43</v>
      </c>
      <c r="AA121" s="21" t="s">
        <v>43</v>
      </c>
      <c r="AB121" s="14" t="s">
        <v>44</v>
      </c>
      <c r="AC121" s="21" t="s">
        <v>43</v>
      </c>
      <c r="AD121" s="17">
        <v>14</v>
      </c>
      <c r="AE121" s="17">
        <v>1</v>
      </c>
      <c r="AF121" s="21" t="s">
        <v>43</v>
      </c>
      <c r="AG121" s="14">
        <v>120</v>
      </c>
      <c r="AI121" s="70">
        <f t="shared" si="9"/>
        <v>11.083</v>
      </c>
      <c r="AJ121" s="71" t="s">
        <v>369</v>
      </c>
      <c r="AK121" s="72">
        <f t="shared" si="10"/>
        <v>1.1117350137621949</v>
      </c>
      <c r="AL121" s="73">
        <f t="shared" si="11"/>
        <v>1.1117350137621949</v>
      </c>
    </row>
    <row r="122" spans="1:38" s="20" customFormat="1" hidden="1">
      <c r="A122" s="14" t="s">
        <v>39</v>
      </c>
      <c r="B122" s="14" t="s">
        <v>40</v>
      </c>
      <c r="C122" s="31">
        <v>38947</v>
      </c>
      <c r="D122" s="15">
        <v>2006</v>
      </c>
      <c r="E122" s="16">
        <v>0.44097222222222227</v>
      </c>
      <c r="F122" s="16">
        <v>0.4777777777777778</v>
      </c>
      <c r="G122" s="16">
        <v>3.6805555555555536E-2</v>
      </c>
      <c r="H122" s="21">
        <v>2</v>
      </c>
      <c r="I122" s="17">
        <v>1</v>
      </c>
      <c r="J122" s="17">
        <v>1</v>
      </c>
      <c r="K122" s="17">
        <v>1</v>
      </c>
      <c r="L122" s="14" t="s">
        <v>41</v>
      </c>
      <c r="M122" s="14" t="s">
        <v>42</v>
      </c>
      <c r="N122" s="14">
        <v>2</v>
      </c>
      <c r="O122" s="18">
        <f t="shared" si="7"/>
        <v>41.581425600000003</v>
      </c>
      <c r="P122" s="18">
        <v>12.600432000000001</v>
      </c>
      <c r="Q122" s="18">
        <f t="shared" si="8"/>
        <v>41.58</v>
      </c>
      <c r="R122" s="18">
        <v>12.6</v>
      </c>
      <c r="S122" s="18">
        <f t="shared" si="6"/>
        <v>41.58</v>
      </c>
      <c r="T122" s="22">
        <v>12.6</v>
      </c>
      <c r="U122" s="21" t="s">
        <v>43</v>
      </c>
      <c r="V122" s="21" t="s">
        <v>43</v>
      </c>
      <c r="W122" s="19">
        <v>27.845050000000001</v>
      </c>
      <c r="X122" s="19">
        <v>-115.14556</v>
      </c>
      <c r="Y122" s="22" t="s">
        <v>43</v>
      </c>
      <c r="Z122" s="23" t="s">
        <v>43</v>
      </c>
      <c r="AA122" s="21" t="s">
        <v>43</v>
      </c>
      <c r="AB122" s="14" t="s">
        <v>44</v>
      </c>
      <c r="AC122" s="21" t="s">
        <v>43</v>
      </c>
      <c r="AD122" s="17">
        <v>14</v>
      </c>
      <c r="AE122" s="17">
        <v>1</v>
      </c>
      <c r="AF122" s="21" t="s">
        <v>43</v>
      </c>
      <c r="AG122" s="14">
        <v>120</v>
      </c>
      <c r="AI122" s="70">
        <f t="shared" si="9"/>
        <v>11.083</v>
      </c>
      <c r="AJ122" s="71" t="s">
        <v>369</v>
      </c>
      <c r="AK122" s="72">
        <f t="shared" si="10"/>
        <v>1.1117350137621949</v>
      </c>
      <c r="AL122" s="73">
        <f t="shared" si="11"/>
        <v>1.1117350137621949</v>
      </c>
    </row>
    <row r="123" spans="1:38" s="20" customFormat="1" hidden="1">
      <c r="A123" s="14" t="s">
        <v>39</v>
      </c>
      <c r="B123" s="14" t="s">
        <v>40</v>
      </c>
      <c r="C123" s="31">
        <v>38947</v>
      </c>
      <c r="D123" s="15">
        <v>2006</v>
      </c>
      <c r="E123" s="16">
        <v>0.44097222222222227</v>
      </c>
      <c r="F123" s="16">
        <v>0.4777777777777778</v>
      </c>
      <c r="G123" s="16">
        <v>3.6805555555555536E-2</v>
      </c>
      <c r="H123" s="21">
        <v>2</v>
      </c>
      <c r="I123" s="17">
        <v>1</v>
      </c>
      <c r="J123" s="17">
        <v>1</v>
      </c>
      <c r="K123" s="17">
        <v>1</v>
      </c>
      <c r="L123" s="14" t="s">
        <v>41</v>
      </c>
      <c r="M123" s="14" t="s">
        <v>42</v>
      </c>
      <c r="N123" s="14">
        <v>2</v>
      </c>
      <c r="O123" s="18">
        <f t="shared" si="7"/>
        <v>41.581425600000003</v>
      </c>
      <c r="P123" s="18">
        <v>12.600432000000001</v>
      </c>
      <c r="Q123" s="18">
        <f t="shared" si="8"/>
        <v>41.58</v>
      </c>
      <c r="R123" s="18">
        <v>12.6</v>
      </c>
      <c r="S123" s="18">
        <f t="shared" si="6"/>
        <v>41.58</v>
      </c>
      <c r="T123" s="22">
        <v>12.6</v>
      </c>
      <c r="U123" s="21" t="s">
        <v>43</v>
      </c>
      <c r="V123" s="21" t="s">
        <v>43</v>
      </c>
      <c r="W123" s="19">
        <v>27.845050000000001</v>
      </c>
      <c r="X123" s="19">
        <v>-115.14556</v>
      </c>
      <c r="Y123" s="22" t="s">
        <v>43</v>
      </c>
      <c r="Z123" s="23" t="s">
        <v>43</v>
      </c>
      <c r="AA123" s="21" t="s">
        <v>43</v>
      </c>
      <c r="AB123" s="14" t="s">
        <v>44</v>
      </c>
      <c r="AC123" s="21" t="s">
        <v>43</v>
      </c>
      <c r="AD123" s="17">
        <v>14</v>
      </c>
      <c r="AE123" s="17">
        <v>1</v>
      </c>
      <c r="AF123" s="21" t="s">
        <v>43</v>
      </c>
      <c r="AG123" s="14">
        <v>120</v>
      </c>
      <c r="AI123" s="70">
        <f t="shared" si="9"/>
        <v>11.083</v>
      </c>
      <c r="AJ123" s="71" t="s">
        <v>369</v>
      </c>
      <c r="AK123" s="72">
        <f t="shared" si="10"/>
        <v>1.1117350137621949</v>
      </c>
      <c r="AL123" s="73">
        <f t="shared" si="11"/>
        <v>1.1117350137621949</v>
      </c>
    </row>
    <row r="124" spans="1:38" s="20" customFormat="1" hidden="1">
      <c r="A124" s="14" t="s">
        <v>39</v>
      </c>
      <c r="B124" s="14" t="s">
        <v>40</v>
      </c>
      <c r="C124" s="31">
        <v>38947</v>
      </c>
      <c r="D124" s="15">
        <v>2006</v>
      </c>
      <c r="E124" s="16">
        <v>0.44097222222222227</v>
      </c>
      <c r="F124" s="16">
        <v>0.4777777777777778</v>
      </c>
      <c r="G124" s="16">
        <v>3.6805555555555536E-2</v>
      </c>
      <c r="H124" s="21">
        <v>2</v>
      </c>
      <c r="I124" s="17">
        <v>1</v>
      </c>
      <c r="J124" s="17">
        <v>1</v>
      </c>
      <c r="K124" s="17">
        <v>1</v>
      </c>
      <c r="L124" s="14" t="s">
        <v>41</v>
      </c>
      <c r="M124" s="14" t="s">
        <v>42</v>
      </c>
      <c r="N124" s="14">
        <v>2</v>
      </c>
      <c r="O124" s="18">
        <f t="shared" si="7"/>
        <v>41.581425600000003</v>
      </c>
      <c r="P124" s="18">
        <v>12.600432000000001</v>
      </c>
      <c r="Q124" s="18">
        <f t="shared" si="8"/>
        <v>41.58</v>
      </c>
      <c r="R124" s="18">
        <v>12.6</v>
      </c>
      <c r="S124" s="18">
        <f t="shared" si="6"/>
        <v>41.58</v>
      </c>
      <c r="T124" s="22">
        <v>12.6</v>
      </c>
      <c r="U124" s="21" t="s">
        <v>43</v>
      </c>
      <c r="V124" s="21" t="s">
        <v>43</v>
      </c>
      <c r="W124" s="19">
        <v>27.845050000000001</v>
      </c>
      <c r="X124" s="19">
        <v>-115.14556</v>
      </c>
      <c r="Y124" s="22" t="s">
        <v>43</v>
      </c>
      <c r="Z124" s="23" t="s">
        <v>43</v>
      </c>
      <c r="AA124" s="21" t="s">
        <v>43</v>
      </c>
      <c r="AB124" s="14" t="s">
        <v>44</v>
      </c>
      <c r="AC124" s="21" t="s">
        <v>43</v>
      </c>
      <c r="AD124" s="17">
        <v>14</v>
      </c>
      <c r="AE124" s="17">
        <v>1</v>
      </c>
      <c r="AF124" s="21" t="s">
        <v>43</v>
      </c>
      <c r="AG124" s="14">
        <v>120</v>
      </c>
      <c r="AI124" s="70">
        <f t="shared" si="9"/>
        <v>11.083</v>
      </c>
      <c r="AJ124" s="71" t="s">
        <v>369</v>
      </c>
      <c r="AK124" s="72">
        <f t="shared" si="10"/>
        <v>1.1117350137621949</v>
      </c>
      <c r="AL124" s="73">
        <f t="shared" si="11"/>
        <v>1.1117350137621949</v>
      </c>
    </row>
    <row r="125" spans="1:38" s="20" customFormat="1" hidden="1">
      <c r="A125" s="14" t="s">
        <v>39</v>
      </c>
      <c r="B125" s="14" t="s">
        <v>40</v>
      </c>
      <c r="C125" s="31">
        <v>38947</v>
      </c>
      <c r="D125" s="15">
        <v>2006</v>
      </c>
      <c r="E125" s="16">
        <v>0.44097222222222227</v>
      </c>
      <c r="F125" s="16">
        <v>0.4777777777777778</v>
      </c>
      <c r="G125" s="16">
        <v>3.6805555555555536E-2</v>
      </c>
      <c r="H125" s="21">
        <v>2</v>
      </c>
      <c r="I125" s="17">
        <v>1</v>
      </c>
      <c r="J125" s="17">
        <v>1</v>
      </c>
      <c r="K125" s="17">
        <v>1</v>
      </c>
      <c r="L125" s="14" t="s">
        <v>41</v>
      </c>
      <c r="M125" s="14" t="s">
        <v>42</v>
      </c>
      <c r="N125" s="14">
        <v>2</v>
      </c>
      <c r="O125" s="18">
        <f t="shared" si="7"/>
        <v>41.581425600000003</v>
      </c>
      <c r="P125" s="18">
        <v>12.600432000000001</v>
      </c>
      <c r="Q125" s="18">
        <f t="shared" si="8"/>
        <v>41.58</v>
      </c>
      <c r="R125" s="18">
        <v>12.6</v>
      </c>
      <c r="S125" s="18">
        <f t="shared" si="6"/>
        <v>41.58</v>
      </c>
      <c r="T125" s="22">
        <v>12.6</v>
      </c>
      <c r="U125" s="21" t="s">
        <v>43</v>
      </c>
      <c r="V125" s="21" t="s">
        <v>43</v>
      </c>
      <c r="W125" s="19">
        <v>27.845050000000001</v>
      </c>
      <c r="X125" s="19">
        <v>-115.14556</v>
      </c>
      <c r="Y125" s="22" t="s">
        <v>43</v>
      </c>
      <c r="Z125" s="23" t="s">
        <v>43</v>
      </c>
      <c r="AA125" s="21" t="s">
        <v>43</v>
      </c>
      <c r="AB125" s="14" t="s">
        <v>44</v>
      </c>
      <c r="AC125" s="21" t="s">
        <v>43</v>
      </c>
      <c r="AD125" s="17">
        <v>14</v>
      </c>
      <c r="AE125" s="17">
        <v>1</v>
      </c>
      <c r="AF125" s="21" t="s">
        <v>43</v>
      </c>
      <c r="AG125" s="14">
        <v>120</v>
      </c>
      <c r="AI125" s="70">
        <f t="shared" si="9"/>
        <v>11.083</v>
      </c>
      <c r="AJ125" s="71" t="s">
        <v>369</v>
      </c>
      <c r="AK125" s="72">
        <f t="shared" si="10"/>
        <v>1.1117350137621949</v>
      </c>
      <c r="AL125" s="73">
        <f t="shared" si="11"/>
        <v>1.1117350137621949</v>
      </c>
    </row>
    <row r="126" spans="1:38" s="20" customFormat="1" hidden="1">
      <c r="A126" s="14" t="s">
        <v>39</v>
      </c>
      <c r="B126" s="14" t="s">
        <v>40</v>
      </c>
      <c r="C126" s="31">
        <v>38947</v>
      </c>
      <c r="D126" s="15">
        <v>2006</v>
      </c>
      <c r="E126" s="16">
        <v>0.44097222222222227</v>
      </c>
      <c r="F126" s="16">
        <v>0.4777777777777778</v>
      </c>
      <c r="G126" s="16">
        <v>3.6805555555555536E-2</v>
      </c>
      <c r="H126" s="21">
        <v>2</v>
      </c>
      <c r="I126" s="17">
        <v>1</v>
      </c>
      <c r="J126" s="17">
        <v>1</v>
      </c>
      <c r="K126" s="17">
        <v>1</v>
      </c>
      <c r="L126" s="14" t="s">
        <v>41</v>
      </c>
      <c r="M126" s="14" t="s">
        <v>42</v>
      </c>
      <c r="N126" s="14">
        <v>2</v>
      </c>
      <c r="O126" s="18">
        <f t="shared" si="7"/>
        <v>41.581425600000003</v>
      </c>
      <c r="P126" s="18">
        <v>12.600432000000001</v>
      </c>
      <c r="Q126" s="18">
        <f t="shared" si="8"/>
        <v>41.58</v>
      </c>
      <c r="R126" s="18">
        <v>12.6</v>
      </c>
      <c r="S126" s="18">
        <f t="shared" si="6"/>
        <v>41.58</v>
      </c>
      <c r="T126" s="22">
        <v>12.6</v>
      </c>
      <c r="U126" s="21" t="s">
        <v>43</v>
      </c>
      <c r="V126" s="21" t="s">
        <v>43</v>
      </c>
      <c r="W126" s="19">
        <v>27.845050000000001</v>
      </c>
      <c r="X126" s="19">
        <v>-115.14556</v>
      </c>
      <c r="Y126" s="22" t="s">
        <v>43</v>
      </c>
      <c r="Z126" s="23" t="s">
        <v>43</v>
      </c>
      <c r="AA126" s="21" t="s">
        <v>43</v>
      </c>
      <c r="AB126" s="14" t="s">
        <v>44</v>
      </c>
      <c r="AC126" s="21" t="s">
        <v>43</v>
      </c>
      <c r="AD126" s="17">
        <v>14</v>
      </c>
      <c r="AE126" s="17">
        <v>1</v>
      </c>
      <c r="AF126" s="21" t="s">
        <v>43</v>
      </c>
      <c r="AG126" s="14">
        <v>120</v>
      </c>
      <c r="AI126" s="70">
        <f t="shared" si="9"/>
        <v>11.083</v>
      </c>
      <c r="AJ126" s="71" t="s">
        <v>369</v>
      </c>
      <c r="AK126" s="72">
        <f t="shared" si="10"/>
        <v>1.1117350137621949</v>
      </c>
      <c r="AL126" s="73">
        <f t="shared" si="11"/>
        <v>1.1117350137621949</v>
      </c>
    </row>
    <row r="127" spans="1:38" s="20" customFormat="1" hidden="1">
      <c r="A127" s="14" t="s">
        <v>39</v>
      </c>
      <c r="B127" s="14" t="s">
        <v>40</v>
      </c>
      <c r="C127" s="31">
        <v>38947</v>
      </c>
      <c r="D127" s="15">
        <v>2006</v>
      </c>
      <c r="E127" s="16">
        <v>0.44097222222222227</v>
      </c>
      <c r="F127" s="16">
        <v>0.4777777777777778</v>
      </c>
      <c r="G127" s="16">
        <v>3.6805555555555536E-2</v>
      </c>
      <c r="H127" s="21">
        <v>2</v>
      </c>
      <c r="I127" s="17">
        <v>1</v>
      </c>
      <c r="J127" s="17">
        <v>1</v>
      </c>
      <c r="K127" s="17">
        <v>1</v>
      </c>
      <c r="L127" s="14" t="s">
        <v>41</v>
      </c>
      <c r="M127" s="14" t="s">
        <v>42</v>
      </c>
      <c r="N127" s="14">
        <v>2</v>
      </c>
      <c r="O127" s="18">
        <f t="shared" si="7"/>
        <v>41.581425600000003</v>
      </c>
      <c r="P127" s="18">
        <v>12.600432000000001</v>
      </c>
      <c r="Q127" s="18">
        <f t="shared" si="8"/>
        <v>41.58</v>
      </c>
      <c r="R127" s="18">
        <v>12.6</v>
      </c>
      <c r="S127" s="18">
        <f t="shared" si="6"/>
        <v>41.58</v>
      </c>
      <c r="T127" s="22">
        <v>12.6</v>
      </c>
      <c r="U127" s="21" t="s">
        <v>43</v>
      </c>
      <c r="V127" s="21" t="s">
        <v>43</v>
      </c>
      <c r="W127" s="19">
        <v>27.845050000000001</v>
      </c>
      <c r="X127" s="19">
        <v>-115.14556</v>
      </c>
      <c r="Y127" s="22" t="s">
        <v>43</v>
      </c>
      <c r="Z127" s="23" t="s">
        <v>43</v>
      </c>
      <c r="AA127" s="21" t="s">
        <v>43</v>
      </c>
      <c r="AB127" s="14" t="s">
        <v>44</v>
      </c>
      <c r="AC127" s="21" t="s">
        <v>43</v>
      </c>
      <c r="AD127" s="17">
        <v>14</v>
      </c>
      <c r="AE127" s="17">
        <v>1</v>
      </c>
      <c r="AF127" s="21" t="s">
        <v>43</v>
      </c>
      <c r="AG127" s="14">
        <v>120</v>
      </c>
      <c r="AI127" s="70">
        <f t="shared" si="9"/>
        <v>11.083</v>
      </c>
      <c r="AJ127" s="71" t="s">
        <v>369</v>
      </c>
      <c r="AK127" s="72">
        <f t="shared" si="10"/>
        <v>1.1117350137621949</v>
      </c>
      <c r="AL127" s="73">
        <f t="shared" si="11"/>
        <v>1.1117350137621949</v>
      </c>
    </row>
    <row r="128" spans="1:38" s="20" customFormat="1" hidden="1">
      <c r="A128" s="14" t="s">
        <v>39</v>
      </c>
      <c r="B128" s="14" t="s">
        <v>40</v>
      </c>
      <c r="C128" s="31">
        <v>38947</v>
      </c>
      <c r="D128" s="15">
        <v>2006</v>
      </c>
      <c r="E128" s="16">
        <v>0.44097222222222227</v>
      </c>
      <c r="F128" s="16">
        <v>0.4777777777777778</v>
      </c>
      <c r="G128" s="16">
        <v>3.6805555555555536E-2</v>
      </c>
      <c r="H128" s="21">
        <v>2</v>
      </c>
      <c r="I128" s="17">
        <v>1</v>
      </c>
      <c r="J128" s="17">
        <v>1</v>
      </c>
      <c r="K128" s="17">
        <v>1</v>
      </c>
      <c r="L128" s="14" t="s">
        <v>41</v>
      </c>
      <c r="M128" s="14" t="s">
        <v>42</v>
      </c>
      <c r="N128" s="14">
        <v>2</v>
      </c>
      <c r="O128" s="18">
        <f t="shared" si="7"/>
        <v>41.581425600000003</v>
      </c>
      <c r="P128" s="18">
        <v>12.600432000000001</v>
      </c>
      <c r="Q128" s="18">
        <f t="shared" si="8"/>
        <v>41.58</v>
      </c>
      <c r="R128" s="18">
        <v>12.6</v>
      </c>
      <c r="S128" s="18">
        <f t="shared" si="6"/>
        <v>41.58</v>
      </c>
      <c r="T128" s="22">
        <v>12.6</v>
      </c>
      <c r="U128" s="21" t="s">
        <v>43</v>
      </c>
      <c r="V128" s="21" t="s">
        <v>43</v>
      </c>
      <c r="W128" s="19">
        <v>27.845050000000001</v>
      </c>
      <c r="X128" s="19">
        <v>-115.14556</v>
      </c>
      <c r="Y128" s="22" t="s">
        <v>43</v>
      </c>
      <c r="Z128" s="23" t="s">
        <v>43</v>
      </c>
      <c r="AA128" s="21" t="s">
        <v>43</v>
      </c>
      <c r="AB128" s="14" t="s">
        <v>44</v>
      </c>
      <c r="AC128" s="21" t="s">
        <v>43</v>
      </c>
      <c r="AD128" s="17">
        <v>14</v>
      </c>
      <c r="AE128" s="17">
        <v>1</v>
      </c>
      <c r="AF128" s="21" t="s">
        <v>43</v>
      </c>
      <c r="AG128" s="14">
        <v>120</v>
      </c>
      <c r="AI128" s="70">
        <f t="shared" si="9"/>
        <v>11.083</v>
      </c>
      <c r="AJ128" s="71" t="s">
        <v>369</v>
      </c>
      <c r="AK128" s="72">
        <f t="shared" si="10"/>
        <v>1.1117350137621949</v>
      </c>
      <c r="AL128" s="73">
        <f t="shared" si="11"/>
        <v>1.1117350137621949</v>
      </c>
    </row>
    <row r="129" spans="1:38" s="20" customFormat="1" hidden="1">
      <c r="A129" s="14" t="s">
        <v>39</v>
      </c>
      <c r="B129" s="14" t="s">
        <v>40</v>
      </c>
      <c r="C129" s="31">
        <v>38947</v>
      </c>
      <c r="D129" s="15">
        <v>2006</v>
      </c>
      <c r="E129" s="16">
        <v>0.44097222222222227</v>
      </c>
      <c r="F129" s="16">
        <v>0.4777777777777778</v>
      </c>
      <c r="G129" s="16">
        <v>3.6805555555555536E-2</v>
      </c>
      <c r="H129" s="21">
        <v>2</v>
      </c>
      <c r="I129" s="17">
        <v>1</v>
      </c>
      <c r="J129" s="17">
        <v>1</v>
      </c>
      <c r="K129" s="17">
        <v>1</v>
      </c>
      <c r="L129" s="14" t="s">
        <v>41</v>
      </c>
      <c r="M129" s="14" t="s">
        <v>42</v>
      </c>
      <c r="N129" s="14">
        <v>2</v>
      </c>
      <c r="O129" s="18">
        <f t="shared" si="7"/>
        <v>41.581425600000003</v>
      </c>
      <c r="P129" s="18">
        <v>12.600432000000001</v>
      </c>
      <c r="Q129" s="18">
        <f t="shared" si="8"/>
        <v>41.58</v>
      </c>
      <c r="R129" s="18">
        <v>12.6</v>
      </c>
      <c r="S129" s="18">
        <f t="shared" si="6"/>
        <v>41.58</v>
      </c>
      <c r="T129" s="22">
        <v>12.6</v>
      </c>
      <c r="U129" s="21" t="s">
        <v>43</v>
      </c>
      <c r="V129" s="21" t="s">
        <v>43</v>
      </c>
      <c r="W129" s="19">
        <v>27.845050000000001</v>
      </c>
      <c r="X129" s="19">
        <v>-115.14556</v>
      </c>
      <c r="Y129" s="22" t="s">
        <v>43</v>
      </c>
      <c r="Z129" s="23" t="s">
        <v>43</v>
      </c>
      <c r="AA129" s="21" t="s">
        <v>43</v>
      </c>
      <c r="AB129" s="14" t="s">
        <v>44</v>
      </c>
      <c r="AC129" s="21" t="s">
        <v>43</v>
      </c>
      <c r="AD129" s="17">
        <v>14</v>
      </c>
      <c r="AE129" s="17">
        <v>1</v>
      </c>
      <c r="AF129" s="21" t="s">
        <v>43</v>
      </c>
      <c r="AG129" s="14">
        <v>120</v>
      </c>
      <c r="AI129" s="70">
        <f t="shared" si="9"/>
        <v>11.083</v>
      </c>
      <c r="AJ129" s="71" t="s">
        <v>369</v>
      </c>
      <c r="AK129" s="72">
        <f t="shared" si="10"/>
        <v>1.1117350137621949</v>
      </c>
      <c r="AL129" s="73">
        <f t="shared" si="11"/>
        <v>1.1117350137621949</v>
      </c>
    </row>
    <row r="130" spans="1:38" s="20" customFormat="1" hidden="1">
      <c r="A130" s="14" t="s">
        <v>39</v>
      </c>
      <c r="B130" s="14" t="s">
        <v>40</v>
      </c>
      <c r="C130" s="31">
        <v>38947</v>
      </c>
      <c r="D130" s="15">
        <v>2006</v>
      </c>
      <c r="E130" s="16">
        <v>0.44097222222222227</v>
      </c>
      <c r="F130" s="16">
        <v>0.4777777777777778</v>
      </c>
      <c r="G130" s="16">
        <v>3.6805555555555536E-2</v>
      </c>
      <c r="H130" s="21">
        <v>2</v>
      </c>
      <c r="I130" s="17">
        <v>1</v>
      </c>
      <c r="J130" s="17">
        <v>1</v>
      </c>
      <c r="K130" s="17">
        <v>1</v>
      </c>
      <c r="L130" s="14" t="s">
        <v>41</v>
      </c>
      <c r="M130" s="14" t="s">
        <v>42</v>
      </c>
      <c r="N130" s="14">
        <v>2</v>
      </c>
      <c r="O130" s="18">
        <f t="shared" si="7"/>
        <v>41.581425600000003</v>
      </c>
      <c r="P130" s="18">
        <v>12.600432000000001</v>
      </c>
      <c r="Q130" s="18">
        <f t="shared" si="8"/>
        <v>41.58</v>
      </c>
      <c r="R130" s="18">
        <v>12.6</v>
      </c>
      <c r="S130" s="18">
        <f t="shared" ref="S130:S193" si="12">T130*3.3</f>
        <v>41.58</v>
      </c>
      <c r="T130" s="22">
        <v>12.6</v>
      </c>
      <c r="U130" s="21" t="s">
        <v>43</v>
      </c>
      <c r="V130" s="21" t="s">
        <v>43</v>
      </c>
      <c r="W130" s="19">
        <v>27.845050000000001</v>
      </c>
      <c r="X130" s="19">
        <v>-115.14556</v>
      </c>
      <c r="Y130" s="22" t="s">
        <v>43</v>
      </c>
      <c r="Z130" s="23" t="s">
        <v>43</v>
      </c>
      <c r="AA130" s="21" t="s">
        <v>43</v>
      </c>
      <c r="AB130" s="14" t="s">
        <v>44</v>
      </c>
      <c r="AC130" s="21" t="s">
        <v>43</v>
      </c>
      <c r="AD130" s="17">
        <v>14</v>
      </c>
      <c r="AE130" s="17">
        <v>1</v>
      </c>
      <c r="AF130" s="21" t="s">
        <v>43</v>
      </c>
      <c r="AG130" s="14">
        <v>120</v>
      </c>
      <c r="AI130" s="70">
        <f t="shared" si="9"/>
        <v>11.083</v>
      </c>
      <c r="AJ130" s="71" t="s">
        <v>369</v>
      </c>
      <c r="AK130" s="72">
        <f t="shared" si="10"/>
        <v>1.1117350137621949</v>
      </c>
      <c r="AL130" s="73">
        <f t="shared" si="11"/>
        <v>1.1117350137621949</v>
      </c>
    </row>
    <row r="131" spans="1:38" s="20" customFormat="1" hidden="1">
      <c r="A131" s="14" t="s">
        <v>39</v>
      </c>
      <c r="B131" s="14" t="s">
        <v>40</v>
      </c>
      <c r="C131" s="31">
        <v>38947</v>
      </c>
      <c r="D131" s="15">
        <v>2006</v>
      </c>
      <c r="E131" s="16">
        <v>0.44097222222222227</v>
      </c>
      <c r="F131" s="16">
        <v>0.4777777777777778</v>
      </c>
      <c r="G131" s="16">
        <v>3.6805555555555536E-2</v>
      </c>
      <c r="H131" s="21">
        <v>2</v>
      </c>
      <c r="I131" s="17">
        <v>1</v>
      </c>
      <c r="J131" s="17">
        <v>1</v>
      </c>
      <c r="K131" s="17">
        <v>1</v>
      </c>
      <c r="L131" s="14" t="s">
        <v>41</v>
      </c>
      <c r="M131" s="14" t="s">
        <v>42</v>
      </c>
      <c r="N131" s="14">
        <v>2</v>
      </c>
      <c r="O131" s="18">
        <f t="shared" ref="O131:O194" si="13">P131*3.3</f>
        <v>41.581425600000003</v>
      </c>
      <c r="P131" s="18">
        <v>12.600432000000001</v>
      </c>
      <c r="Q131" s="18">
        <f t="shared" ref="Q131:Q194" si="14">R131*3.3</f>
        <v>41.58</v>
      </c>
      <c r="R131" s="18">
        <v>12.6</v>
      </c>
      <c r="S131" s="18">
        <f t="shared" si="12"/>
        <v>41.58</v>
      </c>
      <c r="T131" s="22">
        <v>12.6</v>
      </c>
      <c r="U131" s="21" t="s">
        <v>43</v>
      </c>
      <c r="V131" s="21" t="s">
        <v>43</v>
      </c>
      <c r="W131" s="19">
        <v>27.845050000000001</v>
      </c>
      <c r="X131" s="19">
        <v>-115.14556</v>
      </c>
      <c r="Y131" s="22" t="s">
        <v>43</v>
      </c>
      <c r="Z131" s="23" t="s">
        <v>43</v>
      </c>
      <c r="AA131" s="21" t="s">
        <v>43</v>
      </c>
      <c r="AB131" s="14" t="s">
        <v>44</v>
      </c>
      <c r="AC131" s="21" t="s">
        <v>43</v>
      </c>
      <c r="AD131" s="17">
        <v>14</v>
      </c>
      <c r="AE131" s="17">
        <v>1</v>
      </c>
      <c r="AF131" s="21" t="s">
        <v>43</v>
      </c>
      <c r="AG131" s="14">
        <v>120</v>
      </c>
      <c r="AI131" s="70">
        <f t="shared" ref="AI131:AI166" si="15">(0.709*AD131)+1.157</f>
        <v>11.083</v>
      </c>
      <c r="AJ131" s="71" t="s">
        <v>369</v>
      </c>
      <c r="AK131" s="72">
        <f t="shared" ref="AK131:AK166" si="16">((POWER(AI131*10,2.19))*0.037)/1000</f>
        <v>1.1117350137621949</v>
      </c>
      <c r="AL131" s="73">
        <f t="shared" ref="AL131:AL166" si="17">((POWER(AI131*10,2.19))*0.037)/1000</f>
        <v>1.1117350137621949</v>
      </c>
    </row>
    <row r="132" spans="1:38" s="20" customFormat="1" hidden="1">
      <c r="A132" s="14" t="s">
        <v>39</v>
      </c>
      <c r="B132" s="14" t="s">
        <v>40</v>
      </c>
      <c r="C132" s="31">
        <v>38947</v>
      </c>
      <c r="D132" s="15">
        <v>2006</v>
      </c>
      <c r="E132" s="16">
        <v>0.44097222222222227</v>
      </c>
      <c r="F132" s="16">
        <v>0.4777777777777778</v>
      </c>
      <c r="G132" s="16">
        <v>3.6805555555555536E-2</v>
      </c>
      <c r="H132" s="21">
        <v>2</v>
      </c>
      <c r="I132" s="17">
        <v>1</v>
      </c>
      <c r="J132" s="17">
        <v>1</v>
      </c>
      <c r="K132" s="17">
        <v>1</v>
      </c>
      <c r="L132" s="14" t="s">
        <v>41</v>
      </c>
      <c r="M132" s="14" t="s">
        <v>42</v>
      </c>
      <c r="N132" s="14">
        <v>2</v>
      </c>
      <c r="O132" s="18">
        <f t="shared" si="13"/>
        <v>41.581425600000003</v>
      </c>
      <c r="P132" s="18">
        <v>12.600432000000001</v>
      </c>
      <c r="Q132" s="18">
        <f t="shared" si="14"/>
        <v>41.58</v>
      </c>
      <c r="R132" s="18">
        <v>12.6</v>
      </c>
      <c r="S132" s="18">
        <f t="shared" si="12"/>
        <v>41.58</v>
      </c>
      <c r="T132" s="22">
        <v>12.6</v>
      </c>
      <c r="U132" s="21" t="s">
        <v>43</v>
      </c>
      <c r="V132" s="21" t="s">
        <v>43</v>
      </c>
      <c r="W132" s="19">
        <v>27.845050000000001</v>
      </c>
      <c r="X132" s="19">
        <v>-115.14556</v>
      </c>
      <c r="Y132" s="22" t="s">
        <v>43</v>
      </c>
      <c r="Z132" s="23" t="s">
        <v>43</v>
      </c>
      <c r="AA132" s="21" t="s">
        <v>43</v>
      </c>
      <c r="AB132" s="14" t="s">
        <v>44</v>
      </c>
      <c r="AC132" s="21" t="s">
        <v>43</v>
      </c>
      <c r="AD132" s="17">
        <v>15</v>
      </c>
      <c r="AE132" s="17">
        <v>1</v>
      </c>
      <c r="AF132" s="21" t="s">
        <v>43</v>
      </c>
      <c r="AG132" s="14">
        <v>120</v>
      </c>
      <c r="AI132" s="70">
        <f t="shared" si="15"/>
        <v>11.792</v>
      </c>
      <c r="AJ132" s="71" t="s">
        <v>369</v>
      </c>
      <c r="AK132" s="72">
        <f t="shared" si="16"/>
        <v>1.2734394051640829</v>
      </c>
      <c r="AL132" s="73">
        <f t="shared" si="17"/>
        <v>1.2734394051640829</v>
      </c>
    </row>
    <row r="133" spans="1:38" s="20" customFormat="1" hidden="1">
      <c r="A133" s="14" t="s">
        <v>39</v>
      </c>
      <c r="B133" s="14" t="s">
        <v>40</v>
      </c>
      <c r="C133" s="31">
        <v>38947</v>
      </c>
      <c r="D133" s="15">
        <v>2006</v>
      </c>
      <c r="E133" s="16">
        <v>0.44097222222222227</v>
      </c>
      <c r="F133" s="16">
        <v>0.4777777777777778</v>
      </c>
      <c r="G133" s="16">
        <v>3.6805555555555536E-2</v>
      </c>
      <c r="H133" s="21">
        <v>2</v>
      </c>
      <c r="I133" s="17">
        <v>1</v>
      </c>
      <c r="J133" s="17">
        <v>1</v>
      </c>
      <c r="K133" s="17">
        <v>1</v>
      </c>
      <c r="L133" s="14" t="s">
        <v>41</v>
      </c>
      <c r="M133" s="14" t="s">
        <v>42</v>
      </c>
      <c r="N133" s="14">
        <v>2</v>
      </c>
      <c r="O133" s="18">
        <f t="shared" si="13"/>
        <v>41.581425600000003</v>
      </c>
      <c r="P133" s="18">
        <v>12.600432000000001</v>
      </c>
      <c r="Q133" s="18">
        <f t="shared" si="14"/>
        <v>41.58</v>
      </c>
      <c r="R133" s="18">
        <v>12.6</v>
      </c>
      <c r="S133" s="18">
        <f t="shared" si="12"/>
        <v>41.58</v>
      </c>
      <c r="T133" s="22">
        <v>12.6</v>
      </c>
      <c r="U133" s="21" t="s">
        <v>43</v>
      </c>
      <c r="V133" s="21" t="s">
        <v>43</v>
      </c>
      <c r="W133" s="19">
        <v>27.845050000000001</v>
      </c>
      <c r="X133" s="19">
        <v>-115.14556</v>
      </c>
      <c r="Y133" s="22" t="s">
        <v>43</v>
      </c>
      <c r="Z133" s="23" t="s">
        <v>43</v>
      </c>
      <c r="AA133" s="21" t="s">
        <v>43</v>
      </c>
      <c r="AB133" s="14" t="s">
        <v>44</v>
      </c>
      <c r="AC133" s="21" t="s">
        <v>43</v>
      </c>
      <c r="AD133" s="17">
        <v>15</v>
      </c>
      <c r="AE133" s="17">
        <v>1</v>
      </c>
      <c r="AF133" s="21" t="s">
        <v>43</v>
      </c>
      <c r="AG133" s="14">
        <v>120</v>
      </c>
      <c r="AI133" s="70">
        <f t="shared" si="15"/>
        <v>11.792</v>
      </c>
      <c r="AJ133" s="71" t="s">
        <v>369</v>
      </c>
      <c r="AK133" s="72">
        <f t="shared" si="16"/>
        <v>1.2734394051640829</v>
      </c>
      <c r="AL133" s="73">
        <f t="shared" si="17"/>
        <v>1.2734394051640829</v>
      </c>
    </row>
    <row r="134" spans="1:38" s="20" customFormat="1" hidden="1">
      <c r="A134" s="14" t="s">
        <v>39</v>
      </c>
      <c r="B134" s="14" t="s">
        <v>40</v>
      </c>
      <c r="C134" s="31">
        <v>38947</v>
      </c>
      <c r="D134" s="15">
        <v>2006</v>
      </c>
      <c r="E134" s="16">
        <v>0.44097222222222227</v>
      </c>
      <c r="F134" s="16">
        <v>0.4777777777777778</v>
      </c>
      <c r="G134" s="16">
        <v>3.6805555555555536E-2</v>
      </c>
      <c r="H134" s="21">
        <v>2</v>
      </c>
      <c r="I134" s="17">
        <v>1</v>
      </c>
      <c r="J134" s="17">
        <v>1</v>
      </c>
      <c r="K134" s="17">
        <v>1</v>
      </c>
      <c r="L134" s="14" t="s">
        <v>41</v>
      </c>
      <c r="M134" s="14" t="s">
        <v>42</v>
      </c>
      <c r="N134" s="14">
        <v>2</v>
      </c>
      <c r="O134" s="18">
        <f t="shared" si="13"/>
        <v>41.581425600000003</v>
      </c>
      <c r="P134" s="18">
        <v>12.600432000000001</v>
      </c>
      <c r="Q134" s="18">
        <f t="shared" si="14"/>
        <v>41.58</v>
      </c>
      <c r="R134" s="18">
        <v>12.6</v>
      </c>
      <c r="S134" s="18">
        <f t="shared" si="12"/>
        <v>41.58</v>
      </c>
      <c r="T134" s="22">
        <v>12.6</v>
      </c>
      <c r="U134" s="21" t="s">
        <v>43</v>
      </c>
      <c r="V134" s="21" t="s">
        <v>43</v>
      </c>
      <c r="W134" s="19">
        <v>27.845050000000001</v>
      </c>
      <c r="X134" s="19">
        <v>-115.14556</v>
      </c>
      <c r="Y134" s="22" t="s">
        <v>43</v>
      </c>
      <c r="Z134" s="23" t="s">
        <v>43</v>
      </c>
      <c r="AA134" s="21" t="s">
        <v>43</v>
      </c>
      <c r="AB134" s="14" t="s">
        <v>44</v>
      </c>
      <c r="AC134" s="21" t="s">
        <v>43</v>
      </c>
      <c r="AD134" s="17">
        <v>15</v>
      </c>
      <c r="AE134" s="17">
        <v>1</v>
      </c>
      <c r="AF134" s="21" t="s">
        <v>43</v>
      </c>
      <c r="AG134" s="14">
        <v>120</v>
      </c>
      <c r="AI134" s="70">
        <f t="shared" si="15"/>
        <v>11.792</v>
      </c>
      <c r="AJ134" s="71" t="s">
        <v>369</v>
      </c>
      <c r="AK134" s="72">
        <f t="shared" si="16"/>
        <v>1.2734394051640829</v>
      </c>
      <c r="AL134" s="73">
        <f t="shared" si="17"/>
        <v>1.2734394051640829</v>
      </c>
    </row>
    <row r="135" spans="1:38" s="20" customFormat="1" hidden="1">
      <c r="A135" s="14" t="s">
        <v>39</v>
      </c>
      <c r="B135" s="14" t="s">
        <v>40</v>
      </c>
      <c r="C135" s="31">
        <v>38947</v>
      </c>
      <c r="D135" s="15">
        <v>2006</v>
      </c>
      <c r="E135" s="16">
        <v>0.44097222222222227</v>
      </c>
      <c r="F135" s="16">
        <v>0.4777777777777778</v>
      </c>
      <c r="G135" s="16">
        <v>3.6805555555555536E-2</v>
      </c>
      <c r="H135" s="21">
        <v>2</v>
      </c>
      <c r="I135" s="17">
        <v>1</v>
      </c>
      <c r="J135" s="17">
        <v>1</v>
      </c>
      <c r="K135" s="17">
        <v>1</v>
      </c>
      <c r="L135" s="14" t="s">
        <v>41</v>
      </c>
      <c r="M135" s="14" t="s">
        <v>42</v>
      </c>
      <c r="N135" s="14">
        <v>2</v>
      </c>
      <c r="O135" s="18">
        <f t="shared" si="13"/>
        <v>41.581425600000003</v>
      </c>
      <c r="P135" s="18">
        <v>12.600432000000001</v>
      </c>
      <c r="Q135" s="18">
        <f t="shared" si="14"/>
        <v>41.58</v>
      </c>
      <c r="R135" s="18">
        <v>12.6</v>
      </c>
      <c r="S135" s="18">
        <f t="shared" si="12"/>
        <v>41.58</v>
      </c>
      <c r="T135" s="22">
        <v>12.6</v>
      </c>
      <c r="U135" s="21" t="s">
        <v>43</v>
      </c>
      <c r="V135" s="21" t="s">
        <v>43</v>
      </c>
      <c r="W135" s="19">
        <v>27.845050000000001</v>
      </c>
      <c r="X135" s="19">
        <v>-115.14556</v>
      </c>
      <c r="Y135" s="22" t="s">
        <v>43</v>
      </c>
      <c r="Z135" s="23" t="s">
        <v>43</v>
      </c>
      <c r="AA135" s="21" t="s">
        <v>43</v>
      </c>
      <c r="AB135" s="14" t="s">
        <v>44</v>
      </c>
      <c r="AC135" s="21" t="s">
        <v>43</v>
      </c>
      <c r="AD135" s="17">
        <v>15</v>
      </c>
      <c r="AE135" s="17">
        <v>1</v>
      </c>
      <c r="AF135" s="21" t="s">
        <v>43</v>
      </c>
      <c r="AG135" s="14">
        <v>120</v>
      </c>
      <c r="AI135" s="70">
        <f t="shared" si="15"/>
        <v>11.792</v>
      </c>
      <c r="AJ135" s="71" t="s">
        <v>369</v>
      </c>
      <c r="AK135" s="72">
        <f t="shared" si="16"/>
        <v>1.2734394051640829</v>
      </c>
      <c r="AL135" s="73">
        <f t="shared" si="17"/>
        <v>1.2734394051640829</v>
      </c>
    </row>
    <row r="136" spans="1:38" s="20" customFormat="1" hidden="1">
      <c r="A136" s="14" t="s">
        <v>39</v>
      </c>
      <c r="B136" s="14" t="s">
        <v>40</v>
      </c>
      <c r="C136" s="31">
        <v>38947</v>
      </c>
      <c r="D136" s="15">
        <v>2006</v>
      </c>
      <c r="E136" s="16">
        <v>0.44097222222222227</v>
      </c>
      <c r="F136" s="16">
        <v>0.4777777777777778</v>
      </c>
      <c r="G136" s="16">
        <v>3.6805555555555536E-2</v>
      </c>
      <c r="H136" s="21">
        <v>2</v>
      </c>
      <c r="I136" s="17">
        <v>1</v>
      </c>
      <c r="J136" s="17">
        <v>1</v>
      </c>
      <c r="K136" s="17">
        <v>1</v>
      </c>
      <c r="L136" s="14" t="s">
        <v>41</v>
      </c>
      <c r="M136" s="14" t="s">
        <v>42</v>
      </c>
      <c r="N136" s="14">
        <v>2</v>
      </c>
      <c r="O136" s="18">
        <f t="shared" si="13"/>
        <v>41.581425600000003</v>
      </c>
      <c r="P136" s="18">
        <v>12.600432000000001</v>
      </c>
      <c r="Q136" s="18">
        <f t="shared" si="14"/>
        <v>41.58</v>
      </c>
      <c r="R136" s="18">
        <v>12.6</v>
      </c>
      <c r="S136" s="18">
        <f t="shared" si="12"/>
        <v>41.58</v>
      </c>
      <c r="T136" s="22">
        <v>12.6</v>
      </c>
      <c r="U136" s="21" t="s">
        <v>43</v>
      </c>
      <c r="V136" s="21" t="s">
        <v>43</v>
      </c>
      <c r="W136" s="19">
        <v>27.845050000000001</v>
      </c>
      <c r="X136" s="19">
        <v>-115.14556</v>
      </c>
      <c r="Y136" s="22" t="s">
        <v>43</v>
      </c>
      <c r="Z136" s="23" t="s">
        <v>43</v>
      </c>
      <c r="AA136" s="21" t="s">
        <v>43</v>
      </c>
      <c r="AB136" s="14" t="s">
        <v>44</v>
      </c>
      <c r="AC136" s="21" t="s">
        <v>43</v>
      </c>
      <c r="AD136" s="17">
        <v>15</v>
      </c>
      <c r="AE136" s="17">
        <v>1</v>
      </c>
      <c r="AF136" s="21" t="s">
        <v>43</v>
      </c>
      <c r="AG136" s="14">
        <v>120</v>
      </c>
      <c r="AI136" s="70">
        <f t="shared" si="15"/>
        <v>11.792</v>
      </c>
      <c r="AJ136" s="71" t="s">
        <v>369</v>
      </c>
      <c r="AK136" s="72">
        <f t="shared" si="16"/>
        <v>1.2734394051640829</v>
      </c>
      <c r="AL136" s="73">
        <f t="shared" si="17"/>
        <v>1.2734394051640829</v>
      </c>
    </row>
    <row r="137" spans="1:38" s="20" customFormat="1" hidden="1">
      <c r="A137" s="14" t="s">
        <v>39</v>
      </c>
      <c r="B137" s="14" t="s">
        <v>40</v>
      </c>
      <c r="C137" s="31">
        <v>38947</v>
      </c>
      <c r="D137" s="15">
        <v>2006</v>
      </c>
      <c r="E137" s="16">
        <v>0.44097222222222227</v>
      </c>
      <c r="F137" s="16">
        <v>0.4777777777777778</v>
      </c>
      <c r="G137" s="16">
        <v>3.6805555555555536E-2</v>
      </c>
      <c r="H137" s="21">
        <v>2</v>
      </c>
      <c r="I137" s="17">
        <v>1</v>
      </c>
      <c r="J137" s="17">
        <v>1</v>
      </c>
      <c r="K137" s="17">
        <v>1</v>
      </c>
      <c r="L137" s="14" t="s">
        <v>41</v>
      </c>
      <c r="M137" s="14" t="s">
        <v>42</v>
      </c>
      <c r="N137" s="14">
        <v>2</v>
      </c>
      <c r="O137" s="18">
        <f t="shared" si="13"/>
        <v>41.581425600000003</v>
      </c>
      <c r="P137" s="18">
        <v>12.600432000000001</v>
      </c>
      <c r="Q137" s="18">
        <f t="shared" si="14"/>
        <v>41.58</v>
      </c>
      <c r="R137" s="18">
        <v>12.6</v>
      </c>
      <c r="S137" s="18">
        <f t="shared" si="12"/>
        <v>41.58</v>
      </c>
      <c r="T137" s="22">
        <v>12.6</v>
      </c>
      <c r="U137" s="21" t="s">
        <v>43</v>
      </c>
      <c r="V137" s="21" t="s">
        <v>43</v>
      </c>
      <c r="W137" s="19">
        <v>27.845050000000001</v>
      </c>
      <c r="X137" s="19">
        <v>-115.14556</v>
      </c>
      <c r="Y137" s="22" t="s">
        <v>43</v>
      </c>
      <c r="Z137" s="23" t="s">
        <v>43</v>
      </c>
      <c r="AA137" s="21" t="s">
        <v>43</v>
      </c>
      <c r="AB137" s="14" t="s">
        <v>44</v>
      </c>
      <c r="AC137" s="21" t="s">
        <v>43</v>
      </c>
      <c r="AD137" s="17">
        <v>15</v>
      </c>
      <c r="AE137" s="17">
        <v>1</v>
      </c>
      <c r="AF137" s="21" t="s">
        <v>43</v>
      </c>
      <c r="AG137" s="14">
        <v>120</v>
      </c>
      <c r="AI137" s="70">
        <f t="shared" si="15"/>
        <v>11.792</v>
      </c>
      <c r="AJ137" s="71" t="s">
        <v>369</v>
      </c>
      <c r="AK137" s="72">
        <f t="shared" si="16"/>
        <v>1.2734394051640829</v>
      </c>
      <c r="AL137" s="73">
        <f t="shared" si="17"/>
        <v>1.2734394051640829</v>
      </c>
    </row>
    <row r="138" spans="1:38" s="20" customFormat="1" hidden="1">
      <c r="A138" s="14" t="s">
        <v>39</v>
      </c>
      <c r="B138" s="14" t="s">
        <v>40</v>
      </c>
      <c r="C138" s="31">
        <v>38947</v>
      </c>
      <c r="D138" s="15">
        <v>2006</v>
      </c>
      <c r="E138" s="16">
        <v>0.44097222222222227</v>
      </c>
      <c r="F138" s="16">
        <v>0.4777777777777778</v>
      </c>
      <c r="G138" s="16">
        <v>3.6805555555555536E-2</v>
      </c>
      <c r="H138" s="21">
        <v>2</v>
      </c>
      <c r="I138" s="17">
        <v>1</v>
      </c>
      <c r="J138" s="17">
        <v>1</v>
      </c>
      <c r="K138" s="17">
        <v>1</v>
      </c>
      <c r="L138" s="14" t="s">
        <v>41</v>
      </c>
      <c r="M138" s="14" t="s">
        <v>42</v>
      </c>
      <c r="N138" s="14">
        <v>2</v>
      </c>
      <c r="O138" s="18">
        <f t="shared" si="13"/>
        <v>41.581425600000003</v>
      </c>
      <c r="P138" s="18">
        <v>12.600432000000001</v>
      </c>
      <c r="Q138" s="18">
        <f t="shared" si="14"/>
        <v>41.58</v>
      </c>
      <c r="R138" s="18">
        <v>12.6</v>
      </c>
      <c r="S138" s="18">
        <f t="shared" si="12"/>
        <v>41.58</v>
      </c>
      <c r="T138" s="22">
        <v>12.6</v>
      </c>
      <c r="U138" s="21" t="s">
        <v>43</v>
      </c>
      <c r="V138" s="21" t="s">
        <v>43</v>
      </c>
      <c r="W138" s="19">
        <v>27.845050000000001</v>
      </c>
      <c r="X138" s="19">
        <v>-115.14556</v>
      </c>
      <c r="Y138" s="22" t="s">
        <v>43</v>
      </c>
      <c r="Z138" s="23" t="s">
        <v>43</v>
      </c>
      <c r="AA138" s="21" t="s">
        <v>43</v>
      </c>
      <c r="AB138" s="14" t="s">
        <v>44</v>
      </c>
      <c r="AC138" s="21" t="s">
        <v>43</v>
      </c>
      <c r="AD138" s="17">
        <v>15</v>
      </c>
      <c r="AE138" s="17">
        <v>1</v>
      </c>
      <c r="AF138" s="21" t="s">
        <v>43</v>
      </c>
      <c r="AG138" s="14">
        <v>120</v>
      </c>
      <c r="AI138" s="70">
        <f t="shared" si="15"/>
        <v>11.792</v>
      </c>
      <c r="AJ138" s="71" t="s">
        <v>369</v>
      </c>
      <c r="AK138" s="72">
        <f t="shared" si="16"/>
        <v>1.2734394051640829</v>
      </c>
      <c r="AL138" s="73">
        <f t="shared" si="17"/>
        <v>1.2734394051640829</v>
      </c>
    </row>
    <row r="139" spans="1:38" s="20" customFormat="1" hidden="1">
      <c r="A139" s="14" t="s">
        <v>39</v>
      </c>
      <c r="B139" s="14" t="s">
        <v>40</v>
      </c>
      <c r="C139" s="31">
        <v>38947</v>
      </c>
      <c r="D139" s="15">
        <v>2006</v>
      </c>
      <c r="E139" s="16">
        <v>0.44097222222222227</v>
      </c>
      <c r="F139" s="16">
        <v>0.4777777777777778</v>
      </c>
      <c r="G139" s="16">
        <v>3.6805555555555536E-2</v>
      </c>
      <c r="H139" s="21">
        <v>2</v>
      </c>
      <c r="I139" s="17">
        <v>1</v>
      </c>
      <c r="J139" s="17">
        <v>1</v>
      </c>
      <c r="K139" s="17">
        <v>1</v>
      </c>
      <c r="L139" s="14" t="s">
        <v>41</v>
      </c>
      <c r="M139" s="14" t="s">
        <v>42</v>
      </c>
      <c r="N139" s="14">
        <v>2</v>
      </c>
      <c r="O139" s="18">
        <f t="shared" si="13"/>
        <v>41.581425600000003</v>
      </c>
      <c r="P139" s="18">
        <v>12.600432000000001</v>
      </c>
      <c r="Q139" s="18">
        <f t="shared" si="14"/>
        <v>41.58</v>
      </c>
      <c r="R139" s="18">
        <v>12.6</v>
      </c>
      <c r="S139" s="18">
        <f t="shared" si="12"/>
        <v>41.58</v>
      </c>
      <c r="T139" s="22">
        <v>12.6</v>
      </c>
      <c r="U139" s="21" t="s">
        <v>43</v>
      </c>
      <c r="V139" s="21" t="s">
        <v>43</v>
      </c>
      <c r="W139" s="19">
        <v>27.845050000000001</v>
      </c>
      <c r="X139" s="19">
        <v>-115.14556</v>
      </c>
      <c r="Y139" s="22" t="s">
        <v>43</v>
      </c>
      <c r="Z139" s="23" t="s">
        <v>43</v>
      </c>
      <c r="AA139" s="21" t="s">
        <v>43</v>
      </c>
      <c r="AB139" s="14" t="s">
        <v>44</v>
      </c>
      <c r="AC139" s="21" t="s">
        <v>43</v>
      </c>
      <c r="AD139" s="17">
        <v>15</v>
      </c>
      <c r="AE139" s="17">
        <v>1</v>
      </c>
      <c r="AF139" s="21" t="s">
        <v>43</v>
      </c>
      <c r="AG139" s="14">
        <v>120</v>
      </c>
      <c r="AI139" s="70">
        <f t="shared" si="15"/>
        <v>11.792</v>
      </c>
      <c r="AJ139" s="71" t="s">
        <v>369</v>
      </c>
      <c r="AK139" s="72">
        <f t="shared" si="16"/>
        <v>1.2734394051640829</v>
      </c>
      <c r="AL139" s="73">
        <f t="shared" si="17"/>
        <v>1.2734394051640829</v>
      </c>
    </row>
    <row r="140" spans="1:38" s="20" customFormat="1" hidden="1">
      <c r="A140" s="14" t="s">
        <v>39</v>
      </c>
      <c r="B140" s="14" t="s">
        <v>40</v>
      </c>
      <c r="C140" s="31">
        <v>38947</v>
      </c>
      <c r="D140" s="15">
        <v>2006</v>
      </c>
      <c r="E140" s="16">
        <v>0.44097222222222227</v>
      </c>
      <c r="F140" s="16">
        <v>0.4777777777777778</v>
      </c>
      <c r="G140" s="16">
        <v>3.6805555555555536E-2</v>
      </c>
      <c r="H140" s="21">
        <v>2</v>
      </c>
      <c r="I140" s="17">
        <v>1</v>
      </c>
      <c r="J140" s="17">
        <v>1</v>
      </c>
      <c r="K140" s="17">
        <v>1</v>
      </c>
      <c r="L140" s="14" t="s">
        <v>41</v>
      </c>
      <c r="M140" s="14" t="s">
        <v>42</v>
      </c>
      <c r="N140" s="14">
        <v>2</v>
      </c>
      <c r="O140" s="18">
        <f t="shared" si="13"/>
        <v>41.581425600000003</v>
      </c>
      <c r="P140" s="18">
        <v>12.600432000000001</v>
      </c>
      <c r="Q140" s="18">
        <f t="shared" si="14"/>
        <v>41.58</v>
      </c>
      <c r="R140" s="18">
        <v>12.6</v>
      </c>
      <c r="S140" s="18">
        <f t="shared" si="12"/>
        <v>41.58</v>
      </c>
      <c r="T140" s="22">
        <v>12.6</v>
      </c>
      <c r="U140" s="21" t="s">
        <v>43</v>
      </c>
      <c r="V140" s="21" t="s">
        <v>43</v>
      </c>
      <c r="W140" s="19">
        <v>27.845050000000001</v>
      </c>
      <c r="X140" s="19">
        <v>-115.14556</v>
      </c>
      <c r="Y140" s="22" t="s">
        <v>43</v>
      </c>
      <c r="Z140" s="23" t="s">
        <v>43</v>
      </c>
      <c r="AA140" s="21" t="s">
        <v>43</v>
      </c>
      <c r="AB140" s="14" t="s">
        <v>44</v>
      </c>
      <c r="AC140" s="21" t="s">
        <v>43</v>
      </c>
      <c r="AD140" s="17">
        <v>15</v>
      </c>
      <c r="AE140" s="17">
        <v>1</v>
      </c>
      <c r="AF140" s="21" t="s">
        <v>43</v>
      </c>
      <c r="AG140" s="14">
        <v>120</v>
      </c>
      <c r="AI140" s="70">
        <f t="shared" si="15"/>
        <v>11.792</v>
      </c>
      <c r="AJ140" s="71" t="s">
        <v>369</v>
      </c>
      <c r="AK140" s="72">
        <f t="shared" si="16"/>
        <v>1.2734394051640829</v>
      </c>
      <c r="AL140" s="73">
        <f t="shared" si="17"/>
        <v>1.2734394051640829</v>
      </c>
    </row>
    <row r="141" spans="1:38" s="20" customFormat="1" hidden="1">
      <c r="A141" s="14" t="s">
        <v>39</v>
      </c>
      <c r="B141" s="14" t="s">
        <v>40</v>
      </c>
      <c r="C141" s="31">
        <v>38947</v>
      </c>
      <c r="D141" s="15">
        <v>2006</v>
      </c>
      <c r="E141" s="16">
        <v>0.44097222222222227</v>
      </c>
      <c r="F141" s="16">
        <v>0.4777777777777778</v>
      </c>
      <c r="G141" s="16">
        <v>3.6805555555555536E-2</v>
      </c>
      <c r="H141" s="21">
        <v>2</v>
      </c>
      <c r="I141" s="17">
        <v>1</v>
      </c>
      <c r="J141" s="17">
        <v>1</v>
      </c>
      <c r="K141" s="17">
        <v>1</v>
      </c>
      <c r="L141" s="14" t="s">
        <v>41</v>
      </c>
      <c r="M141" s="14" t="s">
        <v>42</v>
      </c>
      <c r="N141" s="14">
        <v>2</v>
      </c>
      <c r="O141" s="18">
        <f t="shared" si="13"/>
        <v>41.581425600000003</v>
      </c>
      <c r="P141" s="18">
        <v>12.600432000000001</v>
      </c>
      <c r="Q141" s="18">
        <f t="shared" si="14"/>
        <v>41.58</v>
      </c>
      <c r="R141" s="18">
        <v>12.6</v>
      </c>
      <c r="S141" s="18">
        <f t="shared" si="12"/>
        <v>41.58</v>
      </c>
      <c r="T141" s="22">
        <v>12.6</v>
      </c>
      <c r="U141" s="21" t="s">
        <v>43</v>
      </c>
      <c r="V141" s="21" t="s">
        <v>43</v>
      </c>
      <c r="W141" s="19">
        <v>27.845050000000001</v>
      </c>
      <c r="X141" s="19">
        <v>-115.14556</v>
      </c>
      <c r="Y141" s="22" t="s">
        <v>43</v>
      </c>
      <c r="Z141" s="23" t="s">
        <v>43</v>
      </c>
      <c r="AA141" s="21" t="s">
        <v>43</v>
      </c>
      <c r="AB141" s="14" t="s">
        <v>44</v>
      </c>
      <c r="AC141" s="21" t="s">
        <v>43</v>
      </c>
      <c r="AD141" s="17">
        <v>15</v>
      </c>
      <c r="AE141" s="17">
        <v>1</v>
      </c>
      <c r="AF141" s="21" t="s">
        <v>43</v>
      </c>
      <c r="AG141" s="14">
        <v>120</v>
      </c>
      <c r="AI141" s="70">
        <f t="shared" si="15"/>
        <v>11.792</v>
      </c>
      <c r="AJ141" s="71" t="s">
        <v>369</v>
      </c>
      <c r="AK141" s="72">
        <f t="shared" si="16"/>
        <v>1.2734394051640829</v>
      </c>
      <c r="AL141" s="73">
        <f t="shared" si="17"/>
        <v>1.2734394051640829</v>
      </c>
    </row>
    <row r="142" spans="1:38" s="20" customFormat="1" hidden="1">
      <c r="A142" s="14" t="s">
        <v>39</v>
      </c>
      <c r="B142" s="14" t="s">
        <v>40</v>
      </c>
      <c r="C142" s="31">
        <v>38947</v>
      </c>
      <c r="D142" s="15">
        <v>2006</v>
      </c>
      <c r="E142" s="16">
        <v>0.44097222222222227</v>
      </c>
      <c r="F142" s="16">
        <v>0.4777777777777778</v>
      </c>
      <c r="G142" s="16">
        <v>3.6805555555555536E-2</v>
      </c>
      <c r="H142" s="21">
        <v>2</v>
      </c>
      <c r="I142" s="17">
        <v>1</v>
      </c>
      <c r="J142" s="17">
        <v>1</v>
      </c>
      <c r="K142" s="17">
        <v>1</v>
      </c>
      <c r="L142" s="14" t="s">
        <v>41</v>
      </c>
      <c r="M142" s="14" t="s">
        <v>42</v>
      </c>
      <c r="N142" s="14">
        <v>2</v>
      </c>
      <c r="O142" s="18">
        <f t="shared" si="13"/>
        <v>41.581425600000003</v>
      </c>
      <c r="P142" s="18">
        <v>12.600432000000001</v>
      </c>
      <c r="Q142" s="18">
        <f t="shared" si="14"/>
        <v>41.58</v>
      </c>
      <c r="R142" s="18">
        <v>12.6</v>
      </c>
      <c r="S142" s="18">
        <f t="shared" si="12"/>
        <v>41.58</v>
      </c>
      <c r="T142" s="22">
        <v>12.6</v>
      </c>
      <c r="U142" s="21" t="s">
        <v>43</v>
      </c>
      <c r="V142" s="21" t="s">
        <v>43</v>
      </c>
      <c r="W142" s="19">
        <v>27.845050000000001</v>
      </c>
      <c r="X142" s="19">
        <v>-115.14556</v>
      </c>
      <c r="Y142" s="22" t="s">
        <v>43</v>
      </c>
      <c r="Z142" s="23" t="s">
        <v>43</v>
      </c>
      <c r="AA142" s="21" t="s">
        <v>43</v>
      </c>
      <c r="AB142" s="14" t="s">
        <v>44</v>
      </c>
      <c r="AC142" s="21" t="s">
        <v>43</v>
      </c>
      <c r="AD142" s="17">
        <v>15</v>
      </c>
      <c r="AE142" s="17">
        <v>1</v>
      </c>
      <c r="AF142" s="21" t="s">
        <v>43</v>
      </c>
      <c r="AG142" s="14">
        <v>120</v>
      </c>
      <c r="AI142" s="70">
        <f t="shared" si="15"/>
        <v>11.792</v>
      </c>
      <c r="AJ142" s="71" t="s">
        <v>369</v>
      </c>
      <c r="AK142" s="72">
        <f t="shared" si="16"/>
        <v>1.2734394051640829</v>
      </c>
      <c r="AL142" s="73">
        <f t="shared" si="17"/>
        <v>1.2734394051640829</v>
      </c>
    </row>
    <row r="143" spans="1:38" s="20" customFormat="1" hidden="1">
      <c r="A143" s="14" t="s">
        <v>39</v>
      </c>
      <c r="B143" s="14" t="s">
        <v>40</v>
      </c>
      <c r="C143" s="31">
        <v>38947</v>
      </c>
      <c r="D143" s="15">
        <v>2006</v>
      </c>
      <c r="E143" s="16">
        <v>0.44097222222222227</v>
      </c>
      <c r="F143" s="16">
        <v>0.4777777777777778</v>
      </c>
      <c r="G143" s="16">
        <v>3.6805555555555536E-2</v>
      </c>
      <c r="H143" s="21">
        <v>2</v>
      </c>
      <c r="I143" s="17">
        <v>1</v>
      </c>
      <c r="J143" s="17">
        <v>1</v>
      </c>
      <c r="K143" s="17">
        <v>1</v>
      </c>
      <c r="L143" s="14" t="s">
        <v>41</v>
      </c>
      <c r="M143" s="14" t="s">
        <v>42</v>
      </c>
      <c r="N143" s="14">
        <v>2</v>
      </c>
      <c r="O143" s="18">
        <f t="shared" si="13"/>
        <v>41.581425600000003</v>
      </c>
      <c r="P143" s="18">
        <v>12.600432000000001</v>
      </c>
      <c r="Q143" s="18">
        <f t="shared" si="14"/>
        <v>41.58</v>
      </c>
      <c r="R143" s="18">
        <v>12.6</v>
      </c>
      <c r="S143" s="18">
        <f t="shared" si="12"/>
        <v>41.58</v>
      </c>
      <c r="T143" s="22">
        <v>12.6</v>
      </c>
      <c r="U143" s="21" t="s">
        <v>43</v>
      </c>
      <c r="V143" s="21" t="s">
        <v>43</v>
      </c>
      <c r="W143" s="19">
        <v>27.845050000000001</v>
      </c>
      <c r="X143" s="19">
        <v>-115.14556</v>
      </c>
      <c r="Y143" s="22" t="s">
        <v>43</v>
      </c>
      <c r="Z143" s="23" t="s">
        <v>43</v>
      </c>
      <c r="AA143" s="21" t="s">
        <v>43</v>
      </c>
      <c r="AB143" s="14" t="s">
        <v>44</v>
      </c>
      <c r="AC143" s="21" t="s">
        <v>43</v>
      </c>
      <c r="AD143" s="17">
        <v>15</v>
      </c>
      <c r="AE143" s="17">
        <v>1</v>
      </c>
      <c r="AF143" s="21" t="s">
        <v>43</v>
      </c>
      <c r="AG143" s="14">
        <v>120</v>
      </c>
      <c r="AI143" s="70">
        <f t="shared" si="15"/>
        <v>11.792</v>
      </c>
      <c r="AJ143" s="71" t="s">
        <v>369</v>
      </c>
      <c r="AK143" s="72">
        <f t="shared" si="16"/>
        <v>1.2734394051640829</v>
      </c>
      <c r="AL143" s="73">
        <f t="shared" si="17"/>
        <v>1.2734394051640829</v>
      </c>
    </row>
    <row r="144" spans="1:38" s="20" customFormat="1" hidden="1">
      <c r="A144" s="14" t="s">
        <v>39</v>
      </c>
      <c r="B144" s="14" t="s">
        <v>40</v>
      </c>
      <c r="C144" s="31">
        <v>38947</v>
      </c>
      <c r="D144" s="15">
        <v>2006</v>
      </c>
      <c r="E144" s="16">
        <v>0.44097222222222227</v>
      </c>
      <c r="F144" s="16">
        <v>0.4777777777777778</v>
      </c>
      <c r="G144" s="16">
        <v>3.6805555555555536E-2</v>
      </c>
      <c r="H144" s="21">
        <v>2</v>
      </c>
      <c r="I144" s="17">
        <v>1</v>
      </c>
      <c r="J144" s="17">
        <v>1</v>
      </c>
      <c r="K144" s="17">
        <v>1</v>
      </c>
      <c r="L144" s="14" t="s">
        <v>41</v>
      </c>
      <c r="M144" s="14" t="s">
        <v>42</v>
      </c>
      <c r="N144" s="14">
        <v>2</v>
      </c>
      <c r="O144" s="18">
        <f t="shared" si="13"/>
        <v>41.581425600000003</v>
      </c>
      <c r="P144" s="18">
        <v>12.600432000000001</v>
      </c>
      <c r="Q144" s="18">
        <f t="shared" si="14"/>
        <v>41.58</v>
      </c>
      <c r="R144" s="18">
        <v>12.6</v>
      </c>
      <c r="S144" s="18">
        <f t="shared" si="12"/>
        <v>41.58</v>
      </c>
      <c r="T144" s="22">
        <v>12.6</v>
      </c>
      <c r="U144" s="21" t="s">
        <v>43</v>
      </c>
      <c r="V144" s="21" t="s">
        <v>43</v>
      </c>
      <c r="W144" s="19">
        <v>27.845050000000001</v>
      </c>
      <c r="X144" s="19">
        <v>-115.14556</v>
      </c>
      <c r="Y144" s="22" t="s">
        <v>43</v>
      </c>
      <c r="Z144" s="23" t="s">
        <v>43</v>
      </c>
      <c r="AA144" s="21" t="s">
        <v>43</v>
      </c>
      <c r="AB144" s="14" t="s">
        <v>44</v>
      </c>
      <c r="AC144" s="21" t="s">
        <v>43</v>
      </c>
      <c r="AD144" s="17">
        <v>15</v>
      </c>
      <c r="AE144" s="17">
        <v>1</v>
      </c>
      <c r="AF144" s="21" t="s">
        <v>43</v>
      </c>
      <c r="AG144" s="14">
        <v>120</v>
      </c>
      <c r="AI144" s="70">
        <f t="shared" si="15"/>
        <v>11.792</v>
      </c>
      <c r="AJ144" s="71" t="s">
        <v>369</v>
      </c>
      <c r="AK144" s="72">
        <f t="shared" si="16"/>
        <v>1.2734394051640829</v>
      </c>
      <c r="AL144" s="73">
        <f t="shared" si="17"/>
        <v>1.2734394051640829</v>
      </c>
    </row>
    <row r="145" spans="1:38" s="20" customFormat="1" hidden="1">
      <c r="A145" s="14" t="s">
        <v>39</v>
      </c>
      <c r="B145" s="14" t="s">
        <v>40</v>
      </c>
      <c r="C145" s="31">
        <v>38947</v>
      </c>
      <c r="D145" s="15">
        <v>2006</v>
      </c>
      <c r="E145" s="16">
        <v>0.44097222222222227</v>
      </c>
      <c r="F145" s="16">
        <v>0.4777777777777778</v>
      </c>
      <c r="G145" s="16">
        <v>3.6805555555555536E-2</v>
      </c>
      <c r="H145" s="21">
        <v>2</v>
      </c>
      <c r="I145" s="17">
        <v>1</v>
      </c>
      <c r="J145" s="17">
        <v>1</v>
      </c>
      <c r="K145" s="17">
        <v>1</v>
      </c>
      <c r="L145" s="14" t="s">
        <v>41</v>
      </c>
      <c r="M145" s="14" t="s">
        <v>42</v>
      </c>
      <c r="N145" s="14">
        <v>2</v>
      </c>
      <c r="O145" s="18">
        <f t="shared" si="13"/>
        <v>41.581425600000003</v>
      </c>
      <c r="P145" s="18">
        <v>12.600432000000001</v>
      </c>
      <c r="Q145" s="18">
        <f t="shared" si="14"/>
        <v>41.58</v>
      </c>
      <c r="R145" s="18">
        <v>12.6</v>
      </c>
      <c r="S145" s="18">
        <f t="shared" si="12"/>
        <v>41.58</v>
      </c>
      <c r="T145" s="22">
        <v>12.6</v>
      </c>
      <c r="U145" s="21" t="s">
        <v>43</v>
      </c>
      <c r="V145" s="21" t="s">
        <v>43</v>
      </c>
      <c r="W145" s="19">
        <v>27.845050000000001</v>
      </c>
      <c r="X145" s="19">
        <v>-115.14556</v>
      </c>
      <c r="Y145" s="22" t="s">
        <v>43</v>
      </c>
      <c r="Z145" s="23" t="s">
        <v>43</v>
      </c>
      <c r="AA145" s="21" t="s">
        <v>43</v>
      </c>
      <c r="AB145" s="14" t="s">
        <v>44</v>
      </c>
      <c r="AC145" s="21" t="s">
        <v>43</v>
      </c>
      <c r="AD145" s="17">
        <v>15</v>
      </c>
      <c r="AE145" s="17">
        <v>1</v>
      </c>
      <c r="AF145" s="21" t="s">
        <v>43</v>
      </c>
      <c r="AG145" s="14">
        <v>120</v>
      </c>
      <c r="AI145" s="70">
        <f t="shared" si="15"/>
        <v>11.792</v>
      </c>
      <c r="AJ145" s="71" t="s">
        <v>369</v>
      </c>
      <c r="AK145" s="72">
        <f t="shared" si="16"/>
        <v>1.2734394051640829</v>
      </c>
      <c r="AL145" s="73">
        <f t="shared" si="17"/>
        <v>1.2734394051640829</v>
      </c>
    </row>
    <row r="146" spans="1:38" s="20" customFormat="1" hidden="1">
      <c r="A146" s="14" t="s">
        <v>39</v>
      </c>
      <c r="B146" s="14" t="s">
        <v>40</v>
      </c>
      <c r="C146" s="31">
        <v>38947</v>
      </c>
      <c r="D146" s="15">
        <v>2006</v>
      </c>
      <c r="E146" s="16">
        <v>0.44097222222222227</v>
      </c>
      <c r="F146" s="16">
        <v>0.4777777777777778</v>
      </c>
      <c r="G146" s="16">
        <v>3.6805555555555536E-2</v>
      </c>
      <c r="H146" s="21">
        <v>2</v>
      </c>
      <c r="I146" s="17">
        <v>1</v>
      </c>
      <c r="J146" s="17">
        <v>1</v>
      </c>
      <c r="K146" s="17">
        <v>1</v>
      </c>
      <c r="L146" s="14" t="s">
        <v>41</v>
      </c>
      <c r="M146" s="14" t="s">
        <v>42</v>
      </c>
      <c r="N146" s="14">
        <v>2</v>
      </c>
      <c r="O146" s="18">
        <f t="shared" si="13"/>
        <v>41.581425600000003</v>
      </c>
      <c r="P146" s="18">
        <v>12.600432000000001</v>
      </c>
      <c r="Q146" s="18">
        <f t="shared" si="14"/>
        <v>41.58</v>
      </c>
      <c r="R146" s="18">
        <v>12.6</v>
      </c>
      <c r="S146" s="18">
        <f t="shared" si="12"/>
        <v>41.58</v>
      </c>
      <c r="T146" s="22">
        <v>12.6</v>
      </c>
      <c r="U146" s="21" t="s">
        <v>43</v>
      </c>
      <c r="V146" s="21" t="s">
        <v>43</v>
      </c>
      <c r="W146" s="19">
        <v>27.845050000000001</v>
      </c>
      <c r="X146" s="19">
        <v>-115.14556</v>
      </c>
      <c r="Y146" s="22" t="s">
        <v>43</v>
      </c>
      <c r="Z146" s="23" t="s">
        <v>43</v>
      </c>
      <c r="AA146" s="21" t="s">
        <v>43</v>
      </c>
      <c r="AB146" s="14" t="s">
        <v>44</v>
      </c>
      <c r="AC146" s="21" t="s">
        <v>43</v>
      </c>
      <c r="AD146" s="17">
        <v>15</v>
      </c>
      <c r="AE146" s="17">
        <v>1</v>
      </c>
      <c r="AF146" s="21" t="s">
        <v>43</v>
      </c>
      <c r="AG146" s="14">
        <v>120</v>
      </c>
      <c r="AI146" s="70">
        <f t="shared" si="15"/>
        <v>11.792</v>
      </c>
      <c r="AJ146" s="71" t="s">
        <v>369</v>
      </c>
      <c r="AK146" s="72">
        <f t="shared" si="16"/>
        <v>1.2734394051640829</v>
      </c>
      <c r="AL146" s="73">
        <f t="shared" si="17"/>
        <v>1.2734394051640829</v>
      </c>
    </row>
    <row r="147" spans="1:38" s="20" customFormat="1" hidden="1">
      <c r="A147" s="14" t="s">
        <v>39</v>
      </c>
      <c r="B147" s="14" t="s">
        <v>40</v>
      </c>
      <c r="C147" s="31">
        <v>38947</v>
      </c>
      <c r="D147" s="15">
        <v>2006</v>
      </c>
      <c r="E147" s="16">
        <v>0.44097222222222227</v>
      </c>
      <c r="F147" s="16">
        <v>0.4777777777777778</v>
      </c>
      <c r="G147" s="16">
        <v>3.6805555555555536E-2</v>
      </c>
      <c r="H147" s="21">
        <v>2</v>
      </c>
      <c r="I147" s="17">
        <v>1</v>
      </c>
      <c r="J147" s="17">
        <v>1</v>
      </c>
      <c r="K147" s="17">
        <v>1</v>
      </c>
      <c r="L147" s="14" t="s">
        <v>41</v>
      </c>
      <c r="M147" s="14" t="s">
        <v>42</v>
      </c>
      <c r="N147" s="14">
        <v>2</v>
      </c>
      <c r="O147" s="18">
        <f t="shared" si="13"/>
        <v>41.581425600000003</v>
      </c>
      <c r="P147" s="18">
        <v>12.600432000000001</v>
      </c>
      <c r="Q147" s="18">
        <f t="shared" si="14"/>
        <v>41.58</v>
      </c>
      <c r="R147" s="18">
        <v>12.6</v>
      </c>
      <c r="S147" s="18">
        <f t="shared" si="12"/>
        <v>41.58</v>
      </c>
      <c r="T147" s="22">
        <v>12.6</v>
      </c>
      <c r="U147" s="21" t="s">
        <v>43</v>
      </c>
      <c r="V147" s="21" t="s">
        <v>43</v>
      </c>
      <c r="W147" s="19">
        <v>27.845050000000001</v>
      </c>
      <c r="X147" s="19">
        <v>-115.14556</v>
      </c>
      <c r="Y147" s="22" t="s">
        <v>43</v>
      </c>
      <c r="Z147" s="23" t="s">
        <v>43</v>
      </c>
      <c r="AA147" s="21" t="s">
        <v>43</v>
      </c>
      <c r="AB147" s="14" t="s">
        <v>44</v>
      </c>
      <c r="AC147" s="21" t="s">
        <v>43</v>
      </c>
      <c r="AD147" s="17">
        <v>15</v>
      </c>
      <c r="AE147" s="17">
        <v>1</v>
      </c>
      <c r="AF147" s="21" t="s">
        <v>43</v>
      </c>
      <c r="AG147" s="14">
        <v>120</v>
      </c>
      <c r="AI147" s="70">
        <f t="shared" si="15"/>
        <v>11.792</v>
      </c>
      <c r="AJ147" s="71" t="s">
        <v>369</v>
      </c>
      <c r="AK147" s="72">
        <f t="shared" si="16"/>
        <v>1.2734394051640829</v>
      </c>
      <c r="AL147" s="73">
        <f t="shared" si="17"/>
        <v>1.2734394051640829</v>
      </c>
    </row>
    <row r="148" spans="1:38" s="20" customFormat="1" hidden="1">
      <c r="A148" s="14" t="s">
        <v>39</v>
      </c>
      <c r="B148" s="14" t="s">
        <v>40</v>
      </c>
      <c r="C148" s="31">
        <v>38947</v>
      </c>
      <c r="D148" s="15">
        <v>2006</v>
      </c>
      <c r="E148" s="16">
        <v>0.44097222222222227</v>
      </c>
      <c r="F148" s="16">
        <v>0.4777777777777778</v>
      </c>
      <c r="G148" s="16">
        <v>3.6805555555555536E-2</v>
      </c>
      <c r="H148" s="21">
        <v>2</v>
      </c>
      <c r="I148" s="17">
        <v>1</v>
      </c>
      <c r="J148" s="17">
        <v>1</v>
      </c>
      <c r="K148" s="17">
        <v>1</v>
      </c>
      <c r="L148" s="14" t="s">
        <v>41</v>
      </c>
      <c r="M148" s="14" t="s">
        <v>42</v>
      </c>
      <c r="N148" s="14">
        <v>2</v>
      </c>
      <c r="O148" s="18">
        <f t="shared" si="13"/>
        <v>41.581425600000003</v>
      </c>
      <c r="P148" s="18">
        <v>12.600432000000001</v>
      </c>
      <c r="Q148" s="18">
        <f t="shared" si="14"/>
        <v>41.58</v>
      </c>
      <c r="R148" s="18">
        <v>12.6</v>
      </c>
      <c r="S148" s="18">
        <f t="shared" si="12"/>
        <v>41.58</v>
      </c>
      <c r="T148" s="22">
        <v>12.6</v>
      </c>
      <c r="U148" s="21" t="s">
        <v>43</v>
      </c>
      <c r="V148" s="21" t="s">
        <v>43</v>
      </c>
      <c r="W148" s="19">
        <v>27.845050000000001</v>
      </c>
      <c r="X148" s="19">
        <v>-115.14556</v>
      </c>
      <c r="Y148" s="22" t="s">
        <v>43</v>
      </c>
      <c r="Z148" s="23" t="s">
        <v>43</v>
      </c>
      <c r="AA148" s="21" t="s">
        <v>43</v>
      </c>
      <c r="AB148" s="14" t="s">
        <v>44</v>
      </c>
      <c r="AC148" s="21" t="s">
        <v>43</v>
      </c>
      <c r="AD148" s="17">
        <v>15</v>
      </c>
      <c r="AE148" s="17">
        <v>1</v>
      </c>
      <c r="AF148" s="21" t="s">
        <v>43</v>
      </c>
      <c r="AG148" s="14">
        <v>120</v>
      </c>
      <c r="AI148" s="70">
        <f t="shared" si="15"/>
        <v>11.792</v>
      </c>
      <c r="AJ148" s="71" t="s">
        <v>369</v>
      </c>
      <c r="AK148" s="72">
        <f t="shared" si="16"/>
        <v>1.2734394051640829</v>
      </c>
      <c r="AL148" s="73">
        <f t="shared" si="17"/>
        <v>1.2734394051640829</v>
      </c>
    </row>
    <row r="149" spans="1:38" s="20" customFormat="1" hidden="1">
      <c r="A149" s="14" t="s">
        <v>39</v>
      </c>
      <c r="B149" s="14" t="s">
        <v>40</v>
      </c>
      <c r="C149" s="31">
        <v>38947</v>
      </c>
      <c r="D149" s="15">
        <v>2006</v>
      </c>
      <c r="E149" s="16">
        <v>0.44097222222222227</v>
      </c>
      <c r="F149" s="16">
        <v>0.4777777777777778</v>
      </c>
      <c r="G149" s="16">
        <v>3.6805555555555536E-2</v>
      </c>
      <c r="H149" s="21">
        <v>2</v>
      </c>
      <c r="I149" s="17">
        <v>1</v>
      </c>
      <c r="J149" s="17">
        <v>1</v>
      </c>
      <c r="K149" s="17">
        <v>1</v>
      </c>
      <c r="L149" s="14" t="s">
        <v>41</v>
      </c>
      <c r="M149" s="14" t="s">
        <v>42</v>
      </c>
      <c r="N149" s="14">
        <v>2</v>
      </c>
      <c r="O149" s="18">
        <f t="shared" si="13"/>
        <v>41.581425600000003</v>
      </c>
      <c r="P149" s="18">
        <v>12.600432000000001</v>
      </c>
      <c r="Q149" s="18">
        <f t="shared" si="14"/>
        <v>41.58</v>
      </c>
      <c r="R149" s="18">
        <v>12.6</v>
      </c>
      <c r="S149" s="18">
        <f t="shared" si="12"/>
        <v>41.58</v>
      </c>
      <c r="T149" s="22">
        <v>12.6</v>
      </c>
      <c r="U149" s="21" t="s">
        <v>43</v>
      </c>
      <c r="V149" s="21" t="s">
        <v>43</v>
      </c>
      <c r="W149" s="19">
        <v>27.845050000000001</v>
      </c>
      <c r="X149" s="19">
        <v>-115.14556</v>
      </c>
      <c r="Y149" s="22" t="s">
        <v>43</v>
      </c>
      <c r="Z149" s="23" t="s">
        <v>43</v>
      </c>
      <c r="AA149" s="21" t="s">
        <v>43</v>
      </c>
      <c r="AB149" s="14" t="s">
        <v>44</v>
      </c>
      <c r="AC149" s="21" t="s">
        <v>43</v>
      </c>
      <c r="AD149" s="17">
        <v>16</v>
      </c>
      <c r="AE149" s="17">
        <v>1</v>
      </c>
      <c r="AF149" s="21" t="s">
        <v>43</v>
      </c>
      <c r="AG149" s="14">
        <v>120</v>
      </c>
      <c r="AI149" s="70">
        <f t="shared" si="15"/>
        <v>12.500999999999999</v>
      </c>
      <c r="AJ149" s="71" t="s">
        <v>369</v>
      </c>
      <c r="AK149" s="72">
        <f t="shared" si="16"/>
        <v>1.4471406331162124</v>
      </c>
      <c r="AL149" s="73">
        <f t="shared" si="17"/>
        <v>1.4471406331162124</v>
      </c>
    </row>
    <row r="150" spans="1:38" s="20" customFormat="1" hidden="1">
      <c r="A150" s="14" t="s">
        <v>39</v>
      </c>
      <c r="B150" s="14" t="s">
        <v>40</v>
      </c>
      <c r="C150" s="31">
        <v>38947</v>
      </c>
      <c r="D150" s="15">
        <v>2006</v>
      </c>
      <c r="E150" s="16">
        <v>0.44097222222222227</v>
      </c>
      <c r="F150" s="16">
        <v>0.4777777777777778</v>
      </c>
      <c r="G150" s="16">
        <v>3.6805555555555536E-2</v>
      </c>
      <c r="H150" s="21">
        <v>2</v>
      </c>
      <c r="I150" s="17">
        <v>1</v>
      </c>
      <c r="J150" s="17">
        <v>1</v>
      </c>
      <c r="K150" s="17">
        <v>1</v>
      </c>
      <c r="L150" s="14" t="s">
        <v>41</v>
      </c>
      <c r="M150" s="14" t="s">
        <v>42</v>
      </c>
      <c r="N150" s="14">
        <v>2</v>
      </c>
      <c r="O150" s="18">
        <f t="shared" si="13"/>
        <v>41.581425600000003</v>
      </c>
      <c r="P150" s="18">
        <v>12.600432000000001</v>
      </c>
      <c r="Q150" s="18">
        <f t="shared" si="14"/>
        <v>41.58</v>
      </c>
      <c r="R150" s="18">
        <v>12.6</v>
      </c>
      <c r="S150" s="18">
        <f t="shared" si="12"/>
        <v>41.58</v>
      </c>
      <c r="T150" s="22">
        <v>12.6</v>
      </c>
      <c r="U150" s="21" t="s">
        <v>43</v>
      </c>
      <c r="V150" s="21" t="s">
        <v>43</v>
      </c>
      <c r="W150" s="19">
        <v>27.845050000000001</v>
      </c>
      <c r="X150" s="19">
        <v>-115.14556</v>
      </c>
      <c r="Y150" s="22" t="s">
        <v>43</v>
      </c>
      <c r="Z150" s="23" t="s">
        <v>43</v>
      </c>
      <c r="AA150" s="21" t="s">
        <v>43</v>
      </c>
      <c r="AB150" s="14" t="s">
        <v>44</v>
      </c>
      <c r="AC150" s="21" t="s">
        <v>43</v>
      </c>
      <c r="AD150" s="17">
        <v>16</v>
      </c>
      <c r="AE150" s="17">
        <v>1</v>
      </c>
      <c r="AF150" s="21" t="s">
        <v>43</v>
      </c>
      <c r="AG150" s="14">
        <v>120</v>
      </c>
      <c r="AI150" s="70">
        <f t="shared" si="15"/>
        <v>12.500999999999999</v>
      </c>
      <c r="AJ150" s="71" t="s">
        <v>369</v>
      </c>
      <c r="AK150" s="72">
        <f t="shared" si="16"/>
        <v>1.4471406331162124</v>
      </c>
      <c r="AL150" s="73">
        <f t="shared" si="17"/>
        <v>1.4471406331162124</v>
      </c>
    </row>
    <row r="151" spans="1:38" s="20" customFormat="1" hidden="1">
      <c r="A151" s="14" t="s">
        <v>39</v>
      </c>
      <c r="B151" s="14" t="s">
        <v>40</v>
      </c>
      <c r="C151" s="31">
        <v>38947</v>
      </c>
      <c r="D151" s="15">
        <v>2006</v>
      </c>
      <c r="E151" s="16">
        <v>0.44097222222222227</v>
      </c>
      <c r="F151" s="16">
        <v>0.4777777777777778</v>
      </c>
      <c r="G151" s="16">
        <v>3.6805555555555536E-2</v>
      </c>
      <c r="H151" s="21">
        <v>2</v>
      </c>
      <c r="I151" s="17">
        <v>1</v>
      </c>
      <c r="J151" s="17">
        <v>1</v>
      </c>
      <c r="K151" s="17">
        <v>1</v>
      </c>
      <c r="L151" s="14" t="s">
        <v>41</v>
      </c>
      <c r="M151" s="14" t="s">
        <v>42</v>
      </c>
      <c r="N151" s="14">
        <v>2</v>
      </c>
      <c r="O151" s="18">
        <f t="shared" si="13"/>
        <v>41.581425600000003</v>
      </c>
      <c r="P151" s="18">
        <v>12.600432000000001</v>
      </c>
      <c r="Q151" s="18">
        <f t="shared" si="14"/>
        <v>41.58</v>
      </c>
      <c r="R151" s="18">
        <v>12.6</v>
      </c>
      <c r="S151" s="18">
        <f t="shared" si="12"/>
        <v>41.58</v>
      </c>
      <c r="T151" s="22">
        <v>12.6</v>
      </c>
      <c r="U151" s="21" t="s">
        <v>43</v>
      </c>
      <c r="V151" s="21" t="s">
        <v>43</v>
      </c>
      <c r="W151" s="19">
        <v>27.845050000000001</v>
      </c>
      <c r="X151" s="19">
        <v>-115.14556</v>
      </c>
      <c r="Y151" s="22" t="s">
        <v>43</v>
      </c>
      <c r="Z151" s="23" t="s">
        <v>43</v>
      </c>
      <c r="AA151" s="21" t="s">
        <v>43</v>
      </c>
      <c r="AB151" s="14" t="s">
        <v>44</v>
      </c>
      <c r="AC151" s="21" t="s">
        <v>43</v>
      </c>
      <c r="AD151" s="17">
        <v>16</v>
      </c>
      <c r="AE151" s="17">
        <v>1</v>
      </c>
      <c r="AF151" s="21" t="s">
        <v>43</v>
      </c>
      <c r="AG151" s="14">
        <v>120</v>
      </c>
      <c r="AI151" s="70">
        <f t="shared" si="15"/>
        <v>12.500999999999999</v>
      </c>
      <c r="AJ151" s="71" t="s">
        <v>369</v>
      </c>
      <c r="AK151" s="72">
        <f t="shared" si="16"/>
        <v>1.4471406331162124</v>
      </c>
      <c r="AL151" s="73">
        <f t="shared" si="17"/>
        <v>1.4471406331162124</v>
      </c>
    </row>
    <row r="152" spans="1:38" s="20" customFormat="1" hidden="1">
      <c r="A152" s="14" t="s">
        <v>39</v>
      </c>
      <c r="B152" s="14" t="s">
        <v>40</v>
      </c>
      <c r="C152" s="31">
        <v>38947</v>
      </c>
      <c r="D152" s="15">
        <v>2006</v>
      </c>
      <c r="E152" s="16">
        <v>0.44097222222222227</v>
      </c>
      <c r="F152" s="16">
        <v>0.4777777777777778</v>
      </c>
      <c r="G152" s="16">
        <v>3.6805555555555536E-2</v>
      </c>
      <c r="H152" s="21">
        <v>2</v>
      </c>
      <c r="I152" s="17">
        <v>1</v>
      </c>
      <c r="J152" s="17">
        <v>1</v>
      </c>
      <c r="K152" s="17">
        <v>1</v>
      </c>
      <c r="L152" s="14" t="s">
        <v>41</v>
      </c>
      <c r="M152" s="14" t="s">
        <v>42</v>
      </c>
      <c r="N152" s="14">
        <v>2</v>
      </c>
      <c r="O152" s="18">
        <f t="shared" si="13"/>
        <v>41.581425600000003</v>
      </c>
      <c r="P152" s="18">
        <v>12.600432000000001</v>
      </c>
      <c r="Q152" s="18">
        <f t="shared" si="14"/>
        <v>41.58</v>
      </c>
      <c r="R152" s="18">
        <v>12.6</v>
      </c>
      <c r="S152" s="18">
        <f t="shared" si="12"/>
        <v>41.58</v>
      </c>
      <c r="T152" s="22">
        <v>12.6</v>
      </c>
      <c r="U152" s="21" t="s">
        <v>43</v>
      </c>
      <c r="V152" s="21" t="s">
        <v>43</v>
      </c>
      <c r="W152" s="19">
        <v>27.845050000000001</v>
      </c>
      <c r="X152" s="19">
        <v>-115.14556</v>
      </c>
      <c r="Y152" s="22" t="s">
        <v>43</v>
      </c>
      <c r="Z152" s="23" t="s">
        <v>43</v>
      </c>
      <c r="AA152" s="21" t="s">
        <v>43</v>
      </c>
      <c r="AB152" s="14" t="s">
        <v>44</v>
      </c>
      <c r="AC152" s="21" t="s">
        <v>43</v>
      </c>
      <c r="AD152" s="17">
        <v>16</v>
      </c>
      <c r="AE152" s="17">
        <v>1</v>
      </c>
      <c r="AF152" s="21" t="s">
        <v>43</v>
      </c>
      <c r="AG152" s="14">
        <v>120</v>
      </c>
      <c r="AI152" s="70">
        <f t="shared" si="15"/>
        <v>12.500999999999999</v>
      </c>
      <c r="AJ152" s="71" t="s">
        <v>369</v>
      </c>
      <c r="AK152" s="72">
        <f t="shared" si="16"/>
        <v>1.4471406331162124</v>
      </c>
      <c r="AL152" s="73">
        <f t="shared" si="17"/>
        <v>1.4471406331162124</v>
      </c>
    </row>
    <row r="153" spans="1:38" s="20" customFormat="1" hidden="1">
      <c r="A153" s="14" t="s">
        <v>39</v>
      </c>
      <c r="B153" s="14" t="s">
        <v>40</v>
      </c>
      <c r="C153" s="31">
        <v>38947</v>
      </c>
      <c r="D153" s="15">
        <v>2006</v>
      </c>
      <c r="E153" s="16">
        <v>0.44097222222222227</v>
      </c>
      <c r="F153" s="16">
        <v>0.4777777777777778</v>
      </c>
      <c r="G153" s="16">
        <v>3.6805555555555536E-2</v>
      </c>
      <c r="H153" s="21">
        <v>2</v>
      </c>
      <c r="I153" s="17">
        <v>1</v>
      </c>
      <c r="J153" s="17">
        <v>1</v>
      </c>
      <c r="K153" s="17">
        <v>1</v>
      </c>
      <c r="L153" s="14" t="s">
        <v>41</v>
      </c>
      <c r="M153" s="14" t="s">
        <v>42</v>
      </c>
      <c r="N153" s="14">
        <v>2</v>
      </c>
      <c r="O153" s="18">
        <f t="shared" si="13"/>
        <v>41.581425600000003</v>
      </c>
      <c r="P153" s="18">
        <v>12.600432000000001</v>
      </c>
      <c r="Q153" s="18">
        <f t="shared" si="14"/>
        <v>41.58</v>
      </c>
      <c r="R153" s="18">
        <v>12.6</v>
      </c>
      <c r="S153" s="18">
        <f t="shared" si="12"/>
        <v>41.58</v>
      </c>
      <c r="T153" s="22">
        <v>12.6</v>
      </c>
      <c r="U153" s="21" t="s">
        <v>43</v>
      </c>
      <c r="V153" s="21" t="s">
        <v>43</v>
      </c>
      <c r="W153" s="19">
        <v>27.845050000000001</v>
      </c>
      <c r="X153" s="19">
        <v>-115.14556</v>
      </c>
      <c r="Y153" s="22" t="s">
        <v>43</v>
      </c>
      <c r="Z153" s="23" t="s">
        <v>43</v>
      </c>
      <c r="AA153" s="21" t="s">
        <v>43</v>
      </c>
      <c r="AB153" s="14" t="s">
        <v>44</v>
      </c>
      <c r="AC153" s="21" t="s">
        <v>43</v>
      </c>
      <c r="AD153" s="17">
        <v>16</v>
      </c>
      <c r="AE153" s="17">
        <v>1</v>
      </c>
      <c r="AF153" s="21" t="s">
        <v>43</v>
      </c>
      <c r="AG153" s="14">
        <v>120</v>
      </c>
      <c r="AI153" s="70">
        <f t="shared" si="15"/>
        <v>12.500999999999999</v>
      </c>
      <c r="AJ153" s="71" t="s">
        <v>369</v>
      </c>
      <c r="AK153" s="72">
        <f t="shared" si="16"/>
        <v>1.4471406331162124</v>
      </c>
      <c r="AL153" s="73">
        <f t="shared" si="17"/>
        <v>1.4471406331162124</v>
      </c>
    </row>
    <row r="154" spans="1:38" s="20" customFormat="1" hidden="1">
      <c r="A154" s="14" t="s">
        <v>39</v>
      </c>
      <c r="B154" s="14" t="s">
        <v>40</v>
      </c>
      <c r="C154" s="31">
        <v>38947</v>
      </c>
      <c r="D154" s="15">
        <v>2006</v>
      </c>
      <c r="E154" s="16">
        <v>0.44097222222222227</v>
      </c>
      <c r="F154" s="16">
        <v>0.4777777777777778</v>
      </c>
      <c r="G154" s="16">
        <v>3.6805555555555536E-2</v>
      </c>
      <c r="H154" s="21">
        <v>2</v>
      </c>
      <c r="I154" s="17">
        <v>1</v>
      </c>
      <c r="J154" s="17">
        <v>1</v>
      </c>
      <c r="K154" s="17">
        <v>1</v>
      </c>
      <c r="L154" s="14" t="s">
        <v>41</v>
      </c>
      <c r="M154" s="14" t="s">
        <v>42</v>
      </c>
      <c r="N154" s="14">
        <v>2</v>
      </c>
      <c r="O154" s="18">
        <f t="shared" si="13"/>
        <v>41.581425600000003</v>
      </c>
      <c r="P154" s="18">
        <v>12.600432000000001</v>
      </c>
      <c r="Q154" s="18">
        <f t="shared" si="14"/>
        <v>41.58</v>
      </c>
      <c r="R154" s="18">
        <v>12.6</v>
      </c>
      <c r="S154" s="18">
        <f t="shared" si="12"/>
        <v>41.58</v>
      </c>
      <c r="T154" s="22">
        <v>12.6</v>
      </c>
      <c r="U154" s="21" t="s">
        <v>43</v>
      </c>
      <c r="V154" s="21" t="s">
        <v>43</v>
      </c>
      <c r="W154" s="19">
        <v>27.845050000000001</v>
      </c>
      <c r="X154" s="19">
        <v>-115.14556</v>
      </c>
      <c r="Y154" s="22" t="s">
        <v>43</v>
      </c>
      <c r="Z154" s="23" t="s">
        <v>43</v>
      </c>
      <c r="AA154" s="21" t="s">
        <v>43</v>
      </c>
      <c r="AB154" s="14" t="s">
        <v>44</v>
      </c>
      <c r="AC154" s="21" t="s">
        <v>43</v>
      </c>
      <c r="AD154" s="17">
        <v>16</v>
      </c>
      <c r="AE154" s="17">
        <v>1</v>
      </c>
      <c r="AF154" s="21" t="s">
        <v>43</v>
      </c>
      <c r="AG154" s="14">
        <v>120</v>
      </c>
      <c r="AI154" s="70">
        <f t="shared" si="15"/>
        <v>12.500999999999999</v>
      </c>
      <c r="AJ154" s="71" t="s">
        <v>369</v>
      </c>
      <c r="AK154" s="72">
        <f t="shared" si="16"/>
        <v>1.4471406331162124</v>
      </c>
      <c r="AL154" s="73">
        <f t="shared" si="17"/>
        <v>1.4471406331162124</v>
      </c>
    </row>
    <row r="155" spans="1:38" s="20" customFormat="1" hidden="1">
      <c r="A155" s="14" t="s">
        <v>39</v>
      </c>
      <c r="B155" s="14" t="s">
        <v>40</v>
      </c>
      <c r="C155" s="31">
        <v>38947</v>
      </c>
      <c r="D155" s="15">
        <v>2006</v>
      </c>
      <c r="E155" s="16">
        <v>0.44097222222222227</v>
      </c>
      <c r="F155" s="16">
        <v>0.4777777777777778</v>
      </c>
      <c r="G155" s="16">
        <v>3.6805555555555536E-2</v>
      </c>
      <c r="H155" s="21">
        <v>2</v>
      </c>
      <c r="I155" s="17">
        <v>1</v>
      </c>
      <c r="J155" s="17">
        <v>1</v>
      </c>
      <c r="K155" s="17">
        <v>1</v>
      </c>
      <c r="L155" s="14" t="s">
        <v>41</v>
      </c>
      <c r="M155" s="14" t="s">
        <v>42</v>
      </c>
      <c r="N155" s="14">
        <v>2</v>
      </c>
      <c r="O155" s="18">
        <f t="shared" si="13"/>
        <v>41.581425600000003</v>
      </c>
      <c r="P155" s="18">
        <v>12.600432000000001</v>
      </c>
      <c r="Q155" s="18">
        <f t="shared" si="14"/>
        <v>41.58</v>
      </c>
      <c r="R155" s="18">
        <v>12.6</v>
      </c>
      <c r="S155" s="18">
        <f t="shared" si="12"/>
        <v>41.58</v>
      </c>
      <c r="T155" s="22">
        <v>12.6</v>
      </c>
      <c r="U155" s="21" t="s">
        <v>43</v>
      </c>
      <c r="V155" s="21" t="s">
        <v>43</v>
      </c>
      <c r="W155" s="19">
        <v>27.845050000000001</v>
      </c>
      <c r="X155" s="19">
        <v>-115.14556</v>
      </c>
      <c r="Y155" s="22" t="s">
        <v>43</v>
      </c>
      <c r="Z155" s="23" t="s">
        <v>43</v>
      </c>
      <c r="AA155" s="21" t="s">
        <v>43</v>
      </c>
      <c r="AB155" s="14" t="s">
        <v>44</v>
      </c>
      <c r="AC155" s="21" t="s">
        <v>43</v>
      </c>
      <c r="AD155" s="17">
        <v>16</v>
      </c>
      <c r="AE155" s="17">
        <v>1</v>
      </c>
      <c r="AF155" s="21" t="s">
        <v>43</v>
      </c>
      <c r="AG155" s="14">
        <v>120</v>
      </c>
      <c r="AI155" s="70">
        <f t="shared" si="15"/>
        <v>12.500999999999999</v>
      </c>
      <c r="AJ155" s="71" t="s">
        <v>369</v>
      </c>
      <c r="AK155" s="72">
        <f t="shared" si="16"/>
        <v>1.4471406331162124</v>
      </c>
      <c r="AL155" s="73">
        <f t="shared" si="17"/>
        <v>1.4471406331162124</v>
      </c>
    </row>
    <row r="156" spans="1:38" s="20" customFormat="1" hidden="1">
      <c r="A156" s="14" t="s">
        <v>39</v>
      </c>
      <c r="B156" s="14" t="s">
        <v>40</v>
      </c>
      <c r="C156" s="31">
        <v>38947</v>
      </c>
      <c r="D156" s="15">
        <v>2006</v>
      </c>
      <c r="E156" s="16">
        <v>0.44097222222222227</v>
      </c>
      <c r="F156" s="16">
        <v>0.4777777777777778</v>
      </c>
      <c r="G156" s="16">
        <v>3.6805555555555536E-2</v>
      </c>
      <c r="H156" s="21">
        <v>2</v>
      </c>
      <c r="I156" s="17">
        <v>1</v>
      </c>
      <c r="J156" s="17">
        <v>1</v>
      </c>
      <c r="K156" s="17">
        <v>1</v>
      </c>
      <c r="L156" s="14" t="s">
        <v>41</v>
      </c>
      <c r="M156" s="14" t="s">
        <v>42</v>
      </c>
      <c r="N156" s="14">
        <v>2</v>
      </c>
      <c r="O156" s="18">
        <f t="shared" si="13"/>
        <v>41.581425600000003</v>
      </c>
      <c r="P156" s="18">
        <v>12.600432000000001</v>
      </c>
      <c r="Q156" s="18">
        <f t="shared" si="14"/>
        <v>41.58</v>
      </c>
      <c r="R156" s="18">
        <v>12.6</v>
      </c>
      <c r="S156" s="18">
        <f t="shared" si="12"/>
        <v>41.58</v>
      </c>
      <c r="T156" s="22">
        <v>12.6</v>
      </c>
      <c r="U156" s="21" t="s">
        <v>43</v>
      </c>
      <c r="V156" s="21" t="s">
        <v>43</v>
      </c>
      <c r="W156" s="19">
        <v>27.845050000000001</v>
      </c>
      <c r="X156" s="19">
        <v>-115.14556</v>
      </c>
      <c r="Y156" s="22" t="s">
        <v>43</v>
      </c>
      <c r="Z156" s="23" t="s">
        <v>43</v>
      </c>
      <c r="AA156" s="21" t="s">
        <v>43</v>
      </c>
      <c r="AB156" s="14" t="s">
        <v>44</v>
      </c>
      <c r="AC156" s="21" t="s">
        <v>43</v>
      </c>
      <c r="AD156" s="17">
        <v>17</v>
      </c>
      <c r="AE156" s="17">
        <v>1</v>
      </c>
      <c r="AF156" s="21" t="s">
        <v>43</v>
      </c>
      <c r="AG156" s="14">
        <v>120</v>
      </c>
      <c r="AI156" s="70">
        <f t="shared" si="15"/>
        <v>13.209999999999999</v>
      </c>
      <c r="AJ156" s="71" t="s">
        <v>369</v>
      </c>
      <c r="AK156" s="72">
        <f t="shared" si="16"/>
        <v>1.6329725885917237</v>
      </c>
      <c r="AL156" s="73">
        <f t="shared" si="17"/>
        <v>1.6329725885917237</v>
      </c>
    </row>
    <row r="157" spans="1:38" s="20" customFormat="1" hidden="1">
      <c r="A157" s="14" t="s">
        <v>39</v>
      </c>
      <c r="B157" s="14" t="s">
        <v>40</v>
      </c>
      <c r="C157" s="31">
        <v>38947</v>
      </c>
      <c r="D157" s="15">
        <v>2006</v>
      </c>
      <c r="E157" s="16">
        <v>0.44097222222222227</v>
      </c>
      <c r="F157" s="16">
        <v>0.4777777777777778</v>
      </c>
      <c r="G157" s="16">
        <v>3.6805555555555536E-2</v>
      </c>
      <c r="H157" s="21">
        <v>2</v>
      </c>
      <c r="I157" s="17">
        <v>1</v>
      </c>
      <c r="J157" s="17">
        <v>1</v>
      </c>
      <c r="K157" s="17">
        <v>1</v>
      </c>
      <c r="L157" s="14" t="s">
        <v>41</v>
      </c>
      <c r="M157" s="14" t="s">
        <v>42</v>
      </c>
      <c r="N157" s="14">
        <v>2</v>
      </c>
      <c r="O157" s="18">
        <f t="shared" si="13"/>
        <v>41.581425600000003</v>
      </c>
      <c r="P157" s="18">
        <v>12.600432000000001</v>
      </c>
      <c r="Q157" s="18">
        <f t="shared" si="14"/>
        <v>41.58</v>
      </c>
      <c r="R157" s="18">
        <v>12.6</v>
      </c>
      <c r="S157" s="18">
        <f t="shared" si="12"/>
        <v>41.58</v>
      </c>
      <c r="T157" s="22">
        <v>12.6</v>
      </c>
      <c r="U157" s="21" t="s">
        <v>43</v>
      </c>
      <c r="V157" s="21" t="s">
        <v>43</v>
      </c>
      <c r="W157" s="19">
        <v>27.845050000000001</v>
      </c>
      <c r="X157" s="19">
        <v>-115.14556</v>
      </c>
      <c r="Y157" s="22" t="s">
        <v>43</v>
      </c>
      <c r="Z157" s="23" t="s">
        <v>43</v>
      </c>
      <c r="AA157" s="21" t="s">
        <v>43</v>
      </c>
      <c r="AB157" s="14" t="s">
        <v>44</v>
      </c>
      <c r="AC157" s="21" t="s">
        <v>43</v>
      </c>
      <c r="AD157" s="17">
        <v>17</v>
      </c>
      <c r="AE157" s="17">
        <v>1</v>
      </c>
      <c r="AF157" s="21" t="s">
        <v>43</v>
      </c>
      <c r="AG157" s="14">
        <v>120</v>
      </c>
      <c r="AI157" s="70">
        <f t="shared" si="15"/>
        <v>13.209999999999999</v>
      </c>
      <c r="AJ157" s="71" t="s">
        <v>369</v>
      </c>
      <c r="AK157" s="72">
        <f t="shared" si="16"/>
        <v>1.6329725885917237</v>
      </c>
      <c r="AL157" s="73">
        <f t="shared" si="17"/>
        <v>1.6329725885917237</v>
      </c>
    </row>
    <row r="158" spans="1:38" s="20" customFormat="1" hidden="1">
      <c r="A158" s="14" t="s">
        <v>39</v>
      </c>
      <c r="B158" s="14" t="s">
        <v>40</v>
      </c>
      <c r="C158" s="31">
        <v>38947</v>
      </c>
      <c r="D158" s="15">
        <v>2006</v>
      </c>
      <c r="E158" s="16">
        <v>0.44097222222222227</v>
      </c>
      <c r="F158" s="16">
        <v>0.4777777777777778</v>
      </c>
      <c r="G158" s="16">
        <v>3.6805555555555536E-2</v>
      </c>
      <c r="H158" s="21">
        <v>2</v>
      </c>
      <c r="I158" s="17">
        <v>1</v>
      </c>
      <c r="J158" s="17">
        <v>1</v>
      </c>
      <c r="K158" s="17">
        <v>1</v>
      </c>
      <c r="L158" s="14" t="s">
        <v>41</v>
      </c>
      <c r="M158" s="14" t="s">
        <v>42</v>
      </c>
      <c r="N158" s="14">
        <v>2</v>
      </c>
      <c r="O158" s="18">
        <f t="shared" si="13"/>
        <v>41.581425600000003</v>
      </c>
      <c r="P158" s="18">
        <v>12.600432000000001</v>
      </c>
      <c r="Q158" s="18">
        <f t="shared" si="14"/>
        <v>41.58</v>
      </c>
      <c r="R158" s="18">
        <v>12.6</v>
      </c>
      <c r="S158" s="18">
        <f t="shared" si="12"/>
        <v>41.58</v>
      </c>
      <c r="T158" s="22">
        <v>12.6</v>
      </c>
      <c r="U158" s="21" t="s">
        <v>43</v>
      </c>
      <c r="V158" s="21" t="s">
        <v>43</v>
      </c>
      <c r="W158" s="19">
        <v>27.845050000000001</v>
      </c>
      <c r="X158" s="19">
        <v>-115.14556</v>
      </c>
      <c r="Y158" s="22" t="s">
        <v>43</v>
      </c>
      <c r="Z158" s="23" t="s">
        <v>43</v>
      </c>
      <c r="AA158" s="21" t="s">
        <v>43</v>
      </c>
      <c r="AB158" s="14" t="s">
        <v>44</v>
      </c>
      <c r="AC158" s="21" t="s">
        <v>43</v>
      </c>
      <c r="AD158" s="17">
        <v>17</v>
      </c>
      <c r="AE158" s="17">
        <v>1</v>
      </c>
      <c r="AF158" s="21" t="s">
        <v>43</v>
      </c>
      <c r="AG158" s="14">
        <v>120</v>
      </c>
      <c r="AI158" s="70">
        <f t="shared" si="15"/>
        <v>13.209999999999999</v>
      </c>
      <c r="AJ158" s="71" t="s">
        <v>369</v>
      </c>
      <c r="AK158" s="72">
        <f t="shared" si="16"/>
        <v>1.6329725885917237</v>
      </c>
      <c r="AL158" s="73">
        <f t="shared" si="17"/>
        <v>1.6329725885917237</v>
      </c>
    </row>
    <row r="159" spans="1:38" s="20" customFormat="1" hidden="1">
      <c r="A159" s="14" t="s">
        <v>39</v>
      </c>
      <c r="B159" s="14" t="s">
        <v>40</v>
      </c>
      <c r="C159" s="31">
        <v>38947</v>
      </c>
      <c r="D159" s="15">
        <v>2006</v>
      </c>
      <c r="E159" s="16">
        <v>0.44097222222222227</v>
      </c>
      <c r="F159" s="16">
        <v>0.4777777777777778</v>
      </c>
      <c r="G159" s="16">
        <v>3.6805555555555536E-2</v>
      </c>
      <c r="H159" s="21">
        <v>2</v>
      </c>
      <c r="I159" s="17">
        <v>1</v>
      </c>
      <c r="J159" s="17">
        <v>1</v>
      </c>
      <c r="K159" s="17">
        <v>1</v>
      </c>
      <c r="L159" s="14" t="s">
        <v>41</v>
      </c>
      <c r="M159" s="14" t="s">
        <v>42</v>
      </c>
      <c r="N159" s="14">
        <v>2</v>
      </c>
      <c r="O159" s="18">
        <f t="shared" si="13"/>
        <v>41.581425600000003</v>
      </c>
      <c r="P159" s="18">
        <v>12.600432000000001</v>
      </c>
      <c r="Q159" s="18">
        <f t="shared" si="14"/>
        <v>41.58</v>
      </c>
      <c r="R159" s="18">
        <v>12.6</v>
      </c>
      <c r="S159" s="18">
        <f t="shared" si="12"/>
        <v>41.58</v>
      </c>
      <c r="T159" s="22">
        <v>12.6</v>
      </c>
      <c r="U159" s="21" t="s">
        <v>43</v>
      </c>
      <c r="V159" s="21" t="s">
        <v>43</v>
      </c>
      <c r="W159" s="19">
        <v>27.845050000000001</v>
      </c>
      <c r="X159" s="19">
        <v>-115.14556</v>
      </c>
      <c r="Y159" s="22" t="s">
        <v>43</v>
      </c>
      <c r="Z159" s="23" t="s">
        <v>43</v>
      </c>
      <c r="AA159" s="21" t="s">
        <v>43</v>
      </c>
      <c r="AB159" s="14" t="s">
        <v>44</v>
      </c>
      <c r="AC159" s="21" t="s">
        <v>43</v>
      </c>
      <c r="AD159" s="17">
        <v>17</v>
      </c>
      <c r="AE159" s="17">
        <v>1</v>
      </c>
      <c r="AF159" s="21" t="s">
        <v>43</v>
      </c>
      <c r="AG159" s="14">
        <v>120</v>
      </c>
      <c r="AI159" s="70">
        <f t="shared" si="15"/>
        <v>13.209999999999999</v>
      </c>
      <c r="AJ159" s="71" t="s">
        <v>369</v>
      </c>
      <c r="AK159" s="72">
        <f t="shared" si="16"/>
        <v>1.6329725885917237</v>
      </c>
      <c r="AL159" s="73">
        <f t="shared" si="17"/>
        <v>1.6329725885917237</v>
      </c>
    </row>
    <row r="160" spans="1:38" s="20" customFormat="1" hidden="1">
      <c r="A160" s="14" t="s">
        <v>39</v>
      </c>
      <c r="B160" s="14" t="s">
        <v>40</v>
      </c>
      <c r="C160" s="31">
        <v>38947</v>
      </c>
      <c r="D160" s="15">
        <v>2006</v>
      </c>
      <c r="E160" s="16">
        <v>0.44097222222222227</v>
      </c>
      <c r="F160" s="16">
        <v>0.4777777777777778</v>
      </c>
      <c r="G160" s="16">
        <v>3.6805555555555536E-2</v>
      </c>
      <c r="H160" s="21">
        <v>2</v>
      </c>
      <c r="I160" s="17">
        <v>1</v>
      </c>
      <c r="J160" s="17">
        <v>1</v>
      </c>
      <c r="K160" s="17">
        <v>1</v>
      </c>
      <c r="L160" s="14" t="s">
        <v>41</v>
      </c>
      <c r="M160" s="14" t="s">
        <v>42</v>
      </c>
      <c r="N160" s="14">
        <v>2</v>
      </c>
      <c r="O160" s="18">
        <f t="shared" si="13"/>
        <v>41.581425600000003</v>
      </c>
      <c r="P160" s="18">
        <v>12.600432000000001</v>
      </c>
      <c r="Q160" s="18">
        <f t="shared" si="14"/>
        <v>41.58</v>
      </c>
      <c r="R160" s="18">
        <v>12.6</v>
      </c>
      <c r="S160" s="18">
        <f t="shared" si="12"/>
        <v>41.58</v>
      </c>
      <c r="T160" s="22">
        <v>12.6</v>
      </c>
      <c r="U160" s="21" t="s">
        <v>43</v>
      </c>
      <c r="V160" s="21" t="s">
        <v>43</v>
      </c>
      <c r="W160" s="19">
        <v>27.845050000000001</v>
      </c>
      <c r="X160" s="19">
        <v>-115.14556</v>
      </c>
      <c r="Y160" s="22" t="s">
        <v>43</v>
      </c>
      <c r="Z160" s="23" t="s">
        <v>43</v>
      </c>
      <c r="AA160" s="21" t="s">
        <v>43</v>
      </c>
      <c r="AB160" s="14" t="s">
        <v>44</v>
      </c>
      <c r="AC160" s="21" t="s">
        <v>43</v>
      </c>
      <c r="AD160" s="17">
        <v>17</v>
      </c>
      <c r="AE160" s="17">
        <v>1</v>
      </c>
      <c r="AF160" s="21" t="s">
        <v>43</v>
      </c>
      <c r="AG160" s="14">
        <v>120</v>
      </c>
      <c r="AI160" s="70">
        <f t="shared" si="15"/>
        <v>13.209999999999999</v>
      </c>
      <c r="AJ160" s="71" t="s">
        <v>369</v>
      </c>
      <c r="AK160" s="72">
        <f t="shared" si="16"/>
        <v>1.6329725885917237</v>
      </c>
      <c r="AL160" s="73">
        <f t="shared" si="17"/>
        <v>1.6329725885917237</v>
      </c>
    </row>
    <row r="161" spans="1:38" s="20" customFormat="1" hidden="1">
      <c r="A161" s="14" t="s">
        <v>39</v>
      </c>
      <c r="B161" s="14" t="s">
        <v>40</v>
      </c>
      <c r="C161" s="31">
        <v>38947</v>
      </c>
      <c r="D161" s="15">
        <v>2006</v>
      </c>
      <c r="E161" s="16">
        <v>0.44097222222222227</v>
      </c>
      <c r="F161" s="16">
        <v>0.4777777777777778</v>
      </c>
      <c r="G161" s="16">
        <v>3.6805555555555536E-2</v>
      </c>
      <c r="H161" s="21">
        <v>2</v>
      </c>
      <c r="I161" s="17">
        <v>1</v>
      </c>
      <c r="J161" s="17">
        <v>1</v>
      </c>
      <c r="K161" s="17">
        <v>1</v>
      </c>
      <c r="L161" s="14" t="s">
        <v>41</v>
      </c>
      <c r="M161" s="14" t="s">
        <v>42</v>
      </c>
      <c r="N161" s="14">
        <v>2</v>
      </c>
      <c r="O161" s="18">
        <f t="shared" si="13"/>
        <v>41.581425600000003</v>
      </c>
      <c r="P161" s="18">
        <v>12.600432000000001</v>
      </c>
      <c r="Q161" s="18">
        <f t="shared" si="14"/>
        <v>41.58</v>
      </c>
      <c r="R161" s="18">
        <v>12.6</v>
      </c>
      <c r="S161" s="18">
        <f t="shared" si="12"/>
        <v>41.58</v>
      </c>
      <c r="T161" s="22">
        <v>12.6</v>
      </c>
      <c r="U161" s="21" t="s">
        <v>43</v>
      </c>
      <c r="V161" s="21" t="s">
        <v>43</v>
      </c>
      <c r="W161" s="19">
        <v>27.845050000000001</v>
      </c>
      <c r="X161" s="19">
        <v>-115.14556</v>
      </c>
      <c r="Y161" s="22" t="s">
        <v>43</v>
      </c>
      <c r="Z161" s="23" t="s">
        <v>43</v>
      </c>
      <c r="AA161" s="21" t="s">
        <v>43</v>
      </c>
      <c r="AB161" s="14" t="s">
        <v>44</v>
      </c>
      <c r="AC161" s="21" t="s">
        <v>43</v>
      </c>
      <c r="AD161" s="17">
        <v>17</v>
      </c>
      <c r="AE161" s="17">
        <v>1</v>
      </c>
      <c r="AF161" s="21" t="s">
        <v>43</v>
      </c>
      <c r="AG161" s="14">
        <v>120</v>
      </c>
      <c r="AI161" s="70">
        <f t="shared" si="15"/>
        <v>13.209999999999999</v>
      </c>
      <c r="AJ161" s="71" t="s">
        <v>369</v>
      </c>
      <c r="AK161" s="72">
        <f t="shared" si="16"/>
        <v>1.6329725885917237</v>
      </c>
      <c r="AL161" s="73">
        <f t="shared" si="17"/>
        <v>1.6329725885917237</v>
      </c>
    </row>
    <row r="162" spans="1:38" s="20" customFormat="1" hidden="1">
      <c r="A162" s="14" t="s">
        <v>39</v>
      </c>
      <c r="B162" s="14" t="s">
        <v>40</v>
      </c>
      <c r="C162" s="31">
        <v>38947</v>
      </c>
      <c r="D162" s="15">
        <v>2006</v>
      </c>
      <c r="E162" s="16">
        <v>0.44097222222222227</v>
      </c>
      <c r="F162" s="16">
        <v>0.4777777777777778</v>
      </c>
      <c r="G162" s="16">
        <v>3.6805555555555536E-2</v>
      </c>
      <c r="H162" s="21">
        <v>2</v>
      </c>
      <c r="I162" s="17">
        <v>1</v>
      </c>
      <c r="J162" s="17">
        <v>1</v>
      </c>
      <c r="K162" s="17">
        <v>1</v>
      </c>
      <c r="L162" s="14" t="s">
        <v>41</v>
      </c>
      <c r="M162" s="14" t="s">
        <v>42</v>
      </c>
      <c r="N162" s="14">
        <v>2</v>
      </c>
      <c r="O162" s="18">
        <f t="shared" si="13"/>
        <v>41.581425600000003</v>
      </c>
      <c r="P162" s="18">
        <v>12.600432000000001</v>
      </c>
      <c r="Q162" s="18">
        <f t="shared" si="14"/>
        <v>41.58</v>
      </c>
      <c r="R162" s="18">
        <v>12.6</v>
      </c>
      <c r="S162" s="18">
        <f t="shared" si="12"/>
        <v>41.58</v>
      </c>
      <c r="T162" s="22">
        <v>12.6</v>
      </c>
      <c r="U162" s="21" t="s">
        <v>43</v>
      </c>
      <c r="V162" s="21" t="s">
        <v>43</v>
      </c>
      <c r="W162" s="19">
        <v>27.845050000000001</v>
      </c>
      <c r="X162" s="19">
        <v>-115.14556</v>
      </c>
      <c r="Y162" s="22" t="s">
        <v>43</v>
      </c>
      <c r="Z162" s="23" t="s">
        <v>43</v>
      </c>
      <c r="AA162" s="21" t="s">
        <v>43</v>
      </c>
      <c r="AB162" s="14" t="s">
        <v>44</v>
      </c>
      <c r="AC162" s="21" t="s">
        <v>43</v>
      </c>
      <c r="AD162" s="17">
        <v>17</v>
      </c>
      <c r="AE162" s="17">
        <v>1</v>
      </c>
      <c r="AF162" s="21" t="s">
        <v>43</v>
      </c>
      <c r="AG162" s="14">
        <v>120</v>
      </c>
      <c r="AI162" s="70">
        <f t="shared" si="15"/>
        <v>13.209999999999999</v>
      </c>
      <c r="AJ162" s="71" t="s">
        <v>369</v>
      </c>
      <c r="AK162" s="72">
        <f t="shared" si="16"/>
        <v>1.6329725885917237</v>
      </c>
      <c r="AL162" s="73">
        <f t="shared" si="17"/>
        <v>1.6329725885917237</v>
      </c>
    </row>
    <row r="163" spans="1:38" s="20" customFormat="1" hidden="1">
      <c r="A163" s="14" t="s">
        <v>39</v>
      </c>
      <c r="B163" s="14" t="s">
        <v>40</v>
      </c>
      <c r="C163" s="31">
        <v>38947</v>
      </c>
      <c r="D163" s="15">
        <v>2006</v>
      </c>
      <c r="E163" s="16">
        <v>0.44097222222222227</v>
      </c>
      <c r="F163" s="16">
        <v>0.4777777777777778</v>
      </c>
      <c r="G163" s="16">
        <v>3.6805555555555536E-2</v>
      </c>
      <c r="H163" s="21">
        <v>2</v>
      </c>
      <c r="I163" s="17">
        <v>1</v>
      </c>
      <c r="J163" s="17">
        <v>1</v>
      </c>
      <c r="K163" s="17">
        <v>1</v>
      </c>
      <c r="L163" s="14" t="s">
        <v>41</v>
      </c>
      <c r="M163" s="14" t="s">
        <v>42</v>
      </c>
      <c r="N163" s="14">
        <v>2</v>
      </c>
      <c r="O163" s="18">
        <f t="shared" si="13"/>
        <v>41.581425600000003</v>
      </c>
      <c r="P163" s="18">
        <v>12.600432000000001</v>
      </c>
      <c r="Q163" s="18">
        <f t="shared" si="14"/>
        <v>41.58</v>
      </c>
      <c r="R163" s="18">
        <v>12.6</v>
      </c>
      <c r="S163" s="18">
        <f t="shared" si="12"/>
        <v>41.58</v>
      </c>
      <c r="T163" s="22">
        <v>12.6</v>
      </c>
      <c r="U163" s="21" t="s">
        <v>43</v>
      </c>
      <c r="V163" s="21" t="s">
        <v>43</v>
      </c>
      <c r="W163" s="19">
        <v>27.845050000000001</v>
      </c>
      <c r="X163" s="19">
        <v>-115.14556</v>
      </c>
      <c r="Y163" s="22" t="s">
        <v>43</v>
      </c>
      <c r="Z163" s="23" t="s">
        <v>43</v>
      </c>
      <c r="AA163" s="21" t="s">
        <v>43</v>
      </c>
      <c r="AB163" s="14" t="s">
        <v>44</v>
      </c>
      <c r="AC163" s="21" t="s">
        <v>43</v>
      </c>
      <c r="AD163" s="17">
        <v>17</v>
      </c>
      <c r="AE163" s="17">
        <v>1</v>
      </c>
      <c r="AF163" s="21" t="s">
        <v>43</v>
      </c>
      <c r="AG163" s="14">
        <v>120</v>
      </c>
      <c r="AI163" s="70">
        <f t="shared" si="15"/>
        <v>13.209999999999999</v>
      </c>
      <c r="AJ163" s="71" t="s">
        <v>369</v>
      </c>
      <c r="AK163" s="72">
        <f t="shared" si="16"/>
        <v>1.6329725885917237</v>
      </c>
      <c r="AL163" s="73">
        <f t="shared" si="17"/>
        <v>1.6329725885917237</v>
      </c>
    </row>
    <row r="164" spans="1:38" s="20" customFormat="1" hidden="1">
      <c r="A164" s="14" t="s">
        <v>39</v>
      </c>
      <c r="B164" s="14" t="s">
        <v>40</v>
      </c>
      <c r="C164" s="31">
        <v>38947</v>
      </c>
      <c r="D164" s="15">
        <v>2006</v>
      </c>
      <c r="E164" s="16">
        <v>0.44097222222222227</v>
      </c>
      <c r="F164" s="16">
        <v>0.4777777777777778</v>
      </c>
      <c r="G164" s="16">
        <v>3.6805555555555536E-2</v>
      </c>
      <c r="H164" s="21">
        <v>2</v>
      </c>
      <c r="I164" s="17">
        <v>1</v>
      </c>
      <c r="J164" s="17">
        <v>1</v>
      </c>
      <c r="K164" s="17">
        <v>1</v>
      </c>
      <c r="L164" s="14" t="s">
        <v>41</v>
      </c>
      <c r="M164" s="14" t="s">
        <v>42</v>
      </c>
      <c r="N164" s="14">
        <v>2</v>
      </c>
      <c r="O164" s="18">
        <f t="shared" si="13"/>
        <v>41.581425600000003</v>
      </c>
      <c r="P164" s="18">
        <v>12.600432000000001</v>
      </c>
      <c r="Q164" s="18">
        <f t="shared" si="14"/>
        <v>41.58</v>
      </c>
      <c r="R164" s="18">
        <v>12.6</v>
      </c>
      <c r="S164" s="18">
        <f t="shared" si="12"/>
        <v>41.58</v>
      </c>
      <c r="T164" s="22">
        <v>12.6</v>
      </c>
      <c r="U164" s="21" t="s">
        <v>43</v>
      </c>
      <c r="V164" s="21" t="s">
        <v>43</v>
      </c>
      <c r="W164" s="19">
        <v>27.845050000000001</v>
      </c>
      <c r="X164" s="19">
        <v>-115.14556</v>
      </c>
      <c r="Y164" s="22" t="s">
        <v>43</v>
      </c>
      <c r="Z164" s="23" t="s">
        <v>43</v>
      </c>
      <c r="AA164" s="21" t="s">
        <v>43</v>
      </c>
      <c r="AB164" s="14" t="s">
        <v>44</v>
      </c>
      <c r="AC164" s="21" t="s">
        <v>43</v>
      </c>
      <c r="AD164" s="17">
        <v>17</v>
      </c>
      <c r="AE164" s="17">
        <v>1</v>
      </c>
      <c r="AF164" s="21" t="s">
        <v>43</v>
      </c>
      <c r="AG164" s="14">
        <v>120</v>
      </c>
      <c r="AI164" s="70">
        <f t="shared" si="15"/>
        <v>13.209999999999999</v>
      </c>
      <c r="AJ164" s="71" t="s">
        <v>369</v>
      </c>
      <c r="AK164" s="72">
        <f t="shared" si="16"/>
        <v>1.6329725885917237</v>
      </c>
      <c r="AL164" s="73">
        <f t="shared" si="17"/>
        <v>1.6329725885917237</v>
      </c>
    </row>
    <row r="165" spans="1:38" s="20" customFormat="1" hidden="1">
      <c r="A165" s="14" t="s">
        <v>39</v>
      </c>
      <c r="B165" s="14" t="s">
        <v>40</v>
      </c>
      <c r="C165" s="31">
        <v>38947</v>
      </c>
      <c r="D165" s="15">
        <v>2006</v>
      </c>
      <c r="E165" s="16">
        <v>0.44097222222222227</v>
      </c>
      <c r="F165" s="16">
        <v>0.4777777777777778</v>
      </c>
      <c r="G165" s="16">
        <v>3.6805555555555536E-2</v>
      </c>
      <c r="H165" s="21">
        <v>2</v>
      </c>
      <c r="I165" s="17">
        <v>1</v>
      </c>
      <c r="J165" s="17">
        <v>1</v>
      </c>
      <c r="K165" s="17">
        <v>1</v>
      </c>
      <c r="L165" s="14" t="s">
        <v>41</v>
      </c>
      <c r="M165" s="14" t="s">
        <v>42</v>
      </c>
      <c r="N165" s="14">
        <v>2</v>
      </c>
      <c r="O165" s="18">
        <f t="shared" si="13"/>
        <v>41.581425600000003</v>
      </c>
      <c r="P165" s="18">
        <v>12.600432000000001</v>
      </c>
      <c r="Q165" s="18">
        <f t="shared" si="14"/>
        <v>41.58</v>
      </c>
      <c r="R165" s="18">
        <v>12.6</v>
      </c>
      <c r="S165" s="18">
        <f t="shared" si="12"/>
        <v>41.58</v>
      </c>
      <c r="T165" s="22">
        <v>12.6</v>
      </c>
      <c r="U165" s="21" t="s">
        <v>43</v>
      </c>
      <c r="V165" s="21" t="s">
        <v>43</v>
      </c>
      <c r="W165" s="19">
        <v>27.845050000000001</v>
      </c>
      <c r="X165" s="19">
        <v>-115.14556</v>
      </c>
      <c r="Y165" s="22" t="s">
        <v>43</v>
      </c>
      <c r="Z165" s="23" t="s">
        <v>43</v>
      </c>
      <c r="AA165" s="21" t="s">
        <v>43</v>
      </c>
      <c r="AB165" s="14" t="s">
        <v>44</v>
      </c>
      <c r="AC165" s="21" t="s">
        <v>43</v>
      </c>
      <c r="AD165" s="17">
        <v>17</v>
      </c>
      <c r="AE165" s="17">
        <v>1</v>
      </c>
      <c r="AF165" s="21" t="s">
        <v>43</v>
      </c>
      <c r="AG165" s="14">
        <v>120</v>
      </c>
      <c r="AI165" s="70">
        <f t="shared" si="15"/>
        <v>13.209999999999999</v>
      </c>
      <c r="AJ165" s="71" t="s">
        <v>369</v>
      </c>
      <c r="AK165" s="72">
        <f t="shared" si="16"/>
        <v>1.6329725885917237</v>
      </c>
      <c r="AL165" s="73">
        <f t="shared" si="17"/>
        <v>1.6329725885917237</v>
      </c>
    </row>
    <row r="166" spans="1:38" s="20" customFormat="1" hidden="1">
      <c r="A166" s="14" t="s">
        <v>39</v>
      </c>
      <c r="B166" s="14" t="s">
        <v>40</v>
      </c>
      <c r="C166" s="31">
        <v>38947</v>
      </c>
      <c r="D166" s="15">
        <v>2006</v>
      </c>
      <c r="E166" s="16">
        <v>0.44097222222222227</v>
      </c>
      <c r="F166" s="16">
        <v>0.4777777777777778</v>
      </c>
      <c r="G166" s="16">
        <v>3.6805555555555536E-2</v>
      </c>
      <c r="H166" s="21">
        <v>2</v>
      </c>
      <c r="I166" s="17">
        <v>1</v>
      </c>
      <c r="J166" s="17">
        <v>1</v>
      </c>
      <c r="K166" s="17">
        <v>1</v>
      </c>
      <c r="L166" s="14" t="s">
        <v>41</v>
      </c>
      <c r="M166" s="14" t="s">
        <v>42</v>
      </c>
      <c r="N166" s="14">
        <v>2</v>
      </c>
      <c r="O166" s="18">
        <f t="shared" si="13"/>
        <v>41.581425600000003</v>
      </c>
      <c r="P166" s="18">
        <v>12.600432000000001</v>
      </c>
      <c r="Q166" s="18">
        <f t="shared" si="14"/>
        <v>41.58</v>
      </c>
      <c r="R166" s="18">
        <v>12.6</v>
      </c>
      <c r="S166" s="18">
        <f t="shared" si="12"/>
        <v>41.58</v>
      </c>
      <c r="T166" s="22">
        <v>12.6</v>
      </c>
      <c r="U166" s="21" t="s">
        <v>43</v>
      </c>
      <c r="V166" s="21" t="s">
        <v>43</v>
      </c>
      <c r="W166" s="19">
        <v>27.845050000000001</v>
      </c>
      <c r="X166" s="19">
        <v>-115.14556</v>
      </c>
      <c r="Y166" s="22" t="s">
        <v>43</v>
      </c>
      <c r="Z166" s="23" t="s">
        <v>43</v>
      </c>
      <c r="AA166" s="21" t="s">
        <v>43</v>
      </c>
      <c r="AB166" s="14" t="s">
        <v>44</v>
      </c>
      <c r="AC166" s="21" t="s">
        <v>43</v>
      </c>
      <c r="AD166" s="17">
        <v>18</v>
      </c>
      <c r="AE166" s="17">
        <v>1</v>
      </c>
      <c r="AF166" s="21" t="s">
        <v>43</v>
      </c>
      <c r="AG166" s="14">
        <v>120</v>
      </c>
      <c r="AI166" s="70">
        <f t="shared" si="15"/>
        <v>13.918999999999999</v>
      </c>
      <c r="AJ166" s="71" t="s">
        <v>369</v>
      </c>
      <c r="AK166" s="72">
        <f t="shared" si="16"/>
        <v>1.8310631406548505</v>
      </c>
      <c r="AL166" s="73">
        <f t="shared" si="17"/>
        <v>1.8310631406548505</v>
      </c>
    </row>
    <row r="167" spans="1:38" s="20" customFormat="1" hidden="1">
      <c r="A167" s="14" t="s">
        <v>45</v>
      </c>
      <c r="B167" s="14" t="s">
        <v>40</v>
      </c>
      <c r="C167" s="31">
        <v>38947</v>
      </c>
      <c r="D167" s="15">
        <v>2006</v>
      </c>
      <c r="E167" s="16">
        <v>0.44097222222222227</v>
      </c>
      <c r="F167" s="16">
        <v>0.4777777777777778</v>
      </c>
      <c r="G167" s="16">
        <f>F167-E167</f>
        <v>3.6805555555555536E-2</v>
      </c>
      <c r="H167" s="21">
        <v>2</v>
      </c>
      <c r="I167" s="14">
        <v>1</v>
      </c>
      <c r="J167" s="14">
        <v>1</v>
      </c>
      <c r="K167" s="14">
        <v>1</v>
      </c>
      <c r="L167" s="14" t="s">
        <v>41</v>
      </c>
      <c r="M167" s="14" t="s">
        <v>42</v>
      </c>
      <c r="N167" s="14">
        <v>2</v>
      </c>
      <c r="O167" s="18">
        <f t="shared" si="13"/>
        <v>136.422</v>
      </c>
      <c r="P167" s="18">
        <v>41.34</v>
      </c>
      <c r="Q167" s="18">
        <f t="shared" si="14"/>
        <v>41.58</v>
      </c>
      <c r="R167" s="18">
        <v>12.6</v>
      </c>
      <c r="S167" s="18">
        <f t="shared" si="12"/>
        <v>41.58</v>
      </c>
      <c r="T167" s="22">
        <v>12.6</v>
      </c>
      <c r="U167" s="21" t="s">
        <v>43</v>
      </c>
      <c r="V167" s="21" t="s">
        <v>43</v>
      </c>
      <c r="W167" s="19">
        <v>27.845050000000001</v>
      </c>
      <c r="X167" s="19">
        <v>-115.14556</v>
      </c>
      <c r="Y167" s="22" t="s">
        <v>43</v>
      </c>
      <c r="Z167" s="23" t="s">
        <v>43</v>
      </c>
      <c r="AA167" s="21" t="s">
        <v>43</v>
      </c>
      <c r="AB167" s="14" t="s">
        <v>46</v>
      </c>
      <c r="AC167" s="21" t="s">
        <v>43</v>
      </c>
      <c r="AD167" s="17">
        <v>13</v>
      </c>
      <c r="AE167" s="17">
        <v>1</v>
      </c>
      <c r="AF167" s="21" t="s">
        <v>43</v>
      </c>
      <c r="AG167" s="14">
        <v>120</v>
      </c>
      <c r="AI167" s="70">
        <f>(0.748*AD167)+1.2345</f>
        <v>10.958500000000001</v>
      </c>
      <c r="AJ167" s="74">
        <f>((POWER(AI167*10,3.36))*2.24)/100000</f>
        <v>159.88648485388254</v>
      </c>
      <c r="AK167" s="74">
        <f>(0.0026*AJ167)-0.61</f>
        <v>-0.19429513937990539</v>
      </c>
      <c r="AL167" s="73">
        <f>IF(AK167&gt;0,AK167:AK167,0)</f>
        <v>0</v>
      </c>
    </row>
    <row r="168" spans="1:38" s="20" customFormat="1" hidden="1">
      <c r="A168" s="14" t="s">
        <v>45</v>
      </c>
      <c r="B168" s="14" t="s">
        <v>40</v>
      </c>
      <c r="C168" s="31">
        <v>38947</v>
      </c>
      <c r="D168" s="15">
        <v>2006</v>
      </c>
      <c r="E168" s="16">
        <v>0.44097222222222227</v>
      </c>
      <c r="F168" s="16">
        <v>0.4777777777777778</v>
      </c>
      <c r="G168" s="16">
        <f>F168-E168</f>
        <v>3.6805555555555536E-2</v>
      </c>
      <c r="H168" s="21">
        <v>2</v>
      </c>
      <c r="I168" s="14">
        <v>1</v>
      </c>
      <c r="J168" s="14">
        <v>1</v>
      </c>
      <c r="K168" s="14">
        <v>1</v>
      </c>
      <c r="L168" s="14" t="s">
        <v>41</v>
      </c>
      <c r="M168" s="14" t="s">
        <v>42</v>
      </c>
      <c r="N168" s="14">
        <v>2</v>
      </c>
      <c r="O168" s="18">
        <f t="shared" si="13"/>
        <v>136.422</v>
      </c>
      <c r="P168" s="18">
        <v>41.34</v>
      </c>
      <c r="Q168" s="18">
        <f t="shared" si="14"/>
        <v>41.58</v>
      </c>
      <c r="R168" s="18">
        <v>12.6</v>
      </c>
      <c r="S168" s="18">
        <f t="shared" si="12"/>
        <v>41.58</v>
      </c>
      <c r="T168" s="22">
        <v>12.6</v>
      </c>
      <c r="U168" s="21" t="s">
        <v>43</v>
      </c>
      <c r="V168" s="21" t="s">
        <v>43</v>
      </c>
      <c r="W168" s="19">
        <v>27.845050000000001</v>
      </c>
      <c r="X168" s="19">
        <v>-115.14556</v>
      </c>
      <c r="Y168" s="22" t="s">
        <v>43</v>
      </c>
      <c r="Z168" s="23" t="s">
        <v>43</v>
      </c>
      <c r="AA168" s="21" t="s">
        <v>43</v>
      </c>
      <c r="AB168" s="14" t="s">
        <v>46</v>
      </c>
      <c r="AC168" s="21" t="s">
        <v>43</v>
      </c>
      <c r="AD168" s="17">
        <v>19</v>
      </c>
      <c r="AE168" s="17">
        <v>1</v>
      </c>
      <c r="AF168" s="21" t="s">
        <v>43</v>
      </c>
      <c r="AG168" s="14">
        <v>120</v>
      </c>
      <c r="AI168" s="70">
        <f t="shared" ref="AI168:AI169" si="18">(0.748*AD168)+1.2345</f>
        <v>15.4465</v>
      </c>
      <c r="AJ168" s="74">
        <f t="shared" ref="AJ168:AJ169" si="19">((POWER(AI168*10,3.36))*2.24)/100000</f>
        <v>506.66058069508574</v>
      </c>
      <c r="AK168" s="74">
        <f t="shared" ref="AK168:AK169" si="20">(0.0026*AJ168)-0.61</f>
        <v>0.70731750980722297</v>
      </c>
      <c r="AL168" s="73">
        <f t="shared" ref="AL168:AL169" si="21">IF(AK168&gt;0,AK168:AK168,0)</f>
        <v>0.70731750980722297</v>
      </c>
    </row>
    <row r="169" spans="1:38" s="20" customFormat="1" hidden="1">
      <c r="A169" s="14" t="s">
        <v>45</v>
      </c>
      <c r="B169" s="14" t="s">
        <v>40</v>
      </c>
      <c r="C169" s="31">
        <v>38947</v>
      </c>
      <c r="D169" s="15">
        <v>2006</v>
      </c>
      <c r="E169" s="16">
        <v>0.44097222222222227</v>
      </c>
      <c r="F169" s="16">
        <v>0.4777777777777778</v>
      </c>
      <c r="G169" s="16">
        <f>F169-E169</f>
        <v>3.6805555555555536E-2</v>
      </c>
      <c r="H169" s="21">
        <v>2</v>
      </c>
      <c r="I169" s="14">
        <v>1</v>
      </c>
      <c r="J169" s="14">
        <v>1</v>
      </c>
      <c r="K169" s="14">
        <v>1</v>
      </c>
      <c r="L169" s="14" t="s">
        <v>41</v>
      </c>
      <c r="M169" s="14" t="s">
        <v>42</v>
      </c>
      <c r="N169" s="14">
        <v>2</v>
      </c>
      <c r="O169" s="18">
        <f t="shared" si="13"/>
        <v>136.422</v>
      </c>
      <c r="P169" s="18">
        <v>41.34</v>
      </c>
      <c r="Q169" s="18">
        <f t="shared" si="14"/>
        <v>41.58</v>
      </c>
      <c r="R169" s="18">
        <v>12.6</v>
      </c>
      <c r="S169" s="18">
        <f t="shared" si="12"/>
        <v>41.58</v>
      </c>
      <c r="T169" s="22">
        <v>12.6</v>
      </c>
      <c r="U169" s="21" t="s">
        <v>43</v>
      </c>
      <c r="V169" s="21" t="s">
        <v>43</v>
      </c>
      <c r="W169" s="19">
        <v>27.845050000000001</v>
      </c>
      <c r="X169" s="19">
        <v>-115.14556</v>
      </c>
      <c r="Y169" s="22" t="s">
        <v>43</v>
      </c>
      <c r="Z169" s="23" t="s">
        <v>43</v>
      </c>
      <c r="AA169" s="21" t="s">
        <v>43</v>
      </c>
      <c r="AB169" s="14" t="s">
        <v>46</v>
      </c>
      <c r="AC169" s="21" t="s">
        <v>43</v>
      </c>
      <c r="AD169" s="17">
        <v>21</v>
      </c>
      <c r="AE169" s="17">
        <v>1</v>
      </c>
      <c r="AF169" s="21" t="s">
        <v>43</v>
      </c>
      <c r="AG169" s="14">
        <v>120</v>
      </c>
      <c r="AI169" s="70">
        <f t="shared" si="18"/>
        <v>16.942499999999999</v>
      </c>
      <c r="AJ169" s="74">
        <f t="shared" si="19"/>
        <v>691.21379845369552</v>
      </c>
      <c r="AK169" s="74">
        <f t="shared" si="20"/>
        <v>1.1871558759796081</v>
      </c>
      <c r="AL169" s="73">
        <f t="shared" si="21"/>
        <v>1.1871558759796081</v>
      </c>
    </row>
    <row r="170" spans="1:38" s="20" customFormat="1">
      <c r="A170" s="14" t="s">
        <v>47</v>
      </c>
      <c r="B170" s="14" t="s">
        <v>40</v>
      </c>
      <c r="C170" s="31">
        <v>38943</v>
      </c>
      <c r="D170" s="15">
        <v>2006</v>
      </c>
      <c r="E170" s="16">
        <v>0.44861111111111113</v>
      </c>
      <c r="F170" s="16">
        <v>0.4916666666666667</v>
      </c>
      <c r="G170" s="16">
        <v>4.3055555555555569E-2</v>
      </c>
      <c r="H170" s="21">
        <v>2</v>
      </c>
      <c r="I170" s="17">
        <v>1</v>
      </c>
      <c r="J170" s="17">
        <v>1</v>
      </c>
      <c r="K170" s="17">
        <v>1</v>
      </c>
      <c r="L170" s="14" t="s">
        <v>48</v>
      </c>
      <c r="M170" s="14" t="s">
        <v>49</v>
      </c>
      <c r="N170" s="17">
        <v>1</v>
      </c>
      <c r="O170" s="18">
        <f t="shared" si="13"/>
        <v>33</v>
      </c>
      <c r="P170" s="18">
        <v>10</v>
      </c>
      <c r="Q170" s="18">
        <f t="shared" si="14"/>
        <v>12.54</v>
      </c>
      <c r="R170" s="18">
        <v>3.8</v>
      </c>
      <c r="S170" s="22">
        <f t="shared" si="12"/>
        <v>33</v>
      </c>
      <c r="T170" s="22">
        <v>10</v>
      </c>
      <c r="U170" s="21" t="s">
        <v>43</v>
      </c>
      <c r="V170" s="21" t="s">
        <v>43</v>
      </c>
      <c r="W170" s="19">
        <v>27.848400000000002</v>
      </c>
      <c r="X170" s="19">
        <v>-115.16056</v>
      </c>
      <c r="Y170" s="18">
        <v>59</v>
      </c>
      <c r="Z170" s="17">
        <v>15</v>
      </c>
      <c r="AA170" s="21" t="s">
        <v>43</v>
      </c>
      <c r="AB170" s="14" t="s">
        <v>44</v>
      </c>
      <c r="AC170" s="21" t="s">
        <v>43</v>
      </c>
      <c r="AD170" s="23">
        <v>4</v>
      </c>
      <c r="AE170" s="23">
        <v>1</v>
      </c>
      <c r="AF170" s="21" t="s">
        <v>43</v>
      </c>
      <c r="AG170" s="14" t="s">
        <v>43</v>
      </c>
      <c r="AI170" s="70">
        <f t="shared" ref="AI170:AI233" si="22">(0.709*AD170)+1.157</f>
        <v>3.9929999999999999</v>
      </c>
      <c r="AJ170" s="71" t="s">
        <v>369</v>
      </c>
      <c r="AK170" s="72">
        <f t="shared" ref="AK170:AK233" si="23">((POWER(AI170*10,2.19))*0.037)/1000</f>
        <v>0.11886314399295218</v>
      </c>
      <c r="AL170" s="73">
        <f t="shared" ref="AL170:AL233" si="24">((POWER(AI170*10,2.19))*0.037)/1000</f>
        <v>0.11886314399295218</v>
      </c>
    </row>
    <row r="171" spans="1:38" s="20" customFormat="1">
      <c r="A171" s="14" t="s">
        <v>47</v>
      </c>
      <c r="B171" s="14" t="s">
        <v>40</v>
      </c>
      <c r="C171" s="31">
        <v>38943</v>
      </c>
      <c r="D171" s="15">
        <v>2006</v>
      </c>
      <c r="E171" s="16">
        <v>0.44861111111111113</v>
      </c>
      <c r="F171" s="16">
        <v>0.4916666666666667</v>
      </c>
      <c r="G171" s="16">
        <v>4.3055555555555569E-2</v>
      </c>
      <c r="H171" s="21">
        <v>2</v>
      </c>
      <c r="I171" s="17">
        <v>1</v>
      </c>
      <c r="J171" s="17">
        <v>1</v>
      </c>
      <c r="K171" s="17">
        <v>1</v>
      </c>
      <c r="L171" s="14" t="s">
        <v>48</v>
      </c>
      <c r="M171" s="14" t="s">
        <v>49</v>
      </c>
      <c r="N171" s="17">
        <v>1</v>
      </c>
      <c r="O171" s="18">
        <f t="shared" si="13"/>
        <v>33</v>
      </c>
      <c r="P171" s="18">
        <v>10</v>
      </c>
      <c r="Q171" s="18">
        <f t="shared" si="14"/>
        <v>12.54</v>
      </c>
      <c r="R171" s="18">
        <v>3.8</v>
      </c>
      <c r="S171" s="22">
        <f t="shared" si="12"/>
        <v>33</v>
      </c>
      <c r="T171" s="22">
        <v>10</v>
      </c>
      <c r="U171" s="21" t="s">
        <v>43</v>
      </c>
      <c r="V171" s="21" t="s">
        <v>43</v>
      </c>
      <c r="W171" s="19">
        <v>27.848400000000002</v>
      </c>
      <c r="X171" s="19">
        <v>-115.16056</v>
      </c>
      <c r="Y171" s="18">
        <v>59</v>
      </c>
      <c r="Z171" s="17">
        <v>15</v>
      </c>
      <c r="AA171" s="21" t="s">
        <v>43</v>
      </c>
      <c r="AB171" s="14" t="s">
        <v>44</v>
      </c>
      <c r="AC171" s="21" t="s">
        <v>43</v>
      </c>
      <c r="AD171" s="23">
        <v>4</v>
      </c>
      <c r="AE171" s="23">
        <v>1</v>
      </c>
      <c r="AF171" s="21" t="s">
        <v>43</v>
      </c>
      <c r="AG171" s="14" t="s">
        <v>43</v>
      </c>
      <c r="AI171" s="70">
        <f t="shared" si="22"/>
        <v>3.9929999999999999</v>
      </c>
      <c r="AJ171" s="71" t="s">
        <v>369</v>
      </c>
      <c r="AK171" s="72">
        <f t="shared" si="23"/>
        <v>0.11886314399295218</v>
      </c>
      <c r="AL171" s="73">
        <f t="shared" si="24"/>
        <v>0.11886314399295218</v>
      </c>
    </row>
    <row r="172" spans="1:38" s="20" customFormat="1">
      <c r="A172" s="14" t="s">
        <v>47</v>
      </c>
      <c r="B172" s="14" t="s">
        <v>40</v>
      </c>
      <c r="C172" s="31">
        <v>38943</v>
      </c>
      <c r="D172" s="15">
        <v>2006</v>
      </c>
      <c r="E172" s="16">
        <v>0.44861111111111113</v>
      </c>
      <c r="F172" s="16">
        <v>0.4916666666666667</v>
      </c>
      <c r="G172" s="16">
        <v>4.3055555555555569E-2</v>
      </c>
      <c r="H172" s="21">
        <v>2</v>
      </c>
      <c r="I172" s="17">
        <v>1</v>
      </c>
      <c r="J172" s="17">
        <v>1</v>
      </c>
      <c r="K172" s="17">
        <v>1</v>
      </c>
      <c r="L172" s="14" t="s">
        <v>48</v>
      </c>
      <c r="M172" s="14" t="s">
        <v>49</v>
      </c>
      <c r="N172" s="17">
        <v>1</v>
      </c>
      <c r="O172" s="18">
        <f t="shared" si="13"/>
        <v>33</v>
      </c>
      <c r="P172" s="18">
        <v>10</v>
      </c>
      <c r="Q172" s="18">
        <f t="shared" si="14"/>
        <v>12.54</v>
      </c>
      <c r="R172" s="18">
        <v>3.8</v>
      </c>
      <c r="S172" s="22">
        <f t="shared" si="12"/>
        <v>33</v>
      </c>
      <c r="T172" s="22">
        <v>10</v>
      </c>
      <c r="U172" s="21" t="s">
        <v>43</v>
      </c>
      <c r="V172" s="21" t="s">
        <v>43</v>
      </c>
      <c r="W172" s="19">
        <v>27.848400000000002</v>
      </c>
      <c r="X172" s="19">
        <v>-115.16056</v>
      </c>
      <c r="Y172" s="18">
        <v>59</v>
      </c>
      <c r="Z172" s="17">
        <v>15</v>
      </c>
      <c r="AA172" s="21" t="s">
        <v>43</v>
      </c>
      <c r="AB172" s="14" t="s">
        <v>44</v>
      </c>
      <c r="AC172" s="21" t="s">
        <v>43</v>
      </c>
      <c r="AD172" s="23">
        <v>4</v>
      </c>
      <c r="AE172" s="23">
        <v>1</v>
      </c>
      <c r="AF172" s="21" t="s">
        <v>43</v>
      </c>
      <c r="AG172" s="14" t="s">
        <v>43</v>
      </c>
      <c r="AI172" s="70">
        <f t="shared" si="22"/>
        <v>3.9929999999999999</v>
      </c>
      <c r="AJ172" s="71" t="s">
        <v>369</v>
      </c>
      <c r="AK172" s="72">
        <f t="shared" si="23"/>
        <v>0.11886314399295218</v>
      </c>
      <c r="AL172" s="73">
        <f t="shared" si="24"/>
        <v>0.11886314399295218</v>
      </c>
    </row>
    <row r="173" spans="1:38" s="20" customFormat="1">
      <c r="A173" s="14" t="s">
        <v>47</v>
      </c>
      <c r="B173" s="14" t="s">
        <v>40</v>
      </c>
      <c r="C173" s="31">
        <v>38943</v>
      </c>
      <c r="D173" s="15">
        <v>2006</v>
      </c>
      <c r="E173" s="16">
        <v>0.44861111111111113</v>
      </c>
      <c r="F173" s="16">
        <v>0.4916666666666667</v>
      </c>
      <c r="G173" s="16">
        <v>4.3055555555555569E-2</v>
      </c>
      <c r="H173" s="21">
        <v>2</v>
      </c>
      <c r="I173" s="17">
        <v>1</v>
      </c>
      <c r="J173" s="17">
        <v>1</v>
      </c>
      <c r="K173" s="17">
        <v>1</v>
      </c>
      <c r="L173" s="14" t="s">
        <v>48</v>
      </c>
      <c r="M173" s="14" t="s">
        <v>49</v>
      </c>
      <c r="N173" s="17">
        <v>1</v>
      </c>
      <c r="O173" s="18">
        <f t="shared" si="13"/>
        <v>33</v>
      </c>
      <c r="P173" s="18">
        <v>10</v>
      </c>
      <c r="Q173" s="18">
        <f t="shared" si="14"/>
        <v>12.54</v>
      </c>
      <c r="R173" s="18">
        <v>3.8</v>
      </c>
      <c r="S173" s="22">
        <f t="shared" si="12"/>
        <v>33</v>
      </c>
      <c r="T173" s="22">
        <v>10</v>
      </c>
      <c r="U173" s="21" t="s">
        <v>43</v>
      </c>
      <c r="V173" s="21" t="s">
        <v>43</v>
      </c>
      <c r="W173" s="19">
        <v>27.848400000000002</v>
      </c>
      <c r="X173" s="19">
        <v>-115.16056</v>
      </c>
      <c r="Y173" s="18">
        <v>59</v>
      </c>
      <c r="Z173" s="17">
        <v>15</v>
      </c>
      <c r="AA173" s="21" t="s">
        <v>43</v>
      </c>
      <c r="AB173" s="14" t="s">
        <v>44</v>
      </c>
      <c r="AC173" s="21" t="s">
        <v>43</v>
      </c>
      <c r="AD173" s="23">
        <v>6</v>
      </c>
      <c r="AE173" s="23">
        <v>1</v>
      </c>
      <c r="AF173" s="21" t="s">
        <v>43</v>
      </c>
      <c r="AG173" s="14" t="s">
        <v>43</v>
      </c>
      <c r="AI173" s="70">
        <f t="shared" si="22"/>
        <v>5.4109999999999996</v>
      </c>
      <c r="AJ173" s="71" t="s">
        <v>369</v>
      </c>
      <c r="AK173" s="72">
        <f t="shared" si="23"/>
        <v>0.23124881896144875</v>
      </c>
      <c r="AL173" s="73">
        <f t="shared" si="24"/>
        <v>0.23124881896144875</v>
      </c>
    </row>
    <row r="174" spans="1:38" s="20" customFormat="1">
      <c r="A174" s="14" t="s">
        <v>47</v>
      </c>
      <c r="B174" s="14" t="s">
        <v>40</v>
      </c>
      <c r="C174" s="31">
        <v>38943</v>
      </c>
      <c r="D174" s="15">
        <v>2006</v>
      </c>
      <c r="E174" s="16">
        <v>0.44861111111111113</v>
      </c>
      <c r="F174" s="16">
        <v>0.4916666666666667</v>
      </c>
      <c r="G174" s="16">
        <v>4.3055555555555569E-2</v>
      </c>
      <c r="H174" s="21">
        <v>2</v>
      </c>
      <c r="I174" s="17">
        <v>1</v>
      </c>
      <c r="J174" s="17">
        <v>1</v>
      </c>
      <c r="K174" s="17">
        <v>1</v>
      </c>
      <c r="L174" s="14" t="s">
        <v>48</v>
      </c>
      <c r="M174" s="14" t="s">
        <v>49</v>
      </c>
      <c r="N174" s="17">
        <v>1</v>
      </c>
      <c r="O174" s="18">
        <f t="shared" si="13"/>
        <v>33</v>
      </c>
      <c r="P174" s="18">
        <v>10</v>
      </c>
      <c r="Q174" s="18">
        <f t="shared" si="14"/>
        <v>12.54</v>
      </c>
      <c r="R174" s="18">
        <v>3.8</v>
      </c>
      <c r="S174" s="22">
        <f t="shared" si="12"/>
        <v>33</v>
      </c>
      <c r="T174" s="22">
        <v>10</v>
      </c>
      <c r="U174" s="21" t="s">
        <v>43</v>
      </c>
      <c r="V174" s="21" t="s">
        <v>43</v>
      </c>
      <c r="W174" s="19">
        <v>27.848400000000002</v>
      </c>
      <c r="X174" s="19">
        <v>-115.16056</v>
      </c>
      <c r="Y174" s="18">
        <v>59</v>
      </c>
      <c r="Z174" s="17">
        <v>15</v>
      </c>
      <c r="AA174" s="21" t="s">
        <v>43</v>
      </c>
      <c r="AB174" s="14" t="s">
        <v>44</v>
      </c>
      <c r="AC174" s="21" t="s">
        <v>43</v>
      </c>
      <c r="AD174" s="23">
        <v>6</v>
      </c>
      <c r="AE174" s="23">
        <v>1</v>
      </c>
      <c r="AF174" s="21" t="s">
        <v>43</v>
      </c>
      <c r="AG174" s="14" t="s">
        <v>43</v>
      </c>
      <c r="AI174" s="70">
        <f t="shared" si="22"/>
        <v>5.4109999999999996</v>
      </c>
      <c r="AJ174" s="71" t="s">
        <v>369</v>
      </c>
      <c r="AK174" s="72">
        <f t="shared" si="23"/>
        <v>0.23124881896144875</v>
      </c>
      <c r="AL174" s="73">
        <f t="shared" si="24"/>
        <v>0.23124881896144875</v>
      </c>
    </row>
    <row r="175" spans="1:38" s="20" customFormat="1">
      <c r="A175" s="14" t="s">
        <v>47</v>
      </c>
      <c r="B175" s="14" t="s">
        <v>40</v>
      </c>
      <c r="C175" s="31">
        <v>38943</v>
      </c>
      <c r="D175" s="15">
        <v>2006</v>
      </c>
      <c r="E175" s="16">
        <v>0.44861111111111113</v>
      </c>
      <c r="F175" s="16">
        <v>0.4916666666666667</v>
      </c>
      <c r="G175" s="16">
        <v>4.3055555555555569E-2</v>
      </c>
      <c r="H175" s="21">
        <v>2</v>
      </c>
      <c r="I175" s="17">
        <v>1</v>
      </c>
      <c r="J175" s="17">
        <v>1</v>
      </c>
      <c r="K175" s="17">
        <v>1</v>
      </c>
      <c r="L175" s="14" t="s">
        <v>48</v>
      </c>
      <c r="M175" s="14" t="s">
        <v>49</v>
      </c>
      <c r="N175" s="17">
        <v>1</v>
      </c>
      <c r="O175" s="18">
        <f t="shared" si="13"/>
        <v>33</v>
      </c>
      <c r="P175" s="18">
        <v>10</v>
      </c>
      <c r="Q175" s="18">
        <f t="shared" si="14"/>
        <v>12.54</v>
      </c>
      <c r="R175" s="18">
        <v>3.8</v>
      </c>
      <c r="S175" s="22">
        <f t="shared" si="12"/>
        <v>33</v>
      </c>
      <c r="T175" s="22">
        <v>10</v>
      </c>
      <c r="U175" s="21" t="s">
        <v>43</v>
      </c>
      <c r="V175" s="21" t="s">
        <v>43</v>
      </c>
      <c r="W175" s="19">
        <v>27.848400000000002</v>
      </c>
      <c r="X175" s="19">
        <v>-115.16056</v>
      </c>
      <c r="Y175" s="18">
        <v>59</v>
      </c>
      <c r="Z175" s="17">
        <v>15</v>
      </c>
      <c r="AA175" s="21" t="s">
        <v>43</v>
      </c>
      <c r="AB175" s="14" t="s">
        <v>44</v>
      </c>
      <c r="AC175" s="21" t="s">
        <v>43</v>
      </c>
      <c r="AD175" s="23">
        <v>6</v>
      </c>
      <c r="AE175" s="23">
        <v>1</v>
      </c>
      <c r="AF175" s="21" t="s">
        <v>43</v>
      </c>
      <c r="AG175" s="14" t="s">
        <v>43</v>
      </c>
      <c r="AI175" s="70">
        <f t="shared" si="22"/>
        <v>5.4109999999999996</v>
      </c>
      <c r="AJ175" s="71" t="s">
        <v>369</v>
      </c>
      <c r="AK175" s="72">
        <f t="shared" si="23"/>
        <v>0.23124881896144875</v>
      </c>
      <c r="AL175" s="73">
        <f t="shared" si="24"/>
        <v>0.23124881896144875</v>
      </c>
    </row>
    <row r="176" spans="1:38" s="20" customFormat="1">
      <c r="A176" s="14" t="s">
        <v>47</v>
      </c>
      <c r="B176" s="14" t="s">
        <v>40</v>
      </c>
      <c r="C176" s="31">
        <v>38943</v>
      </c>
      <c r="D176" s="15">
        <v>2006</v>
      </c>
      <c r="E176" s="16">
        <v>0.44861111111111113</v>
      </c>
      <c r="F176" s="16">
        <v>0.4916666666666667</v>
      </c>
      <c r="G176" s="16">
        <v>4.3055555555555569E-2</v>
      </c>
      <c r="H176" s="21">
        <v>2</v>
      </c>
      <c r="I176" s="17">
        <v>1</v>
      </c>
      <c r="J176" s="17">
        <v>1</v>
      </c>
      <c r="K176" s="17">
        <v>1</v>
      </c>
      <c r="L176" s="14" t="s">
        <v>48</v>
      </c>
      <c r="M176" s="14" t="s">
        <v>49</v>
      </c>
      <c r="N176" s="17">
        <v>1</v>
      </c>
      <c r="O176" s="18">
        <f t="shared" si="13"/>
        <v>33</v>
      </c>
      <c r="P176" s="18">
        <v>10</v>
      </c>
      <c r="Q176" s="18">
        <f t="shared" si="14"/>
        <v>12.54</v>
      </c>
      <c r="R176" s="18">
        <v>3.8</v>
      </c>
      <c r="S176" s="22">
        <f t="shared" si="12"/>
        <v>33</v>
      </c>
      <c r="T176" s="22">
        <v>10</v>
      </c>
      <c r="U176" s="21" t="s">
        <v>43</v>
      </c>
      <c r="V176" s="21" t="s">
        <v>43</v>
      </c>
      <c r="W176" s="19">
        <v>27.848400000000002</v>
      </c>
      <c r="X176" s="19">
        <v>-115.16056</v>
      </c>
      <c r="Y176" s="18">
        <v>59</v>
      </c>
      <c r="Z176" s="17">
        <v>15</v>
      </c>
      <c r="AA176" s="21" t="s">
        <v>43</v>
      </c>
      <c r="AB176" s="14" t="s">
        <v>44</v>
      </c>
      <c r="AC176" s="21" t="s">
        <v>43</v>
      </c>
      <c r="AD176" s="23">
        <v>6</v>
      </c>
      <c r="AE176" s="23">
        <v>1</v>
      </c>
      <c r="AF176" s="21" t="s">
        <v>43</v>
      </c>
      <c r="AG176" s="14" t="s">
        <v>43</v>
      </c>
      <c r="AI176" s="70">
        <f t="shared" si="22"/>
        <v>5.4109999999999996</v>
      </c>
      <c r="AJ176" s="71" t="s">
        <v>369</v>
      </c>
      <c r="AK176" s="72">
        <f t="shared" si="23"/>
        <v>0.23124881896144875</v>
      </c>
      <c r="AL176" s="73">
        <f t="shared" si="24"/>
        <v>0.23124881896144875</v>
      </c>
    </row>
    <row r="177" spans="1:38" s="20" customFormat="1">
      <c r="A177" s="14" t="s">
        <v>47</v>
      </c>
      <c r="B177" s="14" t="s">
        <v>40</v>
      </c>
      <c r="C177" s="31">
        <v>38943</v>
      </c>
      <c r="D177" s="15">
        <v>2006</v>
      </c>
      <c r="E177" s="16">
        <v>0.44861111111111113</v>
      </c>
      <c r="F177" s="16">
        <v>0.4916666666666667</v>
      </c>
      <c r="G177" s="16">
        <v>4.3055555555555569E-2</v>
      </c>
      <c r="H177" s="21">
        <v>2</v>
      </c>
      <c r="I177" s="17">
        <v>1</v>
      </c>
      <c r="J177" s="17">
        <v>1</v>
      </c>
      <c r="K177" s="17">
        <v>1</v>
      </c>
      <c r="L177" s="14" t="s">
        <v>48</v>
      </c>
      <c r="M177" s="14" t="s">
        <v>49</v>
      </c>
      <c r="N177" s="17">
        <v>1</v>
      </c>
      <c r="O177" s="18">
        <f t="shared" si="13"/>
        <v>33</v>
      </c>
      <c r="P177" s="18">
        <v>10</v>
      </c>
      <c r="Q177" s="18">
        <f t="shared" si="14"/>
        <v>12.54</v>
      </c>
      <c r="R177" s="18">
        <v>3.8</v>
      </c>
      <c r="S177" s="22">
        <f t="shared" si="12"/>
        <v>33</v>
      </c>
      <c r="T177" s="22">
        <v>10</v>
      </c>
      <c r="U177" s="21" t="s">
        <v>43</v>
      </c>
      <c r="V177" s="21" t="s">
        <v>43</v>
      </c>
      <c r="W177" s="19">
        <v>27.848400000000002</v>
      </c>
      <c r="X177" s="19">
        <v>-115.16056</v>
      </c>
      <c r="Y177" s="18">
        <v>59</v>
      </c>
      <c r="Z177" s="17">
        <v>15</v>
      </c>
      <c r="AA177" s="21" t="s">
        <v>43</v>
      </c>
      <c r="AB177" s="14" t="s">
        <v>44</v>
      </c>
      <c r="AC177" s="21" t="s">
        <v>43</v>
      </c>
      <c r="AD177" s="23">
        <v>6</v>
      </c>
      <c r="AE177" s="23">
        <v>1</v>
      </c>
      <c r="AF177" s="21" t="s">
        <v>43</v>
      </c>
      <c r="AG177" s="14" t="s">
        <v>43</v>
      </c>
      <c r="AI177" s="70">
        <f t="shared" si="22"/>
        <v>5.4109999999999996</v>
      </c>
      <c r="AJ177" s="71" t="s">
        <v>369</v>
      </c>
      <c r="AK177" s="72">
        <f t="shared" si="23"/>
        <v>0.23124881896144875</v>
      </c>
      <c r="AL177" s="73">
        <f t="shared" si="24"/>
        <v>0.23124881896144875</v>
      </c>
    </row>
    <row r="178" spans="1:38" s="20" customFormat="1">
      <c r="A178" s="14" t="s">
        <v>47</v>
      </c>
      <c r="B178" s="14" t="s">
        <v>40</v>
      </c>
      <c r="C178" s="31">
        <v>38943</v>
      </c>
      <c r="D178" s="15">
        <v>2006</v>
      </c>
      <c r="E178" s="16">
        <v>0.44861111111111113</v>
      </c>
      <c r="F178" s="16">
        <v>0.4916666666666667</v>
      </c>
      <c r="G178" s="16">
        <v>4.3055555555555569E-2</v>
      </c>
      <c r="H178" s="21">
        <v>2</v>
      </c>
      <c r="I178" s="17">
        <v>1</v>
      </c>
      <c r="J178" s="17">
        <v>1</v>
      </c>
      <c r="K178" s="17">
        <v>1</v>
      </c>
      <c r="L178" s="14" t="s">
        <v>48</v>
      </c>
      <c r="M178" s="14" t="s">
        <v>49</v>
      </c>
      <c r="N178" s="17">
        <v>1</v>
      </c>
      <c r="O178" s="18">
        <f t="shared" si="13"/>
        <v>33</v>
      </c>
      <c r="P178" s="18">
        <v>10</v>
      </c>
      <c r="Q178" s="18">
        <f t="shared" si="14"/>
        <v>12.54</v>
      </c>
      <c r="R178" s="18">
        <v>3.8</v>
      </c>
      <c r="S178" s="22">
        <f t="shared" si="12"/>
        <v>33</v>
      </c>
      <c r="T178" s="22">
        <v>10</v>
      </c>
      <c r="U178" s="21" t="s">
        <v>43</v>
      </c>
      <c r="V178" s="21" t="s">
        <v>43</v>
      </c>
      <c r="W178" s="19">
        <v>27.848400000000002</v>
      </c>
      <c r="X178" s="19">
        <v>-115.16056</v>
      </c>
      <c r="Y178" s="18">
        <v>59</v>
      </c>
      <c r="Z178" s="17">
        <v>15</v>
      </c>
      <c r="AA178" s="21" t="s">
        <v>43</v>
      </c>
      <c r="AB178" s="14" t="s">
        <v>44</v>
      </c>
      <c r="AC178" s="21" t="s">
        <v>43</v>
      </c>
      <c r="AD178" s="23">
        <v>6</v>
      </c>
      <c r="AE178" s="23">
        <v>1</v>
      </c>
      <c r="AF178" s="21" t="s">
        <v>43</v>
      </c>
      <c r="AG178" s="14" t="s">
        <v>43</v>
      </c>
      <c r="AI178" s="70">
        <f t="shared" si="22"/>
        <v>5.4109999999999996</v>
      </c>
      <c r="AJ178" s="71" t="s">
        <v>369</v>
      </c>
      <c r="AK178" s="72">
        <f t="shared" si="23"/>
        <v>0.23124881896144875</v>
      </c>
      <c r="AL178" s="73">
        <f t="shared" si="24"/>
        <v>0.23124881896144875</v>
      </c>
    </row>
    <row r="179" spans="1:38" s="20" customFormat="1">
      <c r="A179" s="14" t="s">
        <v>47</v>
      </c>
      <c r="B179" s="14" t="s">
        <v>40</v>
      </c>
      <c r="C179" s="31">
        <v>38943</v>
      </c>
      <c r="D179" s="15">
        <v>2006</v>
      </c>
      <c r="E179" s="16">
        <v>0.44861111111111113</v>
      </c>
      <c r="F179" s="16">
        <v>0.4916666666666667</v>
      </c>
      <c r="G179" s="16">
        <v>4.3055555555555569E-2</v>
      </c>
      <c r="H179" s="21">
        <v>2</v>
      </c>
      <c r="I179" s="17">
        <v>1</v>
      </c>
      <c r="J179" s="17">
        <v>1</v>
      </c>
      <c r="K179" s="17">
        <v>1</v>
      </c>
      <c r="L179" s="14" t="s">
        <v>48</v>
      </c>
      <c r="M179" s="14" t="s">
        <v>49</v>
      </c>
      <c r="N179" s="17">
        <v>1</v>
      </c>
      <c r="O179" s="18">
        <f t="shared" si="13"/>
        <v>33</v>
      </c>
      <c r="P179" s="18">
        <v>10</v>
      </c>
      <c r="Q179" s="18">
        <f t="shared" si="14"/>
        <v>12.54</v>
      </c>
      <c r="R179" s="18">
        <v>3.8</v>
      </c>
      <c r="S179" s="22">
        <f t="shared" si="12"/>
        <v>33</v>
      </c>
      <c r="T179" s="22">
        <v>10</v>
      </c>
      <c r="U179" s="21" t="s">
        <v>43</v>
      </c>
      <c r="V179" s="21" t="s">
        <v>43</v>
      </c>
      <c r="W179" s="19">
        <v>27.848400000000002</v>
      </c>
      <c r="X179" s="19">
        <v>-115.16056</v>
      </c>
      <c r="Y179" s="18">
        <v>59</v>
      </c>
      <c r="Z179" s="17">
        <v>15</v>
      </c>
      <c r="AA179" s="21" t="s">
        <v>43</v>
      </c>
      <c r="AB179" s="14" t="s">
        <v>44</v>
      </c>
      <c r="AC179" s="21" t="s">
        <v>43</v>
      </c>
      <c r="AD179" s="23">
        <v>6</v>
      </c>
      <c r="AE179" s="23">
        <v>1</v>
      </c>
      <c r="AF179" s="21" t="s">
        <v>43</v>
      </c>
      <c r="AG179" s="14" t="s">
        <v>43</v>
      </c>
      <c r="AI179" s="70">
        <f t="shared" si="22"/>
        <v>5.4109999999999996</v>
      </c>
      <c r="AJ179" s="71" t="s">
        <v>369</v>
      </c>
      <c r="AK179" s="72">
        <f t="shared" si="23"/>
        <v>0.23124881896144875</v>
      </c>
      <c r="AL179" s="73">
        <f t="shared" si="24"/>
        <v>0.23124881896144875</v>
      </c>
    </row>
    <row r="180" spans="1:38" s="20" customFormat="1">
      <c r="A180" s="14" t="s">
        <v>47</v>
      </c>
      <c r="B180" s="14" t="s">
        <v>40</v>
      </c>
      <c r="C180" s="31">
        <v>38943</v>
      </c>
      <c r="D180" s="15">
        <v>2006</v>
      </c>
      <c r="E180" s="16">
        <v>0.44861111111111113</v>
      </c>
      <c r="F180" s="16">
        <v>0.4916666666666667</v>
      </c>
      <c r="G180" s="16">
        <v>4.3055555555555569E-2</v>
      </c>
      <c r="H180" s="21">
        <v>2</v>
      </c>
      <c r="I180" s="17">
        <v>1</v>
      </c>
      <c r="J180" s="17">
        <v>1</v>
      </c>
      <c r="K180" s="17">
        <v>1</v>
      </c>
      <c r="L180" s="14" t="s">
        <v>48</v>
      </c>
      <c r="M180" s="14" t="s">
        <v>49</v>
      </c>
      <c r="N180" s="17">
        <v>1</v>
      </c>
      <c r="O180" s="18">
        <f t="shared" si="13"/>
        <v>33</v>
      </c>
      <c r="P180" s="18">
        <v>10</v>
      </c>
      <c r="Q180" s="18">
        <f t="shared" si="14"/>
        <v>12.54</v>
      </c>
      <c r="R180" s="18">
        <v>3.8</v>
      </c>
      <c r="S180" s="22">
        <f t="shared" si="12"/>
        <v>33</v>
      </c>
      <c r="T180" s="22">
        <v>10</v>
      </c>
      <c r="U180" s="21" t="s">
        <v>43</v>
      </c>
      <c r="V180" s="21" t="s">
        <v>43</v>
      </c>
      <c r="W180" s="19">
        <v>27.848400000000002</v>
      </c>
      <c r="X180" s="19">
        <v>-115.16056</v>
      </c>
      <c r="Y180" s="18">
        <v>59</v>
      </c>
      <c r="Z180" s="17">
        <v>15</v>
      </c>
      <c r="AA180" s="21" t="s">
        <v>43</v>
      </c>
      <c r="AB180" s="14" t="s">
        <v>44</v>
      </c>
      <c r="AC180" s="21" t="s">
        <v>43</v>
      </c>
      <c r="AD180" s="23">
        <v>7</v>
      </c>
      <c r="AE180" s="23">
        <v>1</v>
      </c>
      <c r="AF180" s="21" t="s">
        <v>43</v>
      </c>
      <c r="AG180" s="14" t="s">
        <v>43</v>
      </c>
      <c r="AI180" s="70">
        <f t="shared" si="22"/>
        <v>6.12</v>
      </c>
      <c r="AJ180" s="71" t="s">
        <v>369</v>
      </c>
      <c r="AK180" s="72">
        <f t="shared" si="23"/>
        <v>0.30282194081802571</v>
      </c>
      <c r="AL180" s="73">
        <f t="shared" si="24"/>
        <v>0.30282194081802571</v>
      </c>
    </row>
    <row r="181" spans="1:38" s="20" customFormat="1">
      <c r="A181" s="14" t="s">
        <v>47</v>
      </c>
      <c r="B181" s="14" t="s">
        <v>40</v>
      </c>
      <c r="C181" s="31">
        <v>38943</v>
      </c>
      <c r="D181" s="15">
        <v>2006</v>
      </c>
      <c r="E181" s="16">
        <v>0.44861111111111113</v>
      </c>
      <c r="F181" s="16">
        <v>0.4916666666666667</v>
      </c>
      <c r="G181" s="16">
        <v>4.3055555555555569E-2</v>
      </c>
      <c r="H181" s="21">
        <v>2</v>
      </c>
      <c r="I181" s="17">
        <v>1</v>
      </c>
      <c r="J181" s="17">
        <v>1</v>
      </c>
      <c r="K181" s="17">
        <v>1</v>
      </c>
      <c r="L181" s="14" t="s">
        <v>48</v>
      </c>
      <c r="M181" s="14" t="s">
        <v>49</v>
      </c>
      <c r="N181" s="17">
        <v>1</v>
      </c>
      <c r="O181" s="18">
        <f t="shared" si="13"/>
        <v>33</v>
      </c>
      <c r="P181" s="18">
        <v>10</v>
      </c>
      <c r="Q181" s="18">
        <f t="shared" si="14"/>
        <v>12.54</v>
      </c>
      <c r="R181" s="18">
        <v>3.8</v>
      </c>
      <c r="S181" s="22">
        <f t="shared" si="12"/>
        <v>33</v>
      </c>
      <c r="T181" s="22">
        <v>10</v>
      </c>
      <c r="U181" s="21" t="s">
        <v>43</v>
      </c>
      <c r="V181" s="21" t="s">
        <v>43</v>
      </c>
      <c r="W181" s="19">
        <v>27.848400000000002</v>
      </c>
      <c r="X181" s="19">
        <v>-115.16056</v>
      </c>
      <c r="Y181" s="18">
        <v>59</v>
      </c>
      <c r="Z181" s="17">
        <v>15</v>
      </c>
      <c r="AA181" s="21" t="s">
        <v>43</v>
      </c>
      <c r="AB181" s="14" t="s">
        <v>44</v>
      </c>
      <c r="AC181" s="21" t="s">
        <v>43</v>
      </c>
      <c r="AD181" s="23">
        <v>7</v>
      </c>
      <c r="AE181" s="23">
        <v>1</v>
      </c>
      <c r="AF181" s="21" t="s">
        <v>43</v>
      </c>
      <c r="AG181" s="14" t="s">
        <v>43</v>
      </c>
      <c r="AI181" s="70">
        <f t="shared" si="22"/>
        <v>6.12</v>
      </c>
      <c r="AJ181" s="71" t="s">
        <v>369</v>
      </c>
      <c r="AK181" s="72">
        <f t="shared" si="23"/>
        <v>0.30282194081802571</v>
      </c>
      <c r="AL181" s="73">
        <f t="shared" si="24"/>
        <v>0.30282194081802571</v>
      </c>
    </row>
    <row r="182" spans="1:38" s="20" customFormat="1">
      <c r="A182" s="14" t="s">
        <v>47</v>
      </c>
      <c r="B182" s="14" t="s">
        <v>40</v>
      </c>
      <c r="C182" s="31">
        <v>38943</v>
      </c>
      <c r="D182" s="15">
        <v>2006</v>
      </c>
      <c r="E182" s="16">
        <v>0.44861111111111113</v>
      </c>
      <c r="F182" s="16">
        <v>0.4916666666666667</v>
      </c>
      <c r="G182" s="16">
        <v>4.3055555555555569E-2</v>
      </c>
      <c r="H182" s="21">
        <v>2</v>
      </c>
      <c r="I182" s="17">
        <v>1</v>
      </c>
      <c r="J182" s="17">
        <v>1</v>
      </c>
      <c r="K182" s="17">
        <v>1</v>
      </c>
      <c r="L182" s="14" t="s">
        <v>48</v>
      </c>
      <c r="M182" s="14" t="s">
        <v>49</v>
      </c>
      <c r="N182" s="17">
        <v>1</v>
      </c>
      <c r="O182" s="18">
        <f t="shared" si="13"/>
        <v>33</v>
      </c>
      <c r="P182" s="18">
        <v>10</v>
      </c>
      <c r="Q182" s="18">
        <f t="shared" si="14"/>
        <v>12.54</v>
      </c>
      <c r="R182" s="18">
        <v>3.8</v>
      </c>
      <c r="S182" s="22">
        <f t="shared" si="12"/>
        <v>33</v>
      </c>
      <c r="T182" s="22">
        <v>10</v>
      </c>
      <c r="U182" s="21" t="s">
        <v>43</v>
      </c>
      <c r="V182" s="21" t="s">
        <v>43</v>
      </c>
      <c r="W182" s="19">
        <v>27.848400000000002</v>
      </c>
      <c r="X182" s="19">
        <v>-115.16056</v>
      </c>
      <c r="Y182" s="18">
        <v>59</v>
      </c>
      <c r="Z182" s="17">
        <v>15</v>
      </c>
      <c r="AA182" s="21" t="s">
        <v>43</v>
      </c>
      <c r="AB182" s="14" t="s">
        <v>44</v>
      </c>
      <c r="AC182" s="21" t="s">
        <v>43</v>
      </c>
      <c r="AD182" s="23">
        <v>7</v>
      </c>
      <c r="AE182" s="23">
        <v>1</v>
      </c>
      <c r="AF182" s="21" t="s">
        <v>43</v>
      </c>
      <c r="AG182" s="14" t="s">
        <v>43</v>
      </c>
      <c r="AI182" s="70">
        <f t="shared" si="22"/>
        <v>6.12</v>
      </c>
      <c r="AJ182" s="71" t="s">
        <v>369</v>
      </c>
      <c r="AK182" s="72">
        <f t="shared" si="23"/>
        <v>0.30282194081802571</v>
      </c>
      <c r="AL182" s="73">
        <f t="shared" si="24"/>
        <v>0.30282194081802571</v>
      </c>
    </row>
    <row r="183" spans="1:38" s="20" customFormat="1">
      <c r="A183" s="14" t="s">
        <v>47</v>
      </c>
      <c r="B183" s="14" t="s">
        <v>40</v>
      </c>
      <c r="C183" s="31">
        <v>38943</v>
      </c>
      <c r="D183" s="15">
        <v>2006</v>
      </c>
      <c r="E183" s="16">
        <v>0.44861111111111113</v>
      </c>
      <c r="F183" s="16">
        <v>0.4916666666666667</v>
      </c>
      <c r="G183" s="16">
        <v>4.3055555555555569E-2</v>
      </c>
      <c r="H183" s="21">
        <v>2</v>
      </c>
      <c r="I183" s="17">
        <v>1</v>
      </c>
      <c r="J183" s="17">
        <v>1</v>
      </c>
      <c r="K183" s="17">
        <v>1</v>
      </c>
      <c r="L183" s="14" t="s">
        <v>48</v>
      </c>
      <c r="M183" s="14" t="s">
        <v>49</v>
      </c>
      <c r="N183" s="17">
        <v>1</v>
      </c>
      <c r="O183" s="18">
        <f t="shared" si="13"/>
        <v>33</v>
      </c>
      <c r="P183" s="18">
        <v>10</v>
      </c>
      <c r="Q183" s="18">
        <f t="shared" si="14"/>
        <v>12.54</v>
      </c>
      <c r="R183" s="18">
        <v>3.8</v>
      </c>
      <c r="S183" s="22">
        <f t="shared" si="12"/>
        <v>33</v>
      </c>
      <c r="T183" s="22">
        <v>10</v>
      </c>
      <c r="U183" s="21" t="s">
        <v>43</v>
      </c>
      <c r="V183" s="21" t="s">
        <v>43</v>
      </c>
      <c r="W183" s="19">
        <v>27.848400000000002</v>
      </c>
      <c r="X183" s="19">
        <v>-115.16056</v>
      </c>
      <c r="Y183" s="18">
        <v>59</v>
      </c>
      <c r="Z183" s="17">
        <v>15</v>
      </c>
      <c r="AA183" s="21" t="s">
        <v>43</v>
      </c>
      <c r="AB183" s="14" t="s">
        <v>44</v>
      </c>
      <c r="AC183" s="21" t="s">
        <v>43</v>
      </c>
      <c r="AD183" s="23">
        <v>8</v>
      </c>
      <c r="AE183" s="23">
        <v>1</v>
      </c>
      <c r="AF183" s="21" t="s">
        <v>43</v>
      </c>
      <c r="AG183" s="14" t="s">
        <v>43</v>
      </c>
      <c r="AI183" s="70">
        <f t="shared" si="22"/>
        <v>6.8289999999999997</v>
      </c>
      <c r="AJ183" s="71" t="s">
        <v>369</v>
      </c>
      <c r="AK183" s="72">
        <f t="shared" si="23"/>
        <v>0.38498499317927082</v>
      </c>
      <c r="AL183" s="73">
        <f t="shared" si="24"/>
        <v>0.38498499317927082</v>
      </c>
    </row>
    <row r="184" spans="1:38" s="20" customFormat="1">
      <c r="A184" s="14" t="s">
        <v>47</v>
      </c>
      <c r="B184" s="14" t="s">
        <v>40</v>
      </c>
      <c r="C184" s="31">
        <v>38943</v>
      </c>
      <c r="D184" s="15">
        <v>2006</v>
      </c>
      <c r="E184" s="16">
        <v>0.44861111111111113</v>
      </c>
      <c r="F184" s="16">
        <v>0.4916666666666667</v>
      </c>
      <c r="G184" s="16">
        <v>4.3055555555555569E-2</v>
      </c>
      <c r="H184" s="21">
        <v>2</v>
      </c>
      <c r="I184" s="17">
        <v>1</v>
      </c>
      <c r="J184" s="17">
        <v>1</v>
      </c>
      <c r="K184" s="17">
        <v>1</v>
      </c>
      <c r="L184" s="14" t="s">
        <v>48</v>
      </c>
      <c r="M184" s="14" t="s">
        <v>49</v>
      </c>
      <c r="N184" s="17">
        <v>1</v>
      </c>
      <c r="O184" s="18">
        <f t="shared" si="13"/>
        <v>33</v>
      </c>
      <c r="P184" s="18">
        <v>10</v>
      </c>
      <c r="Q184" s="18">
        <f t="shared" si="14"/>
        <v>12.54</v>
      </c>
      <c r="R184" s="18">
        <v>3.8</v>
      </c>
      <c r="S184" s="22">
        <f t="shared" si="12"/>
        <v>33</v>
      </c>
      <c r="T184" s="22">
        <v>10</v>
      </c>
      <c r="U184" s="21" t="s">
        <v>43</v>
      </c>
      <c r="V184" s="21" t="s">
        <v>43</v>
      </c>
      <c r="W184" s="19">
        <v>27.848400000000002</v>
      </c>
      <c r="X184" s="19">
        <v>-115.16056</v>
      </c>
      <c r="Y184" s="18">
        <v>59</v>
      </c>
      <c r="Z184" s="17">
        <v>15</v>
      </c>
      <c r="AA184" s="21" t="s">
        <v>43</v>
      </c>
      <c r="AB184" s="14" t="s">
        <v>44</v>
      </c>
      <c r="AC184" s="21" t="s">
        <v>43</v>
      </c>
      <c r="AD184" s="23">
        <v>8</v>
      </c>
      <c r="AE184" s="23">
        <v>1</v>
      </c>
      <c r="AF184" s="21" t="s">
        <v>43</v>
      </c>
      <c r="AG184" s="14" t="s">
        <v>43</v>
      </c>
      <c r="AI184" s="70">
        <f t="shared" si="22"/>
        <v>6.8289999999999997</v>
      </c>
      <c r="AJ184" s="71" t="s">
        <v>369</v>
      </c>
      <c r="AK184" s="72">
        <f t="shared" si="23"/>
        <v>0.38498499317927082</v>
      </c>
      <c r="AL184" s="73">
        <f t="shared" si="24"/>
        <v>0.38498499317927082</v>
      </c>
    </row>
    <row r="185" spans="1:38" s="20" customFormat="1">
      <c r="A185" s="14" t="s">
        <v>47</v>
      </c>
      <c r="B185" s="14" t="s">
        <v>40</v>
      </c>
      <c r="C185" s="31">
        <v>38943</v>
      </c>
      <c r="D185" s="15">
        <v>2006</v>
      </c>
      <c r="E185" s="16">
        <v>0.44861111111111113</v>
      </c>
      <c r="F185" s="16">
        <v>0.4916666666666667</v>
      </c>
      <c r="G185" s="16">
        <v>4.3055555555555569E-2</v>
      </c>
      <c r="H185" s="21">
        <v>2</v>
      </c>
      <c r="I185" s="17">
        <v>1</v>
      </c>
      <c r="J185" s="17">
        <v>1</v>
      </c>
      <c r="K185" s="17">
        <v>1</v>
      </c>
      <c r="L185" s="14" t="s">
        <v>48</v>
      </c>
      <c r="M185" s="14" t="s">
        <v>49</v>
      </c>
      <c r="N185" s="17">
        <v>1</v>
      </c>
      <c r="O185" s="18">
        <f t="shared" si="13"/>
        <v>33</v>
      </c>
      <c r="P185" s="18">
        <v>10</v>
      </c>
      <c r="Q185" s="18">
        <f t="shared" si="14"/>
        <v>12.54</v>
      </c>
      <c r="R185" s="18">
        <v>3.8</v>
      </c>
      <c r="S185" s="22">
        <f t="shared" si="12"/>
        <v>33</v>
      </c>
      <c r="T185" s="22">
        <v>10</v>
      </c>
      <c r="U185" s="21" t="s">
        <v>43</v>
      </c>
      <c r="V185" s="21" t="s">
        <v>43</v>
      </c>
      <c r="W185" s="19">
        <v>27.848400000000002</v>
      </c>
      <c r="X185" s="19">
        <v>-115.16056</v>
      </c>
      <c r="Y185" s="18">
        <v>59</v>
      </c>
      <c r="Z185" s="17">
        <v>15</v>
      </c>
      <c r="AA185" s="21" t="s">
        <v>43</v>
      </c>
      <c r="AB185" s="14" t="s">
        <v>44</v>
      </c>
      <c r="AC185" s="21" t="s">
        <v>43</v>
      </c>
      <c r="AD185" s="23">
        <v>8</v>
      </c>
      <c r="AE185" s="23">
        <v>1</v>
      </c>
      <c r="AF185" s="21" t="s">
        <v>43</v>
      </c>
      <c r="AG185" s="14" t="s">
        <v>43</v>
      </c>
      <c r="AI185" s="70">
        <f t="shared" si="22"/>
        <v>6.8289999999999997</v>
      </c>
      <c r="AJ185" s="71" t="s">
        <v>369</v>
      </c>
      <c r="AK185" s="72">
        <f t="shared" si="23"/>
        <v>0.38498499317927082</v>
      </c>
      <c r="AL185" s="73">
        <f t="shared" si="24"/>
        <v>0.38498499317927082</v>
      </c>
    </row>
    <row r="186" spans="1:38" s="20" customFormat="1">
      <c r="A186" s="14" t="s">
        <v>47</v>
      </c>
      <c r="B186" s="14" t="s">
        <v>40</v>
      </c>
      <c r="C186" s="31">
        <v>38943</v>
      </c>
      <c r="D186" s="15">
        <v>2006</v>
      </c>
      <c r="E186" s="16">
        <v>0.44861111111111113</v>
      </c>
      <c r="F186" s="16">
        <v>0.4916666666666667</v>
      </c>
      <c r="G186" s="16">
        <v>4.3055555555555569E-2</v>
      </c>
      <c r="H186" s="21">
        <v>2</v>
      </c>
      <c r="I186" s="17">
        <v>1</v>
      </c>
      <c r="J186" s="17">
        <v>1</v>
      </c>
      <c r="K186" s="17">
        <v>1</v>
      </c>
      <c r="L186" s="14" t="s">
        <v>48</v>
      </c>
      <c r="M186" s="14" t="s">
        <v>49</v>
      </c>
      <c r="N186" s="17">
        <v>1</v>
      </c>
      <c r="O186" s="18">
        <f t="shared" si="13"/>
        <v>33</v>
      </c>
      <c r="P186" s="18">
        <v>10</v>
      </c>
      <c r="Q186" s="18">
        <f t="shared" si="14"/>
        <v>12.54</v>
      </c>
      <c r="R186" s="18">
        <v>3.8</v>
      </c>
      <c r="S186" s="22">
        <f t="shared" si="12"/>
        <v>33</v>
      </c>
      <c r="T186" s="22">
        <v>10</v>
      </c>
      <c r="U186" s="21" t="s">
        <v>43</v>
      </c>
      <c r="V186" s="21" t="s">
        <v>43</v>
      </c>
      <c r="W186" s="19">
        <v>27.848400000000002</v>
      </c>
      <c r="X186" s="19">
        <v>-115.16056</v>
      </c>
      <c r="Y186" s="18">
        <v>59</v>
      </c>
      <c r="Z186" s="17">
        <v>15</v>
      </c>
      <c r="AA186" s="21" t="s">
        <v>43</v>
      </c>
      <c r="AB186" s="14" t="s">
        <v>44</v>
      </c>
      <c r="AC186" s="21" t="s">
        <v>43</v>
      </c>
      <c r="AD186" s="23">
        <v>8</v>
      </c>
      <c r="AE186" s="23">
        <v>1</v>
      </c>
      <c r="AF186" s="21" t="s">
        <v>43</v>
      </c>
      <c r="AG186" s="14" t="s">
        <v>43</v>
      </c>
      <c r="AI186" s="70">
        <f t="shared" si="22"/>
        <v>6.8289999999999997</v>
      </c>
      <c r="AJ186" s="71" t="s">
        <v>369</v>
      </c>
      <c r="AK186" s="72">
        <f t="shared" si="23"/>
        <v>0.38498499317927082</v>
      </c>
      <c r="AL186" s="73">
        <f t="shared" si="24"/>
        <v>0.38498499317927082</v>
      </c>
    </row>
    <row r="187" spans="1:38" s="20" customFormat="1">
      <c r="A187" s="14" t="s">
        <v>47</v>
      </c>
      <c r="B187" s="14" t="s">
        <v>40</v>
      </c>
      <c r="C187" s="31">
        <v>38943</v>
      </c>
      <c r="D187" s="15">
        <v>2006</v>
      </c>
      <c r="E187" s="16">
        <v>0.44861111111111113</v>
      </c>
      <c r="F187" s="16">
        <v>0.4916666666666667</v>
      </c>
      <c r="G187" s="16">
        <v>4.3055555555555569E-2</v>
      </c>
      <c r="H187" s="21">
        <v>2</v>
      </c>
      <c r="I187" s="17">
        <v>1</v>
      </c>
      <c r="J187" s="17">
        <v>1</v>
      </c>
      <c r="K187" s="17">
        <v>1</v>
      </c>
      <c r="L187" s="14" t="s">
        <v>48</v>
      </c>
      <c r="M187" s="14" t="s">
        <v>49</v>
      </c>
      <c r="N187" s="17">
        <v>1</v>
      </c>
      <c r="O187" s="18">
        <f t="shared" si="13"/>
        <v>33</v>
      </c>
      <c r="P187" s="18">
        <v>10</v>
      </c>
      <c r="Q187" s="18">
        <f t="shared" si="14"/>
        <v>12.54</v>
      </c>
      <c r="R187" s="18">
        <v>3.8</v>
      </c>
      <c r="S187" s="22">
        <f t="shared" si="12"/>
        <v>33</v>
      </c>
      <c r="T187" s="22">
        <v>10</v>
      </c>
      <c r="U187" s="21" t="s">
        <v>43</v>
      </c>
      <c r="V187" s="21" t="s">
        <v>43</v>
      </c>
      <c r="W187" s="19">
        <v>27.848400000000002</v>
      </c>
      <c r="X187" s="19">
        <v>-115.16056</v>
      </c>
      <c r="Y187" s="18">
        <v>59</v>
      </c>
      <c r="Z187" s="17">
        <v>15</v>
      </c>
      <c r="AA187" s="21" t="s">
        <v>43</v>
      </c>
      <c r="AB187" s="14" t="s">
        <v>44</v>
      </c>
      <c r="AC187" s="21" t="s">
        <v>43</v>
      </c>
      <c r="AD187" s="23">
        <v>8</v>
      </c>
      <c r="AE187" s="23">
        <v>1</v>
      </c>
      <c r="AF187" s="21" t="s">
        <v>43</v>
      </c>
      <c r="AG187" s="14" t="s">
        <v>43</v>
      </c>
      <c r="AI187" s="70">
        <f t="shared" si="22"/>
        <v>6.8289999999999997</v>
      </c>
      <c r="AJ187" s="71" t="s">
        <v>369</v>
      </c>
      <c r="AK187" s="72">
        <f t="shared" si="23"/>
        <v>0.38498499317927082</v>
      </c>
      <c r="AL187" s="73">
        <f t="shared" si="24"/>
        <v>0.38498499317927082</v>
      </c>
    </row>
    <row r="188" spans="1:38" s="20" customFormat="1">
      <c r="A188" s="14" t="s">
        <v>47</v>
      </c>
      <c r="B188" s="14" t="s">
        <v>40</v>
      </c>
      <c r="C188" s="31">
        <v>38943</v>
      </c>
      <c r="D188" s="15">
        <v>2006</v>
      </c>
      <c r="E188" s="16">
        <v>0.44861111111111113</v>
      </c>
      <c r="F188" s="16">
        <v>0.4916666666666667</v>
      </c>
      <c r="G188" s="16">
        <v>4.3055555555555569E-2</v>
      </c>
      <c r="H188" s="21">
        <v>2</v>
      </c>
      <c r="I188" s="17">
        <v>1</v>
      </c>
      <c r="J188" s="17">
        <v>1</v>
      </c>
      <c r="K188" s="17">
        <v>1</v>
      </c>
      <c r="L188" s="14" t="s">
        <v>48</v>
      </c>
      <c r="M188" s="14" t="s">
        <v>49</v>
      </c>
      <c r="N188" s="17">
        <v>1</v>
      </c>
      <c r="O188" s="18">
        <f t="shared" si="13"/>
        <v>33</v>
      </c>
      <c r="P188" s="18">
        <v>10</v>
      </c>
      <c r="Q188" s="18">
        <f t="shared" si="14"/>
        <v>12.54</v>
      </c>
      <c r="R188" s="18">
        <v>3.8</v>
      </c>
      <c r="S188" s="22">
        <f t="shared" si="12"/>
        <v>33</v>
      </c>
      <c r="T188" s="22">
        <v>10</v>
      </c>
      <c r="U188" s="21" t="s">
        <v>43</v>
      </c>
      <c r="V188" s="21" t="s">
        <v>43</v>
      </c>
      <c r="W188" s="19">
        <v>27.848400000000002</v>
      </c>
      <c r="X188" s="19">
        <v>-115.16056</v>
      </c>
      <c r="Y188" s="18">
        <v>59</v>
      </c>
      <c r="Z188" s="17">
        <v>15</v>
      </c>
      <c r="AA188" s="21" t="s">
        <v>43</v>
      </c>
      <c r="AB188" s="14" t="s">
        <v>44</v>
      </c>
      <c r="AC188" s="21" t="s">
        <v>43</v>
      </c>
      <c r="AD188" s="23">
        <v>8</v>
      </c>
      <c r="AE188" s="23">
        <v>1</v>
      </c>
      <c r="AF188" s="21" t="s">
        <v>43</v>
      </c>
      <c r="AG188" s="14" t="s">
        <v>43</v>
      </c>
      <c r="AI188" s="70">
        <f t="shared" si="22"/>
        <v>6.8289999999999997</v>
      </c>
      <c r="AJ188" s="71" t="s">
        <v>369</v>
      </c>
      <c r="AK188" s="72">
        <f t="shared" si="23"/>
        <v>0.38498499317927082</v>
      </c>
      <c r="AL188" s="73">
        <f t="shared" si="24"/>
        <v>0.38498499317927082</v>
      </c>
    </row>
    <row r="189" spans="1:38" s="20" customFormat="1">
      <c r="A189" s="14" t="s">
        <v>47</v>
      </c>
      <c r="B189" s="14" t="s">
        <v>40</v>
      </c>
      <c r="C189" s="31">
        <v>38943</v>
      </c>
      <c r="D189" s="15">
        <v>2006</v>
      </c>
      <c r="E189" s="16">
        <v>0.44861111111111113</v>
      </c>
      <c r="F189" s="16">
        <v>0.4916666666666667</v>
      </c>
      <c r="G189" s="16">
        <v>4.3055555555555569E-2</v>
      </c>
      <c r="H189" s="21">
        <v>2</v>
      </c>
      <c r="I189" s="17">
        <v>1</v>
      </c>
      <c r="J189" s="17">
        <v>1</v>
      </c>
      <c r="K189" s="17">
        <v>1</v>
      </c>
      <c r="L189" s="14" t="s">
        <v>48</v>
      </c>
      <c r="M189" s="14" t="s">
        <v>49</v>
      </c>
      <c r="N189" s="17">
        <v>1</v>
      </c>
      <c r="O189" s="18">
        <f t="shared" si="13"/>
        <v>33</v>
      </c>
      <c r="P189" s="18">
        <v>10</v>
      </c>
      <c r="Q189" s="18">
        <f t="shared" si="14"/>
        <v>12.54</v>
      </c>
      <c r="R189" s="18">
        <v>3.8</v>
      </c>
      <c r="S189" s="22">
        <f t="shared" si="12"/>
        <v>33</v>
      </c>
      <c r="T189" s="22">
        <v>10</v>
      </c>
      <c r="U189" s="21" t="s">
        <v>43</v>
      </c>
      <c r="V189" s="21" t="s">
        <v>43</v>
      </c>
      <c r="W189" s="19">
        <v>27.848400000000002</v>
      </c>
      <c r="X189" s="19">
        <v>-115.16056</v>
      </c>
      <c r="Y189" s="18">
        <v>59</v>
      </c>
      <c r="Z189" s="17">
        <v>15</v>
      </c>
      <c r="AA189" s="21" t="s">
        <v>43</v>
      </c>
      <c r="AB189" s="14" t="s">
        <v>44</v>
      </c>
      <c r="AC189" s="21" t="s">
        <v>43</v>
      </c>
      <c r="AD189" s="23">
        <v>8</v>
      </c>
      <c r="AE189" s="23">
        <v>1</v>
      </c>
      <c r="AF189" s="21" t="s">
        <v>43</v>
      </c>
      <c r="AG189" s="14" t="s">
        <v>43</v>
      </c>
      <c r="AI189" s="70">
        <f t="shared" si="22"/>
        <v>6.8289999999999997</v>
      </c>
      <c r="AJ189" s="71" t="s">
        <v>369</v>
      </c>
      <c r="AK189" s="72">
        <f t="shared" si="23"/>
        <v>0.38498499317927082</v>
      </c>
      <c r="AL189" s="73">
        <f t="shared" si="24"/>
        <v>0.38498499317927082</v>
      </c>
    </row>
    <row r="190" spans="1:38" s="20" customFormat="1">
      <c r="A190" s="14" t="s">
        <v>47</v>
      </c>
      <c r="B190" s="14" t="s">
        <v>40</v>
      </c>
      <c r="C190" s="31">
        <v>38943</v>
      </c>
      <c r="D190" s="15">
        <v>2006</v>
      </c>
      <c r="E190" s="16">
        <v>0.44861111111111113</v>
      </c>
      <c r="F190" s="16">
        <v>0.4916666666666667</v>
      </c>
      <c r="G190" s="16">
        <v>4.3055555555555569E-2</v>
      </c>
      <c r="H190" s="21">
        <v>2</v>
      </c>
      <c r="I190" s="17">
        <v>1</v>
      </c>
      <c r="J190" s="17">
        <v>1</v>
      </c>
      <c r="K190" s="17">
        <v>1</v>
      </c>
      <c r="L190" s="14" t="s">
        <v>48</v>
      </c>
      <c r="M190" s="14" t="s">
        <v>49</v>
      </c>
      <c r="N190" s="17">
        <v>1</v>
      </c>
      <c r="O190" s="18">
        <f t="shared" si="13"/>
        <v>33</v>
      </c>
      <c r="P190" s="18">
        <v>10</v>
      </c>
      <c r="Q190" s="18">
        <f t="shared" si="14"/>
        <v>12.54</v>
      </c>
      <c r="R190" s="18">
        <v>3.8</v>
      </c>
      <c r="S190" s="22">
        <f t="shared" si="12"/>
        <v>33</v>
      </c>
      <c r="T190" s="22">
        <v>10</v>
      </c>
      <c r="U190" s="21" t="s">
        <v>43</v>
      </c>
      <c r="V190" s="21" t="s">
        <v>43</v>
      </c>
      <c r="W190" s="19">
        <v>27.848400000000002</v>
      </c>
      <c r="X190" s="19">
        <v>-115.16056</v>
      </c>
      <c r="Y190" s="18">
        <v>59</v>
      </c>
      <c r="Z190" s="17">
        <v>15</v>
      </c>
      <c r="AA190" s="21" t="s">
        <v>43</v>
      </c>
      <c r="AB190" s="14" t="s">
        <v>44</v>
      </c>
      <c r="AC190" s="21" t="s">
        <v>43</v>
      </c>
      <c r="AD190" s="23">
        <v>8</v>
      </c>
      <c r="AE190" s="23">
        <v>1</v>
      </c>
      <c r="AF190" s="21" t="s">
        <v>43</v>
      </c>
      <c r="AG190" s="14" t="s">
        <v>43</v>
      </c>
      <c r="AI190" s="70">
        <f t="shared" si="22"/>
        <v>6.8289999999999997</v>
      </c>
      <c r="AJ190" s="71" t="s">
        <v>369</v>
      </c>
      <c r="AK190" s="72">
        <f t="shared" si="23"/>
        <v>0.38498499317927082</v>
      </c>
      <c r="AL190" s="73">
        <f t="shared" si="24"/>
        <v>0.38498499317927082</v>
      </c>
    </row>
    <row r="191" spans="1:38" s="20" customFormat="1">
      <c r="A191" s="14" t="s">
        <v>47</v>
      </c>
      <c r="B191" s="14" t="s">
        <v>40</v>
      </c>
      <c r="C191" s="31">
        <v>38943</v>
      </c>
      <c r="D191" s="15">
        <v>2006</v>
      </c>
      <c r="E191" s="16">
        <v>0.44861111111111113</v>
      </c>
      <c r="F191" s="16">
        <v>0.4916666666666667</v>
      </c>
      <c r="G191" s="16">
        <v>4.3055555555555569E-2</v>
      </c>
      <c r="H191" s="21">
        <v>2</v>
      </c>
      <c r="I191" s="17">
        <v>1</v>
      </c>
      <c r="J191" s="17">
        <v>1</v>
      </c>
      <c r="K191" s="17">
        <v>1</v>
      </c>
      <c r="L191" s="14" t="s">
        <v>48</v>
      </c>
      <c r="M191" s="14" t="s">
        <v>49</v>
      </c>
      <c r="N191" s="17">
        <v>1</v>
      </c>
      <c r="O191" s="18">
        <f t="shared" si="13"/>
        <v>33</v>
      </c>
      <c r="P191" s="18">
        <v>10</v>
      </c>
      <c r="Q191" s="18">
        <f t="shared" si="14"/>
        <v>12.54</v>
      </c>
      <c r="R191" s="18">
        <v>3.8</v>
      </c>
      <c r="S191" s="22">
        <f t="shared" si="12"/>
        <v>33</v>
      </c>
      <c r="T191" s="22">
        <v>10</v>
      </c>
      <c r="U191" s="21" t="s">
        <v>43</v>
      </c>
      <c r="V191" s="21" t="s">
        <v>43</v>
      </c>
      <c r="W191" s="19">
        <v>27.848400000000002</v>
      </c>
      <c r="X191" s="19">
        <v>-115.16056</v>
      </c>
      <c r="Y191" s="18">
        <v>59</v>
      </c>
      <c r="Z191" s="17">
        <v>15</v>
      </c>
      <c r="AA191" s="21" t="s">
        <v>43</v>
      </c>
      <c r="AB191" s="14" t="s">
        <v>44</v>
      </c>
      <c r="AC191" s="21" t="s">
        <v>43</v>
      </c>
      <c r="AD191" s="23">
        <v>8</v>
      </c>
      <c r="AE191" s="23">
        <v>1</v>
      </c>
      <c r="AF191" s="21" t="s">
        <v>43</v>
      </c>
      <c r="AG191" s="14" t="s">
        <v>43</v>
      </c>
      <c r="AI191" s="70">
        <f t="shared" si="22"/>
        <v>6.8289999999999997</v>
      </c>
      <c r="AJ191" s="71" t="s">
        <v>369</v>
      </c>
      <c r="AK191" s="72">
        <f t="shared" si="23"/>
        <v>0.38498499317927082</v>
      </c>
      <c r="AL191" s="73">
        <f t="shared" si="24"/>
        <v>0.38498499317927082</v>
      </c>
    </row>
    <row r="192" spans="1:38" s="20" customFormat="1">
      <c r="A192" s="14" t="s">
        <v>47</v>
      </c>
      <c r="B192" s="14" t="s">
        <v>40</v>
      </c>
      <c r="C192" s="31">
        <v>38943</v>
      </c>
      <c r="D192" s="15">
        <v>2006</v>
      </c>
      <c r="E192" s="16">
        <v>0.44861111111111113</v>
      </c>
      <c r="F192" s="16">
        <v>0.4916666666666667</v>
      </c>
      <c r="G192" s="16">
        <v>4.3055555555555569E-2</v>
      </c>
      <c r="H192" s="21">
        <v>2</v>
      </c>
      <c r="I192" s="17">
        <v>1</v>
      </c>
      <c r="J192" s="17">
        <v>1</v>
      </c>
      <c r="K192" s="17">
        <v>1</v>
      </c>
      <c r="L192" s="14" t="s">
        <v>48</v>
      </c>
      <c r="M192" s="14" t="s">
        <v>49</v>
      </c>
      <c r="N192" s="17">
        <v>1</v>
      </c>
      <c r="O192" s="18">
        <f t="shared" si="13"/>
        <v>33</v>
      </c>
      <c r="P192" s="18">
        <v>10</v>
      </c>
      <c r="Q192" s="18">
        <f t="shared" si="14"/>
        <v>12.54</v>
      </c>
      <c r="R192" s="18">
        <v>3.8</v>
      </c>
      <c r="S192" s="22">
        <f t="shared" si="12"/>
        <v>33</v>
      </c>
      <c r="T192" s="22">
        <v>10</v>
      </c>
      <c r="U192" s="21" t="s">
        <v>43</v>
      </c>
      <c r="V192" s="21" t="s">
        <v>43</v>
      </c>
      <c r="W192" s="19">
        <v>27.848400000000002</v>
      </c>
      <c r="X192" s="19">
        <v>-115.16056</v>
      </c>
      <c r="Y192" s="18">
        <v>59</v>
      </c>
      <c r="Z192" s="17">
        <v>15</v>
      </c>
      <c r="AA192" s="21" t="s">
        <v>43</v>
      </c>
      <c r="AB192" s="14" t="s">
        <v>44</v>
      </c>
      <c r="AC192" s="21" t="s">
        <v>43</v>
      </c>
      <c r="AD192" s="23">
        <v>9</v>
      </c>
      <c r="AE192" s="23">
        <v>1</v>
      </c>
      <c r="AF192" s="21" t="s">
        <v>43</v>
      </c>
      <c r="AG192" s="14" t="s">
        <v>43</v>
      </c>
      <c r="AI192" s="70">
        <f t="shared" si="22"/>
        <v>7.5379999999999994</v>
      </c>
      <c r="AJ192" s="71" t="s">
        <v>369</v>
      </c>
      <c r="AK192" s="72">
        <f t="shared" si="23"/>
        <v>0.47796121404284658</v>
      </c>
      <c r="AL192" s="73">
        <f t="shared" si="24"/>
        <v>0.47796121404284658</v>
      </c>
    </row>
    <row r="193" spans="1:38" s="20" customFormat="1">
      <c r="A193" s="14" t="s">
        <v>47</v>
      </c>
      <c r="B193" s="14" t="s">
        <v>40</v>
      </c>
      <c r="C193" s="31">
        <v>38943</v>
      </c>
      <c r="D193" s="15">
        <v>2006</v>
      </c>
      <c r="E193" s="16">
        <v>0.44861111111111113</v>
      </c>
      <c r="F193" s="16">
        <v>0.4916666666666667</v>
      </c>
      <c r="G193" s="16">
        <v>4.3055555555555569E-2</v>
      </c>
      <c r="H193" s="21">
        <v>2</v>
      </c>
      <c r="I193" s="17">
        <v>1</v>
      </c>
      <c r="J193" s="17">
        <v>1</v>
      </c>
      <c r="K193" s="17">
        <v>1</v>
      </c>
      <c r="L193" s="14" t="s">
        <v>48</v>
      </c>
      <c r="M193" s="14" t="s">
        <v>49</v>
      </c>
      <c r="N193" s="17">
        <v>1</v>
      </c>
      <c r="O193" s="18">
        <f t="shared" si="13"/>
        <v>33</v>
      </c>
      <c r="P193" s="18">
        <v>10</v>
      </c>
      <c r="Q193" s="18">
        <f t="shared" si="14"/>
        <v>12.54</v>
      </c>
      <c r="R193" s="18">
        <v>3.8</v>
      </c>
      <c r="S193" s="22">
        <f t="shared" si="12"/>
        <v>33</v>
      </c>
      <c r="T193" s="22">
        <v>10</v>
      </c>
      <c r="U193" s="21" t="s">
        <v>43</v>
      </c>
      <c r="V193" s="21" t="s">
        <v>43</v>
      </c>
      <c r="W193" s="19">
        <v>27.848400000000002</v>
      </c>
      <c r="X193" s="19">
        <v>-115.16056</v>
      </c>
      <c r="Y193" s="18">
        <v>59</v>
      </c>
      <c r="Z193" s="17">
        <v>15</v>
      </c>
      <c r="AA193" s="21" t="s">
        <v>43</v>
      </c>
      <c r="AB193" s="14" t="s">
        <v>44</v>
      </c>
      <c r="AC193" s="21" t="s">
        <v>43</v>
      </c>
      <c r="AD193" s="23">
        <v>9</v>
      </c>
      <c r="AE193" s="23">
        <v>1</v>
      </c>
      <c r="AF193" s="21" t="s">
        <v>43</v>
      </c>
      <c r="AG193" s="14" t="s">
        <v>43</v>
      </c>
      <c r="AI193" s="70">
        <f t="shared" si="22"/>
        <v>7.5379999999999994</v>
      </c>
      <c r="AJ193" s="71" t="s">
        <v>369</v>
      </c>
      <c r="AK193" s="72">
        <f t="shared" si="23"/>
        <v>0.47796121404284658</v>
      </c>
      <c r="AL193" s="73">
        <f t="shared" si="24"/>
        <v>0.47796121404284658</v>
      </c>
    </row>
    <row r="194" spans="1:38" s="20" customFormat="1">
      <c r="A194" s="14" t="s">
        <v>47</v>
      </c>
      <c r="B194" s="14" t="s">
        <v>40</v>
      </c>
      <c r="C194" s="31">
        <v>38943</v>
      </c>
      <c r="D194" s="15">
        <v>2006</v>
      </c>
      <c r="E194" s="16">
        <v>0.44861111111111113</v>
      </c>
      <c r="F194" s="16">
        <v>0.4916666666666667</v>
      </c>
      <c r="G194" s="16">
        <v>4.3055555555555569E-2</v>
      </c>
      <c r="H194" s="21">
        <v>2</v>
      </c>
      <c r="I194" s="17">
        <v>1</v>
      </c>
      <c r="J194" s="17">
        <v>1</v>
      </c>
      <c r="K194" s="17">
        <v>1</v>
      </c>
      <c r="L194" s="14" t="s">
        <v>48</v>
      </c>
      <c r="M194" s="14" t="s">
        <v>49</v>
      </c>
      <c r="N194" s="17">
        <v>1</v>
      </c>
      <c r="O194" s="18">
        <f t="shared" si="13"/>
        <v>33</v>
      </c>
      <c r="P194" s="18">
        <v>10</v>
      </c>
      <c r="Q194" s="18">
        <f t="shared" si="14"/>
        <v>12.54</v>
      </c>
      <c r="R194" s="18">
        <v>3.8</v>
      </c>
      <c r="S194" s="22">
        <f t="shared" ref="S194:S257" si="25">T194*3.3</f>
        <v>33</v>
      </c>
      <c r="T194" s="22">
        <v>10</v>
      </c>
      <c r="U194" s="21" t="s">
        <v>43</v>
      </c>
      <c r="V194" s="21" t="s">
        <v>43</v>
      </c>
      <c r="W194" s="19">
        <v>27.848400000000002</v>
      </c>
      <c r="X194" s="19">
        <v>-115.16056</v>
      </c>
      <c r="Y194" s="18">
        <v>59</v>
      </c>
      <c r="Z194" s="17">
        <v>15</v>
      </c>
      <c r="AA194" s="21" t="s">
        <v>43</v>
      </c>
      <c r="AB194" s="14" t="s">
        <v>44</v>
      </c>
      <c r="AC194" s="21" t="s">
        <v>43</v>
      </c>
      <c r="AD194" s="23">
        <v>10</v>
      </c>
      <c r="AE194" s="23">
        <v>1</v>
      </c>
      <c r="AF194" s="21" t="s">
        <v>43</v>
      </c>
      <c r="AG194" s="14" t="s">
        <v>43</v>
      </c>
      <c r="AI194" s="70">
        <f t="shared" si="22"/>
        <v>8.2469999999999999</v>
      </c>
      <c r="AJ194" s="71" t="s">
        <v>369</v>
      </c>
      <c r="AK194" s="72">
        <f t="shared" si="23"/>
        <v>0.58195573469462847</v>
      </c>
      <c r="AL194" s="73">
        <f t="shared" si="24"/>
        <v>0.58195573469462847</v>
      </c>
    </row>
    <row r="195" spans="1:38" s="20" customFormat="1">
      <c r="A195" s="14" t="s">
        <v>47</v>
      </c>
      <c r="B195" s="14" t="s">
        <v>40</v>
      </c>
      <c r="C195" s="31">
        <v>38943</v>
      </c>
      <c r="D195" s="15">
        <v>2006</v>
      </c>
      <c r="E195" s="16">
        <v>0.44861111111111113</v>
      </c>
      <c r="F195" s="16">
        <v>0.4916666666666667</v>
      </c>
      <c r="G195" s="16">
        <v>4.3055555555555569E-2</v>
      </c>
      <c r="H195" s="21">
        <v>2</v>
      </c>
      <c r="I195" s="17">
        <v>1</v>
      </c>
      <c r="J195" s="17">
        <v>1</v>
      </c>
      <c r="K195" s="17">
        <v>1</v>
      </c>
      <c r="L195" s="14" t="s">
        <v>48</v>
      </c>
      <c r="M195" s="14" t="s">
        <v>49</v>
      </c>
      <c r="N195" s="17">
        <v>1</v>
      </c>
      <c r="O195" s="18">
        <f t="shared" ref="O195:O258" si="26">P195*3.3</f>
        <v>33</v>
      </c>
      <c r="P195" s="18">
        <v>10</v>
      </c>
      <c r="Q195" s="18">
        <f t="shared" ref="Q195:Q258" si="27">R195*3.3</f>
        <v>12.54</v>
      </c>
      <c r="R195" s="18">
        <v>3.8</v>
      </c>
      <c r="S195" s="22">
        <f t="shared" si="25"/>
        <v>33</v>
      </c>
      <c r="T195" s="22">
        <v>10</v>
      </c>
      <c r="U195" s="21" t="s">
        <v>43</v>
      </c>
      <c r="V195" s="21" t="s">
        <v>43</v>
      </c>
      <c r="W195" s="19">
        <v>27.848400000000002</v>
      </c>
      <c r="X195" s="19">
        <v>-115.16056</v>
      </c>
      <c r="Y195" s="18">
        <v>59</v>
      </c>
      <c r="Z195" s="17">
        <v>15</v>
      </c>
      <c r="AA195" s="21" t="s">
        <v>43</v>
      </c>
      <c r="AB195" s="14" t="s">
        <v>44</v>
      </c>
      <c r="AC195" s="21" t="s">
        <v>43</v>
      </c>
      <c r="AD195" s="23">
        <v>10</v>
      </c>
      <c r="AE195" s="23">
        <v>1</v>
      </c>
      <c r="AF195" s="21" t="s">
        <v>43</v>
      </c>
      <c r="AG195" s="14" t="s">
        <v>43</v>
      </c>
      <c r="AI195" s="70">
        <f t="shared" si="22"/>
        <v>8.2469999999999999</v>
      </c>
      <c r="AJ195" s="71" t="s">
        <v>369</v>
      </c>
      <c r="AK195" s="72">
        <f t="shared" si="23"/>
        <v>0.58195573469462847</v>
      </c>
      <c r="AL195" s="73">
        <f t="shared" si="24"/>
        <v>0.58195573469462847</v>
      </c>
    </row>
    <row r="196" spans="1:38" s="20" customFormat="1">
      <c r="A196" s="14" t="s">
        <v>47</v>
      </c>
      <c r="B196" s="14" t="s">
        <v>40</v>
      </c>
      <c r="C196" s="31">
        <v>38943</v>
      </c>
      <c r="D196" s="15">
        <v>2006</v>
      </c>
      <c r="E196" s="16">
        <v>0.44861111111111113</v>
      </c>
      <c r="F196" s="16">
        <v>0.4916666666666667</v>
      </c>
      <c r="G196" s="16">
        <v>4.3055555555555569E-2</v>
      </c>
      <c r="H196" s="21">
        <v>2</v>
      </c>
      <c r="I196" s="17">
        <v>1</v>
      </c>
      <c r="J196" s="17">
        <v>1</v>
      </c>
      <c r="K196" s="17">
        <v>1</v>
      </c>
      <c r="L196" s="14" t="s">
        <v>48</v>
      </c>
      <c r="M196" s="14" t="s">
        <v>49</v>
      </c>
      <c r="N196" s="17">
        <v>1</v>
      </c>
      <c r="O196" s="18">
        <f t="shared" si="26"/>
        <v>33</v>
      </c>
      <c r="P196" s="18">
        <v>10</v>
      </c>
      <c r="Q196" s="18">
        <f t="shared" si="27"/>
        <v>12.54</v>
      </c>
      <c r="R196" s="18">
        <v>3.8</v>
      </c>
      <c r="S196" s="22">
        <f t="shared" si="25"/>
        <v>33</v>
      </c>
      <c r="T196" s="22">
        <v>10</v>
      </c>
      <c r="U196" s="21" t="s">
        <v>43</v>
      </c>
      <c r="V196" s="21" t="s">
        <v>43</v>
      </c>
      <c r="W196" s="19">
        <v>27.848400000000002</v>
      </c>
      <c r="X196" s="19">
        <v>-115.16056</v>
      </c>
      <c r="Y196" s="18">
        <v>59</v>
      </c>
      <c r="Z196" s="17">
        <v>15</v>
      </c>
      <c r="AA196" s="21" t="s">
        <v>43</v>
      </c>
      <c r="AB196" s="14" t="s">
        <v>44</v>
      </c>
      <c r="AC196" s="21" t="s">
        <v>43</v>
      </c>
      <c r="AD196" s="23">
        <v>10</v>
      </c>
      <c r="AE196" s="23">
        <v>1</v>
      </c>
      <c r="AF196" s="21" t="s">
        <v>43</v>
      </c>
      <c r="AG196" s="14" t="s">
        <v>43</v>
      </c>
      <c r="AI196" s="70">
        <f t="shared" si="22"/>
        <v>8.2469999999999999</v>
      </c>
      <c r="AJ196" s="71" t="s">
        <v>369</v>
      </c>
      <c r="AK196" s="72">
        <f t="shared" si="23"/>
        <v>0.58195573469462847</v>
      </c>
      <c r="AL196" s="73">
        <f t="shared" si="24"/>
        <v>0.58195573469462847</v>
      </c>
    </row>
    <row r="197" spans="1:38" s="20" customFormat="1">
      <c r="A197" s="14" t="s">
        <v>47</v>
      </c>
      <c r="B197" s="14" t="s">
        <v>40</v>
      </c>
      <c r="C197" s="31">
        <v>38943</v>
      </c>
      <c r="D197" s="15">
        <v>2006</v>
      </c>
      <c r="E197" s="16">
        <v>0.44861111111111113</v>
      </c>
      <c r="F197" s="16">
        <v>0.4916666666666667</v>
      </c>
      <c r="G197" s="16">
        <v>4.3055555555555569E-2</v>
      </c>
      <c r="H197" s="21">
        <v>2</v>
      </c>
      <c r="I197" s="17">
        <v>1</v>
      </c>
      <c r="J197" s="17">
        <v>1</v>
      </c>
      <c r="K197" s="17">
        <v>1</v>
      </c>
      <c r="L197" s="14" t="s">
        <v>48</v>
      </c>
      <c r="M197" s="14" t="s">
        <v>49</v>
      </c>
      <c r="N197" s="17">
        <v>1</v>
      </c>
      <c r="O197" s="18">
        <f t="shared" si="26"/>
        <v>33</v>
      </c>
      <c r="P197" s="18">
        <v>10</v>
      </c>
      <c r="Q197" s="18">
        <f t="shared" si="27"/>
        <v>12.54</v>
      </c>
      <c r="R197" s="18">
        <v>3.8</v>
      </c>
      <c r="S197" s="22">
        <f t="shared" si="25"/>
        <v>33</v>
      </c>
      <c r="T197" s="22">
        <v>10</v>
      </c>
      <c r="U197" s="21" t="s">
        <v>43</v>
      </c>
      <c r="V197" s="21" t="s">
        <v>43</v>
      </c>
      <c r="W197" s="19">
        <v>27.848400000000002</v>
      </c>
      <c r="X197" s="19">
        <v>-115.16056</v>
      </c>
      <c r="Y197" s="18">
        <v>59</v>
      </c>
      <c r="Z197" s="17">
        <v>15</v>
      </c>
      <c r="AA197" s="21" t="s">
        <v>43</v>
      </c>
      <c r="AB197" s="14" t="s">
        <v>44</v>
      </c>
      <c r="AC197" s="21" t="s">
        <v>43</v>
      </c>
      <c r="AD197" s="23">
        <v>11</v>
      </c>
      <c r="AE197" s="23">
        <v>1</v>
      </c>
      <c r="AF197" s="21" t="s">
        <v>43</v>
      </c>
      <c r="AG197" s="14" t="s">
        <v>43</v>
      </c>
      <c r="AI197" s="70">
        <f t="shared" si="22"/>
        <v>8.9559999999999995</v>
      </c>
      <c r="AJ197" s="71" t="s">
        <v>369</v>
      </c>
      <c r="AK197" s="72">
        <f t="shared" si="23"/>
        <v>0.69715856935839871</v>
      </c>
      <c r="AL197" s="73">
        <f t="shared" si="24"/>
        <v>0.69715856935839871</v>
      </c>
    </row>
    <row r="198" spans="1:38" s="20" customFormat="1">
      <c r="A198" s="14" t="s">
        <v>47</v>
      </c>
      <c r="B198" s="14" t="s">
        <v>40</v>
      </c>
      <c r="C198" s="31">
        <v>38943</v>
      </c>
      <c r="D198" s="15">
        <v>2006</v>
      </c>
      <c r="E198" s="16">
        <v>0.44861111111111113</v>
      </c>
      <c r="F198" s="16">
        <v>0.4916666666666667</v>
      </c>
      <c r="G198" s="16">
        <v>4.3055555555555569E-2</v>
      </c>
      <c r="H198" s="21">
        <v>2</v>
      </c>
      <c r="I198" s="17">
        <v>1</v>
      </c>
      <c r="J198" s="17">
        <v>1</v>
      </c>
      <c r="K198" s="17">
        <v>1</v>
      </c>
      <c r="L198" s="14" t="s">
        <v>48</v>
      </c>
      <c r="M198" s="14" t="s">
        <v>49</v>
      </c>
      <c r="N198" s="17">
        <v>1</v>
      </c>
      <c r="O198" s="18">
        <f t="shared" si="26"/>
        <v>33</v>
      </c>
      <c r="P198" s="18">
        <v>10</v>
      </c>
      <c r="Q198" s="18">
        <f t="shared" si="27"/>
        <v>12.54</v>
      </c>
      <c r="R198" s="18">
        <v>3.8</v>
      </c>
      <c r="S198" s="22">
        <f t="shared" si="25"/>
        <v>33</v>
      </c>
      <c r="T198" s="22">
        <v>10</v>
      </c>
      <c r="U198" s="21" t="s">
        <v>43</v>
      </c>
      <c r="V198" s="21" t="s">
        <v>43</v>
      </c>
      <c r="W198" s="19">
        <v>27.848400000000002</v>
      </c>
      <c r="X198" s="19">
        <v>-115.16056</v>
      </c>
      <c r="Y198" s="18">
        <v>59</v>
      </c>
      <c r="Z198" s="17">
        <v>15</v>
      </c>
      <c r="AA198" s="21" t="s">
        <v>43</v>
      </c>
      <c r="AB198" s="14" t="s">
        <v>44</v>
      </c>
      <c r="AC198" s="21" t="s">
        <v>43</v>
      </c>
      <c r="AD198" s="23">
        <v>11</v>
      </c>
      <c r="AE198" s="23">
        <v>1</v>
      </c>
      <c r="AF198" s="21" t="s">
        <v>43</v>
      </c>
      <c r="AG198" s="14" t="s">
        <v>43</v>
      </c>
      <c r="AI198" s="70">
        <f t="shared" si="22"/>
        <v>8.9559999999999995</v>
      </c>
      <c r="AJ198" s="71" t="s">
        <v>369</v>
      </c>
      <c r="AK198" s="72">
        <f t="shared" si="23"/>
        <v>0.69715856935839871</v>
      </c>
      <c r="AL198" s="73">
        <f t="shared" si="24"/>
        <v>0.69715856935839871</v>
      </c>
    </row>
    <row r="199" spans="1:38" s="20" customFormat="1">
      <c r="A199" s="14" t="s">
        <v>47</v>
      </c>
      <c r="B199" s="14" t="s">
        <v>40</v>
      </c>
      <c r="C199" s="31">
        <v>38943</v>
      </c>
      <c r="D199" s="15">
        <v>2006</v>
      </c>
      <c r="E199" s="16">
        <v>0.44861111111111113</v>
      </c>
      <c r="F199" s="16">
        <v>0.4916666666666667</v>
      </c>
      <c r="G199" s="16">
        <v>4.3055555555555569E-2</v>
      </c>
      <c r="H199" s="21">
        <v>2</v>
      </c>
      <c r="I199" s="17">
        <v>1</v>
      </c>
      <c r="J199" s="17">
        <v>1</v>
      </c>
      <c r="K199" s="17">
        <v>1</v>
      </c>
      <c r="L199" s="14" t="s">
        <v>48</v>
      </c>
      <c r="M199" s="14" t="s">
        <v>49</v>
      </c>
      <c r="N199" s="17">
        <v>1</v>
      </c>
      <c r="O199" s="18">
        <f t="shared" si="26"/>
        <v>33</v>
      </c>
      <c r="P199" s="18">
        <v>10</v>
      </c>
      <c r="Q199" s="18">
        <f t="shared" si="27"/>
        <v>12.54</v>
      </c>
      <c r="R199" s="18">
        <v>3.8</v>
      </c>
      <c r="S199" s="22">
        <f t="shared" si="25"/>
        <v>33</v>
      </c>
      <c r="T199" s="22">
        <v>10</v>
      </c>
      <c r="U199" s="21" t="s">
        <v>43</v>
      </c>
      <c r="V199" s="21" t="s">
        <v>43</v>
      </c>
      <c r="W199" s="19">
        <v>27.848400000000002</v>
      </c>
      <c r="X199" s="19">
        <v>-115.16056</v>
      </c>
      <c r="Y199" s="18">
        <v>59</v>
      </c>
      <c r="Z199" s="17">
        <v>15</v>
      </c>
      <c r="AA199" s="21" t="s">
        <v>43</v>
      </c>
      <c r="AB199" s="14" t="s">
        <v>44</v>
      </c>
      <c r="AC199" s="21" t="s">
        <v>43</v>
      </c>
      <c r="AD199" s="23">
        <v>11</v>
      </c>
      <c r="AE199" s="23">
        <v>1</v>
      </c>
      <c r="AF199" s="21" t="s">
        <v>43</v>
      </c>
      <c r="AG199" s="14" t="s">
        <v>43</v>
      </c>
      <c r="AI199" s="70">
        <f t="shared" si="22"/>
        <v>8.9559999999999995</v>
      </c>
      <c r="AJ199" s="71" t="s">
        <v>369</v>
      </c>
      <c r="AK199" s="72">
        <f t="shared" si="23"/>
        <v>0.69715856935839871</v>
      </c>
      <c r="AL199" s="73">
        <f t="shared" si="24"/>
        <v>0.69715856935839871</v>
      </c>
    </row>
    <row r="200" spans="1:38" s="20" customFormat="1">
      <c r="A200" s="14" t="s">
        <v>47</v>
      </c>
      <c r="B200" s="14" t="s">
        <v>40</v>
      </c>
      <c r="C200" s="31">
        <v>38943</v>
      </c>
      <c r="D200" s="15">
        <v>2006</v>
      </c>
      <c r="E200" s="16">
        <v>0.44861111111111113</v>
      </c>
      <c r="F200" s="16">
        <v>0.4916666666666667</v>
      </c>
      <c r="G200" s="16">
        <v>4.3055555555555569E-2</v>
      </c>
      <c r="H200" s="21">
        <v>2</v>
      </c>
      <c r="I200" s="17">
        <v>1</v>
      </c>
      <c r="J200" s="17">
        <v>1</v>
      </c>
      <c r="K200" s="17">
        <v>1</v>
      </c>
      <c r="L200" s="14" t="s">
        <v>48</v>
      </c>
      <c r="M200" s="14" t="s">
        <v>49</v>
      </c>
      <c r="N200" s="17">
        <v>1</v>
      </c>
      <c r="O200" s="18">
        <f t="shared" si="26"/>
        <v>33</v>
      </c>
      <c r="P200" s="18">
        <v>10</v>
      </c>
      <c r="Q200" s="18">
        <f t="shared" si="27"/>
        <v>12.54</v>
      </c>
      <c r="R200" s="18">
        <v>3.8</v>
      </c>
      <c r="S200" s="22">
        <f t="shared" si="25"/>
        <v>33</v>
      </c>
      <c r="T200" s="22">
        <v>10</v>
      </c>
      <c r="U200" s="21" t="s">
        <v>43</v>
      </c>
      <c r="V200" s="21" t="s">
        <v>43</v>
      </c>
      <c r="W200" s="19">
        <v>27.848400000000002</v>
      </c>
      <c r="X200" s="19">
        <v>-115.16056</v>
      </c>
      <c r="Y200" s="18">
        <v>59</v>
      </c>
      <c r="Z200" s="17">
        <v>15</v>
      </c>
      <c r="AA200" s="21" t="s">
        <v>43</v>
      </c>
      <c r="AB200" s="14" t="s">
        <v>44</v>
      </c>
      <c r="AC200" s="21" t="s">
        <v>43</v>
      </c>
      <c r="AD200" s="23">
        <v>11</v>
      </c>
      <c r="AE200" s="23">
        <v>1</v>
      </c>
      <c r="AF200" s="21" t="s">
        <v>43</v>
      </c>
      <c r="AG200" s="14" t="s">
        <v>43</v>
      </c>
      <c r="AI200" s="70">
        <f t="shared" si="22"/>
        <v>8.9559999999999995</v>
      </c>
      <c r="AJ200" s="71" t="s">
        <v>369</v>
      </c>
      <c r="AK200" s="72">
        <f t="shared" si="23"/>
        <v>0.69715856935839871</v>
      </c>
      <c r="AL200" s="73">
        <f t="shared" si="24"/>
        <v>0.69715856935839871</v>
      </c>
    </row>
    <row r="201" spans="1:38" s="20" customFormat="1">
      <c r="A201" s="14" t="s">
        <v>47</v>
      </c>
      <c r="B201" s="14" t="s">
        <v>40</v>
      </c>
      <c r="C201" s="31">
        <v>38943</v>
      </c>
      <c r="D201" s="15">
        <v>2006</v>
      </c>
      <c r="E201" s="16">
        <v>0.44861111111111113</v>
      </c>
      <c r="F201" s="16">
        <v>0.4916666666666667</v>
      </c>
      <c r="G201" s="16">
        <v>4.3055555555555569E-2</v>
      </c>
      <c r="H201" s="21">
        <v>2</v>
      </c>
      <c r="I201" s="17">
        <v>1</v>
      </c>
      <c r="J201" s="17">
        <v>1</v>
      </c>
      <c r="K201" s="17">
        <v>1</v>
      </c>
      <c r="L201" s="14" t="s">
        <v>48</v>
      </c>
      <c r="M201" s="14" t="s">
        <v>49</v>
      </c>
      <c r="N201" s="17">
        <v>1</v>
      </c>
      <c r="O201" s="18">
        <f t="shared" si="26"/>
        <v>33</v>
      </c>
      <c r="P201" s="18">
        <v>10</v>
      </c>
      <c r="Q201" s="18">
        <f t="shared" si="27"/>
        <v>12.54</v>
      </c>
      <c r="R201" s="18">
        <v>3.8</v>
      </c>
      <c r="S201" s="22">
        <f t="shared" si="25"/>
        <v>33</v>
      </c>
      <c r="T201" s="22">
        <v>10</v>
      </c>
      <c r="U201" s="21" t="s">
        <v>43</v>
      </c>
      <c r="V201" s="21" t="s">
        <v>43</v>
      </c>
      <c r="W201" s="19">
        <v>27.848400000000002</v>
      </c>
      <c r="X201" s="19">
        <v>-115.16056</v>
      </c>
      <c r="Y201" s="18">
        <v>59</v>
      </c>
      <c r="Z201" s="17">
        <v>15</v>
      </c>
      <c r="AA201" s="21" t="s">
        <v>43</v>
      </c>
      <c r="AB201" s="14" t="s">
        <v>44</v>
      </c>
      <c r="AC201" s="21" t="s">
        <v>43</v>
      </c>
      <c r="AD201" s="23">
        <v>12</v>
      </c>
      <c r="AE201" s="23">
        <v>1</v>
      </c>
      <c r="AF201" s="21" t="s">
        <v>43</v>
      </c>
      <c r="AG201" s="14" t="s">
        <v>43</v>
      </c>
      <c r="AI201" s="70">
        <f t="shared" si="22"/>
        <v>9.6649999999999991</v>
      </c>
      <c r="AJ201" s="71" t="s">
        <v>369</v>
      </c>
      <c r="AK201" s="72">
        <f t="shared" si="23"/>
        <v>0.82374690124645178</v>
      </c>
      <c r="AL201" s="73">
        <f t="shared" si="24"/>
        <v>0.82374690124645178</v>
      </c>
    </row>
    <row r="202" spans="1:38" s="20" customFormat="1">
      <c r="A202" s="14" t="s">
        <v>47</v>
      </c>
      <c r="B202" s="14" t="s">
        <v>40</v>
      </c>
      <c r="C202" s="31">
        <v>38943</v>
      </c>
      <c r="D202" s="15">
        <v>2006</v>
      </c>
      <c r="E202" s="16">
        <v>0.44861111111111113</v>
      </c>
      <c r="F202" s="16">
        <v>0.4916666666666667</v>
      </c>
      <c r="G202" s="16">
        <v>4.3055555555555569E-2</v>
      </c>
      <c r="H202" s="21">
        <v>2</v>
      </c>
      <c r="I202" s="17">
        <v>1</v>
      </c>
      <c r="J202" s="17">
        <v>1</v>
      </c>
      <c r="K202" s="17">
        <v>1</v>
      </c>
      <c r="L202" s="14" t="s">
        <v>48</v>
      </c>
      <c r="M202" s="14" t="s">
        <v>49</v>
      </c>
      <c r="N202" s="17">
        <v>1</v>
      </c>
      <c r="O202" s="18">
        <f t="shared" si="26"/>
        <v>33</v>
      </c>
      <c r="P202" s="18">
        <v>10</v>
      </c>
      <c r="Q202" s="18">
        <f t="shared" si="27"/>
        <v>12.54</v>
      </c>
      <c r="R202" s="18">
        <v>3.8</v>
      </c>
      <c r="S202" s="22">
        <f t="shared" si="25"/>
        <v>33</v>
      </c>
      <c r="T202" s="22">
        <v>10</v>
      </c>
      <c r="U202" s="21" t="s">
        <v>43</v>
      </c>
      <c r="V202" s="21" t="s">
        <v>43</v>
      </c>
      <c r="W202" s="19">
        <v>27.848400000000002</v>
      </c>
      <c r="X202" s="19">
        <v>-115.16056</v>
      </c>
      <c r="Y202" s="18">
        <v>59</v>
      </c>
      <c r="Z202" s="17">
        <v>15</v>
      </c>
      <c r="AA202" s="21" t="s">
        <v>43</v>
      </c>
      <c r="AB202" s="14" t="s">
        <v>44</v>
      </c>
      <c r="AC202" s="21" t="s">
        <v>43</v>
      </c>
      <c r="AD202" s="23">
        <v>12</v>
      </c>
      <c r="AE202" s="23">
        <v>1</v>
      </c>
      <c r="AF202" s="21" t="s">
        <v>43</v>
      </c>
      <c r="AG202" s="14" t="s">
        <v>43</v>
      </c>
      <c r="AI202" s="70">
        <f t="shared" si="22"/>
        <v>9.6649999999999991</v>
      </c>
      <c r="AJ202" s="71" t="s">
        <v>369</v>
      </c>
      <c r="AK202" s="72">
        <f t="shared" si="23"/>
        <v>0.82374690124645178</v>
      </c>
      <c r="AL202" s="73">
        <f t="shared" si="24"/>
        <v>0.82374690124645178</v>
      </c>
    </row>
    <row r="203" spans="1:38" s="20" customFormat="1">
      <c r="A203" s="14" t="s">
        <v>47</v>
      </c>
      <c r="B203" s="14" t="s">
        <v>40</v>
      </c>
      <c r="C203" s="31">
        <v>38943</v>
      </c>
      <c r="D203" s="15">
        <v>2006</v>
      </c>
      <c r="E203" s="16">
        <v>0.44861111111111113</v>
      </c>
      <c r="F203" s="16">
        <v>0.4916666666666667</v>
      </c>
      <c r="G203" s="16">
        <v>4.3055555555555569E-2</v>
      </c>
      <c r="H203" s="21">
        <v>2</v>
      </c>
      <c r="I203" s="17">
        <v>1</v>
      </c>
      <c r="J203" s="17">
        <v>1</v>
      </c>
      <c r="K203" s="17">
        <v>1</v>
      </c>
      <c r="L203" s="14" t="s">
        <v>48</v>
      </c>
      <c r="M203" s="14" t="s">
        <v>49</v>
      </c>
      <c r="N203" s="17">
        <v>1</v>
      </c>
      <c r="O203" s="18">
        <f t="shared" si="26"/>
        <v>33</v>
      </c>
      <c r="P203" s="18">
        <v>10</v>
      </c>
      <c r="Q203" s="18">
        <f t="shared" si="27"/>
        <v>12.54</v>
      </c>
      <c r="R203" s="18">
        <v>3.8</v>
      </c>
      <c r="S203" s="22">
        <f t="shared" si="25"/>
        <v>33</v>
      </c>
      <c r="T203" s="22">
        <v>10</v>
      </c>
      <c r="U203" s="21" t="s">
        <v>43</v>
      </c>
      <c r="V203" s="21" t="s">
        <v>43</v>
      </c>
      <c r="W203" s="19">
        <v>27.848400000000002</v>
      </c>
      <c r="X203" s="19">
        <v>-115.16056</v>
      </c>
      <c r="Y203" s="18">
        <v>59</v>
      </c>
      <c r="Z203" s="17">
        <v>15</v>
      </c>
      <c r="AA203" s="21" t="s">
        <v>43</v>
      </c>
      <c r="AB203" s="14" t="s">
        <v>44</v>
      </c>
      <c r="AC203" s="21" t="s">
        <v>43</v>
      </c>
      <c r="AD203" s="23">
        <v>12</v>
      </c>
      <c r="AE203" s="23">
        <v>1</v>
      </c>
      <c r="AF203" s="21" t="s">
        <v>43</v>
      </c>
      <c r="AG203" s="14" t="s">
        <v>43</v>
      </c>
      <c r="AI203" s="70">
        <f t="shared" si="22"/>
        <v>9.6649999999999991</v>
      </c>
      <c r="AJ203" s="71" t="s">
        <v>369</v>
      </c>
      <c r="AK203" s="72">
        <f t="shared" si="23"/>
        <v>0.82374690124645178</v>
      </c>
      <c r="AL203" s="73">
        <f t="shared" si="24"/>
        <v>0.82374690124645178</v>
      </c>
    </row>
    <row r="204" spans="1:38" s="20" customFormat="1">
      <c r="A204" s="14" t="s">
        <v>47</v>
      </c>
      <c r="B204" s="14" t="s">
        <v>40</v>
      </c>
      <c r="C204" s="31">
        <v>38943</v>
      </c>
      <c r="D204" s="15">
        <v>2006</v>
      </c>
      <c r="E204" s="16">
        <v>0.44861111111111113</v>
      </c>
      <c r="F204" s="16">
        <v>0.4916666666666667</v>
      </c>
      <c r="G204" s="16">
        <v>4.3055555555555569E-2</v>
      </c>
      <c r="H204" s="21">
        <v>2</v>
      </c>
      <c r="I204" s="17">
        <v>1</v>
      </c>
      <c r="J204" s="17">
        <v>1</v>
      </c>
      <c r="K204" s="17">
        <v>1</v>
      </c>
      <c r="L204" s="14" t="s">
        <v>48</v>
      </c>
      <c r="M204" s="14" t="s">
        <v>49</v>
      </c>
      <c r="N204" s="17">
        <v>1</v>
      </c>
      <c r="O204" s="18">
        <f t="shared" si="26"/>
        <v>33</v>
      </c>
      <c r="P204" s="18">
        <v>10</v>
      </c>
      <c r="Q204" s="18">
        <f t="shared" si="27"/>
        <v>12.54</v>
      </c>
      <c r="R204" s="18">
        <v>3.8</v>
      </c>
      <c r="S204" s="22">
        <f t="shared" si="25"/>
        <v>33</v>
      </c>
      <c r="T204" s="22">
        <v>10</v>
      </c>
      <c r="U204" s="21" t="s">
        <v>43</v>
      </c>
      <c r="V204" s="21" t="s">
        <v>43</v>
      </c>
      <c r="W204" s="19">
        <v>27.848400000000002</v>
      </c>
      <c r="X204" s="19">
        <v>-115.16056</v>
      </c>
      <c r="Y204" s="18">
        <v>59</v>
      </c>
      <c r="Z204" s="17">
        <v>15</v>
      </c>
      <c r="AA204" s="21" t="s">
        <v>43</v>
      </c>
      <c r="AB204" s="14" t="s">
        <v>44</v>
      </c>
      <c r="AC204" s="21" t="s">
        <v>43</v>
      </c>
      <c r="AD204" s="23">
        <v>12</v>
      </c>
      <c r="AE204" s="23">
        <v>1</v>
      </c>
      <c r="AF204" s="21" t="s">
        <v>43</v>
      </c>
      <c r="AG204" s="14" t="s">
        <v>43</v>
      </c>
      <c r="AI204" s="70">
        <f t="shared" si="22"/>
        <v>9.6649999999999991</v>
      </c>
      <c r="AJ204" s="71" t="s">
        <v>369</v>
      </c>
      <c r="AK204" s="72">
        <f t="shared" si="23"/>
        <v>0.82374690124645178</v>
      </c>
      <c r="AL204" s="73">
        <f t="shared" si="24"/>
        <v>0.82374690124645178</v>
      </c>
    </row>
    <row r="205" spans="1:38" s="20" customFormat="1">
      <c r="A205" s="14" t="s">
        <v>47</v>
      </c>
      <c r="B205" s="14" t="s">
        <v>40</v>
      </c>
      <c r="C205" s="31">
        <v>38943</v>
      </c>
      <c r="D205" s="15">
        <v>2006</v>
      </c>
      <c r="E205" s="16">
        <v>0.44861111111111113</v>
      </c>
      <c r="F205" s="16">
        <v>0.4916666666666667</v>
      </c>
      <c r="G205" s="16">
        <v>4.3055555555555569E-2</v>
      </c>
      <c r="H205" s="21">
        <v>2</v>
      </c>
      <c r="I205" s="17">
        <v>1</v>
      </c>
      <c r="J205" s="17">
        <v>1</v>
      </c>
      <c r="K205" s="17">
        <v>1</v>
      </c>
      <c r="L205" s="14" t="s">
        <v>48</v>
      </c>
      <c r="M205" s="14" t="s">
        <v>49</v>
      </c>
      <c r="N205" s="17">
        <v>1</v>
      </c>
      <c r="O205" s="18">
        <f t="shared" si="26"/>
        <v>33</v>
      </c>
      <c r="P205" s="18">
        <v>10</v>
      </c>
      <c r="Q205" s="18">
        <f t="shared" si="27"/>
        <v>12.54</v>
      </c>
      <c r="R205" s="18">
        <v>3.8</v>
      </c>
      <c r="S205" s="22">
        <f t="shared" si="25"/>
        <v>33</v>
      </c>
      <c r="T205" s="22">
        <v>10</v>
      </c>
      <c r="U205" s="21" t="s">
        <v>43</v>
      </c>
      <c r="V205" s="21" t="s">
        <v>43</v>
      </c>
      <c r="W205" s="19">
        <v>27.848400000000002</v>
      </c>
      <c r="X205" s="19">
        <v>-115.16056</v>
      </c>
      <c r="Y205" s="18">
        <v>59</v>
      </c>
      <c r="Z205" s="17">
        <v>15</v>
      </c>
      <c r="AA205" s="21" t="s">
        <v>43</v>
      </c>
      <c r="AB205" s="14" t="s">
        <v>44</v>
      </c>
      <c r="AC205" s="21" t="s">
        <v>43</v>
      </c>
      <c r="AD205" s="23">
        <v>12</v>
      </c>
      <c r="AE205" s="23">
        <v>1</v>
      </c>
      <c r="AF205" s="21" t="s">
        <v>43</v>
      </c>
      <c r="AG205" s="14" t="s">
        <v>43</v>
      </c>
      <c r="AI205" s="70">
        <f t="shared" si="22"/>
        <v>9.6649999999999991</v>
      </c>
      <c r="AJ205" s="71" t="s">
        <v>369</v>
      </c>
      <c r="AK205" s="72">
        <f t="shared" si="23"/>
        <v>0.82374690124645178</v>
      </c>
      <c r="AL205" s="73">
        <f t="shared" si="24"/>
        <v>0.82374690124645178</v>
      </c>
    </row>
    <row r="206" spans="1:38" s="20" customFormat="1">
      <c r="A206" s="14" t="s">
        <v>47</v>
      </c>
      <c r="B206" s="14" t="s">
        <v>40</v>
      </c>
      <c r="C206" s="31">
        <v>38943</v>
      </c>
      <c r="D206" s="15">
        <v>2006</v>
      </c>
      <c r="E206" s="16">
        <v>0.44861111111111113</v>
      </c>
      <c r="F206" s="16">
        <v>0.4916666666666667</v>
      </c>
      <c r="G206" s="16">
        <v>4.3055555555555569E-2</v>
      </c>
      <c r="H206" s="21">
        <v>2</v>
      </c>
      <c r="I206" s="17">
        <v>1</v>
      </c>
      <c r="J206" s="17">
        <v>1</v>
      </c>
      <c r="K206" s="17">
        <v>1</v>
      </c>
      <c r="L206" s="14" t="s">
        <v>48</v>
      </c>
      <c r="M206" s="14" t="s">
        <v>49</v>
      </c>
      <c r="N206" s="17">
        <v>1</v>
      </c>
      <c r="O206" s="18">
        <f t="shared" si="26"/>
        <v>33</v>
      </c>
      <c r="P206" s="18">
        <v>10</v>
      </c>
      <c r="Q206" s="18">
        <f t="shared" si="27"/>
        <v>12.54</v>
      </c>
      <c r="R206" s="18">
        <v>3.8</v>
      </c>
      <c r="S206" s="22">
        <f t="shared" si="25"/>
        <v>33</v>
      </c>
      <c r="T206" s="22">
        <v>10</v>
      </c>
      <c r="U206" s="21" t="s">
        <v>43</v>
      </c>
      <c r="V206" s="21" t="s">
        <v>43</v>
      </c>
      <c r="W206" s="19">
        <v>27.848400000000002</v>
      </c>
      <c r="X206" s="19">
        <v>-115.16056</v>
      </c>
      <c r="Y206" s="18">
        <v>59</v>
      </c>
      <c r="Z206" s="17">
        <v>15</v>
      </c>
      <c r="AA206" s="21" t="s">
        <v>43</v>
      </c>
      <c r="AB206" s="14" t="s">
        <v>44</v>
      </c>
      <c r="AC206" s="21" t="s">
        <v>43</v>
      </c>
      <c r="AD206" s="23">
        <v>12</v>
      </c>
      <c r="AE206" s="23">
        <v>1</v>
      </c>
      <c r="AF206" s="21" t="s">
        <v>43</v>
      </c>
      <c r="AG206" s="14" t="s">
        <v>43</v>
      </c>
      <c r="AI206" s="70">
        <f t="shared" si="22"/>
        <v>9.6649999999999991</v>
      </c>
      <c r="AJ206" s="71" t="s">
        <v>369</v>
      </c>
      <c r="AK206" s="72">
        <f t="shared" si="23"/>
        <v>0.82374690124645178</v>
      </c>
      <c r="AL206" s="73">
        <f t="shared" si="24"/>
        <v>0.82374690124645178</v>
      </c>
    </row>
    <row r="207" spans="1:38" s="20" customFormat="1">
      <c r="A207" s="14" t="s">
        <v>47</v>
      </c>
      <c r="B207" s="14" t="s">
        <v>40</v>
      </c>
      <c r="C207" s="31">
        <v>38943</v>
      </c>
      <c r="D207" s="15">
        <v>2006</v>
      </c>
      <c r="E207" s="16">
        <v>0.44861111111111113</v>
      </c>
      <c r="F207" s="16">
        <v>0.4916666666666667</v>
      </c>
      <c r="G207" s="16">
        <v>4.3055555555555569E-2</v>
      </c>
      <c r="H207" s="21">
        <v>2</v>
      </c>
      <c r="I207" s="17">
        <v>1</v>
      </c>
      <c r="J207" s="17">
        <v>1</v>
      </c>
      <c r="K207" s="17">
        <v>1</v>
      </c>
      <c r="L207" s="14" t="s">
        <v>48</v>
      </c>
      <c r="M207" s="14" t="s">
        <v>49</v>
      </c>
      <c r="N207" s="17">
        <v>1</v>
      </c>
      <c r="O207" s="18">
        <f t="shared" si="26"/>
        <v>33</v>
      </c>
      <c r="P207" s="18">
        <v>10</v>
      </c>
      <c r="Q207" s="18">
        <f t="shared" si="27"/>
        <v>12.54</v>
      </c>
      <c r="R207" s="18">
        <v>3.8</v>
      </c>
      <c r="S207" s="22">
        <f t="shared" si="25"/>
        <v>33</v>
      </c>
      <c r="T207" s="22">
        <v>10</v>
      </c>
      <c r="U207" s="21" t="s">
        <v>43</v>
      </c>
      <c r="V207" s="21" t="s">
        <v>43</v>
      </c>
      <c r="W207" s="19">
        <v>27.848400000000002</v>
      </c>
      <c r="X207" s="19">
        <v>-115.16056</v>
      </c>
      <c r="Y207" s="18">
        <v>59</v>
      </c>
      <c r="Z207" s="17">
        <v>15</v>
      </c>
      <c r="AA207" s="21" t="s">
        <v>43</v>
      </c>
      <c r="AB207" s="14" t="s">
        <v>44</v>
      </c>
      <c r="AC207" s="21" t="s">
        <v>43</v>
      </c>
      <c r="AD207" s="23">
        <v>12</v>
      </c>
      <c r="AE207" s="23">
        <v>1</v>
      </c>
      <c r="AF207" s="21" t="s">
        <v>43</v>
      </c>
      <c r="AG207" s="14" t="s">
        <v>43</v>
      </c>
      <c r="AI207" s="70">
        <f t="shared" si="22"/>
        <v>9.6649999999999991</v>
      </c>
      <c r="AJ207" s="71" t="s">
        <v>369</v>
      </c>
      <c r="AK207" s="72">
        <f t="shared" si="23"/>
        <v>0.82374690124645178</v>
      </c>
      <c r="AL207" s="73">
        <f t="shared" si="24"/>
        <v>0.82374690124645178</v>
      </c>
    </row>
    <row r="208" spans="1:38" s="20" customFormat="1">
      <c r="A208" s="14" t="s">
        <v>47</v>
      </c>
      <c r="B208" s="14" t="s">
        <v>40</v>
      </c>
      <c r="C208" s="31">
        <v>38943</v>
      </c>
      <c r="D208" s="15">
        <v>2006</v>
      </c>
      <c r="E208" s="16">
        <v>0.44861111111111113</v>
      </c>
      <c r="F208" s="16">
        <v>0.4916666666666667</v>
      </c>
      <c r="G208" s="16">
        <v>4.3055555555555569E-2</v>
      </c>
      <c r="H208" s="21">
        <v>2</v>
      </c>
      <c r="I208" s="17">
        <v>1</v>
      </c>
      <c r="J208" s="17">
        <v>1</v>
      </c>
      <c r="K208" s="17">
        <v>1</v>
      </c>
      <c r="L208" s="14" t="s">
        <v>48</v>
      </c>
      <c r="M208" s="14" t="s">
        <v>49</v>
      </c>
      <c r="N208" s="17">
        <v>1</v>
      </c>
      <c r="O208" s="18">
        <f t="shared" si="26"/>
        <v>33</v>
      </c>
      <c r="P208" s="18">
        <v>10</v>
      </c>
      <c r="Q208" s="18">
        <f t="shared" si="27"/>
        <v>12.54</v>
      </c>
      <c r="R208" s="18">
        <v>3.8</v>
      </c>
      <c r="S208" s="22">
        <f t="shared" si="25"/>
        <v>33</v>
      </c>
      <c r="T208" s="22">
        <v>10</v>
      </c>
      <c r="U208" s="21" t="s">
        <v>43</v>
      </c>
      <c r="V208" s="21" t="s">
        <v>43</v>
      </c>
      <c r="W208" s="19">
        <v>27.848400000000002</v>
      </c>
      <c r="X208" s="19">
        <v>-115.16056</v>
      </c>
      <c r="Y208" s="18">
        <v>59</v>
      </c>
      <c r="Z208" s="17">
        <v>15</v>
      </c>
      <c r="AA208" s="21" t="s">
        <v>43</v>
      </c>
      <c r="AB208" s="14" t="s">
        <v>44</v>
      </c>
      <c r="AC208" s="21" t="s">
        <v>43</v>
      </c>
      <c r="AD208" s="23">
        <v>13</v>
      </c>
      <c r="AE208" s="23">
        <v>1</v>
      </c>
      <c r="AF208" s="21" t="s">
        <v>43</v>
      </c>
      <c r="AG208" s="14" t="s">
        <v>43</v>
      </c>
      <c r="AI208" s="70">
        <f t="shared" si="22"/>
        <v>10.373999999999999</v>
      </c>
      <c r="AJ208" s="71" t="s">
        <v>369</v>
      </c>
      <c r="AK208" s="72">
        <f t="shared" si="23"/>
        <v>0.96188687250685145</v>
      </c>
      <c r="AL208" s="73">
        <f t="shared" si="24"/>
        <v>0.96188687250685145</v>
      </c>
    </row>
    <row r="209" spans="1:38" s="20" customFormat="1">
      <c r="A209" s="14" t="s">
        <v>47</v>
      </c>
      <c r="B209" s="14" t="s">
        <v>40</v>
      </c>
      <c r="C209" s="31">
        <v>38943</v>
      </c>
      <c r="D209" s="15">
        <v>2006</v>
      </c>
      <c r="E209" s="16">
        <v>0.44861111111111113</v>
      </c>
      <c r="F209" s="16">
        <v>0.4916666666666667</v>
      </c>
      <c r="G209" s="16">
        <v>4.3055555555555569E-2</v>
      </c>
      <c r="H209" s="21">
        <v>2</v>
      </c>
      <c r="I209" s="17">
        <v>1</v>
      </c>
      <c r="J209" s="17">
        <v>1</v>
      </c>
      <c r="K209" s="17">
        <v>1</v>
      </c>
      <c r="L209" s="14" t="s">
        <v>48</v>
      </c>
      <c r="M209" s="14" t="s">
        <v>49</v>
      </c>
      <c r="N209" s="17">
        <v>1</v>
      </c>
      <c r="O209" s="18">
        <f t="shared" si="26"/>
        <v>33</v>
      </c>
      <c r="P209" s="18">
        <v>10</v>
      </c>
      <c r="Q209" s="18">
        <f t="shared" si="27"/>
        <v>12.54</v>
      </c>
      <c r="R209" s="18">
        <v>3.8</v>
      </c>
      <c r="S209" s="22">
        <f t="shared" si="25"/>
        <v>33</v>
      </c>
      <c r="T209" s="22">
        <v>10</v>
      </c>
      <c r="U209" s="21" t="s">
        <v>43</v>
      </c>
      <c r="V209" s="21" t="s">
        <v>43</v>
      </c>
      <c r="W209" s="19">
        <v>27.848400000000002</v>
      </c>
      <c r="X209" s="19">
        <v>-115.16056</v>
      </c>
      <c r="Y209" s="18">
        <v>59</v>
      </c>
      <c r="Z209" s="17">
        <v>15</v>
      </c>
      <c r="AA209" s="21" t="s">
        <v>43</v>
      </c>
      <c r="AB209" s="14" t="s">
        <v>44</v>
      </c>
      <c r="AC209" s="21" t="s">
        <v>43</v>
      </c>
      <c r="AD209" s="23">
        <v>13</v>
      </c>
      <c r="AE209" s="23">
        <v>1</v>
      </c>
      <c r="AF209" s="21" t="s">
        <v>43</v>
      </c>
      <c r="AG209" s="14" t="s">
        <v>43</v>
      </c>
      <c r="AI209" s="70">
        <f t="shared" si="22"/>
        <v>10.373999999999999</v>
      </c>
      <c r="AJ209" s="71" t="s">
        <v>369</v>
      </c>
      <c r="AK209" s="72">
        <f t="shared" si="23"/>
        <v>0.96188687250685145</v>
      </c>
      <c r="AL209" s="73">
        <f t="shared" si="24"/>
        <v>0.96188687250685145</v>
      </c>
    </row>
    <row r="210" spans="1:38" s="20" customFormat="1">
      <c r="A210" s="14" t="s">
        <v>47</v>
      </c>
      <c r="B210" s="14" t="s">
        <v>40</v>
      </c>
      <c r="C210" s="31">
        <v>38943</v>
      </c>
      <c r="D210" s="15">
        <v>2006</v>
      </c>
      <c r="E210" s="16">
        <v>0.44861111111111113</v>
      </c>
      <c r="F210" s="16">
        <v>0.4916666666666667</v>
      </c>
      <c r="G210" s="16">
        <v>4.3055555555555569E-2</v>
      </c>
      <c r="H210" s="21">
        <v>2</v>
      </c>
      <c r="I210" s="17">
        <v>1</v>
      </c>
      <c r="J210" s="17">
        <v>1</v>
      </c>
      <c r="K210" s="17">
        <v>1</v>
      </c>
      <c r="L210" s="14" t="s">
        <v>48</v>
      </c>
      <c r="M210" s="14" t="s">
        <v>49</v>
      </c>
      <c r="N210" s="17">
        <v>1</v>
      </c>
      <c r="O210" s="18">
        <f t="shared" si="26"/>
        <v>33</v>
      </c>
      <c r="P210" s="18">
        <v>10</v>
      </c>
      <c r="Q210" s="18">
        <f t="shared" si="27"/>
        <v>12.54</v>
      </c>
      <c r="R210" s="18">
        <v>3.8</v>
      </c>
      <c r="S210" s="22">
        <f t="shared" si="25"/>
        <v>33</v>
      </c>
      <c r="T210" s="22">
        <v>10</v>
      </c>
      <c r="U210" s="21" t="s">
        <v>43</v>
      </c>
      <c r="V210" s="21" t="s">
        <v>43</v>
      </c>
      <c r="W210" s="19">
        <v>27.848400000000002</v>
      </c>
      <c r="X210" s="19">
        <v>-115.16056</v>
      </c>
      <c r="Y210" s="18">
        <v>59</v>
      </c>
      <c r="Z210" s="17">
        <v>15</v>
      </c>
      <c r="AA210" s="21" t="s">
        <v>43</v>
      </c>
      <c r="AB210" s="14" t="s">
        <v>44</v>
      </c>
      <c r="AC210" s="21" t="s">
        <v>43</v>
      </c>
      <c r="AD210" s="23">
        <v>13</v>
      </c>
      <c r="AE210" s="23">
        <v>1</v>
      </c>
      <c r="AF210" s="21" t="s">
        <v>43</v>
      </c>
      <c r="AG210" s="14" t="s">
        <v>43</v>
      </c>
      <c r="AI210" s="70">
        <f t="shared" si="22"/>
        <v>10.373999999999999</v>
      </c>
      <c r="AJ210" s="71" t="s">
        <v>369</v>
      </c>
      <c r="AK210" s="72">
        <f t="shared" si="23"/>
        <v>0.96188687250685145</v>
      </c>
      <c r="AL210" s="73">
        <f t="shared" si="24"/>
        <v>0.96188687250685145</v>
      </c>
    </row>
    <row r="211" spans="1:38" s="20" customFormat="1">
      <c r="A211" s="14" t="s">
        <v>47</v>
      </c>
      <c r="B211" s="14" t="s">
        <v>40</v>
      </c>
      <c r="C211" s="31">
        <v>38943</v>
      </c>
      <c r="D211" s="15">
        <v>2006</v>
      </c>
      <c r="E211" s="16">
        <v>0.44861111111111113</v>
      </c>
      <c r="F211" s="16">
        <v>0.4916666666666667</v>
      </c>
      <c r="G211" s="16">
        <v>4.3055555555555569E-2</v>
      </c>
      <c r="H211" s="21">
        <v>2</v>
      </c>
      <c r="I211" s="17">
        <v>1</v>
      </c>
      <c r="J211" s="17">
        <v>1</v>
      </c>
      <c r="K211" s="17">
        <v>1</v>
      </c>
      <c r="L211" s="14" t="s">
        <v>48</v>
      </c>
      <c r="M211" s="14" t="s">
        <v>49</v>
      </c>
      <c r="N211" s="17">
        <v>1</v>
      </c>
      <c r="O211" s="18">
        <f t="shared" si="26"/>
        <v>33</v>
      </c>
      <c r="P211" s="18">
        <v>10</v>
      </c>
      <c r="Q211" s="18">
        <f t="shared" si="27"/>
        <v>12.54</v>
      </c>
      <c r="R211" s="18">
        <v>3.8</v>
      </c>
      <c r="S211" s="22">
        <f t="shared" si="25"/>
        <v>33</v>
      </c>
      <c r="T211" s="22">
        <v>10</v>
      </c>
      <c r="U211" s="21" t="s">
        <v>43</v>
      </c>
      <c r="V211" s="21" t="s">
        <v>43</v>
      </c>
      <c r="W211" s="19">
        <v>27.848400000000002</v>
      </c>
      <c r="X211" s="19">
        <v>-115.16056</v>
      </c>
      <c r="Y211" s="18">
        <v>59</v>
      </c>
      <c r="Z211" s="17">
        <v>15</v>
      </c>
      <c r="AA211" s="21" t="s">
        <v>43</v>
      </c>
      <c r="AB211" s="14" t="s">
        <v>44</v>
      </c>
      <c r="AC211" s="21" t="s">
        <v>43</v>
      </c>
      <c r="AD211" s="23">
        <v>13</v>
      </c>
      <c r="AE211" s="23">
        <v>1</v>
      </c>
      <c r="AF211" s="21" t="s">
        <v>43</v>
      </c>
      <c r="AG211" s="14" t="s">
        <v>43</v>
      </c>
      <c r="AI211" s="70">
        <f t="shared" si="22"/>
        <v>10.373999999999999</v>
      </c>
      <c r="AJ211" s="71" t="s">
        <v>369</v>
      </c>
      <c r="AK211" s="72">
        <f t="shared" si="23"/>
        <v>0.96188687250685145</v>
      </c>
      <c r="AL211" s="73">
        <f t="shared" si="24"/>
        <v>0.96188687250685145</v>
      </c>
    </row>
    <row r="212" spans="1:38" s="20" customFormat="1">
      <c r="A212" s="14" t="s">
        <v>47</v>
      </c>
      <c r="B212" s="14" t="s">
        <v>40</v>
      </c>
      <c r="C212" s="31">
        <v>38943</v>
      </c>
      <c r="D212" s="15">
        <v>2006</v>
      </c>
      <c r="E212" s="16">
        <v>0.44861111111111113</v>
      </c>
      <c r="F212" s="16">
        <v>0.4916666666666667</v>
      </c>
      <c r="G212" s="16">
        <v>4.3055555555555569E-2</v>
      </c>
      <c r="H212" s="21">
        <v>2</v>
      </c>
      <c r="I212" s="17">
        <v>1</v>
      </c>
      <c r="J212" s="17">
        <v>1</v>
      </c>
      <c r="K212" s="17">
        <v>1</v>
      </c>
      <c r="L212" s="14" t="s">
        <v>48</v>
      </c>
      <c r="M212" s="14" t="s">
        <v>49</v>
      </c>
      <c r="N212" s="17">
        <v>1</v>
      </c>
      <c r="O212" s="18">
        <f t="shared" si="26"/>
        <v>33</v>
      </c>
      <c r="P212" s="18">
        <v>10</v>
      </c>
      <c r="Q212" s="18">
        <f t="shared" si="27"/>
        <v>12.54</v>
      </c>
      <c r="R212" s="18">
        <v>3.8</v>
      </c>
      <c r="S212" s="22">
        <f t="shared" si="25"/>
        <v>33</v>
      </c>
      <c r="T212" s="22">
        <v>10</v>
      </c>
      <c r="U212" s="21" t="s">
        <v>43</v>
      </c>
      <c r="V212" s="21" t="s">
        <v>43</v>
      </c>
      <c r="W212" s="19">
        <v>27.848400000000002</v>
      </c>
      <c r="X212" s="19">
        <v>-115.16056</v>
      </c>
      <c r="Y212" s="18">
        <v>59</v>
      </c>
      <c r="Z212" s="17">
        <v>15</v>
      </c>
      <c r="AA212" s="21" t="s">
        <v>43</v>
      </c>
      <c r="AB212" s="14" t="s">
        <v>44</v>
      </c>
      <c r="AC212" s="21" t="s">
        <v>43</v>
      </c>
      <c r="AD212" s="23">
        <v>14</v>
      </c>
      <c r="AE212" s="23">
        <v>1</v>
      </c>
      <c r="AF212" s="21" t="s">
        <v>43</v>
      </c>
      <c r="AG212" s="14" t="s">
        <v>43</v>
      </c>
      <c r="AI212" s="70">
        <f t="shared" si="22"/>
        <v>11.083</v>
      </c>
      <c r="AJ212" s="71" t="s">
        <v>369</v>
      </c>
      <c r="AK212" s="72">
        <f t="shared" si="23"/>
        <v>1.1117350137621949</v>
      </c>
      <c r="AL212" s="73">
        <f t="shared" si="24"/>
        <v>1.1117350137621949</v>
      </c>
    </row>
    <row r="213" spans="1:38" s="20" customFormat="1">
      <c r="A213" s="14" t="s">
        <v>47</v>
      </c>
      <c r="B213" s="14" t="s">
        <v>40</v>
      </c>
      <c r="C213" s="31">
        <v>38943</v>
      </c>
      <c r="D213" s="15">
        <v>2006</v>
      </c>
      <c r="E213" s="16">
        <v>0.44861111111111113</v>
      </c>
      <c r="F213" s="16">
        <v>0.4916666666666667</v>
      </c>
      <c r="G213" s="16">
        <v>4.3055555555555569E-2</v>
      </c>
      <c r="H213" s="21">
        <v>2</v>
      </c>
      <c r="I213" s="17">
        <v>1</v>
      </c>
      <c r="J213" s="17">
        <v>1</v>
      </c>
      <c r="K213" s="17">
        <v>1</v>
      </c>
      <c r="L213" s="14" t="s">
        <v>48</v>
      </c>
      <c r="M213" s="14" t="s">
        <v>49</v>
      </c>
      <c r="N213" s="17">
        <v>1</v>
      </c>
      <c r="O213" s="18">
        <f t="shared" si="26"/>
        <v>33</v>
      </c>
      <c r="P213" s="18">
        <v>10</v>
      </c>
      <c r="Q213" s="18">
        <f t="shared" si="27"/>
        <v>12.54</v>
      </c>
      <c r="R213" s="18">
        <v>3.8</v>
      </c>
      <c r="S213" s="22">
        <f t="shared" si="25"/>
        <v>33</v>
      </c>
      <c r="T213" s="22">
        <v>10</v>
      </c>
      <c r="U213" s="21" t="s">
        <v>43</v>
      </c>
      <c r="V213" s="21" t="s">
        <v>43</v>
      </c>
      <c r="W213" s="19">
        <v>27.848400000000002</v>
      </c>
      <c r="X213" s="19">
        <v>-115.16056</v>
      </c>
      <c r="Y213" s="18">
        <v>59</v>
      </c>
      <c r="Z213" s="17">
        <v>15</v>
      </c>
      <c r="AA213" s="21" t="s">
        <v>43</v>
      </c>
      <c r="AB213" s="14" t="s">
        <v>44</v>
      </c>
      <c r="AC213" s="21" t="s">
        <v>43</v>
      </c>
      <c r="AD213" s="23">
        <v>14</v>
      </c>
      <c r="AE213" s="23">
        <v>1</v>
      </c>
      <c r="AF213" s="21" t="s">
        <v>43</v>
      </c>
      <c r="AG213" s="14" t="s">
        <v>43</v>
      </c>
      <c r="AI213" s="70">
        <f t="shared" si="22"/>
        <v>11.083</v>
      </c>
      <c r="AJ213" s="71" t="s">
        <v>369</v>
      </c>
      <c r="AK213" s="72">
        <f t="shared" si="23"/>
        <v>1.1117350137621949</v>
      </c>
      <c r="AL213" s="73">
        <f t="shared" si="24"/>
        <v>1.1117350137621949</v>
      </c>
    </row>
    <row r="214" spans="1:38" s="20" customFormat="1">
      <c r="A214" s="14" t="s">
        <v>47</v>
      </c>
      <c r="B214" s="14" t="s">
        <v>40</v>
      </c>
      <c r="C214" s="31">
        <v>38943</v>
      </c>
      <c r="D214" s="15">
        <v>2006</v>
      </c>
      <c r="E214" s="16">
        <v>0.44861111111111113</v>
      </c>
      <c r="F214" s="16">
        <v>0.4916666666666667</v>
      </c>
      <c r="G214" s="16">
        <v>4.3055555555555569E-2</v>
      </c>
      <c r="H214" s="21">
        <v>2</v>
      </c>
      <c r="I214" s="17">
        <v>1</v>
      </c>
      <c r="J214" s="17">
        <v>1</v>
      </c>
      <c r="K214" s="17">
        <v>1</v>
      </c>
      <c r="L214" s="14" t="s">
        <v>48</v>
      </c>
      <c r="M214" s="14" t="s">
        <v>49</v>
      </c>
      <c r="N214" s="17">
        <v>1</v>
      </c>
      <c r="O214" s="18">
        <f t="shared" si="26"/>
        <v>33</v>
      </c>
      <c r="P214" s="18">
        <v>10</v>
      </c>
      <c r="Q214" s="18">
        <f t="shared" si="27"/>
        <v>12.54</v>
      </c>
      <c r="R214" s="18">
        <v>3.8</v>
      </c>
      <c r="S214" s="22">
        <f t="shared" si="25"/>
        <v>33</v>
      </c>
      <c r="T214" s="22">
        <v>10</v>
      </c>
      <c r="U214" s="21" t="s">
        <v>43</v>
      </c>
      <c r="V214" s="21" t="s">
        <v>43</v>
      </c>
      <c r="W214" s="19">
        <v>27.848400000000002</v>
      </c>
      <c r="X214" s="19">
        <v>-115.16056</v>
      </c>
      <c r="Y214" s="18">
        <v>59</v>
      </c>
      <c r="Z214" s="17">
        <v>15</v>
      </c>
      <c r="AA214" s="21" t="s">
        <v>43</v>
      </c>
      <c r="AB214" s="14" t="s">
        <v>44</v>
      </c>
      <c r="AC214" s="21" t="s">
        <v>43</v>
      </c>
      <c r="AD214" s="23">
        <v>14</v>
      </c>
      <c r="AE214" s="23">
        <v>1</v>
      </c>
      <c r="AF214" s="21" t="s">
        <v>43</v>
      </c>
      <c r="AG214" s="14" t="s">
        <v>43</v>
      </c>
      <c r="AI214" s="70">
        <f t="shared" si="22"/>
        <v>11.083</v>
      </c>
      <c r="AJ214" s="71" t="s">
        <v>369</v>
      </c>
      <c r="AK214" s="72">
        <f t="shared" si="23"/>
        <v>1.1117350137621949</v>
      </c>
      <c r="AL214" s="73">
        <f t="shared" si="24"/>
        <v>1.1117350137621949</v>
      </c>
    </row>
    <row r="215" spans="1:38" s="20" customFormat="1">
      <c r="A215" s="14" t="s">
        <v>47</v>
      </c>
      <c r="B215" s="14" t="s">
        <v>40</v>
      </c>
      <c r="C215" s="31">
        <v>38943</v>
      </c>
      <c r="D215" s="15">
        <v>2006</v>
      </c>
      <c r="E215" s="16">
        <v>0.44861111111111113</v>
      </c>
      <c r="F215" s="16">
        <v>0.4916666666666667</v>
      </c>
      <c r="G215" s="16">
        <v>4.3055555555555569E-2</v>
      </c>
      <c r="H215" s="21">
        <v>2</v>
      </c>
      <c r="I215" s="17">
        <v>1</v>
      </c>
      <c r="J215" s="17">
        <v>1</v>
      </c>
      <c r="K215" s="17">
        <v>1</v>
      </c>
      <c r="L215" s="14" t="s">
        <v>48</v>
      </c>
      <c r="M215" s="14" t="s">
        <v>49</v>
      </c>
      <c r="N215" s="17">
        <v>1</v>
      </c>
      <c r="O215" s="18">
        <f t="shared" si="26"/>
        <v>33</v>
      </c>
      <c r="P215" s="18">
        <v>10</v>
      </c>
      <c r="Q215" s="18">
        <f t="shared" si="27"/>
        <v>12.54</v>
      </c>
      <c r="R215" s="18">
        <v>3.8</v>
      </c>
      <c r="S215" s="22">
        <f t="shared" si="25"/>
        <v>33</v>
      </c>
      <c r="T215" s="22">
        <v>10</v>
      </c>
      <c r="U215" s="21" t="s">
        <v>43</v>
      </c>
      <c r="V215" s="21" t="s">
        <v>43</v>
      </c>
      <c r="W215" s="19">
        <v>27.848400000000002</v>
      </c>
      <c r="X215" s="19">
        <v>-115.16056</v>
      </c>
      <c r="Y215" s="18">
        <v>59</v>
      </c>
      <c r="Z215" s="17">
        <v>15</v>
      </c>
      <c r="AA215" s="21" t="s">
        <v>43</v>
      </c>
      <c r="AB215" s="14" t="s">
        <v>44</v>
      </c>
      <c r="AC215" s="21" t="s">
        <v>43</v>
      </c>
      <c r="AD215" s="23">
        <v>14</v>
      </c>
      <c r="AE215" s="23">
        <v>1</v>
      </c>
      <c r="AF215" s="21" t="s">
        <v>43</v>
      </c>
      <c r="AG215" s="14" t="s">
        <v>43</v>
      </c>
      <c r="AI215" s="70">
        <f t="shared" si="22"/>
        <v>11.083</v>
      </c>
      <c r="AJ215" s="71" t="s">
        <v>369</v>
      </c>
      <c r="AK215" s="72">
        <f t="shared" si="23"/>
        <v>1.1117350137621949</v>
      </c>
      <c r="AL215" s="73">
        <f t="shared" si="24"/>
        <v>1.1117350137621949</v>
      </c>
    </row>
    <row r="216" spans="1:38" s="20" customFormat="1">
      <c r="A216" s="14" t="s">
        <v>47</v>
      </c>
      <c r="B216" s="14" t="s">
        <v>40</v>
      </c>
      <c r="C216" s="31">
        <v>38943</v>
      </c>
      <c r="D216" s="15">
        <v>2006</v>
      </c>
      <c r="E216" s="16">
        <v>0.44861111111111113</v>
      </c>
      <c r="F216" s="16">
        <v>0.4916666666666667</v>
      </c>
      <c r="G216" s="16">
        <v>4.3055555555555569E-2</v>
      </c>
      <c r="H216" s="21">
        <v>2</v>
      </c>
      <c r="I216" s="17">
        <v>1</v>
      </c>
      <c r="J216" s="17">
        <v>1</v>
      </c>
      <c r="K216" s="17">
        <v>1</v>
      </c>
      <c r="L216" s="14" t="s">
        <v>48</v>
      </c>
      <c r="M216" s="14" t="s">
        <v>49</v>
      </c>
      <c r="N216" s="17">
        <v>1</v>
      </c>
      <c r="O216" s="18">
        <f t="shared" si="26"/>
        <v>33</v>
      </c>
      <c r="P216" s="18">
        <v>10</v>
      </c>
      <c r="Q216" s="18">
        <f t="shared" si="27"/>
        <v>12.54</v>
      </c>
      <c r="R216" s="18">
        <v>3.8</v>
      </c>
      <c r="S216" s="22">
        <f t="shared" si="25"/>
        <v>33</v>
      </c>
      <c r="T216" s="22">
        <v>10</v>
      </c>
      <c r="U216" s="21" t="s">
        <v>43</v>
      </c>
      <c r="V216" s="21" t="s">
        <v>43</v>
      </c>
      <c r="W216" s="19">
        <v>27.848400000000002</v>
      </c>
      <c r="X216" s="19">
        <v>-115.16056</v>
      </c>
      <c r="Y216" s="18">
        <v>59</v>
      </c>
      <c r="Z216" s="17">
        <v>15</v>
      </c>
      <c r="AA216" s="21" t="s">
        <v>43</v>
      </c>
      <c r="AB216" s="14" t="s">
        <v>44</v>
      </c>
      <c r="AC216" s="21" t="s">
        <v>43</v>
      </c>
      <c r="AD216" s="23">
        <v>14</v>
      </c>
      <c r="AE216" s="23">
        <v>1</v>
      </c>
      <c r="AF216" s="21" t="s">
        <v>43</v>
      </c>
      <c r="AG216" s="14" t="s">
        <v>43</v>
      </c>
      <c r="AI216" s="70">
        <f t="shared" si="22"/>
        <v>11.083</v>
      </c>
      <c r="AJ216" s="71" t="s">
        <v>369</v>
      </c>
      <c r="AK216" s="72">
        <f t="shared" si="23"/>
        <v>1.1117350137621949</v>
      </c>
      <c r="AL216" s="73">
        <f t="shared" si="24"/>
        <v>1.1117350137621949</v>
      </c>
    </row>
    <row r="217" spans="1:38" s="20" customFormat="1">
      <c r="A217" s="14" t="s">
        <v>47</v>
      </c>
      <c r="B217" s="14" t="s">
        <v>40</v>
      </c>
      <c r="C217" s="31">
        <v>38943</v>
      </c>
      <c r="D217" s="15">
        <v>2006</v>
      </c>
      <c r="E217" s="16">
        <v>0.44861111111111113</v>
      </c>
      <c r="F217" s="16">
        <v>0.4916666666666667</v>
      </c>
      <c r="G217" s="16">
        <v>4.3055555555555569E-2</v>
      </c>
      <c r="H217" s="21">
        <v>2</v>
      </c>
      <c r="I217" s="17">
        <v>1</v>
      </c>
      <c r="J217" s="17">
        <v>1</v>
      </c>
      <c r="K217" s="17">
        <v>1</v>
      </c>
      <c r="L217" s="14" t="s">
        <v>48</v>
      </c>
      <c r="M217" s="14" t="s">
        <v>49</v>
      </c>
      <c r="N217" s="17">
        <v>1</v>
      </c>
      <c r="O217" s="18">
        <f t="shared" si="26"/>
        <v>33</v>
      </c>
      <c r="P217" s="18">
        <v>10</v>
      </c>
      <c r="Q217" s="18">
        <f t="shared" si="27"/>
        <v>12.54</v>
      </c>
      <c r="R217" s="18">
        <v>3.8</v>
      </c>
      <c r="S217" s="22">
        <f t="shared" si="25"/>
        <v>33</v>
      </c>
      <c r="T217" s="22">
        <v>10</v>
      </c>
      <c r="U217" s="21" t="s">
        <v>43</v>
      </c>
      <c r="V217" s="21" t="s">
        <v>43</v>
      </c>
      <c r="W217" s="19">
        <v>27.848400000000002</v>
      </c>
      <c r="X217" s="19">
        <v>-115.16056</v>
      </c>
      <c r="Y217" s="18">
        <v>59</v>
      </c>
      <c r="Z217" s="17">
        <v>15</v>
      </c>
      <c r="AA217" s="21" t="s">
        <v>43</v>
      </c>
      <c r="AB217" s="14" t="s">
        <v>44</v>
      </c>
      <c r="AC217" s="21" t="s">
        <v>43</v>
      </c>
      <c r="AD217" s="23">
        <v>14</v>
      </c>
      <c r="AE217" s="23">
        <v>1</v>
      </c>
      <c r="AF217" s="21" t="s">
        <v>43</v>
      </c>
      <c r="AG217" s="14" t="s">
        <v>43</v>
      </c>
      <c r="AI217" s="70">
        <f t="shared" si="22"/>
        <v>11.083</v>
      </c>
      <c r="AJ217" s="71" t="s">
        <v>369</v>
      </c>
      <c r="AK217" s="72">
        <f t="shared" si="23"/>
        <v>1.1117350137621949</v>
      </c>
      <c r="AL217" s="73">
        <f t="shared" si="24"/>
        <v>1.1117350137621949</v>
      </c>
    </row>
    <row r="218" spans="1:38" s="20" customFormat="1">
      <c r="A218" s="14" t="s">
        <v>47</v>
      </c>
      <c r="B218" s="14" t="s">
        <v>40</v>
      </c>
      <c r="C218" s="31">
        <v>38943</v>
      </c>
      <c r="D218" s="15">
        <v>2006</v>
      </c>
      <c r="E218" s="16">
        <v>0.44861111111111113</v>
      </c>
      <c r="F218" s="16">
        <v>0.4916666666666667</v>
      </c>
      <c r="G218" s="16">
        <v>4.3055555555555569E-2</v>
      </c>
      <c r="H218" s="21">
        <v>2</v>
      </c>
      <c r="I218" s="17">
        <v>1</v>
      </c>
      <c r="J218" s="17">
        <v>1</v>
      </c>
      <c r="K218" s="17">
        <v>1</v>
      </c>
      <c r="L218" s="14" t="s">
        <v>48</v>
      </c>
      <c r="M218" s="14" t="s">
        <v>49</v>
      </c>
      <c r="N218" s="17">
        <v>1</v>
      </c>
      <c r="O218" s="18">
        <f t="shared" si="26"/>
        <v>33</v>
      </c>
      <c r="P218" s="18">
        <v>10</v>
      </c>
      <c r="Q218" s="18">
        <f t="shared" si="27"/>
        <v>12.54</v>
      </c>
      <c r="R218" s="18">
        <v>3.8</v>
      </c>
      <c r="S218" s="22">
        <f t="shared" si="25"/>
        <v>33</v>
      </c>
      <c r="T218" s="22">
        <v>10</v>
      </c>
      <c r="U218" s="21" t="s">
        <v>43</v>
      </c>
      <c r="V218" s="21" t="s">
        <v>43</v>
      </c>
      <c r="W218" s="19">
        <v>27.848400000000002</v>
      </c>
      <c r="X218" s="19">
        <v>-115.16056</v>
      </c>
      <c r="Y218" s="18">
        <v>59</v>
      </c>
      <c r="Z218" s="17">
        <v>15</v>
      </c>
      <c r="AA218" s="21" t="s">
        <v>43</v>
      </c>
      <c r="AB218" s="14" t="s">
        <v>44</v>
      </c>
      <c r="AC218" s="21" t="s">
        <v>43</v>
      </c>
      <c r="AD218" s="23">
        <v>14</v>
      </c>
      <c r="AE218" s="23">
        <v>1</v>
      </c>
      <c r="AF218" s="21" t="s">
        <v>43</v>
      </c>
      <c r="AG218" s="14" t="s">
        <v>43</v>
      </c>
      <c r="AI218" s="70">
        <f t="shared" si="22"/>
        <v>11.083</v>
      </c>
      <c r="AJ218" s="71" t="s">
        <v>369</v>
      </c>
      <c r="AK218" s="72">
        <f t="shared" si="23"/>
        <v>1.1117350137621949</v>
      </c>
      <c r="AL218" s="73">
        <f t="shared" si="24"/>
        <v>1.1117350137621949</v>
      </c>
    </row>
    <row r="219" spans="1:38" s="20" customFormat="1">
      <c r="A219" s="14" t="s">
        <v>47</v>
      </c>
      <c r="B219" s="14" t="s">
        <v>40</v>
      </c>
      <c r="C219" s="31">
        <v>38943</v>
      </c>
      <c r="D219" s="15">
        <v>2006</v>
      </c>
      <c r="E219" s="16">
        <v>0.44861111111111113</v>
      </c>
      <c r="F219" s="16">
        <v>0.4916666666666667</v>
      </c>
      <c r="G219" s="16">
        <v>4.3055555555555569E-2</v>
      </c>
      <c r="H219" s="21">
        <v>2</v>
      </c>
      <c r="I219" s="17">
        <v>1</v>
      </c>
      <c r="J219" s="17">
        <v>1</v>
      </c>
      <c r="K219" s="17">
        <v>1</v>
      </c>
      <c r="L219" s="14" t="s">
        <v>48</v>
      </c>
      <c r="M219" s="14" t="s">
        <v>49</v>
      </c>
      <c r="N219" s="17">
        <v>1</v>
      </c>
      <c r="O219" s="18">
        <f t="shared" si="26"/>
        <v>33</v>
      </c>
      <c r="P219" s="18">
        <v>10</v>
      </c>
      <c r="Q219" s="18">
        <f t="shared" si="27"/>
        <v>12.54</v>
      </c>
      <c r="R219" s="18">
        <v>3.8</v>
      </c>
      <c r="S219" s="22">
        <f t="shared" si="25"/>
        <v>33</v>
      </c>
      <c r="T219" s="22">
        <v>10</v>
      </c>
      <c r="U219" s="21" t="s">
        <v>43</v>
      </c>
      <c r="V219" s="21" t="s">
        <v>43</v>
      </c>
      <c r="W219" s="19">
        <v>27.848400000000002</v>
      </c>
      <c r="X219" s="19">
        <v>-115.16056</v>
      </c>
      <c r="Y219" s="18">
        <v>59</v>
      </c>
      <c r="Z219" s="17">
        <v>15</v>
      </c>
      <c r="AA219" s="21" t="s">
        <v>43</v>
      </c>
      <c r="AB219" s="14" t="s">
        <v>44</v>
      </c>
      <c r="AC219" s="21" t="s">
        <v>43</v>
      </c>
      <c r="AD219" s="23">
        <v>14</v>
      </c>
      <c r="AE219" s="23">
        <v>1</v>
      </c>
      <c r="AF219" s="21" t="s">
        <v>43</v>
      </c>
      <c r="AG219" s="14" t="s">
        <v>43</v>
      </c>
      <c r="AI219" s="70">
        <f t="shared" si="22"/>
        <v>11.083</v>
      </c>
      <c r="AJ219" s="71" t="s">
        <v>369</v>
      </c>
      <c r="AK219" s="72">
        <f t="shared" si="23"/>
        <v>1.1117350137621949</v>
      </c>
      <c r="AL219" s="73">
        <f t="shared" si="24"/>
        <v>1.1117350137621949</v>
      </c>
    </row>
    <row r="220" spans="1:38" s="20" customFormat="1">
      <c r="A220" s="14" t="s">
        <v>47</v>
      </c>
      <c r="B220" s="14" t="s">
        <v>40</v>
      </c>
      <c r="C220" s="31">
        <v>38943</v>
      </c>
      <c r="D220" s="15">
        <v>2006</v>
      </c>
      <c r="E220" s="16">
        <v>0.44861111111111113</v>
      </c>
      <c r="F220" s="16">
        <v>0.4916666666666667</v>
      </c>
      <c r="G220" s="16">
        <v>4.3055555555555569E-2</v>
      </c>
      <c r="H220" s="21">
        <v>2</v>
      </c>
      <c r="I220" s="17">
        <v>1</v>
      </c>
      <c r="J220" s="17">
        <v>1</v>
      </c>
      <c r="K220" s="17">
        <v>1</v>
      </c>
      <c r="L220" s="14" t="s">
        <v>48</v>
      </c>
      <c r="M220" s="14" t="s">
        <v>49</v>
      </c>
      <c r="N220" s="17">
        <v>1</v>
      </c>
      <c r="O220" s="18">
        <f t="shared" si="26"/>
        <v>33</v>
      </c>
      <c r="P220" s="18">
        <v>10</v>
      </c>
      <c r="Q220" s="18">
        <f t="shared" si="27"/>
        <v>12.54</v>
      </c>
      <c r="R220" s="18">
        <v>3.8</v>
      </c>
      <c r="S220" s="22">
        <f t="shared" si="25"/>
        <v>33</v>
      </c>
      <c r="T220" s="22">
        <v>10</v>
      </c>
      <c r="U220" s="21" t="s">
        <v>43</v>
      </c>
      <c r="V220" s="21" t="s">
        <v>43</v>
      </c>
      <c r="W220" s="19">
        <v>27.848400000000002</v>
      </c>
      <c r="X220" s="19">
        <v>-115.16056</v>
      </c>
      <c r="Y220" s="18">
        <v>59</v>
      </c>
      <c r="Z220" s="17">
        <v>15</v>
      </c>
      <c r="AA220" s="21" t="s">
        <v>43</v>
      </c>
      <c r="AB220" s="14" t="s">
        <v>44</v>
      </c>
      <c r="AC220" s="21" t="s">
        <v>43</v>
      </c>
      <c r="AD220" s="23">
        <v>15</v>
      </c>
      <c r="AE220" s="23">
        <v>1</v>
      </c>
      <c r="AF220" s="21" t="s">
        <v>43</v>
      </c>
      <c r="AG220" s="14" t="s">
        <v>43</v>
      </c>
      <c r="AI220" s="70">
        <f t="shared" si="22"/>
        <v>11.792</v>
      </c>
      <c r="AJ220" s="71" t="s">
        <v>369</v>
      </c>
      <c r="AK220" s="72">
        <f t="shared" si="23"/>
        <v>1.2734394051640829</v>
      </c>
      <c r="AL220" s="73">
        <f t="shared" si="24"/>
        <v>1.2734394051640829</v>
      </c>
    </row>
    <row r="221" spans="1:38" s="20" customFormat="1">
      <c r="A221" s="14" t="s">
        <v>47</v>
      </c>
      <c r="B221" s="14" t="s">
        <v>40</v>
      </c>
      <c r="C221" s="31">
        <v>38943</v>
      </c>
      <c r="D221" s="15">
        <v>2006</v>
      </c>
      <c r="E221" s="16">
        <v>0.44861111111111113</v>
      </c>
      <c r="F221" s="16">
        <v>0.4916666666666667</v>
      </c>
      <c r="G221" s="16">
        <v>4.3055555555555569E-2</v>
      </c>
      <c r="H221" s="21">
        <v>2</v>
      </c>
      <c r="I221" s="17">
        <v>1</v>
      </c>
      <c r="J221" s="17">
        <v>1</v>
      </c>
      <c r="K221" s="17">
        <v>1</v>
      </c>
      <c r="L221" s="14" t="s">
        <v>48</v>
      </c>
      <c r="M221" s="14" t="s">
        <v>49</v>
      </c>
      <c r="N221" s="17">
        <v>1</v>
      </c>
      <c r="O221" s="18">
        <f t="shared" si="26"/>
        <v>33</v>
      </c>
      <c r="P221" s="18">
        <v>10</v>
      </c>
      <c r="Q221" s="18">
        <f t="shared" si="27"/>
        <v>12.54</v>
      </c>
      <c r="R221" s="18">
        <v>3.8</v>
      </c>
      <c r="S221" s="22">
        <f t="shared" si="25"/>
        <v>33</v>
      </c>
      <c r="T221" s="22">
        <v>10</v>
      </c>
      <c r="U221" s="21" t="s">
        <v>43</v>
      </c>
      <c r="V221" s="21" t="s">
        <v>43</v>
      </c>
      <c r="W221" s="19">
        <v>27.848400000000002</v>
      </c>
      <c r="X221" s="19">
        <v>-115.16056</v>
      </c>
      <c r="Y221" s="18">
        <v>59</v>
      </c>
      <c r="Z221" s="17">
        <v>15</v>
      </c>
      <c r="AA221" s="21" t="s">
        <v>43</v>
      </c>
      <c r="AB221" s="14" t="s">
        <v>44</v>
      </c>
      <c r="AC221" s="21" t="s">
        <v>43</v>
      </c>
      <c r="AD221" s="23">
        <v>15</v>
      </c>
      <c r="AE221" s="23">
        <v>1</v>
      </c>
      <c r="AF221" s="21" t="s">
        <v>43</v>
      </c>
      <c r="AG221" s="14" t="s">
        <v>43</v>
      </c>
      <c r="AI221" s="70">
        <f t="shared" si="22"/>
        <v>11.792</v>
      </c>
      <c r="AJ221" s="71" t="s">
        <v>369</v>
      </c>
      <c r="AK221" s="72">
        <f t="shared" si="23"/>
        <v>1.2734394051640829</v>
      </c>
      <c r="AL221" s="73">
        <f t="shared" si="24"/>
        <v>1.2734394051640829</v>
      </c>
    </row>
    <row r="222" spans="1:38" s="20" customFormat="1">
      <c r="A222" s="14" t="s">
        <v>47</v>
      </c>
      <c r="B222" s="14" t="s">
        <v>40</v>
      </c>
      <c r="C222" s="31">
        <v>38943</v>
      </c>
      <c r="D222" s="15">
        <v>2006</v>
      </c>
      <c r="E222" s="16">
        <v>0.44861111111111113</v>
      </c>
      <c r="F222" s="16">
        <v>0.4916666666666667</v>
      </c>
      <c r="G222" s="16">
        <v>4.3055555555555569E-2</v>
      </c>
      <c r="H222" s="21">
        <v>2</v>
      </c>
      <c r="I222" s="17">
        <v>1</v>
      </c>
      <c r="J222" s="17">
        <v>1</v>
      </c>
      <c r="K222" s="17">
        <v>1</v>
      </c>
      <c r="L222" s="14" t="s">
        <v>48</v>
      </c>
      <c r="M222" s="14" t="s">
        <v>49</v>
      </c>
      <c r="N222" s="17">
        <v>1</v>
      </c>
      <c r="O222" s="18">
        <f t="shared" si="26"/>
        <v>33</v>
      </c>
      <c r="P222" s="18">
        <v>10</v>
      </c>
      <c r="Q222" s="18">
        <f t="shared" si="27"/>
        <v>12.54</v>
      </c>
      <c r="R222" s="18">
        <v>3.8</v>
      </c>
      <c r="S222" s="22">
        <f t="shared" si="25"/>
        <v>33</v>
      </c>
      <c r="T222" s="22">
        <v>10</v>
      </c>
      <c r="U222" s="21" t="s">
        <v>43</v>
      </c>
      <c r="V222" s="21" t="s">
        <v>43</v>
      </c>
      <c r="W222" s="19">
        <v>27.848400000000002</v>
      </c>
      <c r="X222" s="19">
        <v>-115.16056</v>
      </c>
      <c r="Y222" s="18">
        <v>59</v>
      </c>
      <c r="Z222" s="17">
        <v>15</v>
      </c>
      <c r="AA222" s="21" t="s">
        <v>43</v>
      </c>
      <c r="AB222" s="14" t="s">
        <v>44</v>
      </c>
      <c r="AC222" s="21" t="s">
        <v>43</v>
      </c>
      <c r="AD222" s="23">
        <v>15</v>
      </c>
      <c r="AE222" s="23">
        <v>1</v>
      </c>
      <c r="AF222" s="21" t="s">
        <v>43</v>
      </c>
      <c r="AG222" s="14" t="s">
        <v>43</v>
      </c>
      <c r="AI222" s="70">
        <f t="shared" si="22"/>
        <v>11.792</v>
      </c>
      <c r="AJ222" s="71" t="s">
        <v>369</v>
      </c>
      <c r="AK222" s="72">
        <f t="shared" si="23"/>
        <v>1.2734394051640829</v>
      </c>
      <c r="AL222" s="73">
        <f t="shared" si="24"/>
        <v>1.2734394051640829</v>
      </c>
    </row>
    <row r="223" spans="1:38" s="20" customFormat="1">
      <c r="A223" s="14" t="s">
        <v>47</v>
      </c>
      <c r="B223" s="14" t="s">
        <v>40</v>
      </c>
      <c r="C223" s="31">
        <v>38943</v>
      </c>
      <c r="D223" s="15">
        <v>2006</v>
      </c>
      <c r="E223" s="16">
        <v>0.44861111111111113</v>
      </c>
      <c r="F223" s="16">
        <v>0.4916666666666667</v>
      </c>
      <c r="G223" s="16">
        <v>4.3055555555555569E-2</v>
      </c>
      <c r="H223" s="21">
        <v>2</v>
      </c>
      <c r="I223" s="17">
        <v>1</v>
      </c>
      <c r="J223" s="17">
        <v>1</v>
      </c>
      <c r="K223" s="17">
        <v>1</v>
      </c>
      <c r="L223" s="14" t="s">
        <v>48</v>
      </c>
      <c r="M223" s="14" t="s">
        <v>49</v>
      </c>
      <c r="N223" s="17">
        <v>1</v>
      </c>
      <c r="O223" s="18">
        <f t="shared" si="26"/>
        <v>33</v>
      </c>
      <c r="P223" s="18">
        <v>10</v>
      </c>
      <c r="Q223" s="18">
        <f t="shared" si="27"/>
        <v>12.54</v>
      </c>
      <c r="R223" s="18">
        <v>3.8</v>
      </c>
      <c r="S223" s="22">
        <f t="shared" si="25"/>
        <v>33</v>
      </c>
      <c r="T223" s="22">
        <v>10</v>
      </c>
      <c r="U223" s="21" t="s">
        <v>43</v>
      </c>
      <c r="V223" s="21" t="s">
        <v>43</v>
      </c>
      <c r="W223" s="19">
        <v>27.848400000000002</v>
      </c>
      <c r="X223" s="19">
        <v>-115.16056</v>
      </c>
      <c r="Y223" s="18">
        <v>59</v>
      </c>
      <c r="Z223" s="17">
        <v>15</v>
      </c>
      <c r="AA223" s="21" t="s">
        <v>43</v>
      </c>
      <c r="AB223" s="14" t="s">
        <v>44</v>
      </c>
      <c r="AC223" s="21" t="s">
        <v>43</v>
      </c>
      <c r="AD223" s="23">
        <v>15</v>
      </c>
      <c r="AE223" s="23">
        <v>1</v>
      </c>
      <c r="AF223" s="21" t="s">
        <v>43</v>
      </c>
      <c r="AG223" s="14" t="s">
        <v>43</v>
      </c>
      <c r="AI223" s="70">
        <f t="shared" si="22"/>
        <v>11.792</v>
      </c>
      <c r="AJ223" s="71" t="s">
        <v>369</v>
      </c>
      <c r="AK223" s="72">
        <f t="shared" si="23"/>
        <v>1.2734394051640829</v>
      </c>
      <c r="AL223" s="73">
        <f t="shared" si="24"/>
        <v>1.2734394051640829</v>
      </c>
    </row>
    <row r="224" spans="1:38" s="20" customFormat="1">
      <c r="A224" s="14" t="s">
        <v>47</v>
      </c>
      <c r="B224" s="14" t="s">
        <v>40</v>
      </c>
      <c r="C224" s="31">
        <v>38943</v>
      </c>
      <c r="D224" s="15">
        <v>2006</v>
      </c>
      <c r="E224" s="16">
        <v>0.44861111111111113</v>
      </c>
      <c r="F224" s="16">
        <v>0.4916666666666667</v>
      </c>
      <c r="G224" s="16">
        <v>4.3055555555555569E-2</v>
      </c>
      <c r="H224" s="21">
        <v>2</v>
      </c>
      <c r="I224" s="17">
        <v>1</v>
      </c>
      <c r="J224" s="17">
        <v>1</v>
      </c>
      <c r="K224" s="17">
        <v>1</v>
      </c>
      <c r="L224" s="14" t="s">
        <v>48</v>
      </c>
      <c r="M224" s="14" t="s">
        <v>49</v>
      </c>
      <c r="N224" s="17">
        <v>1</v>
      </c>
      <c r="O224" s="18">
        <f t="shared" si="26"/>
        <v>33</v>
      </c>
      <c r="P224" s="18">
        <v>10</v>
      </c>
      <c r="Q224" s="18">
        <f t="shared" si="27"/>
        <v>12.54</v>
      </c>
      <c r="R224" s="18">
        <v>3.8</v>
      </c>
      <c r="S224" s="22">
        <f t="shared" si="25"/>
        <v>33</v>
      </c>
      <c r="T224" s="22">
        <v>10</v>
      </c>
      <c r="U224" s="21" t="s">
        <v>43</v>
      </c>
      <c r="V224" s="21" t="s">
        <v>43</v>
      </c>
      <c r="W224" s="19">
        <v>27.848400000000002</v>
      </c>
      <c r="X224" s="19">
        <v>-115.16056</v>
      </c>
      <c r="Y224" s="18">
        <v>59</v>
      </c>
      <c r="Z224" s="17">
        <v>15</v>
      </c>
      <c r="AA224" s="21" t="s">
        <v>43</v>
      </c>
      <c r="AB224" s="14" t="s">
        <v>44</v>
      </c>
      <c r="AC224" s="21" t="s">
        <v>43</v>
      </c>
      <c r="AD224" s="23">
        <v>15</v>
      </c>
      <c r="AE224" s="23">
        <v>1</v>
      </c>
      <c r="AF224" s="21" t="s">
        <v>43</v>
      </c>
      <c r="AG224" s="14" t="s">
        <v>43</v>
      </c>
      <c r="AI224" s="70">
        <f t="shared" si="22"/>
        <v>11.792</v>
      </c>
      <c r="AJ224" s="71" t="s">
        <v>369</v>
      </c>
      <c r="AK224" s="72">
        <f t="shared" si="23"/>
        <v>1.2734394051640829</v>
      </c>
      <c r="AL224" s="73">
        <f t="shared" si="24"/>
        <v>1.2734394051640829</v>
      </c>
    </row>
    <row r="225" spans="1:38" s="20" customFormat="1">
      <c r="A225" s="14" t="s">
        <v>47</v>
      </c>
      <c r="B225" s="14" t="s">
        <v>40</v>
      </c>
      <c r="C225" s="31">
        <v>38943</v>
      </c>
      <c r="D225" s="15">
        <v>2006</v>
      </c>
      <c r="E225" s="16">
        <v>0.44861111111111113</v>
      </c>
      <c r="F225" s="16">
        <v>0.4916666666666667</v>
      </c>
      <c r="G225" s="16">
        <v>4.3055555555555569E-2</v>
      </c>
      <c r="H225" s="21">
        <v>2</v>
      </c>
      <c r="I225" s="17">
        <v>1</v>
      </c>
      <c r="J225" s="17">
        <v>1</v>
      </c>
      <c r="K225" s="17">
        <v>1</v>
      </c>
      <c r="L225" s="14" t="s">
        <v>48</v>
      </c>
      <c r="M225" s="14" t="s">
        <v>49</v>
      </c>
      <c r="N225" s="17">
        <v>1</v>
      </c>
      <c r="O225" s="18">
        <f t="shared" si="26"/>
        <v>33</v>
      </c>
      <c r="P225" s="18">
        <v>10</v>
      </c>
      <c r="Q225" s="18">
        <f t="shared" si="27"/>
        <v>12.54</v>
      </c>
      <c r="R225" s="18">
        <v>3.8</v>
      </c>
      <c r="S225" s="22">
        <f t="shared" si="25"/>
        <v>33</v>
      </c>
      <c r="T225" s="22">
        <v>10</v>
      </c>
      <c r="U225" s="21" t="s">
        <v>43</v>
      </c>
      <c r="V225" s="21" t="s">
        <v>43</v>
      </c>
      <c r="W225" s="19">
        <v>27.848400000000002</v>
      </c>
      <c r="X225" s="19">
        <v>-115.16056</v>
      </c>
      <c r="Y225" s="18">
        <v>59</v>
      </c>
      <c r="Z225" s="17">
        <v>15</v>
      </c>
      <c r="AA225" s="21" t="s">
        <v>43</v>
      </c>
      <c r="AB225" s="14" t="s">
        <v>44</v>
      </c>
      <c r="AC225" s="21" t="s">
        <v>43</v>
      </c>
      <c r="AD225" s="23">
        <v>15</v>
      </c>
      <c r="AE225" s="23">
        <v>1</v>
      </c>
      <c r="AF225" s="21" t="s">
        <v>43</v>
      </c>
      <c r="AG225" s="14" t="s">
        <v>43</v>
      </c>
      <c r="AI225" s="70">
        <f t="shared" si="22"/>
        <v>11.792</v>
      </c>
      <c r="AJ225" s="71" t="s">
        <v>369</v>
      </c>
      <c r="AK225" s="72">
        <f t="shared" si="23"/>
        <v>1.2734394051640829</v>
      </c>
      <c r="AL225" s="73">
        <f t="shared" si="24"/>
        <v>1.2734394051640829</v>
      </c>
    </row>
    <row r="226" spans="1:38" s="20" customFormat="1">
      <c r="A226" s="14" t="s">
        <v>47</v>
      </c>
      <c r="B226" s="14" t="s">
        <v>40</v>
      </c>
      <c r="C226" s="31">
        <v>38943</v>
      </c>
      <c r="D226" s="15">
        <v>2006</v>
      </c>
      <c r="E226" s="16">
        <v>0.44861111111111113</v>
      </c>
      <c r="F226" s="16">
        <v>0.4916666666666667</v>
      </c>
      <c r="G226" s="16">
        <v>4.3055555555555569E-2</v>
      </c>
      <c r="H226" s="21">
        <v>2</v>
      </c>
      <c r="I226" s="17">
        <v>1</v>
      </c>
      <c r="J226" s="17">
        <v>1</v>
      </c>
      <c r="K226" s="17">
        <v>1</v>
      </c>
      <c r="L226" s="14" t="s">
        <v>48</v>
      </c>
      <c r="M226" s="14" t="s">
        <v>49</v>
      </c>
      <c r="N226" s="17">
        <v>1</v>
      </c>
      <c r="O226" s="18">
        <f t="shared" si="26"/>
        <v>33</v>
      </c>
      <c r="P226" s="18">
        <v>10</v>
      </c>
      <c r="Q226" s="18">
        <f t="shared" si="27"/>
        <v>12.54</v>
      </c>
      <c r="R226" s="18">
        <v>3.8</v>
      </c>
      <c r="S226" s="22">
        <f t="shared" si="25"/>
        <v>33</v>
      </c>
      <c r="T226" s="22">
        <v>10</v>
      </c>
      <c r="U226" s="21" t="s">
        <v>43</v>
      </c>
      <c r="V226" s="21" t="s">
        <v>43</v>
      </c>
      <c r="W226" s="19">
        <v>27.848400000000002</v>
      </c>
      <c r="X226" s="19">
        <v>-115.16056</v>
      </c>
      <c r="Y226" s="18">
        <v>59</v>
      </c>
      <c r="Z226" s="17">
        <v>15</v>
      </c>
      <c r="AA226" s="21" t="s">
        <v>43</v>
      </c>
      <c r="AB226" s="14" t="s">
        <v>44</v>
      </c>
      <c r="AC226" s="21" t="s">
        <v>43</v>
      </c>
      <c r="AD226" s="23">
        <v>15</v>
      </c>
      <c r="AE226" s="23">
        <v>1</v>
      </c>
      <c r="AF226" s="21" t="s">
        <v>43</v>
      </c>
      <c r="AG226" s="14" t="s">
        <v>43</v>
      </c>
      <c r="AI226" s="70">
        <f t="shared" si="22"/>
        <v>11.792</v>
      </c>
      <c r="AJ226" s="71" t="s">
        <v>369</v>
      </c>
      <c r="AK226" s="72">
        <f t="shared" si="23"/>
        <v>1.2734394051640829</v>
      </c>
      <c r="AL226" s="73">
        <f t="shared" si="24"/>
        <v>1.2734394051640829</v>
      </c>
    </row>
    <row r="227" spans="1:38" s="20" customFormat="1">
      <c r="A227" s="14" t="s">
        <v>47</v>
      </c>
      <c r="B227" s="14" t="s">
        <v>40</v>
      </c>
      <c r="C227" s="31">
        <v>38943</v>
      </c>
      <c r="D227" s="15">
        <v>2006</v>
      </c>
      <c r="E227" s="16">
        <v>0.44861111111111113</v>
      </c>
      <c r="F227" s="16">
        <v>0.4916666666666667</v>
      </c>
      <c r="G227" s="16">
        <v>4.3055555555555569E-2</v>
      </c>
      <c r="H227" s="21">
        <v>2</v>
      </c>
      <c r="I227" s="17">
        <v>1</v>
      </c>
      <c r="J227" s="17">
        <v>1</v>
      </c>
      <c r="K227" s="17">
        <v>1</v>
      </c>
      <c r="L227" s="14" t="s">
        <v>48</v>
      </c>
      <c r="M227" s="14" t="s">
        <v>49</v>
      </c>
      <c r="N227" s="17">
        <v>1</v>
      </c>
      <c r="O227" s="18">
        <f t="shared" si="26"/>
        <v>33</v>
      </c>
      <c r="P227" s="18">
        <v>10</v>
      </c>
      <c r="Q227" s="18">
        <f t="shared" si="27"/>
        <v>12.54</v>
      </c>
      <c r="R227" s="18">
        <v>3.8</v>
      </c>
      <c r="S227" s="22">
        <f t="shared" si="25"/>
        <v>33</v>
      </c>
      <c r="T227" s="22">
        <v>10</v>
      </c>
      <c r="U227" s="21" t="s">
        <v>43</v>
      </c>
      <c r="V227" s="21" t="s">
        <v>43</v>
      </c>
      <c r="W227" s="19">
        <v>27.848400000000002</v>
      </c>
      <c r="X227" s="19">
        <v>-115.16056</v>
      </c>
      <c r="Y227" s="18">
        <v>59</v>
      </c>
      <c r="Z227" s="17">
        <v>15</v>
      </c>
      <c r="AA227" s="21" t="s">
        <v>43</v>
      </c>
      <c r="AB227" s="14" t="s">
        <v>44</v>
      </c>
      <c r="AC227" s="21" t="s">
        <v>43</v>
      </c>
      <c r="AD227" s="23">
        <v>15</v>
      </c>
      <c r="AE227" s="23">
        <v>1</v>
      </c>
      <c r="AF227" s="21" t="s">
        <v>43</v>
      </c>
      <c r="AG227" s="14" t="s">
        <v>43</v>
      </c>
      <c r="AI227" s="70">
        <f t="shared" si="22"/>
        <v>11.792</v>
      </c>
      <c r="AJ227" s="71" t="s">
        <v>369</v>
      </c>
      <c r="AK227" s="72">
        <f t="shared" si="23"/>
        <v>1.2734394051640829</v>
      </c>
      <c r="AL227" s="73">
        <f t="shared" si="24"/>
        <v>1.2734394051640829</v>
      </c>
    </row>
    <row r="228" spans="1:38" s="20" customFormat="1">
      <c r="A228" s="14" t="s">
        <v>47</v>
      </c>
      <c r="B228" s="14" t="s">
        <v>40</v>
      </c>
      <c r="C228" s="31">
        <v>38943</v>
      </c>
      <c r="D228" s="15">
        <v>2006</v>
      </c>
      <c r="E228" s="16">
        <v>0.44861111111111113</v>
      </c>
      <c r="F228" s="16">
        <v>0.4916666666666667</v>
      </c>
      <c r="G228" s="16">
        <v>4.3055555555555569E-2</v>
      </c>
      <c r="H228" s="21">
        <v>2</v>
      </c>
      <c r="I228" s="17">
        <v>1</v>
      </c>
      <c r="J228" s="17">
        <v>1</v>
      </c>
      <c r="K228" s="17">
        <v>1</v>
      </c>
      <c r="L228" s="14" t="s">
        <v>48</v>
      </c>
      <c r="M228" s="14" t="s">
        <v>49</v>
      </c>
      <c r="N228" s="17">
        <v>1</v>
      </c>
      <c r="O228" s="18">
        <f t="shared" si="26"/>
        <v>33</v>
      </c>
      <c r="P228" s="18">
        <v>10</v>
      </c>
      <c r="Q228" s="18">
        <f t="shared" si="27"/>
        <v>12.54</v>
      </c>
      <c r="R228" s="18">
        <v>3.8</v>
      </c>
      <c r="S228" s="22">
        <f t="shared" si="25"/>
        <v>33</v>
      </c>
      <c r="T228" s="22">
        <v>10</v>
      </c>
      <c r="U228" s="21" t="s">
        <v>43</v>
      </c>
      <c r="V228" s="21" t="s">
        <v>43</v>
      </c>
      <c r="W228" s="19">
        <v>27.848400000000002</v>
      </c>
      <c r="X228" s="19">
        <v>-115.16056</v>
      </c>
      <c r="Y228" s="18">
        <v>59</v>
      </c>
      <c r="Z228" s="17">
        <v>15</v>
      </c>
      <c r="AA228" s="21" t="s">
        <v>43</v>
      </c>
      <c r="AB228" s="14" t="s">
        <v>44</v>
      </c>
      <c r="AC228" s="21" t="s">
        <v>43</v>
      </c>
      <c r="AD228" s="23">
        <v>15</v>
      </c>
      <c r="AE228" s="23">
        <v>1</v>
      </c>
      <c r="AF228" s="21" t="s">
        <v>43</v>
      </c>
      <c r="AG228" s="14" t="s">
        <v>43</v>
      </c>
      <c r="AI228" s="70">
        <f t="shared" si="22"/>
        <v>11.792</v>
      </c>
      <c r="AJ228" s="71" t="s">
        <v>369</v>
      </c>
      <c r="AK228" s="72">
        <f t="shared" si="23"/>
        <v>1.2734394051640829</v>
      </c>
      <c r="AL228" s="73">
        <f t="shared" si="24"/>
        <v>1.2734394051640829</v>
      </c>
    </row>
    <row r="229" spans="1:38" s="20" customFormat="1">
      <c r="A229" s="14" t="s">
        <v>47</v>
      </c>
      <c r="B229" s="14" t="s">
        <v>40</v>
      </c>
      <c r="C229" s="31">
        <v>38943</v>
      </c>
      <c r="D229" s="15">
        <v>2006</v>
      </c>
      <c r="E229" s="16">
        <v>0.44861111111111113</v>
      </c>
      <c r="F229" s="16">
        <v>0.4916666666666667</v>
      </c>
      <c r="G229" s="16">
        <v>4.3055555555555569E-2</v>
      </c>
      <c r="H229" s="21">
        <v>2</v>
      </c>
      <c r="I229" s="17">
        <v>1</v>
      </c>
      <c r="J229" s="17">
        <v>1</v>
      </c>
      <c r="K229" s="17">
        <v>1</v>
      </c>
      <c r="L229" s="14" t="s">
        <v>48</v>
      </c>
      <c r="M229" s="14" t="s">
        <v>49</v>
      </c>
      <c r="N229" s="17">
        <v>1</v>
      </c>
      <c r="O229" s="18">
        <f t="shared" si="26"/>
        <v>33</v>
      </c>
      <c r="P229" s="18">
        <v>10</v>
      </c>
      <c r="Q229" s="18">
        <f t="shared" si="27"/>
        <v>12.54</v>
      </c>
      <c r="R229" s="18">
        <v>3.8</v>
      </c>
      <c r="S229" s="22">
        <f t="shared" si="25"/>
        <v>33</v>
      </c>
      <c r="T229" s="22">
        <v>10</v>
      </c>
      <c r="U229" s="21" t="s">
        <v>43</v>
      </c>
      <c r="V229" s="21" t="s">
        <v>43</v>
      </c>
      <c r="W229" s="19">
        <v>27.848400000000002</v>
      </c>
      <c r="X229" s="19">
        <v>-115.16056</v>
      </c>
      <c r="Y229" s="18">
        <v>59</v>
      </c>
      <c r="Z229" s="17">
        <v>15</v>
      </c>
      <c r="AA229" s="21" t="s">
        <v>43</v>
      </c>
      <c r="AB229" s="14" t="s">
        <v>44</v>
      </c>
      <c r="AC229" s="21" t="s">
        <v>43</v>
      </c>
      <c r="AD229" s="23">
        <v>15</v>
      </c>
      <c r="AE229" s="23">
        <v>1</v>
      </c>
      <c r="AF229" s="21" t="s">
        <v>43</v>
      </c>
      <c r="AG229" s="14" t="s">
        <v>43</v>
      </c>
      <c r="AI229" s="70">
        <f t="shared" si="22"/>
        <v>11.792</v>
      </c>
      <c r="AJ229" s="71" t="s">
        <v>369</v>
      </c>
      <c r="AK229" s="72">
        <f t="shared" si="23"/>
        <v>1.2734394051640829</v>
      </c>
      <c r="AL229" s="73">
        <f t="shared" si="24"/>
        <v>1.2734394051640829</v>
      </c>
    </row>
    <row r="230" spans="1:38" s="20" customFormat="1">
      <c r="A230" s="14" t="s">
        <v>47</v>
      </c>
      <c r="B230" s="14" t="s">
        <v>40</v>
      </c>
      <c r="C230" s="31">
        <v>38943</v>
      </c>
      <c r="D230" s="15">
        <v>2006</v>
      </c>
      <c r="E230" s="16">
        <v>0.44861111111111113</v>
      </c>
      <c r="F230" s="16">
        <v>0.4916666666666667</v>
      </c>
      <c r="G230" s="16">
        <v>4.3055555555555569E-2</v>
      </c>
      <c r="H230" s="21">
        <v>2</v>
      </c>
      <c r="I230" s="17">
        <v>1</v>
      </c>
      <c r="J230" s="17">
        <v>1</v>
      </c>
      <c r="K230" s="17">
        <v>1</v>
      </c>
      <c r="L230" s="14" t="s">
        <v>48</v>
      </c>
      <c r="M230" s="14" t="s">
        <v>49</v>
      </c>
      <c r="N230" s="17">
        <v>1</v>
      </c>
      <c r="O230" s="18">
        <f t="shared" si="26"/>
        <v>33</v>
      </c>
      <c r="P230" s="18">
        <v>10</v>
      </c>
      <c r="Q230" s="18">
        <f t="shared" si="27"/>
        <v>12.54</v>
      </c>
      <c r="R230" s="18">
        <v>3.8</v>
      </c>
      <c r="S230" s="22">
        <f t="shared" si="25"/>
        <v>33</v>
      </c>
      <c r="T230" s="22">
        <v>10</v>
      </c>
      <c r="U230" s="21" t="s">
        <v>43</v>
      </c>
      <c r="V230" s="21" t="s">
        <v>43</v>
      </c>
      <c r="W230" s="19">
        <v>27.848400000000002</v>
      </c>
      <c r="X230" s="19">
        <v>-115.16056</v>
      </c>
      <c r="Y230" s="18">
        <v>59</v>
      </c>
      <c r="Z230" s="17">
        <v>15</v>
      </c>
      <c r="AA230" s="21" t="s">
        <v>43</v>
      </c>
      <c r="AB230" s="14" t="s">
        <v>44</v>
      </c>
      <c r="AC230" s="21" t="s">
        <v>43</v>
      </c>
      <c r="AD230" s="23">
        <v>15</v>
      </c>
      <c r="AE230" s="23">
        <v>1</v>
      </c>
      <c r="AF230" s="21" t="s">
        <v>43</v>
      </c>
      <c r="AG230" s="14" t="s">
        <v>43</v>
      </c>
      <c r="AI230" s="70">
        <f t="shared" si="22"/>
        <v>11.792</v>
      </c>
      <c r="AJ230" s="71" t="s">
        <v>369</v>
      </c>
      <c r="AK230" s="72">
        <f t="shared" si="23"/>
        <v>1.2734394051640829</v>
      </c>
      <c r="AL230" s="73">
        <f t="shared" si="24"/>
        <v>1.2734394051640829</v>
      </c>
    </row>
    <row r="231" spans="1:38" s="20" customFormat="1">
      <c r="A231" s="14" t="s">
        <v>47</v>
      </c>
      <c r="B231" s="14" t="s">
        <v>40</v>
      </c>
      <c r="C231" s="31">
        <v>38943</v>
      </c>
      <c r="D231" s="15">
        <v>2006</v>
      </c>
      <c r="E231" s="16">
        <v>0.44861111111111113</v>
      </c>
      <c r="F231" s="16">
        <v>0.4916666666666667</v>
      </c>
      <c r="G231" s="16">
        <v>4.3055555555555569E-2</v>
      </c>
      <c r="H231" s="21">
        <v>2</v>
      </c>
      <c r="I231" s="17">
        <v>1</v>
      </c>
      <c r="J231" s="17">
        <v>1</v>
      </c>
      <c r="K231" s="17">
        <v>1</v>
      </c>
      <c r="L231" s="14" t="s">
        <v>48</v>
      </c>
      <c r="M231" s="14" t="s">
        <v>49</v>
      </c>
      <c r="N231" s="17">
        <v>1</v>
      </c>
      <c r="O231" s="18">
        <f t="shared" si="26"/>
        <v>33</v>
      </c>
      <c r="P231" s="18">
        <v>10</v>
      </c>
      <c r="Q231" s="18">
        <f t="shared" si="27"/>
        <v>12.54</v>
      </c>
      <c r="R231" s="18">
        <v>3.8</v>
      </c>
      <c r="S231" s="22">
        <f t="shared" si="25"/>
        <v>33</v>
      </c>
      <c r="T231" s="22">
        <v>10</v>
      </c>
      <c r="U231" s="21" t="s">
        <v>43</v>
      </c>
      <c r="V231" s="21" t="s">
        <v>43</v>
      </c>
      <c r="W231" s="19">
        <v>27.848400000000002</v>
      </c>
      <c r="X231" s="19">
        <v>-115.16056</v>
      </c>
      <c r="Y231" s="18">
        <v>59</v>
      </c>
      <c r="Z231" s="17">
        <v>15</v>
      </c>
      <c r="AA231" s="21" t="s">
        <v>43</v>
      </c>
      <c r="AB231" s="14" t="s">
        <v>44</v>
      </c>
      <c r="AC231" s="21" t="s">
        <v>43</v>
      </c>
      <c r="AD231" s="23">
        <v>15</v>
      </c>
      <c r="AE231" s="23">
        <v>1</v>
      </c>
      <c r="AF231" s="21" t="s">
        <v>43</v>
      </c>
      <c r="AG231" s="14" t="s">
        <v>43</v>
      </c>
      <c r="AI231" s="70">
        <f t="shared" si="22"/>
        <v>11.792</v>
      </c>
      <c r="AJ231" s="71" t="s">
        <v>369</v>
      </c>
      <c r="AK231" s="72">
        <f t="shared" si="23"/>
        <v>1.2734394051640829</v>
      </c>
      <c r="AL231" s="73">
        <f t="shared" si="24"/>
        <v>1.2734394051640829</v>
      </c>
    </row>
    <row r="232" spans="1:38" s="20" customFormat="1">
      <c r="A232" s="14" t="s">
        <v>47</v>
      </c>
      <c r="B232" s="14" t="s">
        <v>40</v>
      </c>
      <c r="C232" s="31">
        <v>38943</v>
      </c>
      <c r="D232" s="15">
        <v>2006</v>
      </c>
      <c r="E232" s="16">
        <v>0.44861111111111113</v>
      </c>
      <c r="F232" s="16">
        <v>0.4916666666666667</v>
      </c>
      <c r="G232" s="16">
        <v>4.3055555555555569E-2</v>
      </c>
      <c r="H232" s="21">
        <v>2</v>
      </c>
      <c r="I232" s="17">
        <v>1</v>
      </c>
      <c r="J232" s="17">
        <v>1</v>
      </c>
      <c r="K232" s="17">
        <v>1</v>
      </c>
      <c r="L232" s="14" t="s">
        <v>48</v>
      </c>
      <c r="M232" s="14" t="s">
        <v>49</v>
      </c>
      <c r="N232" s="17">
        <v>1</v>
      </c>
      <c r="O232" s="18">
        <f t="shared" si="26"/>
        <v>33</v>
      </c>
      <c r="P232" s="18">
        <v>10</v>
      </c>
      <c r="Q232" s="18">
        <f t="shared" si="27"/>
        <v>12.54</v>
      </c>
      <c r="R232" s="18">
        <v>3.8</v>
      </c>
      <c r="S232" s="22">
        <f t="shared" si="25"/>
        <v>33</v>
      </c>
      <c r="T232" s="22">
        <v>10</v>
      </c>
      <c r="U232" s="21" t="s">
        <v>43</v>
      </c>
      <c r="V232" s="21" t="s">
        <v>43</v>
      </c>
      <c r="W232" s="19">
        <v>27.848400000000002</v>
      </c>
      <c r="X232" s="19">
        <v>-115.16056</v>
      </c>
      <c r="Y232" s="18">
        <v>59</v>
      </c>
      <c r="Z232" s="17">
        <v>15</v>
      </c>
      <c r="AA232" s="21" t="s">
        <v>43</v>
      </c>
      <c r="AB232" s="14" t="s">
        <v>44</v>
      </c>
      <c r="AC232" s="21" t="s">
        <v>43</v>
      </c>
      <c r="AD232" s="23">
        <v>15</v>
      </c>
      <c r="AE232" s="23">
        <v>1</v>
      </c>
      <c r="AF232" s="21" t="s">
        <v>43</v>
      </c>
      <c r="AG232" s="14" t="s">
        <v>43</v>
      </c>
      <c r="AI232" s="70">
        <f t="shared" si="22"/>
        <v>11.792</v>
      </c>
      <c r="AJ232" s="71" t="s">
        <v>369</v>
      </c>
      <c r="AK232" s="72">
        <f t="shared" si="23"/>
        <v>1.2734394051640829</v>
      </c>
      <c r="AL232" s="73">
        <f t="shared" si="24"/>
        <v>1.2734394051640829</v>
      </c>
    </row>
    <row r="233" spans="1:38" s="20" customFormat="1">
      <c r="A233" s="14" t="s">
        <v>47</v>
      </c>
      <c r="B233" s="14" t="s">
        <v>40</v>
      </c>
      <c r="C233" s="31">
        <v>38943</v>
      </c>
      <c r="D233" s="15">
        <v>2006</v>
      </c>
      <c r="E233" s="16">
        <v>0.44861111111111113</v>
      </c>
      <c r="F233" s="16">
        <v>0.4916666666666667</v>
      </c>
      <c r="G233" s="16">
        <v>4.3055555555555569E-2</v>
      </c>
      <c r="H233" s="21">
        <v>2</v>
      </c>
      <c r="I233" s="17">
        <v>1</v>
      </c>
      <c r="J233" s="17">
        <v>1</v>
      </c>
      <c r="K233" s="17">
        <v>1</v>
      </c>
      <c r="L233" s="14" t="s">
        <v>48</v>
      </c>
      <c r="M233" s="14" t="s">
        <v>49</v>
      </c>
      <c r="N233" s="17">
        <v>1</v>
      </c>
      <c r="O233" s="18">
        <f t="shared" si="26"/>
        <v>33</v>
      </c>
      <c r="P233" s="18">
        <v>10</v>
      </c>
      <c r="Q233" s="18">
        <f t="shared" si="27"/>
        <v>12.54</v>
      </c>
      <c r="R233" s="18">
        <v>3.8</v>
      </c>
      <c r="S233" s="22">
        <f t="shared" si="25"/>
        <v>33</v>
      </c>
      <c r="T233" s="22">
        <v>10</v>
      </c>
      <c r="U233" s="21" t="s">
        <v>43</v>
      </c>
      <c r="V233" s="21" t="s">
        <v>43</v>
      </c>
      <c r="W233" s="19">
        <v>27.848400000000002</v>
      </c>
      <c r="X233" s="19">
        <v>-115.16056</v>
      </c>
      <c r="Y233" s="18">
        <v>59</v>
      </c>
      <c r="Z233" s="17">
        <v>15</v>
      </c>
      <c r="AA233" s="21" t="s">
        <v>43</v>
      </c>
      <c r="AB233" s="14" t="s">
        <v>44</v>
      </c>
      <c r="AC233" s="21" t="s">
        <v>43</v>
      </c>
      <c r="AD233" s="23">
        <v>15</v>
      </c>
      <c r="AE233" s="23">
        <v>1</v>
      </c>
      <c r="AF233" s="21" t="s">
        <v>43</v>
      </c>
      <c r="AG233" s="14" t="s">
        <v>43</v>
      </c>
      <c r="AI233" s="70">
        <f t="shared" si="22"/>
        <v>11.792</v>
      </c>
      <c r="AJ233" s="71" t="s">
        <v>369</v>
      </c>
      <c r="AK233" s="72">
        <f t="shared" si="23"/>
        <v>1.2734394051640829</v>
      </c>
      <c r="AL233" s="73">
        <f t="shared" si="24"/>
        <v>1.2734394051640829</v>
      </c>
    </row>
    <row r="234" spans="1:38" s="20" customFormat="1">
      <c r="A234" s="14" t="s">
        <v>47</v>
      </c>
      <c r="B234" s="14" t="s">
        <v>40</v>
      </c>
      <c r="C234" s="31">
        <v>38943</v>
      </c>
      <c r="D234" s="15">
        <v>2006</v>
      </c>
      <c r="E234" s="16">
        <v>0.44861111111111113</v>
      </c>
      <c r="F234" s="16">
        <v>0.4916666666666667</v>
      </c>
      <c r="G234" s="16">
        <v>4.3055555555555569E-2</v>
      </c>
      <c r="H234" s="21">
        <v>2</v>
      </c>
      <c r="I234" s="17">
        <v>1</v>
      </c>
      <c r="J234" s="17">
        <v>1</v>
      </c>
      <c r="K234" s="17">
        <v>1</v>
      </c>
      <c r="L234" s="14" t="s">
        <v>48</v>
      </c>
      <c r="M234" s="14" t="s">
        <v>49</v>
      </c>
      <c r="N234" s="17">
        <v>1</v>
      </c>
      <c r="O234" s="18">
        <f t="shared" si="26"/>
        <v>33</v>
      </c>
      <c r="P234" s="18">
        <v>10</v>
      </c>
      <c r="Q234" s="18">
        <f t="shared" si="27"/>
        <v>12.54</v>
      </c>
      <c r="R234" s="18">
        <v>3.8</v>
      </c>
      <c r="S234" s="22">
        <f t="shared" si="25"/>
        <v>33</v>
      </c>
      <c r="T234" s="22">
        <v>10</v>
      </c>
      <c r="U234" s="21" t="s">
        <v>43</v>
      </c>
      <c r="V234" s="21" t="s">
        <v>43</v>
      </c>
      <c r="W234" s="19">
        <v>27.848400000000002</v>
      </c>
      <c r="X234" s="19">
        <v>-115.16056</v>
      </c>
      <c r="Y234" s="18">
        <v>59</v>
      </c>
      <c r="Z234" s="17">
        <v>15</v>
      </c>
      <c r="AA234" s="21" t="s">
        <v>43</v>
      </c>
      <c r="AB234" s="14" t="s">
        <v>44</v>
      </c>
      <c r="AC234" s="21" t="s">
        <v>43</v>
      </c>
      <c r="AD234" s="23">
        <v>15</v>
      </c>
      <c r="AE234" s="23">
        <v>1</v>
      </c>
      <c r="AF234" s="21" t="s">
        <v>43</v>
      </c>
      <c r="AG234" s="14" t="s">
        <v>43</v>
      </c>
      <c r="AI234" s="70">
        <f t="shared" ref="AI234:AI297" si="28">(0.709*AD234)+1.157</f>
        <v>11.792</v>
      </c>
      <c r="AJ234" s="71" t="s">
        <v>369</v>
      </c>
      <c r="AK234" s="72">
        <f t="shared" ref="AK234:AK297" si="29">((POWER(AI234*10,2.19))*0.037)/1000</f>
        <v>1.2734394051640829</v>
      </c>
      <c r="AL234" s="73">
        <f t="shared" ref="AL234:AL297" si="30">((POWER(AI234*10,2.19))*0.037)/1000</f>
        <v>1.2734394051640829</v>
      </c>
    </row>
    <row r="235" spans="1:38" s="20" customFormat="1">
      <c r="A235" s="14" t="s">
        <v>47</v>
      </c>
      <c r="B235" s="14" t="s">
        <v>40</v>
      </c>
      <c r="C235" s="31">
        <v>38943</v>
      </c>
      <c r="D235" s="15">
        <v>2006</v>
      </c>
      <c r="E235" s="16">
        <v>0.44861111111111113</v>
      </c>
      <c r="F235" s="16">
        <v>0.4916666666666667</v>
      </c>
      <c r="G235" s="16">
        <v>4.3055555555555569E-2</v>
      </c>
      <c r="H235" s="21">
        <v>2</v>
      </c>
      <c r="I235" s="17">
        <v>1</v>
      </c>
      <c r="J235" s="17">
        <v>1</v>
      </c>
      <c r="K235" s="17">
        <v>1</v>
      </c>
      <c r="L235" s="14" t="s">
        <v>48</v>
      </c>
      <c r="M235" s="14" t="s">
        <v>49</v>
      </c>
      <c r="N235" s="17">
        <v>1</v>
      </c>
      <c r="O235" s="18">
        <f t="shared" si="26"/>
        <v>33</v>
      </c>
      <c r="P235" s="18">
        <v>10</v>
      </c>
      <c r="Q235" s="18">
        <f t="shared" si="27"/>
        <v>12.54</v>
      </c>
      <c r="R235" s="18">
        <v>3.8</v>
      </c>
      <c r="S235" s="22">
        <f t="shared" si="25"/>
        <v>33</v>
      </c>
      <c r="T235" s="22">
        <v>10</v>
      </c>
      <c r="U235" s="21" t="s">
        <v>43</v>
      </c>
      <c r="V235" s="21" t="s">
        <v>43</v>
      </c>
      <c r="W235" s="19">
        <v>27.848400000000002</v>
      </c>
      <c r="X235" s="19">
        <v>-115.16056</v>
      </c>
      <c r="Y235" s="18">
        <v>59</v>
      </c>
      <c r="Z235" s="17">
        <v>15</v>
      </c>
      <c r="AA235" s="21" t="s">
        <v>43</v>
      </c>
      <c r="AB235" s="14" t="s">
        <v>44</v>
      </c>
      <c r="AC235" s="21" t="s">
        <v>43</v>
      </c>
      <c r="AD235" s="23">
        <v>15</v>
      </c>
      <c r="AE235" s="23">
        <v>1</v>
      </c>
      <c r="AF235" s="21" t="s">
        <v>43</v>
      </c>
      <c r="AG235" s="14" t="s">
        <v>43</v>
      </c>
      <c r="AI235" s="70">
        <f t="shared" si="28"/>
        <v>11.792</v>
      </c>
      <c r="AJ235" s="71" t="s">
        <v>369</v>
      </c>
      <c r="AK235" s="72">
        <f t="shared" si="29"/>
        <v>1.2734394051640829</v>
      </c>
      <c r="AL235" s="73">
        <f t="shared" si="30"/>
        <v>1.2734394051640829</v>
      </c>
    </row>
    <row r="236" spans="1:38" s="20" customFormat="1">
      <c r="A236" s="14" t="s">
        <v>47</v>
      </c>
      <c r="B236" s="14" t="s">
        <v>40</v>
      </c>
      <c r="C236" s="31">
        <v>38943</v>
      </c>
      <c r="D236" s="15">
        <v>2006</v>
      </c>
      <c r="E236" s="16">
        <v>0.44861111111111113</v>
      </c>
      <c r="F236" s="16">
        <v>0.4916666666666667</v>
      </c>
      <c r="G236" s="16">
        <v>4.3055555555555569E-2</v>
      </c>
      <c r="H236" s="21">
        <v>2</v>
      </c>
      <c r="I236" s="17">
        <v>1</v>
      </c>
      <c r="J236" s="17">
        <v>1</v>
      </c>
      <c r="K236" s="17">
        <v>1</v>
      </c>
      <c r="L236" s="14" t="s">
        <v>48</v>
      </c>
      <c r="M236" s="14" t="s">
        <v>49</v>
      </c>
      <c r="N236" s="17">
        <v>1</v>
      </c>
      <c r="O236" s="18">
        <f t="shared" si="26"/>
        <v>33</v>
      </c>
      <c r="P236" s="18">
        <v>10</v>
      </c>
      <c r="Q236" s="18">
        <f t="shared" si="27"/>
        <v>12.54</v>
      </c>
      <c r="R236" s="18">
        <v>3.8</v>
      </c>
      <c r="S236" s="22">
        <f t="shared" si="25"/>
        <v>33</v>
      </c>
      <c r="T236" s="22">
        <v>10</v>
      </c>
      <c r="U236" s="21" t="s">
        <v>43</v>
      </c>
      <c r="V236" s="21" t="s">
        <v>43</v>
      </c>
      <c r="W236" s="19">
        <v>27.848400000000002</v>
      </c>
      <c r="X236" s="19">
        <v>-115.16056</v>
      </c>
      <c r="Y236" s="18">
        <v>59</v>
      </c>
      <c r="Z236" s="17">
        <v>15</v>
      </c>
      <c r="AA236" s="21" t="s">
        <v>43</v>
      </c>
      <c r="AB236" s="14" t="s">
        <v>44</v>
      </c>
      <c r="AC236" s="21" t="s">
        <v>43</v>
      </c>
      <c r="AD236" s="23">
        <v>15</v>
      </c>
      <c r="AE236" s="23">
        <v>1</v>
      </c>
      <c r="AF236" s="21" t="s">
        <v>43</v>
      </c>
      <c r="AG236" s="14" t="s">
        <v>43</v>
      </c>
      <c r="AI236" s="70">
        <f t="shared" si="28"/>
        <v>11.792</v>
      </c>
      <c r="AJ236" s="71" t="s">
        <v>369</v>
      </c>
      <c r="AK236" s="72">
        <f t="shared" si="29"/>
        <v>1.2734394051640829</v>
      </c>
      <c r="AL236" s="73">
        <f t="shared" si="30"/>
        <v>1.2734394051640829</v>
      </c>
    </row>
    <row r="237" spans="1:38" s="20" customFormat="1">
      <c r="A237" s="14" t="s">
        <v>47</v>
      </c>
      <c r="B237" s="14" t="s">
        <v>40</v>
      </c>
      <c r="C237" s="31">
        <v>38943</v>
      </c>
      <c r="D237" s="15">
        <v>2006</v>
      </c>
      <c r="E237" s="16">
        <v>0.44861111111111113</v>
      </c>
      <c r="F237" s="16">
        <v>0.4916666666666667</v>
      </c>
      <c r="G237" s="16">
        <v>4.3055555555555569E-2</v>
      </c>
      <c r="H237" s="21">
        <v>2</v>
      </c>
      <c r="I237" s="17">
        <v>1</v>
      </c>
      <c r="J237" s="17">
        <v>1</v>
      </c>
      <c r="K237" s="17">
        <v>1</v>
      </c>
      <c r="L237" s="14" t="s">
        <v>48</v>
      </c>
      <c r="M237" s="14" t="s">
        <v>49</v>
      </c>
      <c r="N237" s="17">
        <v>1</v>
      </c>
      <c r="O237" s="18">
        <f t="shared" si="26"/>
        <v>33</v>
      </c>
      <c r="P237" s="18">
        <v>10</v>
      </c>
      <c r="Q237" s="18">
        <f t="shared" si="27"/>
        <v>12.54</v>
      </c>
      <c r="R237" s="18">
        <v>3.8</v>
      </c>
      <c r="S237" s="22">
        <f t="shared" si="25"/>
        <v>33</v>
      </c>
      <c r="T237" s="22">
        <v>10</v>
      </c>
      <c r="U237" s="21" t="s">
        <v>43</v>
      </c>
      <c r="V237" s="21" t="s">
        <v>43</v>
      </c>
      <c r="W237" s="19">
        <v>27.848400000000002</v>
      </c>
      <c r="X237" s="19">
        <v>-115.16056</v>
      </c>
      <c r="Y237" s="18">
        <v>59</v>
      </c>
      <c r="Z237" s="17">
        <v>15</v>
      </c>
      <c r="AA237" s="21" t="s">
        <v>43</v>
      </c>
      <c r="AB237" s="14" t="s">
        <v>44</v>
      </c>
      <c r="AC237" s="21" t="s">
        <v>43</v>
      </c>
      <c r="AD237" s="23">
        <v>15</v>
      </c>
      <c r="AE237" s="23">
        <v>1</v>
      </c>
      <c r="AF237" s="21" t="s">
        <v>43</v>
      </c>
      <c r="AG237" s="14" t="s">
        <v>43</v>
      </c>
      <c r="AI237" s="70">
        <f t="shared" si="28"/>
        <v>11.792</v>
      </c>
      <c r="AJ237" s="71" t="s">
        <v>369</v>
      </c>
      <c r="AK237" s="72">
        <f t="shared" si="29"/>
        <v>1.2734394051640829</v>
      </c>
      <c r="AL237" s="73">
        <f t="shared" si="30"/>
        <v>1.2734394051640829</v>
      </c>
    </row>
    <row r="238" spans="1:38" s="20" customFormat="1">
      <c r="A238" s="14" t="s">
        <v>47</v>
      </c>
      <c r="B238" s="14" t="s">
        <v>40</v>
      </c>
      <c r="C238" s="31">
        <v>38943</v>
      </c>
      <c r="D238" s="15">
        <v>2006</v>
      </c>
      <c r="E238" s="16">
        <v>0.44861111111111113</v>
      </c>
      <c r="F238" s="16">
        <v>0.4916666666666667</v>
      </c>
      <c r="G238" s="16">
        <v>4.3055555555555569E-2</v>
      </c>
      <c r="H238" s="21">
        <v>2</v>
      </c>
      <c r="I238" s="17">
        <v>1</v>
      </c>
      <c r="J238" s="17">
        <v>1</v>
      </c>
      <c r="K238" s="17">
        <v>1</v>
      </c>
      <c r="L238" s="14" t="s">
        <v>48</v>
      </c>
      <c r="M238" s="14" t="s">
        <v>49</v>
      </c>
      <c r="N238" s="17">
        <v>1</v>
      </c>
      <c r="O238" s="18">
        <f t="shared" si="26"/>
        <v>33</v>
      </c>
      <c r="P238" s="18">
        <v>10</v>
      </c>
      <c r="Q238" s="18">
        <f t="shared" si="27"/>
        <v>12.54</v>
      </c>
      <c r="R238" s="18">
        <v>3.8</v>
      </c>
      <c r="S238" s="22">
        <f t="shared" si="25"/>
        <v>33</v>
      </c>
      <c r="T238" s="22">
        <v>10</v>
      </c>
      <c r="U238" s="21" t="s">
        <v>43</v>
      </c>
      <c r="V238" s="21" t="s">
        <v>43</v>
      </c>
      <c r="W238" s="19">
        <v>27.848400000000002</v>
      </c>
      <c r="X238" s="19">
        <v>-115.16056</v>
      </c>
      <c r="Y238" s="18">
        <v>59</v>
      </c>
      <c r="Z238" s="17">
        <v>15</v>
      </c>
      <c r="AA238" s="21" t="s">
        <v>43</v>
      </c>
      <c r="AB238" s="14" t="s">
        <v>44</v>
      </c>
      <c r="AC238" s="21" t="s">
        <v>43</v>
      </c>
      <c r="AD238" s="23">
        <v>15</v>
      </c>
      <c r="AE238" s="23">
        <v>1</v>
      </c>
      <c r="AF238" s="21" t="s">
        <v>43</v>
      </c>
      <c r="AG238" s="14" t="s">
        <v>43</v>
      </c>
      <c r="AI238" s="70">
        <f t="shared" si="28"/>
        <v>11.792</v>
      </c>
      <c r="AJ238" s="71" t="s">
        <v>369</v>
      </c>
      <c r="AK238" s="72">
        <f t="shared" si="29"/>
        <v>1.2734394051640829</v>
      </c>
      <c r="AL238" s="73">
        <f t="shared" si="30"/>
        <v>1.2734394051640829</v>
      </c>
    </row>
    <row r="239" spans="1:38" s="20" customFormat="1">
      <c r="A239" s="14" t="s">
        <v>47</v>
      </c>
      <c r="B239" s="14" t="s">
        <v>40</v>
      </c>
      <c r="C239" s="31">
        <v>38943</v>
      </c>
      <c r="D239" s="15">
        <v>2006</v>
      </c>
      <c r="E239" s="16">
        <v>0.44861111111111113</v>
      </c>
      <c r="F239" s="16">
        <v>0.4916666666666667</v>
      </c>
      <c r="G239" s="16">
        <v>4.3055555555555569E-2</v>
      </c>
      <c r="H239" s="21">
        <v>2</v>
      </c>
      <c r="I239" s="17">
        <v>1</v>
      </c>
      <c r="J239" s="17">
        <v>1</v>
      </c>
      <c r="K239" s="17">
        <v>1</v>
      </c>
      <c r="L239" s="14" t="s">
        <v>48</v>
      </c>
      <c r="M239" s="14" t="s">
        <v>49</v>
      </c>
      <c r="N239" s="17">
        <v>1</v>
      </c>
      <c r="O239" s="18">
        <f t="shared" si="26"/>
        <v>33</v>
      </c>
      <c r="P239" s="18">
        <v>10</v>
      </c>
      <c r="Q239" s="18">
        <f t="shared" si="27"/>
        <v>12.54</v>
      </c>
      <c r="R239" s="18">
        <v>3.8</v>
      </c>
      <c r="S239" s="22">
        <f t="shared" si="25"/>
        <v>33</v>
      </c>
      <c r="T239" s="22">
        <v>10</v>
      </c>
      <c r="U239" s="21" t="s">
        <v>43</v>
      </c>
      <c r="V239" s="21" t="s">
        <v>43</v>
      </c>
      <c r="W239" s="19">
        <v>27.848400000000002</v>
      </c>
      <c r="X239" s="19">
        <v>-115.16056</v>
      </c>
      <c r="Y239" s="18">
        <v>59</v>
      </c>
      <c r="Z239" s="17">
        <v>15</v>
      </c>
      <c r="AA239" s="21" t="s">
        <v>43</v>
      </c>
      <c r="AB239" s="14" t="s">
        <v>44</v>
      </c>
      <c r="AC239" s="21" t="s">
        <v>43</v>
      </c>
      <c r="AD239" s="23">
        <v>15</v>
      </c>
      <c r="AE239" s="23">
        <v>1</v>
      </c>
      <c r="AF239" s="21" t="s">
        <v>43</v>
      </c>
      <c r="AG239" s="14" t="s">
        <v>43</v>
      </c>
      <c r="AI239" s="70">
        <f t="shared" si="28"/>
        <v>11.792</v>
      </c>
      <c r="AJ239" s="71" t="s">
        <v>369</v>
      </c>
      <c r="AK239" s="72">
        <f t="shared" si="29"/>
        <v>1.2734394051640829</v>
      </c>
      <c r="AL239" s="73">
        <f t="shared" si="30"/>
        <v>1.2734394051640829</v>
      </c>
    </row>
    <row r="240" spans="1:38" s="20" customFormat="1">
      <c r="A240" s="14" t="s">
        <v>47</v>
      </c>
      <c r="B240" s="14" t="s">
        <v>40</v>
      </c>
      <c r="C240" s="31">
        <v>38943</v>
      </c>
      <c r="D240" s="15">
        <v>2006</v>
      </c>
      <c r="E240" s="16">
        <v>0.44861111111111113</v>
      </c>
      <c r="F240" s="16">
        <v>0.4916666666666667</v>
      </c>
      <c r="G240" s="16">
        <v>4.3055555555555569E-2</v>
      </c>
      <c r="H240" s="21">
        <v>2</v>
      </c>
      <c r="I240" s="17">
        <v>1</v>
      </c>
      <c r="J240" s="17">
        <v>1</v>
      </c>
      <c r="K240" s="17">
        <v>1</v>
      </c>
      <c r="L240" s="14" t="s">
        <v>48</v>
      </c>
      <c r="M240" s="14" t="s">
        <v>49</v>
      </c>
      <c r="N240" s="17">
        <v>1</v>
      </c>
      <c r="O240" s="18">
        <f t="shared" si="26"/>
        <v>33</v>
      </c>
      <c r="P240" s="18">
        <v>10</v>
      </c>
      <c r="Q240" s="18">
        <f t="shared" si="27"/>
        <v>12.54</v>
      </c>
      <c r="R240" s="18">
        <v>3.8</v>
      </c>
      <c r="S240" s="22">
        <f t="shared" si="25"/>
        <v>33</v>
      </c>
      <c r="T240" s="22">
        <v>10</v>
      </c>
      <c r="U240" s="21" t="s">
        <v>43</v>
      </c>
      <c r="V240" s="21" t="s">
        <v>43</v>
      </c>
      <c r="W240" s="19">
        <v>27.848400000000002</v>
      </c>
      <c r="X240" s="19">
        <v>-115.16056</v>
      </c>
      <c r="Y240" s="18">
        <v>59</v>
      </c>
      <c r="Z240" s="17">
        <v>15</v>
      </c>
      <c r="AA240" s="21" t="s">
        <v>43</v>
      </c>
      <c r="AB240" s="14" t="s">
        <v>44</v>
      </c>
      <c r="AC240" s="21" t="s">
        <v>43</v>
      </c>
      <c r="AD240" s="23">
        <v>15</v>
      </c>
      <c r="AE240" s="23">
        <v>1</v>
      </c>
      <c r="AF240" s="21" t="s">
        <v>43</v>
      </c>
      <c r="AG240" s="14" t="s">
        <v>43</v>
      </c>
      <c r="AI240" s="70">
        <f t="shared" si="28"/>
        <v>11.792</v>
      </c>
      <c r="AJ240" s="71" t="s">
        <v>369</v>
      </c>
      <c r="AK240" s="72">
        <f t="shared" si="29"/>
        <v>1.2734394051640829</v>
      </c>
      <c r="AL240" s="73">
        <f t="shared" si="30"/>
        <v>1.2734394051640829</v>
      </c>
    </row>
    <row r="241" spans="1:38" s="20" customFormat="1">
      <c r="A241" s="14" t="s">
        <v>47</v>
      </c>
      <c r="B241" s="14" t="s">
        <v>40</v>
      </c>
      <c r="C241" s="31">
        <v>38943</v>
      </c>
      <c r="D241" s="15">
        <v>2006</v>
      </c>
      <c r="E241" s="16">
        <v>0.44861111111111113</v>
      </c>
      <c r="F241" s="16">
        <v>0.4916666666666667</v>
      </c>
      <c r="G241" s="16">
        <v>4.3055555555555569E-2</v>
      </c>
      <c r="H241" s="21">
        <v>2</v>
      </c>
      <c r="I241" s="17">
        <v>1</v>
      </c>
      <c r="J241" s="17">
        <v>1</v>
      </c>
      <c r="K241" s="17">
        <v>1</v>
      </c>
      <c r="L241" s="14" t="s">
        <v>48</v>
      </c>
      <c r="M241" s="14" t="s">
        <v>49</v>
      </c>
      <c r="N241" s="17">
        <v>1</v>
      </c>
      <c r="O241" s="18">
        <f t="shared" si="26"/>
        <v>33</v>
      </c>
      <c r="P241" s="18">
        <v>10</v>
      </c>
      <c r="Q241" s="18">
        <f t="shared" si="27"/>
        <v>12.54</v>
      </c>
      <c r="R241" s="18">
        <v>3.8</v>
      </c>
      <c r="S241" s="22">
        <f t="shared" si="25"/>
        <v>33</v>
      </c>
      <c r="T241" s="22">
        <v>10</v>
      </c>
      <c r="U241" s="21" t="s">
        <v>43</v>
      </c>
      <c r="V241" s="21" t="s">
        <v>43</v>
      </c>
      <c r="W241" s="19">
        <v>27.848400000000002</v>
      </c>
      <c r="X241" s="19">
        <v>-115.16056</v>
      </c>
      <c r="Y241" s="18">
        <v>59</v>
      </c>
      <c r="Z241" s="17">
        <v>15</v>
      </c>
      <c r="AA241" s="21" t="s">
        <v>43</v>
      </c>
      <c r="AB241" s="14" t="s">
        <v>44</v>
      </c>
      <c r="AC241" s="21" t="s">
        <v>43</v>
      </c>
      <c r="AD241" s="23">
        <v>16</v>
      </c>
      <c r="AE241" s="23">
        <v>1</v>
      </c>
      <c r="AF241" s="21" t="s">
        <v>43</v>
      </c>
      <c r="AG241" s="14" t="s">
        <v>43</v>
      </c>
      <c r="AI241" s="70">
        <f t="shared" si="28"/>
        <v>12.500999999999999</v>
      </c>
      <c r="AJ241" s="71" t="s">
        <v>369</v>
      </c>
      <c r="AK241" s="72">
        <f t="shared" si="29"/>
        <v>1.4471406331162124</v>
      </c>
      <c r="AL241" s="73">
        <f t="shared" si="30"/>
        <v>1.4471406331162124</v>
      </c>
    </row>
    <row r="242" spans="1:38" s="20" customFormat="1">
      <c r="A242" s="14" t="s">
        <v>47</v>
      </c>
      <c r="B242" s="14" t="s">
        <v>40</v>
      </c>
      <c r="C242" s="31">
        <v>38943</v>
      </c>
      <c r="D242" s="15">
        <v>2006</v>
      </c>
      <c r="E242" s="16">
        <v>0.44861111111111113</v>
      </c>
      <c r="F242" s="16">
        <v>0.4916666666666667</v>
      </c>
      <c r="G242" s="16">
        <v>4.3055555555555569E-2</v>
      </c>
      <c r="H242" s="21">
        <v>2</v>
      </c>
      <c r="I242" s="17">
        <v>1</v>
      </c>
      <c r="J242" s="17">
        <v>1</v>
      </c>
      <c r="K242" s="17">
        <v>1</v>
      </c>
      <c r="L242" s="14" t="s">
        <v>48</v>
      </c>
      <c r="M242" s="14" t="s">
        <v>49</v>
      </c>
      <c r="N242" s="17">
        <v>1</v>
      </c>
      <c r="O242" s="18">
        <f t="shared" si="26"/>
        <v>33</v>
      </c>
      <c r="P242" s="18">
        <v>10</v>
      </c>
      <c r="Q242" s="18">
        <f t="shared" si="27"/>
        <v>12.54</v>
      </c>
      <c r="R242" s="18">
        <v>3.8</v>
      </c>
      <c r="S242" s="22">
        <f t="shared" si="25"/>
        <v>33</v>
      </c>
      <c r="T242" s="22">
        <v>10</v>
      </c>
      <c r="U242" s="21" t="s">
        <v>43</v>
      </c>
      <c r="V242" s="21" t="s">
        <v>43</v>
      </c>
      <c r="W242" s="19">
        <v>27.848400000000002</v>
      </c>
      <c r="X242" s="19">
        <v>-115.16056</v>
      </c>
      <c r="Y242" s="18">
        <v>59</v>
      </c>
      <c r="Z242" s="17">
        <v>15</v>
      </c>
      <c r="AA242" s="21" t="s">
        <v>43</v>
      </c>
      <c r="AB242" s="14" t="s">
        <v>44</v>
      </c>
      <c r="AC242" s="21" t="s">
        <v>43</v>
      </c>
      <c r="AD242" s="23">
        <v>16</v>
      </c>
      <c r="AE242" s="23">
        <v>1</v>
      </c>
      <c r="AF242" s="21" t="s">
        <v>43</v>
      </c>
      <c r="AG242" s="14" t="s">
        <v>43</v>
      </c>
      <c r="AI242" s="70">
        <f t="shared" si="28"/>
        <v>12.500999999999999</v>
      </c>
      <c r="AJ242" s="71" t="s">
        <v>369</v>
      </c>
      <c r="AK242" s="72">
        <f t="shared" si="29"/>
        <v>1.4471406331162124</v>
      </c>
      <c r="AL242" s="73">
        <f t="shared" si="30"/>
        <v>1.4471406331162124</v>
      </c>
    </row>
    <row r="243" spans="1:38" s="20" customFormat="1">
      <c r="A243" s="14" t="s">
        <v>47</v>
      </c>
      <c r="B243" s="14" t="s">
        <v>40</v>
      </c>
      <c r="C243" s="31">
        <v>38943</v>
      </c>
      <c r="D243" s="15">
        <v>2006</v>
      </c>
      <c r="E243" s="16">
        <v>0.44861111111111113</v>
      </c>
      <c r="F243" s="16">
        <v>0.4916666666666667</v>
      </c>
      <c r="G243" s="16">
        <v>4.3055555555555569E-2</v>
      </c>
      <c r="H243" s="21">
        <v>2</v>
      </c>
      <c r="I243" s="17">
        <v>1</v>
      </c>
      <c r="J243" s="17">
        <v>1</v>
      </c>
      <c r="K243" s="17">
        <v>1</v>
      </c>
      <c r="L243" s="14" t="s">
        <v>48</v>
      </c>
      <c r="M243" s="14" t="s">
        <v>49</v>
      </c>
      <c r="N243" s="17">
        <v>1</v>
      </c>
      <c r="O243" s="18">
        <f t="shared" si="26"/>
        <v>33</v>
      </c>
      <c r="P243" s="18">
        <v>10</v>
      </c>
      <c r="Q243" s="18">
        <f t="shared" si="27"/>
        <v>12.54</v>
      </c>
      <c r="R243" s="18">
        <v>3.8</v>
      </c>
      <c r="S243" s="22">
        <f t="shared" si="25"/>
        <v>33</v>
      </c>
      <c r="T243" s="22">
        <v>10</v>
      </c>
      <c r="U243" s="21" t="s">
        <v>43</v>
      </c>
      <c r="V243" s="21" t="s">
        <v>43</v>
      </c>
      <c r="W243" s="19">
        <v>27.848400000000002</v>
      </c>
      <c r="X243" s="19">
        <v>-115.16056</v>
      </c>
      <c r="Y243" s="18">
        <v>59</v>
      </c>
      <c r="Z243" s="17">
        <v>15</v>
      </c>
      <c r="AA243" s="21" t="s">
        <v>43</v>
      </c>
      <c r="AB243" s="14" t="s">
        <v>44</v>
      </c>
      <c r="AC243" s="21" t="s">
        <v>43</v>
      </c>
      <c r="AD243" s="23">
        <v>16</v>
      </c>
      <c r="AE243" s="23">
        <v>1</v>
      </c>
      <c r="AF243" s="21" t="s">
        <v>43</v>
      </c>
      <c r="AG243" s="14" t="s">
        <v>43</v>
      </c>
      <c r="AI243" s="70">
        <f t="shared" si="28"/>
        <v>12.500999999999999</v>
      </c>
      <c r="AJ243" s="71" t="s">
        <v>369</v>
      </c>
      <c r="AK243" s="72">
        <f t="shared" si="29"/>
        <v>1.4471406331162124</v>
      </c>
      <c r="AL243" s="73">
        <f t="shared" si="30"/>
        <v>1.4471406331162124</v>
      </c>
    </row>
    <row r="244" spans="1:38" s="20" customFormat="1">
      <c r="A244" s="14" t="s">
        <v>47</v>
      </c>
      <c r="B244" s="14" t="s">
        <v>40</v>
      </c>
      <c r="C244" s="31">
        <v>38943</v>
      </c>
      <c r="D244" s="15">
        <v>2006</v>
      </c>
      <c r="E244" s="16">
        <v>0.44861111111111113</v>
      </c>
      <c r="F244" s="16">
        <v>0.4916666666666667</v>
      </c>
      <c r="G244" s="16">
        <v>4.3055555555555569E-2</v>
      </c>
      <c r="H244" s="21">
        <v>2</v>
      </c>
      <c r="I244" s="17">
        <v>1</v>
      </c>
      <c r="J244" s="17">
        <v>1</v>
      </c>
      <c r="K244" s="17">
        <v>1</v>
      </c>
      <c r="L244" s="14" t="s">
        <v>48</v>
      </c>
      <c r="M244" s="14" t="s">
        <v>49</v>
      </c>
      <c r="N244" s="17">
        <v>1</v>
      </c>
      <c r="O244" s="18">
        <f t="shared" si="26"/>
        <v>33</v>
      </c>
      <c r="P244" s="18">
        <v>10</v>
      </c>
      <c r="Q244" s="18">
        <f t="shared" si="27"/>
        <v>12.54</v>
      </c>
      <c r="R244" s="18">
        <v>3.8</v>
      </c>
      <c r="S244" s="22">
        <f t="shared" si="25"/>
        <v>33</v>
      </c>
      <c r="T244" s="22">
        <v>10</v>
      </c>
      <c r="U244" s="21" t="s">
        <v>43</v>
      </c>
      <c r="V244" s="21" t="s">
        <v>43</v>
      </c>
      <c r="W244" s="19">
        <v>27.848400000000002</v>
      </c>
      <c r="X244" s="19">
        <v>-115.16056</v>
      </c>
      <c r="Y244" s="18">
        <v>59</v>
      </c>
      <c r="Z244" s="17">
        <v>15</v>
      </c>
      <c r="AA244" s="21" t="s">
        <v>43</v>
      </c>
      <c r="AB244" s="14" t="s">
        <v>44</v>
      </c>
      <c r="AC244" s="21" t="s">
        <v>43</v>
      </c>
      <c r="AD244" s="23">
        <v>16</v>
      </c>
      <c r="AE244" s="23">
        <v>1</v>
      </c>
      <c r="AF244" s="21" t="s">
        <v>43</v>
      </c>
      <c r="AG244" s="14" t="s">
        <v>43</v>
      </c>
      <c r="AI244" s="70">
        <f t="shared" si="28"/>
        <v>12.500999999999999</v>
      </c>
      <c r="AJ244" s="71" t="s">
        <v>369</v>
      </c>
      <c r="AK244" s="72">
        <f t="shared" si="29"/>
        <v>1.4471406331162124</v>
      </c>
      <c r="AL244" s="73">
        <f t="shared" si="30"/>
        <v>1.4471406331162124</v>
      </c>
    </row>
    <row r="245" spans="1:38" s="20" customFormat="1">
      <c r="A245" s="14" t="s">
        <v>47</v>
      </c>
      <c r="B245" s="14" t="s">
        <v>40</v>
      </c>
      <c r="C245" s="31">
        <v>38943</v>
      </c>
      <c r="D245" s="15">
        <v>2006</v>
      </c>
      <c r="E245" s="16">
        <v>0.44861111111111113</v>
      </c>
      <c r="F245" s="16">
        <v>0.4916666666666667</v>
      </c>
      <c r="G245" s="16">
        <v>4.3055555555555569E-2</v>
      </c>
      <c r="H245" s="21">
        <v>2</v>
      </c>
      <c r="I245" s="17">
        <v>1</v>
      </c>
      <c r="J245" s="17">
        <v>1</v>
      </c>
      <c r="K245" s="17">
        <v>1</v>
      </c>
      <c r="L245" s="14" t="s">
        <v>48</v>
      </c>
      <c r="M245" s="14" t="s">
        <v>49</v>
      </c>
      <c r="N245" s="17">
        <v>1</v>
      </c>
      <c r="O245" s="18">
        <f t="shared" si="26"/>
        <v>33</v>
      </c>
      <c r="P245" s="18">
        <v>10</v>
      </c>
      <c r="Q245" s="18">
        <f t="shared" si="27"/>
        <v>12.54</v>
      </c>
      <c r="R245" s="18">
        <v>3.8</v>
      </c>
      <c r="S245" s="22">
        <f t="shared" si="25"/>
        <v>33</v>
      </c>
      <c r="T245" s="22">
        <v>10</v>
      </c>
      <c r="U245" s="21" t="s">
        <v>43</v>
      </c>
      <c r="V245" s="21" t="s">
        <v>43</v>
      </c>
      <c r="W245" s="19">
        <v>27.848400000000002</v>
      </c>
      <c r="X245" s="19">
        <v>-115.16056</v>
      </c>
      <c r="Y245" s="18">
        <v>59</v>
      </c>
      <c r="Z245" s="17">
        <v>15</v>
      </c>
      <c r="AA245" s="21" t="s">
        <v>43</v>
      </c>
      <c r="AB245" s="14" t="s">
        <v>44</v>
      </c>
      <c r="AC245" s="21" t="s">
        <v>43</v>
      </c>
      <c r="AD245" s="23">
        <v>16</v>
      </c>
      <c r="AE245" s="23">
        <v>1</v>
      </c>
      <c r="AF245" s="21" t="s">
        <v>43</v>
      </c>
      <c r="AG245" s="14" t="s">
        <v>43</v>
      </c>
      <c r="AI245" s="70">
        <f t="shared" si="28"/>
        <v>12.500999999999999</v>
      </c>
      <c r="AJ245" s="71" t="s">
        <v>369</v>
      </c>
      <c r="AK245" s="72">
        <f t="shared" si="29"/>
        <v>1.4471406331162124</v>
      </c>
      <c r="AL245" s="73">
        <f t="shared" si="30"/>
        <v>1.4471406331162124</v>
      </c>
    </row>
    <row r="246" spans="1:38" s="20" customFormat="1">
      <c r="A246" s="14" t="s">
        <v>47</v>
      </c>
      <c r="B246" s="14" t="s">
        <v>40</v>
      </c>
      <c r="C246" s="31">
        <v>38943</v>
      </c>
      <c r="D246" s="15">
        <v>2006</v>
      </c>
      <c r="E246" s="16">
        <v>0.44861111111111113</v>
      </c>
      <c r="F246" s="16">
        <v>0.4916666666666667</v>
      </c>
      <c r="G246" s="16">
        <v>4.3055555555555569E-2</v>
      </c>
      <c r="H246" s="21">
        <v>2</v>
      </c>
      <c r="I246" s="17">
        <v>1</v>
      </c>
      <c r="J246" s="17">
        <v>1</v>
      </c>
      <c r="K246" s="17">
        <v>1</v>
      </c>
      <c r="L246" s="14" t="s">
        <v>48</v>
      </c>
      <c r="M246" s="14" t="s">
        <v>49</v>
      </c>
      <c r="N246" s="17">
        <v>1</v>
      </c>
      <c r="O246" s="18">
        <f t="shared" si="26"/>
        <v>33</v>
      </c>
      <c r="P246" s="18">
        <v>10</v>
      </c>
      <c r="Q246" s="18">
        <f t="shared" si="27"/>
        <v>12.54</v>
      </c>
      <c r="R246" s="18">
        <v>3.8</v>
      </c>
      <c r="S246" s="22">
        <f t="shared" si="25"/>
        <v>33</v>
      </c>
      <c r="T246" s="22">
        <v>10</v>
      </c>
      <c r="U246" s="21" t="s">
        <v>43</v>
      </c>
      <c r="V246" s="21" t="s">
        <v>43</v>
      </c>
      <c r="W246" s="19">
        <v>27.848400000000002</v>
      </c>
      <c r="X246" s="19">
        <v>-115.16056</v>
      </c>
      <c r="Y246" s="18">
        <v>59</v>
      </c>
      <c r="Z246" s="17">
        <v>15</v>
      </c>
      <c r="AA246" s="21" t="s">
        <v>43</v>
      </c>
      <c r="AB246" s="14" t="s">
        <v>44</v>
      </c>
      <c r="AC246" s="21" t="s">
        <v>43</v>
      </c>
      <c r="AD246" s="23">
        <v>16</v>
      </c>
      <c r="AE246" s="23">
        <v>1</v>
      </c>
      <c r="AF246" s="21" t="s">
        <v>43</v>
      </c>
      <c r="AG246" s="14" t="s">
        <v>43</v>
      </c>
      <c r="AI246" s="70">
        <f t="shared" si="28"/>
        <v>12.500999999999999</v>
      </c>
      <c r="AJ246" s="71" t="s">
        <v>369</v>
      </c>
      <c r="AK246" s="72">
        <f t="shared" si="29"/>
        <v>1.4471406331162124</v>
      </c>
      <c r="AL246" s="73">
        <f t="shared" si="30"/>
        <v>1.4471406331162124</v>
      </c>
    </row>
    <row r="247" spans="1:38" s="20" customFormat="1">
      <c r="A247" s="14" t="s">
        <v>47</v>
      </c>
      <c r="B247" s="14" t="s">
        <v>40</v>
      </c>
      <c r="C247" s="31">
        <v>38943</v>
      </c>
      <c r="D247" s="15">
        <v>2006</v>
      </c>
      <c r="E247" s="16">
        <v>0.44861111111111113</v>
      </c>
      <c r="F247" s="16">
        <v>0.4916666666666667</v>
      </c>
      <c r="G247" s="16">
        <v>4.3055555555555569E-2</v>
      </c>
      <c r="H247" s="21">
        <v>2</v>
      </c>
      <c r="I247" s="17">
        <v>1</v>
      </c>
      <c r="J247" s="17">
        <v>1</v>
      </c>
      <c r="K247" s="17">
        <v>1</v>
      </c>
      <c r="L247" s="14" t="s">
        <v>48</v>
      </c>
      <c r="M247" s="14" t="s">
        <v>49</v>
      </c>
      <c r="N247" s="17">
        <v>1</v>
      </c>
      <c r="O247" s="18">
        <f t="shared" si="26"/>
        <v>33</v>
      </c>
      <c r="P247" s="18">
        <v>10</v>
      </c>
      <c r="Q247" s="18">
        <f t="shared" si="27"/>
        <v>12.54</v>
      </c>
      <c r="R247" s="18">
        <v>3.8</v>
      </c>
      <c r="S247" s="22">
        <f t="shared" si="25"/>
        <v>33</v>
      </c>
      <c r="T247" s="22">
        <v>10</v>
      </c>
      <c r="U247" s="21" t="s">
        <v>43</v>
      </c>
      <c r="V247" s="21" t="s">
        <v>43</v>
      </c>
      <c r="W247" s="19">
        <v>27.848400000000002</v>
      </c>
      <c r="X247" s="19">
        <v>-115.16056</v>
      </c>
      <c r="Y247" s="18">
        <v>59</v>
      </c>
      <c r="Z247" s="17">
        <v>15</v>
      </c>
      <c r="AA247" s="21" t="s">
        <v>43</v>
      </c>
      <c r="AB247" s="14" t="s">
        <v>44</v>
      </c>
      <c r="AC247" s="21" t="s">
        <v>43</v>
      </c>
      <c r="AD247" s="23">
        <v>16</v>
      </c>
      <c r="AE247" s="23">
        <v>1</v>
      </c>
      <c r="AF247" s="21" t="s">
        <v>43</v>
      </c>
      <c r="AG247" s="14" t="s">
        <v>43</v>
      </c>
      <c r="AI247" s="70">
        <f t="shared" si="28"/>
        <v>12.500999999999999</v>
      </c>
      <c r="AJ247" s="71" t="s">
        <v>369</v>
      </c>
      <c r="AK247" s="72">
        <f t="shared" si="29"/>
        <v>1.4471406331162124</v>
      </c>
      <c r="AL247" s="73">
        <f t="shared" si="30"/>
        <v>1.4471406331162124</v>
      </c>
    </row>
    <row r="248" spans="1:38" s="20" customFormat="1">
      <c r="A248" s="14" t="s">
        <v>47</v>
      </c>
      <c r="B248" s="14" t="s">
        <v>40</v>
      </c>
      <c r="C248" s="31">
        <v>38943</v>
      </c>
      <c r="D248" s="15">
        <v>2006</v>
      </c>
      <c r="E248" s="16">
        <v>0.44861111111111113</v>
      </c>
      <c r="F248" s="16">
        <v>0.4916666666666667</v>
      </c>
      <c r="G248" s="16">
        <v>4.3055555555555569E-2</v>
      </c>
      <c r="H248" s="21">
        <v>2</v>
      </c>
      <c r="I248" s="17">
        <v>1</v>
      </c>
      <c r="J248" s="17">
        <v>1</v>
      </c>
      <c r="K248" s="17">
        <v>1</v>
      </c>
      <c r="L248" s="14" t="s">
        <v>48</v>
      </c>
      <c r="M248" s="14" t="s">
        <v>49</v>
      </c>
      <c r="N248" s="17">
        <v>1</v>
      </c>
      <c r="O248" s="18">
        <f t="shared" si="26"/>
        <v>33</v>
      </c>
      <c r="P248" s="18">
        <v>10</v>
      </c>
      <c r="Q248" s="18">
        <f t="shared" si="27"/>
        <v>12.54</v>
      </c>
      <c r="R248" s="18">
        <v>3.8</v>
      </c>
      <c r="S248" s="22">
        <f t="shared" si="25"/>
        <v>33</v>
      </c>
      <c r="T248" s="22">
        <v>10</v>
      </c>
      <c r="U248" s="21" t="s">
        <v>43</v>
      </c>
      <c r="V248" s="21" t="s">
        <v>43</v>
      </c>
      <c r="W248" s="19">
        <v>27.848400000000002</v>
      </c>
      <c r="X248" s="19">
        <v>-115.16056</v>
      </c>
      <c r="Y248" s="18">
        <v>59</v>
      </c>
      <c r="Z248" s="17">
        <v>15</v>
      </c>
      <c r="AA248" s="21" t="s">
        <v>43</v>
      </c>
      <c r="AB248" s="14" t="s">
        <v>44</v>
      </c>
      <c r="AC248" s="21" t="s">
        <v>43</v>
      </c>
      <c r="AD248" s="23">
        <v>16</v>
      </c>
      <c r="AE248" s="23">
        <v>1</v>
      </c>
      <c r="AF248" s="21" t="s">
        <v>43</v>
      </c>
      <c r="AG248" s="14" t="s">
        <v>43</v>
      </c>
      <c r="AI248" s="70">
        <f t="shared" si="28"/>
        <v>12.500999999999999</v>
      </c>
      <c r="AJ248" s="71" t="s">
        <v>369</v>
      </c>
      <c r="AK248" s="72">
        <f t="shared" si="29"/>
        <v>1.4471406331162124</v>
      </c>
      <c r="AL248" s="73">
        <f t="shared" si="30"/>
        <v>1.4471406331162124</v>
      </c>
    </row>
    <row r="249" spans="1:38" s="20" customFormat="1">
      <c r="A249" s="14" t="s">
        <v>47</v>
      </c>
      <c r="B249" s="14" t="s">
        <v>40</v>
      </c>
      <c r="C249" s="31">
        <v>38943</v>
      </c>
      <c r="D249" s="15">
        <v>2006</v>
      </c>
      <c r="E249" s="16">
        <v>0.44861111111111113</v>
      </c>
      <c r="F249" s="16">
        <v>0.4916666666666667</v>
      </c>
      <c r="G249" s="16">
        <v>4.3055555555555569E-2</v>
      </c>
      <c r="H249" s="21">
        <v>2</v>
      </c>
      <c r="I249" s="17">
        <v>1</v>
      </c>
      <c r="J249" s="17">
        <v>1</v>
      </c>
      <c r="K249" s="17">
        <v>1</v>
      </c>
      <c r="L249" s="14" t="s">
        <v>48</v>
      </c>
      <c r="M249" s="14" t="s">
        <v>49</v>
      </c>
      <c r="N249" s="17">
        <v>1</v>
      </c>
      <c r="O249" s="18">
        <f t="shared" si="26"/>
        <v>33</v>
      </c>
      <c r="P249" s="18">
        <v>10</v>
      </c>
      <c r="Q249" s="18">
        <f t="shared" si="27"/>
        <v>12.54</v>
      </c>
      <c r="R249" s="18">
        <v>3.8</v>
      </c>
      <c r="S249" s="22">
        <f t="shared" si="25"/>
        <v>33</v>
      </c>
      <c r="T249" s="22">
        <v>10</v>
      </c>
      <c r="U249" s="21" t="s">
        <v>43</v>
      </c>
      <c r="V249" s="21" t="s">
        <v>43</v>
      </c>
      <c r="W249" s="19">
        <v>27.848400000000002</v>
      </c>
      <c r="X249" s="19">
        <v>-115.16056</v>
      </c>
      <c r="Y249" s="18">
        <v>59</v>
      </c>
      <c r="Z249" s="17">
        <v>15</v>
      </c>
      <c r="AA249" s="21" t="s">
        <v>43</v>
      </c>
      <c r="AB249" s="14" t="s">
        <v>44</v>
      </c>
      <c r="AC249" s="21" t="s">
        <v>43</v>
      </c>
      <c r="AD249" s="23">
        <v>17</v>
      </c>
      <c r="AE249" s="23">
        <v>1</v>
      </c>
      <c r="AF249" s="21" t="s">
        <v>43</v>
      </c>
      <c r="AG249" s="14" t="s">
        <v>43</v>
      </c>
      <c r="AI249" s="70">
        <f t="shared" si="28"/>
        <v>13.209999999999999</v>
      </c>
      <c r="AJ249" s="71" t="s">
        <v>369</v>
      </c>
      <c r="AK249" s="72">
        <f t="shared" si="29"/>
        <v>1.6329725885917237</v>
      </c>
      <c r="AL249" s="73">
        <f t="shared" si="30"/>
        <v>1.6329725885917237</v>
      </c>
    </row>
    <row r="250" spans="1:38" s="20" customFormat="1">
      <c r="A250" s="14" t="s">
        <v>47</v>
      </c>
      <c r="B250" s="14" t="s">
        <v>40</v>
      </c>
      <c r="C250" s="31">
        <v>38943</v>
      </c>
      <c r="D250" s="15">
        <v>2006</v>
      </c>
      <c r="E250" s="16">
        <v>0.44861111111111113</v>
      </c>
      <c r="F250" s="16">
        <v>0.4916666666666667</v>
      </c>
      <c r="G250" s="16">
        <v>4.3055555555555569E-2</v>
      </c>
      <c r="H250" s="21">
        <v>2</v>
      </c>
      <c r="I250" s="17">
        <v>1</v>
      </c>
      <c r="J250" s="17">
        <v>1</v>
      </c>
      <c r="K250" s="17">
        <v>1</v>
      </c>
      <c r="L250" s="14" t="s">
        <v>48</v>
      </c>
      <c r="M250" s="14" t="s">
        <v>49</v>
      </c>
      <c r="N250" s="17">
        <v>1</v>
      </c>
      <c r="O250" s="18">
        <f t="shared" si="26"/>
        <v>33</v>
      </c>
      <c r="P250" s="18">
        <v>10</v>
      </c>
      <c r="Q250" s="18">
        <f t="shared" si="27"/>
        <v>12.54</v>
      </c>
      <c r="R250" s="18">
        <v>3.8</v>
      </c>
      <c r="S250" s="22">
        <f t="shared" si="25"/>
        <v>33</v>
      </c>
      <c r="T250" s="22">
        <v>10</v>
      </c>
      <c r="U250" s="21" t="s">
        <v>43</v>
      </c>
      <c r="V250" s="21" t="s">
        <v>43</v>
      </c>
      <c r="W250" s="19">
        <v>27.848400000000002</v>
      </c>
      <c r="X250" s="19">
        <v>-115.16056</v>
      </c>
      <c r="Y250" s="18">
        <v>59</v>
      </c>
      <c r="Z250" s="17">
        <v>15</v>
      </c>
      <c r="AA250" s="21" t="s">
        <v>43</v>
      </c>
      <c r="AB250" s="14" t="s">
        <v>44</v>
      </c>
      <c r="AC250" s="21" t="s">
        <v>43</v>
      </c>
      <c r="AD250" s="23">
        <v>17</v>
      </c>
      <c r="AE250" s="23">
        <v>1</v>
      </c>
      <c r="AF250" s="21" t="s">
        <v>43</v>
      </c>
      <c r="AG250" s="14" t="s">
        <v>43</v>
      </c>
      <c r="AI250" s="70">
        <f t="shared" si="28"/>
        <v>13.209999999999999</v>
      </c>
      <c r="AJ250" s="71" t="s">
        <v>369</v>
      </c>
      <c r="AK250" s="72">
        <f t="shared" si="29"/>
        <v>1.6329725885917237</v>
      </c>
      <c r="AL250" s="73">
        <f t="shared" si="30"/>
        <v>1.6329725885917237</v>
      </c>
    </row>
    <row r="251" spans="1:38" s="20" customFormat="1">
      <c r="A251" s="14" t="s">
        <v>47</v>
      </c>
      <c r="B251" s="14" t="s">
        <v>40</v>
      </c>
      <c r="C251" s="31">
        <v>38943</v>
      </c>
      <c r="D251" s="15">
        <v>2006</v>
      </c>
      <c r="E251" s="16">
        <v>0.44861111111111113</v>
      </c>
      <c r="F251" s="16">
        <v>0.4916666666666667</v>
      </c>
      <c r="G251" s="16">
        <v>4.3055555555555569E-2</v>
      </c>
      <c r="H251" s="21">
        <v>2</v>
      </c>
      <c r="I251" s="17">
        <v>1</v>
      </c>
      <c r="J251" s="17">
        <v>1</v>
      </c>
      <c r="K251" s="17">
        <v>1</v>
      </c>
      <c r="L251" s="14" t="s">
        <v>48</v>
      </c>
      <c r="M251" s="14" t="s">
        <v>49</v>
      </c>
      <c r="N251" s="17">
        <v>1</v>
      </c>
      <c r="O251" s="18">
        <f t="shared" si="26"/>
        <v>33</v>
      </c>
      <c r="P251" s="18">
        <v>10</v>
      </c>
      <c r="Q251" s="18">
        <f t="shared" si="27"/>
        <v>12.54</v>
      </c>
      <c r="R251" s="18">
        <v>3.8</v>
      </c>
      <c r="S251" s="22">
        <f t="shared" si="25"/>
        <v>33</v>
      </c>
      <c r="T251" s="22">
        <v>10</v>
      </c>
      <c r="U251" s="21" t="s">
        <v>43</v>
      </c>
      <c r="V251" s="21" t="s">
        <v>43</v>
      </c>
      <c r="W251" s="19">
        <v>27.848400000000002</v>
      </c>
      <c r="X251" s="19">
        <v>-115.16056</v>
      </c>
      <c r="Y251" s="18">
        <v>59</v>
      </c>
      <c r="Z251" s="17">
        <v>15</v>
      </c>
      <c r="AA251" s="21" t="s">
        <v>43</v>
      </c>
      <c r="AB251" s="14" t="s">
        <v>44</v>
      </c>
      <c r="AC251" s="21" t="s">
        <v>43</v>
      </c>
      <c r="AD251" s="23">
        <v>17</v>
      </c>
      <c r="AE251" s="23">
        <v>1</v>
      </c>
      <c r="AF251" s="21" t="s">
        <v>43</v>
      </c>
      <c r="AG251" s="14" t="s">
        <v>43</v>
      </c>
      <c r="AI251" s="70">
        <f t="shared" si="28"/>
        <v>13.209999999999999</v>
      </c>
      <c r="AJ251" s="71" t="s">
        <v>369</v>
      </c>
      <c r="AK251" s="72">
        <f t="shared" si="29"/>
        <v>1.6329725885917237</v>
      </c>
      <c r="AL251" s="73">
        <f t="shared" si="30"/>
        <v>1.6329725885917237</v>
      </c>
    </row>
    <row r="252" spans="1:38" s="20" customFormat="1">
      <c r="A252" s="14" t="s">
        <v>47</v>
      </c>
      <c r="B252" s="14" t="s">
        <v>40</v>
      </c>
      <c r="C252" s="31">
        <v>38943</v>
      </c>
      <c r="D252" s="15">
        <v>2006</v>
      </c>
      <c r="E252" s="16">
        <v>0.44861111111111113</v>
      </c>
      <c r="F252" s="16">
        <v>0.4916666666666667</v>
      </c>
      <c r="G252" s="16">
        <v>4.3055555555555569E-2</v>
      </c>
      <c r="H252" s="21">
        <v>2</v>
      </c>
      <c r="I252" s="17">
        <v>1</v>
      </c>
      <c r="J252" s="17">
        <v>1</v>
      </c>
      <c r="K252" s="17">
        <v>1</v>
      </c>
      <c r="L252" s="14" t="s">
        <v>48</v>
      </c>
      <c r="M252" s="14" t="s">
        <v>49</v>
      </c>
      <c r="N252" s="17">
        <v>1</v>
      </c>
      <c r="O252" s="18">
        <f t="shared" si="26"/>
        <v>33</v>
      </c>
      <c r="P252" s="18">
        <v>10</v>
      </c>
      <c r="Q252" s="18">
        <f t="shared" si="27"/>
        <v>12.54</v>
      </c>
      <c r="R252" s="18">
        <v>3.8</v>
      </c>
      <c r="S252" s="22">
        <f t="shared" si="25"/>
        <v>33</v>
      </c>
      <c r="T252" s="22">
        <v>10</v>
      </c>
      <c r="U252" s="21" t="s">
        <v>43</v>
      </c>
      <c r="V252" s="21" t="s">
        <v>43</v>
      </c>
      <c r="W252" s="19">
        <v>27.848400000000002</v>
      </c>
      <c r="X252" s="19">
        <v>-115.16056</v>
      </c>
      <c r="Y252" s="18">
        <v>59</v>
      </c>
      <c r="Z252" s="17">
        <v>15</v>
      </c>
      <c r="AA252" s="21" t="s">
        <v>43</v>
      </c>
      <c r="AB252" s="14" t="s">
        <v>44</v>
      </c>
      <c r="AC252" s="21" t="s">
        <v>43</v>
      </c>
      <c r="AD252" s="23">
        <v>17</v>
      </c>
      <c r="AE252" s="23">
        <v>1</v>
      </c>
      <c r="AF252" s="21" t="s">
        <v>43</v>
      </c>
      <c r="AG252" s="14" t="s">
        <v>43</v>
      </c>
      <c r="AI252" s="70">
        <f t="shared" si="28"/>
        <v>13.209999999999999</v>
      </c>
      <c r="AJ252" s="71" t="s">
        <v>369</v>
      </c>
      <c r="AK252" s="72">
        <f t="shared" si="29"/>
        <v>1.6329725885917237</v>
      </c>
      <c r="AL252" s="73">
        <f t="shared" si="30"/>
        <v>1.6329725885917237</v>
      </c>
    </row>
    <row r="253" spans="1:38" s="20" customFormat="1">
      <c r="A253" s="14" t="s">
        <v>47</v>
      </c>
      <c r="B253" s="14" t="s">
        <v>40</v>
      </c>
      <c r="C253" s="31">
        <v>38943</v>
      </c>
      <c r="D253" s="15">
        <v>2006</v>
      </c>
      <c r="E253" s="16">
        <v>0.44861111111111113</v>
      </c>
      <c r="F253" s="16">
        <v>0.4916666666666667</v>
      </c>
      <c r="G253" s="16">
        <v>4.3055555555555569E-2</v>
      </c>
      <c r="H253" s="21">
        <v>2</v>
      </c>
      <c r="I253" s="17">
        <v>1</v>
      </c>
      <c r="J253" s="17">
        <v>1</v>
      </c>
      <c r="K253" s="17">
        <v>1</v>
      </c>
      <c r="L253" s="14" t="s">
        <v>48</v>
      </c>
      <c r="M253" s="14" t="s">
        <v>49</v>
      </c>
      <c r="N253" s="17">
        <v>1</v>
      </c>
      <c r="O253" s="18">
        <f t="shared" si="26"/>
        <v>33</v>
      </c>
      <c r="P253" s="18">
        <v>10</v>
      </c>
      <c r="Q253" s="18">
        <f t="shared" si="27"/>
        <v>12.54</v>
      </c>
      <c r="R253" s="18">
        <v>3.8</v>
      </c>
      <c r="S253" s="22">
        <f t="shared" si="25"/>
        <v>33</v>
      </c>
      <c r="T253" s="22">
        <v>10</v>
      </c>
      <c r="U253" s="21" t="s">
        <v>43</v>
      </c>
      <c r="V253" s="21" t="s">
        <v>43</v>
      </c>
      <c r="W253" s="19">
        <v>27.848400000000002</v>
      </c>
      <c r="X253" s="19">
        <v>-115.16056</v>
      </c>
      <c r="Y253" s="18">
        <v>59</v>
      </c>
      <c r="Z253" s="17">
        <v>15</v>
      </c>
      <c r="AA253" s="21" t="s">
        <v>43</v>
      </c>
      <c r="AB253" s="14" t="s">
        <v>44</v>
      </c>
      <c r="AC253" s="21" t="s">
        <v>43</v>
      </c>
      <c r="AD253" s="23">
        <v>17</v>
      </c>
      <c r="AE253" s="23">
        <v>1</v>
      </c>
      <c r="AF253" s="21" t="s">
        <v>43</v>
      </c>
      <c r="AG253" s="14" t="s">
        <v>43</v>
      </c>
      <c r="AI253" s="70">
        <f t="shared" si="28"/>
        <v>13.209999999999999</v>
      </c>
      <c r="AJ253" s="71" t="s">
        <v>369</v>
      </c>
      <c r="AK253" s="72">
        <f t="shared" si="29"/>
        <v>1.6329725885917237</v>
      </c>
      <c r="AL253" s="73">
        <f t="shared" si="30"/>
        <v>1.6329725885917237</v>
      </c>
    </row>
    <row r="254" spans="1:38" s="20" customFormat="1">
      <c r="A254" s="14" t="s">
        <v>47</v>
      </c>
      <c r="B254" s="14" t="s">
        <v>40</v>
      </c>
      <c r="C254" s="31">
        <v>38943</v>
      </c>
      <c r="D254" s="15">
        <v>2006</v>
      </c>
      <c r="E254" s="16">
        <v>0.44861111111111113</v>
      </c>
      <c r="F254" s="16">
        <v>0.4916666666666667</v>
      </c>
      <c r="G254" s="16">
        <v>4.3055555555555569E-2</v>
      </c>
      <c r="H254" s="21">
        <v>2</v>
      </c>
      <c r="I254" s="17">
        <v>1</v>
      </c>
      <c r="J254" s="17">
        <v>1</v>
      </c>
      <c r="K254" s="17">
        <v>1</v>
      </c>
      <c r="L254" s="14" t="s">
        <v>48</v>
      </c>
      <c r="M254" s="14" t="s">
        <v>49</v>
      </c>
      <c r="N254" s="17">
        <v>1</v>
      </c>
      <c r="O254" s="18">
        <f t="shared" si="26"/>
        <v>33</v>
      </c>
      <c r="P254" s="18">
        <v>10</v>
      </c>
      <c r="Q254" s="18">
        <f t="shared" si="27"/>
        <v>12.54</v>
      </c>
      <c r="R254" s="18">
        <v>3.8</v>
      </c>
      <c r="S254" s="22">
        <f t="shared" si="25"/>
        <v>33</v>
      </c>
      <c r="T254" s="22">
        <v>10</v>
      </c>
      <c r="U254" s="21" t="s">
        <v>43</v>
      </c>
      <c r="V254" s="21" t="s">
        <v>43</v>
      </c>
      <c r="W254" s="19">
        <v>27.848400000000002</v>
      </c>
      <c r="X254" s="19">
        <v>-115.16056</v>
      </c>
      <c r="Y254" s="18">
        <v>59</v>
      </c>
      <c r="Z254" s="17">
        <v>15</v>
      </c>
      <c r="AA254" s="21" t="s">
        <v>43</v>
      </c>
      <c r="AB254" s="14" t="s">
        <v>44</v>
      </c>
      <c r="AC254" s="21" t="s">
        <v>43</v>
      </c>
      <c r="AD254" s="23">
        <v>17</v>
      </c>
      <c r="AE254" s="23">
        <v>1</v>
      </c>
      <c r="AF254" s="21" t="s">
        <v>43</v>
      </c>
      <c r="AG254" s="14" t="s">
        <v>43</v>
      </c>
      <c r="AI254" s="70">
        <f t="shared" si="28"/>
        <v>13.209999999999999</v>
      </c>
      <c r="AJ254" s="71" t="s">
        <v>369</v>
      </c>
      <c r="AK254" s="72">
        <f t="shared" si="29"/>
        <v>1.6329725885917237</v>
      </c>
      <c r="AL254" s="73">
        <f t="shared" si="30"/>
        <v>1.6329725885917237</v>
      </c>
    </row>
    <row r="255" spans="1:38" s="20" customFormat="1">
      <c r="A255" s="14" t="s">
        <v>47</v>
      </c>
      <c r="B255" s="14" t="s">
        <v>40</v>
      </c>
      <c r="C255" s="31">
        <v>38943</v>
      </c>
      <c r="D255" s="15">
        <v>2006</v>
      </c>
      <c r="E255" s="16">
        <v>0.44861111111111113</v>
      </c>
      <c r="F255" s="16">
        <v>0.4916666666666667</v>
      </c>
      <c r="G255" s="16">
        <v>4.3055555555555569E-2</v>
      </c>
      <c r="H255" s="21">
        <v>2</v>
      </c>
      <c r="I255" s="17">
        <v>1</v>
      </c>
      <c r="J255" s="17">
        <v>1</v>
      </c>
      <c r="K255" s="17">
        <v>1</v>
      </c>
      <c r="L255" s="14" t="s">
        <v>48</v>
      </c>
      <c r="M255" s="14" t="s">
        <v>49</v>
      </c>
      <c r="N255" s="17">
        <v>1</v>
      </c>
      <c r="O255" s="18">
        <f t="shared" si="26"/>
        <v>33</v>
      </c>
      <c r="P255" s="18">
        <v>10</v>
      </c>
      <c r="Q255" s="18">
        <f t="shared" si="27"/>
        <v>12.54</v>
      </c>
      <c r="R255" s="18">
        <v>3.8</v>
      </c>
      <c r="S255" s="22">
        <f t="shared" si="25"/>
        <v>33</v>
      </c>
      <c r="T255" s="22">
        <v>10</v>
      </c>
      <c r="U255" s="21" t="s">
        <v>43</v>
      </c>
      <c r="V255" s="21" t="s">
        <v>43</v>
      </c>
      <c r="W255" s="19">
        <v>27.848400000000002</v>
      </c>
      <c r="X255" s="19">
        <v>-115.16056</v>
      </c>
      <c r="Y255" s="18">
        <v>59</v>
      </c>
      <c r="Z255" s="17">
        <v>15</v>
      </c>
      <c r="AA255" s="21" t="s">
        <v>43</v>
      </c>
      <c r="AB255" s="14" t="s">
        <v>44</v>
      </c>
      <c r="AC255" s="21" t="s">
        <v>43</v>
      </c>
      <c r="AD255" s="23">
        <v>17</v>
      </c>
      <c r="AE255" s="23">
        <v>1</v>
      </c>
      <c r="AF255" s="21" t="s">
        <v>43</v>
      </c>
      <c r="AG255" s="14" t="s">
        <v>43</v>
      </c>
      <c r="AI255" s="70">
        <f t="shared" si="28"/>
        <v>13.209999999999999</v>
      </c>
      <c r="AJ255" s="71" t="s">
        <v>369</v>
      </c>
      <c r="AK255" s="72">
        <f t="shared" si="29"/>
        <v>1.6329725885917237</v>
      </c>
      <c r="AL255" s="73">
        <f t="shared" si="30"/>
        <v>1.6329725885917237</v>
      </c>
    </row>
    <row r="256" spans="1:38" s="20" customFormat="1">
      <c r="A256" s="14" t="s">
        <v>47</v>
      </c>
      <c r="B256" s="14" t="s">
        <v>40</v>
      </c>
      <c r="C256" s="31">
        <v>38943</v>
      </c>
      <c r="D256" s="15">
        <v>2006</v>
      </c>
      <c r="E256" s="16">
        <v>0.44861111111111113</v>
      </c>
      <c r="F256" s="16">
        <v>0.4916666666666667</v>
      </c>
      <c r="G256" s="16">
        <v>4.3055555555555569E-2</v>
      </c>
      <c r="H256" s="21">
        <v>2</v>
      </c>
      <c r="I256" s="17">
        <v>1</v>
      </c>
      <c r="J256" s="17">
        <v>1</v>
      </c>
      <c r="K256" s="17">
        <v>1</v>
      </c>
      <c r="L256" s="14" t="s">
        <v>48</v>
      </c>
      <c r="M256" s="14" t="s">
        <v>49</v>
      </c>
      <c r="N256" s="17">
        <v>1</v>
      </c>
      <c r="O256" s="18">
        <f t="shared" si="26"/>
        <v>33</v>
      </c>
      <c r="P256" s="18">
        <v>10</v>
      </c>
      <c r="Q256" s="18">
        <f t="shared" si="27"/>
        <v>12.54</v>
      </c>
      <c r="R256" s="18">
        <v>3.8</v>
      </c>
      <c r="S256" s="22">
        <f t="shared" si="25"/>
        <v>33</v>
      </c>
      <c r="T256" s="22">
        <v>10</v>
      </c>
      <c r="U256" s="21" t="s">
        <v>43</v>
      </c>
      <c r="V256" s="21" t="s">
        <v>43</v>
      </c>
      <c r="W256" s="19">
        <v>27.848400000000002</v>
      </c>
      <c r="X256" s="19">
        <v>-115.16056</v>
      </c>
      <c r="Y256" s="18">
        <v>59</v>
      </c>
      <c r="Z256" s="17">
        <v>15</v>
      </c>
      <c r="AA256" s="21" t="s">
        <v>43</v>
      </c>
      <c r="AB256" s="14" t="s">
        <v>44</v>
      </c>
      <c r="AC256" s="21" t="s">
        <v>43</v>
      </c>
      <c r="AD256" s="23">
        <v>17</v>
      </c>
      <c r="AE256" s="23">
        <v>1</v>
      </c>
      <c r="AF256" s="21" t="s">
        <v>43</v>
      </c>
      <c r="AG256" s="14" t="s">
        <v>43</v>
      </c>
      <c r="AI256" s="70">
        <f t="shared" si="28"/>
        <v>13.209999999999999</v>
      </c>
      <c r="AJ256" s="71" t="s">
        <v>369</v>
      </c>
      <c r="AK256" s="72">
        <f t="shared" si="29"/>
        <v>1.6329725885917237</v>
      </c>
      <c r="AL256" s="73">
        <f t="shared" si="30"/>
        <v>1.6329725885917237</v>
      </c>
    </row>
    <row r="257" spans="1:38" s="20" customFormat="1">
      <c r="A257" s="14" t="s">
        <v>47</v>
      </c>
      <c r="B257" s="14" t="s">
        <v>40</v>
      </c>
      <c r="C257" s="31">
        <v>38943</v>
      </c>
      <c r="D257" s="15">
        <v>2006</v>
      </c>
      <c r="E257" s="16">
        <v>0.44861111111111113</v>
      </c>
      <c r="F257" s="16">
        <v>0.4916666666666667</v>
      </c>
      <c r="G257" s="16">
        <v>4.3055555555555569E-2</v>
      </c>
      <c r="H257" s="21">
        <v>2</v>
      </c>
      <c r="I257" s="17">
        <v>1</v>
      </c>
      <c r="J257" s="17">
        <v>1</v>
      </c>
      <c r="K257" s="17">
        <v>1</v>
      </c>
      <c r="L257" s="14" t="s">
        <v>48</v>
      </c>
      <c r="M257" s="14" t="s">
        <v>49</v>
      </c>
      <c r="N257" s="17">
        <v>1</v>
      </c>
      <c r="O257" s="18">
        <f t="shared" si="26"/>
        <v>33</v>
      </c>
      <c r="P257" s="18">
        <v>10</v>
      </c>
      <c r="Q257" s="18">
        <f t="shared" si="27"/>
        <v>12.54</v>
      </c>
      <c r="R257" s="18">
        <v>3.8</v>
      </c>
      <c r="S257" s="22">
        <f t="shared" si="25"/>
        <v>33</v>
      </c>
      <c r="T257" s="22">
        <v>10</v>
      </c>
      <c r="U257" s="21" t="s">
        <v>43</v>
      </c>
      <c r="V257" s="21" t="s">
        <v>43</v>
      </c>
      <c r="W257" s="19">
        <v>27.848400000000002</v>
      </c>
      <c r="X257" s="19">
        <v>-115.16056</v>
      </c>
      <c r="Y257" s="18">
        <v>59</v>
      </c>
      <c r="Z257" s="17">
        <v>15</v>
      </c>
      <c r="AA257" s="21" t="s">
        <v>43</v>
      </c>
      <c r="AB257" s="14" t="s">
        <v>44</v>
      </c>
      <c r="AC257" s="21" t="s">
        <v>43</v>
      </c>
      <c r="AD257" s="23">
        <v>17</v>
      </c>
      <c r="AE257" s="23">
        <v>1</v>
      </c>
      <c r="AF257" s="21" t="s">
        <v>43</v>
      </c>
      <c r="AG257" s="14" t="s">
        <v>43</v>
      </c>
      <c r="AI257" s="70">
        <f t="shared" si="28"/>
        <v>13.209999999999999</v>
      </c>
      <c r="AJ257" s="71" t="s">
        <v>369</v>
      </c>
      <c r="AK257" s="72">
        <f t="shared" si="29"/>
        <v>1.6329725885917237</v>
      </c>
      <c r="AL257" s="73">
        <f t="shared" si="30"/>
        <v>1.6329725885917237</v>
      </c>
    </row>
    <row r="258" spans="1:38" s="20" customFormat="1">
      <c r="A258" s="14" t="s">
        <v>47</v>
      </c>
      <c r="B258" s="14" t="s">
        <v>40</v>
      </c>
      <c r="C258" s="31">
        <v>38943</v>
      </c>
      <c r="D258" s="15">
        <v>2006</v>
      </c>
      <c r="E258" s="16">
        <v>0.44861111111111113</v>
      </c>
      <c r="F258" s="16">
        <v>0.4916666666666667</v>
      </c>
      <c r="G258" s="16">
        <v>4.3055555555555569E-2</v>
      </c>
      <c r="H258" s="21">
        <v>2</v>
      </c>
      <c r="I258" s="17">
        <v>1</v>
      </c>
      <c r="J258" s="17">
        <v>1</v>
      </c>
      <c r="K258" s="17">
        <v>1</v>
      </c>
      <c r="L258" s="14" t="s">
        <v>48</v>
      </c>
      <c r="M258" s="14" t="s">
        <v>49</v>
      </c>
      <c r="N258" s="17">
        <v>1</v>
      </c>
      <c r="O258" s="18">
        <f t="shared" si="26"/>
        <v>33</v>
      </c>
      <c r="P258" s="18">
        <v>10</v>
      </c>
      <c r="Q258" s="18">
        <f t="shared" si="27"/>
        <v>12.54</v>
      </c>
      <c r="R258" s="18">
        <v>3.8</v>
      </c>
      <c r="S258" s="22">
        <f t="shared" ref="S258:S321" si="31">T258*3.3</f>
        <v>33</v>
      </c>
      <c r="T258" s="22">
        <v>10</v>
      </c>
      <c r="U258" s="21" t="s">
        <v>43</v>
      </c>
      <c r="V258" s="21" t="s">
        <v>43</v>
      </c>
      <c r="W258" s="19">
        <v>27.848400000000002</v>
      </c>
      <c r="X258" s="19">
        <v>-115.16056</v>
      </c>
      <c r="Y258" s="18">
        <v>59</v>
      </c>
      <c r="Z258" s="17">
        <v>15</v>
      </c>
      <c r="AA258" s="21" t="s">
        <v>43</v>
      </c>
      <c r="AB258" s="14" t="s">
        <v>44</v>
      </c>
      <c r="AC258" s="21" t="s">
        <v>43</v>
      </c>
      <c r="AD258" s="23">
        <v>17</v>
      </c>
      <c r="AE258" s="23">
        <v>1</v>
      </c>
      <c r="AF258" s="21" t="s">
        <v>43</v>
      </c>
      <c r="AG258" s="14" t="s">
        <v>43</v>
      </c>
      <c r="AI258" s="70">
        <f t="shared" si="28"/>
        <v>13.209999999999999</v>
      </c>
      <c r="AJ258" s="71" t="s">
        <v>369</v>
      </c>
      <c r="AK258" s="72">
        <f t="shared" si="29"/>
        <v>1.6329725885917237</v>
      </c>
      <c r="AL258" s="73">
        <f t="shared" si="30"/>
        <v>1.6329725885917237</v>
      </c>
    </row>
    <row r="259" spans="1:38" s="20" customFormat="1">
      <c r="A259" s="14" t="s">
        <v>47</v>
      </c>
      <c r="B259" s="14" t="s">
        <v>40</v>
      </c>
      <c r="C259" s="31">
        <v>38943</v>
      </c>
      <c r="D259" s="15">
        <v>2006</v>
      </c>
      <c r="E259" s="16">
        <v>0.44861111111111113</v>
      </c>
      <c r="F259" s="16">
        <v>0.4916666666666667</v>
      </c>
      <c r="G259" s="16">
        <v>4.3055555555555569E-2</v>
      </c>
      <c r="H259" s="21">
        <v>2</v>
      </c>
      <c r="I259" s="17">
        <v>1</v>
      </c>
      <c r="J259" s="17">
        <v>1</v>
      </c>
      <c r="K259" s="17">
        <v>1</v>
      </c>
      <c r="L259" s="14" t="s">
        <v>48</v>
      </c>
      <c r="M259" s="14" t="s">
        <v>49</v>
      </c>
      <c r="N259" s="17">
        <v>1</v>
      </c>
      <c r="O259" s="18">
        <f t="shared" ref="O259:O322" si="32">P259*3.3</f>
        <v>33</v>
      </c>
      <c r="P259" s="18">
        <v>10</v>
      </c>
      <c r="Q259" s="18">
        <f t="shared" ref="Q259:Q322" si="33">R259*3.3</f>
        <v>12.54</v>
      </c>
      <c r="R259" s="18">
        <v>3.8</v>
      </c>
      <c r="S259" s="22">
        <f t="shared" si="31"/>
        <v>33</v>
      </c>
      <c r="T259" s="22">
        <v>10</v>
      </c>
      <c r="U259" s="21" t="s">
        <v>43</v>
      </c>
      <c r="V259" s="21" t="s">
        <v>43</v>
      </c>
      <c r="W259" s="19">
        <v>27.848400000000002</v>
      </c>
      <c r="X259" s="19">
        <v>-115.16056</v>
      </c>
      <c r="Y259" s="18">
        <v>59</v>
      </c>
      <c r="Z259" s="17">
        <v>15</v>
      </c>
      <c r="AA259" s="21" t="s">
        <v>43</v>
      </c>
      <c r="AB259" s="14" t="s">
        <v>44</v>
      </c>
      <c r="AC259" s="21" t="s">
        <v>43</v>
      </c>
      <c r="AD259" s="23">
        <v>17</v>
      </c>
      <c r="AE259" s="23">
        <v>1</v>
      </c>
      <c r="AF259" s="21" t="s">
        <v>43</v>
      </c>
      <c r="AG259" s="14" t="s">
        <v>43</v>
      </c>
      <c r="AI259" s="70">
        <f t="shared" si="28"/>
        <v>13.209999999999999</v>
      </c>
      <c r="AJ259" s="71" t="s">
        <v>369</v>
      </c>
      <c r="AK259" s="72">
        <f t="shared" si="29"/>
        <v>1.6329725885917237</v>
      </c>
      <c r="AL259" s="73">
        <f t="shared" si="30"/>
        <v>1.6329725885917237</v>
      </c>
    </row>
    <row r="260" spans="1:38" s="20" customFormat="1">
      <c r="A260" s="14" t="s">
        <v>47</v>
      </c>
      <c r="B260" s="14" t="s">
        <v>40</v>
      </c>
      <c r="C260" s="31">
        <v>38943</v>
      </c>
      <c r="D260" s="15">
        <v>2006</v>
      </c>
      <c r="E260" s="16">
        <v>0.44861111111111113</v>
      </c>
      <c r="F260" s="16">
        <v>0.4916666666666667</v>
      </c>
      <c r="G260" s="16">
        <v>4.3055555555555569E-2</v>
      </c>
      <c r="H260" s="21">
        <v>2</v>
      </c>
      <c r="I260" s="17">
        <v>1</v>
      </c>
      <c r="J260" s="17">
        <v>1</v>
      </c>
      <c r="K260" s="17">
        <v>1</v>
      </c>
      <c r="L260" s="14" t="s">
        <v>48</v>
      </c>
      <c r="M260" s="14" t="s">
        <v>49</v>
      </c>
      <c r="N260" s="17">
        <v>1</v>
      </c>
      <c r="O260" s="18">
        <f t="shared" si="32"/>
        <v>33</v>
      </c>
      <c r="P260" s="18">
        <v>10</v>
      </c>
      <c r="Q260" s="18">
        <f t="shared" si="33"/>
        <v>12.54</v>
      </c>
      <c r="R260" s="18">
        <v>3.8</v>
      </c>
      <c r="S260" s="22">
        <f t="shared" si="31"/>
        <v>33</v>
      </c>
      <c r="T260" s="22">
        <v>10</v>
      </c>
      <c r="U260" s="21" t="s">
        <v>43</v>
      </c>
      <c r="V260" s="21" t="s">
        <v>43</v>
      </c>
      <c r="W260" s="19">
        <v>27.848400000000002</v>
      </c>
      <c r="X260" s="19">
        <v>-115.16056</v>
      </c>
      <c r="Y260" s="18">
        <v>59</v>
      </c>
      <c r="Z260" s="17">
        <v>15</v>
      </c>
      <c r="AA260" s="21" t="s">
        <v>43</v>
      </c>
      <c r="AB260" s="14" t="s">
        <v>44</v>
      </c>
      <c r="AC260" s="21" t="s">
        <v>43</v>
      </c>
      <c r="AD260" s="23">
        <v>17</v>
      </c>
      <c r="AE260" s="23">
        <v>1</v>
      </c>
      <c r="AF260" s="21" t="s">
        <v>43</v>
      </c>
      <c r="AG260" s="14" t="s">
        <v>43</v>
      </c>
      <c r="AI260" s="70">
        <f t="shared" si="28"/>
        <v>13.209999999999999</v>
      </c>
      <c r="AJ260" s="71" t="s">
        <v>369</v>
      </c>
      <c r="AK260" s="72">
        <f t="shared" si="29"/>
        <v>1.6329725885917237</v>
      </c>
      <c r="AL260" s="73">
        <f t="shared" si="30"/>
        <v>1.6329725885917237</v>
      </c>
    </row>
    <row r="261" spans="1:38" s="20" customFormat="1">
      <c r="A261" s="14" t="s">
        <v>47</v>
      </c>
      <c r="B261" s="14" t="s">
        <v>40</v>
      </c>
      <c r="C261" s="31">
        <v>38943</v>
      </c>
      <c r="D261" s="15">
        <v>2006</v>
      </c>
      <c r="E261" s="16">
        <v>0.44861111111111113</v>
      </c>
      <c r="F261" s="16">
        <v>0.4916666666666667</v>
      </c>
      <c r="G261" s="16">
        <v>4.3055555555555569E-2</v>
      </c>
      <c r="H261" s="21">
        <v>2</v>
      </c>
      <c r="I261" s="17">
        <v>1</v>
      </c>
      <c r="J261" s="17">
        <v>1</v>
      </c>
      <c r="K261" s="17">
        <v>1</v>
      </c>
      <c r="L261" s="14" t="s">
        <v>48</v>
      </c>
      <c r="M261" s="14" t="s">
        <v>49</v>
      </c>
      <c r="N261" s="17">
        <v>1</v>
      </c>
      <c r="O261" s="18">
        <f t="shared" si="32"/>
        <v>33</v>
      </c>
      <c r="P261" s="18">
        <v>10</v>
      </c>
      <c r="Q261" s="18">
        <f t="shared" si="33"/>
        <v>12.54</v>
      </c>
      <c r="R261" s="18">
        <v>3.8</v>
      </c>
      <c r="S261" s="22">
        <f t="shared" si="31"/>
        <v>33</v>
      </c>
      <c r="T261" s="22">
        <v>10</v>
      </c>
      <c r="U261" s="21" t="s">
        <v>43</v>
      </c>
      <c r="V261" s="21" t="s">
        <v>43</v>
      </c>
      <c r="W261" s="19">
        <v>27.848400000000002</v>
      </c>
      <c r="X261" s="19">
        <v>-115.16056</v>
      </c>
      <c r="Y261" s="18">
        <v>59</v>
      </c>
      <c r="Z261" s="17">
        <v>15</v>
      </c>
      <c r="AA261" s="21" t="s">
        <v>43</v>
      </c>
      <c r="AB261" s="14" t="s">
        <v>44</v>
      </c>
      <c r="AC261" s="21" t="s">
        <v>43</v>
      </c>
      <c r="AD261" s="23">
        <v>17</v>
      </c>
      <c r="AE261" s="23">
        <v>1</v>
      </c>
      <c r="AF261" s="21" t="s">
        <v>43</v>
      </c>
      <c r="AG261" s="14" t="s">
        <v>43</v>
      </c>
      <c r="AI261" s="70">
        <f t="shared" si="28"/>
        <v>13.209999999999999</v>
      </c>
      <c r="AJ261" s="71" t="s">
        <v>369</v>
      </c>
      <c r="AK261" s="72">
        <f t="shared" si="29"/>
        <v>1.6329725885917237</v>
      </c>
      <c r="AL261" s="73">
        <f t="shared" si="30"/>
        <v>1.6329725885917237</v>
      </c>
    </row>
    <row r="262" spans="1:38" s="20" customFormat="1">
      <c r="A262" s="14" t="s">
        <v>47</v>
      </c>
      <c r="B262" s="14" t="s">
        <v>40</v>
      </c>
      <c r="C262" s="31">
        <v>38943</v>
      </c>
      <c r="D262" s="15">
        <v>2006</v>
      </c>
      <c r="E262" s="16">
        <v>0.44861111111111113</v>
      </c>
      <c r="F262" s="16">
        <v>0.4916666666666667</v>
      </c>
      <c r="G262" s="16">
        <v>4.3055555555555569E-2</v>
      </c>
      <c r="H262" s="21">
        <v>2</v>
      </c>
      <c r="I262" s="17">
        <v>1</v>
      </c>
      <c r="J262" s="17">
        <v>1</v>
      </c>
      <c r="K262" s="17">
        <v>1</v>
      </c>
      <c r="L262" s="14" t="s">
        <v>48</v>
      </c>
      <c r="M262" s="14" t="s">
        <v>49</v>
      </c>
      <c r="N262" s="17">
        <v>1</v>
      </c>
      <c r="O262" s="18">
        <f t="shared" si="32"/>
        <v>33</v>
      </c>
      <c r="P262" s="18">
        <v>10</v>
      </c>
      <c r="Q262" s="18">
        <f t="shared" si="33"/>
        <v>12.54</v>
      </c>
      <c r="R262" s="18">
        <v>3.8</v>
      </c>
      <c r="S262" s="22">
        <f t="shared" si="31"/>
        <v>33</v>
      </c>
      <c r="T262" s="22">
        <v>10</v>
      </c>
      <c r="U262" s="21" t="s">
        <v>43</v>
      </c>
      <c r="V262" s="21" t="s">
        <v>43</v>
      </c>
      <c r="W262" s="19">
        <v>27.848400000000002</v>
      </c>
      <c r="X262" s="19">
        <v>-115.16056</v>
      </c>
      <c r="Y262" s="18">
        <v>59</v>
      </c>
      <c r="Z262" s="17">
        <v>15</v>
      </c>
      <c r="AA262" s="21" t="s">
        <v>43</v>
      </c>
      <c r="AB262" s="14" t="s">
        <v>44</v>
      </c>
      <c r="AC262" s="21" t="s">
        <v>43</v>
      </c>
      <c r="AD262" s="23">
        <v>17</v>
      </c>
      <c r="AE262" s="23">
        <v>1</v>
      </c>
      <c r="AF262" s="21" t="s">
        <v>43</v>
      </c>
      <c r="AG262" s="14" t="s">
        <v>43</v>
      </c>
      <c r="AI262" s="70">
        <f t="shared" si="28"/>
        <v>13.209999999999999</v>
      </c>
      <c r="AJ262" s="71" t="s">
        <v>369</v>
      </c>
      <c r="AK262" s="72">
        <f t="shared" si="29"/>
        <v>1.6329725885917237</v>
      </c>
      <c r="AL262" s="73">
        <f t="shared" si="30"/>
        <v>1.6329725885917237</v>
      </c>
    </row>
    <row r="263" spans="1:38" s="20" customFormat="1">
      <c r="A263" s="14" t="s">
        <v>47</v>
      </c>
      <c r="B263" s="14" t="s">
        <v>40</v>
      </c>
      <c r="C263" s="31">
        <v>38943</v>
      </c>
      <c r="D263" s="15">
        <v>2006</v>
      </c>
      <c r="E263" s="16">
        <v>0.44861111111111113</v>
      </c>
      <c r="F263" s="16">
        <v>0.4916666666666667</v>
      </c>
      <c r="G263" s="16">
        <v>4.3055555555555569E-2</v>
      </c>
      <c r="H263" s="21">
        <v>2</v>
      </c>
      <c r="I263" s="17">
        <v>1</v>
      </c>
      <c r="J263" s="17">
        <v>1</v>
      </c>
      <c r="K263" s="17">
        <v>1</v>
      </c>
      <c r="L263" s="14" t="s">
        <v>48</v>
      </c>
      <c r="M263" s="14" t="s">
        <v>49</v>
      </c>
      <c r="N263" s="17">
        <v>1</v>
      </c>
      <c r="O263" s="18">
        <f t="shared" si="32"/>
        <v>33</v>
      </c>
      <c r="P263" s="18">
        <v>10</v>
      </c>
      <c r="Q263" s="18">
        <f t="shared" si="33"/>
        <v>12.54</v>
      </c>
      <c r="R263" s="18">
        <v>3.8</v>
      </c>
      <c r="S263" s="22">
        <f t="shared" si="31"/>
        <v>33</v>
      </c>
      <c r="T263" s="22">
        <v>10</v>
      </c>
      <c r="U263" s="21" t="s">
        <v>43</v>
      </c>
      <c r="V263" s="21" t="s">
        <v>43</v>
      </c>
      <c r="W263" s="19">
        <v>27.848400000000002</v>
      </c>
      <c r="X263" s="19">
        <v>-115.16056</v>
      </c>
      <c r="Y263" s="18">
        <v>59</v>
      </c>
      <c r="Z263" s="17">
        <v>15</v>
      </c>
      <c r="AA263" s="21" t="s">
        <v>43</v>
      </c>
      <c r="AB263" s="14" t="s">
        <v>44</v>
      </c>
      <c r="AC263" s="21" t="s">
        <v>43</v>
      </c>
      <c r="AD263" s="23">
        <v>17</v>
      </c>
      <c r="AE263" s="23">
        <v>1</v>
      </c>
      <c r="AF263" s="21" t="s">
        <v>43</v>
      </c>
      <c r="AG263" s="14" t="s">
        <v>43</v>
      </c>
      <c r="AI263" s="70">
        <f t="shared" si="28"/>
        <v>13.209999999999999</v>
      </c>
      <c r="AJ263" s="71" t="s">
        <v>369</v>
      </c>
      <c r="AK263" s="72">
        <f t="shared" si="29"/>
        <v>1.6329725885917237</v>
      </c>
      <c r="AL263" s="73">
        <f t="shared" si="30"/>
        <v>1.6329725885917237</v>
      </c>
    </row>
    <row r="264" spans="1:38" s="20" customFormat="1">
      <c r="A264" s="14" t="s">
        <v>47</v>
      </c>
      <c r="B264" s="14" t="s">
        <v>40</v>
      </c>
      <c r="C264" s="31">
        <v>38943</v>
      </c>
      <c r="D264" s="15">
        <v>2006</v>
      </c>
      <c r="E264" s="16">
        <v>0.44861111111111113</v>
      </c>
      <c r="F264" s="16">
        <v>0.4916666666666667</v>
      </c>
      <c r="G264" s="16">
        <v>4.3055555555555569E-2</v>
      </c>
      <c r="H264" s="21">
        <v>2</v>
      </c>
      <c r="I264" s="17">
        <v>1</v>
      </c>
      <c r="J264" s="17">
        <v>1</v>
      </c>
      <c r="K264" s="17">
        <v>1</v>
      </c>
      <c r="L264" s="14" t="s">
        <v>48</v>
      </c>
      <c r="M264" s="14" t="s">
        <v>49</v>
      </c>
      <c r="N264" s="17">
        <v>1</v>
      </c>
      <c r="O264" s="18">
        <f t="shared" si="32"/>
        <v>33</v>
      </c>
      <c r="P264" s="18">
        <v>10</v>
      </c>
      <c r="Q264" s="18">
        <f t="shared" si="33"/>
        <v>12.54</v>
      </c>
      <c r="R264" s="18">
        <v>3.8</v>
      </c>
      <c r="S264" s="22">
        <f t="shared" si="31"/>
        <v>33</v>
      </c>
      <c r="T264" s="22">
        <v>10</v>
      </c>
      <c r="U264" s="21" t="s">
        <v>43</v>
      </c>
      <c r="V264" s="21" t="s">
        <v>43</v>
      </c>
      <c r="W264" s="19">
        <v>27.848400000000002</v>
      </c>
      <c r="X264" s="19">
        <v>-115.16056</v>
      </c>
      <c r="Y264" s="18">
        <v>59</v>
      </c>
      <c r="Z264" s="17">
        <v>15</v>
      </c>
      <c r="AA264" s="21" t="s">
        <v>43</v>
      </c>
      <c r="AB264" s="14" t="s">
        <v>44</v>
      </c>
      <c r="AC264" s="21" t="s">
        <v>43</v>
      </c>
      <c r="AD264" s="23">
        <v>17</v>
      </c>
      <c r="AE264" s="23">
        <v>1</v>
      </c>
      <c r="AF264" s="21" t="s">
        <v>43</v>
      </c>
      <c r="AG264" s="14" t="s">
        <v>43</v>
      </c>
      <c r="AI264" s="70">
        <f t="shared" si="28"/>
        <v>13.209999999999999</v>
      </c>
      <c r="AJ264" s="71" t="s">
        <v>369</v>
      </c>
      <c r="AK264" s="72">
        <f t="shared" si="29"/>
        <v>1.6329725885917237</v>
      </c>
      <c r="AL264" s="73">
        <f t="shared" si="30"/>
        <v>1.6329725885917237</v>
      </c>
    </row>
    <row r="265" spans="1:38" s="20" customFormat="1">
      <c r="A265" s="14" t="s">
        <v>47</v>
      </c>
      <c r="B265" s="14" t="s">
        <v>40</v>
      </c>
      <c r="C265" s="31">
        <v>38943</v>
      </c>
      <c r="D265" s="15">
        <v>2006</v>
      </c>
      <c r="E265" s="16">
        <v>0.44861111111111113</v>
      </c>
      <c r="F265" s="16">
        <v>0.4916666666666667</v>
      </c>
      <c r="G265" s="16">
        <v>4.3055555555555569E-2</v>
      </c>
      <c r="H265" s="21">
        <v>2</v>
      </c>
      <c r="I265" s="17">
        <v>1</v>
      </c>
      <c r="J265" s="17">
        <v>1</v>
      </c>
      <c r="K265" s="17">
        <v>1</v>
      </c>
      <c r="L265" s="14" t="s">
        <v>48</v>
      </c>
      <c r="M265" s="14" t="s">
        <v>49</v>
      </c>
      <c r="N265" s="17">
        <v>1</v>
      </c>
      <c r="O265" s="18">
        <f t="shared" si="32"/>
        <v>33</v>
      </c>
      <c r="P265" s="18">
        <v>10</v>
      </c>
      <c r="Q265" s="18">
        <f t="shared" si="33"/>
        <v>12.54</v>
      </c>
      <c r="R265" s="18">
        <v>3.8</v>
      </c>
      <c r="S265" s="22">
        <f t="shared" si="31"/>
        <v>33</v>
      </c>
      <c r="T265" s="22">
        <v>10</v>
      </c>
      <c r="U265" s="21" t="s">
        <v>43</v>
      </c>
      <c r="V265" s="21" t="s">
        <v>43</v>
      </c>
      <c r="W265" s="19">
        <v>27.848400000000002</v>
      </c>
      <c r="X265" s="19">
        <v>-115.16056</v>
      </c>
      <c r="Y265" s="18">
        <v>59</v>
      </c>
      <c r="Z265" s="17">
        <v>15</v>
      </c>
      <c r="AA265" s="21" t="s">
        <v>43</v>
      </c>
      <c r="AB265" s="14" t="s">
        <v>44</v>
      </c>
      <c r="AC265" s="21" t="s">
        <v>43</v>
      </c>
      <c r="AD265" s="23">
        <v>17</v>
      </c>
      <c r="AE265" s="23">
        <v>1</v>
      </c>
      <c r="AF265" s="21" t="s">
        <v>43</v>
      </c>
      <c r="AG265" s="14" t="s">
        <v>43</v>
      </c>
      <c r="AI265" s="70">
        <f t="shared" si="28"/>
        <v>13.209999999999999</v>
      </c>
      <c r="AJ265" s="71" t="s">
        <v>369</v>
      </c>
      <c r="AK265" s="72">
        <f t="shared" si="29"/>
        <v>1.6329725885917237</v>
      </c>
      <c r="AL265" s="73">
        <f t="shared" si="30"/>
        <v>1.6329725885917237</v>
      </c>
    </row>
    <row r="266" spans="1:38" s="20" customFormat="1">
      <c r="A266" s="14" t="s">
        <v>47</v>
      </c>
      <c r="B266" s="14" t="s">
        <v>40</v>
      </c>
      <c r="C266" s="31">
        <v>38943</v>
      </c>
      <c r="D266" s="15">
        <v>2006</v>
      </c>
      <c r="E266" s="16">
        <v>0.44861111111111113</v>
      </c>
      <c r="F266" s="16">
        <v>0.4916666666666667</v>
      </c>
      <c r="G266" s="16">
        <v>4.3055555555555569E-2</v>
      </c>
      <c r="H266" s="21">
        <v>2</v>
      </c>
      <c r="I266" s="17">
        <v>1</v>
      </c>
      <c r="J266" s="17">
        <v>1</v>
      </c>
      <c r="K266" s="17">
        <v>1</v>
      </c>
      <c r="L266" s="14" t="s">
        <v>48</v>
      </c>
      <c r="M266" s="14" t="s">
        <v>49</v>
      </c>
      <c r="N266" s="17">
        <v>1</v>
      </c>
      <c r="O266" s="18">
        <f t="shared" si="32"/>
        <v>33</v>
      </c>
      <c r="P266" s="18">
        <v>10</v>
      </c>
      <c r="Q266" s="18">
        <f t="shared" si="33"/>
        <v>12.54</v>
      </c>
      <c r="R266" s="18">
        <v>3.8</v>
      </c>
      <c r="S266" s="22">
        <f t="shared" si="31"/>
        <v>33</v>
      </c>
      <c r="T266" s="22">
        <v>10</v>
      </c>
      <c r="U266" s="21" t="s">
        <v>43</v>
      </c>
      <c r="V266" s="21" t="s">
        <v>43</v>
      </c>
      <c r="W266" s="19">
        <v>27.848400000000002</v>
      </c>
      <c r="X266" s="19">
        <v>-115.16056</v>
      </c>
      <c r="Y266" s="18">
        <v>59</v>
      </c>
      <c r="Z266" s="17">
        <v>15</v>
      </c>
      <c r="AA266" s="21" t="s">
        <v>43</v>
      </c>
      <c r="AB266" s="14" t="s">
        <v>44</v>
      </c>
      <c r="AC266" s="21" t="s">
        <v>43</v>
      </c>
      <c r="AD266" s="23">
        <v>17</v>
      </c>
      <c r="AE266" s="23">
        <v>1</v>
      </c>
      <c r="AF266" s="21" t="s">
        <v>43</v>
      </c>
      <c r="AG266" s="14" t="s">
        <v>43</v>
      </c>
      <c r="AI266" s="70">
        <f t="shared" si="28"/>
        <v>13.209999999999999</v>
      </c>
      <c r="AJ266" s="71" t="s">
        <v>369</v>
      </c>
      <c r="AK266" s="72">
        <f t="shared" si="29"/>
        <v>1.6329725885917237</v>
      </c>
      <c r="AL266" s="73">
        <f t="shared" si="30"/>
        <v>1.6329725885917237</v>
      </c>
    </row>
    <row r="267" spans="1:38" s="20" customFormat="1">
      <c r="A267" s="14" t="s">
        <v>47</v>
      </c>
      <c r="B267" s="14" t="s">
        <v>40</v>
      </c>
      <c r="C267" s="31">
        <v>38943</v>
      </c>
      <c r="D267" s="15">
        <v>2006</v>
      </c>
      <c r="E267" s="16">
        <v>0.44861111111111113</v>
      </c>
      <c r="F267" s="16">
        <v>0.4916666666666667</v>
      </c>
      <c r="G267" s="16">
        <v>4.3055555555555569E-2</v>
      </c>
      <c r="H267" s="21">
        <v>2</v>
      </c>
      <c r="I267" s="17">
        <v>1</v>
      </c>
      <c r="J267" s="17">
        <v>1</v>
      </c>
      <c r="K267" s="17">
        <v>1</v>
      </c>
      <c r="L267" s="14" t="s">
        <v>48</v>
      </c>
      <c r="M267" s="14" t="s">
        <v>49</v>
      </c>
      <c r="N267" s="17">
        <v>1</v>
      </c>
      <c r="O267" s="18">
        <f t="shared" si="32"/>
        <v>33</v>
      </c>
      <c r="P267" s="18">
        <v>10</v>
      </c>
      <c r="Q267" s="18">
        <f t="shared" si="33"/>
        <v>12.54</v>
      </c>
      <c r="R267" s="18">
        <v>3.8</v>
      </c>
      <c r="S267" s="22">
        <f t="shared" si="31"/>
        <v>33</v>
      </c>
      <c r="T267" s="22">
        <v>10</v>
      </c>
      <c r="U267" s="21" t="s">
        <v>43</v>
      </c>
      <c r="V267" s="21" t="s">
        <v>43</v>
      </c>
      <c r="W267" s="19">
        <v>27.848400000000002</v>
      </c>
      <c r="X267" s="19">
        <v>-115.16056</v>
      </c>
      <c r="Y267" s="18">
        <v>59</v>
      </c>
      <c r="Z267" s="17">
        <v>15</v>
      </c>
      <c r="AA267" s="21" t="s">
        <v>43</v>
      </c>
      <c r="AB267" s="14" t="s">
        <v>44</v>
      </c>
      <c r="AC267" s="21" t="s">
        <v>43</v>
      </c>
      <c r="AD267" s="23">
        <v>17</v>
      </c>
      <c r="AE267" s="23">
        <v>1</v>
      </c>
      <c r="AF267" s="21" t="s">
        <v>43</v>
      </c>
      <c r="AG267" s="14" t="s">
        <v>43</v>
      </c>
      <c r="AI267" s="70">
        <f t="shared" si="28"/>
        <v>13.209999999999999</v>
      </c>
      <c r="AJ267" s="71" t="s">
        <v>369</v>
      </c>
      <c r="AK267" s="72">
        <f t="shared" si="29"/>
        <v>1.6329725885917237</v>
      </c>
      <c r="AL267" s="73">
        <f t="shared" si="30"/>
        <v>1.6329725885917237</v>
      </c>
    </row>
    <row r="268" spans="1:38" s="20" customFormat="1">
      <c r="A268" s="14" t="s">
        <v>47</v>
      </c>
      <c r="B268" s="14" t="s">
        <v>40</v>
      </c>
      <c r="C268" s="31">
        <v>38943</v>
      </c>
      <c r="D268" s="15">
        <v>2006</v>
      </c>
      <c r="E268" s="16">
        <v>0.44861111111111113</v>
      </c>
      <c r="F268" s="16">
        <v>0.4916666666666667</v>
      </c>
      <c r="G268" s="16">
        <v>4.3055555555555569E-2</v>
      </c>
      <c r="H268" s="21">
        <v>2</v>
      </c>
      <c r="I268" s="17">
        <v>1</v>
      </c>
      <c r="J268" s="17">
        <v>1</v>
      </c>
      <c r="K268" s="17">
        <v>1</v>
      </c>
      <c r="L268" s="14" t="s">
        <v>48</v>
      </c>
      <c r="M268" s="14" t="s">
        <v>49</v>
      </c>
      <c r="N268" s="17">
        <v>1</v>
      </c>
      <c r="O268" s="18">
        <f t="shared" si="32"/>
        <v>33</v>
      </c>
      <c r="P268" s="18">
        <v>10</v>
      </c>
      <c r="Q268" s="18">
        <f t="shared" si="33"/>
        <v>12.54</v>
      </c>
      <c r="R268" s="18">
        <v>3.8</v>
      </c>
      <c r="S268" s="22">
        <f t="shared" si="31"/>
        <v>33</v>
      </c>
      <c r="T268" s="22">
        <v>10</v>
      </c>
      <c r="U268" s="21" t="s">
        <v>43</v>
      </c>
      <c r="V268" s="21" t="s">
        <v>43</v>
      </c>
      <c r="W268" s="19">
        <v>27.848400000000002</v>
      </c>
      <c r="X268" s="19">
        <v>-115.16056</v>
      </c>
      <c r="Y268" s="18">
        <v>59</v>
      </c>
      <c r="Z268" s="17">
        <v>15</v>
      </c>
      <c r="AA268" s="21" t="s">
        <v>43</v>
      </c>
      <c r="AB268" s="14" t="s">
        <v>44</v>
      </c>
      <c r="AC268" s="21" t="s">
        <v>43</v>
      </c>
      <c r="AD268" s="23">
        <v>18</v>
      </c>
      <c r="AE268" s="23">
        <v>1</v>
      </c>
      <c r="AF268" s="21" t="s">
        <v>43</v>
      </c>
      <c r="AG268" s="14" t="s">
        <v>43</v>
      </c>
      <c r="AI268" s="70">
        <f t="shared" si="28"/>
        <v>13.918999999999999</v>
      </c>
      <c r="AJ268" s="71" t="s">
        <v>369</v>
      </c>
      <c r="AK268" s="72">
        <f t="shared" si="29"/>
        <v>1.8310631406548505</v>
      </c>
      <c r="AL268" s="73">
        <f t="shared" si="30"/>
        <v>1.8310631406548505</v>
      </c>
    </row>
    <row r="269" spans="1:38" s="20" customFormat="1">
      <c r="A269" s="14" t="s">
        <v>47</v>
      </c>
      <c r="B269" s="14" t="s">
        <v>40</v>
      </c>
      <c r="C269" s="31">
        <v>38943</v>
      </c>
      <c r="D269" s="15">
        <v>2006</v>
      </c>
      <c r="E269" s="16">
        <v>0.44861111111111113</v>
      </c>
      <c r="F269" s="16">
        <v>0.4916666666666667</v>
      </c>
      <c r="G269" s="16">
        <v>4.3055555555555569E-2</v>
      </c>
      <c r="H269" s="21">
        <v>2</v>
      </c>
      <c r="I269" s="17">
        <v>1</v>
      </c>
      <c r="J269" s="17">
        <v>1</v>
      </c>
      <c r="K269" s="17">
        <v>1</v>
      </c>
      <c r="L269" s="14" t="s">
        <v>48</v>
      </c>
      <c r="M269" s="14" t="s">
        <v>49</v>
      </c>
      <c r="N269" s="17">
        <v>1</v>
      </c>
      <c r="O269" s="18">
        <f t="shared" si="32"/>
        <v>33</v>
      </c>
      <c r="P269" s="18">
        <v>10</v>
      </c>
      <c r="Q269" s="18">
        <f t="shared" si="33"/>
        <v>12.54</v>
      </c>
      <c r="R269" s="18">
        <v>3.8</v>
      </c>
      <c r="S269" s="22">
        <f t="shared" si="31"/>
        <v>33</v>
      </c>
      <c r="T269" s="22">
        <v>10</v>
      </c>
      <c r="U269" s="21" t="s">
        <v>43</v>
      </c>
      <c r="V269" s="21" t="s">
        <v>43</v>
      </c>
      <c r="W269" s="19">
        <v>27.848400000000002</v>
      </c>
      <c r="X269" s="19">
        <v>-115.16056</v>
      </c>
      <c r="Y269" s="18">
        <v>59</v>
      </c>
      <c r="Z269" s="17">
        <v>15</v>
      </c>
      <c r="AA269" s="21" t="s">
        <v>43</v>
      </c>
      <c r="AB269" s="14" t="s">
        <v>44</v>
      </c>
      <c r="AC269" s="21" t="s">
        <v>43</v>
      </c>
      <c r="AD269" s="23">
        <v>18</v>
      </c>
      <c r="AE269" s="23">
        <v>1</v>
      </c>
      <c r="AF269" s="21" t="s">
        <v>43</v>
      </c>
      <c r="AG269" s="14" t="s">
        <v>43</v>
      </c>
      <c r="AI269" s="70">
        <f t="shared" si="28"/>
        <v>13.918999999999999</v>
      </c>
      <c r="AJ269" s="71" t="s">
        <v>369</v>
      </c>
      <c r="AK269" s="72">
        <f t="shared" si="29"/>
        <v>1.8310631406548505</v>
      </c>
      <c r="AL269" s="73">
        <f t="shared" si="30"/>
        <v>1.8310631406548505</v>
      </c>
    </row>
    <row r="270" spans="1:38" s="20" customFormat="1">
      <c r="A270" s="14" t="s">
        <v>47</v>
      </c>
      <c r="B270" s="14" t="s">
        <v>40</v>
      </c>
      <c r="C270" s="31">
        <v>38943</v>
      </c>
      <c r="D270" s="15">
        <v>2006</v>
      </c>
      <c r="E270" s="16">
        <v>0.44861111111111113</v>
      </c>
      <c r="F270" s="16">
        <v>0.4916666666666667</v>
      </c>
      <c r="G270" s="16">
        <v>4.3055555555555569E-2</v>
      </c>
      <c r="H270" s="21">
        <v>2</v>
      </c>
      <c r="I270" s="17">
        <v>1</v>
      </c>
      <c r="J270" s="17">
        <v>1</v>
      </c>
      <c r="K270" s="17">
        <v>1</v>
      </c>
      <c r="L270" s="14" t="s">
        <v>48</v>
      </c>
      <c r="M270" s="14" t="s">
        <v>49</v>
      </c>
      <c r="N270" s="17">
        <v>1</v>
      </c>
      <c r="O270" s="18">
        <f t="shared" si="32"/>
        <v>33</v>
      </c>
      <c r="P270" s="18">
        <v>10</v>
      </c>
      <c r="Q270" s="18">
        <f t="shared" si="33"/>
        <v>12.54</v>
      </c>
      <c r="R270" s="18">
        <v>3.8</v>
      </c>
      <c r="S270" s="22">
        <f t="shared" si="31"/>
        <v>33</v>
      </c>
      <c r="T270" s="22">
        <v>10</v>
      </c>
      <c r="U270" s="21" t="s">
        <v>43</v>
      </c>
      <c r="V270" s="21" t="s">
        <v>43</v>
      </c>
      <c r="W270" s="19">
        <v>27.848400000000002</v>
      </c>
      <c r="X270" s="19">
        <v>-115.16056</v>
      </c>
      <c r="Y270" s="18">
        <v>59</v>
      </c>
      <c r="Z270" s="17">
        <v>15</v>
      </c>
      <c r="AA270" s="21" t="s">
        <v>43</v>
      </c>
      <c r="AB270" s="14" t="s">
        <v>44</v>
      </c>
      <c r="AC270" s="21" t="s">
        <v>43</v>
      </c>
      <c r="AD270" s="23">
        <v>18</v>
      </c>
      <c r="AE270" s="23">
        <v>1</v>
      </c>
      <c r="AF270" s="21" t="s">
        <v>43</v>
      </c>
      <c r="AG270" s="14" t="s">
        <v>43</v>
      </c>
      <c r="AI270" s="70">
        <f t="shared" si="28"/>
        <v>13.918999999999999</v>
      </c>
      <c r="AJ270" s="71" t="s">
        <v>369</v>
      </c>
      <c r="AK270" s="72">
        <f t="shared" si="29"/>
        <v>1.8310631406548505</v>
      </c>
      <c r="AL270" s="73">
        <f t="shared" si="30"/>
        <v>1.8310631406548505</v>
      </c>
    </row>
    <row r="271" spans="1:38" s="20" customFormat="1">
      <c r="A271" s="14" t="s">
        <v>47</v>
      </c>
      <c r="B271" s="14" t="s">
        <v>40</v>
      </c>
      <c r="C271" s="31">
        <v>38943</v>
      </c>
      <c r="D271" s="15">
        <v>2006</v>
      </c>
      <c r="E271" s="16">
        <v>0.44861111111111113</v>
      </c>
      <c r="F271" s="16">
        <v>0.4916666666666667</v>
      </c>
      <c r="G271" s="16">
        <v>4.3055555555555569E-2</v>
      </c>
      <c r="H271" s="21">
        <v>2</v>
      </c>
      <c r="I271" s="17">
        <v>1</v>
      </c>
      <c r="J271" s="17">
        <v>1</v>
      </c>
      <c r="K271" s="17">
        <v>1</v>
      </c>
      <c r="L271" s="14" t="s">
        <v>48</v>
      </c>
      <c r="M271" s="14" t="s">
        <v>49</v>
      </c>
      <c r="N271" s="17">
        <v>1</v>
      </c>
      <c r="O271" s="18">
        <f t="shared" si="32"/>
        <v>33</v>
      </c>
      <c r="P271" s="18">
        <v>10</v>
      </c>
      <c r="Q271" s="18">
        <f t="shared" si="33"/>
        <v>12.54</v>
      </c>
      <c r="R271" s="18">
        <v>3.8</v>
      </c>
      <c r="S271" s="22">
        <f t="shared" si="31"/>
        <v>33</v>
      </c>
      <c r="T271" s="22">
        <v>10</v>
      </c>
      <c r="U271" s="21" t="s">
        <v>43</v>
      </c>
      <c r="V271" s="21" t="s">
        <v>43</v>
      </c>
      <c r="W271" s="19">
        <v>27.848400000000002</v>
      </c>
      <c r="X271" s="19">
        <v>-115.16056</v>
      </c>
      <c r="Y271" s="18">
        <v>59</v>
      </c>
      <c r="Z271" s="17">
        <v>15</v>
      </c>
      <c r="AA271" s="21" t="s">
        <v>43</v>
      </c>
      <c r="AB271" s="14" t="s">
        <v>44</v>
      </c>
      <c r="AC271" s="21" t="s">
        <v>43</v>
      </c>
      <c r="AD271" s="23">
        <v>18</v>
      </c>
      <c r="AE271" s="23">
        <v>1</v>
      </c>
      <c r="AF271" s="21" t="s">
        <v>43</v>
      </c>
      <c r="AG271" s="14" t="s">
        <v>43</v>
      </c>
      <c r="AI271" s="70">
        <f t="shared" si="28"/>
        <v>13.918999999999999</v>
      </c>
      <c r="AJ271" s="71" t="s">
        <v>369</v>
      </c>
      <c r="AK271" s="72">
        <f t="shared" si="29"/>
        <v>1.8310631406548505</v>
      </c>
      <c r="AL271" s="73">
        <f t="shared" si="30"/>
        <v>1.8310631406548505</v>
      </c>
    </row>
    <row r="272" spans="1:38" s="20" customFormat="1">
      <c r="A272" s="14" t="s">
        <v>47</v>
      </c>
      <c r="B272" s="14" t="s">
        <v>40</v>
      </c>
      <c r="C272" s="31">
        <v>38943</v>
      </c>
      <c r="D272" s="15">
        <v>2006</v>
      </c>
      <c r="E272" s="16">
        <v>0.44861111111111113</v>
      </c>
      <c r="F272" s="16">
        <v>0.4916666666666667</v>
      </c>
      <c r="G272" s="16">
        <v>4.3055555555555569E-2</v>
      </c>
      <c r="H272" s="21">
        <v>2</v>
      </c>
      <c r="I272" s="17">
        <v>1</v>
      </c>
      <c r="J272" s="17">
        <v>1</v>
      </c>
      <c r="K272" s="17">
        <v>1</v>
      </c>
      <c r="L272" s="14" t="s">
        <v>48</v>
      </c>
      <c r="M272" s="14" t="s">
        <v>49</v>
      </c>
      <c r="N272" s="17">
        <v>1</v>
      </c>
      <c r="O272" s="18">
        <f t="shared" si="32"/>
        <v>33</v>
      </c>
      <c r="P272" s="18">
        <v>10</v>
      </c>
      <c r="Q272" s="18">
        <f t="shared" si="33"/>
        <v>12.54</v>
      </c>
      <c r="R272" s="18">
        <v>3.8</v>
      </c>
      <c r="S272" s="22">
        <f t="shared" si="31"/>
        <v>33</v>
      </c>
      <c r="T272" s="22">
        <v>10</v>
      </c>
      <c r="U272" s="21" t="s">
        <v>43</v>
      </c>
      <c r="V272" s="21" t="s">
        <v>43</v>
      </c>
      <c r="W272" s="19">
        <v>27.848400000000002</v>
      </c>
      <c r="X272" s="19">
        <v>-115.16056</v>
      </c>
      <c r="Y272" s="18">
        <v>59</v>
      </c>
      <c r="Z272" s="17">
        <v>15</v>
      </c>
      <c r="AA272" s="21" t="s">
        <v>43</v>
      </c>
      <c r="AB272" s="14" t="s">
        <v>44</v>
      </c>
      <c r="AC272" s="21" t="s">
        <v>43</v>
      </c>
      <c r="AD272" s="23">
        <v>19</v>
      </c>
      <c r="AE272" s="23">
        <v>1</v>
      </c>
      <c r="AF272" s="21" t="s">
        <v>43</v>
      </c>
      <c r="AG272" s="14" t="s">
        <v>43</v>
      </c>
      <c r="AI272" s="70">
        <f t="shared" si="28"/>
        <v>14.628</v>
      </c>
      <c r="AJ272" s="71" t="s">
        <v>369</v>
      </c>
      <c r="AK272" s="72">
        <f t="shared" si="29"/>
        <v>2.041534710262368</v>
      </c>
      <c r="AL272" s="73">
        <f t="shared" si="30"/>
        <v>2.041534710262368</v>
      </c>
    </row>
    <row r="273" spans="1:38" s="20" customFormat="1">
      <c r="A273" s="14" t="s">
        <v>47</v>
      </c>
      <c r="B273" s="14" t="s">
        <v>40</v>
      </c>
      <c r="C273" s="31">
        <v>38943</v>
      </c>
      <c r="D273" s="15">
        <v>2006</v>
      </c>
      <c r="E273" s="16">
        <v>0.44861111111111113</v>
      </c>
      <c r="F273" s="16">
        <v>0.4916666666666667</v>
      </c>
      <c r="G273" s="16">
        <v>4.3055555555555569E-2</v>
      </c>
      <c r="H273" s="21">
        <v>2</v>
      </c>
      <c r="I273" s="17">
        <v>1</v>
      </c>
      <c r="J273" s="17">
        <v>1</v>
      </c>
      <c r="K273" s="17">
        <v>1</v>
      </c>
      <c r="L273" s="14" t="s">
        <v>48</v>
      </c>
      <c r="M273" s="14" t="s">
        <v>49</v>
      </c>
      <c r="N273" s="17">
        <v>1</v>
      </c>
      <c r="O273" s="18">
        <f t="shared" si="32"/>
        <v>33</v>
      </c>
      <c r="P273" s="18">
        <v>10</v>
      </c>
      <c r="Q273" s="18">
        <f t="shared" si="33"/>
        <v>12.54</v>
      </c>
      <c r="R273" s="18">
        <v>3.8</v>
      </c>
      <c r="S273" s="22">
        <f t="shared" si="31"/>
        <v>33</v>
      </c>
      <c r="T273" s="22">
        <v>10</v>
      </c>
      <c r="U273" s="21" t="s">
        <v>43</v>
      </c>
      <c r="V273" s="21" t="s">
        <v>43</v>
      </c>
      <c r="W273" s="19">
        <v>27.848400000000002</v>
      </c>
      <c r="X273" s="19">
        <v>-115.16056</v>
      </c>
      <c r="Y273" s="18">
        <v>59</v>
      </c>
      <c r="Z273" s="17">
        <v>15</v>
      </c>
      <c r="AA273" s="21" t="s">
        <v>43</v>
      </c>
      <c r="AB273" s="14" t="s">
        <v>44</v>
      </c>
      <c r="AC273" s="21" t="s">
        <v>43</v>
      </c>
      <c r="AD273" s="23">
        <v>19</v>
      </c>
      <c r="AE273" s="23">
        <v>1</v>
      </c>
      <c r="AF273" s="21" t="s">
        <v>43</v>
      </c>
      <c r="AG273" s="14" t="s">
        <v>43</v>
      </c>
      <c r="AI273" s="70">
        <f t="shared" si="28"/>
        <v>14.628</v>
      </c>
      <c r="AJ273" s="71" t="s">
        <v>369</v>
      </c>
      <c r="AK273" s="72">
        <f t="shared" si="29"/>
        <v>2.041534710262368</v>
      </c>
      <c r="AL273" s="73">
        <f t="shared" si="30"/>
        <v>2.041534710262368</v>
      </c>
    </row>
    <row r="274" spans="1:38" s="20" customFormat="1">
      <c r="A274" s="14" t="s">
        <v>47</v>
      </c>
      <c r="B274" s="14" t="s">
        <v>40</v>
      </c>
      <c r="C274" s="31">
        <v>38943</v>
      </c>
      <c r="D274" s="15">
        <v>2006</v>
      </c>
      <c r="E274" s="16">
        <v>0.44861111111111113</v>
      </c>
      <c r="F274" s="16">
        <v>0.4916666666666667</v>
      </c>
      <c r="G274" s="16">
        <v>4.3055555555555569E-2</v>
      </c>
      <c r="H274" s="21">
        <v>2</v>
      </c>
      <c r="I274" s="17">
        <v>1</v>
      </c>
      <c r="J274" s="17">
        <v>1</v>
      </c>
      <c r="K274" s="17">
        <v>1</v>
      </c>
      <c r="L274" s="14" t="s">
        <v>48</v>
      </c>
      <c r="M274" s="14" t="s">
        <v>49</v>
      </c>
      <c r="N274" s="17">
        <v>1</v>
      </c>
      <c r="O274" s="18">
        <f t="shared" si="32"/>
        <v>33</v>
      </c>
      <c r="P274" s="18">
        <v>10</v>
      </c>
      <c r="Q274" s="18">
        <f t="shared" si="33"/>
        <v>12.54</v>
      </c>
      <c r="R274" s="18">
        <v>3.8</v>
      </c>
      <c r="S274" s="22">
        <f t="shared" si="31"/>
        <v>33</v>
      </c>
      <c r="T274" s="22">
        <v>10</v>
      </c>
      <c r="U274" s="21" t="s">
        <v>43</v>
      </c>
      <c r="V274" s="21" t="s">
        <v>43</v>
      </c>
      <c r="W274" s="19">
        <v>27.848400000000002</v>
      </c>
      <c r="X274" s="19">
        <v>-115.16056</v>
      </c>
      <c r="Y274" s="18">
        <v>59</v>
      </c>
      <c r="Z274" s="17">
        <v>15</v>
      </c>
      <c r="AA274" s="21" t="s">
        <v>43</v>
      </c>
      <c r="AB274" s="14" t="s">
        <v>44</v>
      </c>
      <c r="AC274" s="21" t="s">
        <v>43</v>
      </c>
      <c r="AD274" s="23">
        <v>19</v>
      </c>
      <c r="AE274" s="23">
        <v>1</v>
      </c>
      <c r="AF274" s="21" t="s">
        <v>43</v>
      </c>
      <c r="AG274" s="14" t="s">
        <v>43</v>
      </c>
      <c r="AI274" s="70">
        <f t="shared" si="28"/>
        <v>14.628</v>
      </c>
      <c r="AJ274" s="71" t="s">
        <v>369</v>
      </c>
      <c r="AK274" s="72">
        <f t="shared" si="29"/>
        <v>2.041534710262368</v>
      </c>
      <c r="AL274" s="73">
        <f t="shared" si="30"/>
        <v>2.041534710262368</v>
      </c>
    </row>
    <row r="275" spans="1:38" s="20" customFormat="1">
      <c r="A275" s="14" t="s">
        <v>47</v>
      </c>
      <c r="B275" s="14" t="s">
        <v>40</v>
      </c>
      <c r="C275" s="31">
        <v>38943</v>
      </c>
      <c r="D275" s="15">
        <v>2006</v>
      </c>
      <c r="E275" s="16">
        <v>0.44861111111111113</v>
      </c>
      <c r="F275" s="16">
        <v>0.4916666666666667</v>
      </c>
      <c r="G275" s="16">
        <v>4.3055555555555569E-2</v>
      </c>
      <c r="H275" s="21">
        <v>2</v>
      </c>
      <c r="I275" s="17">
        <v>1</v>
      </c>
      <c r="J275" s="17">
        <v>1</v>
      </c>
      <c r="K275" s="17">
        <v>1</v>
      </c>
      <c r="L275" s="14" t="s">
        <v>48</v>
      </c>
      <c r="M275" s="14" t="s">
        <v>49</v>
      </c>
      <c r="N275" s="17">
        <v>1</v>
      </c>
      <c r="O275" s="18">
        <f t="shared" si="32"/>
        <v>33</v>
      </c>
      <c r="P275" s="18">
        <v>10</v>
      </c>
      <c r="Q275" s="18">
        <f t="shared" si="33"/>
        <v>12.54</v>
      </c>
      <c r="R275" s="18">
        <v>3.8</v>
      </c>
      <c r="S275" s="22">
        <f t="shared" si="31"/>
        <v>33</v>
      </c>
      <c r="T275" s="22">
        <v>10</v>
      </c>
      <c r="U275" s="21" t="s">
        <v>43</v>
      </c>
      <c r="V275" s="21" t="s">
        <v>43</v>
      </c>
      <c r="W275" s="19">
        <v>27.848400000000002</v>
      </c>
      <c r="X275" s="19">
        <v>-115.16056</v>
      </c>
      <c r="Y275" s="18">
        <v>59</v>
      </c>
      <c r="Z275" s="17">
        <v>15</v>
      </c>
      <c r="AA275" s="21" t="s">
        <v>43</v>
      </c>
      <c r="AB275" s="14" t="s">
        <v>44</v>
      </c>
      <c r="AC275" s="21" t="s">
        <v>43</v>
      </c>
      <c r="AD275" s="23">
        <v>19</v>
      </c>
      <c r="AE275" s="23">
        <v>1</v>
      </c>
      <c r="AF275" s="21" t="s">
        <v>43</v>
      </c>
      <c r="AG275" s="14" t="s">
        <v>43</v>
      </c>
      <c r="AI275" s="70">
        <f t="shared" si="28"/>
        <v>14.628</v>
      </c>
      <c r="AJ275" s="71" t="s">
        <v>369</v>
      </c>
      <c r="AK275" s="72">
        <f t="shared" si="29"/>
        <v>2.041534710262368</v>
      </c>
      <c r="AL275" s="73">
        <f t="shared" si="30"/>
        <v>2.041534710262368</v>
      </c>
    </row>
    <row r="276" spans="1:38" s="20" customFormat="1">
      <c r="A276" s="14" t="s">
        <v>47</v>
      </c>
      <c r="B276" s="14" t="s">
        <v>40</v>
      </c>
      <c r="C276" s="31">
        <v>38943</v>
      </c>
      <c r="D276" s="15">
        <v>2006</v>
      </c>
      <c r="E276" s="16">
        <v>0.44861111111111113</v>
      </c>
      <c r="F276" s="16">
        <v>0.4916666666666667</v>
      </c>
      <c r="G276" s="16">
        <v>4.3055555555555569E-2</v>
      </c>
      <c r="H276" s="21">
        <v>2</v>
      </c>
      <c r="I276" s="17">
        <v>1</v>
      </c>
      <c r="J276" s="17">
        <v>1</v>
      </c>
      <c r="K276" s="17">
        <v>1</v>
      </c>
      <c r="L276" s="14" t="s">
        <v>48</v>
      </c>
      <c r="M276" s="14" t="s">
        <v>49</v>
      </c>
      <c r="N276" s="17">
        <v>1</v>
      </c>
      <c r="O276" s="18">
        <f t="shared" si="32"/>
        <v>33</v>
      </c>
      <c r="P276" s="18">
        <v>10</v>
      </c>
      <c r="Q276" s="18">
        <f t="shared" si="33"/>
        <v>12.54</v>
      </c>
      <c r="R276" s="18">
        <v>3.8</v>
      </c>
      <c r="S276" s="22">
        <f t="shared" si="31"/>
        <v>33</v>
      </c>
      <c r="T276" s="22">
        <v>10</v>
      </c>
      <c r="U276" s="21" t="s">
        <v>43</v>
      </c>
      <c r="V276" s="21" t="s">
        <v>43</v>
      </c>
      <c r="W276" s="19">
        <v>27.848400000000002</v>
      </c>
      <c r="X276" s="19">
        <v>-115.16056</v>
      </c>
      <c r="Y276" s="18">
        <v>59</v>
      </c>
      <c r="Z276" s="17">
        <v>15</v>
      </c>
      <c r="AA276" s="21" t="s">
        <v>43</v>
      </c>
      <c r="AB276" s="14" t="s">
        <v>44</v>
      </c>
      <c r="AC276" s="21" t="s">
        <v>43</v>
      </c>
      <c r="AD276" s="23">
        <v>19</v>
      </c>
      <c r="AE276" s="23">
        <v>1</v>
      </c>
      <c r="AF276" s="21" t="s">
        <v>43</v>
      </c>
      <c r="AG276" s="14" t="s">
        <v>43</v>
      </c>
      <c r="AI276" s="70">
        <f t="shared" si="28"/>
        <v>14.628</v>
      </c>
      <c r="AJ276" s="71" t="s">
        <v>369</v>
      </c>
      <c r="AK276" s="72">
        <f t="shared" si="29"/>
        <v>2.041534710262368</v>
      </c>
      <c r="AL276" s="73">
        <f t="shared" si="30"/>
        <v>2.041534710262368</v>
      </c>
    </row>
    <row r="277" spans="1:38" s="20" customFormat="1">
      <c r="A277" s="14" t="s">
        <v>47</v>
      </c>
      <c r="B277" s="14" t="s">
        <v>40</v>
      </c>
      <c r="C277" s="31">
        <v>38943</v>
      </c>
      <c r="D277" s="15">
        <v>2006</v>
      </c>
      <c r="E277" s="16">
        <v>0.44861111111111113</v>
      </c>
      <c r="F277" s="16">
        <v>0.4916666666666667</v>
      </c>
      <c r="G277" s="16">
        <v>4.3055555555555569E-2</v>
      </c>
      <c r="H277" s="21">
        <v>2</v>
      </c>
      <c r="I277" s="17">
        <v>1</v>
      </c>
      <c r="J277" s="17">
        <v>1</v>
      </c>
      <c r="K277" s="17">
        <v>1</v>
      </c>
      <c r="L277" s="14" t="s">
        <v>48</v>
      </c>
      <c r="M277" s="14" t="s">
        <v>49</v>
      </c>
      <c r="N277" s="17">
        <v>1</v>
      </c>
      <c r="O277" s="18">
        <f t="shared" si="32"/>
        <v>33</v>
      </c>
      <c r="P277" s="18">
        <v>10</v>
      </c>
      <c r="Q277" s="18">
        <f t="shared" si="33"/>
        <v>12.54</v>
      </c>
      <c r="R277" s="18">
        <v>3.8</v>
      </c>
      <c r="S277" s="22">
        <f t="shared" si="31"/>
        <v>33</v>
      </c>
      <c r="T277" s="22">
        <v>10</v>
      </c>
      <c r="U277" s="21" t="s">
        <v>43</v>
      </c>
      <c r="V277" s="21" t="s">
        <v>43</v>
      </c>
      <c r="W277" s="19">
        <v>27.848400000000002</v>
      </c>
      <c r="X277" s="19">
        <v>-115.16056</v>
      </c>
      <c r="Y277" s="18">
        <v>59</v>
      </c>
      <c r="Z277" s="17">
        <v>15</v>
      </c>
      <c r="AA277" s="21" t="s">
        <v>43</v>
      </c>
      <c r="AB277" s="14" t="s">
        <v>44</v>
      </c>
      <c r="AC277" s="21" t="s">
        <v>43</v>
      </c>
      <c r="AD277" s="23">
        <v>19</v>
      </c>
      <c r="AE277" s="23">
        <v>1</v>
      </c>
      <c r="AF277" s="21" t="s">
        <v>43</v>
      </c>
      <c r="AG277" s="14" t="s">
        <v>43</v>
      </c>
      <c r="AI277" s="70">
        <f t="shared" si="28"/>
        <v>14.628</v>
      </c>
      <c r="AJ277" s="71" t="s">
        <v>369</v>
      </c>
      <c r="AK277" s="72">
        <f t="shared" si="29"/>
        <v>2.041534710262368</v>
      </c>
      <c r="AL277" s="73">
        <f t="shared" si="30"/>
        <v>2.041534710262368</v>
      </c>
    </row>
    <row r="278" spans="1:38" s="20" customFormat="1">
      <c r="A278" s="14" t="s">
        <v>47</v>
      </c>
      <c r="B278" s="14" t="s">
        <v>40</v>
      </c>
      <c r="C278" s="31">
        <v>38943</v>
      </c>
      <c r="D278" s="15">
        <v>2006</v>
      </c>
      <c r="E278" s="16">
        <v>0.44861111111111113</v>
      </c>
      <c r="F278" s="16">
        <v>0.4916666666666667</v>
      </c>
      <c r="G278" s="16">
        <v>4.3055555555555569E-2</v>
      </c>
      <c r="H278" s="21">
        <v>2</v>
      </c>
      <c r="I278" s="17">
        <v>1</v>
      </c>
      <c r="J278" s="17">
        <v>1</v>
      </c>
      <c r="K278" s="17">
        <v>1</v>
      </c>
      <c r="L278" s="14" t="s">
        <v>48</v>
      </c>
      <c r="M278" s="14" t="s">
        <v>49</v>
      </c>
      <c r="N278" s="17">
        <v>1</v>
      </c>
      <c r="O278" s="18">
        <f t="shared" si="32"/>
        <v>33</v>
      </c>
      <c r="P278" s="18">
        <v>10</v>
      </c>
      <c r="Q278" s="18">
        <f t="shared" si="33"/>
        <v>12.54</v>
      </c>
      <c r="R278" s="18">
        <v>3.8</v>
      </c>
      <c r="S278" s="22">
        <f t="shared" si="31"/>
        <v>33</v>
      </c>
      <c r="T278" s="22">
        <v>10</v>
      </c>
      <c r="U278" s="21" t="s">
        <v>43</v>
      </c>
      <c r="V278" s="21" t="s">
        <v>43</v>
      </c>
      <c r="W278" s="19">
        <v>27.848400000000002</v>
      </c>
      <c r="X278" s="19">
        <v>-115.16056</v>
      </c>
      <c r="Y278" s="18">
        <v>59</v>
      </c>
      <c r="Z278" s="17">
        <v>15</v>
      </c>
      <c r="AA278" s="21" t="s">
        <v>43</v>
      </c>
      <c r="AB278" s="14" t="s">
        <v>44</v>
      </c>
      <c r="AC278" s="21" t="s">
        <v>43</v>
      </c>
      <c r="AD278" s="23">
        <v>19</v>
      </c>
      <c r="AE278" s="23">
        <v>1</v>
      </c>
      <c r="AF278" s="21" t="s">
        <v>43</v>
      </c>
      <c r="AG278" s="14" t="s">
        <v>43</v>
      </c>
      <c r="AI278" s="70">
        <f t="shared" si="28"/>
        <v>14.628</v>
      </c>
      <c r="AJ278" s="71" t="s">
        <v>369</v>
      </c>
      <c r="AK278" s="72">
        <f t="shared" si="29"/>
        <v>2.041534710262368</v>
      </c>
      <c r="AL278" s="73">
        <f t="shared" si="30"/>
        <v>2.041534710262368</v>
      </c>
    </row>
    <row r="279" spans="1:38" s="20" customFormat="1">
      <c r="A279" s="14" t="s">
        <v>47</v>
      </c>
      <c r="B279" s="14" t="s">
        <v>40</v>
      </c>
      <c r="C279" s="31">
        <v>38943</v>
      </c>
      <c r="D279" s="15">
        <v>2006</v>
      </c>
      <c r="E279" s="16">
        <v>0.44861111111111113</v>
      </c>
      <c r="F279" s="16">
        <v>0.4916666666666667</v>
      </c>
      <c r="G279" s="16">
        <v>4.3055555555555569E-2</v>
      </c>
      <c r="H279" s="21">
        <v>2</v>
      </c>
      <c r="I279" s="17">
        <v>1</v>
      </c>
      <c r="J279" s="17">
        <v>1</v>
      </c>
      <c r="K279" s="17">
        <v>1</v>
      </c>
      <c r="L279" s="14" t="s">
        <v>48</v>
      </c>
      <c r="M279" s="14" t="s">
        <v>49</v>
      </c>
      <c r="N279" s="17">
        <v>1</v>
      </c>
      <c r="O279" s="18">
        <f t="shared" si="32"/>
        <v>33</v>
      </c>
      <c r="P279" s="18">
        <v>10</v>
      </c>
      <c r="Q279" s="18">
        <f t="shared" si="33"/>
        <v>12.54</v>
      </c>
      <c r="R279" s="18">
        <v>3.8</v>
      </c>
      <c r="S279" s="22">
        <f t="shared" si="31"/>
        <v>33</v>
      </c>
      <c r="T279" s="22">
        <v>10</v>
      </c>
      <c r="U279" s="21" t="s">
        <v>43</v>
      </c>
      <c r="V279" s="21" t="s">
        <v>43</v>
      </c>
      <c r="W279" s="19">
        <v>27.848400000000002</v>
      </c>
      <c r="X279" s="19">
        <v>-115.16056</v>
      </c>
      <c r="Y279" s="18">
        <v>59</v>
      </c>
      <c r="Z279" s="17">
        <v>15</v>
      </c>
      <c r="AA279" s="21" t="s">
        <v>43</v>
      </c>
      <c r="AB279" s="14" t="s">
        <v>44</v>
      </c>
      <c r="AC279" s="21" t="s">
        <v>43</v>
      </c>
      <c r="AD279" s="23">
        <v>19</v>
      </c>
      <c r="AE279" s="23">
        <v>1</v>
      </c>
      <c r="AF279" s="21" t="s">
        <v>43</v>
      </c>
      <c r="AG279" s="14" t="s">
        <v>43</v>
      </c>
      <c r="AI279" s="70">
        <f t="shared" si="28"/>
        <v>14.628</v>
      </c>
      <c r="AJ279" s="71" t="s">
        <v>369</v>
      </c>
      <c r="AK279" s="72">
        <f t="shared" si="29"/>
        <v>2.041534710262368</v>
      </c>
      <c r="AL279" s="73">
        <f t="shared" si="30"/>
        <v>2.041534710262368</v>
      </c>
    </row>
    <row r="280" spans="1:38" s="20" customFormat="1">
      <c r="A280" s="14" t="s">
        <v>47</v>
      </c>
      <c r="B280" s="14" t="s">
        <v>40</v>
      </c>
      <c r="C280" s="31">
        <v>38943</v>
      </c>
      <c r="D280" s="15">
        <v>2006</v>
      </c>
      <c r="E280" s="16">
        <v>0.44861111111111113</v>
      </c>
      <c r="F280" s="16">
        <v>0.4916666666666667</v>
      </c>
      <c r="G280" s="16">
        <v>4.3055555555555569E-2</v>
      </c>
      <c r="H280" s="21">
        <v>2</v>
      </c>
      <c r="I280" s="17">
        <v>1</v>
      </c>
      <c r="J280" s="17">
        <v>1</v>
      </c>
      <c r="K280" s="17">
        <v>1</v>
      </c>
      <c r="L280" s="14" t="s">
        <v>48</v>
      </c>
      <c r="M280" s="14" t="s">
        <v>49</v>
      </c>
      <c r="N280" s="17">
        <v>1</v>
      </c>
      <c r="O280" s="18">
        <f t="shared" si="32"/>
        <v>33</v>
      </c>
      <c r="P280" s="18">
        <v>10</v>
      </c>
      <c r="Q280" s="18">
        <f t="shared" si="33"/>
        <v>12.54</v>
      </c>
      <c r="R280" s="18">
        <v>3.8</v>
      </c>
      <c r="S280" s="22">
        <f t="shared" si="31"/>
        <v>33</v>
      </c>
      <c r="T280" s="22">
        <v>10</v>
      </c>
      <c r="U280" s="21" t="s">
        <v>43</v>
      </c>
      <c r="V280" s="21" t="s">
        <v>43</v>
      </c>
      <c r="W280" s="19">
        <v>27.848400000000002</v>
      </c>
      <c r="X280" s="19">
        <v>-115.16056</v>
      </c>
      <c r="Y280" s="18">
        <v>59</v>
      </c>
      <c r="Z280" s="17">
        <v>15</v>
      </c>
      <c r="AA280" s="21" t="s">
        <v>43</v>
      </c>
      <c r="AB280" s="14" t="s">
        <v>44</v>
      </c>
      <c r="AC280" s="21" t="s">
        <v>43</v>
      </c>
      <c r="AD280" s="23">
        <v>19</v>
      </c>
      <c r="AE280" s="23">
        <v>1</v>
      </c>
      <c r="AF280" s="21" t="s">
        <v>43</v>
      </c>
      <c r="AG280" s="14" t="s">
        <v>43</v>
      </c>
      <c r="AI280" s="70">
        <f t="shared" si="28"/>
        <v>14.628</v>
      </c>
      <c r="AJ280" s="71" t="s">
        <v>369</v>
      </c>
      <c r="AK280" s="72">
        <f t="shared" si="29"/>
        <v>2.041534710262368</v>
      </c>
      <c r="AL280" s="73">
        <f t="shared" si="30"/>
        <v>2.041534710262368</v>
      </c>
    </row>
    <row r="281" spans="1:38" s="20" customFormat="1">
      <c r="A281" s="14" t="s">
        <v>47</v>
      </c>
      <c r="B281" s="14" t="s">
        <v>40</v>
      </c>
      <c r="C281" s="31">
        <v>38943</v>
      </c>
      <c r="D281" s="15">
        <v>2006</v>
      </c>
      <c r="E281" s="16">
        <v>0.44861111111111113</v>
      </c>
      <c r="F281" s="16">
        <v>0.4916666666666667</v>
      </c>
      <c r="G281" s="16">
        <v>4.3055555555555569E-2</v>
      </c>
      <c r="H281" s="21">
        <v>2</v>
      </c>
      <c r="I281" s="17">
        <v>1</v>
      </c>
      <c r="J281" s="17">
        <v>1</v>
      </c>
      <c r="K281" s="17">
        <v>1</v>
      </c>
      <c r="L281" s="14" t="s">
        <v>48</v>
      </c>
      <c r="M281" s="14" t="s">
        <v>49</v>
      </c>
      <c r="N281" s="17">
        <v>1</v>
      </c>
      <c r="O281" s="18">
        <f t="shared" si="32"/>
        <v>33</v>
      </c>
      <c r="P281" s="18">
        <v>10</v>
      </c>
      <c r="Q281" s="18">
        <f t="shared" si="33"/>
        <v>12.54</v>
      </c>
      <c r="R281" s="18">
        <v>3.8</v>
      </c>
      <c r="S281" s="22">
        <f t="shared" si="31"/>
        <v>33</v>
      </c>
      <c r="T281" s="22">
        <v>10</v>
      </c>
      <c r="U281" s="21" t="s">
        <v>43</v>
      </c>
      <c r="V281" s="21" t="s">
        <v>43</v>
      </c>
      <c r="W281" s="19">
        <v>27.848400000000002</v>
      </c>
      <c r="X281" s="19">
        <v>-115.16056</v>
      </c>
      <c r="Y281" s="18">
        <v>59</v>
      </c>
      <c r="Z281" s="17">
        <v>15</v>
      </c>
      <c r="AA281" s="21" t="s">
        <v>43</v>
      </c>
      <c r="AB281" s="14" t="s">
        <v>44</v>
      </c>
      <c r="AC281" s="21" t="s">
        <v>43</v>
      </c>
      <c r="AD281" s="23">
        <v>19</v>
      </c>
      <c r="AE281" s="23">
        <v>1</v>
      </c>
      <c r="AF281" s="21" t="s">
        <v>43</v>
      </c>
      <c r="AG281" s="14" t="s">
        <v>43</v>
      </c>
      <c r="AI281" s="70">
        <f t="shared" si="28"/>
        <v>14.628</v>
      </c>
      <c r="AJ281" s="71" t="s">
        <v>369</v>
      </c>
      <c r="AK281" s="72">
        <f t="shared" si="29"/>
        <v>2.041534710262368</v>
      </c>
      <c r="AL281" s="73">
        <f t="shared" si="30"/>
        <v>2.041534710262368</v>
      </c>
    </row>
    <row r="282" spans="1:38" s="20" customFormat="1">
      <c r="A282" s="14" t="s">
        <v>47</v>
      </c>
      <c r="B282" s="14" t="s">
        <v>40</v>
      </c>
      <c r="C282" s="31">
        <v>38943</v>
      </c>
      <c r="D282" s="15">
        <v>2006</v>
      </c>
      <c r="E282" s="16">
        <v>0.44861111111111113</v>
      </c>
      <c r="F282" s="16">
        <v>0.4916666666666667</v>
      </c>
      <c r="G282" s="16">
        <v>4.3055555555555569E-2</v>
      </c>
      <c r="H282" s="21">
        <v>2</v>
      </c>
      <c r="I282" s="17">
        <v>1</v>
      </c>
      <c r="J282" s="17">
        <v>1</v>
      </c>
      <c r="K282" s="17">
        <v>1</v>
      </c>
      <c r="L282" s="14" t="s">
        <v>48</v>
      </c>
      <c r="M282" s="14" t="s">
        <v>49</v>
      </c>
      <c r="N282" s="17">
        <v>1</v>
      </c>
      <c r="O282" s="18">
        <f t="shared" si="32"/>
        <v>33</v>
      </c>
      <c r="P282" s="18">
        <v>10</v>
      </c>
      <c r="Q282" s="18">
        <f t="shared" si="33"/>
        <v>12.54</v>
      </c>
      <c r="R282" s="18">
        <v>3.8</v>
      </c>
      <c r="S282" s="22">
        <f t="shared" si="31"/>
        <v>33</v>
      </c>
      <c r="T282" s="22">
        <v>10</v>
      </c>
      <c r="U282" s="21" t="s">
        <v>43</v>
      </c>
      <c r="V282" s="21" t="s">
        <v>43</v>
      </c>
      <c r="W282" s="19">
        <v>27.848400000000002</v>
      </c>
      <c r="X282" s="19">
        <v>-115.16056</v>
      </c>
      <c r="Y282" s="18">
        <v>59</v>
      </c>
      <c r="Z282" s="17">
        <v>15</v>
      </c>
      <c r="AA282" s="21" t="s">
        <v>43</v>
      </c>
      <c r="AB282" s="14" t="s">
        <v>44</v>
      </c>
      <c r="AC282" s="21" t="s">
        <v>43</v>
      </c>
      <c r="AD282" s="23">
        <v>20</v>
      </c>
      <c r="AE282" s="23">
        <v>1</v>
      </c>
      <c r="AF282" s="21" t="s">
        <v>43</v>
      </c>
      <c r="AG282" s="14" t="s">
        <v>43</v>
      </c>
      <c r="AI282" s="70">
        <f t="shared" si="28"/>
        <v>15.337</v>
      </c>
      <c r="AJ282" s="71" t="s">
        <v>369</v>
      </c>
      <c r="AK282" s="72">
        <f t="shared" si="29"/>
        <v>2.2645047633742106</v>
      </c>
      <c r="AL282" s="73">
        <f t="shared" si="30"/>
        <v>2.2645047633742106</v>
      </c>
    </row>
    <row r="283" spans="1:38" s="20" customFormat="1">
      <c r="A283" s="14" t="s">
        <v>47</v>
      </c>
      <c r="B283" s="14" t="s">
        <v>40</v>
      </c>
      <c r="C283" s="31">
        <v>38943</v>
      </c>
      <c r="D283" s="15">
        <v>2006</v>
      </c>
      <c r="E283" s="16">
        <v>0.44861111111111113</v>
      </c>
      <c r="F283" s="16">
        <v>0.4916666666666667</v>
      </c>
      <c r="G283" s="16">
        <v>4.3055555555555569E-2</v>
      </c>
      <c r="H283" s="21">
        <v>2</v>
      </c>
      <c r="I283" s="17">
        <v>1</v>
      </c>
      <c r="J283" s="17">
        <v>1</v>
      </c>
      <c r="K283" s="17">
        <v>1</v>
      </c>
      <c r="L283" s="14" t="s">
        <v>48</v>
      </c>
      <c r="M283" s="14" t="s">
        <v>49</v>
      </c>
      <c r="N283" s="17">
        <v>1</v>
      </c>
      <c r="O283" s="18">
        <f t="shared" si="32"/>
        <v>33</v>
      </c>
      <c r="P283" s="18">
        <v>10</v>
      </c>
      <c r="Q283" s="18">
        <f t="shared" si="33"/>
        <v>12.54</v>
      </c>
      <c r="R283" s="18">
        <v>3.8</v>
      </c>
      <c r="S283" s="22">
        <f t="shared" si="31"/>
        <v>33</v>
      </c>
      <c r="T283" s="22">
        <v>10</v>
      </c>
      <c r="U283" s="21" t="s">
        <v>43</v>
      </c>
      <c r="V283" s="21" t="s">
        <v>43</v>
      </c>
      <c r="W283" s="19">
        <v>27.848400000000002</v>
      </c>
      <c r="X283" s="19">
        <v>-115.16056</v>
      </c>
      <c r="Y283" s="18">
        <v>59</v>
      </c>
      <c r="Z283" s="17">
        <v>15</v>
      </c>
      <c r="AA283" s="21" t="s">
        <v>43</v>
      </c>
      <c r="AB283" s="14" t="s">
        <v>44</v>
      </c>
      <c r="AC283" s="21" t="s">
        <v>43</v>
      </c>
      <c r="AD283" s="23">
        <v>20</v>
      </c>
      <c r="AE283" s="23">
        <v>1</v>
      </c>
      <c r="AF283" s="21" t="s">
        <v>43</v>
      </c>
      <c r="AG283" s="14" t="s">
        <v>43</v>
      </c>
      <c r="AI283" s="70">
        <f t="shared" si="28"/>
        <v>15.337</v>
      </c>
      <c r="AJ283" s="71" t="s">
        <v>369</v>
      </c>
      <c r="AK283" s="72">
        <f t="shared" si="29"/>
        <v>2.2645047633742106</v>
      </c>
      <c r="AL283" s="73">
        <f t="shared" si="30"/>
        <v>2.2645047633742106</v>
      </c>
    </row>
    <row r="284" spans="1:38" s="20" customFormat="1">
      <c r="A284" s="14" t="s">
        <v>47</v>
      </c>
      <c r="B284" s="14" t="s">
        <v>40</v>
      </c>
      <c r="C284" s="31">
        <v>38943</v>
      </c>
      <c r="D284" s="15">
        <v>2006</v>
      </c>
      <c r="E284" s="16">
        <v>0.44861111111111113</v>
      </c>
      <c r="F284" s="16">
        <v>0.4916666666666667</v>
      </c>
      <c r="G284" s="16">
        <v>4.3055555555555569E-2</v>
      </c>
      <c r="H284" s="21">
        <v>2</v>
      </c>
      <c r="I284" s="17">
        <v>1</v>
      </c>
      <c r="J284" s="17">
        <v>1</v>
      </c>
      <c r="K284" s="17">
        <v>1</v>
      </c>
      <c r="L284" s="14" t="s">
        <v>48</v>
      </c>
      <c r="M284" s="14" t="s">
        <v>49</v>
      </c>
      <c r="N284" s="17">
        <v>1</v>
      </c>
      <c r="O284" s="18">
        <f t="shared" si="32"/>
        <v>33</v>
      </c>
      <c r="P284" s="18">
        <v>10</v>
      </c>
      <c r="Q284" s="18">
        <f t="shared" si="33"/>
        <v>12.54</v>
      </c>
      <c r="R284" s="18">
        <v>3.8</v>
      </c>
      <c r="S284" s="22">
        <f t="shared" si="31"/>
        <v>33</v>
      </c>
      <c r="T284" s="22">
        <v>10</v>
      </c>
      <c r="U284" s="21" t="s">
        <v>43</v>
      </c>
      <c r="V284" s="21" t="s">
        <v>43</v>
      </c>
      <c r="W284" s="19">
        <v>27.848400000000002</v>
      </c>
      <c r="X284" s="19">
        <v>-115.16056</v>
      </c>
      <c r="Y284" s="18">
        <v>59</v>
      </c>
      <c r="Z284" s="17">
        <v>15</v>
      </c>
      <c r="AA284" s="21" t="s">
        <v>43</v>
      </c>
      <c r="AB284" s="14" t="s">
        <v>44</v>
      </c>
      <c r="AC284" s="21" t="s">
        <v>43</v>
      </c>
      <c r="AD284" s="23">
        <v>20</v>
      </c>
      <c r="AE284" s="23">
        <v>1</v>
      </c>
      <c r="AF284" s="21" t="s">
        <v>43</v>
      </c>
      <c r="AG284" s="14" t="s">
        <v>43</v>
      </c>
      <c r="AI284" s="70">
        <f t="shared" si="28"/>
        <v>15.337</v>
      </c>
      <c r="AJ284" s="71" t="s">
        <v>369</v>
      </c>
      <c r="AK284" s="72">
        <f t="shared" si="29"/>
        <v>2.2645047633742106</v>
      </c>
      <c r="AL284" s="73">
        <f t="shared" si="30"/>
        <v>2.2645047633742106</v>
      </c>
    </row>
    <row r="285" spans="1:38" s="20" customFormat="1">
      <c r="A285" s="14" t="s">
        <v>47</v>
      </c>
      <c r="B285" s="14" t="s">
        <v>40</v>
      </c>
      <c r="C285" s="31">
        <v>38943</v>
      </c>
      <c r="D285" s="15">
        <v>2006</v>
      </c>
      <c r="E285" s="16">
        <v>0.44861111111111113</v>
      </c>
      <c r="F285" s="16">
        <v>0.4916666666666667</v>
      </c>
      <c r="G285" s="16">
        <v>4.3055555555555569E-2</v>
      </c>
      <c r="H285" s="21">
        <v>2</v>
      </c>
      <c r="I285" s="17">
        <v>1</v>
      </c>
      <c r="J285" s="17">
        <v>1</v>
      </c>
      <c r="K285" s="17">
        <v>1</v>
      </c>
      <c r="L285" s="14" t="s">
        <v>48</v>
      </c>
      <c r="M285" s="14" t="s">
        <v>49</v>
      </c>
      <c r="N285" s="17">
        <v>1</v>
      </c>
      <c r="O285" s="18">
        <f t="shared" si="32"/>
        <v>33</v>
      </c>
      <c r="P285" s="18">
        <v>10</v>
      </c>
      <c r="Q285" s="18">
        <f t="shared" si="33"/>
        <v>12.54</v>
      </c>
      <c r="R285" s="18">
        <v>3.8</v>
      </c>
      <c r="S285" s="22">
        <f t="shared" si="31"/>
        <v>33</v>
      </c>
      <c r="T285" s="22">
        <v>10</v>
      </c>
      <c r="U285" s="21" t="s">
        <v>43</v>
      </c>
      <c r="V285" s="21" t="s">
        <v>43</v>
      </c>
      <c r="W285" s="19">
        <v>27.848400000000002</v>
      </c>
      <c r="X285" s="19">
        <v>-115.16056</v>
      </c>
      <c r="Y285" s="18">
        <v>59</v>
      </c>
      <c r="Z285" s="17">
        <v>15</v>
      </c>
      <c r="AA285" s="21" t="s">
        <v>43</v>
      </c>
      <c r="AB285" s="14" t="s">
        <v>44</v>
      </c>
      <c r="AC285" s="21" t="s">
        <v>43</v>
      </c>
      <c r="AD285" s="23">
        <v>20</v>
      </c>
      <c r="AE285" s="23">
        <v>1</v>
      </c>
      <c r="AF285" s="21" t="s">
        <v>43</v>
      </c>
      <c r="AG285" s="14" t="s">
        <v>43</v>
      </c>
      <c r="AI285" s="70">
        <f t="shared" si="28"/>
        <v>15.337</v>
      </c>
      <c r="AJ285" s="71" t="s">
        <v>369</v>
      </c>
      <c r="AK285" s="72">
        <f t="shared" si="29"/>
        <v>2.2645047633742106</v>
      </c>
      <c r="AL285" s="73">
        <f t="shared" si="30"/>
        <v>2.2645047633742106</v>
      </c>
    </row>
    <row r="286" spans="1:38" s="20" customFormat="1">
      <c r="A286" s="14" t="s">
        <v>47</v>
      </c>
      <c r="B286" s="14" t="s">
        <v>40</v>
      </c>
      <c r="C286" s="31">
        <v>38943</v>
      </c>
      <c r="D286" s="15">
        <v>2006</v>
      </c>
      <c r="E286" s="16">
        <v>0.44861111111111113</v>
      </c>
      <c r="F286" s="16">
        <v>0.4916666666666667</v>
      </c>
      <c r="G286" s="16">
        <v>4.3055555555555569E-2</v>
      </c>
      <c r="H286" s="21">
        <v>2</v>
      </c>
      <c r="I286" s="17">
        <v>1</v>
      </c>
      <c r="J286" s="17">
        <v>1</v>
      </c>
      <c r="K286" s="17">
        <v>1</v>
      </c>
      <c r="L286" s="14" t="s">
        <v>48</v>
      </c>
      <c r="M286" s="14" t="s">
        <v>49</v>
      </c>
      <c r="N286" s="17">
        <v>1</v>
      </c>
      <c r="O286" s="18">
        <f t="shared" si="32"/>
        <v>33</v>
      </c>
      <c r="P286" s="18">
        <v>10</v>
      </c>
      <c r="Q286" s="18">
        <f t="shared" si="33"/>
        <v>12.54</v>
      </c>
      <c r="R286" s="18">
        <v>3.8</v>
      </c>
      <c r="S286" s="22">
        <f t="shared" si="31"/>
        <v>33</v>
      </c>
      <c r="T286" s="22">
        <v>10</v>
      </c>
      <c r="U286" s="21" t="s">
        <v>43</v>
      </c>
      <c r="V286" s="21" t="s">
        <v>43</v>
      </c>
      <c r="W286" s="19">
        <v>27.848400000000002</v>
      </c>
      <c r="X286" s="19">
        <v>-115.16056</v>
      </c>
      <c r="Y286" s="18">
        <v>59</v>
      </c>
      <c r="Z286" s="17">
        <v>15</v>
      </c>
      <c r="AA286" s="21" t="s">
        <v>43</v>
      </c>
      <c r="AB286" s="14" t="s">
        <v>44</v>
      </c>
      <c r="AC286" s="21" t="s">
        <v>43</v>
      </c>
      <c r="AD286" s="23">
        <v>20</v>
      </c>
      <c r="AE286" s="23">
        <v>1</v>
      </c>
      <c r="AF286" s="21" t="s">
        <v>43</v>
      </c>
      <c r="AG286" s="14" t="s">
        <v>43</v>
      </c>
      <c r="AI286" s="70">
        <f t="shared" si="28"/>
        <v>15.337</v>
      </c>
      <c r="AJ286" s="71" t="s">
        <v>369</v>
      </c>
      <c r="AK286" s="72">
        <f t="shared" si="29"/>
        <v>2.2645047633742106</v>
      </c>
      <c r="AL286" s="73">
        <f t="shared" si="30"/>
        <v>2.2645047633742106</v>
      </c>
    </row>
    <row r="287" spans="1:38" s="20" customFormat="1">
      <c r="A287" s="14" t="s">
        <v>47</v>
      </c>
      <c r="B287" s="14" t="s">
        <v>40</v>
      </c>
      <c r="C287" s="31">
        <v>38943</v>
      </c>
      <c r="D287" s="15">
        <v>2006</v>
      </c>
      <c r="E287" s="16">
        <v>0.44861111111111113</v>
      </c>
      <c r="F287" s="16">
        <v>0.4916666666666667</v>
      </c>
      <c r="G287" s="16">
        <v>4.3055555555555569E-2</v>
      </c>
      <c r="H287" s="21">
        <v>2</v>
      </c>
      <c r="I287" s="17">
        <v>1</v>
      </c>
      <c r="J287" s="17">
        <v>1</v>
      </c>
      <c r="K287" s="17">
        <v>1</v>
      </c>
      <c r="L287" s="14" t="s">
        <v>48</v>
      </c>
      <c r="M287" s="14" t="s">
        <v>49</v>
      </c>
      <c r="N287" s="17">
        <v>1</v>
      </c>
      <c r="O287" s="18">
        <f t="shared" si="32"/>
        <v>33</v>
      </c>
      <c r="P287" s="18">
        <v>10</v>
      </c>
      <c r="Q287" s="18">
        <f t="shared" si="33"/>
        <v>12.54</v>
      </c>
      <c r="R287" s="18">
        <v>3.8</v>
      </c>
      <c r="S287" s="22">
        <f t="shared" si="31"/>
        <v>33</v>
      </c>
      <c r="T287" s="22">
        <v>10</v>
      </c>
      <c r="U287" s="21" t="s">
        <v>43</v>
      </c>
      <c r="V287" s="21" t="s">
        <v>43</v>
      </c>
      <c r="W287" s="19">
        <v>27.848400000000002</v>
      </c>
      <c r="X287" s="19">
        <v>-115.16056</v>
      </c>
      <c r="Y287" s="18">
        <v>59</v>
      </c>
      <c r="Z287" s="17">
        <v>15</v>
      </c>
      <c r="AA287" s="21" t="s">
        <v>43</v>
      </c>
      <c r="AB287" s="14" t="s">
        <v>44</v>
      </c>
      <c r="AC287" s="21" t="s">
        <v>43</v>
      </c>
      <c r="AD287" s="23">
        <v>20</v>
      </c>
      <c r="AE287" s="23">
        <v>1</v>
      </c>
      <c r="AF287" s="21" t="s">
        <v>43</v>
      </c>
      <c r="AG287" s="14" t="s">
        <v>43</v>
      </c>
      <c r="AI287" s="70">
        <f t="shared" si="28"/>
        <v>15.337</v>
      </c>
      <c r="AJ287" s="71" t="s">
        <v>369</v>
      </c>
      <c r="AK287" s="72">
        <f t="shared" si="29"/>
        <v>2.2645047633742106</v>
      </c>
      <c r="AL287" s="73">
        <f t="shared" si="30"/>
        <v>2.2645047633742106</v>
      </c>
    </row>
    <row r="288" spans="1:38" s="20" customFormat="1">
      <c r="A288" s="14" t="s">
        <v>47</v>
      </c>
      <c r="B288" s="14" t="s">
        <v>40</v>
      </c>
      <c r="C288" s="31">
        <v>38943</v>
      </c>
      <c r="D288" s="15">
        <v>2006</v>
      </c>
      <c r="E288" s="16">
        <v>0.44861111111111113</v>
      </c>
      <c r="F288" s="16">
        <v>0.4916666666666667</v>
      </c>
      <c r="G288" s="16">
        <v>4.3055555555555569E-2</v>
      </c>
      <c r="H288" s="21">
        <v>2</v>
      </c>
      <c r="I288" s="17">
        <v>1</v>
      </c>
      <c r="J288" s="17">
        <v>1</v>
      </c>
      <c r="K288" s="17">
        <v>1</v>
      </c>
      <c r="L288" s="14" t="s">
        <v>48</v>
      </c>
      <c r="M288" s="14" t="s">
        <v>49</v>
      </c>
      <c r="N288" s="17">
        <v>1</v>
      </c>
      <c r="O288" s="18">
        <f t="shared" si="32"/>
        <v>33</v>
      </c>
      <c r="P288" s="18">
        <v>10</v>
      </c>
      <c r="Q288" s="18">
        <f t="shared" si="33"/>
        <v>12.54</v>
      </c>
      <c r="R288" s="18">
        <v>3.8</v>
      </c>
      <c r="S288" s="22">
        <f t="shared" si="31"/>
        <v>33</v>
      </c>
      <c r="T288" s="22">
        <v>10</v>
      </c>
      <c r="U288" s="21" t="s">
        <v>43</v>
      </c>
      <c r="V288" s="21" t="s">
        <v>43</v>
      </c>
      <c r="W288" s="19">
        <v>27.848400000000002</v>
      </c>
      <c r="X288" s="19">
        <v>-115.16056</v>
      </c>
      <c r="Y288" s="18">
        <v>59</v>
      </c>
      <c r="Z288" s="17">
        <v>15</v>
      </c>
      <c r="AA288" s="21" t="s">
        <v>43</v>
      </c>
      <c r="AB288" s="14" t="s">
        <v>44</v>
      </c>
      <c r="AC288" s="21" t="s">
        <v>43</v>
      </c>
      <c r="AD288" s="23">
        <v>21</v>
      </c>
      <c r="AE288" s="23">
        <v>1</v>
      </c>
      <c r="AF288" s="21" t="s">
        <v>43</v>
      </c>
      <c r="AG288" s="14" t="s">
        <v>43</v>
      </c>
      <c r="AI288" s="70">
        <f t="shared" si="28"/>
        <v>16.045999999999999</v>
      </c>
      <c r="AJ288" s="71" t="s">
        <v>369</v>
      </c>
      <c r="AK288" s="72">
        <f t="shared" si="29"/>
        <v>2.5000862380340183</v>
      </c>
      <c r="AL288" s="73">
        <f t="shared" si="30"/>
        <v>2.5000862380340183</v>
      </c>
    </row>
    <row r="289" spans="1:38" s="20" customFormat="1">
      <c r="A289" s="14" t="s">
        <v>47</v>
      </c>
      <c r="B289" s="14" t="s">
        <v>40</v>
      </c>
      <c r="C289" s="31">
        <v>38943</v>
      </c>
      <c r="D289" s="15">
        <v>2006</v>
      </c>
      <c r="E289" s="16">
        <v>0.44861111111111113</v>
      </c>
      <c r="F289" s="16">
        <v>0.4916666666666667</v>
      </c>
      <c r="G289" s="16">
        <v>4.3055555555555569E-2</v>
      </c>
      <c r="H289" s="21">
        <v>2</v>
      </c>
      <c r="I289" s="17">
        <v>1</v>
      </c>
      <c r="J289" s="17">
        <v>1</v>
      </c>
      <c r="K289" s="17">
        <v>1</v>
      </c>
      <c r="L289" s="14" t="s">
        <v>48</v>
      </c>
      <c r="M289" s="14" t="s">
        <v>49</v>
      </c>
      <c r="N289" s="17">
        <v>1</v>
      </c>
      <c r="O289" s="18">
        <f t="shared" si="32"/>
        <v>33</v>
      </c>
      <c r="P289" s="18">
        <v>10</v>
      </c>
      <c r="Q289" s="18">
        <f t="shared" si="33"/>
        <v>12.54</v>
      </c>
      <c r="R289" s="18">
        <v>3.8</v>
      </c>
      <c r="S289" s="22">
        <f t="shared" si="31"/>
        <v>33</v>
      </c>
      <c r="T289" s="22">
        <v>10</v>
      </c>
      <c r="U289" s="21" t="s">
        <v>43</v>
      </c>
      <c r="V289" s="21" t="s">
        <v>43</v>
      </c>
      <c r="W289" s="19">
        <v>27.848400000000002</v>
      </c>
      <c r="X289" s="19">
        <v>-115.16056</v>
      </c>
      <c r="Y289" s="18">
        <v>59</v>
      </c>
      <c r="Z289" s="17">
        <v>15</v>
      </c>
      <c r="AA289" s="21" t="s">
        <v>43</v>
      </c>
      <c r="AB289" s="14" t="s">
        <v>44</v>
      </c>
      <c r="AC289" s="21" t="s">
        <v>43</v>
      </c>
      <c r="AD289" s="23">
        <v>21</v>
      </c>
      <c r="AE289" s="23">
        <v>1</v>
      </c>
      <c r="AF289" s="21" t="s">
        <v>43</v>
      </c>
      <c r="AG289" s="14" t="s">
        <v>43</v>
      </c>
      <c r="AI289" s="70">
        <f t="shared" si="28"/>
        <v>16.045999999999999</v>
      </c>
      <c r="AJ289" s="71" t="s">
        <v>369</v>
      </c>
      <c r="AK289" s="72">
        <f t="shared" si="29"/>
        <v>2.5000862380340183</v>
      </c>
      <c r="AL289" s="73">
        <f t="shared" si="30"/>
        <v>2.5000862380340183</v>
      </c>
    </row>
    <row r="290" spans="1:38" s="20" customFormat="1">
      <c r="A290" s="14" t="s">
        <v>47</v>
      </c>
      <c r="B290" s="14" t="s">
        <v>40</v>
      </c>
      <c r="C290" s="31">
        <v>38943</v>
      </c>
      <c r="D290" s="15">
        <v>2006</v>
      </c>
      <c r="E290" s="16">
        <v>0.44861111111111113</v>
      </c>
      <c r="F290" s="16">
        <v>0.4916666666666667</v>
      </c>
      <c r="G290" s="16">
        <v>4.3055555555555569E-2</v>
      </c>
      <c r="H290" s="21">
        <v>2</v>
      </c>
      <c r="I290" s="17">
        <v>1</v>
      </c>
      <c r="J290" s="17">
        <v>1</v>
      </c>
      <c r="K290" s="17">
        <v>1</v>
      </c>
      <c r="L290" s="14" t="s">
        <v>48</v>
      </c>
      <c r="M290" s="14" t="s">
        <v>49</v>
      </c>
      <c r="N290" s="17">
        <v>1</v>
      </c>
      <c r="O290" s="18">
        <f t="shared" si="32"/>
        <v>33</v>
      </c>
      <c r="P290" s="18">
        <v>10</v>
      </c>
      <c r="Q290" s="18">
        <f t="shared" si="33"/>
        <v>12.54</v>
      </c>
      <c r="R290" s="18">
        <v>3.8</v>
      </c>
      <c r="S290" s="22">
        <f t="shared" si="31"/>
        <v>33</v>
      </c>
      <c r="T290" s="22">
        <v>10</v>
      </c>
      <c r="U290" s="21" t="s">
        <v>43</v>
      </c>
      <c r="V290" s="21" t="s">
        <v>43</v>
      </c>
      <c r="W290" s="19">
        <v>27.848400000000002</v>
      </c>
      <c r="X290" s="19">
        <v>-115.16056</v>
      </c>
      <c r="Y290" s="18">
        <v>59</v>
      </c>
      <c r="Z290" s="17">
        <v>15</v>
      </c>
      <c r="AA290" s="21" t="s">
        <v>43</v>
      </c>
      <c r="AB290" s="14" t="s">
        <v>44</v>
      </c>
      <c r="AC290" s="21" t="s">
        <v>43</v>
      </c>
      <c r="AD290" s="23">
        <v>22</v>
      </c>
      <c r="AE290" s="23">
        <v>1</v>
      </c>
      <c r="AF290" s="21" t="s">
        <v>43</v>
      </c>
      <c r="AG290" s="14" t="s">
        <v>43</v>
      </c>
      <c r="AI290" s="70">
        <f t="shared" si="28"/>
        <v>16.754999999999999</v>
      </c>
      <c r="AJ290" s="71" t="s">
        <v>369</v>
      </c>
      <c r="AK290" s="72">
        <f t="shared" si="29"/>
        <v>2.7483879168691034</v>
      </c>
      <c r="AL290" s="73">
        <f t="shared" si="30"/>
        <v>2.7483879168691034</v>
      </c>
    </row>
    <row r="291" spans="1:38" s="20" customFormat="1">
      <c r="A291" s="14" t="s">
        <v>47</v>
      </c>
      <c r="B291" s="14" t="s">
        <v>40</v>
      </c>
      <c r="C291" s="31">
        <v>38943</v>
      </c>
      <c r="D291" s="15">
        <v>2006</v>
      </c>
      <c r="E291" s="16">
        <v>0.44861111111111113</v>
      </c>
      <c r="F291" s="16">
        <v>0.4916666666666667</v>
      </c>
      <c r="G291" s="16">
        <v>4.3055555555555569E-2</v>
      </c>
      <c r="H291" s="21">
        <v>2</v>
      </c>
      <c r="I291" s="17">
        <v>1</v>
      </c>
      <c r="J291" s="17">
        <v>1</v>
      </c>
      <c r="K291" s="17">
        <v>1</v>
      </c>
      <c r="L291" s="14" t="s">
        <v>48</v>
      </c>
      <c r="M291" s="14" t="s">
        <v>49</v>
      </c>
      <c r="N291" s="17">
        <v>1</v>
      </c>
      <c r="O291" s="18">
        <f t="shared" si="32"/>
        <v>33</v>
      </c>
      <c r="P291" s="18">
        <v>10</v>
      </c>
      <c r="Q291" s="18">
        <f t="shared" si="33"/>
        <v>12.54</v>
      </c>
      <c r="R291" s="18">
        <v>3.8</v>
      </c>
      <c r="S291" s="22">
        <f t="shared" si="31"/>
        <v>33</v>
      </c>
      <c r="T291" s="22">
        <v>10</v>
      </c>
      <c r="U291" s="21" t="s">
        <v>43</v>
      </c>
      <c r="V291" s="21" t="s">
        <v>43</v>
      </c>
      <c r="W291" s="19">
        <v>27.848400000000002</v>
      </c>
      <c r="X291" s="19">
        <v>-115.16056</v>
      </c>
      <c r="Y291" s="18">
        <v>59</v>
      </c>
      <c r="Z291" s="17">
        <v>15</v>
      </c>
      <c r="AA291" s="21" t="s">
        <v>43</v>
      </c>
      <c r="AB291" s="14" t="s">
        <v>44</v>
      </c>
      <c r="AC291" s="21" t="s">
        <v>43</v>
      </c>
      <c r="AD291" s="23">
        <v>22</v>
      </c>
      <c r="AE291" s="23">
        <v>1</v>
      </c>
      <c r="AF291" s="21" t="s">
        <v>43</v>
      </c>
      <c r="AG291" s="14" t="s">
        <v>43</v>
      </c>
      <c r="AI291" s="70">
        <f t="shared" si="28"/>
        <v>16.754999999999999</v>
      </c>
      <c r="AJ291" s="71" t="s">
        <v>369</v>
      </c>
      <c r="AK291" s="72">
        <f t="shared" si="29"/>
        <v>2.7483879168691034</v>
      </c>
      <c r="AL291" s="73">
        <f t="shared" si="30"/>
        <v>2.7483879168691034</v>
      </c>
    </row>
    <row r="292" spans="1:38" s="20" customFormat="1">
      <c r="A292" s="14" t="s">
        <v>47</v>
      </c>
      <c r="B292" s="14" t="s">
        <v>40</v>
      </c>
      <c r="C292" s="31">
        <v>38943</v>
      </c>
      <c r="D292" s="15">
        <v>2006</v>
      </c>
      <c r="E292" s="16">
        <v>0.44861111111111113</v>
      </c>
      <c r="F292" s="16">
        <v>0.4916666666666667</v>
      </c>
      <c r="G292" s="16">
        <v>4.3055555555555569E-2</v>
      </c>
      <c r="H292" s="21">
        <v>2</v>
      </c>
      <c r="I292" s="17">
        <v>1</v>
      </c>
      <c r="J292" s="17">
        <v>1</v>
      </c>
      <c r="K292" s="17">
        <v>1</v>
      </c>
      <c r="L292" s="14" t="s">
        <v>48</v>
      </c>
      <c r="M292" s="14" t="s">
        <v>49</v>
      </c>
      <c r="N292" s="17">
        <v>1</v>
      </c>
      <c r="O292" s="18">
        <f t="shared" si="32"/>
        <v>33</v>
      </c>
      <c r="P292" s="18">
        <v>10</v>
      </c>
      <c r="Q292" s="18">
        <f t="shared" si="33"/>
        <v>12.54</v>
      </c>
      <c r="R292" s="18">
        <v>3.8</v>
      </c>
      <c r="S292" s="22">
        <f t="shared" si="31"/>
        <v>33</v>
      </c>
      <c r="T292" s="22">
        <v>10</v>
      </c>
      <c r="U292" s="21" t="s">
        <v>43</v>
      </c>
      <c r="V292" s="21" t="s">
        <v>43</v>
      </c>
      <c r="W292" s="19">
        <v>27.848400000000002</v>
      </c>
      <c r="X292" s="19">
        <v>-115.16056</v>
      </c>
      <c r="Y292" s="18">
        <v>59</v>
      </c>
      <c r="Z292" s="17">
        <v>15</v>
      </c>
      <c r="AA292" s="21" t="s">
        <v>43</v>
      </c>
      <c r="AB292" s="14" t="s">
        <v>44</v>
      </c>
      <c r="AC292" s="21" t="s">
        <v>43</v>
      </c>
      <c r="AD292" s="23">
        <v>22</v>
      </c>
      <c r="AE292" s="23">
        <v>1</v>
      </c>
      <c r="AF292" s="21" t="s">
        <v>43</v>
      </c>
      <c r="AG292" s="14" t="s">
        <v>43</v>
      </c>
      <c r="AI292" s="70">
        <f t="shared" si="28"/>
        <v>16.754999999999999</v>
      </c>
      <c r="AJ292" s="71" t="s">
        <v>369</v>
      </c>
      <c r="AK292" s="72">
        <f t="shared" si="29"/>
        <v>2.7483879168691034</v>
      </c>
      <c r="AL292" s="73">
        <f t="shared" si="30"/>
        <v>2.7483879168691034</v>
      </c>
    </row>
    <row r="293" spans="1:38" s="20" customFormat="1">
      <c r="A293" s="14" t="s">
        <v>47</v>
      </c>
      <c r="B293" s="14" t="s">
        <v>40</v>
      </c>
      <c r="C293" s="31">
        <v>38943</v>
      </c>
      <c r="D293" s="15">
        <v>2006</v>
      </c>
      <c r="E293" s="16">
        <v>0.44861111111111113</v>
      </c>
      <c r="F293" s="16">
        <v>0.4916666666666667</v>
      </c>
      <c r="G293" s="16">
        <v>4.3055555555555569E-2</v>
      </c>
      <c r="H293" s="21">
        <v>2</v>
      </c>
      <c r="I293" s="17">
        <v>1</v>
      </c>
      <c r="J293" s="17">
        <v>1</v>
      </c>
      <c r="K293" s="17">
        <v>1</v>
      </c>
      <c r="L293" s="14" t="s">
        <v>48</v>
      </c>
      <c r="M293" s="14" t="s">
        <v>49</v>
      </c>
      <c r="N293" s="17">
        <v>1</v>
      </c>
      <c r="O293" s="18">
        <f t="shared" si="32"/>
        <v>33</v>
      </c>
      <c r="P293" s="18">
        <v>10</v>
      </c>
      <c r="Q293" s="18">
        <f t="shared" si="33"/>
        <v>12.54</v>
      </c>
      <c r="R293" s="18">
        <v>3.8</v>
      </c>
      <c r="S293" s="22">
        <f t="shared" si="31"/>
        <v>33</v>
      </c>
      <c r="T293" s="22">
        <v>10</v>
      </c>
      <c r="U293" s="21" t="s">
        <v>43</v>
      </c>
      <c r="V293" s="21" t="s">
        <v>43</v>
      </c>
      <c r="W293" s="19">
        <v>27.848400000000002</v>
      </c>
      <c r="X293" s="19">
        <v>-115.16056</v>
      </c>
      <c r="Y293" s="18">
        <v>59</v>
      </c>
      <c r="Z293" s="17">
        <v>15</v>
      </c>
      <c r="AA293" s="21" t="s">
        <v>43</v>
      </c>
      <c r="AB293" s="14" t="s">
        <v>44</v>
      </c>
      <c r="AC293" s="21" t="s">
        <v>43</v>
      </c>
      <c r="AD293" s="23">
        <v>22</v>
      </c>
      <c r="AE293" s="23">
        <v>1</v>
      </c>
      <c r="AF293" s="21" t="s">
        <v>43</v>
      </c>
      <c r="AG293" s="14" t="s">
        <v>43</v>
      </c>
      <c r="AI293" s="70">
        <f t="shared" si="28"/>
        <v>16.754999999999999</v>
      </c>
      <c r="AJ293" s="71" t="s">
        <v>369</v>
      </c>
      <c r="AK293" s="72">
        <f t="shared" si="29"/>
        <v>2.7483879168691034</v>
      </c>
      <c r="AL293" s="73">
        <f t="shared" si="30"/>
        <v>2.7483879168691034</v>
      </c>
    </row>
    <row r="294" spans="1:38" s="20" customFormat="1">
      <c r="A294" s="14" t="s">
        <v>47</v>
      </c>
      <c r="B294" s="14" t="s">
        <v>40</v>
      </c>
      <c r="C294" s="31">
        <v>38943</v>
      </c>
      <c r="D294" s="15">
        <v>2006</v>
      </c>
      <c r="E294" s="16">
        <v>0.44861111111111113</v>
      </c>
      <c r="F294" s="16">
        <v>0.4916666666666667</v>
      </c>
      <c r="G294" s="16">
        <v>4.3055555555555569E-2</v>
      </c>
      <c r="H294" s="21">
        <v>2</v>
      </c>
      <c r="I294" s="17">
        <v>1</v>
      </c>
      <c r="J294" s="17">
        <v>1</v>
      </c>
      <c r="K294" s="17">
        <v>1</v>
      </c>
      <c r="L294" s="14" t="s">
        <v>48</v>
      </c>
      <c r="M294" s="14" t="s">
        <v>49</v>
      </c>
      <c r="N294" s="17">
        <v>1</v>
      </c>
      <c r="O294" s="18">
        <f t="shared" si="32"/>
        <v>33</v>
      </c>
      <c r="P294" s="18">
        <v>10</v>
      </c>
      <c r="Q294" s="18">
        <f t="shared" si="33"/>
        <v>12.54</v>
      </c>
      <c r="R294" s="18">
        <v>3.8</v>
      </c>
      <c r="S294" s="22">
        <f t="shared" si="31"/>
        <v>33</v>
      </c>
      <c r="T294" s="22">
        <v>10</v>
      </c>
      <c r="U294" s="21" t="s">
        <v>43</v>
      </c>
      <c r="V294" s="21" t="s">
        <v>43</v>
      </c>
      <c r="W294" s="19">
        <v>27.848400000000002</v>
      </c>
      <c r="X294" s="19">
        <v>-115.16056</v>
      </c>
      <c r="Y294" s="18">
        <v>59</v>
      </c>
      <c r="Z294" s="17">
        <v>15</v>
      </c>
      <c r="AA294" s="21" t="s">
        <v>43</v>
      </c>
      <c r="AB294" s="14" t="s">
        <v>44</v>
      </c>
      <c r="AC294" s="21" t="s">
        <v>43</v>
      </c>
      <c r="AD294" s="23">
        <v>22</v>
      </c>
      <c r="AE294" s="23">
        <v>1</v>
      </c>
      <c r="AF294" s="21" t="s">
        <v>43</v>
      </c>
      <c r="AG294" s="14" t="s">
        <v>43</v>
      </c>
      <c r="AI294" s="70">
        <f t="shared" si="28"/>
        <v>16.754999999999999</v>
      </c>
      <c r="AJ294" s="71" t="s">
        <v>369</v>
      </c>
      <c r="AK294" s="72">
        <f t="shared" si="29"/>
        <v>2.7483879168691034</v>
      </c>
      <c r="AL294" s="73">
        <f t="shared" si="30"/>
        <v>2.7483879168691034</v>
      </c>
    </row>
    <row r="295" spans="1:38" s="20" customFormat="1">
      <c r="A295" s="14" t="s">
        <v>47</v>
      </c>
      <c r="B295" s="14" t="s">
        <v>40</v>
      </c>
      <c r="C295" s="31">
        <v>38943</v>
      </c>
      <c r="D295" s="15">
        <v>2006</v>
      </c>
      <c r="E295" s="16">
        <v>0.44861111111111113</v>
      </c>
      <c r="F295" s="16">
        <v>0.4916666666666667</v>
      </c>
      <c r="G295" s="16">
        <v>4.3055555555555569E-2</v>
      </c>
      <c r="H295" s="21">
        <v>2</v>
      </c>
      <c r="I295" s="17">
        <v>1</v>
      </c>
      <c r="J295" s="17">
        <v>1</v>
      </c>
      <c r="K295" s="17">
        <v>1</v>
      </c>
      <c r="L295" s="14" t="s">
        <v>48</v>
      </c>
      <c r="M295" s="14" t="s">
        <v>49</v>
      </c>
      <c r="N295" s="17">
        <v>1</v>
      </c>
      <c r="O295" s="18">
        <f t="shared" si="32"/>
        <v>33</v>
      </c>
      <c r="P295" s="18">
        <v>10</v>
      </c>
      <c r="Q295" s="18">
        <f t="shared" si="33"/>
        <v>12.54</v>
      </c>
      <c r="R295" s="18">
        <v>3.8</v>
      </c>
      <c r="S295" s="22">
        <f t="shared" si="31"/>
        <v>33</v>
      </c>
      <c r="T295" s="22">
        <v>10</v>
      </c>
      <c r="U295" s="21" t="s">
        <v>43</v>
      </c>
      <c r="V295" s="21" t="s">
        <v>43</v>
      </c>
      <c r="W295" s="19">
        <v>27.848400000000002</v>
      </c>
      <c r="X295" s="19">
        <v>-115.16056</v>
      </c>
      <c r="Y295" s="18">
        <v>59</v>
      </c>
      <c r="Z295" s="17">
        <v>15</v>
      </c>
      <c r="AA295" s="21" t="s">
        <v>43</v>
      </c>
      <c r="AB295" s="14" t="s">
        <v>44</v>
      </c>
      <c r="AC295" s="21" t="s">
        <v>43</v>
      </c>
      <c r="AD295" s="23">
        <v>22</v>
      </c>
      <c r="AE295" s="23">
        <v>1</v>
      </c>
      <c r="AF295" s="21" t="s">
        <v>43</v>
      </c>
      <c r="AG295" s="14" t="s">
        <v>43</v>
      </c>
      <c r="AI295" s="70">
        <f t="shared" si="28"/>
        <v>16.754999999999999</v>
      </c>
      <c r="AJ295" s="71" t="s">
        <v>369</v>
      </c>
      <c r="AK295" s="72">
        <f t="shared" si="29"/>
        <v>2.7483879168691034</v>
      </c>
      <c r="AL295" s="73">
        <f t="shared" si="30"/>
        <v>2.7483879168691034</v>
      </c>
    </row>
    <row r="296" spans="1:38" s="20" customFormat="1">
      <c r="A296" s="14" t="s">
        <v>47</v>
      </c>
      <c r="B296" s="14" t="s">
        <v>40</v>
      </c>
      <c r="C296" s="31">
        <v>38943</v>
      </c>
      <c r="D296" s="15">
        <v>2006</v>
      </c>
      <c r="E296" s="16">
        <v>0.44861111111111113</v>
      </c>
      <c r="F296" s="16">
        <v>0.4916666666666667</v>
      </c>
      <c r="G296" s="16">
        <v>4.3055555555555569E-2</v>
      </c>
      <c r="H296" s="21">
        <v>2</v>
      </c>
      <c r="I296" s="17">
        <v>1</v>
      </c>
      <c r="J296" s="17">
        <v>1</v>
      </c>
      <c r="K296" s="17">
        <v>1</v>
      </c>
      <c r="L296" s="14" t="s">
        <v>48</v>
      </c>
      <c r="M296" s="14" t="s">
        <v>49</v>
      </c>
      <c r="N296" s="17">
        <v>1</v>
      </c>
      <c r="O296" s="18">
        <f t="shared" si="32"/>
        <v>33</v>
      </c>
      <c r="P296" s="18">
        <v>10</v>
      </c>
      <c r="Q296" s="18">
        <f t="shared" si="33"/>
        <v>12.54</v>
      </c>
      <c r="R296" s="18">
        <v>3.8</v>
      </c>
      <c r="S296" s="22">
        <f t="shared" si="31"/>
        <v>33</v>
      </c>
      <c r="T296" s="22">
        <v>10</v>
      </c>
      <c r="U296" s="21" t="s">
        <v>43</v>
      </c>
      <c r="V296" s="21" t="s">
        <v>43</v>
      </c>
      <c r="W296" s="19">
        <v>27.848400000000002</v>
      </c>
      <c r="X296" s="19">
        <v>-115.16056</v>
      </c>
      <c r="Y296" s="18">
        <v>59</v>
      </c>
      <c r="Z296" s="17">
        <v>15</v>
      </c>
      <c r="AA296" s="21" t="s">
        <v>43</v>
      </c>
      <c r="AB296" s="14" t="s">
        <v>44</v>
      </c>
      <c r="AC296" s="21" t="s">
        <v>43</v>
      </c>
      <c r="AD296" s="23">
        <v>22</v>
      </c>
      <c r="AE296" s="23">
        <v>1</v>
      </c>
      <c r="AF296" s="21" t="s">
        <v>43</v>
      </c>
      <c r="AG296" s="14" t="s">
        <v>43</v>
      </c>
      <c r="AI296" s="70">
        <f t="shared" si="28"/>
        <v>16.754999999999999</v>
      </c>
      <c r="AJ296" s="71" t="s">
        <v>369</v>
      </c>
      <c r="AK296" s="72">
        <f t="shared" si="29"/>
        <v>2.7483879168691034</v>
      </c>
      <c r="AL296" s="73">
        <f t="shared" si="30"/>
        <v>2.7483879168691034</v>
      </c>
    </row>
    <row r="297" spans="1:38" s="20" customFormat="1">
      <c r="A297" s="14" t="s">
        <v>47</v>
      </c>
      <c r="B297" s="14" t="s">
        <v>40</v>
      </c>
      <c r="C297" s="31">
        <v>38943</v>
      </c>
      <c r="D297" s="15">
        <v>2006</v>
      </c>
      <c r="E297" s="16">
        <v>0.44861111111111113</v>
      </c>
      <c r="F297" s="16">
        <v>0.4916666666666667</v>
      </c>
      <c r="G297" s="16">
        <v>4.3055555555555569E-2</v>
      </c>
      <c r="H297" s="21">
        <v>2</v>
      </c>
      <c r="I297" s="17">
        <v>1</v>
      </c>
      <c r="J297" s="17">
        <v>1</v>
      </c>
      <c r="K297" s="17">
        <v>1</v>
      </c>
      <c r="L297" s="14" t="s">
        <v>48</v>
      </c>
      <c r="M297" s="14" t="s">
        <v>49</v>
      </c>
      <c r="N297" s="17">
        <v>1</v>
      </c>
      <c r="O297" s="18">
        <f t="shared" si="32"/>
        <v>33</v>
      </c>
      <c r="P297" s="18">
        <v>10</v>
      </c>
      <c r="Q297" s="18">
        <f t="shared" si="33"/>
        <v>12.54</v>
      </c>
      <c r="R297" s="18">
        <v>3.8</v>
      </c>
      <c r="S297" s="22">
        <f t="shared" si="31"/>
        <v>33</v>
      </c>
      <c r="T297" s="22">
        <v>10</v>
      </c>
      <c r="U297" s="21" t="s">
        <v>43</v>
      </c>
      <c r="V297" s="21" t="s">
        <v>43</v>
      </c>
      <c r="W297" s="19">
        <v>27.848400000000002</v>
      </c>
      <c r="X297" s="19">
        <v>-115.16056</v>
      </c>
      <c r="Y297" s="18">
        <v>59</v>
      </c>
      <c r="Z297" s="17">
        <v>15</v>
      </c>
      <c r="AA297" s="21" t="s">
        <v>43</v>
      </c>
      <c r="AB297" s="14" t="s">
        <v>44</v>
      </c>
      <c r="AC297" s="21" t="s">
        <v>43</v>
      </c>
      <c r="AD297" s="23">
        <v>22</v>
      </c>
      <c r="AE297" s="23">
        <v>1</v>
      </c>
      <c r="AF297" s="21" t="s">
        <v>43</v>
      </c>
      <c r="AG297" s="14" t="s">
        <v>43</v>
      </c>
      <c r="AI297" s="70">
        <f t="shared" si="28"/>
        <v>16.754999999999999</v>
      </c>
      <c r="AJ297" s="71" t="s">
        <v>369</v>
      </c>
      <c r="AK297" s="72">
        <f t="shared" si="29"/>
        <v>2.7483879168691034</v>
      </c>
      <c r="AL297" s="73">
        <f t="shared" si="30"/>
        <v>2.7483879168691034</v>
      </c>
    </row>
    <row r="298" spans="1:38" s="20" customFormat="1">
      <c r="A298" s="14" t="s">
        <v>50</v>
      </c>
      <c r="B298" s="14" t="s">
        <v>40</v>
      </c>
      <c r="C298" s="31">
        <v>38943</v>
      </c>
      <c r="D298" s="15">
        <v>2006</v>
      </c>
      <c r="E298" s="16">
        <v>0.44861111111111113</v>
      </c>
      <c r="F298" s="16">
        <v>0.4916666666666667</v>
      </c>
      <c r="G298" s="16">
        <f t="shared" ref="G298:G361" si="34">F298-E298</f>
        <v>4.3055555555555569E-2</v>
      </c>
      <c r="H298" s="21">
        <v>2</v>
      </c>
      <c r="I298" s="14">
        <v>1</v>
      </c>
      <c r="J298" s="14">
        <v>1</v>
      </c>
      <c r="K298" s="14">
        <v>1</v>
      </c>
      <c r="L298" s="14" t="s">
        <v>48</v>
      </c>
      <c r="M298" s="14" t="s">
        <v>49</v>
      </c>
      <c r="N298" s="14">
        <v>1</v>
      </c>
      <c r="O298" s="18">
        <f t="shared" si="32"/>
        <v>33</v>
      </c>
      <c r="P298" s="18">
        <v>10</v>
      </c>
      <c r="Q298" s="18">
        <f t="shared" si="33"/>
        <v>12.54</v>
      </c>
      <c r="R298" s="18">
        <v>3.8</v>
      </c>
      <c r="S298" s="22">
        <f t="shared" si="31"/>
        <v>33</v>
      </c>
      <c r="T298" s="22">
        <v>10</v>
      </c>
      <c r="U298" s="21" t="s">
        <v>43</v>
      </c>
      <c r="V298" s="21" t="s">
        <v>43</v>
      </c>
      <c r="W298" s="19">
        <v>27.848400000000002</v>
      </c>
      <c r="X298" s="19">
        <v>-115.16056</v>
      </c>
      <c r="Y298" s="18">
        <v>59</v>
      </c>
      <c r="Z298" s="17">
        <f t="shared" ref="Z298:Z361" si="35">(Y298-32)*5/9</f>
        <v>15</v>
      </c>
      <c r="AA298" s="21" t="s">
        <v>43</v>
      </c>
      <c r="AB298" s="14" t="s">
        <v>46</v>
      </c>
      <c r="AC298" s="21" t="s">
        <v>43</v>
      </c>
      <c r="AD298" s="23">
        <v>6</v>
      </c>
      <c r="AE298" s="23">
        <v>1</v>
      </c>
      <c r="AF298" s="21" t="s">
        <v>43</v>
      </c>
      <c r="AG298" s="14" t="s">
        <v>43</v>
      </c>
      <c r="AI298" s="70">
        <f t="shared" ref="AI298:AI361" si="36">(0.748*AD298)+1.2345</f>
        <v>5.7224999999999993</v>
      </c>
      <c r="AJ298" s="74">
        <f t="shared" ref="AJ298:AJ361" si="37">((POWER(AI298*10,3.36))*2.24)/100000</f>
        <v>18.019233408282847</v>
      </c>
      <c r="AK298" s="74">
        <f t="shared" ref="AK298:AK361" si="38">(0.0026*AJ298)-0.61</f>
        <v>-0.56314999313846459</v>
      </c>
      <c r="AL298" s="73">
        <f t="shared" ref="AL298:AL361" si="39">IF(AK298&gt;0,AK298:AK298,0)</f>
        <v>0</v>
      </c>
    </row>
    <row r="299" spans="1:38" s="20" customFormat="1">
      <c r="A299" s="14" t="s">
        <v>50</v>
      </c>
      <c r="B299" s="14" t="s">
        <v>40</v>
      </c>
      <c r="C299" s="31">
        <v>38943</v>
      </c>
      <c r="D299" s="15">
        <v>2006</v>
      </c>
      <c r="E299" s="16">
        <v>0.44861111111111113</v>
      </c>
      <c r="F299" s="16">
        <v>0.4916666666666667</v>
      </c>
      <c r="G299" s="16">
        <f t="shared" si="34"/>
        <v>4.3055555555555569E-2</v>
      </c>
      <c r="H299" s="21">
        <v>2</v>
      </c>
      <c r="I299" s="14">
        <v>1</v>
      </c>
      <c r="J299" s="14">
        <v>1</v>
      </c>
      <c r="K299" s="14">
        <v>1</v>
      </c>
      <c r="L299" s="14" t="s">
        <v>48</v>
      </c>
      <c r="M299" s="14" t="s">
        <v>49</v>
      </c>
      <c r="N299" s="14">
        <v>1</v>
      </c>
      <c r="O299" s="18">
        <f t="shared" si="32"/>
        <v>33</v>
      </c>
      <c r="P299" s="18">
        <v>10</v>
      </c>
      <c r="Q299" s="18">
        <f t="shared" si="33"/>
        <v>12.54</v>
      </c>
      <c r="R299" s="18">
        <v>3.8</v>
      </c>
      <c r="S299" s="22">
        <f t="shared" si="31"/>
        <v>33</v>
      </c>
      <c r="T299" s="22">
        <v>10</v>
      </c>
      <c r="U299" s="21" t="s">
        <v>43</v>
      </c>
      <c r="V299" s="21" t="s">
        <v>43</v>
      </c>
      <c r="W299" s="19">
        <v>27.848400000000002</v>
      </c>
      <c r="X299" s="19">
        <v>-115.16056</v>
      </c>
      <c r="Y299" s="18">
        <v>59</v>
      </c>
      <c r="Z299" s="17">
        <f t="shared" si="35"/>
        <v>15</v>
      </c>
      <c r="AA299" s="21" t="s">
        <v>43</v>
      </c>
      <c r="AB299" s="14" t="s">
        <v>46</v>
      </c>
      <c r="AC299" s="21" t="s">
        <v>43</v>
      </c>
      <c r="AD299" s="23">
        <v>6</v>
      </c>
      <c r="AE299" s="23">
        <v>1</v>
      </c>
      <c r="AF299" s="21" t="s">
        <v>43</v>
      </c>
      <c r="AG299" s="14" t="s">
        <v>43</v>
      </c>
      <c r="AI299" s="70">
        <f t="shared" si="36"/>
        <v>5.7224999999999993</v>
      </c>
      <c r="AJ299" s="74">
        <f t="shared" si="37"/>
        <v>18.019233408282847</v>
      </c>
      <c r="AK299" s="74">
        <f t="shared" si="38"/>
        <v>-0.56314999313846459</v>
      </c>
      <c r="AL299" s="73">
        <f t="shared" si="39"/>
        <v>0</v>
      </c>
    </row>
    <row r="300" spans="1:38" s="20" customFormat="1">
      <c r="A300" s="14" t="s">
        <v>50</v>
      </c>
      <c r="B300" s="14" t="s">
        <v>40</v>
      </c>
      <c r="C300" s="31">
        <v>38943</v>
      </c>
      <c r="D300" s="15">
        <v>2006</v>
      </c>
      <c r="E300" s="16">
        <v>0.44861111111111113</v>
      </c>
      <c r="F300" s="16">
        <v>0.4916666666666667</v>
      </c>
      <c r="G300" s="16">
        <f t="shared" si="34"/>
        <v>4.3055555555555569E-2</v>
      </c>
      <c r="H300" s="21">
        <v>2</v>
      </c>
      <c r="I300" s="14">
        <v>1</v>
      </c>
      <c r="J300" s="14">
        <v>1</v>
      </c>
      <c r="K300" s="14">
        <v>1</v>
      </c>
      <c r="L300" s="14" t="s">
        <v>48</v>
      </c>
      <c r="M300" s="14" t="s">
        <v>49</v>
      </c>
      <c r="N300" s="14">
        <v>1</v>
      </c>
      <c r="O300" s="18">
        <f t="shared" si="32"/>
        <v>33</v>
      </c>
      <c r="P300" s="18">
        <v>10</v>
      </c>
      <c r="Q300" s="18">
        <f t="shared" si="33"/>
        <v>12.54</v>
      </c>
      <c r="R300" s="18">
        <v>3.8</v>
      </c>
      <c r="S300" s="22">
        <f t="shared" si="31"/>
        <v>33</v>
      </c>
      <c r="T300" s="22">
        <v>10</v>
      </c>
      <c r="U300" s="21" t="s">
        <v>43</v>
      </c>
      <c r="V300" s="21" t="s">
        <v>43</v>
      </c>
      <c r="W300" s="19">
        <v>27.848400000000002</v>
      </c>
      <c r="X300" s="19">
        <v>-115.16056</v>
      </c>
      <c r="Y300" s="18">
        <v>59</v>
      </c>
      <c r="Z300" s="17">
        <f t="shared" si="35"/>
        <v>15</v>
      </c>
      <c r="AA300" s="21" t="s">
        <v>43</v>
      </c>
      <c r="AB300" s="14" t="s">
        <v>46</v>
      </c>
      <c r="AC300" s="21" t="s">
        <v>43</v>
      </c>
      <c r="AD300" s="23">
        <v>7</v>
      </c>
      <c r="AE300" s="23">
        <v>1</v>
      </c>
      <c r="AF300" s="21" t="s">
        <v>43</v>
      </c>
      <c r="AG300" s="14" t="s">
        <v>43</v>
      </c>
      <c r="AI300" s="70">
        <f t="shared" si="36"/>
        <v>6.4704999999999995</v>
      </c>
      <c r="AJ300" s="74">
        <f t="shared" si="37"/>
        <v>27.226960789980438</v>
      </c>
      <c r="AK300" s="74">
        <f t="shared" si="38"/>
        <v>-0.5392099019460509</v>
      </c>
      <c r="AL300" s="73">
        <f t="shared" si="39"/>
        <v>0</v>
      </c>
    </row>
    <row r="301" spans="1:38" s="20" customFormat="1">
      <c r="A301" s="14" t="s">
        <v>50</v>
      </c>
      <c r="B301" s="14" t="s">
        <v>40</v>
      </c>
      <c r="C301" s="31">
        <v>38943</v>
      </c>
      <c r="D301" s="15">
        <v>2006</v>
      </c>
      <c r="E301" s="16">
        <v>0.44861111111111113</v>
      </c>
      <c r="F301" s="16">
        <v>0.4916666666666667</v>
      </c>
      <c r="G301" s="16">
        <f t="shared" si="34"/>
        <v>4.3055555555555569E-2</v>
      </c>
      <c r="H301" s="21">
        <v>2</v>
      </c>
      <c r="I301" s="14">
        <v>1</v>
      </c>
      <c r="J301" s="14">
        <v>1</v>
      </c>
      <c r="K301" s="14">
        <v>1</v>
      </c>
      <c r="L301" s="14" t="s">
        <v>48</v>
      </c>
      <c r="M301" s="14" t="s">
        <v>49</v>
      </c>
      <c r="N301" s="14">
        <v>1</v>
      </c>
      <c r="O301" s="18">
        <f t="shared" si="32"/>
        <v>33</v>
      </c>
      <c r="P301" s="18">
        <v>10</v>
      </c>
      <c r="Q301" s="18">
        <f t="shared" si="33"/>
        <v>12.54</v>
      </c>
      <c r="R301" s="18">
        <v>3.8</v>
      </c>
      <c r="S301" s="22">
        <f t="shared" si="31"/>
        <v>33</v>
      </c>
      <c r="T301" s="22">
        <v>10</v>
      </c>
      <c r="U301" s="21" t="s">
        <v>43</v>
      </c>
      <c r="V301" s="21" t="s">
        <v>43</v>
      </c>
      <c r="W301" s="19">
        <v>27.848400000000002</v>
      </c>
      <c r="X301" s="19">
        <v>-115.16056</v>
      </c>
      <c r="Y301" s="18">
        <v>59</v>
      </c>
      <c r="Z301" s="17">
        <f t="shared" si="35"/>
        <v>15</v>
      </c>
      <c r="AA301" s="21" t="s">
        <v>43</v>
      </c>
      <c r="AB301" s="14" t="s">
        <v>46</v>
      </c>
      <c r="AC301" s="21" t="s">
        <v>43</v>
      </c>
      <c r="AD301" s="23">
        <v>9</v>
      </c>
      <c r="AE301" s="23">
        <v>1</v>
      </c>
      <c r="AF301" s="21" t="s">
        <v>43</v>
      </c>
      <c r="AG301" s="14" t="s">
        <v>43</v>
      </c>
      <c r="AI301" s="70">
        <f t="shared" si="36"/>
        <v>7.9664999999999999</v>
      </c>
      <c r="AJ301" s="74">
        <f t="shared" si="37"/>
        <v>54.7654955194511</v>
      </c>
      <c r="AK301" s="74">
        <f t="shared" si="38"/>
        <v>-0.46760971164942711</v>
      </c>
      <c r="AL301" s="73">
        <f t="shared" si="39"/>
        <v>0</v>
      </c>
    </row>
    <row r="302" spans="1:38" s="20" customFormat="1">
      <c r="A302" s="14" t="s">
        <v>50</v>
      </c>
      <c r="B302" s="14" t="s">
        <v>40</v>
      </c>
      <c r="C302" s="31">
        <v>38943</v>
      </c>
      <c r="D302" s="15">
        <v>2006</v>
      </c>
      <c r="E302" s="16">
        <v>0.44861111111111113</v>
      </c>
      <c r="F302" s="16">
        <v>0.4916666666666667</v>
      </c>
      <c r="G302" s="16">
        <f t="shared" si="34"/>
        <v>4.3055555555555569E-2</v>
      </c>
      <c r="H302" s="21">
        <v>2</v>
      </c>
      <c r="I302" s="14">
        <v>1</v>
      </c>
      <c r="J302" s="14">
        <v>1</v>
      </c>
      <c r="K302" s="14">
        <v>1</v>
      </c>
      <c r="L302" s="14" t="s">
        <v>48</v>
      </c>
      <c r="M302" s="14" t="s">
        <v>49</v>
      </c>
      <c r="N302" s="14">
        <v>1</v>
      </c>
      <c r="O302" s="18">
        <f t="shared" si="32"/>
        <v>33</v>
      </c>
      <c r="P302" s="18">
        <v>10</v>
      </c>
      <c r="Q302" s="18">
        <f t="shared" si="33"/>
        <v>12.54</v>
      </c>
      <c r="R302" s="18">
        <v>3.8</v>
      </c>
      <c r="S302" s="22">
        <f t="shared" si="31"/>
        <v>33</v>
      </c>
      <c r="T302" s="22">
        <v>10</v>
      </c>
      <c r="U302" s="21" t="s">
        <v>43</v>
      </c>
      <c r="V302" s="21" t="s">
        <v>43</v>
      </c>
      <c r="W302" s="19">
        <v>27.848400000000002</v>
      </c>
      <c r="X302" s="19">
        <v>-115.16056</v>
      </c>
      <c r="Y302" s="18">
        <v>59</v>
      </c>
      <c r="Z302" s="17">
        <f t="shared" si="35"/>
        <v>15</v>
      </c>
      <c r="AA302" s="21" t="s">
        <v>43</v>
      </c>
      <c r="AB302" s="14" t="s">
        <v>46</v>
      </c>
      <c r="AC302" s="21" t="s">
        <v>43</v>
      </c>
      <c r="AD302" s="23">
        <v>10</v>
      </c>
      <c r="AE302" s="23">
        <v>1</v>
      </c>
      <c r="AF302" s="21" t="s">
        <v>43</v>
      </c>
      <c r="AG302" s="14" t="s">
        <v>43</v>
      </c>
      <c r="AI302" s="70">
        <f t="shared" si="36"/>
        <v>8.714500000000001</v>
      </c>
      <c r="AJ302" s="74">
        <f t="shared" si="37"/>
        <v>74.039372912203305</v>
      </c>
      <c r="AK302" s="74">
        <f t="shared" si="38"/>
        <v>-0.41749763042827137</v>
      </c>
      <c r="AL302" s="73">
        <f t="shared" si="39"/>
        <v>0</v>
      </c>
    </row>
    <row r="303" spans="1:38" s="20" customFormat="1">
      <c r="A303" s="14" t="s">
        <v>50</v>
      </c>
      <c r="B303" s="14" t="s">
        <v>40</v>
      </c>
      <c r="C303" s="31">
        <v>38943</v>
      </c>
      <c r="D303" s="15">
        <v>2006</v>
      </c>
      <c r="E303" s="16">
        <v>0.44861111111111113</v>
      </c>
      <c r="F303" s="16">
        <v>0.4916666666666667</v>
      </c>
      <c r="G303" s="16">
        <f t="shared" si="34"/>
        <v>4.3055555555555569E-2</v>
      </c>
      <c r="H303" s="21">
        <v>2</v>
      </c>
      <c r="I303" s="14">
        <v>1</v>
      </c>
      <c r="J303" s="14">
        <v>1</v>
      </c>
      <c r="K303" s="14">
        <v>1</v>
      </c>
      <c r="L303" s="14" t="s">
        <v>48</v>
      </c>
      <c r="M303" s="14" t="s">
        <v>49</v>
      </c>
      <c r="N303" s="14">
        <v>1</v>
      </c>
      <c r="O303" s="18">
        <f t="shared" si="32"/>
        <v>33</v>
      </c>
      <c r="P303" s="18">
        <v>10</v>
      </c>
      <c r="Q303" s="18">
        <f t="shared" si="33"/>
        <v>12.54</v>
      </c>
      <c r="R303" s="18">
        <v>3.8</v>
      </c>
      <c r="S303" s="22">
        <f t="shared" si="31"/>
        <v>33</v>
      </c>
      <c r="T303" s="22">
        <v>10</v>
      </c>
      <c r="U303" s="21" t="s">
        <v>43</v>
      </c>
      <c r="V303" s="21" t="s">
        <v>43</v>
      </c>
      <c r="W303" s="19">
        <v>27.848400000000002</v>
      </c>
      <c r="X303" s="19">
        <v>-115.16056</v>
      </c>
      <c r="Y303" s="18">
        <v>59</v>
      </c>
      <c r="Z303" s="17">
        <f t="shared" si="35"/>
        <v>15</v>
      </c>
      <c r="AA303" s="21" t="s">
        <v>43</v>
      </c>
      <c r="AB303" s="14" t="s">
        <v>46</v>
      </c>
      <c r="AC303" s="21" t="s">
        <v>43</v>
      </c>
      <c r="AD303" s="23">
        <v>11</v>
      </c>
      <c r="AE303" s="23">
        <v>1</v>
      </c>
      <c r="AF303" s="21" t="s">
        <v>43</v>
      </c>
      <c r="AG303" s="14" t="s">
        <v>43</v>
      </c>
      <c r="AI303" s="70">
        <f t="shared" si="36"/>
        <v>9.4625000000000004</v>
      </c>
      <c r="AJ303" s="74">
        <f t="shared" si="37"/>
        <v>97.640010435523564</v>
      </c>
      <c r="AK303" s="74">
        <f t="shared" si="38"/>
        <v>-0.35613597286763871</v>
      </c>
      <c r="AL303" s="73">
        <f t="shared" si="39"/>
        <v>0</v>
      </c>
    </row>
    <row r="304" spans="1:38" s="20" customFormat="1">
      <c r="A304" s="14" t="s">
        <v>50</v>
      </c>
      <c r="B304" s="14" t="s">
        <v>40</v>
      </c>
      <c r="C304" s="31">
        <v>38943</v>
      </c>
      <c r="D304" s="15">
        <v>2006</v>
      </c>
      <c r="E304" s="16">
        <v>0.44861111111111113</v>
      </c>
      <c r="F304" s="16">
        <v>0.4916666666666667</v>
      </c>
      <c r="G304" s="16">
        <f t="shared" si="34"/>
        <v>4.3055555555555569E-2</v>
      </c>
      <c r="H304" s="21">
        <v>2</v>
      </c>
      <c r="I304" s="14">
        <v>1</v>
      </c>
      <c r="J304" s="14">
        <v>1</v>
      </c>
      <c r="K304" s="14">
        <v>1</v>
      </c>
      <c r="L304" s="14" t="s">
        <v>48</v>
      </c>
      <c r="M304" s="14" t="s">
        <v>49</v>
      </c>
      <c r="N304" s="14">
        <v>1</v>
      </c>
      <c r="O304" s="18">
        <f t="shared" si="32"/>
        <v>33</v>
      </c>
      <c r="P304" s="18">
        <v>10</v>
      </c>
      <c r="Q304" s="18">
        <f t="shared" si="33"/>
        <v>12.54</v>
      </c>
      <c r="R304" s="18">
        <v>3.8</v>
      </c>
      <c r="S304" s="22">
        <f t="shared" si="31"/>
        <v>33</v>
      </c>
      <c r="T304" s="22">
        <v>10</v>
      </c>
      <c r="U304" s="21" t="s">
        <v>43</v>
      </c>
      <c r="V304" s="21" t="s">
        <v>43</v>
      </c>
      <c r="W304" s="19">
        <v>27.848400000000002</v>
      </c>
      <c r="X304" s="19">
        <v>-115.16056</v>
      </c>
      <c r="Y304" s="18">
        <v>59</v>
      </c>
      <c r="Z304" s="17">
        <f t="shared" si="35"/>
        <v>15</v>
      </c>
      <c r="AA304" s="21" t="s">
        <v>43</v>
      </c>
      <c r="AB304" s="14" t="s">
        <v>46</v>
      </c>
      <c r="AC304" s="21" t="s">
        <v>43</v>
      </c>
      <c r="AD304" s="23">
        <v>12</v>
      </c>
      <c r="AE304" s="23">
        <v>1</v>
      </c>
      <c r="AF304" s="21" t="s">
        <v>43</v>
      </c>
      <c r="AG304" s="14" t="s">
        <v>43</v>
      </c>
      <c r="AI304" s="70">
        <f t="shared" si="36"/>
        <v>10.2105</v>
      </c>
      <c r="AJ304" s="74">
        <f t="shared" si="37"/>
        <v>126.07993341662893</v>
      </c>
      <c r="AK304" s="74">
        <f t="shared" si="38"/>
        <v>-0.28219217311676476</v>
      </c>
      <c r="AL304" s="73">
        <f t="shared" si="39"/>
        <v>0</v>
      </c>
    </row>
    <row r="305" spans="1:38" s="20" customFormat="1">
      <c r="A305" s="14" t="s">
        <v>50</v>
      </c>
      <c r="B305" s="14" t="s">
        <v>40</v>
      </c>
      <c r="C305" s="31">
        <v>38943</v>
      </c>
      <c r="D305" s="15">
        <v>2006</v>
      </c>
      <c r="E305" s="16">
        <v>0.44861111111111113</v>
      </c>
      <c r="F305" s="16">
        <v>0.4916666666666667</v>
      </c>
      <c r="G305" s="16">
        <f t="shared" si="34"/>
        <v>4.3055555555555569E-2</v>
      </c>
      <c r="H305" s="21">
        <v>2</v>
      </c>
      <c r="I305" s="14">
        <v>1</v>
      </c>
      <c r="J305" s="14">
        <v>1</v>
      </c>
      <c r="K305" s="14">
        <v>1</v>
      </c>
      <c r="L305" s="14" t="s">
        <v>48</v>
      </c>
      <c r="M305" s="14" t="s">
        <v>49</v>
      </c>
      <c r="N305" s="14">
        <v>1</v>
      </c>
      <c r="O305" s="18">
        <f t="shared" si="32"/>
        <v>33</v>
      </c>
      <c r="P305" s="18">
        <v>10</v>
      </c>
      <c r="Q305" s="18">
        <f t="shared" si="33"/>
        <v>12.54</v>
      </c>
      <c r="R305" s="18">
        <v>3.8</v>
      </c>
      <c r="S305" s="22">
        <f t="shared" si="31"/>
        <v>33</v>
      </c>
      <c r="T305" s="22">
        <v>10</v>
      </c>
      <c r="U305" s="21" t="s">
        <v>43</v>
      </c>
      <c r="V305" s="21" t="s">
        <v>43</v>
      </c>
      <c r="W305" s="19">
        <v>27.848400000000002</v>
      </c>
      <c r="X305" s="19">
        <v>-115.16056</v>
      </c>
      <c r="Y305" s="18">
        <v>59</v>
      </c>
      <c r="Z305" s="17">
        <f t="shared" si="35"/>
        <v>15</v>
      </c>
      <c r="AA305" s="21" t="s">
        <v>43</v>
      </c>
      <c r="AB305" s="14" t="s">
        <v>46</v>
      </c>
      <c r="AC305" s="21" t="s">
        <v>43</v>
      </c>
      <c r="AD305" s="23">
        <v>12</v>
      </c>
      <c r="AE305" s="23">
        <v>1</v>
      </c>
      <c r="AF305" s="21" t="s">
        <v>43</v>
      </c>
      <c r="AG305" s="14" t="s">
        <v>43</v>
      </c>
      <c r="AI305" s="70">
        <f t="shared" si="36"/>
        <v>10.2105</v>
      </c>
      <c r="AJ305" s="74">
        <f t="shared" si="37"/>
        <v>126.07993341662893</v>
      </c>
      <c r="AK305" s="74">
        <f t="shared" si="38"/>
        <v>-0.28219217311676476</v>
      </c>
      <c r="AL305" s="73">
        <f t="shared" si="39"/>
        <v>0</v>
      </c>
    </row>
    <row r="306" spans="1:38" s="20" customFormat="1">
      <c r="A306" s="14" t="s">
        <v>50</v>
      </c>
      <c r="B306" s="14" t="s">
        <v>40</v>
      </c>
      <c r="C306" s="31">
        <v>38943</v>
      </c>
      <c r="D306" s="15">
        <v>2006</v>
      </c>
      <c r="E306" s="16">
        <v>0.44861111111111113</v>
      </c>
      <c r="F306" s="16">
        <v>0.4916666666666667</v>
      </c>
      <c r="G306" s="16">
        <f t="shared" si="34"/>
        <v>4.3055555555555569E-2</v>
      </c>
      <c r="H306" s="21">
        <v>2</v>
      </c>
      <c r="I306" s="14">
        <v>1</v>
      </c>
      <c r="J306" s="14">
        <v>1</v>
      </c>
      <c r="K306" s="14">
        <v>1</v>
      </c>
      <c r="L306" s="14" t="s">
        <v>48</v>
      </c>
      <c r="M306" s="14" t="s">
        <v>49</v>
      </c>
      <c r="N306" s="14">
        <v>1</v>
      </c>
      <c r="O306" s="18">
        <f t="shared" si="32"/>
        <v>33</v>
      </c>
      <c r="P306" s="18">
        <v>10</v>
      </c>
      <c r="Q306" s="18">
        <f t="shared" si="33"/>
        <v>12.54</v>
      </c>
      <c r="R306" s="18">
        <v>3.8</v>
      </c>
      <c r="S306" s="22">
        <f t="shared" si="31"/>
        <v>33</v>
      </c>
      <c r="T306" s="22">
        <v>10</v>
      </c>
      <c r="U306" s="21" t="s">
        <v>43</v>
      </c>
      <c r="V306" s="21" t="s">
        <v>43</v>
      </c>
      <c r="W306" s="19">
        <v>27.848400000000002</v>
      </c>
      <c r="X306" s="19">
        <v>-115.16056</v>
      </c>
      <c r="Y306" s="18">
        <v>59</v>
      </c>
      <c r="Z306" s="17">
        <f t="shared" si="35"/>
        <v>15</v>
      </c>
      <c r="AA306" s="21" t="s">
        <v>43</v>
      </c>
      <c r="AB306" s="14" t="s">
        <v>46</v>
      </c>
      <c r="AC306" s="21" t="s">
        <v>43</v>
      </c>
      <c r="AD306" s="23">
        <v>12</v>
      </c>
      <c r="AE306" s="23">
        <v>1</v>
      </c>
      <c r="AF306" s="21" t="s">
        <v>43</v>
      </c>
      <c r="AG306" s="14" t="s">
        <v>43</v>
      </c>
      <c r="AI306" s="70">
        <f t="shared" si="36"/>
        <v>10.2105</v>
      </c>
      <c r="AJ306" s="74">
        <f t="shared" si="37"/>
        <v>126.07993341662893</v>
      </c>
      <c r="AK306" s="74">
        <f t="shared" si="38"/>
        <v>-0.28219217311676476</v>
      </c>
      <c r="AL306" s="73">
        <f t="shared" si="39"/>
        <v>0</v>
      </c>
    </row>
    <row r="307" spans="1:38" s="20" customFormat="1">
      <c r="A307" s="14" t="s">
        <v>50</v>
      </c>
      <c r="B307" s="14" t="s">
        <v>40</v>
      </c>
      <c r="C307" s="31">
        <v>38943</v>
      </c>
      <c r="D307" s="15">
        <v>2006</v>
      </c>
      <c r="E307" s="16">
        <v>0.44861111111111113</v>
      </c>
      <c r="F307" s="16">
        <v>0.4916666666666667</v>
      </c>
      <c r="G307" s="16">
        <f t="shared" si="34"/>
        <v>4.3055555555555569E-2</v>
      </c>
      <c r="H307" s="21">
        <v>2</v>
      </c>
      <c r="I307" s="14">
        <v>1</v>
      </c>
      <c r="J307" s="14">
        <v>1</v>
      </c>
      <c r="K307" s="14">
        <v>1</v>
      </c>
      <c r="L307" s="14" t="s">
        <v>48</v>
      </c>
      <c r="M307" s="14" t="s">
        <v>49</v>
      </c>
      <c r="N307" s="14">
        <v>1</v>
      </c>
      <c r="O307" s="18">
        <f t="shared" si="32"/>
        <v>33</v>
      </c>
      <c r="P307" s="18">
        <v>10</v>
      </c>
      <c r="Q307" s="18">
        <f t="shared" si="33"/>
        <v>12.54</v>
      </c>
      <c r="R307" s="18">
        <v>3.8</v>
      </c>
      <c r="S307" s="22">
        <f t="shared" si="31"/>
        <v>33</v>
      </c>
      <c r="T307" s="22">
        <v>10</v>
      </c>
      <c r="U307" s="21" t="s">
        <v>43</v>
      </c>
      <c r="V307" s="21" t="s">
        <v>43</v>
      </c>
      <c r="W307" s="19">
        <v>27.848400000000002</v>
      </c>
      <c r="X307" s="19">
        <v>-115.16056</v>
      </c>
      <c r="Y307" s="18">
        <v>59</v>
      </c>
      <c r="Z307" s="17">
        <f t="shared" si="35"/>
        <v>15</v>
      </c>
      <c r="AA307" s="21" t="s">
        <v>43</v>
      </c>
      <c r="AB307" s="14" t="s">
        <v>46</v>
      </c>
      <c r="AC307" s="21" t="s">
        <v>43</v>
      </c>
      <c r="AD307" s="23">
        <v>13</v>
      </c>
      <c r="AE307" s="23">
        <v>1</v>
      </c>
      <c r="AF307" s="21" t="s">
        <v>43</v>
      </c>
      <c r="AG307" s="14" t="s">
        <v>43</v>
      </c>
      <c r="AI307" s="70">
        <f t="shared" si="36"/>
        <v>10.958500000000001</v>
      </c>
      <c r="AJ307" s="74">
        <f t="shared" si="37"/>
        <v>159.88648485388254</v>
      </c>
      <c r="AK307" s="74">
        <f t="shared" si="38"/>
        <v>-0.19429513937990539</v>
      </c>
      <c r="AL307" s="73">
        <f t="shared" si="39"/>
        <v>0</v>
      </c>
    </row>
    <row r="308" spans="1:38" s="20" customFormat="1">
      <c r="A308" s="14" t="s">
        <v>50</v>
      </c>
      <c r="B308" s="14" t="s">
        <v>40</v>
      </c>
      <c r="C308" s="31">
        <v>38943</v>
      </c>
      <c r="D308" s="15">
        <v>2006</v>
      </c>
      <c r="E308" s="16">
        <v>0.44861111111111113</v>
      </c>
      <c r="F308" s="16">
        <v>0.4916666666666667</v>
      </c>
      <c r="G308" s="16">
        <f t="shared" si="34"/>
        <v>4.3055555555555569E-2</v>
      </c>
      <c r="H308" s="21">
        <v>2</v>
      </c>
      <c r="I308" s="14">
        <v>1</v>
      </c>
      <c r="J308" s="14">
        <v>1</v>
      </c>
      <c r="K308" s="14">
        <v>1</v>
      </c>
      <c r="L308" s="14" t="s">
        <v>48</v>
      </c>
      <c r="M308" s="14" t="s">
        <v>49</v>
      </c>
      <c r="N308" s="14">
        <v>1</v>
      </c>
      <c r="O308" s="18">
        <f t="shared" si="32"/>
        <v>33</v>
      </c>
      <c r="P308" s="18">
        <v>10</v>
      </c>
      <c r="Q308" s="18">
        <f t="shared" si="33"/>
        <v>12.54</v>
      </c>
      <c r="R308" s="18">
        <v>3.8</v>
      </c>
      <c r="S308" s="22">
        <f t="shared" si="31"/>
        <v>33</v>
      </c>
      <c r="T308" s="22">
        <v>10</v>
      </c>
      <c r="U308" s="21" t="s">
        <v>43</v>
      </c>
      <c r="V308" s="21" t="s">
        <v>43</v>
      </c>
      <c r="W308" s="19">
        <v>27.848400000000002</v>
      </c>
      <c r="X308" s="19">
        <v>-115.16056</v>
      </c>
      <c r="Y308" s="18">
        <v>59</v>
      </c>
      <c r="Z308" s="17">
        <f t="shared" si="35"/>
        <v>15</v>
      </c>
      <c r="AA308" s="21" t="s">
        <v>43</v>
      </c>
      <c r="AB308" s="14" t="s">
        <v>46</v>
      </c>
      <c r="AC308" s="21" t="s">
        <v>43</v>
      </c>
      <c r="AD308" s="23">
        <v>13</v>
      </c>
      <c r="AE308" s="23">
        <v>1</v>
      </c>
      <c r="AF308" s="21" t="s">
        <v>43</v>
      </c>
      <c r="AG308" s="14" t="s">
        <v>43</v>
      </c>
      <c r="AI308" s="70">
        <f t="shared" si="36"/>
        <v>10.958500000000001</v>
      </c>
      <c r="AJ308" s="74">
        <f t="shared" si="37"/>
        <v>159.88648485388254</v>
      </c>
      <c r="AK308" s="74">
        <f t="shared" si="38"/>
        <v>-0.19429513937990539</v>
      </c>
      <c r="AL308" s="73">
        <f t="shared" si="39"/>
        <v>0</v>
      </c>
    </row>
    <row r="309" spans="1:38" s="20" customFormat="1">
      <c r="A309" s="14" t="s">
        <v>50</v>
      </c>
      <c r="B309" s="14" t="s">
        <v>40</v>
      </c>
      <c r="C309" s="31">
        <v>38943</v>
      </c>
      <c r="D309" s="15">
        <v>2006</v>
      </c>
      <c r="E309" s="16">
        <v>0.44861111111111113</v>
      </c>
      <c r="F309" s="16">
        <v>0.4916666666666667</v>
      </c>
      <c r="G309" s="16">
        <f t="shared" si="34"/>
        <v>4.3055555555555569E-2</v>
      </c>
      <c r="H309" s="21">
        <v>2</v>
      </c>
      <c r="I309" s="14">
        <v>1</v>
      </c>
      <c r="J309" s="14">
        <v>1</v>
      </c>
      <c r="K309" s="14">
        <v>1</v>
      </c>
      <c r="L309" s="14" t="s">
        <v>48</v>
      </c>
      <c r="M309" s="14" t="s">
        <v>49</v>
      </c>
      <c r="N309" s="14">
        <v>1</v>
      </c>
      <c r="O309" s="18">
        <f t="shared" si="32"/>
        <v>33</v>
      </c>
      <c r="P309" s="18">
        <v>10</v>
      </c>
      <c r="Q309" s="18">
        <f t="shared" si="33"/>
        <v>12.54</v>
      </c>
      <c r="R309" s="18">
        <v>3.8</v>
      </c>
      <c r="S309" s="22">
        <f t="shared" si="31"/>
        <v>33</v>
      </c>
      <c r="T309" s="22">
        <v>10</v>
      </c>
      <c r="U309" s="21" t="s">
        <v>43</v>
      </c>
      <c r="V309" s="21" t="s">
        <v>43</v>
      </c>
      <c r="W309" s="19">
        <v>27.848400000000002</v>
      </c>
      <c r="X309" s="19">
        <v>-115.16056</v>
      </c>
      <c r="Y309" s="18">
        <v>59</v>
      </c>
      <c r="Z309" s="17">
        <f t="shared" si="35"/>
        <v>15</v>
      </c>
      <c r="AA309" s="21" t="s">
        <v>43</v>
      </c>
      <c r="AB309" s="14" t="s">
        <v>46</v>
      </c>
      <c r="AC309" s="21" t="s">
        <v>43</v>
      </c>
      <c r="AD309" s="23">
        <v>14</v>
      </c>
      <c r="AE309" s="23">
        <v>1</v>
      </c>
      <c r="AF309" s="21" t="s">
        <v>43</v>
      </c>
      <c r="AG309" s="14" t="s">
        <v>43</v>
      </c>
      <c r="AI309" s="70">
        <f t="shared" si="36"/>
        <v>11.7065</v>
      </c>
      <c r="AJ309" s="74">
        <f t="shared" si="37"/>
        <v>199.60111901661068</v>
      </c>
      <c r="AK309" s="74">
        <f t="shared" si="38"/>
        <v>-9.1037090556812195E-2</v>
      </c>
      <c r="AL309" s="73">
        <f t="shared" si="39"/>
        <v>0</v>
      </c>
    </row>
    <row r="310" spans="1:38" s="20" customFormat="1">
      <c r="A310" s="14" t="s">
        <v>50</v>
      </c>
      <c r="B310" s="14" t="s">
        <v>40</v>
      </c>
      <c r="C310" s="31">
        <v>38943</v>
      </c>
      <c r="D310" s="15">
        <v>2006</v>
      </c>
      <c r="E310" s="16">
        <v>0.44861111111111113</v>
      </c>
      <c r="F310" s="16">
        <v>0.4916666666666667</v>
      </c>
      <c r="G310" s="16">
        <f t="shared" si="34"/>
        <v>4.3055555555555569E-2</v>
      </c>
      <c r="H310" s="21">
        <v>2</v>
      </c>
      <c r="I310" s="14">
        <v>1</v>
      </c>
      <c r="J310" s="14">
        <v>1</v>
      </c>
      <c r="K310" s="14">
        <v>1</v>
      </c>
      <c r="L310" s="14" t="s">
        <v>48</v>
      </c>
      <c r="M310" s="14" t="s">
        <v>49</v>
      </c>
      <c r="N310" s="14">
        <v>1</v>
      </c>
      <c r="O310" s="18">
        <f t="shared" si="32"/>
        <v>33</v>
      </c>
      <c r="P310" s="18">
        <v>10</v>
      </c>
      <c r="Q310" s="18">
        <f t="shared" si="33"/>
        <v>12.54</v>
      </c>
      <c r="R310" s="18">
        <v>3.8</v>
      </c>
      <c r="S310" s="22">
        <f t="shared" si="31"/>
        <v>33</v>
      </c>
      <c r="T310" s="22">
        <v>10</v>
      </c>
      <c r="U310" s="21" t="s">
        <v>43</v>
      </c>
      <c r="V310" s="21" t="s">
        <v>43</v>
      </c>
      <c r="W310" s="19">
        <v>27.848400000000002</v>
      </c>
      <c r="X310" s="19">
        <v>-115.16056</v>
      </c>
      <c r="Y310" s="18">
        <v>59</v>
      </c>
      <c r="Z310" s="17">
        <f t="shared" si="35"/>
        <v>15</v>
      </c>
      <c r="AA310" s="21" t="s">
        <v>43</v>
      </c>
      <c r="AB310" s="14" t="s">
        <v>46</v>
      </c>
      <c r="AC310" s="21" t="s">
        <v>43</v>
      </c>
      <c r="AD310" s="23">
        <v>14</v>
      </c>
      <c r="AE310" s="23">
        <v>1</v>
      </c>
      <c r="AF310" s="21" t="s">
        <v>43</v>
      </c>
      <c r="AG310" s="14" t="s">
        <v>43</v>
      </c>
      <c r="AI310" s="70">
        <f t="shared" si="36"/>
        <v>11.7065</v>
      </c>
      <c r="AJ310" s="74">
        <f t="shared" si="37"/>
        <v>199.60111901661068</v>
      </c>
      <c r="AK310" s="74">
        <f t="shared" si="38"/>
        <v>-9.1037090556812195E-2</v>
      </c>
      <c r="AL310" s="73">
        <f t="shared" si="39"/>
        <v>0</v>
      </c>
    </row>
    <row r="311" spans="1:38" s="20" customFormat="1">
      <c r="A311" s="14" t="s">
        <v>50</v>
      </c>
      <c r="B311" s="14" t="s">
        <v>40</v>
      </c>
      <c r="C311" s="31">
        <v>38943</v>
      </c>
      <c r="D311" s="15">
        <v>2006</v>
      </c>
      <c r="E311" s="16">
        <v>0.44861111111111113</v>
      </c>
      <c r="F311" s="16">
        <v>0.4916666666666667</v>
      </c>
      <c r="G311" s="16">
        <f t="shared" si="34"/>
        <v>4.3055555555555569E-2</v>
      </c>
      <c r="H311" s="21">
        <v>2</v>
      </c>
      <c r="I311" s="14">
        <v>1</v>
      </c>
      <c r="J311" s="14">
        <v>1</v>
      </c>
      <c r="K311" s="14">
        <v>1</v>
      </c>
      <c r="L311" s="14" t="s">
        <v>48</v>
      </c>
      <c r="M311" s="14" t="s">
        <v>49</v>
      </c>
      <c r="N311" s="14">
        <v>1</v>
      </c>
      <c r="O311" s="18">
        <f t="shared" si="32"/>
        <v>33</v>
      </c>
      <c r="P311" s="18">
        <v>10</v>
      </c>
      <c r="Q311" s="18">
        <f t="shared" si="33"/>
        <v>12.54</v>
      </c>
      <c r="R311" s="18">
        <v>3.8</v>
      </c>
      <c r="S311" s="22">
        <f t="shared" si="31"/>
        <v>33</v>
      </c>
      <c r="T311" s="22">
        <v>10</v>
      </c>
      <c r="U311" s="21" t="s">
        <v>43</v>
      </c>
      <c r="V311" s="21" t="s">
        <v>43</v>
      </c>
      <c r="W311" s="19">
        <v>27.848400000000002</v>
      </c>
      <c r="X311" s="19">
        <v>-115.16056</v>
      </c>
      <c r="Y311" s="18">
        <v>59</v>
      </c>
      <c r="Z311" s="17">
        <f t="shared" si="35"/>
        <v>15</v>
      </c>
      <c r="AA311" s="21" t="s">
        <v>43</v>
      </c>
      <c r="AB311" s="14" t="s">
        <v>46</v>
      </c>
      <c r="AC311" s="21" t="s">
        <v>43</v>
      </c>
      <c r="AD311" s="23">
        <v>14</v>
      </c>
      <c r="AE311" s="23">
        <v>1</v>
      </c>
      <c r="AF311" s="21" t="s">
        <v>43</v>
      </c>
      <c r="AG311" s="14" t="s">
        <v>43</v>
      </c>
      <c r="AI311" s="70">
        <f t="shared" si="36"/>
        <v>11.7065</v>
      </c>
      <c r="AJ311" s="74">
        <f t="shared" si="37"/>
        <v>199.60111901661068</v>
      </c>
      <c r="AK311" s="74">
        <f t="shared" si="38"/>
        <v>-9.1037090556812195E-2</v>
      </c>
      <c r="AL311" s="73">
        <f t="shared" si="39"/>
        <v>0</v>
      </c>
    </row>
    <row r="312" spans="1:38" s="20" customFormat="1">
      <c r="A312" s="14" t="s">
        <v>50</v>
      </c>
      <c r="B312" s="14" t="s">
        <v>40</v>
      </c>
      <c r="C312" s="31">
        <v>38943</v>
      </c>
      <c r="D312" s="15">
        <v>2006</v>
      </c>
      <c r="E312" s="16">
        <v>0.44861111111111113</v>
      </c>
      <c r="F312" s="16">
        <v>0.4916666666666667</v>
      </c>
      <c r="G312" s="16">
        <f t="shared" si="34"/>
        <v>4.3055555555555569E-2</v>
      </c>
      <c r="H312" s="21">
        <v>2</v>
      </c>
      <c r="I312" s="14">
        <v>1</v>
      </c>
      <c r="J312" s="14">
        <v>1</v>
      </c>
      <c r="K312" s="14">
        <v>1</v>
      </c>
      <c r="L312" s="14" t="s">
        <v>48</v>
      </c>
      <c r="M312" s="14" t="s">
        <v>49</v>
      </c>
      <c r="N312" s="14">
        <v>1</v>
      </c>
      <c r="O312" s="18">
        <f t="shared" si="32"/>
        <v>33</v>
      </c>
      <c r="P312" s="18">
        <v>10</v>
      </c>
      <c r="Q312" s="18">
        <f t="shared" si="33"/>
        <v>12.54</v>
      </c>
      <c r="R312" s="18">
        <v>3.8</v>
      </c>
      <c r="S312" s="22">
        <f t="shared" si="31"/>
        <v>33</v>
      </c>
      <c r="T312" s="22">
        <v>10</v>
      </c>
      <c r="U312" s="21" t="s">
        <v>43</v>
      </c>
      <c r="V312" s="21" t="s">
        <v>43</v>
      </c>
      <c r="W312" s="19">
        <v>27.848400000000002</v>
      </c>
      <c r="X312" s="19">
        <v>-115.16056</v>
      </c>
      <c r="Y312" s="18">
        <v>59</v>
      </c>
      <c r="Z312" s="17">
        <f t="shared" si="35"/>
        <v>15</v>
      </c>
      <c r="AA312" s="21" t="s">
        <v>43</v>
      </c>
      <c r="AB312" s="14" t="s">
        <v>46</v>
      </c>
      <c r="AC312" s="21" t="s">
        <v>43</v>
      </c>
      <c r="AD312" s="23">
        <v>14</v>
      </c>
      <c r="AE312" s="23">
        <v>1</v>
      </c>
      <c r="AF312" s="21" t="s">
        <v>43</v>
      </c>
      <c r="AG312" s="14" t="s">
        <v>43</v>
      </c>
      <c r="AI312" s="70">
        <f t="shared" si="36"/>
        <v>11.7065</v>
      </c>
      <c r="AJ312" s="74">
        <f t="shared" si="37"/>
        <v>199.60111901661068</v>
      </c>
      <c r="AK312" s="74">
        <f t="shared" si="38"/>
        <v>-9.1037090556812195E-2</v>
      </c>
      <c r="AL312" s="73">
        <f t="shared" si="39"/>
        <v>0</v>
      </c>
    </row>
    <row r="313" spans="1:38" s="20" customFormat="1">
      <c r="A313" s="14" t="s">
        <v>50</v>
      </c>
      <c r="B313" s="14" t="s">
        <v>40</v>
      </c>
      <c r="C313" s="31">
        <v>38943</v>
      </c>
      <c r="D313" s="15">
        <v>2006</v>
      </c>
      <c r="E313" s="16">
        <v>0.44861111111111113</v>
      </c>
      <c r="F313" s="16">
        <v>0.4916666666666667</v>
      </c>
      <c r="G313" s="16">
        <f t="shared" si="34"/>
        <v>4.3055555555555569E-2</v>
      </c>
      <c r="H313" s="21">
        <v>2</v>
      </c>
      <c r="I313" s="14">
        <v>1</v>
      </c>
      <c r="J313" s="14">
        <v>1</v>
      </c>
      <c r="K313" s="14">
        <v>1</v>
      </c>
      <c r="L313" s="14" t="s">
        <v>48</v>
      </c>
      <c r="M313" s="14" t="s">
        <v>49</v>
      </c>
      <c r="N313" s="14">
        <v>1</v>
      </c>
      <c r="O313" s="18">
        <f t="shared" si="32"/>
        <v>33</v>
      </c>
      <c r="P313" s="18">
        <v>10</v>
      </c>
      <c r="Q313" s="18">
        <f t="shared" si="33"/>
        <v>12.54</v>
      </c>
      <c r="R313" s="18">
        <v>3.8</v>
      </c>
      <c r="S313" s="22">
        <f t="shared" si="31"/>
        <v>33</v>
      </c>
      <c r="T313" s="22">
        <v>10</v>
      </c>
      <c r="U313" s="21" t="s">
        <v>43</v>
      </c>
      <c r="V313" s="21" t="s">
        <v>43</v>
      </c>
      <c r="W313" s="19">
        <v>27.848400000000002</v>
      </c>
      <c r="X313" s="19">
        <v>-115.16056</v>
      </c>
      <c r="Y313" s="18">
        <v>59</v>
      </c>
      <c r="Z313" s="17">
        <f t="shared" si="35"/>
        <v>15</v>
      </c>
      <c r="AA313" s="21" t="s">
        <v>43</v>
      </c>
      <c r="AB313" s="14" t="s">
        <v>46</v>
      </c>
      <c r="AC313" s="21" t="s">
        <v>43</v>
      </c>
      <c r="AD313" s="23">
        <v>14</v>
      </c>
      <c r="AE313" s="23">
        <v>1</v>
      </c>
      <c r="AF313" s="21" t="s">
        <v>43</v>
      </c>
      <c r="AG313" s="14" t="s">
        <v>43</v>
      </c>
      <c r="AI313" s="70">
        <f t="shared" si="36"/>
        <v>11.7065</v>
      </c>
      <c r="AJ313" s="74">
        <f t="shared" si="37"/>
        <v>199.60111901661068</v>
      </c>
      <c r="AK313" s="74">
        <f t="shared" si="38"/>
        <v>-9.1037090556812195E-2</v>
      </c>
      <c r="AL313" s="73">
        <f t="shared" si="39"/>
        <v>0</v>
      </c>
    </row>
    <row r="314" spans="1:38" s="20" customFormat="1">
      <c r="A314" s="14" t="s">
        <v>50</v>
      </c>
      <c r="B314" s="14" t="s">
        <v>40</v>
      </c>
      <c r="C314" s="31">
        <v>38943</v>
      </c>
      <c r="D314" s="15">
        <v>2006</v>
      </c>
      <c r="E314" s="16">
        <v>0.44861111111111113</v>
      </c>
      <c r="F314" s="16">
        <v>0.4916666666666667</v>
      </c>
      <c r="G314" s="16">
        <f t="shared" si="34"/>
        <v>4.3055555555555569E-2</v>
      </c>
      <c r="H314" s="21">
        <v>2</v>
      </c>
      <c r="I314" s="14">
        <v>1</v>
      </c>
      <c r="J314" s="14">
        <v>1</v>
      </c>
      <c r="K314" s="14">
        <v>1</v>
      </c>
      <c r="L314" s="14" t="s">
        <v>48</v>
      </c>
      <c r="M314" s="14" t="s">
        <v>49</v>
      </c>
      <c r="N314" s="14">
        <v>1</v>
      </c>
      <c r="O314" s="18">
        <f t="shared" si="32"/>
        <v>33</v>
      </c>
      <c r="P314" s="18">
        <v>10</v>
      </c>
      <c r="Q314" s="18">
        <f t="shared" si="33"/>
        <v>12.54</v>
      </c>
      <c r="R314" s="18">
        <v>3.8</v>
      </c>
      <c r="S314" s="22">
        <f t="shared" si="31"/>
        <v>33</v>
      </c>
      <c r="T314" s="22">
        <v>10</v>
      </c>
      <c r="U314" s="21" t="s">
        <v>43</v>
      </c>
      <c r="V314" s="21" t="s">
        <v>43</v>
      </c>
      <c r="W314" s="19">
        <v>27.848400000000002</v>
      </c>
      <c r="X314" s="19">
        <v>-115.16056</v>
      </c>
      <c r="Y314" s="18">
        <v>59</v>
      </c>
      <c r="Z314" s="17">
        <f t="shared" si="35"/>
        <v>15</v>
      </c>
      <c r="AA314" s="21" t="s">
        <v>43</v>
      </c>
      <c r="AB314" s="14" t="s">
        <v>46</v>
      </c>
      <c r="AC314" s="21" t="s">
        <v>43</v>
      </c>
      <c r="AD314" s="23">
        <v>14</v>
      </c>
      <c r="AE314" s="23">
        <v>1</v>
      </c>
      <c r="AF314" s="21" t="s">
        <v>43</v>
      </c>
      <c r="AG314" s="14" t="s">
        <v>43</v>
      </c>
      <c r="AI314" s="70">
        <f t="shared" si="36"/>
        <v>11.7065</v>
      </c>
      <c r="AJ314" s="74">
        <f t="shared" si="37"/>
        <v>199.60111901661068</v>
      </c>
      <c r="AK314" s="74">
        <f t="shared" si="38"/>
        <v>-9.1037090556812195E-2</v>
      </c>
      <c r="AL314" s="73">
        <f t="shared" si="39"/>
        <v>0</v>
      </c>
    </row>
    <row r="315" spans="1:38" s="20" customFormat="1">
      <c r="A315" s="14" t="s">
        <v>50</v>
      </c>
      <c r="B315" s="14" t="s">
        <v>40</v>
      </c>
      <c r="C315" s="31">
        <v>38943</v>
      </c>
      <c r="D315" s="15">
        <v>2006</v>
      </c>
      <c r="E315" s="16">
        <v>0.44861111111111113</v>
      </c>
      <c r="F315" s="16">
        <v>0.4916666666666667</v>
      </c>
      <c r="G315" s="16">
        <f t="shared" si="34"/>
        <v>4.3055555555555569E-2</v>
      </c>
      <c r="H315" s="21">
        <v>2</v>
      </c>
      <c r="I315" s="14">
        <v>1</v>
      </c>
      <c r="J315" s="14">
        <v>1</v>
      </c>
      <c r="K315" s="14">
        <v>1</v>
      </c>
      <c r="L315" s="14" t="s">
        <v>48</v>
      </c>
      <c r="M315" s="14" t="s">
        <v>49</v>
      </c>
      <c r="N315" s="14">
        <v>1</v>
      </c>
      <c r="O315" s="18">
        <f t="shared" si="32"/>
        <v>33</v>
      </c>
      <c r="P315" s="18">
        <v>10</v>
      </c>
      <c r="Q315" s="18">
        <f t="shared" si="33"/>
        <v>12.54</v>
      </c>
      <c r="R315" s="18">
        <v>3.8</v>
      </c>
      <c r="S315" s="22">
        <f t="shared" si="31"/>
        <v>33</v>
      </c>
      <c r="T315" s="22">
        <v>10</v>
      </c>
      <c r="U315" s="21" t="s">
        <v>43</v>
      </c>
      <c r="V315" s="21" t="s">
        <v>43</v>
      </c>
      <c r="W315" s="19">
        <v>27.848400000000002</v>
      </c>
      <c r="X315" s="19">
        <v>-115.16056</v>
      </c>
      <c r="Y315" s="18">
        <v>59</v>
      </c>
      <c r="Z315" s="17">
        <f t="shared" si="35"/>
        <v>15</v>
      </c>
      <c r="AA315" s="21" t="s">
        <v>43</v>
      </c>
      <c r="AB315" s="14" t="s">
        <v>46</v>
      </c>
      <c r="AC315" s="21" t="s">
        <v>43</v>
      </c>
      <c r="AD315" s="23">
        <v>14</v>
      </c>
      <c r="AE315" s="23">
        <v>1</v>
      </c>
      <c r="AF315" s="21" t="s">
        <v>43</v>
      </c>
      <c r="AG315" s="14" t="s">
        <v>43</v>
      </c>
      <c r="AI315" s="70">
        <f t="shared" si="36"/>
        <v>11.7065</v>
      </c>
      <c r="AJ315" s="74">
        <f t="shared" si="37"/>
        <v>199.60111901661068</v>
      </c>
      <c r="AK315" s="74">
        <f t="shared" si="38"/>
        <v>-9.1037090556812195E-2</v>
      </c>
      <c r="AL315" s="73">
        <f t="shared" si="39"/>
        <v>0</v>
      </c>
    </row>
    <row r="316" spans="1:38" s="20" customFormat="1">
      <c r="A316" s="14" t="s">
        <v>50</v>
      </c>
      <c r="B316" s="14" t="s">
        <v>40</v>
      </c>
      <c r="C316" s="31">
        <v>38943</v>
      </c>
      <c r="D316" s="15">
        <v>2006</v>
      </c>
      <c r="E316" s="16">
        <v>0.44861111111111113</v>
      </c>
      <c r="F316" s="16">
        <v>0.4916666666666667</v>
      </c>
      <c r="G316" s="16">
        <f t="shared" si="34"/>
        <v>4.3055555555555569E-2</v>
      </c>
      <c r="H316" s="21">
        <v>2</v>
      </c>
      <c r="I316" s="14">
        <v>1</v>
      </c>
      <c r="J316" s="14">
        <v>1</v>
      </c>
      <c r="K316" s="14">
        <v>1</v>
      </c>
      <c r="L316" s="14" t="s">
        <v>48</v>
      </c>
      <c r="M316" s="14" t="s">
        <v>49</v>
      </c>
      <c r="N316" s="14">
        <v>1</v>
      </c>
      <c r="O316" s="18">
        <f t="shared" si="32"/>
        <v>33</v>
      </c>
      <c r="P316" s="18">
        <v>10</v>
      </c>
      <c r="Q316" s="18">
        <f t="shared" si="33"/>
        <v>12.54</v>
      </c>
      <c r="R316" s="18">
        <v>3.8</v>
      </c>
      <c r="S316" s="22">
        <f t="shared" si="31"/>
        <v>33</v>
      </c>
      <c r="T316" s="22">
        <v>10</v>
      </c>
      <c r="U316" s="21" t="s">
        <v>43</v>
      </c>
      <c r="V316" s="21" t="s">
        <v>43</v>
      </c>
      <c r="W316" s="19">
        <v>27.848400000000002</v>
      </c>
      <c r="X316" s="19">
        <v>-115.16056</v>
      </c>
      <c r="Y316" s="18">
        <v>59</v>
      </c>
      <c r="Z316" s="17">
        <f t="shared" si="35"/>
        <v>15</v>
      </c>
      <c r="AA316" s="21" t="s">
        <v>43</v>
      </c>
      <c r="AB316" s="14" t="s">
        <v>46</v>
      </c>
      <c r="AC316" s="21" t="s">
        <v>43</v>
      </c>
      <c r="AD316" s="23">
        <v>14</v>
      </c>
      <c r="AE316" s="23">
        <v>1</v>
      </c>
      <c r="AF316" s="21" t="s">
        <v>43</v>
      </c>
      <c r="AG316" s="14" t="s">
        <v>43</v>
      </c>
      <c r="AI316" s="70">
        <f t="shared" si="36"/>
        <v>11.7065</v>
      </c>
      <c r="AJ316" s="74">
        <f t="shared" si="37"/>
        <v>199.60111901661068</v>
      </c>
      <c r="AK316" s="74">
        <f t="shared" si="38"/>
        <v>-9.1037090556812195E-2</v>
      </c>
      <c r="AL316" s="73">
        <f t="shared" si="39"/>
        <v>0</v>
      </c>
    </row>
    <row r="317" spans="1:38" s="20" customFormat="1">
      <c r="A317" s="14" t="s">
        <v>50</v>
      </c>
      <c r="B317" s="14" t="s">
        <v>40</v>
      </c>
      <c r="C317" s="31">
        <v>38943</v>
      </c>
      <c r="D317" s="15">
        <v>2006</v>
      </c>
      <c r="E317" s="16">
        <v>0.44861111111111113</v>
      </c>
      <c r="F317" s="16">
        <v>0.4916666666666667</v>
      </c>
      <c r="G317" s="16">
        <f t="shared" si="34"/>
        <v>4.3055555555555569E-2</v>
      </c>
      <c r="H317" s="21">
        <v>2</v>
      </c>
      <c r="I317" s="14">
        <v>1</v>
      </c>
      <c r="J317" s="14">
        <v>1</v>
      </c>
      <c r="K317" s="14">
        <v>1</v>
      </c>
      <c r="L317" s="14" t="s">
        <v>48</v>
      </c>
      <c r="M317" s="14" t="s">
        <v>49</v>
      </c>
      <c r="N317" s="14">
        <v>1</v>
      </c>
      <c r="O317" s="18">
        <f t="shared" si="32"/>
        <v>33</v>
      </c>
      <c r="P317" s="18">
        <v>10</v>
      </c>
      <c r="Q317" s="18">
        <f t="shared" si="33"/>
        <v>12.54</v>
      </c>
      <c r="R317" s="18">
        <v>3.8</v>
      </c>
      <c r="S317" s="22">
        <f t="shared" si="31"/>
        <v>33</v>
      </c>
      <c r="T317" s="22">
        <v>10</v>
      </c>
      <c r="U317" s="21" t="s">
        <v>43</v>
      </c>
      <c r="V317" s="21" t="s">
        <v>43</v>
      </c>
      <c r="W317" s="19">
        <v>27.848400000000002</v>
      </c>
      <c r="X317" s="19">
        <v>-115.16056</v>
      </c>
      <c r="Y317" s="18">
        <v>59</v>
      </c>
      <c r="Z317" s="17">
        <f t="shared" si="35"/>
        <v>15</v>
      </c>
      <c r="AA317" s="21" t="s">
        <v>43</v>
      </c>
      <c r="AB317" s="14" t="s">
        <v>46</v>
      </c>
      <c r="AC317" s="21" t="s">
        <v>43</v>
      </c>
      <c r="AD317" s="23">
        <v>15</v>
      </c>
      <c r="AE317" s="23">
        <v>1</v>
      </c>
      <c r="AF317" s="21" t="s">
        <v>43</v>
      </c>
      <c r="AG317" s="14" t="s">
        <v>43</v>
      </c>
      <c r="AI317" s="70">
        <f t="shared" si="36"/>
        <v>12.454500000000001</v>
      </c>
      <c r="AJ317" s="74">
        <f t="shared" si="37"/>
        <v>245.7787754986133</v>
      </c>
      <c r="AK317" s="74">
        <f t="shared" si="38"/>
        <v>2.9024816296394529E-2</v>
      </c>
      <c r="AL317" s="73">
        <f t="shared" si="39"/>
        <v>2.9024816296394529E-2</v>
      </c>
    </row>
    <row r="318" spans="1:38" s="20" customFormat="1">
      <c r="A318" s="14" t="s">
        <v>50</v>
      </c>
      <c r="B318" s="14" t="s">
        <v>40</v>
      </c>
      <c r="C318" s="31">
        <v>38943</v>
      </c>
      <c r="D318" s="15">
        <v>2006</v>
      </c>
      <c r="E318" s="16">
        <v>0.44861111111111113</v>
      </c>
      <c r="F318" s="16">
        <v>0.4916666666666667</v>
      </c>
      <c r="G318" s="16">
        <f t="shared" si="34"/>
        <v>4.3055555555555569E-2</v>
      </c>
      <c r="H318" s="21">
        <v>2</v>
      </c>
      <c r="I318" s="14">
        <v>1</v>
      </c>
      <c r="J318" s="14">
        <v>1</v>
      </c>
      <c r="K318" s="14">
        <v>1</v>
      </c>
      <c r="L318" s="14" t="s">
        <v>48</v>
      </c>
      <c r="M318" s="14" t="s">
        <v>49</v>
      </c>
      <c r="N318" s="14">
        <v>1</v>
      </c>
      <c r="O318" s="18">
        <f t="shared" si="32"/>
        <v>33</v>
      </c>
      <c r="P318" s="18">
        <v>10</v>
      </c>
      <c r="Q318" s="18">
        <f t="shared" si="33"/>
        <v>12.54</v>
      </c>
      <c r="R318" s="18">
        <v>3.8</v>
      </c>
      <c r="S318" s="22">
        <f t="shared" si="31"/>
        <v>33</v>
      </c>
      <c r="T318" s="22">
        <v>10</v>
      </c>
      <c r="U318" s="21" t="s">
        <v>43</v>
      </c>
      <c r="V318" s="21" t="s">
        <v>43</v>
      </c>
      <c r="W318" s="19">
        <v>27.848400000000002</v>
      </c>
      <c r="X318" s="19">
        <v>-115.16056</v>
      </c>
      <c r="Y318" s="18">
        <v>59</v>
      </c>
      <c r="Z318" s="17">
        <f t="shared" si="35"/>
        <v>15</v>
      </c>
      <c r="AA318" s="21" t="s">
        <v>43</v>
      </c>
      <c r="AB318" s="14" t="s">
        <v>46</v>
      </c>
      <c r="AC318" s="21" t="s">
        <v>43</v>
      </c>
      <c r="AD318" s="23">
        <v>15</v>
      </c>
      <c r="AE318" s="23">
        <v>1</v>
      </c>
      <c r="AF318" s="21" t="s">
        <v>43</v>
      </c>
      <c r="AG318" s="14" t="s">
        <v>43</v>
      </c>
      <c r="AI318" s="70">
        <f t="shared" si="36"/>
        <v>12.454500000000001</v>
      </c>
      <c r="AJ318" s="74">
        <f t="shared" si="37"/>
        <v>245.7787754986133</v>
      </c>
      <c r="AK318" s="74">
        <f t="shared" si="38"/>
        <v>2.9024816296394529E-2</v>
      </c>
      <c r="AL318" s="73">
        <f t="shared" si="39"/>
        <v>2.9024816296394529E-2</v>
      </c>
    </row>
    <row r="319" spans="1:38" s="20" customFormat="1">
      <c r="A319" s="14" t="s">
        <v>50</v>
      </c>
      <c r="B319" s="14" t="s">
        <v>40</v>
      </c>
      <c r="C319" s="31">
        <v>38943</v>
      </c>
      <c r="D319" s="15">
        <v>2006</v>
      </c>
      <c r="E319" s="16">
        <v>0.44861111111111113</v>
      </c>
      <c r="F319" s="16">
        <v>0.4916666666666667</v>
      </c>
      <c r="G319" s="16">
        <f t="shared" si="34"/>
        <v>4.3055555555555569E-2</v>
      </c>
      <c r="H319" s="21">
        <v>2</v>
      </c>
      <c r="I319" s="14">
        <v>1</v>
      </c>
      <c r="J319" s="14">
        <v>1</v>
      </c>
      <c r="K319" s="14">
        <v>1</v>
      </c>
      <c r="L319" s="14" t="s">
        <v>48</v>
      </c>
      <c r="M319" s="14" t="s">
        <v>49</v>
      </c>
      <c r="N319" s="14">
        <v>1</v>
      </c>
      <c r="O319" s="18">
        <f t="shared" si="32"/>
        <v>33</v>
      </c>
      <c r="P319" s="18">
        <v>10</v>
      </c>
      <c r="Q319" s="18">
        <f t="shared" si="33"/>
        <v>12.54</v>
      </c>
      <c r="R319" s="18">
        <v>3.8</v>
      </c>
      <c r="S319" s="22">
        <f t="shared" si="31"/>
        <v>33</v>
      </c>
      <c r="T319" s="22">
        <v>10</v>
      </c>
      <c r="U319" s="21" t="s">
        <v>43</v>
      </c>
      <c r="V319" s="21" t="s">
        <v>43</v>
      </c>
      <c r="W319" s="19">
        <v>27.848400000000002</v>
      </c>
      <c r="X319" s="19">
        <v>-115.16056</v>
      </c>
      <c r="Y319" s="18">
        <v>59</v>
      </c>
      <c r="Z319" s="17">
        <f t="shared" si="35"/>
        <v>15</v>
      </c>
      <c r="AA319" s="21" t="s">
        <v>43</v>
      </c>
      <c r="AB319" s="14" t="s">
        <v>46</v>
      </c>
      <c r="AC319" s="21" t="s">
        <v>43</v>
      </c>
      <c r="AD319" s="23">
        <v>15</v>
      </c>
      <c r="AE319" s="23">
        <v>1</v>
      </c>
      <c r="AF319" s="21" t="s">
        <v>43</v>
      </c>
      <c r="AG319" s="14" t="s">
        <v>43</v>
      </c>
      <c r="AI319" s="70">
        <f t="shared" si="36"/>
        <v>12.454500000000001</v>
      </c>
      <c r="AJ319" s="74">
        <f t="shared" si="37"/>
        <v>245.7787754986133</v>
      </c>
      <c r="AK319" s="74">
        <f t="shared" si="38"/>
        <v>2.9024816296394529E-2</v>
      </c>
      <c r="AL319" s="73">
        <f t="shared" si="39"/>
        <v>2.9024816296394529E-2</v>
      </c>
    </row>
    <row r="320" spans="1:38" s="20" customFormat="1">
      <c r="A320" s="14" t="s">
        <v>50</v>
      </c>
      <c r="B320" s="14" t="s">
        <v>40</v>
      </c>
      <c r="C320" s="31">
        <v>38943</v>
      </c>
      <c r="D320" s="15">
        <v>2006</v>
      </c>
      <c r="E320" s="16">
        <v>0.44861111111111113</v>
      </c>
      <c r="F320" s="16">
        <v>0.4916666666666667</v>
      </c>
      <c r="G320" s="16">
        <f t="shared" si="34"/>
        <v>4.3055555555555569E-2</v>
      </c>
      <c r="H320" s="21">
        <v>2</v>
      </c>
      <c r="I320" s="14">
        <v>1</v>
      </c>
      <c r="J320" s="14">
        <v>1</v>
      </c>
      <c r="K320" s="14">
        <v>1</v>
      </c>
      <c r="L320" s="14" t="s">
        <v>48</v>
      </c>
      <c r="M320" s="14" t="s">
        <v>49</v>
      </c>
      <c r="N320" s="14">
        <v>1</v>
      </c>
      <c r="O320" s="18">
        <f t="shared" si="32"/>
        <v>33</v>
      </c>
      <c r="P320" s="18">
        <v>10</v>
      </c>
      <c r="Q320" s="18">
        <f t="shared" si="33"/>
        <v>12.54</v>
      </c>
      <c r="R320" s="18">
        <v>3.8</v>
      </c>
      <c r="S320" s="22">
        <f t="shared" si="31"/>
        <v>33</v>
      </c>
      <c r="T320" s="22">
        <v>10</v>
      </c>
      <c r="U320" s="21" t="s">
        <v>43</v>
      </c>
      <c r="V320" s="21" t="s">
        <v>43</v>
      </c>
      <c r="W320" s="19">
        <v>27.848400000000002</v>
      </c>
      <c r="X320" s="19">
        <v>-115.16056</v>
      </c>
      <c r="Y320" s="18">
        <v>59</v>
      </c>
      <c r="Z320" s="17">
        <f t="shared" si="35"/>
        <v>15</v>
      </c>
      <c r="AA320" s="21" t="s">
        <v>43</v>
      </c>
      <c r="AB320" s="14" t="s">
        <v>46</v>
      </c>
      <c r="AC320" s="21" t="s">
        <v>43</v>
      </c>
      <c r="AD320" s="23">
        <v>15</v>
      </c>
      <c r="AE320" s="23">
        <v>1</v>
      </c>
      <c r="AF320" s="21" t="s">
        <v>43</v>
      </c>
      <c r="AG320" s="14" t="s">
        <v>43</v>
      </c>
      <c r="AI320" s="70">
        <f t="shared" si="36"/>
        <v>12.454500000000001</v>
      </c>
      <c r="AJ320" s="74">
        <f t="shared" si="37"/>
        <v>245.7787754986133</v>
      </c>
      <c r="AK320" s="74">
        <f t="shared" si="38"/>
        <v>2.9024816296394529E-2</v>
      </c>
      <c r="AL320" s="73">
        <f t="shared" si="39"/>
        <v>2.9024816296394529E-2</v>
      </c>
    </row>
    <row r="321" spans="1:38" s="20" customFormat="1">
      <c r="A321" s="14" t="s">
        <v>50</v>
      </c>
      <c r="B321" s="14" t="s">
        <v>40</v>
      </c>
      <c r="C321" s="31">
        <v>38943</v>
      </c>
      <c r="D321" s="15">
        <v>2006</v>
      </c>
      <c r="E321" s="16">
        <v>0.44861111111111113</v>
      </c>
      <c r="F321" s="16">
        <v>0.4916666666666667</v>
      </c>
      <c r="G321" s="16">
        <f t="shared" si="34"/>
        <v>4.3055555555555569E-2</v>
      </c>
      <c r="H321" s="21">
        <v>2</v>
      </c>
      <c r="I321" s="14">
        <v>1</v>
      </c>
      <c r="J321" s="14">
        <v>1</v>
      </c>
      <c r="K321" s="14">
        <v>1</v>
      </c>
      <c r="L321" s="14" t="s">
        <v>48</v>
      </c>
      <c r="M321" s="14" t="s">
        <v>49</v>
      </c>
      <c r="N321" s="14">
        <v>1</v>
      </c>
      <c r="O321" s="18">
        <f t="shared" si="32"/>
        <v>33</v>
      </c>
      <c r="P321" s="18">
        <v>10</v>
      </c>
      <c r="Q321" s="18">
        <f t="shared" si="33"/>
        <v>12.54</v>
      </c>
      <c r="R321" s="18">
        <v>3.8</v>
      </c>
      <c r="S321" s="22">
        <f t="shared" si="31"/>
        <v>33</v>
      </c>
      <c r="T321" s="22">
        <v>10</v>
      </c>
      <c r="U321" s="21" t="s">
        <v>43</v>
      </c>
      <c r="V321" s="21" t="s">
        <v>43</v>
      </c>
      <c r="W321" s="19">
        <v>27.848400000000002</v>
      </c>
      <c r="X321" s="19">
        <v>-115.16056</v>
      </c>
      <c r="Y321" s="18">
        <v>59</v>
      </c>
      <c r="Z321" s="17">
        <f t="shared" si="35"/>
        <v>15</v>
      </c>
      <c r="AA321" s="21" t="s">
        <v>43</v>
      </c>
      <c r="AB321" s="14" t="s">
        <v>46</v>
      </c>
      <c r="AC321" s="21" t="s">
        <v>43</v>
      </c>
      <c r="AD321" s="23">
        <v>15</v>
      </c>
      <c r="AE321" s="23">
        <v>1</v>
      </c>
      <c r="AF321" s="21" t="s">
        <v>43</v>
      </c>
      <c r="AG321" s="14" t="s">
        <v>43</v>
      </c>
      <c r="AI321" s="70">
        <f t="shared" si="36"/>
        <v>12.454500000000001</v>
      </c>
      <c r="AJ321" s="74">
        <f t="shared" si="37"/>
        <v>245.7787754986133</v>
      </c>
      <c r="AK321" s="74">
        <f t="shared" si="38"/>
        <v>2.9024816296394529E-2</v>
      </c>
      <c r="AL321" s="73">
        <f t="shared" si="39"/>
        <v>2.9024816296394529E-2</v>
      </c>
    </row>
    <row r="322" spans="1:38" s="20" customFormat="1">
      <c r="A322" s="14" t="s">
        <v>50</v>
      </c>
      <c r="B322" s="14" t="s">
        <v>40</v>
      </c>
      <c r="C322" s="31">
        <v>38943</v>
      </c>
      <c r="D322" s="15">
        <v>2006</v>
      </c>
      <c r="E322" s="16">
        <v>0.44861111111111113</v>
      </c>
      <c r="F322" s="16">
        <v>0.4916666666666667</v>
      </c>
      <c r="G322" s="16">
        <f t="shared" si="34"/>
        <v>4.3055555555555569E-2</v>
      </c>
      <c r="H322" s="21">
        <v>2</v>
      </c>
      <c r="I322" s="14">
        <v>1</v>
      </c>
      <c r="J322" s="14">
        <v>1</v>
      </c>
      <c r="K322" s="14">
        <v>1</v>
      </c>
      <c r="L322" s="14" t="s">
        <v>48</v>
      </c>
      <c r="M322" s="14" t="s">
        <v>49</v>
      </c>
      <c r="N322" s="14">
        <v>1</v>
      </c>
      <c r="O322" s="18">
        <f t="shared" si="32"/>
        <v>33</v>
      </c>
      <c r="P322" s="18">
        <v>10</v>
      </c>
      <c r="Q322" s="18">
        <f t="shared" si="33"/>
        <v>12.54</v>
      </c>
      <c r="R322" s="18">
        <v>3.8</v>
      </c>
      <c r="S322" s="22">
        <f t="shared" ref="S322:S385" si="40">T322*3.3</f>
        <v>33</v>
      </c>
      <c r="T322" s="22">
        <v>10</v>
      </c>
      <c r="U322" s="21" t="s">
        <v>43</v>
      </c>
      <c r="V322" s="21" t="s">
        <v>43</v>
      </c>
      <c r="W322" s="19">
        <v>27.848400000000002</v>
      </c>
      <c r="X322" s="19">
        <v>-115.16056</v>
      </c>
      <c r="Y322" s="18">
        <v>59</v>
      </c>
      <c r="Z322" s="17">
        <f t="shared" si="35"/>
        <v>15</v>
      </c>
      <c r="AA322" s="21" t="s">
        <v>43</v>
      </c>
      <c r="AB322" s="14" t="s">
        <v>46</v>
      </c>
      <c r="AC322" s="21" t="s">
        <v>43</v>
      </c>
      <c r="AD322" s="23">
        <v>16</v>
      </c>
      <c r="AE322" s="23">
        <v>1</v>
      </c>
      <c r="AF322" s="21" t="s">
        <v>43</v>
      </c>
      <c r="AG322" s="14" t="s">
        <v>43</v>
      </c>
      <c r="AI322" s="70">
        <f t="shared" si="36"/>
        <v>13.202500000000001</v>
      </c>
      <c r="AJ322" s="74">
        <f t="shared" si="37"/>
        <v>298.98731991165073</v>
      </c>
      <c r="AK322" s="74">
        <f t="shared" si="38"/>
        <v>0.16736703177029189</v>
      </c>
      <c r="AL322" s="73">
        <f t="shared" si="39"/>
        <v>0.16736703177029189</v>
      </c>
    </row>
    <row r="323" spans="1:38" s="20" customFormat="1">
      <c r="A323" s="14" t="s">
        <v>50</v>
      </c>
      <c r="B323" s="14" t="s">
        <v>40</v>
      </c>
      <c r="C323" s="31">
        <v>38943</v>
      </c>
      <c r="D323" s="15">
        <v>2006</v>
      </c>
      <c r="E323" s="16">
        <v>0.44861111111111113</v>
      </c>
      <c r="F323" s="16">
        <v>0.4916666666666667</v>
      </c>
      <c r="G323" s="16">
        <f t="shared" si="34"/>
        <v>4.3055555555555569E-2</v>
      </c>
      <c r="H323" s="21">
        <v>2</v>
      </c>
      <c r="I323" s="14">
        <v>1</v>
      </c>
      <c r="J323" s="14">
        <v>1</v>
      </c>
      <c r="K323" s="14">
        <v>1</v>
      </c>
      <c r="L323" s="14" t="s">
        <v>48</v>
      </c>
      <c r="M323" s="14" t="s">
        <v>49</v>
      </c>
      <c r="N323" s="14">
        <v>1</v>
      </c>
      <c r="O323" s="18">
        <f t="shared" ref="O323:O386" si="41">P323*3.3</f>
        <v>33</v>
      </c>
      <c r="P323" s="18">
        <v>10</v>
      </c>
      <c r="Q323" s="18">
        <f t="shared" ref="Q323:Q386" si="42">R323*3.3</f>
        <v>12.54</v>
      </c>
      <c r="R323" s="18">
        <v>3.8</v>
      </c>
      <c r="S323" s="22">
        <f t="shared" si="40"/>
        <v>33</v>
      </c>
      <c r="T323" s="22">
        <v>10</v>
      </c>
      <c r="U323" s="21" t="s">
        <v>43</v>
      </c>
      <c r="V323" s="21" t="s">
        <v>43</v>
      </c>
      <c r="W323" s="19">
        <v>27.848400000000002</v>
      </c>
      <c r="X323" s="19">
        <v>-115.16056</v>
      </c>
      <c r="Y323" s="18">
        <v>59</v>
      </c>
      <c r="Z323" s="17">
        <f t="shared" si="35"/>
        <v>15</v>
      </c>
      <c r="AA323" s="21" t="s">
        <v>43</v>
      </c>
      <c r="AB323" s="14" t="s">
        <v>46</v>
      </c>
      <c r="AC323" s="21" t="s">
        <v>43</v>
      </c>
      <c r="AD323" s="23">
        <v>16</v>
      </c>
      <c r="AE323" s="23">
        <v>1</v>
      </c>
      <c r="AF323" s="21" t="s">
        <v>43</v>
      </c>
      <c r="AG323" s="14" t="s">
        <v>43</v>
      </c>
      <c r="AI323" s="70">
        <f t="shared" si="36"/>
        <v>13.202500000000001</v>
      </c>
      <c r="AJ323" s="74">
        <f t="shared" si="37"/>
        <v>298.98731991165073</v>
      </c>
      <c r="AK323" s="74">
        <f t="shared" si="38"/>
        <v>0.16736703177029189</v>
      </c>
      <c r="AL323" s="73">
        <f t="shared" si="39"/>
        <v>0.16736703177029189</v>
      </c>
    </row>
    <row r="324" spans="1:38" s="20" customFormat="1">
      <c r="A324" s="14" t="s">
        <v>50</v>
      </c>
      <c r="B324" s="14" t="s">
        <v>40</v>
      </c>
      <c r="C324" s="31">
        <v>38943</v>
      </c>
      <c r="D324" s="15">
        <v>2006</v>
      </c>
      <c r="E324" s="16">
        <v>0.44861111111111113</v>
      </c>
      <c r="F324" s="16">
        <v>0.4916666666666667</v>
      </c>
      <c r="G324" s="16">
        <f t="shared" si="34"/>
        <v>4.3055555555555569E-2</v>
      </c>
      <c r="H324" s="21">
        <v>2</v>
      </c>
      <c r="I324" s="14">
        <v>1</v>
      </c>
      <c r="J324" s="14">
        <v>1</v>
      </c>
      <c r="K324" s="14">
        <v>1</v>
      </c>
      <c r="L324" s="14" t="s">
        <v>48</v>
      </c>
      <c r="M324" s="14" t="s">
        <v>49</v>
      </c>
      <c r="N324" s="14">
        <v>1</v>
      </c>
      <c r="O324" s="18">
        <f t="shared" si="41"/>
        <v>33</v>
      </c>
      <c r="P324" s="18">
        <v>10</v>
      </c>
      <c r="Q324" s="18">
        <f t="shared" si="42"/>
        <v>12.54</v>
      </c>
      <c r="R324" s="18">
        <v>3.8</v>
      </c>
      <c r="S324" s="22">
        <f t="shared" si="40"/>
        <v>33</v>
      </c>
      <c r="T324" s="22">
        <v>10</v>
      </c>
      <c r="U324" s="21" t="s">
        <v>43</v>
      </c>
      <c r="V324" s="21" t="s">
        <v>43</v>
      </c>
      <c r="W324" s="19">
        <v>27.848400000000002</v>
      </c>
      <c r="X324" s="19">
        <v>-115.16056</v>
      </c>
      <c r="Y324" s="18">
        <v>59</v>
      </c>
      <c r="Z324" s="17">
        <f t="shared" si="35"/>
        <v>15</v>
      </c>
      <c r="AA324" s="21" t="s">
        <v>43</v>
      </c>
      <c r="AB324" s="14" t="s">
        <v>46</v>
      </c>
      <c r="AC324" s="21" t="s">
        <v>43</v>
      </c>
      <c r="AD324" s="23">
        <v>16</v>
      </c>
      <c r="AE324" s="23">
        <v>1</v>
      </c>
      <c r="AF324" s="21" t="s">
        <v>43</v>
      </c>
      <c r="AG324" s="14" t="s">
        <v>43</v>
      </c>
      <c r="AI324" s="70">
        <f t="shared" si="36"/>
        <v>13.202500000000001</v>
      </c>
      <c r="AJ324" s="74">
        <f t="shared" si="37"/>
        <v>298.98731991165073</v>
      </c>
      <c r="AK324" s="74">
        <f t="shared" si="38"/>
        <v>0.16736703177029189</v>
      </c>
      <c r="AL324" s="73">
        <f t="shared" si="39"/>
        <v>0.16736703177029189</v>
      </c>
    </row>
    <row r="325" spans="1:38" s="20" customFormat="1">
      <c r="A325" s="14" t="s">
        <v>50</v>
      </c>
      <c r="B325" s="14" t="s">
        <v>40</v>
      </c>
      <c r="C325" s="31">
        <v>38943</v>
      </c>
      <c r="D325" s="15">
        <v>2006</v>
      </c>
      <c r="E325" s="16">
        <v>0.44861111111111113</v>
      </c>
      <c r="F325" s="16">
        <v>0.4916666666666667</v>
      </c>
      <c r="G325" s="16">
        <f t="shared" si="34"/>
        <v>4.3055555555555569E-2</v>
      </c>
      <c r="H325" s="21">
        <v>2</v>
      </c>
      <c r="I325" s="14">
        <v>1</v>
      </c>
      <c r="J325" s="14">
        <v>1</v>
      </c>
      <c r="K325" s="14">
        <v>1</v>
      </c>
      <c r="L325" s="14" t="s">
        <v>48</v>
      </c>
      <c r="M325" s="14" t="s">
        <v>49</v>
      </c>
      <c r="N325" s="14">
        <v>1</v>
      </c>
      <c r="O325" s="18">
        <f t="shared" si="41"/>
        <v>33</v>
      </c>
      <c r="P325" s="18">
        <v>10</v>
      </c>
      <c r="Q325" s="18">
        <f t="shared" si="42"/>
        <v>12.54</v>
      </c>
      <c r="R325" s="18">
        <v>3.8</v>
      </c>
      <c r="S325" s="22">
        <f t="shared" si="40"/>
        <v>33</v>
      </c>
      <c r="T325" s="22">
        <v>10</v>
      </c>
      <c r="U325" s="21" t="s">
        <v>43</v>
      </c>
      <c r="V325" s="21" t="s">
        <v>43</v>
      </c>
      <c r="W325" s="19">
        <v>27.848400000000002</v>
      </c>
      <c r="X325" s="19">
        <v>-115.16056</v>
      </c>
      <c r="Y325" s="18">
        <v>59</v>
      </c>
      <c r="Z325" s="17">
        <f t="shared" si="35"/>
        <v>15</v>
      </c>
      <c r="AA325" s="21" t="s">
        <v>43</v>
      </c>
      <c r="AB325" s="14" t="s">
        <v>46</v>
      </c>
      <c r="AC325" s="21" t="s">
        <v>43</v>
      </c>
      <c r="AD325" s="23">
        <v>16</v>
      </c>
      <c r="AE325" s="23">
        <v>1</v>
      </c>
      <c r="AF325" s="21" t="s">
        <v>43</v>
      </c>
      <c r="AG325" s="14" t="s">
        <v>43</v>
      </c>
      <c r="AI325" s="70">
        <f t="shared" si="36"/>
        <v>13.202500000000001</v>
      </c>
      <c r="AJ325" s="74">
        <f t="shared" si="37"/>
        <v>298.98731991165073</v>
      </c>
      <c r="AK325" s="74">
        <f t="shared" si="38"/>
        <v>0.16736703177029189</v>
      </c>
      <c r="AL325" s="73">
        <f t="shared" si="39"/>
        <v>0.16736703177029189</v>
      </c>
    </row>
    <row r="326" spans="1:38" s="20" customFormat="1">
      <c r="A326" s="14" t="s">
        <v>50</v>
      </c>
      <c r="B326" s="14" t="s">
        <v>40</v>
      </c>
      <c r="C326" s="31">
        <v>38943</v>
      </c>
      <c r="D326" s="15">
        <v>2006</v>
      </c>
      <c r="E326" s="16">
        <v>0.44861111111111113</v>
      </c>
      <c r="F326" s="16">
        <v>0.4916666666666667</v>
      </c>
      <c r="G326" s="16">
        <f t="shared" si="34"/>
        <v>4.3055555555555569E-2</v>
      </c>
      <c r="H326" s="21">
        <v>2</v>
      </c>
      <c r="I326" s="14">
        <v>1</v>
      </c>
      <c r="J326" s="14">
        <v>1</v>
      </c>
      <c r="K326" s="14">
        <v>1</v>
      </c>
      <c r="L326" s="14" t="s">
        <v>48</v>
      </c>
      <c r="M326" s="14" t="s">
        <v>49</v>
      </c>
      <c r="N326" s="14">
        <v>1</v>
      </c>
      <c r="O326" s="18">
        <f t="shared" si="41"/>
        <v>33</v>
      </c>
      <c r="P326" s="18">
        <v>10</v>
      </c>
      <c r="Q326" s="18">
        <f t="shared" si="42"/>
        <v>12.54</v>
      </c>
      <c r="R326" s="18">
        <v>3.8</v>
      </c>
      <c r="S326" s="22">
        <f t="shared" si="40"/>
        <v>33</v>
      </c>
      <c r="T326" s="22">
        <v>10</v>
      </c>
      <c r="U326" s="21" t="s">
        <v>43</v>
      </c>
      <c r="V326" s="21" t="s">
        <v>43</v>
      </c>
      <c r="W326" s="19">
        <v>27.848400000000002</v>
      </c>
      <c r="X326" s="19">
        <v>-115.16056</v>
      </c>
      <c r="Y326" s="18">
        <v>59</v>
      </c>
      <c r="Z326" s="17">
        <f t="shared" si="35"/>
        <v>15</v>
      </c>
      <c r="AA326" s="21" t="s">
        <v>43</v>
      </c>
      <c r="AB326" s="14" t="s">
        <v>46</v>
      </c>
      <c r="AC326" s="21" t="s">
        <v>43</v>
      </c>
      <c r="AD326" s="23">
        <v>16</v>
      </c>
      <c r="AE326" s="23">
        <v>1</v>
      </c>
      <c r="AF326" s="21" t="s">
        <v>43</v>
      </c>
      <c r="AG326" s="14" t="s">
        <v>43</v>
      </c>
      <c r="AI326" s="70">
        <f t="shared" si="36"/>
        <v>13.202500000000001</v>
      </c>
      <c r="AJ326" s="74">
        <f t="shared" si="37"/>
        <v>298.98731991165073</v>
      </c>
      <c r="AK326" s="74">
        <f t="shared" si="38"/>
        <v>0.16736703177029189</v>
      </c>
      <c r="AL326" s="73">
        <f t="shared" si="39"/>
        <v>0.16736703177029189</v>
      </c>
    </row>
    <row r="327" spans="1:38" s="20" customFormat="1">
      <c r="A327" s="14" t="s">
        <v>50</v>
      </c>
      <c r="B327" s="14" t="s">
        <v>40</v>
      </c>
      <c r="C327" s="31">
        <v>38943</v>
      </c>
      <c r="D327" s="15">
        <v>2006</v>
      </c>
      <c r="E327" s="16">
        <v>0.44861111111111113</v>
      </c>
      <c r="F327" s="16">
        <v>0.4916666666666667</v>
      </c>
      <c r="G327" s="16">
        <f t="shared" si="34"/>
        <v>4.3055555555555569E-2</v>
      </c>
      <c r="H327" s="21">
        <v>2</v>
      </c>
      <c r="I327" s="14">
        <v>1</v>
      </c>
      <c r="J327" s="14">
        <v>1</v>
      </c>
      <c r="K327" s="14">
        <v>1</v>
      </c>
      <c r="L327" s="14" t="s">
        <v>48</v>
      </c>
      <c r="M327" s="14" t="s">
        <v>49</v>
      </c>
      <c r="N327" s="14">
        <v>1</v>
      </c>
      <c r="O327" s="18">
        <f t="shared" si="41"/>
        <v>33</v>
      </c>
      <c r="P327" s="18">
        <v>10</v>
      </c>
      <c r="Q327" s="18">
        <f t="shared" si="42"/>
        <v>12.54</v>
      </c>
      <c r="R327" s="18">
        <v>3.8</v>
      </c>
      <c r="S327" s="22">
        <f t="shared" si="40"/>
        <v>33</v>
      </c>
      <c r="T327" s="22">
        <v>10</v>
      </c>
      <c r="U327" s="21" t="s">
        <v>43</v>
      </c>
      <c r="V327" s="21" t="s">
        <v>43</v>
      </c>
      <c r="W327" s="19">
        <v>27.848400000000002</v>
      </c>
      <c r="X327" s="19">
        <v>-115.16056</v>
      </c>
      <c r="Y327" s="18">
        <v>59</v>
      </c>
      <c r="Z327" s="17">
        <f t="shared" si="35"/>
        <v>15</v>
      </c>
      <c r="AA327" s="21" t="s">
        <v>43</v>
      </c>
      <c r="AB327" s="14" t="s">
        <v>46</v>
      </c>
      <c r="AC327" s="21" t="s">
        <v>43</v>
      </c>
      <c r="AD327" s="23">
        <v>16</v>
      </c>
      <c r="AE327" s="23">
        <v>1</v>
      </c>
      <c r="AF327" s="21" t="s">
        <v>43</v>
      </c>
      <c r="AG327" s="14" t="s">
        <v>43</v>
      </c>
      <c r="AI327" s="70">
        <f t="shared" si="36"/>
        <v>13.202500000000001</v>
      </c>
      <c r="AJ327" s="74">
        <f t="shared" si="37"/>
        <v>298.98731991165073</v>
      </c>
      <c r="AK327" s="74">
        <f t="shared" si="38"/>
        <v>0.16736703177029189</v>
      </c>
      <c r="AL327" s="73">
        <f t="shared" si="39"/>
        <v>0.16736703177029189</v>
      </c>
    </row>
    <row r="328" spans="1:38" s="20" customFormat="1">
      <c r="A328" s="14" t="s">
        <v>50</v>
      </c>
      <c r="B328" s="14" t="s">
        <v>40</v>
      </c>
      <c r="C328" s="31">
        <v>38943</v>
      </c>
      <c r="D328" s="15">
        <v>2006</v>
      </c>
      <c r="E328" s="16">
        <v>0.44861111111111113</v>
      </c>
      <c r="F328" s="16">
        <v>0.4916666666666667</v>
      </c>
      <c r="G328" s="16">
        <f t="shared" si="34"/>
        <v>4.3055555555555569E-2</v>
      </c>
      <c r="H328" s="21">
        <v>2</v>
      </c>
      <c r="I328" s="14">
        <v>1</v>
      </c>
      <c r="J328" s="14">
        <v>1</v>
      </c>
      <c r="K328" s="14">
        <v>1</v>
      </c>
      <c r="L328" s="14" t="s">
        <v>48</v>
      </c>
      <c r="M328" s="14" t="s">
        <v>49</v>
      </c>
      <c r="N328" s="14">
        <v>1</v>
      </c>
      <c r="O328" s="18">
        <f t="shared" si="41"/>
        <v>33</v>
      </c>
      <c r="P328" s="18">
        <v>10</v>
      </c>
      <c r="Q328" s="18">
        <f t="shared" si="42"/>
        <v>12.54</v>
      </c>
      <c r="R328" s="18">
        <v>3.8</v>
      </c>
      <c r="S328" s="22">
        <f t="shared" si="40"/>
        <v>33</v>
      </c>
      <c r="T328" s="22">
        <v>10</v>
      </c>
      <c r="U328" s="21" t="s">
        <v>43</v>
      </c>
      <c r="V328" s="21" t="s">
        <v>43</v>
      </c>
      <c r="W328" s="19">
        <v>27.848400000000002</v>
      </c>
      <c r="X328" s="19">
        <v>-115.16056</v>
      </c>
      <c r="Y328" s="18">
        <v>59</v>
      </c>
      <c r="Z328" s="17">
        <f t="shared" si="35"/>
        <v>15</v>
      </c>
      <c r="AA328" s="21" t="s">
        <v>43</v>
      </c>
      <c r="AB328" s="14" t="s">
        <v>46</v>
      </c>
      <c r="AC328" s="21" t="s">
        <v>43</v>
      </c>
      <c r="AD328" s="23">
        <v>16</v>
      </c>
      <c r="AE328" s="23">
        <v>1</v>
      </c>
      <c r="AF328" s="21" t="s">
        <v>43</v>
      </c>
      <c r="AG328" s="14" t="s">
        <v>43</v>
      </c>
      <c r="AI328" s="70">
        <f t="shared" si="36"/>
        <v>13.202500000000001</v>
      </c>
      <c r="AJ328" s="74">
        <f t="shared" si="37"/>
        <v>298.98731991165073</v>
      </c>
      <c r="AK328" s="74">
        <f t="shared" si="38"/>
        <v>0.16736703177029189</v>
      </c>
      <c r="AL328" s="73">
        <f t="shared" si="39"/>
        <v>0.16736703177029189</v>
      </c>
    </row>
    <row r="329" spans="1:38" s="20" customFormat="1">
      <c r="A329" s="14" t="s">
        <v>50</v>
      </c>
      <c r="B329" s="14" t="s">
        <v>40</v>
      </c>
      <c r="C329" s="31">
        <v>38943</v>
      </c>
      <c r="D329" s="15">
        <v>2006</v>
      </c>
      <c r="E329" s="16">
        <v>0.44861111111111113</v>
      </c>
      <c r="F329" s="16">
        <v>0.4916666666666667</v>
      </c>
      <c r="G329" s="16">
        <f t="shared" si="34"/>
        <v>4.3055555555555569E-2</v>
      </c>
      <c r="H329" s="21">
        <v>2</v>
      </c>
      <c r="I329" s="14">
        <v>1</v>
      </c>
      <c r="J329" s="14">
        <v>1</v>
      </c>
      <c r="K329" s="14">
        <v>1</v>
      </c>
      <c r="L329" s="14" t="s">
        <v>48</v>
      </c>
      <c r="M329" s="14" t="s">
        <v>49</v>
      </c>
      <c r="N329" s="14">
        <v>1</v>
      </c>
      <c r="O329" s="18">
        <f t="shared" si="41"/>
        <v>33</v>
      </c>
      <c r="P329" s="18">
        <v>10</v>
      </c>
      <c r="Q329" s="18">
        <f t="shared" si="42"/>
        <v>12.54</v>
      </c>
      <c r="R329" s="18">
        <v>3.8</v>
      </c>
      <c r="S329" s="22">
        <f t="shared" si="40"/>
        <v>33</v>
      </c>
      <c r="T329" s="22">
        <v>10</v>
      </c>
      <c r="U329" s="21" t="s">
        <v>43</v>
      </c>
      <c r="V329" s="21" t="s">
        <v>43</v>
      </c>
      <c r="W329" s="19">
        <v>27.848400000000002</v>
      </c>
      <c r="X329" s="19">
        <v>-115.16056</v>
      </c>
      <c r="Y329" s="18">
        <v>59</v>
      </c>
      <c r="Z329" s="17">
        <f t="shared" si="35"/>
        <v>15</v>
      </c>
      <c r="AA329" s="21" t="s">
        <v>43</v>
      </c>
      <c r="AB329" s="14" t="s">
        <v>46</v>
      </c>
      <c r="AC329" s="21" t="s">
        <v>43</v>
      </c>
      <c r="AD329" s="23">
        <v>16</v>
      </c>
      <c r="AE329" s="23">
        <v>1</v>
      </c>
      <c r="AF329" s="21" t="s">
        <v>43</v>
      </c>
      <c r="AG329" s="14" t="s">
        <v>43</v>
      </c>
      <c r="AI329" s="70">
        <f t="shared" si="36"/>
        <v>13.202500000000001</v>
      </c>
      <c r="AJ329" s="74">
        <f t="shared" si="37"/>
        <v>298.98731991165073</v>
      </c>
      <c r="AK329" s="74">
        <f t="shared" si="38"/>
        <v>0.16736703177029189</v>
      </c>
      <c r="AL329" s="73">
        <f t="shared" si="39"/>
        <v>0.16736703177029189</v>
      </c>
    </row>
    <row r="330" spans="1:38" s="20" customFormat="1">
      <c r="A330" s="14" t="s">
        <v>50</v>
      </c>
      <c r="B330" s="14" t="s">
        <v>40</v>
      </c>
      <c r="C330" s="31">
        <v>38943</v>
      </c>
      <c r="D330" s="15">
        <v>2006</v>
      </c>
      <c r="E330" s="16">
        <v>0.44861111111111113</v>
      </c>
      <c r="F330" s="16">
        <v>0.4916666666666667</v>
      </c>
      <c r="G330" s="16">
        <f t="shared" si="34"/>
        <v>4.3055555555555569E-2</v>
      </c>
      <c r="H330" s="21">
        <v>2</v>
      </c>
      <c r="I330" s="14">
        <v>1</v>
      </c>
      <c r="J330" s="14">
        <v>1</v>
      </c>
      <c r="K330" s="14">
        <v>1</v>
      </c>
      <c r="L330" s="14" t="s">
        <v>48</v>
      </c>
      <c r="M330" s="14" t="s">
        <v>49</v>
      </c>
      <c r="N330" s="14">
        <v>1</v>
      </c>
      <c r="O330" s="18">
        <f t="shared" si="41"/>
        <v>33</v>
      </c>
      <c r="P330" s="18">
        <v>10</v>
      </c>
      <c r="Q330" s="18">
        <f t="shared" si="42"/>
        <v>12.54</v>
      </c>
      <c r="R330" s="18">
        <v>3.8</v>
      </c>
      <c r="S330" s="22">
        <f t="shared" si="40"/>
        <v>33</v>
      </c>
      <c r="T330" s="22">
        <v>10</v>
      </c>
      <c r="U330" s="21" t="s">
        <v>43</v>
      </c>
      <c r="V330" s="21" t="s">
        <v>43</v>
      </c>
      <c r="W330" s="19">
        <v>27.848400000000002</v>
      </c>
      <c r="X330" s="19">
        <v>-115.16056</v>
      </c>
      <c r="Y330" s="18">
        <v>59</v>
      </c>
      <c r="Z330" s="17">
        <f t="shared" si="35"/>
        <v>15</v>
      </c>
      <c r="AA330" s="21" t="s">
        <v>43</v>
      </c>
      <c r="AB330" s="14" t="s">
        <v>46</v>
      </c>
      <c r="AC330" s="21" t="s">
        <v>43</v>
      </c>
      <c r="AD330" s="23">
        <v>16</v>
      </c>
      <c r="AE330" s="23">
        <v>1</v>
      </c>
      <c r="AF330" s="21" t="s">
        <v>43</v>
      </c>
      <c r="AG330" s="14" t="s">
        <v>43</v>
      </c>
      <c r="AI330" s="70">
        <f t="shared" si="36"/>
        <v>13.202500000000001</v>
      </c>
      <c r="AJ330" s="74">
        <f t="shared" si="37"/>
        <v>298.98731991165073</v>
      </c>
      <c r="AK330" s="74">
        <f t="shared" si="38"/>
        <v>0.16736703177029189</v>
      </c>
      <c r="AL330" s="73">
        <f t="shared" si="39"/>
        <v>0.16736703177029189</v>
      </c>
    </row>
    <row r="331" spans="1:38" s="20" customFormat="1">
      <c r="A331" s="14" t="s">
        <v>50</v>
      </c>
      <c r="B331" s="14" t="s">
        <v>40</v>
      </c>
      <c r="C331" s="31">
        <v>38943</v>
      </c>
      <c r="D331" s="15">
        <v>2006</v>
      </c>
      <c r="E331" s="16">
        <v>0.44861111111111113</v>
      </c>
      <c r="F331" s="16">
        <v>0.4916666666666667</v>
      </c>
      <c r="G331" s="16">
        <f t="shared" si="34"/>
        <v>4.3055555555555569E-2</v>
      </c>
      <c r="H331" s="21">
        <v>2</v>
      </c>
      <c r="I331" s="14">
        <v>1</v>
      </c>
      <c r="J331" s="14">
        <v>1</v>
      </c>
      <c r="K331" s="14">
        <v>1</v>
      </c>
      <c r="L331" s="14" t="s">
        <v>48</v>
      </c>
      <c r="M331" s="14" t="s">
        <v>49</v>
      </c>
      <c r="N331" s="14">
        <v>1</v>
      </c>
      <c r="O331" s="18">
        <f t="shared" si="41"/>
        <v>33</v>
      </c>
      <c r="P331" s="18">
        <v>10</v>
      </c>
      <c r="Q331" s="18">
        <f t="shared" si="42"/>
        <v>12.54</v>
      </c>
      <c r="R331" s="18">
        <v>3.8</v>
      </c>
      <c r="S331" s="22">
        <f t="shared" si="40"/>
        <v>33</v>
      </c>
      <c r="T331" s="22">
        <v>10</v>
      </c>
      <c r="U331" s="21" t="s">
        <v>43</v>
      </c>
      <c r="V331" s="21" t="s">
        <v>43</v>
      </c>
      <c r="W331" s="19">
        <v>27.848400000000002</v>
      </c>
      <c r="X331" s="19">
        <v>-115.16056</v>
      </c>
      <c r="Y331" s="18">
        <v>59</v>
      </c>
      <c r="Z331" s="17">
        <f t="shared" si="35"/>
        <v>15</v>
      </c>
      <c r="AA331" s="21" t="s">
        <v>43</v>
      </c>
      <c r="AB331" s="14" t="s">
        <v>46</v>
      </c>
      <c r="AC331" s="21" t="s">
        <v>43</v>
      </c>
      <c r="AD331" s="23">
        <v>16</v>
      </c>
      <c r="AE331" s="23">
        <v>1</v>
      </c>
      <c r="AF331" s="21" t="s">
        <v>43</v>
      </c>
      <c r="AG331" s="14" t="s">
        <v>43</v>
      </c>
      <c r="AI331" s="70">
        <f t="shared" si="36"/>
        <v>13.202500000000001</v>
      </c>
      <c r="AJ331" s="74">
        <f t="shared" si="37"/>
        <v>298.98731991165073</v>
      </c>
      <c r="AK331" s="74">
        <f t="shared" si="38"/>
        <v>0.16736703177029189</v>
      </c>
      <c r="AL331" s="73">
        <f t="shared" si="39"/>
        <v>0.16736703177029189</v>
      </c>
    </row>
    <row r="332" spans="1:38" s="20" customFormat="1">
      <c r="A332" s="14" t="s">
        <v>50</v>
      </c>
      <c r="B332" s="14" t="s">
        <v>40</v>
      </c>
      <c r="C332" s="31">
        <v>38943</v>
      </c>
      <c r="D332" s="15">
        <v>2006</v>
      </c>
      <c r="E332" s="16">
        <v>0.44861111111111113</v>
      </c>
      <c r="F332" s="16">
        <v>0.4916666666666667</v>
      </c>
      <c r="G332" s="16">
        <f t="shared" si="34"/>
        <v>4.3055555555555569E-2</v>
      </c>
      <c r="H332" s="21">
        <v>2</v>
      </c>
      <c r="I332" s="14">
        <v>1</v>
      </c>
      <c r="J332" s="14">
        <v>1</v>
      </c>
      <c r="K332" s="14">
        <v>1</v>
      </c>
      <c r="L332" s="14" t="s">
        <v>48</v>
      </c>
      <c r="M332" s="14" t="s">
        <v>49</v>
      </c>
      <c r="N332" s="14">
        <v>1</v>
      </c>
      <c r="O332" s="18">
        <f t="shared" si="41"/>
        <v>33</v>
      </c>
      <c r="P332" s="18">
        <v>10</v>
      </c>
      <c r="Q332" s="18">
        <f t="shared" si="42"/>
        <v>12.54</v>
      </c>
      <c r="R332" s="18">
        <v>3.8</v>
      </c>
      <c r="S332" s="22">
        <f t="shared" si="40"/>
        <v>33</v>
      </c>
      <c r="T332" s="22">
        <v>10</v>
      </c>
      <c r="U332" s="21" t="s">
        <v>43</v>
      </c>
      <c r="V332" s="21" t="s">
        <v>43</v>
      </c>
      <c r="W332" s="19">
        <v>27.848400000000002</v>
      </c>
      <c r="X332" s="19">
        <v>-115.16056</v>
      </c>
      <c r="Y332" s="18">
        <v>59</v>
      </c>
      <c r="Z332" s="17">
        <f t="shared" si="35"/>
        <v>15</v>
      </c>
      <c r="AA332" s="21" t="s">
        <v>43</v>
      </c>
      <c r="AB332" s="14" t="s">
        <v>46</v>
      </c>
      <c r="AC332" s="21" t="s">
        <v>43</v>
      </c>
      <c r="AD332" s="23">
        <v>17</v>
      </c>
      <c r="AE332" s="23">
        <v>1</v>
      </c>
      <c r="AF332" s="21" t="s">
        <v>43</v>
      </c>
      <c r="AG332" s="14" t="s">
        <v>43</v>
      </c>
      <c r="AI332" s="70">
        <f t="shared" si="36"/>
        <v>13.9505</v>
      </c>
      <c r="AJ332" s="74">
        <f t="shared" si="37"/>
        <v>359.80704047984557</v>
      </c>
      <c r="AK332" s="74">
        <f t="shared" si="38"/>
        <v>0.32549830524759849</v>
      </c>
      <c r="AL332" s="73">
        <f t="shared" si="39"/>
        <v>0.32549830524759849</v>
      </c>
    </row>
    <row r="333" spans="1:38" s="20" customFormat="1">
      <c r="A333" s="14" t="s">
        <v>50</v>
      </c>
      <c r="B333" s="14" t="s">
        <v>40</v>
      </c>
      <c r="C333" s="31">
        <v>38943</v>
      </c>
      <c r="D333" s="15">
        <v>2006</v>
      </c>
      <c r="E333" s="16">
        <v>0.44861111111111113</v>
      </c>
      <c r="F333" s="16">
        <v>0.4916666666666667</v>
      </c>
      <c r="G333" s="16">
        <f t="shared" si="34"/>
        <v>4.3055555555555569E-2</v>
      </c>
      <c r="H333" s="21">
        <v>2</v>
      </c>
      <c r="I333" s="14">
        <v>1</v>
      </c>
      <c r="J333" s="14">
        <v>1</v>
      </c>
      <c r="K333" s="14">
        <v>1</v>
      </c>
      <c r="L333" s="14" t="s">
        <v>48</v>
      </c>
      <c r="M333" s="14" t="s">
        <v>49</v>
      </c>
      <c r="N333" s="14">
        <v>1</v>
      </c>
      <c r="O333" s="18">
        <f t="shared" si="41"/>
        <v>33</v>
      </c>
      <c r="P333" s="18">
        <v>10</v>
      </c>
      <c r="Q333" s="18">
        <f t="shared" si="42"/>
        <v>12.54</v>
      </c>
      <c r="R333" s="18">
        <v>3.8</v>
      </c>
      <c r="S333" s="22">
        <f t="shared" si="40"/>
        <v>33</v>
      </c>
      <c r="T333" s="22">
        <v>10</v>
      </c>
      <c r="U333" s="21" t="s">
        <v>43</v>
      </c>
      <c r="V333" s="21" t="s">
        <v>43</v>
      </c>
      <c r="W333" s="19">
        <v>27.848400000000002</v>
      </c>
      <c r="X333" s="19">
        <v>-115.16056</v>
      </c>
      <c r="Y333" s="18">
        <v>59</v>
      </c>
      <c r="Z333" s="17">
        <f t="shared" si="35"/>
        <v>15</v>
      </c>
      <c r="AA333" s="21" t="s">
        <v>43</v>
      </c>
      <c r="AB333" s="14" t="s">
        <v>46</v>
      </c>
      <c r="AC333" s="21" t="s">
        <v>43</v>
      </c>
      <c r="AD333" s="23">
        <v>17</v>
      </c>
      <c r="AE333" s="23">
        <v>1</v>
      </c>
      <c r="AF333" s="21" t="s">
        <v>43</v>
      </c>
      <c r="AG333" s="14" t="s">
        <v>43</v>
      </c>
      <c r="AI333" s="70">
        <f t="shared" si="36"/>
        <v>13.9505</v>
      </c>
      <c r="AJ333" s="74">
        <f t="shared" si="37"/>
        <v>359.80704047984557</v>
      </c>
      <c r="AK333" s="74">
        <f t="shared" si="38"/>
        <v>0.32549830524759849</v>
      </c>
      <c r="AL333" s="73">
        <f t="shared" si="39"/>
        <v>0.32549830524759849</v>
      </c>
    </row>
    <row r="334" spans="1:38" s="20" customFormat="1">
      <c r="A334" s="14" t="s">
        <v>50</v>
      </c>
      <c r="B334" s="14" t="s">
        <v>40</v>
      </c>
      <c r="C334" s="31">
        <v>38943</v>
      </c>
      <c r="D334" s="15">
        <v>2006</v>
      </c>
      <c r="E334" s="16">
        <v>0.44861111111111113</v>
      </c>
      <c r="F334" s="16">
        <v>0.4916666666666667</v>
      </c>
      <c r="G334" s="16">
        <f t="shared" si="34"/>
        <v>4.3055555555555569E-2</v>
      </c>
      <c r="H334" s="21">
        <v>2</v>
      </c>
      <c r="I334" s="14">
        <v>1</v>
      </c>
      <c r="J334" s="14">
        <v>1</v>
      </c>
      <c r="K334" s="14">
        <v>1</v>
      </c>
      <c r="L334" s="14" t="s">
        <v>48</v>
      </c>
      <c r="M334" s="14" t="s">
        <v>49</v>
      </c>
      <c r="N334" s="14">
        <v>1</v>
      </c>
      <c r="O334" s="18">
        <f t="shared" si="41"/>
        <v>33</v>
      </c>
      <c r="P334" s="18">
        <v>10</v>
      </c>
      <c r="Q334" s="18">
        <f t="shared" si="42"/>
        <v>12.54</v>
      </c>
      <c r="R334" s="18">
        <v>3.8</v>
      </c>
      <c r="S334" s="22">
        <f t="shared" si="40"/>
        <v>33</v>
      </c>
      <c r="T334" s="22">
        <v>10</v>
      </c>
      <c r="U334" s="21" t="s">
        <v>43</v>
      </c>
      <c r="V334" s="21" t="s">
        <v>43</v>
      </c>
      <c r="W334" s="19">
        <v>27.848400000000002</v>
      </c>
      <c r="X334" s="19">
        <v>-115.16056</v>
      </c>
      <c r="Y334" s="18">
        <v>59</v>
      </c>
      <c r="Z334" s="17">
        <f t="shared" si="35"/>
        <v>15</v>
      </c>
      <c r="AA334" s="21" t="s">
        <v>43</v>
      </c>
      <c r="AB334" s="14" t="s">
        <v>46</v>
      </c>
      <c r="AC334" s="21" t="s">
        <v>43</v>
      </c>
      <c r="AD334" s="23">
        <v>17</v>
      </c>
      <c r="AE334" s="23">
        <v>1</v>
      </c>
      <c r="AF334" s="21" t="s">
        <v>43</v>
      </c>
      <c r="AG334" s="14" t="s">
        <v>43</v>
      </c>
      <c r="AI334" s="70">
        <f t="shared" si="36"/>
        <v>13.9505</v>
      </c>
      <c r="AJ334" s="74">
        <f t="shared" si="37"/>
        <v>359.80704047984557</v>
      </c>
      <c r="AK334" s="74">
        <f t="shared" si="38"/>
        <v>0.32549830524759849</v>
      </c>
      <c r="AL334" s="73">
        <f t="shared" si="39"/>
        <v>0.32549830524759849</v>
      </c>
    </row>
    <row r="335" spans="1:38" s="20" customFormat="1">
      <c r="A335" s="14" t="s">
        <v>50</v>
      </c>
      <c r="B335" s="14" t="s">
        <v>40</v>
      </c>
      <c r="C335" s="31">
        <v>38943</v>
      </c>
      <c r="D335" s="15">
        <v>2006</v>
      </c>
      <c r="E335" s="16">
        <v>0.44861111111111113</v>
      </c>
      <c r="F335" s="16">
        <v>0.4916666666666667</v>
      </c>
      <c r="G335" s="16">
        <f t="shared" si="34"/>
        <v>4.3055555555555569E-2</v>
      </c>
      <c r="H335" s="21">
        <v>2</v>
      </c>
      <c r="I335" s="14">
        <v>1</v>
      </c>
      <c r="J335" s="14">
        <v>1</v>
      </c>
      <c r="K335" s="14">
        <v>1</v>
      </c>
      <c r="L335" s="14" t="s">
        <v>48</v>
      </c>
      <c r="M335" s="14" t="s">
        <v>49</v>
      </c>
      <c r="N335" s="14">
        <v>1</v>
      </c>
      <c r="O335" s="18">
        <f t="shared" si="41"/>
        <v>33</v>
      </c>
      <c r="P335" s="18">
        <v>10</v>
      </c>
      <c r="Q335" s="18">
        <f t="shared" si="42"/>
        <v>12.54</v>
      </c>
      <c r="R335" s="18">
        <v>3.8</v>
      </c>
      <c r="S335" s="22">
        <f t="shared" si="40"/>
        <v>33</v>
      </c>
      <c r="T335" s="22">
        <v>10</v>
      </c>
      <c r="U335" s="21" t="s">
        <v>43</v>
      </c>
      <c r="V335" s="21" t="s">
        <v>43</v>
      </c>
      <c r="W335" s="19">
        <v>27.848400000000002</v>
      </c>
      <c r="X335" s="19">
        <v>-115.16056</v>
      </c>
      <c r="Y335" s="18">
        <v>59</v>
      </c>
      <c r="Z335" s="17">
        <f t="shared" si="35"/>
        <v>15</v>
      </c>
      <c r="AA335" s="21" t="s">
        <v>43</v>
      </c>
      <c r="AB335" s="14" t="s">
        <v>46</v>
      </c>
      <c r="AC335" s="21" t="s">
        <v>43</v>
      </c>
      <c r="AD335" s="23">
        <v>17</v>
      </c>
      <c r="AE335" s="23">
        <v>1</v>
      </c>
      <c r="AF335" s="21" t="s">
        <v>43</v>
      </c>
      <c r="AG335" s="14" t="s">
        <v>43</v>
      </c>
      <c r="AI335" s="70">
        <f t="shared" si="36"/>
        <v>13.9505</v>
      </c>
      <c r="AJ335" s="74">
        <f t="shared" si="37"/>
        <v>359.80704047984557</v>
      </c>
      <c r="AK335" s="74">
        <f t="shared" si="38"/>
        <v>0.32549830524759849</v>
      </c>
      <c r="AL335" s="73">
        <f t="shared" si="39"/>
        <v>0.32549830524759849</v>
      </c>
    </row>
    <row r="336" spans="1:38" s="20" customFormat="1">
      <c r="A336" s="14" t="s">
        <v>50</v>
      </c>
      <c r="B336" s="14" t="s">
        <v>40</v>
      </c>
      <c r="C336" s="31">
        <v>38943</v>
      </c>
      <c r="D336" s="15">
        <v>2006</v>
      </c>
      <c r="E336" s="16">
        <v>0.44861111111111113</v>
      </c>
      <c r="F336" s="16">
        <v>0.4916666666666667</v>
      </c>
      <c r="G336" s="16">
        <f t="shared" si="34"/>
        <v>4.3055555555555569E-2</v>
      </c>
      <c r="H336" s="21">
        <v>2</v>
      </c>
      <c r="I336" s="14">
        <v>1</v>
      </c>
      <c r="J336" s="14">
        <v>1</v>
      </c>
      <c r="K336" s="14">
        <v>1</v>
      </c>
      <c r="L336" s="14" t="s">
        <v>48</v>
      </c>
      <c r="M336" s="14" t="s">
        <v>49</v>
      </c>
      <c r="N336" s="14">
        <v>1</v>
      </c>
      <c r="O336" s="18">
        <f t="shared" si="41"/>
        <v>33</v>
      </c>
      <c r="P336" s="18">
        <v>10</v>
      </c>
      <c r="Q336" s="18">
        <f t="shared" si="42"/>
        <v>12.54</v>
      </c>
      <c r="R336" s="18">
        <v>3.8</v>
      </c>
      <c r="S336" s="22">
        <f t="shared" si="40"/>
        <v>33</v>
      </c>
      <c r="T336" s="22">
        <v>10</v>
      </c>
      <c r="U336" s="21" t="s">
        <v>43</v>
      </c>
      <c r="V336" s="21" t="s">
        <v>43</v>
      </c>
      <c r="W336" s="19">
        <v>27.848400000000002</v>
      </c>
      <c r="X336" s="19">
        <v>-115.16056</v>
      </c>
      <c r="Y336" s="18">
        <v>59</v>
      </c>
      <c r="Z336" s="17">
        <f t="shared" si="35"/>
        <v>15</v>
      </c>
      <c r="AA336" s="21" t="s">
        <v>43</v>
      </c>
      <c r="AB336" s="14" t="s">
        <v>46</v>
      </c>
      <c r="AC336" s="21" t="s">
        <v>43</v>
      </c>
      <c r="AD336" s="23">
        <v>17</v>
      </c>
      <c r="AE336" s="23">
        <v>1</v>
      </c>
      <c r="AF336" s="21" t="s">
        <v>43</v>
      </c>
      <c r="AG336" s="14" t="s">
        <v>43</v>
      </c>
      <c r="AI336" s="70">
        <f t="shared" si="36"/>
        <v>13.9505</v>
      </c>
      <c r="AJ336" s="74">
        <f t="shared" si="37"/>
        <v>359.80704047984557</v>
      </c>
      <c r="AK336" s="74">
        <f t="shared" si="38"/>
        <v>0.32549830524759849</v>
      </c>
      <c r="AL336" s="73">
        <f t="shared" si="39"/>
        <v>0.32549830524759849</v>
      </c>
    </row>
    <row r="337" spans="1:38" s="20" customFormat="1">
      <c r="A337" s="14" t="s">
        <v>50</v>
      </c>
      <c r="B337" s="14" t="s">
        <v>40</v>
      </c>
      <c r="C337" s="31">
        <v>38943</v>
      </c>
      <c r="D337" s="15">
        <v>2006</v>
      </c>
      <c r="E337" s="16">
        <v>0.44861111111111113</v>
      </c>
      <c r="F337" s="16">
        <v>0.4916666666666667</v>
      </c>
      <c r="G337" s="16">
        <f t="shared" si="34"/>
        <v>4.3055555555555569E-2</v>
      </c>
      <c r="H337" s="21">
        <v>2</v>
      </c>
      <c r="I337" s="14">
        <v>1</v>
      </c>
      <c r="J337" s="14">
        <v>1</v>
      </c>
      <c r="K337" s="14">
        <v>1</v>
      </c>
      <c r="L337" s="14" t="s">
        <v>48</v>
      </c>
      <c r="M337" s="14" t="s">
        <v>49</v>
      </c>
      <c r="N337" s="14">
        <v>1</v>
      </c>
      <c r="O337" s="18">
        <f t="shared" si="41"/>
        <v>33</v>
      </c>
      <c r="P337" s="18">
        <v>10</v>
      </c>
      <c r="Q337" s="18">
        <f t="shared" si="42"/>
        <v>12.54</v>
      </c>
      <c r="R337" s="18">
        <v>3.8</v>
      </c>
      <c r="S337" s="22">
        <f t="shared" si="40"/>
        <v>33</v>
      </c>
      <c r="T337" s="22">
        <v>10</v>
      </c>
      <c r="U337" s="21" t="s">
        <v>43</v>
      </c>
      <c r="V337" s="21" t="s">
        <v>43</v>
      </c>
      <c r="W337" s="19">
        <v>27.848400000000002</v>
      </c>
      <c r="X337" s="19">
        <v>-115.16056</v>
      </c>
      <c r="Y337" s="18">
        <v>59</v>
      </c>
      <c r="Z337" s="17">
        <f t="shared" si="35"/>
        <v>15</v>
      </c>
      <c r="AA337" s="21" t="s">
        <v>43</v>
      </c>
      <c r="AB337" s="14" t="s">
        <v>46</v>
      </c>
      <c r="AC337" s="21" t="s">
        <v>43</v>
      </c>
      <c r="AD337" s="23">
        <v>17</v>
      </c>
      <c r="AE337" s="23">
        <v>1</v>
      </c>
      <c r="AF337" s="21" t="s">
        <v>43</v>
      </c>
      <c r="AG337" s="14" t="s">
        <v>43</v>
      </c>
      <c r="AI337" s="70">
        <f t="shared" si="36"/>
        <v>13.9505</v>
      </c>
      <c r="AJ337" s="74">
        <f t="shared" si="37"/>
        <v>359.80704047984557</v>
      </c>
      <c r="AK337" s="74">
        <f t="shared" si="38"/>
        <v>0.32549830524759849</v>
      </c>
      <c r="AL337" s="73">
        <f t="shared" si="39"/>
        <v>0.32549830524759849</v>
      </c>
    </row>
    <row r="338" spans="1:38" s="20" customFormat="1">
      <c r="A338" s="14" t="s">
        <v>50</v>
      </c>
      <c r="B338" s="14" t="s">
        <v>40</v>
      </c>
      <c r="C338" s="31">
        <v>38943</v>
      </c>
      <c r="D338" s="15">
        <v>2006</v>
      </c>
      <c r="E338" s="16">
        <v>0.44861111111111113</v>
      </c>
      <c r="F338" s="16">
        <v>0.4916666666666667</v>
      </c>
      <c r="G338" s="16">
        <f t="shared" si="34"/>
        <v>4.3055555555555569E-2</v>
      </c>
      <c r="H338" s="21">
        <v>2</v>
      </c>
      <c r="I338" s="14">
        <v>1</v>
      </c>
      <c r="J338" s="14">
        <v>1</v>
      </c>
      <c r="K338" s="14">
        <v>1</v>
      </c>
      <c r="L338" s="14" t="s">
        <v>48</v>
      </c>
      <c r="M338" s="14" t="s">
        <v>49</v>
      </c>
      <c r="N338" s="14">
        <v>1</v>
      </c>
      <c r="O338" s="18">
        <f t="shared" si="41"/>
        <v>33</v>
      </c>
      <c r="P338" s="18">
        <v>10</v>
      </c>
      <c r="Q338" s="18">
        <f t="shared" si="42"/>
        <v>12.54</v>
      </c>
      <c r="R338" s="18">
        <v>3.8</v>
      </c>
      <c r="S338" s="22">
        <f t="shared" si="40"/>
        <v>33</v>
      </c>
      <c r="T338" s="22">
        <v>10</v>
      </c>
      <c r="U338" s="21" t="s">
        <v>43</v>
      </c>
      <c r="V338" s="21" t="s">
        <v>43</v>
      </c>
      <c r="W338" s="19">
        <v>27.848400000000002</v>
      </c>
      <c r="X338" s="19">
        <v>-115.16056</v>
      </c>
      <c r="Y338" s="18">
        <v>59</v>
      </c>
      <c r="Z338" s="17">
        <f t="shared" si="35"/>
        <v>15</v>
      </c>
      <c r="AA338" s="21" t="s">
        <v>43</v>
      </c>
      <c r="AB338" s="14" t="s">
        <v>46</v>
      </c>
      <c r="AC338" s="21" t="s">
        <v>43</v>
      </c>
      <c r="AD338" s="23">
        <v>17</v>
      </c>
      <c r="AE338" s="23">
        <v>1</v>
      </c>
      <c r="AF338" s="21" t="s">
        <v>43</v>
      </c>
      <c r="AG338" s="14" t="s">
        <v>43</v>
      </c>
      <c r="AI338" s="70">
        <f t="shared" si="36"/>
        <v>13.9505</v>
      </c>
      <c r="AJ338" s="74">
        <f t="shared" si="37"/>
        <v>359.80704047984557</v>
      </c>
      <c r="AK338" s="74">
        <f t="shared" si="38"/>
        <v>0.32549830524759849</v>
      </c>
      <c r="AL338" s="73">
        <f t="shared" si="39"/>
        <v>0.32549830524759849</v>
      </c>
    </row>
    <row r="339" spans="1:38" s="20" customFormat="1">
      <c r="A339" s="14" t="s">
        <v>50</v>
      </c>
      <c r="B339" s="14" t="s">
        <v>40</v>
      </c>
      <c r="C339" s="31">
        <v>38943</v>
      </c>
      <c r="D339" s="15">
        <v>2006</v>
      </c>
      <c r="E339" s="16">
        <v>0.44861111111111113</v>
      </c>
      <c r="F339" s="16">
        <v>0.4916666666666667</v>
      </c>
      <c r="G339" s="16">
        <f t="shared" si="34"/>
        <v>4.3055555555555569E-2</v>
      </c>
      <c r="H339" s="21">
        <v>2</v>
      </c>
      <c r="I339" s="14">
        <v>1</v>
      </c>
      <c r="J339" s="14">
        <v>1</v>
      </c>
      <c r="K339" s="14">
        <v>1</v>
      </c>
      <c r="L339" s="14" t="s">
        <v>48</v>
      </c>
      <c r="M339" s="14" t="s">
        <v>49</v>
      </c>
      <c r="N339" s="14">
        <v>1</v>
      </c>
      <c r="O339" s="18">
        <f t="shared" si="41"/>
        <v>33</v>
      </c>
      <c r="P339" s="18">
        <v>10</v>
      </c>
      <c r="Q339" s="18">
        <f t="shared" si="42"/>
        <v>12.54</v>
      </c>
      <c r="R339" s="18">
        <v>3.8</v>
      </c>
      <c r="S339" s="22">
        <f t="shared" si="40"/>
        <v>33</v>
      </c>
      <c r="T339" s="22">
        <v>10</v>
      </c>
      <c r="U339" s="21" t="s">
        <v>43</v>
      </c>
      <c r="V339" s="21" t="s">
        <v>43</v>
      </c>
      <c r="W339" s="19">
        <v>27.848400000000002</v>
      </c>
      <c r="X339" s="19">
        <v>-115.16056</v>
      </c>
      <c r="Y339" s="18">
        <v>59</v>
      </c>
      <c r="Z339" s="17">
        <f t="shared" si="35"/>
        <v>15</v>
      </c>
      <c r="AA339" s="21" t="s">
        <v>43</v>
      </c>
      <c r="AB339" s="14" t="s">
        <v>46</v>
      </c>
      <c r="AC339" s="21" t="s">
        <v>43</v>
      </c>
      <c r="AD339" s="23">
        <v>17</v>
      </c>
      <c r="AE339" s="23">
        <v>1</v>
      </c>
      <c r="AF339" s="21" t="s">
        <v>43</v>
      </c>
      <c r="AG339" s="14" t="s">
        <v>43</v>
      </c>
      <c r="AI339" s="70">
        <f t="shared" si="36"/>
        <v>13.9505</v>
      </c>
      <c r="AJ339" s="74">
        <f t="shared" si="37"/>
        <v>359.80704047984557</v>
      </c>
      <c r="AK339" s="74">
        <f t="shared" si="38"/>
        <v>0.32549830524759849</v>
      </c>
      <c r="AL339" s="73">
        <f t="shared" si="39"/>
        <v>0.32549830524759849</v>
      </c>
    </row>
    <row r="340" spans="1:38" s="20" customFormat="1">
      <c r="A340" s="14" t="s">
        <v>50</v>
      </c>
      <c r="B340" s="14" t="s">
        <v>40</v>
      </c>
      <c r="C340" s="31">
        <v>38943</v>
      </c>
      <c r="D340" s="15">
        <v>2006</v>
      </c>
      <c r="E340" s="16">
        <v>0.44861111111111113</v>
      </c>
      <c r="F340" s="16">
        <v>0.4916666666666667</v>
      </c>
      <c r="G340" s="16">
        <f t="shared" si="34"/>
        <v>4.3055555555555569E-2</v>
      </c>
      <c r="H340" s="21">
        <v>2</v>
      </c>
      <c r="I340" s="14">
        <v>1</v>
      </c>
      <c r="J340" s="14">
        <v>1</v>
      </c>
      <c r="K340" s="14">
        <v>1</v>
      </c>
      <c r="L340" s="14" t="s">
        <v>48</v>
      </c>
      <c r="M340" s="14" t="s">
        <v>49</v>
      </c>
      <c r="N340" s="14">
        <v>1</v>
      </c>
      <c r="O340" s="18">
        <f t="shared" si="41"/>
        <v>33</v>
      </c>
      <c r="P340" s="18">
        <v>10</v>
      </c>
      <c r="Q340" s="18">
        <f t="shared" si="42"/>
        <v>12.54</v>
      </c>
      <c r="R340" s="18">
        <v>3.8</v>
      </c>
      <c r="S340" s="22">
        <f t="shared" si="40"/>
        <v>33</v>
      </c>
      <c r="T340" s="22">
        <v>10</v>
      </c>
      <c r="U340" s="21" t="s">
        <v>43</v>
      </c>
      <c r="V340" s="21" t="s">
        <v>43</v>
      </c>
      <c r="W340" s="19">
        <v>27.848400000000002</v>
      </c>
      <c r="X340" s="19">
        <v>-115.16056</v>
      </c>
      <c r="Y340" s="18">
        <v>59</v>
      </c>
      <c r="Z340" s="17">
        <f t="shared" si="35"/>
        <v>15</v>
      </c>
      <c r="AA340" s="21" t="s">
        <v>43</v>
      </c>
      <c r="AB340" s="14" t="s">
        <v>46</v>
      </c>
      <c r="AC340" s="21" t="s">
        <v>43</v>
      </c>
      <c r="AD340" s="23">
        <v>17</v>
      </c>
      <c r="AE340" s="23">
        <v>1</v>
      </c>
      <c r="AF340" s="21" t="s">
        <v>43</v>
      </c>
      <c r="AG340" s="14" t="s">
        <v>43</v>
      </c>
      <c r="AI340" s="70">
        <f t="shared" si="36"/>
        <v>13.9505</v>
      </c>
      <c r="AJ340" s="74">
        <f t="shared" si="37"/>
        <v>359.80704047984557</v>
      </c>
      <c r="AK340" s="74">
        <f t="shared" si="38"/>
        <v>0.32549830524759849</v>
      </c>
      <c r="AL340" s="73">
        <f t="shared" si="39"/>
        <v>0.32549830524759849</v>
      </c>
    </row>
    <row r="341" spans="1:38" s="20" customFormat="1">
      <c r="A341" s="14" t="s">
        <v>50</v>
      </c>
      <c r="B341" s="14" t="s">
        <v>40</v>
      </c>
      <c r="C341" s="31">
        <v>38943</v>
      </c>
      <c r="D341" s="15">
        <v>2006</v>
      </c>
      <c r="E341" s="16">
        <v>0.44861111111111113</v>
      </c>
      <c r="F341" s="16">
        <v>0.4916666666666667</v>
      </c>
      <c r="G341" s="16">
        <f t="shared" si="34"/>
        <v>4.3055555555555569E-2</v>
      </c>
      <c r="H341" s="21">
        <v>2</v>
      </c>
      <c r="I341" s="14">
        <v>1</v>
      </c>
      <c r="J341" s="14">
        <v>1</v>
      </c>
      <c r="K341" s="14">
        <v>1</v>
      </c>
      <c r="L341" s="14" t="s">
        <v>48</v>
      </c>
      <c r="M341" s="14" t="s">
        <v>49</v>
      </c>
      <c r="N341" s="14">
        <v>1</v>
      </c>
      <c r="O341" s="18">
        <f t="shared" si="41"/>
        <v>33</v>
      </c>
      <c r="P341" s="18">
        <v>10</v>
      </c>
      <c r="Q341" s="18">
        <f t="shared" si="42"/>
        <v>12.54</v>
      </c>
      <c r="R341" s="18">
        <v>3.8</v>
      </c>
      <c r="S341" s="22">
        <f t="shared" si="40"/>
        <v>33</v>
      </c>
      <c r="T341" s="22">
        <v>10</v>
      </c>
      <c r="U341" s="21" t="s">
        <v>43</v>
      </c>
      <c r="V341" s="21" t="s">
        <v>43</v>
      </c>
      <c r="W341" s="19">
        <v>27.848400000000002</v>
      </c>
      <c r="X341" s="19">
        <v>-115.16056</v>
      </c>
      <c r="Y341" s="18">
        <v>59</v>
      </c>
      <c r="Z341" s="17">
        <f t="shared" si="35"/>
        <v>15</v>
      </c>
      <c r="AA341" s="21" t="s">
        <v>43</v>
      </c>
      <c r="AB341" s="14" t="s">
        <v>46</v>
      </c>
      <c r="AC341" s="21" t="s">
        <v>43</v>
      </c>
      <c r="AD341" s="23">
        <v>17</v>
      </c>
      <c r="AE341" s="23">
        <v>1</v>
      </c>
      <c r="AF341" s="21" t="s">
        <v>43</v>
      </c>
      <c r="AG341" s="14" t="s">
        <v>43</v>
      </c>
      <c r="AI341" s="70">
        <f t="shared" si="36"/>
        <v>13.9505</v>
      </c>
      <c r="AJ341" s="74">
        <f t="shared" si="37"/>
        <v>359.80704047984557</v>
      </c>
      <c r="AK341" s="74">
        <f t="shared" si="38"/>
        <v>0.32549830524759849</v>
      </c>
      <c r="AL341" s="73">
        <f t="shared" si="39"/>
        <v>0.32549830524759849</v>
      </c>
    </row>
    <row r="342" spans="1:38" s="20" customFormat="1">
      <c r="A342" s="14" t="s">
        <v>50</v>
      </c>
      <c r="B342" s="14" t="s">
        <v>40</v>
      </c>
      <c r="C342" s="31">
        <v>38943</v>
      </c>
      <c r="D342" s="15">
        <v>2006</v>
      </c>
      <c r="E342" s="16">
        <v>0.44861111111111113</v>
      </c>
      <c r="F342" s="16">
        <v>0.4916666666666667</v>
      </c>
      <c r="G342" s="16">
        <f t="shared" si="34"/>
        <v>4.3055555555555569E-2</v>
      </c>
      <c r="H342" s="21">
        <v>2</v>
      </c>
      <c r="I342" s="14">
        <v>1</v>
      </c>
      <c r="J342" s="14">
        <v>1</v>
      </c>
      <c r="K342" s="14">
        <v>1</v>
      </c>
      <c r="L342" s="14" t="s">
        <v>48</v>
      </c>
      <c r="M342" s="14" t="s">
        <v>49</v>
      </c>
      <c r="N342" s="14">
        <v>1</v>
      </c>
      <c r="O342" s="18">
        <f t="shared" si="41"/>
        <v>33</v>
      </c>
      <c r="P342" s="18">
        <v>10</v>
      </c>
      <c r="Q342" s="18">
        <f t="shared" si="42"/>
        <v>12.54</v>
      </c>
      <c r="R342" s="18">
        <v>3.8</v>
      </c>
      <c r="S342" s="22">
        <f t="shared" si="40"/>
        <v>33</v>
      </c>
      <c r="T342" s="22">
        <v>10</v>
      </c>
      <c r="U342" s="21" t="s">
        <v>43</v>
      </c>
      <c r="V342" s="21" t="s">
        <v>43</v>
      </c>
      <c r="W342" s="19">
        <v>27.848400000000002</v>
      </c>
      <c r="X342" s="19">
        <v>-115.16056</v>
      </c>
      <c r="Y342" s="18">
        <v>59</v>
      </c>
      <c r="Z342" s="17">
        <f t="shared" si="35"/>
        <v>15</v>
      </c>
      <c r="AA342" s="21" t="s">
        <v>43</v>
      </c>
      <c r="AB342" s="14" t="s">
        <v>46</v>
      </c>
      <c r="AC342" s="21" t="s">
        <v>43</v>
      </c>
      <c r="AD342" s="23">
        <v>17</v>
      </c>
      <c r="AE342" s="23">
        <v>1</v>
      </c>
      <c r="AF342" s="21" t="s">
        <v>43</v>
      </c>
      <c r="AG342" s="14" t="s">
        <v>43</v>
      </c>
      <c r="AI342" s="70">
        <f t="shared" si="36"/>
        <v>13.9505</v>
      </c>
      <c r="AJ342" s="74">
        <f t="shared" si="37"/>
        <v>359.80704047984557</v>
      </c>
      <c r="AK342" s="74">
        <f t="shared" si="38"/>
        <v>0.32549830524759849</v>
      </c>
      <c r="AL342" s="73">
        <f t="shared" si="39"/>
        <v>0.32549830524759849</v>
      </c>
    </row>
    <row r="343" spans="1:38" s="20" customFormat="1">
      <c r="A343" s="14" t="s">
        <v>50</v>
      </c>
      <c r="B343" s="14" t="s">
        <v>40</v>
      </c>
      <c r="C343" s="31">
        <v>38943</v>
      </c>
      <c r="D343" s="15">
        <v>2006</v>
      </c>
      <c r="E343" s="16">
        <v>0.44861111111111113</v>
      </c>
      <c r="F343" s="16">
        <v>0.4916666666666667</v>
      </c>
      <c r="G343" s="16">
        <f t="shared" si="34"/>
        <v>4.3055555555555569E-2</v>
      </c>
      <c r="H343" s="21">
        <v>2</v>
      </c>
      <c r="I343" s="14">
        <v>1</v>
      </c>
      <c r="J343" s="14">
        <v>1</v>
      </c>
      <c r="K343" s="14">
        <v>1</v>
      </c>
      <c r="L343" s="14" t="s">
        <v>48</v>
      </c>
      <c r="M343" s="14" t="s">
        <v>49</v>
      </c>
      <c r="N343" s="14">
        <v>1</v>
      </c>
      <c r="O343" s="18">
        <f t="shared" si="41"/>
        <v>33</v>
      </c>
      <c r="P343" s="18">
        <v>10</v>
      </c>
      <c r="Q343" s="18">
        <f t="shared" si="42"/>
        <v>12.54</v>
      </c>
      <c r="R343" s="18">
        <v>3.8</v>
      </c>
      <c r="S343" s="22">
        <f t="shared" si="40"/>
        <v>33</v>
      </c>
      <c r="T343" s="22">
        <v>10</v>
      </c>
      <c r="U343" s="21" t="s">
        <v>43</v>
      </c>
      <c r="V343" s="21" t="s">
        <v>43</v>
      </c>
      <c r="W343" s="19">
        <v>27.848400000000002</v>
      </c>
      <c r="X343" s="19">
        <v>-115.16056</v>
      </c>
      <c r="Y343" s="18">
        <v>59</v>
      </c>
      <c r="Z343" s="17">
        <f t="shared" si="35"/>
        <v>15</v>
      </c>
      <c r="AA343" s="21" t="s">
        <v>43</v>
      </c>
      <c r="AB343" s="14" t="s">
        <v>46</v>
      </c>
      <c r="AC343" s="21" t="s">
        <v>43</v>
      </c>
      <c r="AD343" s="23">
        <v>18</v>
      </c>
      <c r="AE343" s="23">
        <v>1</v>
      </c>
      <c r="AF343" s="21" t="s">
        <v>43</v>
      </c>
      <c r="AG343" s="14" t="s">
        <v>43</v>
      </c>
      <c r="AI343" s="70">
        <f t="shared" si="36"/>
        <v>14.698500000000001</v>
      </c>
      <c r="AJ343" s="74">
        <f t="shared" si="37"/>
        <v>428.83019204754055</v>
      </c>
      <c r="AK343" s="74">
        <f t="shared" si="38"/>
        <v>0.50495849932360548</v>
      </c>
      <c r="AL343" s="73">
        <f t="shared" si="39"/>
        <v>0.50495849932360548</v>
      </c>
    </row>
    <row r="344" spans="1:38" s="20" customFormat="1">
      <c r="A344" s="14" t="s">
        <v>50</v>
      </c>
      <c r="B344" s="14" t="s">
        <v>40</v>
      </c>
      <c r="C344" s="31">
        <v>38943</v>
      </c>
      <c r="D344" s="15">
        <v>2006</v>
      </c>
      <c r="E344" s="16">
        <v>0.44861111111111113</v>
      </c>
      <c r="F344" s="16">
        <v>0.4916666666666667</v>
      </c>
      <c r="G344" s="16">
        <f t="shared" si="34"/>
        <v>4.3055555555555569E-2</v>
      </c>
      <c r="H344" s="21">
        <v>2</v>
      </c>
      <c r="I344" s="14">
        <v>1</v>
      </c>
      <c r="J344" s="14">
        <v>1</v>
      </c>
      <c r="K344" s="14">
        <v>1</v>
      </c>
      <c r="L344" s="14" t="s">
        <v>48</v>
      </c>
      <c r="M344" s="14" t="s">
        <v>49</v>
      </c>
      <c r="N344" s="14">
        <v>1</v>
      </c>
      <c r="O344" s="18">
        <f t="shared" si="41"/>
        <v>33</v>
      </c>
      <c r="P344" s="18">
        <v>10</v>
      </c>
      <c r="Q344" s="18">
        <f t="shared" si="42"/>
        <v>12.54</v>
      </c>
      <c r="R344" s="18">
        <v>3.8</v>
      </c>
      <c r="S344" s="22">
        <f t="shared" si="40"/>
        <v>33</v>
      </c>
      <c r="T344" s="22">
        <v>10</v>
      </c>
      <c r="U344" s="21" t="s">
        <v>43</v>
      </c>
      <c r="V344" s="21" t="s">
        <v>43</v>
      </c>
      <c r="W344" s="19">
        <v>27.848400000000002</v>
      </c>
      <c r="X344" s="19">
        <v>-115.16056</v>
      </c>
      <c r="Y344" s="18">
        <v>59</v>
      </c>
      <c r="Z344" s="17">
        <f t="shared" si="35"/>
        <v>15</v>
      </c>
      <c r="AA344" s="21" t="s">
        <v>43</v>
      </c>
      <c r="AB344" s="14" t="s">
        <v>46</v>
      </c>
      <c r="AC344" s="21" t="s">
        <v>43</v>
      </c>
      <c r="AD344" s="23">
        <v>18</v>
      </c>
      <c r="AE344" s="23">
        <v>1</v>
      </c>
      <c r="AF344" s="21" t="s">
        <v>43</v>
      </c>
      <c r="AG344" s="14" t="s">
        <v>43</v>
      </c>
      <c r="AI344" s="70">
        <f t="shared" si="36"/>
        <v>14.698500000000001</v>
      </c>
      <c r="AJ344" s="74">
        <f t="shared" si="37"/>
        <v>428.83019204754055</v>
      </c>
      <c r="AK344" s="74">
        <f t="shared" si="38"/>
        <v>0.50495849932360548</v>
      </c>
      <c r="AL344" s="73">
        <f t="shared" si="39"/>
        <v>0.50495849932360548</v>
      </c>
    </row>
    <row r="345" spans="1:38" s="20" customFormat="1">
      <c r="A345" s="14" t="s">
        <v>50</v>
      </c>
      <c r="B345" s="14" t="s">
        <v>40</v>
      </c>
      <c r="C345" s="31">
        <v>38943</v>
      </c>
      <c r="D345" s="15">
        <v>2006</v>
      </c>
      <c r="E345" s="16">
        <v>0.44861111111111113</v>
      </c>
      <c r="F345" s="16">
        <v>0.4916666666666667</v>
      </c>
      <c r="G345" s="16">
        <f t="shared" si="34"/>
        <v>4.3055555555555569E-2</v>
      </c>
      <c r="H345" s="21">
        <v>2</v>
      </c>
      <c r="I345" s="14">
        <v>1</v>
      </c>
      <c r="J345" s="14">
        <v>1</v>
      </c>
      <c r="K345" s="14">
        <v>1</v>
      </c>
      <c r="L345" s="14" t="s">
        <v>48</v>
      </c>
      <c r="M345" s="14" t="s">
        <v>49</v>
      </c>
      <c r="N345" s="14">
        <v>1</v>
      </c>
      <c r="O345" s="18">
        <f t="shared" si="41"/>
        <v>33</v>
      </c>
      <c r="P345" s="18">
        <v>10</v>
      </c>
      <c r="Q345" s="18">
        <f t="shared" si="42"/>
        <v>12.54</v>
      </c>
      <c r="R345" s="18">
        <v>3.8</v>
      </c>
      <c r="S345" s="22">
        <f t="shared" si="40"/>
        <v>33</v>
      </c>
      <c r="T345" s="22">
        <v>10</v>
      </c>
      <c r="U345" s="21" t="s">
        <v>43</v>
      </c>
      <c r="V345" s="21" t="s">
        <v>43</v>
      </c>
      <c r="W345" s="19">
        <v>27.848400000000002</v>
      </c>
      <c r="X345" s="19">
        <v>-115.16056</v>
      </c>
      <c r="Y345" s="18">
        <v>59</v>
      </c>
      <c r="Z345" s="17">
        <f t="shared" si="35"/>
        <v>15</v>
      </c>
      <c r="AA345" s="21" t="s">
        <v>43</v>
      </c>
      <c r="AB345" s="14" t="s">
        <v>46</v>
      </c>
      <c r="AC345" s="21" t="s">
        <v>43</v>
      </c>
      <c r="AD345" s="23">
        <v>18</v>
      </c>
      <c r="AE345" s="23">
        <v>1</v>
      </c>
      <c r="AF345" s="21" t="s">
        <v>43</v>
      </c>
      <c r="AG345" s="14" t="s">
        <v>43</v>
      </c>
      <c r="AI345" s="70">
        <f t="shared" si="36"/>
        <v>14.698500000000001</v>
      </c>
      <c r="AJ345" s="74">
        <f t="shared" si="37"/>
        <v>428.83019204754055</v>
      </c>
      <c r="AK345" s="74">
        <f t="shared" si="38"/>
        <v>0.50495849932360548</v>
      </c>
      <c r="AL345" s="73">
        <f t="shared" si="39"/>
        <v>0.50495849932360548</v>
      </c>
    </row>
    <row r="346" spans="1:38" s="20" customFormat="1">
      <c r="A346" s="14" t="s">
        <v>50</v>
      </c>
      <c r="B346" s="14" t="s">
        <v>40</v>
      </c>
      <c r="C346" s="31">
        <v>38943</v>
      </c>
      <c r="D346" s="15">
        <v>2006</v>
      </c>
      <c r="E346" s="16">
        <v>0.44861111111111113</v>
      </c>
      <c r="F346" s="16">
        <v>0.4916666666666667</v>
      </c>
      <c r="G346" s="16">
        <f t="shared" si="34"/>
        <v>4.3055555555555569E-2</v>
      </c>
      <c r="H346" s="21">
        <v>2</v>
      </c>
      <c r="I346" s="14">
        <v>1</v>
      </c>
      <c r="J346" s="14">
        <v>1</v>
      </c>
      <c r="K346" s="14">
        <v>1</v>
      </c>
      <c r="L346" s="14" t="s">
        <v>48</v>
      </c>
      <c r="M346" s="14" t="s">
        <v>49</v>
      </c>
      <c r="N346" s="14">
        <v>1</v>
      </c>
      <c r="O346" s="18">
        <f t="shared" si="41"/>
        <v>33</v>
      </c>
      <c r="P346" s="18">
        <v>10</v>
      </c>
      <c r="Q346" s="18">
        <f t="shared" si="42"/>
        <v>12.54</v>
      </c>
      <c r="R346" s="18">
        <v>3.8</v>
      </c>
      <c r="S346" s="22">
        <f t="shared" si="40"/>
        <v>33</v>
      </c>
      <c r="T346" s="22">
        <v>10</v>
      </c>
      <c r="U346" s="21" t="s">
        <v>43</v>
      </c>
      <c r="V346" s="21" t="s">
        <v>43</v>
      </c>
      <c r="W346" s="19">
        <v>27.848400000000002</v>
      </c>
      <c r="X346" s="19">
        <v>-115.16056</v>
      </c>
      <c r="Y346" s="18">
        <v>59</v>
      </c>
      <c r="Z346" s="17">
        <f t="shared" si="35"/>
        <v>15</v>
      </c>
      <c r="AA346" s="21" t="s">
        <v>43</v>
      </c>
      <c r="AB346" s="14" t="s">
        <v>46</v>
      </c>
      <c r="AC346" s="21" t="s">
        <v>43</v>
      </c>
      <c r="AD346" s="23">
        <v>18</v>
      </c>
      <c r="AE346" s="23">
        <v>1</v>
      </c>
      <c r="AF346" s="21" t="s">
        <v>43</v>
      </c>
      <c r="AG346" s="14" t="s">
        <v>43</v>
      </c>
      <c r="AI346" s="70">
        <f t="shared" si="36"/>
        <v>14.698500000000001</v>
      </c>
      <c r="AJ346" s="74">
        <f t="shared" si="37"/>
        <v>428.83019204754055</v>
      </c>
      <c r="AK346" s="74">
        <f t="shared" si="38"/>
        <v>0.50495849932360548</v>
      </c>
      <c r="AL346" s="73">
        <f t="shared" si="39"/>
        <v>0.50495849932360548</v>
      </c>
    </row>
    <row r="347" spans="1:38" s="20" customFormat="1">
      <c r="A347" s="14" t="s">
        <v>50</v>
      </c>
      <c r="B347" s="14" t="s">
        <v>40</v>
      </c>
      <c r="C347" s="31">
        <v>38943</v>
      </c>
      <c r="D347" s="15">
        <v>2006</v>
      </c>
      <c r="E347" s="16">
        <v>0.44861111111111113</v>
      </c>
      <c r="F347" s="16">
        <v>0.4916666666666667</v>
      </c>
      <c r="G347" s="16">
        <f t="shared" si="34"/>
        <v>4.3055555555555569E-2</v>
      </c>
      <c r="H347" s="21">
        <v>2</v>
      </c>
      <c r="I347" s="14">
        <v>1</v>
      </c>
      <c r="J347" s="14">
        <v>1</v>
      </c>
      <c r="K347" s="14">
        <v>1</v>
      </c>
      <c r="L347" s="14" t="s">
        <v>48</v>
      </c>
      <c r="M347" s="14" t="s">
        <v>49</v>
      </c>
      <c r="N347" s="14">
        <v>1</v>
      </c>
      <c r="O347" s="18">
        <f t="shared" si="41"/>
        <v>33</v>
      </c>
      <c r="P347" s="18">
        <v>10</v>
      </c>
      <c r="Q347" s="18">
        <f t="shared" si="42"/>
        <v>12.54</v>
      </c>
      <c r="R347" s="18">
        <v>3.8</v>
      </c>
      <c r="S347" s="22">
        <f t="shared" si="40"/>
        <v>33</v>
      </c>
      <c r="T347" s="22">
        <v>10</v>
      </c>
      <c r="U347" s="21" t="s">
        <v>43</v>
      </c>
      <c r="V347" s="21" t="s">
        <v>43</v>
      </c>
      <c r="W347" s="19">
        <v>27.848400000000002</v>
      </c>
      <c r="X347" s="19">
        <v>-115.16056</v>
      </c>
      <c r="Y347" s="18">
        <v>59</v>
      </c>
      <c r="Z347" s="17">
        <f t="shared" si="35"/>
        <v>15</v>
      </c>
      <c r="AA347" s="21" t="s">
        <v>43</v>
      </c>
      <c r="AB347" s="14" t="s">
        <v>46</v>
      </c>
      <c r="AC347" s="21" t="s">
        <v>43</v>
      </c>
      <c r="AD347" s="23">
        <v>18</v>
      </c>
      <c r="AE347" s="23">
        <v>1</v>
      </c>
      <c r="AF347" s="21" t="s">
        <v>43</v>
      </c>
      <c r="AG347" s="14" t="s">
        <v>43</v>
      </c>
      <c r="AI347" s="70">
        <f t="shared" si="36"/>
        <v>14.698500000000001</v>
      </c>
      <c r="AJ347" s="74">
        <f t="shared" si="37"/>
        <v>428.83019204754055</v>
      </c>
      <c r="AK347" s="74">
        <f t="shared" si="38"/>
        <v>0.50495849932360548</v>
      </c>
      <c r="AL347" s="73">
        <f t="shared" si="39"/>
        <v>0.50495849932360548</v>
      </c>
    </row>
    <row r="348" spans="1:38" s="20" customFormat="1">
      <c r="A348" s="14" t="s">
        <v>50</v>
      </c>
      <c r="B348" s="14" t="s">
        <v>40</v>
      </c>
      <c r="C348" s="31">
        <v>38943</v>
      </c>
      <c r="D348" s="15">
        <v>2006</v>
      </c>
      <c r="E348" s="16">
        <v>0.44861111111111113</v>
      </c>
      <c r="F348" s="16">
        <v>0.4916666666666667</v>
      </c>
      <c r="G348" s="16">
        <f t="shared" si="34"/>
        <v>4.3055555555555569E-2</v>
      </c>
      <c r="H348" s="21">
        <v>2</v>
      </c>
      <c r="I348" s="14">
        <v>1</v>
      </c>
      <c r="J348" s="14">
        <v>1</v>
      </c>
      <c r="K348" s="14">
        <v>1</v>
      </c>
      <c r="L348" s="14" t="s">
        <v>48</v>
      </c>
      <c r="M348" s="14" t="s">
        <v>49</v>
      </c>
      <c r="N348" s="14">
        <v>1</v>
      </c>
      <c r="O348" s="18">
        <f t="shared" si="41"/>
        <v>33</v>
      </c>
      <c r="P348" s="18">
        <v>10</v>
      </c>
      <c r="Q348" s="18">
        <f t="shared" si="42"/>
        <v>12.54</v>
      </c>
      <c r="R348" s="18">
        <v>3.8</v>
      </c>
      <c r="S348" s="22">
        <f t="shared" si="40"/>
        <v>33</v>
      </c>
      <c r="T348" s="22">
        <v>10</v>
      </c>
      <c r="U348" s="21" t="s">
        <v>43</v>
      </c>
      <c r="V348" s="21" t="s">
        <v>43</v>
      </c>
      <c r="W348" s="19">
        <v>27.848400000000002</v>
      </c>
      <c r="X348" s="19">
        <v>-115.16056</v>
      </c>
      <c r="Y348" s="18">
        <v>59</v>
      </c>
      <c r="Z348" s="17">
        <f t="shared" si="35"/>
        <v>15</v>
      </c>
      <c r="AA348" s="21" t="s">
        <v>43</v>
      </c>
      <c r="AB348" s="14" t="s">
        <v>46</v>
      </c>
      <c r="AC348" s="21" t="s">
        <v>43</v>
      </c>
      <c r="AD348" s="23">
        <v>18</v>
      </c>
      <c r="AE348" s="23">
        <v>1</v>
      </c>
      <c r="AF348" s="21" t="s">
        <v>43</v>
      </c>
      <c r="AG348" s="14" t="s">
        <v>43</v>
      </c>
      <c r="AI348" s="70">
        <f t="shared" si="36"/>
        <v>14.698500000000001</v>
      </c>
      <c r="AJ348" s="74">
        <f t="shared" si="37"/>
        <v>428.83019204754055</v>
      </c>
      <c r="AK348" s="74">
        <f t="shared" si="38"/>
        <v>0.50495849932360548</v>
      </c>
      <c r="AL348" s="73">
        <f t="shared" si="39"/>
        <v>0.50495849932360548</v>
      </c>
    </row>
    <row r="349" spans="1:38" s="20" customFormat="1">
      <c r="A349" s="14" t="s">
        <v>50</v>
      </c>
      <c r="B349" s="14" t="s">
        <v>40</v>
      </c>
      <c r="C349" s="31">
        <v>38943</v>
      </c>
      <c r="D349" s="15">
        <v>2006</v>
      </c>
      <c r="E349" s="16">
        <v>0.44861111111111113</v>
      </c>
      <c r="F349" s="16">
        <v>0.4916666666666667</v>
      </c>
      <c r="G349" s="16">
        <f t="shared" si="34"/>
        <v>4.3055555555555569E-2</v>
      </c>
      <c r="H349" s="21">
        <v>2</v>
      </c>
      <c r="I349" s="14">
        <v>1</v>
      </c>
      <c r="J349" s="14">
        <v>1</v>
      </c>
      <c r="K349" s="14">
        <v>1</v>
      </c>
      <c r="L349" s="14" t="s">
        <v>48</v>
      </c>
      <c r="M349" s="14" t="s">
        <v>49</v>
      </c>
      <c r="N349" s="14">
        <v>1</v>
      </c>
      <c r="O349" s="18">
        <f t="shared" si="41"/>
        <v>33</v>
      </c>
      <c r="P349" s="18">
        <v>10</v>
      </c>
      <c r="Q349" s="18">
        <f t="shared" si="42"/>
        <v>12.54</v>
      </c>
      <c r="R349" s="18">
        <v>3.8</v>
      </c>
      <c r="S349" s="22">
        <f t="shared" si="40"/>
        <v>33</v>
      </c>
      <c r="T349" s="22">
        <v>10</v>
      </c>
      <c r="U349" s="21" t="s">
        <v>43</v>
      </c>
      <c r="V349" s="21" t="s">
        <v>43</v>
      </c>
      <c r="W349" s="19">
        <v>27.848400000000002</v>
      </c>
      <c r="X349" s="19">
        <v>-115.16056</v>
      </c>
      <c r="Y349" s="18">
        <v>59</v>
      </c>
      <c r="Z349" s="17">
        <f t="shared" si="35"/>
        <v>15</v>
      </c>
      <c r="AA349" s="21" t="s">
        <v>43</v>
      </c>
      <c r="AB349" s="14" t="s">
        <v>46</v>
      </c>
      <c r="AC349" s="21" t="s">
        <v>43</v>
      </c>
      <c r="AD349" s="23">
        <v>19</v>
      </c>
      <c r="AE349" s="23">
        <v>1</v>
      </c>
      <c r="AF349" s="21" t="s">
        <v>43</v>
      </c>
      <c r="AG349" s="14" t="s">
        <v>43</v>
      </c>
      <c r="AI349" s="70">
        <f t="shared" si="36"/>
        <v>15.4465</v>
      </c>
      <c r="AJ349" s="74">
        <f t="shared" si="37"/>
        <v>506.66058069508574</v>
      </c>
      <c r="AK349" s="74">
        <f t="shared" si="38"/>
        <v>0.70731750980722297</v>
      </c>
      <c r="AL349" s="73">
        <f t="shared" si="39"/>
        <v>0.70731750980722297</v>
      </c>
    </row>
    <row r="350" spans="1:38" s="20" customFormat="1">
      <c r="A350" s="14" t="s">
        <v>50</v>
      </c>
      <c r="B350" s="14" t="s">
        <v>40</v>
      </c>
      <c r="C350" s="31">
        <v>38943</v>
      </c>
      <c r="D350" s="15">
        <v>2006</v>
      </c>
      <c r="E350" s="16">
        <v>0.44861111111111113</v>
      </c>
      <c r="F350" s="16">
        <v>0.4916666666666667</v>
      </c>
      <c r="G350" s="16">
        <f t="shared" si="34"/>
        <v>4.3055555555555569E-2</v>
      </c>
      <c r="H350" s="21">
        <v>2</v>
      </c>
      <c r="I350" s="14">
        <v>1</v>
      </c>
      <c r="J350" s="14">
        <v>1</v>
      </c>
      <c r="K350" s="14">
        <v>1</v>
      </c>
      <c r="L350" s="14" t="s">
        <v>48</v>
      </c>
      <c r="M350" s="14" t="s">
        <v>49</v>
      </c>
      <c r="N350" s="14">
        <v>1</v>
      </c>
      <c r="O350" s="18">
        <f t="shared" si="41"/>
        <v>33</v>
      </c>
      <c r="P350" s="18">
        <v>10</v>
      </c>
      <c r="Q350" s="18">
        <f t="shared" si="42"/>
        <v>12.54</v>
      </c>
      <c r="R350" s="18">
        <v>3.8</v>
      </c>
      <c r="S350" s="22">
        <f t="shared" si="40"/>
        <v>33</v>
      </c>
      <c r="T350" s="22">
        <v>10</v>
      </c>
      <c r="U350" s="21" t="s">
        <v>43</v>
      </c>
      <c r="V350" s="21" t="s">
        <v>43</v>
      </c>
      <c r="W350" s="19">
        <v>27.848400000000002</v>
      </c>
      <c r="X350" s="19">
        <v>-115.16056</v>
      </c>
      <c r="Y350" s="18">
        <v>59</v>
      </c>
      <c r="Z350" s="17">
        <f t="shared" si="35"/>
        <v>15</v>
      </c>
      <c r="AA350" s="21" t="s">
        <v>43</v>
      </c>
      <c r="AB350" s="14" t="s">
        <v>46</v>
      </c>
      <c r="AC350" s="21" t="s">
        <v>43</v>
      </c>
      <c r="AD350" s="23">
        <v>19</v>
      </c>
      <c r="AE350" s="23">
        <v>1</v>
      </c>
      <c r="AF350" s="21" t="s">
        <v>43</v>
      </c>
      <c r="AG350" s="14" t="s">
        <v>43</v>
      </c>
      <c r="AI350" s="70">
        <f t="shared" si="36"/>
        <v>15.4465</v>
      </c>
      <c r="AJ350" s="74">
        <f t="shared" si="37"/>
        <v>506.66058069508574</v>
      </c>
      <c r="AK350" s="74">
        <f t="shared" si="38"/>
        <v>0.70731750980722297</v>
      </c>
      <c r="AL350" s="73">
        <f t="shared" si="39"/>
        <v>0.70731750980722297</v>
      </c>
    </row>
    <row r="351" spans="1:38" s="20" customFormat="1">
      <c r="A351" s="14" t="s">
        <v>50</v>
      </c>
      <c r="B351" s="14" t="s">
        <v>40</v>
      </c>
      <c r="C351" s="31">
        <v>38943</v>
      </c>
      <c r="D351" s="15">
        <v>2006</v>
      </c>
      <c r="E351" s="16">
        <v>0.44861111111111113</v>
      </c>
      <c r="F351" s="16">
        <v>0.4916666666666667</v>
      </c>
      <c r="G351" s="16">
        <f t="shared" si="34"/>
        <v>4.3055555555555569E-2</v>
      </c>
      <c r="H351" s="21">
        <v>2</v>
      </c>
      <c r="I351" s="14">
        <v>1</v>
      </c>
      <c r="J351" s="14">
        <v>1</v>
      </c>
      <c r="K351" s="14">
        <v>1</v>
      </c>
      <c r="L351" s="14" t="s">
        <v>48</v>
      </c>
      <c r="M351" s="14" t="s">
        <v>49</v>
      </c>
      <c r="N351" s="14">
        <v>1</v>
      </c>
      <c r="O351" s="18">
        <f t="shared" si="41"/>
        <v>33</v>
      </c>
      <c r="P351" s="18">
        <v>10</v>
      </c>
      <c r="Q351" s="18">
        <f t="shared" si="42"/>
        <v>12.54</v>
      </c>
      <c r="R351" s="18">
        <v>3.8</v>
      </c>
      <c r="S351" s="22">
        <f t="shared" si="40"/>
        <v>33</v>
      </c>
      <c r="T351" s="22">
        <v>10</v>
      </c>
      <c r="U351" s="21" t="s">
        <v>43</v>
      </c>
      <c r="V351" s="21" t="s">
        <v>43</v>
      </c>
      <c r="W351" s="19">
        <v>27.848400000000002</v>
      </c>
      <c r="X351" s="19">
        <v>-115.16056</v>
      </c>
      <c r="Y351" s="18">
        <v>59</v>
      </c>
      <c r="Z351" s="17">
        <f t="shared" si="35"/>
        <v>15</v>
      </c>
      <c r="AA351" s="21" t="s">
        <v>43</v>
      </c>
      <c r="AB351" s="14" t="s">
        <v>46</v>
      </c>
      <c r="AC351" s="21" t="s">
        <v>43</v>
      </c>
      <c r="AD351" s="23">
        <v>19</v>
      </c>
      <c r="AE351" s="23">
        <v>1</v>
      </c>
      <c r="AF351" s="21" t="s">
        <v>43</v>
      </c>
      <c r="AG351" s="14" t="s">
        <v>43</v>
      </c>
      <c r="AI351" s="70">
        <f t="shared" si="36"/>
        <v>15.4465</v>
      </c>
      <c r="AJ351" s="74">
        <f t="shared" si="37"/>
        <v>506.66058069508574</v>
      </c>
      <c r="AK351" s="74">
        <f t="shared" si="38"/>
        <v>0.70731750980722297</v>
      </c>
      <c r="AL351" s="73">
        <f t="shared" si="39"/>
        <v>0.70731750980722297</v>
      </c>
    </row>
    <row r="352" spans="1:38" s="20" customFormat="1">
      <c r="A352" s="14" t="s">
        <v>50</v>
      </c>
      <c r="B352" s="14" t="s">
        <v>40</v>
      </c>
      <c r="C352" s="31">
        <v>38943</v>
      </c>
      <c r="D352" s="15">
        <v>2006</v>
      </c>
      <c r="E352" s="16">
        <v>0.44861111111111113</v>
      </c>
      <c r="F352" s="16">
        <v>0.4916666666666667</v>
      </c>
      <c r="G352" s="16">
        <f t="shared" si="34"/>
        <v>4.3055555555555569E-2</v>
      </c>
      <c r="H352" s="21">
        <v>2</v>
      </c>
      <c r="I352" s="14">
        <v>1</v>
      </c>
      <c r="J352" s="14">
        <v>1</v>
      </c>
      <c r="K352" s="14">
        <v>1</v>
      </c>
      <c r="L352" s="14" t="s">
        <v>48</v>
      </c>
      <c r="M352" s="14" t="s">
        <v>49</v>
      </c>
      <c r="N352" s="14">
        <v>1</v>
      </c>
      <c r="O352" s="18">
        <f t="shared" si="41"/>
        <v>33</v>
      </c>
      <c r="P352" s="18">
        <v>10</v>
      </c>
      <c r="Q352" s="18">
        <f t="shared" si="42"/>
        <v>12.54</v>
      </c>
      <c r="R352" s="18">
        <v>3.8</v>
      </c>
      <c r="S352" s="22">
        <f t="shared" si="40"/>
        <v>33</v>
      </c>
      <c r="T352" s="22">
        <v>10</v>
      </c>
      <c r="U352" s="21" t="s">
        <v>43</v>
      </c>
      <c r="V352" s="21" t="s">
        <v>43</v>
      </c>
      <c r="W352" s="19">
        <v>27.848400000000002</v>
      </c>
      <c r="X352" s="19">
        <v>-115.16056</v>
      </c>
      <c r="Y352" s="18">
        <v>59</v>
      </c>
      <c r="Z352" s="17">
        <f t="shared" si="35"/>
        <v>15</v>
      </c>
      <c r="AA352" s="21" t="s">
        <v>43</v>
      </c>
      <c r="AB352" s="14" t="s">
        <v>46</v>
      </c>
      <c r="AC352" s="21" t="s">
        <v>43</v>
      </c>
      <c r="AD352" s="23">
        <v>19</v>
      </c>
      <c r="AE352" s="23">
        <v>1</v>
      </c>
      <c r="AF352" s="21" t="s">
        <v>43</v>
      </c>
      <c r="AG352" s="14" t="s">
        <v>43</v>
      </c>
      <c r="AI352" s="70">
        <f t="shared" si="36"/>
        <v>15.4465</v>
      </c>
      <c r="AJ352" s="74">
        <f t="shared" si="37"/>
        <v>506.66058069508574</v>
      </c>
      <c r="AK352" s="74">
        <f t="shared" si="38"/>
        <v>0.70731750980722297</v>
      </c>
      <c r="AL352" s="73">
        <f t="shared" si="39"/>
        <v>0.70731750980722297</v>
      </c>
    </row>
    <row r="353" spans="1:38" s="20" customFormat="1">
      <c r="A353" s="14" t="s">
        <v>50</v>
      </c>
      <c r="B353" s="14" t="s">
        <v>40</v>
      </c>
      <c r="C353" s="31">
        <v>38943</v>
      </c>
      <c r="D353" s="15">
        <v>2006</v>
      </c>
      <c r="E353" s="16">
        <v>0.44861111111111113</v>
      </c>
      <c r="F353" s="16">
        <v>0.4916666666666667</v>
      </c>
      <c r="G353" s="16">
        <f t="shared" si="34"/>
        <v>4.3055555555555569E-2</v>
      </c>
      <c r="H353" s="21">
        <v>2</v>
      </c>
      <c r="I353" s="14">
        <v>1</v>
      </c>
      <c r="J353" s="14">
        <v>1</v>
      </c>
      <c r="K353" s="14">
        <v>1</v>
      </c>
      <c r="L353" s="14" t="s">
        <v>48</v>
      </c>
      <c r="M353" s="14" t="s">
        <v>49</v>
      </c>
      <c r="N353" s="14">
        <v>1</v>
      </c>
      <c r="O353" s="18">
        <f t="shared" si="41"/>
        <v>33</v>
      </c>
      <c r="P353" s="18">
        <v>10</v>
      </c>
      <c r="Q353" s="18">
        <f t="shared" si="42"/>
        <v>12.54</v>
      </c>
      <c r="R353" s="18">
        <v>3.8</v>
      </c>
      <c r="S353" s="22">
        <f t="shared" si="40"/>
        <v>33</v>
      </c>
      <c r="T353" s="22">
        <v>10</v>
      </c>
      <c r="U353" s="21" t="s">
        <v>43</v>
      </c>
      <c r="V353" s="21" t="s">
        <v>43</v>
      </c>
      <c r="W353" s="19">
        <v>27.848400000000002</v>
      </c>
      <c r="X353" s="19">
        <v>-115.16056</v>
      </c>
      <c r="Y353" s="18">
        <v>59</v>
      </c>
      <c r="Z353" s="17">
        <f t="shared" si="35"/>
        <v>15</v>
      </c>
      <c r="AA353" s="21" t="s">
        <v>43</v>
      </c>
      <c r="AB353" s="14" t="s">
        <v>46</v>
      </c>
      <c r="AC353" s="21" t="s">
        <v>43</v>
      </c>
      <c r="AD353" s="23">
        <v>19</v>
      </c>
      <c r="AE353" s="23">
        <v>1</v>
      </c>
      <c r="AF353" s="21" t="s">
        <v>43</v>
      </c>
      <c r="AG353" s="14" t="s">
        <v>43</v>
      </c>
      <c r="AI353" s="70">
        <f t="shared" si="36"/>
        <v>15.4465</v>
      </c>
      <c r="AJ353" s="74">
        <f t="shared" si="37"/>
        <v>506.66058069508574</v>
      </c>
      <c r="AK353" s="74">
        <f t="shared" si="38"/>
        <v>0.70731750980722297</v>
      </c>
      <c r="AL353" s="73">
        <f t="shared" si="39"/>
        <v>0.70731750980722297</v>
      </c>
    </row>
    <row r="354" spans="1:38" s="20" customFormat="1">
      <c r="A354" s="14" t="s">
        <v>50</v>
      </c>
      <c r="B354" s="14" t="s">
        <v>40</v>
      </c>
      <c r="C354" s="31">
        <v>38943</v>
      </c>
      <c r="D354" s="15">
        <v>2006</v>
      </c>
      <c r="E354" s="16">
        <v>0.44861111111111113</v>
      </c>
      <c r="F354" s="16">
        <v>0.4916666666666667</v>
      </c>
      <c r="G354" s="16">
        <f t="shared" si="34"/>
        <v>4.3055555555555569E-2</v>
      </c>
      <c r="H354" s="21">
        <v>2</v>
      </c>
      <c r="I354" s="14">
        <v>1</v>
      </c>
      <c r="J354" s="14">
        <v>1</v>
      </c>
      <c r="K354" s="14">
        <v>1</v>
      </c>
      <c r="L354" s="14" t="s">
        <v>48</v>
      </c>
      <c r="M354" s="14" t="s">
        <v>49</v>
      </c>
      <c r="N354" s="14">
        <v>1</v>
      </c>
      <c r="O354" s="18">
        <f t="shared" si="41"/>
        <v>33</v>
      </c>
      <c r="P354" s="18">
        <v>10</v>
      </c>
      <c r="Q354" s="18">
        <f t="shared" si="42"/>
        <v>12.54</v>
      </c>
      <c r="R354" s="18">
        <v>3.8</v>
      </c>
      <c r="S354" s="22">
        <f t="shared" si="40"/>
        <v>33</v>
      </c>
      <c r="T354" s="22">
        <v>10</v>
      </c>
      <c r="U354" s="21" t="s">
        <v>43</v>
      </c>
      <c r="V354" s="21" t="s">
        <v>43</v>
      </c>
      <c r="W354" s="19">
        <v>27.848400000000002</v>
      </c>
      <c r="X354" s="19">
        <v>-115.16056</v>
      </c>
      <c r="Y354" s="18">
        <v>59</v>
      </c>
      <c r="Z354" s="17">
        <f t="shared" si="35"/>
        <v>15</v>
      </c>
      <c r="AA354" s="21" t="s">
        <v>43</v>
      </c>
      <c r="AB354" s="14" t="s">
        <v>46</v>
      </c>
      <c r="AC354" s="21" t="s">
        <v>43</v>
      </c>
      <c r="AD354" s="23">
        <v>19</v>
      </c>
      <c r="AE354" s="23">
        <v>1</v>
      </c>
      <c r="AF354" s="21" t="s">
        <v>43</v>
      </c>
      <c r="AG354" s="14" t="s">
        <v>43</v>
      </c>
      <c r="AI354" s="70">
        <f t="shared" si="36"/>
        <v>15.4465</v>
      </c>
      <c r="AJ354" s="74">
        <f t="shared" si="37"/>
        <v>506.66058069508574</v>
      </c>
      <c r="AK354" s="74">
        <f t="shared" si="38"/>
        <v>0.70731750980722297</v>
      </c>
      <c r="AL354" s="73">
        <f t="shared" si="39"/>
        <v>0.70731750980722297</v>
      </c>
    </row>
    <row r="355" spans="1:38" s="20" customFormat="1">
      <c r="A355" s="14" t="s">
        <v>50</v>
      </c>
      <c r="B355" s="14" t="s">
        <v>40</v>
      </c>
      <c r="C355" s="31">
        <v>38943</v>
      </c>
      <c r="D355" s="15">
        <v>2006</v>
      </c>
      <c r="E355" s="16">
        <v>0.44861111111111113</v>
      </c>
      <c r="F355" s="16">
        <v>0.4916666666666667</v>
      </c>
      <c r="G355" s="16">
        <f t="shared" si="34"/>
        <v>4.3055555555555569E-2</v>
      </c>
      <c r="H355" s="21">
        <v>2</v>
      </c>
      <c r="I355" s="14">
        <v>1</v>
      </c>
      <c r="J355" s="14">
        <v>1</v>
      </c>
      <c r="K355" s="14">
        <v>1</v>
      </c>
      <c r="L355" s="14" t="s">
        <v>48</v>
      </c>
      <c r="M355" s="14" t="s">
        <v>49</v>
      </c>
      <c r="N355" s="14">
        <v>1</v>
      </c>
      <c r="O355" s="18">
        <f t="shared" si="41"/>
        <v>33</v>
      </c>
      <c r="P355" s="18">
        <v>10</v>
      </c>
      <c r="Q355" s="18">
        <f t="shared" si="42"/>
        <v>12.54</v>
      </c>
      <c r="R355" s="18">
        <v>3.8</v>
      </c>
      <c r="S355" s="22">
        <f t="shared" si="40"/>
        <v>33</v>
      </c>
      <c r="T355" s="22">
        <v>10</v>
      </c>
      <c r="U355" s="21" t="s">
        <v>43</v>
      </c>
      <c r="V355" s="21" t="s">
        <v>43</v>
      </c>
      <c r="W355" s="19">
        <v>27.848400000000002</v>
      </c>
      <c r="X355" s="19">
        <v>-115.16056</v>
      </c>
      <c r="Y355" s="18">
        <v>59</v>
      </c>
      <c r="Z355" s="17">
        <f t="shared" si="35"/>
        <v>15</v>
      </c>
      <c r="AA355" s="21" t="s">
        <v>43</v>
      </c>
      <c r="AB355" s="14" t="s">
        <v>46</v>
      </c>
      <c r="AC355" s="21" t="s">
        <v>43</v>
      </c>
      <c r="AD355" s="23">
        <v>19</v>
      </c>
      <c r="AE355" s="23">
        <v>1</v>
      </c>
      <c r="AF355" s="21" t="s">
        <v>43</v>
      </c>
      <c r="AG355" s="14" t="s">
        <v>43</v>
      </c>
      <c r="AI355" s="70">
        <f t="shared" si="36"/>
        <v>15.4465</v>
      </c>
      <c r="AJ355" s="74">
        <f t="shared" si="37"/>
        <v>506.66058069508574</v>
      </c>
      <c r="AK355" s="74">
        <f t="shared" si="38"/>
        <v>0.70731750980722297</v>
      </c>
      <c r="AL355" s="73">
        <f t="shared" si="39"/>
        <v>0.70731750980722297</v>
      </c>
    </row>
    <row r="356" spans="1:38" s="20" customFormat="1">
      <c r="A356" s="14" t="s">
        <v>50</v>
      </c>
      <c r="B356" s="14" t="s">
        <v>40</v>
      </c>
      <c r="C356" s="31">
        <v>38943</v>
      </c>
      <c r="D356" s="15">
        <v>2006</v>
      </c>
      <c r="E356" s="16">
        <v>0.44861111111111113</v>
      </c>
      <c r="F356" s="16">
        <v>0.4916666666666667</v>
      </c>
      <c r="G356" s="16">
        <f t="shared" si="34"/>
        <v>4.3055555555555569E-2</v>
      </c>
      <c r="H356" s="21">
        <v>2</v>
      </c>
      <c r="I356" s="14">
        <v>1</v>
      </c>
      <c r="J356" s="14">
        <v>1</v>
      </c>
      <c r="K356" s="14">
        <v>1</v>
      </c>
      <c r="L356" s="14" t="s">
        <v>48</v>
      </c>
      <c r="M356" s="14" t="s">
        <v>49</v>
      </c>
      <c r="N356" s="14">
        <v>1</v>
      </c>
      <c r="O356" s="18">
        <f t="shared" si="41"/>
        <v>33</v>
      </c>
      <c r="P356" s="18">
        <v>10</v>
      </c>
      <c r="Q356" s="18">
        <f t="shared" si="42"/>
        <v>12.54</v>
      </c>
      <c r="R356" s="18">
        <v>3.8</v>
      </c>
      <c r="S356" s="22">
        <f t="shared" si="40"/>
        <v>33</v>
      </c>
      <c r="T356" s="22">
        <v>10</v>
      </c>
      <c r="U356" s="21" t="s">
        <v>43</v>
      </c>
      <c r="V356" s="21" t="s">
        <v>43</v>
      </c>
      <c r="W356" s="19">
        <v>27.848400000000002</v>
      </c>
      <c r="X356" s="19">
        <v>-115.16056</v>
      </c>
      <c r="Y356" s="18">
        <v>59</v>
      </c>
      <c r="Z356" s="17">
        <f t="shared" si="35"/>
        <v>15</v>
      </c>
      <c r="AA356" s="21" t="s">
        <v>43</v>
      </c>
      <c r="AB356" s="14" t="s">
        <v>46</v>
      </c>
      <c r="AC356" s="21" t="s">
        <v>43</v>
      </c>
      <c r="AD356" s="23">
        <v>19</v>
      </c>
      <c r="AE356" s="23">
        <v>1</v>
      </c>
      <c r="AF356" s="21" t="s">
        <v>43</v>
      </c>
      <c r="AG356" s="14" t="s">
        <v>43</v>
      </c>
      <c r="AI356" s="70">
        <f t="shared" si="36"/>
        <v>15.4465</v>
      </c>
      <c r="AJ356" s="74">
        <f t="shared" si="37"/>
        <v>506.66058069508574</v>
      </c>
      <c r="AK356" s="74">
        <f t="shared" si="38"/>
        <v>0.70731750980722297</v>
      </c>
      <c r="AL356" s="73">
        <f t="shared" si="39"/>
        <v>0.70731750980722297</v>
      </c>
    </row>
    <row r="357" spans="1:38" s="20" customFormat="1">
      <c r="A357" s="14" t="s">
        <v>50</v>
      </c>
      <c r="B357" s="14" t="s">
        <v>40</v>
      </c>
      <c r="C357" s="31">
        <v>38943</v>
      </c>
      <c r="D357" s="15">
        <v>2006</v>
      </c>
      <c r="E357" s="16">
        <v>0.44861111111111113</v>
      </c>
      <c r="F357" s="16">
        <v>0.4916666666666667</v>
      </c>
      <c r="G357" s="16">
        <f t="shared" si="34"/>
        <v>4.3055555555555569E-2</v>
      </c>
      <c r="H357" s="21">
        <v>2</v>
      </c>
      <c r="I357" s="14">
        <v>1</v>
      </c>
      <c r="J357" s="14">
        <v>1</v>
      </c>
      <c r="K357" s="14">
        <v>1</v>
      </c>
      <c r="L357" s="14" t="s">
        <v>48</v>
      </c>
      <c r="M357" s="14" t="s">
        <v>49</v>
      </c>
      <c r="N357" s="14">
        <v>1</v>
      </c>
      <c r="O357" s="18">
        <f t="shared" si="41"/>
        <v>33</v>
      </c>
      <c r="P357" s="18">
        <v>10</v>
      </c>
      <c r="Q357" s="18">
        <f t="shared" si="42"/>
        <v>12.54</v>
      </c>
      <c r="R357" s="18">
        <v>3.8</v>
      </c>
      <c r="S357" s="22">
        <f t="shared" si="40"/>
        <v>33</v>
      </c>
      <c r="T357" s="22">
        <v>10</v>
      </c>
      <c r="U357" s="21" t="s">
        <v>43</v>
      </c>
      <c r="V357" s="21" t="s">
        <v>43</v>
      </c>
      <c r="W357" s="19">
        <v>27.848400000000002</v>
      </c>
      <c r="X357" s="19">
        <v>-115.16056</v>
      </c>
      <c r="Y357" s="18">
        <v>59</v>
      </c>
      <c r="Z357" s="17">
        <f t="shared" si="35"/>
        <v>15</v>
      </c>
      <c r="AA357" s="21" t="s">
        <v>43</v>
      </c>
      <c r="AB357" s="14" t="s">
        <v>46</v>
      </c>
      <c r="AC357" s="21" t="s">
        <v>43</v>
      </c>
      <c r="AD357" s="23">
        <v>19</v>
      </c>
      <c r="AE357" s="23">
        <v>1</v>
      </c>
      <c r="AF357" s="21" t="s">
        <v>43</v>
      </c>
      <c r="AG357" s="14" t="s">
        <v>43</v>
      </c>
      <c r="AI357" s="70">
        <f t="shared" si="36"/>
        <v>15.4465</v>
      </c>
      <c r="AJ357" s="74">
        <f t="shared" si="37"/>
        <v>506.66058069508574</v>
      </c>
      <c r="AK357" s="74">
        <f t="shared" si="38"/>
        <v>0.70731750980722297</v>
      </c>
      <c r="AL357" s="73">
        <f t="shared" si="39"/>
        <v>0.70731750980722297</v>
      </c>
    </row>
    <row r="358" spans="1:38" s="20" customFormat="1">
      <c r="A358" s="14" t="s">
        <v>50</v>
      </c>
      <c r="B358" s="14" t="s">
        <v>40</v>
      </c>
      <c r="C358" s="31">
        <v>38943</v>
      </c>
      <c r="D358" s="15">
        <v>2006</v>
      </c>
      <c r="E358" s="16">
        <v>0.44861111111111113</v>
      </c>
      <c r="F358" s="16">
        <v>0.4916666666666667</v>
      </c>
      <c r="G358" s="16">
        <f t="shared" si="34"/>
        <v>4.3055555555555569E-2</v>
      </c>
      <c r="H358" s="21">
        <v>2</v>
      </c>
      <c r="I358" s="14">
        <v>1</v>
      </c>
      <c r="J358" s="14">
        <v>1</v>
      </c>
      <c r="K358" s="14">
        <v>1</v>
      </c>
      <c r="L358" s="14" t="s">
        <v>48</v>
      </c>
      <c r="M358" s="14" t="s">
        <v>49</v>
      </c>
      <c r="N358" s="14">
        <v>1</v>
      </c>
      <c r="O358" s="18">
        <f t="shared" si="41"/>
        <v>33</v>
      </c>
      <c r="P358" s="18">
        <v>10</v>
      </c>
      <c r="Q358" s="18">
        <f t="shared" si="42"/>
        <v>12.54</v>
      </c>
      <c r="R358" s="18">
        <v>3.8</v>
      </c>
      <c r="S358" s="22">
        <f t="shared" si="40"/>
        <v>33</v>
      </c>
      <c r="T358" s="22">
        <v>10</v>
      </c>
      <c r="U358" s="21" t="s">
        <v>43</v>
      </c>
      <c r="V358" s="21" t="s">
        <v>43</v>
      </c>
      <c r="W358" s="19">
        <v>27.848400000000002</v>
      </c>
      <c r="X358" s="19">
        <v>-115.16056</v>
      </c>
      <c r="Y358" s="18">
        <v>59</v>
      </c>
      <c r="Z358" s="17">
        <f t="shared" si="35"/>
        <v>15</v>
      </c>
      <c r="AA358" s="21" t="s">
        <v>43</v>
      </c>
      <c r="AB358" s="14" t="s">
        <v>46</v>
      </c>
      <c r="AC358" s="21" t="s">
        <v>43</v>
      </c>
      <c r="AD358" s="23">
        <v>19</v>
      </c>
      <c r="AE358" s="23">
        <v>1</v>
      </c>
      <c r="AF358" s="21" t="s">
        <v>43</v>
      </c>
      <c r="AG358" s="14" t="s">
        <v>43</v>
      </c>
      <c r="AI358" s="70">
        <f t="shared" si="36"/>
        <v>15.4465</v>
      </c>
      <c r="AJ358" s="74">
        <f t="shared" si="37"/>
        <v>506.66058069508574</v>
      </c>
      <c r="AK358" s="74">
        <f t="shared" si="38"/>
        <v>0.70731750980722297</v>
      </c>
      <c r="AL358" s="73">
        <f t="shared" si="39"/>
        <v>0.70731750980722297</v>
      </c>
    </row>
    <row r="359" spans="1:38" s="20" customFormat="1">
      <c r="A359" s="14" t="s">
        <v>50</v>
      </c>
      <c r="B359" s="14" t="s">
        <v>40</v>
      </c>
      <c r="C359" s="31">
        <v>38943</v>
      </c>
      <c r="D359" s="15">
        <v>2006</v>
      </c>
      <c r="E359" s="16">
        <v>0.44861111111111113</v>
      </c>
      <c r="F359" s="16">
        <v>0.4916666666666667</v>
      </c>
      <c r="G359" s="16">
        <f t="shared" si="34"/>
        <v>4.3055555555555569E-2</v>
      </c>
      <c r="H359" s="21">
        <v>2</v>
      </c>
      <c r="I359" s="14">
        <v>1</v>
      </c>
      <c r="J359" s="14">
        <v>1</v>
      </c>
      <c r="K359" s="14">
        <v>1</v>
      </c>
      <c r="L359" s="14" t="s">
        <v>48</v>
      </c>
      <c r="M359" s="14" t="s">
        <v>49</v>
      </c>
      <c r="N359" s="14">
        <v>1</v>
      </c>
      <c r="O359" s="18">
        <f t="shared" si="41"/>
        <v>33</v>
      </c>
      <c r="P359" s="18">
        <v>10</v>
      </c>
      <c r="Q359" s="18">
        <f t="shared" si="42"/>
        <v>12.54</v>
      </c>
      <c r="R359" s="18">
        <v>3.8</v>
      </c>
      <c r="S359" s="22">
        <f t="shared" si="40"/>
        <v>33</v>
      </c>
      <c r="T359" s="22">
        <v>10</v>
      </c>
      <c r="U359" s="21" t="s">
        <v>43</v>
      </c>
      <c r="V359" s="21" t="s">
        <v>43</v>
      </c>
      <c r="W359" s="19">
        <v>27.848400000000002</v>
      </c>
      <c r="X359" s="19">
        <v>-115.16056</v>
      </c>
      <c r="Y359" s="18">
        <v>59</v>
      </c>
      <c r="Z359" s="17">
        <f t="shared" si="35"/>
        <v>15</v>
      </c>
      <c r="AA359" s="21" t="s">
        <v>43</v>
      </c>
      <c r="AB359" s="14" t="s">
        <v>46</v>
      </c>
      <c r="AC359" s="21" t="s">
        <v>43</v>
      </c>
      <c r="AD359" s="23">
        <v>19</v>
      </c>
      <c r="AE359" s="23">
        <v>1</v>
      </c>
      <c r="AF359" s="21" t="s">
        <v>43</v>
      </c>
      <c r="AG359" s="14" t="s">
        <v>43</v>
      </c>
      <c r="AI359" s="70">
        <f t="shared" si="36"/>
        <v>15.4465</v>
      </c>
      <c r="AJ359" s="74">
        <f t="shared" si="37"/>
        <v>506.66058069508574</v>
      </c>
      <c r="AK359" s="74">
        <f t="shared" si="38"/>
        <v>0.70731750980722297</v>
      </c>
      <c r="AL359" s="73">
        <f t="shared" si="39"/>
        <v>0.70731750980722297</v>
      </c>
    </row>
    <row r="360" spans="1:38" s="20" customFormat="1">
      <c r="A360" s="14" t="s">
        <v>50</v>
      </c>
      <c r="B360" s="14" t="s">
        <v>40</v>
      </c>
      <c r="C360" s="31">
        <v>38943</v>
      </c>
      <c r="D360" s="15">
        <v>2006</v>
      </c>
      <c r="E360" s="16">
        <v>0.44861111111111113</v>
      </c>
      <c r="F360" s="16">
        <v>0.4916666666666667</v>
      </c>
      <c r="G360" s="16">
        <f t="shared" si="34"/>
        <v>4.3055555555555569E-2</v>
      </c>
      <c r="H360" s="21">
        <v>2</v>
      </c>
      <c r="I360" s="14">
        <v>1</v>
      </c>
      <c r="J360" s="14">
        <v>1</v>
      </c>
      <c r="K360" s="14">
        <v>1</v>
      </c>
      <c r="L360" s="14" t="s">
        <v>48</v>
      </c>
      <c r="M360" s="14" t="s">
        <v>49</v>
      </c>
      <c r="N360" s="14">
        <v>1</v>
      </c>
      <c r="O360" s="18">
        <f t="shared" si="41"/>
        <v>33</v>
      </c>
      <c r="P360" s="18">
        <v>10</v>
      </c>
      <c r="Q360" s="18">
        <f t="shared" si="42"/>
        <v>12.54</v>
      </c>
      <c r="R360" s="18">
        <v>3.8</v>
      </c>
      <c r="S360" s="22">
        <f t="shared" si="40"/>
        <v>33</v>
      </c>
      <c r="T360" s="22">
        <v>10</v>
      </c>
      <c r="U360" s="21" t="s">
        <v>43</v>
      </c>
      <c r="V360" s="21" t="s">
        <v>43</v>
      </c>
      <c r="W360" s="19">
        <v>27.848400000000002</v>
      </c>
      <c r="X360" s="19">
        <v>-115.16056</v>
      </c>
      <c r="Y360" s="18">
        <v>59</v>
      </c>
      <c r="Z360" s="17">
        <f t="shared" si="35"/>
        <v>15</v>
      </c>
      <c r="AA360" s="21" t="s">
        <v>43</v>
      </c>
      <c r="AB360" s="14" t="s">
        <v>46</v>
      </c>
      <c r="AC360" s="21" t="s">
        <v>43</v>
      </c>
      <c r="AD360" s="23">
        <v>19</v>
      </c>
      <c r="AE360" s="23">
        <v>1</v>
      </c>
      <c r="AF360" s="21" t="s">
        <v>43</v>
      </c>
      <c r="AG360" s="14" t="s">
        <v>43</v>
      </c>
      <c r="AI360" s="70">
        <f t="shared" si="36"/>
        <v>15.4465</v>
      </c>
      <c r="AJ360" s="74">
        <f t="shared" si="37"/>
        <v>506.66058069508574</v>
      </c>
      <c r="AK360" s="74">
        <f t="shared" si="38"/>
        <v>0.70731750980722297</v>
      </c>
      <c r="AL360" s="73">
        <f t="shared" si="39"/>
        <v>0.70731750980722297</v>
      </c>
    </row>
    <row r="361" spans="1:38" s="20" customFormat="1">
      <c r="A361" s="14" t="s">
        <v>50</v>
      </c>
      <c r="B361" s="14" t="s">
        <v>40</v>
      </c>
      <c r="C361" s="31">
        <v>38943</v>
      </c>
      <c r="D361" s="15">
        <v>2006</v>
      </c>
      <c r="E361" s="16">
        <v>0.44861111111111113</v>
      </c>
      <c r="F361" s="16">
        <v>0.4916666666666667</v>
      </c>
      <c r="G361" s="16">
        <f t="shared" si="34"/>
        <v>4.3055555555555569E-2</v>
      </c>
      <c r="H361" s="21">
        <v>2</v>
      </c>
      <c r="I361" s="14">
        <v>1</v>
      </c>
      <c r="J361" s="14">
        <v>1</v>
      </c>
      <c r="K361" s="14">
        <v>1</v>
      </c>
      <c r="L361" s="14" t="s">
        <v>48</v>
      </c>
      <c r="M361" s="14" t="s">
        <v>49</v>
      </c>
      <c r="N361" s="14">
        <v>1</v>
      </c>
      <c r="O361" s="18">
        <f t="shared" si="41"/>
        <v>33</v>
      </c>
      <c r="P361" s="18">
        <v>10</v>
      </c>
      <c r="Q361" s="18">
        <f t="shared" si="42"/>
        <v>12.54</v>
      </c>
      <c r="R361" s="18">
        <v>3.8</v>
      </c>
      <c r="S361" s="22">
        <f t="shared" si="40"/>
        <v>33</v>
      </c>
      <c r="T361" s="22">
        <v>10</v>
      </c>
      <c r="U361" s="21" t="s">
        <v>43</v>
      </c>
      <c r="V361" s="21" t="s">
        <v>43</v>
      </c>
      <c r="W361" s="19">
        <v>27.848400000000002</v>
      </c>
      <c r="X361" s="19">
        <v>-115.16056</v>
      </c>
      <c r="Y361" s="18">
        <v>59</v>
      </c>
      <c r="Z361" s="17">
        <f t="shared" si="35"/>
        <v>15</v>
      </c>
      <c r="AA361" s="21" t="s">
        <v>43</v>
      </c>
      <c r="AB361" s="14" t="s">
        <v>46</v>
      </c>
      <c r="AC361" s="21" t="s">
        <v>43</v>
      </c>
      <c r="AD361" s="23">
        <v>20</v>
      </c>
      <c r="AE361" s="23">
        <v>1</v>
      </c>
      <c r="AF361" s="21" t="s">
        <v>43</v>
      </c>
      <c r="AG361" s="14" t="s">
        <v>43</v>
      </c>
      <c r="AI361" s="70">
        <f t="shared" si="36"/>
        <v>16.194500000000001</v>
      </c>
      <c r="AJ361" s="74">
        <f t="shared" si="37"/>
        <v>593.9131834357014</v>
      </c>
      <c r="AK361" s="74">
        <f t="shared" si="38"/>
        <v>0.93417427693282351</v>
      </c>
      <c r="AL361" s="73">
        <f t="shared" si="39"/>
        <v>0.93417427693282351</v>
      </c>
    </row>
    <row r="362" spans="1:38" s="20" customFormat="1">
      <c r="A362" s="14" t="s">
        <v>50</v>
      </c>
      <c r="B362" s="14" t="s">
        <v>40</v>
      </c>
      <c r="C362" s="31">
        <v>38943</v>
      </c>
      <c r="D362" s="15">
        <v>2006</v>
      </c>
      <c r="E362" s="16">
        <v>0.44861111111111113</v>
      </c>
      <c r="F362" s="16">
        <v>0.4916666666666667</v>
      </c>
      <c r="G362" s="16">
        <f t="shared" ref="G362:G423" si="43">F362-E362</f>
        <v>4.3055555555555569E-2</v>
      </c>
      <c r="H362" s="21">
        <v>2</v>
      </c>
      <c r="I362" s="14">
        <v>1</v>
      </c>
      <c r="J362" s="14">
        <v>1</v>
      </c>
      <c r="K362" s="14">
        <v>1</v>
      </c>
      <c r="L362" s="14" t="s">
        <v>48</v>
      </c>
      <c r="M362" s="14" t="s">
        <v>49</v>
      </c>
      <c r="N362" s="14">
        <v>1</v>
      </c>
      <c r="O362" s="18">
        <f t="shared" si="41"/>
        <v>33</v>
      </c>
      <c r="P362" s="18">
        <v>10</v>
      </c>
      <c r="Q362" s="18">
        <f t="shared" si="42"/>
        <v>12.54</v>
      </c>
      <c r="R362" s="18">
        <v>3.8</v>
      </c>
      <c r="S362" s="22">
        <f t="shared" si="40"/>
        <v>33</v>
      </c>
      <c r="T362" s="22">
        <v>10</v>
      </c>
      <c r="U362" s="21" t="s">
        <v>43</v>
      </c>
      <c r="V362" s="21" t="s">
        <v>43</v>
      </c>
      <c r="W362" s="19">
        <v>27.848400000000002</v>
      </c>
      <c r="X362" s="19">
        <v>-115.16056</v>
      </c>
      <c r="Y362" s="18">
        <v>59</v>
      </c>
      <c r="Z362" s="17">
        <f t="shared" ref="Z362:Z423" si="44">(Y362-32)*5/9</f>
        <v>15</v>
      </c>
      <c r="AA362" s="21" t="s">
        <v>43</v>
      </c>
      <c r="AB362" s="14" t="s">
        <v>46</v>
      </c>
      <c r="AC362" s="21" t="s">
        <v>43</v>
      </c>
      <c r="AD362" s="23">
        <v>20</v>
      </c>
      <c r="AE362" s="23">
        <v>1</v>
      </c>
      <c r="AF362" s="21" t="s">
        <v>43</v>
      </c>
      <c r="AG362" s="14" t="s">
        <v>43</v>
      </c>
      <c r="AI362" s="70">
        <f t="shared" ref="AI362:AI423" si="45">(0.748*AD362)+1.2345</f>
        <v>16.194500000000001</v>
      </c>
      <c r="AJ362" s="74">
        <f t="shared" ref="AJ362:AJ423" si="46">((POWER(AI362*10,3.36))*2.24)/100000</f>
        <v>593.9131834357014</v>
      </c>
      <c r="AK362" s="74">
        <f t="shared" ref="AK362:AK423" si="47">(0.0026*AJ362)-0.61</f>
        <v>0.93417427693282351</v>
      </c>
      <c r="AL362" s="73">
        <f t="shared" ref="AL362:AL423" si="48">IF(AK362&gt;0,AK362:AK362,0)</f>
        <v>0.93417427693282351</v>
      </c>
    </row>
    <row r="363" spans="1:38" s="20" customFormat="1">
      <c r="A363" s="14" t="s">
        <v>50</v>
      </c>
      <c r="B363" s="14" t="s">
        <v>40</v>
      </c>
      <c r="C363" s="31">
        <v>38943</v>
      </c>
      <c r="D363" s="15">
        <v>2006</v>
      </c>
      <c r="E363" s="16">
        <v>0.44861111111111113</v>
      </c>
      <c r="F363" s="16">
        <v>0.4916666666666667</v>
      </c>
      <c r="G363" s="16">
        <f t="shared" si="43"/>
        <v>4.3055555555555569E-2</v>
      </c>
      <c r="H363" s="21">
        <v>2</v>
      </c>
      <c r="I363" s="14">
        <v>1</v>
      </c>
      <c r="J363" s="14">
        <v>1</v>
      </c>
      <c r="K363" s="14">
        <v>1</v>
      </c>
      <c r="L363" s="14" t="s">
        <v>48</v>
      </c>
      <c r="M363" s="14" t="s">
        <v>49</v>
      </c>
      <c r="N363" s="14">
        <v>1</v>
      </c>
      <c r="O363" s="18">
        <f t="shared" si="41"/>
        <v>33</v>
      </c>
      <c r="P363" s="18">
        <v>10</v>
      </c>
      <c r="Q363" s="18">
        <f t="shared" si="42"/>
        <v>12.54</v>
      </c>
      <c r="R363" s="18">
        <v>3.8</v>
      </c>
      <c r="S363" s="22">
        <f t="shared" si="40"/>
        <v>33</v>
      </c>
      <c r="T363" s="22">
        <v>10</v>
      </c>
      <c r="U363" s="21" t="s">
        <v>43</v>
      </c>
      <c r="V363" s="21" t="s">
        <v>43</v>
      </c>
      <c r="W363" s="19">
        <v>27.848400000000002</v>
      </c>
      <c r="X363" s="19">
        <v>-115.16056</v>
      </c>
      <c r="Y363" s="18">
        <v>59</v>
      </c>
      <c r="Z363" s="17">
        <f t="shared" si="44"/>
        <v>15</v>
      </c>
      <c r="AA363" s="21" t="s">
        <v>43</v>
      </c>
      <c r="AB363" s="14" t="s">
        <v>46</v>
      </c>
      <c r="AC363" s="21" t="s">
        <v>43</v>
      </c>
      <c r="AD363" s="23">
        <v>20</v>
      </c>
      <c r="AE363" s="23">
        <v>1</v>
      </c>
      <c r="AF363" s="21" t="s">
        <v>43</v>
      </c>
      <c r="AG363" s="14" t="s">
        <v>43</v>
      </c>
      <c r="AI363" s="70">
        <f t="shared" si="45"/>
        <v>16.194500000000001</v>
      </c>
      <c r="AJ363" s="74">
        <f t="shared" si="46"/>
        <v>593.9131834357014</v>
      </c>
      <c r="AK363" s="74">
        <f t="shared" si="47"/>
        <v>0.93417427693282351</v>
      </c>
      <c r="AL363" s="73">
        <f t="shared" si="48"/>
        <v>0.93417427693282351</v>
      </c>
    </row>
    <row r="364" spans="1:38" s="20" customFormat="1">
      <c r="A364" s="14" t="s">
        <v>50</v>
      </c>
      <c r="B364" s="14" t="s">
        <v>40</v>
      </c>
      <c r="C364" s="31">
        <v>38943</v>
      </c>
      <c r="D364" s="15">
        <v>2006</v>
      </c>
      <c r="E364" s="16">
        <v>0.44861111111111113</v>
      </c>
      <c r="F364" s="16">
        <v>0.4916666666666667</v>
      </c>
      <c r="G364" s="16">
        <f t="shared" si="43"/>
        <v>4.3055555555555569E-2</v>
      </c>
      <c r="H364" s="21">
        <v>2</v>
      </c>
      <c r="I364" s="14">
        <v>1</v>
      </c>
      <c r="J364" s="14">
        <v>1</v>
      </c>
      <c r="K364" s="14">
        <v>1</v>
      </c>
      <c r="L364" s="14" t="s">
        <v>48</v>
      </c>
      <c r="M364" s="14" t="s">
        <v>49</v>
      </c>
      <c r="N364" s="14">
        <v>1</v>
      </c>
      <c r="O364" s="18">
        <f t="shared" si="41"/>
        <v>33</v>
      </c>
      <c r="P364" s="18">
        <v>10</v>
      </c>
      <c r="Q364" s="18">
        <f t="shared" si="42"/>
        <v>12.54</v>
      </c>
      <c r="R364" s="18">
        <v>3.8</v>
      </c>
      <c r="S364" s="22">
        <f t="shared" si="40"/>
        <v>33</v>
      </c>
      <c r="T364" s="22">
        <v>10</v>
      </c>
      <c r="U364" s="21" t="s">
        <v>43</v>
      </c>
      <c r="V364" s="21" t="s">
        <v>43</v>
      </c>
      <c r="W364" s="19">
        <v>27.848400000000002</v>
      </c>
      <c r="X364" s="19">
        <v>-115.16056</v>
      </c>
      <c r="Y364" s="18">
        <v>59</v>
      </c>
      <c r="Z364" s="17">
        <f t="shared" si="44"/>
        <v>15</v>
      </c>
      <c r="AA364" s="21" t="s">
        <v>43</v>
      </c>
      <c r="AB364" s="14" t="s">
        <v>46</v>
      </c>
      <c r="AC364" s="21" t="s">
        <v>43</v>
      </c>
      <c r="AD364" s="23">
        <v>20</v>
      </c>
      <c r="AE364" s="23">
        <v>1</v>
      </c>
      <c r="AF364" s="21" t="s">
        <v>43</v>
      </c>
      <c r="AG364" s="14" t="s">
        <v>43</v>
      </c>
      <c r="AI364" s="70">
        <f t="shared" si="45"/>
        <v>16.194500000000001</v>
      </c>
      <c r="AJ364" s="74">
        <f t="shared" si="46"/>
        <v>593.9131834357014</v>
      </c>
      <c r="AK364" s="74">
        <f t="shared" si="47"/>
        <v>0.93417427693282351</v>
      </c>
      <c r="AL364" s="73">
        <f t="shared" si="48"/>
        <v>0.93417427693282351</v>
      </c>
    </row>
    <row r="365" spans="1:38" s="20" customFormat="1">
      <c r="A365" s="14" t="s">
        <v>50</v>
      </c>
      <c r="B365" s="14" t="s">
        <v>40</v>
      </c>
      <c r="C365" s="31">
        <v>38943</v>
      </c>
      <c r="D365" s="15">
        <v>2006</v>
      </c>
      <c r="E365" s="16">
        <v>0.44861111111111113</v>
      </c>
      <c r="F365" s="16">
        <v>0.4916666666666667</v>
      </c>
      <c r="G365" s="16">
        <f t="shared" si="43"/>
        <v>4.3055555555555569E-2</v>
      </c>
      <c r="H365" s="21">
        <v>2</v>
      </c>
      <c r="I365" s="14">
        <v>1</v>
      </c>
      <c r="J365" s="14">
        <v>1</v>
      </c>
      <c r="K365" s="14">
        <v>1</v>
      </c>
      <c r="L365" s="14" t="s">
        <v>48</v>
      </c>
      <c r="M365" s="14" t="s">
        <v>49</v>
      </c>
      <c r="N365" s="14">
        <v>1</v>
      </c>
      <c r="O365" s="18">
        <f t="shared" si="41"/>
        <v>33</v>
      </c>
      <c r="P365" s="18">
        <v>10</v>
      </c>
      <c r="Q365" s="18">
        <f t="shared" si="42"/>
        <v>12.54</v>
      </c>
      <c r="R365" s="18">
        <v>3.8</v>
      </c>
      <c r="S365" s="22">
        <f t="shared" si="40"/>
        <v>33</v>
      </c>
      <c r="T365" s="22">
        <v>10</v>
      </c>
      <c r="U365" s="21" t="s">
        <v>43</v>
      </c>
      <c r="V365" s="21" t="s">
        <v>43</v>
      </c>
      <c r="W365" s="19">
        <v>27.848400000000002</v>
      </c>
      <c r="X365" s="19">
        <v>-115.16056</v>
      </c>
      <c r="Y365" s="18">
        <v>59</v>
      </c>
      <c r="Z365" s="17">
        <f t="shared" si="44"/>
        <v>15</v>
      </c>
      <c r="AA365" s="21" t="s">
        <v>43</v>
      </c>
      <c r="AB365" s="14" t="s">
        <v>46</v>
      </c>
      <c r="AC365" s="21" t="s">
        <v>43</v>
      </c>
      <c r="AD365" s="23">
        <v>20</v>
      </c>
      <c r="AE365" s="23">
        <v>1</v>
      </c>
      <c r="AF365" s="21" t="s">
        <v>43</v>
      </c>
      <c r="AG365" s="14" t="s">
        <v>43</v>
      </c>
      <c r="AI365" s="70">
        <f t="shared" si="45"/>
        <v>16.194500000000001</v>
      </c>
      <c r="AJ365" s="74">
        <f t="shared" si="46"/>
        <v>593.9131834357014</v>
      </c>
      <c r="AK365" s="74">
        <f t="shared" si="47"/>
        <v>0.93417427693282351</v>
      </c>
      <c r="AL365" s="73">
        <f t="shared" si="48"/>
        <v>0.93417427693282351</v>
      </c>
    </row>
    <row r="366" spans="1:38" s="20" customFormat="1">
      <c r="A366" s="14" t="s">
        <v>50</v>
      </c>
      <c r="B366" s="14" t="s">
        <v>40</v>
      </c>
      <c r="C366" s="31">
        <v>38943</v>
      </c>
      <c r="D366" s="15">
        <v>2006</v>
      </c>
      <c r="E366" s="16">
        <v>0.44861111111111113</v>
      </c>
      <c r="F366" s="16">
        <v>0.4916666666666667</v>
      </c>
      <c r="G366" s="16">
        <f t="shared" si="43"/>
        <v>4.3055555555555569E-2</v>
      </c>
      <c r="H366" s="21">
        <v>2</v>
      </c>
      <c r="I366" s="14">
        <v>1</v>
      </c>
      <c r="J366" s="14">
        <v>1</v>
      </c>
      <c r="K366" s="14">
        <v>1</v>
      </c>
      <c r="L366" s="14" t="s">
        <v>48</v>
      </c>
      <c r="M366" s="14" t="s">
        <v>49</v>
      </c>
      <c r="N366" s="14">
        <v>1</v>
      </c>
      <c r="O366" s="18">
        <f t="shared" si="41"/>
        <v>33</v>
      </c>
      <c r="P366" s="18">
        <v>10</v>
      </c>
      <c r="Q366" s="18">
        <f t="shared" si="42"/>
        <v>12.54</v>
      </c>
      <c r="R366" s="18">
        <v>3.8</v>
      </c>
      <c r="S366" s="22">
        <f t="shared" si="40"/>
        <v>33</v>
      </c>
      <c r="T366" s="22">
        <v>10</v>
      </c>
      <c r="U366" s="21" t="s">
        <v>43</v>
      </c>
      <c r="V366" s="21" t="s">
        <v>43</v>
      </c>
      <c r="W366" s="19">
        <v>27.848400000000002</v>
      </c>
      <c r="X366" s="19">
        <v>-115.16056</v>
      </c>
      <c r="Y366" s="18">
        <v>59</v>
      </c>
      <c r="Z366" s="17">
        <f t="shared" si="44"/>
        <v>15</v>
      </c>
      <c r="AA366" s="21" t="s">
        <v>43</v>
      </c>
      <c r="AB366" s="14" t="s">
        <v>46</v>
      </c>
      <c r="AC366" s="21" t="s">
        <v>43</v>
      </c>
      <c r="AD366" s="23">
        <v>20</v>
      </c>
      <c r="AE366" s="23">
        <v>1</v>
      </c>
      <c r="AF366" s="21" t="s">
        <v>43</v>
      </c>
      <c r="AG366" s="14" t="s">
        <v>43</v>
      </c>
      <c r="AI366" s="70">
        <f t="shared" si="45"/>
        <v>16.194500000000001</v>
      </c>
      <c r="AJ366" s="74">
        <f t="shared" si="46"/>
        <v>593.9131834357014</v>
      </c>
      <c r="AK366" s="74">
        <f t="shared" si="47"/>
        <v>0.93417427693282351</v>
      </c>
      <c r="AL366" s="73">
        <f t="shared" si="48"/>
        <v>0.93417427693282351</v>
      </c>
    </row>
    <row r="367" spans="1:38" s="20" customFormat="1">
      <c r="A367" s="14" t="s">
        <v>50</v>
      </c>
      <c r="B367" s="14" t="s">
        <v>40</v>
      </c>
      <c r="C367" s="31">
        <v>38943</v>
      </c>
      <c r="D367" s="15">
        <v>2006</v>
      </c>
      <c r="E367" s="16">
        <v>0.44861111111111113</v>
      </c>
      <c r="F367" s="16">
        <v>0.4916666666666667</v>
      </c>
      <c r="G367" s="16">
        <f t="shared" si="43"/>
        <v>4.3055555555555569E-2</v>
      </c>
      <c r="H367" s="21">
        <v>2</v>
      </c>
      <c r="I367" s="14">
        <v>1</v>
      </c>
      <c r="J367" s="14">
        <v>1</v>
      </c>
      <c r="K367" s="14">
        <v>1</v>
      </c>
      <c r="L367" s="14" t="s">
        <v>48</v>
      </c>
      <c r="M367" s="14" t="s">
        <v>49</v>
      </c>
      <c r="N367" s="14">
        <v>1</v>
      </c>
      <c r="O367" s="18">
        <f t="shared" si="41"/>
        <v>33</v>
      </c>
      <c r="P367" s="18">
        <v>10</v>
      </c>
      <c r="Q367" s="18">
        <f t="shared" si="42"/>
        <v>12.54</v>
      </c>
      <c r="R367" s="18">
        <v>3.8</v>
      </c>
      <c r="S367" s="22">
        <f t="shared" si="40"/>
        <v>33</v>
      </c>
      <c r="T367" s="22">
        <v>10</v>
      </c>
      <c r="U367" s="21" t="s">
        <v>43</v>
      </c>
      <c r="V367" s="21" t="s">
        <v>43</v>
      </c>
      <c r="W367" s="19">
        <v>27.848400000000002</v>
      </c>
      <c r="X367" s="19">
        <v>-115.16056</v>
      </c>
      <c r="Y367" s="18">
        <v>59</v>
      </c>
      <c r="Z367" s="17">
        <f t="shared" si="44"/>
        <v>15</v>
      </c>
      <c r="AA367" s="21" t="s">
        <v>43</v>
      </c>
      <c r="AB367" s="14" t="s">
        <v>46</v>
      </c>
      <c r="AC367" s="21" t="s">
        <v>43</v>
      </c>
      <c r="AD367" s="23">
        <v>20</v>
      </c>
      <c r="AE367" s="23">
        <v>1</v>
      </c>
      <c r="AF367" s="21" t="s">
        <v>43</v>
      </c>
      <c r="AG367" s="14" t="s">
        <v>43</v>
      </c>
      <c r="AI367" s="70">
        <f t="shared" si="45"/>
        <v>16.194500000000001</v>
      </c>
      <c r="AJ367" s="74">
        <f t="shared" si="46"/>
        <v>593.9131834357014</v>
      </c>
      <c r="AK367" s="74">
        <f t="shared" si="47"/>
        <v>0.93417427693282351</v>
      </c>
      <c r="AL367" s="73">
        <f t="shared" si="48"/>
        <v>0.93417427693282351</v>
      </c>
    </row>
    <row r="368" spans="1:38" s="20" customFormat="1">
      <c r="A368" s="14" t="s">
        <v>50</v>
      </c>
      <c r="B368" s="14" t="s">
        <v>40</v>
      </c>
      <c r="C368" s="31">
        <v>38943</v>
      </c>
      <c r="D368" s="15">
        <v>2006</v>
      </c>
      <c r="E368" s="16">
        <v>0.44861111111111113</v>
      </c>
      <c r="F368" s="16">
        <v>0.4916666666666667</v>
      </c>
      <c r="G368" s="16">
        <f t="shared" si="43"/>
        <v>4.3055555555555569E-2</v>
      </c>
      <c r="H368" s="21">
        <v>2</v>
      </c>
      <c r="I368" s="14">
        <v>1</v>
      </c>
      <c r="J368" s="14">
        <v>1</v>
      </c>
      <c r="K368" s="14">
        <v>1</v>
      </c>
      <c r="L368" s="14" t="s">
        <v>48</v>
      </c>
      <c r="M368" s="14" t="s">
        <v>49</v>
      </c>
      <c r="N368" s="14">
        <v>1</v>
      </c>
      <c r="O368" s="18">
        <f t="shared" si="41"/>
        <v>33</v>
      </c>
      <c r="P368" s="18">
        <v>10</v>
      </c>
      <c r="Q368" s="18">
        <f t="shared" si="42"/>
        <v>12.54</v>
      </c>
      <c r="R368" s="18">
        <v>3.8</v>
      </c>
      <c r="S368" s="22">
        <f t="shared" si="40"/>
        <v>33</v>
      </c>
      <c r="T368" s="22">
        <v>10</v>
      </c>
      <c r="U368" s="21" t="s">
        <v>43</v>
      </c>
      <c r="V368" s="21" t="s">
        <v>43</v>
      </c>
      <c r="W368" s="19">
        <v>27.848400000000002</v>
      </c>
      <c r="X368" s="19">
        <v>-115.16056</v>
      </c>
      <c r="Y368" s="18">
        <v>59</v>
      </c>
      <c r="Z368" s="17">
        <f t="shared" si="44"/>
        <v>15</v>
      </c>
      <c r="AA368" s="21" t="s">
        <v>43</v>
      </c>
      <c r="AB368" s="14" t="s">
        <v>46</v>
      </c>
      <c r="AC368" s="21" t="s">
        <v>43</v>
      </c>
      <c r="AD368" s="23">
        <v>20</v>
      </c>
      <c r="AE368" s="23">
        <v>1</v>
      </c>
      <c r="AF368" s="21" t="s">
        <v>43</v>
      </c>
      <c r="AG368" s="14" t="s">
        <v>43</v>
      </c>
      <c r="AI368" s="70">
        <f t="shared" si="45"/>
        <v>16.194500000000001</v>
      </c>
      <c r="AJ368" s="74">
        <f t="shared" si="46"/>
        <v>593.9131834357014</v>
      </c>
      <c r="AK368" s="74">
        <f t="shared" si="47"/>
        <v>0.93417427693282351</v>
      </c>
      <c r="AL368" s="73">
        <f t="shared" si="48"/>
        <v>0.93417427693282351</v>
      </c>
    </row>
    <row r="369" spans="1:38" s="20" customFormat="1">
      <c r="A369" s="14" t="s">
        <v>50</v>
      </c>
      <c r="B369" s="14" t="s">
        <v>40</v>
      </c>
      <c r="C369" s="31">
        <v>38943</v>
      </c>
      <c r="D369" s="15">
        <v>2006</v>
      </c>
      <c r="E369" s="16">
        <v>0.44861111111111113</v>
      </c>
      <c r="F369" s="16">
        <v>0.4916666666666667</v>
      </c>
      <c r="G369" s="16">
        <f t="shared" si="43"/>
        <v>4.3055555555555569E-2</v>
      </c>
      <c r="H369" s="21">
        <v>2</v>
      </c>
      <c r="I369" s="14">
        <v>1</v>
      </c>
      <c r="J369" s="14">
        <v>1</v>
      </c>
      <c r="K369" s="14">
        <v>1</v>
      </c>
      <c r="L369" s="14" t="s">
        <v>48</v>
      </c>
      <c r="M369" s="14" t="s">
        <v>49</v>
      </c>
      <c r="N369" s="14">
        <v>1</v>
      </c>
      <c r="O369" s="18">
        <f t="shared" si="41"/>
        <v>33</v>
      </c>
      <c r="P369" s="18">
        <v>10</v>
      </c>
      <c r="Q369" s="18">
        <f t="shared" si="42"/>
        <v>12.54</v>
      </c>
      <c r="R369" s="18">
        <v>3.8</v>
      </c>
      <c r="S369" s="22">
        <f t="shared" si="40"/>
        <v>33</v>
      </c>
      <c r="T369" s="22">
        <v>10</v>
      </c>
      <c r="U369" s="21" t="s">
        <v>43</v>
      </c>
      <c r="V369" s="21" t="s">
        <v>43</v>
      </c>
      <c r="W369" s="19">
        <v>27.848400000000002</v>
      </c>
      <c r="X369" s="19">
        <v>-115.16056</v>
      </c>
      <c r="Y369" s="18">
        <v>59</v>
      </c>
      <c r="Z369" s="17">
        <f t="shared" si="44"/>
        <v>15</v>
      </c>
      <c r="AA369" s="21" t="s">
        <v>43</v>
      </c>
      <c r="AB369" s="14" t="s">
        <v>46</v>
      </c>
      <c r="AC369" s="21" t="s">
        <v>43</v>
      </c>
      <c r="AD369" s="23">
        <v>20</v>
      </c>
      <c r="AE369" s="23">
        <v>1</v>
      </c>
      <c r="AF369" s="21" t="s">
        <v>43</v>
      </c>
      <c r="AG369" s="14" t="s">
        <v>43</v>
      </c>
      <c r="AI369" s="70">
        <f t="shared" si="45"/>
        <v>16.194500000000001</v>
      </c>
      <c r="AJ369" s="74">
        <f t="shared" si="46"/>
        <v>593.9131834357014</v>
      </c>
      <c r="AK369" s="74">
        <f t="shared" si="47"/>
        <v>0.93417427693282351</v>
      </c>
      <c r="AL369" s="73">
        <f t="shared" si="48"/>
        <v>0.93417427693282351</v>
      </c>
    </row>
    <row r="370" spans="1:38" s="20" customFormat="1">
      <c r="A370" s="14" t="s">
        <v>50</v>
      </c>
      <c r="B370" s="14" t="s">
        <v>40</v>
      </c>
      <c r="C370" s="31">
        <v>38943</v>
      </c>
      <c r="D370" s="15">
        <v>2006</v>
      </c>
      <c r="E370" s="16">
        <v>0.44861111111111113</v>
      </c>
      <c r="F370" s="16">
        <v>0.4916666666666667</v>
      </c>
      <c r="G370" s="16">
        <f t="shared" si="43"/>
        <v>4.3055555555555569E-2</v>
      </c>
      <c r="H370" s="21">
        <v>2</v>
      </c>
      <c r="I370" s="14">
        <v>1</v>
      </c>
      <c r="J370" s="14">
        <v>1</v>
      </c>
      <c r="K370" s="14">
        <v>1</v>
      </c>
      <c r="L370" s="14" t="s">
        <v>48</v>
      </c>
      <c r="M370" s="14" t="s">
        <v>49</v>
      </c>
      <c r="N370" s="14">
        <v>1</v>
      </c>
      <c r="O370" s="18">
        <f t="shared" si="41"/>
        <v>33</v>
      </c>
      <c r="P370" s="18">
        <v>10</v>
      </c>
      <c r="Q370" s="18">
        <f t="shared" si="42"/>
        <v>12.54</v>
      </c>
      <c r="R370" s="18">
        <v>3.8</v>
      </c>
      <c r="S370" s="22">
        <f t="shared" si="40"/>
        <v>33</v>
      </c>
      <c r="T370" s="22">
        <v>10</v>
      </c>
      <c r="U370" s="21" t="s">
        <v>43</v>
      </c>
      <c r="V370" s="21" t="s">
        <v>43</v>
      </c>
      <c r="W370" s="19">
        <v>27.848400000000002</v>
      </c>
      <c r="X370" s="19">
        <v>-115.16056</v>
      </c>
      <c r="Y370" s="18">
        <v>59</v>
      </c>
      <c r="Z370" s="17">
        <f t="shared" si="44"/>
        <v>15</v>
      </c>
      <c r="AA370" s="21" t="s">
        <v>43</v>
      </c>
      <c r="AB370" s="14" t="s">
        <v>46</v>
      </c>
      <c r="AC370" s="21" t="s">
        <v>43</v>
      </c>
      <c r="AD370" s="23">
        <v>20</v>
      </c>
      <c r="AE370" s="23">
        <v>1</v>
      </c>
      <c r="AF370" s="21" t="s">
        <v>43</v>
      </c>
      <c r="AG370" s="14" t="s">
        <v>43</v>
      </c>
      <c r="AI370" s="70">
        <f t="shared" si="45"/>
        <v>16.194500000000001</v>
      </c>
      <c r="AJ370" s="74">
        <f t="shared" si="46"/>
        <v>593.9131834357014</v>
      </c>
      <c r="AK370" s="74">
        <f t="shared" si="47"/>
        <v>0.93417427693282351</v>
      </c>
      <c r="AL370" s="73">
        <f t="shared" si="48"/>
        <v>0.93417427693282351</v>
      </c>
    </row>
    <row r="371" spans="1:38" s="20" customFormat="1">
      <c r="A371" s="14" t="s">
        <v>50</v>
      </c>
      <c r="B371" s="14" t="s">
        <v>40</v>
      </c>
      <c r="C371" s="31">
        <v>38943</v>
      </c>
      <c r="D371" s="15">
        <v>2006</v>
      </c>
      <c r="E371" s="16">
        <v>0.44861111111111113</v>
      </c>
      <c r="F371" s="16">
        <v>0.4916666666666667</v>
      </c>
      <c r="G371" s="16">
        <f t="shared" si="43"/>
        <v>4.3055555555555569E-2</v>
      </c>
      <c r="H371" s="21">
        <v>2</v>
      </c>
      <c r="I371" s="14">
        <v>1</v>
      </c>
      <c r="J371" s="14">
        <v>1</v>
      </c>
      <c r="K371" s="14">
        <v>1</v>
      </c>
      <c r="L371" s="14" t="s">
        <v>48</v>
      </c>
      <c r="M371" s="14" t="s">
        <v>49</v>
      </c>
      <c r="N371" s="14">
        <v>1</v>
      </c>
      <c r="O371" s="18">
        <f t="shared" si="41"/>
        <v>33</v>
      </c>
      <c r="P371" s="18">
        <v>10</v>
      </c>
      <c r="Q371" s="18">
        <f t="shared" si="42"/>
        <v>12.54</v>
      </c>
      <c r="R371" s="18">
        <v>3.8</v>
      </c>
      <c r="S371" s="22">
        <f t="shared" si="40"/>
        <v>33</v>
      </c>
      <c r="T371" s="22">
        <v>10</v>
      </c>
      <c r="U371" s="21" t="s">
        <v>43</v>
      </c>
      <c r="V371" s="21" t="s">
        <v>43</v>
      </c>
      <c r="W371" s="19">
        <v>27.848400000000002</v>
      </c>
      <c r="X371" s="19">
        <v>-115.16056</v>
      </c>
      <c r="Y371" s="18">
        <v>59</v>
      </c>
      <c r="Z371" s="17">
        <f t="shared" si="44"/>
        <v>15</v>
      </c>
      <c r="AA371" s="21" t="s">
        <v>43</v>
      </c>
      <c r="AB371" s="14" t="s">
        <v>46</v>
      </c>
      <c r="AC371" s="21" t="s">
        <v>43</v>
      </c>
      <c r="AD371" s="23">
        <v>20</v>
      </c>
      <c r="AE371" s="23">
        <v>1</v>
      </c>
      <c r="AF371" s="21" t="s">
        <v>43</v>
      </c>
      <c r="AG371" s="14" t="s">
        <v>43</v>
      </c>
      <c r="AI371" s="70">
        <f t="shared" si="45"/>
        <v>16.194500000000001</v>
      </c>
      <c r="AJ371" s="74">
        <f t="shared" si="46"/>
        <v>593.9131834357014</v>
      </c>
      <c r="AK371" s="74">
        <f t="shared" si="47"/>
        <v>0.93417427693282351</v>
      </c>
      <c r="AL371" s="73">
        <f t="shared" si="48"/>
        <v>0.93417427693282351</v>
      </c>
    </row>
    <row r="372" spans="1:38" s="20" customFormat="1">
      <c r="A372" s="14" t="s">
        <v>50</v>
      </c>
      <c r="B372" s="14" t="s">
        <v>40</v>
      </c>
      <c r="C372" s="31">
        <v>38943</v>
      </c>
      <c r="D372" s="15">
        <v>2006</v>
      </c>
      <c r="E372" s="16">
        <v>0.44861111111111113</v>
      </c>
      <c r="F372" s="16">
        <v>0.4916666666666667</v>
      </c>
      <c r="G372" s="16">
        <f t="shared" si="43"/>
        <v>4.3055555555555569E-2</v>
      </c>
      <c r="H372" s="21">
        <v>2</v>
      </c>
      <c r="I372" s="14">
        <v>1</v>
      </c>
      <c r="J372" s="14">
        <v>1</v>
      </c>
      <c r="K372" s="14">
        <v>1</v>
      </c>
      <c r="L372" s="14" t="s">
        <v>48</v>
      </c>
      <c r="M372" s="14" t="s">
        <v>49</v>
      </c>
      <c r="N372" s="14">
        <v>1</v>
      </c>
      <c r="O372" s="18">
        <f t="shared" si="41"/>
        <v>33</v>
      </c>
      <c r="P372" s="18">
        <v>10</v>
      </c>
      <c r="Q372" s="18">
        <f t="shared" si="42"/>
        <v>12.54</v>
      </c>
      <c r="R372" s="18">
        <v>3.8</v>
      </c>
      <c r="S372" s="22">
        <f t="shared" si="40"/>
        <v>33</v>
      </c>
      <c r="T372" s="22">
        <v>10</v>
      </c>
      <c r="U372" s="21" t="s">
        <v>43</v>
      </c>
      <c r="V372" s="21" t="s">
        <v>43</v>
      </c>
      <c r="W372" s="19">
        <v>27.848400000000002</v>
      </c>
      <c r="X372" s="19">
        <v>-115.16056</v>
      </c>
      <c r="Y372" s="18">
        <v>59</v>
      </c>
      <c r="Z372" s="17">
        <f t="shared" si="44"/>
        <v>15</v>
      </c>
      <c r="AA372" s="21" t="s">
        <v>43</v>
      </c>
      <c r="AB372" s="14" t="s">
        <v>46</v>
      </c>
      <c r="AC372" s="21" t="s">
        <v>43</v>
      </c>
      <c r="AD372" s="23">
        <v>20</v>
      </c>
      <c r="AE372" s="23">
        <v>1</v>
      </c>
      <c r="AF372" s="21" t="s">
        <v>43</v>
      </c>
      <c r="AG372" s="14" t="s">
        <v>43</v>
      </c>
      <c r="AI372" s="70">
        <f t="shared" si="45"/>
        <v>16.194500000000001</v>
      </c>
      <c r="AJ372" s="74">
        <f t="shared" si="46"/>
        <v>593.9131834357014</v>
      </c>
      <c r="AK372" s="74">
        <f t="shared" si="47"/>
        <v>0.93417427693282351</v>
      </c>
      <c r="AL372" s="73">
        <f t="shared" si="48"/>
        <v>0.93417427693282351</v>
      </c>
    </row>
    <row r="373" spans="1:38" s="20" customFormat="1">
      <c r="A373" s="14" t="s">
        <v>50</v>
      </c>
      <c r="B373" s="14" t="s">
        <v>40</v>
      </c>
      <c r="C373" s="31">
        <v>38943</v>
      </c>
      <c r="D373" s="15">
        <v>2006</v>
      </c>
      <c r="E373" s="16">
        <v>0.44861111111111113</v>
      </c>
      <c r="F373" s="16">
        <v>0.4916666666666667</v>
      </c>
      <c r="G373" s="16">
        <f t="shared" si="43"/>
        <v>4.3055555555555569E-2</v>
      </c>
      <c r="H373" s="21">
        <v>2</v>
      </c>
      <c r="I373" s="14">
        <v>1</v>
      </c>
      <c r="J373" s="14">
        <v>1</v>
      </c>
      <c r="K373" s="14">
        <v>1</v>
      </c>
      <c r="L373" s="14" t="s">
        <v>48</v>
      </c>
      <c r="M373" s="14" t="s">
        <v>49</v>
      </c>
      <c r="N373" s="14">
        <v>1</v>
      </c>
      <c r="O373" s="18">
        <f t="shared" si="41"/>
        <v>33</v>
      </c>
      <c r="P373" s="18">
        <v>10</v>
      </c>
      <c r="Q373" s="18">
        <f t="shared" si="42"/>
        <v>12.54</v>
      </c>
      <c r="R373" s="18">
        <v>3.8</v>
      </c>
      <c r="S373" s="22">
        <f t="shared" si="40"/>
        <v>33</v>
      </c>
      <c r="T373" s="22">
        <v>10</v>
      </c>
      <c r="U373" s="21" t="s">
        <v>43</v>
      </c>
      <c r="V373" s="21" t="s">
        <v>43</v>
      </c>
      <c r="W373" s="19">
        <v>27.848400000000002</v>
      </c>
      <c r="X373" s="19">
        <v>-115.16056</v>
      </c>
      <c r="Y373" s="18">
        <v>59</v>
      </c>
      <c r="Z373" s="17">
        <f t="shared" si="44"/>
        <v>15</v>
      </c>
      <c r="AA373" s="21" t="s">
        <v>43</v>
      </c>
      <c r="AB373" s="14" t="s">
        <v>46</v>
      </c>
      <c r="AC373" s="21" t="s">
        <v>43</v>
      </c>
      <c r="AD373" s="23">
        <v>20</v>
      </c>
      <c r="AE373" s="23">
        <v>1</v>
      </c>
      <c r="AF373" s="21" t="s">
        <v>43</v>
      </c>
      <c r="AG373" s="14" t="s">
        <v>43</v>
      </c>
      <c r="AI373" s="70">
        <f t="shared" si="45"/>
        <v>16.194500000000001</v>
      </c>
      <c r="AJ373" s="74">
        <f t="shared" si="46"/>
        <v>593.9131834357014</v>
      </c>
      <c r="AK373" s="74">
        <f t="shared" si="47"/>
        <v>0.93417427693282351</v>
      </c>
      <c r="AL373" s="73">
        <f t="shared" si="48"/>
        <v>0.93417427693282351</v>
      </c>
    </row>
    <row r="374" spans="1:38" s="20" customFormat="1">
      <c r="A374" s="14" t="s">
        <v>50</v>
      </c>
      <c r="B374" s="14" t="s">
        <v>40</v>
      </c>
      <c r="C374" s="31">
        <v>38943</v>
      </c>
      <c r="D374" s="15">
        <v>2006</v>
      </c>
      <c r="E374" s="16">
        <v>0.44861111111111113</v>
      </c>
      <c r="F374" s="16">
        <v>0.4916666666666667</v>
      </c>
      <c r="G374" s="16">
        <f t="shared" si="43"/>
        <v>4.3055555555555569E-2</v>
      </c>
      <c r="H374" s="21">
        <v>2</v>
      </c>
      <c r="I374" s="14">
        <v>1</v>
      </c>
      <c r="J374" s="14">
        <v>1</v>
      </c>
      <c r="K374" s="14">
        <v>1</v>
      </c>
      <c r="L374" s="14" t="s">
        <v>48</v>
      </c>
      <c r="M374" s="14" t="s">
        <v>49</v>
      </c>
      <c r="N374" s="14">
        <v>1</v>
      </c>
      <c r="O374" s="18">
        <f t="shared" si="41"/>
        <v>33</v>
      </c>
      <c r="P374" s="18">
        <v>10</v>
      </c>
      <c r="Q374" s="18">
        <f t="shared" si="42"/>
        <v>12.54</v>
      </c>
      <c r="R374" s="18">
        <v>3.8</v>
      </c>
      <c r="S374" s="22">
        <f t="shared" si="40"/>
        <v>33</v>
      </c>
      <c r="T374" s="22">
        <v>10</v>
      </c>
      <c r="U374" s="21" t="s">
        <v>43</v>
      </c>
      <c r="V374" s="21" t="s">
        <v>43</v>
      </c>
      <c r="W374" s="19">
        <v>27.848400000000002</v>
      </c>
      <c r="X374" s="19">
        <v>-115.16056</v>
      </c>
      <c r="Y374" s="18">
        <v>59</v>
      </c>
      <c r="Z374" s="17">
        <f t="shared" si="44"/>
        <v>15</v>
      </c>
      <c r="AA374" s="21" t="s">
        <v>43</v>
      </c>
      <c r="AB374" s="14" t="s">
        <v>46</v>
      </c>
      <c r="AC374" s="21" t="s">
        <v>43</v>
      </c>
      <c r="AD374" s="23">
        <v>21</v>
      </c>
      <c r="AE374" s="23">
        <v>1</v>
      </c>
      <c r="AF374" s="21" t="s">
        <v>43</v>
      </c>
      <c r="AG374" s="14" t="s">
        <v>43</v>
      </c>
      <c r="AI374" s="70">
        <f t="shared" si="45"/>
        <v>16.942499999999999</v>
      </c>
      <c r="AJ374" s="74">
        <f t="shared" si="46"/>
        <v>691.21379845369552</v>
      </c>
      <c r="AK374" s="74">
        <f t="shared" si="47"/>
        <v>1.1871558759796081</v>
      </c>
      <c r="AL374" s="73">
        <f t="shared" si="48"/>
        <v>1.1871558759796081</v>
      </c>
    </row>
    <row r="375" spans="1:38" s="20" customFormat="1">
      <c r="A375" s="14" t="s">
        <v>50</v>
      </c>
      <c r="B375" s="14" t="s">
        <v>40</v>
      </c>
      <c r="C375" s="31">
        <v>38943</v>
      </c>
      <c r="D375" s="15">
        <v>2006</v>
      </c>
      <c r="E375" s="16">
        <v>0.44861111111111113</v>
      </c>
      <c r="F375" s="16">
        <v>0.4916666666666667</v>
      </c>
      <c r="G375" s="16">
        <f t="shared" si="43"/>
        <v>4.3055555555555569E-2</v>
      </c>
      <c r="H375" s="21">
        <v>2</v>
      </c>
      <c r="I375" s="14">
        <v>1</v>
      </c>
      <c r="J375" s="14">
        <v>1</v>
      </c>
      <c r="K375" s="14">
        <v>1</v>
      </c>
      <c r="L375" s="14" t="s">
        <v>48</v>
      </c>
      <c r="M375" s="14" t="s">
        <v>49</v>
      </c>
      <c r="N375" s="14">
        <v>1</v>
      </c>
      <c r="O375" s="18">
        <f t="shared" si="41"/>
        <v>33</v>
      </c>
      <c r="P375" s="18">
        <v>10</v>
      </c>
      <c r="Q375" s="18">
        <f t="shared" si="42"/>
        <v>12.54</v>
      </c>
      <c r="R375" s="18">
        <v>3.8</v>
      </c>
      <c r="S375" s="22">
        <f t="shared" si="40"/>
        <v>33</v>
      </c>
      <c r="T375" s="22">
        <v>10</v>
      </c>
      <c r="U375" s="21" t="s">
        <v>43</v>
      </c>
      <c r="V375" s="21" t="s">
        <v>43</v>
      </c>
      <c r="W375" s="19">
        <v>27.848400000000002</v>
      </c>
      <c r="X375" s="19">
        <v>-115.16056</v>
      </c>
      <c r="Y375" s="18">
        <v>59</v>
      </c>
      <c r="Z375" s="17">
        <f t="shared" si="44"/>
        <v>15</v>
      </c>
      <c r="AA375" s="21" t="s">
        <v>43</v>
      </c>
      <c r="AB375" s="14" t="s">
        <v>46</v>
      </c>
      <c r="AC375" s="21" t="s">
        <v>43</v>
      </c>
      <c r="AD375" s="23">
        <v>21</v>
      </c>
      <c r="AE375" s="23">
        <v>1</v>
      </c>
      <c r="AF375" s="21" t="s">
        <v>43</v>
      </c>
      <c r="AG375" s="14" t="s">
        <v>43</v>
      </c>
      <c r="AI375" s="70">
        <f t="shared" si="45"/>
        <v>16.942499999999999</v>
      </c>
      <c r="AJ375" s="74">
        <f t="shared" si="46"/>
        <v>691.21379845369552</v>
      </c>
      <c r="AK375" s="74">
        <f t="shared" si="47"/>
        <v>1.1871558759796081</v>
      </c>
      <c r="AL375" s="73">
        <f t="shared" si="48"/>
        <v>1.1871558759796081</v>
      </c>
    </row>
    <row r="376" spans="1:38" s="20" customFormat="1">
      <c r="A376" s="14" t="s">
        <v>50</v>
      </c>
      <c r="B376" s="14" t="s">
        <v>40</v>
      </c>
      <c r="C376" s="31">
        <v>38943</v>
      </c>
      <c r="D376" s="15">
        <v>2006</v>
      </c>
      <c r="E376" s="16">
        <v>0.44861111111111113</v>
      </c>
      <c r="F376" s="16">
        <v>0.4916666666666667</v>
      </c>
      <c r="G376" s="16">
        <f t="shared" si="43"/>
        <v>4.3055555555555569E-2</v>
      </c>
      <c r="H376" s="21">
        <v>2</v>
      </c>
      <c r="I376" s="14">
        <v>1</v>
      </c>
      <c r="J376" s="14">
        <v>1</v>
      </c>
      <c r="K376" s="14">
        <v>1</v>
      </c>
      <c r="L376" s="14" t="s">
        <v>48</v>
      </c>
      <c r="M376" s="14" t="s">
        <v>49</v>
      </c>
      <c r="N376" s="14">
        <v>1</v>
      </c>
      <c r="O376" s="18">
        <f t="shared" si="41"/>
        <v>33</v>
      </c>
      <c r="P376" s="18">
        <v>10</v>
      </c>
      <c r="Q376" s="18">
        <f t="shared" si="42"/>
        <v>12.54</v>
      </c>
      <c r="R376" s="18">
        <v>3.8</v>
      </c>
      <c r="S376" s="22">
        <f t="shared" si="40"/>
        <v>33</v>
      </c>
      <c r="T376" s="22">
        <v>10</v>
      </c>
      <c r="U376" s="21" t="s">
        <v>43</v>
      </c>
      <c r="V376" s="21" t="s">
        <v>43</v>
      </c>
      <c r="W376" s="19">
        <v>27.848400000000002</v>
      </c>
      <c r="X376" s="19">
        <v>-115.16056</v>
      </c>
      <c r="Y376" s="18">
        <v>59</v>
      </c>
      <c r="Z376" s="17">
        <f t="shared" si="44"/>
        <v>15</v>
      </c>
      <c r="AA376" s="21" t="s">
        <v>43</v>
      </c>
      <c r="AB376" s="14" t="s">
        <v>46</v>
      </c>
      <c r="AC376" s="21" t="s">
        <v>43</v>
      </c>
      <c r="AD376" s="23">
        <v>21</v>
      </c>
      <c r="AE376" s="23">
        <v>1</v>
      </c>
      <c r="AF376" s="21" t="s">
        <v>43</v>
      </c>
      <c r="AG376" s="14" t="s">
        <v>43</v>
      </c>
      <c r="AI376" s="70">
        <f t="shared" si="45"/>
        <v>16.942499999999999</v>
      </c>
      <c r="AJ376" s="74">
        <f t="shared" si="46"/>
        <v>691.21379845369552</v>
      </c>
      <c r="AK376" s="74">
        <f t="shared" si="47"/>
        <v>1.1871558759796081</v>
      </c>
      <c r="AL376" s="73">
        <f t="shared" si="48"/>
        <v>1.1871558759796081</v>
      </c>
    </row>
    <row r="377" spans="1:38" s="20" customFormat="1">
      <c r="A377" s="14" t="s">
        <v>50</v>
      </c>
      <c r="B377" s="14" t="s">
        <v>40</v>
      </c>
      <c r="C377" s="31">
        <v>38943</v>
      </c>
      <c r="D377" s="15">
        <v>2006</v>
      </c>
      <c r="E377" s="16">
        <v>0.44861111111111113</v>
      </c>
      <c r="F377" s="16">
        <v>0.4916666666666667</v>
      </c>
      <c r="G377" s="16">
        <f t="shared" si="43"/>
        <v>4.3055555555555569E-2</v>
      </c>
      <c r="H377" s="21">
        <v>2</v>
      </c>
      <c r="I377" s="14">
        <v>1</v>
      </c>
      <c r="J377" s="14">
        <v>1</v>
      </c>
      <c r="K377" s="14">
        <v>1</v>
      </c>
      <c r="L377" s="14" t="s">
        <v>48</v>
      </c>
      <c r="M377" s="14" t="s">
        <v>49</v>
      </c>
      <c r="N377" s="14">
        <v>1</v>
      </c>
      <c r="O377" s="18">
        <f t="shared" si="41"/>
        <v>33</v>
      </c>
      <c r="P377" s="18">
        <v>10</v>
      </c>
      <c r="Q377" s="18">
        <f t="shared" si="42"/>
        <v>12.54</v>
      </c>
      <c r="R377" s="18">
        <v>3.8</v>
      </c>
      <c r="S377" s="22">
        <f t="shared" si="40"/>
        <v>33</v>
      </c>
      <c r="T377" s="22">
        <v>10</v>
      </c>
      <c r="U377" s="21" t="s">
        <v>43</v>
      </c>
      <c r="V377" s="21" t="s">
        <v>43</v>
      </c>
      <c r="W377" s="19">
        <v>27.848400000000002</v>
      </c>
      <c r="X377" s="19">
        <v>-115.16056</v>
      </c>
      <c r="Y377" s="18">
        <v>59</v>
      </c>
      <c r="Z377" s="17">
        <f t="shared" si="44"/>
        <v>15</v>
      </c>
      <c r="AA377" s="21" t="s">
        <v>43</v>
      </c>
      <c r="AB377" s="14" t="s">
        <v>46</v>
      </c>
      <c r="AC377" s="21" t="s">
        <v>43</v>
      </c>
      <c r="AD377" s="23">
        <v>21</v>
      </c>
      <c r="AE377" s="23">
        <v>1</v>
      </c>
      <c r="AF377" s="21" t="s">
        <v>43</v>
      </c>
      <c r="AG377" s="14" t="s">
        <v>43</v>
      </c>
      <c r="AI377" s="70">
        <f t="shared" si="45"/>
        <v>16.942499999999999</v>
      </c>
      <c r="AJ377" s="74">
        <f t="shared" si="46"/>
        <v>691.21379845369552</v>
      </c>
      <c r="AK377" s="74">
        <f t="shared" si="47"/>
        <v>1.1871558759796081</v>
      </c>
      <c r="AL377" s="73">
        <f t="shared" si="48"/>
        <v>1.1871558759796081</v>
      </c>
    </row>
    <row r="378" spans="1:38" s="20" customFormat="1">
      <c r="A378" s="14" t="s">
        <v>50</v>
      </c>
      <c r="B378" s="14" t="s">
        <v>40</v>
      </c>
      <c r="C378" s="31">
        <v>38943</v>
      </c>
      <c r="D378" s="15">
        <v>2006</v>
      </c>
      <c r="E378" s="16">
        <v>0.44861111111111113</v>
      </c>
      <c r="F378" s="16">
        <v>0.4916666666666667</v>
      </c>
      <c r="G378" s="16">
        <f t="shared" si="43"/>
        <v>4.3055555555555569E-2</v>
      </c>
      <c r="H378" s="21">
        <v>2</v>
      </c>
      <c r="I378" s="14">
        <v>1</v>
      </c>
      <c r="J378" s="14">
        <v>1</v>
      </c>
      <c r="K378" s="14">
        <v>1</v>
      </c>
      <c r="L378" s="14" t="s">
        <v>48</v>
      </c>
      <c r="M378" s="14" t="s">
        <v>49</v>
      </c>
      <c r="N378" s="14">
        <v>1</v>
      </c>
      <c r="O378" s="18">
        <f t="shared" si="41"/>
        <v>33</v>
      </c>
      <c r="P378" s="18">
        <v>10</v>
      </c>
      <c r="Q378" s="18">
        <f t="shared" si="42"/>
        <v>12.54</v>
      </c>
      <c r="R378" s="18">
        <v>3.8</v>
      </c>
      <c r="S378" s="22">
        <f t="shared" si="40"/>
        <v>33</v>
      </c>
      <c r="T378" s="22">
        <v>10</v>
      </c>
      <c r="U378" s="21" t="s">
        <v>43</v>
      </c>
      <c r="V378" s="21" t="s">
        <v>43</v>
      </c>
      <c r="W378" s="19">
        <v>27.848400000000002</v>
      </c>
      <c r="X378" s="19">
        <v>-115.16056</v>
      </c>
      <c r="Y378" s="18">
        <v>59</v>
      </c>
      <c r="Z378" s="17">
        <f t="shared" si="44"/>
        <v>15</v>
      </c>
      <c r="AA378" s="21" t="s">
        <v>43</v>
      </c>
      <c r="AB378" s="14" t="s">
        <v>46</v>
      </c>
      <c r="AC378" s="21" t="s">
        <v>43</v>
      </c>
      <c r="AD378" s="23">
        <v>21</v>
      </c>
      <c r="AE378" s="23">
        <v>1</v>
      </c>
      <c r="AF378" s="21" t="s">
        <v>43</v>
      </c>
      <c r="AG378" s="14" t="s">
        <v>43</v>
      </c>
      <c r="AI378" s="70">
        <f t="shared" si="45"/>
        <v>16.942499999999999</v>
      </c>
      <c r="AJ378" s="74">
        <f t="shared" si="46"/>
        <v>691.21379845369552</v>
      </c>
      <c r="AK378" s="74">
        <f t="shared" si="47"/>
        <v>1.1871558759796081</v>
      </c>
      <c r="AL378" s="73">
        <f t="shared" si="48"/>
        <v>1.1871558759796081</v>
      </c>
    </row>
    <row r="379" spans="1:38" s="20" customFormat="1">
      <c r="A379" s="14" t="s">
        <v>50</v>
      </c>
      <c r="B379" s="14" t="s">
        <v>40</v>
      </c>
      <c r="C379" s="31">
        <v>38943</v>
      </c>
      <c r="D379" s="15">
        <v>2006</v>
      </c>
      <c r="E379" s="16">
        <v>0.44861111111111113</v>
      </c>
      <c r="F379" s="16">
        <v>0.4916666666666667</v>
      </c>
      <c r="G379" s="16">
        <f t="shared" si="43"/>
        <v>4.3055555555555569E-2</v>
      </c>
      <c r="H379" s="21">
        <v>2</v>
      </c>
      <c r="I379" s="14">
        <v>1</v>
      </c>
      <c r="J379" s="14">
        <v>1</v>
      </c>
      <c r="K379" s="14">
        <v>1</v>
      </c>
      <c r="L379" s="14" t="s">
        <v>48</v>
      </c>
      <c r="M379" s="14" t="s">
        <v>49</v>
      </c>
      <c r="N379" s="14">
        <v>1</v>
      </c>
      <c r="O379" s="18">
        <f t="shared" si="41"/>
        <v>33</v>
      </c>
      <c r="P379" s="18">
        <v>10</v>
      </c>
      <c r="Q379" s="18">
        <f t="shared" si="42"/>
        <v>12.54</v>
      </c>
      <c r="R379" s="18">
        <v>3.8</v>
      </c>
      <c r="S379" s="22">
        <f t="shared" si="40"/>
        <v>33</v>
      </c>
      <c r="T379" s="22">
        <v>10</v>
      </c>
      <c r="U379" s="21" t="s">
        <v>43</v>
      </c>
      <c r="V379" s="21" t="s">
        <v>43</v>
      </c>
      <c r="W379" s="19">
        <v>27.848400000000002</v>
      </c>
      <c r="X379" s="19">
        <v>-115.16056</v>
      </c>
      <c r="Y379" s="18">
        <v>59</v>
      </c>
      <c r="Z379" s="17">
        <f t="shared" si="44"/>
        <v>15</v>
      </c>
      <c r="AA379" s="21" t="s">
        <v>43</v>
      </c>
      <c r="AB379" s="14" t="s">
        <v>46</v>
      </c>
      <c r="AC379" s="21" t="s">
        <v>43</v>
      </c>
      <c r="AD379" s="23">
        <v>21</v>
      </c>
      <c r="AE379" s="23">
        <v>1</v>
      </c>
      <c r="AF379" s="21" t="s">
        <v>43</v>
      </c>
      <c r="AG379" s="14" t="s">
        <v>43</v>
      </c>
      <c r="AI379" s="70">
        <f t="shared" si="45"/>
        <v>16.942499999999999</v>
      </c>
      <c r="AJ379" s="74">
        <f t="shared" si="46"/>
        <v>691.21379845369552</v>
      </c>
      <c r="AK379" s="74">
        <f t="shared" si="47"/>
        <v>1.1871558759796081</v>
      </c>
      <c r="AL379" s="73">
        <f t="shared" si="48"/>
        <v>1.1871558759796081</v>
      </c>
    </row>
    <row r="380" spans="1:38" s="20" customFormat="1">
      <c r="A380" s="14" t="s">
        <v>50</v>
      </c>
      <c r="B380" s="14" t="s">
        <v>40</v>
      </c>
      <c r="C380" s="31">
        <v>38943</v>
      </c>
      <c r="D380" s="15">
        <v>2006</v>
      </c>
      <c r="E380" s="16">
        <v>0.44861111111111113</v>
      </c>
      <c r="F380" s="16">
        <v>0.4916666666666667</v>
      </c>
      <c r="G380" s="16">
        <f t="shared" si="43"/>
        <v>4.3055555555555569E-2</v>
      </c>
      <c r="H380" s="21">
        <v>2</v>
      </c>
      <c r="I380" s="14">
        <v>1</v>
      </c>
      <c r="J380" s="14">
        <v>1</v>
      </c>
      <c r="K380" s="14">
        <v>1</v>
      </c>
      <c r="L380" s="14" t="s">
        <v>48</v>
      </c>
      <c r="M380" s="14" t="s">
        <v>49</v>
      </c>
      <c r="N380" s="14">
        <v>1</v>
      </c>
      <c r="O380" s="18">
        <f t="shared" si="41"/>
        <v>33</v>
      </c>
      <c r="P380" s="18">
        <v>10</v>
      </c>
      <c r="Q380" s="18">
        <f t="shared" si="42"/>
        <v>12.54</v>
      </c>
      <c r="R380" s="18">
        <v>3.8</v>
      </c>
      <c r="S380" s="22">
        <f t="shared" si="40"/>
        <v>33</v>
      </c>
      <c r="T380" s="22">
        <v>10</v>
      </c>
      <c r="U380" s="21" t="s">
        <v>43</v>
      </c>
      <c r="V380" s="21" t="s">
        <v>43</v>
      </c>
      <c r="W380" s="19">
        <v>27.848400000000002</v>
      </c>
      <c r="X380" s="19">
        <v>-115.16056</v>
      </c>
      <c r="Y380" s="18">
        <v>59</v>
      </c>
      <c r="Z380" s="17">
        <f t="shared" si="44"/>
        <v>15</v>
      </c>
      <c r="AA380" s="21" t="s">
        <v>43</v>
      </c>
      <c r="AB380" s="14" t="s">
        <v>46</v>
      </c>
      <c r="AC380" s="21" t="s">
        <v>43</v>
      </c>
      <c r="AD380" s="23">
        <v>22</v>
      </c>
      <c r="AE380" s="23">
        <v>1</v>
      </c>
      <c r="AF380" s="21" t="s">
        <v>43</v>
      </c>
      <c r="AG380" s="14" t="s">
        <v>43</v>
      </c>
      <c r="AI380" s="70">
        <f t="shared" si="45"/>
        <v>17.6905</v>
      </c>
      <c r="AJ380" s="74">
        <f t="shared" si="46"/>
        <v>799.19872211710003</v>
      </c>
      <c r="AK380" s="74">
        <f t="shared" si="47"/>
        <v>1.4679166775044603</v>
      </c>
      <c r="AL380" s="73">
        <f t="shared" si="48"/>
        <v>1.4679166775044603</v>
      </c>
    </row>
    <row r="381" spans="1:38" s="20" customFormat="1">
      <c r="A381" s="14" t="s">
        <v>50</v>
      </c>
      <c r="B381" s="14" t="s">
        <v>40</v>
      </c>
      <c r="C381" s="31">
        <v>38943</v>
      </c>
      <c r="D381" s="15">
        <v>2006</v>
      </c>
      <c r="E381" s="16">
        <v>0.44861111111111113</v>
      </c>
      <c r="F381" s="16">
        <v>0.4916666666666667</v>
      </c>
      <c r="G381" s="16">
        <f t="shared" si="43"/>
        <v>4.3055555555555569E-2</v>
      </c>
      <c r="H381" s="21">
        <v>2</v>
      </c>
      <c r="I381" s="14">
        <v>1</v>
      </c>
      <c r="J381" s="14">
        <v>1</v>
      </c>
      <c r="K381" s="14">
        <v>1</v>
      </c>
      <c r="L381" s="14" t="s">
        <v>48</v>
      </c>
      <c r="M381" s="14" t="s">
        <v>49</v>
      </c>
      <c r="N381" s="14">
        <v>1</v>
      </c>
      <c r="O381" s="18">
        <f t="shared" si="41"/>
        <v>33</v>
      </c>
      <c r="P381" s="18">
        <v>10</v>
      </c>
      <c r="Q381" s="18">
        <f t="shared" si="42"/>
        <v>12.54</v>
      </c>
      <c r="R381" s="18">
        <v>3.8</v>
      </c>
      <c r="S381" s="22">
        <f t="shared" si="40"/>
        <v>33</v>
      </c>
      <c r="T381" s="22">
        <v>10</v>
      </c>
      <c r="U381" s="21" t="s">
        <v>43</v>
      </c>
      <c r="V381" s="21" t="s">
        <v>43</v>
      </c>
      <c r="W381" s="19">
        <v>27.848400000000002</v>
      </c>
      <c r="X381" s="19">
        <v>-115.16056</v>
      </c>
      <c r="Y381" s="18">
        <v>59</v>
      </c>
      <c r="Z381" s="17">
        <f t="shared" si="44"/>
        <v>15</v>
      </c>
      <c r="AA381" s="21" t="s">
        <v>43</v>
      </c>
      <c r="AB381" s="14" t="s">
        <v>46</v>
      </c>
      <c r="AC381" s="21" t="s">
        <v>43</v>
      </c>
      <c r="AD381" s="23">
        <v>22</v>
      </c>
      <c r="AE381" s="23">
        <v>1</v>
      </c>
      <c r="AF381" s="21" t="s">
        <v>43</v>
      </c>
      <c r="AG381" s="14" t="s">
        <v>43</v>
      </c>
      <c r="AI381" s="70">
        <f t="shared" si="45"/>
        <v>17.6905</v>
      </c>
      <c r="AJ381" s="74">
        <f t="shared" si="46"/>
        <v>799.19872211710003</v>
      </c>
      <c r="AK381" s="74">
        <f t="shared" si="47"/>
        <v>1.4679166775044603</v>
      </c>
      <c r="AL381" s="73">
        <f t="shared" si="48"/>
        <v>1.4679166775044603</v>
      </c>
    </row>
    <row r="382" spans="1:38" s="20" customFormat="1">
      <c r="A382" s="14" t="s">
        <v>50</v>
      </c>
      <c r="B382" s="14" t="s">
        <v>40</v>
      </c>
      <c r="C382" s="31">
        <v>38943</v>
      </c>
      <c r="D382" s="15">
        <v>2006</v>
      </c>
      <c r="E382" s="16">
        <v>0.44861111111111113</v>
      </c>
      <c r="F382" s="16">
        <v>0.4916666666666667</v>
      </c>
      <c r="G382" s="16">
        <f t="shared" si="43"/>
        <v>4.3055555555555569E-2</v>
      </c>
      <c r="H382" s="21">
        <v>2</v>
      </c>
      <c r="I382" s="14">
        <v>1</v>
      </c>
      <c r="J382" s="14">
        <v>1</v>
      </c>
      <c r="K382" s="14">
        <v>1</v>
      </c>
      <c r="L382" s="14" t="s">
        <v>48</v>
      </c>
      <c r="M382" s="14" t="s">
        <v>49</v>
      </c>
      <c r="N382" s="14">
        <v>1</v>
      </c>
      <c r="O382" s="18">
        <f t="shared" si="41"/>
        <v>33</v>
      </c>
      <c r="P382" s="18">
        <v>10</v>
      </c>
      <c r="Q382" s="18">
        <f t="shared" si="42"/>
        <v>12.54</v>
      </c>
      <c r="R382" s="18">
        <v>3.8</v>
      </c>
      <c r="S382" s="22">
        <f t="shared" si="40"/>
        <v>33</v>
      </c>
      <c r="T382" s="22">
        <v>10</v>
      </c>
      <c r="U382" s="21" t="s">
        <v>43</v>
      </c>
      <c r="V382" s="21" t="s">
        <v>43</v>
      </c>
      <c r="W382" s="19">
        <v>27.848400000000002</v>
      </c>
      <c r="X382" s="19">
        <v>-115.16056</v>
      </c>
      <c r="Y382" s="18">
        <v>59</v>
      </c>
      <c r="Z382" s="17">
        <f t="shared" si="44"/>
        <v>15</v>
      </c>
      <c r="AA382" s="21" t="s">
        <v>43</v>
      </c>
      <c r="AB382" s="14" t="s">
        <v>46</v>
      </c>
      <c r="AC382" s="21" t="s">
        <v>43</v>
      </c>
      <c r="AD382" s="23">
        <v>22</v>
      </c>
      <c r="AE382" s="23">
        <v>1</v>
      </c>
      <c r="AF382" s="21" t="s">
        <v>43</v>
      </c>
      <c r="AG382" s="14" t="s">
        <v>43</v>
      </c>
      <c r="AI382" s="70">
        <f t="shared" si="45"/>
        <v>17.6905</v>
      </c>
      <c r="AJ382" s="74">
        <f t="shared" si="46"/>
        <v>799.19872211710003</v>
      </c>
      <c r="AK382" s="74">
        <f t="shared" si="47"/>
        <v>1.4679166775044603</v>
      </c>
      <c r="AL382" s="73">
        <f t="shared" si="48"/>
        <v>1.4679166775044603</v>
      </c>
    </row>
    <row r="383" spans="1:38" s="20" customFormat="1">
      <c r="A383" s="14" t="s">
        <v>50</v>
      </c>
      <c r="B383" s="14" t="s">
        <v>40</v>
      </c>
      <c r="C383" s="31">
        <v>38943</v>
      </c>
      <c r="D383" s="15">
        <v>2006</v>
      </c>
      <c r="E383" s="16">
        <v>0.44861111111111113</v>
      </c>
      <c r="F383" s="16">
        <v>0.4916666666666667</v>
      </c>
      <c r="G383" s="16">
        <f t="shared" si="43"/>
        <v>4.3055555555555569E-2</v>
      </c>
      <c r="H383" s="21">
        <v>2</v>
      </c>
      <c r="I383" s="14">
        <v>1</v>
      </c>
      <c r="J383" s="14">
        <v>1</v>
      </c>
      <c r="K383" s="14">
        <v>1</v>
      </c>
      <c r="L383" s="14" t="s">
        <v>48</v>
      </c>
      <c r="M383" s="14" t="s">
        <v>49</v>
      </c>
      <c r="N383" s="14">
        <v>1</v>
      </c>
      <c r="O383" s="18">
        <f t="shared" si="41"/>
        <v>33</v>
      </c>
      <c r="P383" s="18">
        <v>10</v>
      </c>
      <c r="Q383" s="18">
        <f t="shared" si="42"/>
        <v>12.54</v>
      </c>
      <c r="R383" s="18">
        <v>3.8</v>
      </c>
      <c r="S383" s="22">
        <f t="shared" si="40"/>
        <v>33</v>
      </c>
      <c r="T383" s="22">
        <v>10</v>
      </c>
      <c r="U383" s="21" t="s">
        <v>43</v>
      </c>
      <c r="V383" s="21" t="s">
        <v>43</v>
      </c>
      <c r="W383" s="19">
        <v>27.848400000000002</v>
      </c>
      <c r="X383" s="19">
        <v>-115.16056</v>
      </c>
      <c r="Y383" s="18">
        <v>59</v>
      </c>
      <c r="Z383" s="17">
        <f t="shared" si="44"/>
        <v>15</v>
      </c>
      <c r="AA383" s="21" t="s">
        <v>43</v>
      </c>
      <c r="AB383" s="14" t="s">
        <v>46</v>
      </c>
      <c r="AC383" s="21" t="s">
        <v>43</v>
      </c>
      <c r="AD383" s="23">
        <v>22</v>
      </c>
      <c r="AE383" s="23">
        <v>1</v>
      </c>
      <c r="AF383" s="21" t="s">
        <v>43</v>
      </c>
      <c r="AG383" s="14" t="s">
        <v>43</v>
      </c>
      <c r="AI383" s="70">
        <f t="shared" si="45"/>
        <v>17.6905</v>
      </c>
      <c r="AJ383" s="74">
        <f t="shared" si="46"/>
        <v>799.19872211710003</v>
      </c>
      <c r="AK383" s="74">
        <f t="shared" si="47"/>
        <v>1.4679166775044603</v>
      </c>
      <c r="AL383" s="73">
        <f t="shared" si="48"/>
        <v>1.4679166775044603</v>
      </c>
    </row>
    <row r="384" spans="1:38" s="20" customFormat="1">
      <c r="A384" s="14" t="s">
        <v>50</v>
      </c>
      <c r="B384" s="14" t="s">
        <v>40</v>
      </c>
      <c r="C384" s="31">
        <v>38943</v>
      </c>
      <c r="D384" s="15">
        <v>2006</v>
      </c>
      <c r="E384" s="16">
        <v>0.44861111111111113</v>
      </c>
      <c r="F384" s="16">
        <v>0.4916666666666667</v>
      </c>
      <c r="G384" s="16">
        <f t="shared" si="43"/>
        <v>4.3055555555555569E-2</v>
      </c>
      <c r="H384" s="21">
        <v>2</v>
      </c>
      <c r="I384" s="14">
        <v>1</v>
      </c>
      <c r="J384" s="14">
        <v>1</v>
      </c>
      <c r="K384" s="14">
        <v>1</v>
      </c>
      <c r="L384" s="14" t="s">
        <v>48</v>
      </c>
      <c r="M384" s="14" t="s">
        <v>49</v>
      </c>
      <c r="N384" s="14">
        <v>1</v>
      </c>
      <c r="O384" s="18">
        <f t="shared" si="41"/>
        <v>33</v>
      </c>
      <c r="P384" s="18">
        <v>10</v>
      </c>
      <c r="Q384" s="18">
        <f t="shared" si="42"/>
        <v>12.54</v>
      </c>
      <c r="R384" s="18">
        <v>3.8</v>
      </c>
      <c r="S384" s="22">
        <f t="shared" si="40"/>
        <v>33</v>
      </c>
      <c r="T384" s="22">
        <v>10</v>
      </c>
      <c r="U384" s="21" t="s">
        <v>43</v>
      </c>
      <c r="V384" s="21" t="s">
        <v>43</v>
      </c>
      <c r="W384" s="19">
        <v>27.848400000000002</v>
      </c>
      <c r="X384" s="19">
        <v>-115.16056</v>
      </c>
      <c r="Y384" s="18">
        <v>59</v>
      </c>
      <c r="Z384" s="17">
        <f t="shared" si="44"/>
        <v>15</v>
      </c>
      <c r="AA384" s="21" t="s">
        <v>43</v>
      </c>
      <c r="AB384" s="14" t="s">
        <v>46</v>
      </c>
      <c r="AC384" s="21" t="s">
        <v>43</v>
      </c>
      <c r="AD384" s="23">
        <v>22</v>
      </c>
      <c r="AE384" s="23">
        <v>1</v>
      </c>
      <c r="AF384" s="21" t="s">
        <v>43</v>
      </c>
      <c r="AG384" s="14" t="s">
        <v>43</v>
      </c>
      <c r="AI384" s="70">
        <f t="shared" si="45"/>
        <v>17.6905</v>
      </c>
      <c r="AJ384" s="74">
        <f t="shared" si="46"/>
        <v>799.19872211710003</v>
      </c>
      <c r="AK384" s="74">
        <f t="shared" si="47"/>
        <v>1.4679166775044603</v>
      </c>
      <c r="AL384" s="73">
        <f t="shared" si="48"/>
        <v>1.4679166775044603</v>
      </c>
    </row>
    <row r="385" spans="1:38" s="20" customFormat="1">
      <c r="A385" s="14" t="s">
        <v>50</v>
      </c>
      <c r="B385" s="14" t="s">
        <v>40</v>
      </c>
      <c r="C385" s="31">
        <v>38943</v>
      </c>
      <c r="D385" s="15">
        <v>2006</v>
      </c>
      <c r="E385" s="16">
        <v>0.44861111111111113</v>
      </c>
      <c r="F385" s="16">
        <v>0.4916666666666667</v>
      </c>
      <c r="G385" s="16">
        <f t="shared" si="43"/>
        <v>4.3055555555555569E-2</v>
      </c>
      <c r="H385" s="21">
        <v>2</v>
      </c>
      <c r="I385" s="14">
        <v>1</v>
      </c>
      <c r="J385" s="14">
        <v>1</v>
      </c>
      <c r="K385" s="14">
        <v>1</v>
      </c>
      <c r="L385" s="14" t="s">
        <v>48</v>
      </c>
      <c r="M385" s="14" t="s">
        <v>49</v>
      </c>
      <c r="N385" s="14">
        <v>1</v>
      </c>
      <c r="O385" s="18">
        <f t="shared" si="41"/>
        <v>33</v>
      </c>
      <c r="P385" s="18">
        <v>10</v>
      </c>
      <c r="Q385" s="18">
        <f t="shared" si="42"/>
        <v>12.54</v>
      </c>
      <c r="R385" s="18">
        <v>3.8</v>
      </c>
      <c r="S385" s="22">
        <f t="shared" si="40"/>
        <v>33</v>
      </c>
      <c r="T385" s="22">
        <v>10</v>
      </c>
      <c r="U385" s="21" t="s">
        <v>43</v>
      </c>
      <c r="V385" s="21" t="s">
        <v>43</v>
      </c>
      <c r="W385" s="19">
        <v>27.848400000000002</v>
      </c>
      <c r="X385" s="19">
        <v>-115.16056</v>
      </c>
      <c r="Y385" s="18">
        <v>59</v>
      </c>
      <c r="Z385" s="17">
        <f t="shared" si="44"/>
        <v>15</v>
      </c>
      <c r="AA385" s="21" t="s">
        <v>43</v>
      </c>
      <c r="AB385" s="14" t="s">
        <v>46</v>
      </c>
      <c r="AC385" s="21" t="s">
        <v>43</v>
      </c>
      <c r="AD385" s="23">
        <v>22</v>
      </c>
      <c r="AE385" s="23">
        <v>1</v>
      </c>
      <c r="AF385" s="21" t="s">
        <v>43</v>
      </c>
      <c r="AG385" s="14" t="s">
        <v>43</v>
      </c>
      <c r="AI385" s="70">
        <f t="shared" si="45"/>
        <v>17.6905</v>
      </c>
      <c r="AJ385" s="74">
        <f t="shared" si="46"/>
        <v>799.19872211710003</v>
      </c>
      <c r="AK385" s="74">
        <f t="shared" si="47"/>
        <v>1.4679166775044603</v>
      </c>
      <c r="AL385" s="73">
        <f t="shared" si="48"/>
        <v>1.4679166775044603</v>
      </c>
    </row>
    <row r="386" spans="1:38" s="20" customFormat="1">
      <c r="A386" s="14" t="s">
        <v>50</v>
      </c>
      <c r="B386" s="14" t="s">
        <v>40</v>
      </c>
      <c r="C386" s="31">
        <v>38943</v>
      </c>
      <c r="D386" s="15">
        <v>2006</v>
      </c>
      <c r="E386" s="16">
        <v>0.44861111111111113</v>
      </c>
      <c r="F386" s="16">
        <v>0.4916666666666667</v>
      </c>
      <c r="G386" s="16">
        <f t="shared" si="43"/>
        <v>4.3055555555555569E-2</v>
      </c>
      <c r="H386" s="21">
        <v>2</v>
      </c>
      <c r="I386" s="14">
        <v>1</v>
      </c>
      <c r="J386" s="14">
        <v>1</v>
      </c>
      <c r="K386" s="14">
        <v>1</v>
      </c>
      <c r="L386" s="14" t="s">
        <v>48</v>
      </c>
      <c r="M386" s="14" t="s">
        <v>49</v>
      </c>
      <c r="N386" s="14">
        <v>1</v>
      </c>
      <c r="O386" s="18">
        <f t="shared" si="41"/>
        <v>33</v>
      </c>
      <c r="P386" s="18">
        <v>10</v>
      </c>
      <c r="Q386" s="18">
        <f t="shared" si="42"/>
        <v>12.54</v>
      </c>
      <c r="R386" s="18">
        <v>3.8</v>
      </c>
      <c r="S386" s="22">
        <f t="shared" ref="S386:S449" si="49">T386*3.3</f>
        <v>33</v>
      </c>
      <c r="T386" s="22">
        <v>10</v>
      </c>
      <c r="U386" s="21" t="s">
        <v>43</v>
      </c>
      <c r="V386" s="21" t="s">
        <v>43</v>
      </c>
      <c r="W386" s="19">
        <v>27.848400000000002</v>
      </c>
      <c r="X386" s="19">
        <v>-115.16056</v>
      </c>
      <c r="Y386" s="18">
        <v>59</v>
      </c>
      <c r="Z386" s="17">
        <f t="shared" si="44"/>
        <v>15</v>
      </c>
      <c r="AA386" s="21" t="s">
        <v>43</v>
      </c>
      <c r="AB386" s="14" t="s">
        <v>46</v>
      </c>
      <c r="AC386" s="21" t="s">
        <v>43</v>
      </c>
      <c r="AD386" s="23">
        <v>22</v>
      </c>
      <c r="AE386" s="23">
        <v>1</v>
      </c>
      <c r="AF386" s="21" t="s">
        <v>43</v>
      </c>
      <c r="AG386" s="14" t="s">
        <v>43</v>
      </c>
      <c r="AI386" s="70">
        <f t="shared" si="45"/>
        <v>17.6905</v>
      </c>
      <c r="AJ386" s="74">
        <f t="shared" si="46"/>
        <v>799.19872211710003</v>
      </c>
      <c r="AK386" s="74">
        <f t="shared" si="47"/>
        <v>1.4679166775044603</v>
      </c>
      <c r="AL386" s="73">
        <f t="shared" si="48"/>
        <v>1.4679166775044603</v>
      </c>
    </row>
    <row r="387" spans="1:38" s="20" customFormat="1">
      <c r="A387" s="14" t="s">
        <v>50</v>
      </c>
      <c r="B387" s="14" t="s">
        <v>40</v>
      </c>
      <c r="C387" s="31">
        <v>38943</v>
      </c>
      <c r="D387" s="15">
        <v>2006</v>
      </c>
      <c r="E387" s="16">
        <v>0.44861111111111113</v>
      </c>
      <c r="F387" s="16">
        <v>0.4916666666666667</v>
      </c>
      <c r="G387" s="16">
        <f t="shared" si="43"/>
        <v>4.3055555555555569E-2</v>
      </c>
      <c r="H387" s="21">
        <v>2</v>
      </c>
      <c r="I387" s="14">
        <v>1</v>
      </c>
      <c r="J387" s="14">
        <v>1</v>
      </c>
      <c r="K387" s="14">
        <v>1</v>
      </c>
      <c r="L387" s="14" t="s">
        <v>48</v>
      </c>
      <c r="M387" s="14" t="s">
        <v>49</v>
      </c>
      <c r="N387" s="14">
        <v>1</v>
      </c>
      <c r="O387" s="18">
        <f t="shared" ref="O387:O450" si="50">P387*3.3</f>
        <v>33</v>
      </c>
      <c r="P387" s="18">
        <v>10</v>
      </c>
      <c r="Q387" s="18">
        <f t="shared" ref="Q387:Q450" si="51">R387*3.3</f>
        <v>12.54</v>
      </c>
      <c r="R387" s="18">
        <v>3.8</v>
      </c>
      <c r="S387" s="22">
        <f t="shared" si="49"/>
        <v>33</v>
      </c>
      <c r="T387" s="22">
        <v>10</v>
      </c>
      <c r="U387" s="21" t="s">
        <v>43</v>
      </c>
      <c r="V387" s="21" t="s">
        <v>43</v>
      </c>
      <c r="W387" s="19">
        <v>27.848400000000002</v>
      </c>
      <c r="X387" s="19">
        <v>-115.16056</v>
      </c>
      <c r="Y387" s="18">
        <v>59</v>
      </c>
      <c r="Z387" s="17">
        <f t="shared" si="44"/>
        <v>15</v>
      </c>
      <c r="AA387" s="21" t="s">
        <v>43</v>
      </c>
      <c r="AB387" s="14" t="s">
        <v>46</v>
      </c>
      <c r="AC387" s="21" t="s">
        <v>43</v>
      </c>
      <c r="AD387" s="23">
        <v>22</v>
      </c>
      <c r="AE387" s="23">
        <v>1</v>
      </c>
      <c r="AF387" s="21" t="s">
        <v>43</v>
      </c>
      <c r="AG387" s="14" t="s">
        <v>43</v>
      </c>
      <c r="AI387" s="70">
        <f t="shared" si="45"/>
        <v>17.6905</v>
      </c>
      <c r="AJ387" s="74">
        <f t="shared" si="46"/>
        <v>799.19872211710003</v>
      </c>
      <c r="AK387" s="74">
        <f t="shared" si="47"/>
        <v>1.4679166775044603</v>
      </c>
      <c r="AL387" s="73">
        <f t="shared" si="48"/>
        <v>1.4679166775044603</v>
      </c>
    </row>
    <row r="388" spans="1:38" s="20" customFormat="1">
      <c r="A388" s="14" t="s">
        <v>50</v>
      </c>
      <c r="B388" s="14" t="s">
        <v>40</v>
      </c>
      <c r="C388" s="31">
        <v>38943</v>
      </c>
      <c r="D388" s="15">
        <v>2006</v>
      </c>
      <c r="E388" s="16">
        <v>0.44861111111111113</v>
      </c>
      <c r="F388" s="16">
        <v>0.4916666666666667</v>
      </c>
      <c r="G388" s="16">
        <f t="shared" si="43"/>
        <v>4.3055555555555569E-2</v>
      </c>
      <c r="H388" s="21">
        <v>2</v>
      </c>
      <c r="I388" s="14">
        <v>1</v>
      </c>
      <c r="J388" s="14">
        <v>1</v>
      </c>
      <c r="K388" s="14">
        <v>1</v>
      </c>
      <c r="L388" s="14" t="s">
        <v>48</v>
      </c>
      <c r="M388" s="14" t="s">
        <v>49</v>
      </c>
      <c r="N388" s="14">
        <v>1</v>
      </c>
      <c r="O388" s="18">
        <f t="shared" si="50"/>
        <v>33</v>
      </c>
      <c r="P388" s="18">
        <v>10</v>
      </c>
      <c r="Q388" s="18">
        <f t="shared" si="51"/>
        <v>12.54</v>
      </c>
      <c r="R388" s="18">
        <v>3.8</v>
      </c>
      <c r="S388" s="22">
        <f t="shared" si="49"/>
        <v>33</v>
      </c>
      <c r="T388" s="22">
        <v>10</v>
      </c>
      <c r="U388" s="21" t="s">
        <v>43</v>
      </c>
      <c r="V388" s="21" t="s">
        <v>43</v>
      </c>
      <c r="W388" s="19">
        <v>27.848400000000002</v>
      </c>
      <c r="X388" s="19">
        <v>-115.16056</v>
      </c>
      <c r="Y388" s="18">
        <v>59</v>
      </c>
      <c r="Z388" s="17">
        <f t="shared" si="44"/>
        <v>15</v>
      </c>
      <c r="AA388" s="21" t="s">
        <v>43</v>
      </c>
      <c r="AB388" s="14" t="s">
        <v>46</v>
      </c>
      <c r="AC388" s="21" t="s">
        <v>43</v>
      </c>
      <c r="AD388" s="23">
        <v>22</v>
      </c>
      <c r="AE388" s="23">
        <v>1</v>
      </c>
      <c r="AF388" s="21" t="s">
        <v>43</v>
      </c>
      <c r="AG388" s="14" t="s">
        <v>43</v>
      </c>
      <c r="AI388" s="70">
        <f t="shared" si="45"/>
        <v>17.6905</v>
      </c>
      <c r="AJ388" s="74">
        <f t="shared" si="46"/>
        <v>799.19872211710003</v>
      </c>
      <c r="AK388" s="74">
        <f t="shared" si="47"/>
        <v>1.4679166775044603</v>
      </c>
      <c r="AL388" s="73">
        <f t="shared" si="48"/>
        <v>1.4679166775044603</v>
      </c>
    </row>
    <row r="389" spans="1:38" s="20" customFormat="1">
      <c r="A389" s="14" t="s">
        <v>50</v>
      </c>
      <c r="B389" s="14" t="s">
        <v>40</v>
      </c>
      <c r="C389" s="31">
        <v>38943</v>
      </c>
      <c r="D389" s="15">
        <v>2006</v>
      </c>
      <c r="E389" s="16">
        <v>0.44861111111111113</v>
      </c>
      <c r="F389" s="16">
        <v>0.4916666666666667</v>
      </c>
      <c r="G389" s="16">
        <f t="shared" si="43"/>
        <v>4.3055555555555569E-2</v>
      </c>
      <c r="H389" s="21">
        <v>2</v>
      </c>
      <c r="I389" s="14">
        <v>1</v>
      </c>
      <c r="J389" s="14">
        <v>1</v>
      </c>
      <c r="K389" s="14">
        <v>1</v>
      </c>
      <c r="L389" s="14" t="s">
        <v>48</v>
      </c>
      <c r="M389" s="14" t="s">
        <v>49</v>
      </c>
      <c r="N389" s="14">
        <v>1</v>
      </c>
      <c r="O389" s="18">
        <f t="shared" si="50"/>
        <v>33</v>
      </c>
      <c r="P389" s="18">
        <v>10</v>
      </c>
      <c r="Q389" s="18">
        <f t="shared" si="51"/>
        <v>12.54</v>
      </c>
      <c r="R389" s="18">
        <v>3.8</v>
      </c>
      <c r="S389" s="22">
        <f t="shared" si="49"/>
        <v>33</v>
      </c>
      <c r="T389" s="22">
        <v>10</v>
      </c>
      <c r="U389" s="21" t="s">
        <v>43</v>
      </c>
      <c r="V389" s="21" t="s">
        <v>43</v>
      </c>
      <c r="W389" s="19">
        <v>27.848400000000002</v>
      </c>
      <c r="X389" s="19">
        <v>-115.16056</v>
      </c>
      <c r="Y389" s="18">
        <v>59</v>
      </c>
      <c r="Z389" s="17">
        <f t="shared" si="44"/>
        <v>15</v>
      </c>
      <c r="AA389" s="21" t="s">
        <v>43</v>
      </c>
      <c r="AB389" s="14" t="s">
        <v>46</v>
      </c>
      <c r="AC389" s="21" t="s">
        <v>43</v>
      </c>
      <c r="AD389" s="23">
        <v>22</v>
      </c>
      <c r="AE389" s="23">
        <v>1</v>
      </c>
      <c r="AF389" s="21" t="s">
        <v>43</v>
      </c>
      <c r="AG389" s="14" t="s">
        <v>43</v>
      </c>
      <c r="AI389" s="70">
        <f t="shared" si="45"/>
        <v>17.6905</v>
      </c>
      <c r="AJ389" s="74">
        <f t="shared" si="46"/>
        <v>799.19872211710003</v>
      </c>
      <c r="AK389" s="74">
        <f t="shared" si="47"/>
        <v>1.4679166775044603</v>
      </c>
      <c r="AL389" s="73">
        <f t="shared" si="48"/>
        <v>1.4679166775044603</v>
      </c>
    </row>
    <row r="390" spans="1:38" s="20" customFormat="1">
      <c r="A390" s="14" t="s">
        <v>50</v>
      </c>
      <c r="B390" s="14" t="s">
        <v>40</v>
      </c>
      <c r="C390" s="31">
        <v>38943</v>
      </c>
      <c r="D390" s="15">
        <v>2006</v>
      </c>
      <c r="E390" s="16">
        <v>0.44861111111111113</v>
      </c>
      <c r="F390" s="16">
        <v>0.4916666666666667</v>
      </c>
      <c r="G390" s="16">
        <f t="shared" si="43"/>
        <v>4.3055555555555569E-2</v>
      </c>
      <c r="H390" s="21">
        <v>2</v>
      </c>
      <c r="I390" s="14">
        <v>1</v>
      </c>
      <c r="J390" s="14">
        <v>1</v>
      </c>
      <c r="K390" s="14">
        <v>1</v>
      </c>
      <c r="L390" s="14" t="s">
        <v>48</v>
      </c>
      <c r="M390" s="14" t="s">
        <v>49</v>
      </c>
      <c r="N390" s="14">
        <v>1</v>
      </c>
      <c r="O390" s="18">
        <f t="shared" si="50"/>
        <v>33</v>
      </c>
      <c r="P390" s="18">
        <v>10</v>
      </c>
      <c r="Q390" s="18">
        <f t="shared" si="51"/>
        <v>12.54</v>
      </c>
      <c r="R390" s="18">
        <v>3.8</v>
      </c>
      <c r="S390" s="22">
        <f t="shared" si="49"/>
        <v>33</v>
      </c>
      <c r="T390" s="22">
        <v>10</v>
      </c>
      <c r="U390" s="21" t="s">
        <v>43</v>
      </c>
      <c r="V390" s="21" t="s">
        <v>43</v>
      </c>
      <c r="W390" s="19">
        <v>27.848400000000002</v>
      </c>
      <c r="X390" s="19">
        <v>-115.16056</v>
      </c>
      <c r="Y390" s="18">
        <v>59</v>
      </c>
      <c r="Z390" s="17">
        <f t="shared" si="44"/>
        <v>15</v>
      </c>
      <c r="AA390" s="21" t="s">
        <v>43</v>
      </c>
      <c r="AB390" s="14" t="s">
        <v>46</v>
      </c>
      <c r="AC390" s="21" t="s">
        <v>43</v>
      </c>
      <c r="AD390" s="23">
        <v>22</v>
      </c>
      <c r="AE390" s="23">
        <v>1</v>
      </c>
      <c r="AF390" s="21" t="s">
        <v>43</v>
      </c>
      <c r="AG390" s="14" t="s">
        <v>43</v>
      </c>
      <c r="AI390" s="70">
        <f t="shared" si="45"/>
        <v>17.6905</v>
      </c>
      <c r="AJ390" s="74">
        <f t="shared" si="46"/>
        <v>799.19872211710003</v>
      </c>
      <c r="AK390" s="74">
        <f t="shared" si="47"/>
        <v>1.4679166775044603</v>
      </c>
      <c r="AL390" s="73">
        <f t="shared" si="48"/>
        <v>1.4679166775044603</v>
      </c>
    </row>
    <row r="391" spans="1:38" s="20" customFormat="1">
      <c r="A391" s="14" t="s">
        <v>50</v>
      </c>
      <c r="B391" s="14" t="s">
        <v>40</v>
      </c>
      <c r="C391" s="31">
        <v>38943</v>
      </c>
      <c r="D391" s="15">
        <v>2006</v>
      </c>
      <c r="E391" s="16">
        <v>0.44861111111111113</v>
      </c>
      <c r="F391" s="16">
        <v>0.4916666666666667</v>
      </c>
      <c r="G391" s="16">
        <f t="shared" si="43"/>
        <v>4.3055555555555569E-2</v>
      </c>
      <c r="H391" s="21">
        <v>2</v>
      </c>
      <c r="I391" s="14">
        <v>1</v>
      </c>
      <c r="J391" s="14">
        <v>1</v>
      </c>
      <c r="K391" s="14">
        <v>1</v>
      </c>
      <c r="L391" s="14" t="s">
        <v>48</v>
      </c>
      <c r="M391" s="14" t="s">
        <v>49</v>
      </c>
      <c r="N391" s="14">
        <v>1</v>
      </c>
      <c r="O391" s="18">
        <f t="shared" si="50"/>
        <v>33</v>
      </c>
      <c r="P391" s="18">
        <v>10</v>
      </c>
      <c r="Q391" s="18">
        <f t="shared" si="51"/>
        <v>12.54</v>
      </c>
      <c r="R391" s="18">
        <v>3.8</v>
      </c>
      <c r="S391" s="22">
        <f t="shared" si="49"/>
        <v>33</v>
      </c>
      <c r="T391" s="22">
        <v>10</v>
      </c>
      <c r="U391" s="21" t="s">
        <v>43</v>
      </c>
      <c r="V391" s="21" t="s">
        <v>43</v>
      </c>
      <c r="W391" s="19">
        <v>27.848400000000002</v>
      </c>
      <c r="X391" s="19">
        <v>-115.16056</v>
      </c>
      <c r="Y391" s="18">
        <v>59</v>
      </c>
      <c r="Z391" s="17">
        <f t="shared" si="44"/>
        <v>15</v>
      </c>
      <c r="AA391" s="21" t="s">
        <v>43</v>
      </c>
      <c r="AB391" s="14" t="s">
        <v>46</v>
      </c>
      <c r="AC391" s="21" t="s">
        <v>43</v>
      </c>
      <c r="AD391" s="23">
        <v>22</v>
      </c>
      <c r="AE391" s="23">
        <v>1</v>
      </c>
      <c r="AF391" s="21" t="s">
        <v>43</v>
      </c>
      <c r="AG391" s="14" t="s">
        <v>43</v>
      </c>
      <c r="AI391" s="70">
        <f t="shared" si="45"/>
        <v>17.6905</v>
      </c>
      <c r="AJ391" s="74">
        <f t="shared" si="46"/>
        <v>799.19872211710003</v>
      </c>
      <c r="AK391" s="74">
        <f t="shared" si="47"/>
        <v>1.4679166775044603</v>
      </c>
      <c r="AL391" s="73">
        <f t="shared" si="48"/>
        <v>1.4679166775044603</v>
      </c>
    </row>
    <row r="392" spans="1:38" s="20" customFormat="1">
      <c r="A392" s="14" t="s">
        <v>50</v>
      </c>
      <c r="B392" s="14" t="s">
        <v>40</v>
      </c>
      <c r="C392" s="31">
        <v>38943</v>
      </c>
      <c r="D392" s="15">
        <v>2006</v>
      </c>
      <c r="E392" s="16">
        <v>0.44861111111111113</v>
      </c>
      <c r="F392" s="16">
        <v>0.4916666666666667</v>
      </c>
      <c r="G392" s="16">
        <f t="shared" si="43"/>
        <v>4.3055555555555569E-2</v>
      </c>
      <c r="H392" s="21">
        <v>2</v>
      </c>
      <c r="I392" s="14">
        <v>1</v>
      </c>
      <c r="J392" s="14">
        <v>1</v>
      </c>
      <c r="K392" s="14">
        <v>1</v>
      </c>
      <c r="L392" s="14" t="s">
        <v>48</v>
      </c>
      <c r="M392" s="14" t="s">
        <v>49</v>
      </c>
      <c r="N392" s="14">
        <v>1</v>
      </c>
      <c r="O392" s="18">
        <f t="shared" si="50"/>
        <v>33</v>
      </c>
      <c r="P392" s="18">
        <v>10</v>
      </c>
      <c r="Q392" s="18">
        <f t="shared" si="51"/>
        <v>12.54</v>
      </c>
      <c r="R392" s="18">
        <v>3.8</v>
      </c>
      <c r="S392" s="22">
        <f t="shared" si="49"/>
        <v>33</v>
      </c>
      <c r="T392" s="22">
        <v>10</v>
      </c>
      <c r="U392" s="21" t="s">
        <v>43</v>
      </c>
      <c r="V392" s="21" t="s">
        <v>43</v>
      </c>
      <c r="W392" s="19">
        <v>27.848400000000002</v>
      </c>
      <c r="X392" s="19">
        <v>-115.16056</v>
      </c>
      <c r="Y392" s="18">
        <v>59</v>
      </c>
      <c r="Z392" s="17">
        <f t="shared" si="44"/>
        <v>15</v>
      </c>
      <c r="AA392" s="21" t="s">
        <v>43</v>
      </c>
      <c r="AB392" s="14" t="s">
        <v>46</v>
      </c>
      <c r="AC392" s="21" t="s">
        <v>43</v>
      </c>
      <c r="AD392" s="23">
        <v>22</v>
      </c>
      <c r="AE392" s="23">
        <v>1</v>
      </c>
      <c r="AF392" s="21" t="s">
        <v>43</v>
      </c>
      <c r="AG392" s="14" t="s">
        <v>43</v>
      </c>
      <c r="AI392" s="70">
        <f t="shared" si="45"/>
        <v>17.6905</v>
      </c>
      <c r="AJ392" s="74">
        <f t="shared" si="46"/>
        <v>799.19872211710003</v>
      </c>
      <c r="AK392" s="74">
        <f t="shared" si="47"/>
        <v>1.4679166775044603</v>
      </c>
      <c r="AL392" s="73">
        <f t="shared" si="48"/>
        <v>1.4679166775044603</v>
      </c>
    </row>
    <row r="393" spans="1:38" s="20" customFormat="1">
      <c r="A393" s="14" t="s">
        <v>50</v>
      </c>
      <c r="B393" s="14" t="s">
        <v>40</v>
      </c>
      <c r="C393" s="31">
        <v>38943</v>
      </c>
      <c r="D393" s="15">
        <v>2006</v>
      </c>
      <c r="E393" s="16">
        <v>0.44861111111111113</v>
      </c>
      <c r="F393" s="16">
        <v>0.4916666666666667</v>
      </c>
      <c r="G393" s="16">
        <f t="shared" si="43"/>
        <v>4.3055555555555569E-2</v>
      </c>
      <c r="H393" s="21">
        <v>2</v>
      </c>
      <c r="I393" s="14">
        <v>1</v>
      </c>
      <c r="J393" s="14">
        <v>1</v>
      </c>
      <c r="K393" s="14">
        <v>1</v>
      </c>
      <c r="L393" s="14" t="s">
        <v>48</v>
      </c>
      <c r="M393" s="14" t="s">
        <v>49</v>
      </c>
      <c r="N393" s="14">
        <v>1</v>
      </c>
      <c r="O393" s="18">
        <f t="shared" si="50"/>
        <v>33</v>
      </c>
      <c r="P393" s="18">
        <v>10</v>
      </c>
      <c r="Q393" s="18">
        <f t="shared" si="51"/>
        <v>12.54</v>
      </c>
      <c r="R393" s="18">
        <v>3.8</v>
      </c>
      <c r="S393" s="22">
        <f t="shared" si="49"/>
        <v>33</v>
      </c>
      <c r="T393" s="22">
        <v>10</v>
      </c>
      <c r="U393" s="21" t="s">
        <v>43</v>
      </c>
      <c r="V393" s="21" t="s">
        <v>43</v>
      </c>
      <c r="W393" s="19">
        <v>27.848400000000002</v>
      </c>
      <c r="X393" s="19">
        <v>-115.16056</v>
      </c>
      <c r="Y393" s="18">
        <v>59</v>
      </c>
      <c r="Z393" s="17">
        <f t="shared" si="44"/>
        <v>15</v>
      </c>
      <c r="AA393" s="21" t="s">
        <v>43</v>
      </c>
      <c r="AB393" s="14" t="s">
        <v>46</v>
      </c>
      <c r="AC393" s="21" t="s">
        <v>43</v>
      </c>
      <c r="AD393" s="23">
        <v>22</v>
      </c>
      <c r="AE393" s="23">
        <v>1</v>
      </c>
      <c r="AF393" s="21" t="s">
        <v>43</v>
      </c>
      <c r="AG393" s="14" t="s">
        <v>43</v>
      </c>
      <c r="AI393" s="70">
        <f t="shared" si="45"/>
        <v>17.6905</v>
      </c>
      <c r="AJ393" s="74">
        <f t="shared" si="46"/>
        <v>799.19872211710003</v>
      </c>
      <c r="AK393" s="74">
        <f t="shared" si="47"/>
        <v>1.4679166775044603</v>
      </c>
      <c r="AL393" s="73">
        <f t="shared" si="48"/>
        <v>1.4679166775044603</v>
      </c>
    </row>
    <row r="394" spans="1:38" s="20" customFormat="1">
      <c r="A394" s="14" t="s">
        <v>50</v>
      </c>
      <c r="B394" s="14" t="s">
        <v>40</v>
      </c>
      <c r="C394" s="31">
        <v>38943</v>
      </c>
      <c r="D394" s="15">
        <v>2006</v>
      </c>
      <c r="E394" s="16">
        <v>0.44861111111111113</v>
      </c>
      <c r="F394" s="16">
        <v>0.4916666666666667</v>
      </c>
      <c r="G394" s="16">
        <f t="shared" si="43"/>
        <v>4.3055555555555569E-2</v>
      </c>
      <c r="H394" s="21">
        <v>2</v>
      </c>
      <c r="I394" s="14">
        <v>1</v>
      </c>
      <c r="J394" s="14">
        <v>1</v>
      </c>
      <c r="K394" s="14">
        <v>1</v>
      </c>
      <c r="L394" s="14" t="s">
        <v>48</v>
      </c>
      <c r="M394" s="14" t="s">
        <v>49</v>
      </c>
      <c r="N394" s="14">
        <v>1</v>
      </c>
      <c r="O394" s="18">
        <f t="shared" si="50"/>
        <v>33</v>
      </c>
      <c r="P394" s="18">
        <v>10</v>
      </c>
      <c r="Q394" s="18">
        <f t="shared" si="51"/>
        <v>12.54</v>
      </c>
      <c r="R394" s="18">
        <v>3.8</v>
      </c>
      <c r="S394" s="22">
        <f t="shared" si="49"/>
        <v>33</v>
      </c>
      <c r="T394" s="22">
        <v>10</v>
      </c>
      <c r="U394" s="21" t="s">
        <v>43</v>
      </c>
      <c r="V394" s="21" t="s">
        <v>43</v>
      </c>
      <c r="W394" s="19">
        <v>27.848400000000002</v>
      </c>
      <c r="X394" s="19">
        <v>-115.16056</v>
      </c>
      <c r="Y394" s="18">
        <v>59</v>
      </c>
      <c r="Z394" s="17">
        <f t="shared" si="44"/>
        <v>15</v>
      </c>
      <c r="AA394" s="21" t="s">
        <v>43</v>
      </c>
      <c r="AB394" s="14" t="s">
        <v>46</v>
      </c>
      <c r="AC394" s="21" t="s">
        <v>43</v>
      </c>
      <c r="AD394" s="23">
        <v>22</v>
      </c>
      <c r="AE394" s="23">
        <v>1</v>
      </c>
      <c r="AF394" s="21" t="s">
        <v>43</v>
      </c>
      <c r="AG394" s="14" t="s">
        <v>43</v>
      </c>
      <c r="AI394" s="70">
        <f t="shared" si="45"/>
        <v>17.6905</v>
      </c>
      <c r="AJ394" s="74">
        <f t="shared" si="46"/>
        <v>799.19872211710003</v>
      </c>
      <c r="AK394" s="74">
        <f t="shared" si="47"/>
        <v>1.4679166775044603</v>
      </c>
      <c r="AL394" s="73">
        <f t="shared" si="48"/>
        <v>1.4679166775044603</v>
      </c>
    </row>
    <row r="395" spans="1:38" s="20" customFormat="1">
      <c r="A395" s="14" t="s">
        <v>50</v>
      </c>
      <c r="B395" s="14" t="s">
        <v>40</v>
      </c>
      <c r="C395" s="31">
        <v>38943</v>
      </c>
      <c r="D395" s="15">
        <v>2006</v>
      </c>
      <c r="E395" s="16">
        <v>0.44861111111111113</v>
      </c>
      <c r="F395" s="16">
        <v>0.4916666666666667</v>
      </c>
      <c r="G395" s="16">
        <f t="shared" si="43"/>
        <v>4.3055555555555569E-2</v>
      </c>
      <c r="H395" s="21">
        <v>2</v>
      </c>
      <c r="I395" s="14">
        <v>1</v>
      </c>
      <c r="J395" s="14">
        <v>1</v>
      </c>
      <c r="K395" s="14">
        <v>1</v>
      </c>
      <c r="L395" s="14" t="s">
        <v>48</v>
      </c>
      <c r="M395" s="14" t="s">
        <v>49</v>
      </c>
      <c r="N395" s="14">
        <v>1</v>
      </c>
      <c r="O395" s="18">
        <f t="shared" si="50"/>
        <v>33</v>
      </c>
      <c r="P395" s="18">
        <v>10</v>
      </c>
      <c r="Q395" s="18">
        <f t="shared" si="51"/>
        <v>12.54</v>
      </c>
      <c r="R395" s="18">
        <v>3.8</v>
      </c>
      <c r="S395" s="22">
        <f t="shared" si="49"/>
        <v>33</v>
      </c>
      <c r="T395" s="22">
        <v>10</v>
      </c>
      <c r="U395" s="21" t="s">
        <v>43</v>
      </c>
      <c r="V395" s="21" t="s">
        <v>43</v>
      </c>
      <c r="W395" s="19">
        <v>27.848400000000002</v>
      </c>
      <c r="X395" s="19">
        <v>-115.16056</v>
      </c>
      <c r="Y395" s="18">
        <v>59</v>
      </c>
      <c r="Z395" s="17">
        <f t="shared" si="44"/>
        <v>15</v>
      </c>
      <c r="AA395" s="21" t="s">
        <v>43</v>
      </c>
      <c r="AB395" s="14" t="s">
        <v>46</v>
      </c>
      <c r="AC395" s="21" t="s">
        <v>43</v>
      </c>
      <c r="AD395" s="23">
        <v>23</v>
      </c>
      <c r="AE395" s="23">
        <v>1</v>
      </c>
      <c r="AF395" s="21" t="s">
        <v>43</v>
      </c>
      <c r="AG395" s="14" t="s">
        <v>43</v>
      </c>
      <c r="AI395" s="70">
        <f t="shared" si="45"/>
        <v>18.438500000000001</v>
      </c>
      <c r="AJ395" s="74">
        <f t="shared" si="46"/>
        <v>918.51444961025391</v>
      </c>
      <c r="AK395" s="74">
        <f t="shared" si="47"/>
        <v>1.7781375689866601</v>
      </c>
      <c r="AL395" s="73">
        <f t="shared" si="48"/>
        <v>1.7781375689866601</v>
      </c>
    </row>
    <row r="396" spans="1:38" s="20" customFormat="1">
      <c r="A396" s="14" t="s">
        <v>50</v>
      </c>
      <c r="B396" s="14" t="s">
        <v>40</v>
      </c>
      <c r="C396" s="31">
        <v>38943</v>
      </c>
      <c r="D396" s="15">
        <v>2006</v>
      </c>
      <c r="E396" s="16">
        <v>0.44861111111111113</v>
      </c>
      <c r="F396" s="16">
        <v>0.4916666666666667</v>
      </c>
      <c r="G396" s="16">
        <f t="shared" si="43"/>
        <v>4.3055555555555569E-2</v>
      </c>
      <c r="H396" s="21">
        <v>2</v>
      </c>
      <c r="I396" s="14">
        <v>1</v>
      </c>
      <c r="J396" s="14">
        <v>1</v>
      </c>
      <c r="K396" s="14">
        <v>1</v>
      </c>
      <c r="L396" s="14" t="s">
        <v>48</v>
      </c>
      <c r="M396" s="14" t="s">
        <v>49</v>
      </c>
      <c r="N396" s="14">
        <v>1</v>
      </c>
      <c r="O396" s="18">
        <f t="shared" si="50"/>
        <v>33</v>
      </c>
      <c r="P396" s="18">
        <v>10</v>
      </c>
      <c r="Q396" s="18">
        <f t="shared" si="51"/>
        <v>12.54</v>
      </c>
      <c r="R396" s="18">
        <v>3.8</v>
      </c>
      <c r="S396" s="22">
        <f t="shared" si="49"/>
        <v>33</v>
      </c>
      <c r="T396" s="22">
        <v>10</v>
      </c>
      <c r="U396" s="21" t="s">
        <v>43</v>
      </c>
      <c r="V396" s="21" t="s">
        <v>43</v>
      </c>
      <c r="W396" s="19">
        <v>27.848400000000002</v>
      </c>
      <c r="X396" s="19">
        <v>-115.16056</v>
      </c>
      <c r="Y396" s="18">
        <v>59</v>
      </c>
      <c r="Z396" s="17">
        <f t="shared" si="44"/>
        <v>15</v>
      </c>
      <c r="AA396" s="21" t="s">
        <v>43</v>
      </c>
      <c r="AB396" s="14" t="s">
        <v>46</v>
      </c>
      <c r="AC396" s="21" t="s">
        <v>43</v>
      </c>
      <c r="AD396" s="23">
        <v>23</v>
      </c>
      <c r="AE396" s="23">
        <v>1</v>
      </c>
      <c r="AF396" s="21" t="s">
        <v>43</v>
      </c>
      <c r="AG396" s="14" t="s">
        <v>43</v>
      </c>
      <c r="AI396" s="70">
        <f t="shared" si="45"/>
        <v>18.438500000000001</v>
      </c>
      <c r="AJ396" s="74">
        <f t="shared" si="46"/>
        <v>918.51444961025391</v>
      </c>
      <c r="AK396" s="74">
        <f t="shared" si="47"/>
        <v>1.7781375689866601</v>
      </c>
      <c r="AL396" s="73">
        <f t="shared" si="48"/>
        <v>1.7781375689866601</v>
      </c>
    </row>
    <row r="397" spans="1:38" s="20" customFormat="1">
      <c r="A397" s="14" t="s">
        <v>50</v>
      </c>
      <c r="B397" s="14" t="s">
        <v>40</v>
      </c>
      <c r="C397" s="31">
        <v>38943</v>
      </c>
      <c r="D397" s="15">
        <v>2006</v>
      </c>
      <c r="E397" s="16">
        <v>0.44861111111111113</v>
      </c>
      <c r="F397" s="16">
        <v>0.4916666666666667</v>
      </c>
      <c r="G397" s="16">
        <f t="shared" si="43"/>
        <v>4.3055555555555569E-2</v>
      </c>
      <c r="H397" s="21">
        <v>2</v>
      </c>
      <c r="I397" s="14">
        <v>1</v>
      </c>
      <c r="J397" s="14">
        <v>1</v>
      </c>
      <c r="K397" s="14">
        <v>1</v>
      </c>
      <c r="L397" s="14" t="s">
        <v>48</v>
      </c>
      <c r="M397" s="14" t="s">
        <v>49</v>
      </c>
      <c r="N397" s="14">
        <v>1</v>
      </c>
      <c r="O397" s="18">
        <f t="shared" si="50"/>
        <v>33</v>
      </c>
      <c r="P397" s="18">
        <v>10</v>
      </c>
      <c r="Q397" s="18">
        <f t="shared" si="51"/>
        <v>12.54</v>
      </c>
      <c r="R397" s="18">
        <v>3.8</v>
      </c>
      <c r="S397" s="22">
        <f t="shared" si="49"/>
        <v>33</v>
      </c>
      <c r="T397" s="22">
        <v>10</v>
      </c>
      <c r="U397" s="21" t="s">
        <v>43</v>
      </c>
      <c r="V397" s="21" t="s">
        <v>43</v>
      </c>
      <c r="W397" s="19">
        <v>27.848400000000002</v>
      </c>
      <c r="X397" s="19">
        <v>-115.16056</v>
      </c>
      <c r="Y397" s="18">
        <v>59</v>
      </c>
      <c r="Z397" s="17">
        <f t="shared" si="44"/>
        <v>15</v>
      </c>
      <c r="AA397" s="21" t="s">
        <v>43</v>
      </c>
      <c r="AB397" s="14" t="s">
        <v>46</v>
      </c>
      <c r="AC397" s="21" t="s">
        <v>43</v>
      </c>
      <c r="AD397" s="23">
        <v>23</v>
      </c>
      <c r="AE397" s="23">
        <v>1</v>
      </c>
      <c r="AF397" s="21" t="s">
        <v>43</v>
      </c>
      <c r="AG397" s="14" t="s">
        <v>43</v>
      </c>
      <c r="AI397" s="70">
        <f t="shared" si="45"/>
        <v>18.438500000000001</v>
      </c>
      <c r="AJ397" s="74">
        <f t="shared" si="46"/>
        <v>918.51444961025391</v>
      </c>
      <c r="AK397" s="74">
        <f t="shared" si="47"/>
        <v>1.7781375689866601</v>
      </c>
      <c r="AL397" s="73">
        <f t="shared" si="48"/>
        <v>1.7781375689866601</v>
      </c>
    </row>
    <row r="398" spans="1:38" s="20" customFormat="1">
      <c r="A398" s="14" t="s">
        <v>50</v>
      </c>
      <c r="B398" s="14" t="s">
        <v>40</v>
      </c>
      <c r="C398" s="31">
        <v>38943</v>
      </c>
      <c r="D398" s="15">
        <v>2006</v>
      </c>
      <c r="E398" s="16">
        <v>0.44861111111111113</v>
      </c>
      <c r="F398" s="16">
        <v>0.4916666666666667</v>
      </c>
      <c r="G398" s="16">
        <f t="shared" si="43"/>
        <v>4.3055555555555569E-2</v>
      </c>
      <c r="H398" s="21">
        <v>2</v>
      </c>
      <c r="I398" s="14">
        <v>1</v>
      </c>
      <c r="J398" s="14">
        <v>1</v>
      </c>
      <c r="K398" s="14">
        <v>1</v>
      </c>
      <c r="L398" s="14" t="s">
        <v>48</v>
      </c>
      <c r="M398" s="14" t="s">
        <v>49</v>
      </c>
      <c r="N398" s="14">
        <v>1</v>
      </c>
      <c r="O398" s="18">
        <f t="shared" si="50"/>
        <v>33</v>
      </c>
      <c r="P398" s="18">
        <v>10</v>
      </c>
      <c r="Q398" s="18">
        <f t="shared" si="51"/>
        <v>12.54</v>
      </c>
      <c r="R398" s="18">
        <v>3.8</v>
      </c>
      <c r="S398" s="22">
        <f t="shared" si="49"/>
        <v>33</v>
      </c>
      <c r="T398" s="22">
        <v>10</v>
      </c>
      <c r="U398" s="21" t="s">
        <v>43</v>
      </c>
      <c r="V398" s="21" t="s">
        <v>43</v>
      </c>
      <c r="W398" s="19">
        <v>27.848400000000002</v>
      </c>
      <c r="X398" s="19">
        <v>-115.16056</v>
      </c>
      <c r="Y398" s="18">
        <v>59</v>
      </c>
      <c r="Z398" s="17">
        <f t="shared" si="44"/>
        <v>15</v>
      </c>
      <c r="AA398" s="21" t="s">
        <v>43</v>
      </c>
      <c r="AB398" s="14" t="s">
        <v>46</v>
      </c>
      <c r="AC398" s="21" t="s">
        <v>43</v>
      </c>
      <c r="AD398" s="23">
        <v>23</v>
      </c>
      <c r="AE398" s="23">
        <v>1</v>
      </c>
      <c r="AF398" s="21" t="s">
        <v>43</v>
      </c>
      <c r="AG398" s="14" t="s">
        <v>43</v>
      </c>
      <c r="AI398" s="70">
        <f t="shared" si="45"/>
        <v>18.438500000000001</v>
      </c>
      <c r="AJ398" s="74">
        <f t="shared" si="46"/>
        <v>918.51444961025391</v>
      </c>
      <c r="AK398" s="74">
        <f t="shared" si="47"/>
        <v>1.7781375689866601</v>
      </c>
      <c r="AL398" s="73">
        <f t="shared" si="48"/>
        <v>1.7781375689866601</v>
      </c>
    </row>
    <row r="399" spans="1:38" s="20" customFormat="1">
      <c r="A399" s="14" t="s">
        <v>50</v>
      </c>
      <c r="B399" s="14" t="s">
        <v>40</v>
      </c>
      <c r="C399" s="31">
        <v>38943</v>
      </c>
      <c r="D399" s="15">
        <v>2006</v>
      </c>
      <c r="E399" s="16">
        <v>0.44861111111111113</v>
      </c>
      <c r="F399" s="16">
        <v>0.4916666666666667</v>
      </c>
      <c r="G399" s="16">
        <f t="shared" si="43"/>
        <v>4.3055555555555569E-2</v>
      </c>
      <c r="H399" s="21">
        <v>2</v>
      </c>
      <c r="I399" s="14">
        <v>1</v>
      </c>
      <c r="J399" s="14">
        <v>1</v>
      </c>
      <c r="K399" s="14">
        <v>1</v>
      </c>
      <c r="L399" s="14" t="s">
        <v>48</v>
      </c>
      <c r="M399" s="14" t="s">
        <v>49</v>
      </c>
      <c r="N399" s="14">
        <v>1</v>
      </c>
      <c r="O399" s="18">
        <f t="shared" si="50"/>
        <v>33</v>
      </c>
      <c r="P399" s="18">
        <v>10</v>
      </c>
      <c r="Q399" s="18">
        <f t="shared" si="51"/>
        <v>12.54</v>
      </c>
      <c r="R399" s="18">
        <v>3.8</v>
      </c>
      <c r="S399" s="22">
        <f t="shared" si="49"/>
        <v>33</v>
      </c>
      <c r="T399" s="22">
        <v>10</v>
      </c>
      <c r="U399" s="21" t="s">
        <v>43</v>
      </c>
      <c r="V399" s="21" t="s">
        <v>43</v>
      </c>
      <c r="W399" s="19">
        <v>27.848400000000002</v>
      </c>
      <c r="X399" s="19">
        <v>-115.16056</v>
      </c>
      <c r="Y399" s="18">
        <v>59</v>
      </c>
      <c r="Z399" s="17">
        <f t="shared" si="44"/>
        <v>15</v>
      </c>
      <c r="AA399" s="21" t="s">
        <v>43</v>
      </c>
      <c r="AB399" s="14" t="s">
        <v>46</v>
      </c>
      <c r="AC399" s="21" t="s">
        <v>43</v>
      </c>
      <c r="AD399" s="23">
        <v>23</v>
      </c>
      <c r="AE399" s="23">
        <v>1</v>
      </c>
      <c r="AF399" s="21" t="s">
        <v>43</v>
      </c>
      <c r="AG399" s="14" t="s">
        <v>43</v>
      </c>
      <c r="AI399" s="70">
        <f t="shared" si="45"/>
        <v>18.438500000000001</v>
      </c>
      <c r="AJ399" s="74">
        <f t="shared" si="46"/>
        <v>918.51444961025391</v>
      </c>
      <c r="AK399" s="74">
        <f t="shared" si="47"/>
        <v>1.7781375689866601</v>
      </c>
      <c r="AL399" s="73">
        <f t="shared" si="48"/>
        <v>1.7781375689866601</v>
      </c>
    </row>
    <row r="400" spans="1:38" s="20" customFormat="1">
      <c r="A400" s="14" t="s">
        <v>50</v>
      </c>
      <c r="B400" s="14" t="s">
        <v>40</v>
      </c>
      <c r="C400" s="31">
        <v>38943</v>
      </c>
      <c r="D400" s="15">
        <v>2006</v>
      </c>
      <c r="E400" s="16">
        <v>0.44861111111111113</v>
      </c>
      <c r="F400" s="16">
        <v>0.4916666666666667</v>
      </c>
      <c r="G400" s="16">
        <f t="shared" si="43"/>
        <v>4.3055555555555569E-2</v>
      </c>
      <c r="H400" s="21">
        <v>2</v>
      </c>
      <c r="I400" s="14">
        <v>1</v>
      </c>
      <c r="J400" s="14">
        <v>1</v>
      </c>
      <c r="K400" s="14">
        <v>1</v>
      </c>
      <c r="L400" s="14" t="s">
        <v>48</v>
      </c>
      <c r="M400" s="14" t="s">
        <v>49</v>
      </c>
      <c r="N400" s="14">
        <v>1</v>
      </c>
      <c r="O400" s="18">
        <f t="shared" si="50"/>
        <v>33</v>
      </c>
      <c r="P400" s="18">
        <v>10</v>
      </c>
      <c r="Q400" s="18">
        <f t="shared" si="51"/>
        <v>12.54</v>
      </c>
      <c r="R400" s="18">
        <v>3.8</v>
      </c>
      <c r="S400" s="22">
        <f t="shared" si="49"/>
        <v>33</v>
      </c>
      <c r="T400" s="22">
        <v>10</v>
      </c>
      <c r="U400" s="21" t="s">
        <v>43</v>
      </c>
      <c r="V400" s="21" t="s">
        <v>43</v>
      </c>
      <c r="W400" s="19">
        <v>27.848400000000002</v>
      </c>
      <c r="X400" s="19">
        <v>-115.16056</v>
      </c>
      <c r="Y400" s="18">
        <v>59</v>
      </c>
      <c r="Z400" s="17">
        <f t="shared" si="44"/>
        <v>15</v>
      </c>
      <c r="AA400" s="21" t="s">
        <v>43</v>
      </c>
      <c r="AB400" s="14" t="s">
        <v>46</v>
      </c>
      <c r="AC400" s="21" t="s">
        <v>43</v>
      </c>
      <c r="AD400" s="23">
        <v>23</v>
      </c>
      <c r="AE400" s="23">
        <v>1</v>
      </c>
      <c r="AF400" s="21" t="s">
        <v>43</v>
      </c>
      <c r="AG400" s="14" t="s">
        <v>43</v>
      </c>
      <c r="AI400" s="70">
        <f t="shared" si="45"/>
        <v>18.438500000000001</v>
      </c>
      <c r="AJ400" s="74">
        <f t="shared" si="46"/>
        <v>918.51444961025391</v>
      </c>
      <c r="AK400" s="74">
        <f t="shared" si="47"/>
        <v>1.7781375689866601</v>
      </c>
      <c r="AL400" s="73">
        <f t="shared" si="48"/>
        <v>1.7781375689866601</v>
      </c>
    </row>
    <row r="401" spans="1:38" s="20" customFormat="1">
      <c r="A401" s="14" t="s">
        <v>50</v>
      </c>
      <c r="B401" s="14" t="s">
        <v>40</v>
      </c>
      <c r="C401" s="31">
        <v>38943</v>
      </c>
      <c r="D401" s="15">
        <v>2006</v>
      </c>
      <c r="E401" s="16">
        <v>0.44861111111111113</v>
      </c>
      <c r="F401" s="16">
        <v>0.4916666666666667</v>
      </c>
      <c r="G401" s="16">
        <f t="shared" si="43"/>
        <v>4.3055555555555569E-2</v>
      </c>
      <c r="H401" s="21">
        <v>2</v>
      </c>
      <c r="I401" s="14">
        <v>1</v>
      </c>
      <c r="J401" s="14">
        <v>1</v>
      </c>
      <c r="K401" s="14">
        <v>1</v>
      </c>
      <c r="L401" s="14" t="s">
        <v>48</v>
      </c>
      <c r="M401" s="14" t="s">
        <v>49</v>
      </c>
      <c r="N401" s="14">
        <v>1</v>
      </c>
      <c r="O401" s="18">
        <f t="shared" si="50"/>
        <v>33</v>
      </c>
      <c r="P401" s="18">
        <v>10</v>
      </c>
      <c r="Q401" s="18">
        <f t="shared" si="51"/>
        <v>12.54</v>
      </c>
      <c r="R401" s="18">
        <v>3.8</v>
      </c>
      <c r="S401" s="22">
        <f t="shared" si="49"/>
        <v>33</v>
      </c>
      <c r="T401" s="22">
        <v>10</v>
      </c>
      <c r="U401" s="21" t="s">
        <v>43</v>
      </c>
      <c r="V401" s="21" t="s">
        <v>43</v>
      </c>
      <c r="W401" s="19">
        <v>27.848400000000002</v>
      </c>
      <c r="X401" s="19">
        <v>-115.16056</v>
      </c>
      <c r="Y401" s="18">
        <v>59</v>
      </c>
      <c r="Z401" s="17">
        <f t="shared" si="44"/>
        <v>15</v>
      </c>
      <c r="AA401" s="21" t="s">
        <v>43</v>
      </c>
      <c r="AB401" s="14" t="s">
        <v>46</v>
      </c>
      <c r="AC401" s="21" t="s">
        <v>43</v>
      </c>
      <c r="AD401" s="23">
        <v>24</v>
      </c>
      <c r="AE401" s="23">
        <v>1</v>
      </c>
      <c r="AF401" s="21" t="s">
        <v>43</v>
      </c>
      <c r="AG401" s="14" t="s">
        <v>43</v>
      </c>
      <c r="AI401" s="70">
        <f t="shared" si="45"/>
        <v>19.186499999999999</v>
      </c>
      <c r="AJ401" s="74">
        <f t="shared" si="46"/>
        <v>1049.8173965226345</v>
      </c>
      <c r="AK401" s="74">
        <f t="shared" si="47"/>
        <v>2.1195252309588497</v>
      </c>
      <c r="AL401" s="73">
        <f t="shared" si="48"/>
        <v>2.1195252309588497</v>
      </c>
    </row>
    <row r="402" spans="1:38" s="20" customFormat="1">
      <c r="A402" s="14" t="s">
        <v>50</v>
      </c>
      <c r="B402" s="14" t="s">
        <v>40</v>
      </c>
      <c r="C402" s="31">
        <v>38943</v>
      </c>
      <c r="D402" s="15">
        <v>2006</v>
      </c>
      <c r="E402" s="16">
        <v>0.44861111111111113</v>
      </c>
      <c r="F402" s="16">
        <v>0.4916666666666667</v>
      </c>
      <c r="G402" s="16">
        <f t="shared" si="43"/>
        <v>4.3055555555555569E-2</v>
      </c>
      <c r="H402" s="21">
        <v>2</v>
      </c>
      <c r="I402" s="14">
        <v>1</v>
      </c>
      <c r="J402" s="14">
        <v>1</v>
      </c>
      <c r="K402" s="14">
        <v>1</v>
      </c>
      <c r="L402" s="14" t="s">
        <v>48</v>
      </c>
      <c r="M402" s="14" t="s">
        <v>49</v>
      </c>
      <c r="N402" s="14">
        <v>1</v>
      </c>
      <c r="O402" s="18">
        <f t="shared" si="50"/>
        <v>33</v>
      </c>
      <c r="P402" s="18">
        <v>10</v>
      </c>
      <c r="Q402" s="18">
        <f t="shared" si="51"/>
        <v>12.54</v>
      </c>
      <c r="R402" s="18">
        <v>3.8</v>
      </c>
      <c r="S402" s="22">
        <f t="shared" si="49"/>
        <v>33</v>
      </c>
      <c r="T402" s="22">
        <v>10</v>
      </c>
      <c r="U402" s="21" t="s">
        <v>43</v>
      </c>
      <c r="V402" s="21" t="s">
        <v>43</v>
      </c>
      <c r="W402" s="19">
        <v>27.848400000000002</v>
      </c>
      <c r="X402" s="19">
        <v>-115.16056</v>
      </c>
      <c r="Y402" s="18">
        <v>59</v>
      </c>
      <c r="Z402" s="17">
        <f t="shared" si="44"/>
        <v>15</v>
      </c>
      <c r="AA402" s="21" t="s">
        <v>43</v>
      </c>
      <c r="AB402" s="14" t="s">
        <v>46</v>
      </c>
      <c r="AC402" s="21" t="s">
        <v>43</v>
      </c>
      <c r="AD402" s="23">
        <v>24</v>
      </c>
      <c r="AE402" s="23">
        <v>1</v>
      </c>
      <c r="AF402" s="21" t="s">
        <v>43</v>
      </c>
      <c r="AG402" s="14" t="s">
        <v>43</v>
      </c>
      <c r="AI402" s="70">
        <f t="shared" si="45"/>
        <v>19.186499999999999</v>
      </c>
      <c r="AJ402" s="74">
        <f t="shared" si="46"/>
        <v>1049.8173965226345</v>
      </c>
      <c r="AK402" s="74">
        <f t="shared" si="47"/>
        <v>2.1195252309588497</v>
      </c>
      <c r="AL402" s="73">
        <f t="shared" si="48"/>
        <v>2.1195252309588497</v>
      </c>
    </row>
    <row r="403" spans="1:38" s="20" customFormat="1">
      <c r="A403" s="14" t="s">
        <v>50</v>
      </c>
      <c r="B403" s="14" t="s">
        <v>40</v>
      </c>
      <c r="C403" s="31">
        <v>38943</v>
      </c>
      <c r="D403" s="15">
        <v>2006</v>
      </c>
      <c r="E403" s="16">
        <v>0.44861111111111113</v>
      </c>
      <c r="F403" s="16">
        <v>0.4916666666666667</v>
      </c>
      <c r="G403" s="16">
        <f t="shared" si="43"/>
        <v>4.3055555555555569E-2</v>
      </c>
      <c r="H403" s="21">
        <v>2</v>
      </c>
      <c r="I403" s="14">
        <v>1</v>
      </c>
      <c r="J403" s="14">
        <v>1</v>
      </c>
      <c r="K403" s="14">
        <v>1</v>
      </c>
      <c r="L403" s="14" t="s">
        <v>48</v>
      </c>
      <c r="M403" s="14" t="s">
        <v>49</v>
      </c>
      <c r="N403" s="14">
        <v>1</v>
      </c>
      <c r="O403" s="18">
        <f t="shared" si="50"/>
        <v>33</v>
      </c>
      <c r="P403" s="18">
        <v>10</v>
      </c>
      <c r="Q403" s="18">
        <f t="shared" si="51"/>
        <v>12.54</v>
      </c>
      <c r="R403" s="18">
        <v>3.8</v>
      </c>
      <c r="S403" s="22">
        <f t="shared" si="49"/>
        <v>33</v>
      </c>
      <c r="T403" s="22">
        <v>10</v>
      </c>
      <c r="U403" s="21" t="s">
        <v>43</v>
      </c>
      <c r="V403" s="21" t="s">
        <v>43</v>
      </c>
      <c r="W403" s="19">
        <v>27.848400000000002</v>
      </c>
      <c r="X403" s="19">
        <v>-115.16056</v>
      </c>
      <c r="Y403" s="18">
        <v>59</v>
      </c>
      <c r="Z403" s="17">
        <f t="shared" si="44"/>
        <v>15</v>
      </c>
      <c r="AA403" s="21" t="s">
        <v>43</v>
      </c>
      <c r="AB403" s="14" t="s">
        <v>46</v>
      </c>
      <c r="AC403" s="21" t="s">
        <v>43</v>
      </c>
      <c r="AD403" s="23">
        <v>24</v>
      </c>
      <c r="AE403" s="23">
        <v>1</v>
      </c>
      <c r="AF403" s="21" t="s">
        <v>43</v>
      </c>
      <c r="AG403" s="14" t="s">
        <v>43</v>
      </c>
      <c r="AI403" s="70">
        <f t="shared" si="45"/>
        <v>19.186499999999999</v>
      </c>
      <c r="AJ403" s="74">
        <f t="shared" si="46"/>
        <v>1049.8173965226345</v>
      </c>
      <c r="AK403" s="74">
        <f t="shared" si="47"/>
        <v>2.1195252309588497</v>
      </c>
      <c r="AL403" s="73">
        <f t="shared" si="48"/>
        <v>2.1195252309588497</v>
      </c>
    </row>
    <row r="404" spans="1:38" s="20" customFormat="1">
      <c r="A404" s="14" t="s">
        <v>50</v>
      </c>
      <c r="B404" s="14" t="s">
        <v>40</v>
      </c>
      <c r="C404" s="31">
        <v>38943</v>
      </c>
      <c r="D404" s="15">
        <v>2006</v>
      </c>
      <c r="E404" s="16">
        <v>0.44861111111111113</v>
      </c>
      <c r="F404" s="16">
        <v>0.4916666666666667</v>
      </c>
      <c r="G404" s="16">
        <f t="shared" si="43"/>
        <v>4.3055555555555569E-2</v>
      </c>
      <c r="H404" s="21">
        <v>2</v>
      </c>
      <c r="I404" s="14">
        <v>1</v>
      </c>
      <c r="J404" s="14">
        <v>1</v>
      </c>
      <c r="K404" s="14">
        <v>1</v>
      </c>
      <c r="L404" s="14" t="s">
        <v>48</v>
      </c>
      <c r="M404" s="14" t="s">
        <v>49</v>
      </c>
      <c r="N404" s="14">
        <v>1</v>
      </c>
      <c r="O404" s="18">
        <f t="shared" si="50"/>
        <v>33</v>
      </c>
      <c r="P404" s="18">
        <v>10</v>
      </c>
      <c r="Q404" s="18">
        <f t="shared" si="51"/>
        <v>12.54</v>
      </c>
      <c r="R404" s="18">
        <v>3.8</v>
      </c>
      <c r="S404" s="22">
        <f t="shared" si="49"/>
        <v>33</v>
      </c>
      <c r="T404" s="22">
        <v>10</v>
      </c>
      <c r="U404" s="21" t="s">
        <v>43</v>
      </c>
      <c r="V404" s="21" t="s">
        <v>43</v>
      </c>
      <c r="W404" s="19">
        <v>27.848400000000002</v>
      </c>
      <c r="X404" s="19">
        <v>-115.16056</v>
      </c>
      <c r="Y404" s="18">
        <v>59</v>
      </c>
      <c r="Z404" s="17">
        <f t="shared" si="44"/>
        <v>15</v>
      </c>
      <c r="AA404" s="21" t="s">
        <v>43</v>
      </c>
      <c r="AB404" s="14" t="s">
        <v>46</v>
      </c>
      <c r="AC404" s="21" t="s">
        <v>43</v>
      </c>
      <c r="AD404" s="23">
        <v>24</v>
      </c>
      <c r="AE404" s="23">
        <v>1</v>
      </c>
      <c r="AF404" s="21" t="s">
        <v>43</v>
      </c>
      <c r="AG404" s="14" t="s">
        <v>43</v>
      </c>
      <c r="AI404" s="70">
        <f t="shared" si="45"/>
        <v>19.186499999999999</v>
      </c>
      <c r="AJ404" s="74">
        <f t="shared" si="46"/>
        <v>1049.8173965226345</v>
      </c>
      <c r="AK404" s="74">
        <f t="shared" si="47"/>
        <v>2.1195252309588497</v>
      </c>
      <c r="AL404" s="73">
        <f t="shared" si="48"/>
        <v>2.1195252309588497</v>
      </c>
    </row>
    <row r="405" spans="1:38" s="20" customFormat="1">
      <c r="A405" s="14" t="s">
        <v>50</v>
      </c>
      <c r="B405" s="14" t="s">
        <v>40</v>
      </c>
      <c r="C405" s="31">
        <v>38943</v>
      </c>
      <c r="D405" s="15">
        <v>2006</v>
      </c>
      <c r="E405" s="16">
        <v>0.44861111111111113</v>
      </c>
      <c r="F405" s="16">
        <v>0.4916666666666667</v>
      </c>
      <c r="G405" s="16">
        <f t="shared" si="43"/>
        <v>4.3055555555555569E-2</v>
      </c>
      <c r="H405" s="21">
        <v>2</v>
      </c>
      <c r="I405" s="14">
        <v>1</v>
      </c>
      <c r="J405" s="14">
        <v>1</v>
      </c>
      <c r="K405" s="14">
        <v>1</v>
      </c>
      <c r="L405" s="14" t="s">
        <v>48</v>
      </c>
      <c r="M405" s="14" t="s">
        <v>49</v>
      </c>
      <c r="N405" s="14">
        <v>1</v>
      </c>
      <c r="O405" s="18">
        <f t="shared" si="50"/>
        <v>33</v>
      </c>
      <c r="P405" s="18">
        <v>10</v>
      </c>
      <c r="Q405" s="18">
        <f t="shared" si="51"/>
        <v>12.54</v>
      </c>
      <c r="R405" s="18">
        <v>3.8</v>
      </c>
      <c r="S405" s="22">
        <f t="shared" si="49"/>
        <v>33</v>
      </c>
      <c r="T405" s="22">
        <v>10</v>
      </c>
      <c r="U405" s="21" t="s">
        <v>43</v>
      </c>
      <c r="V405" s="21" t="s">
        <v>43</v>
      </c>
      <c r="W405" s="19">
        <v>27.848400000000002</v>
      </c>
      <c r="X405" s="19">
        <v>-115.16056</v>
      </c>
      <c r="Y405" s="18">
        <v>59</v>
      </c>
      <c r="Z405" s="17">
        <f t="shared" si="44"/>
        <v>15</v>
      </c>
      <c r="AA405" s="21" t="s">
        <v>43</v>
      </c>
      <c r="AB405" s="14" t="s">
        <v>46</v>
      </c>
      <c r="AC405" s="21" t="s">
        <v>43</v>
      </c>
      <c r="AD405" s="23">
        <v>24</v>
      </c>
      <c r="AE405" s="23">
        <v>1</v>
      </c>
      <c r="AF405" s="21" t="s">
        <v>43</v>
      </c>
      <c r="AG405" s="14" t="s">
        <v>43</v>
      </c>
      <c r="AI405" s="70">
        <f t="shared" si="45"/>
        <v>19.186499999999999</v>
      </c>
      <c r="AJ405" s="74">
        <f t="shared" si="46"/>
        <v>1049.8173965226345</v>
      </c>
      <c r="AK405" s="74">
        <f t="shared" si="47"/>
        <v>2.1195252309588497</v>
      </c>
      <c r="AL405" s="73">
        <f t="shared" si="48"/>
        <v>2.1195252309588497</v>
      </c>
    </row>
    <row r="406" spans="1:38" s="20" customFormat="1">
      <c r="A406" s="14" t="s">
        <v>50</v>
      </c>
      <c r="B406" s="14" t="s">
        <v>40</v>
      </c>
      <c r="C406" s="31">
        <v>38943</v>
      </c>
      <c r="D406" s="15">
        <v>2006</v>
      </c>
      <c r="E406" s="16">
        <v>0.44861111111111113</v>
      </c>
      <c r="F406" s="16">
        <v>0.4916666666666667</v>
      </c>
      <c r="G406" s="16">
        <f t="shared" si="43"/>
        <v>4.3055555555555569E-2</v>
      </c>
      <c r="H406" s="21">
        <v>2</v>
      </c>
      <c r="I406" s="14">
        <v>1</v>
      </c>
      <c r="J406" s="14">
        <v>1</v>
      </c>
      <c r="K406" s="14">
        <v>1</v>
      </c>
      <c r="L406" s="14" t="s">
        <v>48</v>
      </c>
      <c r="M406" s="14" t="s">
        <v>49</v>
      </c>
      <c r="N406" s="14">
        <v>1</v>
      </c>
      <c r="O406" s="18">
        <f t="shared" si="50"/>
        <v>33</v>
      </c>
      <c r="P406" s="18">
        <v>10</v>
      </c>
      <c r="Q406" s="18">
        <f t="shared" si="51"/>
        <v>12.54</v>
      </c>
      <c r="R406" s="18">
        <v>3.8</v>
      </c>
      <c r="S406" s="22">
        <f t="shared" si="49"/>
        <v>33</v>
      </c>
      <c r="T406" s="22">
        <v>10</v>
      </c>
      <c r="U406" s="21" t="s">
        <v>43</v>
      </c>
      <c r="V406" s="21" t="s">
        <v>43</v>
      </c>
      <c r="W406" s="19">
        <v>27.848400000000002</v>
      </c>
      <c r="X406" s="19">
        <v>-115.16056</v>
      </c>
      <c r="Y406" s="18">
        <v>59</v>
      </c>
      <c r="Z406" s="17">
        <f t="shared" si="44"/>
        <v>15</v>
      </c>
      <c r="AA406" s="21" t="s">
        <v>43</v>
      </c>
      <c r="AB406" s="14" t="s">
        <v>46</v>
      </c>
      <c r="AC406" s="21" t="s">
        <v>43</v>
      </c>
      <c r="AD406" s="23">
        <v>24</v>
      </c>
      <c r="AE406" s="23">
        <v>1</v>
      </c>
      <c r="AF406" s="21" t="s">
        <v>43</v>
      </c>
      <c r="AG406" s="14" t="s">
        <v>43</v>
      </c>
      <c r="AI406" s="70">
        <f t="shared" si="45"/>
        <v>19.186499999999999</v>
      </c>
      <c r="AJ406" s="74">
        <f t="shared" si="46"/>
        <v>1049.8173965226345</v>
      </c>
      <c r="AK406" s="74">
        <f t="shared" si="47"/>
        <v>2.1195252309588497</v>
      </c>
      <c r="AL406" s="73">
        <f t="shared" si="48"/>
        <v>2.1195252309588497</v>
      </c>
    </row>
    <row r="407" spans="1:38" s="20" customFormat="1">
      <c r="A407" s="14" t="s">
        <v>50</v>
      </c>
      <c r="B407" s="14" t="s">
        <v>40</v>
      </c>
      <c r="C407" s="31">
        <v>38943</v>
      </c>
      <c r="D407" s="15">
        <v>2006</v>
      </c>
      <c r="E407" s="16">
        <v>0.44861111111111113</v>
      </c>
      <c r="F407" s="16">
        <v>0.4916666666666667</v>
      </c>
      <c r="G407" s="16">
        <f t="shared" si="43"/>
        <v>4.3055555555555569E-2</v>
      </c>
      <c r="H407" s="21">
        <v>2</v>
      </c>
      <c r="I407" s="14">
        <v>1</v>
      </c>
      <c r="J407" s="14">
        <v>1</v>
      </c>
      <c r="K407" s="14">
        <v>1</v>
      </c>
      <c r="L407" s="14" t="s">
        <v>48</v>
      </c>
      <c r="M407" s="14" t="s">
        <v>49</v>
      </c>
      <c r="N407" s="14">
        <v>1</v>
      </c>
      <c r="O407" s="18">
        <f t="shared" si="50"/>
        <v>33</v>
      </c>
      <c r="P407" s="18">
        <v>10</v>
      </c>
      <c r="Q407" s="18">
        <f t="shared" si="51"/>
        <v>12.54</v>
      </c>
      <c r="R407" s="18">
        <v>3.8</v>
      </c>
      <c r="S407" s="22">
        <f t="shared" si="49"/>
        <v>33</v>
      </c>
      <c r="T407" s="22">
        <v>10</v>
      </c>
      <c r="U407" s="21" t="s">
        <v>43</v>
      </c>
      <c r="V407" s="21" t="s">
        <v>43</v>
      </c>
      <c r="W407" s="19">
        <v>27.848400000000002</v>
      </c>
      <c r="X407" s="19">
        <v>-115.16056</v>
      </c>
      <c r="Y407" s="18">
        <v>59</v>
      </c>
      <c r="Z407" s="17">
        <f t="shared" si="44"/>
        <v>15</v>
      </c>
      <c r="AA407" s="21" t="s">
        <v>43</v>
      </c>
      <c r="AB407" s="14" t="s">
        <v>46</v>
      </c>
      <c r="AC407" s="21" t="s">
        <v>43</v>
      </c>
      <c r="AD407" s="23">
        <v>24</v>
      </c>
      <c r="AE407" s="23">
        <v>1</v>
      </c>
      <c r="AF407" s="21" t="s">
        <v>43</v>
      </c>
      <c r="AG407" s="14" t="s">
        <v>43</v>
      </c>
      <c r="AI407" s="70">
        <f t="shared" si="45"/>
        <v>19.186499999999999</v>
      </c>
      <c r="AJ407" s="74">
        <f t="shared" si="46"/>
        <v>1049.8173965226345</v>
      </c>
      <c r="AK407" s="74">
        <f t="shared" si="47"/>
        <v>2.1195252309588497</v>
      </c>
      <c r="AL407" s="73">
        <f t="shared" si="48"/>
        <v>2.1195252309588497</v>
      </c>
    </row>
    <row r="408" spans="1:38" s="20" customFormat="1">
      <c r="A408" s="14" t="s">
        <v>50</v>
      </c>
      <c r="B408" s="14" t="s">
        <v>40</v>
      </c>
      <c r="C408" s="31">
        <v>38943</v>
      </c>
      <c r="D408" s="15">
        <v>2006</v>
      </c>
      <c r="E408" s="16">
        <v>0.44861111111111113</v>
      </c>
      <c r="F408" s="16">
        <v>0.4916666666666667</v>
      </c>
      <c r="G408" s="16">
        <f t="shared" si="43"/>
        <v>4.3055555555555569E-2</v>
      </c>
      <c r="H408" s="21">
        <v>2</v>
      </c>
      <c r="I408" s="14">
        <v>1</v>
      </c>
      <c r="J408" s="14">
        <v>1</v>
      </c>
      <c r="K408" s="14">
        <v>1</v>
      </c>
      <c r="L408" s="14" t="s">
        <v>48</v>
      </c>
      <c r="M408" s="14" t="s">
        <v>49</v>
      </c>
      <c r="N408" s="14">
        <v>1</v>
      </c>
      <c r="O408" s="18">
        <f t="shared" si="50"/>
        <v>33</v>
      </c>
      <c r="P408" s="18">
        <v>10</v>
      </c>
      <c r="Q408" s="18">
        <f t="shared" si="51"/>
        <v>12.54</v>
      </c>
      <c r="R408" s="18">
        <v>3.8</v>
      </c>
      <c r="S408" s="22">
        <f t="shared" si="49"/>
        <v>33</v>
      </c>
      <c r="T408" s="22">
        <v>10</v>
      </c>
      <c r="U408" s="21" t="s">
        <v>43</v>
      </c>
      <c r="V408" s="21" t="s">
        <v>43</v>
      </c>
      <c r="W408" s="19">
        <v>27.848400000000002</v>
      </c>
      <c r="X408" s="19">
        <v>-115.16056</v>
      </c>
      <c r="Y408" s="18">
        <v>59</v>
      </c>
      <c r="Z408" s="17">
        <f t="shared" si="44"/>
        <v>15</v>
      </c>
      <c r="AA408" s="21" t="s">
        <v>43</v>
      </c>
      <c r="AB408" s="14" t="s">
        <v>46</v>
      </c>
      <c r="AC408" s="21" t="s">
        <v>43</v>
      </c>
      <c r="AD408" s="23">
        <v>24</v>
      </c>
      <c r="AE408" s="23">
        <v>1</v>
      </c>
      <c r="AF408" s="21" t="s">
        <v>43</v>
      </c>
      <c r="AG408" s="14" t="s">
        <v>43</v>
      </c>
      <c r="AI408" s="70">
        <f t="shared" si="45"/>
        <v>19.186499999999999</v>
      </c>
      <c r="AJ408" s="74">
        <f t="shared" si="46"/>
        <v>1049.8173965226345</v>
      </c>
      <c r="AK408" s="74">
        <f t="shared" si="47"/>
        <v>2.1195252309588497</v>
      </c>
      <c r="AL408" s="73">
        <f t="shared" si="48"/>
        <v>2.1195252309588497</v>
      </c>
    </row>
    <row r="409" spans="1:38" s="20" customFormat="1">
      <c r="A409" s="14" t="s">
        <v>50</v>
      </c>
      <c r="B409" s="14" t="s">
        <v>40</v>
      </c>
      <c r="C409" s="31">
        <v>38943</v>
      </c>
      <c r="D409" s="15">
        <v>2006</v>
      </c>
      <c r="E409" s="16">
        <v>0.44861111111111113</v>
      </c>
      <c r="F409" s="16">
        <v>0.4916666666666667</v>
      </c>
      <c r="G409" s="16">
        <f t="shared" si="43"/>
        <v>4.3055555555555569E-2</v>
      </c>
      <c r="H409" s="21">
        <v>2</v>
      </c>
      <c r="I409" s="14">
        <v>1</v>
      </c>
      <c r="J409" s="14">
        <v>1</v>
      </c>
      <c r="K409" s="14">
        <v>1</v>
      </c>
      <c r="L409" s="14" t="s">
        <v>48</v>
      </c>
      <c r="M409" s="14" t="s">
        <v>49</v>
      </c>
      <c r="N409" s="14">
        <v>1</v>
      </c>
      <c r="O409" s="18">
        <f t="shared" si="50"/>
        <v>33</v>
      </c>
      <c r="P409" s="18">
        <v>10</v>
      </c>
      <c r="Q409" s="18">
        <f t="shared" si="51"/>
        <v>12.54</v>
      </c>
      <c r="R409" s="18">
        <v>3.8</v>
      </c>
      <c r="S409" s="22">
        <f t="shared" si="49"/>
        <v>33</v>
      </c>
      <c r="T409" s="22">
        <v>10</v>
      </c>
      <c r="U409" s="21" t="s">
        <v>43</v>
      </c>
      <c r="V409" s="21" t="s">
        <v>43</v>
      </c>
      <c r="W409" s="19">
        <v>27.848400000000002</v>
      </c>
      <c r="X409" s="19">
        <v>-115.16056</v>
      </c>
      <c r="Y409" s="18">
        <v>59</v>
      </c>
      <c r="Z409" s="17">
        <f t="shared" si="44"/>
        <v>15</v>
      </c>
      <c r="AA409" s="21" t="s">
        <v>43</v>
      </c>
      <c r="AB409" s="14" t="s">
        <v>46</v>
      </c>
      <c r="AC409" s="21" t="s">
        <v>43</v>
      </c>
      <c r="AD409" s="23">
        <v>24</v>
      </c>
      <c r="AE409" s="23">
        <v>1</v>
      </c>
      <c r="AF409" s="21" t="s">
        <v>43</v>
      </c>
      <c r="AG409" s="14" t="s">
        <v>43</v>
      </c>
      <c r="AI409" s="70">
        <f t="shared" si="45"/>
        <v>19.186499999999999</v>
      </c>
      <c r="AJ409" s="74">
        <f t="shared" si="46"/>
        <v>1049.8173965226345</v>
      </c>
      <c r="AK409" s="74">
        <f t="shared" si="47"/>
        <v>2.1195252309588497</v>
      </c>
      <c r="AL409" s="73">
        <f t="shared" si="48"/>
        <v>2.1195252309588497</v>
      </c>
    </row>
    <row r="410" spans="1:38" s="20" customFormat="1">
      <c r="A410" s="14" t="s">
        <v>50</v>
      </c>
      <c r="B410" s="14" t="s">
        <v>40</v>
      </c>
      <c r="C410" s="31">
        <v>38943</v>
      </c>
      <c r="D410" s="15">
        <v>2006</v>
      </c>
      <c r="E410" s="16">
        <v>0.44861111111111113</v>
      </c>
      <c r="F410" s="16">
        <v>0.4916666666666667</v>
      </c>
      <c r="G410" s="16">
        <f t="shared" si="43"/>
        <v>4.3055555555555569E-2</v>
      </c>
      <c r="H410" s="21">
        <v>2</v>
      </c>
      <c r="I410" s="14">
        <v>1</v>
      </c>
      <c r="J410" s="14">
        <v>1</v>
      </c>
      <c r="K410" s="14">
        <v>1</v>
      </c>
      <c r="L410" s="14" t="s">
        <v>48</v>
      </c>
      <c r="M410" s="14" t="s">
        <v>49</v>
      </c>
      <c r="N410" s="14">
        <v>1</v>
      </c>
      <c r="O410" s="18">
        <f t="shared" si="50"/>
        <v>33</v>
      </c>
      <c r="P410" s="18">
        <v>10</v>
      </c>
      <c r="Q410" s="18">
        <f t="shared" si="51"/>
        <v>12.54</v>
      </c>
      <c r="R410" s="18">
        <v>3.8</v>
      </c>
      <c r="S410" s="22">
        <f t="shared" si="49"/>
        <v>33</v>
      </c>
      <c r="T410" s="22">
        <v>10</v>
      </c>
      <c r="U410" s="21" t="s">
        <v>43</v>
      </c>
      <c r="V410" s="21" t="s">
        <v>43</v>
      </c>
      <c r="W410" s="19">
        <v>27.848400000000002</v>
      </c>
      <c r="X410" s="19">
        <v>-115.16056</v>
      </c>
      <c r="Y410" s="18">
        <v>59</v>
      </c>
      <c r="Z410" s="17">
        <f t="shared" si="44"/>
        <v>15</v>
      </c>
      <c r="AA410" s="21" t="s">
        <v>43</v>
      </c>
      <c r="AB410" s="14" t="s">
        <v>46</v>
      </c>
      <c r="AC410" s="21" t="s">
        <v>43</v>
      </c>
      <c r="AD410" s="23">
        <v>24</v>
      </c>
      <c r="AE410" s="23">
        <v>1</v>
      </c>
      <c r="AF410" s="21" t="s">
        <v>43</v>
      </c>
      <c r="AG410" s="14" t="s">
        <v>43</v>
      </c>
      <c r="AI410" s="70">
        <f t="shared" si="45"/>
        <v>19.186499999999999</v>
      </c>
      <c r="AJ410" s="74">
        <f t="shared" si="46"/>
        <v>1049.8173965226345</v>
      </c>
      <c r="AK410" s="74">
        <f t="shared" si="47"/>
        <v>2.1195252309588497</v>
      </c>
      <c r="AL410" s="73">
        <f t="shared" si="48"/>
        <v>2.1195252309588497</v>
      </c>
    </row>
    <row r="411" spans="1:38" s="20" customFormat="1">
      <c r="A411" s="14" t="s">
        <v>50</v>
      </c>
      <c r="B411" s="14" t="s">
        <v>40</v>
      </c>
      <c r="C411" s="31">
        <v>38943</v>
      </c>
      <c r="D411" s="15">
        <v>2006</v>
      </c>
      <c r="E411" s="16">
        <v>0.44861111111111113</v>
      </c>
      <c r="F411" s="16">
        <v>0.4916666666666667</v>
      </c>
      <c r="G411" s="16">
        <f t="shared" si="43"/>
        <v>4.3055555555555569E-2</v>
      </c>
      <c r="H411" s="21">
        <v>2</v>
      </c>
      <c r="I411" s="14">
        <v>1</v>
      </c>
      <c r="J411" s="14">
        <v>1</v>
      </c>
      <c r="K411" s="14">
        <v>1</v>
      </c>
      <c r="L411" s="14" t="s">
        <v>48</v>
      </c>
      <c r="M411" s="14" t="s">
        <v>49</v>
      </c>
      <c r="N411" s="14">
        <v>1</v>
      </c>
      <c r="O411" s="18">
        <f t="shared" si="50"/>
        <v>33</v>
      </c>
      <c r="P411" s="18">
        <v>10</v>
      </c>
      <c r="Q411" s="18">
        <f t="shared" si="51"/>
        <v>12.54</v>
      </c>
      <c r="R411" s="18">
        <v>3.8</v>
      </c>
      <c r="S411" s="22">
        <f t="shared" si="49"/>
        <v>33</v>
      </c>
      <c r="T411" s="22">
        <v>10</v>
      </c>
      <c r="U411" s="21" t="s">
        <v>43</v>
      </c>
      <c r="V411" s="21" t="s">
        <v>43</v>
      </c>
      <c r="W411" s="19">
        <v>27.848400000000002</v>
      </c>
      <c r="X411" s="19">
        <v>-115.16056</v>
      </c>
      <c r="Y411" s="18">
        <v>59</v>
      </c>
      <c r="Z411" s="17">
        <f t="shared" si="44"/>
        <v>15</v>
      </c>
      <c r="AA411" s="21" t="s">
        <v>43</v>
      </c>
      <c r="AB411" s="14" t="s">
        <v>46</v>
      </c>
      <c r="AC411" s="21" t="s">
        <v>43</v>
      </c>
      <c r="AD411" s="23">
        <v>24</v>
      </c>
      <c r="AE411" s="23">
        <v>1</v>
      </c>
      <c r="AF411" s="21" t="s">
        <v>43</v>
      </c>
      <c r="AG411" s="14" t="s">
        <v>43</v>
      </c>
      <c r="AI411" s="70">
        <f t="shared" si="45"/>
        <v>19.186499999999999</v>
      </c>
      <c r="AJ411" s="74">
        <f t="shared" si="46"/>
        <v>1049.8173965226345</v>
      </c>
      <c r="AK411" s="74">
        <f t="shared" si="47"/>
        <v>2.1195252309588497</v>
      </c>
      <c r="AL411" s="73">
        <f t="shared" si="48"/>
        <v>2.1195252309588497</v>
      </c>
    </row>
    <row r="412" spans="1:38" s="20" customFormat="1">
      <c r="A412" s="14" t="s">
        <v>50</v>
      </c>
      <c r="B412" s="14" t="s">
        <v>40</v>
      </c>
      <c r="C412" s="31">
        <v>38943</v>
      </c>
      <c r="D412" s="15">
        <v>2006</v>
      </c>
      <c r="E412" s="16">
        <v>0.44861111111111113</v>
      </c>
      <c r="F412" s="16">
        <v>0.4916666666666667</v>
      </c>
      <c r="G412" s="16">
        <f t="shared" si="43"/>
        <v>4.3055555555555569E-2</v>
      </c>
      <c r="H412" s="21">
        <v>2</v>
      </c>
      <c r="I412" s="14">
        <v>1</v>
      </c>
      <c r="J412" s="14">
        <v>1</v>
      </c>
      <c r="K412" s="14">
        <v>1</v>
      </c>
      <c r="L412" s="14" t="s">
        <v>48</v>
      </c>
      <c r="M412" s="14" t="s">
        <v>49</v>
      </c>
      <c r="N412" s="14">
        <v>1</v>
      </c>
      <c r="O412" s="18">
        <f t="shared" si="50"/>
        <v>33</v>
      </c>
      <c r="P412" s="18">
        <v>10</v>
      </c>
      <c r="Q412" s="18">
        <f t="shared" si="51"/>
        <v>12.54</v>
      </c>
      <c r="R412" s="18">
        <v>3.8</v>
      </c>
      <c r="S412" s="22">
        <f t="shared" si="49"/>
        <v>33</v>
      </c>
      <c r="T412" s="22">
        <v>10</v>
      </c>
      <c r="U412" s="21" t="s">
        <v>43</v>
      </c>
      <c r="V412" s="21" t="s">
        <v>43</v>
      </c>
      <c r="W412" s="19">
        <v>27.848400000000002</v>
      </c>
      <c r="X412" s="19">
        <v>-115.16056</v>
      </c>
      <c r="Y412" s="18">
        <v>59</v>
      </c>
      <c r="Z412" s="17">
        <f t="shared" si="44"/>
        <v>15</v>
      </c>
      <c r="AA412" s="21" t="s">
        <v>43</v>
      </c>
      <c r="AB412" s="14" t="s">
        <v>46</v>
      </c>
      <c r="AC412" s="21" t="s">
        <v>43</v>
      </c>
      <c r="AD412" s="23">
        <v>24</v>
      </c>
      <c r="AE412" s="23">
        <v>1</v>
      </c>
      <c r="AF412" s="21" t="s">
        <v>43</v>
      </c>
      <c r="AG412" s="14" t="s">
        <v>43</v>
      </c>
      <c r="AI412" s="70">
        <f t="shared" si="45"/>
        <v>19.186499999999999</v>
      </c>
      <c r="AJ412" s="74">
        <f t="shared" si="46"/>
        <v>1049.8173965226345</v>
      </c>
      <c r="AK412" s="74">
        <f t="shared" si="47"/>
        <v>2.1195252309588497</v>
      </c>
      <c r="AL412" s="73">
        <f t="shared" si="48"/>
        <v>2.1195252309588497</v>
      </c>
    </row>
    <row r="413" spans="1:38" s="20" customFormat="1">
      <c r="A413" s="14" t="s">
        <v>50</v>
      </c>
      <c r="B413" s="14" t="s">
        <v>40</v>
      </c>
      <c r="C413" s="31">
        <v>38943</v>
      </c>
      <c r="D413" s="15">
        <v>2006</v>
      </c>
      <c r="E413" s="16">
        <v>0.44861111111111113</v>
      </c>
      <c r="F413" s="16">
        <v>0.4916666666666667</v>
      </c>
      <c r="G413" s="16">
        <f t="shared" si="43"/>
        <v>4.3055555555555569E-2</v>
      </c>
      <c r="H413" s="21">
        <v>2</v>
      </c>
      <c r="I413" s="14">
        <v>1</v>
      </c>
      <c r="J413" s="14">
        <v>1</v>
      </c>
      <c r="K413" s="14">
        <v>1</v>
      </c>
      <c r="L413" s="14" t="s">
        <v>48</v>
      </c>
      <c r="M413" s="14" t="s">
        <v>49</v>
      </c>
      <c r="N413" s="14">
        <v>1</v>
      </c>
      <c r="O413" s="18">
        <f t="shared" si="50"/>
        <v>33</v>
      </c>
      <c r="P413" s="18">
        <v>10</v>
      </c>
      <c r="Q413" s="18">
        <f t="shared" si="51"/>
        <v>12.54</v>
      </c>
      <c r="R413" s="18">
        <v>3.8</v>
      </c>
      <c r="S413" s="22">
        <f t="shared" si="49"/>
        <v>33</v>
      </c>
      <c r="T413" s="22">
        <v>10</v>
      </c>
      <c r="U413" s="21" t="s">
        <v>43</v>
      </c>
      <c r="V413" s="21" t="s">
        <v>43</v>
      </c>
      <c r="W413" s="19">
        <v>27.848400000000002</v>
      </c>
      <c r="X413" s="19">
        <v>-115.16056</v>
      </c>
      <c r="Y413" s="18">
        <v>59</v>
      </c>
      <c r="Z413" s="17">
        <f t="shared" si="44"/>
        <v>15</v>
      </c>
      <c r="AA413" s="21" t="s">
        <v>43</v>
      </c>
      <c r="AB413" s="14" t="s">
        <v>46</v>
      </c>
      <c r="AC413" s="21" t="s">
        <v>43</v>
      </c>
      <c r="AD413" s="23">
        <v>24</v>
      </c>
      <c r="AE413" s="23">
        <v>1</v>
      </c>
      <c r="AF413" s="21" t="s">
        <v>43</v>
      </c>
      <c r="AG413" s="14" t="s">
        <v>43</v>
      </c>
      <c r="AI413" s="70">
        <f t="shared" si="45"/>
        <v>19.186499999999999</v>
      </c>
      <c r="AJ413" s="74">
        <f t="shared" si="46"/>
        <v>1049.8173965226345</v>
      </c>
      <c r="AK413" s="74">
        <f t="shared" si="47"/>
        <v>2.1195252309588497</v>
      </c>
      <c r="AL413" s="73">
        <f t="shared" si="48"/>
        <v>2.1195252309588497</v>
      </c>
    </row>
    <row r="414" spans="1:38" s="20" customFormat="1">
      <c r="A414" s="14" t="s">
        <v>50</v>
      </c>
      <c r="B414" s="14" t="s">
        <v>40</v>
      </c>
      <c r="C414" s="31">
        <v>38943</v>
      </c>
      <c r="D414" s="15">
        <v>2006</v>
      </c>
      <c r="E414" s="16">
        <v>0.44861111111111113</v>
      </c>
      <c r="F414" s="16">
        <v>0.4916666666666667</v>
      </c>
      <c r="G414" s="16">
        <f t="shared" si="43"/>
        <v>4.3055555555555569E-2</v>
      </c>
      <c r="H414" s="21">
        <v>2</v>
      </c>
      <c r="I414" s="14">
        <v>1</v>
      </c>
      <c r="J414" s="14">
        <v>1</v>
      </c>
      <c r="K414" s="14">
        <v>1</v>
      </c>
      <c r="L414" s="14" t="s">
        <v>48</v>
      </c>
      <c r="M414" s="14" t="s">
        <v>49</v>
      </c>
      <c r="N414" s="14">
        <v>1</v>
      </c>
      <c r="O414" s="18">
        <f t="shared" si="50"/>
        <v>33</v>
      </c>
      <c r="P414" s="18">
        <v>10</v>
      </c>
      <c r="Q414" s="18">
        <f t="shared" si="51"/>
        <v>12.54</v>
      </c>
      <c r="R414" s="18">
        <v>3.8</v>
      </c>
      <c r="S414" s="22">
        <f t="shared" si="49"/>
        <v>33</v>
      </c>
      <c r="T414" s="22">
        <v>10</v>
      </c>
      <c r="U414" s="21" t="s">
        <v>43</v>
      </c>
      <c r="V414" s="21" t="s">
        <v>43</v>
      </c>
      <c r="W414" s="19">
        <v>27.848400000000002</v>
      </c>
      <c r="X414" s="19">
        <v>-115.16056</v>
      </c>
      <c r="Y414" s="18">
        <v>59</v>
      </c>
      <c r="Z414" s="17">
        <f t="shared" si="44"/>
        <v>15</v>
      </c>
      <c r="AA414" s="21" t="s">
        <v>43</v>
      </c>
      <c r="AB414" s="14" t="s">
        <v>46</v>
      </c>
      <c r="AC414" s="21" t="s">
        <v>43</v>
      </c>
      <c r="AD414" s="14">
        <v>25</v>
      </c>
      <c r="AE414" s="23">
        <v>1</v>
      </c>
      <c r="AF414" s="21" t="s">
        <v>43</v>
      </c>
      <c r="AG414" s="14" t="s">
        <v>43</v>
      </c>
      <c r="AI414" s="70">
        <f t="shared" si="45"/>
        <v>19.9345</v>
      </c>
      <c r="AJ414" s="74">
        <f t="shared" si="46"/>
        <v>1193.7736391278531</v>
      </c>
      <c r="AK414" s="74">
        <f t="shared" si="47"/>
        <v>2.4938114617324181</v>
      </c>
      <c r="AL414" s="73">
        <f t="shared" si="48"/>
        <v>2.4938114617324181</v>
      </c>
    </row>
    <row r="415" spans="1:38" s="20" customFormat="1">
      <c r="A415" s="14" t="s">
        <v>50</v>
      </c>
      <c r="B415" s="14" t="s">
        <v>40</v>
      </c>
      <c r="C415" s="31">
        <v>38943</v>
      </c>
      <c r="D415" s="15">
        <v>2006</v>
      </c>
      <c r="E415" s="16">
        <v>0.44861111111111113</v>
      </c>
      <c r="F415" s="16">
        <v>0.4916666666666667</v>
      </c>
      <c r="G415" s="16">
        <f t="shared" si="43"/>
        <v>4.3055555555555569E-2</v>
      </c>
      <c r="H415" s="21">
        <v>2</v>
      </c>
      <c r="I415" s="14">
        <v>1</v>
      </c>
      <c r="J415" s="14">
        <v>1</v>
      </c>
      <c r="K415" s="14">
        <v>1</v>
      </c>
      <c r="L415" s="14" t="s">
        <v>48</v>
      </c>
      <c r="M415" s="14" t="s">
        <v>49</v>
      </c>
      <c r="N415" s="14">
        <v>1</v>
      </c>
      <c r="O415" s="18">
        <f t="shared" si="50"/>
        <v>33</v>
      </c>
      <c r="P415" s="18">
        <v>10</v>
      </c>
      <c r="Q415" s="18">
        <f t="shared" si="51"/>
        <v>12.54</v>
      </c>
      <c r="R415" s="18">
        <v>3.8</v>
      </c>
      <c r="S415" s="22">
        <f t="shared" si="49"/>
        <v>33</v>
      </c>
      <c r="T415" s="22">
        <v>10</v>
      </c>
      <c r="U415" s="21" t="s">
        <v>43</v>
      </c>
      <c r="V415" s="21" t="s">
        <v>43</v>
      </c>
      <c r="W415" s="19">
        <v>27.848400000000002</v>
      </c>
      <c r="X415" s="19">
        <v>-115.16056</v>
      </c>
      <c r="Y415" s="18">
        <v>59</v>
      </c>
      <c r="Z415" s="17">
        <f t="shared" si="44"/>
        <v>15</v>
      </c>
      <c r="AA415" s="21" t="s">
        <v>43</v>
      </c>
      <c r="AB415" s="14" t="s">
        <v>46</v>
      </c>
      <c r="AC415" s="21" t="s">
        <v>43</v>
      </c>
      <c r="AD415" s="23">
        <v>26</v>
      </c>
      <c r="AE415" s="23">
        <v>1</v>
      </c>
      <c r="AF415" s="21" t="s">
        <v>43</v>
      </c>
      <c r="AG415" s="14" t="s">
        <v>43</v>
      </c>
      <c r="AI415" s="70">
        <f t="shared" si="45"/>
        <v>20.682500000000001</v>
      </c>
      <c r="AJ415" s="74">
        <f t="shared" si="46"/>
        <v>1351.0586714113065</v>
      </c>
      <c r="AK415" s="74">
        <f t="shared" si="47"/>
        <v>2.9027525456693968</v>
      </c>
      <c r="AL415" s="73">
        <f t="shared" si="48"/>
        <v>2.9027525456693968</v>
      </c>
    </row>
    <row r="416" spans="1:38" s="20" customFormat="1">
      <c r="A416" s="14" t="s">
        <v>50</v>
      </c>
      <c r="B416" s="14" t="s">
        <v>40</v>
      </c>
      <c r="C416" s="31">
        <v>38943</v>
      </c>
      <c r="D416" s="15">
        <v>2006</v>
      </c>
      <c r="E416" s="16">
        <v>0.44861111111111113</v>
      </c>
      <c r="F416" s="16">
        <v>0.4916666666666667</v>
      </c>
      <c r="G416" s="16">
        <f t="shared" si="43"/>
        <v>4.3055555555555569E-2</v>
      </c>
      <c r="H416" s="21">
        <v>2</v>
      </c>
      <c r="I416" s="14">
        <v>1</v>
      </c>
      <c r="J416" s="14">
        <v>1</v>
      </c>
      <c r="K416" s="14">
        <v>1</v>
      </c>
      <c r="L416" s="14" t="s">
        <v>48</v>
      </c>
      <c r="M416" s="14" t="s">
        <v>49</v>
      </c>
      <c r="N416" s="14">
        <v>1</v>
      </c>
      <c r="O416" s="18">
        <f t="shared" si="50"/>
        <v>33</v>
      </c>
      <c r="P416" s="18">
        <v>10</v>
      </c>
      <c r="Q416" s="18">
        <f t="shared" si="51"/>
        <v>12.54</v>
      </c>
      <c r="R416" s="18">
        <v>3.8</v>
      </c>
      <c r="S416" s="22">
        <f t="shared" si="49"/>
        <v>33</v>
      </c>
      <c r="T416" s="22">
        <v>10</v>
      </c>
      <c r="U416" s="21" t="s">
        <v>43</v>
      </c>
      <c r="V416" s="21" t="s">
        <v>43</v>
      </c>
      <c r="W416" s="19">
        <v>27.848400000000002</v>
      </c>
      <c r="X416" s="19">
        <v>-115.16056</v>
      </c>
      <c r="Y416" s="18">
        <v>59</v>
      </c>
      <c r="Z416" s="17">
        <f t="shared" si="44"/>
        <v>15</v>
      </c>
      <c r="AA416" s="21" t="s">
        <v>43</v>
      </c>
      <c r="AB416" s="14" t="s">
        <v>46</v>
      </c>
      <c r="AC416" s="21" t="s">
        <v>43</v>
      </c>
      <c r="AD416" s="23">
        <v>26</v>
      </c>
      <c r="AE416" s="23">
        <v>1</v>
      </c>
      <c r="AF416" s="21" t="s">
        <v>43</v>
      </c>
      <c r="AG416" s="14" t="s">
        <v>43</v>
      </c>
      <c r="AI416" s="70">
        <f t="shared" si="45"/>
        <v>20.682500000000001</v>
      </c>
      <c r="AJ416" s="74">
        <f t="shared" si="46"/>
        <v>1351.0586714113065</v>
      </c>
      <c r="AK416" s="74">
        <f t="shared" si="47"/>
        <v>2.9027525456693968</v>
      </c>
      <c r="AL416" s="73">
        <f t="shared" si="48"/>
        <v>2.9027525456693968</v>
      </c>
    </row>
    <row r="417" spans="1:38" s="20" customFormat="1">
      <c r="A417" s="14" t="s">
        <v>50</v>
      </c>
      <c r="B417" s="14" t="s">
        <v>40</v>
      </c>
      <c r="C417" s="31">
        <v>38943</v>
      </c>
      <c r="D417" s="15">
        <v>2006</v>
      </c>
      <c r="E417" s="16">
        <v>0.44861111111111113</v>
      </c>
      <c r="F417" s="16">
        <v>0.4916666666666667</v>
      </c>
      <c r="G417" s="16">
        <f t="shared" si="43"/>
        <v>4.3055555555555569E-2</v>
      </c>
      <c r="H417" s="21">
        <v>2</v>
      </c>
      <c r="I417" s="14">
        <v>1</v>
      </c>
      <c r="J417" s="14">
        <v>1</v>
      </c>
      <c r="K417" s="14">
        <v>1</v>
      </c>
      <c r="L417" s="14" t="s">
        <v>48</v>
      </c>
      <c r="M417" s="14" t="s">
        <v>49</v>
      </c>
      <c r="N417" s="14">
        <v>1</v>
      </c>
      <c r="O417" s="18">
        <f t="shared" si="50"/>
        <v>33</v>
      </c>
      <c r="P417" s="18">
        <v>10</v>
      </c>
      <c r="Q417" s="18">
        <f t="shared" si="51"/>
        <v>12.54</v>
      </c>
      <c r="R417" s="18">
        <v>3.8</v>
      </c>
      <c r="S417" s="22">
        <f t="shared" si="49"/>
        <v>33</v>
      </c>
      <c r="T417" s="22">
        <v>10</v>
      </c>
      <c r="U417" s="21" t="s">
        <v>43</v>
      </c>
      <c r="V417" s="21" t="s">
        <v>43</v>
      </c>
      <c r="W417" s="19">
        <v>27.848400000000002</v>
      </c>
      <c r="X417" s="19">
        <v>-115.16056</v>
      </c>
      <c r="Y417" s="18">
        <v>59</v>
      </c>
      <c r="Z417" s="17">
        <f t="shared" si="44"/>
        <v>15</v>
      </c>
      <c r="AA417" s="21" t="s">
        <v>43</v>
      </c>
      <c r="AB417" s="14" t="s">
        <v>46</v>
      </c>
      <c r="AC417" s="21" t="s">
        <v>43</v>
      </c>
      <c r="AD417" s="23">
        <v>26</v>
      </c>
      <c r="AE417" s="23">
        <v>1</v>
      </c>
      <c r="AF417" s="21" t="s">
        <v>43</v>
      </c>
      <c r="AG417" s="14" t="s">
        <v>43</v>
      </c>
      <c r="AI417" s="70">
        <f t="shared" si="45"/>
        <v>20.682500000000001</v>
      </c>
      <c r="AJ417" s="74">
        <f t="shared" si="46"/>
        <v>1351.0586714113065</v>
      </c>
      <c r="AK417" s="74">
        <f t="shared" si="47"/>
        <v>2.9027525456693968</v>
      </c>
      <c r="AL417" s="73">
        <f t="shared" si="48"/>
        <v>2.9027525456693968</v>
      </c>
    </row>
    <row r="418" spans="1:38" s="20" customFormat="1">
      <c r="A418" s="14" t="s">
        <v>50</v>
      </c>
      <c r="B418" s="14" t="s">
        <v>40</v>
      </c>
      <c r="C418" s="31">
        <v>38943</v>
      </c>
      <c r="D418" s="15">
        <v>2006</v>
      </c>
      <c r="E418" s="16">
        <v>0.44861111111111113</v>
      </c>
      <c r="F418" s="16">
        <v>0.4916666666666667</v>
      </c>
      <c r="G418" s="16">
        <f t="shared" si="43"/>
        <v>4.3055555555555569E-2</v>
      </c>
      <c r="H418" s="21">
        <v>2</v>
      </c>
      <c r="I418" s="14">
        <v>1</v>
      </c>
      <c r="J418" s="14">
        <v>1</v>
      </c>
      <c r="K418" s="14">
        <v>1</v>
      </c>
      <c r="L418" s="14" t="s">
        <v>48</v>
      </c>
      <c r="M418" s="14" t="s">
        <v>49</v>
      </c>
      <c r="N418" s="14">
        <v>1</v>
      </c>
      <c r="O418" s="18">
        <f t="shared" si="50"/>
        <v>33</v>
      </c>
      <c r="P418" s="18">
        <v>10</v>
      </c>
      <c r="Q418" s="18">
        <f t="shared" si="51"/>
        <v>12.54</v>
      </c>
      <c r="R418" s="18">
        <v>3.8</v>
      </c>
      <c r="S418" s="22">
        <f t="shared" si="49"/>
        <v>33</v>
      </c>
      <c r="T418" s="22">
        <v>10</v>
      </c>
      <c r="U418" s="21" t="s">
        <v>43</v>
      </c>
      <c r="V418" s="21" t="s">
        <v>43</v>
      </c>
      <c r="W418" s="19">
        <v>27.848400000000002</v>
      </c>
      <c r="X418" s="19">
        <v>-115.16056</v>
      </c>
      <c r="Y418" s="18">
        <v>59</v>
      </c>
      <c r="Z418" s="17">
        <f t="shared" si="44"/>
        <v>15</v>
      </c>
      <c r="AA418" s="21" t="s">
        <v>43</v>
      </c>
      <c r="AB418" s="14" t="s">
        <v>46</v>
      </c>
      <c r="AC418" s="21" t="s">
        <v>43</v>
      </c>
      <c r="AD418" s="23">
        <v>26</v>
      </c>
      <c r="AE418" s="23">
        <v>1</v>
      </c>
      <c r="AF418" s="21" t="s">
        <v>43</v>
      </c>
      <c r="AG418" s="14" t="s">
        <v>43</v>
      </c>
      <c r="AI418" s="70">
        <f t="shared" si="45"/>
        <v>20.682500000000001</v>
      </c>
      <c r="AJ418" s="74">
        <f t="shared" si="46"/>
        <v>1351.0586714113065</v>
      </c>
      <c r="AK418" s="74">
        <f t="shared" si="47"/>
        <v>2.9027525456693968</v>
      </c>
      <c r="AL418" s="73">
        <f t="shared" si="48"/>
        <v>2.9027525456693968</v>
      </c>
    </row>
    <row r="419" spans="1:38" s="20" customFormat="1">
      <c r="A419" s="14" t="s">
        <v>50</v>
      </c>
      <c r="B419" s="14" t="s">
        <v>40</v>
      </c>
      <c r="C419" s="31">
        <v>38943</v>
      </c>
      <c r="D419" s="15">
        <v>2006</v>
      </c>
      <c r="E419" s="16">
        <v>0.44861111111111113</v>
      </c>
      <c r="F419" s="16">
        <v>0.4916666666666667</v>
      </c>
      <c r="G419" s="16">
        <f t="shared" si="43"/>
        <v>4.3055555555555569E-2</v>
      </c>
      <c r="H419" s="21">
        <v>2</v>
      </c>
      <c r="I419" s="14">
        <v>1</v>
      </c>
      <c r="J419" s="14">
        <v>1</v>
      </c>
      <c r="K419" s="14">
        <v>1</v>
      </c>
      <c r="L419" s="14" t="s">
        <v>48</v>
      </c>
      <c r="M419" s="14" t="s">
        <v>49</v>
      </c>
      <c r="N419" s="14">
        <v>1</v>
      </c>
      <c r="O419" s="18">
        <f t="shared" si="50"/>
        <v>33</v>
      </c>
      <c r="P419" s="18">
        <v>10</v>
      </c>
      <c r="Q419" s="18">
        <f t="shared" si="51"/>
        <v>12.54</v>
      </c>
      <c r="R419" s="18">
        <v>3.8</v>
      </c>
      <c r="S419" s="22">
        <f t="shared" si="49"/>
        <v>33</v>
      </c>
      <c r="T419" s="22">
        <v>10</v>
      </c>
      <c r="U419" s="21" t="s">
        <v>43</v>
      </c>
      <c r="V419" s="21" t="s">
        <v>43</v>
      </c>
      <c r="W419" s="19">
        <v>27.848400000000002</v>
      </c>
      <c r="X419" s="19">
        <v>-115.16056</v>
      </c>
      <c r="Y419" s="18">
        <v>59</v>
      </c>
      <c r="Z419" s="17">
        <f t="shared" si="44"/>
        <v>15</v>
      </c>
      <c r="AA419" s="21" t="s">
        <v>43</v>
      </c>
      <c r="AB419" s="14" t="s">
        <v>46</v>
      </c>
      <c r="AC419" s="21" t="s">
        <v>43</v>
      </c>
      <c r="AD419" s="23">
        <v>26</v>
      </c>
      <c r="AE419" s="23">
        <v>1</v>
      </c>
      <c r="AF419" s="21" t="s">
        <v>43</v>
      </c>
      <c r="AG419" s="14" t="s">
        <v>43</v>
      </c>
      <c r="AI419" s="70">
        <f t="shared" si="45"/>
        <v>20.682500000000001</v>
      </c>
      <c r="AJ419" s="74">
        <f t="shared" si="46"/>
        <v>1351.0586714113065</v>
      </c>
      <c r="AK419" s="74">
        <f t="shared" si="47"/>
        <v>2.9027525456693968</v>
      </c>
      <c r="AL419" s="73">
        <f t="shared" si="48"/>
        <v>2.9027525456693968</v>
      </c>
    </row>
    <row r="420" spans="1:38" s="20" customFormat="1">
      <c r="A420" s="14" t="s">
        <v>50</v>
      </c>
      <c r="B420" s="14" t="s">
        <v>40</v>
      </c>
      <c r="C420" s="31">
        <v>38943</v>
      </c>
      <c r="D420" s="15">
        <v>2006</v>
      </c>
      <c r="E420" s="16">
        <v>0.44861111111111113</v>
      </c>
      <c r="F420" s="16">
        <v>0.4916666666666667</v>
      </c>
      <c r="G420" s="16">
        <f t="shared" si="43"/>
        <v>4.3055555555555569E-2</v>
      </c>
      <c r="H420" s="21">
        <v>2</v>
      </c>
      <c r="I420" s="14">
        <v>1</v>
      </c>
      <c r="J420" s="14">
        <v>1</v>
      </c>
      <c r="K420" s="14">
        <v>1</v>
      </c>
      <c r="L420" s="14" t="s">
        <v>48</v>
      </c>
      <c r="M420" s="14" t="s">
        <v>49</v>
      </c>
      <c r="N420" s="14">
        <v>1</v>
      </c>
      <c r="O420" s="18">
        <f t="shared" si="50"/>
        <v>33</v>
      </c>
      <c r="P420" s="18">
        <v>10</v>
      </c>
      <c r="Q420" s="18">
        <f t="shared" si="51"/>
        <v>12.54</v>
      </c>
      <c r="R420" s="18">
        <v>3.8</v>
      </c>
      <c r="S420" s="22">
        <f t="shared" si="49"/>
        <v>33</v>
      </c>
      <c r="T420" s="22">
        <v>10</v>
      </c>
      <c r="U420" s="21" t="s">
        <v>43</v>
      </c>
      <c r="V420" s="21" t="s">
        <v>43</v>
      </c>
      <c r="W420" s="19">
        <v>27.848400000000002</v>
      </c>
      <c r="X420" s="19">
        <v>-115.16056</v>
      </c>
      <c r="Y420" s="18">
        <v>59</v>
      </c>
      <c r="Z420" s="17">
        <f t="shared" si="44"/>
        <v>15</v>
      </c>
      <c r="AA420" s="21" t="s">
        <v>43</v>
      </c>
      <c r="AB420" s="14" t="s">
        <v>46</v>
      </c>
      <c r="AC420" s="21" t="s">
        <v>43</v>
      </c>
      <c r="AD420" s="23">
        <v>26</v>
      </c>
      <c r="AE420" s="23">
        <v>1</v>
      </c>
      <c r="AF420" s="21" t="s">
        <v>43</v>
      </c>
      <c r="AG420" s="14" t="s">
        <v>43</v>
      </c>
      <c r="AI420" s="70">
        <f t="shared" si="45"/>
        <v>20.682500000000001</v>
      </c>
      <c r="AJ420" s="74">
        <f t="shared" si="46"/>
        <v>1351.0586714113065</v>
      </c>
      <c r="AK420" s="74">
        <f t="shared" si="47"/>
        <v>2.9027525456693968</v>
      </c>
      <c r="AL420" s="73">
        <f t="shared" si="48"/>
        <v>2.9027525456693968</v>
      </c>
    </row>
    <row r="421" spans="1:38" s="20" customFormat="1">
      <c r="A421" s="14" t="s">
        <v>50</v>
      </c>
      <c r="B421" s="14" t="s">
        <v>40</v>
      </c>
      <c r="C421" s="31">
        <v>38943</v>
      </c>
      <c r="D421" s="15">
        <v>2006</v>
      </c>
      <c r="E421" s="16">
        <v>0.44861111111111113</v>
      </c>
      <c r="F421" s="16">
        <v>0.4916666666666667</v>
      </c>
      <c r="G421" s="16">
        <f t="shared" si="43"/>
        <v>4.3055555555555569E-2</v>
      </c>
      <c r="H421" s="21">
        <v>2</v>
      </c>
      <c r="I421" s="14">
        <v>1</v>
      </c>
      <c r="J421" s="14">
        <v>1</v>
      </c>
      <c r="K421" s="14">
        <v>1</v>
      </c>
      <c r="L421" s="14" t="s">
        <v>48</v>
      </c>
      <c r="M421" s="14" t="s">
        <v>49</v>
      </c>
      <c r="N421" s="14">
        <v>1</v>
      </c>
      <c r="O421" s="18">
        <f t="shared" si="50"/>
        <v>33</v>
      </c>
      <c r="P421" s="18">
        <v>10</v>
      </c>
      <c r="Q421" s="18">
        <f t="shared" si="51"/>
        <v>12.54</v>
      </c>
      <c r="R421" s="18">
        <v>3.8</v>
      </c>
      <c r="S421" s="22">
        <f t="shared" si="49"/>
        <v>33</v>
      </c>
      <c r="T421" s="22">
        <v>10</v>
      </c>
      <c r="U421" s="21" t="s">
        <v>43</v>
      </c>
      <c r="V421" s="21" t="s">
        <v>43</v>
      </c>
      <c r="W421" s="19">
        <v>27.848400000000002</v>
      </c>
      <c r="X421" s="19">
        <v>-115.16056</v>
      </c>
      <c r="Y421" s="18">
        <v>59</v>
      </c>
      <c r="Z421" s="17">
        <f t="shared" si="44"/>
        <v>15</v>
      </c>
      <c r="AA421" s="21" t="s">
        <v>43</v>
      </c>
      <c r="AB421" s="14" t="s">
        <v>46</v>
      </c>
      <c r="AC421" s="21" t="s">
        <v>43</v>
      </c>
      <c r="AD421" s="23">
        <v>26</v>
      </c>
      <c r="AE421" s="23">
        <v>1</v>
      </c>
      <c r="AF421" s="21" t="s">
        <v>43</v>
      </c>
      <c r="AG421" s="14" t="s">
        <v>43</v>
      </c>
      <c r="AI421" s="70">
        <f t="shared" si="45"/>
        <v>20.682500000000001</v>
      </c>
      <c r="AJ421" s="74">
        <f t="shared" si="46"/>
        <v>1351.0586714113065</v>
      </c>
      <c r="AK421" s="74">
        <f t="shared" si="47"/>
        <v>2.9027525456693968</v>
      </c>
      <c r="AL421" s="73">
        <f t="shared" si="48"/>
        <v>2.9027525456693968</v>
      </c>
    </row>
    <row r="422" spans="1:38" s="20" customFormat="1">
      <c r="A422" s="14" t="s">
        <v>50</v>
      </c>
      <c r="B422" s="14" t="s">
        <v>40</v>
      </c>
      <c r="C422" s="31">
        <v>38943</v>
      </c>
      <c r="D422" s="15">
        <v>2006</v>
      </c>
      <c r="E422" s="16">
        <v>0.44861111111111113</v>
      </c>
      <c r="F422" s="16">
        <v>0.4916666666666667</v>
      </c>
      <c r="G422" s="16">
        <f t="shared" si="43"/>
        <v>4.3055555555555569E-2</v>
      </c>
      <c r="H422" s="21">
        <v>2</v>
      </c>
      <c r="I422" s="14">
        <v>1</v>
      </c>
      <c r="J422" s="14">
        <v>1</v>
      </c>
      <c r="K422" s="14">
        <v>1</v>
      </c>
      <c r="L422" s="14" t="s">
        <v>48</v>
      </c>
      <c r="M422" s="14" t="s">
        <v>49</v>
      </c>
      <c r="N422" s="14">
        <v>1</v>
      </c>
      <c r="O422" s="18">
        <f t="shared" si="50"/>
        <v>33</v>
      </c>
      <c r="P422" s="18">
        <v>10</v>
      </c>
      <c r="Q422" s="18">
        <f t="shared" si="51"/>
        <v>12.54</v>
      </c>
      <c r="R422" s="18">
        <v>3.8</v>
      </c>
      <c r="S422" s="22">
        <f t="shared" si="49"/>
        <v>33</v>
      </c>
      <c r="T422" s="22">
        <v>10</v>
      </c>
      <c r="U422" s="21" t="s">
        <v>43</v>
      </c>
      <c r="V422" s="21" t="s">
        <v>43</v>
      </c>
      <c r="W422" s="19">
        <v>27.848400000000002</v>
      </c>
      <c r="X422" s="19">
        <v>-115.16056</v>
      </c>
      <c r="Y422" s="18">
        <v>59</v>
      </c>
      <c r="Z422" s="17">
        <f t="shared" si="44"/>
        <v>15</v>
      </c>
      <c r="AA422" s="21" t="s">
        <v>43</v>
      </c>
      <c r="AB422" s="14" t="s">
        <v>46</v>
      </c>
      <c r="AC422" s="21" t="s">
        <v>43</v>
      </c>
      <c r="AD422" s="23">
        <v>26</v>
      </c>
      <c r="AE422" s="23">
        <v>1</v>
      </c>
      <c r="AF422" s="21" t="s">
        <v>43</v>
      </c>
      <c r="AG422" s="14" t="s">
        <v>43</v>
      </c>
      <c r="AI422" s="70">
        <f t="shared" si="45"/>
        <v>20.682500000000001</v>
      </c>
      <c r="AJ422" s="74">
        <f t="shared" si="46"/>
        <v>1351.0586714113065</v>
      </c>
      <c r="AK422" s="74">
        <f t="shared" si="47"/>
        <v>2.9027525456693968</v>
      </c>
      <c r="AL422" s="73">
        <f t="shared" si="48"/>
        <v>2.9027525456693968</v>
      </c>
    </row>
    <row r="423" spans="1:38" s="20" customFormat="1">
      <c r="A423" s="14" t="s">
        <v>50</v>
      </c>
      <c r="B423" s="14" t="s">
        <v>40</v>
      </c>
      <c r="C423" s="31">
        <v>38943</v>
      </c>
      <c r="D423" s="15">
        <v>2006</v>
      </c>
      <c r="E423" s="16">
        <v>0.44861111111111113</v>
      </c>
      <c r="F423" s="16">
        <v>0.4916666666666667</v>
      </c>
      <c r="G423" s="16">
        <f t="shared" si="43"/>
        <v>4.3055555555555569E-2</v>
      </c>
      <c r="H423" s="21">
        <v>2</v>
      </c>
      <c r="I423" s="14">
        <v>1</v>
      </c>
      <c r="J423" s="14">
        <v>1</v>
      </c>
      <c r="K423" s="14">
        <v>1</v>
      </c>
      <c r="L423" s="14" t="s">
        <v>48</v>
      </c>
      <c r="M423" s="14" t="s">
        <v>49</v>
      </c>
      <c r="N423" s="14">
        <v>1</v>
      </c>
      <c r="O423" s="18">
        <f t="shared" si="50"/>
        <v>33</v>
      </c>
      <c r="P423" s="18">
        <v>10</v>
      </c>
      <c r="Q423" s="18">
        <f t="shared" si="51"/>
        <v>12.54</v>
      </c>
      <c r="R423" s="18">
        <v>3.8</v>
      </c>
      <c r="S423" s="22">
        <f t="shared" si="49"/>
        <v>33</v>
      </c>
      <c r="T423" s="22">
        <v>10</v>
      </c>
      <c r="U423" s="21" t="s">
        <v>43</v>
      </c>
      <c r="V423" s="21" t="s">
        <v>43</v>
      </c>
      <c r="W423" s="19">
        <v>27.848400000000002</v>
      </c>
      <c r="X423" s="19">
        <v>-115.16056</v>
      </c>
      <c r="Y423" s="18">
        <v>59</v>
      </c>
      <c r="Z423" s="17">
        <f t="shared" si="44"/>
        <v>15</v>
      </c>
      <c r="AA423" s="21" t="s">
        <v>43</v>
      </c>
      <c r="AB423" s="14" t="s">
        <v>46</v>
      </c>
      <c r="AC423" s="21" t="s">
        <v>43</v>
      </c>
      <c r="AD423" s="23">
        <v>26</v>
      </c>
      <c r="AE423" s="23">
        <v>1</v>
      </c>
      <c r="AF423" s="21" t="s">
        <v>43</v>
      </c>
      <c r="AG423" s="14" t="s">
        <v>43</v>
      </c>
      <c r="AI423" s="70">
        <f t="shared" si="45"/>
        <v>20.682500000000001</v>
      </c>
      <c r="AJ423" s="74">
        <f t="shared" si="46"/>
        <v>1351.0586714113065</v>
      </c>
      <c r="AK423" s="74">
        <f t="shared" si="47"/>
        <v>2.9027525456693968</v>
      </c>
      <c r="AL423" s="73">
        <f t="shared" si="48"/>
        <v>2.9027525456693968</v>
      </c>
    </row>
    <row r="424" spans="1:38" s="20" customFormat="1" hidden="1">
      <c r="A424" s="14" t="s">
        <v>51</v>
      </c>
      <c r="B424" s="14" t="s">
        <v>40</v>
      </c>
      <c r="C424" s="31">
        <v>38950</v>
      </c>
      <c r="D424" s="15">
        <v>2006</v>
      </c>
      <c r="E424" s="16">
        <v>0.48472222222222222</v>
      </c>
      <c r="F424" s="16">
        <v>0.5</v>
      </c>
      <c r="G424" s="16">
        <v>1.5277777777777779E-2</v>
      </c>
      <c r="H424" s="21">
        <v>2</v>
      </c>
      <c r="I424" s="17">
        <v>1</v>
      </c>
      <c r="J424" s="17">
        <v>1</v>
      </c>
      <c r="K424" s="17">
        <v>1</v>
      </c>
      <c r="L424" s="14" t="s">
        <v>277</v>
      </c>
      <c r="M424" s="14" t="s">
        <v>52</v>
      </c>
      <c r="N424" s="14">
        <v>2</v>
      </c>
      <c r="O424" s="18">
        <f t="shared" si="50"/>
        <v>61.708283999999999</v>
      </c>
      <c r="P424" s="18">
        <v>18.699480000000001</v>
      </c>
      <c r="Q424" s="18">
        <f t="shared" si="51"/>
        <v>42.899076000000001</v>
      </c>
      <c r="R424" s="18">
        <v>12.99972</v>
      </c>
      <c r="S424" s="18">
        <f t="shared" si="49"/>
        <v>61.709999999999994</v>
      </c>
      <c r="T424" s="22">
        <v>18.7</v>
      </c>
      <c r="U424" s="21" t="s">
        <v>43</v>
      </c>
      <c r="V424" s="21" t="s">
        <v>43</v>
      </c>
      <c r="W424" s="19">
        <v>27.857679999999998</v>
      </c>
      <c r="X424" s="19">
        <v>-115.19135</v>
      </c>
      <c r="Y424" s="18">
        <v>60.8</v>
      </c>
      <c r="Z424" s="17">
        <v>16</v>
      </c>
      <c r="AA424" s="21" t="s">
        <v>43</v>
      </c>
      <c r="AB424" s="14" t="s">
        <v>44</v>
      </c>
      <c r="AC424" s="21" t="s">
        <v>43</v>
      </c>
      <c r="AD424" s="17">
        <v>10</v>
      </c>
      <c r="AE424" s="17">
        <v>1</v>
      </c>
      <c r="AF424" s="21" t="s">
        <v>43</v>
      </c>
      <c r="AG424" s="14" t="s">
        <v>43</v>
      </c>
      <c r="AI424" s="70">
        <f t="shared" ref="AI424:AI441" si="52">(0.709*AD424)+1.157</f>
        <v>8.2469999999999999</v>
      </c>
      <c r="AJ424" s="71" t="s">
        <v>369</v>
      </c>
      <c r="AK424" s="72">
        <f t="shared" ref="AK424:AK441" si="53">((POWER(AI424*10,2.19))*0.037)/1000</f>
        <v>0.58195573469462847</v>
      </c>
      <c r="AL424" s="73">
        <f t="shared" ref="AL424:AL441" si="54">((POWER(AI424*10,2.19))*0.037)/1000</f>
        <v>0.58195573469462847</v>
      </c>
    </row>
    <row r="425" spans="1:38" s="20" customFormat="1" hidden="1">
      <c r="A425" s="14" t="s">
        <v>51</v>
      </c>
      <c r="B425" s="14" t="s">
        <v>40</v>
      </c>
      <c r="C425" s="31">
        <v>38950</v>
      </c>
      <c r="D425" s="15">
        <v>2006</v>
      </c>
      <c r="E425" s="16">
        <v>0.48472222222222222</v>
      </c>
      <c r="F425" s="16">
        <v>0.5</v>
      </c>
      <c r="G425" s="16">
        <v>1.5277777777777779E-2</v>
      </c>
      <c r="H425" s="21">
        <v>2</v>
      </c>
      <c r="I425" s="17">
        <v>1</v>
      </c>
      <c r="J425" s="17">
        <v>1</v>
      </c>
      <c r="K425" s="17">
        <v>1</v>
      </c>
      <c r="L425" s="14" t="s">
        <v>277</v>
      </c>
      <c r="M425" s="14" t="s">
        <v>52</v>
      </c>
      <c r="N425" s="14">
        <v>2</v>
      </c>
      <c r="O425" s="18">
        <f t="shared" si="50"/>
        <v>61.708283999999999</v>
      </c>
      <c r="P425" s="18">
        <v>18.699480000000001</v>
      </c>
      <c r="Q425" s="18">
        <f t="shared" si="51"/>
        <v>42.899076000000001</v>
      </c>
      <c r="R425" s="18">
        <v>12.99972</v>
      </c>
      <c r="S425" s="18">
        <f t="shared" si="49"/>
        <v>61.709999999999994</v>
      </c>
      <c r="T425" s="22">
        <v>18.7</v>
      </c>
      <c r="U425" s="21" t="s">
        <v>43</v>
      </c>
      <c r="V425" s="21" t="s">
        <v>43</v>
      </c>
      <c r="W425" s="19">
        <v>27.857679999999998</v>
      </c>
      <c r="X425" s="19">
        <v>-115.19135</v>
      </c>
      <c r="Y425" s="18">
        <v>60.8</v>
      </c>
      <c r="Z425" s="17">
        <v>16</v>
      </c>
      <c r="AA425" s="21" t="s">
        <v>43</v>
      </c>
      <c r="AB425" s="14" t="s">
        <v>44</v>
      </c>
      <c r="AC425" s="21" t="s">
        <v>43</v>
      </c>
      <c r="AD425" s="17">
        <v>11</v>
      </c>
      <c r="AE425" s="17">
        <v>1</v>
      </c>
      <c r="AF425" s="21" t="s">
        <v>43</v>
      </c>
      <c r="AG425" s="14" t="s">
        <v>43</v>
      </c>
      <c r="AI425" s="70">
        <f t="shared" si="52"/>
        <v>8.9559999999999995</v>
      </c>
      <c r="AJ425" s="71" t="s">
        <v>369</v>
      </c>
      <c r="AK425" s="72">
        <f t="shared" si="53"/>
        <v>0.69715856935839871</v>
      </c>
      <c r="AL425" s="73">
        <f t="shared" si="54"/>
        <v>0.69715856935839871</v>
      </c>
    </row>
    <row r="426" spans="1:38" s="20" customFormat="1" hidden="1">
      <c r="A426" s="14" t="s">
        <v>51</v>
      </c>
      <c r="B426" s="14" t="s">
        <v>40</v>
      </c>
      <c r="C426" s="31">
        <v>38950</v>
      </c>
      <c r="D426" s="15">
        <v>2006</v>
      </c>
      <c r="E426" s="16">
        <v>0.48472222222222222</v>
      </c>
      <c r="F426" s="16">
        <v>0.5</v>
      </c>
      <c r="G426" s="16">
        <v>1.5277777777777779E-2</v>
      </c>
      <c r="H426" s="21">
        <v>2</v>
      </c>
      <c r="I426" s="17">
        <v>1</v>
      </c>
      <c r="J426" s="17">
        <v>1</v>
      </c>
      <c r="K426" s="17">
        <v>1</v>
      </c>
      <c r="L426" s="14" t="s">
        <v>277</v>
      </c>
      <c r="M426" s="14" t="s">
        <v>52</v>
      </c>
      <c r="N426" s="14">
        <v>2</v>
      </c>
      <c r="O426" s="18">
        <f t="shared" si="50"/>
        <v>61.708283999999999</v>
      </c>
      <c r="P426" s="18">
        <v>18.699480000000001</v>
      </c>
      <c r="Q426" s="18">
        <f t="shared" si="51"/>
        <v>42.899076000000001</v>
      </c>
      <c r="R426" s="18">
        <v>12.99972</v>
      </c>
      <c r="S426" s="18">
        <f t="shared" si="49"/>
        <v>61.709999999999994</v>
      </c>
      <c r="T426" s="22">
        <v>18.7</v>
      </c>
      <c r="U426" s="21" t="s">
        <v>43</v>
      </c>
      <c r="V426" s="21" t="s">
        <v>43</v>
      </c>
      <c r="W426" s="19">
        <v>27.857679999999998</v>
      </c>
      <c r="X426" s="19">
        <v>-115.19135</v>
      </c>
      <c r="Y426" s="18">
        <v>60.8</v>
      </c>
      <c r="Z426" s="17">
        <v>16</v>
      </c>
      <c r="AA426" s="21" t="s">
        <v>43</v>
      </c>
      <c r="AB426" s="14" t="s">
        <v>44</v>
      </c>
      <c r="AC426" s="21" t="s">
        <v>43</v>
      </c>
      <c r="AD426" s="17">
        <v>11</v>
      </c>
      <c r="AE426" s="17">
        <v>1</v>
      </c>
      <c r="AF426" s="21" t="s">
        <v>43</v>
      </c>
      <c r="AG426" s="14" t="s">
        <v>43</v>
      </c>
      <c r="AI426" s="70">
        <f t="shared" si="52"/>
        <v>8.9559999999999995</v>
      </c>
      <c r="AJ426" s="71" t="s">
        <v>369</v>
      </c>
      <c r="AK426" s="72">
        <f t="shared" si="53"/>
        <v>0.69715856935839871</v>
      </c>
      <c r="AL426" s="73">
        <f t="shared" si="54"/>
        <v>0.69715856935839871</v>
      </c>
    </row>
    <row r="427" spans="1:38" s="20" customFormat="1" hidden="1">
      <c r="A427" s="14" t="s">
        <v>51</v>
      </c>
      <c r="B427" s="14" t="s">
        <v>40</v>
      </c>
      <c r="C427" s="31">
        <v>38950</v>
      </c>
      <c r="D427" s="15">
        <v>2006</v>
      </c>
      <c r="E427" s="16">
        <v>0.48472222222222222</v>
      </c>
      <c r="F427" s="16">
        <v>0.5</v>
      </c>
      <c r="G427" s="16">
        <v>1.5277777777777779E-2</v>
      </c>
      <c r="H427" s="21">
        <v>2</v>
      </c>
      <c r="I427" s="17">
        <v>1</v>
      </c>
      <c r="J427" s="17">
        <v>1</v>
      </c>
      <c r="K427" s="17">
        <v>1</v>
      </c>
      <c r="L427" s="14" t="s">
        <v>277</v>
      </c>
      <c r="M427" s="14" t="s">
        <v>52</v>
      </c>
      <c r="N427" s="14">
        <v>2</v>
      </c>
      <c r="O427" s="18">
        <f t="shared" si="50"/>
        <v>61.708283999999999</v>
      </c>
      <c r="P427" s="18">
        <v>18.699480000000001</v>
      </c>
      <c r="Q427" s="18">
        <f t="shared" si="51"/>
        <v>42.899076000000001</v>
      </c>
      <c r="R427" s="18">
        <v>12.99972</v>
      </c>
      <c r="S427" s="18">
        <f t="shared" si="49"/>
        <v>61.709999999999994</v>
      </c>
      <c r="T427" s="22">
        <v>18.7</v>
      </c>
      <c r="U427" s="21" t="s">
        <v>43</v>
      </c>
      <c r="V427" s="21" t="s">
        <v>43</v>
      </c>
      <c r="W427" s="19">
        <v>27.857679999999998</v>
      </c>
      <c r="X427" s="19">
        <v>-115.19135</v>
      </c>
      <c r="Y427" s="18">
        <v>60.8</v>
      </c>
      <c r="Z427" s="17">
        <v>16</v>
      </c>
      <c r="AA427" s="21" t="s">
        <v>43</v>
      </c>
      <c r="AB427" s="14" t="s">
        <v>44</v>
      </c>
      <c r="AC427" s="21" t="s">
        <v>43</v>
      </c>
      <c r="AD427" s="17">
        <v>13</v>
      </c>
      <c r="AE427" s="17">
        <v>1</v>
      </c>
      <c r="AF427" s="21" t="s">
        <v>43</v>
      </c>
      <c r="AG427" s="14" t="s">
        <v>43</v>
      </c>
      <c r="AI427" s="70">
        <f t="shared" si="52"/>
        <v>10.373999999999999</v>
      </c>
      <c r="AJ427" s="71" t="s">
        <v>369</v>
      </c>
      <c r="AK427" s="72">
        <f t="shared" si="53"/>
        <v>0.96188687250685145</v>
      </c>
      <c r="AL427" s="73">
        <f t="shared" si="54"/>
        <v>0.96188687250685145</v>
      </c>
    </row>
    <row r="428" spans="1:38" s="20" customFormat="1" hidden="1">
      <c r="A428" s="14" t="s">
        <v>51</v>
      </c>
      <c r="B428" s="14" t="s">
        <v>40</v>
      </c>
      <c r="C428" s="31">
        <v>38950</v>
      </c>
      <c r="D428" s="15">
        <v>2006</v>
      </c>
      <c r="E428" s="16">
        <v>0.48472222222222222</v>
      </c>
      <c r="F428" s="16">
        <v>0.5</v>
      </c>
      <c r="G428" s="16">
        <v>1.5277777777777779E-2</v>
      </c>
      <c r="H428" s="21">
        <v>2</v>
      </c>
      <c r="I428" s="17">
        <v>1</v>
      </c>
      <c r="J428" s="17">
        <v>1</v>
      </c>
      <c r="K428" s="17">
        <v>1</v>
      </c>
      <c r="L428" s="14" t="s">
        <v>277</v>
      </c>
      <c r="M428" s="14" t="s">
        <v>52</v>
      </c>
      <c r="N428" s="14">
        <v>2</v>
      </c>
      <c r="O428" s="18">
        <f t="shared" si="50"/>
        <v>61.708283999999999</v>
      </c>
      <c r="P428" s="18">
        <v>18.699480000000001</v>
      </c>
      <c r="Q428" s="18">
        <f t="shared" si="51"/>
        <v>42.899076000000001</v>
      </c>
      <c r="R428" s="18">
        <v>12.99972</v>
      </c>
      <c r="S428" s="18">
        <f t="shared" si="49"/>
        <v>61.709999999999994</v>
      </c>
      <c r="T428" s="22">
        <v>18.7</v>
      </c>
      <c r="U428" s="21" t="s">
        <v>43</v>
      </c>
      <c r="V428" s="21" t="s">
        <v>43</v>
      </c>
      <c r="W428" s="19">
        <v>27.857679999999998</v>
      </c>
      <c r="X428" s="19">
        <v>-115.19135</v>
      </c>
      <c r="Y428" s="18">
        <v>60.8</v>
      </c>
      <c r="Z428" s="17">
        <v>16</v>
      </c>
      <c r="AA428" s="21" t="s">
        <v>43</v>
      </c>
      <c r="AB428" s="14" t="s">
        <v>44</v>
      </c>
      <c r="AC428" s="21" t="s">
        <v>43</v>
      </c>
      <c r="AD428" s="17">
        <v>13</v>
      </c>
      <c r="AE428" s="17">
        <v>1</v>
      </c>
      <c r="AF428" s="21" t="s">
        <v>43</v>
      </c>
      <c r="AG428" s="14" t="s">
        <v>43</v>
      </c>
      <c r="AI428" s="70">
        <f t="shared" si="52"/>
        <v>10.373999999999999</v>
      </c>
      <c r="AJ428" s="71" t="s">
        <v>369</v>
      </c>
      <c r="AK428" s="72">
        <f t="shared" si="53"/>
        <v>0.96188687250685145</v>
      </c>
      <c r="AL428" s="73">
        <f t="shared" si="54"/>
        <v>0.96188687250685145</v>
      </c>
    </row>
    <row r="429" spans="1:38" s="20" customFormat="1" hidden="1">
      <c r="A429" s="14" t="s">
        <v>51</v>
      </c>
      <c r="B429" s="14" t="s">
        <v>40</v>
      </c>
      <c r="C429" s="31">
        <v>38950</v>
      </c>
      <c r="D429" s="15">
        <v>2006</v>
      </c>
      <c r="E429" s="16">
        <v>0.48472222222222222</v>
      </c>
      <c r="F429" s="16">
        <v>0.5</v>
      </c>
      <c r="G429" s="16">
        <v>1.5277777777777779E-2</v>
      </c>
      <c r="H429" s="21">
        <v>2</v>
      </c>
      <c r="I429" s="17">
        <v>1</v>
      </c>
      <c r="J429" s="17">
        <v>1</v>
      </c>
      <c r="K429" s="17">
        <v>1</v>
      </c>
      <c r="L429" s="14" t="s">
        <v>277</v>
      </c>
      <c r="M429" s="14" t="s">
        <v>52</v>
      </c>
      <c r="N429" s="14">
        <v>2</v>
      </c>
      <c r="O429" s="18">
        <f t="shared" si="50"/>
        <v>61.708283999999999</v>
      </c>
      <c r="P429" s="18">
        <v>18.699480000000001</v>
      </c>
      <c r="Q429" s="18">
        <f t="shared" si="51"/>
        <v>42.899076000000001</v>
      </c>
      <c r="R429" s="18">
        <v>12.99972</v>
      </c>
      <c r="S429" s="18">
        <f t="shared" si="49"/>
        <v>61.709999999999994</v>
      </c>
      <c r="T429" s="22">
        <v>18.7</v>
      </c>
      <c r="U429" s="21" t="s">
        <v>43</v>
      </c>
      <c r="V429" s="21" t="s">
        <v>43</v>
      </c>
      <c r="W429" s="19">
        <v>27.857679999999998</v>
      </c>
      <c r="X429" s="19">
        <v>-115.19135</v>
      </c>
      <c r="Y429" s="18">
        <v>60.8</v>
      </c>
      <c r="Z429" s="17">
        <v>16</v>
      </c>
      <c r="AA429" s="21" t="s">
        <v>43</v>
      </c>
      <c r="AB429" s="14" t="s">
        <v>44</v>
      </c>
      <c r="AC429" s="21" t="s">
        <v>43</v>
      </c>
      <c r="AD429" s="17">
        <v>15</v>
      </c>
      <c r="AE429" s="17">
        <v>1</v>
      </c>
      <c r="AF429" s="21" t="s">
        <v>43</v>
      </c>
      <c r="AG429" s="14" t="s">
        <v>43</v>
      </c>
      <c r="AI429" s="70">
        <f t="shared" si="52"/>
        <v>11.792</v>
      </c>
      <c r="AJ429" s="71" t="s">
        <v>369</v>
      </c>
      <c r="AK429" s="72">
        <f t="shared" si="53"/>
        <v>1.2734394051640829</v>
      </c>
      <c r="AL429" s="73">
        <f t="shared" si="54"/>
        <v>1.2734394051640829</v>
      </c>
    </row>
    <row r="430" spans="1:38" s="20" customFormat="1" hidden="1">
      <c r="A430" s="14" t="s">
        <v>51</v>
      </c>
      <c r="B430" s="14" t="s">
        <v>40</v>
      </c>
      <c r="C430" s="31">
        <v>38950</v>
      </c>
      <c r="D430" s="15">
        <v>2006</v>
      </c>
      <c r="E430" s="16">
        <v>0.48472222222222222</v>
      </c>
      <c r="F430" s="16">
        <v>0.5</v>
      </c>
      <c r="G430" s="16">
        <v>1.5277777777777779E-2</v>
      </c>
      <c r="H430" s="21">
        <v>2</v>
      </c>
      <c r="I430" s="17">
        <v>1</v>
      </c>
      <c r="J430" s="17">
        <v>1</v>
      </c>
      <c r="K430" s="17">
        <v>1</v>
      </c>
      <c r="L430" s="14" t="s">
        <v>277</v>
      </c>
      <c r="M430" s="14" t="s">
        <v>52</v>
      </c>
      <c r="N430" s="14">
        <v>2</v>
      </c>
      <c r="O430" s="18">
        <f t="shared" si="50"/>
        <v>61.708283999999999</v>
      </c>
      <c r="P430" s="18">
        <v>18.699480000000001</v>
      </c>
      <c r="Q430" s="18">
        <f t="shared" si="51"/>
        <v>42.899076000000001</v>
      </c>
      <c r="R430" s="18">
        <v>12.99972</v>
      </c>
      <c r="S430" s="18">
        <f t="shared" si="49"/>
        <v>61.709999999999994</v>
      </c>
      <c r="T430" s="22">
        <v>18.7</v>
      </c>
      <c r="U430" s="21" t="s">
        <v>43</v>
      </c>
      <c r="V430" s="21" t="s">
        <v>43</v>
      </c>
      <c r="W430" s="19">
        <v>27.857679999999998</v>
      </c>
      <c r="X430" s="19">
        <v>-115.19135</v>
      </c>
      <c r="Y430" s="18">
        <v>60.8</v>
      </c>
      <c r="Z430" s="17">
        <v>16</v>
      </c>
      <c r="AA430" s="21" t="s">
        <v>43</v>
      </c>
      <c r="AB430" s="14" t="s">
        <v>44</v>
      </c>
      <c r="AC430" s="21" t="s">
        <v>43</v>
      </c>
      <c r="AD430" s="17">
        <v>15</v>
      </c>
      <c r="AE430" s="17">
        <v>1</v>
      </c>
      <c r="AF430" s="21" t="s">
        <v>43</v>
      </c>
      <c r="AG430" s="14" t="s">
        <v>43</v>
      </c>
      <c r="AI430" s="70">
        <f t="shared" si="52"/>
        <v>11.792</v>
      </c>
      <c r="AJ430" s="71" t="s">
        <v>369</v>
      </c>
      <c r="AK430" s="72">
        <f t="shared" si="53"/>
        <v>1.2734394051640829</v>
      </c>
      <c r="AL430" s="73">
        <f t="shared" si="54"/>
        <v>1.2734394051640829</v>
      </c>
    </row>
    <row r="431" spans="1:38" s="20" customFormat="1" hidden="1">
      <c r="A431" s="14" t="s">
        <v>51</v>
      </c>
      <c r="B431" s="14" t="s">
        <v>40</v>
      </c>
      <c r="C431" s="31">
        <v>38950</v>
      </c>
      <c r="D431" s="15">
        <v>2006</v>
      </c>
      <c r="E431" s="16">
        <v>0.48472222222222222</v>
      </c>
      <c r="F431" s="16">
        <v>0.5</v>
      </c>
      <c r="G431" s="16">
        <v>1.5277777777777779E-2</v>
      </c>
      <c r="H431" s="21">
        <v>2</v>
      </c>
      <c r="I431" s="17">
        <v>1</v>
      </c>
      <c r="J431" s="17">
        <v>1</v>
      </c>
      <c r="K431" s="17">
        <v>1</v>
      </c>
      <c r="L431" s="14" t="s">
        <v>277</v>
      </c>
      <c r="M431" s="14" t="s">
        <v>52</v>
      </c>
      <c r="N431" s="14">
        <v>2</v>
      </c>
      <c r="O431" s="18">
        <f t="shared" si="50"/>
        <v>61.708283999999999</v>
      </c>
      <c r="P431" s="18">
        <v>18.699480000000001</v>
      </c>
      <c r="Q431" s="18">
        <f t="shared" si="51"/>
        <v>42.899076000000001</v>
      </c>
      <c r="R431" s="18">
        <v>12.99972</v>
      </c>
      <c r="S431" s="18">
        <f t="shared" si="49"/>
        <v>61.709999999999994</v>
      </c>
      <c r="T431" s="22">
        <v>18.7</v>
      </c>
      <c r="U431" s="21" t="s">
        <v>43</v>
      </c>
      <c r="V431" s="21" t="s">
        <v>43</v>
      </c>
      <c r="W431" s="19">
        <v>27.857679999999998</v>
      </c>
      <c r="X431" s="19">
        <v>-115.19135</v>
      </c>
      <c r="Y431" s="18">
        <v>60.8</v>
      </c>
      <c r="Z431" s="17">
        <v>16</v>
      </c>
      <c r="AA431" s="21" t="s">
        <v>43</v>
      </c>
      <c r="AB431" s="14" t="s">
        <v>44</v>
      </c>
      <c r="AC431" s="21" t="s">
        <v>43</v>
      </c>
      <c r="AD431" s="17">
        <v>16</v>
      </c>
      <c r="AE431" s="17">
        <v>1</v>
      </c>
      <c r="AF431" s="21" t="s">
        <v>43</v>
      </c>
      <c r="AG431" s="14" t="s">
        <v>43</v>
      </c>
      <c r="AI431" s="70">
        <f t="shared" si="52"/>
        <v>12.500999999999999</v>
      </c>
      <c r="AJ431" s="71" t="s">
        <v>369</v>
      </c>
      <c r="AK431" s="72">
        <f t="shared" si="53"/>
        <v>1.4471406331162124</v>
      </c>
      <c r="AL431" s="73">
        <f t="shared" si="54"/>
        <v>1.4471406331162124</v>
      </c>
    </row>
    <row r="432" spans="1:38" s="20" customFormat="1" hidden="1">
      <c r="A432" s="14" t="s">
        <v>51</v>
      </c>
      <c r="B432" s="14" t="s">
        <v>40</v>
      </c>
      <c r="C432" s="31">
        <v>38950</v>
      </c>
      <c r="D432" s="15">
        <v>2006</v>
      </c>
      <c r="E432" s="16">
        <v>0.48472222222222222</v>
      </c>
      <c r="F432" s="16">
        <v>0.5</v>
      </c>
      <c r="G432" s="16">
        <v>1.5277777777777779E-2</v>
      </c>
      <c r="H432" s="21">
        <v>2</v>
      </c>
      <c r="I432" s="17">
        <v>1</v>
      </c>
      <c r="J432" s="17">
        <v>1</v>
      </c>
      <c r="K432" s="17">
        <v>1</v>
      </c>
      <c r="L432" s="14" t="s">
        <v>277</v>
      </c>
      <c r="M432" s="14" t="s">
        <v>52</v>
      </c>
      <c r="N432" s="14">
        <v>2</v>
      </c>
      <c r="O432" s="18">
        <f t="shared" si="50"/>
        <v>61.708283999999999</v>
      </c>
      <c r="P432" s="18">
        <v>18.699480000000001</v>
      </c>
      <c r="Q432" s="18">
        <f t="shared" si="51"/>
        <v>42.899076000000001</v>
      </c>
      <c r="R432" s="18">
        <v>12.99972</v>
      </c>
      <c r="S432" s="18">
        <f t="shared" si="49"/>
        <v>61.709999999999994</v>
      </c>
      <c r="T432" s="22">
        <v>18.7</v>
      </c>
      <c r="U432" s="21" t="s">
        <v>43</v>
      </c>
      <c r="V432" s="21" t="s">
        <v>43</v>
      </c>
      <c r="W432" s="19">
        <v>27.857679999999998</v>
      </c>
      <c r="X432" s="19">
        <v>-115.19135</v>
      </c>
      <c r="Y432" s="18">
        <v>60.8</v>
      </c>
      <c r="Z432" s="17">
        <v>16</v>
      </c>
      <c r="AA432" s="21" t="s">
        <v>43</v>
      </c>
      <c r="AB432" s="14" t="s">
        <v>44</v>
      </c>
      <c r="AC432" s="21" t="s">
        <v>43</v>
      </c>
      <c r="AD432" s="17">
        <v>16</v>
      </c>
      <c r="AE432" s="17">
        <v>1</v>
      </c>
      <c r="AF432" s="21" t="s">
        <v>43</v>
      </c>
      <c r="AG432" s="14" t="s">
        <v>43</v>
      </c>
      <c r="AI432" s="70">
        <f t="shared" si="52"/>
        <v>12.500999999999999</v>
      </c>
      <c r="AJ432" s="71" t="s">
        <v>369</v>
      </c>
      <c r="AK432" s="72">
        <f t="shared" si="53"/>
        <v>1.4471406331162124</v>
      </c>
      <c r="AL432" s="73">
        <f t="shared" si="54"/>
        <v>1.4471406331162124</v>
      </c>
    </row>
    <row r="433" spans="1:38" s="20" customFormat="1" hidden="1">
      <c r="A433" s="14" t="s">
        <v>51</v>
      </c>
      <c r="B433" s="14" t="s">
        <v>40</v>
      </c>
      <c r="C433" s="31">
        <v>38950</v>
      </c>
      <c r="D433" s="15">
        <v>2006</v>
      </c>
      <c r="E433" s="16">
        <v>0.48472222222222222</v>
      </c>
      <c r="F433" s="16">
        <v>0.5</v>
      </c>
      <c r="G433" s="16">
        <v>1.5277777777777779E-2</v>
      </c>
      <c r="H433" s="21">
        <v>2</v>
      </c>
      <c r="I433" s="17">
        <v>1</v>
      </c>
      <c r="J433" s="17">
        <v>1</v>
      </c>
      <c r="K433" s="17">
        <v>1</v>
      </c>
      <c r="L433" s="14" t="s">
        <v>277</v>
      </c>
      <c r="M433" s="14" t="s">
        <v>52</v>
      </c>
      <c r="N433" s="14">
        <v>2</v>
      </c>
      <c r="O433" s="18">
        <f t="shared" si="50"/>
        <v>61.708283999999999</v>
      </c>
      <c r="P433" s="18">
        <v>18.699480000000001</v>
      </c>
      <c r="Q433" s="18">
        <f t="shared" si="51"/>
        <v>42.899076000000001</v>
      </c>
      <c r="R433" s="18">
        <v>12.99972</v>
      </c>
      <c r="S433" s="18">
        <f t="shared" si="49"/>
        <v>61.709999999999994</v>
      </c>
      <c r="T433" s="22">
        <v>18.7</v>
      </c>
      <c r="U433" s="21" t="s">
        <v>43</v>
      </c>
      <c r="V433" s="21" t="s">
        <v>43</v>
      </c>
      <c r="W433" s="19">
        <v>27.857679999999998</v>
      </c>
      <c r="X433" s="19">
        <v>-115.19135</v>
      </c>
      <c r="Y433" s="18">
        <v>60.8</v>
      </c>
      <c r="Z433" s="17">
        <v>16</v>
      </c>
      <c r="AA433" s="21" t="s">
        <v>43</v>
      </c>
      <c r="AB433" s="14" t="s">
        <v>44</v>
      </c>
      <c r="AC433" s="21" t="s">
        <v>43</v>
      </c>
      <c r="AD433" s="17">
        <v>16</v>
      </c>
      <c r="AE433" s="17">
        <v>1</v>
      </c>
      <c r="AF433" s="21" t="s">
        <v>43</v>
      </c>
      <c r="AG433" s="14" t="s">
        <v>43</v>
      </c>
      <c r="AI433" s="70">
        <f t="shared" si="52"/>
        <v>12.500999999999999</v>
      </c>
      <c r="AJ433" s="71" t="s">
        <v>369</v>
      </c>
      <c r="AK433" s="72">
        <f t="shared" si="53"/>
        <v>1.4471406331162124</v>
      </c>
      <c r="AL433" s="73">
        <f t="shared" si="54"/>
        <v>1.4471406331162124</v>
      </c>
    </row>
    <row r="434" spans="1:38" s="20" customFormat="1" hidden="1">
      <c r="A434" s="14" t="s">
        <v>51</v>
      </c>
      <c r="B434" s="14" t="s">
        <v>40</v>
      </c>
      <c r="C434" s="31">
        <v>38950</v>
      </c>
      <c r="D434" s="15">
        <v>2006</v>
      </c>
      <c r="E434" s="16">
        <v>0.48472222222222222</v>
      </c>
      <c r="F434" s="16">
        <v>0.5</v>
      </c>
      <c r="G434" s="16">
        <v>1.5277777777777779E-2</v>
      </c>
      <c r="H434" s="21">
        <v>2</v>
      </c>
      <c r="I434" s="17">
        <v>1</v>
      </c>
      <c r="J434" s="17">
        <v>1</v>
      </c>
      <c r="K434" s="17">
        <v>1</v>
      </c>
      <c r="L434" s="14" t="s">
        <v>277</v>
      </c>
      <c r="M434" s="14" t="s">
        <v>52</v>
      </c>
      <c r="N434" s="14">
        <v>2</v>
      </c>
      <c r="O434" s="18">
        <f t="shared" si="50"/>
        <v>61.708283999999999</v>
      </c>
      <c r="P434" s="18">
        <v>18.699480000000001</v>
      </c>
      <c r="Q434" s="18">
        <f t="shared" si="51"/>
        <v>42.899076000000001</v>
      </c>
      <c r="R434" s="18">
        <v>12.99972</v>
      </c>
      <c r="S434" s="18">
        <f t="shared" si="49"/>
        <v>61.709999999999994</v>
      </c>
      <c r="T434" s="22">
        <v>18.7</v>
      </c>
      <c r="U434" s="21" t="s">
        <v>43</v>
      </c>
      <c r="V434" s="21" t="s">
        <v>43</v>
      </c>
      <c r="W434" s="19">
        <v>27.857679999999998</v>
      </c>
      <c r="X434" s="19">
        <v>-115.19135</v>
      </c>
      <c r="Y434" s="18">
        <v>60.8</v>
      </c>
      <c r="Z434" s="17">
        <v>16</v>
      </c>
      <c r="AA434" s="21" t="s">
        <v>43</v>
      </c>
      <c r="AB434" s="14" t="s">
        <v>44</v>
      </c>
      <c r="AC434" s="21" t="s">
        <v>43</v>
      </c>
      <c r="AD434" s="17">
        <v>16</v>
      </c>
      <c r="AE434" s="17">
        <v>1</v>
      </c>
      <c r="AF434" s="21" t="s">
        <v>43</v>
      </c>
      <c r="AG434" s="14" t="s">
        <v>43</v>
      </c>
      <c r="AI434" s="70">
        <f t="shared" si="52"/>
        <v>12.500999999999999</v>
      </c>
      <c r="AJ434" s="71" t="s">
        <v>369</v>
      </c>
      <c r="AK434" s="72">
        <f t="shared" si="53"/>
        <v>1.4471406331162124</v>
      </c>
      <c r="AL434" s="73">
        <f t="shared" si="54"/>
        <v>1.4471406331162124</v>
      </c>
    </row>
    <row r="435" spans="1:38" s="20" customFormat="1" hidden="1">
      <c r="A435" s="14" t="s">
        <v>51</v>
      </c>
      <c r="B435" s="14" t="s">
        <v>40</v>
      </c>
      <c r="C435" s="31">
        <v>38950</v>
      </c>
      <c r="D435" s="15">
        <v>2006</v>
      </c>
      <c r="E435" s="16">
        <v>0.48472222222222222</v>
      </c>
      <c r="F435" s="16">
        <v>0.5</v>
      </c>
      <c r="G435" s="16">
        <v>1.5277777777777779E-2</v>
      </c>
      <c r="H435" s="21">
        <v>2</v>
      </c>
      <c r="I435" s="17">
        <v>1</v>
      </c>
      <c r="J435" s="17">
        <v>1</v>
      </c>
      <c r="K435" s="17">
        <v>1</v>
      </c>
      <c r="L435" s="14" t="s">
        <v>277</v>
      </c>
      <c r="M435" s="14" t="s">
        <v>52</v>
      </c>
      <c r="N435" s="14">
        <v>2</v>
      </c>
      <c r="O435" s="18">
        <f t="shared" si="50"/>
        <v>61.708283999999999</v>
      </c>
      <c r="P435" s="18">
        <v>18.699480000000001</v>
      </c>
      <c r="Q435" s="18">
        <f t="shared" si="51"/>
        <v>42.899076000000001</v>
      </c>
      <c r="R435" s="18">
        <v>12.99972</v>
      </c>
      <c r="S435" s="18">
        <f t="shared" si="49"/>
        <v>61.709999999999994</v>
      </c>
      <c r="T435" s="22">
        <v>18.7</v>
      </c>
      <c r="U435" s="21" t="s">
        <v>43</v>
      </c>
      <c r="V435" s="21" t="s">
        <v>43</v>
      </c>
      <c r="W435" s="19">
        <v>27.857679999999998</v>
      </c>
      <c r="X435" s="19">
        <v>-115.19135</v>
      </c>
      <c r="Y435" s="18">
        <v>60.8</v>
      </c>
      <c r="Z435" s="17">
        <v>16</v>
      </c>
      <c r="AA435" s="21" t="s">
        <v>43</v>
      </c>
      <c r="AB435" s="14" t="s">
        <v>44</v>
      </c>
      <c r="AC435" s="21" t="s">
        <v>43</v>
      </c>
      <c r="AD435" s="17">
        <v>18</v>
      </c>
      <c r="AE435" s="17">
        <v>1</v>
      </c>
      <c r="AF435" s="21" t="s">
        <v>43</v>
      </c>
      <c r="AG435" s="14" t="s">
        <v>43</v>
      </c>
      <c r="AI435" s="70">
        <f t="shared" si="52"/>
        <v>13.918999999999999</v>
      </c>
      <c r="AJ435" s="71" t="s">
        <v>369</v>
      </c>
      <c r="AK435" s="72">
        <f t="shared" si="53"/>
        <v>1.8310631406548505</v>
      </c>
      <c r="AL435" s="73">
        <f t="shared" si="54"/>
        <v>1.8310631406548505</v>
      </c>
    </row>
    <row r="436" spans="1:38" s="20" customFormat="1" hidden="1">
      <c r="A436" s="14" t="s">
        <v>51</v>
      </c>
      <c r="B436" s="14" t="s">
        <v>40</v>
      </c>
      <c r="C436" s="31">
        <v>38950</v>
      </c>
      <c r="D436" s="15">
        <v>2006</v>
      </c>
      <c r="E436" s="16">
        <v>0.48472222222222222</v>
      </c>
      <c r="F436" s="16">
        <v>0.5</v>
      </c>
      <c r="G436" s="16">
        <v>1.5277777777777779E-2</v>
      </c>
      <c r="H436" s="21">
        <v>2</v>
      </c>
      <c r="I436" s="17">
        <v>1</v>
      </c>
      <c r="J436" s="17">
        <v>1</v>
      </c>
      <c r="K436" s="17">
        <v>1</v>
      </c>
      <c r="L436" s="14" t="s">
        <v>277</v>
      </c>
      <c r="M436" s="14" t="s">
        <v>52</v>
      </c>
      <c r="N436" s="14">
        <v>2</v>
      </c>
      <c r="O436" s="18">
        <f t="shared" si="50"/>
        <v>61.708283999999999</v>
      </c>
      <c r="P436" s="18">
        <v>18.699480000000001</v>
      </c>
      <c r="Q436" s="18">
        <f t="shared" si="51"/>
        <v>42.899076000000001</v>
      </c>
      <c r="R436" s="18">
        <v>12.99972</v>
      </c>
      <c r="S436" s="18">
        <f t="shared" si="49"/>
        <v>61.709999999999994</v>
      </c>
      <c r="T436" s="22">
        <v>18.7</v>
      </c>
      <c r="U436" s="21" t="s">
        <v>43</v>
      </c>
      <c r="V436" s="21" t="s">
        <v>43</v>
      </c>
      <c r="W436" s="19">
        <v>27.857679999999998</v>
      </c>
      <c r="X436" s="19">
        <v>-115.19135</v>
      </c>
      <c r="Y436" s="18">
        <v>60.8</v>
      </c>
      <c r="Z436" s="17">
        <v>16</v>
      </c>
      <c r="AA436" s="21" t="s">
        <v>43</v>
      </c>
      <c r="AB436" s="14" t="s">
        <v>44</v>
      </c>
      <c r="AC436" s="21" t="s">
        <v>43</v>
      </c>
      <c r="AD436" s="17">
        <v>18</v>
      </c>
      <c r="AE436" s="17">
        <v>1</v>
      </c>
      <c r="AF436" s="21" t="s">
        <v>43</v>
      </c>
      <c r="AG436" s="14" t="s">
        <v>43</v>
      </c>
      <c r="AI436" s="70">
        <f t="shared" si="52"/>
        <v>13.918999999999999</v>
      </c>
      <c r="AJ436" s="71" t="s">
        <v>369</v>
      </c>
      <c r="AK436" s="72">
        <f t="shared" si="53"/>
        <v>1.8310631406548505</v>
      </c>
      <c r="AL436" s="73">
        <f t="shared" si="54"/>
        <v>1.8310631406548505</v>
      </c>
    </row>
    <row r="437" spans="1:38" s="20" customFormat="1" hidden="1">
      <c r="A437" s="14" t="s">
        <v>51</v>
      </c>
      <c r="B437" s="14" t="s">
        <v>40</v>
      </c>
      <c r="C437" s="31">
        <v>38950</v>
      </c>
      <c r="D437" s="15">
        <v>2006</v>
      </c>
      <c r="E437" s="16">
        <v>0.48472222222222222</v>
      </c>
      <c r="F437" s="16">
        <v>0.5</v>
      </c>
      <c r="G437" s="16">
        <v>1.5277777777777779E-2</v>
      </c>
      <c r="H437" s="21">
        <v>2</v>
      </c>
      <c r="I437" s="17">
        <v>1</v>
      </c>
      <c r="J437" s="17">
        <v>1</v>
      </c>
      <c r="K437" s="17">
        <v>1</v>
      </c>
      <c r="L437" s="14" t="s">
        <v>277</v>
      </c>
      <c r="M437" s="14" t="s">
        <v>52</v>
      </c>
      <c r="N437" s="14">
        <v>2</v>
      </c>
      <c r="O437" s="18">
        <f t="shared" si="50"/>
        <v>61.708283999999999</v>
      </c>
      <c r="P437" s="18">
        <v>18.699480000000001</v>
      </c>
      <c r="Q437" s="18">
        <f t="shared" si="51"/>
        <v>42.899076000000001</v>
      </c>
      <c r="R437" s="18">
        <v>12.99972</v>
      </c>
      <c r="S437" s="18">
        <f t="shared" si="49"/>
        <v>61.709999999999994</v>
      </c>
      <c r="T437" s="22">
        <v>18.7</v>
      </c>
      <c r="U437" s="21" t="s">
        <v>43</v>
      </c>
      <c r="V437" s="21" t="s">
        <v>43</v>
      </c>
      <c r="W437" s="19">
        <v>27.857679999999998</v>
      </c>
      <c r="X437" s="19">
        <v>-115.19135</v>
      </c>
      <c r="Y437" s="18">
        <v>60.8</v>
      </c>
      <c r="Z437" s="17">
        <v>16</v>
      </c>
      <c r="AA437" s="21" t="s">
        <v>43</v>
      </c>
      <c r="AB437" s="14" t="s">
        <v>44</v>
      </c>
      <c r="AC437" s="21" t="s">
        <v>43</v>
      </c>
      <c r="AD437" s="17">
        <v>18</v>
      </c>
      <c r="AE437" s="17">
        <v>1</v>
      </c>
      <c r="AF437" s="21" t="s">
        <v>43</v>
      </c>
      <c r="AG437" s="14" t="s">
        <v>43</v>
      </c>
      <c r="AI437" s="70">
        <f t="shared" si="52"/>
        <v>13.918999999999999</v>
      </c>
      <c r="AJ437" s="71" t="s">
        <v>369</v>
      </c>
      <c r="AK437" s="72">
        <f t="shared" si="53"/>
        <v>1.8310631406548505</v>
      </c>
      <c r="AL437" s="73">
        <f t="shared" si="54"/>
        <v>1.8310631406548505</v>
      </c>
    </row>
    <row r="438" spans="1:38" s="20" customFormat="1" hidden="1">
      <c r="A438" s="14" t="s">
        <v>51</v>
      </c>
      <c r="B438" s="14" t="s">
        <v>40</v>
      </c>
      <c r="C438" s="31">
        <v>38950</v>
      </c>
      <c r="D438" s="15">
        <v>2006</v>
      </c>
      <c r="E438" s="16">
        <v>0.48472222222222222</v>
      </c>
      <c r="F438" s="16">
        <v>0.5</v>
      </c>
      <c r="G438" s="16">
        <v>1.5277777777777779E-2</v>
      </c>
      <c r="H438" s="21">
        <v>2</v>
      </c>
      <c r="I438" s="17">
        <v>1</v>
      </c>
      <c r="J438" s="17">
        <v>1</v>
      </c>
      <c r="K438" s="17">
        <v>1</v>
      </c>
      <c r="L438" s="14" t="s">
        <v>277</v>
      </c>
      <c r="M438" s="14" t="s">
        <v>52</v>
      </c>
      <c r="N438" s="14">
        <v>2</v>
      </c>
      <c r="O438" s="18">
        <f t="shared" si="50"/>
        <v>61.708283999999999</v>
      </c>
      <c r="P438" s="18">
        <v>18.699480000000001</v>
      </c>
      <c r="Q438" s="18">
        <f t="shared" si="51"/>
        <v>42.899076000000001</v>
      </c>
      <c r="R438" s="18">
        <v>12.99972</v>
      </c>
      <c r="S438" s="18">
        <f t="shared" si="49"/>
        <v>61.709999999999994</v>
      </c>
      <c r="T438" s="22">
        <v>18.7</v>
      </c>
      <c r="U438" s="21" t="s">
        <v>43</v>
      </c>
      <c r="V438" s="21" t="s">
        <v>43</v>
      </c>
      <c r="W438" s="19">
        <v>27.857679999999998</v>
      </c>
      <c r="X438" s="19">
        <v>-115.19135</v>
      </c>
      <c r="Y438" s="18">
        <v>60.8</v>
      </c>
      <c r="Z438" s="17">
        <v>16</v>
      </c>
      <c r="AA438" s="21" t="s">
        <v>43</v>
      </c>
      <c r="AB438" s="14" t="s">
        <v>44</v>
      </c>
      <c r="AC438" s="21" t="s">
        <v>43</v>
      </c>
      <c r="AD438" s="17">
        <v>18</v>
      </c>
      <c r="AE438" s="17">
        <v>1</v>
      </c>
      <c r="AF438" s="21" t="s">
        <v>43</v>
      </c>
      <c r="AG438" s="14" t="s">
        <v>43</v>
      </c>
      <c r="AI438" s="70">
        <f t="shared" si="52"/>
        <v>13.918999999999999</v>
      </c>
      <c r="AJ438" s="71" t="s">
        <v>369</v>
      </c>
      <c r="AK438" s="72">
        <f t="shared" si="53"/>
        <v>1.8310631406548505</v>
      </c>
      <c r="AL438" s="73">
        <f t="shared" si="54"/>
        <v>1.8310631406548505</v>
      </c>
    </row>
    <row r="439" spans="1:38" s="20" customFormat="1" hidden="1">
      <c r="A439" s="14" t="s">
        <v>51</v>
      </c>
      <c r="B439" s="14" t="s">
        <v>40</v>
      </c>
      <c r="C439" s="31">
        <v>38950</v>
      </c>
      <c r="D439" s="15">
        <v>2006</v>
      </c>
      <c r="E439" s="16">
        <v>0.48472222222222222</v>
      </c>
      <c r="F439" s="16">
        <v>0.5</v>
      </c>
      <c r="G439" s="16">
        <v>1.5277777777777779E-2</v>
      </c>
      <c r="H439" s="21">
        <v>2</v>
      </c>
      <c r="I439" s="17">
        <v>1</v>
      </c>
      <c r="J439" s="17">
        <v>1</v>
      </c>
      <c r="K439" s="17">
        <v>1</v>
      </c>
      <c r="L439" s="14" t="s">
        <v>277</v>
      </c>
      <c r="M439" s="14" t="s">
        <v>52</v>
      </c>
      <c r="N439" s="14">
        <v>2</v>
      </c>
      <c r="O439" s="18">
        <f t="shared" si="50"/>
        <v>61.708283999999999</v>
      </c>
      <c r="P439" s="18">
        <v>18.699480000000001</v>
      </c>
      <c r="Q439" s="18">
        <f t="shared" si="51"/>
        <v>42.899076000000001</v>
      </c>
      <c r="R439" s="18">
        <v>12.99972</v>
      </c>
      <c r="S439" s="18">
        <f t="shared" si="49"/>
        <v>61.709999999999994</v>
      </c>
      <c r="T439" s="22">
        <v>18.7</v>
      </c>
      <c r="U439" s="21" t="s">
        <v>43</v>
      </c>
      <c r="V439" s="21" t="s">
        <v>43</v>
      </c>
      <c r="W439" s="19">
        <v>27.857679999999998</v>
      </c>
      <c r="X439" s="19">
        <v>-115.19135</v>
      </c>
      <c r="Y439" s="18">
        <v>60.8</v>
      </c>
      <c r="Z439" s="17">
        <v>16</v>
      </c>
      <c r="AA439" s="21" t="s">
        <v>43</v>
      </c>
      <c r="AB439" s="14" t="s">
        <v>44</v>
      </c>
      <c r="AC439" s="21" t="s">
        <v>43</v>
      </c>
      <c r="AD439" s="17">
        <v>18</v>
      </c>
      <c r="AE439" s="17">
        <v>1</v>
      </c>
      <c r="AF439" s="21" t="s">
        <v>43</v>
      </c>
      <c r="AG439" s="14" t="s">
        <v>43</v>
      </c>
      <c r="AI439" s="70">
        <f t="shared" si="52"/>
        <v>13.918999999999999</v>
      </c>
      <c r="AJ439" s="71" t="s">
        <v>369</v>
      </c>
      <c r="AK439" s="72">
        <f t="shared" si="53"/>
        <v>1.8310631406548505</v>
      </c>
      <c r="AL439" s="73">
        <f t="shared" si="54"/>
        <v>1.8310631406548505</v>
      </c>
    </row>
    <row r="440" spans="1:38" s="20" customFormat="1" hidden="1">
      <c r="A440" s="14" t="s">
        <v>51</v>
      </c>
      <c r="B440" s="14" t="s">
        <v>40</v>
      </c>
      <c r="C440" s="31">
        <v>38950</v>
      </c>
      <c r="D440" s="15">
        <v>2006</v>
      </c>
      <c r="E440" s="16">
        <v>0.48472222222222222</v>
      </c>
      <c r="F440" s="16">
        <v>0.5</v>
      </c>
      <c r="G440" s="16">
        <v>1.5277777777777779E-2</v>
      </c>
      <c r="H440" s="21">
        <v>2</v>
      </c>
      <c r="I440" s="17">
        <v>1</v>
      </c>
      <c r="J440" s="17">
        <v>1</v>
      </c>
      <c r="K440" s="17">
        <v>1</v>
      </c>
      <c r="L440" s="14" t="s">
        <v>277</v>
      </c>
      <c r="M440" s="14" t="s">
        <v>52</v>
      </c>
      <c r="N440" s="14">
        <v>2</v>
      </c>
      <c r="O440" s="18">
        <f t="shared" si="50"/>
        <v>61.708283999999999</v>
      </c>
      <c r="P440" s="18">
        <v>18.699480000000001</v>
      </c>
      <c r="Q440" s="18">
        <f t="shared" si="51"/>
        <v>42.899076000000001</v>
      </c>
      <c r="R440" s="18">
        <v>12.99972</v>
      </c>
      <c r="S440" s="18">
        <f t="shared" si="49"/>
        <v>61.709999999999994</v>
      </c>
      <c r="T440" s="22">
        <v>18.7</v>
      </c>
      <c r="U440" s="21" t="s">
        <v>43</v>
      </c>
      <c r="V440" s="21" t="s">
        <v>43</v>
      </c>
      <c r="W440" s="19">
        <v>27.857679999999998</v>
      </c>
      <c r="X440" s="19">
        <v>-115.19135</v>
      </c>
      <c r="Y440" s="18">
        <v>60.8</v>
      </c>
      <c r="Z440" s="17">
        <v>16</v>
      </c>
      <c r="AA440" s="21" t="s">
        <v>43</v>
      </c>
      <c r="AB440" s="14" t="s">
        <v>44</v>
      </c>
      <c r="AC440" s="21" t="s">
        <v>43</v>
      </c>
      <c r="AD440" s="17">
        <v>18</v>
      </c>
      <c r="AE440" s="17">
        <v>1</v>
      </c>
      <c r="AF440" s="21" t="s">
        <v>43</v>
      </c>
      <c r="AG440" s="14" t="s">
        <v>43</v>
      </c>
      <c r="AI440" s="70">
        <f t="shared" si="52"/>
        <v>13.918999999999999</v>
      </c>
      <c r="AJ440" s="71" t="s">
        <v>369</v>
      </c>
      <c r="AK440" s="72">
        <f t="shared" si="53"/>
        <v>1.8310631406548505</v>
      </c>
      <c r="AL440" s="73">
        <f t="shared" si="54"/>
        <v>1.8310631406548505</v>
      </c>
    </row>
    <row r="441" spans="1:38" s="20" customFormat="1" hidden="1">
      <c r="A441" s="14" t="s">
        <v>51</v>
      </c>
      <c r="B441" s="14" t="s">
        <v>40</v>
      </c>
      <c r="C441" s="31">
        <v>38950</v>
      </c>
      <c r="D441" s="15">
        <v>2006</v>
      </c>
      <c r="E441" s="16">
        <v>0.48472222222222222</v>
      </c>
      <c r="F441" s="16">
        <v>0.5</v>
      </c>
      <c r="G441" s="16">
        <v>1.5277777777777779E-2</v>
      </c>
      <c r="H441" s="21">
        <v>2</v>
      </c>
      <c r="I441" s="17">
        <v>1</v>
      </c>
      <c r="J441" s="17">
        <v>1</v>
      </c>
      <c r="K441" s="17">
        <v>1</v>
      </c>
      <c r="L441" s="14" t="s">
        <v>277</v>
      </c>
      <c r="M441" s="14" t="s">
        <v>52</v>
      </c>
      <c r="N441" s="14">
        <v>2</v>
      </c>
      <c r="O441" s="18">
        <f t="shared" si="50"/>
        <v>61.708283999999999</v>
      </c>
      <c r="P441" s="18">
        <v>18.699480000000001</v>
      </c>
      <c r="Q441" s="18">
        <f t="shared" si="51"/>
        <v>42.899076000000001</v>
      </c>
      <c r="R441" s="18">
        <v>12.99972</v>
      </c>
      <c r="S441" s="18">
        <f t="shared" si="49"/>
        <v>61.709999999999994</v>
      </c>
      <c r="T441" s="22">
        <v>18.7</v>
      </c>
      <c r="U441" s="21" t="s">
        <v>43</v>
      </c>
      <c r="V441" s="21" t="s">
        <v>43</v>
      </c>
      <c r="W441" s="19">
        <v>27.857679999999998</v>
      </c>
      <c r="X441" s="19">
        <v>-115.19135</v>
      </c>
      <c r="Y441" s="18">
        <v>60.8</v>
      </c>
      <c r="Z441" s="17">
        <v>16</v>
      </c>
      <c r="AA441" s="21" t="s">
        <v>43</v>
      </c>
      <c r="AB441" s="14" t="s">
        <v>44</v>
      </c>
      <c r="AC441" s="21" t="s">
        <v>43</v>
      </c>
      <c r="AD441" s="17">
        <v>20</v>
      </c>
      <c r="AE441" s="17">
        <v>1</v>
      </c>
      <c r="AF441" s="21" t="s">
        <v>43</v>
      </c>
      <c r="AG441" s="14" t="s">
        <v>43</v>
      </c>
      <c r="AI441" s="70">
        <f t="shared" si="52"/>
        <v>15.337</v>
      </c>
      <c r="AJ441" s="71" t="s">
        <v>369</v>
      </c>
      <c r="AK441" s="72">
        <f t="shared" si="53"/>
        <v>2.2645047633742106</v>
      </c>
      <c r="AL441" s="73">
        <f t="shared" si="54"/>
        <v>2.2645047633742106</v>
      </c>
    </row>
    <row r="442" spans="1:38" s="20" customFormat="1" hidden="1">
      <c r="A442" s="14" t="s">
        <v>53</v>
      </c>
      <c r="B442" s="14" t="s">
        <v>40</v>
      </c>
      <c r="C442" s="31">
        <v>38950</v>
      </c>
      <c r="D442" s="15">
        <v>2006</v>
      </c>
      <c r="E442" s="16">
        <v>0.48472222222222222</v>
      </c>
      <c r="F442" s="16">
        <v>0.5</v>
      </c>
      <c r="G442" s="16">
        <f>F442-E442</f>
        <v>1.5277777777777779E-2</v>
      </c>
      <c r="H442" s="21">
        <v>2</v>
      </c>
      <c r="I442" s="14">
        <v>1</v>
      </c>
      <c r="J442" s="14">
        <v>1</v>
      </c>
      <c r="K442" s="14">
        <v>1</v>
      </c>
      <c r="L442" s="14" t="s">
        <v>277</v>
      </c>
      <c r="M442" s="14" t="s">
        <v>52</v>
      </c>
      <c r="N442" s="14">
        <v>2</v>
      </c>
      <c r="O442" s="18">
        <f t="shared" si="50"/>
        <v>61.708283999999999</v>
      </c>
      <c r="P442" s="18">
        <v>18.699480000000001</v>
      </c>
      <c r="Q442" s="18">
        <f t="shared" si="51"/>
        <v>42.899076000000001</v>
      </c>
      <c r="R442" s="18">
        <v>12.99972</v>
      </c>
      <c r="S442" s="18">
        <f t="shared" si="49"/>
        <v>61.709999999999994</v>
      </c>
      <c r="T442" s="22">
        <v>18.7</v>
      </c>
      <c r="U442" s="21" t="s">
        <v>43</v>
      </c>
      <c r="V442" s="21" t="s">
        <v>43</v>
      </c>
      <c r="W442" s="19">
        <v>27.857679999999998</v>
      </c>
      <c r="X442" s="19">
        <v>-115.19135</v>
      </c>
      <c r="Y442" s="18">
        <v>60.8</v>
      </c>
      <c r="Z442" s="17">
        <f>(Y442-32)*5/9</f>
        <v>16</v>
      </c>
      <c r="AA442" s="21" t="s">
        <v>43</v>
      </c>
      <c r="AB442" s="14" t="s">
        <v>46</v>
      </c>
      <c r="AC442" s="21" t="s">
        <v>43</v>
      </c>
      <c r="AD442" s="17">
        <v>17</v>
      </c>
      <c r="AE442" s="17">
        <v>1</v>
      </c>
      <c r="AF442" s="21" t="s">
        <v>43</v>
      </c>
      <c r="AG442" s="14" t="s">
        <v>43</v>
      </c>
      <c r="AI442" s="70">
        <f t="shared" ref="AI442:AI443" si="55">(0.748*AD442)+1.2345</f>
        <v>13.9505</v>
      </c>
      <c r="AJ442" s="74">
        <f t="shared" ref="AJ442:AJ443" si="56">((POWER(AI442*10,3.36))*2.24)/100000</f>
        <v>359.80704047984557</v>
      </c>
      <c r="AK442" s="74">
        <f t="shared" ref="AK442:AK443" si="57">(0.0026*AJ442)-0.61</f>
        <v>0.32549830524759849</v>
      </c>
      <c r="AL442" s="73">
        <f t="shared" ref="AL442:AL443" si="58">IF(AK442&gt;0,AK442:AK442,0)</f>
        <v>0.32549830524759849</v>
      </c>
    </row>
    <row r="443" spans="1:38" s="20" customFormat="1" hidden="1">
      <c r="A443" s="14" t="s">
        <v>53</v>
      </c>
      <c r="B443" s="14" t="s">
        <v>40</v>
      </c>
      <c r="C443" s="31">
        <v>38950</v>
      </c>
      <c r="D443" s="15">
        <v>2006</v>
      </c>
      <c r="E443" s="16">
        <v>0.48472222222222222</v>
      </c>
      <c r="F443" s="16">
        <v>0.5</v>
      </c>
      <c r="G443" s="16">
        <f>F443-E443</f>
        <v>1.5277777777777779E-2</v>
      </c>
      <c r="H443" s="21">
        <v>2</v>
      </c>
      <c r="I443" s="14">
        <v>1</v>
      </c>
      <c r="J443" s="14">
        <v>1</v>
      </c>
      <c r="K443" s="14">
        <v>1</v>
      </c>
      <c r="L443" s="14" t="s">
        <v>277</v>
      </c>
      <c r="M443" s="14" t="s">
        <v>52</v>
      </c>
      <c r="N443" s="14">
        <v>2</v>
      </c>
      <c r="O443" s="18">
        <f t="shared" si="50"/>
        <v>61.708283999999999</v>
      </c>
      <c r="P443" s="18">
        <v>18.699480000000001</v>
      </c>
      <c r="Q443" s="18">
        <f t="shared" si="51"/>
        <v>42.899076000000001</v>
      </c>
      <c r="R443" s="18">
        <v>12.99972</v>
      </c>
      <c r="S443" s="18">
        <f t="shared" si="49"/>
        <v>61.709999999999994</v>
      </c>
      <c r="T443" s="22">
        <v>18.7</v>
      </c>
      <c r="U443" s="21" t="s">
        <v>43</v>
      </c>
      <c r="V443" s="21" t="s">
        <v>43</v>
      </c>
      <c r="W443" s="19">
        <v>27.857679999999998</v>
      </c>
      <c r="X443" s="19">
        <v>-115.19135</v>
      </c>
      <c r="Y443" s="18">
        <v>60.8</v>
      </c>
      <c r="Z443" s="17">
        <f>(Y443-32)*5/9</f>
        <v>16</v>
      </c>
      <c r="AA443" s="21" t="s">
        <v>43</v>
      </c>
      <c r="AB443" s="14" t="s">
        <v>46</v>
      </c>
      <c r="AC443" s="21" t="s">
        <v>43</v>
      </c>
      <c r="AD443" s="17">
        <v>18</v>
      </c>
      <c r="AE443" s="17">
        <v>1</v>
      </c>
      <c r="AF443" s="21" t="s">
        <v>43</v>
      </c>
      <c r="AG443" s="14" t="s">
        <v>43</v>
      </c>
      <c r="AI443" s="70">
        <f t="shared" si="55"/>
        <v>14.698500000000001</v>
      </c>
      <c r="AJ443" s="74">
        <f t="shared" si="56"/>
        <v>428.83019204754055</v>
      </c>
      <c r="AK443" s="74">
        <f t="shared" si="57"/>
        <v>0.50495849932360548</v>
      </c>
      <c r="AL443" s="73">
        <f t="shared" si="58"/>
        <v>0.50495849932360548</v>
      </c>
    </row>
    <row r="444" spans="1:38" s="20" customFormat="1" hidden="1">
      <c r="A444" s="14" t="s">
        <v>54</v>
      </c>
      <c r="B444" s="14" t="s">
        <v>40</v>
      </c>
      <c r="C444" s="31">
        <v>38947</v>
      </c>
      <c r="D444" s="15">
        <v>2006</v>
      </c>
      <c r="E444" s="16">
        <v>0.53472222222222221</v>
      </c>
      <c r="F444" s="16">
        <v>0.56944444444444442</v>
      </c>
      <c r="G444" s="16">
        <v>3.472222222222221E-2</v>
      </c>
      <c r="H444" s="21">
        <v>2</v>
      </c>
      <c r="I444" s="17">
        <v>2</v>
      </c>
      <c r="J444" s="17">
        <v>2</v>
      </c>
      <c r="K444" s="17">
        <v>2</v>
      </c>
      <c r="L444" s="14" t="s">
        <v>41</v>
      </c>
      <c r="M444" s="14" t="s">
        <v>42</v>
      </c>
      <c r="N444" s="14">
        <v>2</v>
      </c>
      <c r="O444" s="18">
        <f t="shared" si="50"/>
        <v>44.216726399999999</v>
      </c>
      <c r="P444" s="18">
        <v>13.399008</v>
      </c>
      <c r="Q444" s="18">
        <f t="shared" si="51"/>
        <v>44.22</v>
      </c>
      <c r="R444" s="18">
        <v>13.4</v>
      </c>
      <c r="S444" s="18">
        <f t="shared" si="49"/>
        <v>44.22</v>
      </c>
      <c r="T444" s="22">
        <v>13.4</v>
      </c>
      <c r="U444" s="21" t="s">
        <v>43</v>
      </c>
      <c r="V444" s="21" t="s">
        <v>43</v>
      </c>
      <c r="W444" s="19">
        <v>27.84487</v>
      </c>
      <c r="X444" s="19">
        <v>-115.14312</v>
      </c>
      <c r="Y444" s="22" t="s">
        <v>43</v>
      </c>
      <c r="Z444" s="23" t="s">
        <v>43</v>
      </c>
      <c r="AA444" s="21" t="s">
        <v>43</v>
      </c>
      <c r="AB444" s="14" t="s">
        <v>44</v>
      </c>
      <c r="AC444" s="21" t="s">
        <v>43</v>
      </c>
      <c r="AD444" s="17">
        <v>7</v>
      </c>
      <c r="AE444" s="17">
        <v>1</v>
      </c>
      <c r="AF444" s="21" t="s">
        <v>43</v>
      </c>
      <c r="AG444" s="14" t="s">
        <v>43</v>
      </c>
      <c r="AI444" s="70">
        <f t="shared" ref="AI444:AI466" si="59">(0.709*AD444)+1.157</f>
        <v>6.12</v>
      </c>
      <c r="AJ444" s="71" t="s">
        <v>369</v>
      </c>
      <c r="AK444" s="72">
        <f t="shared" ref="AK444:AK466" si="60">((POWER(AI444*10,2.19))*0.037)/1000</f>
        <v>0.30282194081802571</v>
      </c>
      <c r="AL444" s="73">
        <f t="shared" ref="AL444:AL466" si="61">((POWER(AI444*10,2.19))*0.037)/1000</f>
        <v>0.30282194081802571</v>
      </c>
    </row>
    <row r="445" spans="1:38" s="20" customFormat="1" hidden="1">
      <c r="A445" s="14" t="s">
        <v>54</v>
      </c>
      <c r="B445" s="14" t="s">
        <v>40</v>
      </c>
      <c r="C445" s="31">
        <v>38947</v>
      </c>
      <c r="D445" s="15">
        <v>2006</v>
      </c>
      <c r="E445" s="16">
        <v>0.53472222222222221</v>
      </c>
      <c r="F445" s="16">
        <v>0.56944444444444442</v>
      </c>
      <c r="G445" s="16">
        <v>3.472222222222221E-2</v>
      </c>
      <c r="H445" s="21">
        <v>2</v>
      </c>
      <c r="I445" s="17">
        <v>2</v>
      </c>
      <c r="J445" s="17">
        <v>2</v>
      </c>
      <c r="K445" s="17">
        <v>2</v>
      </c>
      <c r="L445" s="14" t="s">
        <v>41</v>
      </c>
      <c r="M445" s="14" t="s">
        <v>42</v>
      </c>
      <c r="N445" s="14">
        <v>2</v>
      </c>
      <c r="O445" s="18">
        <f t="shared" si="50"/>
        <v>44.216726399999999</v>
      </c>
      <c r="P445" s="18">
        <v>13.399008</v>
      </c>
      <c r="Q445" s="18">
        <f t="shared" si="51"/>
        <v>44.22</v>
      </c>
      <c r="R445" s="18">
        <v>13.4</v>
      </c>
      <c r="S445" s="18">
        <f t="shared" si="49"/>
        <v>44.22</v>
      </c>
      <c r="T445" s="22">
        <v>13.4</v>
      </c>
      <c r="U445" s="21" t="s">
        <v>43</v>
      </c>
      <c r="V445" s="21" t="s">
        <v>43</v>
      </c>
      <c r="W445" s="19">
        <v>27.84487</v>
      </c>
      <c r="X445" s="19">
        <v>-115.14312</v>
      </c>
      <c r="Y445" s="22" t="s">
        <v>43</v>
      </c>
      <c r="Z445" s="23" t="s">
        <v>43</v>
      </c>
      <c r="AA445" s="21" t="s">
        <v>43</v>
      </c>
      <c r="AB445" s="14" t="s">
        <v>44</v>
      </c>
      <c r="AC445" s="21" t="s">
        <v>43</v>
      </c>
      <c r="AD445" s="17">
        <v>10</v>
      </c>
      <c r="AE445" s="17">
        <v>1</v>
      </c>
      <c r="AF445" s="21" t="s">
        <v>43</v>
      </c>
      <c r="AG445" s="14" t="s">
        <v>43</v>
      </c>
      <c r="AI445" s="70">
        <f t="shared" si="59"/>
        <v>8.2469999999999999</v>
      </c>
      <c r="AJ445" s="71" t="s">
        <v>369</v>
      </c>
      <c r="AK445" s="72">
        <f t="shared" si="60"/>
        <v>0.58195573469462847</v>
      </c>
      <c r="AL445" s="73">
        <f t="shared" si="61"/>
        <v>0.58195573469462847</v>
      </c>
    </row>
    <row r="446" spans="1:38" s="20" customFormat="1" hidden="1">
      <c r="A446" s="14" t="s">
        <v>54</v>
      </c>
      <c r="B446" s="14" t="s">
        <v>40</v>
      </c>
      <c r="C446" s="31">
        <v>38947</v>
      </c>
      <c r="D446" s="15">
        <v>2006</v>
      </c>
      <c r="E446" s="16">
        <v>0.53472222222222221</v>
      </c>
      <c r="F446" s="16">
        <v>0.56944444444444442</v>
      </c>
      <c r="G446" s="16">
        <v>3.472222222222221E-2</v>
      </c>
      <c r="H446" s="21">
        <v>2</v>
      </c>
      <c r="I446" s="17">
        <v>2</v>
      </c>
      <c r="J446" s="17">
        <v>2</v>
      </c>
      <c r="K446" s="17">
        <v>2</v>
      </c>
      <c r="L446" s="14" t="s">
        <v>41</v>
      </c>
      <c r="M446" s="14" t="s">
        <v>42</v>
      </c>
      <c r="N446" s="14">
        <v>2</v>
      </c>
      <c r="O446" s="18">
        <f t="shared" si="50"/>
        <v>44.216726399999999</v>
      </c>
      <c r="P446" s="18">
        <v>13.399008</v>
      </c>
      <c r="Q446" s="18">
        <f t="shared" si="51"/>
        <v>44.22</v>
      </c>
      <c r="R446" s="18">
        <v>13.4</v>
      </c>
      <c r="S446" s="18">
        <f t="shared" si="49"/>
        <v>44.22</v>
      </c>
      <c r="T446" s="22">
        <v>13.4</v>
      </c>
      <c r="U446" s="21" t="s">
        <v>43</v>
      </c>
      <c r="V446" s="21" t="s">
        <v>43</v>
      </c>
      <c r="W446" s="19">
        <v>27.84487</v>
      </c>
      <c r="X446" s="19">
        <v>-115.14312</v>
      </c>
      <c r="Y446" s="22" t="s">
        <v>43</v>
      </c>
      <c r="Z446" s="23" t="s">
        <v>43</v>
      </c>
      <c r="AA446" s="21" t="s">
        <v>43</v>
      </c>
      <c r="AB446" s="14" t="s">
        <v>44</v>
      </c>
      <c r="AC446" s="21" t="s">
        <v>43</v>
      </c>
      <c r="AD446" s="17">
        <v>10</v>
      </c>
      <c r="AE446" s="17">
        <v>1</v>
      </c>
      <c r="AF446" s="21" t="s">
        <v>43</v>
      </c>
      <c r="AG446" s="14" t="s">
        <v>43</v>
      </c>
      <c r="AI446" s="70">
        <f t="shared" si="59"/>
        <v>8.2469999999999999</v>
      </c>
      <c r="AJ446" s="71" t="s">
        <v>369</v>
      </c>
      <c r="AK446" s="72">
        <f t="shared" si="60"/>
        <v>0.58195573469462847</v>
      </c>
      <c r="AL446" s="73">
        <f t="shared" si="61"/>
        <v>0.58195573469462847</v>
      </c>
    </row>
    <row r="447" spans="1:38" s="20" customFormat="1" hidden="1">
      <c r="A447" s="14" t="s">
        <v>54</v>
      </c>
      <c r="B447" s="14" t="s">
        <v>40</v>
      </c>
      <c r="C447" s="31">
        <v>38947</v>
      </c>
      <c r="D447" s="15">
        <v>2006</v>
      </c>
      <c r="E447" s="16">
        <v>0.53472222222222221</v>
      </c>
      <c r="F447" s="16">
        <v>0.56944444444444442</v>
      </c>
      <c r="G447" s="16">
        <v>3.472222222222221E-2</v>
      </c>
      <c r="H447" s="21">
        <v>2</v>
      </c>
      <c r="I447" s="17">
        <v>2</v>
      </c>
      <c r="J447" s="17">
        <v>2</v>
      </c>
      <c r="K447" s="17">
        <v>2</v>
      </c>
      <c r="L447" s="14" t="s">
        <v>41</v>
      </c>
      <c r="M447" s="14" t="s">
        <v>42</v>
      </c>
      <c r="N447" s="14">
        <v>2</v>
      </c>
      <c r="O447" s="18">
        <f t="shared" si="50"/>
        <v>44.216726399999999</v>
      </c>
      <c r="P447" s="18">
        <v>13.399008</v>
      </c>
      <c r="Q447" s="18">
        <f t="shared" si="51"/>
        <v>44.22</v>
      </c>
      <c r="R447" s="18">
        <v>13.4</v>
      </c>
      <c r="S447" s="18">
        <f t="shared" si="49"/>
        <v>44.22</v>
      </c>
      <c r="T447" s="22">
        <v>13.4</v>
      </c>
      <c r="U447" s="21" t="s">
        <v>43</v>
      </c>
      <c r="V447" s="21" t="s">
        <v>43</v>
      </c>
      <c r="W447" s="19">
        <v>27.84487</v>
      </c>
      <c r="X447" s="19">
        <v>-115.14312</v>
      </c>
      <c r="Y447" s="22" t="s">
        <v>43</v>
      </c>
      <c r="Z447" s="23" t="s">
        <v>43</v>
      </c>
      <c r="AA447" s="21" t="s">
        <v>43</v>
      </c>
      <c r="AB447" s="14" t="s">
        <v>44</v>
      </c>
      <c r="AC447" s="21" t="s">
        <v>43</v>
      </c>
      <c r="AD447" s="17">
        <v>11</v>
      </c>
      <c r="AE447" s="17">
        <v>1</v>
      </c>
      <c r="AF447" s="21" t="s">
        <v>43</v>
      </c>
      <c r="AG447" s="14" t="s">
        <v>43</v>
      </c>
      <c r="AI447" s="70">
        <f t="shared" si="59"/>
        <v>8.9559999999999995</v>
      </c>
      <c r="AJ447" s="71" t="s">
        <v>369</v>
      </c>
      <c r="AK447" s="72">
        <f t="shared" si="60"/>
        <v>0.69715856935839871</v>
      </c>
      <c r="AL447" s="73">
        <f t="shared" si="61"/>
        <v>0.69715856935839871</v>
      </c>
    </row>
    <row r="448" spans="1:38" s="20" customFormat="1" hidden="1">
      <c r="A448" s="14" t="s">
        <v>54</v>
      </c>
      <c r="B448" s="14" t="s">
        <v>40</v>
      </c>
      <c r="C448" s="31">
        <v>38947</v>
      </c>
      <c r="D448" s="15">
        <v>2006</v>
      </c>
      <c r="E448" s="16">
        <v>0.53472222222222221</v>
      </c>
      <c r="F448" s="16">
        <v>0.56944444444444442</v>
      </c>
      <c r="G448" s="16">
        <v>3.472222222222221E-2</v>
      </c>
      <c r="H448" s="21">
        <v>2</v>
      </c>
      <c r="I448" s="17">
        <v>2</v>
      </c>
      <c r="J448" s="17">
        <v>2</v>
      </c>
      <c r="K448" s="17">
        <v>2</v>
      </c>
      <c r="L448" s="14" t="s">
        <v>41</v>
      </c>
      <c r="M448" s="14" t="s">
        <v>42</v>
      </c>
      <c r="N448" s="14">
        <v>2</v>
      </c>
      <c r="O448" s="18">
        <f t="shared" si="50"/>
        <v>44.216726399999999</v>
      </c>
      <c r="P448" s="18">
        <v>13.399008</v>
      </c>
      <c r="Q448" s="18">
        <f t="shared" si="51"/>
        <v>44.22</v>
      </c>
      <c r="R448" s="18">
        <v>13.4</v>
      </c>
      <c r="S448" s="18">
        <f t="shared" si="49"/>
        <v>44.22</v>
      </c>
      <c r="T448" s="22">
        <v>13.4</v>
      </c>
      <c r="U448" s="21" t="s">
        <v>43</v>
      </c>
      <c r="V448" s="21" t="s">
        <v>43</v>
      </c>
      <c r="W448" s="19">
        <v>27.84487</v>
      </c>
      <c r="X448" s="19">
        <v>-115.14312</v>
      </c>
      <c r="Y448" s="22" t="s">
        <v>43</v>
      </c>
      <c r="Z448" s="23" t="s">
        <v>43</v>
      </c>
      <c r="AA448" s="21" t="s">
        <v>43</v>
      </c>
      <c r="AB448" s="14" t="s">
        <v>44</v>
      </c>
      <c r="AC448" s="21" t="s">
        <v>43</v>
      </c>
      <c r="AD448" s="17">
        <v>12</v>
      </c>
      <c r="AE448" s="17">
        <v>1</v>
      </c>
      <c r="AF448" s="21" t="s">
        <v>43</v>
      </c>
      <c r="AG448" s="14" t="s">
        <v>43</v>
      </c>
      <c r="AI448" s="70">
        <f t="shared" si="59"/>
        <v>9.6649999999999991</v>
      </c>
      <c r="AJ448" s="71" t="s">
        <v>369</v>
      </c>
      <c r="AK448" s="72">
        <f t="shared" si="60"/>
        <v>0.82374690124645178</v>
      </c>
      <c r="AL448" s="73">
        <f t="shared" si="61"/>
        <v>0.82374690124645178</v>
      </c>
    </row>
    <row r="449" spans="1:38" s="20" customFormat="1" hidden="1">
      <c r="A449" s="14" t="s">
        <v>54</v>
      </c>
      <c r="B449" s="14" t="s">
        <v>40</v>
      </c>
      <c r="C449" s="31">
        <v>38947</v>
      </c>
      <c r="D449" s="15">
        <v>2006</v>
      </c>
      <c r="E449" s="16">
        <v>0.53472222222222221</v>
      </c>
      <c r="F449" s="16">
        <v>0.56944444444444442</v>
      </c>
      <c r="G449" s="16">
        <v>3.472222222222221E-2</v>
      </c>
      <c r="H449" s="21">
        <v>2</v>
      </c>
      <c r="I449" s="17">
        <v>2</v>
      </c>
      <c r="J449" s="17">
        <v>2</v>
      </c>
      <c r="K449" s="17">
        <v>2</v>
      </c>
      <c r="L449" s="14" t="s">
        <v>41</v>
      </c>
      <c r="M449" s="14" t="s">
        <v>42</v>
      </c>
      <c r="N449" s="14">
        <v>2</v>
      </c>
      <c r="O449" s="18">
        <f t="shared" si="50"/>
        <v>44.216726399999999</v>
      </c>
      <c r="P449" s="18">
        <v>13.399008</v>
      </c>
      <c r="Q449" s="18">
        <f t="shared" si="51"/>
        <v>44.22</v>
      </c>
      <c r="R449" s="18">
        <v>13.4</v>
      </c>
      <c r="S449" s="18">
        <f t="shared" si="49"/>
        <v>44.22</v>
      </c>
      <c r="T449" s="22">
        <v>13.4</v>
      </c>
      <c r="U449" s="21" t="s">
        <v>43</v>
      </c>
      <c r="V449" s="21" t="s">
        <v>43</v>
      </c>
      <c r="W449" s="19">
        <v>27.84487</v>
      </c>
      <c r="X449" s="19">
        <v>-115.14312</v>
      </c>
      <c r="Y449" s="22" t="s">
        <v>43</v>
      </c>
      <c r="Z449" s="23" t="s">
        <v>43</v>
      </c>
      <c r="AA449" s="21" t="s">
        <v>43</v>
      </c>
      <c r="AB449" s="14" t="s">
        <v>44</v>
      </c>
      <c r="AC449" s="21" t="s">
        <v>43</v>
      </c>
      <c r="AD449" s="17">
        <v>12</v>
      </c>
      <c r="AE449" s="17">
        <v>1</v>
      </c>
      <c r="AF449" s="21" t="s">
        <v>43</v>
      </c>
      <c r="AG449" s="14" t="s">
        <v>43</v>
      </c>
      <c r="AI449" s="70">
        <f t="shared" si="59"/>
        <v>9.6649999999999991</v>
      </c>
      <c r="AJ449" s="71" t="s">
        <v>369</v>
      </c>
      <c r="AK449" s="72">
        <f t="shared" si="60"/>
        <v>0.82374690124645178</v>
      </c>
      <c r="AL449" s="73">
        <f t="shared" si="61"/>
        <v>0.82374690124645178</v>
      </c>
    </row>
    <row r="450" spans="1:38" s="20" customFormat="1" hidden="1">
      <c r="A450" s="14" t="s">
        <v>54</v>
      </c>
      <c r="B450" s="14" t="s">
        <v>40</v>
      </c>
      <c r="C450" s="31">
        <v>38947</v>
      </c>
      <c r="D450" s="15">
        <v>2006</v>
      </c>
      <c r="E450" s="16">
        <v>0.53472222222222221</v>
      </c>
      <c r="F450" s="16">
        <v>0.56944444444444442</v>
      </c>
      <c r="G450" s="16">
        <v>3.472222222222221E-2</v>
      </c>
      <c r="H450" s="21">
        <v>2</v>
      </c>
      <c r="I450" s="17">
        <v>2</v>
      </c>
      <c r="J450" s="17">
        <v>2</v>
      </c>
      <c r="K450" s="17">
        <v>2</v>
      </c>
      <c r="L450" s="14" t="s">
        <v>41</v>
      </c>
      <c r="M450" s="14" t="s">
        <v>42</v>
      </c>
      <c r="N450" s="14">
        <v>2</v>
      </c>
      <c r="O450" s="18">
        <f t="shared" si="50"/>
        <v>44.216726399999999</v>
      </c>
      <c r="P450" s="18">
        <v>13.399008</v>
      </c>
      <c r="Q450" s="18">
        <f t="shared" si="51"/>
        <v>44.22</v>
      </c>
      <c r="R450" s="18">
        <v>13.4</v>
      </c>
      <c r="S450" s="18">
        <f t="shared" ref="S450:S513" si="62">T450*3.3</f>
        <v>44.22</v>
      </c>
      <c r="T450" s="22">
        <v>13.4</v>
      </c>
      <c r="U450" s="21" t="s">
        <v>43</v>
      </c>
      <c r="V450" s="21" t="s">
        <v>43</v>
      </c>
      <c r="W450" s="19">
        <v>27.84487</v>
      </c>
      <c r="X450" s="19">
        <v>-115.14312</v>
      </c>
      <c r="Y450" s="22" t="s">
        <v>43</v>
      </c>
      <c r="Z450" s="23" t="s">
        <v>43</v>
      </c>
      <c r="AA450" s="21" t="s">
        <v>43</v>
      </c>
      <c r="AB450" s="14" t="s">
        <v>44</v>
      </c>
      <c r="AC450" s="21" t="s">
        <v>43</v>
      </c>
      <c r="AD450" s="17">
        <v>12</v>
      </c>
      <c r="AE450" s="17">
        <v>1</v>
      </c>
      <c r="AF450" s="21" t="s">
        <v>43</v>
      </c>
      <c r="AG450" s="14" t="s">
        <v>43</v>
      </c>
      <c r="AI450" s="70">
        <f t="shared" si="59"/>
        <v>9.6649999999999991</v>
      </c>
      <c r="AJ450" s="71" t="s">
        <v>369</v>
      </c>
      <c r="AK450" s="72">
        <f t="shared" si="60"/>
        <v>0.82374690124645178</v>
      </c>
      <c r="AL450" s="73">
        <f t="shared" si="61"/>
        <v>0.82374690124645178</v>
      </c>
    </row>
    <row r="451" spans="1:38" s="20" customFormat="1" hidden="1">
      <c r="A451" s="14" t="s">
        <v>54</v>
      </c>
      <c r="B451" s="14" t="s">
        <v>40</v>
      </c>
      <c r="C451" s="31">
        <v>38947</v>
      </c>
      <c r="D451" s="15">
        <v>2006</v>
      </c>
      <c r="E451" s="16">
        <v>0.53472222222222221</v>
      </c>
      <c r="F451" s="16">
        <v>0.56944444444444442</v>
      </c>
      <c r="G451" s="16">
        <v>3.472222222222221E-2</v>
      </c>
      <c r="H451" s="21">
        <v>2</v>
      </c>
      <c r="I451" s="17">
        <v>2</v>
      </c>
      <c r="J451" s="17">
        <v>2</v>
      </c>
      <c r="K451" s="17">
        <v>2</v>
      </c>
      <c r="L451" s="14" t="s">
        <v>41</v>
      </c>
      <c r="M451" s="14" t="s">
        <v>42</v>
      </c>
      <c r="N451" s="14">
        <v>2</v>
      </c>
      <c r="O451" s="18">
        <f t="shared" ref="O451:O514" si="63">P451*3.3</f>
        <v>44.216726399999999</v>
      </c>
      <c r="P451" s="18">
        <v>13.399008</v>
      </c>
      <c r="Q451" s="18">
        <f t="shared" ref="Q451:Q514" si="64">R451*3.3</f>
        <v>44.22</v>
      </c>
      <c r="R451" s="18">
        <v>13.4</v>
      </c>
      <c r="S451" s="18">
        <f t="shared" si="62"/>
        <v>44.22</v>
      </c>
      <c r="T451" s="22">
        <v>13.4</v>
      </c>
      <c r="U451" s="21" t="s">
        <v>43</v>
      </c>
      <c r="V451" s="21" t="s">
        <v>43</v>
      </c>
      <c r="W451" s="19">
        <v>27.84487</v>
      </c>
      <c r="X451" s="19">
        <v>-115.14312</v>
      </c>
      <c r="Y451" s="22" t="s">
        <v>43</v>
      </c>
      <c r="Z451" s="23" t="s">
        <v>43</v>
      </c>
      <c r="AA451" s="21" t="s">
        <v>43</v>
      </c>
      <c r="AB451" s="14" t="s">
        <v>44</v>
      </c>
      <c r="AC451" s="21" t="s">
        <v>43</v>
      </c>
      <c r="AD451" s="17">
        <v>13</v>
      </c>
      <c r="AE451" s="17">
        <v>1</v>
      </c>
      <c r="AF451" s="21" t="s">
        <v>43</v>
      </c>
      <c r="AG451" s="14" t="s">
        <v>43</v>
      </c>
      <c r="AI451" s="70">
        <f t="shared" si="59"/>
        <v>10.373999999999999</v>
      </c>
      <c r="AJ451" s="71" t="s">
        <v>369</v>
      </c>
      <c r="AK451" s="72">
        <f t="shared" si="60"/>
        <v>0.96188687250685145</v>
      </c>
      <c r="AL451" s="73">
        <f t="shared" si="61"/>
        <v>0.96188687250685145</v>
      </c>
    </row>
    <row r="452" spans="1:38" s="20" customFormat="1" hidden="1">
      <c r="A452" s="14" t="s">
        <v>54</v>
      </c>
      <c r="B452" s="14" t="s">
        <v>40</v>
      </c>
      <c r="C452" s="31">
        <v>38947</v>
      </c>
      <c r="D452" s="15">
        <v>2006</v>
      </c>
      <c r="E452" s="16">
        <v>0.53472222222222221</v>
      </c>
      <c r="F452" s="16">
        <v>0.56944444444444442</v>
      </c>
      <c r="G452" s="16">
        <v>3.472222222222221E-2</v>
      </c>
      <c r="H452" s="21">
        <v>2</v>
      </c>
      <c r="I452" s="17">
        <v>2</v>
      </c>
      <c r="J452" s="17">
        <v>2</v>
      </c>
      <c r="K452" s="17">
        <v>2</v>
      </c>
      <c r="L452" s="14" t="s">
        <v>41</v>
      </c>
      <c r="M452" s="14" t="s">
        <v>42</v>
      </c>
      <c r="N452" s="14">
        <v>2</v>
      </c>
      <c r="O452" s="18">
        <f t="shared" si="63"/>
        <v>44.216726399999999</v>
      </c>
      <c r="P452" s="18">
        <v>13.399008</v>
      </c>
      <c r="Q452" s="18">
        <f t="shared" si="64"/>
        <v>44.22</v>
      </c>
      <c r="R452" s="18">
        <v>13.4</v>
      </c>
      <c r="S452" s="18">
        <f t="shared" si="62"/>
        <v>44.22</v>
      </c>
      <c r="T452" s="22">
        <v>13.4</v>
      </c>
      <c r="U452" s="21" t="s">
        <v>43</v>
      </c>
      <c r="V452" s="21" t="s">
        <v>43</v>
      </c>
      <c r="W452" s="19">
        <v>27.84487</v>
      </c>
      <c r="X452" s="19">
        <v>-115.14312</v>
      </c>
      <c r="Y452" s="22" t="s">
        <v>43</v>
      </c>
      <c r="Z452" s="23" t="s">
        <v>43</v>
      </c>
      <c r="AA452" s="21" t="s">
        <v>43</v>
      </c>
      <c r="AB452" s="14" t="s">
        <v>44</v>
      </c>
      <c r="AC452" s="21" t="s">
        <v>43</v>
      </c>
      <c r="AD452" s="17">
        <v>13</v>
      </c>
      <c r="AE452" s="17">
        <v>1</v>
      </c>
      <c r="AF452" s="21" t="s">
        <v>43</v>
      </c>
      <c r="AG452" s="14" t="s">
        <v>43</v>
      </c>
      <c r="AI452" s="70">
        <f t="shared" si="59"/>
        <v>10.373999999999999</v>
      </c>
      <c r="AJ452" s="71" t="s">
        <v>369</v>
      </c>
      <c r="AK452" s="72">
        <f t="shared" si="60"/>
        <v>0.96188687250685145</v>
      </c>
      <c r="AL452" s="73">
        <f t="shared" si="61"/>
        <v>0.96188687250685145</v>
      </c>
    </row>
    <row r="453" spans="1:38" s="20" customFormat="1" hidden="1">
      <c r="A453" s="14" t="s">
        <v>54</v>
      </c>
      <c r="B453" s="14" t="s">
        <v>40</v>
      </c>
      <c r="C453" s="31">
        <v>38947</v>
      </c>
      <c r="D453" s="15">
        <v>2006</v>
      </c>
      <c r="E453" s="16">
        <v>0.53472222222222221</v>
      </c>
      <c r="F453" s="16">
        <v>0.56944444444444442</v>
      </c>
      <c r="G453" s="16">
        <v>3.472222222222221E-2</v>
      </c>
      <c r="H453" s="21">
        <v>2</v>
      </c>
      <c r="I453" s="17">
        <v>2</v>
      </c>
      <c r="J453" s="17">
        <v>2</v>
      </c>
      <c r="K453" s="17">
        <v>2</v>
      </c>
      <c r="L453" s="14" t="s">
        <v>41</v>
      </c>
      <c r="M453" s="14" t="s">
        <v>42</v>
      </c>
      <c r="N453" s="14">
        <v>2</v>
      </c>
      <c r="O453" s="18">
        <f t="shared" si="63"/>
        <v>44.216726399999999</v>
      </c>
      <c r="P453" s="18">
        <v>13.399008</v>
      </c>
      <c r="Q453" s="18">
        <f t="shared" si="64"/>
        <v>44.22</v>
      </c>
      <c r="R453" s="18">
        <v>13.4</v>
      </c>
      <c r="S453" s="18">
        <f t="shared" si="62"/>
        <v>44.22</v>
      </c>
      <c r="T453" s="22">
        <v>13.4</v>
      </c>
      <c r="U453" s="21" t="s">
        <v>43</v>
      </c>
      <c r="V453" s="21" t="s">
        <v>43</v>
      </c>
      <c r="W453" s="19">
        <v>27.84487</v>
      </c>
      <c r="X453" s="19">
        <v>-115.14312</v>
      </c>
      <c r="Y453" s="22" t="s">
        <v>43</v>
      </c>
      <c r="Z453" s="23" t="s">
        <v>43</v>
      </c>
      <c r="AA453" s="21" t="s">
        <v>43</v>
      </c>
      <c r="AB453" s="14" t="s">
        <v>44</v>
      </c>
      <c r="AC453" s="21" t="s">
        <v>43</v>
      </c>
      <c r="AD453" s="17">
        <v>13</v>
      </c>
      <c r="AE453" s="17">
        <v>1</v>
      </c>
      <c r="AF453" s="21" t="s">
        <v>43</v>
      </c>
      <c r="AG453" s="14" t="s">
        <v>43</v>
      </c>
      <c r="AI453" s="70">
        <f t="shared" si="59"/>
        <v>10.373999999999999</v>
      </c>
      <c r="AJ453" s="71" t="s">
        <v>369</v>
      </c>
      <c r="AK453" s="72">
        <f t="shared" si="60"/>
        <v>0.96188687250685145</v>
      </c>
      <c r="AL453" s="73">
        <f t="shared" si="61"/>
        <v>0.96188687250685145</v>
      </c>
    </row>
    <row r="454" spans="1:38" s="20" customFormat="1" hidden="1">
      <c r="A454" s="14" t="s">
        <v>54</v>
      </c>
      <c r="B454" s="14" t="s">
        <v>40</v>
      </c>
      <c r="C454" s="31">
        <v>38947</v>
      </c>
      <c r="D454" s="15">
        <v>2006</v>
      </c>
      <c r="E454" s="16">
        <v>0.53472222222222221</v>
      </c>
      <c r="F454" s="16">
        <v>0.56944444444444442</v>
      </c>
      <c r="G454" s="16">
        <v>3.472222222222221E-2</v>
      </c>
      <c r="H454" s="21">
        <v>2</v>
      </c>
      <c r="I454" s="17">
        <v>2</v>
      </c>
      <c r="J454" s="17">
        <v>2</v>
      </c>
      <c r="K454" s="17">
        <v>2</v>
      </c>
      <c r="L454" s="14" t="s">
        <v>41</v>
      </c>
      <c r="M454" s="14" t="s">
        <v>42</v>
      </c>
      <c r="N454" s="14">
        <v>2</v>
      </c>
      <c r="O454" s="18">
        <f t="shared" si="63"/>
        <v>44.216726399999999</v>
      </c>
      <c r="P454" s="18">
        <v>13.399008</v>
      </c>
      <c r="Q454" s="18">
        <f t="shared" si="64"/>
        <v>44.22</v>
      </c>
      <c r="R454" s="18">
        <v>13.4</v>
      </c>
      <c r="S454" s="18">
        <f t="shared" si="62"/>
        <v>44.22</v>
      </c>
      <c r="T454" s="22">
        <v>13.4</v>
      </c>
      <c r="U454" s="21" t="s">
        <v>43</v>
      </c>
      <c r="V454" s="21" t="s">
        <v>43</v>
      </c>
      <c r="W454" s="19">
        <v>27.84487</v>
      </c>
      <c r="X454" s="19">
        <v>-115.14312</v>
      </c>
      <c r="Y454" s="22" t="s">
        <v>43</v>
      </c>
      <c r="Z454" s="23" t="s">
        <v>43</v>
      </c>
      <c r="AA454" s="21" t="s">
        <v>43</v>
      </c>
      <c r="AB454" s="14" t="s">
        <v>44</v>
      </c>
      <c r="AC454" s="21" t="s">
        <v>43</v>
      </c>
      <c r="AD454" s="17">
        <v>13</v>
      </c>
      <c r="AE454" s="17">
        <v>1</v>
      </c>
      <c r="AF454" s="21" t="s">
        <v>43</v>
      </c>
      <c r="AG454" s="14" t="s">
        <v>43</v>
      </c>
      <c r="AI454" s="70">
        <f t="shared" si="59"/>
        <v>10.373999999999999</v>
      </c>
      <c r="AJ454" s="71" t="s">
        <v>369</v>
      </c>
      <c r="AK454" s="72">
        <f t="shared" si="60"/>
        <v>0.96188687250685145</v>
      </c>
      <c r="AL454" s="73">
        <f t="shared" si="61"/>
        <v>0.96188687250685145</v>
      </c>
    </row>
    <row r="455" spans="1:38" s="20" customFormat="1" hidden="1">
      <c r="A455" s="14" t="s">
        <v>54</v>
      </c>
      <c r="B455" s="14" t="s">
        <v>40</v>
      </c>
      <c r="C455" s="31">
        <v>38947</v>
      </c>
      <c r="D455" s="15">
        <v>2006</v>
      </c>
      <c r="E455" s="16">
        <v>0.53472222222222221</v>
      </c>
      <c r="F455" s="16">
        <v>0.56944444444444442</v>
      </c>
      <c r="G455" s="16">
        <v>3.472222222222221E-2</v>
      </c>
      <c r="H455" s="21">
        <v>2</v>
      </c>
      <c r="I455" s="17">
        <v>2</v>
      </c>
      <c r="J455" s="17">
        <v>2</v>
      </c>
      <c r="K455" s="17">
        <v>2</v>
      </c>
      <c r="L455" s="14" t="s">
        <v>41</v>
      </c>
      <c r="M455" s="14" t="s">
        <v>42</v>
      </c>
      <c r="N455" s="14">
        <v>2</v>
      </c>
      <c r="O455" s="18">
        <f t="shared" si="63"/>
        <v>44.216726399999999</v>
      </c>
      <c r="P455" s="18">
        <v>13.399008</v>
      </c>
      <c r="Q455" s="18">
        <f t="shared" si="64"/>
        <v>44.22</v>
      </c>
      <c r="R455" s="18">
        <v>13.4</v>
      </c>
      <c r="S455" s="18">
        <f t="shared" si="62"/>
        <v>44.22</v>
      </c>
      <c r="T455" s="22">
        <v>13.4</v>
      </c>
      <c r="U455" s="21" t="s">
        <v>43</v>
      </c>
      <c r="V455" s="21" t="s">
        <v>43</v>
      </c>
      <c r="W455" s="19">
        <v>27.84487</v>
      </c>
      <c r="X455" s="19">
        <v>-115.14312</v>
      </c>
      <c r="Y455" s="22" t="s">
        <v>43</v>
      </c>
      <c r="Z455" s="23" t="s">
        <v>43</v>
      </c>
      <c r="AA455" s="21" t="s">
        <v>43</v>
      </c>
      <c r="AB455" s="14" t="s">
        <v>44</v>
      </c>
      <c r="AC455" s="21" t="s">
        <v>43</v>
      </c>
      <c r="AD455" s="17">
        <v>14</v>
      </c>
      <c r="AE455" s="17">
        <v>1</v>
      </c>
      <c r="AF455" s="21" t="s">
        <v>43</v>
      </c>
      <c r="AG455" s="14" t="s">
        <v>43</v>
      </c>
      <c r="AI455" s="70">
        <f t="shared" si="59"/>
        <v>11.083</v>
      </c>
      <c r="AJ455" s="71" t="s">
        <v>369</v>
      </c>
      <c r="AK455" s="72">
        <f t="shared" si="60"/>
        <v>1.1117350137621949</v>
      </c>
      <c r="AL455" s="73">
        <f t="shared" si="61"/>
        <v>1.1117350137621949</v>
      </c>
    </row>
    <row r="456" spans="1:38" s="20" customFormat="1" hidden="1">
      <c r="A456" s="14" t="s">
        <v>54</v>
      </c>
      <c r="B456" s="14" t="s">
        <v>40</v>
      </c>
      <c r="C456" s="31">
        <v>38947</v>
      </c>
      <c r="D456" s="15">
        <v>2006</v>
      </c>
      <c r="E456" s="16">
        <v>0.53472222222222221</v>
      </c>
      <c r="F456" s="16">
        <v>0.56944444444444442</v>
      </c>
      <c r="G456" s="16">
        <v>3.472222222222221E-2</v>
      </c>
      <c r="H456" s="21">
        <v>2</v>
      </c>
      <c r="I456" s="17">
        <v>2</v>
      </c>
      <c r="J456" s="17">
        <v>2</v>
      </c>
      <c r="K456" s="17">
        <v>2</v>
      </c>
      <c r="L456" s="14" t="s">
        <v>41</v>
      </c>
      <c r="M456" s="14" t="s">
        <v>42</v>
      </c>
      <c r="N456" s="14">
        <v>2</v>
      </c>
      <c r="O456" s="18">
        <f t="shared" si="63"/>
        <v>44.216726399999999</v>
      </c>
      <c r="P456" s="18">
        <v>13.399008</v>
      </c>
      <c r="Q456" s="18">
        <f t="shared" si="64"/>
        <v>44.22</v>
      </c>
      <c r="R456" s="18">
        <v>13.4</v>
      </c>
      <c r="S456" s="18">
        <f t="shared" si="62"/>
        <v>44.22</v>
      </c>
      <c r="T456" s="22">
        <v>13.4</v>
      </c>
      <c r="U456" s="21" t="s">
        <v>43</v>
      </c>
      <c r="V456" s="21" t="s">
        <v>43</v>
      </c>
      <c r="W456" s="19">
        <v>27.84487</v>
      </c>
      <c r="X456" s="19">
        <v>-115.14312</v>
      </c>
      <c r="Y456" s="22" t="s">
        <v>43</v>
      </c>
      <c r="Z456" s="23" t="s">
        <v>43</v>
      </c>
      <c r="AA456" s="21" t="s">
        <v>43</v>
      </c>
      <c r="AB456" s="14" t="s">
        <v>44</v>
      </c>
      <c r="AC456" s="21" t="s">
        <v>43</v>
      </c>
      <c r="AD456" s="17">
        <v>14</v>
      </c>
      <c r="AE456" s="17">
        <v>1</v>
      </c>
      <c r="AF456" s="21" t="s">
        <v>43</v>
      </c>
      <c r="AG456" s="14" t="s">
        <v>43</v>
      </c>
      <c r="AI456" s="70">
        <f t="shared" si="59"/>
        <v>11.083</v>
      </c>
      <c r="AJ456" s="71" t="s">
        <v>369</v>
      </c>
      <c r="AK456" s="72">
        <f t="shared" si="60"/>
        <v>1.1117350137621949</v>
      </c>
      <c r="AL456" s="73">
        <f t="shared" si="61"/>
        <v>1.1117350137621949</v>
      </c>
    </row>
    <row r="457" spans="1:38" s="20" customFormat="1" hidden="1">
      <c r="A457" s="14" t="s">
        <v>54</v>
      </c>
      <c r="B457" s="14" t="s">
        <v>40</v>
      </c>
      <c r="C457" s="31">
        <v>38947</v>
      </c>
      <c r="D457" s="15">
        <v>2006</v>
      </c>
      <c r="E457" s="16">
        <v>0.53472222222222221</v>
      </c>
      <c r="F457" s="16">
        <v>0.56944444444444442</v>
      </c>
      <c r="G457" s="16">
        <v>3.472222222222221E-2</v>
      </c>
      <c r="H457" s="21">
        <v>2</v>
      </c>
      <c r="I457" s="17">
        <v>2</v>
      </c>
      <c r="J457" s="17">
        <v>2</v>
      </c>
      <c r="K457" s="17">
        <v>2</v>
      </c>
      <c r="L457" s="14" t="s">
        <v>41</v>
      </c>
      <c r="M457" s="14" t="s">
        <v>42</v>
      </c>
      <c r="N457" s="14">
        <v>2</v>
      </c>
      <c r="O457" s="18">
        <f t="shared" si="63"/>
        <v>44.216726399999999</v>
      </c>
      <c r="P457" s="18">
        <v>13.399008</v>
      </c>
      <c r="Q457" s="18">
        <f t="shared" si="64"/>
        <v>44.22</v>
      </c>
      <c r="R457" s="18">
        <v>13.4</v>
      </c>
      <c r="S457" s="18">
        <f t="shared" si="62"/>
        <v>44.22</v>
      </c>
      <c r="T457" s="22">
        <v>13.4</v>
      </c>
      <c r="U457" s="21" t="s">
        <v>43</v>
      </c>
      <c r="V457" s="21" t="s">
        <v>43</v>
      </c>
      <c r="W457" s="19">
        <v>27.84487</v>
      </c>
      <c r="X457" s="19">
        <v>-115.14312</v>
      </c>
      <c r="Y457" s="22" t="s">
        <v>43</v>
      </c>
      <c r="Z457" s="23" t="s">
        <v>43</v>
      </c>
      <c r="AA457" s="21" t="s">
        <v>43</v>
      </c>
      <c r="AB457" s="14" t="s">
        <v>44</v>
      </c>
      <c r="AC457" s="21" t="s">
        <v>43</v>
      </c>
      <c r="AD457" s="17">
        <v>14</v>
      </c>
      <c r="AE457" s="17">
        <v>1</v>
      </c>
      <c r="AF457" s="21" t="s">
        <v>43</v>
      </c>
      <c r="AG457" s="14" t="s">
        <v>43</v>
      </c>
      <c r="AI457" s="70">
        <f t="shared" si="59"/>
        <v>11.083</v>
      </c>
      <c r="AJ457" s="71" t="s">
        <v>369</v>
      </c>
      <c r="AK457" s="72">
        <f t="shared" si="60"/>
        <v>1.1117350137621949</v>
      </c>
      <c r="AL457" s="73">
        <f t="shared" si="61"/>
        <v>1.1117350137621949</v>
      </c>
    </row>
    <row r="458" spans="1:38" s="20" customFormat="1" hidden="1">
      <c r="A458" s="14" t="s">
        <v>54</v>
      </c>
      <c r="B458" s="14" t="s">
        <v>40</v>
      </c>
      <c r="C458" s="31">
        <v>38947</v>
      </c>
      <c r="D458" s="15">
        <v>2006</v>
      </c>
      <c r="E458" s="16">
        <v>0.53472222222222221</v>
      </c>
      <c r="F458" s="16">
        <v>0.56944444444444442</v>
      </c>
      <c r="G458" s="16">
        <v>3.472222222222221E-2</v>
      </c>
      <c r="H458" s="21">
        <v>2</v>
      </c>
      <c r="I458" s="17">
        <v>2</v>
      </c>
      <c r="J458" s="17">
        <v>2</v>
      </c>
      <c r="K458" s="17">
        <v>2</v>
      </c>
      <c r="L458" s="14" t="s">
        <v>41</v>
      </c>
      <c r="M458" s="14" t="s">
        <v>42</v>
      </c>
      <c r="N458" s="14">
        <v>2</v>
      </c>
      <c r="O458" s="18">
        <f t="shared" si="63"/>
        <v>44.216726399999999</v>
      </c>
      <c r="P458" s="18">
        <v>13.399008</v>
      </c>
      <c r="Q458" s="18">
        <f t="shared" si="64"/>
        <v>44.22</v>
      </c>
      <c r="R458" s="18">
        <v>13.4</v>
      </c>
      <c r="S458" s="18">
        <f t="shared" si="62"/>
        <v>44.22</v>
      </c>
      <c r="T458" s="22">
        <v>13.4</v>
      </c>
      <c r="U458" s="21" t="s">
        <v>43</v>
      </c>
      <c r="V458" s="21" t="s">
        <v>43</v>
      </c>
      <c r="W458" s="19">
        <v>27.84487</v>
      </c>
      <c r="X458" s="19">
        <v>-115.14312</v>
      </c>
      <c r="Y458" s="22" t="s">
        <v>43</v>
      </c>
      <c r="Z458" s="23" t="s">
        <v>43</v>
      </c>
      <c r="AA458" s="21" t="s">
        <v>43</v>
      </c>
      <c r="AB458" s="14" t="s">
        <v>44</v>
      </c>
      <c r="AC458" s="21" t="s">
        <v>43</v>
      </c>
      <c r="AD458" s="17">
        <v>14</v>
      </c>
      <c r="AE458" s="17">
        <v>1</v>
      </c>
      <c r="AF458" s="21" t="s">
        <v>43</v>
      </c>
      <c r="AG458" s="14" t="s">
        <v>43</v>
      </c>
      <c r="AI458" s="70">
        <f t="shared" si="59"/>
        <v>11.083</v>
      </c>
      <c r="AJ458" s="71" t="s">
        <v>369</v>
      </c>
      <c r="AK458" s="72">
        <f t="shared" si="60"/>
        <v>1.1117350137621949</v>
      </c>
      <c r="AL458" s="73">
        <f t="shared" si="61"/>
        <v>1.1117350137621949</v>
      </c>
    </row>
    <row r="459" spans="1:38" s="20" customFormat="1" hidden="1">
      <c r="A459" s="14" t="s">
        <v>54</v>
      </c>
      <c r="B459" s="14" t="s">
        <v>40</v>
      </c>
      <c r="C459" s="31">
        <v>38947</v>
      </c>
      <c r="D459" s="15">
        <v>2006</v>
      </c>
      <c r="E459" s="16">
        <v>0.53472222222222221</v>
      </c>
      <c r="F459" s="16">
        <v>0.56944444444444442</v>
      </c>
      <c r="G459" s="16">
        <v>3.472222222222221E-2</v>
      </c>
      <c r="H459" s="21">
        <v>2</v>
      </c>
      <c r="I459" s="17">
        <v>2</v>
      </c>
      <c r="J459" s="17">
        <v>2</v>
      </c>
      <c r="K459" s="17">
        <v>2</v>
      </c>
      <c r="L459" s="14" t="s">
        <v>41</v>
      </c>
      <c r="M459" s="14" t="s">
        <v>42</v>
      </c>
      <c r="N459" s="14">
        <v>2</v>
      </c>
      <c r="O459" s="18">
        <f t="shared" si="63"/>
        <v>44.216726399999999</v>
      </c>
      <c r="P459" s="18">
        <v>13.399008</v>
      </c>
      <c r="Q459" s="18">
        <f t="shared" si="64"/>
        <v>44.22</v>
      </c>
      <c r="R459" s="18">
        <v>13.4</v>
      </c>
      <c r="S459" s="18">
        <f t="shared" si="62"/>
        <v>44.22</v>
      </c>
      <c r="T459" s="22">
        <v>13.4</v>
      </c>
      <c r="U459" s="21" t="s">
        <v>43</v>
      </c>
      <c r="V459" s="21" t="s">
        <v>43</v>
      </c>
      <c r="W459" s="19">
        <v>27.84487</v>
      </c>
      <c r="X459" s="19">
        <v>-115.14312</v>
      </c>
      <c r="Y459" s="22" t="s">
        <v>43</v>
      </c>
      <c r="Z459" s="23" t="s">
        <v>43</v>
      </c>
      <c r="AA459" s="21" t="s">
        <v>43</v>
      </c>
      <c r="AB459" s="14" t="s">
        <v>44</v>
      </c>
      <c r="AC459" s="21" t="s">
        <v>43</v>
      </c>
      <c r="AD459" s="17">
        <v>14</v>
      </c>
      <c r="AE459" s="17">
        <v>1</v>
      </c>
      <c r="AF459" s="21" t="s">
        <v>43</v>
      </c>
      <c r="AG459" s="14" t="s">
        <v>43</v>
      </c>
      <c r="AI459" s="70">
        <f t="shared" si="59"/>
        <v>11.083</v>
      </c>
      <c r="AJ459" s="71" t="s">
        <v>369</v>
      </c>
      <c r="AK459" s="72">
        <f t="shared" si="60"/>
        <v>1.1117350137621949</v>
      </c>
      <c r="AL459" s="73">
        <f t="shared" si="61"/>
        <v>1.1117350137621949</v>
      </c>
    </row>
    <row r="460" spans="1:38" s="20" customFormat="1" hidden="1">
      <c r="A460" s="14" t="s">
        <v>54</v>
      </c>
      <c r="B460" s="14" t="s">
        <v>40</v>
      </c>
      <c r="C460" s="31">
        <v>38947</v>
      </c>
      <c r="D460" s="15">
        <v>2006</v>
      </c>
      <c r="E460" s="16">
        <v>0.53472222222222221</v>
      </c>
      <c r="F460" s="16">
        <v>0.56944444444444442</v>
      </c>
      <c r="G460" s="16">
        <v>3.472222222222221E-2</v>
      </c>
      <c r="H460" s="21">
        <v>2</v>
      </c>
      <c r="I460" s="17">
        <v>2</v>
      </c>
      <c r="J460" s="17">
        <v>2</v>
      </c>
      <c r="K460" s="17">
        <v>2</v>
      </c>
      <c r="L460" s="14" t="s">
        <v>41</v>
      </c>
      <c r="M460" s="14" t="s">
        <v>42</v>
      </c>
      <c r="N460" s="14">
        <v>2</v>
      </c>
      <c r="O460" s="18">
        <f t="shared" si="63"/>
        <v>44.216726399999999</v>
      </c>
      <c r="P460" s="18">
        <v>13.399008</v>
      </c>
      <c r="Q460" s="18">
        <f t="shared" si="64"/>
        <v>44.22</v>
      </c>
      <c r="R460" s="18">
        <v>13.4</v>
      </c>
      <c r="S460" s="18">
        <f t="shared" si="62"/>
        <v>44.22</v>
      </c>
      <c r="T460" s="22">
        <v>13.4</v>
      </c>
      <c r="U460" s="21" t="s">
        <v>43</v>
      </c>
      <c r="V460" s="21" t="s">
        <v>43</v>
      </c>
      <c r="W460" s="19">
        <v>27.84487</v>
      </c>
      <c r="X460" s="19">
        <v>-115.14312</v>
      </c>
      <c r="Y460" s="22" t="s">
        <v>43</v>
      </c>
      <c r="Z460" s="23" t="s">
        <v>43</v>
      </c>
      <c r="AA460" s="21" t="s">
        <v>43</v>
      </c>
      <c r="AB460" s="14" t="s">
        <v>44</v>
      </c>
      <c r="AC460" s="21" t="s">
        <v>43</v>
      </c>
      <c r="AD460" s="17">
        <v>14</v>
      </c>
      <c r="AE460" s="17">
        <v>1</v>
      </c>
      <c r="AF460" s="21" t="s">
        <v>43</v>
      </c>
      <c r="AG460" s="14" t="s">
        <v>43</v>
      </c>
      <c r="AI460" s="70">
        <f t="shared" si="59"/>
        <v>11.083</v>
      </c>
      <c r="AJ460" s="71" t="s">
        <v>369</v>
      </c>
      <c r="AK460" s="72">
        <f t="shared" si="60"/>
        <v>1.1117350137621949</v>
      </c>
      <c r="AL460" s="73">
        <f t="shared" si="61"/>
        <v>1.1117350137621949</v>
      </c>
    </row>
    <row r="461" spans="1:38" s="20" customFormat="1" hidden="1">
      <c r="A461" s="14" t="s">
        <v>54</v>
      </c>
      <c r="B461" s="14" t="s">
        <v>40</v>
      </c>
      <c r="C461" s="31">
        <v>38947</v>
      </c>
      <c r="D461" s="15">
        <v>2006</v>
      </c>
      <c r="E461" s="16">
        <v>0.53472222222222221</v>
      </c>
      <c r="F461" s="16">
        <v>0.56944444444444442</v>
      </c>
      <c r="G461" s="16">
        <v>3.472222222222221E-2</v>
      </c>
      <c r="H461" s="21">
        <v>2</v>
      </c>
      <c r="I461" s="17">
        <v>2</v>
      </c>
      <c r="J461" s="17">
        <v>2</v>
      </c>
      <c r="K461" s="17">
        <v>2</v>
      </c>
      <c r="L461" s="14" t="s">
        <v>41</v>
      </c>
      <c r="M461" s="14" t="s">
        <v>42</v>
      </c>
      <c r="N461" s="14">
        <v>2</v>
      </c>
      <c r="O461" s="18">
        <f t="shared" si="63"/>
        <v>44.216726399999999</v>
      </c>
      <c r="P461" s="18">
        <v>13.399008</v>
      </c>
      <c r="Q461" s="18">
        <f t="shared" si="64"/>
        <v>44.22</v>
      </c>
      <c r="R461" s="18">
        <v>13.4</v>
      </c>
      <c r="S461" s="18">
        <f t="shared" si="62"/>
        <v>44.22</v>
      </c>
      <c r="T461" s="22">
        <v>13.4</v>
      </c>
      <c r="U461" s="21" t="s">
        <v>43</v>
      </c>
      <c r="V461" s="21" t="s">
        <v>43</v>
      </c>
      <c r="W461" s="19">
        <v>27.84487</v>
      </c>
      <c r="X461" s="19">
        <v>-115.14312</v>
      </c>
      <c r="Y461" s="22" t="s">
        <v>43</v>
      </c>
      <c r="Z461" s="23" t="s">
        <v>43</v>
      </c>
      <c r="AA461" s="21" t="s">
        <v>43</v>
      </c>
      <c r="AB461" s="14" t="s">
        <v>44</v>
      </c>
      <c r="AC461" s="21" t="s">
        <v>43</v>
      </c>
      <c r="AD461" s="17">
        <v>14</v>
      </c>
      <c r="AE461" s="17">
        <v>1</v>
      </c>
      <c r="AF461" s="21" t="s">
        <v>43</v>
      </c>
      <c r="AG461" s="14" t="s">
        <v>43</v>
      </c>
      <c r="AI461" s="70">
        <f t="shared" si="59"/>
        <v>11.083</v>
      </c>
      <c r="AJ461" s="71" t="s">
        <v>369</v>
      </c>
      <c r="AK461" s="72">
        <f t="shared" si="60"/>
        <v>1.1117350137621949</v>
      </c>
      <c r="AL461" s="73">
        <f t="shared" si="61"/>
        <v>1.1117350137621949</v>
      </c>
    </row>
    <row r="462" spans="1:38" s="20" customFormat="1" hidden="1">
      <c r="A462" s="14" t="s">
        <v>54</v>
      </c>
      <c r="B462" s="14" t="s">
        <v>40</v>
      </c>
      <c r="C462" s="31">
        <v>38947</v>
      </c>
      <c r="D462" s="15">
        <v>2006</v>
      </c>
      <c r="E462" s="16">
        <v>0.53472222222222221</v>
      </c>
      <c r="F462" s="16">
        <v>0.56944444444444442</v>
      </c>
      <c r="G462" s="16">
        <v>3.472222222222221E-2</v>
      </c>
      <c r="H462" s="21">
        <v>2</v>
      </c>
      <c r="I462" s="17">
        <v>2</v>
      </c>
      <c r="J462" s="17">
        <v>2</v>
      </c>
      <c r="K462" s="17">
        <v>2</v>
      </c>
      <c r="L462" s="14" t="s">
        <v>41</v>
      </c>
      <c r="M462" s="14" t="s">
        <v>42</v>
      </c>
      <c r="N462" s="14">
        <v>2</v>
      </c>
      <c r="O462" s="18">
        <f t="shared" si="63"/>
        <v>44.216726399999999</v>
      </c>
      <c r="P462" s="18">
        <v>13.399008</v>
      </c>
      <c r="Q462" s="18">
        <f t="shared" si="64"/>
        <v>44.22</v>
      </c>
      <c r="R462" s="18">
        <v>13.4</v>
      </c>
      <c r="S462" s="18">
        <f t="shared" si="62"/>
        <v>44.22</v>
      </c>
      <c r="T462" s="22">
        <v>13.4</v>
      </c>
      <c r="U462" s="21" t="s">
        <v>43</v>
      </c>
      <c r="V462" s="21" t="s">
        <v>43</v>
      </c>
      <c r="W462" s="19">
        <v>27.84487</v>
      </c>
      <c r="X462" s="19">
        <v>-115.14312</v>
      </c>
      <c r="Y462" s="22" t="s">
        <v>43</v>
      </c>
      <c r="Z462" s="23" t="s">
        <v>43</v>
      </c>
      <c r="AA462" s="21" t="s">
        <v>43</v>
      </c>
      <c r="AB462" s="14" t="s">
        <v>44</v>
      </c>
      <c r="AC462" s="21" t="s">
        <v>43</v>
      </c>
      <c r="AD462" s="17">
        <v>14</v>
      </c>
      <c r="AE462" s="17">
        <v>1</v>
      </c>
      <c r="AF462" s="21" t="s">
        <v>43</v>
      </c>
      <c r="AG462" s="14" t="s">
        <v>43</v>
      </c>
      <c r="AI462" s="70">
        <f t="shared" si="59"/>
        <v>11.083</v>
      </c>
      <c r="AJ462" s="71" t="s">
        <v>369</v>
      </c>
      <c r="AK462" s="72">
        <f t="shared" si="60"/>
        <v>1.1117350137621949</v>
      </c>
      <c r="AL462" s="73">
        <f t="shared" si="61"/>
        <v>1.1117350137621949</v>
      </c>
    </row>
    <row r="463" spans="1:38" s="20" customFormat="1" hidden="1">
      <c r="A463" s="14" t="s">
        <v>54</v>
      </c>
      <c r="B463" s="14" t="s">
        <v>40</v>
      </c>
      <c r="C463" s="31">
        <v>38947</v>
      </c>
      <c r="D463" s="15">
        <v>2006</v>
      </c>
      <c r="E463" s="16">
        <v>0.53472222222222221</v>
      </c>
      <c r="F463" s="16">
        <v>0.56944444444444442</v>
      </c>
      <c r="G463" s="16">
        <v>3.472222222222221E-2</v>
      </c>
      <c r="H463" s="21">
        <v>2</v>
      </c>
      <c r="I463" s="17">
        <v>2</v>
      </c>
      <c r="J463" s="17">
        <v>2</v>
      </c>
      <c r="K463" s="17">
        <v>2</v>
      </c>
      <c r="L463" s="14" t="s">
        <v>41</v>
      </c>
      <c r="M463" s="14" t="s">
        <v>42</v>
      </c>
      <c r="N463" s="14">
        <v>2</v>
      </c>
      <c r="O463" s="18">
        <f t="shared" si="63"/>
        <v>44.216726399999999</v>
      </c>
      <c r="P463" s="18">
        <v>13.399008</v>
      </c>
      <c r="Q463" s="18">
        <f t="shared" si="64"/>
        <v>44.22</v>
      </c>
      <c r="R463" s="18">
        <v>13.4</v>
      </c>
      <c r="S463" s="18">
        <f t="shared" si="62"/>
        <v>44.22</v>
      </c>
      <c r="T463" s="22">
        <v>13.4</v>
      </c>
      <c r="U463" s="21" t="s">
        <v>43</v>
      </c>
      <c r="V463" s="21" t="s">
        <v>43</v>
      </c>
      <c r="W463" s="19">
        <v>27.84487</v>
      </c>
      <c r="X463" s="19">
        <v>-115.14312</v>
      </c>
      <c r="Y463" s="22" t="s">
        <v>43</v>
      </c>
      <c r="Z463" s="23" t="s">
        <v>43</v>
      </c>
      <c r="AA463" s="21" t="s">
        <v>43</v>
      </c>
      <c r="AB463" s="14" t="s">
        <v>44</v>
      </c>
      <c r="AC463" s="21" t="s">
        <v>43</v>
      </c>
      <c r="AD463" s="17">
        <v>15</v>
      </c>
      <c r="AE463" s="17">
        <v>1</v>
      </c>
      <c r="AF463" s="21" t="s">
        <v>43</v>
      </c>
      <c r="AG463" s="14" t="s">
        <v>43</v>
      </c>
      <c r="AI463" s="70">
        <f t="shared" si="59"/>
        <v>11.792</v>
      </c>
      <c r="AJ463" s="71" t="s">
        <v>369</v>
      </c>
      <c r="AK463" s="72">
        <f t="shared" si="60"/>
        <v>1.2734394051640829</v>
      </c>
      <c r="AL463" s="73">
        <f t="shared" si="61"/>
        <v>1.2734394051640829</v>
      </c>
    </row>
    <row r="464" spans="1:38" s="20" customFormat="1" hidden="1">
      <c r="A464" s="14" t="s">
        <v>54</v>
      </c>
      <c r="B464" s="14" t="s">
        <v>40</v>
      </c>
      <c r="C464" s="31">
        <v>38947</v>
      </c>
      <c r="D464" s="15">
        <v>2006</v>
      </c>
      <c r="E464" s="16">
        <v>0.53472222222222221</v>
      </c>
      <c r="F464" s="16">
        <v>0.56944444444444442</v>
      </c>
      <c r="G464" s="16">
        <v>3.472222222222221E-2</v>
      </c>
      <c r="H464" s="21">
        <v>2</v>
      </c>
      <c r="I464" s="17">
        <v>2</v>
      </c>
      <c r="J464" s="17">
        <v>2</v>
      </c>
      <c r="K464" s="17">
        <v>2</v>
      </c>
      <c r="L464" s="14" t="s">
        <v>41</v>
      </c>
      <c r="M464" s="14" t="s">
        <v>42</v>
      </c>
      <c r="N464" s="14">
        <v>2</v>
      </c>
      <c r="O464" s="18">
        <f t="shared" si="63"/>
        <v>44.216726399999999</v>
      </c>
      <c r="P464" s="18">
        <v>13.399008</v>
      </c>
      <c r="Q464" s="18">
        <f t="shared" si="64"/>
        <v>44.22</v>
      </c>
      <c r="R464" s="18">
        <v>13.4</v>
      </c>
      <c r="S464" s="18">
        <f t="shared" si="62"/>
        <v>44.22</v>
      </c>
      <c r="T464" s="22">
        <v>13.4</v>
      </c>
      <c r="U464" s="21" t="s">
        <v>43</v>
      </c>
      <c r="V464" s="21" t="s">
        <v>43</v>
      </c>
      <c r="W464" s="19">
        <v>27.84487</v>
      </c>
      <c r="X464" s="19">
        <v>-115.14312</v>
      </c>
      <c r="Y464" s="22" t="s">
        <v>43</v>
      </c>
      <c r="Z464" s="23" t="s">
        <v>43</v>
      </c>
      <c r="AA464" s="21" t="s">
        <v>43</v>
      </c>
      <c r="AB464" s="14" t="s">
        <v>44</v>
      </c>
      <c r="AC464" s="21" t="s">
        <v>43</v>
      </c>
      <c r="AD464" s="17">
        <v>15</v>
      </c>
      <c r="AE464" s="17">
        <v>1</v>
      </c>
      <c r="AF464" s="21" t="s">
        <v>43</v>
      </c>
      <c r="AG464" s="14" t="s">
        <v>43</v>
      </c>
      <c r="AI464" s="70">
        <f t="shared" si="59"/>
        <v>11.792</v>
      </c>
      <c r="AJ464" s="71" t="s">
        <v>369</v>
      </c>
      <c r="AK464" s="72">
        <f t="shared" si="60"/>
        <v>1.2734394051640829</v>
      </c>
      <c r="AL464" s="73">
        <f t="shared" si="61"/>
        <v>1.2734394051640829</v>
      </c>
    </row>
    <row r="465" spans="1:38" s="20" customFormat="1" hidden="1">
      <c r="A465" s="14" t="s">
        <v>54</v>
      </c>
      <c r="B465" s="14" t="s">
        <v>40</v>
      </c>
      <c r="C465" s="31">
        <v>38947</v>
      </c>
      <c r="D465" s="15">
        <v>2006</v>
      </c>
      <c r="E465" s="16">
        <v>0.53472222222222221</v>
      </c>
      <c r="F465" s="16">
        <v>0.56944444444444442</v>
      </c>
      <c r="G465" s="16">
        <v>3.472222222222221E-2</v>
      </c>
      <c r="H465" s="21">
        <v>2</v>
      </c>
      <c r="I465" s="17">
        <v>2</v>
      </c>
      <c r="J465" s="17">
        <v>2</v>
      </c>
      <c r="K465" s="17">
        <v>2</v>
      </c>
      <c r="L465" s="14" t="s">
        <v>41</v>
      </c>
      <c r="M465" s="14" t="s">
        <v>42</v>
      </c>
      <c r="N465" s="14">
        <v>2</v>
      </c>
      <c r="O465" s="18">
        <f t="shared" si="63"/>
        <v>44.216726399999999</v>
      </c>
      <c r="P465" s="18">
        <v>13.399008</v>
      </c>
      <c r="Q465" s="18">
        <f t="shared" si="64"/>
        <v>44.22</v>
      </c>
      <c r="R465" s="18">
        <v>13.4</v>
      </c>
      <c r="S465" s="18">
        <f t="shared" si="62"/>
        <v>44.22</v>
      </c>
      <c r="T465" s="22">
        <v>13.4</v>
      </c>
      <c r="U465" s="21" t="s">
        <v>43</v>
      </c>
      <c r="V465" s="21" t="s">
        <v>43</v>
      </c>
      <c r="W465" s="19">
        <v>27.84487</v>
      </c>
      <c r="X465" s="19">
        <v>-115.14312</v>
      </c>
      <c r="Y465" s="22" t="s">
        <v>43</v>
      </c>
      <c r="Z465" s="23" t="s">
        <v>43</v>
      </c>
      <c r="AA465" s="21" t="s">
        <v>43</v>
      </c>
      <c r="AB465" s="14" t="s">
        <v>44</v>
      </c>
      <c r="AC465" s="21" t="s">
        <v>43</v>
      </c>
      <c r="AD465" s="17">
        <v>18</v>
      </c>
      <c r="AE465" s="17">
        <v>1</v>
      </c>
      <c r="AF465" s="21" t="s">
        <v>43</v>
      </c>
      <c r="AG465" s="14" t="s">
        <v>43</v>
      </c>
      <c r="AI465" s="70">
        <f t="shared" si="59"/>
        <v>13.918999999999999</v>
      </c>
      <c r="AJ465" s="71" t="s">
        <v>369</v>
      </c>
      <c r="AK465" s="72">
        <f t="shared" si="60"/>
        <v>1.8310631406548505</v>
      </c>
      <c r="AL465" s="73">
        <f t="shared" si="61"/>
        <v>1.8310631406548505</v>
      </c>
    </row>
    <row r="466" spans="1:38" s="20" customFormat="1" hidden="1">
      <c r="A466" s="14" t="s">
        <v>54</v>
      </c>
      <c r="B466" s="14" t="s">
        <v>40</v>
      </c>
      <c r="C466" s="31">
        <v>38947</v>
      </c>
      <c r="D466" s="15">
        <v>2006</v>
      </c>
      <c r="E466" s="16">
        <v>0.53472222222222221</v>
      </c>
      <c r="F466" s="16">
        <v>0.56944444444444442</v>
      </c>
      <c r="G466" s="16">
        <v>3.472222222222221E-2</v>
      </c>
      <c r="H466" s="21">
        <v>2</v>
      </c>
      <c r="I466" s="17">
        <v>2</v>
      </c>
      <c r="J466" s="17">
        <v>2</v>
      </c>
      <c r="K466" s="17">
        <v>2</v>
      </c>
      <c r="L466" s="14" t="s">
        <v>41</v>
      </c>
      <c r="M466" s="14" t="s">
        <v>42</v>
      </c>
      <c r="N466" s="14">
        <v>2</v>
      </c>
      <c r="O466" s="18">
        <f t="shared" si="63"/>
        <v>44.216726399999999</v>
      </c>
      <c r="P466" s="18">
        <v>13.399008</v>
      </c>
      <c r="Q466" s="18">
        <f t="shared" si="64"/>
        <v>44.22</v>
      </c>
      <c r="R466" s="18">
        <v>13.4</v>
      </c>
      <c r="S466" s="18">
        <f t="shared" si="62"/>
        <v>44.22</v>
      </c>
      <c r="T466" s="22">
        <v>13.4</v>
      </c>
      <c r="U466" s="21" t="s">
        <v>43</v>
      </c>
      <c r="V466" s="21" t="s">
        <v>43</v>
      </c>
      <c r="W466" s="19">
        <v>27.84487</v>
      </c>
      <c r="X466" s="19">
        <v>-115.14312</v>
      </c>
      <c r="Y466" s="22" t="s">
        <v>43</v>
      </c>
      <c r="Z466" s="23" t="s">
        <v>43</v>
      </c>
      <c r="AA466" s="21" t="s">
        <v>43</v>
      </c>
      <c r="AB466" s="14" t="s">
        <v>44</v>
      </c>
      <c r="AC466" s="21" t="s">
        <v>43</v>
      </c>
      <c r="AD466" s="17">
        <v>18</v>
      </c>
      <c r="AE466" s="17">
        <v>1</v>
      </c>
      <c r="AF466" s="21" t="s">
        <v>43</v>
      </c>
      <c r="AG466" s="14" t="s">
        <v>43</v>
      </c>
      <c r="AI466" s="70">
        <f t="shared" si="59"/>
        <v>13.918999999999999</v>
      </c>
      <c r="AJ466" s="71" t="s">
        <v>369</v>
      </c>
      <c r="AK466" s="72">
        <f t="shared" si="60"/>
        <v>1.8310631406548505</v>
      </c>
      <c r="AL466" s="73">
        <f t="shared" si="61"/>
        <v>1.8310631406548505</v>
      </c>
    </row>
    <row r="467" spans="1:38" s="20" customFormat="1" hidden="1">
      <c r="A467" s="14" t="s">
        <v>55</v>
      </c>
      <c r="B467" s="14" t="s">
        <v>40</v>
      </c>
      <c r="C467" s="31">
        <v>38947</v>
      </c>
      <c r="D467" s="15">
        <v>2006</v>
      </c>
      <c r="E467" s="16">
        <v>0.53472222222222221</v>
      </c>
      <c r="F467" s="16">
        <v>0.56944444444444442</v>
      </c>
      <c r="G467" s="16">
        <f t="shared" ref="G467:G481" si="65">F467-E467</f>
        <v>3.472222222222221E-2</v>
      </c>
      <c r="H467" s="21">
        <v>2</v>
      </c>
      <c r="I467" s="14">
        <v>2</v>
      </c>
      <c r="J467" s="14">
        <v>2</v>
      </c>
      <c r="K467" s="17">
        <v>2</v>
      </c>
      <c r="L467" s="14" t="s">
        <v>41</v>
      </c>
      <c r="M467" s="14" t="s">
        <v>42</v>
      </c>
      <c r="N467" s="14">
        <v>2</v>
      </c>
      <c r="O467" s="18">
        <f t="shared" si="63"/>
        <v>44.216726399999999</v>
      </c>
      <c r="P467" s="18">
        <v>13.399008</v>
      </c>
      <c r="Q467" s="18">
        <f t="shared" si="64"/>
        <v>44.22</v>
      </c>
      <c r="R467" s="18">
        <v>13.4</v>
      </c>
      <c r="S467" s="18">
        <f t="shared" si="62"/>
        <v>44.22</v>
      </c>
      <c r="T467" s="22">
        <v>13.4</v>
      </c>
      <c r="U467" s="21" t="s">
        <v>43</v>
      </c>
      <c r="V467" s="21" t="s">
        <v>43</v>
      </c>
      <c r="W467" s="19">
        <v>27.84487</v>
      </c>
      <c r="X467" s="19">
        <v>-115.14312</v>
      </c>
      <c r="Y467" s="22" t="s">
        <v>43</v>
      </c>
      <c r="Z467" s="23" t="s">
        <v>43</v>
      </c>
      <c r="AA467" s="21" t="s">
        <v>43</v>
      </c>
      <c r="AB467" s="14" t="s">
        <v>46</v>
      </c>
      <c r="AC467" s="21" t="s">
        <v>43</v>
      </c>
      <c r="AD467" s="17">
        <v>13</v>
      </c>
      <c r="AE467" s="17">
        <v>1</v>
      </c>
      <c r="AF467" s="21" t="s">
        <v>43</v>
      </c>
      <c r="AG467" s="14" t="s">
        <v>43</v>
      </c>
      <c r="AI467" s="70">
        <f t="shared" ref="AI467:AI481" si="66">(0.748*AD467)+1.2345</f>
        <v>10.958500000000001</v>
      </c>
      <c r="AJ467" s="74">
        <f t="shared" ref="AJ467:AJ481" si="67">((POWER(AI467*10,3.36))*2.24)/100000</f>
        <v>159.88648485388254</v>
      </c>
      <c r="AK467" s="74">
        <f t="shared" ref="AK467:AK481" si="68">(0.0026*AJ467)-0.61</f>
        <v>-0.19429513937990539</v>
      </c>
      <c r="AL467" s="73">
        <f t="shared" ref="AL467:AL481" si="69">IF(AK467&gt;0,AK467:AK467,0)</f>
        <v>0</v>
      </c>
    </row>
    <row r="468" spans="1:38" s="20" customFormat="1" hidden="1">
      <c r="A468" s="14" t="s">
        <v>55</v>
      </c>
      <c r="B468" s="14" t="s">
        <v>40</v>
      </c>
      <c r="C468" s="31">
        <v>38947</v>
      </c>
      <c r="D468" s="15">
        <v>2006</v>
      </c>
      <c r="E468" s="16">
        <v>0.53472222222222221</v>
      </c>
      <c r="F468" s="16">
        <v>0.56944444444444442</v>
      </c>
      <c r="G468" s="16">
        <f t="shared" si="65"/>
        <v>3.472222222222221E-2</v>
      </c>
      <c r="H468" s="21">
        <v>2</v>
      </c>
      <c r="I468" s="14">
        <v>2</v>
      </c>
      <c r="J468" s="14">
        <v>2</v>
      </c>
      <c r="K468" s="17">
        <v>2</v>
      </c>
      <c r="L468" s="14" t="s">
        <v>41</v>
      </c>
      <c r="M468" s="14" t="s">
        <v>42</v>
      </c>
      <c r="N468" s="14">
        <v>2</v>
      </c>
      <c r="O468" s="18">
        <f t="shared" si="63"/>
        <v>44.216726399999999</v>
      </c>
      <c r="P468" s="18">
        <v>13.399008</v>
      </c>
      <c r="Q468" s="18">
        <f t="shared" si="64"/>
        <v>44.22</v>
      </c>
      <c r="R468" s="18">
        <v>13.4</v>
      </c>
      <c r="S468" s="18">
        <f t="shared" si="62"/>
        <v>44.22</v>
      </c>
      <c r="T468" s="22">
        <v>13.4</v>
      </c>
      <c r="U468" s="21" t="s">
        <v>43</v>
      </c>
      <c r="V468" s="21" t="s">
        <v>43</v>
      </c>
      <c r="W468" s="19">
        <v>27.84487</v>
      </c>
      <c r="X468" s="19">
        <v>-115.14312</v>
      </c>
      <c r="Y468" s="22" t="s">
        <v>43</v>
      </c>
      <c r="Z468" s="23" t="s">
        <v>43</v>
      </c>
      <c r="AA468" s="21" t="s">
        <v>43</v>
      </c>
      <c r="AB468" s="14" t="s">
        <v>46</v>
      </c>
      <c r="AC468" s="21" t="s">
        <v>43</v>
      </c>
      <c r="AD468" s="17">
        <v>13</v>
      </c>
      <c r="AE468" s="17">
        <v>1</v>
      </c>
      <c r="AF468" s="21" t="s">
        <v>43</v>
      </c>
      <c r="AG468" s="14" t="s">
        <v>43</v>
      </c>
      <c r="AI468" s="70">
        <f t="shared" si="66"/>
        <v>10.958500000000001</v>
      </c>
      <c r="AJ468" s="74">
        <f t="shared" si="67"/>
        <v>159.88648485388254</v>
      </c>
      <c r="AK468" s="74">
        <f t="shared" si="68"/>
        <v>-0.19429513937990539</v>
      </c>
      <c r="AL468" s="73">
        <f t="shared" si="69"/>
        <v>0</v>
      </c>
    </row>
    <row r="469" spans="1:38" s="20" customFormat="1" hidden="1">
      <c r="A469" s="14" t="s">
        <v>55</v>
      </c>
      <c r="B469" s="14" t="s">
        <v>40</v>
      </c>
      <c r="C469" s="31">
        <v>38947</v>
      </c>
      <c r="D469" s="15">
        <v>2006</v>
      </c>
      <c r="E469" s="16">
        <v>0.53472222222222221</v>
      </c>
      <c r="F469" s="16">
        <v>0.56944444444444442</v>
      </c>
      <c r="G469" s="16">
        <f t="shared" si="65"/>
        <v>3.472222222222221E-2</v>
      </c>
      <c r="H469" s="21">
        <v>2</v>
      </c>
      <c r="I469" s="14">
        <v>2</v>
      </c>
      <c r="J469" s="14">
        <v>2</v>
      </c>
      <c r="K469" s="17">
        <v>2</v>
      </c>
      <c r="L469" s="14" t="s">
        <v>41</v>
      </c>
      <c r="M469" s="14" t="s">
        <v>42</v>
      </c>
      <c r="N469" s="14">
        <v>2</v>
      </c>
      <c r="O469" s="18">
        <f t="shared" si="63"/>
        <v>44.216726399999999</v>
      </c>
      <c r="P469" s="18">
        <v>13.399008</v>
      </c>
      <c r="Q469" s="18">
        <f t="shared" si="64"/>
        <v>44.22</v>
      </c>
      <c r="R469" s="18">
        <v>13.4</v>
      </c>
      <c r="S469" s="18">
        <f t="shared" si="62"/>
        <v>44.22</v>
      </c>
      <c r="T469" s="22">
        <v>13.4</v>
      </c>
      <c r="U469" s="21" t="s">
        <v>43</v>
      </c>
      <c r="V469" s="21" t="s">
        <v>43</v>
      </c>
      <c r="W469" s="19">
        <v>27.84487</v>
      </c>
      <c r="X469" s="19">
        <v>-115.14312</v>
      </c>
      <c r="Y469" s="22" t="s">
        <v>43</v>
      </c>
      <c r="Z469" s="23" t="s">
        <v>43</v>
      </c>
      <c r="AA469" s="21" t="s">
        <v>43</v>
      </c>
      <c r="AB469" s="14" t="s">
        <v>46</v>
      </c>
      <c r="AC469" s="21" t="s">
        <v>43</v>
      </c>
      <c r="AD469" s="17">
        <v>14</v>
      </c>
      <c r="AE469" s="17">
        <v>1</v>
      </c>
      <c r="AF469" s="21" t="s">
        <v>43</v>
      </c>
      <c r="AG469" s="14" t="s">
        <v>43</v>
      </c>
      <c r="AI469" s="70">
        <f t="shared" si="66"/>
        <v>11.7065</v>
      </c>
      <c r="AJ469" s="74">
        <f t="shared" si="67"/>
        <v>199.60111901661068</v>
      </c>
      <c r="AK469" s="74">
        <f t="shared" si="68"/>
        <v>-9.1037090556812195E-2</v>
      </c>
      <c r="AL469" s="73">
        <f t="shared" si="69"/>
        <v>0</v>
      </c>
    </row>
    <row r="470" spans="1:38" s="20" customFormat="1" hidden="1">
      <c r="A470" s="14" t="s">
        <v>55</v>
      </c>
      <c r="B470" s="14" t="s">
        <v>40</v>
      </c>
      <c r="C470" s="31">
        <v>38947</v>
      </c>
      <c r="D470" s="15">
        <v>2006</v>
      </c>
      <c r="E470" s="16">
        <v>0.53472222222222221</v>
      </c>
      <c r="F470" s="16">
        <v>0.56944444444444442</v>
      </c>
      <c r="G470" s="16">
        <f t="shared" si="65"/>
        <v>3.472222222222221E-2</v>
      </c>
      <c r="H470" s="21">
        <v>2</v>
      </c>
      <c r="I470" s="14">
        <v>2</v>
      </c>
      <c r="J470" s="14">
        <v>2</v>
      </c>
      <c r="K470" s="17">
        <v>2</v>
      </c>
      <c r="L470" s="14" t="s">
        <v>41</v>
      </c>
      <c r="M470" s="14" t="s">
        <v>42</v>
      </c>
      <c r="N470" s="14">
        <v>2</v>
      </c>
      <c r="O470" s="18">
        <f t="shared" si="63"/>
        <v>44.216726399999999</v>
      </c>
      <c r="P470" s="18">
        <v>13.399008</v>
      </c>
      <c r="Q470" s="18">
        <f t="shared" si="64"/>
        <v>44.22</v>
      </c>
      <c r="R470" s="18">
        <v>13.4</v>
      </c>
      <c r="S470" s="18">
        <f t="shared" si="62"/>
        <v>44.22</v>
      </c>
      <c r="T470" s="22">
        <v>13.4</v>
      </c>
      <c r="U470" s="21" t="s">
        <v>43</v>
      </c>
      <c r="V470" s="21" t="s">
        <v>43</v>
      </c>
      <c r="W470" s="19">
        <v>27.84487</v>
      </c>
      <c r="X470" s="19">
        <v>-115.14312</v>
      </c>
      <c r="Y470" s="22" t="s">
        <v>43</v>
      </c>
      <c r="Z470" s="23" t="s">
        <v>43</v>
      </c>
      <c r="AA470" s="21" t="s">
        <v>43</v>
      </c>
      <c r="AB470" s="14" t="s">
        <v>46</v>
      </c>
      <c r="AC470" s="21" t="s">
        <v>43</v>
      </c>
      <c r="AD470" s="17">
        <v>14</v>
      </c>
      <c r="AE470" s="17">
        <v>1</v>
      </c>
      <c r="AF470" s="21" t="s">
        <v>43</v>
      </c>
      <c r="AG470" s="14" t="s">
        <v>43</v>
      </c>
      <c r="AI470" s="70">
        <f t="shared" si="66"/>
        <v>11.7065</v>
      </c>
      <c r="AJ470" s="74">
        <f t="shared" si="67"/>
        <v>199.60111901661068</v>
      </c>
      <c r="AK470" s="74">
        <f t="shared" si="68"/>
        <v>-9.1037090556812195E-2</v>
      </c>
      <c r="AL470" s="73">
        <f t="shared" si="69"/>
        <v>0</v>
      </c>
    </row>
    <row r="471" spans="1:38" s="20" customFormat="1" hidden="1">
      <c r="A471" s="14" t="s">
        <v>55</v>
      </c>
      <c r="B471" s="14" t="s">
        <v>40</v>
      </c>
      <c r="C471" s="31">
        <v>38947</v>
      </c>
      <c r="D471" s="15">
        <v>2006</v>
      </c>
      <c r="E471" s="16">
        <v>0.53472222222222221</v>
      </c>
      <c r="F471" s="16">
        <v>0.56944444444444442</v>
      </c>
      <c r="G471" s="16">
        <f t="shared" si="65"/>
        <v>3.472222222222221E-2</v>
      </c>
      <c r="H471" s="21">
        <v>2</v>
      </c>
      <c r="I471" s="14">
        <v>2</v>
      </c>
      <c r="J471" s="14">
        <v>2</v>
      </c>
      <c r="K471" s="17">
        <v>2</v>
      </c>
      <c r="L471" s="14" t="s">
        <v>41</v>
      </c>
      <c r="M471" s="14" t="s">
        <v>42</v>
      </c>
      <c r="N471" s="14">
        <v>2</v>
      </c>
      <c r="O471" s="18">
        <f t="shared" si="63"/>
        <v>44.216726399999999</v>
      </c>
      <c r="P471" s="18">
        <v>13.399008</v>
      </c>
      <c r="Q471" s="18">
        <f t="shared" si="64"/>
        <v>44.22</v>
      </c>
      <c r="R471" s="18">
        <v>13.4</v>
      </c>
      <c r="S471" s="18">
        <f t="shared" si="62"/>
        <v>44.22</v>
      </c>
      <c r="T471" s="22">
        <v>13.4</v>
      </c>
      <c r="U471" s="21" t="s">
        <v>43</v>
      </c>
      <c r="V471" s="21" t="s">
        <v>43</v>
      </c>
      <c r="W471" s="19">
        <v>27.84487</v>
      </c>
      <c r="X471" s="19">
        <v>-115.14312</v>
      </c>
      <c r="Y471" s="22" t="s">
        <v>43</v>
      </c>
      <c r="Z471" s="23" t="s">
        <v>43</v>
      </c>
      <c r="AA471" s="21" t="s">
        <v>43</v>
      </c>
      <c r="AB471" s="14" t="s">
        <v>46</v>
      </c>
      <c r="AC471" s="21" t="s">
        <v>43</v>
      </c>
      <c r="AD471" s="17">
        <v>15</v>
      </c>
      <c r="AE471" s="17">
        <v>1</v>
      </c>
      <c r="AF471" s="21" t="s">
        <v>43</v>
      </c>
      <c r="AG471" s="14" t="s">
        <v>43</v>
      </c>
      <c r="AI471" s="70">
        <f t="shared" si="66"/>
        <v>12.454500000000001</v>
      </c>
      <c r="AJ471" s="74">
        <f t="shared" si="67"/>
        <v>245.7787754986133</v>
      </c>
      <c r="AK471" s="74">
        <f t="shared" si="68"/>
        <v>2.9024816296394529E-2</v>
      </c>
      <c r="AL471" s="73">
        <f t="shared" si="69"/>
        <v>2.9024816296394529E-2</v>
      </c>
    </row>
    <row r="472" spans="1:38" s="20" customFormat="1" hidden="1">
      <c r="A472" s="14" t="s">
        <v>55</v>
      </c>
      <c r="B472" s="14" t="s">
        <v>40</v>
      </c>
      <c r="C472" s="31">
        <v>38947</v>
      </c>
      <c r="D472" s="15">
        <v>2006</v>
      </c>
      <c r="E472" s="16">
        <v>0.53472222222222221</v>
      </c>
      <c r="F472" s="16">
        <v>0.56944444444444442</v>
      </c>
      <c r="G472" s="16">
        <f t="shared" si="65"/>
        <v>3.472222222222221E-2</v>
      </c>
      <c r="H472" s="21">
        <v>2</v>
      </c>
      <c r="I472" s="14">
        <v>2</v>
      </c>
      <c r="J472" s="14">
        <v>2</v>
      </c>
      <c r="K472" s="17">
        <v>2</v>
      </c>
      <c r="L472" s="14" t="s">
        <v>41</v>
      </c>
      <c r="M472" s="14" t="s">
        <v>42</v>
      </c>
      <c r="N472" s="14">
        <v>2</v>
      </c>
      <c r="O472" s="18">
        <f t="shared" si="63"/>
        <v>44.216726399999999</v>
      </c>
      <c r="P472" s="18">
        <v>13.399008</v>
      </c>
      <c r="Q472" s="18">
        <f t="shared" si="64"/>
        <v>44.22</v>
      </c>
      <c r="R472" s="18">
        <v>13.4</v>
      </c>
      <c r="S472" s="18">
        <f t="shared" si="62"/>
        <v>44.22</v>
      </c>
      <c r="T472" s="22">
        <v>13.4</v>
      </c>
      <c r="U472" s="21" t="s">
        <v>43</v>
      </c>
      <c r="V472" s="21" t="s">
        <v>43</v>
      </c>
      <c r="W472" s="19">
        <v>27.84487</v>
      </c>
      <c r="X472" s="19">
        <v>-115.14312</v>
      </c>
      <c r="Y472" s="22" t="s">
        <v>43</v>
      </c>
      <c r="Z472" s="23" t="s">
        <v>43</v>
      </c>
      <c r="AA472" s="21" t="s">
        <v>43</v>
      </c>
      <c r="AB472" s="14" t="s">
        <v>46</v>
      </c>
      <c r="AC472" s="21" t="s">
        <v>43</v>
      </c>
      <c r="AD472" s="17">
        <v>15</v>
      </c>
      <c r="AE472" s="17">
        <v>1</v>
      </c>
      <c r="AF472" s="21" t="s">
        <v>43</v>
      </c>
      <c r="AG472" s="14" t="s">
        <v>43</v>
      </c>
      <c r="AI472" s="70">
        <f t="shared" si="66"/>
        <v>12.454500000000001</v>
      </c>
      <c r="AJ472" s="74">
        <f t="shared" si="67"/>
        <v>245.7787754986133</v>
      </c>
      <c r="AK472" s="74">
        <f t="shared" si="68"/>
        <v>2.9024816296394529E-2</v>
      </c>
      <c r="AL472" s="73">
        <f t="shared" si="69"/>
        <v>2.9024816296394529E-2</v>
      </c>
    </row>
    <row r="473" spans="1:38" s="20" customFormat="1" hidden="1">
      <c r="A473" s="14" t="s">
        <v>55</v>
      </c>
      <c r="B473" s="14" t="s">
        <v>40</v>
      </c>
      <c r="C473" s="31">
        <v>38947</v>
      </c>
      <c r="D473" s="15">
        <v>2006</v>
      </c>
      <c r="E473" s="16">
        <v>0.53472222222222221</v>
      </c>
      <c r="F473" s="16">
        <v>0.56944444444444442</v>
      </c>
      <c r="G473" s="16">
        <f t="shared" si="65"/>
        <v>3.472222222222221E-2</v>
      </c>
      <c r="H473" s="21">
        <v>2</v>
      </c>
      <c r="I473" s="14">
        <v>2</v>
      </c>
      <c r="J473" s="14">
        <v>2</v>
      </c>
      <c r="K473" s="17">
        <v>2</v>
      </c>
      <c r="L473" s="14" t="s">
        <v>41</v>
      </c>
      <c r="M473" s="14" t="s">
        <v>42</v>
      </c>
      <c r="N473" s="14">
        <v>2</v>
      </c>
      <c r="O473" s="18">
        <f t="shared" si="63"/>
        <v>44.216726399999999</v>
      </c>
      <c r="P473" s="18">
        <v>13.399008</v>
      </c>
      <c r="Q473" s="18">
        <f t="shared" si="64"/>
        <v>44.22</v>
      </c>
      <c r="R473" s="18">
        <v>13.4</v>
      </c>
      <c r="S473" s="18">
        <f t="shared" si="62"/>
        <v>44.22</v>
      </c>
      <c r="T473" s="22">
        <v>13.4</v>
      </c>
      <c r="U473" s="21" t="s">
        <v>43</v>
      </c>
      <c r="V473" s="21" t="s">
        <v>43</v>
      </c>
      <c r="W473" s="19">
        <v>27.84487</v>
      </c>
      <c r="X473" s="19">
        <v>-115.14312</v>
      </c>
      <c r="Y473" s="22" t="s">
        <v>43</v>
      </c>
      <c r="Z473" s="23" t="s">
        <v>43</v>
      </c>
      <c r="AA473" s="21" t="s">
        <v>43</v>
      </c>
      <c r="AB473" s="14" t="s">
        <v>46</v>
      </c>
      <c r="AC473" s="21" t="s">
        <v>43</v>
      </c>
      <c r="AD473" s="17">
        <v>15</v>
      </c>
      <c r="AE473" s="17">
        <v>1</v>
      </c>
      <c r="AF473" s="21" t="s">
        <v>43</v>
      </c>
      <c r="AG473" s="14" t="s">
        <v>43</v>
      </c>
      <c r="AI473" s="70">
        <f t="shared" si="66"/>
        <v>12.454500000000001</v>
      </c>
      <c r="AJ473" s="74">
        <f t="shared" si="67"/>
        <v>245.7787754986133</v>
      </c>
      <c r="AK473" s="74">
        <f t="shared" si="68"/>
        <v>2.9024816296394529E-2</v>
      </c>
      <c r="AL473" s="73">
        <f t="shared" si="69"/>
        <v>2.9024816296394529E-2</v>
      </c>
    </row>
    <row r="474" spans="1:38" s="20" customFormat="1" hidden="1">
      <c r="A474" s="14" t="s">
        <v>55</v>
      </c>
      <c r="B474" s="14" t="s">
        <v>40</v>
      </c>
      <c r="C474" s="31">
        <v>38947</v>
      </c>
      <c r="D474" s="15">
        <v>2006</v>
      </c>
      <c r="E474" s="16">
        <v>0.53472222222222221</v>
      </c>
      <c r="F474" s="16">
        <v>0.56944444444444442</v>
      </c>
      <c r="G474" s="16">
        <f t="shared" si="65"/>
        <v>3.472222222222221E-2</v>
      </c>
      <c r="H474" s="21">
        <v>2</v>
      </c>
      <c r="I474" s="14">
        <v>2</v>
      </c>
      <c r="J474" s="14">
        <v>2</v>
      </c>
      <c r="K474" s="17">
        <v>2</v>
      </c>
      <c r="L474" s="14" t="s">
        <v>41</v>
      </c>
      <c r="M474" s="14" t="s">
        <v>42</v>
      </c>
      <c r="N474" s="14">
        <v>2</v>
      </c>
      <c r="O474" s="18">
        <f t="shared" si="63"/>
        <v>44.216726399999999</v>
      </c>
      <c r="P474" s="18">
        <v>13.399008</v>
      </c>
      <c r="Q474" s="18">
        <f t="shared" si="64"/>
        <v>44.22</v>
      </c>
      <c r="R474" s="18">
        <v>13.4</v>
      </c>
      <c r="S474" s="18">
        <f t="shared" si="62"/>
        <v>44.22</v>
      </c>
      <c r="T474" s="22">
        <v>13.4</v>
      </c>
      <c r="U474" s="21" t="s">
        <v>43</v>
      </c>
      <c r="V474" s="21" t="s">
        <v>43</v>
      </c>
      <c r="W474" s="19">
        <v>27.84487</v>
      </c>
      <c r="X474" s="19">
        <v>-115.14312</v>
      </c>
      <c r="Y474" s="22" t="s">
        <v>43</v>
      </c>
      <c r="Z474" s="23" t="s">
        <v>43</v>
      </c>
      <c r="AA474" s="21" t="s">
        <v>43</v>
      </c>
      <c r="AB474" s="14" t="s">
        <v>46</v>
      </c>
      <c r="AC474" s="21" t="s">
        <v>43</v>
      </c>
      <c r="AD474" s="17">
        <v>15</v>
      </c>
      <c r="AE474" s="17">
        <v>1</v>
      </c>
      <c r="AF474" s="21" t="s">
        <v>43</v>
      </c>
      <c r="AG474" s="14" t="s">
        <v>43</v>
      </c>
      <c r="AI474" s="70">
        <f t="shared" si="66"/>
        <v>12.454500000000001</v>
      </c>
      <c r="AJ474" s="74">
        <f t="shared" si="67"/>
        <v>245.7787754986133</v>
      </c>
      <c r="AK474" s="74">
        <f t="shared" si="68"/>
        <v>2.9024816296394529E-2</v>
      </c>
      <c r="AL474" s="73">
        <f t="shared" si="69"/>
        <v>2.9024816296394529E-2</v>
      </c>
    </row>
    <row r="475" spans="1:38" s="20" customFormat="1" hidden="1">
      <c r="A475" s="14" t="s">
        <v>55</v>
      </c>
      <c r="B475" s="14" t="s">
        <v>40</v>
      </c>
      <c r="C475" s="31">
        <v>38947</v>
      </c>
      <c r="D475" s="15">
        <v>2006</v>
      </c>
      <c r="E475" s="16">
        <v>0.53472222222222221</v>
      </c>
      <c r="F475" s="16">
        <v>0.56944444444444442</v>
      </c>
      <c r="G475" s="16">
        <f t="shared" si="65"/>
        <v>3.472222222222221E-2</v>
      </c>
      <c r="H475" s="21">
        <v>2</v>
      </c>
      <c r="I475" s="14">
        <v>2</v>
      </c>
      <c r="J475" s="14">
        <v>2</v>
      </c>
      <c r="K475" s="17">
        <v>2</v>
      </c>
      <c r="L475" s="14" t="s">
        <v>41</v>
      </c>
      <c r="M475" s="14" t="s">
        <v>42</v>
      </c>
      <c r="N475" s="14">
        <v>2</v>
      </c>
      <c r="O475" s="18">
        <f t="shared" si="63"/>
        <v>44.216726399999999</v>
      </c>
      <c r="P475" s="18">
        <v>13.399008</v>
      </c>
      <c r="Q475" s="18">
        <f t="shared" si="64"/>
        <v>44.22</v>
      </c>
      <c r="R475" s="18">
        <v>13.4</v>
      </c>
      <c r="S475" s="18">
        <f t="shared" si="62"/>
        <v>44.22</v>
      </c>
      <c r="T475" s="22">
        <v>13.4</v>
      </c>
      <c r="U475" s="21" t="s">
        <v>43</v>
      </c>
      <c r="V475" s="21" t="s">
        <v>43</v>
      </c>
      <c r="W475" s="19">
        <v>27.84487</v>
      </c>
      <c r="X475" s="19">
        <v>-115.14312</v>
      </c>
      <c r="Y475" s="22" t="s">
        <v>43</v>
      </c>
      <c r="Z475" s="23" t="s">
        <v>43</v>
      </c>
      <c r="AA475" s="21" t="s">
        <v>43</v>
      </c>
      <c r="AB475" s="14" t="s">
        <v>46</v>
      </c>
      <c r="AC475" s="21" t="s">
        <v>43</v>
      </c>
      <c r="AD475" s="17">
        <v>18</v>
      </c>
      <c r="AE475" s="17">
        <v>1</v>
      </c>
      <c r="AF475" s="21" t="s">
        <v>43</v>
      </c>
      <c r="AG475" s="14" t="s">
        <v>43</v>
      </c>
      <c r="AI475" s="70">
        <f t="shared" si="66"/>
        <v>14.698500000000001</v>
      </c>
      <c r="AJ475" s="74">
        <f t="shared" si="67"/>
        <v>428.83019204754055</v>
      </c>
      <c r="AK475" s="74">
        <f t="shared" si="68"/>
        <v>0.50495849932360548</v>
      </c>
      <c r="AL475" s="73">
        <f t="shared" si="69"/>
        <v>0.50495849932360548</v>
      </c>
    </row>
    <row r="476" spans="1:38" s="20" customFormat="1" hidden="1">
      <c r="A476" s="14" t="s">
        <v>55</v>
      </c>
      <c r="B476" s="14" t="s">
        <v>40</v>
      </c>
      <c r="C476" s="31">
        <v>38947</v>
      </c>
      <c r="D476" s="15">
        <v>2006</v>
      </c>
      <c r="E476" s="16">
        <v>0.53472222222222221</v>
      </c>
      <c r="F476" s="16">
        <v>0.56944444444444442</v>
      </c>
      <c r="G476" s="16">
        <f t="shared" si="65"/>
        <v>3.472222222222221E-2</v>
      </c>
      <c r="H476" s="21">
        <v>2</v>
      </c>
      <c r="I476" s="14">
        <v>2</v>
      </c>
      <c r="J476" s="14">
        <v>2</v>
      </c>
      <c r="K476" s="17">
        <v>2</v>
      </c>
      <c r="L476" s="14" t="s">
        <v>41</v>
      </c>
      <c r="M476" s="14" t="s">
        <v>42</v>
      </c>
      <c r="N476" s="14">
        <v>2</v>
      </c>
      <c r="O476" s="18">
        <f t="shared" si="63"/>
        <v>44.216726399999999</v>
      </c>
      <c r="P476" s="18">
        <v>13.399008</v>
      </c>
      <c r="Q476" s="18">
        <f t="shared" si="64"/>
        <v>44.22</v>
      </c>
      <c r="R476" s="18">
        <v>13.4</v>
      </c>
      <c r="S476" s="18">
        <f t="shared" si="62"/>
        <v>44.22</v>
      </c>
      <c r="T476" s="22">
        <v>13.4</v>
      </c>
      <c r="U476" s="21" t="s">
        <v>43</v>
      </c>
      <c r="V476" s="21" t="s">
        <v>43</v>
      </c>
      <c r="W476" s="19">
        <v>27.84487</v>
      </c>
      <c r="X476" s="19">
        <v>-115.14312</v>
      </c>
      <c r="Y476" s="22" t="s">
        <v>43</v>
      </c>
      <c r="Z476" s="23" t="s">
        <v>43</v>
      </c>
      <c r="AA476" s="21" t="s">
        <v>43</v>
      </c>
      <c r="AB476" s="14" t="s">
        <v>46</v>
      </c>
      <c r="AC476" s="21" t="s">
        <v>43</v>
      </c>
      <c r="AD476" s="17">
        <v>18</v>
      </c>
      <c r="AE476" s="17">
        <v>1</v>
      </c>
      <c r="AF476" s="21" t="s">
        <v>43</v>
      </c>
      <c r="AG476" s="14" t="s">
        <v>43</v>
      </c>
      <c r="AI476" s="70">
        <f t="shared" si="66"/>
        <v>14.698500000000001</v>
      </c>
      <c r="AJ476" s="74">
        <f t="shared" si="67"/>
        <v>428.83019204754055</v>
      </c>
      <c r="AK476" s="74">
        <f t="shared" si="68"/>
        <v>0.50495849932360548</v>
      </c>
      <c r="AL476" s="73">
        <f t="shared" si="69"/>
        <v>0.50495849932360548</v>
      </c>
    </row>
    <row r="477" spans="1:38" s="20" customFormat="1" hidden="1">
      <c r="A477" s="14" t="s">
        <v>55</v>
      </c>
      <c r="B477" s="14" t="s">
        <v>40</v>
      </c>
      <c r="C477" s="31">
        <v>38947</v>
      </c>
      <c r="D477" s="15">
        <v>2006</v>
      </c>
      <c r="E477" s="16">
        <v>0.53472222222222221</v>
      </c>
      <c r="F477" s="16">
        <v>0.56944444444444442</v>
      </c>
      <c r="G477" s="16">
        <f t="shared" si="65"/>
        <v>3.472222222222221E-2</v>
      </c>
      <c r="H477" s="21">
        <v>2</v>
      </c>
      <c r="I477" s="14">
        <v>2</v>
      </c>
      <c r="J477" s="14">
        <v>2</v>
      </c>
      <c r="K477" s="17">
        <v>2</v>
      </c>
      <c r="L477" s="14" t="s">
        <v>41</v>
      </c>
      <c r="M477" s="14" t="s">
        <v>42</v>
      </c>
      <c r="N477" s="14">
        <v>2</v>
      </c>
      <c r="O477" s="18">
        <f t="shared" si="63"/>
        <v>44.216726399999999</v>
      </c>
      <c r="P477" s="18">
        <v>13.399008</v>
      </c>
      <c r="Q477" s="18">
        <f t="shared" si="64"/>
        <v>44.22</v>
      </c>
      <c r="R477" s="18">
        <v>13.4</v>
      </c>
      <c r="S477" s="18">
        <f t="shared" si="62"/>
        <v>44.22</v>
      </c>
      <c r="T477" s="22">
        <v>13.4</v>
      </c>
      <c r="U477" s="21" t="s">
        <v>43</v>
      </c>
      <c r="V477" s="21" t="s">
        <v>43</v>
      </c>
      <c r="W477" s="19">
        <v>27.84487</v>
      </c>
      <c r="X477" s="19">
        <v>-115.14312</v>
      </c>
      <c r="Y477" s="22" t="s">
        <v>43</v>
      </c>
      <c r="Z477" s="23" t="s">
        <v>43</v>
      </c>
      <c r="AA477" s="21" t="s">
        <v>43</v>
      </c>
      <c r="AB477" s="14" t="s">
        <v>46</v>
      </c>
      <c r="AC477" s="21" t="s">
        <v>43</v>
      </c>
      <c r="AD477" s="17">
        <v>18</v>
      </c>
      <c r="AE477" s="17">
        <v>1</v>
      </c>
      <c r="AF477" s="21" t="s">
        <v>43</v>
      </c>
      <c r="AG477" s="14" t="s">
        <v>43</v>
      </c>
      <c r="AI477" s="70">
        <f t="shared" si="66"/>
        <v>14.698500000000001</v>
      </c>
      <c r="AJ477" s="74">
        <f t="shared" si="67"/>
        <v>428.83019204754055</v>
      </c>
      <c r="AK477" s="74">
        <f t="shared" si="68"/>
        <v>0.50495849932360548</v>
      </c>
      <c r="AL477" s="73">
        <f t="shared" si="69"/>
        <v>0.50495849932360548</v>
      </c>
    </row>
    <row r="478" spans="1:38" s="20" customFormat="1" hidden="1">
      <c r="A478" s="14" t="s">
        <v>55</v>
      </c>
      <c r="B478" s="14" t="s">
        <v>40</v>
      </c>
      <c r="C478" s="31">
        <v>38947</v>
      </c>
      <c r="D478" s="15">
        <v>2006</v>
      </c>
      <c r="E478" s="16">
        <v>0.53472222222222221</v>
      </c>
      <c r="F478" s="16">
        <v>0.56944444444444442</v>
      </c>
      <c r="G478" s="16">
        <f t="shared" si="65"/>
        <v>3.472222222222221E-2</v>
      </c>
      <c r="H478" s="21">
        <v>2</v>
      </c>
      <c r="I478" s="14">
        <v>2</v>
      </c>
      <c r="J478" s="14">
        <v>2</v>
      </c>
      <c r="K478" s="17">
        <v>2</v>
      </c>
      <c r="L478" s="14" t="s">
        <v>41</v>
      </c>
      <c r="M478" s="14" t="s">
        <v>42</v>
      </c>
      <c r="N478" s="14">
        <v>2</v>
      </c>
      <c r="O478" s="18">
        <f t="shared" si="63"/>
        <v>44.216726399999999</v>
      </c>
      <c r="P478" s="18">
        <v>13.399008</v>
      </c>
      <c r="Q478" s="18">
        <f t="shared" si="64"/>
        <v>44.22</v>
      </c>
      <c r="R478" s="18">
        <v>13.4</v>
      </c>
      <c r="S478" s="18">
        <f t="shared" si="62"/>
        <v>44.22</v>
      </c>
      <c r="T478" s="22">
        <v>13.4</v>
      </c>
      <c r="U478" s="21" t="s">
        <v>43</v>
      </c>
      <c r="V478" s="21" t="s">
        <v>43</v>
      </c>
      <c r="W478" s="19">
        <v>27.84487</v>
      </c>
      <c r="X478" s="19">
        <v>-115.14312</v>
      </c>
      <c r="Y478" s="22" t="s">
        <v>43</v>
      </c>
      <c r="Z478" s="23" t="s">
        <v>43</v>
      </c>
      <c r="AA478" s="21" t="s">
        <v>43</v>
      </c>
      <c r="AB478" s="14" t="s">
        <v>46</v>
      </c>
      <c r="AC478" s="21" t="s">
        <v>43</v>
      </c>
      <c r="AD478" s="17">
        <v>19</v>
      </c>
      <c r="AE478" s="17">
        <v>1</v>
      </c>
      <c r="AF478" s="21" t="s">
        <v>43</v>
      </c>
      <c r="AG478" s="14" t="s">
        <v>43</v>
      </c>
      <c r="AI478" s="70">
        <f t="shared" si="66"/>
        <v>15.4465</v>
      </c>
      <c r="AJ478" s="74">
        <f t="shared" si="67"/>
        <v>506.66058069508574</v>
      </c>
      <c r="AK478" s="74">
        <f t="shared" si="68"/>
        <v>0.70731750980722297</v>
      </c>
      <c r="AL478" s="73">
        <f t="shared" si="69"/>
        <v>0.70731750980722297</v>
      </c>
    </row>
    <row r="479" spans="1:38" s="20" customFormat="1" hidden="1">
      <c r="A479" s="14" t="s">
        <v>55</v>
      </c>
      <c r="B479" s="14" t="s">
        <v>40</v>
      </c>
      <c r="C479" s="31">
        <v>38947</v>
      </c>
      <c r="D479" s="15">
        <v>2006</v>
      </c>
      <c r="E479" s="16">
        <v>0.53472222222222221</v>
      </c>
      <c r="F479" s="16">
        <v>0.56944444444444442</v>
      </c>
      <c r="G479" s="16">
        <f t="shared" si="65"/>
        <v>3.472222222222221E-2</v>
      </c>
      <c r="H479" s="21">
        <v>2</v>
      </c>
      <c r="I479" s="14">
        <v>2</v>
      </c>
      <c r="J479" s="14">
        <v>2</v>
      </c>
      <c r="K479" s="17">
        <v>2</v>
      </c>
      <c r="L479" s="14" t="s">
        <v>41</v>
      </c>
      <c r="M479" s="14" t="s">
        <v>42</v>
      </c>
      <c r="N479" s="14">
        <v>2</v>
      </c>
      <c r="O479" s="18">
        <f t="shared" si="63"/>
        <v>44.216726399999999</v>
      </c>
      <c r="P479" s="18">
        <v>13.399008</v>
      </c>
      <c r="Q479" s="18">
        <f t="shared" si="64"/>
        <v>44.22</v>
      </c>
      <c r="R479" s="18">
        <v>13.4</v>
      </c>
      <c r="S479" s="18">
        <f t="shared" si="62"/>
        <v>44.22</v>
      </c>
      <c r="T479" s="22">
        <v>13.4</v>
      </c>
      <c r="U479" s="21" t="s">
        <v>43</v>
      </c>
      <c r="V479" s="21" t="s">
        <v>43</v>
      </c>
      <c r="W479" s="19">
        <v>27.84487</v>
      </c>
      <c r="X479" s="19">
        <v>-115.14312</v>
      </c>
      <c r="Y479" s="22" t="s">
        <v>43</v>
      </c>
      <c r="Z479" s="23" t="s">
        <v>43</v>
      </c>
      <c r="AA479" s="21" t="s">
        <v>43</v>
      </c>
      <c r="AB479" s="14" t="s">
        <v>46</v>
      </c>
      <c r="AC479" s="21" t="s">
        <v>43</v>
      </c>
      <c r="AD479" s="17">
        <v>20</v>
      </c>
      <c r="AE479" s="17">
        <v>1</v>
      </c>
      <c r="AF479" s="21" t="s">
        <v>43</v>
      </c>
      <c r="AG479" s="14" t="s">
        <v>43</v>
      </c>
      <c r="AI479" s="70">
        <f t="shared" si="66"/>
        <v>16.194500000000001</v>
      </c>
      <c r="AJ479" s="74">
        <f t="shared" si="67"/>
        <v>593.9131834357014</v>
      </c>
      <c r="AK479" s="74">
        <f t="shared" si="68"/>
        <v>0.93417427693282351</v>
      </c>
      <c r="AL479" s="73">
        <f t="shared" si="69"/>
        <v>0.93417427693282351</v>
      </c>
    </row>
    <row r="480" spans="1:38" s="20" customFormat="1" hidden="1">
      <c r="A480" s="14" t="s">
        <v>55</v>
      </c>
      <c r="B480" s="14" t="s">
        <v>40</v>
      </c>
      <c r="C480" s="31">
        <v>38947</v>
      </c>
      <c r="D480" s="15">
        <v>2006</v>
      </c>
      <c r="E480" s="16">
        <v>0.53472222222222221</v>
      </c>
      <c r="F480" s="16">
        <v>0.56944444444444442</v>
      </c>
      <c r="G480" s="16">
        <f t="shared" si="65"/>
        <v>3.472222222222221E-2</v>
      </c>
      <c r="H480" s="21">
        <v>2</v>
      </c>
      <c r="I480" s="14">
        <v>2</v>
      </c>
      <c r="J480" s="14">
        <v>2</v>
      </c>
      <c r="K480" s="17">
        <v>2</v>
      </c>
      <c r="L480" s="14" t="s">
        <v>41</v>
      </c>
      <c r="M480" s="14" t="s">
        <v>42</v>
      </c>
      <c r="N480" s="14">
        <v>2</v>
      </c>
      <c r="O480" s="18">
        <f t="shared" si="63"/>
        <v>44.216726399999999</v>
      </c>
      <c r="P480" s="18">
        <v>13.399008</v>
      </c>
      <c r="Q480" s="18">
        <f t="shared" si="64"/>
        <v>44.22</v>
      </c>
      <c r="R480" s="18">
        <v>13.4</v>
      </c>
      <c r="S480" s="18">
        <f t="shared" si="62"/>
        <v>44.22</v>
      </c>
      <c r="T480" s="22">
        <v>13.4</v>
      </c>
      <c r="U480" s="21" t="s">
        <v>43</v>
      </c>
      <c r="V480" s="21" t="s">
        <v>43</v>
      </c>
      <c r="W480" s="19">
        <v>27.84487</v>
      </c>
      <c r="X480" s="19">
        <v>-115.14312</v>
      </c>
      <c r="Y480" s="22" t="s">
        <v>43</v>
      </c>
      <c r="Z480" s="23" t="s">
        <v>43</v>
      </c>
      <c r="AA480" s="21" t="s">
        <v>43</v>
      </c>
      <c r="AB480" s="14" t="s">
        <v>46</v>
      </c>
      <c r="AC480" s="21" t="s">
        <v>43</v>
      </c>
      <c r="AD480" s="17">
        <v>20</v>
      </c>
      <c r="AE480" s="17">
        <v>1</v>
      </c>
      <c r="AF480" s="21" t="s">
        <v>43</v>
      </c>
      <c r="AG480" s="14" t="s">
        <v>43</v>
      </c>
      <c r="AI480" s="70">
        <f t="shared" si="66"/>
        <v>16.194500000000001</v>
      </c>
      <c r="AJ480" s="74">
        <f t="shared" si="67"/>
        <v>593.9131834357014</v>
      </c>
      <c r="AK480" s="74">
        <f t="shared" si="68"/>
        <v>0.93417427693282351</v>
      </c>
      <c r="AL480" s="73">
        <f t="shared" si="69"/>
        <v>0.93417427693282351</v>
      </c>
    </row>
    <row r="481" spans="1:38" s="20" customFormat="1" hidden="1">
      <c r="A481" s="14" t="s">
        <v>55</v>
      </c>
      <c r="B481" s="14" t="s">
        <v>40</v>
      </c>
      <c r="C481" s="31">
        <v>38947</v>
      </c>
      <c r="D481" s="15">
        <v>2006</v>
      </c>
      <c r="E481" s="16">
        <v>0.53472222222222221</v>
      </c>
      <c r="F481" s="16">
        <v>0.56944444444444442</v>
      </c>
      <c r="G481" s="16">
        <f t="shared" si="65"/>
        <v>3.472222222222221E-2</v>
      </c>
      <c r="H481" s="21">
        <v>2</v>
      </c>
      <c r="I481" s="14">
        <v>2</v>
      </c>
      <c r="J481" s="14">
        <v>2</v>
      </c>
      <c r="K481" s="17">
        <v>2</v>
      </c>
      <c r="L481" s="14" t="s">
        <v>41</v>
      </c>
      <c r="M481" s="14" t="s">
        <v>42</v>
      </c>
      <c r="N481" s="14">
        <v>2</v>
      </c>
      <c r="O481" s="18">
        <f t="shared" si="63"/>
        <v>44.216726399999999</v>
      </c>
      <c r="P481" s="18">
        <v>13.399008</v>
      </c>
      <c r="Q481" s="18">
        <f t="shared" si="64"/>
        <v>44.22</v>
      </c>
      <c r="R481" s="18">
        <v>13.4</v>
      </c>
      <c r="S481" s="18">
        <f t="shared" si="62"/>
        <v>44.22</v>
      </c>
      <c r="T481" s="22">
        <v>13.4</v>
      </c>
      <c r="U481" s="21" t="s">
        <v>43</v>
      </c>
      <c r="V481" s="21" t="s">
        <v>43</v>
      </c>
      <c r="W481" s="19">
        <v>27.84487</v>
      </c>
      <c r="X481" s="19">
        <v>-115.14312</v>
      </c>
      <c r="Y481" s="22" t="s">
        <v>43</v>
      </c>
      <c r="Z481" s="23" t="s">
        <v>43</v>
      </c>
      <c r="AA481" s="21" t="s">
        <v>43</v>
      </c>
      <c r="AB481" s="14" t="s">
        <v>46</v>
      </c>
      <c r="AC481" s="21" t="s">
        <v>43</v>
      </c>
      <c r="AD481" s="17">
        <v>20</v>
      </c>
      <c r="AE481" s="17">
        <v>1</v>
      </c>
      <c r="AF481" s="21" t="s">
        <v>43</v>
      </c>
      <c r="AG481" s="14" t="s">
        <v>43</v>
      </c>
      <c r="AI481" s="70">
        <f t="shared" si="66"/>
        <v>16.194500000000001</v>
      </c>
      <c r="AJ481" s="74">
        <f t="shared" si="67"/>
        <v>593.9131834357014</v>
      </c>
      <c r="AK481" s="74">
        <f t="shared" si="68"/>
        <v>0.93417427693282351</v>
      </c>
      <c r="AL481" s="73">
        <f t="shared" si="69"/>
        <v>0.93417427693282351</v>
      </c>
    </row>
    <row r="482" spans="1:38" s="20" customFormat="1">
      <c r="A482" s="14" t="s">
        <v>56</v>
      </c>
      <c r="B482" s="14" t="s">
        <v>40</v>
      </c>
      <c r="C482" s="31">
        <v>38943</v>
      </c>
      <c r="D482" s="15">
        <v>2006</v>
      </c>
      <c r="E482" s="16">
        <v>0.57013888888888886</v>
      </c>
      <c r="F482" s="16">
        <v>0.61805555555555558</v>
      </c>
      <c r="G482" s="16">
        <v>4.7916666666666718E-2</v>
      </c>
      <c r="H482" s="21">
        <v>2</v>
      </c>
      <c r="I482" s="17">
        <v>2</v>
      </c>
      <c r="J482" s="17">
        <v>2</v>
      </c>
      <c r="K482" s="17">
        <v>2</v>
      </c>
      <c r="L482" s="14" t="s">
        <v>48</v>
      </c>
      <c r="M482" s="14" t="s">
        <v>49</v>
      </c>
      <c r="N482" s="17">
        <v>1</v>
      </c>
      <c r="O482" s="18">
        <f t="shared" si="63"/>
        <v>18.149940230399999</v>
      </c>
      <c r="P482" s="18">
        <v>5.4999818879999998</v>
      </c>
      <c r="Q482" s="18">
        <f t="shared" si="64"/>
        <v>7.5899771085599994</v>
      </c>
      <c r="R482" s="18">
        <v>2.2999930632000001</v>
      </c>
      <c r="S482" s="18">
        <f t="shared" si="62"/>
        <v>18.149999999999999</v>
      </c>
      <c r="T482" s="22">
        <v>5.5</v>
      </c>
      <c r="U482" s="21" t="s">
        <v>43</v>
      </c>
      <c r="V482" s="21" t="s">
        <v>43</v>
      </c>
      <c r="W482" s="19">
        <v>27.850439999999999</v>
      </c>
      <c r="X482" s="19">
        <v>-115.16367</v>
      </c>
      <c r="Y482" s="18">
        <v>73.400000000000006</v>
      </c>
      <c r="Z482" s="17">
        <v>23.000000000000004</v>
      </c>
      <c r="AA482" s="21" t="s">
        <v>43</v>
      </c>
      <c r="AB482" s="14" t="s">
        <v>44</v>
      </c>
      <c r="AC482" s="21" t="s">
        <v>43</v>
      </c>
      <c r="AD482" s="17">
        <v>6</v>
      </c>
      <c r="AE482" s="23">
        <v>1</v>
      </c>
      <c r="AF482" s="21" t="s">
        <v>43</v>
      </c>
      <c r="AG482" s="14" t="s">
        <v>43</v>
      </c>
      <c r="AI482" s="70">
        <f t="shared" ref="AI482:AI522" si="70">(0.709*AD482)+1.157</f>
        <v>5.4109999999999996</v>
      </c>
      <c r="AJ482" s="71" t="s">
        <v>369</v>
      </c>
      <c r="AK482" s="72">
        <f t="shared" ref="AK482:AK522" si="71">((POWER(AI482*10,2.19))*0.037)/1000</f>
        <v>0.23124881896144875</v>
      </c>
      <c r="AL482" s="73">
        <f t="shared" ref="AL482:AL522" si="72">((POWER(AI482*10,2.19))*0.037)/1000</f>
        <v>0.23124881896144875</v>
      </c>
    </row>
    <row r="483" spans="1:38" s="20" customFormat="1">
      <c r="A483" s="14" t="s">
        <v>56</v>
      </c>
      <c r="B483" s="14" t="s">
        <v>40</v>
      </c>
      <c r="C483" s="31">
        <v>38943</v>
      </c>
      <c r="D483" s="15">
        <v>2006</v>
      </c>
      <c r="E483" s="16">
        <v>0.57013888888888886</v>
      </c>
      <c r="F483" s="16">
        <v>0.61805555555555558</v>
      </c>
      <c r="G483" s="16">
        <v>4.7916666666666718E-2</v>
      </c>
      <c r="H483" s="21">
        <v>2</v>
      </c>
      <c r="I483" s="17">
        <v>2</v>
      </c>
      <c r="J483" s="17">
        <v>2</v>
      </c>
      <c r="K483" s="17">
        <v>2</v>
      </c>
      <c r="L483" s="14" t="s">
        <v>48</v>
      </c>
      <c r="M483" s="14" t="s">
        <v>49</v>
      </c>
      <c r="N483" s="17">
        <v>1</v>
      </c>
      <c r="O483" s="18">
        <f t="shared" si="63"/>
        <v>18.149940230400002</v>
      </c>
      <c r="P483" s="18">
        <v>5.4999818880000007</v>
      </c>
      <c r="Q483" s="18">
        <f t="shared" si="64"/>
        <v>7.5899771085599994</v>
      </c>
      <c r="R483" s="18">
        <v>2.2999930632000001</v>
      </c>
      <c r="S483" s="18">
        <f t="shared" si="62"/>
        <v>18.149999999999999</v>
      </c>
      <c r="T483" s="22">
        <v>5.5</v>
      </c>
      <c r="U483" s="21" t="s">
        <v>43</v>
      </c>
      <c r="V483" s="21" t="s">
        <v>43</v>
      </c>
      <c r="W483" s="19">
        <v>27.850439999999999</v>
      </c>
      <c r="X483" s="19">
        <v>-115.16367</v>
      </c>
      <c r="Y483" s="18">
        <v>73.400000000000006</v>
      </c>
      <c r="Z483" s="17">
        <v>23.000000000000004</v>
      </c>
      <c r="AA483" s="21" t="s">
        <v>43</v>
      </c>
      <c r="AB483" s="14" t="s">
        <v>44</v>
      </c>
      <c r="AC483" s="21" t="s">
        <v>43</v>
      </c>
      <c r="AD483" s="17">
        <v>6</v>
      </c>
      <c r="AE483" s="23">
        <v>1</v>
      </c>
      <c r="AF483" s="21" t="s">
        <v>43</v>
      </c>
      <c r="AG483" s="14" t="s">
        <v>43</v>
      </c>
      <c r="AI483" s="70">
        <f t="shared" si="70"/>
        <v>5.4109999999999996</v>
      </c>
      <c r="AJ483" s="71" t="s">
        <v>369</v>
      </c>
      <c r="AK483" s="72">
        <f t="shared" si="71"/>
        <v>0.23124881896144875</v>
      </c>
      <c r="AL483" s="73">
        <f t="shared" si="72"/>
        <v>0.23124881896144875</v>
      </c>
    </row>
    <row r="484" spans="1:38" s="20" customFormat="1">
      <c r="A484" s="14" t="s">
        <v>56</v>
      </c>
      <c r="B484" s="14" t="s">
        <v>40</v>
      </c>
      <c r="C484" s="31">
        <v>38943</v>
      </c>
      <c r="D484" s="15">
        <v>2006</v>
      </c>
      <c r="E484" s="16">
        <v>0.57013888888888886</v>
      </c>
      <c r="F484" s="16">
        <v>0.61805555555555558</v>
      </c>
      <c r="G484" s="16">
        <v>4.7916666666666718E-2</v>
      </c>
      <c r="H484" s="21">
        <v>2</v>
      </c>
      <c r="I484" s="17">
        <v>2</v>
      </c>
      <c r="J484" s="17">
        <v>2</v>
      </c>
      <c r="K484" s="17">
        <v>2</v>
      </c>
      <c r="L484" s="14" t="s">
        <v>48</v>
      </c>
      <c r="M484" s="14" t="s">
        <v>49</v>
      </c>
      <c r="N484" s="17">
        <v>1</v>
      </c>
      <c r="O484" s="18">
        <f t="shared" si="63"/>
        <v>18.149940230400002</v>
      </c>
      <c r="P484" s="18">
        <v>5.4999818880000007</v>
      </c>
      <c r="Q484" s="18">
        <f t="shared" si="64"/>
        <v>7.5899771085599994</v>
      </c>
      <c r="R484" s="18">
        <v>2.2999930632000001</v>
      </c>
      <c r="S484" s="18">
        <f t="shared" si="62"/>
        <v>18.149999999999999</v>
      </c>
      <c r="T484" s="22">
        <v>5.5</v>
      </c>
      <c r="U484" s="21" t="s">
        <v>43</v>
      </c>
      <c r="V484" s="21" t="s">
        <v>43</v>
      </c>
      <c r="W484" s="19">
        <v>27.850439999999999</v>
      </c>
      <c r="X484" s="19">
        <v>-115.16367</v>
      </c>
      <c r="Y484" s="18">
        <v>73.400000000000006</v>
      </c>
      <c r="Z484" s="17">
        <v>23.000000000000004</v>
      </c>
      <c r="AA484" s="21" t="s">
        <v>43</v>
      </c>
      <c r="AB484" s="14" t="s">
        <v>44</v>
      </c>
      <c r="AC484" s="21" t="s">
        <v>43</v>
      </c>
      <c r="AD484" s="17">
        <v>8</v>
      </c>
      <c r="AE484" s="23">
        <v>1</v>
      </c>
      <c r="AF484" s="21" t="s">
        <v>43</v>
      </c>
      <c r="AG484" s="14" t="s">
        <v>43</v>
      </c>
      <c r="AI484" s="70">
        <f t="shared" si="70"/>
        <v>6.8289999999999997</v>
      </c>
      <c r="AJ484" s="71" t="s">
        <v>369</v>
      </c>
      <c r="AK484" s="72">
        <f t="shared" si="71"/>
        <v>0.38498499317927082</v>
      </c>
      <c r="AL484" s="73">
        <f t="shared" si="72"/>
        <v>0.38498499317927082</v>
      </c>
    </row>
    <row r="485" spans="1:38" s="20" customFormat="1">
      <c r="A485" s="14" t="s">
        <v>56</v>
      </c>
      <c r="B485" s="14" t="s">
        <v>40</v>
      </c>
      <c r="C485" s="31">
        <v>38943</v>
      </c>
      <c r="D485" s="15">
        <v>2006</v>
      </c>
      <c r="E485" s="16">
        <v>0.57013888888888886</v>
      </c>
      <c r="F485" s="16">
        <v>0.61805555555555558</v>
      </c>
      <c r="G485" s="16">
        <v>4.7916666666666718E-2</v>
      </c>
      <c r="H485" s="21">
        <v>2</v>
      </c>
      <c r="I485" s="17">
        <v>2</v>
      </c>
      <c r="J485" s="17">
        <v>2</v>
      </c>
      <c r="K485" s="17">
        <v>2</v>
      </c>
      <c r="L485" s="14" t="s">
        <v>48</v>
      </c>
      <c r="M485" s="14" t="s">
        <v>49</v>
      </c>
      <c r="N485" s="17">
        <v>1</v>
      </c>
      <c r="O485" s="18">
        <f t="shared" si="63"/>
        <v>18.149940230400002</v>
      </c>
      <c r="P485" s="18">
        <v>5.4999818880000007</v>
      </c>
      <c r="Q485" s="18">
        <f t="shared" si="64"/>
        <v>7.5899771085599994</v>
      </c>
      <c r="R485" s="18">
        <v>2.2999930632000001</v>
      </c>
      <c r="S485" s="18">
        <f t="shared" si="62"/>
        <v>18.149999999999999</v>
      </c>
      <c r="T485" s="22">
        <v>5.5</v>
      </c>
      <c r="U485" s="21" t="s">
        <v>43</v>
      </c>
      <c r="V485" s="21" t="s">
        <v>43</v>
      </c>
      <c r="W485" s="19">
        <v>27.850439999999999</v>
      </c>
      <c r="X485" s="19">
        <v>-115.16367</v>
      </c>
      <c r="Y485" s="18">
        <v>73.400000000000006</v>
      </c>
      <c r="Z485" s="17">
        <v>23.000000000000004</v>
      </c>
      <c r="AA485" s="21" t="s">
        <v>43</v>
      </c>
      <c r="AB485" s="14" t="s">
        <v>44</v>
      </c>
      <c r="AC485" s="21" t="s">
        <v>43</v>
      </c>
      <c r="AD485" s="17">
        <v>8</v>
      </c>
      <c r="AE485" s="23">
        <v>1</v>
      </c>
      <c r="AF485" s="21" t="s">
        <v>43</v>
      </c>
      <c r="AG485" s="14" t="s">
        <v>43</v>
      </c>
      <c r="AI485" s="70">
        <f t="shared" si="70"/>
        <v>6.8289999999999997</v>
      </c>
      <c r="AJ485" s="71" t="s">
        <v>369</v>
      </c>
      <c r="AK485" s="72">
        <f t="shared" si="71"/>
        <v>0.38498499317927082</v>
      </c>
      <c r="AL485" s="73">
        <f t="shared" si="72"/>
        <v>0.38498499317927082</v>
      </c>
    </row>
    <row r="486" spans="1:38" s="20" customFormat="1">
      <c r="A486" s="14" t="s">
        <v>56</v>
      </c>
      <c r="B486" s="14" t="s">
        <v>40</v>
      </c>
      <c r="C486" s="31">
        <v>38943</v>
      </c>
      <c r="D486" s="15">
        <v>2006</v>
      </c>
      <c r="E486" s="16">
        <v>0.57013888888888886</v>
      </c>
      <c r="F486" s="16">
        <v>0.61805555555555558</v>
      </c>
      <c r="G486" s="16">
        <v>4.7916666666666718E-2</v>
      </c>
      <c r="H486" s="21">
        <v>2</v>
      </c>
      <c r="I486" s="17">
        <v>2</v>
      </c>
      <c r="J486" s="17">
        <v>2</v>
      </c>
      <c r="K486" s="17">
        <v>2</v>
      </c>
      <c r="L486" s="14" t="s">
        <v>48</v>
      </c>
      <c r="M486" s="14" t="s">
        <v>49</v>
      </c>
      <c r="N486" s="17">
        <v>1</v>
      </c>
      <c r="O486" s="18">
        <f t="shared" si="63"/>
        <v>18.149940230400002</v>
      </c>
      <c r="P486" s="18">
        <v>5.4999818880000007</v>
      </c>
      <c r="Q486" s="18">
        <f t="shared" si="64"/>
        <v>7.5899771085599994</v>
      </c>
      <c r="R486" s="18">
        <v>2.2999930632000001</v>
      </c>
      <c r="S486" s="18">
        <f t="shared" si="62"/>
        <v>18.149999999999999</v>
      </c>
      <c r="T486" s="22">
        <v>5.5</v>
      </c>
      <c r="U486" s="21" t="s">
        <v>43</v>
      </c>
      <c r="V486" s="21" t="s">
        <v>43</v>
      </c>
      <c r="W486" s="19">
        <v>27.850439999999999</v>
      </c>
      <c r="X486" s="19">
        <v>-115.16367</v>
      </c>
      <c r="Y486" s="18">
        <v>73.400000000000006</v>
      </c>
      <c r="Z486" s="17">
        <v>23.000000000000004</v>
      </c>
      <c r="AA486" s="21" t="s">
        <v>43</v>
      </c>
      <c r="AB486" s="14" t="s">
        <v>44</v>
      </c>
      <c r="AC486" s="21" t="s">
        <v>43</v>
      </c>
      <c r="AD486" s="17">
        <v>10</v>
      </c>
      <c r="AE486" s="23">
        <v>1</v>
      </c>
      <c r="AF486" s="21" t="s">
        <v>43</v>
      </c>
      <c r="AG486" s="14" t="s">
        <v>43</v>
      </c>
      <c r="AI486" s="70">
        <f t="shared" si="70"/>
        <v>8.2469999999999999</v>
      </c>
      <c r="AJ486" s="71" t="s">
        <v>369</v>
      </c>
      <c r="AK486" s="72">
        <f t="shared" si="71"/>
        <v>0.58195573469462847</v>
      </c>
      <c r="AL486" s="73">
        <f t="shared" si="72"/>
        <v>0.58195573469462847</v>
      </c>
    </row>
    <row r="487" spans="1:38" s="20" customFormat="1">
      <c r="A487" s="14" t="s">
        <v>56</v>
      </c>
      <c r="B487" s="14" t="s">
        <v>40</v>
      </c>
      <c r="C487" s="31">
        <v>38943</v>
      </c>
      <c r="D487" s="15">
        <v>2006</v>
      </c>
      <c r="E487" s="16">
        <v>0.57013888888888886</v>
      </c>
      <c r="F487" s="16">
        <v>0.61805555555555558</v>
      </c>
      <c r="G487" s="16">
        <v>4.7916666666666718E-2</v>
      </c>
      <c r="H487" s="21">
        <v>2</v>
      </c>
      <c r="I487" s="17">
        <v>2</v>
      </c>
      <c r="J487" s="17">
        <v>2</v>
      </c>
      <c r="K487" s="17">
        <v>2</v>
      </c>
      <c r="L487" s="14" t="s">
        <v>48</v>
      </c>
      <c r="M487" s="14" t="s">
        <v>49</v>
      </c>
      <c r="N487" s="17">
        <v>1</v>
      </c>
      <c r="O487" s="18">
        <f t="shared" si="63"/>
        <v>18.149940230400002</v>
      </c>
      <c r="P487" s="18">
        <v>5.4999818880000007</v>
      </c>
      <c r="Q487" s="18">
        <f t="shared" si="64"/>
        <v>7.5899771085599994</v>
      </c>
      <c r="R487" s="18">
        <v>2.2999930632000001</v>
      </c>
      <c r="S487" s="18">
        <f t="shared" si="62"/>
        <v>18.149999999999999</v>
      </c>
      <c r="T487" s="22">
        <v>5.5</v>
      </c>
      <c r="U487" s="21" t="s">
        <v>43</v>
      </c>
      <c r="V487" s="21" t="s">
        <v>43</v>
      </c>
      <c r="W487" s="19">
        <v>27.850439999999999</v>
      </c>
      <c r="X487" s="19">
        <v>-115.16367</v>
      </c>
      <c r="Y487" s="18">
        <v>73.400000000000006</v>
      </c>
      <c r="Z487" s="17">
        <v>23.000000000000004</v>
      </c>
      <c r="AA487" s="21" t="s">
        <v>43</v>
      </c>
      <c r="AB487" s="14" t="s">
        <v>44</v>
      </c>
      <c r="AC487" s="21" t="s">
        <v>43</v>
      </c>
      <c r="AD487" s="17">
        <v>10</v>
      </c>
      <c r="AE487" s="23">
        <v>1</v>
      </c>
      <c r="AF487" s="21" t="s">
        <v>43</v>
      </c>
      <c r="AG487" s="14" t="s">
        <v>43</v>
      </c>
      <c r="AI487" s="70">
        <f t="shared" si="70"/>
        <v>8.2469999999999999</v>
      </c>
      <c r="AJ487" s="71" t="s">
        <v>369</v>
      </c>
      <c r="AK487" s="72">
        <f t="shared" si="71"/>
        <v>0.58195573469462847</v>
      </c>
      <c r="AL487" s="73">
        <f t="shared" si="72"/>
        <v>0.58195573469462847</v>
      </c>
    </row>
    <row r="488" spans="1:38" s="20" customFormat="1">
      <c r="A488" s="14" t="s">
        <v>56</v>
      </c>
      <c r="B488" s="14" t="s">
        <v>40</v>
      </c>
      <c r="C488" s="31">
        <v>38943</v>
      </c>
      <c r="D488" s="15">
        <v>2006</v>
      </c>
      <c r="E488" s="16">
        <v>0.57013888888888886</v>
      </c>
      <c r="F488" s="16">
        <v>0.61805555555555558</v>
      </c>
      <c r="G488" s="16">
        <v>4.7916666666666718E-2</v>
      </c>
      <c r="H488" s="21">
        <v>2</v>
      </c>
      <c r="I488" s="17">
        <v>2</v>
      </c>
      <c r="J488" s="17">
        <v>2</v>
      </c>
      <c r="K488" s="17">
        <v>2</v>
      </c>
      <c r="L488" s="14" t="s">
        <v>48</v>
      </c>
      <c r="M488" s="14" t="s">
        <v>49</v>
      </c>
      <c r="N488" s="17">
        <v>1</v>
      </c>
      <c r="O488" s="18">
        <f t="shared" si="63"/>
        <v>18.149940230400002</v>
      </c>
      <c r="P488" s="18">
        <v>5.4999818880000007</v>
      </c>
      <c r="Q488" s="18">
        <f t="shared" si="64"/>
        <v>7.5899771085599994</v>
      </c>
      <c r="R488" s="18">
        <v>2.2999930632000001</v>
      </c>
      <c r="S488" s="18">
        <f t="shared" si="62"/>
        <v>18.149999999999999</v>
      </c>
      <c r="T488" s="22">
        <v>5.5</v>
      </c>
      <c r="U488" s="21" t="s">
        <v>43</v>
      </c>
      <c r="V488" s="21" t="s">
        <v>43</v>
      </c>
      <c r="W488" s="19">
        <v>27.850439999999999</v>
      </c>
      <c r="X488" s="19">
        <v>-115.16367</v>
      </c>
      <c r="Y488" s="18">
        <v>73.400000000000006</v>
      </c>
      <c r="Z488" s="17">
        <v>23.000000000000004</v>
      </c>
      <c r="AA488" s="21" t="s">
        <v>43</v>
      </c>
      <c r="AB488" s="14" t="s">
        <v>44</v>
      </c>
      <c r="AC488" s="21" t="s">
        <v>43</v>
      </c>
      <c r="AD488" s="17">
        <v>11</v>
      </c>
      <c r="AE488" s="23">
        <v>1</v>
      </c>
      <c r="AF488" s="21" t="s">
        <v>43</v>
      </c>
      <c r="AG488" s="14" t="s">
        <v>43</v>
      </c>
      <c r="AI488" s="70">
        <f t="shared" si="70"/>
        <v>8.9559999999999995</v>
      </c>
      <c r="AJ488" s="71" t="s">
        <v>369</v>
      </c>
      <c r="AK488" s="72">
        <f t="shared" si="71"/>
        <v>0.69715856935839871</v>
      </c>
      <c r="AL488" s="73">
        <f t="shared" si="72"/>
        <v>0.69715856935839871</v>
      </c>
    </row>
    <row r="489" spans="1:38" s="20" customFormat="1">
      <c r="A489" s="14" t="s">
        <v>56</v>
      </c>
      <c r="B489" s="14" t="s">
        <v>40</v>
      </c>
      <c r="C489" s="31">
        <v>38943</v>
      </c>
      <c r="D489" s="15">
        <v>2006</v>
      </c>
      <c r="E489" s="16">
        <v>0.57013888888888886</v>
      </c>
      <c r="F489" s="16">
        <v>0.61805555555555558</v>
      </c>
      <c r="G489" s="16">
        <v>4.7916666666666718E-2</v>
      </c>
      <c r="H489" s="21">
        <v>2</v>
      </c>
      <c r="I489" s="17">
        <v>2</v>
      </c>
      <c r="J489" s="17">
        <v>2</v>
      </c>
      <c r="K489" s="17">
        <v>2</v>
      </c>
      <c r="L489" s="14" t="s">
        <v>48</v>
      </c>
      <c r="M489" s="14" t="s">
        <v>49</v>
      </c>
      <c r="N489" s="17">
        <v>1</v>
      </c>
      <c r="O489" s="18">
        <f t="shared" si="63"/>
        <v>18.149940230400002</v>
      </c>
      <c r="P489" s="18">
        <v>5.4999818880000007</v>
      </c>
      <c r="Q489" s="18">
        <f t="shared" si="64"/>
        <v>7.5899771085599994</v>
      </c>
      <c r="R489" s="18">
        <v>2.2999930632000001</v>
      </c>
      <c r="S489" s="18">
        <f t="shared" si="62"/>
        <v>18.149999999999999</v>
      </c>
      <c r="T489" s="22">
        <v>5.5</v>
      </c>
      <c r="U489" s="21" t="s">
        <v>43</v>
      </c>
      <c r="V489" s="21" t="s">
        <v>43</v>
      </c>
      <c r="W489" s="19">
        <v>27.850439999999999</v>
      </c>
      <c r="X489" s="19">
        <v>-115.16367</v>
      </c>
      <c r="Y489" s="18">
        <v>73.400000000000006</v>
      </c>
      <c r="Z489" s="17">
        <v>23.000000000000004</v>
      </c>
      <c r="AA489" s="21" t="s">
        <v>43</v>
      </c>
      <c r="AB489" s="14" t="s">
        <v>44</v>
      </c>
      <c r="AC489" s="21" t="s">
        <v>43</v>
      </c>
      <c r="AD489" s="17">
        <v>11</v>
      </c>
      <c r="AE489" s="23">
        <v>1</v>
      </c>
      <c r="AF489" s="21" t="s">
        <v>43</v>
      </c>
      <c r="AG489" s="14" t="s">
        <v>43</v>
      </c>
      <c r="AI489" s="70">
        <f t="shared" si="70"/>
        <v>8.9559999999999995</v>
      </c>
      <c r="AJ489" s="71" t="s">
        <v>369</v>
      </c>
      <c r="AK489" s="72">
        <f t="shared" si="71"/>
        <v>0.69715856935839871</v>
      </c>
      <c r="AL489" s="73">
        <f t="shared" si="72"/>
        <v>0.69715856935839871</v>
      </c>
    </row>
    <row r="490" spans="1:38" s="20" customFormat="1">
      <c r="A490" s="14" t="s">
        <v>56</v>
      </c>
      <c r="B490" s="14" t="s">
        <v>40</v>
      </c>
      <c r="C490" s="31">
        <v>38943</v>
      </c>
      <c r="D490" s="15">
        <v>2006</v>
      </c>
      <c r="E490" s="16">
        <v>0.57013888888888886</v>
      </c>
      <c r="F490" s="16">
        <v>0.61805555555555558</v>
      </c>
      <c r="G490" s="16">
        <v>4.7916666666666718E-2</v>
      </c>
      <c r="H490" s="21">
        <v>2</v>
      </c>
      <c r="I490" s="17">
        <v>2</v>
      </c>
      <c r="J490" s="17">
        <v>2</v>
      </c>
      <c r="K490" s="17">
        <v>2</v>
      </c>
      <c r="L490" s="14" t="s">
        <v>48</v>
      </c>
      <c r="M490" s="14" t="s">
        <v>49</v>
      </c>
      <c r="N490" s="17">
        <v>1</v>
      </c>
      <c r="O490" s="18">
        <f t="shared" si="63"/>
        <v>18.149940230400002</v>
      </c>
      <c r="P490" s="18">
        <v>5.4999818880000007</v>
      </c>
      <c r="Q490" s="18">
        <f t="shared" si="64"/>
        <v>7.5899771085599994</v>
      </c>
      <c r="R490" s="18">
        <v>2.2999930632000001</v>
      </c>
      <c r="S490" s="18">
        <f t="shared" si="62"/>
        <v>18.149999999999999</v>
      </c>
      <c r="T490" s="22">
        <v>5.5</v>
      </c>
      <c r="U490" s="21" t="s">
        <v>43</v>
      </c>
      <c r="V490" s="21" t="s">
        <v>43</v>
      </c>
      <c r="W490" s="19">
        <v>27.850439999999999</v>
      </c>
      <c r="X490" s="19">
        <v>-115.16367</v>
      </c>
      <c r="Y490" s="18">
        <v>73.400000000000006</v>
      </c>
      <c r="Z490" s="17">
        <v>23.000000000000004</v>
      </c>
      <c r="AA490" s="21" t="s">
        <v>43</v>
      </c>
      <c r="AB490" s="14" t="s">
        <v>44</v>
      </c>
      <c r="AC490" s="21" t="s">
        <v>43</v>
      </c>
      <c r="AD490" s="17">
        <v>11</v>
      </c>
      <c r="AE490" s="23">
        <v>1</v>
      </c>
      <c r="AF490" s="21" t="s">
        <v>43</v>
      </c>
      <c r="AG490" s="14" t="s">
        <v>43</v>
      </c>
      <c r="AI490" s="70">
        <f t="shared" si="70"/>
        <v>8.9559999999999995</v>
      </c>
      <c r="AJ490" s="71" t="s">
        <v>369</v>
      </c>
      <c r="AK490" s="72">
        <f t="shared" si="71"/>
        <v>0.69715856935839871</v>
      </c>
      <c r="AL490" s="73">
        <f t="shared" si="72"/>
        <v>0.69715856935839871</v>
      </c>
    </row>
    <row r="491" spans="1:38" s="20" customFormat="1">
      <c r="A491" s="14" t="s">
        <v>56</v>
      </c>
      <c r="B491" s="14" t="s">
        <v>40</v>
      </c>
      <c r="C491" s="31">
        <v>38943</v>
      </c>
      <c r="D491" s="15">
        <v>2006</v>
      </c>
      <c r="E491" s="16">
        <v>0.57013888888888886</v>
      </c>
      <c r="F491" s="16">
        <v>0.61805555555555558</v>
      </c>
      <c r="G491" s="16">
        <v>4.7916666666666718E-2</v>
      </c>
      <c r="H491" s="21">
        <v>2</v>
      </c>
      <c r="I491" s="17">
        <v>2</v>
      </c>
      <c r="J491" s="17">
        <v>2</v>
      </c>
      <c r="K491" s="17">
        <v>2</v>
      </c>
      <c r="L491" s="14" t="s">
        <v>48</v>
      </c>
      <c r="M491" s="14" t="s">
        <v>49</v>
      </c>
      <c r="N491" s="17">
        <v>1</v>
      </c>
      <c r="O491" s="18">
        <f t="shared" si="63"/>
        <v>18.149940230400002</v>
      </c>
      <c r="P491" s="18">
        <v>5.4999818880000007</v>
      </c>
      <c r="Q491" s="18">
        <f t="shared" si="64"/>
        <v>7.5899771085599994</v>
      </c>
      <c r="R491" s="18">
        <v>2.2999930632000001</v>
      </c>
      <c r="S491" s="18">
        <f t="shared" si="62"/>
        <v>18.149999999999999</v>
      </c>
      <c r="T491" s="22">
        <v>5.5</v>
      </c>
      <c r="U491" s="21" t="s">
        <v>43</v>
      </c>
      <c r="V491" s="21" t="s">
        <v>43</v>
      </c>
      <c r="W491" s="19">
        <v>27.850439999999999</v>
      </c>
      <c r="X491" s="19">
        <v>-115.16367</v>
      </c>
      <c r="Y491" s="18">
        <v>73.400000000000006</v>
      </c>
      <c r="Z491" s="17">
        <v>23.000000000000004</v>
      </c>
      <c r="AA491" s="21" t="s">
        <v>43</v>
      </c>
      <c r="AB491" s="14" t="s">
        <v>44</v>
      </c>
      <c r="AC491" s="21" t="s">
        <v>43</v>
      </c>
      <c r="AD491" s="17">
        <v>11</v>
      </c>
      <c r="AE491" s="23">
        <v>1</v>
      </c>
      <c r="AF491" s="21" t="s">
        <v>43</v>
      </c>
      <c r="AG491" s="14" t="s">
        <v>43</v>
      </c>
      <c r="AI491" s="70">
        <f t="shared" si="70"/>
        <v>8.9559999999999995</v>
      </c>
      <c r="AJ491" s="71" t="s">
        <v>369</v>
      </c>
      <c r="AK491" s="72">
        <f t="shared" si="71"/>
        <v>0.69715856935839871</v>
      </c>
      <c r="AL491" s="73">
        <f t="shared" si="72"/>
        <v>0.69715856935839871</v>
      </c>
    </row>
    <row r="492" spans="1:38" s="20" customFormat="1">
      <c r="A492" s="14" t="s">
        <v>56</v>
      </c>
      <c r="B492" s="14" t="s">
        <v>40</v>
      </c>
      <c r="C492" s="31">
        <v>38943</v>
      </c>
      <c r="D492" s="15">
        <v>2006</v>
      </c>
      <c r="E492" s="16">
        <v>0.57013888888888886</v>
      </c>
      <c r="F492" s="16">
        <v>0.61805555555555558</v>
      </c>
      <c r="G492" s="16">
        <v>4.7916666666666718E-2</v>
      </c>
      <c r="H492" s="21">
        <v>2</v>
      </c>
      <c r="I492" s="17">
        <v>2</v>
      </c>
      <c r="J492" s="17">
        <v>2</v>
      </c>
      <c r="K492" s="17">
        <v>2</v>
      </c>
      <c r="L492" s="14" t="s">
        <v>48</v>
      </c>
      <c r="M492" s="14" t="s">
        <v>49</v>
      </c>
      <c r="N492" s="17">
        <v>1</v>
      </c>
      <c r="O492" s="18">
        <f t="shared" si="63"/>
        <v>18.149940230400002</v>
      </c>
      <c r="P492" s="18">
        <v>5.4999818880000007</v>
      </c>
      <c r="Q492" s="18">
        <f t="shared" si="64"/>
        <v>7.5899771085599994</v>
      </c>
      <c r="R492" s="18">
        <v>2.2999930632000001</v>
      </c>
      <c r="S492" s="18">
        <f t="shared" si="62"/>
        <v>18.149999999999999</v>
      </c>
      <c r="T492" s="22">
        <v>5.5</v>
      </c>
      <c r="U492" s="21" t="s">
        <v>43</v>
      </c>
      <c r="V492" s="21" t="s">
        <v>43</v>
      </c>
      <c r="W492" s="19">
        <v>27.850439999999999</v>
      </c>
      <c r="X492" s="19">
        <v>-115.16367</v>
      </c>
      <c r="Y492" s="18">
        <v>73.400000000000006</v>
      </c>
      <c r="Z492" s="17">
        <v>23.000000000000004</v>
      </c>
      <c r="AA492" s="21" t="s">
        <v>43</v>
      </c>
      <c r="AB492" s="14" t="s">
        <v>44</v>
      </c>
      <c r="AC492" s="21" t="s">
        <v>43</v>
      </c>
      <c r="AD492" s="17">
        <v>11</v>
      </c>
      <c r="AE492" s="23">
        <v>1</v>
      </c>
      <c r="AF492" s="21" t="s">
        <v>43</v>
      </c>
      <c r="AG492" s="14" t="s">
        <v>43</v>
      </c>
      <c r="AI492" s="70">
        <f t="shared" si="70"/>
        <v>8.9559999999999995</v>
      </c>
      <c r="AJ492" s="71" t="s">
        <v>369</v>
      </c>
      <c r="AK492" s="72">
        <f t="shared" si="71"/>
        <v>0.69715856935839871</v>
      </c>
      <c r="AL492" s="73">
        <f t="shared" si="72"/>
        <v>0.69715856935839871</v>
      </c>
    </row>
    <row r="493" spans="1:38" s="20" customFormat="1">
      <c r="A493" s="14" t="s">
        <v>56</v>
      </c>
      <c r="B493" s="14" t="s">
        <v>40</v>
      </c>
      <c r="C493" s="31">
        <v>38943</v>
      </c>
      <c r="D493" s="15">
        <v>2006</v>
      </c>
      <c r="E493" s="16">
        <v>0.57013888888888886</v>
      </c>
      <c r="F493" s="16">
        <v>0.61805555555555558</v>
      </c>
      <c r="G493" s="16">
        <v>4.7916666666666718E-2</v>
      </c>
      <c r="H493" s="21">
        <v>2</v>
      </c>
      <c r="I493" s="17">
        <v>2</v>
      </c>
      <c r="J493" s="17">
        <v>2</v>
      </c>
      <c r="K493" s="17">
        <v>2</v>
      </c>
      <c r="L493" s="14" t="s">
        <v>48</v>
      </c>
      <c r="M493" s="14" t="s">
        <v>49</v>
      </c>
      <c r="N493" s="17">
        <v>1</v>
      </c>
      <c r="O493" s="18">
        <f t="shared" si="63"/>
        <v>18.149940230400002</v>
      </c>
      <c r="P493" s="18">
        <v>5.4999818880000007</v>
      </c>
      <c r="Q493" s="18">
        <f t="shared" si="64"/>
        <v>7.5899771085599994</v>
      </c>
      <c r="R493" s="18">
        <v>2.2999930632000001</v>
      </c>
      <c r="S493" s="18">
        <f t="shared" si="62"/>
        <v>18.149999999999999</v>
      </c>
      <c r="T493" s="22">
        <v>5.5</v>
      </c>
      <c r="U493" s="21" t="s">
        <v>43</v>
      </c>
      <c r="V493" s="21" t="s">
        <v>43</v>
      </c>
      <c r="W493" s="19">
        <v>27.850439999999999</v>
      </c>
      <c r="X493" s="19">
        <v>-115.16367</v>
      </c>
      <c r="Y493" s="18">
        <v>73.400000000000006</v>
      </c>
      <c r="Z493" s="17">
        <v>23.000000000000004</v>
      </c>
      <c r="AA493" s="21" t="s">
        <v>43</v>
      </c>
      <c r="AB493" s="14" t="s">
        <v>44</v>
      </c>
      <c r="AC493" s="21" t="s">
        <v>43</v>
      </c>
      <c r="AD493" s="17">
        <v>12</v>
      </c>
      <c r="AE493" s="23">
        <v>1</v>
      </c>
      <c r="AF493" s="21" t="s">
        <v>43</v>
      </c>
      <c r="AG493" s="14" t="s">
        <v>43</v>
      </c>
      <c r="AI493" s="70">
        <f t="shared" si="70"/>
        <v>9.6649999999999991</v>
      </c>
      <c r="AJ493" s="71" t="s">
        <v>369</v>
      </c>
      <c r="AK493" s="72">
        <f t="shared" si="71"/>
        <v>0.82374690124645178</v>
      </c>
      <c r="AL493" s="73">
        <f t="shared" si="72"/>
        <v>0.82374690124645178</v>
      </c>
    </row>
    <row r="494" spans="1:38" s="20" customFormat="1">
      <c r="A494" s="14" t="s">
        <v>56</v>
      </c>
      <c r="B494" s="14" t="s">
        <v>40</v>
      </c>
      <c r="C494" s="31">
        <v>38943</v>
      </c>
      <c r="D494" s="15">
        <v>2006</v>
      </c>
      <c r="E494" s="16">
        <v>0.57013888888888886</v>
      </c>
      <c r="F494" s="16">
        <v>0.61805555555555558</v>
      </c>
      <c r="G494" s="16">
        <v>4.7916666666666718E-2</v>
      </c>
      <c r="H494" s="21">
        <v>2</v>
      </c>
      <c r="I494" s="17">
        <v>2</v>
      </c>
      <c r="J494" s="17">
        <v>2</v>
      </c>
      <c r="K494" s="17">
        <v>2</v>
      </c>
      <c r="L494" s="14" t="s">
        <v>48</v>
      </c>
      <c r="M494" s="14" t="s">
        <v>49</v>
      </c>
      <c r="N494" s="17">
        <v>1</v>
      </c>
      <c r="O494" s="18">
        <f t="shared" si="63"/>
        <v>18.149940230400002</v>
      </c>
      <c r="P494" s="18">
        <v>5.4999818880000007</v>
      </c>
      <c r="Q494" s="18">
        <f t="shared" si="64"/>
        <v>7.5899771085599994</v>
      </c>
      <c r="R494" s="18">
        <v>2.2999930632000001</v>
      </c>
      <c r="S494" s="18">
        <f t="shared" si="62"/>
        <v>18.149999999999999</v>
      </c>
      <c r="T494" s="22">
        <v>5.5</v>
      </c>
      <c r="U494" s="21" t="s">
        <v>43</v>
      </c>
      <c r="V494" s="21" t="s">
        <v>43</v>
      </c>
      <c r="W494" s="19">
        <v>27.850439999999999</v>
      </c>
      <c r="X494" s="19">
        <v>-115.16367</v>
      </c>
      <c r="Y494" s="18">
        <v>73.400000000000006</v>
      </c>
      <c r="Z494" s="17">
        <v>23.000000000000004</v>
      </c>
      <c r="AA494" s="21" t="s">
        <v>43</v>
      </c>
      <c r="AB494" s="14" t="s">
        <v>44</v>
      </c>
      <c r="AC494" s="21" t="s">
        <v>43</v>
      </c>
      <c r="AD494" s="17">
        <v>12</v>
      </c>
      <c r="AE494" s="23">
        <v>1</v>
      </c>
      <c r="AF494" s="21" t="s">
        <v>43</v>
      </c>
      <c r="AG494" s="14" t="s">
        <v>43</v>
      </c>
      <c r="AI494" s="70">
        <f t="shared" si="70"/>
        <v>9.6649999999999991</v>
      </c>
      <c r="AJ494" s="71" t="s">
        <v>369</v>
      </c>
      <c r="AK494" s="72">
        <f t="shared" si="71"/>
        <v>0.82374690124645178</v>
      </c>
      <c r="AL494" s="73">
        <f t="shared" si="72"/>
        <v>0.82374690124645178</v>
      </c>
    </row>
    <row r="495" spans="1:38" s="20" customFormat="1">
      <c r="A495" s="14" t="s">
        <v>56</v>
      </c>
      <c r="B495" s="14" t="s">
        <v>40</v>
      </c>
      <c r="C495" s="31">
        <v>38943</v>
      </c>
      <c r="D495" s="15">
        <v>2006</v>
      </c>
      <c r="E495" s="16">
        <v>0.57013888888888886</v>
      </c>
      <c r="F495" s="16">
        <v>0.61805555555555558</v>
      </c>
      <c r="G495" s="16">
        <v>4.7916666666666718E-2</v>
      </c>
      <c r="H495" s="21">
        <v>2</v>
      </c>
      <c r="I495" s="17">
        <v>2</v>
      </c>
      <c r="J495" s="17">
        <v>2</v>
      </c>
      <c r="K495" s="17">
        <v>2</v>
      </c>
      <c r="L495" s="14" t="s">
        <v>48</v>
      </c>
      <c r="M495" s="14" t="s">
        <v>49</v>
      </c>
      <c r="N495" s="17">
        <v>1</v>
      </c>
      <c r="O495" s="18">
        <f t="shared" si="63"/>
        <v>18.149940230400002</v>
      </c>
      <c r="P495" s="18">
        <v>5.4999818880000007</v>
      </c>
      <c r="Q495" s="18">
        <f t="shared" si="64"/>
        <v>7.5899771085599994</v>
      </c>
      <c r="R495" s="18">
        <v>2.2999930632000001</v>
      </c>
      <c r="S495" s="18">
        <f t="shared" si="62"/>
        <v>18.149999999999999</v>
      </c>
      <c r="T495" s="22">
        <v>5.5</v>
      </c>
      <c r="U495" s="21" t="s">
        <v>43</v>
      </c>
      <c r="V495" s="21" t="s">
        <v>43</v>
      </c>
      <c r="W495" s="19">
        <v>27.850439999999999</v>
      </c>
      <c r="X495" s="19">
        <v>-115.16367</v>
      </c>
      <c r="Y495" s="18">
        <v>73.400000000000006</v>
      </c>
      <c r="Z495" s="17">
        <v>23.000000000000004</v>
      </c>
      <c r="AA495" s="21" t="s">
        <v>43</v>
      </c>
      <c r="AB495" s="14" t="s">
        <v>44</v>
      </c>
      <c r="AC495" s="21" t="s">
        <v>43</v>
      </c>
      <c r="AD495" s="17">
        <v>12</v>
      </c>
      <c r="AE495" s="23">
        <v>1</v>
      </c>
      <c r="AF495" s="21" t="s">
        <v>43</v>
      </c>
      <c r="AG495" s="14" t="s">
        <v>43</v>
      </c>
      <c r="AI495" s="70">
        <f t="shared" si="70"/>
        <v>9.6649999999999991</v>
      </c>
      <c r="AJ495" s="71" t="s">
        <v>369</v>
      </c>
      <c r="AK495" s="72">
        <f t="shared" si="71"/>
        <v>0.82374690124645178</v>
      </c>
      <c r="AL495" s="73">
        <f t="shared" si="72"/>
        <v>0.82374690124645178</v>
      </c>
    </row>
    <row r="496" spans="1:38" s="20" customFormat="1">
      <c r="A496" s="14" t="s">
        <v>56</v>
      </c>
      <c r="B496" s="14" t="s">
        <v>40</v>
      </c>
      <c r="C496" s="31">
        <v>38943</v>
      </c>
      <c r="D496" s="15">
        <v>2006</v>
      </c>
      <c r="E496" s="16">
        <v>0.57013888888888886</v>
      </c>
      <c r="F496" s="16">
        <v>0.61805555555555558</v>
      </c>
      <c r="G496" s="16">
        <v>4.7916666666666718E-2</v>
      </c>
      <c r="H496" s="21">
        <v>2</v>
      </c>
      <c r="I496" s="17">
        <v>2</v>
      </c>
      <c r="J496" s="17">
        <v>2</v>
      </c>
      <c r="K496" s="17">
        <v>2</v>
      </c>
      <c r="L496" s="14" t="s">
        <v>48</v>
      </c>
      <c r="M496" s="14" t="s">
        <v>49</v>
      </c>
      <c r="N496" s="17">
        <v>1</v>
      </c>
      <c r="O496" s="18">
        <f t="shared" si="63"/>
        <v>18.149940230400002</v>
      </c>
      <c r="P496" s="18">
        <v>5.4999818880000007</v>
      </c>
      <c r="Q496" s="18">
        <f t="shared" si="64"/>
        <v>7.5899771085599994</v>
      </c>
      <c r="R496" s="18">
        <v>2.2999930632000001</v>
      </c>
      <c r="S496" s="18">
        <f t="shared" si="62"/>
        <v>18.149999999999999</v>
      </c>
      <c r="T496" s="22">
        <v>5.5</v>
      </c>
      <c r="U496" s="21" t="s">
        <v>43</v>
      </c>
      <c r="V496" s="21" t="s">
        <v>43</v>
      </c>
      <c r="W496" s="19">
        <v>27.850439999999999</v>
      </c>
      <c r="X496" s="19">
        <v>-115.16367</v>
      </c>
      <c r="Y496" s="18">
        <v>73.400000000000006</v>
      </c>
      <c r="Z496" s="17">
        <v>23.000000000000004</v>
      </c>
      <c r="AA496" s="21" t="s">
        <v>43</v>
      </c>
      <c r="AB496" s="14" t="s">
        <v>44</v>
      </c>
      <c r="AC496" s="21" t="s">
        <v>43</v>
      </c>
      <c r="AD496" s="17">
        <v>12</v>
      </c>
      <c r="AE496" s="23">
        <v>1</v>
      </c>
      <c r="AF496" s="21" t="s">
        <v>43</v>
      </c>
      <c r="AG496" s="14" t="s">
        <v>43</v>
      </c>
      <c r="AI496" s="70">
        <f t="shared" si="70"/>
        <v>9.6649999999999991</v>
      </c>
      <c r="AJ496" s="71" t="s">
        <v>369</v>
      </c>
      <c r="AK496" s="72">
        <f t="shared" si="71"/>
        <v>0.82374690124645178</v>
      </c>
      <c r="AL496" s="73">
        <f t="shared" si="72"/>
        <v>0.82374690124645178</v>
      </c>
    </row>
    <row r="497" spans="1:38" s="20" customFormat="1">
      <c r="A497" s="14" t="s">
        <v>56</v>
      </c>
      <c r="B497" s="14" t="s">
        <v>40</v>
      </c>
      <c r="C497" s="31">
        <v>38943</v>
      </c>
      <c r="D497" s="15">
        <v>2006</v>
      </c>
      <c r="E497" s="16">
        <v>0.57013888888888886</v>
      </c>
      <c r="F497" s="16">
        <v>0.61805555555555558</v>
      </c>
      <c r="G497" s="16">
        <v>4.7916666666666718E-2</v>
      </c>
      <c r="H497" s="21">
        <v>2</v>
      </c>
      <c r="I497" s="17">
        <v>2</v>
      </c>
      <c r="J497" s="17">
        <v>2</v>
      </c>
      <c r="K497" s="17">
        <v>2</v>
      </c>
      <c r="L497" s="14" t="s">
        <v>48</v>
      </c>
      <c r="M497" s="14" t="s">
        <v>49</v>
      </c>
      <c r="N497" s="17">
        <v>1</v>
      </c>
      <c r="O497" s="18">
        <f t="shared" si="63"/>
        <v>18.149940230400002</v>
      </c>
      <c r="P497" s="18">
        <v>5.4999818880000007</v>
      </c>
      <c r="Q497" s="18">
        <f t="shared" si="64"/>
        <v>7.5899771085599994</v>
      </c>
      <c r="R497" s="18">
        <v>2.2999930632000001</v>
      </c>
      <c r="S497" s="18">
        <f t="shared" si="62"/>
        <v>18.149999999999999</v>
      </c>
      <c r="T497" s="22">
        <v>5.5</v>
      </c>
      <c r="U497" s="21" t="s">
        <v>43</v>
      </c>
      <c r="V497" s="21" t="s">
        <v>43</v>
      </c>
      <c r="W497" s="19">
        <v>27.850439999999999</v>
      </c>
      <c r="X497" s="19">
        <v>-115.16367</v>
      </c>
      <c r="Y497" s="18">
        <v>73.400000000000006</v>
      </c>
      <c r="Z497" s="17">
        <v>23.000000000000004</v>
      </c>
      <c r="AA497" s="21" t="s">
        <v>43</v>
      </c>
      <c r="AB497" s="14" t="s">
        <v>44</v>
      </c>
      <c r="AC497" s="21" t="s">
        <v>43</v>
      </c>
      <c r="AD497" s="17">
        <v>12</v>
      </c>
      <c r="AE497" s="23">
        <v>1</v>
      </c>
      <c r="AF497" s="21" t="s">
        <v>43</v>
      </c>
      <c r="AG497" s="14" t="s">
        <v>43</v>
      </c>
      <c r="AI497" s="70">
        <f t="shared" si="70"/>
        <v>9.6649999999999991</v>
      </c>
      <c r="AJ497" s="71" t="s">
        <v>369</v>
      </c>
      <c r="AK497" s="72">
        <f t="shared" si="71"/>
        <v>0.82374690124645178</v>
      </c>
      <c r="AL497" s="73">
        <f t="shared" si="72"/>
        <v>0.82374690124645178</v>
      </c>
    </row>
    <row r="498" spans="1:38" s="20" customFormat="1">
      <c r="A498" s="14" t="s">
        <v>56</v>
      </c>
      <c r="B498" s="14" t="s">
        <v>40</v>
      </c>
      <c r="C498" s="31">
        <v>38943</v>
      </c>
      <c r="D498" s="15">
        <v>2006</v>
      </c>
      <c r="E498" s="16">
        <v>0.57013888888888886</v>
      </c>
      <c r="F498" s="16">
        <v>0.61805555555555558</v>
      </c>
      <c r="G498" s="16">
        <v>4.7916666666666718E-2</v>
      </c>
      <c r="H498" s="21">
        <v>2</v>
      </c>
      <c r="I498" s="17">
        <v>2</v>
      </c>
      <c r="J498" s="17">
        <v>2</v>
      </c>
      <c r="K498" s="17">
        <v>2</v>
      </c>
      <c r="L498" s="14" t="s">
        <v>48</v>
      </c>
      <c r="M498" s="14" t="s">
        <v>49</v>
      </c>
      <c r="N498" s="17">
        <v>1</v>
      </c>
      <c r="O498" s="18">
        <f t="shared" si="63"/>
        <v>18.149940230400002</v>
      </c>
      <c r="P498" s="18">
        <v>5.4999818880000007</v>
      </c>
      <c r="Q498" s="18">
        <f t="shared" si="64"/>
        <v>7.5899771085599994</v>
      </c>
      <c r="R498" s="18">
        <v>2.2999930632000001</v>
      </c>
      <c r="S498" s="18">
        <f t="shared" si="62"/>
        <v>18.149999999999999</v>
      </c>
      <c r="T498" s="22">
        <v>5.5</v>
      </c>
      <c r="U498" s="21" t="s">
        <v>43</v>
      </c>
      <c r="V498" s="21" t="s">
        <v>43</v>
      </c>
      <c r="W498" s="19">
        <v>27.850439999999999</v>
      </c>
      <c r="X498" s="19">
        <v>-115.16367</v>
      </c>
      <c r="Y498" s="18">
        <v>73.400000000000006</v>
      </c>
      <c r="Z498" s="17">
        <v>23.000000000000004</v>
      </c>
      <c r="AA498" s="21" t="s">
        <v>43</v>
      </c>
      <c r="AB498" s="14" t="s">
        <v>44</v>
      </c>
      <c r="AC498" s="21" t="s">
        <v>43</v>
      </c>
      <c r="AD498" s="17">
        <v>12</v>
      </c>
      <c r="AE498" s="23">
        <v>1</v>
      </c>
      <c r="AF498" s="21" t="s">
        <v>43</v>
      </c>
      <c r="AG498" s="14" t="s">
        <v>43</v>
      </c>
      <c r="AI498" s="70">
        <f t="shared" si="70"/>
        <v>9.6649999999999991</v>
      </c>
      <c r="AJ498" s="71" t="s">
        <v>369</v>
      </c>
      <c r="AK498" s="72">
        <f t="shared" si="71"/>
        <v>0.82374690124645178</v>
      </c>
      <c r="AL498" s="73">
        <f t="shared" si="72"/>
        <v>0.82374690124645178</v>
      </c>
    </row>
    <row r="499" spans="1:38" s="20" customFormat="1">
      <c r="A499" s="14" t="s">
        <v>56</v>
      </c>
      <c r="B499" s="14" t="s">
        <v>40</v>
      </c>
      <c r="C499" s="31">
        <v>38943</v>
      </c>
      <c r="D499" s="15">
        <v>2006</v>
      </c>
      <c r="E499" s="16">
        <v>0.57013888888888886</v>
      </c>
      <c r="F499" s="16">
        <v>0.61805555555555558</v>
      </c>
      <c r="G499" s="16">
        <v>4.7916666666666718E-2</v>
      </c>
      <c r="H499" s="21">
        <v>2</v>
      </c>
      <c r="I499" s="17">
        <v>2</v>
      </c>
      <c r="J499" s="17">
        <v>2</v>
      </c>
      <c r="K499" s="17">
        <v>2</v>
      </c>
      <c r="L499" s="14" t="s">
        <v>48</v>
      </c>
      <c r="M499" s="14" t="s">
        <v>49</v>
      </c>
      <c r="N499" s="17">
        <v>1</v>
      </c>
      <c r="O499" s="18">
        <f t="shared" si="63"/>
        <v>18.149940230400002</v>
      </c>
      <c r="P499" s="18">
        <v>5.4999818880000007</v>
      </c>
      <c r="Q499" s="18">
        <f t="shared" si="64"/>
        <v>7.5899771085599994</v>
      </c>
      <c r="R499" s="18">
        <v>2.2999930632000001</v>
      </c>
      <c r="S499" s="18">
        <f t="shared" si="62"/>
        <v>18.149999999999999</v>
      </c>
      <c r="T499" s="22">
        <v>5.5</v>
      </c>
      <c r="U499" s="21" t="s">
        <v>43</v>
      </c>
      <c r="V499" s="21" t="s">
        <v>43</v>
      </c>
      <c r="W499" s="19">
        <v>27.850439999999999</v>
      </c>
      <c r="X499" s="19">
        <v>-115.16367</v>
      </c>
      <c r="Y499" s="18">
        <v>73.400000000000006</v>
      </c>
      <c r="Z499" s="17">
        <v>23.000000000000004</v>
      </c>
      <c r="AA499" s="21" t="s">
        <v>43</v>
      </c>
      <c r="AB499" s="14" t="s">
        <v>44</v>
      </c>
      <c r="AC499" s="21" t="s">
        <v>43</v>
      </c>
      <c r="AD499" s="17">
        <v>12</v>
      </c>
      <c r="AE499" s="23">
        <v>1</v>
      </c>
      <c r="AF499" s="21" t="s">
        <v>43</v>
      </c>
      <c r="AG499" s="14" t="s">
        <v>43</v>
      </c>
      <c r="AI499" s="70">
        <f t="shared" si="70"/>
        <v>9.6649999999999991</v>
      </c>
      <c r="AJ499" s="71" t="s">
        <v>369</v>
      </c>
      <c r="AK499" s="72">
        <f t="shared" si="71"/>
        <v>0.82374690124645178</v>
      </c>
      <c r="AL499" s="73">
        <f t="shared" si="72"/>
        <v>0.82374690124645178</v>
      </c>
    </row>
    <row r="500" spans="1:38" s="20" customFormat="1">
      <c r="A500" s="14" t="s">
        <v>56</v>
      </c>
      <c r="B500" s="14" t="s">
        <v>40</v>
      </c>
      <c r="C500" s="31">
        <v>38943</v>
      </c>
      <c r="D500" s="15">
        <v>2006</v>
      </c>
      <c r="E500" s="16">
        <v>0.57013888888888886</v>
      </c>
      <c r="F500" s="16">
        <v>0.61805555555555558</v>
      </c>
      <c r="G500" s="16">
        <v>4.7916666666666718E-2</v>
      </c>
      <c r="H500" s="21">
        <v>2</v>
      </c>
      <c r="I500" s="17">
        <v>2</v>
      </c>
      <c r="J500" s="17">
        <v>2</v>
      </c>
      <c r="K500" s="17">
        <v>2</v>
      </c>
      <c r="L500" s="14" t="s">
        <v>48</v>
      </c>
      <c r="M500" s="14" t="s">
        <v>49</v>
      </c>
      <c r="N500" s="17">
        <v>1</v>
      </c>
      <c r="O500" s="18">
        <f t="shared" si="63"/>
        <v>18.149940230400002</v>
      </c>
      <c r="P500" s="18">
        <v>5.4999818880000007</v>
      </c>
      <c r="Q500" s="18">
        <f t="shared" si="64"/>
        <v>7.5899771085599994</v>
      </c>
      <c r="R500" s="18">
        <v>2.2999930632000001</v>
      </c>
      <c r="S500" s="18">
        <f t="shared" si="62"/>
        <v>18.149999999999999</v>
      </c>
      <c r="T500" s="22">
        <v>5.5</v>
      </c>
      <c r="U500" s="21" t="s">
        <v>43</v>
      </c>
      <c r="V500" s="21" t="s">
        <v>43</v>
      </c>
      <c r="W500" s="19">
        <v>27.850439999999999</v>
      </c>
      <c r="X500" s="19">
        <v>-115.16367</v>
      </c>
      <c r="Y500" s="18">
        <v>73.400000000000006</v>
      </c>
      <c r="Z500" s="17">
        <v>23.000000000000004</v>
      </c>
      <c r="AA500" s="21" t="s">
        <v>43</v>
      </c>
      <c r="AB500" s="14" t="s">
        <v>44</v>
      </c>
      <c r="AC500" s="21" t="s">
        <v>43</v>
      </c>
      <c r="AD500" s="17">
        <v>12</v>
      </c>
      <c r="AE500" s="23">
        <v>1</v>
      </c>
      <c r="AF500" s="21" t="s">
        <v>43</v>
      </c>
      <c r="AG500" s="14" t="s">
        <v>43</v>
      </c>
      <c r="AI500" s="70">
        <f t="shared" si="70"/>
        <v>9.6649999999999991</v>
      </c>
      <c r="AJ500" s="71" t="s">
        <v>369</v>
      </c>
      <c r="AK500" s="72">
        <f t="shared" si="71"/>
        <v>0.82374690124645178</v>
      </c>
      <c r="AL500" s="73">
        <f t="shared" si="72"/>
        <v>0.82374690124645178</v>
      </c>
    </row>
    <row r="501" spans="1:38" s="20" customFormat="1">
      <c r="A501" s="14" t="s">
        <v>56</v>
      </c>
      <c r="B501" s="14" t="s">
        <v>40</v>
      </c>
      <c r="C501" s="31">
        <v>38943</v>
      </c>
      <c r="D501" s="15">
        <v>2006</v>
      </c>
      <c r="E501" s="16">
        <v>0.57013888888888886</v>
      </c>
      <c r="F501" s="16">
        <v>0.61805555555555558</v>
      </c>
      <c r="G501" s="16">
        <v>4.7916666666666718E-2</v>
      </c>
      <c r="H501" s="21">
        <v>2</v>
      </c>
      <c r="I501" s="17">
        <v>2</v>
      </c>
      <c r="J501" s="17">
        <v>2</v>
      </c>
      <c r="K501" s="17">
        <v>2</v>
      </c>
      <c r="L501" s="14" t="s">
        <v>48</v>
      </c>
      <c r="M501" s="14" t="s">
        <v>49</v>
      </c>
      <c r="N501" s="17">
        <v>1</v>
      </c>
      <c r="O501" s="18">
        <f t="shared" si="63"/>
        <v>18.149940230400002</v>
      </c>
      <c r="P501" s="18">
        <v>5.4999818880000007</v>
      </c>
      <c r="Q501" s="18">
        <f t="shared" si="64"/>
        <v>7.5899771085599994</v>
      </c>
      <c r="R501" s="18">
        <v>2.2999930632000001</v>
      </c>
      <c r="S501" s="18">
        <f t="shared" si="62"/>
        <v>18.149999999999999</v>
      </c>
      <c r="T501" s="22">
        <v>5.5</v>
      </c>
      <c r="U501" s="21" t="s">
        <v>43</v>
      </c>
      <c r="V501" s="21" t="s">
        <v>43</v>
      </c>
      <c r="W501" s="19">
        <v>27.850439999999999</v>
      </c>
      <c r="X501" s="19">
        <v>-115.16367</v>
      </c>
      <c r="Y501" s="18">
        <v>73.400000000000006</v>
      </c>
      <c r="Z501" s="17">
        <v>23.000000000000004</v>
      </c>
      <c r="AA501" s="21" t="s">
        <v>43</v>
      </c>
      <c r="AB501" s="14" t="s">
        <v>44</v>
      </c>
      <c r="AC501" s="21" t="s">
        <v>43</v>
      </c>
      <c r="AD501" s="17">
        <v>13</v>
      </c>
      <c r="AE501" s="23">
        <v>1</v>
      </c>
      <c r="AF501" s="21" t="s">
        <v>43</v>
      </c>
      <c r="AG501" s="14" t="s">
        <v>43</v>
      </c>
      <c r="AI501" s="70">
        <f t="shared" si="70"/>
        <v>10.373999999999999</v>
      </c>
      <c r="AJ501" s="71" t="s">
        <v>369</v>
      </c>
      <c r="AK501" s="72">
        <f t="shared" si="71"/>
        <v>0.96188687250685145</v>
      </c>
      <c r="AL501" s="73">
        <f t="shared" si="72"/>
        <v>0.96188687250685145</v>
      </c>
    </row>
    <row r="502" spans="1:38" s="20" customFormat="1">
      <c r="A502" s="14" t="s">
        <v>56</v>
      </c>
      <c r="B502" s="14" t="s">
        <v>40</v>
      </c>
      <c r="C502" s="31">
        <v>38943</v>
      </c>
      <c r="D502" s="15">
        <v>2006</v>
      </c>
      <c r="E502" s="16">
        <v>0.57013888888888886</v>
      </c>
      <c r="F502" s="16">
        <v>0.61805555555555558</v>
      </c>
      <c r="G502" s="16">
        <v>4.7916666666666718E-2</v>
      </c>
      <c r="H502" s="21">
        <v>2</v>
      </c>
      <c r="I502" s="17">
        <v>2</v>
      </c>
      <c r="J502" s="17">
        <v>2</v>
      </c>
      <c r="K502" s="17">
        <v>2</v>
      </c>
      <c r="L502" s="14" t="s">
        <v>48</v>
      </c>
      <c r="M502" s="14" t="s">
        <v>49</v>
      </c>
      <c r="N502" s="17">
        <v>1</v>
      </c>
      <c r="O502" s="18">
        <f t="shared" si="63"/>
        <v>18.149940230400002</v>
      </c>
      <c r="P502" s="18">
        <v>5.4999818880000007</v>
      </c>
      <c r="Q502" s="18">
        <f t="shared" si="64"/>
        <v>7.5899771085599994</v>
      </c>
      <c r="R502" s="18">
        <v>2.2999930632000001</v>
      </c>
      <c r="S502" s="18">
        <f t="shared" si="62"/>
        <v>18.149999999999999</v>
      </c>
      <c r="T502" s="22">
        <v>5.5</v>
      </c>
      <c r="U502" s="21" t="s">
        <v>43</v>
      </c>
      <c r="V502" s="21" t="s">
        <v>43</v>
      </c>
      <c r="W502" s="19">
        <v>27.850439999999999</v>
      </c>
      <c r="X502" s="19">
        <v>-115.16367</v>
      </c>
      <c r="Y502" s="18">
        <v>73.400000000000006</v>
      </c>
      <c r="Z502" s="17">
        <v>23.000000000000004</v>
      </c>
      <c r="AA502" s="21" t="s">
        <v>43</v>
      </c>
      <c r="AB502" s="14" t="s">
        <v>44</v>
      </c>
      <c r="AC502" s="21" t="s">
        <v>43</v>
      </c>
      <c r="AD502" s="17">
        <v>13</v>
      </c>
      <c r="AE502" s="23">
        <v>1</v>
      </c>
      <c r="AF502" s="21" t="s">
        <v>43</v>
      </c>
      <c r="AG502" s="14" t="s">
        <v>43</v>
      </c>
      <c r="AI502" s="70">
        <f t="shared" si="70"/>
        <v>10.373999999999999</v>
      </c>
      <c r="AJ502" s="71" t="s">
        <v>369</v>
      </c>
      <c r="AK502" s="72">
        <f t="shared" si="71"/>
        <v>0.96188687250685145</v>
      </c>
      <c r="AL502" s="73">
        <f t="shared" si="72"/>
        <v>0.96188687250685145</v>
      </c>
    </row>
    <row r="503" spans="1:38" s="20" customFormat="1">
      <c r="A503" s="14" t="s">
        <v>56</v>
      </c>
      <c r="B503" s="14" t="s">
        <v>40</v>
      </c>
      <c r="C503" s="31">
        <v>38943</v>
      </c>
      <c r="D503" s="15">
        <v>2006</v>
      </c>
      <c r="E503" s="16">
        <v>0.57013888888888886</v>
      </c>
      <c r="F503" s="16">
        <v>0.61805555555555558</v>
      </c>
      <c r="G503" s="16">
        <v>4.7916666666666718E-2</v>
      </c>
      <c r="H503" s="21">
        <v>2</v>
      </c>
      <c r="I503" s="17">
        <v>2</v>
      </c>
      <c r="J503" s="17">
        <v>2</v>
      </c>
      <c r="K503" s="17">
        <v>2</v>
      </c>
      <c r="L503" s="14" t="s">
        <v>48</v>
      </c>
      <c r="M503" s="14" t="s">
        <v>49</v>
      </c>
      <c r="N503" s="17">
        <v>1</v>
      </c>
      <c r="O503" s="18">
        <f t="shared" si="63"/>
        <v>18.149940230400002</v>
      </c>
      <c r="P503" s="18">
        <v>5.4999818880000007</v>
      </c>
      <c r="Q503" s="18">
        <f t="shared" si="64"/>
        <v>7.5899771085599994</v>
      </c>
      <c r="R503" s="18">
        <v>2.2999930632000001</v>
      </c>
      <c r="S503" s="18">
        <f t="shared" si="62"/>
        <v>18.149999999999999</v>
      </c>
      <c r="T503" s="22">
        <v>5.5</v>
      </c>
      <c r="U503" s="21" t="s">
        <v>43</v>
      </c>
      <c r="V503" s="21" t="s">
        <v>43</v>
      </c>
      <c r="W503" s="19">
        <v>27.850439999999999</v>
      </c>
      <c r="X503" s="19">
        <v>-115.16367</v>
      </c>
      <c r="Y503" s="18">
        <v>73.400000000000006</v>
      </c>
      <c r="Z503" s="17">
        <v>23.000000000000004</v>
      </c>
      <c r="AA503" s="21" t="s">
        <v>43</v>
      </c>
      <c r="AB503" s="14" t="s">
        <v>44</v>
      </c>
      <c r="AC503" s="21" t="s">
        <v>43</v>
      </c>
      <c r="AD503" s="17">
        <v>14</v>
      </c>
      <c r="AE503" s="23">
        <v>1</v>
      </c>
      <c r="AF503" s="21" t="s">
        <v>43</v>
      </c>
      <c r="AG503" s="14" t="s">
        <v>43</v>
      </c>
      <c r="AI503" s="70">
        <f t="shared" si="70"/>
        <v>11.083</v>
      </c>
      <c r="AJ503" s="71" t="s">
        <v>369</v>
      </c>
      <c r="AK503" s="72">
        <f t="shared" si="71"/>
        <v>1.1117350137621949</v>
      </c>
      <c r="AL503" s="73">
        <f t="shared" si="72"/>
        <v>1.1117350137621949</v>
      </c>
    </row>
    <row r="504" spans="1:38" s="20" customFormat="1">
      <c r="A504" s="14" t="s">
        <v>56</v>
      </c>
      <c r="B504" s="14" t="s">
        <v>40</v>
      </c>
      <c r="C504" s="31">
        <v>38943</v>
      </c>
      <c r="D504" s="15">
        <v>2006</v>
      </c>
      <c r="E504" s="16">
        <v>0.57013888888888886</v>
      </c>
      <c r="F504" s="16">
        <v>0.61805555555555558</v>
      </c>
      <c r="G504" s="16">
        <v>4.7916666666666718E-2</v>
      </c>
      <c r="H504" s="21">
        <v>2</v>
      </c>
      <c r="I504" s="17">
        <v>2</v>
      </c>
      <c r="J504" s="17">
        <v>2</v>
      </c>
      <c r="K504" s="17">
        <v>2</v>
      </c>
      <c r="L504" s="14" t="s">
        <v>48</v>
      </c>
      <c r="M504" s="14" t="s">
        <v>49</v>
      </c>
      <c r="N504" s="17">
        <v>1</v>
      </c>
      <c r="O504" s="18">
        <f t="shared" si="63"/>
        <v>18.149940230400002</v>
      </c>
      <c r="P504" s="18">
        <v>5.4999818880000007</v>
      </c>
      <c r="Q504" s="18">
        <f t="shared" si="64"/>
        <v>7.5899771085599994</v>
      </c>
      <c r="R504" s="18">
        <v>2.2999930632000001</v>
      </c>
      <c r="S504" s="18">
        <f t="shared" si="62"/>
        <v>18.149999999999999</v>
      </c>
      <c r="T504" s="22">
        <v>5.5</v>
      </c>
      <c r="U504" s="21" t="s">
        <v>43</v>
      </c>
      <c r="V504" s="21" t="s">
        <v>43</v>
      </c>
      <c r="W504" s="19">
        <v>27.850439999999999</v>
      </c>
      <c r="X504" s="19">
        <v>-115.16367</v>
      </c>
      <c r="Y504" s="18">
        <v>73.400000000000006</v>
      </c>
      <c r="Z504" s="17">
        <v>23.000000000000004</v>
      </c>
      <c r="AA504" s="21" t="s">
        <v>43</v>
      </c>
      <c r="AB504" s="14" t="s">
        <v>44</v>
      </c>
      <c r="AC504" s="21" t="s">
        <v>43</v>
      </c>
      <c r="AD504" s="17">
        <v>14</v>
      </c>
      <c r="AE504" s="23">
        <v>1</v>
      </c>
      <c r="AF504" s="21" t="s">
        <v>43</v>
      </c>
      <c r="AG504" s="14" t="s">
        <v>43</v>
      </c>
      <c r="AI504" s="70">
        <f t="shared" si="70"/>
        <v>11.083</v>
      </c>
      <c r="AJ504" s="71" t="s">
        <v>369</v>
      </c>
      <c r="AK504" s="72">
        <f t="shared" si="71"/>
        <v>1.1117350137621949</v>
      </c>
      <c r="AL504" s="73">
        <f t="shared" si="72"/>
        <v>1.1117350137621949</v>
      </c>
    </row>
    <row r="505" spans="1:38" s="20" customFormat="1">
      <c r="A505" s="14" t="s">
        <v>56</v>
      </c>
      <c r="B505" s="14" t="s">
        <v>40</v>
      </c>
      <c r="C505" s="31">
        <v>38943</v>
      </c>
      <c r="D505" s="15">
        <v>2006</v>
      </c>
      <c r="E505" s="16">
        <v>0.57013888888888886</v>
      </c>
      <c r="F505" s="16">
        <v>0.61805555555555558</v>
      </c>
      <c r="G505" s="16">
        <v>4.7916666666666718E-2</v>
      </c>
      <c r="H505" s="21">
        <v>2</v>
      </c>
      <c r="I505" s="17">
        <v>2</v>
      </c>
      <c r="J505" s="17">
        <v>2</v>
      </c>
      <c r="K505" s="17">
        <v>2</v>
      </c>
      <c r="L505" s="14" t="s">
        <v>48</v>
      </c>
      <c r="M505" s="14" t="s">
        <v>49</v>
      </c>
      <c r="N505" s="17">
        <v>1</v>
      </c>
      <c r="O505" s="18">
        <f t="shared" si="63"/>
        <v>18.149940230400002</v>
      </c>
      <c r="P505" s="18">
        <v>5.4999818880000007</v>
      </c>
      <c r="Q505" s="18">
        <f t="shared" si="64"/>
        <v>7.5899771085599994</v>
      </c>
      <c r="R505" s="18">
        <v>2.2999930632000001</v>
      </c>
      <c r="S505" s="18">
        <f t="shared" si="62"/>
        <v>18.149999999999999</v>
      </c>
      <c r="T505" s="22">
        <v>5.5</v>
      </c>
      <c r="U505" s="21" t="s">
        <v>43</v>
      </c>
      <c r="V505" s="21" t="s">
        <v>43</v>
      </c>
      <c r="W505" s="19">
        <v>27.850439999999999</v>
      </c>
      <c r="X505" s="19">
        <v>-115.16367</v>
      </c>
      <c r="Y505" s="18">
        <v>73.400000000000006</v>
      </c>
      <c r="Z505" s="17">
        <v>23.000000000000004</v>
      </c>
      <c r="AA505" s="21" t="s">
        <v>43</v>
      </c>
      <c r="AB505" s="14" t="s">
        <v>44</v>
      </c>
      <c r="AC505" s="21" t="s">
        <v>43</v>
      </c>
      <c r="AD505" s="17">
        <v>14</v>
      </c>
      <c r="AE505" s="23">
        <v>1</v>
      </c>
      <c r="AF505" s="21" t="s">
        <v>43</v>
      </c>
      <c r="AG505" s="14" t="s">
        <v>43</v>
      </c>
      <c r="AI505" s="70">
        <f t="shared" si="70"/>
        <v>11.083</v>
      </c>
      <c r="AJ505" s="71" t="s">
        <v>369</v>
      </c>
      <c r="AK505" s="72">
        <f t="shared" si="71"/>
        <v>1.1117350137621949</v>
      </c>
      <c r="AL505" s="73">
        <f t="shared" si="72"/>
        <v>1.1117350137621949</v>
      </c>
    </row>
    <row r="506" spans="1:38" s="20" customFormat="1">
      <c r="A506" s="14" t="s">
        <v>56</v>
      </c>
      <c r="B506" s="14" t="s">
        <v>40</v>
      </c>
      <c r="C506" s="31">
        <v>38943</v>
      </c>
      <c r="D506" s="15">
        <v>2006</v>
      </c>
      <c r="E506" s="16">
        <v>0.57013888888888886</v>
      </c>
      <c r="F506" s="16">
        <v>0.61805555555555558</v>
      </c>
      <c r="G506" s="16">
        <v>4.7916666666666718E-2</v>
      </c>
      <c r="H506" s="21">
        <v>2</v>
      </c>
      <c r="I506" s="17">
        <v>2</v>
      </c>
      <c r="J506" s="17">
        <v>2</v>
      </c>
      <c r="K506" s="17">
        <v>2</v>
      </c>
      <c r="L506" s="14" t="s">
        <v>48</v>
      </c>
      <c r="M506" s="14" t="s">
        <v>49</v>
      </c>
      <c r="N506" s="17">
        <v>1</v>
      </c>
      <c r="O506" s="18">
        <f t="shared" si="63"/>
        <v>18.149940230400002</v>
      </c>
      <c r="P506" s="18">
        <v>5.4999818880000007</v>
      </c>
      <c r="Q506" s="18">
        <f t="shared" si="64"/>
        <v>7.5899771085599994</v>
      </c>
      <c r="R506" s="18">
        <v>2.2999930632000001</v>
      </c>
      <c r="S506" s="18">
        <f t="shared" si="62"/>
        <v>18.149999999999999</v>
      </c>
      <c r="T506" s="22">
        <v>5.5</v>
      </c>
      <c r="U506" s="21" t="s">
        <v>43</v>
      </c>
      <c r="V506" s="21" t="s">
        <v>43</v>
      </c>
      <c r="W506" s="19">
        <v>27.850439999999999</v>
      </c>
      <c r="X506" s="19">
        <v>-115.16367</v>
      </c>
      <c r="Y506" s="18">
        <v>73.400000000000006</v>
      </c>
      <c r="Z506" s="17">
        <v>23.000000000000004</v>
      </c>
      <c r="AA506" s="21" t="s">
        <v>43</v>
      </c>
      <c r="AB506" s="14" t="s">
        <v>44</v>
      </c>
      <c r="AC506" s="21" t="s">
        <v>43</v>
      </c>
      <c r="AD506" s="17">
        <v>14</v>
      </c>
      <c r="AE506" s="23">
        <v>1</v>
      </c>
      <c r="AF506" s="21" t="s">
        <v>43</v>
      </c>
      <c r="AG506" s="14" t="s">
        <v>43</v>
      </c>
      <c r="AI506" s="70">
        <f t="shared" si="70"/>
        <v>11.083</v>
      </c>
      <c r="AJ506" s="71" t="s">
        <v>369</v>
      </c>
      <c r="AK506" s="72">
        <f t="shared" si="71"/>
        <v>1.1117350137621949</v>
      </c>
      <c r="AL506" s="73">
        <f t="shared" si="72"/>
        <v>1.1117350137621949</v>
      </c>
    </row>
    <row r="507" spans="1:38" s="20" customFormat="1">
      <c r="A507" s="14" t="s">
        <v>56</v>
      </c>
      <c r="B507" s="14" t="s">
        <v>40</v>
      </c>
      <c r="C507" s="31">
        <v>38943</v>
      </c>
      <c r="D507" s="15">
        <v>2006</v>
      </c>
      <c r="E507" s="16">
        <v>0.57013888888888886</v>
      </c>
      <c r="F507" s="16">
        <v>0.61805555555555558</v>
      </c>
      <c r="G507" s="16">
        <v>4.7916666666666718E-2</v>
      </c>
      <c r="H507" s="21">
        <v>2</v>
      </c>
      <c r="I507" s="17">
        <v>2</v>
      </c>
      <c r="J507" s="17">
        <v>2</v>
      </c>
      <c r="K507" s="17">
        <v>2</v>
      </c>
      <c r="L507" s="14" t="s">
        <v>48</v>
      </c>
      <c r="M507" s="14" t="s">
        <v>49</v>
      </c>
      <c r="N507" s="17">
        <v>1</v>
      </c>
      <c r="O507" s="18">
        <f t="shared" si="63"/>
        <v>18.149940230400002</v>
      </c>
      <c r="P507" s="18">
        <v>5.4999818880000007</v>
      </c>
      <c r="Q507" s="18">
        <f t="shared" si="64"/>
        <v>7.5899771085599994</v>
      </c>
      <c r="R507" s="18">
        <v>2.2999930632000001</v>
      </c>
      <c r="S507" s="18">
        <f t="shared" si="62"/>
        <v>18.149999999999999</v>
      </c>
      <c r="T507" s="22">
        <v>5.5</v>
      </c>
      <c r="U507" s="21" t="s">
        <v>43</v>
      </c>
      <c r="V507" s="21" t="s">
        <v>43</v>
      </c>
      <c r="W507" s="19">
        <v>27.850439999999999</v>
      </c>
      <c r="X507" s="19">
        <v>-115.16367</v>
      </c>
      <c r="Y507" s="18">
        <v>73.400000000000006</v>
      </c>
      <c r="Z507" s="17">
        <v>23.000000000000004</v>
      </c>
      <c r="AA507" s="21" t="s">
        <v>43</v>
      </c>
      <c r="AB507" s="14" t="s">
        <v>44</v>
      </c>
      <c r="AC507" s="21" t="s">
        <v>43</v>
      </c>
      <c r="AD507" s="17">
        <v>14</v>
      </c>
      <c r="AE507" s="23">
        <v>1</v>
      </c>
      <c r="AF507" s="21" t="s">
        <v>43</v>
      </c>
      <c r="AG507" s="14" t="s">
        <v>43</v>
      </c>
      <c r="AI507" s="70">
        <f t="shared" si="70"/>
        <v>11.083</v>
      </c>
      <c r="AJ507" s="71" t="s">
        <v>369</v>
      </c>
      <c r="AK507" s="72">
        <f t="shared" si="71"/>
        <v>1.1117350137621949</v>
      </c>
      <c r="AL507" s="73">
        <f t="shared" si="72"/>
        <v>1.1117350137621949</v>
      </c>
    </row>
    <row r="508" spans="1:38" s="20" customFormat="1">
      <c r="A508" s="14" t="s">
        <v>56</v>
      </c>
      <c r="B508" s="14" t="s">
        <v>40</v>
      </c>
      <c r="C508" s="31">
        <v>38943</v>
      </c>
      <c r="D508" s="15">
        <v>2006</v>
      </c>
      <c r="E508" s="16">
        <v>0.57013888888888886</v>
      </c>
      <c r="F508" s="16">
        <v>0.61805555555555558</v>
      </c>
      <c r="G508" s="16">
        <v>4.7916666666666718E-2</v>
      </c>
      <c r="H508" s="21">
        <v>2</v>
      </c>
      <c r="I508" s="17">
        <v>2</v>
      </c>
      <c r="J508" s="17">
        <v>2</v>
      </c>
      <c r="K508" s="17">
        <v>2</v>
      </c>
      <c r="L508" s="14" t="s">
        <v>48</v>
      </c>
      <c r="M508" s="14" t="s">
        <v>49</v>
      </c>
      <c r="N508" s="17">
        <v>1</v>
      </c>
      <c r="O508" s="18">
        <f t="shared" si="63"/>
        <v>18.149940230400002</v>
      </c>
      <c r="P508" s="18">
        <v>5.4999818880000007</v>
      </c>
      <c r="Q508" s="18">
        <f t="shared" si="64"/>
        <v>7.5899771085599994</v>
      </c>
      <c r="R508" s="18">
        <v>2.2999930632000001</v>
      </c>
      <c r="S508" s="18">
        <f t="shared" si="62"/>
        <v>18.149999999999999</v>
      </c>
      <c r="T508" s="22">
        <v>5.5</v>
      </c>
      <c r="U508" s="21" t="s">
        <v>43</v>
      </c>
      <c r="V508" s="21" t="s">
        <v>43</v>
      </c>
      <c r="W508" s="19">
        <v>27.850439999999999</v>
      </c>
      <c r="X508" s="19">
        <v>-115.16367</v>
      </c>
      <c r="Y508" s="18">
        <v>73.400000000000006</v>
      </c>
      <c r="Z508" s="17">
        <v>23.000000000000004</v>
      </c>
      <c r="AA508" s="21" t="s">
        <v>43</v>
      </c>
      <c r="AB508" s="14" t="s">
        <v>44</v>
      </c>
      <c r="AC508" s="21" t="s">
        <v>43</v>
      </c>
      <c r="AD508" s="17">
        <v>15</v>
      </c>
      <c r="AE508" s="23">
        <v>1</v>
      </c>
      <c r="AF508" s="21" t="s">
        <v>43</v>
      </c>
      <c r="AG508" s="14" t="s">
        <v>43</v>
      </c>
      <c r="AI508" s="70">
        <f t="shared" si="70"/>
        <v>11.792</v>
      </c>
      <c r="AJ508" s="71" t="s">
        <v>369</v>
      </c>
      <c r="AK508" s="72">
        <f t="shared" si="71"/>
        <v>1.2734394051640829</v>
      </c>
      <c r="AL508" s="73">
        <f t="shared" si="72"/>
        <v>1.2734394051640829</v>
      </c>
    </row>
    <row r="509" spans="1:38" s="20" customFormat="1">
      <c r="A509" s="14" t="s">
        <v>56</v>
      </c>
      <c r="B509" s="14" t="s">
        <v>40</v>
      </c>
      <c r="C509" s="31">
        <v>38943</v>
      </c>
      <c r="D509" s="15">
        <v>2006</v>
      </c>
      <c r="E509" s="16">
        <v>0.57013888888888886</v>
      </c>
      <c r="F509" s="16">
        <v>0.61805555555555558</v>
      </c>
      <c r="G509" s="16">
        <v>4.7916666666666718E-2</v>
      </c>
      <c r="H509" s="21">
        <v>2</v>
      </c>
      <c r="I509" s="17">
        <v>2</v>
      </c>
      <c r="J509" s="17">
        <v>2</v>
      </c>
      <c r="K509" s="17">
        <v>2</v>
      </c>
      <c r="L509" s="14" t="s">
        <v>48</v>
      </c>
      <c r="M509" s="14" t="s">
        <v>49</v>
      </c>
      <c r="N509" s="17">
        <v>1</v>
      </c>
      <c r="O509" s="18">
        <f t="shared" si="63"/>
        <v>18.149940230400002</v>
      </c>
      <c r="P509" s="18">
        <v>5.4999818880000007</v>
      </c>
      <c r="Q509" s="18">
        <f t="shared" si="64"/>
        <v>7.5899771085599994</v>
      </c>
      <c r="R509" s="18">
        <v>2.2999930632000001</v>
      </c>
      <c r="S509" s="18">
        <f t="shared" si="62"/>
        <v>18.149999999999999</v>
      </c>
      <c r="T509" s="22">
        <v>5.5</v>
      </c>
      <c r="U509" s="21" t="s">
        <v>43</v>
      </c>
      <c r="V509" s="21" t="s">
        <v>43</v>
      </c>
      <c r="W509" s="19">
        <v>27.850439999999999</v>
      </c>
      <c r="X509" s="19">
        <v>-115.16367</v>
      </c>
      <c r="Y509" s="18">
        <v>73.400000000000006</v>
      </c>
      <c r="Z509" s="17">
        <v>23.000000000000004</v>
      </c>
      <c r="AA509" s="21" t="s">
        <v>43</v>
      </c>
      <c r="AB509" s="14" t="s">
        <v>44</v>
      </c>
      <c r="AC509" s="21" t="s">
        <v>43</v>
      </c>
      <c r="AD509" s="17">
        <v>15</v>
      </c>
      <c r="AE509" s="23">
        <v>1</v>
      </c>
      <c r="AF509" s="21" t="s">
        <v>43</v>
      </c>
      <c r="AG509" s="14" t="s">
        <v>43</v>
      </c>
      <c r="AI509" s="70">
        <f t="shared" si="70"/>
        <v>11.792</v>
      </c>
      <c r="AJ509" s="71" t="s">
        <v>369</v>
      </c>
      <c r="AK509" s="72">
        <f t="shared" si="71"/>
        <v>1.2734394051640829</v>
      </c>
      <c r="AL509" s="73">
        <f t="shared" si="72"/>
        <v>1.2734394051640829</v>
      </c>
    </row>
    <row r="510" spans="1:38" s="20" customFormat="1">
      <c r="A510" s="14" t="s">
        <v>56</v>
      </c>
      <c r="B510" s="14" t="s">
        <v>40</v>
      </c>
      <c r="C510" s="31">
        <v>38943</v>
      </c>
      <c r="D510" s="15">
        <v>2006</v>
      </c>
      <c r="E510" s="16">
        <v>0.57013888888888886</v>
      </c>
      <c r="F510" s="16">
        <v>0.61805555555555558</v>
      </c>
      <c r="G510" s="16">
        <v>4.7916666666666718E-2</v>
      </c>
      <c r="H510" s="21">
        <v>2</v>
      </c>
      <c r="I510" s="17">
        <v>2</v>
      </c>
      <c r="J510" s="17">
        <v>2</v>
      </c>
      <c r="K510" s="17">
        <v>2</v>
      </c>
      <c r="L510" s="14" t="s">
        <v>48</v>
      </c>
      <c r="M510" s="14" t="s">
        <v>49</v>
      </c>
      <c r="N510" s="17">
        <v>1</v>
      </c>
      <c r="O510" s="18">
        <f t="shared" si="63"/>
        <v>18.149940230400002</v>
      </c>
      <c r="P510" s="18">
        <v>5.4999818880000007</v>
      </c>
      <c r="Q510" s="18">
        <f t="shared" si="64"/>
        <v>7.5899771085599994</v>
      </c>
      <c r="R510" s="18">
        <v>2.2999930632000001</v>
      </c>
      <c r="S510" s="18">
        <f t="shared" si="62"/>
        <v>18.149999999999999</v>
      </c>
      <c r="T510" s="22">
        <v>5.5</v>
      </c>
      <c r="U510" s="21" t="s">
        <v>43</v>
      </c>
      <c r="V510" s="21" t="s">
        <v>43</v>
      </c>
      <c r="W510" s="19">
        <v>27.850439999999999</v>
      </c>
      <c r="X510" s="19">
        <v>-115.16367</v>
      </c>
      <c r="Y510" s="18">
        <v>73.400000000000006</v>
      </c>
      <c r="Z510" s="17">
        <v>23.000000000000004</v>
      </c>
      <c r="AA510" s="21" t="s">
        <v>43</v>
      </c>
      <c r="AB510" s="14" t="s">
        <v>44</v>
      </c>
      <c r="AC510" s="21" t="s">
        <v>43</v>
      </c>
      <c r="AD510" s="17">
        <v>15</v>
      </c>
      <c r="AE510" s="23">
        <v>1</v>
      </c>
      <c r="AF510" s="21" t="s">
        <v>43</v>
      </c>
      <c r="AG510" s="14" t="s">
        <v>43</v>
      </c>
      <c r="AI510" s="70">
        <f t="shared" si="70"/>
        <v>11.792</v>
      </c>
      <c r="AJ510" s="71" t="s">
        <v>369</v>
      </c>
      <c r="AK510" s="72">
        <f t="shared" si="71"/>
        <v>1.2734394051640829</v>
      </c>
      <c r="AL510" s="73">
        <f t="shared" si="72"/>
        <v>1.2734394051640829</v>
      </c>
    </row>
    <row r="511" spans="1:38" s="20" customFormat="1">
      <c r="A511" s="14" t="s">
        <v>56</v>
      </c>
      <c r="B511" s="14" t="s">
        <v>40</v>
      </c>
      <c r="C511" s="31">
        <v>38943</v>
      </c>
      <c r="D511" s="15">
        <v>2006</v>
      </c>
      <c r="E511" s="16">
        <v>0.57013888888888886</v>
      </c>
      <c r="F511" s="16">
        <v>0.61805555555555558</v>
      </c>
      <c r="G511" s="16">
        <v>4.7916666666666718E-2</v>
      </c>
      <c r="H511" s="21">
        <v>2</v>
      </c>
      <c r="I511" s="17">
        <v>2</v>
      </c>
      <c r="J511" s="17">
        <v>2</v>
      </c>
      <c r="K511" s="17">
        <v>2</v>
      </c>
      <c r="L511" s="14" t="s">
        <v>48</v>
      </c>
      <c r="M511" s="14" t="s">
        <v>49</v>
      </c>
      <c r="N511" s="17">
        <v>1</v>
      </c>
      <c r="O511" s="18">
        <f t="shared" si="63"/>
        <v>18.149940230400002</v>
      </c>
      <c r="P511" s="18">
        <v>5.4999818880000007</v>
      </c>
      <c r="Q511" s="18">
        <f t="shared" si="64"/>
        <v>7.5899771085599994</v>
      </c>
      <c r="R511" s="18">
        <v>2.2999930632000001</v>
      </c>
      <c r="S511" s="18">
        <f t="shared" si="62"/>
        <v>18.149999999999999</v>
      </c>
      <c r="T511" s="22">
        <v>5.5</v>
      </c>
      <c r="U511" s="21" t="s">
        <v>43</v>
      </c>
      <c r="V511" s="21" t="s">
        <v>43</v>
      </c>
      <c r="W511" s="19">
        <v>27.850439999999999</v>
      </c>
      <c r="X511" s="19">
        <v>-115.16367</v>
      </c>
      <c r="Y511" s="18">
        <v>73.400000000000006</v>
      </c>
      <c r="Z511" s="17">
        <v>23.000000000000004</v>
      </c>
      <c r="AA511" s="21" t="s">
        <v>43</v>
      </c>
      <c r="AB511" s="14" t="s">
        <v>44</v>
      </c>
      <c r="AC511" s="21" t="s">
        <v>43</v>
      </c>
      <c r="AD511" s="17">
        <v>15</v>
      </c>
      <c r="AE511" s="23">
        <v>1</v>
      </c>
      <c r="AF511" s="21" t="s">
        <v>43</v>
      </c>
      <c r="AG511" s="14" t="s">
        <v>43</v>
      </c>
      <c r="AI511" s="70">
        <f t="shared" si="70"/>
        <v>11.792</v>
      </c>
      <c r="AJ511" s="71" t="s">
        <v>369</v>
      </c>
      <c r="AK511" s="72">
        <f t="shared" si="71"/>
        <v>1.2734394051640829</v>
      </c>
      <c r="AL511" s="73">
        <f t="shared" si="72"/>
        <v>1.2734394051640829</v>
      </c>
    </row>
    <row r="512" spans="1:38" s="20" customFormat="1">
      <c r="A512" s="14" t="s">
        <v>56</v>
      </c>
      <c r="B512" s="14" t="s">
        <v>40</v>
      </c>
      <c r="C512" s="31">
        <v>38943</v>
      </c>
      <c r="D512" s="15">
        <v>2006</v>
      </c>
      <c r="E512" s="16">
        <v>0.57013888888888886</v>
      </c>
      <c r="F512" s="16">
        <v>0.61805555555555558</v>
      </c>
      <c r="G512" s="16">
        <v>4.7916666666666718E-2</v>
      </c>
      <c r="H512" s="21">
        <v>2</v>
      </c>
      <c r="I512" s="17">
        <v>2</v>
      </c>
      <c r="J512" s="17">
        <v>2</v>
      </c>
      <c r="K512" s="17">
        <v>2</v>
      </c>
      <c r="L512" s="14" t="s">
        <v>48</v>
      </c>
      <c r="M512" s="14" t="s">
        <v>49</v>
      </c>
      <c r="N512" s="17">
        <v>1</v>
      </c>
      <c r="O512" s="18">
        <f t="shared" si="63"/>
        <v>18.149940230400002</v>
      </c>
      <c r="P512" s="18">
        <v>5.4999818880000007</v>
      </c>
      <c r="Q512" s="18">
        <f t="shared" si="64"/>
        <v>7.5899771085599994</v>
      </c>
      <c r="R512" s="18">
        <v>2.2999930632000001</v>
      </c>
      <c r="S512" s="18">
        <f t="shared" si="62"/>
        <v>18.149999999999999</v>
      </c>
      <c r="T512" s="22">
        <v>5.5</v>
      </c>
      <c r="U512" s="21" t="s">
        <v>43</v>
      </c>
      <c r="V512" s="21" t="s">
        <v>43</v>
      </c>
      <c r="W512" s="19">
        <v>27.850439999999999</v>
      </c>
      <c r="X512" s="19">
        <v>-115.16367</v>
      </c>
      <c r="Y512" s="18">
        <v>73.400000000000006</v>
      </c>
      <c r="Z512" s="17">
        <v>23.000000000000004</v>
      </c>
      <c r="AA512" s="21" t="s">
        <v>43</v>
      </c>
      <c r="AB512" s="14" t="s">
        <v>44</v>
      </c>
      <c r="AC512" s="21" t="s">
        <v>43</v>
      </c>
      <c r="AD512" s="17">
        <v>15</v>
      </c>
      <c r="AE512" s="23">
        <v>1</v>
      </c>
      <c r="AF512" s="21" t="s">
        <v>43</v>
      </c>
      <c r="AG512" s="14" t="s">
        <v>43</v>
      </c>
      <c r="AI512" s="70">
        <f t="shared" si="70"/>
        <v>11.792</v>
      </c>
      <c r="AJ512" s="71" t="s">
        <v>369</v>
      </c>
      <c r="AK512" s="72">
        <f t="shared" si="71"/>
        <v>1.2734394051640829</v>
      </c>
      <c r="AL512" s="73">
        <f t="shared" si="72"/>
        <v>1.2734394051640829</v>
      </c>
    </row>
    <row r="513" spans="1:38" s="20" customFormat="1">
      <c r="A513" s="14" t="s">
        <v>56</v>
      </c>
      <c r="B513" s="14" t="s">
        <v>40</v>
      </c>
      <c r="C513" s="31">
        <v>38943</v>
      </c>
      <c r="D513" s="15">
        <v>2006</v>
      </c>
      <c r="E513" s="16">
        <v>0.57013888888888886</v>
      </c>
      <c r="F513" s="16">
        <v>0.61805555555555558</v>
      </c>
      <c r="G513" s="16">
        <v>4.7916666666666718E-2</v>
      </c>
      <c r="H513" s="21">
        <v>2</v>
      </c>
      <c r="I513" s="17">
        <v>2</v>
      </c>
      <c r="J513" s="17">
        <v>2</v>
      </c>
      <c r="K513" s="17">
        <v>2</v>
      </c>
      <c r="L513" s="14" t="s">
        <v>48</v>
      </c>
      <c r="M513" s="14" t="s">
        <v>49</v>
      </c>
      <c r="N513" s="17">
        <v>1</v>
      </c>
      <c r="O513" s="18">
        <f t="shared" si="63"/>
        <v>18.149940230400002</v>
      </c>
      <c r="P513" s="18">
        <v>5.4999818880000007</v>
      </c>
      <c r="Q513" s="18">
        <f t="shared" si="64"/>
        <v>7.5899771085599994</v>
      </c>
      <c r="R513" s="18">
        <v>2.2999930632000001</v>
      </c>
      <c r="S513" s="18">
        <f t="shared" si="62"/>
        <v>18.149999999999999</v>
      </c>
      <c r="T513" s="22">
        <v>5.5</v>
      </c>
      <c r="U513" s="21" t="s">
        <v>43</v>
      </c>
      <c r="V513" s="21" t="s">
        <v>43</v>
      </c>
      <c r="W513" s="19">
        <v>27.850439999999999</v>
      </c>
      <c r="X513" s="19">
        <v>-115.16367</v>
      </c>
      <c r="Y513" s="18">
        <v>73.400000000000006</v>
      </c>
      <c r="Z513" s="17">
        <v>23.000000000000004</v>
      </c>
      <c r="AA513" s="21" t="s">
        <v>43</v>
      </c>
      <c r="AB513" s="14" t="s">
        <v>44</v>
      </c>
      <c r="AC513" s="21" t="s">
        <v>43</v>
      </c>
      <c r="AD513" s="17">
        <v>15</v>
      </c>
      <c r="AE513" s="23">
        <v>1</v>
      </c>
      <c r="AF513" s="21" t="s">
        <v>43</v>
      </c>
      <c r="AG513" s="14" t="s">
        <v>43</v>
      </c>
      <c r="AI513" s="70">
        <f t="shared" si="70"/>
        <v>11.792</v>
      </c>
      <c r="AJ513" s="71" t="s">
        <v>369</v>
      </c>
      <c r="AK513" s="72">
        <f t="shared" si="71"/>
        <v>1.2734394051640829</v>
      </c>
      <c r="AL513" s="73">
        <f t="shared" si="72"/>
        <v>1.2734394051640829</v>
      </c>
    </row>
    <row r="514" spans="1:38" s="20" customFormat="1">
      <c r="A514" s="14" t="s">
        <v>56</v>
      </c>
      <c r="B514" s="14" t="s">
        <v>40</v>
      </c>
      <c r="C514" s="31">
        <v>38943</v>
      </c>
      <c r="D514" s="15">
        <v>2006</v>
      </c>
      <c r="E514" s="16">
        <v>0.57013888888888886</v>
      </c>
      <c r="F514" s="16">
        <v>0.61805555555555558</v>
      </c>
      <c r="G514" s="16">
        <v>4.7916666666666718E-2</v>
      </c>
      <c r="H514" s="21">
        <v>2</v>
      </c>
      <c r="I514" s="17">
        <v>2</v>
      </c>
      <c r="J514" s="17">
        <v>2</v>
      </c>
      <c r="K514" s="17">
        <v>2</v>
      </c>
      <c r="L514" s="14" t="s">
        <v>48</v>
      </c>
      <c r="M514" s="14" t="s">
        <v>49</v>
      </c>
      <c r="N514" s="17">
        <v>1</v>
      </c>
      <c r="O514" s="18">
        <f t="shared" si="63"/>
        <v>18.149940230400002</v>
      </c>
      <c r="P514" s="18">
        <v>5.4999818880000007</v>
      </c>
      <c r="Q514" s="18">
        <f t="shared" si="64"/>
        <v>7.5899771085599994</v>
      </c>
      <c r="R514" s="18">
        <v>2.2999930632000001</v>
      </c>
      <c r="S514" s="18">
        <f t="shared" ref="S514:S577" si="73">T514*3.3</f>
        <v>18.149999999999999</v>
      </c>
      <c r="T514" s="22">
        <v>5.5</v>
      </c>
      <c r="U514" s="21" t="s">
        <v>43</v>
      </c>
      <c r="V514" s="21" t="s">
        <v>43</v>
      </c>
      <c r="W514" s="19">
        <v>27.850439999999999</v>
      </c>
      <c r="X514" s="19">
        <v>-115.16367</v>
      </c>
      <c r="Y514" s="18">
        <v>73.400000000000006</v>
      </c>
      <c r="Z514" s="17">
        <v>23.000000000000004</v>
      </c>
      <c r="AA514" s="21" t="s">
        <v>43</v>
      </c>
      <c r="AB514" s="14" t="s">
        <v>44</v>
      </c>
      <c r="AC514" s="21" t="s">
        <v>43</v>
      </c>
      <c r="AD514" s="17">
        <v>15</v>
      </c>
      <c r="AE514" s="23">
        <v>1</v>
      </c>
      <c r="AF514" s="21" t="s">
        <v>43</v>
      </c>
      <c r="AG514" s="14" t="s">
        <v>43</v>
      </c>
      <c r="AI514" s="70">
        <f t="shared" si="70"/>
        <v>11.792</v>
      </c>
      <c r="AJ514" s="71" t="s">
        <v>369</v>
      </c>
      <c r="AK514" s="72">
        <f t="shared" si="71"/>
        <v>1.2734394051640829</v>
      </c>
      <c r="AL514" s="73">
        <f t="shared" si="72"/>
        <v>1.2734394051640829</v>
      </c>
    </row>
    <row r="515" spans="1:38" s="20" customFormat="1">
      <c r="A515" s="14" t="s">
        <v>56</v>
      </c>
      <c r="B515" s="14" t="s">
        <v>40</v>
      </c>
      <c r="C515" s="31">
        <v>38943</v>
      </c>
      <c r="D515" s="15">
        <v>2006</v>
      </c>
      <c r="E515" s="16">
        <v>0.57013888888888886</v>
      </c>
      <c r="F515" s="16">
        <v>0.61805555555555558</v>
      </c>
      <c r="G515" s="16">
        <v>4.7916666666666718E-2</v>
      </c>
      <c r="H515" s="21">
        <v>2</v>
      </c>
      <c r="I515" s="17">
        <v>2</v>
      </c>
      <c r="J515" s="17">
        <v>2</v>
      </c>
      <c r="K515" s="17">
        <v>2</v>
      </c>
      <c r="L515" s="14" t="s">
        <v>48</v>
      </c>
      <c r="M515" s="14" t="s">
        <v>49</v>
      </c>
      <c r="N515" s="17">
        <v>1</v>
      </c>
      <c r="O515" s="18">
        <f t="shared" ref="O515:O578" si="74">P515*3.3</f>
        <v>18.149940230400002</v>
      </c>
      <c r="P515" s="18">
        <v>5.4999818880000007</v>
      </c>
      <c r="Q515" s="18">
        <f t="shared" ref="Q515:Q522" si="75">R515*3.3</f>
        <v>7.5899771085599994</v>
      </c>
      <c r="R515" s="18">
        <v>2.2999930632000001</v>
      </c>
      <c r="S515" s="18">
        <f t="shared" si="73"/>
        <v>18.149999999999999</v>
      </c>
      <c r="T515" s="22">
        <v>5.5</v>
      </c>
      <c r="U515" s="21" t="s">
        <v>43</v>
      </c>
      <c r="V515" s="21" t="s">
        <v>43</v>
      </c>
      <c r="W515" s="19">
        <v>27.850439999999999</v>
      </c>
      <c r="X515" s="19">
        <v>-115.16367</v>
      </c>
      <c r="Y515" s="18">
        <v>73.400000000000006</v>
      </c>
      <c r="Z515" s="17">
        <v>23.000000000000004</v>
      </c>
      <c r="AA515" s="21" t="s">
        <v>43</v>
      </c>
      <c r="AB515" s="14" t="s">
        <v>44</v>
      </c>
      <c r="AC515" s="21" t="s">
        <v>43</v>
      </c>
      <c r="AD515" s="17">
        <v>15</v>
      </c>
      <c r="AE515" s="23">
        <v>1</v>
      </c>
      <c r="AF515" s="21" t="s">
        <v>43</v>
      </c>
      <c r="AG515" s="14" t="s">
        <v>43</v>
      </c>
      <c r="AI515" s="70">
        <f t="shared" si="70"/>
        <v>11.792</v>
      </c>
      <c r="AJ515" s="71" t="s">
        <v>369</v>
      </c>
      <c r="AK515" s="72">
        <f t="shared" si="71"/>
        <v>1.2734394051640829</v>
      </c>
      <c r="AL515" s="73">
        <f t="shared" si="72"/>
        <v>1.2734394051640829</v>
      </c>
    </row>
    <row r="516" spans="1:38" s="20" customFormat="1">
      <c r="A516" s="14" t="s">
        <v>56</v>
      </c>
      <c r="B516" s="14" t="s">
        <v>40</v>
      </c>
      <c r="C516" s="31">
        <v>38943</v>
      </c>
      <c r="D516" s="15">
        <v>2006</v>
      </c>
      <c r="E516" s="16">
        <v>0.57013888888888886</v>
      </c>
      <c r="F516" s="16">
        <v>0.61805555555555558</v>
      </c>
      <c r="G516" s="16">
        <v>4.7916666666666718E-2</v>
      </c>
      <c r="H516" s="21">
        <v>2</v>
      </c>
      <c r="I516" s="17">
        <v>2</v>
      </c>
      <c r="J516" s="17">
        <v>2</v>
      </c>
      <c r="K516" s="17">
        <v>2</v>
      </c>
      <c r="L516" s="14" t="s">
        <v>48</v>
      </c>
      <c r="M516" s="14" t="s">
        <v>49</v>
      </c>
      <c r="N516" s="17">
        <v>1</v>
      </c>
      <c r="O516" s="18">
        <f t="shared" si="74"/>
        <v>18.149940230400002</v>
      </c>
      <c r="P516" s="18">
        <v>5.4999818880000007</v>
      </c>
      <c r="Q516" s="18">
        <f t="shared" si="75"/>
        <v>7.5899771085599994</v>
      </c>
      <c r="R516" s="18">
        <v>2.2999930632000001</v>
      </c>
      <c r="S516" s="18">
        <f t="shared" si="73"/>
        <v>18.149999999999999</v>
      </c>
      <c r="T516" s="22">
        <v>5.5</v>
      </c>
      <c r="U516" s="21" t="s">
        <v>43</v>
      </c>
      <c r="V516" s="21" t="s">
        <v>43</v>
      </c>
      <c r="W516" s="19">
        <v>27.850439999999999</v>
      </c>
      <c r="X516" s="19">
        <v>-115.16367</v>
      </c>
      <c r="Y516" s="18">
        <v>73.400000000000006</v>
      </c>
      <c r="Z516" s="17">
        <v>23.000000000000004</v>
      </c>
      <c r="AA516" s="21" t="s">
        <v>43</v>
      </c>
      <c r="AB516" s="14" t="s">
        <v>44</v>
      </c>
      <c r="AC516" s="21" t="s">
        <v>43</v>
      </c>
      <c r="AD516" s="17">
        <v>15</v>
      </c>
      <c r="AE516" s="23">
        <v>1</v>
      </c>
      <c r="AF516" s="21" t="s">
        <v>43</v>
      </c>
      <c r="AG516" s="14" t="s">
        <v>43</v>
      </c>
      <c r="AI516" s="70">
        <f t="shared" si="70"/>
        <v>11.792</v>
      </c>
      <c r="AJ516" s="71" t="s">
        <v>369</v>
      </c>
      <c r="AK516" s="72">
        <f t="shared" si="71"/>
        <v>1.2734394051640829</v>
      </c>
      <c r="AL516" s="73">
        <f t="shared" si="72"/>
        <v>1.2734394051640829</v>
      </c>
    </row>
    <row r="517" spans="1:38" s="20" customFormat="1">
      <c r="A517" s="14" t="s">
        <v>56</v>
      </c>
      <c r="B517" s="14" t="s">
        <v>40</v>
      </c>
      <c r="C517" s="31">
        <v>38943</v>
      </c>
      <c r="D517" s="15">
        <v>2006</v>
      </c>
      <c r="E517" s="16">
        <v>0.57013888888888886</v>
      </c>
      <c r="F517" s="16">
        <v>0.61805555555555558</v>
      </c>
      <c r="G517" s="16">
        <v>4.7916666666666718E-2</v>
      </c>
      <c r="H517" s="21">
        <v>2</v>
      </c>
      <c r="I517" s="17">
        <v>2</v>
      </c>
      <c r="J517" s="17">
        <v>2</v>
      </c>
      <c r="K517" s="17">
        <v>2</v>
      </c>
      <c r="L517" s="14" t="s">
        <v>48</v>
      </c>
      <c r="M517" s="14" t="s">
        <v>49</v>
      </c>
      <c r="N517" s="17">
        <v>1</v>
      </c>
      <c r="O517" s="18">
        <f t="shared" si="74"/>
        <v>18.149940230400002</v>
      </c>
      <c r="P517" s="18">
        <v>5.4999818880000007</v>
      </c>
      <c r="Q517" s="18">
        <f t="shared" si="75"/>
        <v>7.5899771085599994</v>
      </c>
      <c r="R517" s="18">
        <v>2.2999930632000001</v>
      </c>
      <c r="S517" s="18">
        <f t="shared" si="73"/>
        <v>18.149999999999999</v>
      </c>
      <c r="T517" s="22">
        <v>5.5</v>
      </c>
      <c r="U517" s="21" t="s">
        <v>43</v>
      </c>
      <c r="V517" s="21" t="s">
        <v>43</v>
      </c>
      <c r="W517" s="19">
        <v>27.850439999999999</v>
      </c>
      <c r="X517" s="19">
        <v>-115.16367</v>
      </c>
      <c r="Y517" s="18">
        <v>73.400000000000006</v>
      </c>
      <c r="Z517" s="17">
        <v>23.000000000000004</v>
      </c>
      <c r="AA517" s="21" t="s">
        <v>43</v>
      </c>
      <c r="AB517" s="14" t="s">
        <v>44</v>
      </c>
      <c r="AC517" s="21" t="s">
        <v>43</v>
      </c>
      <c r="AD517" s="17">
        <v>15</v>
      </c>
      <c r="AE517" s="23">
        <v>1</v>
      </c>
      <c r="AF517" s="21" t="s">
        <v>43</v>
      </c>
      <c r="AG517" s="14" t="s">
        <v>43</v>
      </c>
      <c r="AI517" s="70">
        <f t="shared" si="70"/>
        <v>11.792</v>
      </c>
      <c r="AJ517" s="71" t="s">
        <v>369</v>
      </c>
      <c r="AK517" s="72">
        <f t="shared" si="71"/>
        <v>1.2734394051640829</v>
      </c>
      <c r="AL517" s="73">
        <f t="shared" si="72"/>
        <v>1.2734394051640829</v>
      </c>
    </row>
    <row r="518" spans="1:38" s="20" customFormat="1">
      <c r="A518" s="14" t="s">
        <v>56</v>
      </c>
      <c r="B518" s="14" t="s">
        <v>40</v>
      </c>
      <c r="C518" s="31">
        <v>38943</v>
      </c>
      <c r="D518" s="15">
        <v>2006</v>
      </c>
      <c r="E518" s="16">
        <v>0.57013888888888886</v>
      </c>
      <c r="F518" s="16">
        <v>0.61805555555555558</v>
      </c>
      <c r="G518" s="16">
        <v>4.7916666666666718E-2</v>
      </c>
      <c r="H518" s="21">
        <v>2</v>
      </c>
      <c r="I518" s="17">
        <v>2</v>
      </c>
      <c r="J518" s="17">
        <v>2</v>
      </c>
      <c r="K518" s="17">
        <v>2</v>
      </c>
      <c r="L518" s="14" t="s">
        <v>48</v>
      </c>
      <c r="M518" s="14" t="s">
        <v>49</v>
      </c>
      <c r="N518" s="17">
        <v>1</v>
      </c>
      <c r="O518" s="18">
        <f t="shared" si="74"/>
        <v>18.149940230400002</v>
      </c>
      <c r="P518" s="18">
        <v>5.4999818880000007</v>
      </c>
      <c r="Q518" s="18">
        <f t="shared" si="75"/>
        <v>7.5899771085599994</v>
      </c>
      <c r="R518" s="18">
        <v>2.2999930632000001</v>
      </c>
      <c r="S518" s="18">
        <f t="shared" si="73"/>
        <v>18.149999999999999</v>
      </c>
      <c r="T518" s="22">
        <v>5.5</v>
      </c>
      <c r="U518" s="21" t="s">
        <v>43</v>
      </c>
      <c r="V518" s="21" t="s">
        <v>43</v>
      </c>
      <c r="W518" s="19">
        <v>27.850439999999999</v>
      </c>
      <c r="X518" s="19">
        <v>-115.16367</v>
      </c>
      <c r="Y518" s="18">
        <v>73.400000000000006</v>
      </c>
      <c r="Z518" s="17">
        <v>23.000000000000004</v>
      </c>
      <c r="AA518" s="21" t="s">
        <v>43</v>
      </c>
      <c r="AB518" s="14" t="s">
        <v>44</v>
      </c>
      <c r="AC518" s="21" t="s">
        <v>43</v>
      </c>
      <c r="AD518" s="17">
        <v>16</v>
      </c>
      <c r="AE518" s="23">
        <v>1</v>
      </c>
      <c r="AF518" s="21" t="s">
        <v>43</v>
      </c>
      <c r="AG518" s="14" t="s">
        <v>43</v>
      </c>
      <c r="AI518" s="70">
        <f t="shared" si="70"/>
        <v>12.500999999999999</v>
      </c>
      <c r="AJ518" s="71" t="s">
        <v>369</v>
      </c>
      <c r="AK518" s="72">
        <f t="shared" si="71"/>
        <v>1.4471406331162124</v>
      </c>
      <c r="AL518" s="73">
        <f t="shared" si="72"/>
        <v>1.4471406331162124</v>
      </c>
    </row>
    <row r="519" spans="1:38" s="20" customFormat="1">
      <c r="A519" s="14" t="s">
        <v>56</v>
      </c>
      <c r="B519" s="14" t="s">
        <v>40</v>
      </c>
      <c r="C519" s="31">
        <v>38943</v>
      </c>
      <c r="D519" s="15">
        <v>2006</v>
      </c>
      <c r="E519" s="16">
        <v>0.57013888888888886</v>
      </c>
      <c r="F519" s="16">
        <v>0.61805555555555558</v>
      </c>
      <c r="G519" s="16">
        <v>4.7916666666666718E-2</v>
      </c>
      <c r="H519" s="21">
        <v>2</v>
      </c>
      <c r="I519" s="17">
        <v>2</v>
      </c>
      <c r="J519" s="17">
        <v>2</v>
      </c>
      <c r="K519" s="17">
        <v>2</v>
      </c>
      <c r="L519" s="14" t="s">
        <v>48</v>
      </c>
      <c r="M519" s="14" t="s">
        <v>49</v>
      </c>
      <c r="N519" s="17">
        <v>1</v>
      </c>
      <c r="O519" s="18">
        <f t="shared" si="74"/>
        <v>18.149940230400002</v>
      </c>
      <c r="P519" s="18">
        <v>5.4999818880000007</v>
      </c>
      <c r="Q519" s="18">
        <f t="shared" si="75"/>
        <v>7.5899771085599994</v>
      </c>
      <c r="R519" s="18">
        <v>2.2999930632000001</v>
      </c>
      <c r="S519" s="18">
        <f t="shared" si="73"/>
        <v>18.149999999999999</v>
      </c>
      <c r="T519" s="22">
        <v>5.5</v>
      </c>
      <c r="U519" s="21" t="s">
        <v>43</v>
      </c>
      <c r="V519" s="21" t="s">
        <v>43</v>
      </c>
      <c r="W519" s="19">
        <v>27.850439999999999</v>
      </c>
      <c r="X519" s="19">
        <v>-115.16367</v>
      </c>
      <c r="Y519" s="18">
        <v>73.400000000000006</v>
      </c>
      <c r="Z519" s="17">
        <v>23.000000000000004</v>
      </c>
      <c r="AA519" s="21" t="s">
        <v>43</v>
      </c>
      <c r="AB519" s="14" t="s">
        <v>44</v>
      </c>
      <c r="AC519" s="21" t="s">
        <v>43</v>
      </c>
      <c r="AD519" s="17">
        <v>16</v>
      </c>
      <c r="AE519" s="23">
        <v>1</v>
      </c>
      <c r="AF519" s="21" t="s">
        <v>43</v>
      </c>
      <c r="AG519" s="14" t="s">
        <v>43</v>
      </c>
      <c r="AI519" s="70">
        <f t="shared" si="70"/>
        <v>12.500999999999999</v>
      </c>
      <c r="AJ519" s="71" t="s">
        <v>369</v>
      </c>
      <c r="AK519" s="72">
        <f t="shared" si="71"/>
        <v>1.4471406331162124</v>
      </c>
      <c r="AL519" s="73">
        <f t="shared" si="72"/>
        <v>1.4471406331162124</v>
      </c>
    </row>
    <row r="520" spans="1:38" s="20" customFormat="1">
      <c r="A520" s="14" t="s">
        <v>56</v>
      </c>
      <c r="B520" s="14" t="s">
        <v>40</v>
      </c>
      <c r="C520" s="31">
        <v>38943</v>
      </c>
      <c r="D520" s="15">
        <v>2006</v>
      </c>
      <c r="E520" s="16">
        <v>0.57013888888888886</v>
      </c>
      <c r="F520" s="16">
        <v>0.61805555555555558</v>
      </c>
      <c r="G520" s="16">
        <v>4.7916666666666718E-2</v>
      </c>
      <c r="H520" s="21">
        <v>2</v>
      </c>
      <c r="I520" s="17">
        <v>2</v>
      </c>
      <c r="J520" s="17">
        <v>2</v>
      </c>
      <c r="K520" s="17">
        <v>2</v>
      </c>
      <c r="L520" s="14" t="s">
        <v>48</v>
      </c>
      <c r="M520" s="14" t="s">
        <v>49</v>
      </c>
      <c r="N520" s="17">
        <v>1</v>
      </c>
      <c r="O520" s="18">
        <f t="shared" si="74"/>
        <v>18.149940230399999</v>
      </c>
      <c r="P520" s="18">
        <v>5.4999818879999998</v>
      </c>
      <c r="Q520" s="18">
        <f t="shared" si="75"/>
        <v>7.5899771085599994</v>
      </c>
      <c r="R520" s="18">
        <v>2.2999930632000001</v>
      </c>
      <c r="S520" s="18">
        <f t="shared" si="73"/>
        <v>18.149999999999999</v>
      </c>
      <c r="T520" s="22">
        <v>5.5</v>
      </c>
      <c r="U520" s="21" t="s">
        <v>43</v>
      </c>
      <c r="V520" s="21" t="s">
        <v>43</v>
      </c>
      <c r="W520" s="19">
        <v>27.850439999999999</v>
      </c>
      <c r="X520" s="19">
        <v>-115.16367</v>
      </c>
      <c r="Y520" s="18">
        <v>73.400000000000006</v>
      </c>
      <c r="Z520" s="17">
        <v>23.000000000000004</v>
      </c>
      <c r="AA520" s="21" t="s">
        <v>43</v>
      </c>
      <c r="AB520" s="14" t="s">
        <v>44</v>
      </c>
      <c r="AC520" s="21" t="s">
        <v>43</v>
      </c>
      <c r="AD520" s="17">
        <v>16</v>
      </c>
      <c r="AE520" s="23">
        <v>1</v>
      </c>
      <c r="AF520" s="21" t="s">
        <v>43</v>
      </c>
      <c r="AG520" s="14" t="s">
        <v>43</v>
      </c>
      <c r="AI520" s="70">
        <f t="shared" si="70"/>
        <v>12.500999999999999</v>
      </c>
      <c r="AJ520" s="71" t="s">
        <v>369</v>
      </c>
      <c r="AK520" s="72">
        <f t="shared" si="71"/>
        <v>1.4471406331162124</v>
      </c>
      <c r="AL520" s="73">
        <f t="shared" si="72"/>
        <v>1.4471406331162124</v>
      </c>
    </row>
    <row r="521" spans="1:38" s="20" customFormat="1">
      <c r="A521" s="14" t="s">
        <v>56</v>
      </c>
      <c r="B521" s="14" t="s">
        <v>40</v>
      </c>
      <c r="C521" s="31">
        <v>38943</v>
      </c>
      <c r="D521" s="15">
        <v>2006</v>
      </c>
      <c r="E521" s="16">
        <v>0.57013888888888886</v>
      </c>
      <c r="F521" s="16">
        <v>0.61805555555555558</v>
      </c>
      <c r="G521" s="16">
        <v>4.7916666666666718E-2</v>
      </c>
      <c r="H521" s="21">
        <v>2</v>
      </c>
      <c r="I521" s="17">
        <v>2</v>
      </c>
      <c r="J521" s="17">
        <v>2</v>
      </c>
      <c r="K521" s="17">
        <v>2</v>
      </c>
      <c r="L521" s="14" t="s">
        <v>48</v>
      </c>
      <c r="M521" s="14" t="s">
        <v>49</v>
      </c>
      <c r="N521" s="17">
        <v>1</v>
      </c>
      <c r="O521" s="18">
        <f t="shared" si="74"/>
        <v>18.149940230400002</v>
      </c>
      <c r="P521" s="18">
        <v>5.4999818880000007</v>
      </c>
      <c r="Q521" s="18">
        <f t="shared" si="75"/>
        <v>7.5899771085599994</v>
      </c>
      <c r="R521" s="18">
        <v>2.2999930632000001</v>
      </c>
      <c r="S521" s="18">
        <f t="shared" si="73"/>
        <v>18.149999999999999</v>
      </c>
      <c r="T521" s="22">
        <v>5.5</v>
      </c>
      <c r="U521" s="21" t="s">
        <v>43</v>
      </c>
      <c r="V521" s="21" t="s">
        <v>43</v>
      </c>
      <c r="W521" s="19">
        <v>27.850439999999999</v>
      </c>
      <c r="X521" s="19">
        <v>-115.16367</v>
      </c>
      <c r="Y521" s="18">
        <v>73.400000000000006</v>
      </c>
      <c r="Z521" s="17">
        <v>23.000000000000004</v>
      </c>
      <c r="AA521" s="21" t="s">
        <v>43</v>
      </c>
      <c r="AB521" s="14" t="s">
        <v>44</v>
      </c>
      <c r="AC521" s="21" t="s">
        <v>43</v>
      </c>
      <c r="AD521" s="17">
        <v>16</v>
      </c>
      <c r="AE521" s="23">
        <v>1</v>
      </c>
      <c r="AF521" s="21" t="s">
        <v>43</v>
      </c>
      <c r="AG521" s="14" t="s">
        <v>43</v>
      </c>
      <c r="AI521" s="70">
        <f t="shared" si="70"/>
        <v>12.500999999999999</v>
      </c>
      <c r="AJ521" s="71" t="s">
        <v>369</v>
      </c>
      <c r="AK521" s="72">
        <f t="shared" si="71"/>
        <v>1.4471406331162124</v>
      </c>
      <c r="AL521" s="73">
        <f t="shared" si="72"/>
        <v>1.4471406331162124</v>
      </c>
    </row>
    <row r="522" spans="1:38" s="20" customFormat="1">
      <c r="A522" s="14" t="s">
        <v>56</v>
      </c>
      <c r="B522" s="14" t="s">
        <v>40</v>
      </c>
      <c r="C522" s="31">
        <v>38943</v>
      </c>
      <c r="D522" s="15">
        <v>2006</v>
      </c>
      <c r="E522" s="16">
        <v>0.57013888888888886</v>
      </c>
      <c r="F522" s="16">
        <v>0.61805555555555558</v>
      </c>
      <c r="G522" s="16">
        <v>4.7916666666666718E-2</v>
      </c>
      <c r="H522" s="21">
        <v>2</v>
      </c>
      <c r="I522" s="17">
        <v>2</v>
      </c>
      <c r="J522" s="17">
        <v>2</v>
      </c>
      <c r="K522" s="17">
        <v>2</v>
      </c>
      <c r="L522" s="14" t="s">
        <v>48</v>
      </c>
      <c r="M522" s="14" t="s">
        <v>49</v>
      </c>
      <c r="N522" s="17">
        <v>1</v>
      </c>
      <c r="O522" s="18">
        <f t="shared" si="74"/>
        <v>18.149940230400002</v>
      </c>
      <c r="P522" s="18">
        <v>5.4999818880000007</v>
      </c>
      <c r="Q522" s="18">
        <f t="shared" si="75"/>
        <v>7.5899771085599994</v>
      </c>
      <c r="R522" s="18">
        <v>2.2999930632000001</v>
      </c>
      <c r="S522" s="18">
        <f t="shared" si="73"/>
        <v>18.149999999999999</v>
      </c>
      <c r="T522" s="22">
        <v>5.5</v>
      </c>
      <c r="U522" s="21" t="s">
        <v>43</v>
      </c>
      <c r="V522" s="21" t="s">
        <v>43</v>
      </c>
      <c r="W522" s="19">
        <v>27.850439999999999</v>
      </c>
      <c r="X522" s="19">
        <v>-115.16367</v>
      </c>
      <c r="Y522" s="18">
        <v>73.400000000000006</v>
      </c>
      <c r="Z522" s="17">
        <v>23.000000000000004</v>
      </c>
      <c r="AA522" s="21" t="s">
        <v>43</v>
      </c>
      <c r="AB522" s="14" t="s">
        <v>44</v>
      </c>
      <c r="AC522" s="21" t="s">
        <v>43</v>
      </c>
      <c r="AD522" s="17">
        <v>18</v>
      </c>
      <c r="AE522" s="23">
        <v>1</v>
      </c>
      <c r="AF522" s="21" t="s">
        <v>43</v>
      </c>
      <c r="AG522" s="14" t="s">
        <v>43</v>
      </c>
      <c r="AI522" s="70">
        <f t="shared" si="70"/>
        <v>13.918999999999999</v>
      </c>
      <c r="AJ522" s="71" t="s">
        <v>369</v>
      </c>
      <c r="AK522" s="72">
        <f t="shared" si="71"/>
        <v>1.8310631406548505</v>
      </c>
      <c r="AL522" s="73">
        <f t="shared" si="72"/>
        <v>1.8310631406548505</v>
      </c>
    </row>
    <row r="523" spans="1:38" s="20" customFormat="1">
      <c r="A523" s="14" t="s">
        <v>57</v>
      </c>
      <c r="B523" s="14" t="s">
        <v>40</v>
      </c>
      <c r="C523" s="31">
        <v>38943</v>
      </c>
      <c r="D523" s="15">
        <v>2006</v>
      </c>
      <c r="E523" s="16">
        <v>0.57013888888888886</v>
      </c>
      <c r="F523" s="16">
        <v>0.61805555555555558</v>
      </c>
      <c r="G523" s="16">
        <f t="shared" ref="G523:G586" si="76">F523-E523</f>
        <v>4.7916666666666718E-2</v>
      </c>
      <c r="H523" s="21">
        <v>2</v>
      </c>
      <c r="I523" s="14">
        <v>2</v>
      </c>
      <c r="J523" s="14">
        <v>2</v>
      </c>
      <c r="K523" s="17">
        <v>2</v>
      </c>
      <c r="L523" s="14" t="s">
        <v>48</v>
      </c>
      <c r="M523" s="14" t="s">
        <v>49</v>
      </c>
      <c r="N523" s="14">
        <v>1</v>
      </c>
      <c r="O523" s="18">
        <f t="shared" si="74"/>
        <v>25.046924458247997</v>
      </c>
      <c r="P523" s="18">
        <f t="shared" ref="P523:P586" si="77">R523*3.3</f>
        <v>7.5899771085599994</v>
      </c>
      <c r="Q523" s="18">
        <f>R523*3.3</f>
        <v>7.5899771085599994</v>
      </c>
      <c r="R523" s="18">
        <v>2.2999930632000001</v>
      </c>
      <c r="S523" s="18">
        <f t="shared" si="73"/>
        <v>18.149999999999999</v>
      </c>
      <c r="T523" s="22">
        <v>5.5</v>
      </c>
      <c r="U523" s="21" t="s">
        <v>43</v>
      </c>
      <c r="V523" s="21" t="s">
        <v>43</v>
      </c>
      <c r="W523" s="19">
        <v>27.850439999999999</v>
      </c>
      <c r="X523" s="19">
        <v>-115.16367</v>
      </c>
      <c r="Y523" s="18">
        <v>73.400000000000006</v>
      </c>
      <c r="Z523" s="17">
        <f t="shared" ref="Z523:Z586" si="78">(Y523-32)*5/9</f>
        <v>23.000000000000004</v>
      </c>
      <c r="AA523" s="21" t="s">
        <v>43</v>
      </c>
      <c r="AB523" s="14" t="s">
        <v>46</v>
      </c>
      <c r="AC523" s="21" t="s">
        <v>43</v>
      </c>
      <c r="AD523" s="23">
        <v>10</v>
      </c>
      <c r="AE523" s="23">
        <v>1</v>
      </c>
      <c r="AF523" s="21" t="s">
        <v>43</v>
      </c>
      <c r="AG523" s="14" t="s">
        <v>43</v>
      </c>
      <c r="AI523" s="70">
        <f t="shared" ref="AI523:AI586" si="79">(0.748*AD523)+1.2345</f>
        <v>8.714500000000001</v>
      </c>
      <c r="AJ523" s="74">
        <f t="shared" ref="AJ523:AJ586" si="80">((POWER(AI523*10,3.36))*2.24)/100000</f>
        <v>74.039372912203305</v>
      </c>
      <c r="AK523" s="74">
        <f t="shared" ref="AK523:AK586" si="81">(0.0026*AJ523)-0.61</f>
        <v>-0.41749763042827137</v>
      </c>
      <c r="AL523" s="73">
        <f t="shared" ref="AL523:AL586" si="82">IF(AK523&gt;0,AK523:AK523,0)</f>
        <v>0</v>
      </c>
    </row>
    <row r="524" spans="1:38" s="20" customFormat="1">
      <c r="A524" s="14" t="s">
        <v>57</v>
      </c>
      <c r="B524" s="14" t="s">
        <v>40</v>
      </c>
      <c r="C524" s="31">
        <v>38943</v>
      </c>
      <c r="D524" s="15">
        <v>2006</v>
      </c>
      <c r="E524" s="16">
        <v>0.57013888888888886</v>
      </c>
      <c r="F524" s="16">
        <v>0.61805555555555558</v>
      </c>
      <c r="G524" s="16">
        <f t="shared" si="76"/>
        <v>4.7916666666666718E-2</v>
      </c>
      <c r="H524" s="21">
        <v>2</v>
      </c>
      <c r="I524" s="14">
        <v>2</v>
      </c>
      <c r="J524" s="14">
        <v>2</v>
      </c>
      <c r="K524" s="17">
        <v>2</v>
      </c>
      <c r="L524" s="14" t="s">
        <v>48</v>
      </c>
      <c r="M524" s="14" t="s">
        <v>49</v>
      </c>
      <c r="N524" s="14">
        <v>1</v>
      </c>
      <c r="O524" s="18">
        <f t="shared" si="74"/>
        <v>25.046924458247997</v>
      </c>
      <c r="P524" s="18">
        <f t="shared" si="77"/>
        <v>7.5899771085599994</v>
      </c>
      <c r="Q524" s="18">
        <f t="shared" ref="Q524:Q587" si="83">R524*3.3</f>
        <v>7.5899771085599994</v>
      </c>
      <c r="R524" s="18">
        <v>2.2999930632000001</v>
      </c>
      <c r="S524" s="18">
        <f t="shared" si="73"/>
        <v>18.149999999999999</v>
      </c>
      <c r="T524" s="22">
        <v>5.5</v>
      </c>
      <c r="U524" s="21" t="s">
        <v>43</v>
      </c>
      <c r="V524" s="21" t="s">
        <v>43</v>
      </c>
      <c r="W524" s="19">
        <v>27.850439999999999</v>
      </c>
      <c r="X524" s="19">
        <v>-115.16367</v>
      </c>
      <c r="Y524" s="18">
        <v>73.400000000000006</v>
      </c>
      <c r="Z524" s="17">
        <f t="shared" si="78"/>
        <v>23.000000000000004</v>
      </c>
      <c r="AA524" s="21" t="s">
        <v>43</v>
      </c>
      <c r="AB524" s="14" t="s">
        <v>46</v>
      </c>
      <c r="AC524" s="21" t="s">
        <v>43</v>
      </c>
      <c r="AD524" s="23">
        <v>10</v>
      </c>
      <c r="AE524" s="23">
        <v>1</v>
      </c>
      <c r="AF524" s="21" t="s">
        <v>43</v>
      </c>
      <c r="AG524" s="14" t="s">
        <v>43</v>
      </c>
      <c r="AI524" s="70">
        <f t="shared" si="79"/>
        <v>8.714500000000001</v>
      </c>
      <c r="AJ524" s="74">
        <f t="shared" si="80"/>
        <v>74.039372912203305</v>
      </c>
      <c r="AK524" s="74">
        <f t="shared" si="81"/>
        <v>-0.41749763042827137</v>
      </c>
      <c r="AL524" s="73">
        <f t="shared" si="82"/>
        <v>0</v>
      </c>
    </row>
    <row r="525" spans="1:38" s="20" customFormat="1">
      <c r="A525" s="14" t="s">
        <v>57</v>
      </c>
      <c r="B525" s="14" t="s">
        <v>40</v>
      </c>
      <c r="C525" s="31">
        <v>38943</v>
      </c>
      <c r="D525" s="15">
        <v>2006</v>
      </c>
      <c r="E525" s="16">
        <v>0.57013888888888886</v>
      </c>
      <c r="F525" s="16">
        <v>0.61805555555555558</v>
      </c>
      <c r="G525" s="16">
        <f t="shared" si="76"/>
        <v>4.7916666666666718E-2</v>
      </c>
      <c r="H525" s="21">
        <v>2</v>
      </c>
      <c r="I525" s="14">
        <v>2</v>
      </c>
      <c r="J525" s="14">
        <v>2</v>
      </c>
      <c r="K525" s="17">
        <v>2</v>
      </c>
      <c r="L525" s="14" t="s">
        <v>48</v>
      </c>
      <c r="M525" s="14" t="s">
        <v>49</v>
      </c>
      <c r="N525" s="14">
        <v>1</v>
      </c>
      <c r="O525" s="18">
        <f t="shared" si="74"/>
        <v>25.046924458247997</v>
      </c>
      <c r="P525" s="18">
        <f t="shared" si="77"/>
        <v>7.5899771085599994</v>
      </c>
      <c r="Q525" s="18">
        <f t="shared" si="83"/>
        <v>7.5899771085599994</v>
      </c>
      <c r="R525" s="18">
        <v>2.2999930632000001</v>
      </c>
      <c r="S525" s="18">
        <f t="shared" si="73"/>
        <v>18.149999999999999</v>
      </c>
      <c r="T525" s="22">
        <v>5.5</v>
      </c>
      <c r="U525" s="21" t="s">
        <v>43</v>
      </c>
      <c r="V525" s="21" t="s">
        <v>43</v>
      </c>
      <c r="W525" s="19">
        <v>27.850439999999999</v>
      </c>
      <c r="X525" s="19">
        <v>-115.16367</v>
      </c>
      <c r="Y525" s="18">
        <v>73.400000000000006</v>
      </c>
      <c r="Z525" s="17">
        <f t="shared" si="78"/>
        <v>23.000000000000004</v>
      </c>
      <c r="AA525" s="21" t="s">
        <v>43</v>
      </c>
      <c r="AB525" s="14" t="s">
        <v>46</v>
      </c>
      <c r="AC525" s="21" t="s">
        <v>43</v>
      </c>
      <c r="AD525" s="23">
        <v>11</v>
      </c>
      <c r="AE525" s="23">
        <v>1</v>
      </c>
      <c r="AF525" s="21" t="s">
        <v>43</v>
      </c>
      <c r="AG525" s="14" t="s">
        <v>43</v>
      </c>
      <c r="AI525" s="70">
        <f t="shared" si="79"/>
        <v>9.4625000000000004</v>
      </c>
      <c r="AJ525" s="74">
        <f t="shared" si="80"/>
        <v>97.640010435523564</v>
      </c>
      <c r="AK525" s="74">
        <f t="shared" si="81"/>
        <v>-0.35613597286763871</v>
      </c>
      <c r="AL525" s="73">
        <f t="shared" si="82"/>
        <v>0</v>
      </c>
    </row>
    <row r="526" spans="1:38" s="20" customFormat="1">
      <c r="A526" s="14" t="s">
        <v>57</v>
      </c>
      <c r="B526" s="14" t="s">
        <v>40</v>
      </c>
      <c r="C526" s="31">
        <v>38943</v>
      </c>
      <c r="D526" s="15">
        <v>2006</v>
      </c>
      <c r="E526" s="16">
        <v>0.57013888888888886</v>
      </c>
      <c r="F526" s="16">
        <v>0.61805555555555558</v>
      </c>
      <c r="G526" s="16">
        <f t="shared" si="76"/>
        <v>4.7916666666666718E-2</v>
      </c>
      <c r="H526" s="21">
        <v>2</v>
      </c>
      <c r="I526" s="14">
        <v>2</v>
      </c>
      <c r="J526" s="14">
        <v>2</v>
      </c>
      <c r="K526" s="17">
        <v>2</v>
      </c>
      <c r="L526" s="14" t="s">
        <v>48</v>
      </c>
      <c r="M526" s="14" t="s">
        <v>49</v>
      </c>
      <c r="N526" s="14">
        <v>1</v>
      </c>
      <c r="O526" s="18">
        <f t="shared" si="74"/>
        <v>25.046924458247997</v>
      </c>
      <c r="P526" s="18">
        <f t="shared" si="77"/>
        <v>7.5899771085599994</v>
      </c>
      <c r="Q526" s="18">
        <f t="shared" si="83"/>
        <v>7.5899771085599994</v>
      </c>
      <c r="R526" s="18">
        <v>2.2999930632000001</v>
      </c>
      <c r="S526" s="18">
        <f t="shared" si="73"/>
        <v>18.149999999999999</v>
      </c>
      <c r="T526" s="22">
        <v>5.5</v>
      </c>
      <c r="U526" s="21" t="s">
        <v>43</v>
      </c>
      <c r="V526" s="21" t="s">
        <v>43</v>
      </c>
      <c r="W526" s="19">
        <v>27.850439999999999</v>
      </c>
      <c r="X526" s="19">
        <v>-115.16367</v>
      </c>
      <c r="Y526" s="18">
        <v>73.400000000000006</v>
      </c>
      <c r="Z526" s="17">
        <f t="shared" si="78"/>
        <v>23.000000000000004</v>
      </c>
      <c r="AA526" s="21" t="s">
        <v>43</v>
      </c>
      <c r="AB526" s="14" t="s">
        <v>46</v>
      </c>
      <c r="AC526" s="21" t="s">
        <v>43</v>
      </c>
      <c r="AD526" s="23">
        <v>11</v>
      </c>
      <c r="AE526" s="23">
        <v>1</v>
      </c>
      <c r="AF526" s="21" t="s">
        <v>43</v>
      </c>
      <c r="AG526" s="14" t="s">
        <v>43</v>
      </c>
      <c r="AI526" s="70">
        <f t="shared" si="79"/>
        <v>9.4625000000000004</v>
      </c>
      <c r="AJ526" s="74">
        <f t="shared" si="80"/>
        <v>97.640010435523564</v>
      </c>
      <c r="AK526" s="74">
        <f t="shared" si="81"/>
        <v>-0.35613597286763871</v>
      </c>
      <c r="AL526" s="73">
        <f t="shared" si="82"/>
        <v>0</v>
      </c>
    </row>
    <row r="527" spans="1:38" s="20" customFormat="1">
      <c r="A527" s="14" t="s">
        <v>57</v>
      </c>
      <c r="B527" s="14" t="s">
        <v>40</v>
      </c>
      <c r="C527" s="31">
        <v>38943</v>
      </c>
      <c r="D527" s="15">
        <v>2006</v>
      </c>
      <c r="E527" s="16">
        <v>0.57013888888888886</v>
      </c>
      <c r="F527" s="16">
        <v>0.61805555555555558</v>
      </c>
      <c r="G527" s="16">
        <f t="shared" si="76"/>
        <v>4.7916666666666718E-2</v>
      </c>
      <c r="H527" s="21">
        <v>2</v>
      </c>
      <c r="I527" s="14">
        <v>2</v>
      </c>
      <c r="J527" s="14">
        <v>2</v>
      </c>
      <c r="K527" s="17">
        <v>2</v>
      </c>
      <c r="L527" s="14" t="s">
        <v>48</v>
      </c>
      <c r="M527" s="14" t="s">
        <v>49</v>
      </c>
      <c r="N527" s="14">
        <v>1</v>
      </c>
      <c r="O527" s="18">
        <f t="shared" si="74"/>
        <v>25.046924458247997</v>
      </c>
      <c r="P527" s="18">
        <f t="shared" si="77"/>
        <v>7.5899771085599994</v>
      </c>
      <c r="Q527" s="18">
        <f t="shared" si="83"/>
        <v>7.5899771085599994</v>
      </c>
      <c r="R527" s="18">
        <v>2.2999930632000001</v>
      </c>
      <c r="S527" s="18">
        <f t="shared" si="73"/>
        <v>18.149999999999999</v>
      </c>
      <c r="T527" s="22">
        <v>5.5</v>
      </c>
      <c r="U527" s="21" t="s">
        <v>43</v>
      </c>
      <c r="V527" s="21" t="s">
        <v>43</v>
      </c>
      <c r="W527" s="19">
        <v>27.850439999999999</v>
      </c>
      <c r="X527" s="19">
        <v>-115.16367</v>
      </c>
      <c r="Y527" s="18">
        <v>73.400000000000006</v>
      </c>
      <c r="Z527" s="17">
        <f t="shared" si="78"/>
        <v>23.000000000000004</v>
      </c>
      <c r="AA527" s="21" t="s">
        <v>43</v>
      </c>
      <c r="AB527" s="14" t="s">
        <v>46</v>
      </c>
      <c r="AC527" s="21" t="s">
        <v>43</v>
      </c>
      <c r="AD527" s="23">
        <v>11</v>
      </c>
      <c r="AE527" s="23">
        <v>1</v>
      </c>
      <c r="AF527" s="21" t="s">
        <v>43</v>
      </c>
      <c r="AG527" s="14" t="s">
        <v>43</v>
      </c>
      <c r="AI527" s="70">
        <f t="shared" si="79"/>
        <v>9.4625000000000004</v>
      </c>
      <c r="AJ527" s="74">
        <f t="shared" si="80"/>
        <v>97.640010435523564</v>
      </c>
      <c r="AK527" s="74">
        <f t="shared" si="81"/>
        <v>-0.35613597286763871</v>
      </c>
      <c r="AL527" s="73">
        <f t="shared" si="82"/>
        <v>0</v>
      </c>
    </row>
    <row r="528" spans="1:38" s="20" customFormat="1">
      <c r="A528" s="14" t="s">
        <v>57</v>
      </c>
      <c r="B528" s="14" t="s">
        <v>40</v>
      </c>
      <c r="C528" s="31">
        <v>38943</v>
      </c>
      <c r="D528" s="15">
        <v>2006</v>
      </c>
      <c r="E528" s="16">
        <v>0.57013888888888886</v>
      </c>
      <c r="F528" s="16">
        <v>0.61805555555555558</v>
      </c>
      <c r="G528" s="16">
        <f t="shared" si="76"/>
        <v>4.7916666666666718E-2</v>
      </c>
      <c r="H528" s="21">
        <v>2</v>
      </c>
      <c r="I528" s="14">
        <v>2</v>
      </c>
      <c r="J528" s="14">
        <v>2</v>
      </c>
      <c r="K528" s="17">
        <v>2</v>
      </c>
      <c r="L528" s="14" t="s">
        <v>48</v>
      </c>
      <c r="M528" s="14" t="s">
        <v>49</v>
      </c>
      <c r="N528" s="14">
        <v>1</v>
      </c>
      <c r="O528" s="18">
        <f t="shared" si="74"/>
        <v>25.046924458247997</v>
      </c>
      <c r="P528" s="18">
        <f t="shared" si="77"/>
        <v>7.5899771085599994</v>
      </c>
      <c r="Q528" s="18">
        <f t="shared" si="83"/>
        <v>7.5899771085599994</v>
      </c>
      <c r="R528" s="18">
        <v>2.2999930632000001</v>
      </c>
      <c r="S528" s="18">
        <f t="shared" si="73"/>
        <v>18.149999999999999</v>
      </c>
      <c r="T528" s="22">
        <v>5.5</v>
      </c>
      <c r="U528" s="21" t="s">
        <v>43</v>
      </c>
      <c r="V528" s="21" t="s">
        <v>43</v>
      </c>
      <c r="W528" s="19">
        <v>27.850439999999999</v>
      </c>
      <c r="X528" s="19">
        <v>-115.16367</v>
      </c>
      <c r="Y528" s="18">
        <v>73.400000000000006</v>
      </c>
      <c r="Z528" s="17">
        <f t="shared" si="78"/>
        <v>23.000000000000004</v>
      </c>
      <c r="AA528" s="21" t="s">
        <v>43</v>
      </c>
      <c r="AB528" s="14" t="s">
        <v>46</v>
      </c>
      <c r="AC528" s="21" t="s">
        <v>43</v>
      </c>
      <c r="AD528" s="23">
        <v>11</v>
      </c>
      <c r="AE528" s="23">
        <v>1</v>
      </c>
      <c r="AF528" s="21" t="s">
        <v>43</v>
      </c>
      <c r="AG528" s="14" t="s">
        <v>43</v>
      </c>
      <c r="AI528" s="70">
        <f t="shared" si="79"/>
        <v>9.4625000000000004</v>
      </c>
      <c r="AJ528" s="74">
        <f t="shared" si="80"/>
        <v>97.640010435523564</v>
      </c>
      <c r="AK528" s="74">
        <f t="shared" si="81"/>
        <v>-0.35613597286763871</v>
      </c>
      <c r="AL528" s="73">
        <f t="shared" si="82"/>
        <v>0</v>
      </c>
    </row>
    <row r="529" spans="1:38" s="20" customFormat="1">
      <c r="A529" s="14" t="s">
        <v>57</v>
      </c>
      <c r="B529" s="14" t="s">
        <v>40</v>
      </c>
      <c r="C529" s="31">
        <v>38943</v>
      </c>
      <c r="D529" s="15">
        <v>2006</v>
      </c>
      <c r="E529" s="16">
        <v>0.57013888888888886</v>
      </c>
      <c r="F529" s="16">
        <v>0.61805555555555558</v>
      </c>
      <c r="G529" s="16">
        <f t="shared" si="76"/>
        <v>4.7916666666666718E-2</v>
      </c>
      <c r="H529" s="21">
        <v>2</v>
      </c>
      <c r="I529" s="14">
        <v>2</v>
      </c>
      <c r="J529" s="14">
        <v>2</v>
      </c>
      <c r="K529" s="17">
        <v>2</v>
      </c>
      <c r="L529" s="14" t="s">
        <v>48</v>
      </c>
      <c r="M529" s="14" t="s">
        <v>49</v>
      </c>
      <c r="N529" s="14">
        <v>1</v>
      </c>
      <c r="O529" s="18">
        <f t="shared" si="74"/>
        <v>25.046924458247997</v>
      </c>
      <c r="P529" s="18">
        <f t="shared" si="77"/>
        <v>7.5899771085599994</v>
      </c>
      <c r="Q529" s="18">
        <f t="shared" si="83"/>
        <v>7.5899771085599994</v>
      </c>
      <c r="R529" s="18">
        <v>2.2999930632000001</v>
      </c>
      <c r="S529" s="18">
        <f t="shared" si="73"/>
        <v>18.149999999999999</v>
      </c>
      <c r="T529" s="22">
        <v>5.5</v>
      </c>
      <c r="U529" s="21" t="s">
        <v>43</v>
      </c>
      <c r="V529" s="21" t="s">
        <v>43</v>
      </c>
      <c r="W529" s="19">
        <v>27.850439999999999</v>
      </c>
      <c r="X529" s="19">
        <v>-115.16367</v>
      </c>
      <c r="Y529" s="18">
        <v>73.400000000000006</v>
      </c>
      <c r="Z529" s="17">
        <f t="shared" si="78"/>
        <v>23.000000000000004</v>
      </c>
      <c r="AA529" s="21" t="s">
        <v>43</v>
      </c>
      <c r="AB529" s="14" t="s">
        <v>46</v>
      </c>
      <c r="AC529" s="21" t="s">
        <v>43</v>
      </c>
      <c r="AD529" s="23">
        <v>12</v>
      </c>
      <c r="AE529" s="23">
        <v>1</v>
      </c>
      <c r="AF529" s="21" t="s">
        <v>43</v>
      </c>
      <c r="AG529" s="14" t="s">
        <v>43</v>
      </c>
      <c r="AI529" s="70">
        <f t="shared" si="79"/>
        <v>10.2105</v>
      </c>
      <c r="AJ529" s="74">
        <f t="shared" si="80"/>
        <v>126.07993341662893</v>
      </c>
      <c r="AK529" s="74">
        <f t="shared" si="81"/>
        <v>-0.28219217311676476</v>
      </c>
      <c r="AL529" s="73">
        <f t="shared" si="82"/>
        <v>0</v>
      </c>
    </row>
    <row r="530" spans="1:38" s="20" customFormat="1">
      <c r="A530" s="14" t="s">
        <v>57</v>
      </c>
      <c r="B530" s="14" t="s">
        <v>40</v>
      </c>
      <c r="C530" s="31">
        <v>38943</v>
      </c>
      <c r="D530" s="15">
        <v>2006</v>
      </c>
      <c r="E530" s="16">
        <v>0.57013888888888886</v>
      </c>
      <c r="F530" s="16">
        <v>0.61805555555555558</v>
      </c>
      <c r="G530" s="16">
        <f t="shared" si="76"/>
        <v>4.7916666666666718E-2</v>
      </c>
      <c r="H530" s="21">
        <v>2</v>
      </c>
      <c r="I530" s="14">
        <v>2</v>
      </c>
      <c r="J530" s="14">
        <v>2</v>
      </c>
      <c r="K530" s="17">
        <v>2</v>
      </c>
      <c r="L530" s="14" t="s">
        <v>48</v>
      </c>
      <c r="M530" s="14" t="s">
        <v>49</v>
      </c>
      <c r="N530" s="14">
        <v>1</v>
      </c>
      <c r="O530" s="18">
        <f t="shared" si="74"/>
        <v>25.046924458247997</v>
      </c>
      <c r="P530" s="18">
        <f t="shared" si="77"/>
        <v>7.5899771085599994</v>
      </c>
      <c r="Q530" s="18">
        <f t="shared" si="83"/>
        <v>7.5899771085599994</v>
      </c>
      <c r="R530" s="18">
        <v>2.2999930632000001</v>
      </c>
      <c r="S530" s="18">
        <f t="shared" si="73"/>
        <v>18.149999999999999</v>
      </c>
      <c r="T530" s="22">
        <v>5.5</v>
      </c>
      <c r="U530" s="21" t="s">
        <v>43</v>
      </c>
      <c r="V530" s="21" t="s">
        <v>43</v>
      </c>
      <c r="W530" s="19">
        <v>27.850439999999999</v>
      </c>
      <c r="X530" s="19">
        <v>-115.16367</v>
      </c>
      <c r="Y530" s="18">
        <v>73.400000000000006</v>
      </c>
      <c r="Z530" s="17">
        <f t="shared" si="78"/>
        <v>23.000000000000004</v>
      </c>
      <c r="AA530" s="21" t="s">
        <v>43</v>
      </c>
      <c r="AB530" s="14" t="s">
        <v>46</v>
      </c>
      <c r="AC530" s="21" t="s">
        <v>43</v>
      </c>
      <c r="AD530" s="23">
        <v>12</v>
      </c>
      <c r="AE530" s="23">
        <v>1</v>
      </c>
      <c r="AF530" s="21" t="s">
        <v>43</v>
      </c>
      <c r="AG530" s="14" t="s">
        <v>43</v>
      </c>
      <c r="AI530" s="70">
        <f t="shared" si="79"/>
        <v>10.2105</v>
      </c>
      <c r="AJ530" s="74">
        <f t="shared" si="80"/>
        <v>126.07993341662893</v>
      </c>
      <c r="AK530" s="74">
        <f t="shared" si="81"/>
        <v>-0.28219217311676476</v>
      </c>
      <c r="AL530" s="73">
        <f t="shared" si="82"/>
        <v>0</v>
      </c>
    </row>
    <row r="531" spans="1:38" s="20" customFormat="1">
      <c r="A531" s="14" t="s">
        <v>57</v>
      </c>
      <c r="B531" s="14" t="s">
        <v>40</v>
      </c>
      <c r="C531" s="31">
        <v>38943</v>
      </c>
      <c r="D531" s="15">
        <v>2006</v>
      </c>
      <c r="E531" s="16">
        <v>0.57013888888888886</v>
      </c>
      <c r="F531" s="16">
        <v>0.61805555555555558</v>
      </c>
      <c r="G531" s="16">
        <f t="shared" si="76"/>
        <v>4.7916666666666718E-2</v>
      </c>
      <c r="H531" s="21">
        <v>2</v>
      </c>
      <c r="I531" s="14">
        <v>2</v>
      </c>
      <c r="J531" s="14">
        <v>2</v>
      </c>
      <c r="K531" s="17">
        <v>2</v>
      </c>
      <c r="L531" s="14" t="s">
        <v>48</v>
      </c>
      <c r="M531" s="14" t="s">
        <v>49</v>
      </c>
      <c r="N531" s="14">
        <v>1</v>
      </c>
      <c r="O531" s="18">
        <f t="shared" si="74"/>
        <v>25.046924458247997</v>
      </c>
      <c r="P531" s="18">
        <f t="shared" si="77"/>
        <v>7.5899771085599994</v>
      </c>
      <c r="Q531" s="18">
        <f t="shared" si="83"/>
        <v>7.5899771085599994</v>
      </c>
      <c r="R531" s="18">
        <v>2.2999930632000001</v>
      </c>
      <c r="S531" s="18">
        <f t="shared" si="73"/>
        <v>18.149999999999999</v>
      </c>
      <c r="T531" s="22">
        <v>5.5</v>
      </c>
      <c r="U531" s="21" t="s">
        <v>43</v>
      </c>
      <c r="V531" s="21" t="s">
        <v>43</v>
      </c>
      <c r="W531" s="19">
        <v>27.850439999999999</v>
      </c>
      <c r="X531" s="19">
        <v>-115.16367</v>
      </c>
      <c r="Y531" s="18">
        <v>73.400000000000006</v>
      </c>
      <c r="Z531" s="17">
        <f t="shared" si="78"/>
        <v>23.000000000000004</v>
      </c>
      <c r="AA531" s="21" t="s">
        <v>43</v>
      </c>
      <c r="AB531" s="14" t="s">
        <v>46</v>
      </c>
      <c r="AC531" s="21" t="s">
        <v>43</v>
      </c>
      <c r="AD531" s="23">
        <v>13</v>
      </c>
      <c r="AE531" s="23">
        <v>1</v>
      </c>
      <c r="AF531" s="21" t="s">
        <v>43</v>
      </c>
      <c r="AG531" s="14" t="s">
        <v>43</v>
      </c>
      <c r="AI531" s="70">
        <f t="shared" si="79"/>
        <v>10.958500000000001</v>
      </c>
      <c r="AJ531" s="74">
        <f t="shared" si="80"/>
        <v>159.88648485388254</v>
      </c>
      <c r="AK531" s="74">
        <f t="shared" si="81"/>
        <v>-0.19429513937990539</v>
      </c>
      <c r="AL531" s="73">
        <f t="shared" si="82"/>
        <v>0</v>
      </c>
    </row>
    <row r="532" spans="1:38" s="20" customFormat="1">
      <c r="A532" s="14" t="s">
        <v>57</v>
      </c>
      <c r="B532" s="14" t="s">
        <v>40</v>
      </c>
      <c r="C532" s="31">
        <v>38943</v>
      </c>
      <c r="D532" s="15">
        <v>2006</v>
      </c>
      <c r="E532" s="16">
        <v>0.57013888888888886</v>
      </c>
      <c r="F532" s="16">
        <v>0.61805555555555558</v>
      </c>
      <c r="G532" s="16">
        <f t="shared" si="76"/>
        <v>4.7916666666666718E-2</v>
      </c>
      <c r="H532" s="21">
        <v>2</v>
      </c>
      <c r="I532" s="14">
        <v>2</v>
      </c>
      <c r="J532" s="14">
        <v>2</v>
      </c>
      <c r="K532" s="17">
        <v>2</v>
      </c>
      <c r="L532" s="14" t="s">
        <v>48</v>
      </c>
      <c r="M532" s="14" t="s">
        <v>49</v>
      </c>
      <c r="N532" s="14">
        <v>1</v>
      </c>
      <c r="O532" s="18">
        <f t="shared" si="74"/>
        <v>25.046924458247997</v>
      </c>
      <c r="P532" s="18">
        <f t="shared" si="77"/>
        <v>7.5899771085599994</v>
      </c>
      <c r="Q532" s="18">
        <f t="shared" si="83"/>
        <v>7.5899771085599994</v>
      </c>
      <c r="R532" s="18">
        <v>2.2999930632000001</v>
      </c>
      <c r="S532" s="18">
        <f t="shared" si="73"/>
        <v>18.149999999999999</v>
      </c>
      <c r="T532" s="22">
        <v>5.5</v>
      </c>
      <c r="U532" s="21" t="s">
        <v>43</v>
      </c>
      <c r="V532" s="21" t="s">
        <v>43</v>
      </c>
      <c r="W532" s="19">
        <v>27.850439999999999</v>
      </c>
      <c r="X532" s="19">
        <v>-115.16367</v>
      </c>
      <c r="Y532" s="18">
        <v>73.400000000000006</v>
      </c>
      <c r="Z532" s="17">
        <f t="shared" si="78"/>
        <v>23.000000000000004</v>
      </c>
      <c r="AA532" s="21" t="s">
        <v>43</v>
      </c>
      <c r="AB532" s="14" t="s">
        <v>46</v>
      </c>
      <c r="AC532" s="21" t="s">
        <v>43</v>
      </c>
      <c r="AD532" s="23">
        <v>14</v>
      </c>
      <c r="AE532" s="23">
        <v>1</v>
      </c>
      <c r="AF532" s="21" t="s">
        <v>43</v>
      </c>
      <c r="AG532" s="14" t="s">
        <v>43</v>
      </c>
      <c r="AI532" s="70">
        <f t="shared" si="79"/>
        <v>11.7065</v>
      </c>
      <c r="AJ532" s="74">
        <f t="shared" si="80"/>
        <v>199.60111901661068</v>
      </c>
      <c r="AK532" s="74">
        <f t="shared" si="81"/>
        <v>-9.1037090556812195E-2</v>
      </c>
      <c r="AL532" s="73">
        <f t="shared" si="82"/>
        <v>0</v>
      </c>
    </row>
    <row r="533" spans="1:38" s="20" customFormat="1">
      <c r="A533" s="14" t="s">
        <v>57</v>
      </c>
      <c r="B533" s="14" t="s">
        <v>40</v>
      </c>
      <c r="C533" s="31">
        <v>38943</v>
      </c>
      <c r="D533" s="15">
        <v>2006</v>
      </c>
      <c r="E533" s="16">
        <v>0.57013888888888886</v>
      </c>
      <c r="F533" s="16">
        <v>0.61805555555555558</v>
      </c>
      <c r="G533" s="16">
        <f t="shared" si="76"/>
        <v>4.7916666666666718E-2</v>
      </c>
      <c r="H533" s="21">
        <v>2</v>
      </c>
      <c r="I533" s="14">
        <v>2</v>
      </c>
      <c r="J533" s="14">
        <v>2</v>
      </c>
      <c r="K533" s="17">
        <v>2</v>
      </c>
      <c r="L533" s="14" t="s">
        <v>48</v>
      </c>
      <c r="M533" s="14" t="s">
        <v>49</v>
      </c>
      <c r="N533" s="14">
        <v>1</v>
      </c>
      <c r="O533" s="18">
        <f t="shared" si="74"/>
        <v>25.046924458247997</v>
      </c>
      <c r="P533" s="18">
        <f t="shared" si="77"/>
        <v>7.5899771085599994</v>
      </c>
      <c r="Q533" s="18">
        <f t="shared" si="83"/>
        <v>7.5899771085599994</v>
      </c>
      <c r="R533" s="18">
        <v>2.2999930632000001</v>
      </c>
      <c r="S533" s="18">
        <f t="shared" si="73"/>
        <v>18.149999999999999</v>
      </c>
      <c r="T533" s="22">
        <v>5.5</v>
      </c>
      <c r="U533" s="21" t="s">
        <v>43</v>
      </c>
      <c r="V533" s="21" t="s">
        <v>43</v>
      </c>
      <c r="W533" s="19">
        <v>27.850439999999999</v>
      </c>
      <c r="X533" s="19">
        <v>-115.16367</v>
      </c>
      <c r="Y533" s="18">
        <v>73.400000000000006</v>
      </c>
      <c r="Z533" s="17">
        <f t="shared" si="78"/>
        <v>23.000000000000004</v>
      </c>
      <c r="AA533" s="21" t="s">
        <v>43</v>
      </c>
      <c r="AB533" s="14" t="s">
        <v>46</v>
      </c>
      <c r="AC533" s="21" t="s">
        <v>43</v>
      </c>
      <c r="AD533" s="23">
        <v>14</v>
      </c>
      <c r="AE533" s="23">
        <v>1</v>
      </c>
      <c r="AF533" s="21" t="s">
        <v>43</v>
      </c>
      <c r="AG533" s="14" t="s">
        <v>43</v>
      </c>
      <c r="AI533" s="70">
        <f t="shared" si="79"/>
        <v>11.7065</v>
      </c>
      <c r="AJ533" s="74">
        <f t="shared" si="80"/>
        <v>199.60111901661068</v>
      </c>
      <c r="AK533" s="74">
        <f t="shared" si="81"/>
        <v>-9.1037090556812195E-2</v>
      </c>
      <c r="AL533" s="73">
        <f t="shared" si="82"/>
        <v>0</v>
      </c>
    </row>
    <row r="534" spans="1:38" s="20" customFormat="1">
      <c r="A534" s="14" t="s">
        <v>57</v>
      </c>
      <c r="B534" s="14" t="s">
        <v>40</v>
      </c>
      <c r="C534" s="31">
        <v>38943</v>
      </c>
      <c r="D534" s="15">
        <v>2006</v>
      </c>
      <c r="E534" s="16">
        <v>0.57013888888888886</v>
      </c>
      <c r="F534" s="16">
        <v>0.61805555555555558</v>
      </c>
      <c r="G534" s="16">
        <f t="shared" si="76"/>
        <v>4.7916666666666718E-2</v>
      </c>
      <c r="H534" s="21">
        <v>2</v>
      </c>
      <c r="I534" s="14">
        <v>2</v>
      </c>
      <c r="J534" s="14">
        <v>2</v>
      </c>
      <c r="K534" s="17">
        <v>2</v>
      </c>
      <c r="L534" s="14" t="s">
        <v>48</v>
      </c>
      <c r="M534" s="14" t="s">
        <v>49</v>
      </c>
      <c r="N534" s="14">
        <v>1</v>
      </c>
      <c r="O534" s="18">
        <f t="shared" si="74"/>
        <v>25.046924458247997</v>
      </c>
      <c r="P534" s="18">
        <f t="shared" si="77"/>
        <v>7.5899771085599994</v>
      </c>
      <c r="Q534" s="18">
        <f t="shared" si="83"/>
        <v>7.5899771085599994</v>
      </c>
      <c r="R534" s="18">
        <v>2.2999930632000001</v>
      </c>
      <c r="S534" s="18">
        <f t="shared" si="73"/>
        <v>18.149999999999999</v>
      </c>
      <c r="T534" s="22">
        <v>5.5</v>
      </c>
      <c r="U534" s="21" t="s">
        <v>43</v>
      </c>
      <c r="V534" s="21" t="s">
        <v>43</v>
      </c>
      <c r="W534" s="19">
        <v>27.850439999999999</v>
      </c>
      <c r="X534" s="19">
        <v>-115.16367</v>
      </c>
      <c r="Y534" s="18">
        <v>73.400000000000006</v>
      </c>
      <c r="Z534" s="17">
        <f t="shared" si="78"/>
        <v>23.000000000000004</v>
      </c>
      <c r="AA534" s="21" t="s">
        <v>43</v>
      </c>
      <c r="AB534" s="14" t="s">
        <v>46</v>
      </c>
      <c r="AC534" s="21" t="s">
        <v>43</v>
      </c>
      <c r="AD534" s="23">
        <v>14</v>
      </c>
      <c r="AE534" s="23">
        <v>1</v>
      </c>
      <c r="AF534" s="21" t="s">
        <v>43</v>
      </c>
      <c r="AG534" s="14" t="s">
        <v>43</v>
      </c>
      <c r="AI534" s="70">
        <f t="shared" si="79"/>
        <v>11.7065</v>
      </c>
      <c r="AJ534" s="74">
        <f t="shared" si="80"/>
        <v>199.60111901661068</v>
      </c>
      <c r="AK534" s="74">
        <f t="shared" si="81"/>
        <v>-9.1037090556812195E-2</v>
      </c>
      <c r="AL534" s="73">
        <f t="shared" si="82"/>
        <v>0</v>
      </c>
    </row>
    <row r="535" spans="1:38" s="20" customFormat="1">
      <c r="A535" s="14" t="s">
        <v>57</v>
      </c>
      <c r="B535" s="14" t="s">
        <v>40</v>
      </c>
      <c r="C535" s="31">
        <v>38943</v>
      </c>
      <c r="D535" s="15">
        <v>2006</v>
      </c>
      <c r="E535" s="16">
        <v>0.57013888888888886</v>
      </c>
      <c r="F535" s="16">
        <v>0.61805555555555558</v>
      </c>
      <c r="G535" s="16">
        <f t="shared" si="76"/>
        <v>4.7916666666666718E-2</v>
      </c>
      <c r="H535" s="21">
        <v>2</v>
      </c>
      <c r="I535" s="14">
        <v>2</v>
      </c>
      <c r="J535" s="14">
        <v>2</v>
      </c>
      <c r="K535" s="17">
        <v>2</v>
      </c>
      <c r="L535" s="14" t="s">
        <v>48</v>
      </c>
      <c r="M535" s="14" t="s">
        <v>49</v>
      </c>
      <c r="N535" s="14">
        <v>1</v>
      </c>
      <c r="O535" s="18">
        <f t="shared" si="74"/>
        <v>25.046924458247997</v>
      </c>
      <c r="P535" s="18">
        <f t="shared" si="77"/>
        <v>7.5899771085599994</v>
      </c>
      <c r="Q535" s="18">
        <f t="shared" si="83"/>
        <v>7.5899771085599994</v>
      </c>
      <c r="R535" s="18">
        <v>2.2999930632000001</v>
      </c>
      <c r="S535" s="18">
        <f t="shared" si="73"/>
        <v>18.149999999999999</v>
      </c>
      <c r="T535" s="22">
        <v>5.5</v>
      </c>
      <c r="U535" s="21" t="s">
        <v>43</v>
      </c>
      <c r="V535" s="21" t="s">
        <v>43</v>
      </c>
      <c r="W535" s="19">
        <v>27.850439999999999</v>
      </c>
      <c r="X535" s="19">
        <v>-115.16367</v>
      </c>
      <c r="Y535" s="18">
        <v>73.400000000000006</v>
      </c>
      <c r="Z535" s="17">
        <f t="shared" si="78"/>
        <v>23.000000000000004</v>
      </c>
      <c r="AA535" s="21" t="s">
        <v>43</v>
      </c>
      <c r="AB535" s="14" t="s">
        <v>46</v>
      </c>
      <c r="AC535" s="21" t="s">
        <v>43</v>
      </c>
      <c r="AD535" s="23">
        <v>14</v>
      </c>
      <c r="AE535" s="23">
        <v>1</v>
      </c>
      <c r="AF535" s="21" t="s">
        <v>43</v>
      </c>
      <c r="AG535" s="14" t="s">
        <v>43</v>
      </c>
      <c r="AI535" s="70">
        <f t="shared" si="79"/>
        <v>11.7065</v>
      </c>
      <c r="AJ535" s="74">
        <f t="shared" si="80"/>
        <v>199.60111901661068</v>
      </c>
      <c r="AK535" s="74">
        <f t="shared" si="81"/>
        <v>-9.1037090556812195E-2</v>
      </c>
      <c r="AL535" s="73">
        <f t="shared" si="82"/>
        <v>0</v>
      </c>
    </row>
    <row r="536" spans="1:38" s="20" customFormat="1">
      <c r="A536" s="14" t="s">
        <v>57</v>
      </c>
      <c r="B536" s="14" t="s">
        <v>40</v>
      </c>
      <c r="C536" s="31">
        <v>38943</v>
      </c>
      <c r="D536" s="15">
        <v>2006</v>
      </c>
      <c r="E536" s="16">
        <v>0.57013888888888886</v>
      </c>
      <c r="F536" s="16">
        <v>0.61805555555555558</v>
      </c>
      <c r="G536" s="16">
        <f t="shared" si="76"/>
        <v>4.7916666666666718E-2</v>
      </c>
      <c r="H536" s="21">
        <v>2</v>
      </c>
      <c r="I536" s="14">
        <v>2</v>
      </c>
      <c r="J536" s="14">
        <v>2</v>
      </c>
      <c r="K536" s="17">
        <v>2</v>
      </c>
      <c r="L536" s="14" t="s">
        <v>48</v>
      </c>
      <c r="M536" s="14" t="s">
        <v>49</v>
      </c>
      <c r="N536" s="14">
        <v>1</v>
      </c>
      <c r="O536" s="18">
        <f t="shared" si="74"/>
        <v>25.046924458247997</v>
      </c>
      <c r="P536" s="18">
        <f t="shared" si="77"/>
        <v>7.5899771085599994</v>
      </c>
      <c r="Q536" s="18">
        <f t="shared" si="83"/>
        <v>7.5899771085599994</v>
      </c>
      <c r="R536" s="18">
        <v>2.2999930632000001</v>
      </c>
      <c r="S536" s="18">
        <f t="shared" si="73"/>
        <v>18.149999999999999</v>
      </c>
      <c r="T536" s="22">
        <v>5.5</v>
      </c>
      <c r="U536" s="21" t="s">
        <v>43</v>
      </c>
      <c r="V536" s="21" t="s">
        <v>43</v>
      </c>
      <c r="W536" s="19">
        <v>27.850439999999999</v>
      </c>
      <c r="X536" s="19">
        <v>-115.16367</v>
      </c>
      <c r="Y536" s="18">
        <v>73.400000000000006</v>
      </c>
      <c r="Z536" s="17">
        <f t="shared" si="78"/>
        <v>23.000000000000004</v>
      </c>
      <c r="AA536" s="21" t="s">
        <v>43</v>
      </c>
      <c r="AB536" s="14" t="s">
        <v>46</v>
      </c>
      <c r="AC536" s="21" t="s">
        <v>43</v>
      </c>
      <c r="AD536" s="23">
        <v>14</v>
      </c>
      <c r="AE536" s="23">
        <v>1</v>
      </c>
      <c r="AF536" s="21" t="s">
        <v>43</v>
      </c>
      <c r="AG536" s="14" t="s">
        <v>43</v>
      </c>
      <c r="AI536" s="70">
        <f t="shared" si="79"/>
        <v>11.7065</v>
      </c>
      <c r="AJ536" s="74">
        <f t="shared" si="80"/>
        <v>199.60111901661068</v>
      </c>
      <c r="AK536" s="74">
        <f t="shared" si="81"/>
        <v>-9.1037090556812195E-2</v>
      </c>
      <c r="AL536" s="73">
        <f t="shared" si="82"/>
        <v>0</v>
      </c>
    </row>
    <row r="537" spans="1:38" s="20" customFormat="1">
      <c r="A537" s="14" t="s">
        <v>57</v>
      </c>
      <c r="B537" s="14" t="s">
        <v>40</v>
      </c>
      <c r="C537" s="31">
        <v>38943</v>
      </c>
      <c r="D537" s="15">
        <v>2006</v>
      </c>
      <c r="E537" s="16">
        <v>0.57013888888888886</v>
      </c>
      <c r="F537" s="16">
        <v>0.61805555555555558</v>
      </c>
      <c r="G537" s="16">
        <f t="shared" si="76"/>
        <v>4.7916666666666718E-2</v>
      </c>
      <c r="H537" s="21">
        <v>2</v>
      </c>
      <c r="I537" s="14">
        <v>2</v>
      </c>
      <c r="J537" s="14">
        <v>2</v>
      </c>
      <c r="K537" s="17">
        <v>2</v>
      </c>
      <c r="L537" s="14" t="s">
        <v>48</v>
      </c>
      <c r="M537" s="14" t="s">
        <v>49</v>
      </c>
      <c r="N537" s="14">
        <v>1</v>
      </c>
      <c r="O537" s="18">
        <f t="shared" si="74"/>
        <v>25.046924458247997</v>
      </c>
      <c r="P537" s="18">
        <f t="shared" si="77"/>
        <v>7.5899771085599994</v>
      </c>
      <c r="Q537" s="18">
        <f t="shared" si="83"/>
        <v>7.5899771085599994</v>
      </c>
      <c r="R537" s="18">
        <v>2.2999930632000001</v>
      </c>
      <c r="S537" s="18">
        <f t="shared" si="73"/>
        <v>18.149999999999999</v>
      </c>
      <c r="T537" s="22">
        <v>5.5</v>
      </c>
      <c r="U537" s="21" t="s">
        <v>43</v>
      </c>
      <c r="V537" s="21" t="s">
        <v>43</v>
      </c>
      <c r="W537" s="19">
        <v>27.850439999999999</v>
      </c>
      <c r="X537" s="19">
        <v>-115.16367</v>
      </c>
      <c r="Y537" s="18">
        <v>73.400000000000006</v>
      </c>
      <c r="Z537" s="17">
        <f t="shared" si="78"/>
        <v>23.000000000000004</v>
      </c>
      <c r="AA537" s="21" t="s">
        <v>43</v>
      </c>
      <c r="AB537" s="14" t="s">
        <v>46</v>
      </c>
      <c r="AC537" s="21" t="s">
        <v>43</v>
      </c>
      <c r="AD537" s="23">
        <v>14</v>
      </c>
      <c r="AE537" s="23">
        <v>1</v>
      </c>
      <c r="AF537" s="21" t="s">
        <v>43</v>
      </c>
      <c r="AG537" s="14" t="s">
        <v>43</v>
      </c>
      <c r="AI537" s="70">
        <f t="shared" si="79"/>
        <v>11.7065</v>
      </c>
      <c r="AJ537" s="74">
        <f t="shared" si="80"/>
        <v>199.60111901661068</v>
      </c>
      <c r="AK537" s="74">
        <f t="shared" si="81"/>
        <v>-9.1037090556812195E-2</v>
      </c>
      <c r="AL537" s="73">
        <f t="shared" si="82"/>
        <v>0</v>
      </c>
    </row>
    <row r="538" spans="1:38" s="20" customFormat="1">
      <c r="A538" s="14" t="s">
        <v>57</v>
      </c>
      <c r="B538" s="14" t="s">
        <v>40</v>
      </c>
      <c r="C538" s="31">
        <v>38943</v>
      </c>
      <c r="D538" s="15">
        <v>2006</v>
      </c>
      <c r="E538" s="16">
        <v>0.57013888888888886</v>
      </c>
      <c r="F538" s="16">
        <v>0.61805555555555558</v>
      </c>
      <c r="G538" s="16">
        <f t="shared" si="76"/>
        <v>4.7916666666666718E-2</v>
      </c>
      <c r="H538" s="21">
        <v>2</v>
      </c>
      <c r="I538" s="14">
        <v>2</v>
      </c>
      <c r="J538" s="14">
        <v>2</v>
      </c>
      <c r="K538" s="17">
        <v>2</v>
      </c>
      <c r="L538" s="14" t="s">
        <v>48</v>
      </c>
      <c r="M538" s="14" t="s">
        <v>49</v>
      </c>
      <c r="N538" s="14">
        <v>1</v>
      </c>
      <c r="O538" s="18">
        <f t="shared" si="74"/>
        <v>25.046924458247997</v>
      </c>
      <c r="P538" s="18">
        <f t="shared" si="77"/>
        <v>7.5899771085599994</v>
      </c>
      <c r="Q538" s="18">
        <f t="shared" si="83"/>
        <v>7.5899771085599994</v>
      </c>
      <c r="R538" s="18">
        <v>2.2999930632000001</v>
      </c>
      <c r="S538" s="18">
        <f t="shared" si="73"/>
        <v>18.149999999999999</v>
      </c>
      <c r="T538" s="22">
        <v>5.5</v>
      </c>
      <c r="U538" s="21" t="s">
        <v>43</v>
      </c>
      <c r="V538" s="21" t="s">
        <v>43</v>
      </c>
      <c r="W538" s="19">
        <v>27.850439999999999</v>
      </c>
      <c r="X538" s="19">
        <v>-115.16367</v>
      </c>
      <c r="Y538" s="18">
        <v>73.400000000000006</v>
      </c>
      <c r="Z538" s="17">
        <f t="shared" si="78"/>
        <v>23.000000000000004</v>
      </c>
      <c r="AA538" s="21" t="s">
        <v>43</v>
      </c>
      <c r="AB538" s="14" t="s">
        <v>46</v>
      </c>
      <c r="AC538" s="21" t="s">
        <v>43</v>
      </c>
      <c r="AD538" s="23">
        <v>14</v>
      </c>
      <c r="AE538" s="23">
        <v>1</v>
      </c>
      <c r="AF538" s="21" t="s">
        <v>43</v>
      </c>
      <c r="AG538" s="14" t="s">
        <v>43</v>
      </c>
      <c r="AI538" s="70">
        <f t="shared" si="79"/>
        <v>11.7065</v>
      </c>
      <c r="AJ538" s="74">
        <f t="shared" si="80"/>
        <v>199.60111901661068</v>
      </c>
      <c r="AK538" s="74">
        <f t="shared" si="81"/>
        <v>-9.1037090556812195E-2</v>
      </c>
      <c r="AL538" s="73">
        <f t="shared" si="82"/>
        <v>0</v>
      </c>
    </row>
    <row r="539" spans="1:38" s="20" customFormat="1">
      <c r="A539" s="14" t="s">
        <v>57</v>
      </c>
      <c r="B539" s="14" t="s">
        <v>40</v>
      </c>
      <c r="C539" s="31">
        <v>38943</v>
      </c>
      <c r="D539" s="15">
        <v>2006</v>
      </c>
      <c r="E539" s="16">
        <v>0.57013888888888886</v>
      </c>
      <c r="F539" s="16">
        <v>0.61805555555555558</v>
      </c>
      <c r="G539" s="16">
        <f t="shared" si="76"/>
        <v>4.7916666666666718E-2</v>
      </c>
      <c r="H539" s="21">
        <v>2</v>
      </c>
      <c r="I539" s="14">
        <v>2</v>
      </c>
      <c r="J539" s="14">
        <v>2</v>
      </c>
      <c r="K539" s="17">
        <v>2</v>
      </c>
      <c r="L539" s="14" t="s">
        <v>48</v>
      </c>
      <c r="M539" s="14" t="s">
        <v>49</v>
      </c>
      <c r="N539" s="14">
        <v>1</v>
      </c>
      <c r="O539" s="18">
        <f t="shared" si="74"/>
        <v>25.046924458247997</v>
      </c>
      <c r="P539" s="18">
        <f t="shared" si="77"/>
        <v>7.5899771085599994</v>
      </c>
      <c r="Q539" s="18">
        <f t="shared" si="83"/>
        <v>7.5899771085599994</v>
      </c>
      <c r="R539" s="18">
        <v>2.2999930632000001</v>
      </c>
      <c r="S539" s="18">
        <f t="shared" si="73"/>
        <v>18.149999999999999</v>
      </c>
      <c r="T539" s="22">
        <v>5.5</v>
      </c>
      <c r="U539" s="21" t="s">
        <v>43</v>
      </c>
      <c r="V539" s="21" t="s">
        <v>43</v>
      </c>
      <c r="W539" s="19">
        <v>27.850439999999999</v>
      </c>
      <c r="X539" s="19">
        <v>-115.16367</v>
      </c>
      <c r="Y539" s="18">
        <v>73.400000000000006</v>
      </c>
      <c r="Z539" s="17">
        <f t="shared" si="78"/>
        <v>23.000000000000004</v>
      </c>
      <c r="AA539" s="21" t="s">
        <v>43</v>
      </c>
      <c r="AB539" s="14" t="s">
        <v>46</v>
      </c>
      <c r="AC539" s="21" t="s">
        <v>43</v>
      </c>
      <c r="AD539" s="23">
        <v>15</v>
      </c>
      <c r="AE539" s="23">
        <v>1</v>
      </c>
      <c r="AF539" s="21" t="s">
        <v>43</v>
      </c>
      <c r="AG539" s="14" t="s">
        <v>43</v>
      </c>
      <c r="AI539" s="70">
        <f t="shared" si="79"/>
        <v>12.454500000000001</v>
      </c>
      <c r="AJ539" s="74">
        <f t="shared" si="80"/>
        <v>245.7787754986133</v>
      </c>
      <c r="AK539" s="74">
        <f t="shared" si="81"/>
        <v>2.9024816296394529E-2</v>
      </c>
      <c r="AL539" s="73">
        <f t="shared" si="82"/>
        <v>2.9024816296394529E-2</v>
      </c>
    </row>
    <row r="540" spans="1:38" s="20" customFormat="1">
      <c r="A540" s="14" t="s">
        <v>57</v>
      </c>
      <c r="B540" s="14" t="s">
        <v>40</v>
      </c>
      <c r="C540" s="31">
        <v>38943</v>
      </c>
      <c r="D540" s="15">
        <v>2006</v>
      </c>
      <c r="E540" s="16">
        <v>0.57013888888888886</v>
      </c>
      <c r="F540" s="16">
        <v>0.61805555555555558</v>
      </c>
      <c r="G540" s="16">
        <f t="shared" si="76"/>
        <v>4.7916666666666718E-2</v>
      </c>
      <c r="H540" s="21">
        <v>2</v>
      </c>
      <c r="I540" s="14">
        <v>2</v>
      </c>
      <c r="J540" s="14">
        <v>2</v>
      </c>
      <c r="K540" s="17">
        <v>2</v>
      </c>
      <c r="L540" s="14" t="s">
        <v>48</v>
      </c>
      <c r="M540" s="14" t="s">
        <v>49</v>
      </c>
      <c r="N540" s="14">
        <v>1</v>
      </c>
      <c r="O540" s="18">
        <f t="shared" si="74"/>
        <v>25.046924458247997</v>
      </c>
      <c r="P540" s="18">
        <f t="shared" si="77"/>
        <v>7.5899771085599994</v>
      </c>
      <c r="Q540" s="18">
        <f t="shared" si="83"/>
        <v>7.5899771085599994</v>
      </c>
      <c r="R540" s="18">
        <v>2.2999930632000001</v>
      </c>
      <c r="S540" s="18">
        <f t="shared" si="73"/>
        <v>18.149999999999999</v>
      </c>
      <c r="T540" s="22">
        <v>5.5</v>
      </c>
      <c r="U540" s="21" t="s">
        <v>43</v>
      </c>
      <c r="V540" s="21" t="s">
        <v>43</v>
      </c>
      <c r="W540" s="19">
        <v>27.850439999999999</v>
      </c>
      <c r="X540" s="19">
        <v>-115.16367</v>
      </c>
      <c r="Y540" s="18">
        <v>73.400000000000006</v>
      </c>
      <c r="Z540" s="17">
        <f t="shared" si="78"/>
        <v>23.000000000000004</v>
      </c>
      <c r="AA540" s="21" t="s">
        <v>43</v>
      </c>
      <c r="AB540" s="14" t="s">
        <v>46</v>
      </c>
      <c r="AC540" s="21" t="s">
        <v>43</v>
      </c>
      <c r="AD540" s="23">
        <v>15</v>
      </c>
      <c r="AE540" s="23">
        <v>1</v>
      </c>
      <c r="AF540" s="21" t="s">
        <v>43</v>
      </c>
      <c r="AG540" s="14" t="s">
        <v>43</v>
      </c>
      <c r="AI540" s="70">
        <f t="shared" si="79"/>
        <v>12.454500000000001</v>
      </c>
      <c r="AJ540" s="74">
        <f t="shared" si="80"/>
        <v>245.7787754986133</v>
      </c>
      <c r="AK540" s="74">
        <f t="shared" si="81"/>
        <v>2.9024816296394529E-2</v>
      </c>
      <c r="AL540" s="73">
        <f t="shared" si="82"/>
        <v>2.9024816296394529E-2</v>
      </c>
    </row>
    <row r="541" spans="1:38" s="20" customFormat="1">
      <c r="A541" s="14" t="s">
        <v>57</v>
      </c>
      <c r="B541" s="14" t="s">
        <v>40</v>
      </c>
      <c r="C541" s="31">
        <v>38943</v>
      </c>
      <c r="D541" s="15">
        <v>2006</v>
      </c>
      <c r="E541" s="16">
        <v>0.57013888888888886</v>
      </c>
      <c r="F541" s="16">
        <v>0.61805555555555558</v>
      </c>
      <c r="G541" s="16">
        <f t="shared" si="76"/>
        <v>4.7916666666666718E-2</v>
      </c>
      <c r="H541" s="21">
        <v>2</v>
      </c>
      <c r="I541" s="14">
        <v>2</v>
      </c>
      <c r="J541" s="14">
        <v>2</v>
      </c>
      <c r="K541" s="17">
        <v>2</v>
      </c>
      <c r="L541" s="14" t="s">
        <v>48</v>
      </c>
      <c r="M541" s="14" t="s">
        <v>49</v>
      </c>
      <c r="N541" s="14">
        <v>1</v>
      </c>
      <c r="O541" s="18">
        <f t="shared" si="74"/>
        <v>25.046924458247997</v>
      </c>
      <c r="P541" s="18">
        <f t="shared" si="77"/>
        <v>7.5899771085599994</v>
      </c>
      <c r="Q541" s="18">
        <f t="shared" si="83"/>
        <v>7.5899771085599994</v>
      </c>
      <c r="R541" s="18">
        <v>2.2999930632000001</v>
      </c>
      <c r="S541" s="18">
        <f t="shared" si="73"/>
        <v>18.149999999999999</v>
      </c>
      <c r="T541" s="22">
        <v>5.5</v>
      </c>
      <c r="U541" s="21" t="s">
        <v>43</v>
      </c>
      <c r="V541" s="21" t="s">
        <v>43</v>
      </c>
      <c r="W541" s="19">
        <v>27.850439999999999</v>
      </c>
      <c r="X541" s="19">
        <v>-115.16367</v>
      </c>
      <c r="Y541" s="18">
        <v>73.400000000000006</v>
      </c>
      <c r="Z541" s="17">
        <f t="shared" si="78"/>
        <v>23.000000000000004</v>
      </c>
      <c r="AA541" s="21" t="s">
        <v>43</v>
      </c>
      <c r="AB541" s="14" t="s">
        <v>46</v>
      </c>
      <c r="AC541" s="21" t="s">
        <v>43</v>
      </c>
      <c r="AD541" s="23">
        <v>15</v>
      </c>
      <c r="AE541" s="23">
        <v>1</v>
      </c>
      <c r="AF541" s="21" t="s">
        <v>43</v>
      </c>
      <c r="AG541" s="14" t="s">
        <v>43</v>
      </c>
      <c r="AI541" s="70">
        <f t="shared" si="79"/>
        <v>12.454500000000001</v>
      </c>
      <c r="AJ541" s="74">
        <f t="shared" si="80"/>
        <v>245.7787754986133</v>
      </c>
      <c r="AK541" s="74">
        <f t="shared" si="81"/>
        <v>2.9024816296394529E-2</v>
      </c>
      <c r="AL541" s="73">
        <f t="shared" si="82"/>
        <v>2.9024816296394529E-2</v>
      </c>
    </row>
    <row r="542" spans="1:38" s="20" customFormat="1">
      <c r="A542" s="14" t="s">
        <v>57</v>
      </c>
      <c r="B542" s="14" t="s">
        <v>40</v>
      </c>
      <c r="C542" s="31">
        <v>38943</v>
      </c>
      <c r="D542" s="15">
        <v>2006</v>
      </c>
      <c r="E542" s="16">
        <v>0.57013888888888886</v>
      </c>
      <c r="F542" s="16">
        <v>0.61805555555555558</v>
      </c>
      <c r="G542" s="16">
        <f t="shared" si="76"/>
        <v>4.7916666666666718E-2</v>
      </c>
      <c r="H542" s="21">
        <v>2</v>
      </c>
      <c r="I542" s="14">
        <v>2</v>
      </c>
      <c r="J542" s="14">
        <v>2</v>
      </c>
      <c r="K542" s="17">
        <v>2</v>
      </c>
      <c r="L542" s="14" t="s">
        <v>48</v>
      </c>
      <c r="M542" s="14" t="s">
        <v>49</v>
      </c>
      <c r="N542" s="14">
        <v>1</v>
      </c>
      <c r="O542" s="18">
        <f t="shared" si="74"/>
        <v>25.046924458247997</v>
      </c>
      <c r="P542" s="18">
        <f t="shared" si="77"/>
        <v>7.5899771085599994</v>
      </c>
      <c r="Q542" s="18">
        <f t="shared" si="83"/>
        <v>7.5899771085599994</v>
      </c>
      <c r="R542" s="18">
        <v>2.2999930632000001</v>
      </c>
      <c r="S542" s="18">
        <f t="shared" si="73"/>
        <v>18.149999999999999</v>
      </c>
      <c r="T542" s="22">
        <v>5.5</v>
      </c>
      <c r="U542" s="21" t="s">
        <v>43</v>
      </c>
      <c r="V542" s="21" t="s">
        <v>43</v>
      </c>
      <c r="W542" s="19">
        <v>27.850439999999999</v>
      </c>
      <c r="X542" s="19">
        <v>-115.16367</v>
      </c>
      <c r="Y542" s="18">
        <v>73.400000000000006</v>
      </c>
      <c r="Z542" s="17">
        <f t="shared" si="78"/>
        <v>23.000000000000004</v>
      </c>
      <c r="AA542" s="21" t="s">
        <v>43</v>
      </c>
      <c r="AB542" s="14" t="s">
        <v>46</v>
      </c>
      <c r="AC542" s="21" t="s">
        <v>43</v>
      </c>
      <c r="AD542" s="23">
        <v>15</v>
      </c>
      <c r="AE542" s="23">
        <v>1</v>
      </c>
      <c r="AF542" s="21" t="s">
        <v>43</v>
      </c>
      <c r="AG542" s="14" t="s">
        <v>43</v>
      </c>
      <c r="AI542" s="70">
        <f t="shared" si="79"/>
        <v>12.454500000000001</v>
      </c>
      <c r="AJ542" s="74">
        <f t="shared" si="80"/>
        <v>245.7787754986133</v>
      </c>
      <c r="AK542" s="74">
        <f t="shared" si="81"/>
        <v>2.9024816296394529E-2</v>
      </c>
      <c r="AL542" s="73">
        <f t="shared" si="82"/>
        <v>2.9024816296394529E-2</v>
      </c>
    </row>
    <row r="543" spans="1:38" s="20" customFormat="1">
      <c r="A543" s="14" t="s">
        <v>57</v>
      </c>
      <c r="B543" s="14" t="s">
        <v>40</v>
      </c>
      <c r="C543" s="31">
        <v>38943</v>
      </c>
      <c r="D543" s="15">
        <v>2006</v>
      </c>
      <c r="E543" s="16">
        <v>0.57013888888888886</v>
      </c>
      <c r="F543" s="16">
        <v>0.61805555555555558</v>
      </c>
      <c r="G543" s="16">
        <f t="shared" si="76"/>
        <v>4.7916666666666718E-2</v>
      </c>
      <c r="H543" s="21">
        <v>2</v>
      </c>
      <c r="I543" s="14">
        <v>2</v>
      </c>
      <c r="J543" s="14">
        <v>2</v>
      </c>
      <c r="K543" s="17">
        <v>2</v>
      </c>
      <c r="L543" s="14" t="s">
        <v>48</v>
      </c>
      <c r="M543" s="14" t="s">
        <v>49</v>
      </c>
      <c r="N543" s="14">
        <v>1</v>
      </c>
      <c r="O543" s="18">
        <f t="shared" si="74"/>
        <v>25.046924458247997</v>
      </c>
      <c r="P543" s="18">
        <f t="shared" si="77"/>
        <v>7.5899771085599994</v>
      </c>
      <c r="Q543" s="18">
        <f t="shared" si="83"/>
        <v>7.5899771085599994</v>
      </c>
      <c r="R543" s="18">
        <v>2.2999930632000001</v>
      </c>
      <c r="S543" s="18">
        <f t="shared" si="73"/>
        <v>18.149999999999999</v>
      </c>
      <c r="T543" s="22">
        <v>5.5</v>
      </c>
      <c r="U543" s="21" t="s">
        <v>43</v>
      </c>
      <c r="V543" s="21" t="s">
        <v>43</v>
      </c>
      <c r="W543" s="19">
        <v>27.850439999999999</v>
      </c>
      <c r="X543" s="19">
        <v>-115.16367</v>
      </c>
      <c r="Y543" s="18">
        <v>73.400000000000006</v>
      </c>
      <c r="Z543" s="17">
        <f t="shared" si="78"/>
        <v>23.000000000000004</v>
      </c>
      <c r="AA543" s="21" t="s">
        <v>43</v>
      </c>
      <c r="AB543" s="14" t="s">
        <v>46</v>
      </c>
      <c r="AC543" s="21" t="s">
        <v>43</v>
      </c>
      <c r="AD543" s="23">
        <v>16</v>
      </c>
      <c r="AE543" s="23">
        <v>1</v>
      </c>
      <c r="AF543" s="21" t="s">
        <v>43</v>
      </c>
      <c r="AG543" s="14" t="s">
        <v>43</v>
      </c>
      <c r="AI543" s="70">
        <f t="shared" si="79"/>
        <v>13.202500000000001</v>
      </c>
      <c r="AJ543" s="74">
        <f t="shared" si="80"/>
        <v>298.98731991165073</v>
      </c>
      <c r="AK543" s="74">
        <f t="shared" si="81"/>
        <v>0.16736703177029189</v>
      </c>
      <c r="AL543" s="73">
        <f t="shared" si="82"/>
        <v>0.16736703177029189</v>
      </c>
    </row>
    <row r="544" spans="1:38" s="20" customFormat="1">
      <c r="A544" s="14" t="s">
        <v>57</v>
      </c>
      <c r="B544" s="14" t="s">
        <v>40</v>
      </c>
      <c r="C544" s="31">
        <v>38943</v>
      </c>
      <c r="D544" s="15">
        <v>2006</v>
      </c>
      <c r="E544" s="16">
        <v>0.57013888888888886</v>
      </c>
      <c r="F544" s="16">
        <v>0.61805555555555558</v>
      </c>
      <c r="G544" s="16">
        <f t="shared" si="76"/>
        <v>4.7916666666666718E-2</v>
      </c>
      <c r="H544" s="21">
        <v>2</v>
      </c>
      <c r="I544" s="14">
        <v>2</v>
      </c>
      <c r="J544" s="14">
        <v>2</v>
      </c>
      <c r="K544" s="17">
        <v>2</v>
      </c>
      <c r="L544" s="14" t="s">
        <v>48</v>
      </c>
      <c r="M544" s="14" t="s">
        <v>49</v>
      </c>
      <c r="N544" s="14">
        <v>1</v>
      </c>
      <c r="O544" s="18">
        <f t="shared" si="74"/>
        <v>25.046924458247997</v>
      </c>
      <c r="P544" s="18">
        <f t="shared" si="77"/>
        <v>7.5899771085599994</v>
      </c>
      <c r="Q544" s="18">
        <f t="shared" si="83"/>
        <v>7.5899771085599994</v>
      </c>
      <c r="R544" s="18">
        <v>2.2999930632000001</v>
      </c>
      <c r="S544" s="18">
        <f t="shared" si="73"/>
        <v>18.149999999999999</v>
      </c>
      <c r="T544" s="22">
        <v>5.5</v>
      </c>
      <c r="U544" s="21" t="s">
        <v>43</v>
      </c>
      <c r="V544" s="21" t="s">
        <v>43</v>
      </c>
      <c r="W544" s="19">
        <v>27.850439999999999</v>
      </c>
      <c r="X544" s="19">
        <v>-115.16367</v>
      </c>
      <c r="Y544" s="18">
        <v>73.400000000000006</v>
      </c>
      <c r="Z544" s="17">
        <f t="shared" si="78"/>
        <v>23.000000000000004</v>
      </c>
      <c r="AA544" s="21" t="s">
        <v>43</v>
      </c>
      <c r="AB544" s="14" t="s">
        <v>46</v>
      </c>
      <c r="AC544" s="21" t="s">
        <v>43</v>
      </c>
      <c r="AD544" s="23">
        <v>16</v>
      </c>
      <c r="AE544" s="23">
        <v>1</v>
      </c>
      <c r="AF544" s="21" t="s">
        <v>43</v>
      </c>
      <c r="AG544" s="14" t="s">
        <v>43</v>
      </c>
      <c r="AI544" s="70">
        <f t="shared" si="79"/>
        <v>13.202500000000001</v>
      </c>
      <c r="AJ544" s="74">
        <f t="shared" si="80"/>
        <v>298.98731991165073</v>
      </c>
      <c r="AK544" s="74">
        <f t="shared" si="81"/>
        <v>0.16736703177029189</v>
      </c>
      <c r="AL544" s="73">
        <f t="shared" si="82"/>
        <v>0.16736703177029189</v>
      </c>
    </row>
    <row r="545" spans="1:38" s="20" customFormat="1">
      <c r="A545" s="14" t="s">
        <v>57</v>
      </c>
      <c r="B545" s="14" t="s">
        <v>40</v>
      </c>
      <c r="C545" s="31">
        <v>38943</v>
      </c>
      <c r="D545" s="15">
        <v>2006</v>
      </c>
      <c r="E545" s="16">
        <v>0.57013888888888886</v>
      </c>
      <c r="F545" s="16">
        <v>0.61805555555555558</v>
      </c>
      <c r="G545" s="16">
        <f t="shared" si="76"/>
        <v>4.7916666666666718E-2</v>
      </c>
      <c r="H545" s="21">
        <v>2</v>
      </c>
      <c r="I545" s="14">
        <v>2</v>
      </c>
      <c r="J545" s="14">
        <v>2</v>
      </c>
      <c r="K545" s="17">
        <v>2</v>
      </c>
      <c r="L545" s="14" t="s">
        <v>48</v>
      </c>
      <c r="M545" s="14" t="s">
        <v>49</v>
      </c>
      <c r="N545" s="14">
        <v>1</v>
      </c>
      <c r="O545" s="18">
        <f t="shared" si="74"/>
        <v>25.046924458247997</v>
      </c>
      <c r="P545" s="18">
        <f t="shared" si="77"/>
        <v>7.5899771085599994</v>
      </c>
      <c r="Q545" s="18">
        <f t="shared" si="83"/>
        <v>7.5899771085599994</v>
      </c>
      <c r="R545" s="18">
        <v>2.2999930632000001</v>
      </c>
      <c r="S545" s="18">
        <f t="shared" si="73"/>
        <v>18.149999999999999</v>
      </c>
      <c r="T545" s="22">
        <v>5.5</v>
      </c>
      <c r="U545" s="21" t="s">
        <v>43</v>
      </c>
      <c r="V545" s="21" t="s">
        <v>43</v>
      </c>
      <c r="W545" s="19">
        <v>27.850439999999999</v>
      </c>
      <c r="X545" s="19">
        <v>-115.16367</v>
      </c>
      <c r="Y545" s="18">
        <v>73.400000000000006</v>
      </c>
      <c r="Z545" s="17">
        <f t="shared" si="78"/>
        <v>23.000000000000004</v>
      </c>
      <c r="AA545" s="21" t="s">
        <v>43</v>
      </c>
      <c r="AB545" s="14" t="s">
        <v>46</v>
      </c>
      <c r="AC545" s="21" t="s">
        <v>43</v>
      </c>
      <c r="AD545" s="23">
        <v>16</v>
      </c>
      <c r="AE545" s="23">
        <v>1</v>
      </c>
      <c r="AF545" s="21" t="s">
        <v>43</v>
      </c>
      <c r="AG545" s="14" t="s">
        <v>43</v>
      </c>
      <c r="AI545" s="70">
        <f t="shared" si="79"/>
        <v>13.202500000000001</v>
      </c>
      <c r="AJ545" s="74">
        <f t="shared" si="80"/>
        <v>298.98731991165073</v>
      </c>
      <c r="AK545" s="74">
        <f t="shared" si="81"/>
        <v>0.16736703177029189</v>
      </c>
      <c r="AL545" s="73">
        <f t="shared" si="82"/>
        <v>0.16736703177029189</v>
      </c>
    </row>
    <row r="546" spans="1:38" s="20" customFormat="1">
      <c r="A546" s="14" t="s">
        <v>57</v>
      </c>
      <c r="B546" s="14" t="s">
        <v>40</v>
      </c>
      <c r="C546" s="31">
        <v>38943</v>
      </c>
      <c r="D546" s="15">
        <v>2006</v>
      </c>
      <c r="E546" s="16">
        <v>0.57013888888888886</v>
      </c>
      <c r="F546" s="16">
        <v>0.61805555555555558</v>
      </c>
      <c r="G546" s="16">
        <f t="shared" si="76"/>
        <v>4.7916666666666718E-2</v>
      </c>
      <c r="H546" s="21">
        <v>2</v>
      </c>
      <c r="I546" s="14">
        <v>2</v>
      </c>
      <c r="J546" s="14">
        <v>2</v>
      </c>
      <c r="K546" s="17">
        <v>2</v>
      </c>
      <c r="L546" s="14" t="s">
        <v>48</v>
      </c>
      <c r="M546" s="14" t="s">
        <v>49</v>
      </c>
      <c r="N546" s="14">
        <v>1</v>
      </c>
      <c r="O546" s="18">
        <f t="shared" si="74"/>
        <v>25.046924458247997</v>
      </c>
      <c r="P546" s="18">
        <f t="shared" si="77"/>
        <v>7.5899771085599994</v>
      </c>
      <c r="Q546" s="18">
        <f t="shared" si="83"/>
        <v>7.5899771085599994</v>
      </c>
      <c r="R546" s="18">
        <v>2.2999930632000001</v>
      </c>
      <c r="S546" s="18">
        <f t="shared" si="73"/>
        <v>18.149999999999999</v>
      </c>
      <c r="T546" s="22">
        <v>5.5</v>
      </c>
      <c r="U546" s="21" t="s">
        <v>43</v>
      </c>
      <c r="V546" s="21" t="s">
        <v>43</v>
      </c>
      <c r="W546" s="19">
        <v>27.850439999999999</v>
      </c>
      <c r="X546" s="19">
        <v>-115.16367</v>
      </c>
      <c r="Y546" s="18">
        <v>73.400000000000006</v>
      </c>
      <c r="Z546" s="17">
        <f t="shared" si="78"/>
        <v>23.000000000000004</v>
      </c>
      <c r="AA546" s="21" t="s">
        <v>43</v>
      </c>
      <c r="AB546" s="14" t="s">
        <v>46</v>
      </c>
      <c r="AC546" s="21" t="s">
        <v>43</v>
      </c>
      <c r="AD546" s="23">
        <v>16</v>
      </c>
      <c r="AE546" s="23">
        <v>1</v>
      </c>
      <c r="AF546" s="21" t="s">
        <v>43</v>
      </c>
      <c r="AG546" s="14" t="s">
        <v>43</v>
      </c>
      <c r="AI546" s="70">
        <f t="shared" si="79"/>
        <v>13.202500000000001</v>
      </c>
      <c r="AJ546" s="74">
        <f t="shared" si="80"/>
        <v>298.98731991165073</v>
      </c>
      <c r="AK546" s="74">
        <f t="shared" si="81"/>
        <v>0.16736703177029189</v>
      </c>
      <c r="AL546" s="73">
        <f t="shared" si="82"/>
        <v>0.16736703177029189</v>
      </c>
    </row>
    <row r="547" spans="1:38" s="20" customFormat="1">
      <c r="A547" s="14" t="s">
        <v>57</v>
      </c>
      <c r="B547" s="14" t="s">
        <v>40</v>
      </c>
      <c r="C547" s="31">
        <v>38943</v>
      </c>
      <c r="D547" s="15">
        <v>2006</v>
      </c>
      <c r="E547" s="16">
        <v>0.57013888888888886</v>
      </c>
      <c r="F547" s="16">
        <v>0.61805555555555558</v>
      </c>
      <c r="G547" s="16">
        <f t="shared" si="76"/>
        <v>4.7916666666666718E-2</v>
      </c>
      <c r="H547" s="21">
        <v>2</v>
      </c>
      <c r="I547" s="14">
        <v>2</v>
      </c>
      <c r="J547" s="14">
        <v>2</v>
      </c>
      <c r="K547" s="17">
        <v>2</v>
      </c>
      <c r="L547" s="14" t="s">
        <v>48</v>
      </c>
      <c r="M547" s="14" t="s">
        <v>49</v>
      </c>
      <c r="N547" s="14">
        <v>1</v>
      </c>
      <c r="O547" s="18">
        <f t="shared" si="74"/>
        <v>25.046924458247997</v>
      </c>
      <c r="P547" s="18">
        <f t="shared" si="77"/>
        <v>7.5899771085599994</v>
      </c>
      <c r="Q547" s="18">
        <f t="shared" si="83"/>
        <v>7.5899771085599994</v>
      </c>
      <c r="R547" s="18">
        <v>2.2999930632000001</v>
      </c>
      <c r="S547" s="18">
        <f t="shared" si="73"/>
        <v>18.149999999999999</v>
      </c>
      <c r="T547" s="22">
        <v>5.5</v>
      </c>
      <c r="U547" s="21" t="s">
        <v>43</v>
      </c>
      <c r="V547" s="21" t="s">
        <v>43</v>
      </c>
      <c r="W547" s="19">
        <v>27.850439999999999</v>
      </c>
      <c r="X547" s="19">
        <v>-115.16367</v>
      </c>
      <c r="Y547" s="18">
        <v>73.400000000000006</v>
      </c>
      <c r="Z547" s="17">
        <f t="shared" si="78"/>
        <v>23.000000000000004</v>
      </c>
      <c r="AA547" s="21" t="s">
        <v>43</v>
      </c>
      <c r="AB547" s="14" t="s">
        <v>46</v>
      </c>
      <c r="AC547" s="21" t="s">
        <v>43</v>
      </c>
      <c r="AD547" s="23">
        <v>16</v>
      </c>
      <c r="AE547" s="23">
        <v>1</v>
      </c>
      <c r="AF547" s="21" t="s">
        <v>43</v>
      </c>
      <c r="AG547" s="14" t="s">
        <v>43</v>
      </c>
      <c r="AI547" s="70">
        <f t="shared" si="79"/>
        <v>13.202500000000001</v>
      </c>
      <c r="AJ547" s="74">
        <f t="shared" si="80"/>
        <v>298.98731991165073</v>
      </c>
      <c r="AK547" s="74">
        <f t="shared" si="81"/>
        <v>0.16736703177029189</v>
      </c>
      <c r="AL547" s="73">
        <f t="shared" si="82"/>
        <v>0.16736703177029189</v>
      </c>
    </row>
    <row r="548" spans="1:38" s="20" customFormat="1">
      <c r="A548" s="14" t="s">
        <v>57</v>
      </c>
      <c r="B548" s="14" t="s">
        <v>40</v>
      </c>
      <c r="C548" s="31">
        <v>38943</v>
      </c>
      <c r="D548" s="15">
        <v>2006</v>
      </c>
      <c r="E548" s="16">
        <v>0.57013888888888886</v>
      </c>
      <c r="F548" s="16">
        <v>0.61805555555555558</v>
      </c>
      <c r="G548" s="16">
        <f t="shared" si="76"/>
        <v>4.7916666666666718E-2</v>
      </c>
      <c r="H548" s="21">
        <v>2</v>
      </c>
      <c r="I548" s="14">
        <v>2</v>
      </c>
      <c r="J548" s="14">
        <v>2</v>
      </c>
      <c r="K548" s="17">
        <v>2</v>
      </c>
      <c r="L548" s="14" t="s">
        <v>48</v>
      </c>
      <c r="M548" s="14" t="s">
        <v>49</v>
      </c>
      <c r="N548" s="14">
        <v>1</v>
      </c>
      <c r="O548" s="18">
        <f t="shared" si="74"/>
        <v>25.046924458247997</v>
      </c>
      <c r="P548" s="18">
        <f t="shared" si="77"/>
        <v>7.5899771085599994</v>
      </c>
      <c r="Q548" s="18">
        <f t="shared" si="83"/>
        <v>7.5899771085599994</v>
      </c>
      <c r="R548" s="18">
        <v>2.2999930632000001</v>
      </c>
      <c r="S548" s="18">
        <f t="shared" si="73"/>
        <v>18.149999999999999</v>
      </c>
      <c r="T548" s="22">
        <v>5.5</v>
      </c>
      <c r="U548" s="21" t="s">
        <v>43</v>
      </c>
      <c r="V548" s="21" t="s">
        <v>43</v>
      </c>
      <c r="W548" s="19">
        <v>27.850439999999999</v>
      </c>
      <c r="X548" s="19">
        <v>-115.16367</v>
      </c>
      <c r="Y548" s="18">
        <v>73.400000000000006</v>
      </c>
      <c r="Z548" s="17">
        <f t="shared" si="78"/>
        <v>23.000000000000004</v>
      </c>
      <c r="AA548" s="21" t="s">
        <v>43</v>
      </c>
      <c r="AB548" s="14" t="s">
        <v>46</v>
      </c>
      <c r="AC548" s="21" t="s">
        <v>43</v>
      </c>
      <c r="AD548" s="23">
        <v>17</v>
      </c>
      <c r="AE548" s="23">
        <v>1</v>
      </c>
      <c r="AF548" s="21" t="s">
        <v>43</v>
      </c>
      <c r="AG548" s="14" t="s">
        <v>43</v>
      </c>
      <c r="AI548" s="70">
        <f t="shared" si="79"/>
        <v>13.9505</v>
      </c>
      <c r="AJ548" s="74">
        <f t="shared" si="80"/>
        <v>359.80704047984557</v>
      </c>
      <c r="AK548" s="74">
        <f t="shared" si="81"/>
        <v>0.32549830524759849</v>
      </c>
      <c r="AL548" s="73">
        <f t="shared" si="82"/>
        <v>0.32549830524759849</v>
      </c>
    </row>
    <row r="549" spans="1:38" s="20" customFormat="1">
      <c r="A549" s="14" t="s">
        <v>57</v>
      </c>
      <c r="B549" s="14" t="s">
        <v>40</v>
      </c>
      <c r="C549" s="31">
        <v>38943</v>
      </c>
      <c r="D549" s="15">
        <v>2006</v>
      </c>
      <c r="E549" s="16">
        <v>0.57013888888888886</v>
      </c>
      <c r="F549" s="16">
        <v>0.61805555555555558</v>
      </c>
      <c r="G549" s="16">
        <f t="shared" si="76"/>
        <v>4.7916666666666718E-2</v>
      </c>
      <c r="H549" s="21">
        <v>2</v>
      </c>
      <c r="I549" s="14">
        <v>2</v>
      </c>
      <c r="J549" s="14">
        <v>2</v>
      </c>
      <c r="K549" s="17">
        <v>2</v>
      </c>
      <c r="L549" s="14" t="s">
        <v>48</v>
      </c>
      <c r="M549" s="14" t="s">
        <v>49</v>
      </c>
      <c r="N549" s="14">
        <v>1</v>
      </c>
      <c r="O549" s="18">
        <f t="shared" si="74"/>
        <v>25.046924458247997</v>
      </c>
      <c r="P549" s="18">
        <f t="shared" si="77"/>
        <v>7.5899771085599994</v>
      </c>
      <c r="Q549" s="18">
        <f t="shared" si="83"/>
        <v>7.5899771085599994</v>
      </c>
      <c r="R549" s="18">
        <v>2.2999930632000001</v>
      </c>
      <c r="S549" s="18">
        <f t="shared" si="73"/>
        <v>18.149999999999999</v>
      </c>
      <c r="T549" s="22">
        <v>5.5</v>
      </c>
      <c r="U549" s="21" t="s">
        <v>43</v>
      </c>
      <c r="V549" s="21" t="s">
        <v>43</v>
      </c>
      <c r="W549" s="19">
        <v>27.850439999999999</v>
      </c>
      <c r="X549" s="19">
        <v>-115.16367</v>
      </c>
      <c r="Y549" s="18">
        <v>73.400000000000006</v>
      </c>
      <c r="Z549" s="17">
        <f t="shared" si="78"/>
        <v>23.000000000000004</v>
      </c>
      <c r="AA549" s="21" t="s">
        <v>43</v>
      </c>
      <c r="AB549" s="14" t="s">
        <v>46</v>
      </c>
      <c r="AC549" s="21" t="s">
        <v>43</v>
      </c>
      <c r="AD549" s="23">
        <v>17</v>
      </c>
      <c r="AE549" s="23">
        <v>1</v>
      </c>
      <c r="AF549" s="21" t="s">
        <v>43</v>
      </c>
      <c r="AG549" s="14" t="s">
        <v>43</v>
      </c>
      <c r="AI549" s="70">
        <f t="shared" si="79"/>
        <v>13.9505</v>
      </c>
      <c r="AJ549" s="74">
        <f t="shared" si="80"/>
        <v>359.80704047984557</v>
      </c>
      <c r="AK549" s="74">
        <f t="shared" si="81"/>
        <v>0.32549830524759849</v>
      </c>
      <c r="AL549" s="73">
        <f t="shared" si="82"/>
        <v>0.32549830524759849</v>
      </c>
    </row>
    <row r="550" spans="1:38" s="20" customFormat="1">
      <c r="A550" s="14" t="s">
        <v>57</v>
      </c>
      <c r="B550" s="14" t="s">
        <v>40</v>
      </c>
      <c r="C550" s="31">
        <v>38943</v>
      </c>
      <c r="D550" s="15">
        <v>2006</v>
      </c>
      <c r="E550" s="16">
        <v>0.57013888888888886</v>
      </c>
      <c r="F550" s="16">
        <v>0.61805555555555558</v>
      </c>
      <c r="G550" s="16">
        <f t="shared" si="76"/>
        <v>4.7916666666666718E-2</v>
      </c>
      <c r="H550" s="21">
        <v>2</v>
      </c>
      <c r="I550" s="14">
        <v>2</v>
      </c>
      <c r="J550" s="14">
        <v>2</v>
      </c>
      <c r="K550" s="17">
        <v>2</v>
      </c>
      <c r="L550" s="14" t="s">
        <v>48</v>
      </c>
      <c r="M550" s="14" t="s">
        <v>49</v>
      </c>
      <c r="N550" s="14">
        <v>1</v>
      </c>
      <c r="O550" s="18">
        <f t="shared" si="74"/>
        <v>25.046924458247997</v>
      </c>
      <c r="P550" s="18">
        <f t="shared" si="77"/>
        <v>7.5899771085599994</v>
      </c>
      <c r="Q550" s="18">
        <f t="shared" si="83"/>
        <v>7.5899771085599994</v>
      </c>
      <c r="R550" s="18">
        <v>2.2999930632000001</v>
      </c>
      <c r="S550" s="18">
        <f t="shared" si="73"/>
        <v>18.149999999999999</v>
      </c>
      <c r="T550" s="22">
        <v>5.5</v>
      </c>
      <c r="U550" s="21" t="s">
        <v>43</v>
      </c>
      <c r="V550" s="21" t="s">
        <v>43</v>
      </c>
      <c r="W550" s="19">
        <v>27.850439999999999</v>
      </c>
      <c r="X550" s="19">
        <v>-115.16367</v>
      </c>
      <c r="Y550" s="18">
        <v>73.400000000000006</v>
      </c>
      <c r="Z550" s="17">
        <f t="shared" si="78"/>
        <v>23.000000000000004</v>
      </c>
      <c r="AA550" s="21" t="s">
        <v>43</v>
      </c>
      <c r="AB550" s="14" t="s">
        <v>46</v>
      </c>
      <c r="AC550" s="21" t="s">
        <v>43</v>
      </c>
      <c r="AD550" s="23">
        <v>17</v>
      </c>
      <c r="AE550" s="23">
        <v>1</v>
      </c>
      <c r="AF550" s="21" t="s">
        <v>43</v>
      </c>
      <c r="AG550" s="14" t="s">
        <v>43</v>
      </c>
      <c r="AI550" s="70">
        <f t="shared" si="79"/>
        <v>13.9505</v>
      </c>
      <c r="AJ550" s="74">
        <f t="shared" si="80"/>
        <v>359.80704047984557</v>
      </c>
      <c r="AK550" s="74">
        <f t="shared" si="81"/>
        <v>0.32549830524759849</v>
      </c>
      <c r="AL550" s="73">
        <f t="shared" si="82"/>
        <v>0.32549830524759849</v>
      </c>
    </row>
    <row r="551" spans="1:38" s="20" customFormat="1">
      <c r="A551" s="14" t="s">
        <v>57</v>
      </c>
      <c r="B551" s="14" t="s">
        <v>40</v>
      </c>
      <c r="C551" s="31">
        <v>38943</v>
      </c>
      <c r="D551" s="15">
        <v>2006</v>
      </c>
      <c r="E551" s="16">
        <v>0.57013888888888886</v>
      </c>
      <c r="F551" s="16">
        <v>0.61805555555555558</v>
      </c>
      <c r="G551" s="16">
        <f t="shared" si="76"/>
        <v>4.7916666666666718E-2</v>
      </c>
      <c r="H551" s="21">
        <v>2</v>
      </c>
      <c r="I551" s="14">
        <v>2</v>
      </c>
      <c r="J551" s="14">
        <v>2</v>
      </c>
      <c r="K551" s="17">
        <v>2</v>
      </c>
      <c r="L551" s="14" t="s">
        <v>48</v>
      </c>
      <c r="M551" s="14" t="s">
        <v>49</v>
      </c>
      <c r="N551" s="14">
        <v>1</v>
      </c>
      <c r="O551" s="18">
        <f t="shared" si="74"/>
        <v>25.046924458247997</v>
      </c>
      <c r="P551" s="18">
        <f t="shared" si="77"/>
        <v>7.5899771085599994</v>
      </c>
      <c r="Q551" s="18">
        <f t="shared" si="83"/>
        <v>7.5899771085599994</v>
      </c>
      <c r="R551" s="18">
        <v>2.2999930632000001</v>
      </c>
      <c r="S551" s="18">
        <f t="shared" si="73"/>
        <v>18.149999999999999</v>
      </c>
      <c r="T551" s="22">
        <v>5.5</v>
      </c>
      <c r="U551" s="21" t="s">
        <v>43</v>
      </c>
      <c r="V551" s="21" t="s">
        <v>43</v>
      </c>
      <c r="W551" s="19">
        <v>27.850439999999999</v>
      </c>
      <c r="X551" s="19">
        <v>-115.16367</v>
      </c>
      <c r="Y551" s="18">
        <v>73.400000000000006</v>
      </c>
      <c r="Z551" s="17">
        <f t="shared" si="78"/>
        <v>23.000000000000004</v>
      </c>
      <c r="AA551" s="21" t="s">
        <v>43</v>
      </c>
      <c r="AB551" s="14" t="s">
        <v>46</v>
      </c>
      <c r="AC551" s="21" t="s">
        <v>43</v>
      </c>
      <c r="AD551" s="23">
        <v>17</v>
      </c>
      <c r="AE551" s="23">
        <v>1</v>
      </c>
      <c r="AF551" s="21" t="s">
        <v>43</v>
      </c>
      <c r="AG551" s="14" t="s">
        <v>43</v>
      </c>
      <c r="AI551" s="70">
        <f t="shared" si="79"/>
        <v>13.9505</v>
      </c>
      <c r="AJ551" s="74">
        <f t="shared" si="80"/>
        <v>359.80704047984557</v>
      </c>
      <c r="AK551" s="74">
        <f t="shared" si="81"/>
        <v>0.32549830524759849</v>
      </c>
      <c r="AL551" s="73">
        <f t="shared" si="82"/>
        <v>0.32549830524759849</v>
      </c>
    </row>
    <row r="552" spans="1:38" s="20" customFormat="1">
      <c r="A552" s="14" t="s">
        <v>57</v>
      </c>
      <c r="B552" s="14" t="s">
        <v>40</v>
      </c>
      <c r="C552" s="31">
        <v>38943</v>
      </c>
      <c r="D552" s="15">
        <v>2006</v>
      </c>
      <c r="E552" s="16">
        <v>0.57013888888888886</v>
      </c>
      <c r="F552" s="16">
        <v>0.61805555555555558</v>
      </c>
      <c r="G552" s="16">
        <f t="shared" si="76"/>
        <v>4.7916666666666718E-2</v>
      </c>
      <c r="H552" s="21">
        <v>2</v>
      </c>
      <c r="I552" s="14">
        <v>2</v>
      </c>
      <c r="J552" s="14">
        <v>2</v>
      </c>
      <c r="K552" s="17">
        <v>2</v>
      </c>
      <c r="L552" s="14" t="s">
        <v>48</v>
      </c>
      <c r="M552" s="14" t="s">
        <v>49</v>
      </c>
      <c r="N552" s="14">
        <v>1</v>
      </c>
      <c r="O552" s="18">
        <f t="shared" si="74"/>
        <v>25.046924458247997</v>
      </c>
      <c r="P552" s="18">
        <f t="shared" si="77"/>
        <v>7.5899771085599994</v>
      </c>
      <c r="Q552" s="18">
        <f t="shared" si="83"/>
        <v>7.5899771085599994</v>
      </c>
      <c r="R552" s="18">
        <v>2.2999930632000001</v>
      </c>
      <c r="S552" s="18">
        <f t="shared" si="73"/>
        <v>18.149999999999999</v>
      </c>
      <c r="T552" s="22">
        <v>5.5</v>
      </c>
      <c r="U552" s="21" t="s">
        <v>43</v>
      </c>
      <c r="V552" s="21" t="s">
        <v>43</v>
      </c>
      <c r="W552" s="19">
        <v>27.850439999999999</v>
      </c>
      <c r="X552" s="19">
        <v>-115.16367</v>
      </c>
      <c r="Y552" s="18">
        <v>73.400000000000006</v>
      </c>
      <c r="Z552" s="17">
        <f t="shared" si="78"/>
        <v>23.000000000000004</v>
      </c>
      <c r="AA552" s="21" t="s">
        <v>43</v>
      </c>
      <c r="AB552" s="14" t="s">
        <v>46</v>
      </c>
      <c r="AC552" s="21" t="s">
        <v>43</v>
      </c>
      <c r="AD552" s="23">
        <v>17</v>
      </c>
      <c r="AE552" s="23">
        <v>1</v>
      </c>
      <c r="AF552" s="21" t="s">
        <v>43</v>
      </c>
      <c r="AG552" s="14" t="s">
        <v>43</v>
      </c>
      <c r="AI552" s="70">
        <f t="shared" si="79"/>
        <v>13.9505</v>
      </c>
      <c r="AJ552" s="74">
        <f t="shared" si="80"/>
        <v>359.80704047984557</v>
      </c>
      <c r="AK552" s="74">
        <f t="shared" si="81"/>
        <v>0.32549830524759849</v>
      </c>
      <c r="AL552" s="73">
        <f t="shared" si="82"/>
        <v>0.32549830524759849</v>
      </c>
    </row>
    <row r="553" spans="1:38" s="20" customFormat="1">
      <c r="A553" s="14" t="s">
        <v>57</v>
      </c>
      <c r="B553" s="14" t="s">
        <v>40</v>
      </c>
      <c r="C553" s="31">
        <v>38943</v>
      </c>
      <c r="D553" s="15">
        <v>2006</v>
      </c>
      <c r="E553" s="16">
        <v>0.57013888888888886</v>
      </c>
      <c r="F553" s="16">
        <v>0.61805555555555558</v>
      </c>
      <c r="G553" s="16">
        <f t="shared" si="76"/>
        <v>4.7916666666666718E-2</v>
      </c>
      <c r="H553" s="21">
        <v>2</v>
      </c>
      <c r="I553" s="14">
        <v>2</v>
      </c>
      <c r="J553" s="14">
        <v>2</v>
      </c>
      <c r="K553" s="17">
        <v>2</v>
      </c>
      <c r="L553" s="14" t="s">
        <v>48</v>
      </c>
      <c r="M553" s="14" t="s">
        <v>49</v>
      </c>
      <c r="N553" s="14">
        <v>1</v>
      </c>
      <c r="O553" s="18">
        <f t="shared" si="74"/>
        <v>25.046924458247997</v>
      </c>
      <c r="P553" s="18">
        <f t="shared" si="77"/>
        <v>7.5899771085599994</v>
      </c>
      <c r="Q553" s="18">
        <f t="shared" si="83"/>
        <v>7.5899771085599994</v>
      </c>
      <c r="R553" s="18">
        <v>2.2999930632000001</v>
      </c>
      <c r="S553" s="18">
        <f t="shared" si="73"/>
        <v>18.149999999999999</v>
      </c>
      <c r="T553" s="22">
        <v>5.5</v>
      </c>
      <c r="U553" s="21" t="s">
        <v>43</v>
      </c>
      <c r="V553" s="21" t="s">
        <v>43</v>
      </c>
      <c r="W553" s="19">
        <v>27.850439999999999</v>
      </c>
      <c r="X553" s="19">
        <v>-115.16367</v>
      </c>
      <c r="Y553" s="18">
        <v>73.400000000000006</v>
      </c>
      <c r="Z553" s="17">
        <f t="shared" si="78"/>
        <v>23.000000000000004</v>
      </c>
      <c r="AA553" s="21" t="s">
        <v>43</v>
      </c>
      <c r="AB553" s="14" t="s">
        <v>46</v>
      </c>
      <c r="AC553" s="21" t="s">
        <v>43</v>
      </c>
      <c r="AD553" s="23">
        <v>17</v>
      </c>
      <c r="AE553" s="23">
        <v>1</v>
      </c>
      <c r="AF553" s="21" t="s">
        <v>43</v>
      </c>
      <c r="AG553" s="14" t="s">
        <v>43</v>
      </c>
      <c r="AI553" s="70">
        <f t="shared" si="79"/>
        <v>13.9505</v>
      </c>
      <c r="AJ553" s="74">
        <f t="shared" si="80"/>
        <v>359.80704047984557</v>
      </c>
      <c r="AK553" s="74">
        <f t="shared" si="81"/>
        <v>0.32549830524759849</v>
      </c>
      <c r="AL553" s="73">
        <f t="shared" si="82"/>
        <v>0.32549830524759849</v>
      </c>
    </row>
    <row r="554" spans="1:38" s="20" customFormat="1">
      <c r="A554" s="14" t="s">
        <v>57</v>
      </c>
      <c r="B554" s="14" t="s">
        <v>40</v>
      </c>
      <c r="C554" s="31">
        <v>38943</v>
      </c>
      <c r="D554" s="15">
        <v>2006</v>
      </c>
      <c r="E554" s="16">
        <v>0.57013888888888886</v>
      </c>
      <c r="F554" s="16">
        <v>0.61805555555555558</v>
      </c>
      <c r="G554" s="16">
        <f t="shared" si="76"/>
        <v>4.7916666666666718E-2</v>
      </c>
      <c r="H554" s="21">
        <v>2</v>
      </c>
      <c r="I554" s="14">
        <v>2</v>
      </c>
      <c r="J554" s="14">
        <v>2</v>
      </c>
      <c r="K554" s="17">
        <v>2</v>
      </c>
      <c r="L554" s="14" t="s">
        <v>48</v>
      </c>
      <c r="M554" s="14" t="s">
        <v>49</v>
      </c>
      <c r="N554" s="14">
        <v>1</v>
      </c>
      <c r="O554" s="18">
        <f t="shared" si="74"/>
        <v>25.046924458247997</v>
      </c>
      <c r="P554" s="18">
        <f t="shared" si="77"/>
        <v>7.5899771085599994</v>
      </c>
      <c r="Q554" s="18">
        <f t="shared" si="83"/>
        <v>7.5899771085599994</v>
      </c>
      <c r="R554" s="18">
        <v>2.2999930632000001</v>
      </c>
      <c r="S554" s="18">
        <f t="shared" si="73"/>
        <v>18.149999999999999</v>
      </c>
      <c r="T554" s="22">
        <v>5.5</v>
      </c>
      <c r="U554" s="21" t="s">
        <v>43</v>
      </c>
      <c r="V554" s="21" t="s">
        <v>43</v>
      </c>
      <c r="W554" s="19">
        <v>27.850439999999999</v>
      </c>
      <c r="X554" s="19">
        <v>-115.16367</v>
      </c>
      <c r="Y554" s="18">
        <v>73.400000000000006</v>
      </c>
      <c r="Z554" s="17">
        <f t="shared" si="78"/>
        <v>23.000000000000004</v>
      </c>
      <c r="AA554" s="21" t="s">
        <v>43</v>
      </c>
      <c r="AB554" s="14" t="s">
        <v>46</v>
      </c>
      <c r="AC554" s="21" t="s">
        <v>43</v>
      </c>
      <c r="AD554" s="23">
        <v>17</v>
      </c>
      <c r="AE554" s="23">
        <v>1</v>
      </c>
      <c r="AF554" s="21" t="s">
        <v>43</v>
      </c>
      <c r="AG554" s="14" t="s">
        <v>43</v>
      </c>
      <c r="AI554" s="70">
        <f t="shared" si="79"/>
        <v>13.9505</v>
      </c>
      <c r="AJ554" s="74">
        <f t="shared" si="80"/>
        <v>359.80704047984557</v>
      </c>
      <c r="AK554" s="74">
        <f t="shared" si="81"/>
        <v>0.32549830524759849</v>
      </c>
      <c r="AL554" s="73">
        <f t="shared" si="82"/>
        <v>0.32549830524759849</v>
      </c>
    </row>
    <row r="555" spans="1:38" s="20" customFormat="1">
      <c r="A555" s="14" t="s">
        <v>57</v>
      </c>
      <c r="B555" s="14" t="s">
        <v>40</v>
      </c>
      <c r="C555" s="31">
        <v>38943</v>
      </c>
      <c r="D555" s="15">
        <v>2006</v>
      </c>
      <c r="E555" s="16">
        <v>0.57013888888888886</v>
      </c>
      <c r="F555" s="16">
        <v>0.61805555555555558</v>
      </c>
      <c r="G555" s="16">
        <f t="shared" si="76"/>
        <v>4.7916666666666718E-2</v>
      </c>
      <c r="H555" s="21">
        <v>2</v>
      </c>
      <c r="I555" s="14">
        <v>2</v>
      </c>
      <c r="J555" s="14">
        <v>2</v>
      </c>
      <c r="K555" s="17">
        <v>2</v>
      </c>
      <c r="L555" s="14" t="s">
        <v>48</v>
      </c>
      <c r="M555" s="14" t="s">
        <v>49</v>
      </c>
      <c r="N555" s="14">
        <v>1</v>
      </c>
      <c r="O555" s="18">
        <f t="shared" si="74"/>
        <v>25.046924458247997</v>
      </c>
      <c r="P555" s="18">
        <f t="shared" si="77"/>
        <v>7.5899771085599994</v>
      </c>
      <c r="Q555" s="18">
        <f t="shared" si="83"/>
        <v>7.5899771085599994</v>
      </c>
      <c r="R555" s="18">
        <v>2.2999930632000001</v>
      </c>
      <c r="S555" s="18">
        <f t="shared" si="73"/>
        <v>18.149999999999999</v>
      </c>
      <c r="T555" s="22">
        <v>5.5</v>
      </c>
      <c r="U555" s="21" t="s">
        <v>43</v>
      </c>
      <c r="V555" s="21" t="s">
        <v>43</v>
      </c>
      <c r="W555" s="19">
        <v>27.850439999999999</v>
      </c>
      <c r="X555" s="19">
        <v>-115.16367</v>
      </c>
      <c r="Y555" s="18">
        <v>73.400000000000006</v>
      </c>
      <c r="Z555" s="17">
        <f t="shared" si="78"/>
        <v>23.000000000000004</v>
      </c>
      <c r="AA555" s="21" t="s">
        <v>43</v>
      </c>
      <c r="AB555" s="14" t="s">
        <v>46</v>
      </c>
      <c r="AC555" s="21" t="s">
        <v>43</v>
      </c>
      <c r="AD555" s="23">
        <v>17</v>
      </c>
      <c r="AE555" s="23">
        <v>1</v>
      </c>
      <c r="AF555" s="21" t="s">
        <v>43</v>
      </c>
      <c r="AG555" s="14" t="s">
        <v>43</v>
      </c>
      <c r="AI555" s="70">
        <f t="shared" si="79"/>
        <v>13.9505</v>
      </c>
      <c r="AJ555" s="74">
        <f t="shared" si="80"/>
        <v>359.80704047984557</v>
      </c>
      <c r="AK555" s="74">
        <f t="shared" si="81"/>
        <v>0.32549830524759849</v>
      </c>
      <c r="AL555" s="73">
        <f t="shared" si="82"/>
        <v>0.32549830524759849</v>
      </c>
    </row>
    <row r="556" spans="1:38" s="20" customFormat="1">
      <c r="A556" s="14" t="s">
        <v>57</v>
      </c>
      <c r="B556" s="14" t="s">
        <v>40</v>
      </c>
      <c r="C556" s="31">
        <v>38943</v>
      </c>
      <c r="D556" s="15">
        <v>2006</v>
      </c>
      <c r="E556" s="16">
        <v>0.57013888888888886</v>
      </c>
      <c r="F556" s="16">
        <v>0.61805555555555558</v>
      </c>
      <c r="G556" s="16">
        <f t="shared" si="76"/>
        <v>4.7916666666666718E-2</v>
      </c>
      <c r="H556" s="21">
        <v>2</v>
      </c>
      <c r="I556" s="14">
        <v>2</v>
      </c>
      <c r="J556" s="14">
        <v>2</v>
      </c>
      <c r="K556" s="17">
        <v>2</v>
      </c>
      <c r="L556" s="14" t="s">
        <v>48</v>
      </c>
      <c r="M556" s="14" t="s">
        <v>49</v>
      </c>
      <c r="N556" s="14">
        <v>1</v>
      </c>
      <c r="O556" s="18">
        <f t="shared" si="74"/>
        <v>25.046924458247997</v>
      </c>
      <c r="P556" s="18">
        <f t="shared" si="77"/>
        <v>7.5899771085599994</v>
      </c>
      <c r="Q556" s="18">
        <f t="shared" si="83"/>
        <v>7.5899771085599994</v>
      </c>
      <c r="R556" s="18">
        <v>2.2999930632000001</v>
      </c>
      <c r="S556" s="18">
        <f t="shared" si="73"/>
        <v>18.149999999999999</v>
      </c>
      <c r="T556" s="22">
        <v>5.5</v>
      </c>
      <c r="U556" s="21" t="s">
        <v>43</v>
      </c>
      <c r="V556" s="21" t="s">
        <v>43</v>
      </c>
      <c r="W556" s="19">
        <v>27.850439999999999</v>
      </c>
      <c r="X556" s="19">
        <v>-115.16367</v>
      </c>
      <c r="Y556" s="18">
        <v>73.400000000000006</v>
      </c>
      <c r="Z556" s="17">
        <f t="shared" si="78"/>
        <v>23.000000000000004</v>
      </c>
      <c r="AA556" s="21" t="s">
        <v>43</v>
      </c>
      <c r="AB556" s="14" t="s">
        <v>46</v>
      </c>
      <c r="AC556" s="21" t="s">
        <v>43</v>
      </c>
      <c r="AD556" s="23">
        <v>17</v>
      </c>
      <c r="AE556" s="23">
        <v>1</v>
      </c>
      <c r="AF556" s="21" t="s">
        <v>43</v>
      </c>
      <c r="AG556" s="14" t="s">
        <v>43</v>
      </c>
      <c r="AI556" s="70">
        <f t="shared" si="79"/>
        <v>13.9505</v>
      </c>
      <c r="AJ556" s="74">
        <f t="shared" si="80"/>
        <v>359.80704047984557</v>
      </c>
      <c r="AK556" s="74">
        <f t="shared" si="81"/>
        <v>0.32549830524759849</v>
      </c>
      <c r="AL556" s="73">
        <f t="shared" si="82"/>
        <v>0.32549830524759849</v>
      </c>
    </row>
    <row r="557" spans="1:38" s="20" customFormat="1">
      <c r="A557" s="14" t="s">
        <v>57</v>
      </c>
      <c r="B557" s="14" t="s">
        <v>40</v>
      </c>
      <c r="C557" s="31">
        <v>38943</v>
      </c>
      <c r="D557" s="15">
        <v>2006</v>
      </c>
      <c r="E557" s="16">
        <v>0.57013888888888886</v>
      </c>
      <c r="F557" s="16">
        <v>0.61805555555555558</v>
      </c>
      <c r="G557" s="16">
        <f t="shared" si="76"/>
        <v>4.7916666666666718E-2</v>
      </c>
      <c r="H557" s="21">
        <v>2</v>
      </c>
      <c r="I557" s="14">
        <v>2</v>
      </c>
      <c r="J557" s="14">
        <v>2</v>
      </c>
      <c r="K557" s="17">
        <v>2</v>
      </c>
      <c r="L557" s="14" t="s">
        <v>48</v>
      </c>
      <c r="M557" s="14" t="s">
        <v>49</v>
      </c>
      <c r="N557" s="14">
        <v>1</v>
      </c>
      <c r="O557" s="18">
        <f t="shared" si="74"/>
        <v>25.046924458247997</v>
      </c>
      <c r="P557" s="18">
        <f t="shared" si="77"/>
        <v>7.5899771085599994</v>
      </c>
      <c r="Q557" s="18">
        <f t="shared" si="83"/>
        <v>7.5899771085599994</v>
      </c>
      <c r="R557" s="18">
        <v>2.2999930632000001</v>
      </c>
      <c r="S557" s="18">
        <f t="shared" si="73"/>
        <v>18.149999999999999</v>
      </c>
      <c r="T557" s="22">
        <v>5.5</v>
      </c>
      <c r="U557" s="21" t="s">
        <v>43</v>
      </c>
      <c r="V557" s="21" t="s">
        <v>43</v>
      </c>
      <c r="W557" s="19">
        <v>27.850439999999999</v>
      </c>
      <c r="X557" s="19">
        <v>-115.16367</v>
      </c>
      <c r="Y557" s="18">
        <v>73.400000000000006</v>
      </c>
      <c r="Z557" s="17">
        <f t="shared" si="78"/>
        <v>23.000000000000004</v>
      </c>
      <c r="AA557" s="21" t="s">
        <v>43</v>
      </c>
      <c r="AB557" s="14" t="s">
        <v>46</v>
      </c>
      <c r="AC557" s="21" t="s">
        <v>43</v>
      </c>
      <c r="AD557" s="23">
        <v>17</v>
      </c>
      <c r="AE557" s="23">
        <v>1</v>
      </c>
      <c r="AF557" s="21" t="s">
        <v>43</v>
      </c>
      <c r="AG557" s="14" t="s">
        <v>43</v>
      </c>
      <c r="AI557" s="70">
        <f t="shared" si="79"/>
        <v>13.9505</v>
      </c>
      <c r="AJ557" s="74">
        <f t="shared" si="80"/>
        <v>359.80704047984557</v>
      </c>
      <c r="AK557" s="74">
        <f t="shared" si="81"/>
        <v>0.32549830524759849</v>
      </c>
      <c r="AL557" s="73">
        <f t="shared" si="82"/>
        <v>0.32549830524759849</v>
      </c>
    </row>
    <row r="558" spans="1:38" s="20" customFormat="1">
      <c r="A558" s="14" t="s">
        <v>57</v>
      </c>
      <c r="B558" s="14" t="s">
        <v>40</v>
      </c>
      <c r="C558" s="31">
        <v>38943</v>
      </c>
      <c r="D558" s="15">
        <v>2006</v>
      </c>
      <c r="E558" s="16">
        <v>0.57013888888888886</v>
      </c>
      <c r="F558" s="16">
        <v>0.61805555555555558</v>
      </c>
      <c r="G558" s="16">
        <f t="shared" si="76"/>
        <v>4.7916666666666718E-2</v>
      </c>
      <c r="H558" s="21">
        <v>2</v>
      </c>
      <c r="I558" s="14">
        <v>2</v>
      </c>
      <c r="J558" s="14">
        <v>2</v>
      </c>
      <c r="K558" s="17">
        <v>2</v>
      </c>
      <c r="L558" s="14" t="s">
        <v>48</v>
      </c>
      <c r="M558" s="14" t="s">
        <v>49</v>
      </c>
      <c r="N558" s="14">
        <v>1</v>
      </c>
      <c r="O558" s="18">
        <f t="shared" si="74"/>
        <v>25.046924458247997</v>
      </c>
      <c r="P558" s="18">
        <f t="shared" si="77"/>
        <v>7.5899771085599994</v>
      </c>
      <c r="Q558" s="18">
        <f t="shared" si="83"/>
        <v>7.5899771085599994</v>
      </c>
      <c r="R558" s="18">
        <v>2.2999930632000001</v>
      </c>
      <c r="S558" s="18">
        <f t="shared" si="73"/>
        <v>18.149999999999999</v>
      </c>
      <c r="T558" s="22">
        <v>5.5</v>
      </c>
      <c r="U558" s="21" t="s">
        <v>43</v>
      </c>
      <c r="V558" s="21" t="s">
        <v>43</v>
      </c>
      <c r="W558" s="19">
        <v>27.850439999999999</v>
      </c>
      <c r="X558" s="19">
        <v>-115.16367</v>
      </c>
      <c r="Y558" s="18">
        <v>73.400000000000006</v>
      </c>
      <c r="Z558" s="17">
        <f t="shared" si="78"/>
        <v>23.000000000000004</v>
      </c>
      <c r="AA558" s="21" t="s">
        <v>43</v>
      </c>
      <c r="AB558" s="14" t="s">
        <v>46</v>
      </c>
      <c r="AC558" s="21" t="s">
        <v>43</v>
      </c>
      <c r="AD558" s="23">
        <v>17</v>
      </c>
      <c r="AE558" s="23">
        <v>1</v>
      </c>
      <c r="AF558" s="21" t="s">
        <v>43</v>
      </c>
      <c r="AG558" s="14" t="s">
        <v>43</v>
      </c>
      <c r="AI558" s="70">
        <f t="shared" si="79"/>
        <v>13.9505</v>
      </c>
      <c r="AJ558" s="74">
        <f t="shared" si="80"/>
        <v>359.80704047984557</v>
      </c>
      <c r="AK558" s="74">
        <f t="shared" si="81"/>
        <v>0.32549830524759849</v>
      </c>
      <c r="AL558" s="73">
        <f t="shared" si="82"/>
        <v>0.32549830524759849</v>
      </c>
    </row>
    <row r="559" spans="1:38" s="20" customFormat="1">
      <c r="A559" s="14" t="s">
        <v>57</v>
      </c>
      <c r="B559" s="14" t="s">
        <v>40</v>
      </c>
      <c r="C559" s="31">
        <v>38943</v>
      </c>
      <c r="D559" s="15">
        <v>2006</v>
      </c>
      <c r="E559" s="16">
        <v>0.57013888888888886</v>
      </c>
      <c r="F559" s="16">
        <v>0.61805555555555558</v>
      </c>
      <c r="G559" s="16">
        <f t="shared" si="76"/>
        <v>4.7916666666666718E-2</v>
      </c>
      <c r="H559" s="21">
        <v>2</v>
      </c>
      <c r="I559" s="14">
        <v>2</v>
      </c>
      <c r="J559" s="14">
        <v>2</v>
      </c>
      <c r="K559" s="17">
        <v>2</v>
      </c>
      <c r="L559" s="14" t="s">
        <v>48</v>
      </c>
      <c r="M559" s="14" t="s">
        <v>49</v>
      </c>
      <c r="N559" s="14">
        <v>1</v>
      </c>
      <c r="O559" s="18">
        <f t="shared" si="74"/>
        <v>25.046924458247997</v>
      </c>
      <c r="P559" s="18">
        <f t="shared" si="77"/>
        <v>7.5899771085599994</v>
      </c>
      <c r="Q559" s="18">
        <f t="shared" si="83"/>
        <v>7.5899771085599994</v>
      </c>
      <c r="R559" s="18">
        <v>2.2999930632000001</v>
      </c>
      <c r="S559" s="18">
        <f t="shared" si="73"/>
        <v>18.149999999999999</v>
      </c>
      <c r="T559" s="22">
        <v>5.5</v>
      </c>
      <c r="U559" s="21" t="s">
        <v>43</v>
      </c>
      <c r="V559" s="21" t="s">
        <v>43</v>
      </c>
      <c r="W559" s="19">
        <v>27.850439999999999</v>
      </c>
      <c r="X559" s="19">
        <v>-115.16367</v>
      </c>
      <c r="Y559" s="18">
        <v>73.400000000000006</v>
      </c>
      <c r="Z559" s="17">
        <f t="shared" si="78"/>
        <v>23.000000000000004</v>
      </c>
      <c r="AA559" s="21" t="s">
        <v>43</v>
      </c>
      <c r="AB559" s="14" t="s">
        <v>46</v>
      </c>
      <c r="AC559" s="21" t="s">
        <v>43</v>
      </c>
      <c r="AD559" s="23">
        <v>17</v>
      </c>
      <c r="AE559" s="23">
        <v>1</v>
      </c>
      <c r="AF559" s="21" t="s">
        <v>43</v>
      </c>
      <c r="AG559" s="14" t="s">
        <v>43</v>
      </c>
      <c r="AI559" s="70">
        <f t="shared" si="79"/>
        <v>13.9505</v>
      </c>
      <c r="AJ559" s="74">
        <f t="shared" si="80"/>
        <v>359.80704047984557</v>
      </c>
      <c r="AK559" s="74">
        <f t="shared" si="81"/>
        <v>0.32549830524759849</v>
      </c>
      <c r="AL559" s="73">
        <f t="shared" si="82"/>
        <v>0.32549830524759849</v>
      </c>
    </row>
    <row r="560" spans="1:38" s="20" customFormat="1">
      <c r="A560" s="14" t="s">
        <v>57</v>
      </c>
      <c r="B560" s="14" t="s">
        <v>40</v>
      </c>
      <c r="C560" s="31">
        <v>38943</v>
      </c>
      <c r="D560" s="15">
        <v>2006</v>
      </c>
      <c r="E560" s="16">
        <v>0.57013888888888886</v>
      </c>
      <c r="F560" s="16">
        <v>0.61805555555555558</v>
      </c>
      <c r="G560" s="16">
        <f t="shared" si="76"/>
        <v>4.7916666666666718E-2</v>
      </c>
      <c r="H560" s="21">
        <v>2</v>
      </c>
      <c r="I560" s="14">
        <v>2</v>
      </c>
      <c r="J560" s="14">
        <v>2</v>
      </c>
      <c r="K560" s="17">
        <v>2</v>
      </c>
      <c r="L560" s="14" t="s">
        <v>48</v>
      </c>
      <c r="M560" s="14" t="s">
        <v>49</v>
      </c>
      <c r="N560" s="14">
        <v>1</v>
      </c>
      <c r="O560" s="18">
        <f t="shared" si="74"/>
        <v>25.046924458247997</v>
      </c>
      <c r="P560" s="18">
        <f t="shared" si="77"/>
        <v>7.5899771085599994</v>
      </c>
      <c r="Q560" s="18">
        <f t="shared" si="83"/>
        <v>7.5899771085599994</v>
      </c>
      <c r="R560" s="18">
        <v>2.2999930632000001</v>
      </c>
      <c r="S560" s="18">
        <f t="shared" si="73"/>
        <v>18.149999999999999</v>
      </c>
      <c r="T560" s="22">
        <v>5.5</v>
      </c>
      <c r="U560" s="21" t="s">
        <v>43</v>
      </c>
      <c r="V560" s="21" t="s">
        <v>43</v>
      </c>
      <c r="W560" s="19">
        <v>27.850439999999999</v>
      </c>
      <c r="X560" s="19">
        <v>-115.16367</v>
      </c>
      <c r="Y560" s="18">
        <v>73.400000000000006</v>
      </c>
      <c r="Z560" s="17">
        <f t="shared" si="78"/>
        <v>23.000000000000004</v>
      </c>
      <c r="AA560" s="21" t="s">
        <v>43</v>
      </c>
      <c r="AB560" s="14" t="s">
        <v>46</v>
      </c>
      <c r="AC560" s="21" t="s">
        <v>43</v>
      </c>
      <c r="AD560" s="23">
        <v>17</v>
      </c>
      <c r="AE560" s="23">
        <v>1</v>
      </c>
      <c r="AF560" s="21" t="s">
        <v>43</v>
      </c>
      <c r="AG560" s="14" t="s">
        <v>43</v>
      </c>
      <c r="AI560" s="70">
        <f t="shared" si="79"/>
        <v>13.9505</v>
      </c>
      <c r="AJ560" s="74">
        <f t="shared" si="80"/>
        <v>359.80704047984557</v>
      </c>
      <c r="AK560" s="74">
        <f t="shared" si="81"/>
        <v>0.32549830524759849</v>
      </c>
      <c r="AL560" s="73">
        <f t="shared" si="82"/>
        <v>0.32549830524759849</v>
      </c>
    </row>
    <row r="561" spans="1:38" s="20" customFormat="1">
      <c r="A561" s="14" t="s">
        <v>57</v>
      </c>
      <c r="B561" s="14" t="s">
        <v>40</v>
      </c>
      <c r="C561" s="31">
        <v>38943</v>
      </c>
      <c r="D561" s="15">
        <v>2006</v>
      </c>
      <c r="E561" s="16">
        <v>0.57013888888888886</v>
      </c>
      <c r="F561" s="16">
        <v>0.61805555555555558</v>
      </c>
      <c r="G561" s="16">
        <f t="shared" si="76"/>
        <v>4.7916666666666718E-2</v>
      </c>
      <c r="H561" s="21">
        <v>2</v>
      </c>
      <c r="I561" s="14">
        <v>2</v>
      </c>
      <c r="J561" s="14">
        <v>2</v>
      </c>
      <c r="K561" s="17">
        <v>2</v>
      </c>
      <c r="L561" s="14" t="s">
        <v>48</v>
      </c>
      <c r="M561" s="14" t="s">
        <v>49</v>
      </c>
      <c r="N561" s="14">
        <v>1</v>
      </c>
      <c r="O561" s="18">
        <f t="shared" si="74"/>
        <v>25.046924458247997</v>
      </c>
      <c r="P561" s="18">
        <f t="shared" si="77"/>
        <v>7.5899771085599994</v>
      </c>
      <c r="Q561" s="18">
        <f t="shared" si="83"/>
        <v>7.5899771085599994</v>
      </c>
      <c r="R561" s="18">
        <v>2.2999930632000001</v>
      </c>
      <c r="S561" s="18">
        <f t="shared" si="73"/>
        <v>18.149999999999999</v>
      </c>
      <c r="T561" s="22">
        <v>5.5</v>
      </c>
      <c r="U561" s="21" t="s">
        <v>43</v>
      </c>
      <c r="V561" s="21" t="s">
        <v>43</v>
      </c>
      <c r="W561" s="19">
        <v>27.850439999999999</v>
      </c>
      <c r="X561" s="19">
        <v>-115.16367</v>
      </c>
      <c r="Y561" s="18">
        <v>73.400000000000006</v>
      </c>
      <c r="Z561" s="17">
        <f t="shared" si="78"/>
        <v>23.000000000000004</v>
      </c>
      <c r="AA561" s="21" t="s">
        <v>43</v>
      </c>
      <c r="AB561" s="14" t="s">
        <v>46</v>
      </c>
      <c r="AC561" s="21" t="s">
        <v>43</v>
      </c>
      <c r="AD561" s="23">
        <v>17</v>
      </c>
      <c r="AE561" s="23">
        <v>1</v>
      </c>
      <c r="AF561" s="21" t="s">
        <v>43</v>
      </c>
      <c r="AG561" s="14" t="s">
        <v>43</v>
      </c>
      <c r="AI561" s="70">
        <f t="shared" si="79"/>
        <v>13.9505</v>
      </c>
      <c r="AJ561" s="74">
        <f t="shared" si="80"/>
        <v>359.80704047984557</v>
      </c>
      <c r="AK561" s="74">
        <f t="shared" si="81"/>
        <v>0.32549830524759849</v>
      </c>
      <c r="AL561" s="73">
        <f t="shared" si="82"/>
        <v>0.32549830524759849</v>
      </c>
    </row>
    <row r="562" spans="1:38" s="20" customFormat="1">
      <c r="A562" s="14" t="s">
        <v>57</v>
      </c>
      <c r="B562" s="14" t="s">
        <v>40</v>
      </c>
      <c r="C562" s="31">
        <v>38943</v>
      </c>
      <c r="D562" s="15">
        <v>2006</v>
      </c>
      <c r="E562" s="16">
        <v>0.57013888888888886</v>
      </c>
      <c r="F562" s="16">
        <v>0.61805555555555558</v>
      </c>
      <c r="G562" s="16">
        <f t="shared" si="76"/>
        <v>4.7916666666666718E-2</v>
      </c>
      <c r="H562" s="21">
        <v>2</v>
      </c>
      <c r="I562" s="14">
        <v>2</v>
      </c>
      <c r="J562" s="14">
        <v>2</v>
      </c>
      <c r="K562" s="17">
        <v>2</v>
      </c>
      <c r="L562" s="14" t="s">
        <v>48</v>
      </c>
      <c r="M562" s="14" t="s">
        <v>49</v>
      </c>
      <c r="N562" s="14">
        <v>1</v>
      </c>
      <c r="O562" s="18">
        <f t="shared" si="74"/>
        <v>25.046924458247997</v>
      </c>
      <c r="P562" s="18">
        <f t="shared" si="77"/>
        <v>7.5899771085599994</v>
      </c>
      <c r="Q562" s="18">
        <f t="shared" si="83"/>
        <v>7.5899771085599994</v>
      </c>
      <c r="R562" s="18">
        <v>2.2999930632000001</v>
      </c>
      <c r="S562" s="18">
        <f t="shared" si="73"/>
        <v>18.149999999999999</v>
      </c>
      <c r="T562" s="22">
        <v>5.5</v>
      </c>
      <c r="U562" s="21" t="s">
        <v>43</v>
      </c>
      <c r="V562" s="21" t="s">
        <v>43</v>
      </c>
      <c r="W562" s="19">
        <v>27.850439999999999</v>
      </c>
      <c r="X562" s="19">
        <v>-115.16367</v>
      </c>
      <c r="Y562" s="18">
        <v>73.400000000000006</v>
      </c>
      <c r="Z562" s="17">
        <f t="shared" si="78"/>
        <v>23.000000000000004</v>
      </c>
      <c r="AA562" s="21" t="s">
        <v>43</v>
      </c>
      <c r="AB562" s="14" t="s">
        <v>46</v>
      </c>
      <c r="AC562" s="21" t="s">
        <v>43</v>
      </c>
      <c r="AD562" s="23">
        <v>17</v>
      </c>
      <c r="AE562" s="23">
        <v>1</v>
      </c>
      <c r="AF562" s="21" t="s">
        <v>43</v>
      </c>
      <c r="AG562" s="14" t="s">
        <v>43</v>
      </c>
      <c r="AI562" s="70">
        <f t="shared" si="79"/>
        <v>13.9505</v>
      </c>
      <c r="AJ562" s="74">
        <f t="shared" si="80"/>
        <v>359.80704047984557</v>
      </c>
      <c r="AK562" s="74">
        <f t="shared" si="81"/>
        <v>0.32549830524759849</v>
      </c>
      <c r="AL562" s="73">
        <f t="shared" si="82"/>
        <v>0.32549830524759849</v>
      </c>
    </row>
    <row r="563" spans="1:38" s="20" customFormat="1">
      <c r="A563" s="14" t="s">
        <v>57</v>
      </c>
      <c r="B563" s="14" t="s">
        <v>40</v>
      </c>
      <c r="C563" s="31">
        <v>38943</v>
      </c>
      <c r="D563" s="15">
        <v>2006</v>
      </c>
      <c r="E563" s="16">
        <v>0.57013888888888886</v>
      </c>
      <c r="F563" s="16">
        <v>0.61805555555555558</v>
      </c>
      <c r="G563" s="16">
        <f t="shared" si="76"/>
        <v>4.7916666666666718E-2</v>
      </c>
      <c r="H563" s="21">
        <v>2</v>
      </c>
      <c r="I563" s="14">
        <v>2</v>
      </c>
      <c r="J563" s="14">
        <v>2</v>
      </c>
      <c r="K563" s="17">
        <v>2</v>
      </c>
      <c r="L563" s="14" t="s">
        <v>48</v>
      </c>
      <c r="M563" s="14" t="s">
        <v>49</v>
      </c>
      <c r="N563" s="14">
        <v>1</v>
      </c>
      <c r="O563" s="18">
        <f t="shared" si="74"/>
        <v>25.046924458247997</v>
      </c>
      <c r="P563" s="18">
        <f t="shared" si="77"/>
        <v>7.5899771085599994</v>
      </c>
      <c r="Q563" s="18">
        <f t="shared" si="83"/>
        <v>7.5899771085599994</v>
      </c>
      <c r="R563" s="18">
        <v>2.2999930632000001</v>
      </c>
      <c r="S563" s="18">
        <f t="shared" si="73"/>
        <v>18.149999999999999</v>
      </c>
      <c r="T563" s="22">
        <v>5.5</v>
      </c>
      <c r="U563" s="21" t="s">
        <v>43</v>
      </c>
      <c r="V563" s="21" t="s">
        <v>43</v>
      </c>
      <c r="W563" s="19">
        <v>27.850439999999999</v>
      </c>
      <c r="X563" s="19">
        <v>-115.16367</v>
      </c>
      <c r="Y563" s="18">
        <v>73.400000000000006</v>
      </c>
      <c r="Z563" s="17">
        <f t="shared" si="78"/>
        <v>23.000000000000004</v>
      </c>
      <c r="AA563" s="21" t="s">
        <v>43</v>
      </c>
      <c r="AB563" s="14" t="s">
        <v>46</v>
      </c>
      <c r="AC563" s="21" t="s">
        <v>43</v>
      </c>
      <c r="AD563" s="23">
        <v>17</v>
      </c>
      <c r="AE563" s="23">
        <v>1</v>
      </c>
      <c r="AF563" s="21" t="s">
        <v>43</v>
      </c>
      <c r="AG563" s="14" t="s">
        <v>43</v>
      </c>
      <c r="AI563" s="70">
        <f t="shared" si="79"/>
        <v>13.9505</v>
      </c>
      <c r="AJ563" s="74">
        <f t="shared" si="80"/>
        <v>359.80704047984557</v>
      </c>
      <c r="AK563" s="74">
        <f t="shared" si="81"/>
        <v>0.32549830524759849</v>
      </c>
      <c r="AL563" s="73">
        <f t="shared" si="82"/>
        <v>0.32549830524759849</v>
      </c>
    </row>
    <row r="564" spans="1:38" s="20" customFormat="1">
      <c r="A564" s="14" t="s">
        <v>57</v>
      </c>
      <c r="B564" s="14" t="s">
        <v>40</v>
      </c>
      <c r="C564" s="31">
        <v>38943</v>
      </c>
      <c r="D564" s="15">
        <v>2006</v>
      </c>
      <c r="E564" s="16">
        <v>0.57013888888888886</v>
      </c>
      <c r="F564" s="16">
        <v>0.61805555555555558</v>
      </c>
      <c r="G564" s="16">
        <f t="shared" si="76"/>
        <v>4.7916666666666718E-2</v>
      </c>
      <c r="H564" s="21">
        <v>2</v>
      </c>
      <c r="I564" s="14">
        <v>2</v>
      </c>
      <c r="J564" s="14">
        <v>2</v>
      </c>
      <c r="K564" s="17">
        <v>2</v>
      </c>
      <c r="L564" s="14" t="s">
        <v>48</v>
      </c>
      <c r="M564" s="14" t="s">
        <v>49</v>
      </c>
      <c r="N564" s="14">
        <v>1</v>
      </c>
      <c r="O564" s="18">
        <f t="shared" si="74"/>
        <v>25.046924458247997</v>
      </c>
      <c r="P564" s="18">
        <f t="shared" si="77"/>
        <v>7.5899771085599994</v>
      </c>
      <c r="Q564" s="18">
        <f t="shared" si="83"/>
        <v>7.5899771085599994</v>
      </c>
      <c r="R564" s="18">
        <v>2.2999930632000001</v>
      </c>
      <c r="S564" s="18">
        <f t="shared" si="73"/>
        <v>18.149999999999999</v>
      </c>
      <c r="T564" s="22">
        <v>5.5</v>
      </c>
      <c r="U564" s="21" t="s">
        <v>43</v>
      </c>
      <c r="V564" s="21" t="s">
        <v>43</v>
      </c>
      <c r="W564" s="19">
        <v>27.850439999999999</v>
      </c>
      <c r="X564" s="19">
        <v>-115.16367</v>
      </c>
      <c r="Y564" s="18">
        <v>73.400000000000006</v>
      </c>
      <c r="Z564" s="17">
        <f t="shared" si="78"/>
        <v>23.000000000000004</v>
      </c>
      <c r="AA564" s="21" t="s">
        <v>43</v>
      </c>
      <c r="AB564" s="14" t="s">
        <v>46</v>
      </c>
      <c r="AC564" s="21" t="s">
        <v>43</v>
      </c>
      <c r="AD564" s="23">
        <v>17</v>
      </c>
      <c r="AE564" s="23">
        <v>1</v>
      </c>
      <c r="AF564" s="21" t="s">
        <v>43</v>
      </c>
      <c r="AG564" s="14" t="s">
        <v>43</v>
      </c>
      <c r="AI564" s="70">
        <f t="shared" si="79"/>
        <v>13.9505</v>
      </c>
      <c r="AJ564" s="74">
        <f t="shared" si="80"/>
        <v>359.80704047984557</v>
      </c>
      <c r="AK564" s="74">
        <f t="shared" si="81"/>
        <v>0.32549830524759849</v>
      </c>
      <c r="AL564" s="73">
        <f t="shared" si="82"/>
        <v>0.32549830524759849</v>
      </c>
    </row>
    <row r="565" spans="1:38" s="20" customFormat="1">
      <c r="A565" s="14" t="s">
        <v>57</v>
      </c>
      <c r="B565" s="14" t="s">
        <v>40</v>
      </c>
      <c r="C565" s="31">
        <v>38943</v>
      </c>
      <c r="D565" s="15">
        <v>2006</v>
      </c>
      <c r="E565" s="16">
        <v>0.57013888888888886</v>
      </c>
      <c r="F565" s="16">
        <v>0.61805555555555558</v>
      </c>
      <c r="G565" s="16">
        <f t="shared" si="76"/>
        <v>4.7916666666666718E-2</v>
      </c>
      <c r="H565" s="21">
        <v>2</v>
      </c>
      <c r="I565" s="14">
        <v>2</v>
      </c>
      <c r="J565" s="14">
        <v>2</v>
      </c>
      <c r="K565" s="17">
        <v>2</v>
      </c>
      <c r="L565" s="14" t="s">
        <v>48</v>
      </c>
      <c r="M565" s="14" t="s">
        <v>49</v>
      </c>
      <c r="N565" s="14">
        <v>1</v>
      </c>
      <c r="O565" s="18">
        <f t="shared" si="74"/>
        <v>25.046924458247997</v>
      </c>
      <c r="P565" s="18">
        <f t="shared" si="77"/>
        <v>7.5899771085599994</v>
      </c>
      <c r="Q565" s="18">
        <f t="shared" si="83"/>
        <v>7.5899771085599994</v>
      </c>
      <c r="R565" s="18">
        <v>2.2999930632000001</v>
      </c>
      <c r="S565" s="18">
        <f t="shared" si="73"/>
        <v>18.149999999999999</v>
      </c>
      <c r="T565" s="22">
        <v>5.5</v>
      </c>
      <c r="U565" s="21" t="s">
        <v>43</v>
      </c>
      <c r="V565" s="21" t="s">
        <v>43</v>
      </c>
      <c r="W565" s="19">
        <v>27.850439999999999</v>
      </c>
      <c r="X565" s="19">
        <v>-115.16367</v>
      </c>
      <c r="Y565" s="18">
        <v>73.400000000000006</v>
      </c>
      <c r="Z565" s="17">
        <f t="shared" si="78"/>
        <v>23.000000000000004</v>
      </c>
      <c r="AA565" s="21" t="s">
        <v>43</v>
      </c>
      <c r="AB565" s="14" t="s">
        <v>46</v>
      </c>
      <c r="AC565" s="21" t="s">
        <v>43</v>
      </c>
      <c r="AD565" s="23">
        <v>17</v>
      </c>
      <c r="AE565" s="23">
        <v>1</v>
      </c>
      <c r="AF565" s="21" t="s">
        <v>43</v>
      </c>
      <c r="AG565" s="14" t="s">
        <v>43</v>
      </c>
      <c r="AI565" s="70">
        <f t="shared" si="79"/>
        <v>13.9505</v>
      </c>
      <c r="AJ565" s="74">
        <f t="shared" si="80"/>
        <v>359.80704047984557</v>
      </c>
      <c r="AK565" s="74">
        <f t="shared" si="81"/>
        <v>0.32549830524759849</v>
      </c>
      <c r="AL565" s="73">
        <f t="shared" si="82"/>
        <v>0.32549830524759849</v>
      </c>
    </row>
    <row r="566" spans="1:38" s="20" customFormat="1">
      <c r="A566" s="14" t="s">
        <v>57</v>
      </c>
      <c r="B566" s="14" t="s">
        <v>40</v>
      </c>
      <c r="C566" s="31">
        <v>38943</v>
      </c>
      <c r="D566" s="15">
        <v>2006</v>
      </c>
      <c r="E566" s="16">
        <v>0.57013888888888886</v>
      </c>
      <c r="F566" s="16">
        <v>0.61805555555555558</v>
      </c>
      <c r="G566" s="16">
        <f t="shared" si="76"/>
        <v>4.7916666666666718E-2</v>
      </c>
      <c r="H566" s="21">
        <v>2</v>
      </c>
      <c r="I566" s="14">
        <v>2</v>
      </c>
      <c r="J566" s="14">
        <v>2</v>
      </c>
      <c r="K566" s="17">
        <v>2</v>
      </c>
      <c r="L566" s="14" t="s">
        <v>48</v>
      </c>
      <c r="M566" s="14" t="s">
        <v>49</v>
      </c>
      <c r="N566" s="14">
        <v>1</v>
      </c>
      <c r="O566" s="18">
        <f t="shared" si="74"/>
        <v>25.046924458247997</v>
      </c>
      <c r="P566" s="18">
        <f t="shared" si="77"/>
        <v>7.5899771085599994</v>
      </c>
      <c r="Q566" s="18">
        <f t="shared" si="83"/>
        <v>7.5899771085599994</v>
      </c>
      <c r="R566" s="18">
        <v>2.2999930632000001</v>
      </c>
      <c r="S566" s="18">
        <f t="shared" si="73"/>
        <v>18.149999999999999</v>
      </c>
      <c r="T566" s="22">
        <v>5.5</v>
      </c>
      <c r="U566" s="21" t="s">
        <v>43</v>
      </c>
      <c r="V566" s="21" t="s">
        <v>43</v>
      </c>
      <c r="W566" s="19">
        <v>27.850439999999999</v>
      </c>
      <c r="X566" s="19">
        <v>-115.16367</v>
      </c>
      <c r="Y566" s="18">
        <v>73.400000000000006</v>
      </c>
      <c r="Z566" s="17">
        <f t="shared" si="78"/>
        <v>23.000000000000004</v>
      </c>
      <c r="AA566" s="21" t="s">
        <v>43</v>
      </c>
      <c r="AB566" s="14" t="s">
        <v>46</v>
      </c>
      <c r="AC566" s="21" t="s">
        <v>43</v>
      </c>
      <c r="AD566" s="23">
        <v>18</v>
      </c>
      <c r="AE566" s="23">
        <v>1</v>
      </c>
      <c r="AF566" s="21" t="s">
        <v>43</v>
      </c>
      <c r="AG566" s="14" t="s">
        <v>43</v>
      </c>
      <c r="AI566" s="70">
        <f t="shared" si="79"/>
        <v>14.698500000000001</v>
      </c>
      <c r="AJ566" s="74">
        <f t="shared" si="80"/>
        <v>428.83019204754055</v>
      </c>
      <c r="AK566" s="74">
        <f t="shared" si="81"/>
        <v>0.50495849932360548</v>
      </c>
      <c r="AL566" s="73">
        <f t="shared" si="82"/>
        <v>0.50495849932360548</v>
      </c>
    </row>
    <row r="567" spans="1:38" s="20" customFormat="1">
      <c r="A567" s="14" t="s">
        <v>57</v>
      </c>
      <c r="B567" s="14" t="s">
        <v>40</v>
      </c>
      <c r="C567" s="31">
        <v>38943</v>
      </c>
      <c r="D567" s="15">
        <v>2006</v>
      </c>
      <c r="E567" s="16">
        <v>0.57013888888888886</v>
      </c>
      <c r="F567" s="16">
        <v>0.61805555555555558</v>
      </c>
      <c r="G567" s="16">
        <f t="shared" si="76"/>
        <v>4.7916666666666718E-2</v>
      </c>
      <c r="H567" s="21">
        <v>2</v>
      </c>
      <c r="I567" s="14">
        <v>2</v>
      </c>
      <c r="J567" s="14">
        <v>2</v>
      </c>
      <c r="K567" s="17">
        <v>2</v>
      </c>
      <c r="L567" s="14" t="s">
        <v>48</v>
      </c>
      <c r="M567" s="14" t="s">
        <v>49</v>
      </c>
      <c r="N567" s="14">
        <v>1</v>
      </c>
      <c r="O567" s="18">
        <f t="shared" si="74"/>
        <v>25.046924458247997</v>
      </c>
      <c r="P567" s="18">
        <f t="shared" si="77"/>
        <v>7.5899771085599994</v>
      </c>
      <c r="Q567" s="18">
        <f t="shared" si="83"/>
        <v>7.5899771085599994</v>
      </c>
      <c r="R567" s="18">
        <v>2.2999930632000001</v>
      </c>
      <c r="S567" s="18">
        <f t="shared" si="73"/>
        <v>18.149999999999999</v>
      </c>
      <c r="T567" s="22">
        <v>5.5</v>
      </c>
      <c r="U567" s="21" t="s">
        <v>43</v>
      </c>
      <c r="V567" s="21" t="s">
        <v>43</v>
      </c>
      <c r="W567" s="19">
        <v>27.850439999999999</v>
      </c>
      <c r="X567" s="19">
        <v>-115.16367</v>
      </c>
      <c r="Y567" s="18">
        <v>73.400000000000006</v>
      </c>
      <c r="Z567" s="17">
        <f t="shared" si="78"/>
        <v>23.000000000000004</v>
      </c>
      <c r="AA567" s="21" t="s">
        <v>43</v>
      </c>
      <c r="AB567" s="14" t="s">
        <v>46</v>
      </c>
      <c r="AC567" s="21" t="s">
        <v>43</v>
      </c>
      <c r="AD567" s="23">
        <v>18</v>
      </c>
      <c r="AE567" s="23">
        <v>1</v>
      </c>
      <c r="AF567" s="21" t="s">
        <v>43</v>
      </c>
      <c r="AG567" s="14" t="s">
        <v>43</v>
      </c>
      <c r="AI567" s="70">
        <f t="shared" si="79"/>
        <v>14.698500000000001</v>
      </c>
      <c r="AJ567" s="74">
        <f t="shared" si="80"/>
        <v>428.83019204754055</v>
      </c>
      <c r="AK567" s="74">
        <f t="shared" si="81"/>
        <v>0.50495849932360548</v>
      </c>
      <c r="AL567" s="73">
        <f t="shared" si="82"/>
        <v>0.50495849932360548</v>
      </c>
    </row>
    <row r="568" spans="1:38" s="20" customFormat="1">
      <c r="A568" s="14" t="s">
        <v>57</v>
      </c>
      <c r="B568" s="14" t="s">
        <v>40</v>
      </c>
      <c r="C568" s="31">
        <v>38943</v>
      </c>
      <c r="D568" s="15">
        <v>2006</v>
      </c>
      <c r="E568" s="16">
        <v>0.57013888888888886</v>
      </c>
      <c r="F568" s="16">
        <v>0.61805555555555558</v>
      </c>
      <c r="G568" s="16">
        <f t="shared" si="76"/>
        <v>4.7916666666666718E-2</v>
      </c>
      <c r="H568" s="21">
        <v>2</v>
      </c>
      <c r="I568" s="14">
        <v>2</v>
      </c>
      <c r="J568" s="14">
        <v>2</v>
      </c>
      <c r="K568" s="17">
        <v>2</v>
      </c>
      <c r="L568" s="14" t="s">
        <v>48</v>
      </c>
      <c r="M568" s="14" t="s">
        <v>49</v>
      </c>
      <c r="N568" s="14">
        <v>1</v>
      </c>
      <c r="O568" s="18">
        <f t="shared" si="74"/>
        <v>25.046924458247997</v>
      </c>
      <c r="P568" s="18">
        <f t="shared" si="77"/>
        <v>7.5899771085599994</v>
      </c>
      <c r="Q568" s="18">
        <f t="shared" si="83"/>
        <v>7.5899771085599994</v>
      </c>
      <c r="R568" s="18">
        <v>2.2999930632000001</v>
      </c>
      <c r="S568" s="18">
        <f t="shared" si="73"/>
        <v>18.149999999999999</v>
      </c>
      <c r="T568" s="22">
        <v>5.5</v>
      </c>
      <c r="U568" s="21" t="s">
        <v>43</v>
      </c>
      <c r="V568" s="21" t="s">
        <v>43</v>
      </c>
      <c r="W568" s="19">
        <v>27.850439999999999</v>
      </c>
      <c r="X568" s="19">
        <v>-115.16367</v>
      </c>
      <c r="Y568" s="18">
        <v>73.400000000000006</v>
      </c>
      <c r="Z568" s="17">
        <f t="shared" si="78"/>
        <v>23.000000000000004</v>
      </c>
      <c r="AA568" s="21" t="s">
        <v>43</v>
      </c>
      <c r="AB568" s="14" t="s">
        <v>46</v>
      </c>
      <c r="AC568" s="21" t="s">
        <v>43</v>
      </c>
      <c r="AD568" s="23">
        <v>18</v>
      </c>
      <c r="AE568" s="23">
        <v>1</v>
      </c>
      <c r="AF568" s="21" t="s">
        <v>43</v>
      </c>
      <c r="AG568" s="14" t="s">
        <v>43</v>
      </c>
      <c r="AI568" s="70">
        <f t="shared" si="79"/>
        <v>14.698500000000001</v>
      </c>
      <c r="AJ568" s="74">
        <f t="shared" si="80"/>
        <v>428.83019204754055</v>
      </c>
      <c r="AK568" s="74">
        <f t="shared" si="81"/>
        <v>0.50495849932360548</v>
      </c>
      <c r="AL568" s="73">
        <f t="shared" si="82"/>
        <v>0.50495849932360548</v>
      </c>
    </row>
    <row r="569" spans="1:38" s="20" customFormat="1">
      <c r="A569" s="14" t="s">
        <v>57</v>
      </c>
      <c r="B569" s="14" t="s">
        <v>40</v>
      </c>
      <c r="C569" s="31">
        <v>38943</v>
      </c>
      <c r="D569" s="15">
        <v>2006</v>
      </c>
      <c r="E569" s="16">
        <v>0.57013888888888886</v>
      </c>
      <c r="F569" s="16">
        <v>0.61805555555555558</v>
      </c>
      <c r="G569" s="16">
        <f t="shared" si="76"/>
        <v>4.7916666666666718E-2</v>
      </c>
      <c r="H569" s="21">
        <v>2</v>
      </c>
      <c r="I569" s="14">
        <v>2</v>
      </c>
      <c r="J569" s="14">
        <v>2</v>
      </c>
      <c r="K569" s="17">
        <v>2</v>
      </c>
      <c r="L569" s="14" t="s">
        <v>48</v>
      </c>
      <c r="M569" s="14" t="s">
        <v>49</v>
      </c>
      <c r="N569" s="14">
        <v>1</v>
      </c>
      <c r="O569" s="18">
        <f t="shared" si="74"/>
        <v>25.046924458247997</v>
      </c>
      <c r="P569" s="18">
        <f t="shared" si="77"/>
        <v>7.5899771085599994</v>
      </c>
      <c r="Q569" s="18">
        <f t="shared" si="83"/>
        <v>7.5899771085599994</v>
      </c>
      <c r="R569" s="18">
        <v>2.2999930632000001</v>
      </c>
      <c r="S569" s="18">
        <f t="shared" si="73"/>
        <v>18.149999999999999</v>
      </c>
      <c r="T569" s="22">
        <v>5.5</v>
      </c>
      <c r="U569" s="21" t="s">
        <v>43</v>
      </c>
      <c r="V569" s="21" t="s">
        <v>43</v>
      </c>
      <c r="W569" s="19">
        <v>27.850439999999999</v>
      </c>
      <c r="X569" s="19">
        <v>-115.16367</v>
      </c>
      <c r="Y569" s="18">
        <v>73.400000000000006</v>
      </c>
      <c r="Z569" s="17">
        <f t="shared" si="78"/>
        <v>23.000000000000004</v>
      </c>
      <c r="AA569" s="21" t="s">
        <v>43</v>
      </c>
      <c r="AB569" s="14" t="s">
        <v>46</v>
      </c>
      <c r="AC569" s="21" t="s">
        <v>43</v>
      </c>
      <c r="AD569" s="23">
        <v>18</v>
      </c>
      <c r="AE569" s="23">
        <v>1</v>
      </c>
      <c r="AF569" s="21" t="s">
        <v>43</v>
      </c>
      <c r="AG569" s="14" t="s">
        <v>43</v>
      </c>
      <c r="AI569" s="70">
        <f t="shared" si="79"/>
        <v>14.698500000000001</v>
      </c>
      <c r="AJ569" s="74">
        <f t="shared" si="80"/>
        <v>428.83019204754055</v>
      </c>
      <c r="AK569" s="74">
        <f t="shared" si="81"/>
        <v>0.50495849932360548</v>
      </c>
      <c r="AL569" s="73">
        <f t="shared" si="82"/>
        <v>0.50495849932360548</v>
      </c>
    </row>
    <row r="570" spans="1:38" s="20" customFormat="1">
      <c r="A570" s="14" t="s">
        <v>57</v>
      </c>
      <c r="B570" s="14" t="s">
        <v>40</v>
      </c>
      <c r="C570" s="31">
        <v>38943</v>
      </c>
      <c r="D570" s="15">
        <v>2006</v>
      </c>
      <c r="E570" s="16">
        <v>0.57013888888888886</v>
      </c>
      <c r="F570" s="16">
        <v>0.61805555555555558</v>
      </c>
      <c r="G570" s="16">
        <f t="shared" si="76"/>
        <v>4.7916666666666718E-2</v>
      </c>
      <c r="H570" s="21">
        <v>2</v>
      </c>
      <c r="I570" s="14">
        <v>2</v>
      </c>
      <c r="J570" s="14">
        <v>2</v>
      </c>
      <c r="K570" s="17">
        <v>2</v>
      </c>
      <c r="L570" s="14" t="s">
        <v>48</v>
      </c>
      <c r="M570" s="14" t="s">
        <v>49</v>
      </c>
      <c r="N570" s="14">
        <v>1</v>
      </c>
      <c r="O570" s="18">
        <f t="shared" si="74"/>
        <v>25.046924458247997</v>
      </c>
      <c r="P570" s="18">
        <f t="shared" si="77"/>
        <v>7.5899771085599994</v>
      </c>
      <c r="Q570" s="18">
        <f t="shared" si="83"/>
        <v>7.5899771085599994</v>
      </c>
      <c r="R570" s="18">
        <v>2.2999930632000001</v>
      </c>
      <c r="S570" s="18">
        <f t="shared" si="73"/>
        <v>18.149999999999999</v>
      </c>
      <c r="T570" s="22">
        <v>5.5</v>
      </c>
      <c r="U570" s="21" t="s">
        <v>43</v>
      </c>
      <c r="V570" s="21" t="s">
        <v>43</v>
      </c>
      <c r="W570" s="19">
        <v>27.850439999999999</v>
      </c>
      <c r="X570" s="19">
        <v>-115.16367</v>
      </c>
      <c r="Y570" s="18">
        <v>73.400000000000006</v>
      </c>
      <c r="Z570" s="17">
        <f t="shared" si="78"/>
        <v>23.000000000000004</v>
      </c>
      <c r="AA570" s="21" t="s">
        <v>43</v>
      </c>
      <c r="AB570" s="14" t="s">
        <v>46</v>
      </c>
      <c r="AC570" s="21" t="s">
        <v>43</v>
      </c>
      <c r="AD570" s="23">
        <v>18</v>
      </c>
      <c r="AE570" s="23">
        <v>1</v>
      </c>
      <c r="AF570" s="21" t="s">
        <v>43</v>
      </c>
      <c r="AG570" s="14" t="s">
        <v>43</v>
      </c>
      <c r="AI570" s="70">
        <f t="shared" si="79"/>
        <v>14.698500000000001</v>
      </c>
      <c r="AJ570" s="74">
        <f t="shared" si="80"/>
        <v>428.83019204754055</v>
      </c>
      <c r="AK570" s="74">
        <f t="shared" si="81"/>
        <v>0.50495849932360548</v>
      </c>
      <c r="AL570" s="73">
        <f t="shared" si="82"/>
        <v>0.50495849932360548</v>
      </c>
    </row>
    <row r="571" spans="1:38" s="20" customFormat="1">
      <c r="A571" s="14" t="s">
        <v>57</v>
      </c>
      <c r="B571" s="14" t="s">
        <v>40</v>
      </c>
      <c r="C571" s="31">
        <v>38943</v>
      </c>
      <c r="D571" s="15">
        <v>2006</v>
      </c>
      <c r="E571" s="16">
        <v>0.57013888888888886</v>
      </c>
      <c r="F571" s="16">
        <v>0.61805555555555558</v>
      </c>
      <c r="G571" s="16">
        <f t="shared" si="76"/>
        <v>4.7916666666666718E-2</v>
      </c>
      <c r="H571" s="21">
        <v>2</v>
      </c>
      <c r="I571" s="14">
        <v>2</v>
      </c>
      <c r="J571" s="14">
        <v>2</v>
      </c>
      <c r="K571" s="17">
        <v>2</v>
      </c>
      <c r="L571" s="14" t="s">
        <v>48</v>
      </c>
      <c r="M571" s="14" t="s">
        <v>49</v>
      </c>
      <c r="N571" s="14">
        <v>1</v>
      </c>
      <c r="O571" s="18">
        <f t="shared" si="74"/>
        <v>25.046924458247997</v>
      </c>
      <c r="P571" s="18">
        <f t="shared" si="77"/>
        <v>7.5899771085599994</v>
      </c>
      <c r="Q571" s="18">
        <f t="shared" si="83"/>
        <v>7.5899771085599994</v>
      </c>
      <c r="R571" s="18">
        <v>2.2999930632000001</v>
      </c>
      <c r="S571" s="18">
        <f t="shared" si="73"/>
        <v>18.149999999999999</v>
      </c>
      <c r="T571" s="22">
        <v>5.5</v>
      </c>
      <c r="U571" s="21" t="s">
        <v>43</v>
      </c>
      <c r="V571" s="21" t="s">
        <v>43</v>
      </c>
      <c r="W571" s="19">
        <v>27.850439999999999</v>
      </c>
      <c r="X571" s="19">
        <v>-115.16367</v>
      </c>
      <c r="Y571" s="18">
        <v>73.400000000000006</v>
      </c>
      <c r="Z571" s="17">
        <f t="shared" si="78"/>
        <v>23.000000000000004</v>
      </c>
      <c r="AA571" s="21" t="s">
        <v>43</v>
      </c>
      <c r="AB571" s="14" t="s">
        <v>46</v>
      </c>
      <c r="AC571" s="21" t="s">
        <v>43</v>
      </c>
      <c r="AD571" s="23">
        <v>18</v>
      </c>
      <c r="AE571" s="23">
        <v>1</v>
      </c>
      <c r="AF571" s="21" t="s">
        <v>43</v>
      </c>
      <c r="AG571" s="14" t="s">
        <v>43</v>
      </c>
      <c r="AI571" s="70">
        <f t="shared" si="79"/>
        <v>14.698500000000001</v>
      </c>
      <c r="AJ571" s="74">
        <f t="shared" si="80"/>
        <v>428.83019204754055</v>
      </c>
      <c r="AK571" s="74">
        <f t="shared" si="81"/>
        <v>0.50495849932360548</v>
      </c>
      <c r="AL571" s="73">
        <f t="shared" si="82"/>
        <v>0.50495849932360548</v>
      </c>
    </row>
    <row r="572" spans="1:38" s="20" customFormat="1">
      <c r="A572" s="14" t="s">
        <v>57</v>
      </c>
      <c r="B572" s="14" t="s">
        <v>40</v>
      </c>
      <c r="C572" s="31">
        <v>38943</v>
      </c>
      <c r="D572" s="15">
        <v>2006</v>
      </c>
      <c r="E572" s="16">
        <v>0.57013888888888886</v>
      </c>
      <c r="F572" s="16">
        <v>0.61805555555555558</v>
      </c>
      <c r="G572" s="16">
        <f t="shared" si="76"/>
        <v>4.7916666666666718E-2</v>
      </c>
      <c r="H572" s="21">
        <v>2</v>
      </c>
      <c r="I572" s="14">
        <v>2</v>
      </c>
      <c r="J572" s="14">
        <v>2</v>
      </c>
      <c r="K572" s="17">
        <v>2</v>
      </c>
      <c r="L572" s="14" t="s">
        <v>48</v>
      </c>
      <c r="M572" s="14" t="s">
        <v>49</v>
      </c>
      <c r="N572" s="14">
        <v>1</v>
      </c>
      <c r="O572" s="18">
        <f t="shared" si="74"/>
        <v>25.046924458247997</v>
      </c>
      <c r="P572" s="18">
        <f t="shared" si="77"/>
        <v>7.5899771085599994</v>
      </c>
      <c r="Q572" s="18">
        <f t="shared" si="83"/>
        <v>7.5899771085599994</v>
      </c>
      <c r="R572" s="18">
        <v>2.2999930632000001</v>
      </c>
      <c r="S572" s="18">
        <f t="shared" si="73"/>
        <v>18.149999999999999</v>
      </c>
      <c r="T572" s="22">
        <v>5.5</v>
      </c>
      <c r="U572" s="21" t="s">
        <v>43</v>
      </c>
      <c r="V572" s="21" t="s">
        <v>43</v>
      </c>
      <c r="W572" s="19">
        <v>27.850439999999999</v>
      </c>
      <c r="X572" s="19">
        <v>-115.16367</v>
      </c>
      <c r="Y572" s="18">
        <v>73.400000000000006</v>
      </c>
      <c r="Z572" s="17">
        <f t="shared" si="78"/>
        <v>23.000000000000004</v>
      </c>
      <c r="AA572" s="21" t="s">
        <v>43</v>
      </c>
      <c r="AB572" s="14" t="s">
        <v>46</v>
      </c>
      <c r="AC572" s="21" t="s">
        <v>43</v>
      </c>
      <c r="AD572" s="23">
        <v>18</v>
      </c>
      <c r="AE572" s="23">
        <v>1</v>
      </c>
      <c r="AF572" s="21" t="s">
        <v>43</v>
      </c>
      <c r="AG572" s="14" t="s">
        <v>43</v>
      </c>
      <c r="AI572" s="70">
        <f t="shared" si="79"/>
        <v>14.698500000000001</v>
      </c>
      <c r="AJ572" s="74">
        <f t="shared" si="80"/>
        <v>428.83019204754055</v>
      </c>
      <c r="AK572" s="74">
        <f t="shared" si="81"/>
        <v>0.50495849932360548</v>
      </c>
      <c r="AL572" s="73">
        <f t="shared" si="82"/>
        <v>0.50495849932360548</v>
      </c>
    </row>
    <row r="573" spans="1:38" s="20" customFormat="1">
      <c r="A573" s="14" t="s">
        <v>57</v>
      </c>
      <c r="B573" s="14" t="s">
        <v>40</v>
      </c>
      <c r="C573" s="31">
        <v>38943</v>
      </c>
      <c r="D573" s="15">
        <v>2006</v>
      </c>
      <c r="E573" s="16">
        <v>0.57013888888888886</v>
      </c>
      <c r="F573" s="16">
        <v>0.61805555555555558</v>
      </c>
      <c r="G573" s="16">
        <f t="shared" si="76"/>
        <v>4.7916666666666718E-2</v>
      </c>
      <c r="H573" s="21">
        <v>2</v>
      </c>
      <c r="I573" s="14">
        <v>2</v>
      </c>
      <c r="J573" s="14">
        <v>2</v>
      </c>
      <c r="K573" s="17">
        <v>2</v>
      </c>
      <c r="L573" s="14" t="s">
        <v>48</v>
      </c>
      <c r="M573" s="14" t="s">
        <v>49</v>
      </c>
      <c r="N573" s="14">
        <v>1</v>
      </c>
      <c r="O573" s="18">
        <f t="shared" si="74"/>
        <v>25.046924458247997</v>
      </c>
      <c r="P573" s="18">
        <f t="shared" si="77"/>
        <v>7.5899771085599994</v>
      </c>
      <c r="Q573" s="18">
        <f t="shared" si="83"/>
        <v>7.5899771085599994</v>
      </c>
      <c r="R573" s="18">
        <v>2.2999930632000001</v>
      </c>
      <c r="S573" s="18">
        <f t="shared" si="73"/>
        <v>18.149999999999999</v>
      </c>
      <c r="T573" s="22">
        <v>5.5</v>
      </c>
      <c r="U573" s="21" t="s">
        <v>43</v>
      </c>
      <c r="V573" s="21" t="s">
        <v>43</v>
      </c>
      <c r="W573" s="19">
        <v>27.850439999999999</v>
      </c>
      <c r="X573" s="19">
        <v>-115.16367</v>
      </c>
      <c r="Y573" s="18">
        <v>73.400000000000006</v>
      </c>
      <c r="Z573" s="17">
        <f t="shared" si="78"/>
        <v>23.000000000000004</v>
      </c>
      <c r="AA573" s="21" t="s">
        <v>43</v>
      </c>
      <c r="AB573" s="14" t="s">
        <v>46</v>
      </c>
      <c r="AC573" s="21" t="s">
        <v>43</v>
      </c>
      <c r="AD573" s="23">
        <v>18</v>
      </c>
      <c r="AE573" s="23">
        <v>1</v>
      </c>
      <c r="AF573" s="21" t="s">
        <v>43</v>
      </c>
      <c r="AG573" s="14" t="s">
        <v>43</v>
      </c>
      <c r="AI573" s="70">
        <f t="shared" si="79"/>
        <v>14.698500000000001</v>
      </c>
      <c r="AJ573" s="74">
        <f t="shared" si="80"/>
        <v>428.83019204754055</v>
      </c>
      <c r="AK573" s="74">
        <f t="shared" si="81"/>
        <v>0.50495849932360548</v>
      </c>
      <c r="AL573" s="73">
        <f t="shared" si="82"/>
        <v>0.50495849932360548</v>
      </c>
    </row>
    <row r="574" spans="1:38" s="20" customFormat="1">
      <c r="A574" s="14" t="s">
        <v>57</v>
      </c>
      <c r="B574" s="14" t="s">
        <v>40</v>
      </c>
      <c r="C574" s="31">
        <v>38943</v>
      </c>
      <c r="D574" s="15">
        <v>2006</v>
      </c>
      <c r="E574" s="16">
        <v>0.57013888888888886</v>
      </c>
      <c r="F574" s="16">
        <v>0.61805555555555558</v>
      </c>
      <c r="G574" s="16">
        <f t="shared" si="76"/>
        <v>4.7916666666666718E-2</v>
      </c>
      <c r="H574" s="21">
        <v>2</v>
      </c>
      <c r="I574" s="14">
        <v>2</v>
      </c>
      <c r="J574" s="14">
        <v>2</v>
      </c>
      <c r="K574" s="17">
        <v>2</v>
      </c>
      <c r="L574" s="14" t="s">
        <v>48</v>
      </c>
      <c r="M574" s="14" t="s">
        <v>49</v>
      </c>
      <c r="N574" s="14">
        <v>1</v>
      </c>
      <c r="O574" s="18">
        <f t="shared" si="74"/>
        <v>25.046924458247997</v>
      </c>
      <c r="P574" s="18">
        <f t="shared" si="77"/>
        <v>7.5899771085599994</v>
      </c>
      <c r="Q574" s="18">
        <f t="shared" si="83"/>
        <v>7.5899771085599994</v>
      </c>
      <c r="R574" s="18">
        <v>2.2999930632000001</v>
      </c>
      <c r="S574" s="18">
        <f t="shared" si="73"/>
        <v>18.149999999999999</v>
      </c>
      <c r="T574" s="22">
        <v>5.5</v>
      </c>
      <c r="U574" s="21" t="s">
        <v>43</v>
      </c>
      <c r="V574" s="21" t="s">
        <v>43</v>
      </c>
      <c r="W574" s="19">
        <v>27.850439999999999</v>
      </c>
      <c r="X574" s="19">
        <v>-115.16367</v>
      </c>
      <c r="Y574" s="18">
        <v>73.400000000000006</v>
      </c>
      <c r="Z574" s="17">
        <f t="shared" si="78"/>
        <v>23.000000000000004</v>
      </c>
      <c r="AA574" s="21" t="s">
        <v>43</v>
      </c>
      <c r="AB574" s="14" t="s">
        <v>46</v>
      </c>
      <c r="AC574" s="21" t="s">
        <v>43</v>
      </c>
      <c r="AD574" s="23">
        <v>18</v>
      </c>
      <c r="AE574" s="23">
        <v>1</v>
      </c>
      <c r="AF574" s="21" t="s">
        <v>43</v>
      </c>
      <c r="AG574" s="14" t="s">
        <v>43</v>
      </c>
      <c r="AI574" s="70">
        <f t="shared" si="79"/>
        <v>14.698500000000001</v>
      </c>
      <c r="AJ574" s="74">
        <f t="shared" si="80"/>
        <v>428.83019204754055</v>
      </c>
      <c r="AK574" s="74">
        <f t="shared" si="81"/>
        <v>0.50495849932360548</v>
      </c>
      <c r="AL574" s="73">
        <f t="shared" si="82"/>
        <v>0.50495849932360548</v>
      </c>
    </row>
    <row r="575" spans="1:38" s="20" customFormat="1">
      <c r="A575" s="14" t="s">
        <v>57</v>
      </c>
      <c r="B575" s="14" t="s">
        <v>40</v>
      </c>
      <c r="C575" s="31">
        <v>38943</v>
      </c>
      <c r="D575" s="15">
        <v>2006</v>
      </c>
      <c r="E575" s="16">
        <v>0.57013888888888886</v>
      </c>
      <c r="F575" s="16">
        <v>0.61805555555555558</v>
      </c>
      <c r="G575" s="16">
        <f t="shared" si="76"/>
        <v>4.7916666666666718E-2</v>
      </c>
      <c r="H575" s="21">
        <v>2</v>
      </c>
      <c r="I575" s="14">
        <v>2</v>
      </c>
      <c r="J575" s="14">
        <v>2</v>
      </c>
      <c r="K575" s="17">
        <v>2</v>
      </c>
      <c r="L575" s="14" t="s">
        <v>48</v>
      </c>
      <c r="M575" s="14" t="s">
        <v>49</v>
      </c>
      <c r="N575" s="14">
        <v>1</v>
      </c>
      <c r="O575" s="18">
        <f t="shared" si="74"/>
        <v>25.046924458247997</v>
      </c>
      <c r="P575" s="18">
        <f t="shared" si="77"/>
        <v>7.5899771085599994</v>
      </c>
      <c r="Q575" s="18">
        <f t="shared" si="83"/>
        <v>7.5899771085599994</v>
      </c>
      <c r="R575" s="18">
        <v>2.2999930632000001</v>
      </c>
      <c r="S575" s="18">
        <f t="shared" si="73"/>
        <v>18.149999999999999</v>
      </c>
      <c r="T575" s="22">
        <v>5.5</v>
      </c>
      <c r="U575" s="21" t="s">
        <v>43</v>
      </c>
      <c r="V575" s="21" t="s">
        <v>43</v>
      </c>
      <c r="W575" s="19">
        <v>27.850439999999999</v>
      </c>
      <c r="X575" s="19">
        <v>-115.16367</v>
      </c>
      <c r="Y575" s="18">
        <v>73.400000000000006</v>
      </c>
      <c r="Z575" s="17">
        <f t="shared" si="78"/>
        <v>23.000000000000004</v>
      </c>
      <c r="AA575" s="21" t="s">
        <v>43</v>
      </c>
      <c r="AB575" s="14" t="s">
        <v>46</v>
      </c>
      <c r="AC575" s="21" t="s">
        <v>43</v>
      </c>
      <c r="AD575" s="23">
        <v>18</v>
      </c>
      <c r="AE575" s="23">
        <v>1</v>
      </c>
      <c r="AF575" s="21" t="s">
        <v>43</v>
      </c>
      <c r="AG575" s="14" t="s">
        <v>43</v>
      </c>
      <c r="AI575" s="70">
        <f t="shared" si="79"/>
        <v>14.698500000000001</v>
      </c>
      <c r="AJ575" s="74">
        <f t="shared" si="80"/>
        <v>428.83019204754055</v>
      </c>
      <c r="AK575" s="74">
        <f t="shared" si="81"/>
        <v>0.50495849932360548</v>
      </c>
      <c r="AL575" s="73">
        <f t="shared" si="82"/>
        <v>0.50495849932360548</v>
      </c>
    </row>
    <row r="576" spans="1:38" s="20" customFormat="1">
      <c r="A576" s="14" t="s">
        <v>57</v>
      </c>
      <c r="B576" s="14" t="s">
        <v>40</v>
      </c>
      <c r="C576" s="31">
        <v>38943</v>
      </c>
      <c r="D576" s="15">
        <v>2006</v>
      </c>
      <c r="E576" s="16">
        <v>0.57013888888888886</v>
      </c>
      <c r="F576" s="16">
        <v>0.61805555555555558</v>
      </c>
      <c r="G576" s="16">
        <f t="shared" si="76"/>
        <v>4.7916666666666718E-2</v>
      </c>
      <c r="H576" s="21">
        <v>2</v>
      </c>
      <c r="I576" s="14">
        <v>2</v>
      </c>
      <c r="J576" s="14">
        <v>2</v>
      </c>
      <c r="K576" s="17">
        <v>2</v>
      </c>
      <c r="L576" s="14" t="s">
        <v>48</v>
      </c>
      <c r="M576" s="14" t="s">
        <v>49</v>
      </c>
      <c r="N576" s="14">
        <v>1</v>
      </c>
      <c r="O576" s="18">
        <f t="shared" si="74"/>
        <v>25.046924458247997</v>
      </c>
      <c r="P576" s="18">
        <f t="shared" si="77"/>
        <v>7.5899771085599994</v>
      </c>
      <c r="Q576" s="18">
        <f t="shared" si="83"/>
        <v>7.5899771085599994</v>
      </c>
      <c r="R576" s="18">
        <v>2.2999930632000001</v>
      </c>
      <c r="S576" s="18">
        <f t="shared" si="73"/>
        <v>18.149999999999999</v>
      </c>
      <c r="T576" s="22">
        <v>5.5</v>
      </c>
      <c r="U576" s="21" t="s">
        <v>43</v>
      </c>
      <c r="V576" s="21" t="s">
        <v>43</v>
      </c>
      <c r="W576" s="19">
        <v>27.850439999999999</v>
      </c>
      <c r="X576" s="19">
        <v>-115.16367</v>
      </c>
      <c r="Y576" s="18">
        <v>73.400000000000006</v>
      </c>
      <c r="Z576" s="17">
        <f t="shared" si="78"/>
        <v>23.000000000000004</v>
      </c>
      <c r="AA576" s="21" t="s">
        <v>43</v>
      </c>
      <c r="AB576" s="14" t="s">
        <v>46</v>
      </c>
      <c r="AC576" s="21" t="s">
        <v>43</v>
      </c>
      <c r="AD576" s="23">
        <v>18</v>
      </c>
      <c r="AE576" s="23">
        <v>1</v>
      </c>
      <c r="AF576" s="21" t="s">
        <v>43</v>
      </c>
      <c r="AG576" s="14" t="s">
        <v>43</v>
      </c>
      <c r="AI576" s="70">
        <f t="shared" si="79"/>
        <v>14.698500000000001</v>
      </c>
      <c r="AJ576" s="74">
        <f t="shared" si="80"/>
        <v>428.83019204754055</v>
      </c>
      <c r="AK576" s="74">
        <f t="shared" si="81"/>
        <v>0.50495849932360548</v>
      </c>
      <c r="AL576" s="73">
        <f t="shared" si="82"/>
        <v>0.50495849932360548</v>
      </c>
    </row>
    <row r="577" spans="1:38" s="20" customFormat="1">
      <c r="A577" s="14" t="s">
        <v>57</v>
      </c>
      <c r="B577" s="14" t="s">
        <v>40</v>
      </c>
      <c r="C577" s="31">
        <v>38943</v>
      </c>
      <c r="D577" s="15">
        <v>2006</v>
      </c>
      <c r="E577" s="16">
        <v>0.57013888888888886</v>
      </c>
      <c r="F577" s="16">
        <v>0.61805555555555558</v>
      </c>
      <c r="G577" s="16">
        <f t="shared" si="76"/>
        <v>4.7916666666666718E-2</v>
      </c>
      <c r="H577" s="21">
        <v>2</v>
      </c>
      <c r="I577" s="14">
        <v>2</v>
      </c>
      <c r="J577" s="14">
        <v>2</v>
      </c>
      <c r="K577" s="17">
        <v>2</v>
      </c>
      <c r="L577" s="14" t="s">
        <v>48</v>
      </c>
      <c r="M577" s="14" t="s">
        <v>49</v>
      </c>
      <c r="N577" s="14">
        <v>1</v>
      </c>
      <c r="O577" s="18">
        <f t="shared" si="74"/>
        <v>25.046924458247997</v>
      </c>
      <c r="P577" s="18">
        <f t="shared" si="77"/>
        <v>7.5899771085599994</v>
      </c>
      <c r="Q577" s="18">
        <f t="shared" si="83"/>
        <v>7.5899771085599994</v>
      </c>
      <c r="R577" s="18">
        <v>2.2999930632000001</v>
      </c>
      <c r="S577" s="18">
        <f t="shared" si="73"/>
        <v>18.149999999999999</v>
      </c>
      <c r="T577" s="22">
        <v>5.5</v>
      </c>
      <c r="U577" s="21" t="s">
        <v>43</v>
      </c>
      <c r="V577" s="21" t="s">
        <v>43</v>
      </c>
      <c r="W577" s="19">
        <v>27.850439999999999</v>
      </c>
      <c r="X577" s="19">
        <v>-115.16367</v>
      </c>
      <c r="Y577" s="18">
        <v>73.400000000000006</v>
      </c>
      <c r="Z577" s="17">
        <f t="shared" si="78"/>
        <v>23.000000000000004</v>
      </c>
      <c r="AA577" s="21" t="s">
        <v>43</v>
      </c>
      <c r="AB577" s="14" t="s">
        <v>46</v>
      </c>
      <c r="AC577" s="21" t="s">
        <v>43</v>
      </c>
      <c r="AD577" s="23">
        <v>19</v>
      </c>
      <c r="AE577" s="23">
        <v>1</v>
      </c>
      <c r="AF577" s="21" t="s">
        <v>43</v>
      </c>
      <c r="AG577" s="14" t="s">
        <v>43</v>
      </c>
      <c r="AI577" s="70">
        <f t="shared" si="79"/>
        <v>15.4465</v>
      </c>
      <c r="AJ577" s="74">
        <f t="shared" si="80"/>
        <v>506.66058069508574</v>
      </c>
      <c r="AK577" s="74">
        <f t="shared" si="81"/>
        <v>0.70731750980722297</v>
      </c>
      <c r="AL577" s="73">
        <f t="shared" si="82"/>
        <v>0.70731750980722297</v>
      </c>
    </row>
    <row r="578" spans="1:38" s="20" customFormat="1">
      <c r="A578" s="14" t="s">
        <v>57</v>
      </c>
      <c r="B578" s="14" t="s">
        <v>40</v>
      </c>
      <c r="C578" s="31">
        <v>38943</v>
      </c>
      <c r="D578" s="15">
        <v>2006</v>
      </c>
      <c r="E578" s="16">
        <v>0.57013888888888886</v>
      </c>
      <c r="F578" s="16">
        <v>0.61805555555555558</v>
      </c>
      <c r="G578" s="16">
        <f t="shared" si="76"/>
        <v>4.7916666666666718E-2</v>
      </c>
      <c r="H578" s="21">
        <v>2</v>
      </c>
      <c r="I578" s="14">
        <v>2</v>
      </c>
      <c r="J578" s="14">
        <v>2</v>
      </c>
      <c r="K578" s="17">
        <v>2</v>
      </c>
      <c r="L578" s="14" t="s">
        <v>48</v>
      </c>
      <c r="M578" s="14" t="s">
        <v>49</v>
      </c>
      <c r="N578" s="14">
        <v>1</v>
      </c>
      <c r="O578" s="18">
        <f t="shared" si="74"/>
        <v>25.046924458247997</v>
      </c>
      <c r="P578" s="18">
        <f t="shared" si="77"/>
        <v>7.5899771085599994</v>
      </c>
      <c r="Q578" s="18">
        <f t="shared" si="83"/>
        <v>7.5899771085599994</v>
      </c>
      <c r="R578" s="18">
        <v>2.2999930632000001</v>
      </c>
      <c r="S578" s="18">
        <f t="shared" ref="S578:S641" si="84">T578*3.3</f>
        <v>18.149999999999999</v>
      </c>
      <c r="T578" s="22">
        <v>5.5</v>
      </c>
      <c r="U578" s="21" t="s">
        <v>43</v>
      </c>
      <c r="V578" s="21" t="s">
        <v>43</v>
      </c>
      <c r="W578" s="19">
        <v>27.850439999999999</v>
      </c>
      <c r="X578" s="19">
        <v>-115.16367</v>
      </c>
      <c r="Y578" s="18">
        <v>73.400000000000006</v>
      </c>
      <c r="Z578" s="17">
        <f t="shared" si="78"/>
        <v>23.000000000000004</v>
      </c>
      <c r="AA578" s="21" t="s">
        <v>43</v>
      </c>
      <c r="AB578" s="14" t="s">
        <v>46</v>
      </c>
      <c r="AC578" s="21" t="s">
        <v>43</v>
      </c>
      <c r="AD578" s="23">
        <v>19</v>
      </c>
      <c r="AE578" s="23">
        <v>1</v>
      </c>
      <c r="AF578" s="21" t="s">
        <v>43</v>
      </c>
      <c r="AG578" s="14" t="s">
        <v>43</v>
      </c>
      <c r="AI578" s="70">
        <f t="shared" si="79"/>
        <v>15.4465</v>
      </c>
      <c r="AJ578" s="74">
        <f t="shared" si="80"/>
        <v>506.66058069508574</v>
      </c>
      <c r="AK578" s="74">
        <f t="shared" si="81"/>
        <v>0.70731750980722297</v>
      </c>
      <c r="AL578" s="73">
        <f t="shared" si="82"/>
        <v>0.70731750980722297</v>
      </c>
    </row>
    <row r="579" spans="1:38" s="20" customFormat="1">
      <c r="A579" s="14" t="s">
        <v>57</v>
      </c>
      <c r="B579" s="14" t="s">
        <v>40</v>
      </c>
      <c r="C579" s="31">
        <v>38943</v>
      </c>
      <c r="D579" s="15">
        <v>2006</v>
      </c>
      <c r="E579" s="16">
        <v>0.57013888888888886</v>
      </c>
      <c r="F579" s="16">
        <v>0.61805555555555558</v>
      </c>
      <c r="G579" s="16">
        <f t="shared" si="76"/>
        <v>4.7916666666666718E-2</v>
      </c>
      <c r="H579" s="21">
        <v>2</v>
      </c>
      <c r="I579" s="14">
        <v>2</v>
      </c>
      <c r="J579" s="14">
        <v>2</v>
      </c>
      <c r="K579" s="17">
        <v>2</v>
      </c>
      <c r="L579" s="14" t="s">
        <v>48</v>
      </c>
      <c r="M579" s="14" t="s">
        <v>49</v>
      </c>
      <c r="N579" s="14">
        <v>1</v>
      </c>
      <c r="O579" s="18">
        <f t="shared" ref="O579:O642" si="85">P579*3.3</f>
        <v>25.046924458247997</v>
      </c>
      <c r="P579" s="18">
        <f t="shared" si="77"/>
        <v>7.5899771085599994</v>
      </c>
      <c r="Q579" s="18">
        <f t="shared" si="83"/>
        <v>7.5899771085599994</v>
      </c>
      <c r="R579" s="18">
        <v>2.2999930632000001</v>
      </c>
      <c r="S579" s="18">
        <f t="shared" si="84"/>
        <v>18.149999999999999</v>
      </c>
      <c r="T579" s="22">
        <v>5.5</v>
      </c>
      <c r="U579" s="21" t="s">
        <v>43</v>
      </c>
      <c r="V579" s="21" t="s">
        <v>43</v>
      </c>
      <c r="W579" s="19">
        <v>27.850439999999999</v>
      </c>
      <c r="X579" s="19">
        <v>-115.16367</v>
      </c>
      <c r="Y579" s="18">
        <v>73.400000000000006</v>
      </c>
      <c r="Z579" s="17">
        <f t="shared" si="78"/>
        <v>23.000000000000004</v>
      </c>
      <c r="AA579" s="21" t="s">
        <v>43</v>
      </c>
      <c r="AB579" s="14" t="s">
        <v>46</v>
      </c>
      <c r="AC579" s="21" t="s">
        <v>43</v>
      </c>
      <c r="AD579" s="23">
        <v>19</v>
      </c>
      <c r="AE579" s="23">
        <v>1</v>
      </c>
      <c r="AF579" s="21" t="s">
        <v>43</v>
      </c>
      <c r="AG579" s="14" t="s">
        <v>43</v>
      </c>
      <c r="AI579" s="70">
        <f t="shared" si="79"/>
        <v>15.4465</v>
      </c>
      <c r="AJ579" s="74">
        <f t="shared" si="80"/>
        <v>506.66058069508574</v>
      </c>
      <c r="AK579" s="74">
        <f t="shared" si="81"/>
        <v>0.70731750980722297</v>
      </c>
      <c r="AL579" s="73">
        <f t="shared" si="82"/>
        <v>0.70731750980722297</v>
      </c>
    </row>
    <row r="580" spans="1:38" s="20" customFormat="1">
      <c r="A580" s="14" t="s">
        <v>57</v>
      </c>
      <c r="B580" s="14" t="s">
        <v>40</v>
      </c>
      <c r="C580" s="31">
        <v>38943</v>
      </c>
      <c r="D580" s="15">
        <v>2006</v>
      </c>
      <c r="E580" s="16">
        <v>0.57013888888888886</v>
      </c>
      <c r="F580" s="16">
        <v>0.61805555555555558</v>
      </c>
      <c r="G580" s="16">
        <f t="shared" si="76"/>
        <v>4.7916666666666718E-2</v>
      </c>
      <c r="H580" s="21">
        <v>2</v>
      </c>
      <c r="I580" s="14">
        <v>2</v>
      </c>
      <c r="J580" s="14">
        <v>2</v>
      </c>
      <c r="K580" s="17">
        <v>2</v>
      </c>
      <c r="L580" s="14" t="s">
        <v>48</v>
      </c>
      <c r="M580" s="14" t="s">
        <v>49</v>
      </c>
      <c r="N580" s="14">
        <v>1</v>
      </c>
      <c r="O580" s="18">
        <f t="shared" si="85"/>
        <v>25.046924458247997</v>
      </c>
      <c r="P580" s="18">
        <f t="shared" si="77"/>
        <v>7.5899771085599994</v>
      </c>
      <c r="Q580" s="18">
        <f t="shared" si="83"/>
        <v>7.5899771085599994</v>
      </c>
      <c r="R580" s="18">
        <v>2.2999930632000001</v>
      </c>
      <c r="S580" s="18">
        <f t="shared" si="84"/>
        <v>18.149999999999999</v>
      </c>
      <c r="T580" s="22">
        <v>5.5</v>
      </c>
      <c r="U580" s="21" t="s">
        <v>43</v>
      </c>
      <c r="V580" s="21" t="s">
        <v>43</v>
      </c>
      <c r="W580" s="19">
        <v>27.850439999999999</v>
      </c>
      <c r="X580" s="19">
        <v>-115.16367</v>
      </c>
      <c r="Y580" s="18">
        <v>73.400000000000006</v>
      </c>
      <c r="Z580" s="17">
        <f t="shared" si="78"/>
        <v>23.000000000000004</v>
      </c>
      <c r="AA580" s="21" t="s">
        <v>43</v>
      </c>
      <c r="AB580" s="14" t="s">
        <v>46</v>
      </c>
      <c r="AC580" s="21" t="s">
        <v>43</v>
      </c>
      <c r="AD580" s="23">
        <v>19</v>
      </c>
      <c r="AE580" s="23">
        <v>1</v>
      </c>
      <c r="AF580" s="21" t="s">
        <v>43</v>
      </c>
      <c r="AG580" s="14" t="s">
        <v>43</v>
      </c>
      <c r="AI580" s="70">
        <f t="shared" si="79"/>
        <v>15.4465</v>
      </c>
      <c r="AJ580" s="74">
        <f t="shared" si="80"/>
        <v>506.66058069508574</v>
      </c>
      <c r="AK580" s="74">
        <f t="shared" si="81"/>
        <v>0.70731750980722297</v>
      </c>
      <c r="AL580" s="73">
        <f t="shared" si="82"/>
        <v>0.70731750980722297</v>
      </c>
    </row>
    <row r="581" spans="1:38" s="20" customFormat="1">
      <c r="A581" s="14" t="s">
        <v>57</v>
      </c>
      <c r="B581" s="14" t="s">
        <v>40</v>
      </c>
      <c r="C581" s="31">
        <v>38943</v>
      </c>
      <c r="D581" s="15">
        <v>2006</v>
      </c>
      <c r="E581" s="16">
        <v>0.57013888888888886</v>
      </c>
      <c r="F581" s="16">
        <v>0.61805555555555558</v>
      </c>
      <c r="G581" s="16">
        <f t="shared" si="76"/>
        <v>4.7916666666666718E-2</v>
      </c>
      <c r="H581" s="21">
        <v>2</v>
      </c>
      <c r="I581" s="14">
        <v>2</v>
      </c>
      <c r="J581" s="14">
        <v>2</v>
      </c>
      <c r="K581" s="17">
        <v>2</v>
      </c>
      <c r="L581" s="14" t="s">
        <v>48</v>
      </c>
      <c r="M581" s="14" t="s">
        <v>49</v>
      </c>
      <c r="N581" s="14">
        <v>1</v>
      </c>
      <c r="O581" s="18">
        <f t="shared" si="85"/>
        <v>25.046924458247997</v>
      </c>
      <c r="P581" s="18">
        <f t="shared" si="77"/>
        <v>7.5899771085599994</v>
      </c>
      <c r="Q581" s="18">
        <f t="shared" si="83"/>
        <v>7.5899771085599994</v>
      </c>
      <c r="R581" s="18">
        <v>2.2999930632000001</v>
      </c>
      <c r="S581" s="18">
        <f t="shared" si="84"/>
        <v>18.149999999999999</v>
      </c>
      <c r="T581" s="22">
        <v>5.5</v>
      </c>
      <c r="U581" s="21" t="s">
        <v>43</v>
      </c>
      <c r="V581" s="21" t="s">
        <v>43</v>
      </c>
      <c r="W581" s="19">
        <v>27.850439999999999</v>
      </c>
      <c r="X581" s="19">
        <v>-115.16367</v>
      </c>
      <c r="Y581" s="18">
        <v>73.400000000000006</v>
      </c>
      <c r="Z581" s="17">
        <f t="shared" si="78"/>
        <v>23.000000000000004</v>
      </c>
      <c r="AA581" s="21" t="s">
        <v>43</v>
      </c>
      <c r="AB581" s="14" t="s">
        <v>46</v>
      </c>
      <c r="AC581" s="21" t="s">
        <v>43</v>
      </c>
      <c r="AD581" s="23">
        <v>19</v>
      </c>
      <c r="AE581" s="23">
        <v>1</v>
      </c>
      <c r="AF581" s="21" t="s">
        <v>43</v>
      </c>
      <c r="AG581" s="14" t="s">
        <v>43</v>
      </c>
      <c r="AI581" s="70">
        <f t="shared" si="79"/>
        <v>15.4465</v>
      </c>
      <c r="AJ581" s="74">
        <f t="shared" si="80"/>
        <v>506.66058069508574</v>
      </c>
      <c r="AK581" s="74">
        <f t="shared" si="81"/>
        <v>0.70731750980722297</v>
      </c>
      <c r="AL581" s="73">
        <f t="shared" si="82"/>
        <v>0.70731750980722297</v>
      </c>
    </row>
    <row r="582" spans="1:38" s="20" customFormat="1">
      <c r="A582" s="14" t="s">
        <v>57</v>
      </c>
      <c r="B582" s="14" t="s">
        <v>40</v>
      </c>
      <c r="C582" s="31">
        <v>38943</v>
      </c>
      <c r="D582" s="15">
        <v>2006</v>
      </c>
      <c r="E582" s="16">
        <v>0.57013888888888886</v>
      </c>
      <c r="F582" s="16">
        <v>0.61805555555555558</v>
      </c>
      <c r="G582" s="16">
        <f t="shared" si="76"/>
        <v>4.7916666666666718E-2</v>
      </c>
      <c r="H582" s="21">
        <v>2</v>
      </c>
      <c r="I582" s="14">
        <v>2</v>
      </c>
      <c r="J582" s="14">
        <v>2</v>
      </c>
      <c r="K582" s="17">
        <v>2</v>
      </c>
      <c r="L582" s="14" t="s">
        <v>48</v>
      </c>
      <c r="M582" s="14" t="s">
        <v>49</v>
      </c>
      <c r="N582" s="14">
        <v>1</v>
      </c>
      <c r="O582" s="18">
        <f t="shared" si="85"/>
        <v>25.046924458247997</v>
      </c>
      <c r="P582" s="18">
        <f t="shared" si="77"/>
        <v>7.5899771085599994</v>
      </c>
      <c r="Q582" s="18">
        <f t="shared" si="83"/>
        <v>7.5899771085599994</v>
      </c>
      <c r="R582" s="18">
        <v>2.2999930632000001</v>
      </c>
      <c r="S582" s="18">
        <f t="shared" si="84"/>
        <v>18.149999999999999</v>
      </c>
      <c r="T582" s="22">
        <v>5.5</v>
      </c>
      <c r="U582" s="21" t="s">
        <v>43</v>
      </c>
      <c r="V582" s="21" t="s">
        <v>43</v>
      </c>
      <c r="W582" s="19">
        <v>27.850439999999999</v>
      </c>
      <c r="X582" s="19">
        <v>-115.16367</v>
      </c>
      <c r="Y582" s="18">
        <v>73.400000000000006</v>
      </c>
      <c r="Z582" s="17">
        <f t="shared" si="78"/>
        <v>23.000000000000004</v>
      </c>
      <c r="AA582" s="21" t="s">
        <v>43</v>
      </c>
      <c r="AB582" s="14" t="s">
        <v>46</v>
      </c>
      <c r="AC582" s="21" t="s">
        <v>43</v>
      </c>
      <c r="AD582" s="23">
        <v>19</v>
      </c>
      <c r="AE582" s="23">
        <v>1</v>
      </c>
      <c r="AF582" s="21" t="s">
        <v>43</v>
      </c>
      <c r="AG582" s="14" t="s">
        <v>43</v>
      </c>
      <c r="AI582" s="70">
        <f t="shared" si="79"/>
        <v>15.4465</v>
      </c>
      <c r="AJ582" s="74">
        <f t="shared" si="80"/>
        <v>506.66058069508574</v>
      </c>
      <c r="AK582" s="74">
        <f t="shared" si="81"/>
        <v>0.70731750980722297</v>
      </c>
      <c r="AL582" s="73">
        <f t="shared" si="82"/>
        <v>0.70731750980722297</v>
      </c>
    </row>
    <row r="583" spans="1:38" s="20" customFormat="1">
      <c r="A583" s="14" t="s">
        <v>57</v>
      </c>
      <c r="B583" s="14" t="s">
        <v>40</v>
      </c>
      <c r="C583" s="31">
        <v>38943</v>
      </c>
      <c r="D583" s="15">
        <v>2006</v>
      </c>
      <c r="E583" s="16">
        <v>0.57013888888888886</v>
      </c>
      <c r="F583" s="16">
        <v>0.61805555555555558</v>
      </c>
      <c r="G583" s="16">
        <f t="shared" si="76"/>
        <v>4.7916666666666718E-2</v>
      </c>
      <c r="H583" s="21">
        <v>2</v>
      </c>
      <c r="I583" s="14">
        <v>2</v>
      </c>
      <c r="J583" s="14">
        <v>2</v>
      </c>
      <c r="K583" s="17">
        <v>2</v>
      </c>
      <c r="L583" s="14" t="s">
        <v>48</v>
      </c>
      <c r="M583" s="14" t="s">
        <v>49</v>
      </c>
      <c r="N583" s="14">
        <v>1</v>
      </c>
      <c r="O583" s="18">
        <f t="shared" si="85"/>
        <v>25.046924458247997</v>
      </c>
      <c r="P583" s="18">
        <f t="shared" si="77"/>
        <v>7.5899771085599994</v>
      </c>
      <c r="Q583" s="18">
        <f t="shared" si="83"/>
        <v>7.5899771085599994</v>
      </c>
      <c r="R583" s="18">
        <v>2.2999930632000001</v>
      </c>
      <c r="S583" s="18">
        <f t="shared" si="84"/>
        <v>18.149999999999999</v>
      </c>
      <c r="T583" s="22">
        <v>5.5</v>
      </c>
      <c r="U583" s="21" t="s">
        <v>43</v>
      </c>
      <c r="V583" s="21" t="s">
        <v>43</v>
      </c>
      <c r="W583" s="19">
        <v>27.850439999999999</v>
      </c>
      <c r="X583" s="19">
        <v>-115.16367</v>
      </c>
      <c r="Y583" s="18">
        <v>73.400000000000006</v>
      </c>
      <c r="Z583" s="17">
        <f t="shared" si="78"/>
        <v>23.000000000000004</v>
      </c>
      <c r="AA583" s="21" t="s">
        <v>43</v>
      </c>
      <c r="AB583" s="14" t="s">
        <v>46</v>
      </c>
      <c r="AC583" s="21" t="s">
        <v>43</v>
      </c>
      <c r="AD583" s="23">
        <v>19</v>
      </c>
      <c r="AE583" s="23">
        <v>1</v>
      </c>
      <c r="AF583" s="21" t="s">
        <v>43</v>
      </c>
      <c r="AG583" s="14" t="s">
        <v>43</v>
      </c>
      <c r="AI583" s="70">
        <f t="shared" si="79"/>
        <v>15.4465</v>
      </c>
      <c r="AJ583" s="74">
        <f t="shared" si="80"/>
        <v>506.66058069508574</v>
      </c>
      <c r="AK583" s="74">
        <f t="shared" si="81"/>
        <v>0.70731750980722297</v>
      </c>
      <c r="AL583" s="73">
        <f t="shared" si="82"/>
        <v>0.70731750980722297</v>
      </c>
    </row>
    <row r="584" spans="1:38" s="20" customFormat="1">
      <c r="A584" s="14" t="s">
        <v>57</v>
      </c>
      <c r="B584" s="14" t="s">
        <v>40</v>
      </c>
      <c r="C584" s="31">
        <v>38943</v>
      </c>
      <c r="D584" s="15">
        <v>2006</v>
      </c>
      <c r="E584" s="16">
        <v>0.57013888888888886</v>
      </c>
      <c r="F584" s="16">
        <v>0.61805555555555558</v>
      </c>
      <c r="G584" s="16">
        <f t="shared" si="76"/>
        <v>4.7916666666666718E-2</v>
      </c>
      <c r="H584" s="21">
        <v>2</v>
      </c>
      <c r="I584" s="14">
        <v>2</v>
      </c>
      <c r="J584" s="14">
        <v>2</v>
      </c>
      <c r="K584" s="17">
        <v>2</v>
      </c>
      <c r="L584" s="14" t="s">
        <v>48</v>
      </c>
      <c r="M584" s="14" t="s">
        <v>49</v>
      </c>
      <c r="N584" s="14">
        <v>1</v>
      </c>
      <c r="O584" s="18">
        <f t="shared" si="85"/>
        <v>25.046924458247997</v>
      </c>
      <c r="P584" s="18">
        <f t="shared" si="77"/>
        <v>7.5899771085599994</v>
      </c>
      <c r="Q584" s="18">
        <f t="shared" si="83"/>
        <v>7.5899771085599994</v>
      </c>
      <c r="R584" s="18">
        <v>2.2999930632000001</v>
      </c>
      <c r="S584" s="18">
        <f t="shared" si="84"/>
        <v>18.149999999999999</v>
      </c>
      <c r="T584" s="22">
        <v>5.5</v>
      </c>
      <c r="U584" s="21" t="s">
        <v>43</v>
      </c>
      <c r="V584" s="21" t="s">
        <v>43</v>
      </c>
      <c r="W584" s="19">
        <v>27.850439999999999</v>
      </c>
      <c r="X584" s="19">
        <v>-115.16367</v>
      </c>
      <c r="Y584" s="18">
        <v>73.400000000000006</v>
      </c>
      <c r="Z584" s="17">
        <f t="shared" si="78"/>
        <v>23.000000000000004</v>
      </c>
      <c r="AA584" s="21" t="s">
        <v>43</v>
      </c>
      <c r="AB584" s="14" t="s">
        <v>46</v>
      </c>
      <c r="AC584" s="21" t="s">
        <v>43</v>
      </c>
      <c r="AD584" s="23">
        <v>19</v>
      </c>
      <c r="AE584" s="23">
        <v>1</v>
      </c>
      <c r="AF584" s="21" t="s">
        <v>43</v>
      </c>
      <c r="AG584" s="14" t="s">
        <v>43</v>
      </c>
      <c r="AI584" s="70">
        <f t="shared" si="79"/>
        <v>15.4465</v>
      </c>
      <c r="AJ584" s="74">
        <f t="shared" si="80"/>
        <v>506.66058069508574</v>
      </c>
      <c r="AK584" s="74">
        <f t="shared" si="81"/>
        <v>0.70731750980722297</v>
      </c>
      <c r="AL584" s="73">
        <f t="shared" si="82"/>
        <v>0.70731750980722297</v>
      </c>
    </row>
    <row r="585" spans="1:38" s="20" customFormat="1">
      <c r="A585" s="14" t="s">
        <v>57</v>
      </c>
      <c r="B585" s="14" t="s">
        <v>40</v>
      </c>
      <c r="C585" s="31">
        <v>38943</v>
      </c>
      <c r="D585" s="15">
        <v>2006</v>
      </c>
      <c r="E585" s="16">
        <v>0.57013888888888886</v>
      </c>
      <c r="F585" s="16">
        <v>0.61805555555555558</v>
      </c>
      <c r="G585" s="16">
        <f t="shared" si="76"/>
        <v>4.7916666666666718E-2</v>
      </c>
      <c r="H585" s="21">
        <v>2</v>
      </c>
      <c r="I585" s="14">
        <v>2</v>
      </c>
      <c r="J585" s="14">
        <v>2</v>
      </c>
      <c r="K585" s="17">
        <v>2</v>
      </c>
      <c r="L585" s="14" t="s">
        <v>48</v>
      </c>
      <c r="M585" s="14" t="s">
        <v>49</v>
      </c>
      <c r="N585" s="14">
        <v>1</v>
      </c>
      <c r="O585" s="18">
        <f t="shared" si="85"/>
        <v>25.046924458247997</v>
      </c>
      <c r="P585" s="18">
        <f t="shared" si="77"/>
        <v>7.5899771085599994</v>
      </c>
      <c r="Q585" s="18">
        <f t="shared" si="83"/>
        <v>7.5899771085599994</v>
      </c>
      <c r="R585" s="18">
        <v>2.2999930632000001</v>
      </c>
      <c r="S585" s="18">
        <f t="shared" si="84"/>
        <v>18.149999999999999</v>
      </c>
      <c r="T585" s="22">
        <v>5.5</v>
      </c>
      <c r="U585" s="21" t="s">
        <v>43</v>
      </c>
      <c r="V585" s="21" t="s">
        <v>43</v>
      </c>
      <c r="W585" s="19">
        <v>27.850439999999999</v>
      </c>
      <c r="X585" s="19">
        <v>-115.16367</v>
      </c>
      <c r="Y585" s="18">
        <v>73.400000000000006</v>
      </c>
      <c r="Z585" s="17">
        <f t="shared" si="78"/>
        <v>23.000000000000004</v>
      </c>
      <c r="AA585" s="21" t="s">
        <v>43</v>
      </c>
      <c r="AB585" s="14" t="s">
        <v>46</v>
      </c>
      <c r="AC585" s="21" t="s">
        <v>43</v>
      </c>
      <c r="AD585" s="23">
        <v>19</v>
      </c>
      <c r="AE585" s="23">
        <v>1</v>
      </c>
      <c r="AF585" s="21" t="s">
        <v>43</v>
      </c>
      <c r="AG585" s="14" t="s">
        <v>43</v>
      </c>
      <c r="AI585" s="70">
        <f t="shared" si="79"/>
        <v>15.4465</v>
      </c>
      <c r="AJ585" s="74">
        <f t="shared" si="80"/>
        <v>506.66058069508574</v>
      </c>
      <c r="AK585" s="74">
        <f t="shared" si="81"/>
        <v>0.70731750980722297</v>
      </c>
      <c r="AL585" s="73">
        <f t="shared" si="82"/>
        <v>0.70731750980722297</v>
      </c>
    </row>
    <row r="586" spans="1:38" s="20" customFormat="1">
      <c r="A586" s="14" t="s">
        <v>57</v>
      </c>
      <c r="B586" s="14" t="s">
        <v>40</v>
      </c>
      <c r="C586" s="31">
        <v>38943</v>
      </c>
      <c r="D586" s="15">
        <v>2006</v>
      </c>
      <c r="E586" s="16">
        <v>0.57013888888888886</v>
      </c>
      <c r="F586" s="16">
        <v>0.61805555555555558</v>
      </c>
      <c r="G586" s="16">
        <f t="shared" si="76"/>
        <v>4.7916666666666718E-2</v>
      </c>
      <c r="H586" s="21">
        <v>2</v>
      </c>
      <c r="I586" s="14">
        <v>2</v>
      </c>
      <c r="J586" s="14">
        <v>2</v>
      </c>
      <c r="K586" s="17">
        <v>2</v>
      </c>
      <c r="L586" s="14" t="s">
        <v>48</v>
      </c>
      <c r="M586" s="14" t="s">
        <v>49</v>
      </c>
      <c r="N586" s="14">
        <v>1</v>
      </c>
      <c r="O586" s="18">
        <f t="shared" si="85"/>
        <v>25.046924458247997</v>
      </c>
      <c r="P586" s="18">
        <f t="shared" si="77"/>
        <v>7.5899771085599994</v>
      </c>
      <c r="Q586" s="18">
        <f t="shared" si="83"/>
        <v>7.5899771085599994</v>
      </c>
      <c r="R586" s="18">
        <v>2.2999930632000001</v>
      </c>
      <c r="S586" s="18">
        <f t="shared" si="84"/>
        <v>18.149999999999999</v>
      </c>
      <c r="T586" s="22">
        <v>5.5</v>
      </c>
      <c r="U586" s="21" t="s">
        <v>43</v>
      </c>
      <c r="V586" s="21" t="s">
        <v>43</v>
      </c>
      <c r="W586" s="19">
        <v>27.850439999999999</v>
      </c>
      <c r="X586" s="19">
        <v>-115.16367</v>
      </c>
      <c r="Y586" s="18">
        <v>73.400000000000006</v>
      </c>
      <c r="Z586" s="17">
        <f t="shared" si="78"/>
        <v>23.000000000000004</v>
      </c>
      <c r="AA586" s="21" t="s">
        <v>43</v>
      </c>
      <c r="AB586" s="14" t="s">
        <v>46</v>
      </c>
      <c r="AC586" s="21" t="s">
        <v>43</v>
      </c>
      <c r="AD586" s="23">
        <v>19</v>
      </c>
      <c r="AE586" s="23">
        <v>1</v>
      </c>
      <c r="AF586" s="21" t="s">
        <v>43</v>
      </c>
      <c r="AG586" s="14" t="s">
        <v>43</v>
      </c>
      <c r="AI586" s="70">
        <f t="shared" si="79"/>
        <v>15.4465</v>
      </c>
      <c r="AJ586" s="74">
        <f t="shared" si="80"/>
        <v>506.66058069508574</v>
      </c>
      <c r="AK586" s="74">
        <f t="shared" si="81"/>
        <v>0.70731750980722297</v>
      </c>
      <c r="AL586" s="73">
        <f t="shared" si="82"/>
        <v>0.70731750980722297</v>
      </c>
    </row>
    <row r="587" spans="1:38" s="20" customFormat="1">
      <c r="A587" s="14" t="s">
        <v>57</v>
      </c>
      <c r="B587" s="14" t="s">
        <v>40</v>
      </c>
      <c r="C587" s="31">
        <v>38943</v>
      </c>
      <c r="D587" s="15">
        <v>2006</v>
      </c>
      <c r="E587" s="16">
        <v>0.57013888888888886</v>
      </c>
      <c r="F587" s="16">
        <v>0.61805555555555558</v>
      </c>
      <c r="G587" s="16">
        <f t="shared" ref="G587:G650" si="86">F587-E587</f>
        <v>4.7916666666666718E-2</v>
      </c>
      <c r="H587" s="21">
        <v>2</v>
      </c>
      <c r="I587" s="14">
        <v>2</v>
      </c>
      <c r="J587" s="14">
        <v>2</v>
      </c>
      <c r="K587" s="17">
        <v>2</v>
      </c>
      <c r="L587" s="14" t="s">
        <v>48</v>
      </c>
      <c r="M587" s="14" t="s">
        <v>49</v>
      </c>
      <c r="N587" s="14">
        <v>1</v>
      </c>
      <c r="O587" s="18">
        <f t="shared" si="85"/>
        <v>25.046924458247997</v>
      </c>
      <c r="P587" s="18">
        <f t="shared" ref="P587:P650" si="87">R587*3.3</f>
        <v>7.5899771085599994</v>
      </c>
      <c r="Q587" s="18">
        <f t="shared" si="83"/>
        <v>7.5899771085599994</v>
      </c>
      <c r="R587" s="18">
        <v>2.2999930632000001</v>
      </c>
      <c r="S587" s="18">
        <f t="shared" si="84"/>
        <v>18.149999999999999</v>
      </c>
      <c r="T587" s="22">
        <v>5.5</v>
      </c>
      <c r="U587" s="21" t="s">
        <v>43</v>
      </c>
      <c r="V587" s="21" t="s">
        <v>43</v>
      </c>
      <c r="W587" s="19">
        <v>27.850439999999999</v>
      </c>
      <c r="X587" s="19">
        <v>-115.16367</v>
      </c>
      <c r="Y587" s="18">
        <v>73.400000000000006</v>
      </c>
      <c r="Z587" s="17">
        <f t="shared" ref="Z587:Z650" si="88">(Y587-32)*5/9</f>
        <v>23.000000000000004</v>
      </c>
      <c r="AA587" s="21" t="s">
        <v>43</v>
      </c>
      <c r="AB587" s="14" t="s">
        <v>46</v>
      </c>
      <c r="AC587" s="21" t="s">
        <v>43</v>
      </c>
      <c r="AD587" s="23">
        <v>20</v>
      </c>
      <c r="AE587" s="23">
        <v>1</v>
      </c>
      <c r="AF587" s="21" t="s">
        <v>43</v>
      </c>
      <c r="AG587" s="14" t="s">
        <v>43</v>
      </c>
      <c r="AI587" s="70">
        <f t="shared" ref="AI587:AI650" si="89">(0.748*AD587)+1.2345</f>
        <v>16.194500000000001</v>
      </c>
      <c r="AJ587" s="74">
        <f t="shared" ref="AJ587:AJ650" si="90">((POWER(AI587*10,3.36))*2.24)/100000</f>
        <v>593.9131834357014</v>
      </c>
      <c r="AK587" s="74">
        <f t="shared" ref="AK587:AK650" si="91">(0.0026*AJ587)-0.61</f>
        <v>0.93417427693282351</v>
      </c>
      <c r="AL587" s="73">
        <f t="shared" ref="AL587:AL650" si="92">IF(AK587&gt;0,AK587:AK587,0)</f>
        <v>0.93417427693282351</v>
      </c>
    </row>
    <row r="588" spans="1:38" s="20" customFormat="1">
      <c r="A588" s="14" t="s">
        <v>57</v>
      </c>
      <c r="B588" s="14" t="s">
        <v>40</v>
      </c>
      <c r="C588" s="31">
        <v>38943</v>
      </c>
      <c r="D588" s="15">
        <v>2006</v>
      </c>
      <c r="E588" s="16">
        <v>0.57013888888888886</v>
      </c>
      <c r="F588" s="16">
        <v>0.61805555555555558</v>
      </c>
      <c r="G588" s="16">
        <f t="shared" si="86"/>
        <v>4.7916666666666718E-2</v>
      </c>
      <c r="H588" s="21">
        <v>2</v>
      </c>
      <c r="I588" s="14">
        <v>2</v>
      </c>
      <c r="J588" s="14">
        <v>2</v>
      </c>
      <c r="K588" s="17">
        <v>2</v>
      </c>
      <c r="L588" s="14" t="s">
        <v>48</v>
      </c>
      <c r="M588" s="14" t="s">
        <v>49</v>
      </c>
      <c r="N588" s="14">
        <v>1</v>
      </c>
      <c r="O588" s="18">
        <f t="shared" si="85"/>
        <v>25.046924458247997</v>
      </c>
      <c r="P588" s="18">
        <f t="shared" si="87"/>
        <v>7.5899771085599994</v>
      </c>
      <c r="Q588" s="18">
        <f t="shared" ref="Q588:Q651" si="93">R588*3.3</f>
        <v>7.5899771085599994</v>
      </c>
      <c r="R588" s="18">
        <v>2.2999930632000001</v>
      </c>
      <c r="S588" s="18">
        <f t="shared" si="84"/>
        <v>18.149999999999999</v>
      </c>
      <c r="T588" s="22">
        <v>5.5</v>
      </c>
      <c r="U588" s="21" t="s">
        <v>43</v>
      </c>
      <c r="V588" s="21" t="s">
        <v>43</v>
      </c>
      <c r="W588" s="19">
        <v>27.850439999999999</v>
      </c>
      <c r="X588" s="19">
        <v>-115.16367</v>
      </c>
      <c r="Y588" s="18">
        <v>73.400000000000006</v>
      </c>
      <c r="Z588" s="17">
        <f t="shared" si="88"/>
        <v>23.000000000000004</v>
      </c>
      <c r="AA588" s="21" t="s">
        <v>43</v>
      </c>
      <c r="AB588" s="14" t="s">
        <v>46</v>
      </c>
      <c r="AC588" s="21" t="s">
        <v>43</v>
      </c>
      <c r="AD588" s="23">
        <v>20</v>
      </c>
      <c r="AE588" s="23">
        <v>1</v>
      </c>
      <c r="AF588" s="21" t="s">
        <v>43</v>
      </c>
      <c r="AG588" s="14" t="s">
        <v>43</v>
      </c>
      <c r="AI588" s="70">
        <f t="shared" si="89"/>
        <v>16.194500000000001</v>
      </c>
      <c r="AJ588" s="74">
        <f t="shared" si="90"/>
        <v>593.9131834357014</v>
      </c>
      <c r="AK588" s="74">
        <f t="shared" si="91"/>
        <v>0.93417427693282351</v>
      </c>
      <c r="AL588" s="73">
        <f t="shared" si="92"/>
        <v>0.93417427693282351</v>
      </c>
    </row>
    <row r="589" spans="1:38" s="20" customFormat="1">
      <c r="A589" s="14" t="s">
        <v>57</v>
      </c>
      <c r="B589" s="14" t="s">
        <v>40</v>
      </c>
      <c r="C589" s="31">
        <v>38943</v>
      </c>
      <c r="D589" s="15">
        <v>2006</v>
      </c>
      <c r="E589" s="16">
        <v>0.57013888888888886</v>
      </c>
      <c r="F589" s="16">
        <v>0.61805555555555558</v>
      </c>
      <c r="G589" s="16">
        <f t="shared" si="86"/>
        <v>4.7916666666666718E-2</v>
      </c>
      <c r="H589" s="21">
        <v>2</v>
      </c>
      <c r="I589" s="14">
        <v>2</v>
      </c>
      <c r="J589" s="14">
        <v>2</v>
      </c>
      <c r="K589" s="17">
        <v>2</v>
      </c>
      <c r="L589" s="14" t="s">
        <v>48</v>
      </c>
      <c r="M589" s="14" t="s">
        <v>49</v>
      </c>
      <c r="N589" s="14">
        <v>1</v>
      </c>
      <c r="O589" s="18">
        <f t="shared" si="85"/>
        <v>25.046924458247997</v>
      </c>
      <c r="P589" s="18">
        <f t="shared" si="87"/>
        <v>7.5899771085599994</v>
      </c>
      <c r="Q589" s="18">
        <f t="shared" si="93"/>
        <v>7.5899771085599994</v>
      </c>
      <c r="R589" s="18">
        <v>2.2999930632000001</v>
      </c>
      <c r="S589" s="18">
        <f t="shared" si="84"/>
        <v>18.149999999999999</v>
      </c>
      <c r="T589" s="22">
        <v>5.5</v>
      </c>
      <c r="U589" s="21" t="s">
        <v>43</v>
      </c>
      <c r="V589" s="21" t="s">
        <v>43</v>
      </c>
      <c r="W589" s="19">
        <v>27.850439999999999</v>
      </c>
      <c r="X589" s="19">
        <v>-115.16367</v>
      </c>
      <c r="Y589" s="18">
        <v>73.400000000000006</v>
      </c>
      <c r="Z589" s="17">
        <f t="shared" si="88"/>
        <v>23.000000000000004</v>
      </c>
      <c r="AA589" s="21" t="s">
        <v>43</v>
      </c>
      <c r="AB589" s="14" t="s">
        <v>46</v>
      </c>
      <c r="AC589" s="21" t="s">
        <v>43</v>
      </c>
      <c r="AD589" s="23">
        <v>20</v>
      </c>
      <c r="AE589" s="23">
        <v>1</v>
      </c>
      <c r="AF589" s="21" t="s">
        <v>43</v>
      </c>
      <c r="AG589" s="14" t="s">
        <v>43</v>
      </c>
      <c r="AI589" s="70">
        <f t="shared" si="89"/>
        <v>16.194500000000001</v>
      </c>
      <c r="AJ589" s="74">
        <f t="shared" si="90"/>
        <v>593.9131834357014</v>
      </c>
      <c r="AK589" s="74">
        <f t="shared" si="91"/>
        <v>0.93417427693282351</v>
      </c>
      <c r="AL589" s="73">
        <f t="shared" si="92"/>
        <v>0.93417427693282351</v>
      </c>
    </row>
    <row r="590" spans="1:38" s="20" customFormat="1">
      <c r="A590" s="14" t="s">
        <v>57</v>
      </c>
      <c r="B590" s="14" t="s">
        <v>40</v>
      </c>
      <c r="C590" s="31">
        <v>38943</v>
      </c>
      <c r="D590" s="15">
        <v>2006</v>
      </c>
      <c r="E590" s="16">
        <v>0.57013888888888886</v>
      </c>
      <c r="F590" s="16">
        <v>0.61805555555555558</v>
      </c>
      <c r="G590" s="16">
        <f t="shared" si="86"/>
        <v>4.7916666666666718E-2</v>
      </c>
      <c r="H590" s="21">
        <v>2</v>
      </c>
      <c r="I590" s="14">
        <v>2</v>
      </c>
      <c r="J590" s="14">
        <v>2</v>
      </c>
      <c r="K590" s="17">
        <v>2</v>
      </c>
      <c r="L590" s="14" t="s">
        <v>48</v>
      </c>
      <c r="M590" s="14" t="s">
        <v>49</v>
      </c>
      <c r="N590" s="14">
        <v>1</v>
      </c>
      <c r="O590" s="18">
        <f t="shared" si="85"/>
        <v>25.046924458247997</v>
      </c>
      <c r="P590" s="18">
        <f t="shared" si="87"/>
        <v>7.5899771085599994</v>
      </c>
      <c r="Q590" s="18">
        <f t="shared" si="93"/>
        <v>7.5899771085599994</v>
      </c>
      <c r="R590" s="18">
        <v>2.2999930632000001</v>
      </c>
      <c r="S590" s="18">
        <f t="shared" si="84"/>
        <v>18.149999999999999</v>
      </c>
      <c r="T590" s="22">
        <v>5.5</v>
      </c>
      <c r="U590" s="21" t="s">
        <v>43</v>
      </c>
      <c r="V590" s="21" t="s">
        <v>43</v>
      </c>
      <c r="W590" s="19">
        <v>27.850439999999999</v>
      </c>
      <c r="X590" s="19">
        <v>-115.16367</v>
      </c>
      <c r="Y590" s="18">
        <v>73.400000000000006</v>
      </c>
      <c r="Z590" s="17">
        <f t="shared" si="88"/>
        <v>23.000000000000004</v>
      </c>
      <c r="AA590" s="21" t="s">
        <v>43</v>
      </c>
      <c r="AB590" s="14" t="s">
        <v>46</v>
      </c>
      <c r="AC590" s="21" t="s">
        <v>43</v>
      </c>
      <c r="AD590" s="23">
        <v>20</v>
      </c>
      <c r="AE590" s="23">
        <v>1</v>
      </c>
      <c r="AF590" s="21" t="s">
        <v>43</v>
      </c>
      <c r="AG590" s="14" t="s">
        <v>43</v>
      </c>
      <c r="AI590" s="70">
        <f t="shared" si="89"/>
        <v>16.194500000000001</v>
      </c>
      <c r="AJ590" s="74">
        <f t="shared" si="90"/>
        <v>593.9131834357014</v>
      </c>
      <c r="AK590" s="74">
        <f t="shared" si="91"/>
        <v>0.93417427693282351</v>
      </c>
      <c r="AL590" s="73">
        <f t="shared" si="92"/>
        <v>0.93417427693282351</v>
      </c>
    </row>
    <row r="591" spans="1:38" s="20" customFormat="1">
      <c r="A591" s="14" t="s">
        <v>57</v>
      </c>
      <c r="B591" s="14" t="s">
        <v>40</v>
      </c>
      <c r="C591" s="31">
        <v>38943</v>
      </c>
      <c r="D591" s="15">
        <v>2006</v>
      </c>
      <c r="E591" s="16">
        <v>0.57013888888888886</v>
      </c>
      <c r="F591" s="16">
        <v>0.61805555555555558</v>
      </c>
      <c r="G591" s="16">
        <f t="shared" si="86"/>
        <v>4.7916666666666718E-2</v>
      </c>
      <c r="H591" s="21">
        <v>2</v>
      </c>
      <c r="I591" s="14">
        <v>2</v>
      </c>
      <c r="J591" s="14">
        <v>2</v>
      </c>
      <c r="K591" s="17">
        <v>2</v>
      </c>
      <c r="L591" s="14" t="s">
        <v>48</v>
      </c>
      <c r="M591" s="14" t="s">
        <v>49</v>
      </c>
      <c r="N591" s="14">
        <v>1</v>
      </c>
      <c r="O591" s="18">
        <f t="shared" si="85"/>
        <v>25.046924458247997</v>
      </c>
      <c r="P591" s="18">
        <f t="shared" si="87"/>
        <v>7.5899771085599994</v>
      </c>
      <c r="Q591" s="18">
        <f t="shared" si="93"/>
        <v>7.5899771085599994</v>
      </c>
      <c r="R591" s="18">
        <v>2.2999930632000001</v>
      </c>
      <c r="S591" s="18">
        <f t="shared" si="84"/>
        <v>18.149999999999999</v>
      </c>
      <c r="T591" s="22">
        <v>5.5</v>
      </c>
      <c r="U591" s="21" t="s">
        <v>43</v>
      </c>
      <c r="V591" s="21" t="s">
        <v>43</v>
      </c>
      <c r="W591" s="19">
        <v>27.850439999999999</v>
      </c>
      <c r="X591" s="19">
        <v>-115.16367</v>
      </c>
      <c r="Y591" s="18">
        <v>73.400000000000006</v>
      </c>
      <c r="Z591" s="17">
        <f t="shared" si="88"/>
        <v>23.000000000000004</v>
      </c>
      <c r="AA591" s="21" t="s">
        <v>43</v>
      </c>
      <c r="AB591" s="14" t="s">
        <v>46</v>
      </c>
      <c r="AC591" s="21" t="s">
        <v>43</v>
      </c>
      <c r="AD591" s="23">
        <v>20</v>
      </c>
      <c r="AE591" s="23">
        <v>1</v>
      </c>
      <c r="AF591" s="21" t="s">
        <v>43</v>
      </c>
      <c r="AG591" s="14" t="s">
        <v>43</v>
      </c>
      <c r="AI591" s="70">
        <f t="shared" si="89"/>
        <v>16.194500000000001</v>
      </c>
      <c r="AJ591" s="74">
        <f t="shared" si="90"/>
        <v>593.9131834357014</v>
      </c>
      <c r="AK591" s="74">
        <f t="shared" si="91"/>
        <v>0.93417427693282351</v>
      </c>
      <c r="AL591" s="73">
        <f t="shared" si="92"/>
        <v>0.93417427693282351</v>
      </c>
    </row>
    <row r="592" spans="1:38" s="20" customFormat="1">
      <c r="A592" s="14" t="s">
        <v>57</v>
      </c>
      <c r="B592" s="14" t="s">
        <v>40</v>
      </c>
      <c r="C592" s="31">
        <v>38943</v>
      </c>
      <c r="D592" s="15">
        <v>2006</v>
      </c>
      <c r="E592" s="16">
        <v>0.57013888888888886</v>
      </c>
      <c r="F592" s="16">
        <v>0.61805555555555558</v>
      </c>
      <c r="G592" s="16">
        <f t="shared" si="86"/>
        <v>4.7916666666666718E-2</v>
      </c>
      <c r="H592" s="21">
        <v>2</v>
      </c>
      <c r="I592" s="14">
        <v>2</v>
      </c>
      <c r="J592" s="14">
        <v>2</v>
      </c>
      <c r="K592" s="17">
        <v>2</v>
      </c>
      <c r="L592" s="14" t="s">
        <v>48</v>
      </c>
      <c r="M592" s="14" t="s">
        <v>49</v>
      </c>
      <c r="N592" s="14">
        <v>1</v>
      </c>
      <c r="O592" s="18">
        <f t="shared" si="85"/>
        <v>25.046924458247997</v>
      </c>
      <c r="P592" s="18">
        <f t="shared" si="87"/>
        <v>7.5899771085599994</v>
      </c>
      <c r="Q592" s="18">
        <f t="shared" si="93"/>
        <v>7.5899771085599994</v>
      </c>
      <c r="R592" s="18">
        <v>2.2999930632000001</v>
      </c>
      <c r="S592" s="18">
        <f t="shared" si="84"/>
        <v>18.149999999999999</v>
      </c>
      <c r="T592" s="22">
        <v>5.5</v>
      </c>
      <c r="U592" s="21" t="s">
        <v>43</v>
      </c>
      <c r="V592" s="21" t="s">
        <v>43</v>
      </c>
      <c r="W592" s="19">
        <v>27.850439999999999</v>
      </c>
      <c r="X592" s="19">
        <v>-115.16367</v>
      </c>
      <c r="Y592" s="18">
        <v>73.400000000000006</v>
      </c>
      <c r="Z592" s="17">
        <f t="shared" si="88"/>
        <v>23.000000000000004</v>
      </c>
      <c r="AA592" s="21" t="s">
        <v>43</v>
      </c>
      <c r="AB592" s="14" t="s">
        <v>46</v>
      </c>
      <c r="AC592" s="21" t="s">
        <v>43</v>
      </c>
      <c r="AD592" s="23">
        <v>20</v>
      </c>
      <c r="AE592" s="23">
        <v>1</v>
      </c>
      <c r="AF592" s="21" t="s">
        <v>43</v>
      </c>
      <c r="AG592" s="14" t="s">
        <v>43</v>
      </c>
      <c r="AI592" s="70">
        <f t="shared" si="89"/>
        <v>16.194500000000001</v>
      </c>
      <c r="AJ592" s="74">
        <f t="shared" si="90"/>
        <v>593.9131834357014</v>
      </c>
      <c r="AK592" s="74">
        <f t="shared" si="91"/>
        <v>0.93417427693282351</v>
      </c>
      <c r="AL592" s="73">
        <f t="shared" si="92"/>
        <v>0.93417427693282351</v>
      </c>
    </row>
    <row r="593" spans="1:38" s="20" customFormat="1">
      <c r="A593" s="14" t="s">
        <v>57</v>
      </c>
      <c r="B593" s="14" t="s">
        <v>40</v>
      </c>
      <c r="C593" s="31">
        <v>38943</v>
      </c>
      <c r="D593" s="15">
        <v>2006</v>
      </c>
      <c r="E593" s="16">
        <v>0.57013888888888886</v>
      </c>
      <c r="F593" s="16">
        <v>0.61805555555555558</v>
      </c>
      <c r="G593" s="16">
        <f t="shared" si="86"/>
        <v>4.7916666666666718E-2</v>
      </c>
      <c r="H593" s="21">
        <v>2</v>
      </c>
      <c r="I593" s="14">
        <v>2</v>
      </c>
      <c r="J593" s="14">
        <v>2</v>
      </c>
      <c r="K593" s="17">
        <v>2</v>
      </c>
      <c r="L593" s="14" t="s">
        <v>48</v>
      </c>
      <c r="M593" s="14" t="s">
        <v>49</v>
      </c>
      <c r="N593" s="14">
        <v>1</v>
      </c>
      <c r="O593" s="18">
        <f t="shared" si="85"/>
        <v>25.046924458247997</v>
      </c>
      <c r="P593" s="18">
        <f t="shared" si="87"/>
        <v>7.5899771085599994</v>
      </c>
      <c r="Q593" s="18">
        <f t="shared" si="93"/>
        <v>7.5899771085599994</v>
      </c>
      <c r="R593" s="18">
        <v>2.2999930632000001</v>
      </c>
      <c r="S593" s="18">
        <f t="shared" si="84"/>
        <v>18.149999999999999</v>
      </c>
      <c r="T593" s="22">
        <v>5.5</v>
      </c>
      <c r="U593" s="21" t="s">
        <v>43</v>
      </c>
      <c r="V593" s="21" t="s">
        <v>43</v>
      </c>
      <c r="W593" s="19">
        <v>27.850439999999999</v>
      </c>
      <c r="X593" s="19">
        <v>-115.16367</v>
      </c>
      <c r="Y593" s="18">
        <v>73.400000000000006</v>
      </c>
      <c r="Z593" s="17">
        <f t="shared" si="88"/>
        <v>23.000000000000004</v>
      </c>
      <c r="AA593" s="21" t="s">
        <v>43</v>
      </c>
      <c r="AB593" s="14" t="s">
        <v>46</v>
      </c>
      <c r="AC593" s="21" t="s">
        <v>43</v>
      </c>
      <c r="AD593" s="23">
        <v>20</v>
      </c>
      <c r="AE593" s="23">
        <v>1</v>
      </c>
      <c r="AF593" s="21" t="s">
        <v>43</v>
      </c>
      <c r="AG593" s="14" t="s">
        <v>43</v>
      </c>
      <c r="AI593" s="70">
        <f t="shared" si="89"/>
        <v>16.194500000000001</v>
      </c>
      <c r="AJ593" s="74">
        <f t="shared" si="90"/>
        <v>593.9131834357014</v>
      </c>
      <c r="AK593" s="74">
        <f t="shared" si="91"/>
        <v>0.93417427693282351</v>
      </c>
      <c r="AL593" s="73">
        <f t="shared" si="92"/>
        <v>0.93417427693282351</v>
      </c>
    </row>
    <row r="594" spans="1:38" s="20" customFormat="1">
      <c r="A594" s="14" t="s">
        <v>57</v>
      </c>
      <c r="B594" s="14" t="s">
        <v>40</v>
      </c>
      <c r="C594" s="31">
        <v>38943</v>
      </c>
      <c r="D594" s="15">
        <v>2006</v>
      </c>
      <c r="E594" s="16">
        <v>0.57013888888888886</v>
      </c>
      <c r="F594" s="16">
        <v>0.61805555555555558</v>
      </c>
      <c r="G594" s="16">
        <f t="shared" si="86"/>
        <v>4.7916666666666718E-2</v>
      </c>
      <c r="H594" s="21">
        <v>2</v>
      </c>
      <c r="I594" s="14">
        <v>2</v>
      </c>
      <c r="J594" s="14">
        <v>2</v>
      </c>
      <c r="K594" s="17">
        <v>2</v>
      </c>
      <c r="L594" s="14" t="s">
        <v>48</v>
      </c>
      <c r="M594" s="14" t="s">
        <v>49</v>
      </c>
      <c r="N594" s="14">
        <v>1</v>
      </c>
      <c r="O594" s="18">
        <f t="shared" si="85"/>
        <v>25.046924458247997</v>
      </c>
      <c r="P594" s="18">
        <f t="shared" si="87"/>
        <v>7.5899771085599994</v>
      </c>
      <c r="Q594" s="18">
        <f t="shared" si="93"/>
        <v>7.5899771085599994</v>
      </c>
      <c r="R594" s="18">
        <v>2.2999930632000001</v>
      </c>
      <c r="S594" s="18">
        <f t="shared" si="84"/>
        <v>18.149999999999999</v>
      </c>
      <c r="T594" s="22">
        <v>5.5</v>
      </c>
      <c r="U594" s="21" t="s">
        <v>43</v>
      </c>
      <c r="V594" s="21" t="s">
        <v>43</v>
      </c>
      <c r="W594" s="19">
        <v>27.850439999999999</v>
      </c>
      <c r="X594" s="19">
        <v>-115.16367</v>
      </c>
      <c r="Y594" s="18">
        <v>73.400000000000006</v>
      </c>
      <c r="Z594" s="17">
        <f t="shared" si="88"/>
        <v>23.000000000000004</v>
      </c>
      <c r="AA594" s="21" t="s">
        <v>43</v>
      </c>
      <c r="AB594" s="14" t="s">
        <v>46</v>
      </c>
      <c r="AC594" s="21" t="s">
        <v>43</v>
      </c>
      <c r="AD594" s="23">
        <v>20</v>
      </c>
      <c r="AE594" s="23">
        <v>1</v>
      </c>
      <c r="AF594" s="21" t="s">
        <v>43</v>
      </c>
      <c r="AG594" s="14" t="s">
        <v>43</v>
      </c>
      <c r="AI594" s="70">
        <f t="shared" si="89"/>
        <v>16.194500000000001</v>
      </c>
      <c r="AJ594" s="74">
        <f t="shared" si="90"/>
        <v>593.9131834357014</v>
      </c>
      <c r="AK594" s="74">
        <f t="shared" si="91"/>
        <v>0.93417427693282351</v>
      </c>
      <c r="AL594" s="73">
        <f t="shared" si="92"/>
        <v>0.93417427693282351</v>
      </c>
    </row>
    <row r="595" spans="1:38" s="20" customFormat="1">
      <c r="A595" s="14" t="s">
        <v>57</v>
      </c>
      <c r="B595" s="14" t="s">
        <v>40</v>
      </c>
      <c r="C595" s="31">
        <v>38943</v>
      </c>
      <c r="D595" s="15">
        <v>2006</v>
      </c>
      <c r="E595" s="16">
        <v>0.57013888888888886</v>
      </c>
      <c r="F595" s="16">
        <v>0.61805555555555558</v>
      </c>
      <c r="G595" s="16">
        <f t="shared" si="86"/>
        <v>4.7916666666666718E-2</v>
      </c>
      <c r="H595" s="21">
        <v>2</v>
      </c>
      <c r="I595" s="14">
        <v>2</v>
      </c>
      <c r="J595" s="14">
        <v>2</v>
      </c>
      <c r="K595" s="17">
        <v>2</v>
      </c>
      <c r="L595" s="14" t="s">
        <v>48</v>
      </c>
      <c r="M595" s="14" t="s">
        <v>49</v>
      </c>
      <c r="N595" s="14">
        <v>1</v>
      </c>
      <c r="O595" s="18">
        <f t="shared" si="85"/>
        <v>25.046924458247997</v>
      </c>
      <c r="P595" s="18">
        <f t="shared" si="87"/>
        <v>7.5899771085599994</v>
      </c>
      <c r="Q595" s="18">
        <f t="shared" si="93"/>
        <v>7.5899771085599994</v>
      </c>
      <c r="R595" s="18">
        <v>2.2999930632000001</v>
      </c>
      <c r="S595" s="18">
        <f t="shared" si="84"/>
        <v>18.149999999999999</v>
      </c>
      <c r="T595" s="22">
        <v>5.5</v>
      </c>
      <c r="U595" s="21" t="s">
        <v>43</v>
      </c>
      <c r="V595" s="21" t="s">
        <v>43</v>
      </c>
      <c r="W595" s="19">
        <v>27.850439999999999</v>
      </c>
      <c r="X595" s="19">
        <v>-115.16367</v>
      </c>
      <c r="Y595" s="18">
        <v>73.400000000000006</v>
      </c>
      <c r="Z595" s="17">
        <f t="shared" si="88"/>
        <v>23.000000000000004</v>
      </c>
      <c r="AA595" s="21" t="s">
        <v>43</v>
      </c>
      <c r="AB595" s="14" t="s">
        <v>46</v>
      </c>
      <c r="AC595" s="21" t="s">
        <v>43</v>
      </c>
      <c r="AD595" s="23">
        <v>20</v>
      </c>
      <c r="AE595" s="23">
        <v>1</v>
      </c>
      <c r="AF595" s="21" t="s">
        <v>43</v>
      </c>
      <c r="AG595" s="14" t="s">
        <v>43</v>
      </c>
      <c r="AI595" s="70">
        <f t="shared" si="89"/>
        <v>16.194500000000001</v>
      </c>
      <c r="AJ595" s="74">
        <f t="shared" si="90"/>
        <v>593.9131834357014</v>
      </c>
      <c r="AK595" s="74">
        <f t="shared" si="91"/>
        <v>0.93417427693282351</v>
      </c>
      <c r="AL595" s="73">
        <f t="shared" si="92"/>
        <v>0.93417427693282351</v>
      </c>
    </row>
    <row r="596" spans="1:38" s="20" customFormat="1">
      <c r="A596" s="14" t="s">
        <v>57</v>
      </c>
      <c r="B596" s="14" t="s">
        <v>40</v>
      </c>
      <c r="C596" s="31">
        <v>38943</v>
      </c>
      <c r="D596" s="15">
        <v>2006</v>
      </c>
      <c r="E596" s="16">
        <v>0.57013888888888886</v>
      </c>
      <c r="F596" s="16">
        <v>0.61805555555555558</v>
      </c>
      <c r="G596" s="16">
        <f t="shared" si="86"/>
        <v>4.7916666666666718E-2</v>
      </c>
      <c r="H596" s="21">
        <v>2</v>
      </c>
      <c r="I596" s="14">
        <v>2</v>
      </c>
      <c r="J596" s="14">
        <v>2</v>
      </c>
      <c r="K596" s="17">
        <v>2</v>
      </c>
      <c r="L596" s="14" t="s">
        <v>48</v>
      </c>
      <c r="M596" s="14" t="s">
        <v>49</v>
      </c>
      <c r="N596" s="14">
        <v>1</v>
      </c>
      <c r="O596" s="18">
        <f t="shared" si="85"/>
        <v>25.046924458247997</v>
      </c>
      <c r="P596" s="18">
        <f t="shared" si="87"/>
        <v>7.5899771085599994</v>
      </c>
      <c r="Q596" s="18">
        <f t="shared" si="93"/>
        <v>7.5899771085599994</v>
      </c>
      <c r="R596" s="18">
        <v>2.2999930632000001</v>
      </c>
      <c r="S596" s="18">
        <f t="shared" si="84"/>
        <v>18.149999999999999</v>
      </c>
      <c r="T596" s="22">
        <v>5.5</v>
      </c>
      <c r="U596" s="21" t="s">
        <v>43</v>
      </c>
      <c r="V596" s="21" t="s">
        <v>43</v>
      </c>
      <c r="W596" s="19">
        <v>27.850439999999999</v>
      </c>
      <c r="X596" s="19">
        <v>-115.16367</v>
      </c>
      <c r="Y596" s="18">
        <v>73.400000000000006</v>
      </c>
      <c r="Z596" s="17">
        <f t="shared" si="88"/>
        <v>23.000000000000004</v>
      </c>
      <c r="AA596" s="21" t="s">
        <v>43</v>
      </c>
      <c r="AB596" s="14" t="s">
        <v>46</v>
      </c>
      <c r="AC596" s="21" t="s">
        <v>43</v>
      </c>
      <c r="AD596" s="23">
        <v>20</v>
      </c>
      <c r="AE596" s="23">
        <v>1</v>
      </c>
      <c r="AF596" s="21" t="s">
        <v>43</v>
      </c>
      <c r="AG596" s="14" t="s">
        <v>43</v>
      </c>
      <c r="AI596" s="70">
        <f t="shared" si="89"/>
        <v>16.194500000000001</v>
      </c>
      <c r="AJ596" s="74">
        <f t="shared" si="90"/>
        <v>593.9131834357014</v>
      </c>
      <c r="AK596" s="74">
        <f t="shared" si="91"/>
        <v>0.93417427693282351</v>
      </c>
      <c r="AL596" s="73">
        <f t="shared" si="92"/>
        <v>0.93417427693282351</v>
      </c>
    </row>
    <row r="597" spans="1:38" s="20" customFormat="1">
      <c r="A597" s="14" t="s">
        <v>57</v>
      </c>
      <c r="B597" s="14" t="s">
        <v>40</v>
      </c>
      <c r="C597" s="31">
        <v>38943</v>
      </c>
      <c r="D597" s="15">
        <v>2006</v>
      </c>
      <c r="E597" s="16">
        <v>0.57013888888888886</v>
      </c>
      <c r="F597" s="16">
        <v>0.61805555555555558</v>
      </c>
      <c r="G597" s="16">
        <f t="shared" si="86"/>
        <v>4.7916666666666718E-2</v>
      </c>
      <c r="H597" s="21">
        <v>2</v>
      </c>
      <c r="I597" s="14">
        <v>2</v>
      </c>
      <c r="J597" s="14">
        <v>2</v>
      </c>
      <c r="K597" s="17">
        <v>2</v>
      </c>
      <c r="L597" s="14" t="s">
        <v>48</v>
      </c>
      <c r="M597" s="14" t="s">
        <v>49</v>
      </c>
      <c r="N597" s="14">
        <v>1</v>
      </c>
      <c r="O597" s="18">
        <f t="shared" si="85"/>
        <v>25.046924458247997</v>
      </c>
      <c r="P597" s="18">
        <f t="shared" si="87"/>
        <v>7.5899771085599994</v>
      </c>
      <c r="Q597" s="18">
        <f t="shared" si="93"/>
        <v>7.5899771085599994</v>
      </c>
      <c r="R597" s="18">
        <v>2.2999930632000001</v>
      </c>
      <c r="S597" s="18">
        <f t="shared" si="84"/>
        <v>18.149999999999999</v>
      </c>
      <c r="T597" s="22">
        <v>5.5</v>
      </c>
      <c r="U597" s="21" t="s">
        <v>43</v>
      </c>
      <c r="V597" s="21" t="s">
        <v>43</v>
      </c>
      <c r="W597" s="19">
        <v>27.850439999999999</v>
      </c>
      <c r="X597" s="19">
        <v>-115.16367</v>
      </c>
      <c r="Y597" s="18">
        <v>73.400000000000006</v>
      </c>
      <c r="Z597" s="17">
        <f t="shared" si="88"/>
        <v>23.000000000000004</v>
      </c>
      <c r="AA597" s="21" t="s">
        <v>43</v>
      </c>
      <c r="AB597" s="14" t="s">
        <v>46</v>
      </c>
      <c r="AC597" s="21" t="s">
        <v>43</v>
      </c>
      <c r="AD597" s="23">
        <v>20</v>
      </c>
      <c r="AE597" s="23">
        <v>1</v>
      </c>
      <c r="AF597" s="21" t="s">
        <v>43</v>
      </c>
      <c r="AG597" s="14" t="s">
        <v>43</v>
      </c>
      <c r="AI597" s="70">
        <f t="shared" si="89"/>
        <v>16.194500000000001</v>
      </c>
      <c r="AJ597" s="74">
        <f t="shared" si="90"/>
        <v>593.9131834357014</v>
      </c>
      <c r="AK597" s="74">
        <f t="shared" si="91"/>
        <v>0.93417427693282351</v>
      </c>
      <c r="AL597" s="73">
        <f t="shared" si="92"/>
        <v>0.93417427693282351</v>
      </c>
    </row>
    <row r="598" spans="1:38" s="20" customFormat="1">
      <c r="A598" s="14" t="s">
        <v>57</v>
      </c>
      <c r="B598" s="14" t="s">
        <v>40</v>
      </c>
      <c r="C598" s="31">
        <v>38943</v>
      </c>
      <c r="D598" s="15">
        <v>2006</v>
      </c>
      <c r="E598" s="16">
        <v>0.57013888888888886</v>
      </c>
      <c r="F598" s="16">
        <v>0.61805555555555558</v>
      </c>
      <c r="G598" s="16">
        <f t="shared" si="86"/>
        <v>4.7916666666666718E-2</v>
      </c>
      <c r="H598" s="21">
        <v>2</v>
      </c>
      <c r="I598" s="14">
        <v>2</v>
      </c>
      <c r="J598" s="14">
        <v>2</v>
      </c>
      <c r="K598" s="17">
        <v>2</v>
      </c>
      <c r="L598" s="14" t="s">
        <v>48</v>
      </c>
      <c r="M598" s="14" t="s">
        <v>49</v>
      </c>
      <c r="N598" s="14">
        <v>1</v>
      </c>
      <c r="O598" s="18">
        <f t="shared" si="85"/>
        <v>25.046924458247997</v>
      </c>
      <c r="P598" s="18">
        <f t="shared" si="87"/>
        <v>7.5899771085599994</v>
      </c>
      <c r="Q598" s="18">
        <f t="shared" si="93"/>
        <v>7.5899771085599994</v>
      </c>
      <c r="R598" s="18">
        <v>2.2999930632000001</v>
      </c>
      <c r="S598" s="18">
        <f t="shared" si="84"/>
        <v>18.149999999999999</v>
      </c>
      <c r="T598" s="22">
        <v>5.5</v>
      </c>
      <c r="U598" s="21" t="s">
        <v>43</v>
      </c>
      <c r="V598" s="21" t="s">
        <v>43</v>
      </c>
      <c r="W598" s="19">
        <v>27.850439999999999</v>
      </c>
      <c r="X598" s="19">
        <v>-115.16367</v>
      </c>
      <c r="Y598" s="18">
        <v>73.400000000000006</v>
      </c>
      <c r="Z598" s="17">
        <f t="shared" si="88"/>
        <v>23.000000000000004</v>
      </c>
      <c r="AA598" s="21" t="s">
        <v>43</v>
      </c>
      <c r="AB598" s="14" t="s">
        <v>46</v>
      </c>
      <c r="AC598" s="21" t="s">
        <v>43</v>
      </c>
      <c r="AD598" s="23">
        <v>20</v>
      </c>
      <c r="AE598" s="23">
        <v>1</v>
      </c>
      <c r="AF598" s="21" t="s">
        <v>43</v>
      </c>
      <c r="AG598" s="14" t="s">
        <v>43</v>
      </c>
      <c r="AI598" s="70">
        <f t="shared" si="89"/>
        <v>16.194500000000001</v>
      </c>
      <c r="AJ598" s="74">
        <f t="shared" si="90"/>
        <v>593.9131834357014</v>
      </c>
      <c r="AK598" s="74">
        <f t="shared" si="91"/>
        <v>0.93417427693282351</v>
      </c>
      <c r="AL598" s="73">
        <f t="shared" si="92"/>
        <v>0.93417427693282351</v>
      </c>
    </row>
    <row r="599" spans="1:38" s="20" customFormat="1">
      <c r="A599" s="14" t="s">
        <v>57</v>
      </c>
      <c r="B599" s="14" t="s">
        <v>40</v>
      </c>
      <c r="C599" s="31">
        <v>38943</v>
      </c>
      <c r="D599" s="15">
        <v>2006</v>
      </c>
      <c r="E599" s="16">
        <v>0.57013888888888886</v>
      </c>
      <c r="F599" s="16">
        <v>0.61805555555555558</v>
      </c>
      <c r="G599" s="16">
        <f t="shared" si="86"/>
        <v>4.7916666666666718E-2</v>
      </c>
      <c r="H599" s="21">
        <v>2</v>
      </c>
      <c r="I599" s="14">
        <v>2</v>
      </c>
      <c r="J599" s="14">
        <v>2</v>
      </c>
      <c r="K599" s="17">
        <v>2</v>
      </c>
      <c r="L599" s="14" t="s">
        <v>48</v>
      </c>
      <c r="M599" s="14" t="s">
        <v>49</v>
      </c>
      <c r="N599" s="14">
        <v>1</v>
      </c>
      <c r="O599" s="18">
        <f t="shared" si="85"/>
        <v>25.046924458247997</v>
      </c>
      <c r="P599" s="18">
        <f t="shared" si="87"/>
        <v>7.5899771085599994</v>
      </c>
      <c r="Q599" s="18">
        <f t="shared" si="93"/>
        <v>7.5899771085599994</v>
      </c>
      <c r="R599" s="18">
        <v>2.2999930632000001</v>
      </c>
      <c r="S599" s="18">
        <f t="shared" si="84"/>
        <v>18.149999999999999</v>
      </c>
      <c r="T599" s="22">
        <v>5.5</v>
      </c>
      <c r="U599" s="21" t="s">
        <v>43</v>
      </c>
      <c r="V599" s="21" t="s">
        <v>43</v>
      </c>
      <c r="W599" s="19">
        <v>27.850439999999999</v>
      </c>
      <c r="X599" s="19">
        <v>-115.16367</v>
      </c>
      <c r="Y599" s="18">
        <v>73.400000000000006</v>
      </c>
      <c r="Z599" s="17">
        <f t="shared" si="88"/>
        <v>23.000000000000004</v>
      </c>
      <c r="AA599" s="21" t="s">
        <v>43</v>
      </c>
      <c r="AB599" s="14" t="s">
        <v>46</v>
      </c>
      <c r="AC599" s="21" t="s">
        <v>43</v>
      </c>
      <c r="AD599" s="23">
        <v>20</v>
      </c>
      <c r="AE599" s="23">
        <v>1</v>
      </c>
      <c r="AF599" s="21" t="s">
        <v>43</v>
      </c>
      <c r="AG599" s="14" t="s">
        <v>43</v>
      </c>
      <c r="AI599" s="70">
        <f t="shared" si="89"/>
        <v>16.194500000000001</v>
      </c>
      <c r="AJ599" s="74">
        <f t="shared" si="90"/>
        <v>593.9131834357014</v>
      </c>
      <c r="AK599" s="74">
        <f t="shared" si="91"/>
        <v>0.93417427693282351</v>
      </c>
      <c r="AL599" s="73">
        <f t="shared" si="92"/>
        <v>0.93417427693282351</v>
      </c>
    </row>
    <row r="600" spans="1:38" s="20" customFormat="1">
      <c r="A600" s="14" t="s">
        <v>57</v>
      </c>
      <c r="B600" s="14" t="s">
        <v>40</v>
      </c>
      <c r="C600" s="31">
        <v>38943</v>
      </c>
      <c r="D600" s="15">
        <v>2006</v>
      </c>
      <c r="E600" s="16">
        <v>0.57013888888888886</v>
      </c>
      <c r="F600" s="16">
        <v>0.61805555555555558</v>
      </c>
      <c r="G600" s="16">
        <f t="shared" si="86"/>
        <v>4.7916666666666718E-2</v>
      </c>
      <c r="H600" s="21">
        <v>2</v>
      </c>
      <c r="I600" s="14">
        <v>2</v>
      </c>
      <c r="J600" s="14">
        <v>2</v>
      </c>
      <c r="K600" s="17">
        <v>2</v>
      </c>
      <c r="L600" s="14" t="s">
        <v>48</v>
      </c>
      <c r="M600" s="14" t="s">
        <v>49</v>
      </c>
      <c r="N600" s="14">
        <v>1</v>
      </c>
      <c r="O600" s="18">
        <f t="shared" si="85"/>
        <v>25.046924458247997</v>
      </c>
      <c r="P600" s="18">
        <f t="shared" si="87"/>
        <v>7.5899771085599994</v>
      </c>
      <c r="Q600" s="18">
        <f t="shared" si="93"/>
        <v>7.5899771085599994</v>
      </c>
      <c r="R600" s="18">
        <v>2.2999930632000001</v>
      </c>
      <c r="S600" s="18">
        <f t="shared" si="84"/>
        <v>18.149999999999999</v>
      </c>
      <c r="T600" s="22">
        <v>5.5</v>
      </c>
      <c r="U600" s="21" t="s">
        <v>43</v>
      </c>
      <c r="V600" s="21" t="s">
        <v>43</v>
      </c>
      <c r="W600" s="19">
        <v>27.850439999999999</v>
      </c>
      <c r="X600" s="19">
        <v>-115.16367</v>
      </c>
      <c r="Y600" s="18">
        <v>73.400000000000006</v>
      </c>
      <c r="Z600" s="17">
        <f t="shared" si="88"/>
        <v>23.000000000000004</v>
      </c>
      <c r="AA600" s="21" t="s">
        <v>43</v>
      </c>
      <c r="AB600" s="14" t="s">
        <v>46</v>
      </c>
      <c r="AC600" s="21" t="s">
        <v>43</v>
      </c>
      <c r="AD600" s="23">
        <v>20</v>
      </c>
      <c r="AE600" s="23">
        <v>1</v>
      </c>
      <c r="AF600" s="21" t="s">
        <v>43</v>
      </c>
      <c r="AG600" s="14" t="s">
        <v>43</v>
      </c>
      <c r="AI600" s="70">
        <f t="shared" si="89"/>
        <v>16.194500000000001</v>
      </c>
      <c r="AJ600" s="74">
        <f t="shared" si="90"/>
        <v>593.9131834357014</v>
      </c>
      <c r="AK600" s="74">
        <f t="shared" si="91"/>
        <v>0.93417427693282351</v>
      </c>
      <c r="AL600" s="73">
        <f t="shared" si="92"/>
        <v>0.93417427693282351</v>
      </c>
    </row>
    <row r="601" spans="1:38" s="20" customFormat="1">
      <c r="A601" s="14" t="s">
        <v>57</v>
      </c>
      <c r="B601" s="14" t="s">
        <v>40</v>
      </c>
      <c r="C601" s="31">
        <v>38943</v>
      </c>
      <c r="D601" s="15">
        <v>2006</v>
      </c>
      <c r="E601" s="16">
        <v>0.57013888888888886</v>
      </c>
      <c r="F601" s="16">
        <v>0.61805555555555558</v>
      </c>
      <c r="G601" s="16">
        <f t="shared" si="86"/>
        <v>4.7916666666666718E-2</v>
      </c>
      <c r="H601" s="21">
        <v>2</v>
      </c>
      <c r="I601" s="14">
        <v>2</v>
      </c>
      <c r="J601" s="14">
        <v>2</v>
      </c>
      <c r="K601" s="17">
        <v>2</v>
      </c>
      <c r="L601" s="14" t="s">
        <v>48</v>
      </c>
      <c r="M601" s="14" t="s">
        <v>49</v>
      </c>
      <c r="N601" s="14">
        <v>1</v>
      </c>
      <c r="O601" s="18">
        <f t="shared" si="85"/>
        <v>25.046924458247997</v>
      </c>
      <c r="P601" s="18">
        <f t="shared" si="87"/>
        <v>7.5899771085599994</v>
      </c>
      <c r="Q601" s="18">
        <f t="shared" si="93"/>
        <v>7.5899771085599994</v>
      </c>
      <c r="R601" s="18">
        <v>2.2999930632000001</v>
      </c>
      <c r="S601" s="18">
        <f t="shared" si="84"/>
        <v>18.149999999999999</v>
      </c>
      <c r="T601" s="22">
        <v>5.5</v>
      </c>
      <c r="U601" s="21" t="s">
        <v>43</v>
      </c>
      <c r="V601" s="21" t="s">
        <v>43</v>
      </c>
      <c r="W601" s="19">
        <v>27.850439999999999</v>
      </c>
      <c r="X601" s="19">
        <v>-115.16367</v>
      </c>
      <c r="Y601" s="18">
        <v>73.400000000000006</v>
      </c>
      <c r="Z601" s="17">
        <f t="shared" si="88"/>
        <v>23.000000000000004</v>
      </c>
      <c r="AA601" s="21" t="s">
        <v>43</v>
      </c>
      <c r="AB601" s="14" t="s">
        <v>46</v>
      </c>
      <c r="AC601" s="21" t="s">
        <v>43</v>
      </c>
      <c r="AD601" s="23">
        <v>20</v>
      </c>
      <c r="AE601" s="23">
        <v>1</v>
      </c>
      <c r="AF601" s="21" t="s">
        <v>43</v>
      </c>
      <c r="AG601" s="14" t="s">
        <v>43</v>
      </c>
      <c r="AI601" s="70">
        <f t="shared" si="89"/>
        <v>16.194500000000001</v>
      </c>
      <c r="AJ601" s="74">
        <f t="shared" si="90"/>
        <v>593.9131834357014</v>
      </c>
      <c r="AK601" s="74">
        <f t="shared" si="91"/>
        <v>0.93417427693282351</v>
      </c>
      <c r="AL601" s="73">
        <f t="shared" si="92"/>
        <v>0.93417427693282351</v>
      </c>
    </row>
    <row r="602" spans="1:38" s="20" customFormat="1">
      <c r="A602" s="14" t="s">
        <v>57</v>
      </c>
      <c r="B602" s="14" t="s">
        <v>40</v>
      </c>
      <c r="C602" s="31">
        <v>38943</v>
      </c>
      <c r="D602" s="15">
        <v>2006</v>
      </c>
      <c r="E602" s="16">
        <v>0.57013888888888886</v>
      </c>
      <c r="F602" s="16">
        <v>0.61805555555555558</v>
      </c>
      <c r="G602" s="16">
        <f t="shared" si="86"/>
        <v>4.7916666666666718E-2</v>
      </c>
      <c r="H602" s="21">
        <v>2</v>
      </c>
      <c r="I602" s="14">
        <v>2</v>
      </c>
      <c r="J602" s="14">
        <v>2</v>
      </c>
      <c r="K602" s="17">
        <v>2</v>
      </c>
      <c r="L602" s="14" t="s">
        <v>48</v>
      </c>
      <c r="M602" s="14" t="s">
        <v>49</v>
      </c>
      <c r="N602" s="14">
        <v>1</v>
      </c>
      <c r="O602" s="18">
        <f t="shared" si="85"/>
        <v>25.046924458247997</v>
      </c>
      <c r="P602" s="18">
        <f t="shared" si="87"/>
        <v>7.5899771085599994</v>
      </c>
      <c r="Q602" s="18">
        <f t="shared" si="93"/>
        <v>7.5899771085599994</v>
      </c>
      <c r="R602" s="18">
        <v>2.2999930632000001</v>
      </c>
      <c r="S602" s="18">
        <f t="shared" si="84"/>
        <v>18.149999999999999</v>
      </c>
      <c r="T602" s="22">
        <v>5.5</v>
      </c>
      <c r="U602" s="21" t="s">
        <v>43</v>
      </c>
      <c r="V602" s="21" t="s">
        <v>43</v>
      </c>
      <c r="W602" s="19">
        <v>27.850439999999999</v>
      </c>
      <c r="X602" s="19">
        <v>-115.16367</v>
      </c>
      <c r="Y602" s="18">
        <v>73.400000000000006</v>
      </c>
      <c r="Z602" s="17">
        <f t="shared" si="88"/>
        <v>23.000000000000004</v>
      </c>
      <c r="AA602" s="21" t="s">
        <v>43</v>
      </c>
      <c r="AB602" s="14" t="s">
        <v>46</v>
      </c>
      <c r="AC602" s="21" t="s">
        <v>43</v>
      </c>
      <c r="AD602" s="23">
        <v>20</v>
      </c>
      <c r="AE602" s="23">
        <v>1</v>
      </c>
      <c r="AF602" s="21" t="s">
        <v>43</v>
      </c>
      <c r="AG602" s="14" t="s">
        <v>43</v>
      </c>
      <c r="AI602" s="70">
        <f t="shared" si="89"/>
        <v>16.194500000000001</v>
      </c>
      <c r="AJ602" s="74">
        <f t="shared" si="90"/>
        <v>593.9131834357014</v>
      </c>
      <c r="AK602" s="74">
        <f t="shared" si="91"/>
        <v>0.93417427693282351</v>
      </c>
      <c r="AL602" s="73">
        <f t="shared" si="92"/>
        <v>0.93417427693282351</v>
      </c>
    </row>
    <row r="603" spans="1:38" s="20" customFormat="1">
      <c r="A603" s="14" t="s">
        <v>57</v>
      </c>
      <c r="B603" s="14" t="s">
        <v>40</v>
      </c>
      <c r="C603" s="31">
        <v>38943</v>
      </c>
      <c r="D603" s="15">
        <v>2006</v>
      </c>
      <c r="E603" s="16">
        <v>0.57013888888888886</v>
      </c>
      <c r="F603" s="16">
        <v>0.61805555555555558</v>
      </c>
      <c r="G603" s="16">
        <f t="shared" si="86"/>
        <v>4.7916666666666718E-2</v>
      </c>
      <c r="H603" s="21">
        <v>2</v>
      </c>
      <c r="I603" s="14">
        <v>2</v>
      </c>
      <c r="J603" s="14">
        <v>2</v>
      </c>
      <c r="K603" s="17">
        <v>2</v>
      </c>
      <c r="L603" s="14" t="s">
        <v>48</v>
      </c>
      <c r="M603" s="14" t="s">
        <v>49</v>
      </c>
      <c r="N603" s="14">
        <v>1</v>
      </c>
      <c r="O603" s="18">
        <f t="shared" si="85"/>
        <v>25.046924458247997</v>
      </c>
      <c r="P603" s="18">
        <f t="shared" si="87"/>
        <v>7.5899771085599994</v>
      </c>
      <c r="Q603" s="18">
        <f t="shared" si="93"/>
        <v>7.5899771085599994</v>
      </c>
      <c r="R603" s="18">
        <v>2.2999930632000001</v>
      </c>
      <c r="S603" s="18">
        <f t="shared" si="84"/>
        <v>18.149999999999999</v>
      </c>
      <c r="T603" s="22">
        <v>5.5</v>
      </c>
      <c r="U603" s="21" t="s">
        <v>43</v>
      </c>
      <c r="V603" s="21" t="s">
        <v>43</v>
      </c>
      <c r="W603" s="19">
        <v>27.850439999999999</v>
      </c>
      <c r="X603" s="19">
        <v>-115.16367</v>
      </c>
      <c r="Y603" s="18">
        <v>73.400000000000006</v>
      </c>
      <c r="Z603" s="17">
        <f t="shared" si="88"/>
        <v>23.000000000000004</v>
      </c>
      <c r="AA603" s="21" t="s">
        <v>43</v>
      </c>
      <c r="AB603" s="14" t="s">
        <v>46</v>
      </c>
      <c r="AC603" s="21" t="s">
        <v>43</v>
      </c>
      <c r="AD603" s="23">
        <v>20</v>
      </c>
      <c r="AE603" s="23">
        <v>1</v>
      </c>
      <c r="AF603" s="21" t="s">
        <v>43</v>
      </c>
      <c r="AG603" s="14" t="s">
        <v>43</v>
      </c>
      <c r="AI603" s="70">
        <f t="shared" si="89"/>
        <v>16.194500000000001</v>
      </c>
      <c r="AJ603" s="74">
        <f t="shared" si="90"/>
        <v>593.9131834357014</v>
      </c>
      <c r="AK603" s="74">
        <f t="shared" si="91"/>
        <v>0.93417427693282351</v>
      </c>
      <c r="AL603" s="73">
        <f t="shared" si="92"/>
        <v>0.93417427693282351</v>
      </c>
    </row>
    <row r="604" spans="1:38" s="20" customFormat="1">
      <c r="A604" s="14" t="s">
        <v>57</v>
      </c>
      <c r="B604" s="14" t="s">
        <v>40</v>
      </c>
      <c r="C604" s="31">
        <v>38943</v>
      </c>
      <c r="D604" s="15">
        <v>2006</v>
      </c>
      <c r="E604" s="16">
        <v>0.57013888888888886</v>
      </c>
      <c r="F604" s="16">
        <v>0.61805555555555558</v>
      </c>
      <c r="G604" s="16">
        <f t="shared" si="86"/>
        <v>4.7916666666666718E-2</v>
      </c>
      <c r="H604" s="21">
        <v>2</v>
      </c>
      <c r="I604" s="14">
        <v>2</v>
      </c>
      <c r="J604" s="14">
        <v>2</v>
      </c>
      <c r="K604" s="17">
        <v>2</v>
      </c>
      <c r="L604" s="14" t="s">
        <v>48</v>
      </c>
      <c r="M604" s="14" t="s">
        <v>49</v>
      </c>
      <c r="N604" s="14">
        <v>1</v>
      </c>
      <c r="O604" s="18">
        <f t="shared" si="85"/>
        <v>25.046924458247997</v>
      </c>
      <c r="P604" s="18">
        <f t="shared" si="87"/>
        <v>7.5899771085599994</v>
      </c>
      <c r="Q604" s="18">
        <f t="shared" si="93"/>
        <v>7.5899771085599994</v>
      </c>
      <c r="R604" s="18">
        <v>2.2999930632000001</v>
      </c>
      <c r="S604" s="18">
        <f t="shared" si="84"/>
        <v>18.149999999999999</v>
      </c>
      <c r="T604" s="22">
        <v>5.5</v>
      </c>
      <c r="U604" s="21" t="s">
        <v>43</v>
      </c>
      <c r="V604" s="21" t="s">
        <v>43</v>
      </c>
      <c r="W604" s="19">
        <v>27.850439999999999</v>
      </c>
      <c r="X604" s="19">
        <v>-115.16367</v>
      </c>
      <c r="Y604" s="18">
        <v>73.400000000000006</v>
      </c>
      <c r="Z604" s="17">
        <f t="shared" si="88"/>
        <v>23.000000000000004</v>
      </c>
      <c r="AA604" s="21" t="s">
        <v>43</v>
      </c>
      <c r="AB604" s="14" t="s">
        <v>46</v>
      </c>
      <c r="AC604" s="21" t="s">
        <v>43</v>
      </c>
      <c r="AD604" s="23">
        <v>20</v>
      </c>
      <c r="AE604" s="23">
        <v>1</v>
      </c>
      <c r="AF604" s="21" t="s">
        <v>43</v>
      </c>
      <c r="AG604" s="14" t="s">
        <v>43</v>
      </c>
      <c r="AI604" s="70">
        <f t="shared" si="89"/>
        <v>16.194500000000001</v>
      </c>
      <c r="AJ604" s="74">
        <f t="shared" si="90"/>
        <v>593.9131834357014</v>
      </c>
      <c r="AK604" s="74">
        <f t="shared" si="91"/>
        <v>0.93417427693282351</v>
      </c>
      <c r="AL604" s="73">
        <f t="shared" si="92"/>
        <v>0.93417427693282351</v>
      </c>
    </row>
    <row r="605" spans="1:38" s="20" customFormat="1">
      <c r="A605" s="14" t="s">
        <v>57</v>
      </c>
      <c r="B605" s="14" t="s">
        <v>40</v>
      </c>
      <c r="C605" s="31">
        <v>38943</v>
      </c>
      <c r="D605" s="15">
        <v>2006</v>
      </c>
      <c r="E605" s="16">
        <v>0.57013888888888886</v>
      </c>
      <c r="F605" s="16">
        <v>0.61805555555555558</v>
      </c>
      <c r="G605" s="16">
        <f t="shared" si="86"/>
        <v>4.7916666666666718E-2</v>
      </c>
      <c r="H605" s="21">
        <v>2</v>
      </c>
      <c r="I605" s="14">
        <v>2</v>
      </c>
      <c r="J605" s="14">
        <v>2</v>
      </c>
      <c r="K605" s="17">
        <v>2</v>
      </c>
      <c r="L605" s="14" t="s">
        <v>48</v>
      </c>
      <c r="M605" s="14" t="s">
        <v>49</v>
      </c>
      <c r="N605" s="14">
        <v>1</v>
      </c>
      <c r="O605" s="18">
        <f t="shared" si="85"/>
        <v>25.046924458247997</v>
      </c>
      <c r="P605" s="18">
        <f t="shared" si="87"/>
        <v>7.5899771085599994</v>
      </c>
      <c r="Q605" s="18">
        <f t="shared" si="93"/>
        <v>7.5899771085599994</v>
      </c>
      <c r="R605" s="18">
        <v>2.2999930632000001</v>
      </c>
      <c r="S605" s="18">
        <f t="shared" si="84"/>
        <v>18.149999999999999</v>
      </c>
      <c r="T605" s="22">
        <v>5.5</v>
      </c>
      <c r="U605" s="21" t="s">
        <v>43</v>
      </c>
      <c r="V605" s="21" t="s">
        <v>43</v>
      </c>
      <c r="W605" s="19">
        <v>27.850439999999999</v>
      </c>
      <c r="X605" s="19">
        <v>-115.16367</v>
      </c>
      <c r="Y605" s="18">
        <v>73.400000000000006</v>
      </c>
      <c r="Z605" s="17">
        <f t="shared" si="88"/>
        <v>23.000000000000004</v>
      </c>
      <c r="AA605" s="21" t="s">
        <v>43</v>
      </c>
      <c r="AB605" s="14" t="s">
        <v>46</v>
      </c>
      <c r="AC605" s="21" t="s">
        <v>43</v>
      </c>
      <c r="AD605" s="23">
        <v>20</v>
      </c>
      <c r="AE605" s="23">
        <v>1</v>
      </c>
      <c r="AF605" s="21" t="s">
        <v>43</v>
      </c>
      <c r="AG605" s="14" t="s">
        <v>43</v>
      </c>
      <c r="AI605" s="70">
        <f t="shared" si="89"/>
        <v>16.194500000000001</v>
      </c>
      <c r="AJ605" s="74">
        <f t="shared" si="90"/>
        <v>593.9131834357014</v>
      </c>
      <c r="AK605" s="74">
        <f t="shared" si="91"/>
        <v>0.93417427693282351</v>
      </c>
      <c r="AL605" s="73">
        <f t="shared" si="92"/>
        <v>0.93417427693282351</v>
      </c>
    </row>
    <row r="606" spans="1:38" s="20" customFormat="1">
      <c r="A606" s="14" t="s">
        <v>57</v>
      </c>
      <c r="B606" s="14" t="s">
        <v>40</v>
      </c>
      <c r="C606" s="31">
        <v>38943</v>
      </c>
      <c r="D606" s="15">
        <v>2006</v>
      </c>
      <c r="E606" s="16">
        <v>0.57013888888888886</v>
      </c>
      <c r="F606" s="16">
        <v>0.61805555555555558</v>
      </c>
      <c r="G606" s="16">
        <f t="shared" si="86"/>
        <v>4.7916666666666718E-2</v>
      </c>
      <c r="H606" s="21">
        <v>2</v>
      </c>
      <c r="I606" s="14">
        <v>2</v>
      </c>
      <c r="J606" s="14">
        <v>2</v>
      </c>
      <c r="K606" s="17">
        <v>2</v>
      </c>
      <c r="L606" s="14" t="s">
        <v>48</v>
      </c>
      <c r="M606" s="14" t="s">
        <v>49</v>
      </c>
      <c r="N606" s="14">
        <v>1</v>
      </c>
      <c r="O606" s="18">
        <f t="shared" si="85"/>
        <v>25.046924458247997</v>
      </c>
      <c r="P606" s="18">
        <f t="shared" si="87"/>
        <v>7.5899771085599994</v>
      </c>
      <c r="Q606" s="18">
        <f t="shared" si="93"/>
        <v>7.5899771085599994</v>
      </c>
      <c r="R606" s="18">
        <v>2.2999930632000001</v>
      </c>
      <c r="S606" s="18">
        <f t="shared" si="84"/>
        <v>18.149999999999999</v>
      </c>
      <c r="T606" s="22">
        <v>5.5</v>
      </c>
      <c r="U606" s="21" t="s">
        <v>43</v>
      </c>
      <c r="V606" s="21" t="s">
        <v>43</v>
      </c>
      <c r="W606" s="19">
        <v>27.850439999999999</v>
      </c>
      <c r="X606" s="19">
        <v>-115.16367</v>
      </c>
      <c r="Y606" s="18">
        <v>73.400000000000006</v>
      </c>
      <c r="Z606" s="17">
        <f t="shared" si="88"/>
        <v>23.000000000000004</v>
      </c>
      <c r="AA606" s="21" t="s">
        <v>43</v>
      </c>
      <c r="AB606" s="14" t="s">
        <v>46</v>
      </c>
      <c r="AC606" s="21" t="s">
        <v>43</v>
      </c>
      <c r="AD606" s="23">
        <v>20</v>
      </c>
      <c r="AE606" s="23">
        <v>1</v>
      </c>
      <c r="AF606" s="21" t="s">
        <v>43</v>
      </c>
      <c r="AG606" s="14" t="s">
        <v>43</v>
      </c>
      <c r="AI606" s="70">
        <f t="shared" si="89"/>
        <v>16.194500000000001</v>
      </c>
      <c r="AJ606" s="74">
        <f t="shared" si="90"/>
        <v>593.9131834357014</v>
      </c>
      <c r="AK606" s="74">
        <f t="shared" si="91"/>
        <v>0.93417427693282351</v>
      </c>
      <c r="AL606" s="73">
        <f t="shared" si="92"/>
        <v>0.93417427693282351</v>
      </c>
    </row>
    <row r="607" spans="1:38" s="20" customFormat="1">
      <c r="A607" s="14" t="s">
        <v>57</v>
      </c>
      <c r="B607" s="14" t="s">
        <v>40</v>
      </c>
      <c r="C607" s="31">
        <v>38943</v>
      </c>
      <c r="D607" s="15">
        <v>2006</v>
      </c>
      <c r="E607" s="16">
        <v>0.57013888888888886</v>
      </c>
      <c r="F607" s="16">
        <v>0.61805555555555558</v>
      </c>
      <c r="G607" s="16">
        <f t="shared" si="86"/>
        <v>4.7916666666666718E-2</v>
      </c>
      <c r="H607" s="21">
        <v>2</v>
      </c>
      <c r="I607" s="14">
        <v>2</v>
      </c>
      <c r="J607" s="14">
        <v>2</v>
      </c>
      <c r="K607" s="17">
        <v>2</v>
      </c>
      <c r="L607" s="14" t="s">
        <v>48</v>
      </c>
      <c r="M607" s="14" t="s">
        <v>49</v>
      </c>
      <c r="N607" s="14">
        <v>1</v>
      </c>
      <c r="O607" s="18">
        <f t="shared" si="85"/>
        <v>25.046924458247997</v>
      </c>
      <c r="P607" s="18">
        <f t="shared" si="87"/>
        <v>7.5899771085599994</v>
      </c>
      <c r="Q607" s="18">
        <f t="shared" si="93"/>
        <v>7.5899771085599994</v>
      </c>
      <c r="R607" s="18">
        <v>2.2999930632000001</v>
      </c>
      <c r="S607" s="18">
        <f t="shared" si="84"/>
        <v>18.149999999999999</v>
      </c>
      <c r="T607" s="22">
        <v>5.5</v>
      </c>
      <c r="U607" s="21" t="s">
        <v>43</v>
      </c>
      <c r="V607" s="21" t="s">
        <v>43</v>
      </c>
      <c r="W607" s="19">
        <v>27.850439999999999</v>
      </c>
      <c r="X607" s="19">
        <v>-115.16367</v>
      </c>
      <c r="Y607" s="18">
        <v>73.400000000000006</v>
      </c>
      <c r="Z607" s="17">
        <f t="shared" si="88"/>
        <v>23.000000000000004</v>
      </c>
      <c r="AA607" s="21" t="s">
        <v>43</v>
      </c>
      <c r="AB607" s="14" t="s">
        <v>46</v>
      </c>
      <c r="AC607" s="21" t="s">
        <v>43</v>
      </c>
      <c r="AD607" s="23">
        <v>20</v>
      </c>
      <c r="AE607" s="23">
        <v>1</v>
      </c>
      <c r="AF607" s="21" t="s">
        <v>43</v>
      </c>
      <c r="AG607" s="14" t="s">
        <v>43</v>
      </c>
      <c r="AI607" s="70">
        <f t="shared" si="89"/>
        <v>16.194500000000001</v>
      </c>
      <c r="AJ607" s="74">
        <f t="shared" si="90"/>
        <v>593.9131834357014</v>
      </c>
      <c r="AK607" s="74">
        <f t="shared" si="91"/>
        <v>0.93417427693282351</v>
      </c>
      <c r="AL607" s="73">
        <f t="shared" si="92"/>
        <v>0.93417427693282351</v>
      </c>
    </row>
    <row r="608" spans="1:38" s="20" customFormat="1">
      <c r="A608" s="14" t="s">
        <v>57</v>
      </c>
      <c r="B608" s="14" t="s">
        <v>40</v>
      </c>
      <c r="C608" s="31">
        <v>38943</v>
      </c>
      <c r="D608" s="15">
        <v>2006</v>
      </c>
      <c r="E608" s="16">
        <v>0.57013888888888886</v>
      </c>
      <c r="F608" s="16">
        <v>0.61805555555555558</v>
      </c>
      <c r="G608" s="16">
        <f t="shared" si="86"/>
        <v>4.7916666666666718E-2</v>
      </c>
      <c r="H608" s="21">
        <v>2</v>
      </c>
      <c r="I608" s="14">
        <v>2</v>
      </c>
      <c r="J608" s="14">
        <v>2</v>
      </c>
      <c r="K608" s="17">
        <v>2</v>
      </c>
      <c r="L608" s="14" t="s">
        <v>48</v>
      </c>
      <c r="M608" s="14" t="s">
        <v>49</v>
      </c>
      <c r="N608" s="14">
        <v>1</v>
      </c>
      <c r="O608" s="18">
        <f t="shared" si="85"/>
        <v>25.046924458247997</v>
      </c>
      <c r="P608" s="18">
        <f t="shared" si="87"/>
        <v>7.5899771085599994</v>
      </c>
      <c r="Q608" s="18">
        <f t="shared" si="93"/>
        <v>7.5899771085599994</v>
      </c>
      <c r="R608" s="18">
        <v>2.2999930632000001</v>
      </c>
      <c r="S608" s="18">
        <f t="shared" si="84"/>
        <v>18.149999999999999</v>
      </c>
      <c r="T608" s="22">
        <v>5.5</v>
      </c>
      <c r="U608" s="21" t="s">
        <v>43</v>
      </c>
      <c r="V608" s="21" t="s">
        <v>43</v>
      </c>
      <c r="W608" s="19">
        <v>27.850439999999999</v>
      </c>
      <c r="X608" s="19">
        <v>-115.16367</v>
      </c>
      <c r="Y608" s="18">
        <v>73.400000000000006</v>
      </c>
      <c r="Z608" s="17">
        <f t="shared" si="88"/>
        <v>23.000000000000004</v>
      </c>
      <c r="AA608" s="21" t="s">
        <v>43</v>
      </c>
      <c r="AB608" s="14" t="s">
        <v>46</v>
      </c>
      <c r="AC608" s="21" t="s">
        <v>43</v>
      </c>
      <c r="AD608" s="23">
        <v>21</v>
      </c>
      <c r="AE608" s="23">
        <v>1</v>
      </c>
      <c r="AF608" s="21" t="s">
        <v>43</v>
      </c>
      <c r="AG608" s="14" t="s">
        <v>43</v>
      </c>
      <c r="AI608" s="70">
        <f t="shared" si="89"/>
        <v>16.942499999999999</v>
      </c>
      <c r="AJ608" s="74">
        <f t="shared" si="90"/>
        <v>691.21379845369552</v>
      </c>
      <c r="AK608" s="74">
        <f t="shared" si="91"/>
        <v>1.1871558759796081</v>
      </c>
      <c r="AL608" s="73">
        <f t="shared" si="92"/>
        <v>1.1871558759796081</v>
      </c>
    </row>
    <row r="609" spans="1:38" s="20" customFormat="1">
      <c r="A609" s="14" t="s">
        <v>57</v>
      </c>
      <c r="B609" s="14" t="s">
        <v>40</v>
      </c>
      <c r="C609" s="31">
        <v>38943</v>
      </c>
      <c r="D609" s="15">
        <v>2006</v>
      </c>
      <c r="E609" s="16">
        <v>0.57013888888888886</v>
      </c>
      <c r="F609" s="16">
        <v>0.61805555555555558</v>
      </c>
      <c r="G609" s="16">
        <f t="shared" si="86"/>
        <v>4.7916666666666718E-2</v>
      </c>
      <c r="H609" s="21">
        <v>2</v>
      </c>
      <c r="I609" s="14">
        <v>2</v>
      </c>
      <c r="J609" s="14">
        <v>2</v>
      </c>
      <c r="K609" s="17">
        <v>2</v>
      </c>
      <c r="L609" s="14" t="s">
        <v>48</v>
      </c>
      <c r="M609" s="14" t="s">
        <v>49</v>
      </c>
      <c r="N609" s="14">
        <v>1</v>
      </c>
      <c r="O609" s="18">
        <f t="shared" si="85"/>
        <v>25.046924458247997</v>
      </c>
      <c r="P609" s="18">
        <f t="shared" si="87"/>
        <v>7.5899771085599994</v>
      </c>
      <c r="Q609" s="18">
        <f t="shared" si="93"/>
        <v>7.5899771085599994</v>
      </c>
      <c r="R609" s="18">
        <v>2.2999930632000001</v>
      </c>
      <c r="S609" s="18">
        <f t="shared" si="84"/>
        <v>18.149999999999999</v>
      </c>
      <c r="T609" s="22">
        <v>5.5</v>
      </c>
      <c r="U609" s="21" t="s">
        <v>43</v>
      </c>
      <c r="V609" s="21" t="s">
        <v>43</v>
      </c>
      <c r="W609" s="19">
        <v>27.850439999999999</v>
      </c>
      <c r="X609" s="19">
        <v>-115.16367</v>
      </c>
      <c r="Y609" s="18">
        <v>73.400000000000006</v>
      </c>
      <c r="Z609" s="17">
        <f t="shared" si="88"/>
        <v>23.000000000000004</v>
      </c>
      <c r="AA609" s="21" t="s">
        <v>43</v>
      </c>
      <c r="AB609" s="14" t="s">
        <v>46</v>
      </c>
      <c r="AC609" s="21" t="s">
        <v>43</v>
      </c>
      <c r="AD609" s="23">
        <v>21</v>
      </c>
      <c r="AE609" s="23">
        <v>1</v>
      </c>
      <c r="AF609" s="21" t="s">
        <v>43</v>
      </c>
      <c r="AG609" s="14" t="s">
        <v>43</v>
      </c>
      <c r="AI609" s="70">
        <f t="shared" si="89"/>
        <v>16.942499999999999</v>
      </c>
      <c r="AJ609" s="74">
        <f t="shared" si="90"/>
        <v>691.21379845369552</v>
      </c>
      <c r="AK609" s="74">
        <f t="shared" si="91"/>
        <v>1.1871558759796081</v>
      </c>
      <c r="AL609" s="73">
        <f t="shared" si="92"/>
        <v>1.1871558759796081</v>
      </c>
    </row>
    <row r="610" spans="1:38" s="20" customFormat="1">
      <c r="A610" s="14" t="s">
        <v>57</v>
      </c>
      <c r="B610" s="14" t="s">
        <v>40</v>
      </c>
      <c r="C610" s="31">
        <v>38943</v>
      </c>
      <c r="D610" s="15">
        <v>2006</v>
      </c>
      <c r="E610" s="16">
        <v>0.57013888888888886</v>
      </c>
      <c r="F610" s="16">
        <v>0.61805555555555558</v>
      </c>
      <c r="G610" s="16">
        <f t="shared" si="86"/>
        <v>4.7916666666666718E-2</v>
      </c>
      <c r="H610" s="21">
        <v>2</v>
      </c>
      <c r="I610" s="14">
        <v>2</v>
      </c>
      <c r="J610" s="14">
        <v>2</v>
      </c>
      <c r="K610" s="17">
        <v>2</v>
      </c>
      <c r="L610" s="14" t="s">
        <v>48</v>
      </c>
      <c r="M610" s="14" t="s">
        <v>49</v>
      </c>
      <c r="N610" s="14">
        <v>1</v>
      </c>
      <c r="O610" s="18">
        <f t="shared" si="85"/>
        <v>25.046924458247997</v>
      </c>
      <c r="P610" s="18">
        <f t="shared" si="87"/>
        <v>7.5899771085599994</v>
      </c>
      <c r="Q610" s="18">
        <f t="shared" si="93"/>
        <v>7.5899771085599994</v>
      </c>
      <c r="R610" s="18">
        <v>2.2999930632000001</v>
      </c>
      <c r="S610" s="18">
        <f t="shared" si="84"/>
        <v>18.149999999999999</v>
      </c>
      <c r="T610" s="22">
        <v>5.5</v>
      </c>
      <c r="U610" s="21" t="s">
        <v>43</v>
      </c>
      <c r="V610" s="21" t="s">
        <v>43</v>
      </c>
      <c r="W610" s="19">
        <v>27.850439999999999</v>
      </c>
      <c r="X610" s="19">
        <v>-115.16367</v>
      </c>
      <c r="Y610" s="18">
        <v>73.400000000000006</v>
      </c>
      <c r="Z610" s="17">
        <f t="shared" si="88"/>
        <v>23.000000000000004</v>
      </c>
      <c r="AA610" s="21" t="s">
        <v>43</v>
      </c>
      <c r="AB610" s="14" t="s">
        <v>46</v>
      </c>
      <c r="AC610" s="21" t="s">
        <v>43</v>
      </c>
      <c r="AD610" s="23">
        <v>21</v>
      </c>
      <c r="AE610" s="23">
        <v>1</v>
      </c>
      <c r="AF610" s="21" t="s">
        <v>43</v>
      </c>
      <c r="AG610" s="14" t="s">
        <v>43</v>
      </c>
      <c r="AI610" s="70">
        <f t="shared" si="89"/>
        <v>16.942499999999999</v>
      </c>
      <c r="AJ610" s="74">
        <f t="shared" si="90"/>
        <v>691.21379845369552</v>
      </c>
      <c r="AK610" s="74">
        <f t="shared" si="91"/>
        <v>1.1871558759796081</v>
      </c>
      <c r="AL610" s="73">
        <f t="shared" si="92"/>
        <v>1.1871558759796081</v>
      </c>
    </row>
    <row r="611" spans="1:38" s="20" customFormat="1">
      <c r="A611" s="14" t="s">
        <v>57</v>
      </c>
      <c r="B611" s="14" t="s">
        <v>40</v>
      </c>
      <c r="C611" s="31">
        <v>38943</v>
      </c>
      <c r="D611" s="15">
        <v>2006</v>
      </c>
      <c r="E611" s="16">
        <v>0.57013888888888886</v>
      </c>
      <c r="F611" s="16">
        <v>0.61805555555555558</v>
      </c>
      <c r="G611" s="16">
        <f t="shared" si="86"/>
        <v>4.7916666666666718E-2</v>
      </c>
      <c r="H611" s="21">
        <v>2</v>
      </c>
      <c r="I611" s="14">
        <v>2</v>
      </c>
      <c r="J611" s="14">
        <v>2</v>
      </c>
      <c r="K611" s="17">
        <v>2</v>
      </c>
      <c r="L611" s="14" t="s">
        <v>48</v>
      </c>
      <c r="M611" s="14" t="s">
        <v>49</v>
      </c>
      <c r="N611" s="14">
        <v>1</v>
      </c>
      <c r="O611" s="18">
        <f t="shared" si="85"/>
        <v>25.046924458247997</v>
      </c>
      <c r="P611" s="18">
        <f t="shared" si="87"/>
        <v>7.5899771085599994</v>
      </c>
      <c r="Q611" s="18">
        <f t="shared" si="93"/>
        <v>7.5899771085599994</v>
      </c>
      <c r="R611" s="18">
        <v>2.2999930632000001</v>
      </c>
      <c r="S611" s="18">
        <f t="shared" si="84"/>
        <v>18.149999999999999</v>
      </c>
      <c r="T611" s="22">
        <v>5.5</v>
      </c>
      <c r="U611" s="21" t="s">
        <v>43</v>
      </c>
      <c r="V611" s="21" t="s">
        <v>43</v>
      </c>
      <c r="W611" s="19">
        <v>27.850439999999999</v>
      </c>
      <c r="X611" s="19">
        <v>-115.16367</v>
      </c>
      <c r="Y611" s="18">
        <v>73.400000000000006</v>
      </c>
      <c r="Z611" s="17">
        <f t="shared" si="88"/>
        <v>23.000000000000004</v>
      </c>
      <c r="AA611" s="21" t="s">
        <v>43</v>
      </c>
      <c r="AB611" s="14" t="s">
        <v>46</v>
      </c>
      <c r="AC611" s="21" t="s">
        <v>43</v>
      </c>
      <c r="AD611" s="23">
        <v>21</v>
      </c>
      <c r="AE611" s="23">
        <v>1</v>
      </c>
      <c r="AF611" s="21" t="s">
        <v>43</v>
      </c>
      <c r="AG611" s="14" t="s">
        <v>43</v>
      </c>
      <c r="AI611" s="70">
        <f t="shared" si="89"/>
        <v>16.942499999999999</v>
      </c>
      <c r="AJ611" s="74">
        <f t="shared" si="90"/>
        <v>691.21379845369552</v>
      </c>
      <c r="AK611" s="74">
        <f t="shared" si="91"/>
        <v>1.1871558759796081</v>
      </c>
      <c r="AL611" s="73">
        <f t="shared" si="92"/>
        <v>1.1871558759796081</v>
      </c>
    </row>
    <row r="612" spans="1:38" s="20" customFormat="1">
      <c r="A612" s="14" t="s">
        <v>57</v>
      </c>
      <c r="B612" s="14" t="s">
        <v>40</v>
      </c>
      <c r="C612" s="31">
        <v>38943</v>
      </c>
      <c r="D612" s="15">
        <v>2006</v>
      </c>
      <c r="E612" s="16">
        <v>0.57013888888888886</v>
      </c>
      <c r="F612" s="16">
        <v>0.61805555555555558</v>
      </c>
      <c r="G612" s="16">
        <f t="shared" si="86"/>
        <v>4.7916666666666718E-2</v>
      </c>
      <c r="H612" s="21">
        <v>2</v>
      </c>
      <c r="I612" s="14">
        <v>2</v>
      </c>
      <c r="J612" s="14">
        <v>2</v>
      </c>
      <c r="K612" s="17">
        <v>2</v>
      </c>
      <c r="L612" s="14" t="s">
        <v>48</v>
      </c>
      <c r="M612" s="14" t="s">
        <v>49</v>
      </c>
      <c r="N612" s="14">
        <v>1</v>
      </c>
      <c r="O612" s="18">
        <f t="shared" si="85"/>
        <v>25.046924458247997</v>
      </c>
      <c r="P612" s="18">
        <f t="shared" si="87"/>
        <v>7.5899771085599994</v>
      </c>
      <c r="Q612" s="18">
        <f t="shared" si="93"/>
        <v>7.5899771085599994</v>
      </c>
      <c r="R612" s="18">
        <v>2.2999930632000001</v>
      </c>
      <c r="S612" s="18">
        <f t="shared" si="84"/>
        <v>18.149999999999999</v>
      </c>
      <c r="T612" s="22">
        <v>5.5</v>
      </c>
      <c r="U612" s="21" t="s">
        <v>43</v>
      </c>
      <c r="V612" s="21" t="s">
        <v>43</v>
      </c>
      <c r="W612" s="19">
        <v>27.850439999999999</v>
      </c>
      <c r="X612" s="19">
        <v>-115.16367</v>
      </c>
      <c r="Y612" s="18">
        <v>73.400000000000006</v>
      </c>
      <c r="Z612" s="17">
        <f t="shared" si="88"/>
        <v>23.000000000000004</v>
      </c>
      <c r="AA612" s="21" t="s">
        <v>43</v>
      </c>
      <c r="AB612" s="14" t="s">
        <v>46</v>
      </c>
      <c r="AC612" s="21" t="s">
        <v>43</v>
      </c>
      <c r="AD612" s="23">
        <v>21</v>
      </c>
      <c r="AE612" s="23">
        <v>1</v>
      </c>
      <c r="AF612" s="21" t="s">
        <v>43</v>
      </c>
      <c r="AG612" s="14" t="s">
        <v>43</v>
      </c>
      <c r="AI612" s="70">
        <f t="shared" si="89"/>
        <v>16.942499999999999</v>
      </c>
      <c r="AJ612" s="74">
        <f t="shared" si="90"/>
        <v>691.21379845369552</v>
      </c>
      <c r="AK612" s="74">
        <f t="shared" si="91"/>
        <v>1.1871558759796081</v>
      </c>
      <c r="AL612" s="73">
        <f t="shared" si="92"/>
        <v>1.1871558759796081</v>
      </c>
    </row>
    <row r="613" spans="1:38" s="20" customFormat="1">
      <c r="A613" s="14" t="s">
        <v>57</v>
      </c>
      <c r="B613" s="14" t="s">
        <v>40</v>
      </c>
      <c r="C613" s="31">
        <v>38943</v>
      </c>
      <c r="D613" s="15">
        <v>2006</v>
      </c>
      <c r="E613" s="16">
        <v>0.57013888888888886</v>
      </c>
      <c r="F613" s="16">
        <v>0.61805555555555558</v>
      </c>
      <c r="G613" s="16">
        <f t="shared" si="86"/>
        <v>4.7916666666666718E-2</v>
      </c>
      <c r="H613" s="21">
        <v>2</v>
      </c>
      <c r="I613" s="14">
        <v>2</v>
      </c>
      <c r="J613" s="14">
        <v>2</v>
      </c>
      <c r="K613" s="17">
        <v>2</v>
      </c>
      <c r="L613" s="14" t="s">
        <v>48</v>
      </c>
      <c r="M613" s="14" t="s">
        <v>49</v>
      </c>
      <c r="N613" s="14">
        <v>1</v>
      </c>
      <c r="O613" s="18">
        <f t="shared" si="85"/>
        <v>25.046924458247997</v>
      </c>
      <c r="P613" s="18">
        <f t="shared" si="87"/>
        <v>7.5899771085599994</v>
      </c>
      <c r="Q613" s="18">
        <f t="shared" si="93"/>
        <v>7.5899771085599994</v>
      </c>
      <c r="R613" s="18">
        <v>2.2999930632000001</v>
      </c>
      <c r="S613" s="18">
        <f t="shared" si="84"/>
        <v>18.149999999999999</v>
      </c>
      <c r="T613" s="22">
        <v>5.5</v>
      </c>
      <c r="U613" s="21" t="s">
        <v>43</v>
      </c>
      <c r="V613" s="21" t="s">
        <v>43</v>
      </c>
      <c r="W613" s="19">
        <v>27.850439999999999</v>
      </c>
      <c r="X613" s="19">
        <v>-115.16367</v>
      </c>
      <c r="Y613" s="18">
        <v>73.400000000000006</v>
      </c>
      <c r="Z613" s="17">
        <f t="shared" si="88"/>
        <v>23.000000000000004</v>
      </c>
      <c r="AA613" s="21" t="s">
        <v>43</v>
      </c>
      <c r="AB613" s="14" t="s">
        <v>46</v>
      </c>
      <c r="AC613" s="21" t="s">
        <v>43</v>
      </c>
      <c r="AD613" s="23">
        <v>21</v>
      </c>
      <c r="AE613" s="23">
        <v>1</v>
      </c>
      <c r="AF613" s="21" t="s">
        <v>43</v>
      </c>
      <c r="AG613" s="14" t="s">
        <v>43</v>
      </c>
      <c r="AI613" s="70">
        <f t="shared" si="89"/>
        <v>16.942499999999999</v>
      </c>
      <c r="AJ613" s="74">
        <f t="shared" si="90"/>
        <v>691.21379845369552</v>
      </c>
      <c r="AK613" s="74">
        <f t="shared" si="91"/>
        <v>1.1871558759796081</v>
      </c>
      <c r="AL613" s="73">
        <f t="shared" si="92"/>
        <v>1.1871558759796081</v>
      </c>
    </row>
    <row r="614" spans="1:38" s="20" customFormat="1">
      <c r="A614" s="14" t="s">
        <v>57</v>
      </c>
      <c r="B614" s="14" t="s">
        <v>40</v>
      </c>
      <c r="C614" s="31">
        <v>38943</v>
      </c>
      <c r="D614" s="15">
        <v>2006</v>
      </c>
      <c r="E614" s="16">
        <v>0.57013888888888886</v>
      </c>
      <c r="F614" s="16">
        <v>0.61805555555555558</v>
      </c>
      <c r="G614" s="16">
        <f t="shared" si="86"/>
        <v>4.7916666666666718E-2</v>
      </c>
      <c r="H614" s="21">
        <v>2</v>
      </c>
      <c r="I614" s="14">
        <v>2</v>
      </c>
      <c r="J614" s="14">
        <v>2</v>
      </c>
      <c r="K614" s="17">
        <v>2</v>
      </c>
      <c r="L614" s="14" t="s">
        <v>48</v>
      </c>
      <c r="M614" s="14" t="s">
        <v>49</v>
      </c>
      <c r="N614" s="14">
        <v>1</v>
      </c>
      <c r="O614" s="18">
        <f t="shared" si="85"/>
        <v>25.046924458247997</v>
      </c>
      <c r="P614" s="18">
        <f t="shared" si="87"/>
        <v>7.5899771085599994</v>
      </c>
      <c r="Q614" s="18">
        <f t="shared" si="93"/>
        <v>7.5899771085599994</v>
      </c>
      <c r="R614" s="18">
        <v>2.2999930632000001</v>
      </c>
      <c r="S614" s="18">
        <f t="shared" si="84"/>
        <v>18.149999999999999</v>
      </c>
      <c r="T614" s="22">
        <v>5.5</v>
      </c>
      <c r="U614" s="21" t="s">
        <v>43</v>
      </c>
      <c r="V614" s="21" t="s">
        <v>43</v>
      </c>
      <c r="W614" s="19">
        <v>27.850439999999999</v>
      </c>
      <c r="X614" s="19">
        <v>-115.16367</v>
      </c>
      <c r="Y614" s="18">
        <v>73.400000000000006</v>
      </c>
      <c r="Z614" s="17">
        <f t="shared" si="88"/>
        <v>23.000000000000004</v>
      </c>
      <c r="AA614" s="21" t="s">
        <v>43</v>
      </c>
      <c r="AB614" s="14" t="s">
        <v>46</v>
      </c>
      <c r="AC614" s="21" t="s">
        <v>43</v>
      </c>
      <c r="AD614" s="23">
        <v>21</v>
      </c>
      <c r="AE614" s="23">
        <v>1</v>
      </c>
      <c r="AF614" s="21" t="s">
        <v>43</v>
      </c>
      <c r="AG614" s="14" t="s">
        <v>43</v>
      </c>
      <c r="AI614" s="70">
        <f t="shared" si="89"/>
        <v>16.942499999999999</v>
      </c>
      <c r="AJ614" s="74">
        <f t="shared" si="90"/>
        <v>691.21379845369552</v>
      </c>
      <c r="AK614" s="74">
        <f t="shared" si="91"/>
        <v>1.1871558759796081</v>
      </c>
      <c r="AL614" s="73">
        <f t="shared" si="92"/>
        <v>1.1871558759796081</v>
      </c>
    </row>
    <row r="615" spans="1:38" s="20" customFormat="1">
      <c r="A615" s="14" t="s">
        <v>57</v>
      </c>
      <c r="B615" s="14" t="s">
        <v>40</v>
      </c>
      <c r="C615" s="31">
        <v>38943</v>
      </c>
      <c r="D615" s="15">
        <v>2006</v>
      </c>
      <c r="E615" s="16">
        <v>0.57013888888888886</v>
      </c>
      <c r="F615" s="16">
        <v>0.61805555555555558</v>
      </c>
      <c r="G615" s="16">
        <f t="shared" si="86"/>
        <v>4.7916666666666718E-2</v>
      </c>
      <c r="H615" s="21">
        <v>2</v>
      </c>
      <c r="I615" s="14">
        <v>2</v>
      </c>
      <c r="J615" s="14">
        <v>2</v>
      </c>
      <c r="K615" s="17">
        <v>2</v>
      </c>
      <c r="L615" s="14" t="s">
        <v>48</v>
      </c>
      <c r="M615" s="14" t="s">
        <v>49</v>
      </c>
      <c r="N615" s="14">
        <v>1</v>
      </c>
      <c r="O615" s="18">
        <f t="shared" si="85"/>
        <v>25.046924458247997</v>
      </c>
      <c r="P615" s="18">
        <f t="shared" si="87"/>
        <v>7.5899771085599994</v>
      </c>
      <c r="Q615" s="18">
        <f t="shared" si="93"/>
        <v>7.5899771085599994</v>
      </c>
      <c r="R615" s="18">
        <v>2.2999930632000001</v>
      </c>
      <c r="S615" s="18">
        <f t="shared" si="84"/>
        <v>18.149999999999999</v>
      </c>
      <c r="T615" s="22">
        <v>5.5</v>
      </c>
      <c r="U615" s="21" t="s">
        <v>43</v>
      </c>
      <c r="V615" s="21" t="s">
        <v>43</v>
      </c>
      <c r="W615" s="19">
        <v>27.850439999999999</v>
      </c>
      <c r="X615" s="19">
        <v>-115.16367</v>
      </c>
      <c r="Y615" s="18">
        <v>73.400000000000006</v>
      </c>
      <c r="Z615" s="17">
        <f t="shared" si="88"/>
        <v>23.000000000000004</v>
      </c>
      <c r="AA615" s="21" t="s">
        <v>43</v>
      </c>
      <c r="AB615" s="14" t="s">
        <v>46</v>
      </c>
      <c r="AC615" s="21" t="s">
        <v>43</v>
      </c>
      <c r="AD615" s="23">
        <v>21</v>
      </c>
      <c r="AE615" s="23">
        <v>1</v>
      </c>
      <c r="AF615" s="21" t="s">
        <v>43</v>
      </c>
      <c r="AG615" s="14" t="s">
        <v>43</v>
      </c>
      <c r="AI615" s="70">
        <f t="shared" si="89"/>
        <v>16.942499999999999</v>
      </c>
      <c r="AJ615" s="74">
        <f t="shared" si="90"/>
        <v>691.21379845369552</v>
      </c>
      <c r="AK615" s="74">
        <f t="shared" si="91"/>
        <v>1.1871558759796081</v>
      </c>
      <c r="AL615" s="73">
        <f t="shared" si="92"/>
        <v>1.1871558759796081</v>
      </c>
    </row>
    <row r="616" spans="1:38" s="20" customFormat="1">
      <c r="A616" s="14" t="s">
        <v>57</v>
      </c>
      <c r="B616" s="14" t="s">
        <v>40</v>
      </c>
      <c r="C616" s="31">
        <v>38943</v>
      </c>
      <c r="D616" s="15">
        <v>2006</v>
      </c>
      <c r="E616" s="16">
        <v>0.57013888888888886</v>
      </c>
      <c r="F616" s="16">
        <v>0.61805555555555558</v>
      </c>
      <c r="G616" s="16">
        <f t="shared" si="86"/>
        <v>4.7916666666666718E-2</v>
      </c>
      <c r="H616" s="21">
        <v>2</v>
      </c>
      <c r="I616" s="14">
        <v>2</v>
      </c>
      <c r="J616" s="14">
        <v>2</v>
      </c>
      <c r="K616" s="17">
        <v>2</v>
      </c>
      <c r="L616" s="14" t="s">
        <v>48</v>
      </c>
      <c r="M616" s="14" t="s">
        <v>49</v>
      </c>
      <c r="N616" s="14">
        <v>1</v>
      </c>
      <c r="O616" s="18">
        <f t="shared" si="85"/>
        <v>25.046924458247997</v>
      </c>
      <c r="P616" s="18">
        <f t="shared" si="87"/>
        <v>7.5899771085599994</v>
      </c>
      <c r="Q616" s="18">
        <f t="shared" si="93"/>
        <v>7.5899771085599994</v>
      </c>
      <c r="R616" s="18">
        <v>2.2999930632000001</v>
      </c>
      <c r="S616" s="18">
        <f t="shared" si="84"/>
        <v>18.149999999999999</v>
      </c>
      <c r="T616" s="22">
        <v>5.5</v>
      </c>
      <c r="U616" s="21" t="s">
        <v>43</v>
      </c>
      <c r="V616" s="21" t="s">
        <v>43</v>
      </c>
      <c r="W616" s="19">
        <v>27.850439999999999</v>
      </c>
      <c r="X616" s="19">
        <v>-115.16367</v>
      </c>
      <c r="Y616" s="18">
        <v>73.400000000000006</v>
      </c>
      <c r="Z616" s="17">
        <f t="shared" si="88"/>
        <v>23.000000000000004</v>
      </c>
      <c r="AA616" s="21" t="s">
        <v>43</v>
      </c>
      <c r="AB616" s="14" t="s">
        <v>46</v>
      </c>
      <c r="AC616" s="21" t="s">
        <v>43</v>
      </c>
      <c r="AD616" s="23">
        <v>21</v>
      </c>
      <c r="AE616" s="23">
        <v>1</v>
      </c>
      <c r="AF616" s="21" t="s">
        <v>43</v>
      </c>
      <c r="AG616" s="14" t="s">
        <v>43</v>
      </c>
      <c r="AI616" s="70">
        <f t="shared" si="89"/>
        <v>16.942499999999999</v>
      </c>
      <c r="AJ616" s="74">
        <f t="shared" si="90"/>
        <v>691.21379845369552</v>
      </c>
      <c r="AK616" s="74">
        <f t="shared" si="91"/>
        <v>1.1871558759796081</v>
      </c>
      <c r="AL616" s="73">
        <f t="shared" si="92"/>
        <v>1.1871558759796081</v>
      </c>
    </row>
    <row r="617" spans="1:38" s="20" customFormat="1">
      <c r="A617" s="14" t="s">
        <v>57</v>
      </c>
      <c r="B617" s="14" t="s">
        <v>40</v>
      </c>
      <c r="C617" s="31">
        <v>38943</v>
      </c>
      <c r="D617" s="15">
        <v>2006</v>
      </c>
      <c r="E617" s="16">
        <v>0.57013888888888886</v>
      </c>
      <c r="F617" s="16">
        <v>0.61805555555555558</v>
      </c>
      <c r="G617" s="16">
        <f t="shared" si="86"/>
        <v>4.7916666666666718E-2</v>
      </c>
      <c r="H617" s="21">
        <v>2</v>
      </c>
      <c r="I617" s="14">
        <v>2</v>
      </c>
      <c r="J617" s="14">
        <v>2</v>
      </c>
      <c r="K617" s="17">
        <v>2</v>
      </c>
      <c r="L617" s="14" t="s">
        <v>48</v>
      </c>
      <c r="M617" s="14" t="s">
        <v>49</v>
      </c>
      <c r="N617" s="14">
        <v>1</v>
      </c>
      <c r="O617" s="18">
        <f t="shared" si="85"/>
        <v>25.046924458247997</v>
      </c>
      <c r="P617" s="18">
        <f t="shared" si="87"/>
        <v>7.5899771085599994</v>
      </c>
      <c r="Q617" s="18">
        <f t="shared" si="93"/>
        <v>7.5899771085599994</v>
      </c>
      <c r="R617" s="18">
        <v>2.2999930632000001</v>
      </c>
      <c r="S617" s="18">
        <f t="shared" si="84"/>
        <v>18.149999999999999</v>
      </c>
      <c r="T617" s="22">
        <v>5.5</v>
      </c>
      <c r="U617" s="21" t="s">
        <v>43</v>
      </c>
      <c r="V617" s="21" t="s">
        <v>43</v>
      </c>
      <c r="W617" s="19">
        <v>27.850439999999999</v>
      </c>
      <c r="X617" s="19">
        <v>-115.16367</v>
      </c>
      <c r="Y617" s="18">
        <v>73.400000000000006</v>
      </c>
      <c r="Z617" s="17">
        <f t="shared" si="88"/>
        <v>23.000000000000004</v>
      </c>
      <c r="AA617" s="21" t="s">
        <v>43</v>
      </c>
      <c r="AB617" s="14" t="s">
        <v>46</v>
      </c>
      <c r="AC617" s="21" t="s">
        <v>43</v>
      </c>
      <c r="AD617" s="23">
        <v>21</v>
      </c>
      <c r="AE617" s="23">
        <v>1</v>
      </c>
      <c r="AF617" s="21" t="s">
        <v>43</v>
      </c>
      <c r="AG617" s="14" t="s">
        <v>43</v>
      </c>
      <c r="AI617" s="70">
        <f t="shared" si="89"/>
        <v>16.942499999999999</v>
      </c>
      <c r="AJ617" s="74">
        <f t="shared" si="90"/>
        <v>691.21379845369552</v>
      </c>
      <c r="AK617" s="74">
        <f t="shared" si="91"/>
        <v>1.1871558759796081</v>
      </c>
      <c r="AL617" s="73">
        <f t="shared" si="92"/>
        <v>1.1871558759796081</v>
      </c>
    </row>
    <row r="618" spans="1:38" s="20" customFormat="1">
      <c r="A618" s="14" t="s">
        <v>57</v>
      </c>
      <c r="B618" s="14" t="s">
        <v>40</v>
      </c>
      <c r="C618" s="31">
        <v>38943</v>
      </c>
      <c r="D618" s="15">
        <v>2006</v>
      </c>
      <c r="E618" s="16">
        <v>0.57013888888888886</v>
      </c>
      <c r="F618" s="16">
        <v>0.61805555555555558</v>
      </c>
      <c r="G618" s="16">
        <f t="shared" si="86"/>
        <v>4.7916666666666718E-2</v>
      </c>
      <c r="H618" s="21">
        <v>2</v>
      </c>
      <c r="I618" s="14">
        <v>2</v>
      </c>
      <c r="J618" s="14">
        <v>2</v>
      </c>
      <c r="K618" s="17">
        <v>2</v>
      </c>
      <c r="L618" s="14" t="s">
        <v>48</v>
      </c>
      <c r="M618" s="14" t="s">
        <v>49</v>
      </c>
      <c r="N618" s="14">
        <v>1</v>
      </c>
      <c r="O618" s="18">
        <f t="shared" si="85"/>
        <v>25.046924458247997</v>
      </c>
      <c r="P618" s="18">
        <f t="shared" si="87"/>
        <v>7.5899771085599994</v>
      </c>
      <c r="Q618" s="18">
        <f t="shared" si="93"/>
        <v>7.5899771085599994</v>
      </c>
      <c r="R618" s="18">
        <v>2.2999930632000001</v>
      </c>
      <c r="S618" s="18">
        <f t="shared" si="84"/>
        <v>18.149999999999999</v>
      </c>
      <c r="T618" s="22">
        <v>5.5</v>
      </c>
      <c r="U618" s="21" t="s">
        <v>43</v>
      </c>
      <c r="V618" s="21" t="s">
        <v>43</v>
      </c>
      <c r="W618" s="19">
        <v>27.850439999999999</v>
      </c>
      <c r="X618" s="19">
        <v>-115.16367</v>
      </c>
      <c r="Y618" s="18">
        <v>73.400000000000006</v>
      </c>
      <c r="Z618" s="17">
        <f t="shared" si="88"/>
        <v>23.000000000000004</v>
      </c>
      <c r="AA618" s="21" t="s">
        <v>43</v>
      </c>
      <c r="AB618" s="14" t="s">
        <v>46</v>
      </c>
      <c r="AC618" s="21" t="s">
        <v>43</v>
      </c>
      <c r="AD618" s="23">
        <v>21</v>
      </c>
      <c r="AE618" s="23">
        <v>1</v>
      </c>
      <c r="AF618" s="21" t="s">
        <v>43</v>
      </c>
      <c r="AG618" s="14" t="s">
        <v>43</v>
      </c>
      <c r="AI618" s="70">
        <f t="shared" si="89"/>
        <v>16.942499999999999</v>
      </c>
      <c r="AJ618" s="74">
        <f t="shared" si="90"/>
        <v>691.21379845369552</v>
      </c>
      <c r="AK618" s="74">
        <f t="shared" si="91"/>
        <v>1.1871558759796081</v>
      </c>
      <c r="AL618" s="73">
        <f t="shared" si="92"/>
        <v>1.1871558759796081</v>
      </c>
    </row>
    <row r="619" spans="1:38" s="20" customFormat="1">
      <c r="A619" s="14" t="s">
        <v>57</v>
      </c>
      <c r="B619" s="14" t="s">
        <v>40</v>
      </c>
      <c r="C619" s="31">
        <v>38943</v>
      </c>
      <c r="D619" s="15">
        <v>2006</v>
      </c>
      <c r="E619" s="16">
        <v>0.57013888888888886</v>
      </c>
      <c r="F619" s="16">
        <v>0.61805555555555558</v>
      </c>
      <c r="G619" s="16">
        <f t="shared" si="86"/>
        <v>4.7916666666666718E-2</v>
      </c>
      <c r="H619" s="21">
        <v>2</v>
      </c>
      <c r="I619" s="14">
        <v>2</v>
      </c>
      <c r="J619" s="14">
        <v>2</v>
      </c>
      <c r="K619" s="17">
        <v>2</v>
      </c>
      <c r="L619" s="14" t="s">
        <v>48</v>
      </c>
      <c r="M619" s="14" t="s">
        <v>49</v>
      </c>
      <c r="N619" s="14">
        <v>1</v>
      </c>
      <c r="O619" s="18">
        <f t="shared" si="85"/>
        <v>25.046924458247997</v>
      </c>
      <c r="P619" s="18">
        <f t="shared" si="87"/>
        <v>7.5899771085599994</v>
      </c>
      <c r="Q619" s="18">
        <f t="shared" si="93"/>
        <v>7.5899771085599994</v>
      </c>
      <c r="R619" s="18">
        <v>2.2999930632000001</v>
      </c>
      <c r="S619" s="18">
        <f t="shared" si="84"/>
        <v>18.149999999999999</v>
      </c>
      <c r="T619" s="22">
        <v>5.5</v>
      </c>
      <c r="U619" s="21" t="s">
        <v>43</v>
      </c>
      <c r="V619" s="21" t="s">
        <v>43</v>
      </c>
      <c r="W619" s="19">
        <v>27.850439999999999</v>
      </c>
      <c r="X619" s="19">
        <v>-115.16367</v>
      </c>
      <c r="Y619" s="18">
        <v>73.400000000000006</v>
      </c>
      <c r="Z619" s="17">
        <f t="shared" si="88"/>
        <v>23.000000000000004</v>
      </c>
      <c r="AA619" s="21" t="s">
        <v>43</v>
      </c>
      <c r="AB619" s="14" t="s">
        <v>46</v>
      </c>
      <c r="AC619" s="21" t="s">
        <v>43</v>
      </c>
      <c r="AD619" s="23">
        <v>21</v>
      </c>
      <c r="AE619" s="23">
        <v>1</v>
      </c>
      <c r="AF619" s="21" t="s">
        <v>43</v>
      </c>
      <c r="AG619" s="14" t="s">
        <v>43</v>
      </c>
      <c r="AI619" s="70">
        <f t="shared" si="89"/>
        <v>16.942499999999999</v>
      </c>
      <c r="AJ619" s="74">
        <f t="shared" si="90"/>
        <v>691.21379845369552</v>
      </c>
      <c r="AK619" s="74">
        <f t="shared" si="91"/>
        <v>1.1871558759796081</v>
      </c>
      <c r="AL619" s="73">
        <f t="shared" si="92"/>
        <v>1.1871558759796081</v>
      </c>
    </row>
    <row r="620" spans="1:38" s="20" customFormat="1">
      <c r="A620" s="14" t="s">
        <v>57</v>
      </c>
      <c r="B620" s="14" t="s">
        <v>40</v>
      </c>
      <c r="C620" s="31">
        <v>38943</v>
      </c>
      <c r="D620" s="15">
        <v>2006</v>
      </c>
      <c r="E620" s="16">
        <v>0.57013888888888886</v>
      </c>
      <c r="F620" s="16">
        <v>0.61805555555555558</v>
      </c>
      <c r="G620" s="16">
        <f t="shared" si="86"/>
        <v>4.7916666666666718E-2</v>
      </c>
      <c r="H620" s="21">
        <v>2</v>
      </c>
      <c r="I620" s="14">
        <v>2</v>
      </c>
      <c r="J620" s="14">
        <v>2</v>
      </c>
      <c r="K620" s="17">
        <v>2</v>
      </c>
      <c r="L620" s="14" t="s">
        <v>48</v>
      </c>
      <c r="M620" s="14" t="s">
        <v>49</v>
      </c>
      <c r="N620" s="14">
        <v>1</v>
      </c>
      <c r="O620" s="18">
        <f t="shared" si="85"/>
        <v>25.046924458247997</v>
      </c>
      <c r="P620" s="18">
        <f t="shared" si="87"/>
        <v>7.5899771085599994</v>
      </c>
      <c r="Q620" s="18">
        <f t="shared" si="93"/>
        <v>7.5899771085599994</v>
      </c>
      <c r="R620" s="18">
        <v>2.2999930632000001</v>
      </c>
      <c r="S620" s="18">
        <f t="shared" si="84"/>
        <v>18.149999999999999</v>
      </c>
      <c r="T620" s="22">
        <v>5.5</v>
      </c>
      <c r="U620" s="21" t="s">
        <v>43</v>
      </c>
      <c r="V620" s="21" t="s">
        <v>43</v>
      </c>
      <c r="W620" s="19">
        <v>27.850439999999999</v>
      </c>
      <c r="X620" s="19">
        <v>-115.16367</v>
      </c>
      <c r="Y620" s="18">
        <v>73.400000000000006</v>
      </c>
      <c r="Z620" s="17">
        <f t="shared" si="88"/>
        <v>23.000000000000004</v>
      </c>
      <c r="AA620" s="21" t="s">
        <v>43</v>
      </c>
      <c r="AB620" s="14" t="s">
        <v>46</v>
      </c>
      <c r="AC620" s="21" t="s">
        <v>43</v>
      </c>
      <c r="AD620" s="23">
        <v>21</v>
      </c>
      <c r="AE620" s="23">
        <v>1</v>
      </c>
      <c r="AF620" s="21" t="s">
        <v>43</v>
      </c>
      <c r="AG620" s="14" t="s">
        <v>43</v>
      </c>
      <c r="AI620" s="70">
        <f t="shared" si="89"/>
        <v>16.942499999999999</v>
      </c>
      <c r="AJ620" s="74">
        <f t="shared" si="90"/>
        <v>691.21379845369552</v>
      </c>
      <c r="AK620" s="74">
        <f t="shared" si="91"/>
        <v>1.1871558759796081</v>
      </c>
      <c r="AL620" s="73">
        <f t="shared" si="92"/>
        <v>1.1871558759796081</v>
      </c>
    </row>
    <row r="621" spans="1:38" s="20" customFormat="1">
      <c r="A621" s="14" t="s">
        <v>57</v>
      </c>
      <c r="B621" s="14" t="s">
        <v>40</v>
      </c>
      <c r="C621" s="31">
        <v>38943</v>
      </c>
      <c r="D621" s="15">
        <v>2006</v>
      </c>
      <c r="E621" s="16">
        <v>0.57013888888888886</v>
      </c>
      <c r="F621" s="16">
        <v>0.61805555555555558</v>
      </c>
      <c r="G621" s="16">
        <f t="shared" si="86"/>
        <v>4.7916666666666718E-2</v>
      </c>
      <c r="H621" s="21">
        <v>2</v>
      </c>
      <c r="I621" s="14">
        <v>2</v>
      </c>
      <c r="J621" s="14">
        <v>2</v>
      </c>
      <c r="K621" s="17">
        <v>2</v>
      </c>
      <c r="L621" s="14" t="s">
        <v>48</v>
      </c>
      <c r="M621" s="14" t="s">
        <v>49</v>
      </c>
      <c r="N621" s="14">
        <v>1</v>
      </c>
      <c r="O621" s="18">
        <f t="shared" si="85"/>
        <v>25.046924458247997</v>
      </c>
      <c r="P621" s="18">
        <f t="shared" si="87"/>
        <v>7.5899771085599994</v>
      </c>
      <c r="Q621" s="18">
        <f t="shared" si="93"/>
        <v>7.5899771085599994</v>
      </c>
      <c r="R621" s="18">
        <v>2.2999930632000001</v>
      </c>
      <c r="S621" s="18">
        <f t="shared" si="84"/>
        <v>18.149999999999999</v>
      </c>
      <c r="T621" s="22">
        <v>5.5</v>
      </c>
      <c r="U621" s="21" t="s">
        <v>43</v>
      </c>
      <c r="V621" s="21" t="s">
        <v>43</v>
      </c>
      <c r="W621" s="19">
        <v>27.850439999999999</v>
      </c>
      <c r="X621" s="19">
        <v>-115.16367</v>
      </c>
      <c r="Y621" s="18">
        <v>73.400000000000006</v>
      </c>
      <c r="Z621" s="17">
        <f t="shared" si="88"/>
        <v>23.000000000000004</v>
      </c>
      <c r="AA621" s="21" t="s">
        <v>43</v>
      </c>
      <c r="AB621" s="14" t="s">
        <v>46</v>
      </c>
      <c r="AC621" s="21" t="s">
        <v>43</v>
      </c>
      <c r="AD621" s="23">
        <v>21</v>
      </c>
      <c r="AE621" s="23">
        <v>1</v>
      </c>
      <c r="AF621" s="21" t="s">
        <v>43</v>
      </c>
      <c r="AG621" s="14" t="s">
        <v>43</v>
      </c>
      <c r="AI621" s="70">
        <f t="shared" si="89"/>
        <v>16.942499999999999</v>
      </c>
      <c r="AJ621" s="74">
        <f t="shared" si="90"/>
        <v>691.21379845369552</v>
      </c>
      <c r="AK621" s="74">
        <f t="shared" si="91"/>
        <v>1.1871558759796081</v>
      </c>
      <c r="AL621" s="73">
        <f t="shared" si="92"/>
        <v>1.1871558759796081</v>
      </c>
    </row>
    <row r="622" spans="1:38" s="20" customFormat="1">
      <c r="A622" s="14" t="s">
        <v>57</v>
      </c>
      <c r="B622" s="14" t="s">
        <v>40</v>
      </c>
      <c r="C622" s="31">
        <v>38943</v>
      </c>
      <c r="D622" s="15">
        <v>2006</v>
      </c>
      <c r="E622" s="16">
        <v>0.57013888888888886</v>
      </c>
      <c r="F622" s="16">
        <v>0.61805555555555558</v>
      </c>
      <c r="G622" s="16">
        <f t="shared" si="86"/>
        <v>4.7916666666666718E-2</v>
      </c>
      <c r="H622" s="21">
        <v>2</v>
      </c>
      <c r="I622" s="14">
        <v>2</v>
      </c>
      <c r="J622" s="14">
        <v>2</v>
      </c>
      <c r="K622" s="17">
        <v>2</v>
      </c>
      <c r="L622" s="14" t="s">
        <v>48</v>
      </c>
      <c r="M622" s="14" t="s">
        <v>49</v>
      </c>
      <c r="N622" s="14">
        <v>1</v>
      </c>
      <c r="O622" s="18">
        <f t="shared" si="85"/>
        <v>25.046924458247997</v>
      </c>
      <c r="P622" s="18">
        <f t="shared" si="87"/>
        <v>7.5899771085599994</v>
      </c>
      <c r="Q622" s="18">
        <f t="shared" si="93"/>
        <v>7.5899771085599994</v>
      </c>
      <c r="R622" s="18">
        <v>2.2999930632000001</v>
      </c>
      <c r="S622" s="18">
        <f t="shared" si="84"/>
        <v>18.149999999999999</v>
      </c>
      <c r="T622" s="22">
        <v>5.5</v>
      </c>
      <c r="U622" s="21" t="s">
        <v>43</v>
      </c>
      <c r="V622" s="21" t="s">
        <v>43</v>
      </c>
      <c r="W622" s="19">
        <v>27.850439999999999</v>
      </c>
      <c r="X622" s="19">
        <v>-115.16367</v>
      </c>
      <c r="Y622" s="18">
        <v>73.400000000000006</v>
      </c>
      <c r="Z622" s="17">
        <f t="shared" si="88"/>
        <v>23.000000000000004</v>
      </c>
      <c r="AA622" s="21" t="s">
        <v>43</v>
      </c>
      <c r="AB622" s="14" t="s">
        <v>46</v>
      </c>
      <c r="AC622" s="21" t="s">
        <v>43</v>
      </c>
      <c r="AD622" s="23">
        <v>21</v>
      </c>
      <c r="AE622" s="23">
        <v>1</v>
      </c>
      <c r="AF622" s="21" t="s">
        <v>43</v>
      </c>
      <c r="AG622" s="14" t="s">
        <v>43</v>
      </c>
      <c r="AI622" s="70">
        <f t="shared" si="89"/>
        <v>16.942499999999999</v>
      </c>
      <c r="AJ622" s="74">
        <f t="shared" si="90"/>
        <v>691.21379845369552</v>
      </c>
      <c r="AK622" s="74">
        <f t="shared" si="91"/>
        <v>1.1871558759796081</v>
      </c>
      <c r="AL622" s="73">
        <f t="shared" si="92"/>
        <v>1.1871558759796081</v>
      </c>
    </row>
    <row r="623" spans="1:38" s="20" customFormat="1">
      <c r="A623" s="14" t="s">
        <v>57</v>
      </c>
      <c r="B623" s="14" t="s">
        <v>40</v>
      </c>
      <c r="C623" s="31">
        <v>38943</v>
      </c>
      <c r="D623" s="15">
        <v>2006</v>
      </c>
      <c r="E623" s="16">
        <v>0.57013888888888886</v>
      </c>
      <c r="F623" s="16">
        <v>0.61805555555555558</v>
      </c>
      <c r="G623" s="16">
        <f t="shared" si="86"/>
        <v>4.7916666666666718E-2</v>
      </c>
      <c r="H623" s="21">
        <v>2</v>
      </c>
      <c r="I623" s="14">
        <v>2</v>
      </c>
      <c r="J623" s="14">
        <v>2</v>
      </c>
      <c r="K623" s="17">
        <v>2</v>
      </c>
      <c r="L623" s="14" t="s">
        <v>48</v>
      </c>
      <c r="M623" s="14" t="s">
        <v>49</v>
      </c>
      <c r="N623" s="14">
        <v>1</v>
      </c>
      <c r="O623" s="18">
        <f t="shared" si="85"/>
        <v>25.046924458247997</v>
      </c>
      <c r="P623" s="18">
        <f t="shared" si="87"/>
        <v>7.5899771085599994</v>
      </c>
      <c r="Q623" s="18">
        <f t="shared" si="93"/>
        <v>7.5899771085599994</v>
      </c>
      <c r="R623" s="18">
        <v>2.2999930632000001</v>
      </c>
      <c r="S623" s="18">
        <f t="shared" si="84"/>
        <v>18.149999999999999</v>
      </c>
      <c r="T623" s="22">
        <v>5.5</v>
      </c>
      <c r="U623" s="21" t="s">
        <v>43</v>
      </c>
      <c r="V623" s="21" t="s">
        <v>43</v>
      </c>
      <c r="W623" s="19">
        <v>27.850439999999999</v>
      </c>
      <c r="X623" s="19">
        <v>-115.16367</v>
      </c>
      <c r="Y623" s="18">
        <v>73.400000000000006</v>
      </c>
      <c r="Z623" s="17">
        <f t="shared" si="88"/>
        <v>23.000000000000004</v>
      </c>
      <c r="AA623" s="21" t="s">
        <v>43</v>
      </c>
      <c r="AB623" s="14" t="s">
        <v>46</v>
      </c>
      <c r="AC623" s="21" t="s">
        <v>43</v>
      </c>
      <c r="AD623" s="23">
        <v>22</v>
      </c>
      <c r="AE623" s="23">
        <v>1</v>
      </c>
      <c r="AF623" s="21" t="s">
        <v>43</v>
      </c>
      <c r="AG623" s="14" t="s">
        <v>43</v>
      </c>
      <c r="AI623" s="70">
        <f t="shared" si="89"/>
        <v>17.6905</v>
      </c>
      <c r="AJ623" s="74">
        <f t="shared" si="90"/>
        <v>799.19872211710003</v>
      </c>
      <c r="AK623" s="74">
        <f t="shared" si="91"/>
        <v>1.4679166775044603</v>
      </c>
      <c r="AL623" s="73">
        <f t="shared" si="92"/>
        <v>1.4679166775044603</v>
      </c>
    </row>
    <row r="624" spans="1:38" s="20" customFormat="1">
      <c r="A624" s="14" t="s">
        <v>57</v>
      </c>
      <c r="B624" s="14" t="s">
        <v>40</v>
      </c>
      <c r="C624" s="31">
        <v>38943</v>
      </c>
      <c r="D624" s="15">
        <v>2006</v>
      </c>
      <c r="E624" s="16">
        <v>0.57013888888888886</v>
      </c>
      <c r="F624" s="16">
        <v>0.61805555555555558</v>
      </c>
      <c r="G624" s="16">
        <f t="shared" si="86"/>
        <v>4.7916666666666718E-2</v>
      </c>
      <c r="H624" s="21">
        <v>2</v>
      </c>
      <c r="I624" s="14">
        <v>2</v>
      </c>
      <c r="J624" s="14">
        <v>2</v>
      </c>
      <c r="K624" s="17">
        <v>2</v>
      </c>
      <c r="L624" s="14" t="s">
        <v>48</v>
      </c>
      <c r="M624" s="14" t="s">
        <v>49</v>
      </c>
      <c r="N624" s="14">
        <v>1</v>
      </c>
      <c r="O624" s="18">
        <f t="shared" si="85"/>
        <v>25.046924458247997</v>
      </c>
      <c r="P624" s="18">
        <f t="shared" si="87"/>
        <v>7.5899771085599994</v>
      </c>
      <c r="Q624" s="18">
        <f t="shared" si="93"/>
        <v>7.5899771085599994</v>
      </c>
      <c r="R624" s="18">
        <v>2.2999930632000001</v>
      </c>
      <c r="S624" s="18">
        <f t="shared" si="84"/>
        <v>18.149999999999999</v>
      </c>
      <c r="T624" s="22">
        <v>5.5</v>
      </c>
      <c r="U624" s="21" t="s">
        <v>43</v>
      </c>
      <c r="V624" s="21" t="s">
        <v>43</v>
      </c>
      <c r="W624" s="19">
        <v>27.850439999999999</v>
      </c>
      <c r="X624" s="19">
        <v>-115.16367</v>
      </c>
      <c r="Y624" s="18">
        <v>73.400000000000006</v>
      </c>
      <c r="Z624" s="17">
        <f t="shared" si="88"/>
        <v>23.000000000000004</v>
      </c>
      <c r="AA624" s="21" t="s">
        <v>43</v>
      </c>
      <c r="AB624" s="14" t="s">
        <v>46</v>
      </c>
      <c r="AC624" s="21" t="s">
        <v>43</v>
      </c>
      <c r="AD624" s="23">
        <v>22</v>
      </c>
      <c r="AE624" s="23">
        <v>1</v>
      </c>
      <c r="AF624" s="21" t="s">
        <v>43</v>
      </c>
      <c r="AG624" s="14" t="s">
        <v>43</v>
      </c>
      <c r="AI624" s="70">
        <f t="shared" si="89"/>
        <v>17.6905</v>
      </c>
      <c r="AJ624" s="74">
        <f t="shared" si="90"/>
        <v>799.19872211710003</v>
      </c>
      <c r="AK624" s="74">
        <f t="shared" si="91"/>
        <v>1.4679166775044603</v>
      </c>
      <c r="AL624" s="73">
        <f t="shared" si="92"/>
        <v>1.4679166775044603</v>
      </c>
    </row>
    <row r="625" spans="1:38" s="20" customFormat="1">
      <c r="A625" s="14" t="s">
        <v>57</v>
      </c>
      <c r="B625" s="14" t="s">
        <v>40</v>
      </c>
      <c r="C625" s="31">
        <v>38943</v>
      </c>
      <c r="D625" s="15">
        <v>2006</v>
      </c>
      <c r="E625" s="16">
        <v>0.57013888888888886</v>
      </c>
      <c r="F625" s="16">
        <v>0.61805555555555558</v>
      </c>
      <c r="G625" s="16">
        <f t="shared" si="86"/>
        <v>4.7916666666666718E-2</v>
      </c>
      <c r="H625" s="21">
        <v>2</v>
      </c>
      <c r="I625" s="14">
        <v>2</v>
      </c>
      <c r="J625" s="14">
        <v>2</v>
      </c>
      <c r="K625" s="17">
        <v>2</v>
      </c>
      <c r="L625" s="14" t="s">
        <v>48</v>
      </c>
      <c r="M625" s="14" t="s">
        <v>49</v>
      </c>
      <c r="N625" s="14">
        <v>1</v>
      </c>
      <c r="O625" s="18">
        <f t="shared" si="85"/>
        <v>25.046924458247997</v>
      </c>
      <c r="P625" s="18">
        <f t="shared" si="87"/>
        <v>7.5899771085599994</v>
      </c>
      <c r="Q625" s="18">
        <f t="shared" si="93"/>
        <v>7.5899771085599994</v>
      </c>
      <c r="R625" s="18">
        <v>2.2999930632000001</v>
      </c>
      <c r="S625" s="18">
        <f t="shared" si="84"/>
        <v>18.149999999999999</v>
      </c>
      <c r="T625" s="22">
        <v>5.5</v>
      </c>
      <c r="U625" s="21" t="s">
        <v>43</v>
      </c>
      <c r="V625" s="21" t="s">
        <v>43</v>
      </c>
      <c r="W625" s="19">
        <v>27.850439999999999</v>
      </c>
      <c r="X625" s="19">
        <v>-115.16367</v>
      </c>
      <c r="Y625" s="18">
        <v>73.400000000000006</v>
      </c>
      <c r="Z625" s="17">
        <f t="shared" si="88"/>
        <v>23.000000000000004</v>
      </c>
      <c r="AA625" s="21" t="s">
        <v>43</v>
      </c>
      <c r="AB625" s="14" t="s">
        <v>46</v>
      </c>
      <c r="AC625" s="21" t="s">
        <v>43</v>
      </c>
      <c r="AD625" s="23">
        <v>22</v>
      </c>
      <c r="AE625" s="23">
        <v>1</v>
      </c>
      <c r="AF625" s="21" t="s">
        <v>43</v>
      </c>
      <c r="AG625" s="14" t="s">
        <v>43</v>
      </c>
      <c r="AI625" s="70">
        <f t="shared" si="89"/>
        <v>17.6905</v>
      </c>
      <c r="AJ625" s="74">
        <f t="shared" si="90"/>
        <v>799.19872211710003</v>
      </c>
      <c r="AK625" s="74">
        <f t="shared" si="91"/>
        <v>1.4679166775044603</v>
      </c>
      <c r="AL625" s="73">
        <f t="shared" si="92"/>
        <v>1.4679166775044603</v>
      </c>
    </row>
    <row r="626" spans="1:38" s="20" customFormat="1">
      <c r="A626" s="14" t="s">
        <v>57</v>
      </c>
      <c r="B626" s="14" t="s">
        <v>40</v>
      </c>
      <c r="C626" s="31">
        <v>38943</v>
      </c>
      <c r="D626" s="15">
        <v>2006</v>
      </c>
      <c r="E626" s="16">
        <v>0.57013888888888886</v>
      </c>
      <c r="F626" s="16">
        <v>0.61805555555555558</v>
      </c>
      <c r="G626" s="16">
        <f t="shared" si="86"/>
        <v>4.7916666666666718E-2</v>
      </c>
      <c r="H626" s="21">
        <v>2</v>
      </c>
      <c r="I626" s="14">
        <v>2</v>
      </c>
      <c r="J626" s="14">
        <v>2</v>
      </c>
      <c r="K626" s="17">
        <v>2</v>
      </c>
      <c r="L626" s="14" t="s">
        <v>48</v>
      </c>
      <c r="M626" s="14" t="s">
        <v>49</v>
      </c>
      <c r="N626" s="14">
        <v>1</v>
      </c>
      <c r="O626" s="18">
        <f t="shared" si="85"/>
        <v>25.046924458247997</v>
      </c>
      <c r="P626" s="18">
        <f t="shared" si="87"/>
        <v>7.5899771085599994</v>
      </c>
      <c r="Q626" s="18">
        <f t="shared" si="93"/>
        <v>7.5899771085599994</v>
      </c>
      <c r="R626" s="18">
        <v>2.2999930632000001</v>
      </c>
      <c r="S626" s="18">
        <f t="shared" si="84"/>
        <v>18.149999999999999</v>
      </c>
      <c r="T626" s="22">
        <v>5.5</v>
      </c>
      <c r="U626" s="21" t="s">
        <v>43</v>
      </c>
      <c r="V626" s="21" t="s">
        <v>43</v>
      </c>
      <c r="W626" s="19">
        <v>27.850439999999999</v>
      </c>
      <c r="X626" s="19">
        <v>-115.16367</v>
      </c>
      <c r="Y626" s="18">
        <v>73.400000000000006</v>
      </c>
      <c r="Z626" s="17">
        <f t="shared" si="88"/>
        <v>23.000000000000004</v>
      </c>
      <c r="AA626" s="21" t="s">
        <v>43</v>
      </c>
      <c r="AB626" s="14" t="s">
        <v>46</v>
      </c>
      <c r="AC626" s="21" t="s">
        <v>43</v>
      </c>
      <c r="AD626" s="23">
        <v>22</v>
      </c>
      <c r="AE626" s="23">
        <v>1</v>
      </c>
      <c r="AF626" s="21" t="s">
        <v>43</v>
      </c>
      <c r="AG626" s="14" t="s">
        <v>43</v>
      </c>
      <c r="AI626" s="70">
        <f t="shared" si="89"/>
        <v>17.6905</v>
      </c>
      <c r="AJ626" s="74">
        <f t="shared" si="90"/>
        <v>799.19872211710003</v>
      </c>
      <c r="AK626" s="74">
        <f t="shared" si="91"/>
        <v>1.4679166775044603</v>
      </c>
      <c r="AL626" s="73">
        <f t="shared" si="92"/>
        <v>1.4679166775044603</v>
      </c>
    </row>
    <row r="627" spans="1:38" s="20" customFormat="1">
      <c r="A627" s="14" t="s">
        <v>57</v>
      </c>
      <c r="B627" s="14" t="s">
        <v>40</v>
      </c>
      <c r="C627" s="31">
        <v>38943</v>
      </c>
      <c r="D627" s="15">
        <v>2006</v>
      </c>
      <c r="E627" s="16">
        <v>0.57013888888888886</v>
      </c>
      <c r="F627" s="16">
        <v>0.61805555555555558</v>
      </c>
      <c r="G627" s="16">
        <f t="shared" si="86"/>
        <v>4.7916666666666718E-2</v>
      </c>
      <c r="H627" s="21">
        <v>2</v>
      </c>
      <c r="I627" s="14">
        <v>2</v>
      </c>
      <c r="J627" s="14">
        <v>2</v>
      </c>
      <c r="K627" s="17">
        <v>2</v>
      </c>
      <c r="L627" s="14" t="s">
        <v>48</v>
      </c>
      <c r="M627" s="14" t="s">
        <v>49</v>
      </c>
      <c r="N627" s="14">
        <v>1</v>
      </c>
      <c r="O627" s="18">
        <f t="shared" si="85"/>
        <v>25.046924458247997</v>
      </c>
      <c r="P627" s="18">
        <f t="shared" si="87"/>
        <v>7.5899771085599994</v>
      </c>
      <c r="Q627" s="18">
        <f t="shared" si="93"/>
        <v>7.5899771085599994</v>
      </c>
      <c r="R627" s="18">
        <v>2.2999930632000001</v>
      </c>
      <c r="S627" s="18">
        <f t="shared" si="84"/>
        <v>18.149999999999999</v>
      </c>
      <c r="T627" s="22">
        <v>5.5</v>
      </c>
      <c r="U627" s="21" t="s">
        <v>43</v>
      </c>
      <c r="V627" s="21" t="s">
        <v>43</v>
      </c>
      <c r="W627" s="19">
        <v>27.850439999999999</v>
      </c>
      <c r="X627" s="19">
        <v>-115.16367</v>
      </c>
      <c r="Y627" s="18">
        <v>73.400000000000006</v>
      </c>
      <c r="Z627" s="17">
        <f t="shared" si="88"/>
        <v>23.000000000000004</v>
      </c>
      <c r="AA627" s="21" t="s">
        <v>43</v>
      </c>
      <c r="AB627" s="14" t="s">
        <v>46</v>
      </c>
      <c r="AC627" s="21" t="s">
        <v>43</v>
      </c>
      <c r="AD627" s="23">
        <v>22</v>
      </c>
      <c r="AE627" s="23">
        <v>1</v>
      </c>
      <c r="AF627" s="21" t="s">
        <v>43</v>
      </c>
      <c r="AG627" s="14" t="s">
        <v>43</v>
      </c>
      <c r="AI627" s="70">
        <f t="shared" si="89"/>
        <v>17.6905</v>
      </c>
      <c r="AJ627" s="74">
        <f t="shared" si="90"/>
        <v>799.19872211710003</v>
      </c>
      <c r="AK627" s="74">
        <f t="shared" si="91"/>
        <v>1.4679166775044603</v>
      </c>
      <c r="AL627" s="73">
        <f t="shared" si="92"/>
        <v>1.4679166775044603</v>
      </c>
    </row>
    <row r="628" spans="1:38" s="20" customFormat="1">
      <c r="A628" s="14" t="s">
        <v>57</v>
      </c>
      <c r="B628" s="14" t="s">
        <v>40</v>
      </c>
      <c r="C628" s="31">
        <v>38943</v>
      </c>
      <c r="D628" s="15">
        <v>2006</v>
      </c>
      <c r="E628" s="16">
        <v>0.57013888888888886</v>
      </c>
      <c r="F628" s="16">
        <v>0.61805555555555558</v>
      </c>
      <c r="G628" s="16">
        <f t="shared" si="86"/>
        <v>4.7916666666666718E-2</v>
      </c>
      <c r="H628" s="21">
        <v>2</v>
      </c>
      <c r="I628" s="14">
        <v>2</v>
      </c>
      <c r="J628" s="14">
        <v>2</v>
      </c>
      <c r="K628" s="17">
        <v>2</v>
      </c>
      <c r="L628" s="14" t="s">
        <v>48</v>
      </c>
      <c r="M628" s="14" t="s">
        <v>49</v>
      </c>
      <c r="N628" s="14">
        <v>1</v>
      </c>
      <c r="O628" s="18">
        <f t="shared" si="85"/>
        <v>25.046924458247997</v>
      </c>
      <c r="P628" s="18">
        <f t="shared" si="87"/>
        <v>7.5899771085599994</v>
      </c>
      <c r="Q628" s="18">
        <f t="shared" si="93"/>
        <v>7.5899771085599994</v>
      </c>
      <c r="R628" s="18">
        <v>2.2999930632000001</v>
      </c>
      <c r="S628" s="18">
        <f t="shared" si="84"/>
        <v>18.149999999999999</v>
      </c>
      <c r="T628" s="22">
        <v>5.5</v>
      </c>
      <c r="U628" s="21" t="s">
        <v>43</v>
      </c>
      <c r="V628" s="21" t="s">
        <v>43</v>
      </c>
      <c r="W628" s="19">
        <v>27.850439999999999</v>
      </c>
      <c r="X628" s="19">
        <v>-115.16367</v>
      </c>
      <c r="Y628" s="18">
        <v>73.400000000000006</v>
      </c>
      <c r="Z628" s="17">
        <f t="shared" si="88"/>
        <v>23.000000000000004</v>
      </c>
      <c r="AA628" s="21" t="s">
        <v>43</v>
      </c>
      <c r="AB628" s="14" t="s">
        <v>46</v>
      </c>
      <c r="AC628" s="21" t="s">
        <v>43</v>
      </c>
      <c r="AD628" s="23">
        <v>22</v>
      </c>
      <c r="AE628" s="23">
        <v>1</v>
      </c>
      <c r="AF628" s="21" t="s">
        <v>43</v>
      </c>
      <c r="AG628" s="14" t="s">
        <v>43</v>
      </c>
      <c r="AI628" s="70">
        <f t="shared" si="89"/>
        <v>17.6905</v>
      </c>
      <c r="AJ628" s="74">
        <f t="shared" si="90"/>
        <v>799.19872211710003</v>
      </c>
      <c r="AK628" s="74">
        <f t="shared" si="91"/>
        <v>1.4679166775044603</v>
      </c>
      <c r="AL628" s="73">
        <f t="shared" si="92"/>
        <v>1.4679166775044603</v>
      </c>
    </row>
    <row r="629" spans="1:38" s="20" customFormat="1">
      <c r="A629" s="14" t="s">
        <v>57</v>
      </c>
      <c r="B629" s="14" t="s">
        <v>40</v>
      </c>
      <c r="C629" s="31">
        <v>38943</v>
      </c>
      <c r="D629" s="15">
        <v>2006</v>
      </c>
      <c r="E629" s="16">
        <v>0.57013888888888886</v>
      </c>
      <c r="F629" s="16">
        <v>0.61805555555555558</v>
      </c>
      <c r="G629" s="16">
        <f t="shared" si="86"/>
        <v>4.7916666666666718E-2</v>
      </c>
      <c r="H629" s="21">
        <v>2</v>
      </c>
      <c r="I629" s="14">
        <v>2</v>
      </c>
      <c r="J629" s="14">
        <v>2</v>
      </c>
      <c r="K629" s="17">
        <v>2</v>
      </c>
      <c r="L629" s="14" t="s">
        <v>48</v>
      </c>
      <c r="M629" s="14" t="s">
        <v>49</v>
      </c>
      <c r="N629" s="14">
        <v>1</v>
      </c>
      <c r="O629" s="18">
        <f t="shared" si="85"/>
        <v>25.046924458247997</v>
      </c>
      <c r="P629" s="18">
        <f t="shared" si="87"/>
        <v>7.5899771085599994</v>
      </c>
      <c r="Q629" s="18">
        <f t="shared" si="93"/>
        <v>7.5899771085599994</v>
      </c>
      <c r="R629" s="18">
        <v>2.2999930632000001</v>
      </c>
      <c r="S629" s="18">
        <f t="shared" si="84"/>
        <v>18.149999999999999</v>
      </c>
      <c r="T629" s="22">
        <v>5.5</v>
      </c>
      <c r="U629" s="21" t="s">
        <v>43</v>
      </c>
      <c r="V629" s="21" t="s">
        <v>43</v>
      </c>
      <c r="W629" s="19">
        <v>27.850439999999999</v>
      </c>
      <c r="X629" s="19">
        <v>-115.16367</v>
      </c>
      <c r="Y629" s="18">
        <v>73.400000000000006</v>
      </c>
      <c r="Z629" s="17">
        <f t="shared" si="88"/>
        <v>23.000000000000004</v>
      </c>
      <c r="AA629" s="21" t="s">
        <v>43</v>
      </c>
      <c r="AB629" s="14" t="s">
        <v>46</v>
      </c>
      <c r="AC629" s="21" t="s">
        <v>43</v>
      </c>
      <c r="AD629" s="23">
        <v>22</v>
      </c>
      <c r="AE629" s="23">
        <v>1</v>
      </c>
      <c r="AF629" s="21" t="s">
        <v>43</v>
      </c>
      <c r="AG629" s="14" t="s">
        <v>43</v>
      </c>
      <c r="AI629" s="70">
        <f t="shared" si="89"/>
        <v>17.6905</v>
      </c>
      <c r="AJ629" s="74">
        <f t="shared" si="90"/>
        <v>799.19872211710003</v>
      </c>
      <c r="AK629" s="74">
        <f t="shared" si="91"/>
        <v>1.4679166775044603</v>
      </c>
      <c r="AL629" s="73">
        <f t="shared" si="92"/>
        <v>1.4679166775044603</v>
      </c>
    </row>
    <row r="630" spans="1:38" s="20" customFormat="1">
      <c r="A630" s="14" t="s">
        <v>57</v>
      </c>
      <c r="B630" s="14" t="s">
        <v>40</v>
      </c>
      <c r="C630" s="31">
        <v>38943</v>
      </c>
      <c r="D630" s="15">
        <v>2006</v>
      </c>
      <c r="E630" s="16">
        <v>0.57013888888888886</v>
      </c>
      <c r="F630" s="16">
        <v>0.61805555555555558</v>
      </c>
      <c r="G630" s="16">
        <f t="shared" si="86"/>
        <v>4.7916666666666718E-2</v>
      </c>
      <c r="H630" s="21">
        <v>2</v>
      </c>
      <c r="I630" s="14">
        <v>2</v>
      </c>
      <c r="J630" s="14">
        <v>2</v>
      </c>
      <c r="K630" s="17">
        <v>2</v>
      </c>
      <c r="L630" s="14" t="s">
        <v>48</v>
      </c>
      <c r="M630" s="14" t="s">
        <v>49</v>
      </c>
      <c r="N630" s="14">
        <v>1</v>
      </c>
      <c r="O630" s="18">
        <f t="shared" si="85"/>
        <v>25.046924458247997</v>
      </c>
      <c r="P630" s="18">
        <f t="shared" si="87"/>
        <v>7.5899771085599994</v>
      </c>
      <c r="Q630" s="18">
        <f t="shared" si="93"/>
        <v>7.5899771085599994</v>
      </c>
      <c r="R630" s="18">
        <v>2.2999930632000001</v>
      </c>
      <c r="S630" s="18">
        <f t="shared" si="84"/>
        <v>18.149999999999999</v>
      </c>
      <c r="T630" s="22">
        <v>5.5</v>
      </c>
      <c r="U630" s="21" t="s">
        <v>43</v>
      </c>
      <c r="V630" s="21" t="s">
        <v>43</v>
      </c>
      <c r="W630" s="19">
        <v>27.850439999999999</v>
      </c>
      <c r="X630" s="19">
        <v>-115.16367</v>
      </c>
      <c r="Y630" s="18">
        <v>73.400000000000006</v>
      </c>
      <c r="Z630" s="17">
        <f t="shared" si="88"/>
        <v>23.000000000000004</v>
      </c>
      <c r="AA630" s="21" t="s">
        <v>43</v>
      </c>
      <c r="AB630" s="14" t="s">
        <v>46</v>
      </c>
      <c r="AC630" s="21" t="s">
        <v>43</v>
      </c>
      <c r="AD630" s="23">
        <v>22</v>
      </c>
      <c r="AE630" s="23">
        <v>1</v>
      </c>
      <c r="AF630" s="21" t="s">
        <v>43</v>
      </c>
      <c r="AG630" s="14" t="s">
        <v>43</v>
      </c>
      <c r="AI630" s="70">
        <f t="shared" si="89"/>
        <v>17.6905</v>
      </c>
      <c r="AJ630" s="74">
        <f t="shared" si="90"/>
        <v>799.19872211710003</v>
      </c>
      <c r="AK630" s="74">
        <f t="shared" si="91"/>
        <v>1.4679166775044603</v>
      </c>
      <c r="AL630" s="73">
        <f t="shared" si="92"/>
        <v>1.4679166775044603</v>
      </c>
    </row>
    <row r="631" spans="1:38" s="20" customFormat="1">
      <c r="A631" s="14" t="s">
        <v>57</v>
      </c>
      <c r="B631" s="14" t="s">
        <v>40</v>
      </c>
      <c r="C631" s="31">
        <v>38943</v>
      </c>
      <c r="D631" s="15">
        <v>2006</v>
      </c>
      <c r="E631" s="16">
        <v>0.57013888888888886</v>
      </c>
      <c r="F631" s="16">
        <v>0.61805555555555558</v>
      </c>
      <c r="G631" s="16">
        <f t="shared" si="86"/>
        <v>4.7916666666666718E-2</v>
      </c>
      <c r="H631" s="21">
        <v>2</v>
      </c>
      <c r="I631" s="14">
        <v>2</v>
      </c>
      <c r="J631" s="14">
        <v>2</v>
      </c>
      <c r="K631" s="17">
        <v>2</v>
      </c>
      <c r="L631" s="14" t="s">
        <v>48</v>
      </c>
      <c r="M631" s="14" t="s">
        <v>49</v>
      </c>
      <c r="N631" s="14">
        <v>1</v>
      </c>
      <c r="O631" s="18">
        <f t="shared" si="85"/>
        <v>25.046924458247997</v>
      </c>
      <c r="P631" s="18">
        <f t="shared" si="87"/>
        <v>7.5899771085599994</v>
      </c>
      <c r="Q631" s="18">
        <f t="shared" si="93"/>
        <v>7.5899771085599994</v>
      </c>
      <c r="R631" s="18">
        <v>2.2999930632000001</v>
      </c>
      <c r="S631" s="18">
        <f t="shared" si="84"/>
        <v>18.149999999999999</v>
      </c>
      <c r="T631" s="22">
        <v>5.5</v>
      </c>
      <c r="U631" s="21" t="s">
        <v>43</v>
      </c>
      <c r="V631" s="21" t="s">
        <v>43</v>
      </c>
      <c r="W631" s="19">
        <v>27.850439999999999</v>
      </c>
      <c r="X631" s="19">
        <v>-115.16367</v>
      </c>
      <c r="Y631" s="18">
        <v>73.400000000000006</v>
      </c>
      <c r="Z631" s="17">
        <f t="shared" si="88"/>
        <v>23.000000000000004</v>
      </c>
      <c r="AA631" s="21" t="s">
        <v>43</v>
      </c>
      <c r="AB631" s="14" t="s">
        <v>46</v>
      </c>
      <c r="AC631" s="21" t="s">
        <v>43</v>
      </c>
      <c r="AD631" s="23">
        <v>22</v>
      </c>
      <c r="AE631" s="23">
        <v>1</v>
      </c>
      <c r="AF631" s="21" t="s">
        <v>43</v>
      </c>
      <c r="AG631" s="14" t="s">
        <v>43</v>
      </c>
      <c r="AI631" s="70">
        <f t="shared" si="89"/>
        <v>17.6905</v>
      </c>
      <c r="AJ631" s="74">
        <f t="shared" si="90"/>
        <v>799.19872211710003</v>
      </c>
      <c r="AK631" s="74">
        <f t="shared" si="91"/>
        <v>1.4679166775044603</v>
      </c>
      <c r="AL631" s="73">
        <f t="shared" si="92"/>
        <v>1.4679166775044603</v>
      </c>
    </row>
    <row r="632" spans="1:38" s="20" customFormat="1">
      <c r="A632" s="14" t="s">
        <v>57</v>
      </c>
      <c r="B632" s="14" t="s">
        <v>40</v>
      </c>
      <c r="C632" s="31">
        <v>38943</v>
      </c>
      <c r="D632" s="15">
        <v>2006</v>
      </c>
      <c r="E632" s="16">
        <v>0.57013888888888886</v>
      </c>
      <c r="F632" s="16">
        <v>0.61805555555555558</v>
      </c>
      <c r="G632" s="16">
        <f t="shared" si="86"/>
        <v>4.7916666666666718E-2</v>
      </c>
      <c r="H632" s="21">
        <v>2</v>
      </c>
      <c r="I632" s="14">
        <v>2</v>
      </c>
      <c r="J632" s="14">
        <v>2</v>
      </c>
      <c r="K632" s="17">
        <v>2</v>
      </c>
      <c r="L632" s="14" t="s">
        <v>48</v>
      </c>
      <c r="M632" s="14" t="s">
        <v>49</v>
      </c>
      <c r="N632" s="14">
        <v>1</v>
      </c>
      <c r="O632" s="18">
        <f t="shared" si="85"/>
        <v>25.046924458247997</v>
      </c>
      <c r="P632" s="18">
        <f t="shared" si="87"/>
        <v>7.5899771085599994</v>
      </c>
      <c r="Q632" s="18">
        <f t="shared" si="93"/>
        <v>7.5899771085599994</v>
      </c>
      <c r="R632" s="18">
        <v>2.2999930632000001</v>
      </c>
      <c r="S632" s="18">
        <f t="shared" si="84"/>
        <v>18.149999999999999</v>
      </c>
      <c r="T632" s="22">
        <v>5.5</v>
      </c>
      <c r="U632" s="21" t="s">
        <v>43</v>
      </c>
      <c r="V632" s="21" t="s">
        <v>43</v>
      </c>
      <c r="W632" s="19">
        <v>27.850439999999999</v>
      </c>
      <c r="X632" s="19">
        <v>-115.16367</v>
      </c>
      <c r="Y632" s="18">
        <v>73.400000000000006</v>
      </c>
      <c r="Z632" s="17">
        <f t="shared" si="88"/>
        <v>23.000000000000004</v>
      </c>
      <c r="AA632" s="21" t="s">
        <v>43</v>
      </c>
      <c r="AB632" s="14" t="s">
        <v>46</v>
      </c>
      <c r="AC632" s="21" t="s">
        <v>43</v>
      </c>
      <c r="AD632" s="23">
        <v>22</v>
      </c>
      <c r="AE632" s="23">
        <v>1</v>
      </c>
      <c r="AF632" s="21" t="s">
        <v>43</v>
      </c>
      <c r="AG632" s="14" t="s">
        <v>43</v>
      </c>
      <c r="AI632" s="70">
        <f t="shared" si="89"/>
        <v>17.6905</v>
      </c>
      <c r="AJ632" s="74">
        <f t="shared" si="90"/>
        <v>799.19872211710003</v>
      </c>
      <c r="AK632" s="74">
        <f t="shared" si="91"/>
        <v>1.4679166775044603</v>
      </c>
      <c r="AL632" s="73">
        <f t="shared" si="92"/>
        <v>1.4679166775044603</v>
      </c>
    </row>
    <row r="633" spans="1:38" s="20" customFormat="1">
      <c r="A633" s="14" t="s">
        <v>57</v>
      </c>
      <c r="B633" s="14" t="s">
        <v>40</v>
      </c>
      <c r="C633" s="31">
        <v>38943</v>
      </c>
      <c r="D633" s="15">
        <v>2006</v>
      </c>
      <c r="E633" s="16">
        <v>0.57013888888888886</v>
      </c>
      <c r="F633" s="16">
        <v>0.61805555555555558</v>
      </c>
      <c r="G633" s="16">
        <f t="shared" si="86"/>
        <v>4.7916666666666718E-2</v>
      </c>
      <c r="H633" s="21">
        <v>2</v>
      </c>
      <c r="I633" s="14">
        <v>2</v>
      </c>
      <c r="J633" s="14">
        <v>2</v>
      </c>
      <c r="K633" s="17">
        <v>2</v>
      </c>
      <c r="L633" s="14" t="s">
        <v>48</v>
      </c>
      <c r="M633" s="14" t="s">
        <v>49</v>
      </c>
      <c r="N633" s="14">
        <v>1</v>
      </c>
      <c r="O633" s="18">
        <f t="shared" si="85"/>
        <v>25.046924458247997</v>
      </c>
      <c r="P633" s="18">
        <f t="shared" si="87"/>
        <v>7.5899771085599994</v>
      </c>
      <c r="Q633" s="18">
        <f t="shared" si="93"/>
        <v>7.5899771085599994</v>
      </c>
      <c r="R633" s="18">
        <v>2.2999930632000001</v>
      </c>
      <c r="S633" s="18">
        <f t="shared" si="84"/>
        <v>18.149999999999999</v>
      </c>
      <c r="T633" s="22">
        <v>5.5</v>
      </c>
      <c r="U633" s="21" t="s">
        <v>43</v>
      </c>
      <c r="V633" s="21" t="s">
        <v>43</v>
      </c>
      <c r="W633" s="19">
        <v>27.850439999999999</v>
      </c>
      <c r="X633" s="19">
        <v>-115.16367</v>
      </c>
      <c r="Y633" s="18">
        <v>73.400000000000006</v>
      </c>
      <c r="Z633" s="17">
        <f t="shared" si="88"/>
        <v>23.000000000000004</v>
      </c>
      <c r="AA633" s="21" t="s">
        <v>43</v>
      </c>
      <c r="AB633" s="14" t="s">
        <v>46</v>
      </c>
      <c r="AC633" s="21" t="s">
        <v>43</v>
      </c>
      <c r="AD633" s="23">
        <v>22</v>
      </c>
      <c r="AE633" s="23">
        <v>1</v>
      </c>
      <c r="AF633" s="21" t="s">
        <v>43</v>
      </c>
      <c r="AG633" s="14" t="s">
        <v>43</v>
      </c>
      <c r="AI633" s="70">
        <f t="shared" si="89"/>
        <v>17.6905</v>
      </c>
      <c r="AJ633" s="74">
        <f t="shared" si="90"/>
        <v>799.19872211710003</v>
      </c>
      <c r="AK633" s="74">
        <f t="shared" si="91"/>
        <v>1.4679166775044603</v>
      </c>
      <c r="AL633" s="73">
        <f t="shared" si="92"/>
        <v>1.4679166775044603</v>
      </c>
    </row>
    <row r="634" spans="1:38" s="20" customFormat="1">
      <c r="A634" s="14" t="s">
        <v>57</v>
      </c>
      <c r="B634" s="14" t="s">
        <v>40</v>
      </c>
      <c r="C634" s="31">
        <v>38943</v>
      </c>
      <c r="D634" s="15">
        <v>2006</v>
      </c>
      <c r="E634" s="16">
        <v>0.57013888888888886</v>
      </c>
      <c r="F634" s="16">
        <v>0.61805555555555558</v>
      </c>
      <c r="G634" s="16">
        <f t="shared" si="86"/>
        <v>4.7916666666666718E-2</v>
      </c>
      <c r="H634" s="21">
        <v>2</v>
      </c>
      <c r="I634" s="14">
        <v>2</v>
      </c>
      <c r="J634" s="14">
        <v>2</v>
      </c>
      <c r="K634" s="17">
        <v>2</v>
      </c>
      <c r="L634" s="14" t="s">
        <v>48</v>
      </c>
      <c r="M634" s="14" t="s">
        <v>49</v>
      </c>
      <c r="N634" s="14">
        <v>1</v>
      </c>
      <c r="O634" s="18">
        <f t="shared" si="85"/>
        <v>25.046924458247997</v>
      </c>
      <c r="P634" s="18">
        <f t="shared" si="87"/>
        <v>7.5899771085599994</v>
      </c>
      <c r="Q634" s="18">
        <f t="shared" si="93"/>
        <v>7.5899771085599994</v>
      </c>
      <c r="R634" s="18">
        <v>2.2999930632000001</v>
      </c>
      <c r="S634" s="18">
        <f t="shared" si="84"/>
        <v>18.149999999999999</v>
      </c>
      <c r="T634" s="22">
        <v>5.5</v>
      </c>
      <c r="U634" s="21" t="s">
        <v>43</v>
      </c>
      <c r="V634" s="21" t="s">
        <v>43</v>
      </c>
      <c r="W634" s="19">
        <v>27.850439999999999</v>
      </c>
      <c r="X634" s="19">
        <v>-115.16367</v>
      </c>
      <c r="Y634" s="18">
        <v>73.400000000000006</v>
      </c>
      <c r="Z634" s="17">
        <f t="shared" si="88"/>
        <v>23.000000000000004</v>
      </c>
      <c r="AA634" s="21" t="s">
        <v>43</v>
      </c>
      <c r="AB634" s="14" t="s">
        <v>46</v>
      </c>
      <c r="AC634" s="21" t="s">
        <v>43</v>
      </c>
      <c r="AD634" s="23">
        <v>22</v>
      </c>
      <c r="AE634" s="23">
        <v>1</v>
      </c>
      <c r="AF634" s="21" t="s">
        <v>43</v>
      </c>
      <c r="AG634" s="14" t="s">
        <v>43</v>
      </c>
      <c r="AI634" s="70">
        <f t="shared" si="89"/>
        <v>17.6905</v>
      </c>
      <c r="AJ634" s="74">
        <f t="shared" si="90"/>
        <v>799.19872211710003</v>
      </c>
      <c r="AK634" s="74">
        <f t="shared" si="91"/>
        <v>1.4679166775044603</v>
      </c>
      <c r="AL634" s="73">
        <f t="shared" si="92"/>
        <v>1.4679166775044603</v>
      </c>
    </row>
    <row r="635" spans="1:38" s="20" customFormat="1">
      <c r="A635" s="14" t="s">
        <v>57</v>
      </c>
      <c r="B635" s="14" t="s">
        <v>40</v>
      </c>
      <c r="C635" s="31">
        <v>38943</v>
      </c>
      <c r="D635" s="15">
        <v>2006</v>
      </c>
      <c r="E635" s="16">
        <v>0.57013888888888886</v>
      </c>
      <c r="F635" s="16">
        <v>0.61805555555555558</v>
      </c>
      <c r="G635" s="16">
        <f t="shared" si="86"/>
        <v>4.7916666666666718E-2</v>
      </c>
      <c r="H635" s="21">
        <v>2</v>
      </c>
      <c r="I635" s="14">
        <v>2</v>
      </c>
      <c r="J635" s="14">
        <v>2</v>
      </c>
      <c r="K635" s="17">
        <v>2</v>
      </c>
      <c r="L635" s="14" t="s">
        <v>48</v>
      </c>
      <c r="M635" s="14" t="s">
        <v>49</v>
      </c>
      <c r="N635" s="14">
        <v>1</v>
      </c>
      <c r="O635" s="18">
        <f t="shared" si="85"/>
        <v>25.046924458247997</v>
      </c>
      <c r="P635" s="18">
        <f t="shared" si="87"/>
        <v>7.5899771085599994</v>
      </c>
      <c r="Q635" s="18">
        <f t="shared" si="93"/>
        <v>7.5899771085599994</v>
      </c>
      <c r="R635" s="18">
        <v>2.2999930632000001</v>
      </c>
      <c r="S635" s="18">
        <f t="shared" si="84"/>
        <v>18.149999999999999</v>
      </c>
      <c r="T635" s="22">
        <v>5.5</v>
      </c>
      <c r="U635" s="21" t="s">
        <v>43</v>
      </c>
      <c r="V635" s="21" t="s">
        <v>43</v>
      </c>
      <c r="W635" s="19">
        <v>27.850439999999999</v>
      </c>
      <c r="X635" s="19">
        <v>-115.16367</v>
      </c>
      <c r="Y635" s="18">
        <v>73.400000000000006</v>
      </c>
      <c r="Z635" s="17">
        <f t="shared" si="88"/>
        <v>23.000000000000004</v>
      </c>
      <c r="AA635" s="21" t="s">
        <v>43</v>
      </c>
      <c r="AB635" s="14" t="s">
        <v>46</v>
      </c>
      <c r="AC635" s="21" t="s">
        <v>43</v>
      </c>
      <c r="AD635" s="23">
        <v>22</v>
      </c>
      <c r="AE635" s="23">
        <v>1</v>
      </c>
      <c r="AF635" s="21" t="s">
        <v>43</v>
      </c>
      <c r="AG635" s="14" t="s">
        <v>43</v>
      </c>
      <c r="AI635" s="70">
        <f t="shared" si="89"/>
        <v>17.6905</v>
      </c>
      <c r="AJ635" s="74">
        <f t="shared" si="90"/>
        <v>799.19872211710003</v>
      </c>
      <c r="AK635" s="74">
        <f t="shared" si="91"/>
        <v>1.4679166775044603</v>
      </c>
      <c r="AL635" s="73">
        <f t="shared" si="92"/>
        <v>1.4679166775044603</v>
      </c>
    </row>
    <row r="636" spans="1:38" s="20" customFormat="1">
      <c r="A636" s="14" t="s">
        <v>57</v>
      </c>
      <c r="B636" s="14" t="s">
        <v>40</v>
      </c>
      <c r="C636" s="31">
        <v>38943</v>
      </c>
      <c r="D636" s="15">
        <v>2006</v>
      </c>
      <c r="E636" s="16">
        <v>0.57013888888888886</v>
      </c>
      <c r="F636" s="16">
        <v>0.61805555555555558</v>
      </c>
      <c r="G636" s="16">
        <f t="shared" si="86"/>
        <v>4.7916666666666718E-2</v>
      </c>
      <c r="H636" s="21">
        <v>2</v>
      </c>
      <c r="I636" s="14">
        <v>2</v>
      </c>
      <c r="J636" s="14">
        <v>2</v>
      </c>
      <c r="K636" s="17">
        <v>2</v>
      </c>
      <c r="L636" s="14" t="s">
        <v>48</v>
      </c>
      <c r="M636" s="14" t="s">
        <v>49</v>
      </c>
      <c r="N636" s="14">
        <v>1</v>
      </c>
      <c r="O636" s="18">
        <f t="shared" si="85"/>
        <v>25.046924458247997</v>
      </c>
      <c r="P636" s="18">
        <f t="shared" si="87"/>
        <v>7.5899771085599994</v>
      </c>
      <c r="Q636" s="18">
        <f t="shared" si="93"/>
        <v>7.5899771085599994</v>
      </c>
      <c r="R636" s="18">
        <v>2.2999930632000001</v>
      </c>
      <c r="S636" s="18">
        <f t="shared" si="84"/>
        <v>18.149999999999999</v>
      </c>
      <c r="T636" s="22">
        <v>5.5</v>
      </c>
      <c r="U636" s="21" t="s">
        <v>43</v>
      </c>
      <c r="V636" s="21" t="s">
        <v>43</v>
      </c>
      <c r="W636" s="19">
        <v>27.850439999999999</v>
      </c>
      <c r="X636" s="19">
        <v>-115.16367</v>
      </c>
      <c r="Y636" s="18">
        <v>73.400000000000006</v>
      </c>
      <c r="Z636" s="17">
        <f t="shared" si="88"/>
        <v>23.000000000000004</v>
      </c>
      <c r="AA636" s="21" t="s">
        <v>43</v>
      </c>
      <c r="AB636" s="14" t="s">
        <v>46</v>
      </c>
      <c r="AC636" s="21" t="s">
        <v>43</v>
      </c>
      <c r="AD636" s="23">
        <v>22</v>
      </c>
      <c r="AE636" s="23">
        <v>1</v>
      </c>
      <c r="AF636" s="21" t="s">
        <v>43</v>
      </c>
      <c r="AG636" s="14" t="s">
        <v>43</v>
      </c>
      <c r="AI636" s="70">
        <f t="shared" si="89"/>
        <v>17.6905</v>
      </c>
      <c r="AJ636" s="74">
        <f t="shared" si="90"/>
        <v>799.19872211710003</v>
      </c>
      <c r="AK636" s="74">
        <f t="shared" si="91"/>
        <v>1.4679166775044603</v>
      </c>
      <c r="AL636" s="73">
        <f t="shared" si="92"/>
        <v>1.4679166775044603</v>
      </c>
    </row>
    <row r="637" spans="1:38" s="20" customFormat="1">
      <c r="A637" s="14" t="s">
        <v>57</v>
      </c>
      <c r="B637" s="14" t="s">
        <v>40</v>
      </c>
      <c r="C637" s="31">
        <v>38943</v>
      </c>
      <c r="D637" s="15">
        <v>2006</v>
      </c>
      <c r="E637" s="16">
        <v>0.57013888888888886</v>
      </c>
      <c r="F637" s="16">
        <v>0.61805555555555558</v>
      </c>
      <c r="G637" s="16">
        <f t="shared" si="86"/>
        <v>4.7916666666666718E-2</v>
      </c>
      <c r="H637" s="21">
        <v>2</v>
      </c>
      <c r="I637" s="14">
        <v>2</v>
      </c>
      <c r="J637" s="14">
        <v>2</v>
      </c>
      <c r="K637" s="17">
        <v>2</v>
      </c>
      <c r="L637" s="14" t="s">
        <v>48</v>
      </c>
      <c r="M637" s="14" t="s">
        <v>49</v>
      </c>
      <c r="N637" s="14">
        <v>1</v>
      </c>
      <c r="O637" s="18">
        <f t="shared" si="85"/>
        <v>25.046924458247997</v>
      </c>
      <c r="P637" s="18">
        <f t="shared" si="87"/>
        <v>7.5899771085599994</v>
      </c>
      <c r="Q637" s="18">
        <f t="shared" si="93"/>
        <v>7.5899771085599994</v>
      </c>
      <c r="R637" s="18">
        <v>2.2999930632000001</v>
      </c>
      <c r="S637" s="18">
        <f t="shared" si="84"/>
        <v>18.149999999999999</v>
      </c>
      <c r="T637" s="22">
        <v>5.5</v>
      </c>
      <c r="U637" s="21" t="s">
        <v>43</v>
      </c>
      <c r="V637" s="21" t="s">
        <v>43</v>
      </c>
      <c r="W637" s="19">
        <v>27.850439999999999</v>
      </c>
      <c r="X637" s="19">
        <v>-115.16367</v>
      </c>
      <c r="Y637" s="18">
        <v>73.400000000000006</v>
      </c>
      <c r="Z637" s="17">
        <f t="shared" si="88"/>
        <v>23.000000000000004</v>
      </c>
      <c r="AA637" s="21" t="s">
        <v>43</v>
      </c>
      <c r="AB637" s="14" t="s">
        <v>46</v>
      </c>
      <c r="AC637" s="21" t="s">
        <v>43</v>
      </c>
      <c r="AD637" s="23">
        <v>22</v>
      </c>
      <c r="AE637" s="23">
        <v>1</v>
      </c>
      <c r="AF637" s="21" t="s">
        <v>43</v>
      </c>
      <c r="AG637" s="14" t="s">
        <v>43</v>
      </c>
      <c r="AI637" s="70">
        <f t="shared" si="89"/>
        <v>17.6905</v>
      </c>
      <c r="AJ637" s="74">
        <f t="shared" si="90"/>
        <v>799.19872211710003</v>
      </c>
      <c r="AK637" s="74">
        <f t="shared" si="91"/>
        <v>1.4679166775044603</v>
      </c>
      <c r="AL637" s="73">
        <f t="shared" si="92"/>
        <v>1.4679166775044603</v>
      </c>
    </row>
    <row r="638" spans="1:38" s="20" customFormat="1">
      <c r="A638" s="14" t="s">
        <v>57</v>
      </c>
      <c r="B638" s="14" t="s">
        <v>40</v>
      </c>
      <c r="C638" s="31">
        <v>38943</v>
      </c>
      <c r="D638" s="15">
        <v>2006</v>
      </c>
      <c r="E638" s="16">
        <v>0.57013888888888886</v>
      </c>
      <c r="F638" s="16">
        <v>0.61805555555555558</v>
      </c>
      <c r="G638" s="16">
        <f t="shared" si="86"/>
        <v>4.7916666666666718E-2</v>
      </c>
      <c r="H638" s="21">
        <v>2</v>
      </c>
      <c r="I638" s="14">
        <v>2</v>
      </c>
      <c r="J638" s="14">
        <v>2</v>
      </c>
      <c r="K638" s="17">
        <v>2</v>
      </c>
      <c r="L638" s="14" t="s">
        <v>48</v>
      </c>
      <c r="M638" s="14" t="s">
        <v>49</v>
      </c>
      <c r="N638" s="14">
        <v>1</v>
      </c>
      <c r="O638" s="18">
        <f t="shared" si="85"/>
        <v>25.046924458247997</v>
      </c>
      <c r="P638" s="18">
        <f t="shared" si="87"/>
        <v>7.5899771085599994</v>
      </c>
      <c r="Q638" s="18">
        <f t="shared" si="93"/>
        <v>7.5899771085599994</v>
      </c>
      <c r="R638" s="18">
        <v>2.2999930632000001</v>
      </c>
      <c r="S638" s="18">
        <f t="shared" si="84"/>
        <v>18.149999999999999</v>
      </c>
      <c r="T638" s="22">
        <v>5.5</v>
      </c>
      <c r="U638" s="21" t="s">
        <v>43</v>
      </c>
      <c r="V638" s="21" t="s">
        <v>43</v>
      </c>
      <c r="W638" s="19">
        <v>27.850439999999999</v>
      </c>
      <c r="X638" s="19">
        <v>-115.16367</v>
      </c>
      <c r="Y638" s="18">
        <v>73.400000000000006</v>
      </c>
      <c r="Z638" s="17">
        <f t="shared" si="88"/>
        <v>23.000000000000004</v>
      </c>
      <c r="AA638" s="21" t="s">
        <v>43</v>
      </c>
      <c r="AB638" s="14" t="s">
        <v>46</v>
      </c>
      <c r="AC638" s="21" t="s">
        <v>43</v>
      </c>
      <c r="AD638" s="23">
        <v>22</v>
      </c>
      <c r="AE638" s="23">
        <v>1</v>
      </c>
      <c r="AF638" s="21" t="s">
        <v>43</v>
      </c>
      <c r="AG638" s="14" t="s">
        <v>43</v>
      </c>
      <c r="AI638" s="70">
        <f t="shared" si="89"/>
        <v>17.6905</v>
      </c>
      <c r="AJ638" s="74">
        <f t="shared" si="90"/>
        <v>799.19872211710003</v>
      </c>
      <c r="AK638" s="74">
        <f t="shared" si="91"/>
        <v>1.4679166775044603</v>
      </c>
      <c r="AL638" s="73">
        <f t="shared" si="92"/>
        <v>1.4679166775044603</v>
      </c>
    </row>
    <row r="639" spans="1:38" s="20" customFormat="1">
      <c r="A639" s="14" t="s">
        <v>57</v>
      </c>
      <c r="B639" s="14" t="s">
        <v>40</v>
      </c>
      <c r="C639" s="31">
        <v>38943</v>
      </c>
      <c r="D639" s="15">
        <v>2006</v>
      </c>
      <c r="E639" s="16">
        <v>0.57013888888888886</v>
      </c>
      <c r="F639" s="16">
        <v>0.61805555555555558</v>
      </c>
      <c r="G639" s="16">
        <f t="shared" si="86"/>
        <v>4.7916666666666718E-2</v>
      </c>
      <c r="H639" s="21">
        <v>2</v>
      </c>
      <c r="I639" s="14">
        <v>2</v>
      </c>
      <c r="J639" s="14">
        <v>2</v>
      </c>
      <c r="K639" s="17">
        <v>2</v>
      </c>
      <c r="L639" s="14" t="s">
        <v>48</v>
      </c>
      <c r="M639" s="14" t="s">
        <v>49</v>
      </c>
      <c r="N639" s="14">
        <v>1</v>
      </c>
      <c r="O639" s="18">
        <f t="shared" si="85"/>
        <v>25.046924458247997</v>
      </c>
      <c r="P639" s="18">
        <f t="shared" si="87"/>
        <v>7.5899771085599994</v>
      </c>
      <c r="Q639" s="18">
        <f t="shared" si="93"/>
        <v>7.5899771085599994</v>
      </c>
      <c r="R639" s="18">
        <v>2.2999930632000001</v>
      </c>
      <c r="S639" s="18">
        <f t="shared" si="84"/>
        <v>18.149999999999999</v>
      </c>
      <c r="T639" s="22">
        <v>5.5</v>
      </c>
      <c r="U639" s="21" t="s">
        <v>43</v>
      </c>
      <c r="V639" s="21" t="s">
        <v>43</v>
      </c>
      <c r="W639" s="19">
        <v>27.850439999999999</v>
      </c>
      <c r="X639" s="19">
        <v>-115.16367</v>
      </c>
      <c r="Y639" s="18">
        <v>73.400000000000006</v>
      </c>
      <c r="Z639" s="17">
        <f t="shared" si="88"/>
        <v>23.000000000000004</v>
      </c>
      <c r="AA639" s="21" t="s">
        <v>43</v>
      </c>
      <c r="AB639" s="14" t="s">
        <v>46</v>
      </c>
      <c r="AC639" s="21" t="s">
        <v>43</v>
      </c>
      <c r="AD639" s="23">
        <v>22</v>
      </c>
      <c r="AE639" s="23">
        <v>1</v>
      </c>
      <c r="AF639" s="21" t="s">
        <v>43</v>
      </c>
      <c r="AG639" s="14" t="s">
        <v>43</v>
      </c>
      <c r="AI639" s="70">
        <f t="shared" si="89"/>
        <v>17.6905</v>
      </c>
      <c r="AJ639" s="74">
        <f t="shared" si="90"/>
        <v>799.19872211710003</v>
      </c>
      <c r="AK639" s="74">
        <f t="shared" si="91"/>
        <v>1.4679166775044603</v>
      </c>
      <c r="AL639" s="73">
        <f t="shared" si="92"/>
        <v>1.4679166775044603</v>
      </c>
    </row>
    <row r="640" spans="1:38" s="20" customFormat="1">
      <c r="A640" s="14" t="s">
        <v>57</v>
      </c>
      <c r="B640" s="14" t="s">
        <v>40</v>
      </c>
      <c r="C640" s="31">
        <v>38943</v>
      </c>
      <c r="D640" s="15">
        <v>2006</v>
      </c>
      <c r="E640" s="16">
        <v>0.57013888888888886</v>
      </c>
      <c r="F640" s="16">
        <v>0.61805555555555558</v>
      </c>
      <c r="G640" s="16">
        <f t="shared" si="86"/>
        <v>4.7916666666666718E-2</v>
      </c>
      <c r="H640" s="21">
        <v>2</v>
      </c>
      <c r="I640" s="14">
        <v>2</v>
      </c>
      <c r="J640" s="14">
        <v>2</v>
      </c>
      <c r="K640" s="17">
        <v>2</v>
      </c>
      <c r="L640" s="14" t="s">
        <v>48</v>
      </c>
      <c r="M640" s="14" t="s">
        <v>49</v>
      </c>
      <c r="N640" s="14">
        <v>1</v>
      </c>
      <c r="O640" s="18">
        <f t="shared" si="85"/>
        <v>25.046924458247997</v>
      </c>
      <c r="P640" s="18">
        <f t="shared" si="87"/>
        <v>7.5899771085599994</v>
      </c>
      <c r="Q640" s="18">
        <f t="shared" si="93"/>
        <v>7.5899771085599994</v>
      </c>
      <c r="R640" s="18">
        <v>2.2999930632000001</v>
      </c>
      <c r="S640" s="18">
        <f t="shared" si="84"/>
        <v>18.149999999999999</v>
      </c>
      <c r="T640" s="22">
        <v>5.5</v>
      </c>
      <c r="U640" s="21" t="s">
        <v>43</v>
      </c>
      <c r="V640" s="21" t="s">
        <v>43</v>
      </c>
      <c r="W640" s="19">
        <v>27.850439999999999</v>
      </c>
      <c r="X640" s="19">
        <v>-115.16367</v>
      </c>
      <c r="Y640" s="18">
        <v>73.400000000000006</v>
      </c>
      <c r="Z640" s="17">
        <f t="shared" si="88"/>
        <v>23.000000000000004</v>
      </c>
      <c r="AA640" s="21" t="s">
        <v>43</v>
      </c>
      <c r="AB640" s="14" t="s">
        <v>46</v>
      </c>
      <c r="AC640" s="21" t="s">
        <v>43</v>
      </c>
      <c r="AD640" s="23">
        <v>22</v>
      </c>
      <c r="AE640" s="23">
        <v>1</v>
      </c>
      <c r="AF640" s="21" t="s">
        <v>43</v>
      </c>
      <c r="AG640" s="14" t="s">
        <v>43</v>
      </c>
      <c r="AI640" s="70">
        <f t="shared" si="89"/>
        <v>17.6905</v>
      </c>
      <c r="AJ640" s="74">
        <f t="shared" si="90"/>
        <v>799.19872211710003</v>
      </c>
      <c r="AK640" s="74">
        <f t="shared" si="91"/>
        <v>1.4679166775044603</v>
      </c>
      <c r="AL640" s="73">
        <f t="shared" si="92"/>
        <v>1.4679166775044603</v>
      </c>
    </row>
    <row r="641" spans="1:38" s="20" customFormat="1">
      <c r="A641" s="14" t="s">
        <v>57</v>
      </c>
      <c r="B641" s="14" t="s">
        <v>40</v>
      </c>
      <c r="C641" s="31">
        <v>38943</v>
      </c>
      <c r="D641" s="15">
        <v>2006</v>
      </c>
      <c r="E641" s="16">
        <v>0.57013888888888886</v>
      </c>
      <c r="F641" s="16">
        <v>0.61805555555555558</v>
      </c>
      <c r="G641" s="16">
        <f t="shared" si="86"/>
        <v>4.7916666666666718E-2</v>
      </c>
      <c r="H641" s="21">
        <v>2</v>
      </c>
      <c r="I641" s="14">
        <v>2</v>
      </c>
      <c r="J641" s="14">
        <v>2</v>
      </c>
      <c r="K641" s="17">
        <v>2</v>
      </c>
      <c r="L641" s="14" t="s">
        <v>48</v>
      </c>
      <c r="M641" s="14" t="s">
        <v>49</v>
      </c>
      <c r="N641" s="14">
        <v>1</v>
      </c>
      <c r="O641" s="18">
        <f t="shared" si="85"/>
        <v>25.046924458247997</v>
      </c>
      <c r="P641" s="18">
        <f t="shared" si="87"/>
        <v>7.5899771085599994</v>
      </c>
      <c r="Q641" s="18">
        <f t="shared" si="93"/>
        <v>7.5899771085599994</v>
      </c>
      <c r="R641" s="18">
        <v>2.2999930632000001</v>
      </c>
      <c r="S641" s="18">
        <f t="shared" si="84"/>
        <v>18.149999999999999</v>
      </c>
      <c r="T641" s="22">
        <v>5.5</v>
      </c>
      <c r="U641" s="21" t="s">
        <v>43</v>
      </c>
      <c r="V641" s="21" t="s">
        <v>43</v>
      </c>
      <c r="W641" s="19">
        <v>27.850439999999999</v>
      </c>
      <c r="X641" s="19">
        <v>-115.16367</v>
      </c>
      <c r="Y641" s="18">
        <v>73.400000000000006</v>
      </c>
      <c r="Z641" s="17">
        <f t="shared" si="88"/>
        <v>23.000000000000004</v>
      </c>
      <c r="AA641" s="21" t="s">
        <v>43</v>
      </c>
      <c r="AB641" s="14" t="s">
        <v>46</v>
      </c>
      <c r="AC641" s="21" t="s">
        <v>43</v>
      </c>
      <c r="AD641" s="23">
        <v>22</v>
      </c>
      <c r="AE641" s="23">
        <v>1</v>
      </c>
      <c r="AF641" s="21" t="s">
        <v>43</v>
      </c>
      <c r="AG641" s="14" t="s">
        <v>43</v>
      </c>
      <c r="AI641" s="70">
        <f t="shared" si="89"/>
        <v>17.6905</v>
      </c>
      <c r="AJ641" s="74">
        <f t="shared" si="90"/>
        <v>799.19872211710003</v>
      </c>
      <c r="AK641" s="74">
        <f t="shared" si="91"/>
        <v>1.4679166775044603</v>
      </c>
      <c r="AL641" s="73">
        <f t="shared" si="92"/>
        <v>1.4679166775044603</v>
      </c>
    </row>
    <row r="642" spans="1:38" s="20" customFormat="1">
      <c r="A642" s="14" t="s">
        <v>57</v>
      </c>
      <c r="B642" s="14" t="s">
        <v>40</v>
      </c>
      <c r="C642" s="31">
        <v>38943</v>
      </c>
      <c r="D642" s="15">
        <v>2006</v>
      </c>
      <c r="E642" s="16">
        <v>0.57013888888888886</v>
      </c>
      <c r="F642" s="16">
        <v>0.61805555555555558</v>
      </c>
      <c r="G642" s="16">
        <f t="shared" si="86"/>
        <v>4.7916666666666718E-2</v>
      </c>
      <c r="H642" s="21">
        <v>2</v>
      </c>
      <c r="I642" s="14">
        <v>2</v>
      </c>
      <c r="J642" s="14">
        <v>2</v>
      </c>
      <c r="K642" s="17">
        <v>2</v>
      </c>
      <c r="L642" s="14" t="s">
        <v>48</v>
      </c>
      <c r="M642" s="14" t="s">
        <v>49</v>
      </c>
      <c r="N642" s="14">
        <v>1</v>
      </c>
      <c r="O642" s="18">
        <f t="shared" si="85"/>
        <v>25.046924458247997</v>
      </c>
      <c r="P642" s="18">
        <f t="shared" si="87"/>
        <v>7.5899771085599994</v>
      </c>
      <c r="Q642" s="18">
        <f t="shared" si="93"/>
        <v>7.5899771085599994</v>
      </c>
      <c r="R642" s="18">
        <v>2.2999930632000001</v>
      </c>
      <c r="S642" s="18">
        <f t="shared" ref="S642:S705" si="94">T642*3.3</f>
        <v>18.149999999999999</v>
      </c>
      <c r="T642" s="22">
        <v>5.5</v>
      </c>
      <c r="U642" s="21" t="s">
        <v>43</v>
      </c>
      <c r="V642" s="21" t="s">
        <v>43</v>
      </c>
      <c r="W642" s="19">
        <v>27.850439999999999</v>
      </c>
      <c r="X642" s="19">
        <v>-115.16367</v>
      </c>
      <c r="Y642" s="18">
        <v>73.400000000000006</v>
      </c>
      <c r="Z642" s="17">
        <f t="shared" si="88"/>
        <v>23.000000000000004</v>
      </c>
      <c r="AA642" s="21" t="s">
        <v>43</v>
      </c>
      <c r="AB642" s="14" t="s">
        <v>46</v>
      </c>
      <c r="AC642" s="21" t="s">
        <v>43</v>
      </c>
      <c r="AD642" s="23">
        <v>22</v>
      </c>
      <c r="AE642" s="23">
        <v>1</v>
      </c>
      <c r="AF642" s="21" t="s">
        <v>43</v>
      </c>
      <c r="AG642" s="14" t="s">
        <v>43</v>
      </c>
      <c r="AI642" s="70">
        <f t="shared" si="89"/>
        <v>17.6905</v>
      </c>
      <c r="AJ642" s="74">
        <f t="shared" si="90"/>
        <v>799.19872211710003</v>
      </c>
      <c r="AK642" s="74">
        <f t="shared" si="91"/>
        <v>1.4679166775044603</v>
      </c>
      <c r="AL642" s="73">
        <f t="shared" si="92"/>
        <v>1.4679166775044603</v>
      </c>
    </row>
    <row r="643" spans="1:38" s="20" customFormat="1">
      <c r="A643" s="14" t="s">
        <v>57</v>
      </c>
      <c r="B643" s="14" t="s">
        <v>40</v>
      </c>
      <c r="C643" s="31">
        <v>38943</v>
      </c>
      <c r="D643" s="15">
        <v>2006</v>
      </c>
      <c r="E643" s="16">
        <v>0.57013888888888886</v>
      </c>
      <c r="F643" s="16">
        <v>0.61805555555555558</v>
      </c>
      <c r="G643" s="16">
        <f t="shared" si="86"/>
        <v>4.7916666666666718E-2</v>
      </c>
      <c r="H643" s="21">
        <v>2</v>
      </c>
      <c r="I643" s="14">
        <v>2</v>
      </c>
      <c r="J643" s="14">
        <v>2</v>
      </c>
      <c r="K643" s="17">
        <v>2</v>
      </c>
      <c r="L643" s="14" t="s">
        <v>48</v>
      </c>
      <c r="M643" s="14" t="s">
        <v>49</v>
      </c>
      <c r="N643" s="14">
        <v>1</v>
      </c>
      <c r="O643" s="18">
        <f t="shared" ref="O643:O706" si="95">P643*3.3</f>
        <v>25.046924458247997</v>
      </c>
      <c r="P643" s="18">
        <f t="shared" si="87"/>
        <v>7.5899771085599994</v>
      </c>
      <c r="Q643" s="18">
        <f t="shared" si="93"/>
        <v>7.5899771085599994</v>
      </c>
      <c r="R643" s="18">
        <v>2.2999930632000001</v>
      </c>
      <c r="S643" s="18">
        <f t="shared" si="94"/>
        <v>18.149999999999999</v>
      </c>
      <c r="T643" s="22">
        <v>5.5</v>
      </c>
      <c r="U643" s="21" t="s">
        <v>43</v>
      </c>
      <c r="V643" s="21" t="s">
        <v>43</v>
      </c>
      <c r="W643" s="19">
        <v>27.850439999999999</v>
      </c>
      <c r="X643" s="19">
        <v>-115.16367</v>
      </c>
      <c r="Y643" s="18">
        <v>73.400000000000006</v>
      </c>
      <c r="Z643" s="17">
        <f t="shared" si="88"/>
        <v>23.000000000000004</v>
      </c>
      <c r="AA643" s="21" t="s">
        <v>43</v>
      </c>
      <c r="AB643" s="14" t="s">
        <v>46</v>
      </c>
      <c r="AC643" s="21" t="s">
        <v>43</v>
      </c>
      <c r="AD643" s="23">
        <v>22</v>
      </c>
      <c r="AE643" s="23">
        <v>1</v>
      </c>
      <c r="AF643" s="21" t="s">
        <v>43</v>
      </c>
      <c r="AG643" s="14" t="s">
        <v>43</v>
      </c>
      <c r="AI643" s="70">
        <f t="shared" si="89"/>
        <v>17.6905</v>
      </c>
      <c r="AJ643" s="74">
        <f t="shared" si="90"/>
        <v>799.19872211710003</v>
      </c>
      <c r="AK643" s="74">
        <f t="shared" si="91"/>
        <v>1.4679166775044603</v>
      </c>
      <c r="AL643" s="73">
        <f t="shared" si="92"/>
        <v>1.4679166775044603</v>
      </c>
    </row>
    <row r="644" spans="1:38" s="20" customFormat="1">
      <c r="A644" s="14" t="s">
        <v>57</v>
      </c>
      <c r="B644" s="14" t="s">
        <v>40</v>
      </c>
      <c r="C644" s="31">
        <v>38943</v>
      </c>
      <c r="D644" s="15">
        <v>2006</v>
      </c>
      <c r="E644" s="16">
        <v>0.57013888888888886</v>
      </c>
      <c r="F644" s="16">
        <v>0.61805555555555558</v>
      </c>
      <c r="G644" s="16">
        <f t="shared" si="86"/>
        <v>4.7916666666666718E-2</v>
      </c>
      <c r="H644" s="21">
        <v>2</v>
      </c>
      <c r="I644" s="14">
        <v>2</v>
      </c>
      <c r="J644" s="14">
        <v>2</v>
      </c>
      <c r="K644" s="17">
        <v>2</v>
      </c>
      <c r="L644" s="14" t="s">
        <v>48</v>
      </c>
      <c r="M644" s="14" t="s">
        <v>49</v>
      </c>
      <c r="N644" s="14">
        <v>1</v>
      </c>
      <c r="O644" s="18">
        <f t="shared" si="95"/>
        <v>25.046924458247997</v>
      </c>
      <c r="P644" s="18">
        <f t="shared" si="87"/>
        <v>7.5899771085599994</v>
      </c>
      <c r="Q644" s="18">
        <f t="shared" si="93"/>
        <v>7.5899771085599994</v>
      </c>
      <c r="R644" s="18">
        <v>2.2999930632000001</v>
      </c>
      <c r="S644" s="18">
        <f t="shared" si="94"/>
        <v>18.149999999999999</v>
      </c>
      <c r="T644" s="22">
        <v>5.5</v>
      </c>
      <c r="U644" s="21" t="s">
        <v>43</v>
      </c>
      <c r="V644" s="21" t="s">
        <v>43</v>
      </c>
      <c r="W644" s="19">
        <v>27.850439999999999</v>
      </c>
      <c r="X644" s="19">
        <v>-115.16367</v>
      </c>
      <c r="Y644" s="18">
        <v>73.400000000000006</v>
      </c>
      <c r="Z644" s="17">
        <f t="shared" si="88"/>
        <v>23.000000000000004</v>
      </c>
      <c r="AA644" s="21" t="s">
        <v>43</v>
      </c>
      <c r="AB644" s="14" t="s">
        <v>46</v>
      </c>
      <c r="AC644" s="21" t="s">
        <v>43</v>
      </c>
      <c r="AD644" s="23">
        <v>22</v>
      </c>
      <c r="AE644" s="23">
        <v>1</v>
      </c>
      <c r="AF644" s="21" t="s">
        <v>43</v>
      </c>
      <c r="AG644" s="14" t="s">
        <v>43</v>
      </c>
      <c r="AI644" s="70">
        <f t="shared" si="89"/>
        <v>17.6905</v>
      </c>
      <c r="AJ644" s="74">
        <f t="shared" si="90"/>
        <v>799.19872211710003</v>
      </c>
      <c r="AK644" s="74">
        <f t="shared" si="91"/>
        <v>1.4679166775044603</v>
      </c>
      <c r="AL644" s="73">
        <f t="shared" si="92"/>
        <v>1.4679166775044603</v>
      </c>
    </row>
    <row r="645" spans="1:38" s="20" customFormat="1">
      <c r="A645" s="14" t="s">
        <v>57</v>
      </c>
      <c r="B645" s="14" t="s">
        <v>40</v>
      </c>
      <c r="C645" s="31">
        <v>38943</v>
      </c>
      <c r="D645" s="15">
        <v>2006</v>
      </c>
      <c r="E645" s="16">
        <v>0.57013888888888886</v>
      </c>
      <c r="F645" s="16">
        <v>0.61805555555555558</v>
      </c>
      <c r="G645" s="16">
        <f t="shared" si="86"/>
        <v>4.7916666666666718E-2</v>
      </c>
      <c r="H645" s="21">
        <v>2</v>
      </c>
      <c r="I645" s="14">
        <v>2</v>
      </c>
      <c r="J645" s="14">
        <v>2</v>
      </c>
      <c r="K645" s="17">
        <v>2</v>
      </c>
      <c r="L645" s="14" t="s">
        <v>48</v>
      </c>
      <c r="M645" s="14" t="s">
        <v>49</v>
      </c>
      <c r="N645" s="14">
        <v>1</v>
      </c>
      <c r="O645" s="18">
        <f t="shared" si="95"/>
        <v>25.046924458247997</v>
      </c>
      <c r="P645" s="18">
        <f t="shared" si="87"/>
        <v>7.5899771085599994</v>
      </c>
      <c r="Q645" s="18">
        <f t="shared" si="93"/>
        <v>7.5899771085599994</v>
      </c>
      <c r="R645" s="18">
        <v>2.2999930632000001</v>
      </c>
      <c r="S645" s="18">
        <f t="shared" si="94"/>
        <v>18.149999999999999</v>
      </c>
      <c r="T645" s="22">
        <v>5.5</v>
      </c>
      <c r="U645" s="21" t="s">
        <v>43</v>
      </c>
      <c r="V645" s="21" t="s">
        <v>43</v>
      </c>
      <c r="W645" s="19">
        <v>27.850439999999999</v>
      </c>
      <c r="X645" s="19">
        <v>-115.16367</v>
      </c>
      <c r="Y645" s="18">
        <v>73.400000000000006</v>
      </c>
      <c r="Z645" s="17">
        <f t="shared" si="88"/>
        <v>23.000000000000004</v>
      </c>
      <c r="AA645" s="21" t="s">
        <v>43</v>
      </c>
      <c r="AB645" s="14" t="s">
        <v>46</v>
      </c>
      <c r="AC645" s="21" t="s">
        <v>43</v>
      </c>
      <c r="AD645" s="23">
        <v>22</v>
      </c>
      <c r="AE645" s="23">
        <v>1</v>
      </c>
      <c r="AF645" s="21" t="s">
        <v>43</v>
      </c>
      <c r="AG645" s="14" t="s">
        <v>43</v>
      </c>
      <c r="AI645" s="70">
        <f t="shared" si="89"/>
        <v>17.6905</v>
      </c>
      <c r="AJ645" s="74">
        <f t="shared" si="90"/>
        <v>799.19872211710003</v>
      </c>
      <c r="AK645" s="74">
        <f t="shared" si="91"/>
        <v>1.4679166775044603</v>
      </c>
      <c r="AL645" s="73">
        <f t="shared" si="92"/>
        <v>1.4679166775044603</v>
      </c>
    </row>
    <row r="646" spans="1:38" s="20" customFormat="1">
      <c r="A646" s="14" t="s">
        <v>57</v>
      </c>
      <c r="B646" s="14" t="s">
        <v>40</v>
      </c>
      <c r="C646" s="31">
        <v>38943</v>
      </c>
      <c r="D646" s="15">
        <v>2006</v>
      </c>
      <c r="E646" s="16">
        <v>0.57013888888888886</v>
      </c>
      <c r="F646" s="16">
        <v>0.61805555555555558</v>
      </c>
      <c r="G646" s="16">
        <f t="shared" si="86"/>
        <v>4.7916666666666718E-2</v>
      </c>
      <c r="H646" s="21">
        <v>2</v>
      </c>
      <c r="I646" s="14">
        <v>2</v>
      </c>
      <c r="J646" s="14">
        <v>2</v>
      </c>
      <c r="K646" s="17">
        <v>2</v>
      </c>
      <c r="L646" s="14" t="s">
        <v>48</v>
      </c>
      <c r="M646" s="14" t="s">
        <v>49</v>
      </c>
      <c r="N646" s="14">
        <v>1</v>
      </c>
      <c r="O646" s="18">
        <f t="shared" si="95"/>
        <v>25.046924458247997</v>
      </c>
      <c r="P646" s="18">
        <f t="shared" si="87"/>
        <v>7.5899771085599994</v>
      </c>
      <c r="Q646" s="18">
        <f t="shared" si="93"/>
        <v>7.5899771085599994</v>
      </c>
      <c r="R646" s="18">
        <v>2.2999930632000001</v>
      </c>
      <c r="S646" s="18">
        <f t="shared" si="94"/>
        <v>18.149999999999999</v>
      </c>
      <c r="T646" s="22">
        <v>5.5</v>
      </c>
      <c r="U646" s="21" t="s">
        <v>43</v>
      </c>
      <c r="V646" s="21" t="s">
        <v>43</v>
      </c>
      <c r="W646" s="19">
        <v>27.850439999999999</v>
      </c>
      <c r="X646" s="19">
        <v>-115.16367</v>
      </c>
      <c r="Y646" s="18">
        <v>73.400000000000006</v>
      </c>
      <c r="Z646" s="17">
        <f t="shared" si="88"/>
        <v>23.000000000000004</v>
      </c>
      <c r="AA646" s="21" t="s">
        <v>43</v>
      </c>
      <c r="AB646" s="14" t="s">
        <v>46</v>
      </c>
      <c r="AC646" s="21" t="s">
        <v>43</v>
      </c>
      <c r="AD646" s="23">
        <v>22</v>
      </c>
      <c r="AE646" s="23">
        <v>1</v>
      </c>
      <c r="AF646" s="21" t="s">
        <v>43</v>
      </c>
      <c r="AG646" s="14" t="s">
        <v>43</v>
      </c>
      <c r="AI646" s="70">
        <f t="shared" si="89"/>
        <v>17.6905</v>
      </c>
      <c r="AJ646" s="74">
        <f t="shared" si="90"/>
        <v>799.19872211710003</v>
      </c>
      <c r="AK646" s="74">
        <f t="shared" si="91"/>
        <v>1.4679166775044603</v>
      </c>
      <c r="AL646" s="73">
        <f t="shared" si="92"/>
        <v>1.4679166775044603</v>
      </c>
    </row>
    <row r="647" spans="1:38" s="20" customFormat="1">
      <c r="A647" s="14" t="s">
        <v>57</v>
      </c>
      <c r="B647" s="14" t="s">
        <v>40</v>
      </c>
      <c r="C647" s="31">
        <v>38943</v>
      </c>
      <c r="D647" s="15">
        <v>2006</v>
      </c>
      <c r="E647" s="16">
        <v>0.57013888888888886</v>
      </c>
      <c r="F647" s="16">
        <v>0.61805555555555558</v>
      </c>
      <c r="G647" s="16">
        <f t="shared" si="86"/>
        <v>4.7916666666666718E-2</v>
      </c>
      <c r="H647" s="21">
        <v>2</v>
      </c>
      <c r="I647" s="14">
        <v>2</v>
      </c>
      <c r="J647" s="14">
        <v>2</v>
      </c>
      <c r="K647" s="17">
        <v>2</v>
      </c>
      <c r="L647" s="14" t="s">
        <v>48</v>
      </c>
      <c r="M647" s="14" t="s">
        <v>49</v>
      </c>
      <c r="N647" s="14">
        <v>1</v>
      </c>
      <c r="O647" s="18">
        <f t="shared" si="95"/>
        <v>25.046924458247997</v>
      </c>
      <c r="P647" s="18">
        <f t="shared" si="87"/>
        <v>7.5899771085599994</v>
      </c>
      <c r="Q647" s="18">
        <f t="shared" si="93"/>
        <v>7.5899771085599994</v>
      </c>
      <c r="R647" s="18">
        <v>2.2999930632000001</v>
      </c>
      <c r="S647" s="18">
        <f t="shared" si="94"/>
        <v>18.149999999999999</v>
      </c>
      <c r="T647" s="22">
        <v>5.5</v>
      </c>
      <c r="U647" s="21" t="s">
        <v>43</v>
      </c>
      <c r="V647" s="21" t="s">
        <v>43</v>
      </c>
      <c r="W647" s="19">
        <v>27.850439999999999</v>
      </c>
      <c r="X647" s="19">
        <v>-115.16367</v>
      </c>
      <c r="Y647" s="18">
        <v>73.400000000000006</v>
      </c>
      <c r="Z647" s="17">
        <f t="shared" si="88"/>
        <v>23.000000000000004</v>
      </c>
      <c r="AA647" s="21" t="s">
        <v>43</v>
      </c>
      <c r="AB647" s="14" t="s">
        <v>46</v>
      </c>
      <c r="AC647" s="21" t="s">
        <v>43</v>
      </c>
      <c r="AD647" s="23">
        <v>22</v>
      </c>
      <c r="AE647" s="23">
        <v>1</v>
      </c>
      <c r="AF647" s="21" t="s">
        <v>43</v>
      </c>
      <c r="AG647" s="14" t="s">
        <v>43</v>
      </c>
      <c r="AI647" s="70">
        <f t="shared" si="89"/>
        <v>17.6905</v>
      </c>
      <c r="AJ647" s="74">
        <f t="shared" si="90"/>
        <v>799.19872211710003</v>
      </c>
      <c r="AK647" s="74">
        <f t="shared" si="91"/>
        <v>1.4679166775044603</v>
      </c>
      <c r="AL647" s="73">
        <f t="shared" si="92"/>
        <v>1.4679166775044603</v>
      </c>
    </row>
    <row r="648" spans="1:38" s="20" customFormat="1">
      <c r="A648" s="14" t="s">
        <v>57</v>
      </c>
      <c r="B648" s="14" t="s">
        <v>40</v>
      </c>
      <c r="C648" s="31">
        <v>38943</v>
      </c>
      <c r="D648" s="15">
        <v>2006</v>
      </c>
      <c r="E648" s="16">
        <v>0.57013888888888886</v>
      </c>
      <c r="F648" s="16">
        <v>0.61805555555555558</v>
      </c>
      <c r="G648" s="16">
        <f t="shared" si="86"/>
        <v>4.7916666666666718E-2</v>
      </c>
      <c r="H648" s="21">
        <v>2</v>
      </c>
      <c r="I648" s="14">
        <v>2</v>
      </c>
      <c r="J648" s="14">
        <v>2</v>
      </c>
      <c r="K648" s="17">
        <v>2</v>
      </c>
      <c r="L648" s="14" t="s">
        <v>48</v>
      </c>
      <c r="M648" s="14" t="s">
        <v>49</v>
      </c>
      <c r="N648" s="14">
        <v>1</v>
      </c>
      <c r="O648" s="18">
        <f t="shared" si="95"/>
        <v>25.046924458247997</v>
      </c>
      <c r="P648" s="18">
        <f t="shared" si="87"/>
        <v>7.5899771085599994</v>
      </c>
      <c r="Q648" s="18">
        <f t="shared" si="93"/>
        <v>7.5899771085599994</v>
      </c>
      <c r="R648" s="18">
        <v>2.2999930632000001</v>
      </c>
      <c r="S648" s="18">
        <f t="shared" si="94"/>
        <v>18.149999999999999</v>
      </c>
      <c r="T648" s="22">
        <v>5.5</v>
      </c>
      <c r="U648" s="21" t="s">
        <v>43</v>
      </c>
      <c r="V648" s="21" t="s">
        <v>43</v>
      </c>
      <c r="W648" s="19">
        <v>27.850439999999999</v>
      </c>
      <c r="X648" s="19">
        <v>-115.16367</v>
      </c>
      <c r="Y648" s="18">
        <v>73.400000000000006</v>
      </c>
      <c r="Z648" s="17">
        <f t="shared" si="88"/>
        <v>23.000000000000004</v>
      </c>
      <c r="AA648" s="21" t="s">
        <v>43</v>
      </c>
      <c r="AB648" s="14" t="s">
        <v>46</v>
      </c>
      <c r="AC648" s="21" t="s">
        <v>43</v>
      </c>
      <c r="AD648" s="23">
        <v>22</v>
      </c>
      <c r="AE648" s="23">
        <v>1</v>
      </c>
      <c r="AF648" s="21" t="s">
        <v>43</v>
      </c>
      <c r="AG648" s="14" t="s">
        <v>43</v>
      </c>
      <c r="AI648" s="70">
        <f t="shared" si="89"/>
        <v>17.6905</v>
      </c>
      <c r="AJ648" s="74">
        <f t="shared" si="90"/>
        <v>799.19872211710003</v>
      </c>
      <c r="AK648" s="74">
        <f t="shared" si="91"/>
        <v>1.4679166775044603</v>
      </c>
      <c r="AL648" s="73">
        <f t="shared" si="92"/>
        <v>1.4679166775044603</v>
      </c>
    </row>
    <row r="649" spans="1:38" s="20" customFormat="1">
      <c r="A649" s="14" t="s">
        <v>57</v>
      </c>
      <c r="B649" s="14" t="s">
        <v>40</v>
      </c>
      <c r="C649" s="31">
        <v>38943</v>
      </c>
      <c r="D649" s="15">
        <v>2006</v>
      </c>
      <c r="E649" s="16">
        <v>0.57013888888888886</v>
      </c>
      <c r="F649" s="16">
        <v>0.61805555555555558</v>
      </c>
      <c r="G649" s="16">
        <f t="shared" si="86"/>
        <v>4.7916666666666718E-2</v>
      </c>
      <c r="H649" s="21">
        <v>2</v>
      </c>
      <c r="I649" s="14">
        <v>2</v>
      </c>
      <c r="J649" s="14">
        <v>2</v>
      </c>
      <c r="K649" s="17">
        <v>2</v>
      </c>
      <c r="L649" s="14" t="s">
        <v>48</v>
      </c>
      <c r="M649" s="14" t="s">
        <v>49</v>
      </c>
      <c r="N649" s="14">
        <v>1</v>
      </c>
      <c r="O649" s="18">
        <f t="shared" si="95"/>
        <v>25.046924458247997</v>
      </c>
      <c r="P649" s="18">
        <f t="shared" si="87"/>
        <v>7.5899771085599994</v>
      </c>
      <c r="Q649" s="18">
        <f t="shared" si="93"/>
        <v>7.5899771085599994</v>
      </c>
      <c r="R649" s="18">
        <v>2.2999930632000001</v>
      </c>
      <c r="S649" s="18">
        <f t="shared" si="94"/>
        <v>18.149999999999999</v>
      </c>
      <c r="T649" s="22">
        <v>5.5</v>
      </c>
      <c r="U649" s="21" t="s">
        <v>43</v>
      </c>
      <c r="V649" s="21" t="s">
        <v>43</v>
      </c>
      <c r="W649" s="19">
        <v>27.850439999999999</v>
      </c>
      <c r="X649" s="19">
        <v>-115.16367</v>
      </c>
      <c r="Y649" s="18">
        <v>73.400000000000006</v>
      </c>
      <c r="Z649" s="17">
        <f t="shared" si="88"/>
        <v>23.000000000000004</v>
      </c>
      <c r="AA649" s="21" t="s">
        <v>43</v>
      </c>
      <c r="AB649" s="14" t="s">
        <v>46</v>
      </c>
      <c r="AC649" s="21" t="s">
        <v>43</v>
      </c>
      <c r="AD649" s="23">
        <v>22</v>
      </c>
      <c r="AE649" s="23">
        <v>1</v>
      </c>
      <c r="AF649" s="21" t="s">
        <v>43</v>
      </c>
      <c r="AG649" s="14" t="s">
        <v>43</v>
      </c>
      <c r="AI649" s="70">
        <f t="shared" si="89"/>
        <v>17.6905</v>
      </c>
      <c r="AJ649" s="74">
        <f t="shared" si="90"/>
        <v>799.19872211710003</v>
      </c>
      <c r="AK649" s="74">
        <f t="shared" si="91"/>
        <v>1.4679166775044603</v>
      </c>
      <c r="AL649" s="73">
        <f t="shared" si="92"/>
        <v>1.4679166775044603</v>
      </c>
    </row>
    <row r="650" spans="1:38" s="20" customFormat="1">
      <c r="A650" s="14" t="s">
        <v>57</v>
      </c>
      <c r="B650" s="14" t="s">
        <v>40</v>
      </c>
      <c r="C650" s="31">
        <v>38943</v>
      </c>
      <c r="D650" s="15">
        <v>2006</v>
      </c>
      <c r="E650" s="16">
        <v>0.57013888888888886</v>
      </c>
      <c r="F650" s="16">
        <v>0.61805555555555558</v>
      </c>
      <c r="G650" s="16">
        <f t="shared" si="86"/>
        <v>4.7916666666666718E-2</v>
      </c>
      <c r="H650" s="21">
        <v>2</v>
      </c>
      <c r="I650" s="14">
        <v>2</v>
      </c>
      <c r="J650" s="14">
        <v>2</v>
      </c>
      <c r="K650" s="17">
        <v>2</v>
      </c>
      <c r="L650" s="14" t="s">
        <v>48</v>
      </c>
      <c r="M650" s="14" t="s">
        <v>49</v>
      </c>
      <c r="N650" s="14">
        <v>1</v>
      </c>
      <c r="O650" s="18">
        <f t="shared" si="95"/>
        <v>25.046924458247997</v>
      </c>
      <c r="P650" s="18">
        <f t="shared" si="87"/>
        <v>7.5899771085599994</v>
      </c>
      <c r="Q650" s="18">
        <f t="shared" si="93"/>
        <v>7.5899771085599994</v>
      </c>
      <c r="R650" s="18">
        <v>2.2999930632000001</v>
      </c>
      <c r="S650" s="18">
        <f t="shared" si="94"/>
        <v>18.149999999999999</v>
      </c>
      <c r="T650" s="22">
        <v>5.5</v>
      </c>
      <c r="U650" s="21" t="s">
        <v>43</v>
      </c>
      <c r="V650" s="21" t="s">
        <v>43</v>
      </c>
      <c r="W650" s="19">
        <v>27.850439999999999</v>
      </c>
      <c r="X650" s="19">
        <v>-115.16367</v>
      </c>
      <c r="Y650" s="18">
        <v>73.400000000000006</v>
      </c>
      <c r="Z650" s="17">
        <f t="shared" si="88"/>
        <v>23.000000000000004</v>
      </c>
      <c r="AA650" s="21" t="s">
        <v>43</v>
      </c>
      <c r="AB650" s="14" t="s">
        <v>46</v>
      </c>
      <c r="AC650" s="21" t="s">
        <v>43</v>
      </c>
      <c r="AD650" s="23">
        <v>22</v>
      </c>
      <c r="AE650" s="23">
        <v>1</v>
      </c>
      <c r="AF650" s="21" t="s">
        <v>43</v>
      </c>
      <c r="AG650" s="14" t="s">
        <v>43</v>
      </c>
      <c r="AI650" s="70">
        <f t="shared" si="89"/>
        <v>17.6905</v>
      </c>
      <c r="AJ650" s="74">
        <f t="shared" si="90"/>
        <v>799.19872211710003</v>
      </c>
      <c r="AK650" s="74">
        <f t="shared" si="91"/>
        <v>1.4679166775044603</v>
      </c>
      <c r="AL650" s="73">
        <f t="shared" si="92"/>
        <v>1.4679166775044603</v>
      </c>
    </row>
    <row r="651" spans="1:38" s="20" customFormat="1">
      <c r="A651" s="14" t="s">
        <v>57</v>
      </c>
      <c r="B651" s="14" t="s">
        <v>40</v>
      </c>
      <c r="C651" s="31">
        <v>38943</v>
      </c>
      <c r="D651" s="15">
        <v>2006</v>
      </c>
      <c r="E651" s="16">
        <v>0.57013888888888886</v>
      </c>
      <c r="F651" s="16">
        <v>0.61805555555555558</v>
      </c>
      <c r="G651" s="16">
        <f t="shared" ref="G651:G694" si="96">F651-E651</f>
        <v>4.7916666666666718E-2</v>
      </c>
      <c r="H651" s="21">
        <v>2</v>
      </c>
      <c r="I651" s="14">
        <v>2</v>
      </c>
      <c r="J651" s="14">
        <v>2</v>
      </c>
      <c r="K651" s="17">
        <v>2</v>
      </c>
      <c r="L651" s="14" t="s">
        <v>48</v>
      </c>
      <c r="M651" s="14" t="s">
        <v>49</v>
      </c>
      <c r="N651" s="14">
        <v>1</v>
      </c>
      <c r="O651" s="18">
        <f t="shared" si="95"/>
        <v>25.046924458247997</v>
      </c>
      <c r="P651" s="18">
        <f t="shared" ref="P651:P694" si="97">R651*3.3</f>
        <v>7.5899771085599994</v>
      </c>
      <c r="Q651" s="18">
        <f t="shared" si="93"/>
        <v>7.5899771085599994</v>
      </c>
      <c r="R651" s="18">
        <v>2.2999930632000001</v>
      </c>
      <c r="S651" s="18">
        <f t="shared" si="94"/>
        <v>18.149999999999999</v>
      </c>
      <c r="T651" s="22">
        <v>5.5</v>
      </c>
      <c r="U651" s="21" t="s">
        <v>43</v>
      </c>
      <c r="V651" s="21" t="s">
        <v>43</v>
      </c>
      <c r="W651" s="19">
        <v>27.850439999999999</v>
      </c>
      <c r="X651" s="19">
        <v>-115.16367</v>
      </c>
      <c r="Y651" s="18">
        <v>73.400000000000006</v>
      </c>
      <c r="Z651" s="17">
        <f t="shared" ref="Z651:Z694" si="98">(Y651-32)*5/9</f>
        <v>23.000000000000004</v>
      </c>
      <c r="AA651" s="21" t="s">
        <v>43</v>
      </c>
      <c r="AB651" s="14" t="s">
        <v>46</v>
      </c>
      <c r="AC651" s="21" t="s">
        <v>43</v>
      </c>
      <c r="AD651" s="23">
        <v>23</v>
      </c>
      <c r="AE651" s="23">
        <v>1</v>
      </c>
      <c r="AF651" s="21" t="s">
        <v>43</v>
      </c>
      <c r="AG651" s="14" t="s">
        <v>43</v>
      </c>
      <c r="AI651" s="70">
        <f t="shared" ref="AI651:AI694" si="99">(0.748*AD651)+1.2345</f>
        <v>18.438500000000001</v>
      </c>
      <c r="AJ651" s="74">
        <f t="shared" ref="AJ651:AJ694" si="100">((POWER(AI651*10,3.36))*2.24)/100000</f>
        <v>918.51444961025391</v>
      </c>
      <c r="AK651" s="74">
        <f t="shared" ref="AK651:AK694" si="101">(0.0026*AJ651)-0.61</f>
        <v>1.7781375689866601</v>
      </c>
      <c r="AL651" s="73">
        <f t="shared" ref="AL651:AL694" si="102">IF(AK651&gt;0,AK651:AK651,0)</f>
        <v>1.7781375689866601</v>
      </c>
    </row>
    <row r="652" spans="1:38" s="20" customFormat="1">
      <c r="A652" s="14" t="s">
        <v>57</v>
      </c>
      <c r="B652" s="14" t="s">
        <v>40</v>
      </c>
      <c r="C652" s="31">
        <v>38943</v>
      </c>
      <c r="D652" s="15">
        <v>2006</v>
      </c>
      <c r="E652" s="16">
        <v>0.57013888888888886</v>
      </c>
      <c r="F652" s="16">
        <v>0.61805555555555558</v>
      </c>
      <c r="G652" s="16">
        <f t="shared" si="96"/>
        <v>4.7916666666666718E-2</v>
      </c>
      <c r="H652" s="21">
        <v>2</v>
      </c>
      <c r="I652" s="14">
        <v>2</v>
      </c>
      <c r="J652" s="14">
        <v>2</v>
      </c>
      <c r="K652" s="17">
        <v>2</v>
      </c>
      <c r="L652" s="14" t="s">
        <v>48</v>
      </c>
      <c r="M652" s="14" t="s">
        <v>49</v>
      </c>
      <c r="N652" s="14">
        <v>1</v>
      </c>
      <c r="O652" s="18">
        <f t="shared" si="95"/>
        <v>25.046924458247997</v>
      </c>
      <c r="P652" s="18">
        <f t="shared" si="97"/>
        <v>7.5899771085599994</v>
      </c>
      <c r="Q652" s="18">
        <f t="shared" ref="Q652:Q715" si="103">R652*3.3</f>
        <v>7.5899771085599994</v>
      </c>
      <c r="R652" s="18">
        <v>2.2999930632000001</v>
      </c>
      <c r="S652" s="18">
        <f t="shared" si="94"/>
        <v>18.149999999999999</v>
      </c>
      <c r="T652" s="22">
        <v>5.5</v>
      </c>
      <c r="U652" s="21" t="s">
        <v>43</v>
      </c>
      <c r="V652" s="21" t="s">
        <v>43</v>
      </c>
      <c r="W652" s="19">
        <v>27.850439999999999</v>
      </c>
      <c r="X652" s="19">
        <v>-115.16367</v>
      </c>
      <c r="Y652" s="18">
        <v>73.400000000000006</v>
      </c>
      <c r="Z652" s="17">
        <f t="shared" si="98"/>
        <v>23.000000000000004</v>
      </c>
      <c r="AA652" s="21" t="s">
        <v>43</v>
      </c>
      <c r="AB652" s="14" t="s">
        <v>46</v>
      </c>
      <c r="AC652" s="21" t="s">
        <v>43</v>
      </c>
      <c r="AD652" s="23">
        <v>23</v>
      </c>
      <c r="AE652" s="23">
        <v>1</v>
      </c>
      <c r="AF652" s="21" t="s">
        <v>43</v>
      </c>
      <c r="AG652" s="14" t="s">
        <v>43</v>
      </c>
      <c r="AI652" s="70">
        <f t="shared" si="99"/>
        <v>18.438500000000001</v>
      </c>
      <c r="AJ652" s="74">
        <f t="shared" si="100"/>
        <v>918.51444961025391</v>
      </c>
      <c r="AK652" s="74">
        <f t="shared" si="101"/>
        <v>1.7781375689866601</v>
      </c>
      <c r="AL652" s="73">
        <f t="shared" si="102"/>
        <v>1.7781375689866601</v>
      </c>
    </row>
    <row r="653" spans="1:38" s="20" customFormat="1">
      <c r="A653" s="14" t="s">
        <v>57</v>
      </c>
      <c r="B653" s="14" t="s">
        <v>40</v>
      </c>
      <c r="C653" s="31">
        <v>38943</v>
      </c>
      <c r="D653" s="15">
        <v>2006</v>
      </c>
      <c r="E653" s="16">
        <v>0.57013888888888886</v>
      </c>
      <c r="F653" s="16">
        <v>0.61805555555555558</v>
      </c>
      <c r="G653" s="16">
        <f t="shared" si="96"/>
        <v>4.7916666666666718E-2</v>
      </c>
      <c r="H653" s="21">
        <v>2</v>
      </c>
      <c r="I653" s="14">
        <v>2</v>
      </c>
      <c r="J653" s="14">
        <v>2</v>
      </c>
      <c r="K653" s="17">
        <v>2</v>
      </c>
      <c r="L653" s="14" t="s">
        <v>48</v>
      </c>
      <c r="M653" s="14" t="s">
        <v>49</v>
      </c>
      <c r="N653" s="14">
        <v>1</v>
      </c>
      <c r="O653" s="18">
        <f t="shared" si="95"/>
        <v>25.046924458247997</v>
      </c>
      <c r="P653" s="18">
        <f t="shared" si="97"/>
        <v>7.5899771085599994</v>
      </c>
      <c r="Q653" s="18">
        <f t="shared" si="103"/>
        <v>7.5899771085599994</v>
      </c>
      <c r="R653" s="18">
        <v>2.2999930632000001</v>
      </c>
      <c r="S653" s="18">
        <f t="shared" si="94"/>
        <v>18.149999999999999</v>
      </c>
      <c r="T653" s="22">
        <v>5.5</v>
      </c>
      <c r="U653" s="21" t="s">
        <v>43</v>
      </c>
      <c r="V653" s="21" t="s">
        <v>43</v>
      </c>
      <c r="W653" s="19">
        <v>27.850439999999999</v>
      </c>
      <c r="X653" s="19">
        <v>-115.16367</v>
      </c>
      <c r="Y653" s="18">
        <v>73.400000000000006</v>
      </c>
      <c r="Z653" s="17">
        <f t="shared" si="98"/>
        <v>23.000000000000004</v>
      </c>
      <c r="AA653" s="21" t="s">
        <v>43</v>
      </c>
      <c r="AB653" s="14" t="s">
        <v>46</v>
      </c>
      <c r="AC653" s="21" t="s">
        <v>43</v>
      </c>
      <c r="AD653" s="23">
        <v>23</v>
      </c>
      <c r="AE653" s="23">
        <v>1</v>
      </c>
      <c r="AF653" s="21" t="s">
        <v>43</v>
      </c>
      <c r="AG653" s="14" t="s">
        <v>43</v>
      </c>
      <c r="AI653" s="70">
        <f t="shared" si="99"/>
        <v>18.438500000000001</v>
      </c>
      <c r="AJ653" s="74">
        <f t="shared" si="100"/>
        <v>918.51444961025391</v>
      </c>
      <c r="AK653" s="74">
        <f t="shared" si="101"/>
        <v>1.7781375689866601</v>
      </c>
      <c r="AL653" s="73">
        <f t="shared" si="102"/>
        <v>1.7781375689866601</v>
      </c>
    </row>
    <row r="654" spans="1:38" s="20" customFormat="1">
      <c r="A654" s="14" t="s">
        <v>57</v>
      </c>
      <c r="B654" s="14" t="s">
        <v>40</v>
      </c>
      <c r="C654" s="31">
        <v>38943</v>
      </c>
      <c r="D654" s="15">
        <v>2006</v>
      </c>
      <c r="E654" s="16">
        <v>0.57013888888888886</v>
      </c>
      <c r="F654" s="16">
        <v>0.61805555555555558</v>
      </c>
      <c r="G654" s="16">
        <f t="shared" si="96"/>
        <v>4.7916666666666718E-2</v>
      </c>
      <c r="H654" s="21">
        <v>2</v>
      </c>
      <c r="I654" s="14">
        <v>2</v>
      </c>
      <c r="J654" s="14">
        <v>2</v>
      </c>
      <c r="K654" s="17">
        <v>2</v>
      </c>
      <c r="L654" s="14" t="s">
        <v>48</v>
      </c>
      <c r="M654" s="14" t="s">
        <v>49</v>
      </c>
      <c r="N654" s="14">
        <v>1</v>
      </c>
      <c r="O654" s="18">
        <f t="shared" si="95"/>
        <v>25.046924458247997</v>
      </c>
      <c r="P654" s="18">
        <f t="shared" si="97"/>
        <v>7.5899771085599994</v>
      </c>
      <c r="Q654" s="18">
        <f t="shared" si="103"/>
        <v>7.5899771085599994</v>
      </c>
      <c r="R654" s="18">
        <v>2.2999930632000001</v>
      </c>
      <c r="S654" s="18">
        <f t="shared" si="94"/>
        <v>18.149999999999999</v>
      </c>
      <c r="T654" s="22">
        <v>5.5</v>
      </c>
      <c r="U654" s="21" t="s">
        <v>43</v>
      </c>
      <c r="V654" s="21" t="s">
        <v>43</v>
      </c>
      <c r="W654" s="19">
        <v>27.850439999999999</v>
      </c>
      <c r="X654" s="19">
        <v>-115.16367</v>
      </c>
      <c r="Y654" s="18">
        <v>73.400000000000006</v>
      </c>
      <c r="Z654" s="17">
        <f t="shared" si="98"/>
        <v>23.000000000000004</v>
      </c>
      <c r="AA654" s="21" t="s">
        <v>43</v>
      </c>
      <c r="AB654" s="14" t="s">
        <v>46</v>
      </c>
      <c r="AC654" s="21" t="s">
        <v>43</v>
      </c>
      <c r="AD654" s="23">
        <v>23</v>
      </c>
      <c r="AE654" s="23">
        <v>1</v>
      </c>
      <c r="AF654" s="21" t="s">
        <v>43</v>
      </c>
      <c r="AG654" s="14" t="s">
        <v>43</v>
      </c>
      <c r="AI654" s="70">
        <f t="shared" si="99"/>
        <v>18.438500000000001</v>
      </c>
      <c r="AJ654" s="74">
        <f t="shared" si="100"/>
        <v>918.51444961025391</v>
      </c>
      <c r="AK654" s="74">
        <f t="shared" si="101"/>
        <v>1.7781375689866601</v>
      </c>
      <c r="AL654" s="73">
        <f t="shared" si="102"/>
        <v>1.7781375689866601</v>
      </c>
    </row>
    <row r="655" spans="1:38" s="20" customFormat="1">
      <c r="A655" s="14" t="s">
        <v>57</v>
      </c>
      <c r="B655" s="14" t="s">
        <v>40</v>
      </c>
      <c r="C655" s="31">
        <v>38943</v>
      </c>
      <c r="D655" s="15">
        <v>2006</v>
      </c>
      <c r="E655" s="16">
        <v>0.57013888888888886</v>
      </c>
      <c r="F655" s="16">
        <v>0.61805555555555558</v>
      </c>
      <c r="G655" s="16">
        <f t="shared" si="96"/>
        <v>4.7916666666666718E-2</v>
      </c>
      <c r="H655" s="21">
        <v>2</v>
      </c>
      <c r="I655" s="14">
        <v>2</v>
      </c>
      <c r="J655" s="14">
        <v>2</v>
      </c>
      <c r="K655" s="17">
        <v>2</v>
      </c>
      <c r="L655" s="14" t="s">
        <v>48</v>
      </c>
      <c r="M655" s="14" t="s">
        <v>49</v>
      </c>
      <c r="N655" s="14">
        <v>1</v>
      </c>
      <c r="O655" s="18">
        <f t="shared" si="95"/>
        <v>25.046924458247997</v>
      </c>
      <c r="P655" s="18">
        <f t="shared" si="97"/>
        <v>7.5899771085599994</v>
      </c>
      <c r="Q655" s="18">
        <f t="shared" si="103"/>
        <v>7.5899771085599994</v>
      </c>
      <c r="R655" s="18">
        <v>2.2999930632000001</v>
      </c>
      <c r="S655" s="18">
        <f t="shared" si="94"/>
        <v>18.149999999999999</v>
      </c>
      <c r="T655" s="22">
        <v>5.5</v>
      </c>
      <c r="U655" s="21" t="s">
        <v>43</v>
      </c>
      <c r="V655" s="21" t="s">
        <v>43</v>
      </c>
      <c r="W655" s="19">
        <v>27.850439999999999</v>
      </c>
      <c r="X655" s="19">
        <v>-115.16367</v>
      </c>
      <c r="Y655" s="18">
        <v>73.400000000000006</v>
      </c>
      <c r="Z655" s="17">
        <f t="shared" si="98"/>
        <v>23.000000000000004</v>
      </c>
      <c r="AA655" s="21" t="s">
        <v>43</v>
      </c>
      <c r="AB655" s="14" t="s">
        <v>46</v>
      </c>
      <c r="AC655" s="21" t="s">
        <v>43</v>
      </c>
      <c r="AD655" s="23">
        <v>23</v>
      </c>
      <c r="AE655" s="23">
        <v>1</v>
      </c>
      <c r="AF655" s="21" t="s">
        <v>43</v>
      </c>
      <c r="AG655" s="14" t="s">
        <v>43</v>
      </c>
      <c r="AI655" s="70">
        <f t="shared" si="99"/>
        <v>18.438500000000001</v>
      </c>
      <c r="AJ655" s="74">
        <f t="shared" si="100"/>
        <v>918.51444961025391</v>
      </c>
      <c r="AK655" s="74">
        <f t="shared" si="101"/>
        <v>1.7781375689866601</v>
      </c>
      <c r="AL655" s="73">
        <f t="shared" si="102"/>
        <v>1.7781375689866601</v>
      </c>
    </row>
    <row r="656" spans="1:38" s="20" customFormat="1">
      <c r="A656" s="14" t="s">
        <v>57</v>
      </c>
      <c r="B656" s="14" t="s">
        <v>40</v>
      </c>
      <c r="C656" s="31">
        <v>38943</v>
      </c>
      <c r="D656" s="15">
        <v>2006</v>
      </c>
      <c r="E656" s="16">
        <v>0.57013888888888886</v>
      </c>
      <c r="F656" s="16">
        <v>0.61805555555555558</v>
      </c>
      <c r="G656" s="16">
        <f t="shared" si="96"/>
        <v>4.7916666666666718E-2</v>
      </c>
      <c r="H656" s="21">
        <v>2</v>
      </c>
      <c r="I656" s="14">
        <v>2</v>
      </c>
      <c r="J656" s="14">
        <v>2</v>
      </c>
      <c r="K656" s="17">
        <v>2</v>
      </c>
      <c r="L656" s="14" t="s">
        <v>48</v>
      </c>
      <c r="M656" s="14" t="s">
        <v>49</v>
      </c>
      <c r="N656" s="14">
        <v>1</v>
      </c>
      <c r="O656" s="18">
        <f t="shared" si="95"/>
        <v>25.046924458247997</v>
      </c>
      <c r="P656" s="18">
        <f t="shared" si="97"/>
        <v>7.5899771085599994</v>
      </c>
      <c r="Q656" s="18">
        <f t="shared" si="103"/>
        <v>7.5899771085599994</v>
      </c>
      <c r="R656" s="18">
        <v>2.2999930632000001</v>
      </c>
      <c r="S656" s="18">
        <f t="shared" si="94"/>
        <v>18.149999999999999</v>
      </c>
      <c r="T656" s="22">
        <v>5.5</v>
      </c>
      <c r="U656" s="21" t="s">
        <v>43</v>
      </c>
      <c r="V656" s="21" t="s">
        <v>43</v>
      </c>
      <c r="W656" s="19">
        <v>27.850439999999999</v>
      </c>
      <c r="X656" s="19">
        <v>-115.16367</v>
      </c>
      <c r="Y656" s="18">
        <v>73.400000000000006</v>
      </c>
      <c r="Z656" s="17">
        <f t="shared" si="98"/>
        <v>23.000000000000004</v>
      </c>
      <c r="AA656" s="21" t="s">
        <v>43</v>
      </c>
      <c r="AB656" s="14" t="s">
        <v>46</v>
      </c>
      <c r="AC656" s="21" t="s">
        <v>43</v>
      </c>
      <c r="AD656" s="23">
        <v>23</v>
      </c>
      <c r="AE656" s="23">
        <v>1</v>
      </c>
      <c r="AF656" s="21" t="s">
        <v>43</v>
      </c>
      <c r="AG656" s="14" t="s">
        <v>43</v>
      </c>
      <c r="AI656" s="70">
        <f t="shared" si="99"/>
        <v>18.438500000000001</v>
      </c>
      <c r="AJ656" s="74">
        <f t="shared" si="100"/>
        <v>918.51444961025391</v>
      </c>
      <c r="AK656" s="74">
        <f t="shared" si="101"/>
        <v>1.7781375689866601</v>
      </c>
      <c r="AL656" s="73">
        <f t="shared" si="102"/>
        <v>1.7781375689866601</v>
      </c>
    </row>
    <row r="657" spans="1:38" s="20" customFormat="1">
      <c r="A657" s="14" t="s">
        <v>57</v>
      </c>
      <c r="B657" s="14" t="s">
        <v>40</v>
      </c>
      <c r="C657" s="31">
        <v>38943</v>
      </c>
      <c r="D657" s="15">
        <v>2006</v>
      </c>
      <c r="E657" s="16">
        <v>0.57013888888888886</v>
      </c>
      <c r="F657" s="16">
        <v>0.61805555555555558</v>
      </c>
      <c r="G657" s="16">
        <f t="shared" si="96"/>
        <v>4.7916666666666718E-2</v>
      </c>
      <c r="H657" s="21">
        <v>2</v>
      </c>
      <c r="I657" s="14">
        <v>2</v>
      </c>
      <c r="J657" s="14">
        <v>2</v>
      </c>
      <c r="K657" s="17">
        <v>2</v>
      </c>
      <c r="L657" s="14" t="s">
        <v>48</v>
      </c>
      <c r="M657" s="14" t="s">
        <v>49</v>
      </c>
      <c r="N657" s="14">
        <v>1</v>
      </c>
      <c r="O657" s="18">
        <f t="shared" si="95"/>
        <v>25.046924458247997</v>
      </c>
      <c r="P657" s="18">
        <f t="shared" si="97"/>
        <v>7.5899771085599994</v>
      </c>
      <c r="Q657" s="18">
        <f t="shared" si="103"/>
        <v>7.5899771085599994</v>
      </c>
      <c r="R657" s="18">
        <v>2.2999930632000001</v>
      </c>
      <c r="S657" s="18">
        <f t="shared" si="94"/>
        <v>18.149999999999999</v>
      </c>
      <c r="T657" s="22">
        <v>5.5</v>
      </c>
      <c r="U657" s="21" t="s">
        <v>43</v>
      </c>
      <c r="V657" s="21" t="s">
        <v>43</v>
      </c>
      <c r="W657" s="19">
        <v>27.850439999999999</v>
      </c>
      <c r="X657" s="19">
        <v>-115.16367</v>
      </c>
      <c r="Y657" s="18">
        <v>73.400000000000006</v>
      </c>
      <c r="Z657" s="17">
        <f t="shared" si="98"/>
        <v>23.000000000000004</v>
      </c>
      <c r="AA657" s="21" t="s">
        <v>43</v>
      </c>
      <c r="AB657" s="14" t="s">
        <v>46</v>
      </c>
      <c r="AC657" s="21" t="s">
        <v>43</v>
      </c>
      <c r="AD657" s="23">
        <v>23</v>
      </c>
      <c r="AE657" s="23">
        <v>1</v>
      </c>
      <c r="AF657" s="21" t="s">
        <v>43</v>
      </c>
      <c r="AG657" s="14" t="s">
        <v>43</v>
      </c>
      <c r="AI657" s="70">
        <f t="shared" si="99"/>
        <v>18.438500000000001</v>
      </c>
      <c r="AJ657" s="74">
        <f t="shared" si="100"/>
        <v>918.51444961025391</v>
      </c>
      <c r="AK657" s="74">
        <f t="shared" si="101"/>
        <v>1.7781375689866601</v>
      </c>
      <c r="AL657" s="73">
        <f t="shared" si="102"/>
        <v>1.7781375689866601</v>
      </c>
    </row>
    <row r="658" spans="1:38" s="20" customFormat="1">
      <c r="A658" s="14" t="s">
        <v>57</v>
      </c>
      <c r="B658" s="14" t="s">
        <v>40</v>
      </c>
      <c r="C658" s="31">
        <v>38943</v>
      </c>
      <c r="D658" s="15">
        <v>2006</v>
      </c>
      <c r="E658" s="16">
        <v>0.57013888888888886</v>
      </c>
      <c r="F658" s="16">
        <v>0.61805555555555558</v>
      </c>
      <c r="G658" s="16">
        <f t="shared" si="96"/>
        <v>4.7916666666666718E-2</v>
      </c>
      <c r="H658" s="21">
        <v>2</v>
      </c>
      <c r="I658" s="14">
        <v>2</v>
      </c>
      <c r="J658" s="14">
        <v>2</v>
      </c>
      <c r="K658" s="17">
        <v>2</v>
      </c>
      <c r="L658" s="14" t="s">
        <v>48</v>
      </c>
      <c r="M658" s="14" t="s">
        <v>49</v>
      </c>
      <c r="N658" s="14">
        <v>1</v>
      </c>
      <c r="O658" s="18">
        <f t="shared" si="95"/>
        <v>25.046924458247997</v>
      </c>
      <c r="P658" s="18">
        <f t="shared" si="97"/>
        <v>7.5899771085599994</v>
      </c>
      <c r="Q658" s="18">
        <f t="shared" si="103"/>
        <v>7.5899771085599994</v>
      </c>
      <c r="R658" s="18">
        <v>2.2999930632000001</v>
      </c>
      <c r="S658" s="18">
        <f t="shared" si="94"/>
        <v>18.149999999999999</v>
      </c>
      <c r="T658" s="22">
        <v>5.5</v>
      </c>
      <c r="U658" s="21" t="s">
        <v>43</v>
      </c>
      <c r="V658" s="21" t="s">
        <v>43</v>
      </c>
      <c r="W658" s="19">
        <v>27.850439999999999</v>
      </c>
      <c r="X658" s="19">
        <v>-115.16367</v>
      </c>
      <c r="Y658" s="18">
        <v>73.400000000000006</v>
      </c>
      <c r="Z658" s="17">
        <f t="shared" si="98"/>
        <v>23.000000000000004</v>
      </c>
      <c r="AA658" s="21" t="s">
        <v>43</v>
      </c>
      <c r="AB658" s="14" t="s">
        <v>46</v>
      </c>
      <c r="AC658" s="21" t="s">
        <v>43</v>
      </c>
      <c r="AD658" s="23">
        <v>23</v>
      </c>
      <c r="AE658" s="23">
        <v>1</v>
      </c>
      <c r="AF658" s="21" t="s">
        <v>43</v>
      </c>
      <c r="AG658" s="14" t="s">
        <v>43</v>
      </c>
      <c r="AI658" s="70">
        <f t="shared" si="99"/>
        <v>18.438500000000001</v>
      </c>
      <c r="AJ658" s="74">
        <f t="shared" si="100"/>
        <v>918.51444961025391</v>
      </c>
      <c r="AK658" s="74">
        <f t="shared" si="101"/>
        <v>1.7781375689866601</v>
      </c>
      <c r="AL658" s="73">
        <f t="shared" si="102"/>
        <v>1.7781375689866601</v>
      </c>
    </row>
    <row r="659" spans="1:38" s="20" customFormat="1">
      <c r="A659" s="14" t="s">
        <v>57</v>
      </c>
      <c r="B659" s="14" t="s">
        <v>40</v>
      </c>
      <c r="C659" s="31">
        <v>38943</v>
      </c>
      <c r="D659" s="15">
        <v>2006</v>
      </c>
      <c r="E659" s="16">
        <v>0.57013888888888886</v>
      </c>
      <c r="F659" s="16">
        <v>0.61805555555555558</v>
      </c>
      <c r="G659" s="16">
        <f t="shared" si="96"/>
        <v>4.7916666666666718E-2</v>
      </c>
      <c r="H659" s="21">
        <v>2</v>
      </c>
      <c r="I659" s="14">
        <v>2</v>
      </c>
      <c r="J659" s="14">
        <v>2</v>
      </c>
      <c r="K659" s="17">
        <v>2</v>
      </c>
      <c r="L659" s="14" t="s">
        <v>48</v>
      </c>
      <c r="M659" s="14" t="s">
        <v>49</v>
      </c>
      <c r="N659" s="14">
        <v>1</v>
      </c>
      <c r="O659" s="18">
        <f t="shared" si="95"/>
        <v>25.046924458247997</v>
      </c>
      <c r="P659" s="18">
        <f t="shared" si="97"/>
        <v>7.5899771085599994</v>
      </c>
      <c r="Q659" s="18">
        <f t="shared" si="103"/>
        <v>7.5899771085599994</v>
      </c>
      <c r="R659" s="18">
        <v>2.2999930632000001</v>
      </c>
      <c r="S659" s="18">
        <f t="shared" si="94"/>
        <v>18.149999999999999</v>
      </c>
      <c r="T659" s="22">
        <v>5.5</v>
      </c>
      <c r="U659" s="21" t="s">
        <v>43</v>
      </c>
      <c r="V659" s="21" t="s">
        <v>43</v>
      </c>
      <c r="W659" s="19">
        <v>27.850439999999999</v>
      </c>
      <c r="X659" s="19">
        <v>-115.16367</v>
      </c>
      <c r="Y659" s="18">
        <v>73.400000000000006</v>
      </c>
      <c r="Z659" s="17">
        <f t="shared" si="98"/>
        <v>23.000000000000004</v>
      </c>
      <c r="AA659" s="21" t="s">
        <v>43</v>
      </c>
      <c r="AB659" s="14" t="s">
        <v>46</v>
      </c>
      <c r="AC659" s="21" t="s">
        <v>43</v>
      </c>
      <c r="AD659" s="23">
        <v>23</v>
      </c>
      <c r="AE659" s="23">
        <v>1</v>
      </c>
      <c r="AF659" s="21" t="s">
        <v>43</v>
      </c>
      <c r="AG659" s="14" t="s">
        <v>43</v>
      </c>
      <c r="AI659" s="70">
        <f t="shared" si="99"/>
        <v>18.438500000000001</v>
      </c>
      <c r="AJ659" s="74">
        <f t="shared" si="100"/>
        <v>918.51444961025391</v>
      </c>
      <c r="AK659" s="74">
        <f t="shared" si="101"/>
        <v>1.7781375689866601</v>
      </c>
      <c r="AL659" s="73">
        <f t="shared" si="102"/>
        <v>1.7781375689866601</v>
      </c>
    </row>
    <row r="660" spans="1:38" s="20" customFormat="1">
      <c r="A660" s="14" t="s">
        <v>57</v>
      </c>
      <c r="B660" s="14" t="s">
        <v>40</v>
      </c>
      <c r="C660" s="31">
        <v>38943</v>
      </c>
      <c r="D660" s="15">
        <v>2006</v>
      </c>
      <c r="E660" s="16">
        <v>0.57013888888888886</v>
      </c>
      <c r="F660" s="16">
        <v>0.61805555555555558</v>
      </c>
      <c r="G660" s="16">
        <f t="shared" si="96"/>
        <v>4.7916666666666718E-2</v>
      </c>
      <c r="H660" s="21">
        <v>2</v>
      </c>
      <c r="I660" s="14">
        <v>2</v>
      </c>
      <c r="J660" s="14">
        <v>2</v>
      </c>
      <c r="K660" s="17">
        <v>2</v>
      </c>
      <c r="L660" s="14" t="s">
        <v>48</v>
      </c>
      <c r="M660" s="14" t="s">
        <v>49</v>
      </c>
      <c r="N660" s="14">
        <v>1</v>
      </c>
      <c r="O660" s="18">
        <f t="shared" si="95"/>
        <v>25.046924458247997</v>
      </c>
      <c r="P660" s="18">
        <f t="shared" si="97"/>
        <v>7.5899771085599994</v>
      </c>
      <c r="Q660" s="18">
        <f t="shared" si="103"/>
        <v>7.5899771085599994</v>
      </c>
      <c r="R660" s="18">
        <v>2.2999930632000001</v>
      </c>
      <c r="S660" s="18">
        <f t="shared" si="94"/>
        <v>18.149999999999999</v>
      </c>
      <c r="T660" s="22">
        <v>5.5</v>
      </c>
      <c r="U660" s="21" t="s">
        <v>43</v>
      </c>
      <c r="V660" s="21" t="s">
        <v>43</v>
      </c>
      <c r="W660" s="19">
        <v>27.850439999999999</v>
      </c>
      <c r="X660" s="19">
        <v>-115.16367</v>
      </c>
      <c r="Y660" s="18">
        <v>73.400000000000006</v>
      </c>
      <c r="Z660" s="17">
        <f t="shared" si="98"/>
        <v>23.000000000000004</v>
      </c>
      <c r="AA660" s="21" t="s">
        <v>43</v>
      </c>
      <c r="AB660" s="14" t="s">
        <v>46</v>
      </c>
      <c r="AC660" s="21" t="s">
        <v>43</v>
      </c>
      <c r="AD660" s="23">
        <v>23</v>
      </c>
      <c r="AE660" s="23">
        <v>1</v>
      </c>
      <c r="AF660" s="21" t="s">
        <v>43</v>
      </c>
      <c r="AG660" s="14" t="s">
        <v>43</v>
      </c>
      <c r="AI660" s="70">
        <f t="shared" si="99"/>
        <v>18.438500000000001</v>
      </c>
      <c r="AJ660" s="74">
        <f t="shared" si="100"/>
        <v>918.51444961025391</v>
      </c>
      <c r="AK660" s="74">
        <f t="shared" si="101"/>
        <v>1.7781375689866601</v>
      </c>
      <c r="AL660" s="73">
        <f t="shared" si="102"/>
        <v>1.7781375689866601</v>
      </c>
    </row>
    <row r="661" spans="1:38" s="20" customFormat="1">
      <c r="A661" s="14" t="s">
        <v>57</v>
      </c>
      <c r="B661" s="14" t="s">
        <v>40</v>
      </c>
      <c r="C661" s="31">
        <v>38943</v>
      </c>
      <c r="D661" s="15">
        <v>2006</v>
      </c>
      <c r="E661" s="16">
        <v>0.57013888888888886</v>
      </c>
      <c r="F661" s="16">
        <v>0.61805555555555558</v>
      </c>
      <c r="G661" s="16">
        <f t="shared" si="96"/>
        <v>4.7916666666666718E-2</v>
      </c>
      <c r="H661" s="21">
        <v>2</v>
      </c>
      <c r="I661" s="14">
        <v>2</v>
      </c>
      <c r="J661" s="14">
        <v>2</v>
      </c>
      <c r="K661" s="17">
        <v>2</v>
      </c>
      <c r="L661" s="14" t="s">
        <v>48</v>
      </c>
      <c r="M661" s="14" t="s">
        <v>49</v>
      </c>
      <c r="N661" s="14">
        <v>1</v>
      </c>
      <c r="O661" s="18">
        <f t="shared" si="95"/>
        <v>25.046924458247997</v>
      </c>
      <c r="P661" s="18">
        <f t="shared" si="97"/>
        <v>7.5899771085599994</v>
      </c>
      <c r="Q661" s="18">
        <f t="shared" si="103"/>
        <v>7.5899771085599994</v>
      </c>
      <c r="R661" s="18">
        <v>2.2999930632000001</v>
      </c>
      <c r="S661" s="18">
        <f t="shared" si="94"/>
        <v>18.149999999999999</v>
      </c>
      <c r="T661" s="22">
        <v>5.5</v>
      </c>
      <c r="U661" s="21" t="s">
        <v>43</v>
      </c>
      <c r="V661" s="21" t="s">
        <v>43</v>
      </c>
      <c r="W661" s="19">
        <v>27.850439999999999</v>
      </c>
      <c r="X661" s="19">
        <v>-115.16367</v>
      </c>
      <c r="Y661" s="18">
        <v>73.400000000000006</v>
      </c>
      <c r="Z661" s="17">
        <f t="shared" si="98"/>
        <v>23.000000000000004</v>
      </c>
      <c r="AA661" s="21" t="s">
        <v>43</v>
      </c>
      <c r="AB661" s="14" t="s">
        <v>46</v>
      </c>
      <c r="AC661" s="21" t="s">
        <v>43</v>
      </c>
      <c r="AD661" s="23">
        <v>23</v>
      </c>
      <c r="AE661" s="23">
        <v>1</v>
      </c>
      <c r="AF661" s="21" t="s">
        <v>43</v>
      </c>
      <c r="AG661" s="14" t="s">
        <v>43</v>
      </c>
      <c r="AI661" s="70">
        <f t="shared" si="99"/>
        <v>18.438500000000001</v>
      </c>
      <c r="AJ661" s="74">
        <f t="shared" si="100"/>
        <v>918.51444961025391</v>
      </c>
      <c r="AK661" s="74">
        <f t="shared" si="101"/>
        <v>1.7781375689866601</v>
      </c>
      <c r="AL661" s="73">
        <f t="shared" si="102"/>
        <v>1.7781375689866601</v>
      </c>
    </row>
    <row r="662" spans="1:38" s="20" customFormat="1">
      <c r="A662" s="14" t="s">
        <v>57</v>
      </c>
      <c r="B662" s="14" t="s">
        <v>40</v>
      </c>
      <c r="C662" s="31">
        <v>38943</v>
      </c>
      <c r="D662" s="15">
        <v>2006</v>
      </c>
      <c r="E662" s="16">
        <v>0.57013888888888886</v>
      </c>
      <c r="F662" s="16">
        <v>0.61805555555555558</v>
      </c>
      <c r="G662" s="16">
        <f t="shared" si="96"/>
        <v>4.7916666666666718E-2</v>
      </c>
      <c r="H662" s="21">
        <v>2</v>
      </c>
      <c r="I662" s="14">
        <v>2</v>
      </c>
      <c r="J662" s="14">
        <v>2</v>
      </c>
      <c r="K662" s="17">
        <v>2</v>
      </c>
      <c r="L662" s="14" t="s">
        <v>48</v>
      </c>
      <c r="M662" s="14" t="s">
        <v>49</v>
      </c>
      <c r="N662" s="14">
        <v>1</v>
      </c>
      <c r="O662" s="18">
        <f t="shared" si="95"/>
        <v>25.046924458247997</v>
      </c>
      <c r="P662" s="18">
        <f t="shared" si="97"/>
        <v>7.5899771085599994</v>
      </c>
      <c r="Q662" s="18">
        <f t="shared" si="103"/>
        <v>7.5899771085599994</v>
      </c>
      <c r="R662" s="18">
        <v>2.2999930632000001</v>
      </c>
      <c r="S662" s="18">
        <f t="shared" si="94"/>
        <v>18.149999999999999</v>
      </c>
      <c r="T662" s="22">
        <v>5.5</v>
      </c>
      <c r="U662" s="21" t="s">
        <v>43</v>
      </c>
      <c r="V662" s="21" t="s">
        <v>43</v>
      </c>
      <c r="W662" s="19">
        <v>27.850439999999999</v>
      </c>
      <c r="X662" s="19">
        <v>-115.16367</v>
      </c>
      <c r="Y662" s="18">
        <v>73.400000000000006</v>
      </c>
      <c r="Z662" s="17">
        <f t="shared" si="98"/>
        <v>23.000000000000004</v>
      </c>
      <c r="AA662" s="21" t="s">
        <v>43</v>
      </c>
      <c r="AB662" s="14" t="s">
        <v>46</v>
      </c>
      <c r="AC662" s="21" t="s">
        <v>43</v>
      </c>
      <c r="AD662" s="23">
        <v>23</v>
      </c>
      <c r="AE662" s="23">
        <v>1</v>
      </c>
      <c r="AF662" s="21" t="s">
        <v>43</v>
      </c>
      <c r="AG662" s="14" t="s">
        <v>43</v>
      </c>
      <c r="AI662" s="70">
        <f t="shared" si="99"/>
        <v>18.438500000000001</v>
      </c>
      <c r="AJ662" s="74">
        <f t="shared" si="100"/>
        <v>918.51444961025391</v>
      </c>
      <c r="AK662" s="74">
        <f t="shared" si="101"/>
        <v>1.7781375689866601</v>
      </c>
      <c r="AL662" s="73">
        <f t="shared" si="102"/>
        <v>1.7781375689866601</v>
      </c>
    </row>
    <row r="663" spans="1:38" s="20" customFormat="1">
      <c r="A663" s="14" t="s">
        <v>57</v>
      </c>
      <c r="B663" s="14" t="s">
        <v>40</v>
      </c>
      <c r="C663" s="31">
        <v>38943</v>
      </c>
      <c r="D663" s="15">
        <v>2006</v>
      </c>
      <c r="E663" s="16">
        <v>0.57013888888888886</v>
      </c>
      <c r="F663" s="16">
        <v>0.61805555555555558</v>
      </c>
      <c r="G663" s="16">
        <f t="shared" si="96"/>
        <v>4.7916666666666718E-2</v>
      </c>
      <c r="H663" s="21">
        <v>2</v>
      </c>
      <c r="I663" s="14">
        <v>2</v>
      </c>
      <c r="J663" s="14">
        <v>2</v>
      </c>
      <c r="K663" s="17">
        <v>2</v>
      </c>
      <c r="L663" s="14" t="s">
        <v>48</v>
      </c>
      <c r="M663" s="14" t="s">
        <v>49</v>
      </c>
      <c r="N663" s="14">
        <v>1</v>
      </c>
      <c r="O663" s="18">
        <f t="shared" si="95"/>
        <v>25.046924458247997</v>
      </c>
      <c r="P663" s="18">
        <f t="shared" si="97"/>
        <v>7.5899771085599994</v>
      </c>
      <c r="Q663" s="18">
        <f t="shared" si="103"/>
        <v>7.5899771085599994</v>
      </c>
      <c r="R663" s="18">
        <v>2.2999930632000001</v>
      </c>
      <c r="S663" s="18">
        <f t="shared" si="94"/>
        <v>18.149999999999999</v>
      </c>
      <c r="T663" s="22">
        <v>5.5</v>
      </c>
      <c r="U663" s="21" t="s">
        <v>43</v>
      </c>
      <c r="V663" s="21" t="s">
        <v>43</v>
      </c>
      <c r="W663" s="19">
        <v>27.850439999999999</v>
      </c>
      <c r="X663" s="19">
        <v>-115.16367</v>
      </c>
      <c r="Y663" s="18">
        <v>73.400000000000006</v>
      </c>
      <c r="Z663" s="17">
        <f t="shared" si="98"/>
        <v>23.000000000000004</v>
      </c>
      <c r="AA663" s="21" t="s">
        <v>43</v>
      </c>
      <c r="AB663" s="14" t="s">
        <v>46</v>
      </c>
      <c r="AC663" s="21" t="s">
        <v>43</v>
      </c>
      <c r="AD663" s="23">
        <v>23</v>
      </c>
      <c r="AE663" s="23">
        <v>1</v>
      </c>
      <c r="AF663" s="21" t="s">
        <v>43</v>
      </c>
      <c r="AG663" s="14" t="s">
        <v>43</v>
      </c>
      <c r="AI663" s="70">
        <f t="shared" si="99"/>
        <v>18.438500000000001</v>
      </c>
      <c r="AJ663" s="74">
        <f t="shared" si="100"/>
        <v>918.51444961025391</v>
      </c>
      <c r="AK663" s="74">
        <f t="shared" si="101"/>
        <v>1.7781375689866601</v>
      </c>
      <c r="AL663" s="73">
        <f t="shared" si="102"/>
        <v>1.7781375689866601</v>
      </c>
    </row>
    <row r="664" spans="1:38" s="20" customFormat="1">
      <c r="A664" s="14" t="s">
        <v>57</v>
      </c>
      <c r="B664" s="14" t="s">
        <v>40</v>
      </c>
      <c r="C664" s="31">
        <v>38943</v>
      </c>
      <c r="D664" s="15">
        <v>2006</v>
      </c>
      <c r="E664" s="16">
        <v>0.57013888888888886</v>
      </c>
      <c r="F664" s="16">
        <v>0.61805555555555558</v>
      </c>
      <c r="G664" s="16">
        <f t="shared" si="96"/>
        <v>4.7916666666666718E-2</v>
      </c>
      <c r="H664" s="21">
        <v>2</v>
      </c>
      <c r="I664" s="14">
        <v>2</v>
      </c>
      <c r="J664" s="14">
        <v>2</v>
      </c>
      <c r="K664" s="17">
        <v>2</v>
      </c>
      <c r="L664" s="14" t="s">
        <v>48</v>
      </c>
      <c r="M664" s="14" t="s">
        <v>49</v>
      </c>
      <c r="N664" s="14">
        <v>1</v>
      </c>
      <c r="O664" s="18">
        <f t="shared" si="95"/>
        <v>25.046924458247997</v>
      </c>
      <c r="P664" s="18">
        <f t="shared" si="97"/>
        <v>7.5899771085599994</v>
      </c>
      <c r="Q664" s="18">
        <f t="shared" si="103"/>
        <v>7.5899771085599994</v>
      </c>
      <c r="R664" s="18">
        <v>2.2999930632000001</v>
      </c>
      <c r="S664" s="18">
        <f t="shared" si="94"/>
        <v>18.149999999999999</v>
      </c>
      <c r="T664" s="22">
        <v>5.5</v>
      </c>
      <c r="U664" s="21" t="s">
        <v>43</v>
      </c>
      <c r="V664" s="21" t="s">
        <v>43</v>
      </c>
      <c r="W664" s="19">
        <v>27.850439999999999</v>
      </c>
      <c r="X664" s="19">
        <v>-115.16367</v>
      </c>
      <c r="Y664" s="18">
        <v>73.400000000000006</v>
      </c>
      <c r="Z664" s="17">
        <f t="shared" si="98"/>
        <v>23.000000000000004</v>
      </c>
      <c r="AA664" s="21" t="s">
        <v>43</v>
      </c>
      <c r="AB664" s="14" t="s">
        <v>46</v>
      </c>
      <c r="AC664" s="21" t="s">
        <v>43</v>
      </c>
      <c r="AD664" s="23">
        <v>23</v>
      </c>
      <c r="AE664" s="23">
        <v>1</v>
      </c>
      <c r="AF664" s="21" t="s">
        <v>43</v>
      </c>
      <c r="AG664" s="14" t="s">
        <v>43</v>
      </c>
      <c r="AI664" s="70">
        <f t="shared" si="99"/>
        <v>18.438500000000001</v>
      </c>
      <c r="AJ664" s="74">
        <f t="shared" si="100"/>
        <v>918.51444961025391</v>
      </c>
      <c r="AK664" s="74">
        <f t="shared" si="101"/>
        <v>1.7781375689866601</v>
      </c>
      <c r="AL664" s="73">
        <f t="shared" si="102"/>
        <v>1.7781375689866601</v>
      </c>
    </row>
    <row r="665" spans="1:38" s="20" customFormat="1">
      <c r="A665" s="14" t="s">
        <v>57</v>
      </c>
      <c r="B665" s="14" t="s">
        <v>40</v>
      </c>
      <c r="C665" s="31">
        <v>38943</v>
      </c>
      <c r="D665" s="15">
        <v>2006</v>
      </c>
      <c r="E665" s="16">
        <v>0.57013888888888886</v>
      </c>
      <c r="F665" s="16">
        <v>0.61805555555555558</v>
      </c>
      <c r="G665" s="16">
        <f t="shared" si="96"/>
        <v>4.7916666666666718E-2</v>
      </c>
      <c r="H665" s="21">
        <v>2</v>
      </c>
      <c r="I665" s="14">
        <v>2</v>
      </c>
      <c r="J665" s="14">
        <v>2</v>
      </c>
      <c r="K665" s="17">
        <v>2</v>
      </c>
      <c r="L665" s="14" t="s">
        <v>48</v>
      </c>
      <c r="M665" s="14" t="s">
        <v>49</v>
      </c>
      <c r="N665" s="14">
        <v>1</v>
      </c>
      <c r="O665" s="18">
        <f t="shared" si="95"/>
        <v>25.046924458247997</v>
      </c>
      <c r="P665" s="18">
        <f t="shared" si="97"/>
        <v>7.5899771085599994</v>
      </c>
      <c r="Q665" s="18">
        <f t="shared" si="103"/>
        <v>7.5899771085599994</v>
      </c>
      <c r="R665" s="18">
        <v>2.2999930632000001</v>
      </c>
      <c r="S665" s="18">
        <f t="shared" si="94"/>
        <v>18.149999999999999</v>
      </c>
      <c r="T665" s="22">
        <v>5.5</v>
      </c>
      <c r="U665" s="21" t="s">
        <v>43</v>
      </c>
      <c r="V665" s="21" t="s">
        <v>43</v>
      </c>
      <c r="W665" s="19">
        <v>27.850439999999999</v>
      </c>
      <c r="X665" s="19">
        <v>-115.16367</v>
      </c>
      <c r="Y665" s="18">
        <v>73.400000000000006</v>
      </c>
      <c r="Z665" s="17">
        <f t="shared" si="98"/>
        <v>23.000000000000004</v>
      </c>
      <c r="AA665" s="21" t="s">
        <v>43</v>
      </c>
      <c r="AB665" s="14" t="s">
        <v>46</v>
      </c>
      <c r="AC665" s="21" t="s">
        <v>43</v>
      </c>
      <c r="AD665" s="23">
        <v>23</v>
      </c>
      <c r="AE665" s="23">
        <v>1</v>
      </c>
      <c r="AF665" s="21" t="s">
        <v>43</v>
      </c>
      <c r="AG665" s="14" t="s">
        <v>43</v>
      </c>
      <c r="AI665" s="70">
        <f t="shared" si="99"/>
        <v>18.438500000000001</v>
      </c>
      <c r="AJ665" s="74">
        <f t="shared" si="100"/>
        <v>918.51444961025391</v>
      </c>
      <c r="AK665" s="74">
        <f t="shared" si="101"/>
        <v>1.7781375689866601</v>
      </c>
      <c r="AL665" s="73">
        <f t="shared" si="102"/>
        <v>1.7781375689866601</v>
      </c>
    </row>
    <row r="666" spans="1:38" s="20" customFormat="1">
      <c r="A666" s="14" t="s">
        <v>57</v>
      </c>
      <c r="B666" s="14" t="s">
        <v>40</v>
      </c>
      <c r="C666" s="31">
        <v>38943</v>
      </c>
      <c r="D666" s="15">
        <v>2006</v>
      </c>
      <c r="E666" s="16">
        <v>0.57013888888888886</v>
      </c>
      <c r="F666" s="16">
        <v>0.61805555555555558</v>
      </c>
      <c r="G666" s="16">
        <f t="shared" si="96"/>
        <v>4.7916666666666718E-2</v>
      </c>
      <c r="H666" s="21">
        <v>2</v>
      </c>
      <c r="I666" s="14">
        <v>2</v>
      </c>
      <c r="J666" s="14">
        <v>2</v>
      </c>
      <c r="K666" s="17">
        <v>2</v>
      </c>
      <c r="L666" s="14" t="s">
        <v>48</v>
      </c>
      <c r="M666" s="14" t="s">
        <v>49</v>
      </c>
      <c r="N666" s="14">
        <v>1</v>
      </c>
      <c r="O666" s="18">
        <f t="shared" si="95"/>
        <v>25.046924458247997</v>
      </c>
      <c r="P666" s="18">
        <f t="shared" si="97"/>
        <v>7.5899771085599994</v>
      </c>
      <c r="Q666" s="18">
        <f t="shared" si="103"/>
        <v>7.5899771085599994</v>
      </c>
      <c r="R666" s="18">
        <v>2.2999930632000001</v>
      </c>
      <c r="S666" s="18">
        <f t="shared" si="94"/>
        <v>18.149999999999999</v>
      </c>
      <c r="T666" s="22">
        <v>5.5</v>
      </c>
      <c r="U666" s="21" t="s">
        <v>43</v>
      </c>
      <c r="V666" s="21" t="s">
        <v>43</v>
      </c>
      <c r="W666" s="19">
        <v>27.850439999999999</v>
      </c>
      <c r="X666" s="19">
        <v>-115.16367</v>
      </c>
      <c r="Y666" s="18">
        <v>73.400000000000006</v>
      </c>
      <c r="Z666" s="17">
        <f t="shared" si="98"/>
        <v>23.000000000000004</v>
      </c>
      <c r="AA666" s="21" t="s">
        <v>43</v>
      </c>
      <c r="AB666" s="14" t="s">
        <v>46</v>
      </c>
      <c r="AC666" s="21" t="s">
        <v>43</v>
      </c>
      <c r="AD666" s="23">
        <v>23</v>
      </c>
      <c r="AE666" s="23">
        <v>1</v>
      </c>
      <c r="AF666" s="21" t="s">
        <v>43</v>
      </c>
      <c r="AG666" s="14" t="s">
        <v>43</v>
      </c>
      <c r="AI666" s="70">
        <f t="shared" si="99"/>
        <v>18.438500000000001</v>
      </c>
      <c r="AJ666" s="74">
        <f t="shared" si="100"/>
        <v>918.51444961025391</v>
      </c>
      <c r="AK666" s="74">
        <f t="shared" si="101"/>
        <v>1.7781375689866601</v>
      </c>
      <c r="AL666" s="73">
        <f t="shared" si="102"/>
        <v>1.7781375689866601</v>
      </c>
    </row>
    <row r="667" spans="1:38" s="20" customFormat="1">
      <c r="A667" s="14" t="s">
        <v>57</v>
      </c>
      <c r="B667" s="14" t="s">
        <v>40</v>
      </c>
      <c r="C667" s="31">
        <v>38943</v>
      </c>
      <c r="D667" s="15">
        <v>2006</v>
      </c>
      <c r="E667" s="16">
        <v>0.57013888888888886</v>
      </c>
      <c r="F667" s="16">
        <v>0.61805555555555558</v>
      </c>
      <c r="G667" s="16">
        <f t="shared" si="96"/>
        <v>4.7916666666666718E-2</v>
      </c>
      <c r="H667" s="21">
        <v>2</v>
      </c>
      <c r="I667" s="14">
        <v>2</v>
      </c>
      <c r="J667" s="14">
        <v>2</v>
      </c>
      <c r="K667" s="17">
        <v>2</v>
      </c>
      <c r="L667" s="14" t="s">
        <v>48</v>
      </c>
      <c r="M667" s="14" t="s">
        <v>49</v>
      </c>
      <c r="N667" s="14">
        <v>1</v>
      </c>
      <c r="O667" s="18">
        <f t="shared" si="95"/>
        <v>25.046924458247997</v>
      </c>
      <c r="P667" s="18">
        <f t="shared" si="97"/>
        <v>7.5899771085599994</v>
      </c>
      <c r="Q667" s="18">
        <f t="shared" si="103"/>
        <v>7.5899771085599994</v>
      </c>
      <c r="R667" s="18">
        <v>2.2999930632000001</v>
      </c>
      <c r="S667" s="18">
        <f t="shared" si="94"/>
        <v>18.149999999999999</v>
      </c>
      <c r="T667" s="22">
        <v>5.5</v>
      </c>
      <c r="U667" s="21" t="s">
        <v>43</v>
      </c>
      <c r="V667" s="21" t="s">
        <v>43</v>
      </c>
      <c r="W667" s="19">
        <v>27.850439999999999</v>
      </c>
      <c r="X667" s="19">
        <v>-115.16367</v>
      </c>
      <c r="Y667" s="18">
        <v>73.400000000000006</v>
      </c>
      <c r="Z667" s="17">
        <f t="shared" si="98"/>
        <v>23.000000000000004</v>
      </c>
      <c r="AA667" s="21" t="s">
        <v>43</v>
      </c>
      <c r="AB667" s="14" t="s">
        <v>46</v>
      </c>
      <c r="AC667" s="21" t="s">
        <v>43</v>
      </c>
      <c r="AD667" s="23">
        <v>23</v>
      </c>
      <c r="AE667" s="23">
        <v>1</v>
      </c>
      <c r="AF667" s="21" t="s">
        <v>43</v>
      </c>
      <c r="AG667" s="14" t="s">
        <v>43</v>
      </c>
      <c r="AI667" s="70">
        <f t="shared" si="99"/>
        <v>18.438500000000001</v>
      </c>
      <c r="AJ667" s="74">
        <f t="shared" si="100"/>
        <v>918.51444961025391</v>
      </c>
      <c r="AK667" s="74">
        <f t="shared" si="101"/>
        <v>1.7781375689866601</v>
      </c>
      <c r="AL667" s="73">
        <f t="shared" si="102"/>
        <v>1.7781375689866601</v>
      </c>
    </row>
    <row r="668" spans="1:38" s="20" customFormat="1">
      <c r="A668" s="14" t="s">
        <v>57</v>
      </c>
      <c r="B668" s="14" t="s">
        <v>40</v>
      </c>
      <c r="C668" s="31">
        <v>38943</v>
      </c>
      <c r="D668" s="15">
        <v>2006</v>
      </c>
      <c r="E668" s="16">
        <v>0.57013888888888886</v>
      </c>
      <c r="F668" s="16">
        <v>0.61805555555555558</v>
      </c>
      <c r="G668" s="16">
        <f t="shared" si="96"/>
        <v>4.7916666666666718E-2</v>
      </c>
      <c r="H668" s="21">
        <v>2</v>
      </c>
      <c r="I668" s="14">
        <v>2</v>
      </c>
      <c r="J668" s="14">
        <v>2</v>
      </c>
      <c r="K668" s="17">
        <v>2</v>
      </c>
      <c r="L668" s="14" t="s">
        <v>48</v>
      </c>
      <c r="M668" s="14" t="s">
        <v>49</v>
      </c>
      <c r="N668" s="14">
        <v>1</v>
      </c>
      <c r="O668" s="18">
        <f t="shared" si="95"/>
        <v>25.046924458247997</v>
      </c>
      <c r="P668" s="18">
        <f t="shared" si="97"/>
        <v>7.5899771085599994</v>
      </c>
      <c r="Q668" s="18">
        <f t="shared" si="103"/>
        <v>7.5899771085599994</v>
      </c>
      <c r="R668" s="18">
        <v>2.2999930632000001</v>
      </c>
      <c r="S668" s="18">
        <f t="shared" si="94"/>
        <v>18.149999999999999</v>
      </c>
      <c r="T668" s="22">
        <v>5.5</v>
      </c>
      <c r="U668" s="21" t="s">
        <v>43</v>
      </c>
      <c r="V668" s="21" t="s">
        <v>43</v>
      </c>
      <c r="W668" s="19">
        <v>27.850439999999999</v>
      </c>
      <c r="X668" s="19">
        <v>-115.16367</v>
      </c>
      <c r="Y668" s="18">
        <v>73.400000000000006</v>
      </c>
      <c r="Z668" s="17">
        <f t="shared" si="98"/>
        <v>23.000000000000004</v>
      </c>
      <c r="AA668" s="21" t="s">
        <v>43</v>
      </c>
      <c r="AB668" s="14" t="s">
        <v>46</v>
      </c>
      <c r="AC668" s="21" t="s">
        <v>43</v>
      </c>
      <c r="AD668" s="23">
        <v>23</v>
      </c>
      <c r="AE668" s="23">
        <v>1</v>
      </c>
      <c r="AF668" s="21" t="s">
        <v>43</v>
      </c>
      <c r="AG668" s="14" t="s">
        <v>43</v>
      </c>
      <c r="AI668" s="70">
        <f t="shared" si="99"/>
        <v>18.438500000000001</v>
      </c>
      <c r="AJ668" s="74">
        <f t="shared" si="100"/>
        <v>918.51444961025391</v>
      </c>
      <c r="AK668" s="74">
        <f t="shared" si="101"/>
        <v>1.7781375689866601</v>
      </c>
      <c r="AL668" s="73">
        <f t="shared" si="102"/>
        <v>1.7781375689866601</v>
      </c>
    </row>
    <row r="669" spans="1:38" s="20" customFormat="1">
      <c r="A669" s="14" t="s">
        <v>57</v>
      </c>
      <c r="B669" s="14" t="s">
        <v>40</v>
      </c>
      <c r="C669" s="31">
        <v>38943</v>
      </c>
      <c r="D669" s="15">
        <v>2006</v>
      </c>
      <c r="E669" s="16">
        <v>0.57013888888888886</v>
      </c>
      <c r="F669" s="16">
        <v>0.61805555555555558</v>
      </c>
      <c r="G669" s="16">
        <f t="shared" si="96"/>
        <v>4.7916666666666718E-2</v>
      </c>
      <c r="H669" s="21">
        <v>2</v>
      </c>
      <c r="I669" s="14">
        <v>2</v>
      </c>
      <c r="J669" s="14">
        <v>2</v>
      </c>
      <c r="K669" s="17">
        <v>2</v>
      </c>
      <c r="L669" s="14" t="s">
        <v>48</v>
      </c>
      <c r="M669" s="14" t="s">
        <v>49</v>
      </c>
      <c r="N669" s="14">
        <v>1</v>
      </c>
      <c r="O669" s="18">
        <f t="shared" si="95"/>
        <v>25.046924458247997</v>
      </c>
      <c r="P669" s="18">
        <f t="shared" si="97"/>
        <v>7.5899771085599994</v>
      </c>
      <c r="Q669" s="18">
        <f t="shared" si="103"/>
        <v>7.5899771085599994</v>
      </c>
      <c r="R669" s="18">
        <v>2.2999930632000001</v>
      </c>
      <c r="S669" s="18">
        <f t="shared" si="94"/>
        <v>18.149999999999999</v>
      </c>
      <c r="T669" s="22">
        <v>5.5</v>
      </c>
      <c r="U669" s="21" t="s">
        <v>43</v>
      </c>
      <c r="V669" s="21" t="s">
        <v>43</v>
      </c>
      <c r="W669" s="19">
        <v>27.850439999999999</v>
      </c>
      <c r="X669" s="19">
        <v>-115.16367</v>
      </c>
      <c r="Y669" s="18">
        <v>73.400000000000006</v>
      </c>
      <c r="Z669" s="17">
        <f t="shared" si="98"/>
        <v>23.000000000000004</v>
      </c>
      <c r="AA669" s="21" t="s">
        <v>43</v>
      </c>
      <c r="AB669" s="14" t="s">
        <v>46</v>
      </c>
      <c r="AC669" s="21" t="s">
        <v>43</v>
      </c>
      <c r="AD669" s="23">
        <v>24</v>
      </c>
      <c r="AE669" s="23">
        <v>1</v>
      </c>
      <c r="AF669" s="21" t="s">
        <v>43</v>
      </c>
      <c r="AG669" s="14" t="s">
        <v>43</v>
      </c>
      <c r="AI669" s="70">
        <f t="shared" si="99"/>
        <v>19.186499999999999</v>
      </c>
      <c r="AJ669" s="74">
        <f t="shared" si="100"/>
        <v>1049.8173965226345</v>
      </c>
      <c r="AK669" s="74">
        <f t="shared" si="101"/>
        <v>2.1195252309588497</v>
      </c>
      <c r="AL669" s="73">
        <f t="shared" si="102"/>
        <v>2.1195252309588497</v>
      </c>
    </row>
    <row r="670" spans="1:38" s="20" customFormat="1">
      <c r="A670" s="14" t="s">
        <v>57</v>
      </c>
      <c r="B670" s="14" t="s">
        <v>40</v>
      </c>
      <c r="C670" s="31">
        <v>38943</v>
      </c>
      <c r="D670" s="15">
        <v>2006</v>
      </c>
      <c r="E670" s="16">
        <v>0.57013888888888886</v>
      </c>
      <c r="F670" s="16">
        <v>0.61805555555555558</v>
      </c>
      <c r="G670" s="16">
        <f t="shared" si="96"/>
        <v>4.7916666666666718E-2</v>
      </c>
      <c r="H670" s="21">
        <v>2</v>
      </c>
      <c r="I670" s="14">
        <v>2</v>
      </c>
      <c r="J670" s="14">
        <v>2</v>
      </c>
      <c r="K670" s="17">
        <v>2</v>
      </c>
      <c r="L670" s="14" t="s">
        <v>48</v>
      </c>
      <c r="M670" s="14" t="s">
        <v>49</v>
      </c>
      <c r="N670" s="14">
        <v>1</v>
      </c>
      <c r="O670" s="18">
        <f t="shared" si="95"/>
        <v>25.046924458247997</v>
      </c>
      <c r="P670" s="18">
        <f t="shared" si="97"/>
        <v>7.5899771085599994</v>
      </c>
      <c r="Q670" s="18">
        <f t="shared" si="103"/>
        <v>7.5899771085599994</v>
      </c>
      <c r="R670" s="18">
        <v>2.2999930632000001</v>
      </c>
      <c r="S670" s="18">
        <f t="shared" si="94"/>
        <v>18.149999999999999</v>
      </c>
      <c r="T670" s="22">
        <v>5.5</v>
      </c>
      <c r="U670" s="21" t="s">
        <v>43</v>
      </c>
      <c r="V670" s="21" t="s">
        <v>43</v>
      </c>
      <c r="W670" s="19">
        <v>27.850439999999999</v>
      </c>
      <c r="X670" s="19">
        <v>-115.16367</v>
      </c>
      <c r="Y670" s="18">
        <v>73.400000000000006</v>
      </c>
      <c r="Z670" s="17">
        <f t="shared" si="98"/>
        <v>23.000000000000004</v>
      </c>
      <c r="AA670" s="21" t="s">
        <v>43</v>
      </c>
      <c r="AB670" s="14" t="s">
        <v>46</v>
      </c>
      <c r="AC670" s="21" t="s">
        <v>43</v>
      </c>
      <c r="AD670" s="23">
        <v>24</v>
      </c>
      <c r="AE670" s="23">
        <v>1</v>
      </c>
      <c r="AF670" s="21" t="s">
        <v>43</v>
      </c>
      <c r="AG670" s="14" t="s">
        <v>43</v>
      </c>
      <c r="AI670" s="70">
        <f t="shared" si="99"/>
        <v>19.186499999999999</v>
      </c>
      <c r="AJ670" s="74">
        <f t="shared" si="100"/>
        <v>1049.8173965226345</v>
      </c>
      <c r="AK670" s="74">
        <f t="shared" si="101"/>
        <v>2.1195252309588497</v>
      </c>
      <c r="AL670" s="73">
        <f t="shared" si="102"/>
        <v>2.1195252309588497</v>
      </c>
    </row>
    <row r="671" spans="1:38" s="20" customFormat="1">
      <c r="A671" s="14" t="s">
        <v>57</v>
      </c>
      <c r="B671" s="14" t="s">
        <v>40</v>
      </c>
      <c r="C671" s="31">
        <v>38943</v>
      </c>
      <c r="D671" s="15">
        <v>2006</v>
      </c>
      <c r="E671" s="16">
        <v>0.57013888888888886</v>
      </c>
      <c r="F671" s="16">
        <v>0.61805555555555558</v>
      </c>
      <c r="G671" s="16">
        <f t="shared" si="96"/>
        <v>4.7916666666666718E-2</v>
      </c>
      <c r="H671" s="21">
        <v>2</v>
      </c>
      <c r="I671" s="14">
        <v>2</v>
      </c>
      <c r="J671" s="14">
        <v>2</v>
      </c>
      <c r="K671" s="17">
        <v>2</v>
      </c>
      <c r="L671" s="14" t="s">
        <v>48</v>
      </c>
      <c r="M671" s="14" t="s">
        <v>49</v>
      </c>
      <c r="N671" s="14">
        <v>1</v>
      </c>
      <c r="O671" s="18">
        <f t="shared" si="95"/>
        <v>25.046924458247997</v>
      </c>
      <c r="P671" s="18">
        <f t="shared" si="97"/>
        <v>7.5899771085599994</v>
      </c>
      <c r="Q671" s="18">
        <f t="shared" si="103"/>
        <v>7.5899771085599994</v>
      </c>
      <c r="R671" s="18">
        <v>2.2999930632000001</v>
      </c>
      <c r="S671" s="18">
        <f t="shared" si="94"/>
        <v>18.149999999999999</v>
      </c>
      <c r="T671" s="22">
        <v>5.5</v>
      </c>
      <c r="U671" s="21" t="s">
        <v>43</v>
      </c>
      <c r="V671" s="21" t="s">
        <v>43</v>
      </c>
      <c r="W671" s="19">
        <v>27.850439999999999</v>
      </c>
      <c r="X671" s="19">
        <v>-115.16367</v>
      </c>
      <c r="Y671" s="18">
        <v>73.400000000000006</v>
      </c>
      <c r="Z671" s="17">
        <f t="shared" si="98"/>
        <v>23.000000000000004</v>
      </c>
      <c r="AA671" s="21" t="s">
        <v>43</v>
      </c>
      <c r="AB671" s="14" t="s">
        <v>46</v>
      </c>
      <c r="AC671" s="21" t="s">
        <v>43</v>
      </c>
      <c r="AD671" s="23">
        <v>24</v>
      </c>
      <c r="AE671" s="23">
        <v>1</v>
      </c>
      <c r="AF671" s="21" t="s">
        <v>43</v>
      </c>
      <c r="AG671" s="14" t="s">
        <v>43</v>
      </c>
      <c r="AI671" s="70">
        <f t="shared" si="99"/>
        <v>19.186499999999999</v>
      </c>
      <c r="AJ671" s="74">
        <f t="shared" si="100"/>
        <v>1049.8173965226345</v>
      </c>
      <c r="AK671" s="74">
        <f t="shared" si="101"/>
        <v>2.1195252309588497</v>
      </c>
      <c r="AL671" s="73">
        <f t="shared" si="102"/>
        <v>2.1195252309588497</v>
      </c>
    </row>
    <row r="672" spans="1:38" s="20" customFormat="1">
      <c r="A672" s="14" t="s">
        <v>57</v>
      </c>
      <c r="B672" s="14" t="s">
        <v>40</v>
      </c>
      <c r="C672" s="31">
        <v>38943</v>
      </c>
      <c r="D672" s="15">
        <v>2006</v>
      </c>
      <c r="E672" s="16">
        <v>0.57013888888888886</v>
      </c>
      <c r="F672" s="16">
        <v>0.61805555555555558</v>
      </c>
      <c r="G672" s="16">
        <f t="shared" si="96"/>
        <v>4.7916666666666718E-2</v>
      </c>
      <c r="H672" s="21">
        <v>2</v>
      </c>
      <c r="I672" s="14">
        <v>2</v>
      </c>
      <c r="J672" s="14">
        <v>2</v>
      </c>
      <c r="K672" s="17">
        <v>2</v>
      </c>
      <c r="L672" s="14" t="s">
        <v>48</v>
      </c>
      <c r="M672" s="14" t="s">
        <v>49</v>
      </c>
      <c r="N672" s="14">
        <v>1</v>
      </c>
      <c r="O672" s="18">
        <f t="shared" si="95"/>
        <v>25.046924458247997</v>
      </c>
      <c r="P672" s="18">
        <f t="shared" si="97"/>
        <v>7.5899771085599994</v>
      </c>
      <c r="Q672" s="18">
        <f t="shared" si="103"/>
        <v>7.5899771085599994</v>
      </c>
      <c r="R672" s="18">
        <v>2.2999930632000001</v>
      </c>
      <c r="S672" s="18">
        <f t="shared" si="94"/>
        <v>18.149999999999999</v>
      </c>
      <c r="T672" s="22">
        <v>5.5</v>
      </c>
      <c r="U672" s="21" t="s">
        <v>43</v>
      </c>
      <c r="V672" s="21" t="s">
        <v>43</v>
      </c>
      <c r="W672" s="19">
        <v>27.850439999999999</v>
      </c>
      <c r="X672" s="19">
        <v>-115.16367</v>
      </c>
      <c r="Y672" s="18">
        <v>73.400000000000006</v>
      </c>
      <c r="Z672" s="17">
        <f t="shared" si="98"/>
        <v>23.000000000000004</v>
      </c>
      <c r="AA672" s="21" t="s">
        <v>43</v>
      </c>
      <c r="AB672" s="14" t="s">
        <v>46</v>
      </c>
      <c r="AC672" s="21" t="s">
        <v>43</v>
      </c>
      <c r="AD672" s="23">
        <v>24</v>
      </c>
      <c r="AE672" s="23">
        <v>1</v>
      </c>
      <c r="AF672" s="21" t="s">
        <v>43</v>
      </c>
      <c r="AG672" s="14" t="s">
        <v>43</v>
      </c>
      <c r="AI672" s="70">
        <f t="shared" si="99"/>
        <v>19.186499999999999</v>
      </c>
      <c r="AJ672" s="74">
        <f t="shared" si="100"/>
        <v>1049.8173965226345</v>
      </c>
      <c r="AK672" s="74">
        <f t="shared" si="101"/>
        <v>2.1195252309588497</v>
      </c>
      <c r="AL672" s="73">
        <f t="shared" si="102"/>
        <v>2.1195252309588497</v>
      </c>
    </row>
    <row r="673" spans="1:38" s="20" customFormat="1">
      <c r="A673" s="14" t="s">
        <v>57</v>
      </c>
      <c r="B673" s="14" t="s">
        <v>40</v>
      </c>
      <c r="C673" s="31">
        <v>38943</v>
      </c>
      <c r="D673" s="15">
        <v>2006</v>
      </c>
      <c r="E673" s="16">
        <v>0.57013888888888886</v>
      </c>
      <c r="F673" s="16">
        <v>0.61805555555555558</v>
      </c>
      <c r="G673" s="16">
        <f t="shared" si="96"/>
        <v>4.7916666666666718E-2</v>
      </c>
      <c r="H673" s="21">
        <v>2</v>
      </c>
      <c r="I673" s="14">
        <v>2</v>
      </c>
      <c r="J673" s="14">
        <v>2</v>
      </c>
      <c r="K673" s="17">
        <v>2</v>
      </c>
      <c r="L673" s="14" t="s">
        <v>48</v>
      </c>
      <c r="M673" s="14" t="s">
        <v>49</v>
      </c>
      <c r="N673" s="14">
        <v>1</v>
      </c>
      <c r="O673" s="18">
        <f t="shared" si="95"/>
        <v>25.046924458247997</v>
      </c>
      <c r="P673" s="18">
        <f t="shared" si="97"/>
        <v>7.5899771085599994</v>
      </c>
      <c r="Q673" s="18">
        <f t="shared" si="103"/>
        <v>7.5899771085599994</v>
      </c>
      <c r="R673" s="18">
        <v>2.2999930632000001</v>
      </c>
      <c r="S673" s="18">
        <f t="shared" si="94"/>
        <v>18.149999999999999</v>
      </c>
      <c r="T673" s="22">
        <v>5.5</v>
      </c>
      <c r="U673" s="21" t="s">
        <v>43</v>
      </c>
      <c r="V673" s="21" t="s">
        <v>43</v>
      </c>
      <c r="W673" s="19">
        <v>27.850439999999999</v>
      </c>
      <c r="X673" s="19">
        <v>-115.16367</v>
      </c>
      <c r="Y673" s="18">
        <v>73.400000000000006</v>
      </c>
      <c r="Z673" s="17">
        <f t="shared" si="98"/>
        <v>23.000000000000004</v>
      </c>
      <c r="AA673" s="21" t="s">
        <v>43</v>
      </c>
      <c r="AB673" s="14" t="s">
        <v>46</v>
      </c>
      <c r="AC673" s="21" t="s">
        <v>43</v>
      </c>
      <c r="AD673" s="23">
        <v>24</v>
      </c>
      <c r="AE673" s="23">
        <v>1</v>
      </c>
      <c r="AF673" s="21" t="s">
        <v>43</v>
      </c>
      <c r="AG673" s="14" t="s">
        <v>43</v>
      </c>
      <c r="AI673" s="70">
        <f t="shared" si="99"/>
        <v>19.186499999999999</v>
      </c>
      <c r="AJ673" s="74">
        <f t="shared" si="100"/>
        <v>1049.8173965226345</v>
      </c>
      <c r="AK673" s="74">
        <f t="shared" si="101"/>
        <v>2.1195252309588497</v>
      </c>
      <c r="AL673" s="73">
        <f t="shared" si="102"/>
        <v>2.1195252309588497</v>
      </c>
    </row>
    <row r="674" spans="1:38" s="20" customFormat="1">
      <c r="A674" s="14" t="s">
        <v>57</v>
      </c>
      <c r="B674" s="14" t="s">
        <v>40</v>
      </c>
      <c r="C674" s="31">
        <v>38943</v>
      </c>
      <c r="D674" s="15">
        <v>2006</v>
      </c>
      <c r="E674" s="16">
        <v>0.57013888888888886</v>
      </c>
      <c r="F674" s="16">
        <v>0.61805555555555558</v>
      </c>
      <c r="G674" s="16">
        <f t="shared" si="96"/>
        <v>4.7916666666666718E-2</v>
      </c>
      <c r="H674" s="21">
        <v>2</v>
      </c>
      <c r="I674" s="14">
        <v>2</v>
      </c>
      <c r="J674" s="14">
        <v>2</v>
      </c>
      <c r="K674" s="17">
        <v>2</v>
      </c>
      <c r="L674" s="14" t="s">
        <v>48</v>
      </c>
      <c r="M674" s="14" t="s">
        <v>49</v>
      </c>
      <c r="N674" s="14">
        <v>1</v>
      </c>
      <c r="O674" s="18">
        <f t="shared" si="95"/>
        <v>25.046924458247997</v>
      </c>
      <c r="P674" s="18">
        <f t="shared" si="97"/>
        <v>7.5899771085599994</v>
      </c>
      <c r="Q674" s="18">
        <f t="shared" si="103"/>
        <v>7.5899771085599994</v>
      </c>
      <c r="R674" s="18">
        <v>2.2999930632000001</v>
      </c>
      <c r="S674" s="18">
        <f t="shared" si="94"/>
        <v>18.149999999999999</v>
      </c>
      <c r="T674" s="22">
        <v>5.5</v>
      </c>
      <c r="U674" s="21" t="s">
        <v>43</v>
      </c>
      <c r="V674" s="21" t="s">
        <v>43</v>
      </c>
      <c r="W674" s="19">
        <v>27.850439999999999</v>
      </c>
      <c r="X674" s="19">
        <v>-115.16367</v>
      </c>
      <c r="Y674" s="18">
        <v>73.400000000000006</v>
      </c>
      <c r="Z674" s="17">
        <f t="shared" si="98"/>
        <v>23.000000000000004</v>
      </c>
      <c r="AA674" s="21" t="s">
        <v>43</v>
      </c>
      <c r="AB674" s="14" t="s">
        <v>46</v>
      </c>
      <c r="AC674" s="21" t="s">
        <v>43</v>
      </c>
      <c r="AD674" s="23">
        <v>24</v>
      </c>
      <c r="AE674" s="23">
        <v>1</v>
      </c>
      <c r="AF674" s="21" t="s">
        <v>43</v>
      </c>
      <c r="AG674" s="14" t="s">
        <v>43</v>
      </c>
      <c r="AI674" s="70">
        <f t="shared" si="99"/>
        <v>19.186499999999999</v>
      </c>
      <c r="AJ674" s="74">
        <f t="shared" si="100"/>
        <v>1049.8173965226345</v>
      </c>
      <c r="AK674" s="74">
        <f t="shared" si="101"/>
        <v>2.1195252309588497</v>
      </c>
      <c r="AL674" s="73">
        <f t="shared" si="102"/>
        <v>2.1195252309588497</v>
      </c>
    </row>
    <row r="675" spans="1:38" s="20" customFormat="1">
      <c r="A675" s="14" t="s">
        <v>57</v>
      </c>
      <c r="B675" s="14" t="s">
        <v>40</v>
      </c>
      <c r="C675" s="31">
        <v>38943</v>
      </c>
      <c r="D675" s="15">
        <v>2006</v>
      </c>
      <c r="E675" s="16">
        <v>0.57013888888888886</v>
      </c>
      <c r="F675" s="16">
        <v>0.61805555555555558</v>
      </c>
      <c r="G675" s="16">
        <f t="shared" si="96"/>
        <v>4.7916666666666718E-2</v>
      </c>
      <c r="H675" s="21">
        <v>2</v>
      </c>
      <c r="I675" s="14">
        <v>2</v>
      </c>
      <c r="J675" s="14">
        <v>2</v>
      </c>
      <c r="K675" s="17">
        <v>2</v>
      </c>
      <c r="L675" s="14" t="s">
        <v>48</v>
      </c>
      <c r="M675" s="14" t="s">
        <v>49</v>
      </c>
      <c r="N675" s="14">
        <v>1</v>
      </c>
      <c r="O675" s="18">
        <f t="shared" si="95"/>
        <v>25.046924458247997</v>
      </c>
      <c r="P675" s="18">
        <f t="shared" si="97"/>
        <v>7.5899771085599994</v>
      </c>
      <c r="Q675" s="18">
        <f t="shared" si="103"/>
        <v>7.5899771085599994</v>
      </c>
      <c r="R675" s="18">
        <v>2.2999930632000001</v>
      </c>
      <c r="S675" s="18">
        <f t="shared" si="94"/>
        <v>18.149999999999999</v>
      </c>
      <c r="T675" s="22">
        <v>5.5</v>
      </c>
      <c r="U675" s="21" t="s">
        <v>43</v>
      </c>
      <c r="V675" s="21" t="s">
        <v>43</v>
      </c>
      <c r="W675" s="19">
        <v>27.850439999999999</v>
      </c>
      <c r="X675" s="19">
        <v>-115.16367</v>
      </c>
      <c r="Y675" s="18">
        <v>73.400000000000006</v>
      </c>
      <c r="Z675" s="17">
        <f t="shared" si="98"/>
        <v>23.000000000000004</v>
      </c>
      <c r="AA675" s="21" t="s">
        <v>43</v>
      </c>
      <c r="AB675" s="14" t="s">
        <v>46</v>
      </c>
      <c r="AC675" s="21" t="s">
        <v>43</v>
      </c>
      <c r="AD675" s="23">
        <v>24</v>
      </c>
      <c r="AE675" s="23">
        <v>1</v>
      </c>
      <c r="AF675" s="21" t="s">
        <v>43</v>
      </c>
      <c r="AG675" s="14" t="s">
        <v>43</v>
      </c>
      <c r="AI675" s="70">
        <f t="shared" si="99"/>
        <v>19.186499999999999</v>
      </c>
      <c r="AJ675" s="74">
        <f t="shared" si="100"/>
        <v>1049.8173965226345</v>
      </c>
      <c r="AK675" s="74">
        <f t="shared" si="101"/>
        <v>2.1195252309588497</v>
      </c>
      <c r="AL675" s="73">
        <f t="shared" si="102"/>
        <v>2.1195252309588497</v>
      </c>
    </row>
    <row r="676" spans="1:38" s="20" customFormat="1">
      <c r="A676" s="14" t="s">
        <v>57</v>
      </c>
      <c r="B676" s="14" t="s">
        <v>40</v>
      </c>
      <c r="C676" s="31">
        <v>38943</v>
      </c>
      <c r="D676" s="15">
        <v>2006</v>
      </c>
      <c r="E676" s="16">
        <v>0.57013888888888886</v>
      </c>
      <c r="F676" s="16">
        <v>0.61805555555555558</v>
      </c>
      <c r="G676" s="16">
        <f t="shared" si="96"/>
        <v>4.7916666666666718E-2</v>
      </c>
      <c r="H676" s="21">
        <v>2</v>
      </c>
      <c r="I676" s="14">
        <v>2</v>
      </c>
      <c r="J676" s="14">
        <v>2</v>
      </c>
      <c r="K676" s="17">
        <v>2</v>
      </c>
      <c r="L676" s="14" t="s">
        <v>48</v>
      </c>
      <c r="M676" s="14" t="s">
        <v>49</v>
      </c>
      <c r="N676" s="14">
        <v>1</v>
      </c>
      <c r="O676" s="18">
        <f t="shared" si="95"/>
        <v>25.046924458247997</v>
      </c>
      <c r="P676" s="18">
        <f t="shared" si="97"/>
        <v>7.5899771085599994</v>
      </c>
      <c r="Q676" s="18">
        <f t="shared" si="103"/>
        <v>7.5899771085599994</v>
      </c>
      <c r="R676" s="18">
        <v>2.2999930632000001</v>
      </c>
      <c r="S676" s="18">
        <f t="shared" si="94"/>
        <v>18.149999999999999</v>
      </c>
      <c r="T676" s="22">
        <v>5.5</v>
      </c>
      <c r="U676" s="21" t="s">
        <v>43</v>
      </c>
      <c r="V676" s="21" t="s">
        <v>43</v>
      </c>
      <c r="W676" s="19">
        <v>27.850439999999999</v>
      </c>
      <c r="X676" s="19">
        <v>-115.16367</v>
      </c>
      <c r="Y676" s="18">
        <v>73.400000000000006</v>
      </c>
      <c r="Z676" s="17">
        <f t="shared" si="98"/>
        <v>23.000000000000004</v>
      </c>
      <c r="AA676" s="21" t="s">
        <v>43</v>
      </c>
      <c r="AB676" s="14" t="s">
        <v>46</v>
      </c>
      <c r="AC676" s="21" t="s">
        <v>43</v>
      </c>
      <c r="AD676" s="23">
        <v>24</v>
      </c>
      <c r="AE676" s="23">
        <v>1</v>
      </c>
      <c r="AF676" s="21" t="s">
        <v>43</v>
      </c>
      <c r="AG676" s="14" t="s">
        <v>43</v>
      </c>
      <c r="AI676" s="70">
        <f t="shared" si="99"/>
        <v>19.186499999999999</v>
      </c>
      <c r="AJ676" s="74">
        <f t="shared" si="100"/>
        <v>1049.8173965226345</v>
      </c>
      <c r="AK676" s="74">
        <f t="shared" si="101"/>
        <v>2.1195252309588497</v>
      </c>
      <c r="AL676" s="73">
        <f t="shared" si="102"/>
        <v>2.1195252309588497</v>
      </c>
    </row>
    <row r="677" spans="1:38" s="20" customFormat="1">
      <c r="A677" s="14" t="s">
        <v>57</v>
      </c>
      <c r="B677" s="14" t="s">
        <v>40</v>
      </c>
      <c r="C677" s="31">
        <v>38943</v>
      </c>
      <c r="D677" s="15">
        <v>2006</v>
      </c>
      <c r="E677" s="16">
        <v>0.57013888888888886</v>
      </c>
      <c r="F677" s="16">
        <v>0.61805555555555558</v>
      </c>
      <c r="G677" s="16">
        <f t="shared" si="96"/>
        <v>4.7916666666666718E-2</v>
      </c>
      <c r="H677" s="21">
        <v>2</v>
      </c>
      <c r="I677" s="14">
        <v>2</v>
      </c>
      <c r="J677" s="14">
        <v>2</v>
      </c>
      <c r="K677" s="17">
        <v>2</v>
      </c>
      <c r="L677" s="14" t="s">
        <v>48</v>
      </c>
      <c r="M677" s="14" t="s">
        <v>49</v>
      </c>
      <c r="N677" s="14">
        <v>1</v>
      </c>
      <c r="O677" s="18">
        <f t="shared" si="95"/>
        <v>25.046924458247997</v>
      </c>
      <c r="P677" s="18">
        <f t="shared" si="97"/>
        <v>7.5899771085599994</v>
      </c>
      <c r="Q677" s="18">
        <f t="shared" si="103"/>
        <v>7.5899771085599994</v>
      </c>
      <c r="R677" s="18">
        <v>2.2999930632000001</v>
      </c>
      <c r="S677" s="18">
        <f t="shared" si="94"/>
        <v>18.149999999999999</v>
      </c>
      <c r="T677" s="22">
        <v>5.5</v>
      </c>
      <c r="U677" s="21" t="s">
        <v>43</v>
      </c>
      <c r="V677" s="21" t="s">
        <v>43</v>
      </c>
      <c r="W677" s="19">
        <v>27.850439999999999</v>
      </c>
      <c r="X677" s="19">
        <v>-115.16367</v>
      </c>
      <c r="Y677" s="18">
        <v>73.400000000000006</v>
      </c>
      <c r="Z677" s="17">
        <f t="shared" si="98"/>
        <v>23.000000000000004</v>
      </c>
      <c r="AA677" s="21" t="s">
        <v>43</v>
      </c>
      <c r="AB677" s="14" t="s">
        <v>46</v>
      </c>
      <c r="AC677" s="21" t="s">
        <v>43</v>
      </c>
      <c r="AD677" s="23">
        <v>24</v>
      </c>
      <c r="AE677" s="23">
        <v>1</v>
      </c>
      <c r="AF677" s="21" t="s">
        <v>43</v>
      </c>
      <c r="AG677" s="14" t="s">
        <v>43</v>
      </c>
      <c r="AI677" s="70">
        <f t="shared" si="99"/>
        <v>19.186499999999999</v>
      </c>
      <c r="AJ677" s="74">
        <f t="shared" si="100"/>
        <v>1049.8173965226345</v>
      </c>
      <c r="AK677" s="74">
        <f t="shared" si="101"/>
        <v>2.1195252309588497</v>
      </c>
      <c r="AL677" s="73">
        <f t="shared" si="102"/>
        <v>2.1195252309588497</v>
      </c>
    </row>
    <row r="678" spans="1:38" s="20" customFormat="1">
      <c r="A678" s="14" t="s">
        <v>57</v>
      </c>
      <c r="B678" s="14" t="s">
        <v>40</v>
      </c>
      <c r="C678" s="31">
        <v>38943</v>
      </c>
      <c r="D678" s="15">
        <v>2006</v>
      </c>
      <c r="E678" s="16">
        <v>0.57013888888888886</v>
      </c>
      <c r="F678" s="16">
        <v>0.61805555555555558</v>
      </c>
      <c r="G678" s="16">
        <f t="shared" si="96"/>
        <v>4.7916666666666718E-2</v>
      </c>
      <c r="H678" s="21">
        <v>2</v>
      </c>
      <c r="I678" s="14">
        <v>2</v>
      </c>
      <c r="J678" s="14">
        <v>2</v>
      </c>
      <c r="K678" s="17">
        <v>2</v>
      </c>
      <c r="L678" s="14" t="s">
        <v>48</v>
      </c>
      <c r="M678" s="14" t="s">
        <v>49</v>
      </c>
      <c r="N678" s="14">
        <v>1</v>
      </c>
      <c r="O678" s="18">
        <f t="shared" si="95"/>
        <v>25.046924458247997</v>
      </c>
      <c r="P678" s="18">
        <f t="shared" si="97"/>
        <v>7.5899771085599994</v>
      </c>
      <c r="Q678" s="18">
        <f t="shared" si="103"/>
        <v>7.5899771085599994</v>
      </c>
      <c r="R678" s="18">
        <v>2.2999930632000001</v>
      </c>
      <c r="S678" s="18">
        <f t="shared" si="94"/>
        <v>18.149999999999999</v>
      </c>
      <c r="T678" s="22">
        <v>5.5</v>
      </c>
      <c r="U678" s="21" t="s">
        <v>43</v>
      </c>
      <c r="V678" s="21" t="s">
        <v>43</v>
      </c>
      <c r="W678" s="19">
        <v>27.850439999999999</v>
      </c>
      <c r="X678" s="19">
        <v>-115.16367</v>
      </c>
      <c r="Y678" s="18">
        <v>73.400000000000006</v>
      </c>
      <c r="Z678" s="17">
        <f t="shared" si="98"/>
        <v>23.000000000000004</v>
      </c>
      <c r="AA678" s="21" t="s">
        <v>43</v>
      </c>
      <c r="AB678" s="14" t="s">
        <v>46</v>
      </c>
      <c r="AC678" s="21" t="s">
        <v>43</v>
      </c>
      <c r="AD678" s="23">
        <v>24</v>
      </c>
      <c r="AE678" s="23">
        <v>1</v>
      </c>
      <c r="AF678" s="21" t="s">
        <v>43</v>
      </c>
      <c r="AG678" s="14" t="s">
        <v>43</v>
      </c>
      <c r="AI678" s="70">
        <f t="shared" si="99"/>
        <v>19.186499999999999</v>
      </c>
      <c r="AJ678" s="74">
        <f t="shared" si="100"/>
        <v>1049.8173965226345</v>
      </c>
      <c r="AK678" s="74">
        <f t="shared" si="101"/>
        <v>2.1195252309588497</v>
      </c>
      <c r="AL678" s="73">
        <f t="shared" si="102"/>
        <v>2.1195252309588497</v>
      </c>
    </row>
    <row r="679" spans="1:38" s="20" customFormat="1">
      <c r="A679" s="14" t="s">
        <v>57</v>
      </c>
      <c r="B679" s="14" t="s">
        <v>40</v>
      </c>
      <c r="C679" s="31">
        <v>38943</v>
      </c>
      <c r="D679" s="15">
        <v>2006</v>
      </c>
      <c r="E679" s="16">
        <v>0.57013888888888886</v>
      </c>
      <c r="F679" s="16">
        <v>0.61805555555555558</v>
      </c>
      <c r="G679" s="16">
        <f t="shared" si="96"/>
        <v>4.7916666666666718E-2</v>
      </c>
      <c r="H679" s="21">
        <v>2</v>
      </c>
      <c r="I679" s="14">
        <v>2</v>
      </c>
      <c r="J679" s="14">
        <v>2</v>
      </c>
      <c r="K679" s="17">
        <v>2</v>
      </c>
      <c r="L679" s="14" t="s">
        <v>48</v>
      </c>
      <c r="M679" s="14" t="s">
        <v>49</v>
      </c>
      <c r="N679" s="14">
        <v>1</v>
      </c>
      <c r="O679" s="18">
        <f t="shared" si="95"/>
        <v>25.046924458247997</v>
      </c>
      <c r="P679" s="18">
        <f t="shared" si="97"/>
        <v>7.5899771085599994</v>
      </c>
      <c r="Q679" s="18">
        <f t="shared" si="103"/>
        <v>7.5899771085599994</v>
      </c>
      <c r="R679" s="18">
        <v>2.2999930632000001</v>
      </c>
      <c r="S679" s="18">
        <f t="shared" si="94"/>
        <v>18.149999999999999</v>
      </c>
      <c r="T679" s="22">
        <v>5.5</v>
      </c>
      <c r="U679" s="21" t="s">
        <v>43</v>
      </c>
      <c r="V679" s="21" t="s">
        <v>43</v>
      </c>
      <c r="W679" s="19">
        <v>27.850439999999999</v>
      </c>
      <c r="X679" s="19">
        <v>-115.16367</v>
      </c>
      <c r="Y679" s="18">
        <v>73.400000000000006</v>
      </c>
      <c r="Z679" s="17">
        <f t="shared" si="98"/>
        <v>23.000000000000004</v>
      </c>
      <c r="AA679" s="21" t="s">
        <v>43</v>
      </c>
      <c r="AB679" s="14" t="s">
        <v>46</v>
      </c>
      <c r="AC679" s="21" t="s">
        <v>43</v>
      </c>
      <c r="AD679" s="23">
        <v>24</v>
      </c>
      <c r="AE679" s="23">
        <v>1</v>
      </c>
      <c r="AF679" s="21" t="s">
        <v>43</v>
      </c>
      <c r="AG679" s="14" t="s">
        <v>43</v>
      </c>
      <c r="AI679" s="70">
        <f t="shared" si="99"/>
        <v>19.186499999999999</v>
      </c>
      <c r="AJ679" s="74">
        <f t="shared" si="100"/>
        <v>1049.8173965226345</v>
      </c>
      <c r="AK679" s="74">
        <f t="shared" si="101"/>
        <v>2.1195252309588497</v>
      </c>
      <c r="AL679" s="73">
        <f t="shared" si="102"/>
        <v>2.1195252309588497</v>
      </c>
    </row>
    <row r="680" spans="1:38" s="20" customFormat="1">
      <c r="A680" s="14" t="s">
        <v>57</v>
      </c>
      <c r="B680" s="14" t="s">
        <v>40</v>
      </c>
      <c r="C680" s="31">
        <v>38943</v>
      </c>
      <c r="D680" s="15">
        <v>2006</v>
      </c>
      <c r="E680" s="16">
        <v>0.57013888888888886</v>
      </c>
      <c r="F680" s="16">
        <v>0.61805555555555558</v>
      </c>
      <c r="G680" s="16">
        <f t="shared" si="96"/>
        <v>4.7916666666666718E-2</v>
      </c>
      <c r="H680" s="21">
        <v>2</v>
      </c>
      <c r="I680" s="14">
        <v>2</v>
      </c>
      <c r="J680" s="14">
        <v>2</v>
      </c>
      <c r="K680" s="17">
        <v>2</v>
      </c>
      <c r="L680" s="14" t="s">
        <v>48</v>
      </c>
      <c r="M680" s="14" t="s">
        <v>49</v>
      </c>
      <c r="N680" s="14">
        <v>1</v>
      </c>
      <c r="O680" s="18">
        <f t="shared" si="95"/>
        <v>25.046924458247997</v>
      </c>
      <c r="P680" s="18">
        <f t="shared" si="97"/>
        <v>7.5899771085599994</v>
      </c>
      <c r="Q680" s="18">
        <f t="shared" si="103"/>
        <v>7.5899771085599994</v>
      </c>
      <c r="R680" s="18">
        <v>2.2999930632000001</v>
      </c>
      <c r="S680" s="18">
        <f t="shared" si="94"/>
        <v>18.149999999999999</v>
      </c>
      <c r="T680" s="22">
        <v>5.5</v>
      </c>
      <c r="U680" s="21" t="s">
        <v>43</v>
      </c>
      <c r="V680" s="21" t="s">
        <v>43</v>
      </c>
      <c r="W680" s="19">
        <v>27.850439999999999</v>
      </c>
      <c r="X680" s="19">
        <v>-115.16367</v>
      </c>
      <c r="Y680" s="18">
        <v>73.400000000000006</v>
      </c>
      <c r="Z680" s="17">
        <f t="shared" si="98"/>
        <v>23.000000000000004</v>
      </c>
      <c r="AA680" s="21" t="s">
        <v>43</v>
      </c>
      <c r="AB680" s="14" t="s">
        <v>46</v>
      </c>
      <c r="AC680" s="21" t="s">
        <v>43</v>
      </c>
      <c r="AD680" s="23">
        <v>24</v>
      </c>
      <c r="AE680" s="23">
        <v>1</v>
      </c>
      <c r="AF680" s="21" t="s">
        <v>43</v>
      </c>
      <c r="AG680" s="14" t="s">
        <v>43</v>
      </c>
      <c r="AI680" s="70">
        <f t="shared" si="99"/>
        <v>19.186499999999999</v>
      </c>
      <c r="AJ680" s="74">
        <f t="shared" si="100"/>
        <v>1049.8173965226345</v>
      </c>
      <c r="AK680" s="74">
        <f t="shared" si="101"/>
        <v>2.1195252309588497</v>
      </c>
      <c r="AL680" s="73">
        <f t="shared" si="102"/>
        <v>2.1195252309588497</v>
      </c>
    </row>
    <row r="681" spans="1:38" s="20" customFormat="1">
      <c r="A681" s="14" t="s">
        <v>57</v>
      </c>
      <c r="B681" s="14" t="s">
        <v>40</v>
      </c>
      <c r="C681" s="31">
        <v>38943</v>
      </c>
      <c r="D681" s="15">
        <v>2006</v>
      </c>
      <c r="E681" s="16">
        <v>0.57013888888888886</v>
      </c>
      <c r="F681" s="16">
        <v>0.61805555555555558</v>
      </c>
      <c r="G681" s="16">
        <f t="shared" si="96"/>
        <v>4.7916666666666718E-2</v>
      </c>
      <c r="H681" s="21">
        <v>2</v>
      </c>
      <c r="I681" s="14">
        <v>2</v>
      </c>
      <c r="J681" s="14">
        <v>2</v>
      </c>
      <c r="K681" s="17">
        <v>2</v>
      </c>
      <c r="L681" s="14" t="s">
        <v>48</v>
      </c>
      <c r="M681" s="14" t="s">
        <v>49</v>
      </c>
      <c r="N681" s="14">
        <v>1</v>
      </c>
      <c r="O681" s="18">
        <f t="shared" si="95"/>
        <v>25.046924458247997</v>
      </c>
      <c r="P681" s="18">
        <f t="shared" si="97"/>
        <v>7.5899771085599994</v>
      </c>
      <c r="Q681" s="18">
        <f t="shared" si="103"/>
        <v>7.5899771085599994</v>
      </c>
      <c r="R681" s="18">
        <v>2.2999930632000001</v>
      </c>
      <c r="S681" s="18">
        <f t="shared" si="94"/>
        <v>18.149999999999999</v>
      </c>
      <c r="T681" s="22">
        <v>5.5</v>
      </c>
      <c r="U681" s="21" t="s">
        <v>43</v>
      </c>
      <c r="V681" s="21" t="s">
        <v>43</v>
      </c>
      <c r="W681" s="19">
        <v>27.850439999999999</v>
      </c>
      <c r="X681" s="19">
        <v>-115.16367</v>
      </c>
      <c r="Y681" s="18">
        <v>73.400000000000006</v>
      </c>
      <c r="Z681" s="17">
        <f t="shared" si="98"/>
        <v>23.000000000000004</v>
      </c>
      <c r="AA681" s="21" t="s">
        <v>43</v>
      </c>
      <c r="AB681" s="14" t="s">
        <v>46</v>
      </c>
      <c r="AC681" s="21" t="s">
        <v>43</v>
      </c>
      <c r="AD681" s="23">
        <v>24</v>
      </c>
      <c r="AE681" s="23">
        <v>1</v>
      </c>
      <c r="AF681" s="21" t="s">
        <v>43</v>
      </c>
      <c r="AG681" s="14" t="s">
        <v>43</v>
      </c>
      <c r="AI681" s="70">
        <f t="shared" si="99"/>
        <v>19.186499999999999</v>
      </c>
      <c r="AJ681" s="74">
        <f t="shared" si="100"/>
        <v>1049.8173965226345</v>
      </c>
      <c r="AK681" s="74">
        <f t="shared" si="101"/>
        <v>2.1195252309588497</v>
      </c>
      <c r="AL681" s="73">
        <f t="shared" si="102"/>
        <v>2.1195252309588497</v>
      </c>
    </row>
    <row r="682" spans="1:38" s="20" customFormat="1">
      <c r="A682" s="14" t="s">
        <v>57</v>
      </c>
      <c r="B682" s="14" t="s">
        <v>40</v>
      </c>
      <c r="C682" s="31">
        <v>38943</v>
      </c>
      <c r="D682" s="15">
        <v>2006</v>
      </c>
      <c r="E682" s="16">
        <v>0.57013888888888886</v>
      </c>
      <c r="F682" s="16">
        <v>0.61805555555555558</v>
      </c>
      <c r="G682" s="16">
        <f t="shared" si="96"/>
        <v>4.7916666666666718E-2</v>
      </c>
      <c r="H682" s="21">
        <v>2</v>
      </c>
      <c r="I682" s="14">
        <v>2</v>
      </c>
      <c r="J682" s="14">
        <v>2</v>
      </c>
      <c r="K682" s="17">
        <v>2</v>
      </c>
      <c r="L682" s="14" t="s">
        <v>48</v>
      </c>
      <c r="M682" s="14" t="s">
        <v>49</v>
      </c>
      <c r="N682" s="14">
        <v>1</v>
      </c>
      <c r="O682" s="18">
        <f t="shared" si="95"/>
        <v>25.046924458247997</v>
      </c>
      <c r="P682" s="18">
        <f t="shared" si="97"/>
        <v>7.5899771085599994</v>
      </c>
      <c r="Q682" s="18">
        <f t="shared" si="103"/>
        <v>7.5899771085599994</v>
      </c>
      <c r="R682" s="18">
        <v>2.2999930632000001</v>
      </c>
      <c r="S682" s="18">
        <f t="shared" si="94"/>
        <v>18.149999999999999</v>
      </c>
      <c r="T682" s="22">
        <v>5.5</v>
      </c>
      <c r="U682" s="21" t="s">
        <v>43</v>
      </c>
      <c r="V682" s="21" t="s">
        <v>43</v>
      </c>
      <c r="W682" s="19">
        <v>27.850439999999999</v>
      </c>
      <c r="X682" s="19">
        <v>-115.16367</v>
      </c>
      <c r="Y682" s="18">
        <v>73.400000000000006</v>
      </c>
      <c r="Z682" s="17">
        <f t="shared" si="98"/>
        <v>23.000000000000004</v>
      </c>
      <c r="AA682" s="21" t="s">
        <v>43</v>
      </c>
      <c r="AB682" s="14" t="s">
        <v>46</v>
      </c>
      <c r="AC682" s="21" t="s">
        <v>43</v>
      </c>
      <c r="AD682" s="23">
        <v>24</v>
      </c>
      <c r="AE682" s="23">
        <v>1</v>
      </c>
      <c r="AF682" s="21" t="s">
        <v>43</v>
      </c>
      <c r="AG682" s="14" t="s">
        <v>43</v>
      </c>
      <c r="AI682" s="70">
        <f t="shared" si="99"/>
        <v>19.186499999999999</v>
      </c>
      <c r="AJ682" s="74">
        <f t="shared" si="100"/>
        <v>1049.8173965226345</v>
      </c>
      <c r="AK682" s="74">
        <f t="shared" si="101"/>
        <v>2.1195252309588497</v>
      </c>
      <c r="AL682" s="73">
        <f t="shared" si="102"/>
        <v>2.1195252309588497</v>
      </c>
    </row>
    <row r="683" spans="1:38" s="20" customFormat="1">
      <c r="A683" s="14" t="s">
        <v>57</v>
      </c>
      <c r="B683" s="14" t="s">
        <v>40</v>
      </c>
      <c r="C683" s="31">
        <v>38943</v>
      </c>
      <c r="D683" s="15">
        <v>2006</v>
      </c>
      <c r="E683" s="16">
        <v>0.57013888888888886</v>
      </c>
      <c r="F683" s="16">
        <v>0.61805555555555558</v>
      </c>
      <c r="G683" s="16">
        <f t="shared" si="96"/>
        <v>4.7916666666666718E-2</v>
      </c>
      <c r="H683" s="21">
        <v>2</v>
      </c>
      <c r="I683" s="14">
        <v>2</v>
      </c>
      <c r="J683" s="14">
        <v>2</v>
      </c>
      <c r="K683" s="17">
        <v>2</v>
      </c>
      <c r="L683" s="14" t="s">
        <v>48</v>
      </c>
      <c r="M683" s="14" t="s">
        <v>49</v>
      </c>
      <c r="N683" s="14">
        <v>1</v>
      </c>
      <c r="O683" s="18">
        <f t="shared" si="95"/>
        <v>25.046924458247997</v>
      </c>
      <c r="P683" s="18">
        <f t="shared" si="97"/>
        <v>7.5899771085599994</v>
      </c>
      <c r="Q683" s="18">
        <f t="shared" si="103"/>
        <v>7.5899771085599994</v>
      </c>
      <c r="R683" s="18">
        <v>2.2999930632000001</v>
      </c>
      <c r="S683" s="18">
        <f t="shared" si="94"/>
        <v>18.149999999999999</v>
      </c>
      <c r="T683" s="22">
        <v>5.5</v>
      </c>
      <c r="U683" s="21" t="s">
        <v>43</v>
      </c>
      <c r="V683" s="21" t="s">
        <v>43</v>
      </c>
      <c r="W683" s="19">
        <v>27.850439999999999</v>
      </c>
      <c r="X683" s="19">
        <v>-115.16367</v>
      </c>
      <c r="Y683" s="18">
        <v>73.400000000000006</v>
      </c>
      <c r="Z683" s="17">
        <f t="shared" si="98"/>
        <v>23.000000000000004</v>
      </c>
      <c r="AA683" s="21" t="s">
        <v>43</v>
      </c>
      <c r="AB683" s="14" t="s">
        <v>46</v>
      </c>
      <c r="AC683" s="21" t="s">
        <v>43</v>
      </c>
      <c r="AD683" s="23">
        <v>24</v>
      </c>
      <c r="AE683" s="23">
        <v>1</v>
      </c>
      <c r="AF683" s="21" t="s">
        <v>43</v>
      </c>
      <c r="AG683" s="14" t="s">
        <v>43</v>
      </c>
      <c r="AI683" s="70">
        <f t="shared" si="99"/>
        <v>19.186499999999999</v>
      </c>
      <c r="AJ683" s="74">
        <f t="shared" si="100"/>
        <v>1049.8173965226345</v>
      </c>
      <c r="AK683" s="74">
        <f t="shared" si="101"/>
        <v>2.1195252309588497</v>
      </c>
      <c r="AL683" s="73">
        <f t="shared" si="102"/>
        <v>2.1195252309588497</v>
      </c>
    </row>
    <row r="684" spans="1:38" s="20" customFormat="1">
      <c r="A684" s="14" t="s">
        <v>57</v>
      </c>
      <c r="B684" s="14" t="s">
        <v>40</v>
      </c>
      <c r="C684" s="31">
        <v>38943</v>
      </c>
      <c r="D684" s="15">
        <v>2006</v>
      </c>
      <c r="E684" s="16">
        <v>0.57013888888888886</v>
      </c>
      <c r="F684" s="16">
        <v>0.61805555555555558</v>
      </c>
      <c r="G684" s="16">
        <f t="shared" si="96"/>
        <v>4.7916666666666718E-2</v>
      </c>
      <c r="H684" s="21">
        <v>2</v>
      </c>
      <c r="I684" s="14">
        <v>2</v>
      </c>
      <c r="J684" s="14">
        <v>2</v>
      </c>
      <c r="K684" s="17">
        <v>2</v>
      </c>
      <c r="L684" s="14" t="s">
        <v>48</v>
      </c>
      <c r="M684" s="14" t="s">
        <v>49</v>
      </c>
      <c r="N684" s="14">
        <v>1</v>
      </c>
      <c r="O684" s="18">
        <f t="shared" si="95"/>
        <v>25.046924458247997</v>
      </c>
      <c r="P684" s="18">
        <f t="shared" si="97"/>
        <v>7.5899771085599994</v>
      </c>
      <c r="Q684" s="18">
        <f t="shared" si="103"/>
        <v>7.5899771085599994</v>
      </c>
      <c r="R684" s="18">
        <v>2.2999930632000001</v>
      </c>
      <c r="S684" s="18">
        <f t="shared" si="94"/>
        <v>18.149999999999999</v>
      </c>
      <c r="T684" s="22">
        <v>5.5</v>
      </c>
      <c r="U684" s="21" t="s">
        <v>43</v>
      </c>
      <c r="V684" s="21" t="s">
        <v>43</v>
      </c>
      <c r="W684" s="19">
        <v>27.850439999999999</v>
      </c>
      <c r="X684" s="19">
        <v>-115.16367</v>
      </c>
      <c r="Y684" s="18">
        <v>73.400000000000006</v>
      </c>
      <c r="Z684" s="17">
        <f t="shared" si="98"/>
        <v>23.000000000000004</v>
      </c>
      <c r="AA684" s="21" t="s">
        <v>43</v>
      </c>
      <c r="AB684" s="14" t="s">
        <v>46</v>
      </c>
      <c r="AC684" s="21" t="s">
        <v>43</v>
      </c>
      <c r="AD684" s="23">
        <v>24</v>
      </c>
      <c r="AE684" s="23">
        <v>1</v>
      </c>
      <c r="AF684" s="21" t="s">
        <v>43</v>
      </c>
      <c r="AG684" s="14" t="s">
        <v>43</v>
      </c>
      <c r="AI684" s="70">
        <f t="shared" si="99"/>
        <v>19.186499999999999</v>
      </c>
      <c r="AJ684" s="74">
        <f t="shared" si="100"/>
        <v>1049.8173965226345</v>
      </c>
      <c r="AK684" s="74">
        <f t="shared" si="101"/>
        <v>2.1195252309588497</v>
      </c>
      <c r="AL684" s="73">
        <f t="shared" si="102"/>
        <v>2.1195252309588497</v>
      </c>
    </row>
    <row r="685" spans="1:38" s="20" customFormat="1">
      <c r="A685" s="14" t="s">
        <v>57</v>
      </c>
      <c r="B685" s="14" t="s">
        <v>40</v>
      </c>
      <c r="C685" s="31">
        <v>38943</v>
      </c>
      <c r="D685" s="15">
        <v>2006</v>
      </c>
      <c r="E685" s="16">
        <v>0.57013888888888886</v>
      </c>
      <c r="F685" s="16">
        <v>0.61805555555555558</v>
      </c>
      <c r="G685" s="16">
        <f t="shared" si="96"/>
        <v>4.7916666666666718E-2</v>
      </c>
      <c r="H685" s="21">
        <v>2</v>
      </c>
      <c r="I685" s="14">
        <v>2</v>
      </c>
      <c r="J685" s="14">
        <v>2</v>
      </c>
      <c r="K685" s="17">
        <v>2</v>
      </c>
      <c r="L685" s="14" t="s">
        <v>48</v>
      </c>
      <c r="M685" s="14" t="s">
        <v>49</v>
      </c>
      <c r="N685" s="14">
        <v>1</v>
      </c>
      <c r="O685" s="18">
        <f t="shared" si="95"/>
        <v>25.046924458247997</v>
      </c>
      <c r="P685" s="18">
        <f t="shared" si="97"/>
        <v>7.5899771085599994</v>
      </c>
      <c r="Q685" s="18">
        <f t="shared" si="103"/>
        <v>7.5899771085599994</v>
      </c>
      <c r="R685" s="18">
        <v>2.2999930632000001</v>
      </c>
      <c r="S685" s="18">
        <f t="shared" si="94"/>
        <v>18.149999999999999</v>
      </c>
      <c r="T685" s="22">
        <v>5.5</v>
      </c>
      <c r="U685" s="21" t="s">
        <v>43</v>
      </c>
      <c r="V685" s="21" t="s">
        <v>43</v>
      </c>
      <c r="W685" s="19">
        <v>27.850439999999999</v>
      </c>
      <c r="X685" s="19">
        <v>-115.16367</v>
      </c>
      <c r="Y685" s="18">
        <v>73.400000000000006</v>
      </c>
      <c r="Z685" s="17">
        <f t="shared" si="98"/>
        <v>23.000000000000004</v>
      </c>
      <c r="AA685" s="21" t="s">
        <v>43</v>
      </c>
      <c r="AB685" s="14" t="s">
        <v>46</v>
      </c>
      <c r="AC685" s="21" t="s">
        <v>43</v>
      </c>
      <c r="AD685" s="23">
        <v>25</v>
      </c>
      <c r="AE685" s="23">
        <v>1</v>
      </c>
      <c r="AF685" s="21" t="s">
        <v>43</v>
      </c>
      <c r="AG685" s="14" t="s">
        <v>43</v>
      </c>
      <c r="AI685" s="70">
        <f t="shared" si="99"/>
        <v>19.9345</v>
      </c>
      <c r="AJ685" s="74">
        <f t="shared" si="100"/>
        <v>1193.7736391278531</v>
      </c>
      <c r="AK685" s="74">
        <f t="shared" si="101"/>
        <v>2.4938114617324181</v>
      </c>
      <c r="AL685" s="73">
        <f t="shared" si="102"/>
        <v>2.4938114617324181</v>
      </c>
    </row>
    <row r="686" spans="1:38" s="20" customFormat="1">
      <c r="A686" s="14" t="s">
        <v>57</v>
      </c>
      <c r="B686" s="14" t="s">
        <v>40</v>
      </c>
      <c r="C686" s="31">
        <v>38943</v>
      </c>
      <c r="D686" s="15">
        <v>2006</v>
      </c>
      <c r="E686" s="16">
        <v>0.57013888888888886</v>
      </c>
      <c r="F686" s="16">
        <v>0.61805555555555558</v>
      </c>
      <c r="G686" s="16">
        <f t="shared" si="96"/>
        <v>4.7916666666666718E-2</v>
      </c>
      <c r="H686" s="21">
        <v>2</v>
      </c>
      <c r="I686" s="14">
        <v>2</v>
      </c>
      <c r="J686" s="14">
        <v>2</v>
      </c>
      <c r="K686" s="17">
        <v>2</v>
      </c>
      <c r="L686" s="14" t="s">
        <v>48</v>
      </c>
      <c r="M686" s="14" t="s">
        <v>49</v>
      </c>
      <c r="N686" s="14">
        <v>1</v>
      </c>
      <c r="O686" s="18">
        <f t="shared" si="95"/>
        <v>25.046924458247997</v>
      </c>
      <c r="P686" s="18">
        <f t="shared" si="97"/>
        <v>7.5899771085599994</v>
      </c>
      <c r="Q686" s="18">
        <f t="shared" si="103"/>
        <v>7.5899771085599994</v>
      </c>
      <c r="R686" s="18">
        <v>2.2999930632000001</v>
      </c>
      <c r="S686" s="18">
        <f t="shared" si="94"/>
        <v>18.149999999999999</v>
      </c>
      <c r="T686" s="22">
        <v>5.5</v>
      </c>
      <c r="U686" s="21" t="s">
        <v>43</v>
      </c>
      <c r="V686" s="21" t="s">
        <v>43</v>
      </c>
      <c r="W686" s="19">
        <v>27.850439999999999</v>
      </c>
      <c r="X686" s="19">
        <v>-115.16367</v>
      </c>
      <c r="Y686" s="18">
        <v>73.400000000000006</v>
      </c>
      <c r="Z686" s="17">
        <f t="shared" si="98"/>
        <v>23.000000000000004</v>
      </c>
      <c r="AA686" s="21" t="s">
        <v>43</v>
      </c>
      <c r="AB686" s="14" t="s">
        <v>46</v>
      </c>
      <c r="AC686" s="21" t="s">
        <v>43</v>
      </c>
      <c r="AD686" s="23">
        <v>25</v>
      </c>
      <c r="AE686" s="23">
        <v>1</v>
      </c>
      <c r="AF686" s="21" t="s">
        <v>43</v>
      </c>
      <c r="AG686" s="14" t="s">
        <v>43</v>
      </c>
      <c r="AI686" s="70">
        <f t="shared" si="99"/>
        <v>19.9345</v>
      </c>
      <c r="AJ686" s="74">
        <f t="shared" si="100"/>
        <v>1193.7736391278531</v>
      </c>
      <c r="AK686" s="74">
        <f t="shared" si="101"/>
        <v>2.4938114617324181</v>
      </c>
      <c r="AL686" s="73">
        <f t="shared" si="102"/>
        <v>2.4938114617324181</v>
      </c>
    </row>
    <row r="687" spans="1:38" s="20" customFormat="1">
      <c r="A687" s="14" t="s">
        <v>57</v>
      </c>
      <c r="B687" s="14" t="s">
        <v>40</v>
      </c>
      <c r="C687" s="31">
        <v>38943</v>
      </c>
      <c r="D687" s="15">
        <v>2006</v>
      </c>
      <c r="E687" s="16">
        <v>0.57013888888888886</v>
      </c>
      <c r="F687" s="16">
        <v>0.61805555555555558</v>
      </c>
      <c r="G687" s="16">
        <f t="shared" si="96"/>
        <v>4.7916666666666718E-2</v>
      </c>
      <c r="H687" s="21">
        <v>2</v>
      </c>
      <c r="I687" s="14">
        <v>2</v>
      </c>
      <c r="J687" s="14">
        <v>2</v>
      </c>
      <c r="K687" s="17">
        <v>2</v>
      </c>
      <c r="L687" s="14" t="s">
        <v>48</v>
      </c>
      <c r="M687" s="14" t="s">
        <v>49</v>
      </c>
      <c r="N687" s="14">
        <v>1</v>
      </c>
      <c r="O687" s="18">
        <f t="shared" si="95"/>
        <v>25.046924458247997</v>
      </c>
      <c r="P687" s="18">
        <f t="shared" si="97"/>
        <v>7.5899771085599994</v>
      </c>
      <c r="Q687" s="18">
        <f t="shared" si="103"/>
        <v>7.5899771085599994</v>
      </c>
      <c r="R687" s="18">
        <v>2.2999930632000001</v>
      </c>
      <c r="S687" s="18">
        <f t="shared" si="94"/>
        <v>18.149999999999999</v>
      </c>
      <c r="T687" s="22">
        <v>5.5</v>
      </c>
      <c r="U687" s="21" t="s">
        <v>43</v>
      </c>
      <c r="V687" s="21" t="s">
        <v>43</v>
      </c>
      <c r="W687" s="19">
        <v>27.850439999999999</v>
      </c>
      <c r="X687" s="19">
        <v>-115.16367</v>
      </c>
      <c r="Y687" s="18">
        <v>73.400000000000006</v>
      </c>
      <c r="Z687" s="17">
        <f t="shared" si="98"/>
        <v>23.000000000000004</v>
      </c>
      <c r="AA687" s="21" t="s">
        <v>43</v>
      </c>
      <c r="AB687" s="14" t="s">
        <v>46</v>
      </c>
      <c r="AC687" s="21" t="s">
        <v>43</v>
      </c>
      <c r="AD687" s="23">
        <v>25</v>
      </c>
      <c r="AE687" s="23">
        <v>1</v>
      </c>
      <c r="AF687" s="21" t="s">
        <v>43</v>
      </c>
      <c r="AG687" s="14" t="s">
        <v>43</v>
      </c>
      <c r="AI687" s="70">
        <f t="shared" si="99"/>
        <v>19.9345</v>
      </c>
      <c r="AJ687" s="74">
        <f t="shared" si="100"/>
        <v>1193.7736391278531</v>
      </c>
      <c r="AK687" s="74">
        <f t="shared" si="101"/>
        <v>2.4938114617324181</v>
      </c>
      <c r="AL687" s="73">
        <f t="shared" si="102"/>
        <v>2.4938114617324181</v>
      </c>
    </row>
    <row r="688" spans="1:38" s="20" customFormat="1">
      <c r="A688" s="14" t="s">
        <v>57</v>
      </c>
      <c r="B688" s="14" t="s">
        <v>40</v>
      </c>
      <c r="C688" s="31">
        <v>38943</v>
      </c>
      <c r="D688" s="15">
        <v>2006</v>
      </c>
      <c r="E688" s="16">
        <v>0.57013888888888886</v>
      </c>
      <c r="F688" s="16">
        <v>0.61805555555555558</v>
      </c>
      <c r="G688" s="16">
        <f t="shared" si="96"/>
        <v>4.7916666666666718E-2</v>
      </c>
      <c r="H688" s="21">
        <v>2</v>
      </c>
      <c r="I688" s="14">
        <v>2</v>
      </c>
      <c r="J688" s="14">
        <v>2</v>
      </c>
      <c r="K688" s="17">
        <v>2</v>
      </c>
      <c r="L688" s="14" t="s">
        <v>48</v>
      </c>
      <c r="M688" s="14" t="s">
        <v>49</v>
      </c>
      <c r="N688" s="14">
        <v>1</v>
      </c>
      <c r="O688" s="18">
        <f t="shared" si="95"/>
        <v>25.046924458247997</v>
      </c>
      <c r="P688" s="18">
        <f t="shared" si="97"/>
        <v>7.5899771085599994</v>
      </c>
      <c r="Q688" s="18">
        <f t="shared" si="103"/>
        <v>7.5899771085599994</v>
      </c>
      <c r="R688" s="18">
        <v>2.2999930632000001</v>
      </c>
      <c r="S688" s="18">
        <f t="shared" si="94"/>
        <v>18.149999999999999</v>
      </c>
      <c r="T688" s="22">
        <v>5.5</v>
      </c>
      <c r="U688" s="21" t="s">
        <v>43</v>
      </c>
      <c r="V688" s="21" t="s">
        <v>43</v>
      </c>
      <c r="W688" s="19">
        <v>27.850439999999999</v>
      </c>
      <c r="X688" s="19">
        <v>-115.16367</v>
      </c>
      <c r="Y688" s="18">
        <v>73.400000000000006</v>
      </c>
      <c r="Z688" s="17">
        <f t="shared" si="98"/>
        <v>23.000000000000004</v>
      </c>
      <c r="AA688" s="21" t="s">
        <v>43</v>
      </c>
      <c r="AB688" s="14" t="s">
        <v>46</v>
      </c>
      <c r="AC688" s="21" t="s">
        <v>43</v>
      </c>
      <c r="AD688" s="23">
        <v>25</v>
      </c>
      <c r="AE688" s="23">
        <v>1</v>
      </c>
      <c r="AF688" s="21" t="s">
        <v>43</v>
      </c>
      <c r="AG688" s="14" t="s">
        <v>43</v>
      </c>
      <c r="AI688" s="70">
        <f t="shared" si="99"/>
        <v>19.9345</v>
      </c>
      <c r="AJ688" s="74">
        <f t="shared" si="100"/>
        <v>1193.7736391278531</v>
      </c>
      <c r="AK688" s="74">
        <f t="shared" si="101"/>
        <v>2.4938114617324181</v>
      </c>
      <c r="AL688" s="73">
        <f t="shared" si="102"/>
        <v>2.4938114617324181</v>
      </c>
    </row>
    <row r="689" spans="1:38" s="20" customFormat="1">
      <c r="A689" s="14" t="s">
        <v>57</v>
      </c>
      <c r="B689" s="14" t="s">
        <v>40</v>
      </c>
      <c r="C689" s="31">
        <v>38943</v>
      </c>
      <c r="D689" s="15">
        <v>2006</v>
      </c>
      <c r="E689" s="16">
        <v>0.57013888888888886</v>
      </c>
      <c r="F689" s="16">
        <v>0.61805555555555558</v>
      </c>
      <c r="G689" s="16">
        <f t="shared" si="96"/>
        <v>4.7916666666666718E-2</v>
      </c>
      <c r="H689" s="21">
        <v>2</v>
      </c>
      <c r="I689" s="14">
        <v>2</v>
      </c>
      <c r="J689" s="14">
        <v>2</v>
      </c>
      <c r="K689" s="17">
        <v>2</v>
      </c>
      <c r="L689" s="14" t="s">
        <v>48</v>
      </c>
      <c r="M689" s="14" t="s">
        <v>49</v>
      </c>
      <c r="N689" s="14">
        <v>1</v>
      </c>
      <c r="O689" s="18">
        <f t="shared" si="95"/>
        <v>25.046924458247997</v>
      </c>
      <c r="P689" s="18">
        <f t="shared" si="97"/>
        <v>7.5899771085599994</v>
      </c>
      <c r="Q689" s="18">
        <f t="shared" si="103"/>
        <v>7.5899771085599994</v>
      </c>
      <c r="R689" s="18">
        <v>2.2999930632000001</v>
      </c>
      <c r="S689" s="18">
        <f t="shared" si="94"/>
        <v>18.149999999999999</v>
      </c>
      <c r="T689" s="22">
        <v>5.5</v>
      </c>
      <c r="U689" s="21" t="s">
        <v>43</v>
      </c>
      <c r="V689" s="21" t="s">
        <v>43</v>
      </c>
      <c r="W689" s="19">
        <v>27.850439999999999</v>
      </c>
      <c r="X689" s="19">
        <v>-115.16367</v>
      </c>
      <c r="Y689" s="18">
        <v>73.400000000000006</v>
      </c>
      <c r="Z689" s="17">
        <f t="shared" si="98"/>
        <v>23.000000000000004</v>
      </c>
      <c r="AA689" s="21" t="s">
        <v>43</v>
      </c>
      <c r="AB689" s="14" t="s">
        <v>46</v>
      </c>
      <c r="AC689" s="21" t="s">
        <v>43</v>
      </c>
      <c r="AD689" s="23">
        <v>25</v>
      </c>
      <c r="AE689" s="23">
        <v>1</v>
      </c>
      <c r="AF689" s="21" t="s">
        <v>43</v>
      </c>
      <c r="AG689" s="14" t="s">
        <v>43</v>
      </c>
      <c r="AI689" s="70">
        <f t="shared" si="99"/>
        <v>19.9345</v>
      </c>
      <c r="AJ689" s="74">
        <f t="shared" si="100"/>
        <v>1193.7736391278531</v>
      </c>
      <c r="AK689" s="74">
        <f t="shared" si="101"/>
        <v>2.4938114617324181</v>
      </c>
      <c r="AL689" s="73">
        <f t="shared" si="102"/>
        <v>2.4938114617324181</v>
      </c>
    </row>
    <row r="690" spans="1:38" s="20" customFormat="1">
      <c r="A690" s="14" t="s">
        <v>57</v>
      </c>
      <c r="B690" s="14" t="s">
        <v>40</v>
      </c>
      <c r="C690" s="31">
        <v>38943</v>
      </c>
      <c r="D690" s="15">
        <v>2006</v>
      </c>
      <c r="E690" s="16">
        <v>0.57013888888888886</v>
      </c>
      <c r="F690" s="16">
        <v>0.61805555555555558</v>
      </c>
      <c r="G690" s="16">
        <f t="shared" si="96"/>
        <v>4.7916666666666718E-2</v>
      </c>
      <c r="H690" s="21">
        <v>2</v>
      </c>
      <c r="I690" s="14">
        <v>2</v>
      </c>
      <c r="J690" s="14">
        <v>2</v>
      </c>
      <c r="K690" s="17">
        <v>2</v>
      </c>
      <c r="L690" s="14" t="s">
        <v>48</v>
      </c>
      <c r="M690" s="14" t="s">
        <v>49</v>
      </c>
      <c r="N690" s="14">
        <v>1</v>
      </c>
      <c r="O690" s="18">
        <f t="shared" si="95"/>
        <v>25.046924458247997</v>
      </c>
      <c r="P690" s="18">
        <f t="shared" si="97"/>
        <v>7.5899771085599994</v>
      </c>
      <c r="Q690" s="18">
        <f t="shared" si="103"/>
        <v>7.5899771085599994</v>
      </c>
      <c r="R690" s="18">
        <v>2.2999930632000001</v>
      </c>
      <c r="S690" s="18">
        <f t="shared" si="94"/>
        <v>18.149999999999999</v>
      </c>
      <c r="T690" s="22">
        <v>5.5</v>
      </c>
      <c r="U690" s="21" t="s">
        <v>43</v>
      </c>
      <c r="V690" s="21" t="s">
        <v>43</v>
      </c>
      <c r="W690" s="19">
        <v>27.850439999999999</v>
      </c>
      <c r="X690" s="19">
        <v>-115.16367</v>
      </c>
      <c r="Y690" s="18">
        <v>73.400000000000006</v>
      </c>
      <c r="Z690" s="17">
        <f t="shared" si="98"/>
        <v>23.000000000000004</v>
      </c>
      <c r="AA690" s="21" t="s">
        <v>43</v>
      </c>
      <c r="AB690" s="14" t="s">
        <v>46</v>
      </c>
      <c r="AC690" s="21" t="s">
        <v>43</v>
      </c>
      <c r="AD690" s="23">
        <v>26</v>
      </c>
      <c r="AE690" s="23">
        <v>1</v>
      </c>
      <c r="AF690" s="21" t="s">
        <v>43</v>
      </c>
      <c r="AG690" s="14" t="s">
        <v>43</v>
      </c>
      <c r="AI690" s="70">
        <f t="shared" si="99"/>
        <v>20.682500000000001</v>
      </c>
      <c r="AJ690" s="74">
        <f t="shared" si="100"/>
        <v>1351.0586714113065</v>
      </c>
      <c r="AK690" s="74">
        <f t="shared" si="101"/>
        <v>2.9027525456693968</v>
      </c>
      <c r="AL690" s="73">
        <f t="shared" si="102"/>
        <v>2.9027525456693968</v>
      </c>
    </row>
    <row r="691" spans="1:38" s="20" customFormat="1">
      <c r="A691" s="14" t="s">
        <v>57</v>
      </c>
      <c r="B691" s="14" t="s">
        <v>40</v>
      </c>
      <c r="C691" s="31">
        <v>38943</v>
      </c>
      <c r="D691" s="15">
        <v>2006</v>
      </c>
      <c r="E691" s="16">
        <v>0.57013888888888886</v>
      </c>
      <c r="F691" s="16">
        <v>0.61805555555555558</v>
      </c>
      <c r="G691" s="16">
        <f t="shared" si="96"/>
        <v>4.7916666666666718E-2</v>
      </c>
      <c r="H691" s="21">
        <v>2</v>
      </c>
      <c r="I691" s="14">
        <v>2</v>
      </c>
      <c r="J691" s="14">
        <v>2</v>
      </c>
      <c r="K691" s="17">
        <v>2</v>
      </c>
      <c r="L691" s="14" t="s">
        <v>48</v>
      </c>
      <c r="M691" s="14" t="s">
        <v>49</v>
      </c>
      <c r="N691" s="14">
        <v>1</v>
      </c>
      <c r="O691" s="18">
        <f t="shared" si="95"/>
        <v>25.046924458247997</v>
      </c>
      <c r="P691" s="18">
        <f t="shared" si="97"/>
        <v>7.5899771085599994</v>
      </c>
      <c r="Q691" s="18">
        <f t="shared" si="103"/>
        <v>7.5899771085599994</v>
      </c>
      <c r="R691" s="18">
        <v>2.2999930632000001</v>
      </c>
      <c r="S691" s="18">
        <f t="shared" si="94"/>
        <v>18.149999999999999</v>
      </c>
      <c r="T691" s="22">
        <v>5.5</v>
      </c>
      <c r="U691" s="21" t="s">
        <v>43</v>
      </c>
      <c r="V691" s="21" t="s">
        <v>43</v>
      </c>
      <c r="W691" s="19">
        <v>27.850439999999999</v>
      </c>
      <c r="X691" s="19">
        <v>-115.16367</v>
      </c>
      <c r="Y691" s="18">
        <v>73.400000000000006</v>
      </c>
      <c r="Z691" s="17">
        <f t="shared" si="98"/>
        <v>23.000000000000004</v>
      </c>
      <c r="AA691" s="21" t="s">
        <v>43</v>
      </c>
      <c r="AB691" s="14" t="s">
        <v>46</v>
      </c>
      <c r="AC691" s="21" t="s">
        <v>43</v>
      </c>
      <c r="AD691" s="23">
        <v>26</v>
      </c>
      <c r="AE691" s="23">
        <v>1</v>
      </c>
      <c r="AF691" s="21" t="s">
        <v>43</v>
      </c>
      <c r="AG691" s="14" t="s">
        <v>43</v>
      </c>
      <c r="AI691" s="70">
        <f t="shared" si="99"/>
        <v>20.682500000000001</v>
      </c>
      <c r="AJ691" s="74">
        <f t="shared" si="100"/>
        <v>1351.0586714113065</v>
      </c>
      <c r="AK691" s="74">
        <f t="shared" si="101"/>
        <v>2.9027525456693968</v>
      </c>
      <c r="AL691" s="73">
        <f t="shared" si="102"/>
        <v>2.9027525456693968</v>
      </c>
    </row>
    <row r="692" spans="1:38" s="20" customFormat="1">
      <c r="A692" s="14" t="s">
        <v>57</v>
      </c>
      <c r="B692" s="14" t="s">
        <v>40</v>
      </c>
      <c r="C692" s="31">
        <v>38943</v>
      </c>
      <c r="D692" s="15">
        <v>2006</v>
      </c>
      <c r="E692" s="16">
        <v>0.57013888888888886</v>
      </c>
      <c r="F692" s="16">
        <v>0.61805555555555558</v>
      </c>
      <c r="G692" s="16">
        <f t="shared" si="96"/>
        <v>4.7916666666666718E-2</v>
      </c>
      <c r="H692" s="21">
        <v>2</v>
      </c>
      <c r="I692" s="14">
        <v>2</v>
      </c>
      <c r="J692" s="14">
        <v>2</v>
      </c>
      <c r="K692" s="17">
        <v>2</v>
      </c>
      <c r="L692" s="14" t="s">
        <v>48</v>
      </c>
      <c r="M692" s="14" t="s">
        <v>49</v>
      </c>
      <c r="N692" s="14">
        <v>1</v>
      </c>
      <c r="O692" s="18">
        <f t="shared" si="95"/>
        <v>25.046924458247997</v>
      </c>
      <c r="P692" s="18">
        <f t="shared" si="97"/>
        <v>7.5899771085599994</v>
      </c>
      <c r="Q692" s="18">
        <f t="shared" si="103"/>
        <v>7.5899771085599994</v>
      </c>
      <c r="R692" s="18">
        <v>2.2999930632000001</v>
      </c>
      <c r="S692" s="18">
        <f t="shared" si="94"/>
        <v>18.149999999999999</v>
      </c>
      <c r="T692" s="22">
        <v>5.5</v>
      </c>
      <c r="U692" s="21" t="s">
        <v>43</v>
      </c>
      <c r="V692" s="21" t="s">
        <v>43</v>
      </c>
      <c r="W692" s="19">
        <v>27.850439999999999</v>
      </c>
      <c r="X692" s="19">
        <v>-115.16367</v>
      </c>
      <c r="Y692" s="18">
        <v>73.400000000000006</v>
      </c>
      <c r="Z692" s="17">
        <f t="shared" si="98"/>
        <v>23.000000000000004</v>
      </c>
      <c r="AA692" s="21" t="s">
        <v>43</v>
      </c>
      <c r="AB692" s="14" t="s">
        <v>46</v>
      </c>
      <c r="AC692" s="21" t="s">
        <v>43</v>
      </c>
      <c r="AD692" s="23">
        <v>26</v>
      </c>
      <c r="AE692" s="23">
        <v>1</v>
      </c>
      <c r="AF692" s="21" t="s">
        <v>43</v>
      </c>
      <c r="AG692" s="14" t="s">
        <v>43</v>
      </c>
      <c r="AI692" s="70">
        <f t="shared" si="99"/>
        <v>20.682500000000001</v>
      </c>
      <c r="AJ692" s="74">
        <f t="shared" si="100"/>
        <v>1351.0586714113065</v>
      </c>
      <c r="AK692" s="74">
        <f t="shared" si="101"/>
        <v>2.9027525456693968</v>
      </c>
      <c r="AL692" s="73">
        <f t="shared" si="102"/>
        <v>2.9027525456693968</v>
      </c>
    </row>
    <row r="693" spans="1:38" s="20" customFormat="1">
      <c r="A693" s="14" t="s">
        <v>57</v>
      </c>
      <c r="B693" s="14" t="s">
        <v>40</v>
      </c>
      <c r="C693" s="31">
        <v>38943</v>
      </c>
      <c r="D693" s="15">
        <v>2006</v>
      </c>
      <c r="E693" s="16">
        <v>0.57013888888888886</v>
      </c>
      <c r="F693" s="16">
        <v>0.61805555555555558</v>
      </c>
      <c r="G693" s="16">
        <f t="shared" si="96"/>
        <v>4.7916666666666718E-2</v>
      </c>
      <c r="H693" s="21">
        <v>2</v>
      </c>
      <c r="I693" s="14">
        <v>2</v>
      </c>
      <c r="J693" s="14">
        <v>2</v>
      </c>
      <c r="K693" s="17">
        <v>2</v>
      </c>
      <c r="L693" s="14" t="s">
        <v>48</v>
      </c>
      <c r="M693" s="14" t="s">
        <v>49</v>
      </c>
      <c r="N693" s="14">
        <v>1</v>
      </c>
      <c r="O693" s="18">
        <f t="shared" si="95"/>
        <v>25.046924458247997</v>
      </c>
      <c r="P693" s="18">
        <f t="shared" si="97"/>
        <v>7.5899771085599994</v>
      </c>
      <c r="Q693" s="18">
        <f t="shared" si="103"/>
        <v>7.5899771085599994</v>
      </c>
      <c r="R693" s="18">
        <v>2.2999930632000001</v>
      </c>
      <c r="S693" s="18">
        <f t="shared" si="94"/>
        <v>18.149999999999999</v>
      </c>
      <c r="T693" s="22">
        <v>5.5</v>
      </c>
      <c r="U693" s="21" t="s">
        <v>43</v>
      </c>
      <c r="V693" s="21" t="s">
        <v>43</v>
      </c>
      <c r="W693" s="19">
        <v>27.850439999999999</v>
      </c>
      <c r="X693" s="19">
        <v>-115.16367</v>
      </c>
      <c r="Y693" s="18">
        <v>73.400000000000006</v>
      </c>
      <c r="Z693" s="17">
        <f t="shared" si="98"/>
        <v>23.000000000000004</v>
      </c>
      <c r="AA693" s="21" t="s">
        <v>43</v>
      </c>
      <c r="AB693" s="14" t="s">
        <v>46</v>
      </c>
      <c r="AC693" s="21" t="s">
        <v>43</v>
      </c>
      <c r="AD693" s="23">
        <v>26</v>
      </c>
      <c r="AE693" s="23">
        <v>1</v>
      </c>
      <c r="AF693" s="21" t="s">
        <v>43</v>
      </c>
      <c r="AG693" s="14" t="s">
        <v>43</v>
      </c>
      <c r="AI693" s="70">
        <f t="shared" si="99"/>
        <v>20.682500000000001</v>
      </c>
      <c r="AJ693" s="74">
        <f t="shared" si="100"/>
        <v>1351.0586714113065</v>
      </c>
      <c r="AK693" s="74">
        <f t="shared" si="101"/>
        <v>2.9027525456693968</v>
      </c>
      <c r="AL693" s="73">
        <f t="shared" si="102"/>
        <v>2.9027525456693968</v>
      </c>
    </row>
    <row r="694" spans="1:38" s="20" customFormat="1">
      <c r="A694" s="14" t="s">
        <v>57</v>
      </c>
      <c r="B694" s="14" t="s">
        <v>40</v>
      </c>
      <c r="C694" s="31">
        <v>38943</v>
      </c>
      <c r="D694" s="15">
        <v>2006</v>
      </c>
      <c r="E694" s="16">
        <v>0.57013888888888886</v>
      </c>
      <c r="F694" s="16">
        <v>0.61805555555555558</v>
      </c>
      <c r="G694" s="16">
        <f t="shared" si="96"/>
        <v>4.7916666666666718E-2</v>
      </c>
      <c r="H694" s="21">
        <v>2</v>
      </c>
      <c r="I694" s="14">
        <v>2</v>
      </c>
      <c r="J694" s="14">
        <v>2</v>
      </c>
      <c r="K694" s="17">
        <v>2</v>
      </c>
      <c r="L694" s="14" t="s">
        <v>48</v>
      </c>
      <c r="M694" s="14" t="s">
        <v>49</v>
      </c>
      <c r="N694" s="14">
        <v>1</v>
      </c>
      <c r="O694" s="18">
        <f t="shared" si="95"/>
        <v>25.046924458247997</v>
      </c>
      <c r="P694" s="18">
        <f t="shared" si="97"/>
        <v>7.5899771085599994</v>
      </c>
      <c r="Q694" s="18">
        <f t="shared" si="103"/>
        <v>7.5899771085599994</v>
      </c>
      <c r="R694" s="18">
        <v>2.2999930632000001</v>
      </c>
      <c r="S694" s="18">
        <f t="shared" si="94"/>
        <v>18.149999999999999</v>
      </c>
      <c r="T694" s="22">
        <v>5.5</v>
      </c>
      <c r="U694" s="21" t="s">
        <v>43</v>
      </c>
      <c r="V694" s="21" t="s">
        <v>43</v>
      </c>
      <c r="W694" s="19">
        <v>27.850439999999999</v>
      </c>
      <c r="X694" s="19">
        <v>-115.16367</v>
      </c>
      <c r="Y694" s="18">
        <v>73.400000000000006</v>
      </c>
      <c r="Z694" s="17">
        <f t="shared" si="98"/>
        <v>23.000000000000004</v>
      </c>
      <c r="AA694" s="21" t="s">
        <v>43</v>
      </c>
      <c r="AB694" s="14" t="s">
        <v>46</v>
      </c>
      <c r="AC694" s="21" t="s">
        <v>43</v>
      </c>
      <c r="AD694" s="23">
        <v>26</v>
      </c>
      <c r="AE694" s="23">
        <v>1</v>
      </c>
      <c r="AF694" s="21" t="s">
        <v>43</v>
      </c>
      <c r="AG694" s="14" t="s">
        <v>43</v>
      </c>
      <c r="AI694" s="70">
        <f t="shared" si="99"/>
        <v>20.682500000000001</v>
      </c>
      <c r="AJ694" s="74">
        <f t="shared" si="100"/>
        <v>1351.0586714113065</v>
      </c>
      <c r="AK694" s="74">
        <f t="shared" si="101"/>
        <v>2.9027525456693968</v>
      </c>
      <c r="AL694" s="73">
        <f t="shared" si="102"/>
        <v>2.9027525456693968</v>
      </c>
    </row>
    <row r="695" spans="1:38" s="20" customFormat="1" hidden="1">
      <c r="A695" s="14" t="s">
        <v>58</v>
      </c>
      <c r="B695" s="14" t="s">
        <v>40</v>
      </c>
      <c r="C695" s="31">
        <v>38950</v>
      </c>
      <c r="D695" s="15">
        <v>2006</v>
      </c>
      <c r="E695" s="16">
        <v>0.57986111111111105</v>
      </c>
      <c r="F695" s="16">
        <v>0.61458333333333337</v>
      </c>
      <c r="G695" s="16">
        <v>3.4722222222222321E-2</v>
      </c>
      <c r="H695" s="21">
        <v>2</v>
      </c>
      <c r="I695" s="17">
        <v>2</v>
      </c>
      <c r="J695" s="17">
        <v>2</v>
      </c>
      <c r="K695" s="17">
        <v>2</v>
      </c>
      <c r="L695" s="14" t="s">
        <v>277</v>
      </c>
      <c r="M695" s="14" t="s">
        <v>52</v>
      </c>
      <c r="N695" s="14">
        <v>2</v>
      </c>
      <c r="O695" s="18">
        <f t="shared" si="95"/>
        <v>43.894857600000002</v>
      </c>
      <c r="P695" s="18">
        <v>13.301472</v>
      </c>
      <c r="Q695" s="18">
        <f t="shared" si="103"/>
        <v>32.337755999999999</v>
      </c>
      <c r="R695" s="18">
        <v>9.7993199999999998</v>
      </c>
      <c r="S695" s="18">
        <f t="shared" si="94"/>
        <v>43.89</v>
      </c>
      <c r="T695" s="22">
        <v>13.3</v>
      </c>
      <c r="U695" s="21" t="s">
        <v>43</v>
      </c>
      <c r="V695" s="21" t="s">
        <v>43</v>
      </c>
      <c r="W695" s="19">
        <v>27.863320000000002</v>
      </c>
      <c r="X695" s="19">
        <v>-115.18625</v>
      </c>
      <c r="Y695" s="18">
        <v>62.6</v>
      </c>
      <c r="Z695" s="17">
        <v>17</v>
      </c>
      <c r="AA695" s="21" t="s">
        <v>43</v>
      </c>
      <c r="AB695" s="14" t="s">
        <v>44</v>
      </c>
      <c r="AC695" s="21" t="s">
        <v>43</v>
      </c>
      <c r="AD695" s="17">
        <v>6</v>
      </c>
      <c r="AE695" s="17">
        <v>1</v>
      </c>
      <c r="AF695" s="21" t="s">
        <v>43</v>
      </c>
      <c r="AG695" s="14" t="s">
        <v>43</v>
      </c>
      <c r="AI695" s="70">
        <f t="shared" ref="AI695:AI727" si="104">(0.709*AD695)+1.157</f>
        <v>5.4109999999999996</v>
      </c>
      <c r="AJ695" s="71" t="s">
        <v>369</v>
      </c>
      <c r="AK695" s="72">
        <f t="shared" ref="AK695:AK727" si="105">((POWER(AI695*10,2.19))*0.037)/1000</f>
        <v>0.23124881896144875</v>
      </c>
      <c r="AL695" s="73">
        <f t="shared" ref="AL695:AL727" si="106">((POWER(AI695*10,2.19))*0.037)/1000</f>
        <v>0.23124881896144875</v>
      </c>
    </row>
    <row r="696" spans="1:38" s="20" customFormat="1" hidden="1">
      <c r="A696" s="14" t="s">
        <v>58</v>
      </c>
      <c r="B696" s="14" t="s">
        <v>40</v>
      </c>
      <c r="C696" s="31">
        <v>38950</v>
      </c>
      <c r="D696" s="15">
        <v>2006</v>
      </c>
      <c r="E696" s="16">
        <v>0.57986111111111105</v>
      </c>
      <c r="F696" s="16">
        <v>0.61458333333333337</v>
      </c>
      <c r="G696" s="16">
        <v>3.4722222222222321E-2</v>
      </c>
      <c r="H696" s="21">
        <v>2</v>
      </c>
      <c r="I696" s="17">
        <v>2</v>
      </c>
      <c r="J696" s="17">
        <v>2</v>
      </c>
      <c r="K696" s="17">
        <v>2</v>
      </c>
      <c r="L696" s="14" t="s">
        <v>277</v>
      </c>
      <c r="M696" s="14" t="s">
        <v>52</v>
      </c>
      <c r="N696" s="14">
        <v>2</v>
      </c>
      <c r="O696" s="18">
        <f t="shared" si="95"/>
        <v>43.894857600000002</v>
      </c>
      <c r="P696" s="18">
        <v>13.301472</v>
      </c>
      <c r="Q696" s="18">
        <f t="shared" si="103"/>
        <v>32.337755999999999</v>
      </c>
      <c r="R696" s="18">
        <v>9.7993199999999998</v>
      </c>
      <c r="S696" s="18">
        <f t="shared" si="94"/>
        <v>43.89</v>
      </c>
      <c r="T696" s="22">
        <v>13.3</v>
      </c>
      <c r="U696" s="21" t="s">
        <v>43</v>
      </c>
      <c r="V696" s="21" t="s">
        <v>43</v>
      </c>
      <c r="W696" s="19">
        <v>27.863320000000002</v>
      </c>
      <c r="X696" s="19">
        <v>-115.18625</v>
      </c>
      <c r="Y696" s="18">
        <v>62.6</v>
      </c>
      <c r="Z696" s="17">
        <v>17</v>
      </c>
      <c r="AA696" s="21" t="s">
        <v>43</v>
      </c>
      <c r="AB696" s="14" t="s">
        <v>44</v>
      </c>
      <c r="AC696" s="21" t="s">
        <v>43</v>
      </c>
      <c r="AD696" s="17">
        <v>6</v>
      </c>
      <c r="AE696" s="17">
        <v>1</v>
      </c>
      <c r="AF696" s="21" t="s">
        <v>43</v>
      </c>
      <c r="AG696" s="14" t="s">
        <v>43</v>
      </c>
      <c r="AI696" s="70">
        <f t="shared" si="104"/>
        <v>5.4109999999999996</v>
      </c>
      <c r="AJ696" s="71" t="s">
        <v>369</v>
      </c>
      <c r="AK696" s="72">
        <f t="shared" si="105"/>
        <v>0.23124881896144875</v>
      </c>
      <c r="AL696" s="73">
        <f t="shared" si="106"/>
        <v>0.23124881896144875</v>
      </c>
    </row>
    <row r="697" spans="1:38" s="20" customFormat="1" hidden="1">
      <c r="A697" s="14" t="s">
        <v>58</v>
      </c>
      <c r="B697" s="14" t="s">
        <v>40</v>
      </c>
      <c r="C697" s="31">
        <v>38950</v>
      </c>
      <c r="D697" s="15">
        <v>2006</v>
      </c>
      <c r="E697" s="16">
        <v>0.57986111111111105</v>
      </c>
      <c r="F697" s="16">
        <v>0.61458333333333337</v>
      </c>
      <c r="G697" s="16">
        <v>3.4722222222222321E-2</v>
      </c>
      <c r="H697" s="21">
        <v>2</v>
      </c>
      <c r="I697" s="17">
        <v>2</v>
      </c>
      <c r="J697" s="17">
        <v>2</v>
      </c>
      <c r="K697" s="17">
        <v>2</v>
      </c>
      <c r="L697" s="14" t="s">
        <v>277</v>
      </c>
      <c r="M697" s="14" t="s">
        <v>52</v>
      </c>
      <c r="N697" s="14">
        <v>2</v>
      </c>
      <c r="O697" s="18">
        <f t="shared" si="95"/>
        <v>43.894857600000002</v>
      </c>
      <c r="P697" s="18">
        <v>13.301472</v>
      </c>
      <c r="Q697" s="18">
        <f t="shared" si="103"/>
        <v>32.337755999999999</v>
      </c>
      <c r="R697" s="18">
        <v>9.7993199999999998</v>
      </c>
      <c r="S697" s="18">
        <f t="shared" si="94"/>
        <v>43.89</v>
      </c>
      <c r="T697" s="22">
        <v>13.3</v>
      </c>
      <c r="U697" s="21" t="s">
        <v>43</v>
      </c>
      <c r="V697" s="21" t="s">
        <v>43</v>
      </c>
      <c r="W697" s="19">
        <v>27.863320000000002</v>
      </c>
      <c r="X697" s="19">
        <v>-115.18625</v>
      </c>
      <c r="Y697" s="18">
        <v>62.6</v>
      </c>
      <c r="Z697" s="17">
        <v>17</v>
      </c>
      <c r="AA697" s="21" t="s">
        <v>43</v>
      </c>
      <c r="AB697" s="14" t="s">
        <v>44</v>
      </c>
      <c r="AC697" s="21" t="s">
        <v>43</v>
      </c>
      <c r="AD697" s="17">
        <v>10</v>
      </c>
      <c r="AE697" s="17">
        <v>1</v>
      </c>
      <c r="AF697" s="21" t="s">
        <v>43</v>
      </c>
      <c r="AG697" s="14" t="s">
        <v>43</v>
      </c>
      <c r="AI697" s="70">
        <f t="shared" si="104"/>
        <v>8.2469999999999999</v>
      </c>
      <c r="AJ697" s="71" t="s">
        <v>369</v>
      </c>
      <c r="AK697" s="72">
        <f t="shared" si="105"/>
        <v>0.58195573469462847</v>
      </c>
      <c r="AL697" s="73">
        <f t="shared" si="106"/>
        <v>0.58195573469462847</v>
      </c>
    </row>
    <row r="698" spans="1:38" s="20" customFormat="1" hidden="1">
      <c r="A698" s="14" t="s">
        <v>58</v>
      </c>
      <c r="B698" s="14" t="s">
        <v>40</v>
      </c>
      <c r="C698" s="31">
        <v>38950</v>
      </c>
      <c r="D698" s="15">
        <v>2006</v>
      </c>
      <c r="E698" s="16">
        <v>0.57986111111111105</v>
      </c>
      <c r="F698" s="16">
        <v>0.61458333333333337</v>
      </c>
      <c r="G698" s="16">
        <v>3.4722222222222321E-2</v>
      </c>
      <c r="H698" s="21">
        <v>2</v>
      </c>
      <c r="I698" s="17">
        <v>2</v>
      </c>
      <c r="J698" s="17">
        <v>2</v>
      </c>
      <c r="K698" s="17">
        <v>2</v>
      </c>
      <c r="L698" s="14" t="s">
        <v>277</v>
      </c>
      <c r="M698" s="14" t="s">
        <v>52</v>
      </c>
      <c r="N698" s="14">
        <v>2</v>
      </c>
      <c r="O698" s="18">
        <f t="shared" si="95"/>
        <v>43.894857600000002</v>
      </c>
      <c r="P698" s="18">
        <v>13.301472</v>
      </c>
      <c r="Q698" s="18">
        <f t="shared" si="103"/>
        <v>32.337755999999999</v>
      </c>
      <c r="R698" s="18">
        <v>9.7993199999999998</v>
      </c>
      <c r="S698" s="18">
        <f t="shared" si="94"/>
        <v>43.89</v>
      </c>
      <c r="T698" s="22">
        <v>13.3</v>
      </c>
      <c r="U698" s="21" t="s">
        <v>43</v>
      </c>
      <c r="V698" s="21" t="s">
        <v>43</v>
      </c>
      <c r="W698" s="19">
        <v>27.863320000000002</v>
      </c>
      <c r="X698" s="19">
        <v>-115.18625</v>
      </c>
      <c r="Y698" s="18">
        <v>62.6</v>
      </c>
      <c r="Z698" s="17">
        <v>17</v>
      </c>
      <c r="AA698" s="21" t="s">
        <v>43</v>
      </c>
      <c r="AB698" s="14" t="s">
        <v>44</v>
      </c>
      <c r="AC698" s="21" t="s">
        <v>43</v>
      </c>
      <c r="AD698" s="17">
        <v>10</v>
      </c>
      <c r="AE698" s="17">
        <v>1</v>
      </c>
      <c r="AF698" s="21" t="s">
        <v>43</v>
      </c>
      <c r="AG698" s="14" t="s">
        <v>43</v>
      </c>
      <c r="AI698" s="70">
        <f t="shared" si="104"/>
        <v>8.2469999999999999</v>
      </c>
      <c r="AJ698" s="71" t="s">
        <v>369</v>
      </c>
      <c r="AK698" s="72">
        <f t="shared" si="105"/>
        <v>0.58195573469462847</v>
      </c>
      <c r="AL698" s="73">
        <f t="shared" si="106"/>
        <v>0.58195573469462847</v>
      </c>
    </row>
    <row r="699" spans="1:38" s="20" customFormat="1" hidden="1">
      <c r="A699" s="14" t="s">
        <v>58</v>
      </c>
      <c r="B699" s="14" t="s">
        <v>40</v>
      </c>
      <c r="C699" s="31">
        <v>38950</v>
      </c>
      <c r="D699" s="15">
        <v>2006</v>
      </c>
      <c r="E699" s="16">
        <v>0.57986111111111105</v>
      </c>
      <c r="F699" s="16">
        <v>0.61458333333333337</v>
      </c>
      <c r="G699" s="16">
        <v>3.4722222222222321E-2</v>
      </c>
      <c r="H699" s="21">
        <v>2</v>
      </c>
      <c r="I699" s="17">
        <v>2</v>
      </c>
      <c r="J699" s="17">
        <v>2</v>
      </c>
      <c r="K699" s="17">
        <v>2</v>
      </c>
      <c r="L699" s="14" t="s">
        <v>277</v>
      </c>
      <c r="M699" s="14" t="s">
        <v>52</v>
      </c>
      <c r="N699" s="14">
        <v>2</v>
      </c>
      <c r="O699" s="18">
        <f t="shared" si="95"/>
        <v>43.894857600000002</v>
      </c>
      <c r="P699" s="18">
        <v>13.301472</v>
      </c>
      <c r="Q699" s="18">
        <f t="shared" si="103"/>
        <v>32.337755999999999</v>
      </c>
      <c r="R699" s="18">
        <v>9.7993199999999998</v>
      </c>
      <c r="S699" s="18">
        <f t="shared" si="94"/>
        <v>43.89</v>
      </c>
      <c r="T699" s="22">
        <v>13.3</v>
      </c>
      <c r="U699" s="21" t="s">
        <v>43</v>
      </c>
      <c r="V699" s="21" t="s">
        <v>43</v>
      </c>
      <c r="W699" s="19">
        <v>27.863320000000002</v>
      </c>
      <c r="X699" s="19">
        <v>-115.18625</v>
      </c>
      <c r="Y699" s="18">
        <v>62.6</v>
      </c>
      <c r="Z699" s="17">
        <v>17</v>
      </c>
      <c r="AA699" s="21" t="s">
        <v>43</v>
      </c>
      <c r="AB699" s="14" t="s">
        <v>44</v>
      </c>
      <c r="AC699" s="21" t="s">
        <v>43</v>
      </c>
      <c r="AD699" s="17">
        <v>12</v>
      </c>
      <c r="AE699" s="17">
        <v>1</v>
      </c>
      <c r="AF699" s="21" t="s">
        <v>43</v>
      </c>
      <c r="AG699" s="14" t="s">
        <v>43</v>
      </c>
      <c r="AI699" s="70">
        <f t="shared" si="104"/>
        <v>9.6649999999999991</v>
      </c>
      <c r="AJ699" s="71" t="s">
        <v>369</v>
      </c>
      <c r="AK699" s="72">
        <f t="shared" si="105"/>
        <v>0.82374690124645178</v>
      </c>
      <c r="AL699" s="73">
        <f t="shared" si="106"/>
        <v>0.82374690124645178</v>
      </c>
    </row>
    <row r="700" spans="1:38" s="20" customFormat="1" hidden="1">
      <c r="A700" s="14" t="s">
        <v>58</v>
      </c>
      <c r="B700" s="14" t="s">
        <v>40</v>
      </c>
      <c r="C700" s="31">
        <v>38950</v>
      </c>
      <c r="D700" s="15">
        <v>2006</v>
      </c>
      <c r="E700" s="16">
        <v>0.57986111111111105</v>
      </c>
      <c r="F700" s="16">
        <v>0.61458333333333337</v>
      </c>
      <c r="G700" s="16">
        <v>3.4722222222222321E-2</v>
      </c>
      <c r="H700" s="21">
        <v>2</v>
      </c>
      <c r="I700" s="17">
        <v>2</v>
      </c>
      <c r="J700" s="17">
        <v>2</v>
      </c>
      <c r="K700" s="17">
        <v>2</v>
      </c>
      <c r="L700" s="14" t="s">
        <v>277</v>
      </c>
      <c r="M700" s="14" t="s">
        <v>52</v>
      </c>
      <c r="N700" s="14">
        <v>2</v>
      </c>
      <c r="O700" s="18">
        <f t="shared" si="95"/>
        <v>43.894857600000002</v>
      </c>
      <c r="P700" s="18">
        <v>13.301472</v>
      </c>
      <c r="Q700" s="18">
        <f t="shared" si="103"/>
        <v>32.337755999999999</v>
      </c>
      <c r="R700" s="18">
        <v>9.7993199999999998</v>
      </c>
      <c r="S700" s="18">
        <f t="shared" si="94"/>
        <v>43.89</v>
      </c>
      <c r="T700" s="22">
        <v>13.3</v>
      </c>
      <c r="U700" s="21" t="s">
        <v>43</v>
      </c>
      <c r="V700" s="21" t="s">
        <v>43</v>
      </c>
      <c r="W700" s="19">
        <v>27.863320000000002</v>
      </c>
      <c r="X700" s="19">
        <v>-115.18625</v>
      </c>
      <c r="Y700" s="18">
        <v>62.6</v>
      </c>
      <c r="Z700" s="17">
        <v>17</v>
      </c>
      <c r="AA700" s="21" t="s">
        <v>43</v>
      </c>
      <c r="AB700" s="14" t="s">
        <v>44</v>
      </c>
      <c r="AC700" s="21" t="s">
        <v>43</v>
      </c>
      <c r="AD700" s="17">
        <v>12</v>
      </c>
      <c r="AE700" s="17">
        <v>1</v>
      </c>
      <c r="AF700" s="21" t="s">
        <v>43</v>
      </c>
      <c r="AG700" s="14" t="s">
        <v>43</v>
      </c>
      <c r="AI700" s="70">
        <f t="shared" si="104"/>
        <v>9.6649999999999991</v>
      </c>
      <c r="AJ700" s="71" t="s">
        <v>369</v>
      </c>
      <c r="AK700" s="72">
        <f t="shared" si="105"/>
        <v>0.82374690124645178</v>
      </c>
      <c r="AL700" s="73">
        <f t="shared" si="106"/>
        <v>0.82374690124645178</v>
      </c>
    </row>
    <row r="701" spans="1:38" s="20" customFormat="1" hidden="1">
      <c r="A701" s="14" t="s">
        <v>58</v>
      </c>
      <c r="B701" s="14" t="s">
        <v>40</v>
      </c>
      <c r="C701" s="31">
        <v>38950</v>
      </c>
      <c r="D701" s="15">
        <v>2006</v>
      </c>
      <c r="E701" s="16">
        <v>0.57986111111111105</v>
      </c>
      <c r="F701" s="16">
        <v>0.61458333333333337</v>
      </c>
      <c r="G701" s="16">
        <v>3.4722222222222321E-2</v>
      </c>
      <c r="H701" s="21">
        <v>2</v>
      </c>
      <c r="I701" s="17">
        <v>2</v>
      </c>
      <c r="J701" s="17">
        <v>2</v>
      </c>
      <c r="K701" s="17">
        <v>2</v>
      </c>
      <c r="L701" s="14" t="s">
        <v>277</v>
      </c>
      <c r="M701" s="14" t="s">
        <v>52</v>
      </c>
      <c r="N701" s="14">
        <v>2</v>
      </c>
      <c r="O701" s="18">
        <f t="shared" si="95"/>
        <v>43.894857600000002</v>
      </c>
      <c r="P701" s="18">
        <v>13.301472</v>
      </c>
      <c r="Q701" s="18">
        <f t="shared" si="103"/>
        <v>32.337755999999999</v>
      </c>
      <c r="R701" s="18">
        <v>9.7993199999999998</v>
      </c>
      <c r="S701" s="18">
        <f t="shared" si="94"/>
        <v>43.89</v>
      </c>
      <c r="T701" s="22">
        <v>13.3</v>
      </c>
      <c r="U701" s="21" t="s">
        <v>43</v>
      </c>
      <c r="V701" s="21" t="s">
        <v>43</v>
      </c>
      <c r="W701" s="19">
        <v>27.863320000000002</v>
      </c>
      <c r="X701" s="19">
        <v>-115.18625</v>
      </c>
      <c r="Y701" s="18">
        <v>62.6</v>
      </c>
      <c r="Z701" s="17">
        <v>17</v>
      </c>
      <c r="AA701" s="21" t="s">
        <v>43</v>
      </c>
      <c r="AB701" s="14" t="s">
        <v>44</v>
      </c>
      <c r="AC701" s="21" t="s">
        <v>43</v>
      </c>
      <c r="AD701" s="17">
        <v>12</v>
      </c>
      <c r="AE701" s="17">
        <v>1</v>
      </c>
      <c r="AF701" s="21" t="s">
        <v>43</v>
      </c>
      <c r="AG701" s="14" t="s">
        <v>43</v>
      </c>
      <c r="AI701" s="70">
        <f t="shared" si="104"/>
        <v>9.6649999999999991</v>
      </c>
      <c r="AJ701" s="71" t="s">
        <v>369</v>
      </c>
      <c r="AK701" s="72">
        <f t="shared" si="105"/>
        <v>0.82374690124645178</v>
      </c>
      <c r="AL701" s="73">
        <f t="shared" si="106"/>
        <v>0.82374690124645178</v>
      </c>
    </row>
    <row r="702" spans="1:38" s="20" customFormat="1" hidden="1">
      <c r="A702" s="14" t="s">
        <v>58</v>
      </c>
      <c r="B702" s="14" t="s">
        <v>40</v>
      </c>
      <c r="C702" s="31">
        <v>38950</v>
      </c>
      <c r="D702" s="15">
        <v>2006</v>
      </c>
      <c r="E702" s="16">
        <v>0.57986111111111105</v>
      </c>
      <c r="F702" s="16">
        <v>0.61458333333333337</v>
      </c>
      <c r="G702" s="16">
        <v>3.4722222222222321E-2</v>
      </c>
      <c r="H702" s="21">
        <v>2</v>
      </c>
      <c r="I702" s="17">
        <v>2</v>
      </c>
      <c r="J702" s="17">
        <v>2</v>
      </c>
      <c r="K702" s="17">
        <v>2</v>
      </c>
      <c r="L702" s="14" t="s">
        <v>277</v>
      </c>
      <c r="M702" s="14" t="s">
        <v>52</v>
      </c>
      <c r="N702" s="14">
        <v>2</v>
      </c>
      <c r="O702" s="18">
        <f t="shared" si="95"/>
        <v>43.894857600000002</v>
      </c>
      <c r="P702" s="18">
        <v>13.301472</v>
      </c>
      <c r="Q702" s="18">
        <f t="shared" si="103"/>
        <v>32.337755999999999</v>
      </c>
      <c r="R702" s="18">
        <v>9.7993199999999998</v>
      </c>
      <c r="S702" s="18">
        <f t="shared" si="94"/>
        <v>43.89</v>
      </c>
      <c r="T702" s="22">
        <v>13.3</v>
      </c>
      <c r="U702" s="21" t="s">
        <v>43</v>
      </c>
      <c r="V702" s="21" t="s">
        <v>43</v>
      </c>
      <c r="W702" s="19">
        <v>27.863320000000002</v>
      </c>
      <c r="X702" s="19">
        <v>-115.18625</v>
      </c>
      <c r="Y702" s="18">
        <v>62.6</v>
      </c>
      <c r="Z702" s="17">
        <v>17</v>
      </c>
      <c r="AA702" s="21" t="s">
        <v>43</v>
      </c>
      <c r="AB702" s="14" t="s">
        <v>44</v>
      </c>
      <c r="AC702" s="21" t="s">
        <v>43</v>
      </c>
      <c r="AD702" s="17">
        <v>12</v>
      </c>
      <c r="AE702" s="17">
        <v>1</v>
      </c>
      <c r="AF702" s="21" t="s">
        <v>43</v>
      </c>
      <c r="AG702" s="14" t="s">
        <v>43</v>
      </c>
      <c r="AI702" s="70">
        <f t="shared" si="104"/>
        <v>9.6649999999999991</v>
      </c>
      <c r="AJ702" s="71" t="s">
        <v>369</v>
      </c>
      <c r="AK702" s="72">
        <f t="shared" si="105"/>
        <v>0.82374690124645178</v>
      </c>
      <c r="AL702" s="73">
        <f t="shared" si="106"/>
        <v>0.82374690124645178</v>
      </c>
    </row>
    <row r="703" spans="1:38" s="20" customFormat="1" hidden="1">
      <c r="A703" s="14" t="s">
        <v>58</v>
      </c>
      <c r="B703" s="14" t="s">
        <v>40</v>
      </c>
      <c r="C703" s="31">
        <v>38950</v>
      </c>
      <c r="D703" s="15">
        <v>2006</v>
      </c>
      <c r="E703" s="16">
        <v>0.57986111111111105</v>
      </c>
      <c r="F703" s="16">
        <v>0.61458333333333337</v>
      </c>
      <c r="G703" s="16">
        <v>3.4722222222222321E-2</v>
      </c>
      <c r="H703" s="21">
        <v>2</v>
      </c>
      <c r="I703" s="17">
        <v>2</v>
      </c>
      <c r="J703" s="17">
        <v>2</v>
      </c>
      <c r="K703" s="17">
        <v>2</v>
      </c>
      <c r="L703" s="14" t="s">
        <v>277</v>
      </c>
      <c r="M703" s="14" t="s">
        <v>52</v>
      </c>
      <c r="N703" s="14">
        <v>2</v>
      </c>
      <c r="O703" s="18">
        <f t="shared" si="95"/>
        <v>43.894857600000002</v>
      </c>
      <c r="P703" s="18">
        <v>13.301472</v>
      </c>
      <c r="Q703" s="18">
        <f t="shared" si="103"/>
        <v>32.337755999999999</v>
      </c>
      <c r="R703" s="18">
        <v>9.7993199999999998</v>
      </c>
      <c r="S703" s="18">
        <f t="shared" si="94"/>
        <v>43.89</v>
      </c>
      <c r="T703" s="22">
        <v>13.3</v>
      </c>
      <c r="U703" s="21" t="s">
        <v>43</v>
      </c>
      <c r="V703" s="21" t="s">
        <v>43</v>
      </c>
      <c r="W703" s="19">
        <v>27.863320000000002</v>
      </c>
      <c r="X703" s="19">
        <v>-115.18625</v>
      </c>
      <c r="Y703" s="18">
        <v>62.6</v>
      </c>
      <c r="Z703" s="17">
        <v>17</v>
      </c>
      <c r="AA703" s="21" t="s">
        <v>43</v>
      </c>
      <c r="AB703" s="14" t="s">
        <v>44</v>
      </c>
      <c r="AC703" s="21" t="s">
        <v>43</v>
      </c>
      <c r="AD703" s="17">
        <v>13</v>
      </c>
      <c r="AE703" s="17">
        <v>1</v>
      </c>
      <c r="AF703" s="21" t="s">
        <v>43</v>
      </c>
      <c r="AG703" s="14" t="s">
        <v>43</v>
      </c>
      <c r="AI703" s="70">
        <f t="shared" si="104"/>
        <v>10.373999999999999</v>
      </c>
      <c r="AJ703" s="71" t="s">
        <v>369</v>
      </c>
      <c r="AK703" s="72">
        <f t="shared" si="105"/>
        <v>0.96188687250685145</v>
      </c>
      <c r="AL703" s="73">
        <f t="shared" si="106"/>
        <v>0.96188687250685145</v>
      </c>
    </row>
    <row r="704" spans="1:38" s="20" customFormat="1" hidden="1">
      <c r="A704" s="14" t="s">
        <v>58</v>
      </c>
      <c r="B704" s="14" t="s">
        <v>40</v>
      </c>
      <c r="C704" s="31">
        <v>38950</v>
      </c>
      <c r="D704" s="15">
        <v>2006</v>
      </c>
      <c r="E704" s="16">
        <v>0.57986111111111105</v>
      </c>
      <c r="F704" s="16">
        <v>0.61458333333333337</v>
      </c>
      <c r="G704" s="16">
        <v>3.4722222222222321E-2</v>
      </c>
      <c r="H704" s="21">
        <v>2</v>
      </c>
      <c r="I704" s="17">
        <v>2</v>
      </c>
      <c r="J704" s="17">
        <v>2</v>
      </c>
      <c r="K704" s="17">
        <v>2</v>
      </c>
      <c r="L704" s="14" t="s">
        <v>277</v>
      </c>
      <c r="M704" s="14" t="s">
        <v>52</v>
      </c>
      <c r="N704" s="14">
        <v>2</v>
      </c>
      <c r="O704" s="18">
        <f t="shared" si="95"/>
        <v>43.894857600000002</v>
      </c>
      <c r="P704" s="18">
        <v>13.301472</v>
      </c>
      <c r="Q704" s="18">
        <f t="shared" si="103"/>
        <v>32.337755999999999</v>
      </c>
      <c r="R704" s="18">
        <v>9.7993199999999998</v>
      </c>
      <c r="S704" s="18">
        <f t="shared" si="94"/>
        <v>43.89</v>
      </c>
      <c r="T704" s="22">
        <v>13.3</v>
      </c>
      <c r="U704" s="21" t="s">
        <v>43</v>
      </c>
      <c r="V704" s="21" t="s">
        <v>43</v>
      </c>
      <c r="W704" s="19">
        <v>27.863320000000002</v>
      </c>
      <c r="X704" s="19">
        <v>-115.18625</v>
      </c>
      <c r="Y704" s="18">
        <v>62.6</v>
      </c>
      <c r="Z704" s="17">
        <v>17</v>
      </c>
      <c r="AA704" s="21" t="s">
        <v>43</v>
      </c>
      <c r="AB704" s="14" t="s">
        <v>44</v>
      </c>
      <c r="AC704" s="21" t="s">
        <v>43</v>
      </c>
      <c r="AD704" s="17">
        <v>13</v>
      </c>
      <c r="AE704" s="17">
        <v>1</v>
      </c>
      <c r="AF704" s="21" t="s">
        <v>43</v>
      </c>
      <c r="AG704" s="14" t="s">
        <v>43</v>
      </c>
      <c r="AI704" s="70">
        <f t="shared" si="104"/>
        <v>10.373999999999999</v>
      </c>
      <c r="AJ704" s="71" t="s">
        <v>369</v>
      </c>
      <c r="AK704" s="72">
        <f t="shared" si="105"/>
        <v>0.96188687250685145</v>
      </c>
      <c r="AL704" s="73">
        <f t="shared" si="106"/>
        <v>0.96188687250685145</v>
      </c>
    </row>
    <row r="705" spans="1:38" s="20" customFormat="1" hidden="1">
      <c r="A705" s="14" t="s">
        <v>58</v>
      </c>
      <c r="B705" s="14" t="s">
        <v>40</v>
      </c>
      <c r="C705" s="31">
        <v>38950</v>
      </c>
      <c r="D705" s="15">
        <v>2006</v>
      </c>
      <c r="E705" s="16">
        <v>0.57986111111111105</v>
      </c>
      <c r="F705" s="16">
        <v>0.61458333333333337</v>
      </c>
      <c r="G705" s="16">
        <v>3.4722222222222321E-2</v>
      </c>
      <c r="H705" s="21">
        <v>2</v>
      </c>
      <c r="I705" s="17">
        <v>2</v>
      </c>
      <c r="J705" s="17">
        <v>2</v>
      </c>
      <c r="K705" s="17">
        <v>2</v>
      </c>
      <c r="L705" s="14" t="s">
        <v>277</v>
      </c>
      <c r="M705" s="14" t="s">
        <v>52</v>
      </c>
      <c r="N705" s="14">
        <v>2</v>
      </c>
      <c r="O705" s="18">
        <f t="shared" si="95"/>
        <v>43.894857600000002</v>
      </c>
      <c r="P705" s="18">
        <v>13.301472</v>
      </c>
      <c r="Q705" s="18">
        <f t="shared" si="103"/>
        <v>32.337755999999999</v>
      </c>
      <c r="R705" s="18">
        <v>9.7993199999999998</v>
      </c>
      <c r="S705" s="18">
        <f t="shared" si="94"/>
        <v>43.89</v>
      </c>
      <c r="T705" s="22">
        <v>13.3</v>
      </c>
      <c r="U705" s="21" t="s">
        <v>43</v>
      </c>
      <c r="V705" s="21" t="s">
        <v>43</v>
      </c>
      <c r="W705" s="19">
        <v>27.863320000000002</v>
      </c>
      <c r="X705" s="19">
        <v>-115.18625</v>
      </c>
      <c r="Y705" s="18">
        <v>62.6</v>
      </c>
      <c r="Z705" s="17">
        <v>17</v>
      </c>
      <c r="AA705" s="21" t="s">
        <v>43</v>
      </c>
      <c r="AB705" s="14" t="s">
        <v>44</v>
      </c>
      <c r="AC705" s="21" t="s">
        <v>43</v>
      </c>
      <c r="AD705" s="17">
        <v>13</v>
      </c>
      <c r="AE705" s="17">
        <v>1</v>
      </c>
      <c r="AF705" s="21" t="s">
        <v>43</v>
      </c>
      <c r="AG705" s="14" t="s">
        <v>43</v>
      </c>
      <c r="AI705" s="70">
        <f t="shared" si="104"/>
        <v>10.373999999999999</v>
      </c>
      <c r="AJ705" s="71" t="s">
        <v>369</v>
      </c>
      <c r="AK705" s="72">
        <f t="shared" si="105"/>
        <v>0.96188687250685145</v>
      </c>
      <c r="AL705" s="73">
        <f t="shared" si="106"/>
        <v>0.96188687250685145</v>
      </c>
    </row>
    <row r="706" spans="1:38" s="20" customFormat="1" hidden="1">
      <c r="A706" s="14" t="s">
        <v>58</v>
      </c>
      <c r="B706" s="14" t="s">
        <v>40</v>
      </c>
      <c r="C706" s="31">
        <v>38950</v>
      </c>
      <c r="D706" s="15">
        <v>2006</v>
      </c>
      <c r="E706" s="16">
        <v>0.57986111111111105</v>
      </c>
      <c r="F706" s="16">
        <v>0.61458333333333337</v>
      </c>
      <c r="G706" s="16">
        <v>3.4722222222222321E-2</v>
      </c>
      <c r="H706" s="21">
        <v>2</v>
      </c>
      <c r="I706" s="17">
        <v>2</v>
      </c>
      <c r="J706" s="17">
        <v>2</v>
      </c>
      <c r="K706" s="17">
        <v>2</v>
      </c>
      <c r="L706" s="14" t="s">
        <v>277</v>
      </c>
      <c r="M706" s="14" t="s">
        <v>52</v>
      </c>
      <c r="N706" s="14">
        <v>2</v>
      </c>
      <c r="O706" s="18">
        <f t="shared" si="95"/>
        <v>43.894857600000002</v>
      </c>
      <c r="P706" s="18">
        <v>13.301472</v>
      </c>
      <c r="Q706" s="18">
        <f t="shared" si="103"/>
        <v>32.337755999999999</v>
      </c>
      <c r="R706" s="18">
        <v>9.7993199999999998</v>
      </c>
      <c r="S706" s="18">
        <f t="shared" ref="S706:S769" si="107">T706*3.3</f>
        <v>43.89</v>
      </c>
      <c r="T706" s="22">
        <v>13.3</v>
      </c>
      <c r="U706" s="21" t="s">
        <v>43</v>
      </c>
      <c r="V706" s="21" t="s">
        <v>43</v>
      </c>
      <c r="W706" s="19">
        <v>27.863320000000002</v>
      </c>
      <c r="X706" s="19">
        <v>-115.18625</v>
      </c>
      <c r="Y706" s="18">
        <v>62.6</v>
      </c>
      <c r="Z706" s="17">
        <v>17</v>
      </c>
      <c r="AA706" s="21" t="s">
        <v>43</v>
      </c>
      <c r="AB706" s="14" t="s">
        <v>44</v>
      </c>
      <c r="AC706" s="21" t="s">
        <v>43</v>
      </c>
      <c r="AD706" s="17">
        <v>13</v>
      </c>
      <c r="AE706" s="17">
        <v>1</v>
      </c>
      <c r="AF706" s="21" t="s">
        <v>43</v>
      </c>
      <c r="AG706" s="14" t="s">
        <v>43</v>
      </c>
      <c r="AI706" s="70">
        <f t="shared" si="104"/>
        <v>10.373999999999999</v>
      </c>
      <c r="AJ706" s="71" t="s">
        <v>369</v>
      </c>
      <c r="AK706" s="72">
        <f t="shared" si="105"/>
        <v>0.96188687250685145</v>
      </c>
      <c r="AL706" s="73">
        <f t="shared" si="106"/>
        <v>0.96188687250685145</v>
      </c>
    </row>
    <row r="707" spans="1:38" s="20" customFormat="1" hidden="1">
      <c r="A707" s="14" t="s">
        <v>58</v>
      </c>
      <c r="B707" s="14" t="s">
        <v>40</v>
      </c>
      <c r="C707" s="31">
        <v>38950</v>
      </c>
      <c r="D707" s="15">
        <v>2006</v>
      </c>
      <c r="E707" s="16">
        <v>0.57986111111111105</v>
      </c>
      <c r="F707" s="16">
        <v>0.61458333333333337</v>
      </c>
      <c r="G707" s="16">
        <v>3.4722222222222321E-2</v>
      </c>
      <c r="H707" s="21">
        <v>2</v>
      </c>
      <c r="I707" s="17">
        <v>2</v>
      </c>
      <c r="J707" s="17">
        <v>2</v>
      </c>
      <c r="K707" s="17">
        <v>2</v>
      </c>
      <c r="L707" s="14" t="s">
        <v>277</v>
      </c>
      <c r="M707" s="14" t="s">
        <v>52</v>
      </c>
      <c r="N707" s="14">
        <v>2</v>
      </c>
      <c r="O707" s="18">
        <f t="shared" ref="O707:O770" si="108">P707*3.3</f>
        <v>43.894857600000002</v>
      </c>
      <c r="P707" s="18">
        <v>13.301472</v>
      </c>
      <c r="Q707" s="18">
        <f t="shared" si="103"/>
        <v>32.337755999999999</v>
      </c>
      <c r="R707" s="18">
        <v>9.7993199999999998</v>
      </c>
      <c r="S707" s="18">
        <f t="shared" si="107"/>
        <v>43.89</v>
      </c>
      <c r="T707" s="22">
        <v>13.3</v>
      </c>
      <c r="U707" s="21" t="s">
        <v>43</v>
      </c>
      <c r="V707" s="21" t="s">
        <v>43</v>
      </c>
      <c r="W707" s="19">
        <v>27.863320000000002</v>
      </c>
      <c r="X707" s="19">
        <v>-115.18625</v>
      </c>
      <c r="Y707" s="18">
        <v>62.6</v>
      </c>
      <c r="Z707" s="17">
        <v>17</v>
      </c>
      <c r="AA707" s="21" t="s">
        <v>43</v>
      </c>
      <c r="AB707" s="14" t="s">
        <v>44</v>
      </c>
      <c r="AC707" s="21" t="s">
        <v>43</v>
      </c>
      <c r="AD707" s="17">
        <v>13</v>
      </c>
      <c r="AE707" s="17">
        <v>1</v>
      </c>
      <c r="AF707" s="21" t="s">
        <v>43</v>
      </c>
      <c r="AG707" s="14" t="s">
        <v>43</v>
      </c>
      <c r="AI707" s="70">
        <f t="shared" si="104"/>
        <v>10.373999999999999</v>
      </c>
      <c r="AJ707" s="71" t="s">
        <v>369</v>
      </c>
      <c r="AK707" s="72">
        <f t="shared" si="105"/>
        <v>0.96188687250685145</v>
      </c>
      <c r="AL707" s="73">
        <f t="shared" si="106"/>
        <v>0.96188687250685145</v>
      </c>
    </row>
    <row r="708" spans="1:38" s="20" customFormat="1" hidden="1">
      <c r="A708" s="14" t="s">
        <v>58</v>
      </c>
      <c r="B708" s="14" t="s">
        <v>40</v>
      </c>
      <c r="C708" s="31">
        <v>38950</v>
      </c>
      <c r="D708" s="15">
        <v>2006</v>
      </c>
      <c r="E708" s="16">
        <v>0.57986111111111105</v>
      </c>
      <c r="F708" s="16">
        <v>0.61458333333333337</v>
      </c>
      <c r="G708" s="16">
        <v>3.4722222222222321E-2</v>
      </c>
      <c r="H708" s="21">
        <v>2</v>
      </c>
      <c r="I708" s="17">
        <v>2</v>
      </c>
      <c r="J708" s="17">
        <v>2</v>
      </c>
      <c r="K708" s="17">
        <v>2</v>
      </c>
      <c r="L708" s="14" t="s">
        <v>277</v>
      </c>
      <c r="M708" s="14" t="s">
        <v>52</v>
      </c>
      <c r="N708" s="14">
        <v>2</v>
      </c>
      <c r="O708" s="18">
        <f t="shared" si="108"/>
        <v>43.894857600000002</v>
      </c>
      <c r="P708" s="18">
        <v>13.301472</v>
      </c>
      <c r="Q708" s="18">
        <f t="shared" si="103"/>
        <v>32.337755999999999</v>
      </c>
      <c r="R708" s="18">
        <v>9.7993199999999998</v>
      </c>
      <c r="S708" s="18">
        <f t="shared" si="107"/>
        <v>43.89</v>
      </c>
      <c r="T708" s="22">
        <v>13.3</v>
      </c>
      <c r="U708" s="21" t="s">
        <v>43</v>
      </c>
      <c r="V708" s="21" t="s">
        <v>43</v>
      </c>
      <c r="W708" s="19">
        <v>27.863320000000002</v>
      </c>
      <c r="X708" s="19">
        <v>-115.18625</v>
      </c>
      <c r="Y708" s="18">
        <v>62.6</v>
      </c>
      <c r="Z708" s="17">
        <v>17</v>
      </c>
      <c r="AA708" s="21" t="s">
        <v>43</v>
      </c>
      <c r="AB708" s="14" t="s">
        <v>44</v>
      </c>
      <c r="AC708" s="21" t="s">
        <v>43</v>
      </c>
      <c r="AD708" s="17">
        <v>14</v>
      </c>
      <c r="AE708" s="17">
        <v>1</v>
      </c>
      <c r="AF708" s="21" t="s">
        <v>43</v>
      </c>
      <c r="AG708" s="14" t="s">
        <v>43</v>
      </c>
      <c r="AI708" s="70">
        <f t="shared" si="104"/>
        <v>11.083</v>
      </c>
      <c r="AJ708" s="71" t="s">
        <v>369</v>
      </c>
      <c r="AK708" s="72">
        <f t="shared" si="105"/>
        <v>1.1117350137621949</v>
      </c>
      <c r="AL708" s="73">
        <f t="shared" si="106"/>
        <v>1.1117350137621949</v>
      </c>
    </row>
    <row r="709" spans="1:38" s="20" customFormat="1" hidden="1">
      <c r="A709" s="14" t="s">
        <v>58</v>
      </c>
      <c r="B709" s="14" t="s">
        <v>40</v>
      </c>
      <c r="C709" s="31">
        <v>38950</v>
      </c>
      <c r="D709" s="15">
        <v>2006</v>
      </c>
      <c r="E709" s="16">
        <v>0.57986111111111105</v>
      </c>
      <c r="F709" s="16">
        <v>0.61458333333333337</v>
      </c>
      <c r="G709" s="16">
        <v>3.4722222222222321E-2</v>
      </c>
      <c r="H709" s="21">
        <v>2</v>
      </c>
      <c r="I709" s="17">
        <v>2</v>
      </c>
      <c r="J709" s="17">
        <v>2</v>
      </c>
      <c r="K709" s="17">
        <v>2</v>
      </c>
      <c r="L709" s="14" t="s">
        <v>277</v>
      </c>
      <c r="M709" s="14" t="s">
        <v>52</v>
      </c>
      <c r="N709" s="14">
        <v>2</v>
      </c>
      <c r="O709" s="18">
        <f t="shared" si="108"/>
        <v>43.894857600000002</v>
      </c>
      <c r="P709" s="18">
        <v>13.301472</v>
      </c>
      <c r="Q709" s="18">
        <f t="shared" si="103"/>
        <v>32.337755999999999</v>
      </c>
      <c r="R709" s="18">
        <v>9.7993199999999998</v>
      </c>
      <c r="S709" s="18">
        <f t="shared" si="107"/>
        <v>43.89</v>
      </c>
      <c r="T709" s="22">
        <v>13.3</v>
      </c>
      <c r="U709" s="21" t="s">
        <v>43</v>
      </c>
      <c r="V709" s="21" t="s">
        <v>43</v>
      </c>
      <c r="W709" s="19">
        <v>27.863320000000002</v>
      </c>
      <c r="X709" s="19">
        <v>-115.18625</v>
      </c>
      <c r="Y709" s="18">
        <v>62.6</v>
      </c>
      <c r="Z709" s="17">
        <v>17</v>
      </c>
      <c r="AA709" s="21" t="s">
        <v>43</v>
      </c>
      <c r="AB709" s="14" t="s">
        <v>44</v>
      </c>
      <c r="AC709" s="21" t="s">
        <v>43</v>
      </c>
      <c r="AD709" s="17">
        <v>14</v>
      </c>
      <c r="AE709" s="17">
        <v>1</v>
      </c>
      <c r="AF709" s="21" t="s">
        <v>43</v>
      </c>
      <c r="AG709" s="14" t="s">
        <v>43</v>
      </c>
      <c r="AI709" s="70">
        <f t="shared" si="104"/>
        <v>11.083</v>
      </c>
      <c r="AJ709" s="71" t="s">
        <v>369</v>
      </c>
      <c r="AK709" s="72">
        <f t="shared" si="105"/>
        <v>1.1117350137621949</v>
      </c>
      <c r="AL709" s="73">
        <f t="shared" si="106"/>
        <v>1.1117350137621949</v>
      </c>
    </row>
    <row r="710" spans="1:38" s="20" customFormat="1" hidden="1">
      <c r="A710" s="14" t="s">
        <v>58</v>
      </c>
      <c r="B710" s="14" t="s">
        <v>40</v>
      </c>
      <c r="C710" s="31">
        <v>38950</v>
      </c>
      <c r="D710" s="15">
        <v>2006</v>
      </c>
      <c r="E710" s="16">
        <v>0.57986111111111105</v>
      </c>
      <c r="F710" s="16">
        <v>0.61458333333333337</v>
      </c>
      <c r="G710" s="16">
        <v>3.4722222222222321E-2</v>
      </c>
      <c r="H710" s="21">
        <v>2</v>
      </c>
      <c r="I710" s="17">
        <v>2</v>
      </c>
      <c r="J710" s="17">
        <v>2</v>
      </c>
      <c r="K710" s="17">
        <v>2</v>
      </c>
      <c r="L710" s="14" t="s">
        <v>277</v>
      </c>
      <c r="M710" s="14" t="s">
        <v>52</v>
      </c>
      <c r="N710" s="14">
        <v>2</v>
      </c>
      <c r="O710" s="18">
        <f t="shared" si="108"/>
        <v>43.894857600000002</v>
      </c>
      <c r="P710" s="18">
        <v>13.301472</v>
      </c>
      <c r="Q710" s="18">
        <f t="shared" si="103"/>
        <v>32.337755999999999</v>
      </c>
      <c r="R710" s="18">
        <v>9.7993199999999998</v>
      </c>
      <c r="S710" s="18">
        <f t="shared" si="107"/>
        <v>43.89</v>
      </c>
      <c r="T710" s="22">
        <v>13.3</v>
      </c>
      <c r="U710" s="21" t="s">
        <v>43</v>
      </c>
      <c r="V710" s="21" t="s">
        <v>43</v>
      </c>
      <c r="W710" s="19">
        <v>27.863320000000002</v>
      </c>
      <c r="X710" s="19">
        <v>-115.18625</v>
      </c>
      <c r="Y710" s="18">
        <v>62.6</v>
      </c>
      <c r="Z710" s="17">
        <v>17</v>
      </c>
      <c r="AA710" s="21" t="s">
        <v>43</v>
      </c>
      <c r="AB710" s="14" t="s">
        <v>44</v>
      </c>
      <c r="AC710" s="21" t="s">
        <v>43</v>
      </c>
      <c r="AD710" s="17">
        <v>15</v>
      </c>
      <c r="AE710" s="17">
        <v>1</v>
      </c>
      <c r="AF710" s="21" t="s">
        <v>43</v>
      </c>
      <c r="AG710" s="14" t="s">
        <v>43</v>
      </c>
      <c r="AI710" s="70">
        <f t="shared" si="104"/>
        <v>11.792</v>
      </c>
      <c r="AJ710" s="71" t="s">
        <v>369</v>
      </c>
      <c r="AK710" s="72">
        <f t="shared" si="105"/>
        <v>1.2734394051640829</v>
      </c>
      <c r="AL710" s="73">
        <f t="shared" si="106"/>
        <v>1.2734394051640829</v>
      </c>
    </row>
    <row r="711" spans="1:38" s="20" customFormat="1" hidden="1">
      <c r="A711" s="14" t="s">
        <v>58</v>
      </c>
      <c r="B711" s="14" t="s">
        <v>40</v>
      </c>
      <c r="C711" s="31">
        <v>38950</v>
      </c>
      <c r="D711" s="15">
        <v>2006</v>
      </c>
      <c r="E711" s="16">
        <v>0.57986111111111105</v>
      </c>
      <c r="F711" s="16">
        <v>0.61458333333333337</v>
      </c>
      <c r="G711" s="16">
        <v>3.4722222222222321E-2</v>
      </c>
      <c r="H711" s="21">
        <v>2</v>
      </c>
      <c r="I711" s="17">
        <v>2</v>
      </c>
      <c r="J711" s="17">
        <v>2</v>
      </c>
      <c r="K711" s="17">
        <v>2</v>
      </c>
      <c r="L711" s="14" t="s">
        <v>277</v>
      </c>
      <c r="M711" s="14" t="s">
        <v>52</v>
      </c>
      <c r="N711" s="14">
        <v>2</v>
      </c>
      <c r="O711" s="18">
        <f t="shared" si="108"/>
        <v>43.894857600000002</v>
      </c>
      <c r="P711" s="18">
        <v>13.301472</v>
      </c>
      <c r="Q711" s="18">
        <f t="shared" si="103"/>
        <v>32.337755999999999</v>
      </c>
      <c r="R711" s="18">
        <v>9.7993199999999998</v>
      </c>
      <c r="S711" s="18">
        <f t="shared" si="107"/>
        <v>43.89</v>
      </c>
      <c r="T711" s="22">
        <v>13.3</v>
      </c>
      <c r="U711" s="21" t="s">
        <v>43</v>
      </c>
      <c r="V711" s="21" t="s">
        <v>43</v>
      </c>
      <c r="W711" s="19">
        <v>27.863320000000002</v>
      </c>
      <c r="X711" s="19">
        <v>-115.18625</v>
      </c>
      <c r="Y711" s="18">
        <v>62.6</v>
      </c>
      <c r="Z711" s="17">
        <v>17</v>
      </c>
      <c r="AA711" s="21" t="s">
        <v>43</v>
      </c>
      <c r="AB711" s="14" t="s">
        <v>44</v>
      </c>
      <c r="AC711" s="21" t="s">
        <v>43</v>
      </c>
      <c r="AD711" s="17">
        <v>15</v>
      </c>
      <c r="AE711" s="17">
        <v>1</v>
      </c>
      <c r="AF711" s="21" t="s">
        <v>43</v>
      </c>
      <c r="AG711" s="14" t="s">
        <v>43</v>
      </c>
      <c r="AI711" s="70">
        <f t="shared" si="104"/>
        <v>11.792</v>
      </c>
      <c r="AJ711" s="71" t="s">
        <v>369</v>
      </c>
      <c r="AK711" s="72">
        <f t="shared" si="105"/>
        <v>1.2734394051640829</v>
      </c>
      <c r="AL711" s="73">
        <f t="shared" si="106"/>
        <v>1.2734394051640829</v>
      </c>
    </row>
    <row r="712" spans="1:38" s="20" customFormat="1" hidden="1">
      <c r="A712" s="14" t="s">
        <v>58</v>
      </c>
      <c r="B712" s="14" t="s">
        <v>40</v>
      </c>
      <c r="C712" s="31">
        <v>38950</v>
      </c>
      <c r="D712" s="15">
        <v>2006</v>
      </c>
      <c r="E712" s="16">
        <v>0.57986111111111105</v>
      </c>
      <c r="F712" s="16">
        <v>0.61458333333333337</v>
      </c>
      <c r="G712" s="16">
        <v>3.4722222222222321E-2</v>
      </c>
      <c r="H712" s="21">
        <v>2</v>
      </c>
      <c r="I712" s="17">
        <v>2</v>
      </c>
      <c r="J712" s="17">
        <v>2</v>
      </c>
      <c r="K712" s="17">
        <v>2</v>
      </c>
      <c r="L712" s="14" t="s">
        <v>277</v>
      </c>
      <c r="M712" s="14" t="s">
        <v>52</v>
      </c>
      <c r="N712" s="14">
        <v>2</v>
      </c>
      <c r="O712" s="18">
        <f t="shared" si="108"/>
        <v>43.894857600000002</v>
      </c>
      <c r="P712" s="18">
        <v>13.301472</v>
      </c>
      <c r="Q712" s="18">
        <f t="shared" si="103"/>
        <v>32.337755999999999</v>
      </c>
      <c r="R712" s="18">
        <v>9.7993199999999998</v>
      </c>
      <c r="S712" s="18">
        <f t="shared" si="107"/>
        <v>43.89</v>
      </c>
      <c r="T712" s="22">
        <v>13.3</v>
      </c>
      <c r="U712" s="21" t="s">
        <v>43</v>
      </c>
      <c r="V712" s="21" t="s">
        <v>43</v>
      </c>
      <c r="W712" s="19">
        <v>27.863320000000002</v>
      </c>
      <c r="X712" s="19">
        <v>-115.18625</v>
      </c>
      <c r="Y712" s="18">
        <v>62.6</v>
      </c>
      <c r="Z712" s="17">
        <v>17</v>
      </c>
      <c r="AA712" s="21" t="s">
        <v>43</v>
      </c>
      <c r="AB712" s="14" t="s">
        <v>44</v>
      </c>
      <c r="AC712" s="21" t="s">
        <v>43</v>
      </c>
      <c r="AD712" s="17">
        <v>15</v>
      </c>
      <c r="AE712" s="17">
        <v>1</v>
      </c>
      <c r="AF712" s="21" t="s">
        <v>43</v>
      </c>
      <c r="AG712" s="14" t="s">
        <v>43</v>
      </c>
      <c r="AI712" s="70">
        <f t="shared" si="104"/>
        <v>11.792</v>
      </c>
      <c r="AJ712" s="71" t="s">
        <v>369</v>
      </c>
      <c r="AK712" s="72">
        <f t="shared" si="105"/>
        <v>1.2734394051640829</v>
      </c>
      <c r="AL712" s="73">
        <f t="shared" si="106"/>
        <v>1.2734394051640829</v>
      </c>
    </row>
    <row r="713" spans="1:38" s="20" customFormat="1" hidden="1">
      <c r="A713" s="14" t="s">
        <v>58</v>
      </c>
      <c r="B713" s="14" t="s">
        <v>40</v>
      </c>
      <c r="C713" s="31">
        <v>38950</v>
      </c>
      <c r="D713" s="15">
        <v>2006</v>
      </c>
      <c r="E713" s="16">
        <v>0.57986111111111105</v>
      </c>
      <c r="F713" s="16">
        <v>0.61458333333333337</v>
      </c>
      <c r="G713" s="16">
        <v>3.4722222222222321E-2</v>
      </c>
      <c r="H713" s="21">
        <v>2</v>
      </c>
      <c r="I713" s="17">
        <v>2</v>
      </c>
      <c r="J713" s="17">
        <v>2</v>
      </c>
      <c r="K713" s="17">
        <v>2</v>
      </c>
      <c r="L713" s="14" t="s">
        <v>277</v>
      </c>
      <c r="M713" s="14" t="s">
        <v>52</v>
      </c>
      <c r="N713" s="14">
        <v>2</v>
      </c>
      <c r="O713" s="18">
        <f t="shared" si="108"/>
        <v>43.894857600000002</v>
      </c>
      <c r="P713" s="18">
        <v>13.301472</v>
      </c>
      <c r="Q713" s="18">
        <f t="shared" si="103"/>
        <v>32.337755999999999</v>
      </c>
      <c r="R713" s="18">
        <v>9.7993199999999998</v>
      </c>
      <c r="S713" s="18">
        <f t="shared" si="107"/>
        <v>43.89</v>
      </c>
      <c r="T713" s="22">
        <v>13.3</v>
      </c>
      <c r="U713" s="21" t="s">
        <v>43</v>
      </c>
      <c r="V713" s="21" t="s">
        <v>43</v>
      </c>
      <c r="W713" s="19">
        <v>27.863320000000002</v>
      </c>
      <c r="X713" s="19">
        <v>-115.18625</v>
      </c>
      <c r="Y713" s="18">
        <v>62.6</v>
      </c>
      <c r="Z713" s="17">
        <v>17</v>
      </c>
      <c r="AA713" s="21" t="s">
        <v>43</v>
      </c>
      <c r="AB713" s="14" t="s">
        <v>44</v>
      </c>
      <c r="AC713" s="21" t="s">
        <v>43</v>
      </c>
      <c r="AD713" s="17">
        <v>15</v>
      </c>
      <c r="AE713" s="17">
        <v>1</v>
      </c>
      <c r="AF713" s="21" t="s">
        <v>43</v>
      </c>
      <c r="AG713" s="14" t="s">
        <v>43</v>
      </c>
      <c r="AI713" s="70">
        <f t="shared" si="104"/>
        <v>11.792</v>
      </c>
      <c r="AJ713" s="71" t="s">
        <v>369</v>
      </c>
      <c r="AK713" s="72">
        <f t="shared" si="105"/>
        <v>1.2734394051640829</v>
      </c>
      <c r="AL713" s="73">
        <f t="shared" si="106"/>
        <v>1.2734394051640829</v>
      </c>
    </row>
    <row r="714" spans="1:38" s="20" customFormat="1" hidden="1">
      <c r="A714" s="14" t="s">
        <v>58</v>
      </c>
      <c r="B714" s="14" t="s">
        <v>40</v>
      </c>
      <c r="C714" s="31">
        <v>38950</v>
      </c>
      <c r="D714" s="15">
        <v>2006</v>
      </c>
      <c r="E714" s="16">
        <v>0.57986111111111105</v>
      </c>
      <c r="F714" s="16">
        <v>0.61458333333333337</v>
      </c>
      <c r="G714" s="16">
        <v>3.4722222222222321E-2</v>
      </c>
      <c r="H714" s="21">
        <v>2</v>
      </c>
      <c r="I714" s="17">
        <v>2</v>
      </c>
      <c r="J714" s="17">
        <v>2</v>
      </c>
      <c r="K714" s="17">
        <v>2</v>
      </c>
      <c r="L714" s="14" t="s">
        <v>277</v>
      </c>
      <c r="M714" s="14" t="s">
        <v>52</v>
      </c>
      <c r="N714" s="14">
        <v>2</v>
      </c>
      <c r="O714" s="18">
        <f t="shared" si="108"/>
        <v>43.894857600000002</v>
      </c>
      <c r="P714" s="18">
        <v>13.301472</v>
      </c>
      <c r="Q714" s="18">
        <f t="shared" si="103"/>
        <v>32.337755999999999</v>
      </c>
      <c r="R714" s="18">
        <v>9.7993199999999998</v>
      </c>
      <c r="S714" s="18">
        <f t="shared" si="107"/>
        <v>43.89</v>
      </c>
      <c r="T714" s="22">
        <v>13.3</v>
      </c>
      <c r="U714" s="21" t="s">
        <v>43</v>
      </c>
      <c r="V714" s="21" t="s">
        <v>43</v>
      </c>
      <c r="W714" s="19">
        <v>27.863320000000002</v>
      </c>
      <c r="X714" s="19">
        <v>-115.18625</v>
      </c>
      <c r="Y714" s="18">
        <v>62.6</v>
      </c>
      <c r="Z714" s="17">
        <v>17</v>
      </c>
      <c r="AA714" s="21" t="s">
        <v>43</v>
      </c>
      <c r="AB714" s="14" t="s">
        <v>44</v>
      </c>
      <c r="AC714" s="21" t="s">
        <v>43</v>
      </c>
      <c r="AD714" s="17">
        <v>15</v>
      </c>
      <c r="AE714" s="17">
        <v>1</v>
      </c>
      <c r="AF714" s="21" t="s">
        <v>43</v>
      </c>
      <c r="AG714" s="14" t="s">
        <v>43</v>
      </c>
      <c r="AI714" s="70">
        <f t="shared" si="104"/>
        <v>11.792</v>
      </c>
      <c r="AJ714" s="71" t="s">
        <v>369</v>
      </c>
      <c r="AK714" s="72">
        <f t="shared" si="105"/>
        <v>1.2734394051640829</v>
      </c>
      <c r="AL714" s="73">
        <f t="shared" si="106"/>
        <v>1.2734394051640829</v>
      </c>
    </row>
    <row r="715" spans="1:38" s="20" customFormat="1" hidden="1">
      <c r="A715" s="14" t="s">
        <v>58</v>
      </c>
      <c r="B715" s="14" t="s">
        <v>40</v>
      </c>
      <c r="C715" s="31">
        <v>38950</v>
      </c>
      <c r="D715" s="15">
        <v>2006</v>
      </c>
      <c r="E715" s="16">
        <v>0.57986111111111105</v>
      </c>
      <c r="F715" s="16">
        <v>0.61458333333333337</v>
      </c>
      <c r="G715" s="16">
        <v>3.4722222222222321E-2</v>
      </c>
      <c r="H715" s="21">
        <v>2</v>
      </c>
      <c r="I715" s="17">
        <v>2</v>
      </c>
      <c r="J715" s="17">
        <v>2</v>
      </c>
      <c r="K715" s="17">
        <v>2</v>
      </c>
      <c r="L715" s="14" t="s">
        <v>277</v>
      </c>
      <c r="M715" s="14" t="s">
        <v>52</v>
      </c>
      <c r="N715" s="14">
        <v>2</v>
      </c>
      <c r="O715" s="18">
        <f t="shared" si="108"/>
        <v>43.894857600000002</v>
      </c>
      <c r="P715" s="18">
        <v>13.301472</v>
      </c>
      <c r="Q715" s="18">
        <f t="shared" si="103"/>
        <v>32.337755999999999</v>
      </c>
      <c r="R715" s="18">
        <v>9.7993199999999998</v>
      </c>
      <c r="S715" s="18">
        <f t="shared" si="107"/>
        <v>43.89</v>
      </c>
      <c r="T715" s="22">
        <v>13.3</v>
      </c>
      <c r="U715" s="21" t="s">
        <v>43</v>
      </c>
      <c r="V715" s="21" t="s">
        <v>43</v>
      </c>
      <c r="W715" s="19">
        <v>27.863320000000002</v>
      </c>
      <c r="X715" s="19">
        <v>-115.18625</v>
      </c>
      <c r="Y715" s="18">
        <v>62.6</v>
      </c>
      <c r="Z715" s="17">
        <v>17</v>
      </c>
      <c r="AA715" s="21" t="s">
        <v>43</v>
      </c>
      <c r="AB715" s="14" t="s">
        <v>44</v>
      </c>
      <c r="AC715" s="21" t="s">
        <v>43</v>
      </c>
      <c r="AD715" s="17">
        <v>15</v>
      </c>
      <c r="AE715" s="17">
        <v>1</v>
      </c>
      <c r="AF715" s="21" t="s">
        <v>43</v>
      </c>
      <c r="AG715" s="14" t="s">
        <v>43</v>
      </c>
      <c r="AI715" s="70">
        <f t="shared" si="104"/>
        <v>11.792</v>
      </c>
      <c r="AJ715" s="71" t="s">
        <v>369</v>
      </c>
      <c r="AK715" s="72">
        <f t="shared" si="105"/>
        <v>1.2734394051640829</v>
      </c>
      <c r="AL715" s="73">
        <f t="shared" si="106"/>
        <v>1.2734394051640829</v>
      </c>
    </row>
    <row r="716" spans="1:38" s="20" customFormat="1" hidden="1">
      <c r="A716" s="14" t="s">
        <v>58</v>
      </c>
      <c r="B716" s="14" t="s">
        <v>40</v>
      </c>
      <c r="C716" s="31">
        <v>38950</v>
      </c>
      <c r="D716" s="15">
        <v>2006</v>
      </c>
      <c r="E716" s="16">
        <v>0.57986111111111105</v>
      </c>
      <c r="F716" s="16">
        <v>0.61458333333333337</v>
      </c>
      <c r="G716" s="16">
        <v>3.4722222222222321E-2</v>
      </c>
      <c r="H716" s="21">
        <v>2</v>
      </c>
      <c r="I716" s="17">
        <v>2</v>
      </c>
      <c r="J716" s="17">
        <v>2</v>
      </c>
      <c r="K716" s="17">
        <v>2</v>
      </c>
      <c r="L716" s="14" t="s">
        <v>277</v>
      </c>
      <c r="M716" s="14" t="s">
        <v>52</v>
      </c>
      <c r="N716" s="14">
        <v>2</v>
      </c>
      <c r="O716" s="18">
        <f t="shared" si="108"/>
        <v>43.894857600000002</v>
      </c>
      <c r="P716" s="18">
        <v>13.301472</v>
      </c>
      <c r="Q716" s="18">
        <f t="shared" ref="Q716:Q779" si="109">R716*3.3</f>
        <v>32.337755999999999</v>
      </c>
      <c r="R716" s="18">
        <v>9.7993199999999998</v>
      </c>
      <c r="S716" s="18">
        <f t="shared" si="107"/>
        <v>43.89</v>
      </c>
      <c r="T716" s="22">
        <v>13.3</v>
      </c>
      <c r="U716" s="21" t="s">
        <v>43</v>
      </c>
      <c r="V716" s="21" t="s">
        <v>43</v>
      </c>
      <c r="W716" s="19">
        <v>27.863320000000002</v>
      </c>
      <c r="X716" s="19">
        <v>-115.18625</v>
      </c>
      <c r="Y716" s="18">
        <v>62.6</v>
      </c>
      <c r="Z716" s="17">
        <v>17</v>
      </c>
      <c r="AA716" s="21" t="s">
        <v>43</v>
      </c>
      <c r="AB716" s="14" t="s">
        <v>44</v>
      </c>
      <c r="AC716" s="21" t="s">
        <v>43</v>
      </c>
      <c r="AD716" s="17">
        <v>16</v>
      </c>
      <c r="AE716" s="17">
        <v>1</v>
      </c>
      <c r="AF716" s="21" t="s">
        <v>43</v>
      </c>
      <c r="AG716" s="14" t="s">
        <v>43</v>
      </c>
      <c r="AI716" s="70">
        <f t="shared" si="104"/>
        <v>12.500999999999999</v>
      </c>
      <c r="AJ716" s="71" t="s">
        <v>369</v>
      </c>
      <c r="AK716" s="72">
        <f t="shared" si="105"/>
        <v>1.4471406331162124</v>
      </c>
      <c r="AL716" s="73">
        <f t="shared" si="106"/>
        <v>1.4471406331162124</v>
      </c>
    </row>
    <row r="717" spans="1:38" s="20" customFormat="1" hidden="1">
      <c r="A717" s="14" t="s">
        <v>58</v>
      </c>
      <c r="B717" s="14" t="s">
        <v>40</v>
      </c>
      <c r="C717" s="31">
        <v>38950</v>
      </c>
      <c r="D717" s="15">
        <v>2006</v>
      </c>
      <c r="E717" s="16">
        <v>0.57986111111111105</v>
      </c>
      <c r="F717" s="16">
        <v>0.61458333333333337</v>
      </c>
      <c r="G717" s="16">
        <v>3.4722222222222321E-2</v>
      </c>
      <c r="H717" s="21">
        <v>2</v>
      </c>
      <c r="I717" s="17">
        <v>2</v>
      </c>
      <c r="J717" s="17">
        <v>2</v>
      </c>
      <c r="K717" s="17">
        <v>2</v>
      </c>
      <c r="L717" s="14" t="s">
        <v>277</v>
      </c>
      <c r="M717" s="14" t="s">
        <v>52</v>
      </c>
      <c r="N717" s="14">
        <v>2</v>
      </c>
      <c r="O717" s="18">
        <f t="shared" si="108"/>
        <v>43.894857600000002</v>
      </c>
      <c r="P717" s="18">
        <v>13.301472</v>
      </c>
      <c r="Q717" s="18">
        <f t="shared" si="109"/>
        <v>32.337755999999999</v>
      </c>
      <c r="R717" s="18">
        <v>9.7993199999999998</v>
      </c>
      <c r="S717" s="18">
        <f t="shared" si="107"/>
        <v>43.89</v>
      </c>
      <c r="T717" s="22">
        <v>13.3</v>
      </c>
      <c r="U717" s="21" t="s">
        <v>43</v>
      </c>
      <c r="V717" s="21" t="s">
        <v>43</v>
      </c>
      <c r="W717" s="19">
        <v>27.863320000000002</v>
      </c>
      <c r="X717" s="19">
        <v>-115.18625</v>
      </c>
      <c r="Y717" s="18">
        <v>62.6</v>
      </c>
      <c r="Z717" s="17">
        <v>17</v>
      </c>
      <c r="AA717" s="21" t="s">
        <v>43</v>
      </c>
      <c r="AB717" s="14" t="s">
        <v>44</v>
      </c>
      <c r="AC717" s="21" t="s">
        <v>43</v>
      </c>
      <c r="AD717" s="17">
        <v>17</v>
      </c>
      <c r="AE717" s="17">
        <v>1</v>
      </c>
      <c r="AF717" s="21" t="s">
        <v>43</v>
      </c>
      <c r="AG717" s="14" t="s">
        <v>43</v>
      </c>
      <c r="AI717" s="70">
        <f t="shared" si="104"/>
        <v>13.209999999999999</v>
      </c>
      <c r="AJ717" s="71" t="s">
        <v>369</v>
      </c>
      <c r="AK717" s="72">
        <f t="shared" si="105"/>
        <v>1.6329725885917237</v>
      </c>
      <c r="AL717" s="73">
        <f t="shared" si="106"/>
        <v>1.6329725885917237</v>
      </c>
    </row>
    <row r="718" spans="1:38" s="20" customFormat="1" hidden="1">
      <c r="A718" s="14" t="s">
        <v>58</v>
      </c>
      <c r="B718" s="14" t="s">
        <v>40</v>
      </c>
      <c r="C718" s="31">
        <v>38950</v>
      </c>
      <c r="D718" s="15">
        <v>2006</v>
      </c>
      <c r="E718" s="16">
        <v>0.57986111111111105</v>
      </c>
      <c r="F718" s="16">
        <v>0.61458333333333337</v>
      </c>
      <c r="G718" s="16">
        <v>3.4722222222222321E-2</v>
      </c>
      <c r="H718" s="21">
        <v>2</v>
      </c>
      <c r="I718" s="17">
        <v>2</v>
      </c>
      <c r="J718" s="17">
        <v>2</v>
      </c>
      <c r="K718" s="17">
        <v>2</v>
      </c>
      <c r="L718" s="14" t="s">
        <v>277</v>
      </c>
      <c r="M718" s="14" t="s">
        <v>52</v>
      </c>
      <c r="N718" s="14">
        <v>2</v>
      </c>
      <c r="O718" s="18">
        <f t="shared" si="108"/>
        <v>43.894857600000002</v>
      </c>
      <c r="P718" s="18">
        <v>13.301472</v>
      </c>
      <c r="Q718" s="18">
        <f t="shared" si="109"/>
        <v>32.337755999999999</v>
      </c>
      <c r="R718" s="18">
        <v>9.7993199999999998</v>
      </c>
      <c r="S718" s="18">
        <f t="shared" si="107"/>
        <v>43.89</v>
      </c>
      <c r="T718" s="22">
        <v>13.3</v>
      </c>
      <c r="U718" s="21" t="s">
        <v>43</v>
      </c>
      <c r="V718" s="21" t="s">
        <v>43</v>
      </c>
      <c r="W718" s="19">
        <v>27.863320000000002</v>
      </c>
      <c r="X718" s="19">
        <v>-115.18625</v>
      </c>
      <c r="Y718" s="18">
        <v>62.6</v>
      </c>
      <c r="Z718" s="17">
        <v>17</v>
      </c>
      <c r="AA718" s="21" t="s">
        <v>43</v>
      </c>
      <c r="AB718" s="14" t="s">
        <v>44</v>
      </c>
      <c r="AC718" s="21" t="s">
        <v>43</v>
      </c>
      <c r="AD718" s="17">
        <v>17</v>
      </c>
      <c r="AE718" s="17">
        <v>1</v>
      </c>
      <c r="AF718" s="21" t="s">
        <v>43</v>
      </c>
      <c r="AG718" s="14" t="s">
        <v>43</v>
      </c>
      <c r="AI718" s="70">
        <f t="shared" si="104"/>
        <v>13.209999999999999</v>
      </c>
      <c r="AJ718" s="71" t="s">
        <v>369</v>
      </c>
      <c r="AK718" s="72">
        <f t="shared" si="105"/>
        <v>1.6329725885917237</v>
      </c>
      <c r="AL718" s="73">
        <f t="shared" si="106"/>
        <v>1.6329725885917237</v>
      </c>
    </row>
    <row r="719" spans="1:38" s="20" customFormat="1" hidden="1">
      <c r="A719" s="14" t="s">
        <v>58</v>
      </c>
      <c r="B719" s="14" t="s">
        <v>40</v>
      </c>
      <c r="C719" s="31">
        <v>38950</v>
      </c>
      <c r="D719" s="15">
        <v>2006</v>
      </c>
      <c r="E719" s="16">
        <v>0.57986111111111105</v>
      </c>
      <c r="F719" s="16">
        <v>0.61458333333333337</v>
      </c>
      <c r="G719" s="16">
        <v>3.4722222222222321E-2</v>
      </c>
      <c r="H719" s="21">
        <v>2</v>
      </c>
      <c r="I719" s="17">
        <v>2</v>
      </c>
      <c r="J719" s="17">
        <v>2</v>
      </c>
      <c r="K719" s="17">
        <v>2</v>
      </c>
      <c r="L719" s="14" t="s">
        <v>277</v>
      </c>
      <c r="M719" s="14" t="s">
        <v>52</v>
      </c>
      <c r="N719" s="14">
        <v>2</v>
      </c>
      <c r="O719" s="18">
        <f t="shared" si="108"/>
        <v>43.894857600000002</v>
      </c>
      <c r="P719" s="18">
        <v>13.301472</v>
      </c>
      <c r="Q719" s="18">
        <f t="shared" si="109"/>
        <v>32.337755999999999</v>
      </c>
      <c r="R719" s="18">
        <v>9.7993199999999998</v>
      </c>
      <c r="S719" s="18">
        <f t="shared" si="107"/>
        <v>43.89</v>
      </c>
      <c r="T719" s="22">
        <v>13.3</v>
      </c>
      <c r="U719" s="21" t="s">
        <v>43</v>
      </c>
      <c r="V719" s="21" t="s">
        <v>43</v>
      </c>
      <c r="W719" s="19">
        <v>27.863320000000002</v>
      </c>
      <c r="X719" s="19">
        <v>-115.18625</v>
      </c>
      <c r="Y719" s="18">
        <v>62.6</v>
      </c>
      <c r="Z719" s="17">
        <v>17</v>
      </c>
      <c r="AA719" s="21" t="s">
        <v>43</v>
      </c>
      <c r="AB719" s="14" t="s">
        <v>44</v>
      </c>
      <c r="AC719" s="21" t="s">
        <v>43</v>
      </c>
      <c r="AD719" s="17">
        <v>18</v>
      </c>
      <c r="AE719" s="17">
        <v>1</v>
      </c>
      <c r="AF719" s="21" t="s">
        <v>43</v>
      </c>
      <c r="AG719" s="14" t="s">
        <v>43</v>
      </c>
      <c r="AI719" s="70">
        <f t="shared" si="104"/>
        <v>13.918999999999999</v>
      </c>
      <c r="AJ719" s="71" t="s">
        <v>369</v>
      </c>
      <c r="AK719" s="72">
        <f t="shared" si="105"/>
        <v>1.8310631406548505</v>
      </c>
      <c r="AL719" s="73">
        <f t="shared" si="106"/>
        <v>1.8310631406548505</v>
      </c>
    </row>
    <row r="720" spans="1:38" s="20" customFormat="1" hidden="1">
      <c r="A720" s="14" t="s">
        <v>58</v>
      </c>
      <c r="B720" s="14" t="s">
        <v>40</v>
      </c>
      <c r="C720" s="31">
        <v>38950</v>
      </c>
      <c r="D720" s="15">
        <v>2006</v>
      </c>
      <c r="E720" s="16">
        <v>0.57986111111111105</v>
      </c>
      <c r="F720" s="16">
        <v>0.61458333333333337</v>
      </c>
      <c r="G720" s="16">
        <v>3.4722222222222321E-2</v>
      </c>
      <c r="H720" s="21">
        <v>2</v>
      </c>
      <c r="I720" s="17">
        <v>2</v>
      </c>
      <c r="J720" s="17">
        <v>2</v>
      </c>
      <c r="K720" s="17">
        <v>2</v>
      </c>
      <c r="L720" s="14" t="s">
        <v>277</v>
      </c>
      <c r="M720" s="14" t="s">
        <v>52</v>
      </c>
      <c r="N720" s="14">
        <v>2</v>
      </c>
      <c r="O720" s="18">
        <f t="shared" si="108"/>
        <v>43.894857600000002</v>
      </c>
      <c r="P720" s="18">
        <v>13.301472</v>
      </c>
      <c r="Q720" s="18">
        <f t="shared" si="109"/>
        <v>32.337755999999999</v>
      </c>
      <c r="R720" s="18">
        <v>9.7993199999999998</v>
      </c>
      <c r="S720" s="18">
        <f t="shared" si="107"/>
        <v>43.89</v>
      </c>
      <c r="T720" s="22">
        <v>13.3</v>
      </c>
      <c r="U720" s="21" t="s">
        <v>43</v>
      </c>
      <c r="V720" s="21" t="s">
        <v>43</v>
      </c>
      <c r="W720" s="19">
        <v>27.863320000000002</v>
      </c>
      <c r="X720" s="19">
        <v>-115.18625</v>
      </c>
      <c r="Y720" s="18">
        <v>62.6</v>
      </c>
      <c r="Z720" s="17">
        <v>17</v>
      </c>
      <c r="AA720" s="21" t="s">
        <v>43</v>
      </c>
      <c r="AB720" s="14" t="s">
        <v>44</v>
      </c>
      <c r="AC720" s="21" t="s">
        <v>43</v>
      </c>
      <c r="AD720" s="17">
        <v>18</v>
      </c>
      <c r="AE720" s="17">
        <v>1</v>
      </c>
      <c r="AF720" s="21" t="s">
        <v>43</v>
      </c>
      <c r="AG720" s="14" t="s">
        <v>43</v>
      </c>
      <c r="AI720" s="70">
        <f t="shared" si="104"/>
        <v>13.918999999999999</v>
      </c>
      <c r="AJ720" s="71" t="s">
        <v>369</v>
      </c>
      <c r="AK720" s="72">
        <f t="shared" si="105"/>
        <v>1.8310631406548505</v>
      </c>
      <c r="AL720" s="73">
        <f t="shared" si="106"/>
        <v>1.8310631406548505</v>
      </c>
    </row>
    <row r="721" spans="1:38" s="20" customFormat="1" hidden="1">
      <c r="A721" s="14" t="s">
        <v>58</v>
      </c>
      <c r="B721" s="14" t="s">
        <v>40</v>
      </c>
      <c r="C721" s="31">
        <v>38950</v>
      </c>
      <c r="D721" s="15">
        <v>2006</v>
      </c>
      <c r="E721" s="16">
        <v>0.57986111111111105</v>
      </c>
      <c r="F721" s="16">
        <v>0.61458333333333337</v>
      </c>
      <c r="G721" s="16">
        <v>3.4722222222222321E-2</v>
      </c>
      <c r="H721" s="21">
        <v>2</v>
      </c>
      <c r="I721" s="17">
        <v>2</v>
      </c>
      <c r="J721" s="17">
        <v>2</v>
      </c>
      <c r="K721" s="17">
        <v>2</v>
      </c>
      <c r="L721" s="14" t="s">
        <v>277</v>
      </c>
      <c r="M721" s="14" t="s">
        <v>52</v>
      </c>
      <c r="N721" s="14">
        <v>2</v>
      </c>
      <c r="O721" s="18">
        <f t="shared" si="108"/>
        <v>43.894857600000002</v>
      </c>
      <c r="P721" s="18">
        <v>13.301472</v>
      </c>
      <c r="Q721" s="18">
        <f t="shared" si="109"/>
        <v>32.337755999999999</v>
      </c>
      <c r="R721" s="18">
        <v>9.7993199999999998</v>
      </c>
      <c r="S721" s="18">
        <f t="shared" si="107"/>
        <v>43.89</v>
      </c>
      <c r="T721" s="22">
        <v>13.3</v>
      </c>
      <c r="U721" s="21" t="s">
        <v>43</v>
      </c>
      <c r="V721" s="21" t="s">
        <v>43</v>
      </c>
      <c r="W721" s="19">
        <v>27.863320000000002</v>
      </c>
      <c r="X721" s="19">
        <v>-115.18625</v>
      </c>
      <c r="Y721" s="18">
        <v>62.6</v>
      </c>
      <c r="Z721" s="17">
        <v>17</v>
      </c>
      <c r="AA721" s="21" t="s">
        <v>43</v>
      </c>
      <c r="AB721" s="14" t="s">
        <v>44</v>
      </c>
      <c r="AC721" s="21" t="s">
        <v>43</v>
      </c>
      <c r="AD721" s="17">
        <v>18</v>
      </c>
      <c r="AE721" s="17">
        <v>1</v>
      </c>
      <c r="AF721" s="21" t="s">
        <v>43</v>
      </c>
      <c r="AG721" s="14" t="s">
        <v>43</v>
      </c>
      <c r="AI721" s="70">
        <f t="shared" si="104"/>
        <v>13.918999999999999</v>
      </c>
      <c r="AJ721" s="71" t="s">
        <v>369</v>
      </c>
      <c r="AK721" s="72">
        <f t="shared" si="105"/>
        <v>1.8310631406548505</v>
      </c>
      <c r="AL721" s="73">
        <f t="shared" si="106"/>
        <v>1.8310631406548505</v>
      </c>
    </row>
    <row r="722" spans="1:38" s="20" customFormat="1" hidden="1">
      <c r="A722" s="14" t="s">
        <v>58</v>
      </c>
      <c r="B722" s="14" t="s">
        <v>40</v>
      </c>
      <c r="C722" s="31">
        <v>38950</v>
      </c>
      <c r="D722" s="15">
        <v>2006</v>
      </c>
      <c r="E722" s="16">
        <v>0.57986111111111105</v>
      </c>
      <c r="F722" s="16">
        <v>0.61458333333333337</v>
      </c>
      <c r="G722" s="16">
        <v>3.4722222222222321E-2</v>
      </c>
      <c r="H722" s="21">
        <v>2</v>
      </c>
      <c r="I722" s="17">
        <v>2</v>
      </c>
      <c r="J722" s="17">
        <v>2</v>
      </c>
      <c r="K722" s="17">
        <v>2</v>
      </c>
      <c r="L722" s="14" t="s">
        <v>277</v>
      </c>
      <c r="M722" s="14" t="s">
        <v>52</v>
      </c>
      <c r="N722" s="14">
        <v>2</v>
      </c>
      <c r="O722" s="18">
        <f t="shared" si="108"/>
        <v>43.894857600000002</v>
      </c>
      <c r="P722" s="18">
        <v>13.301472</v>
      </c>
      <c r="Q722" s="18">
        <f t="shared" si="109"/>
        <v>32.337755999999999</v>
      </c>
      <c r="R722" s="18">
        <v>9.7993199999999998</v>
      </c>
      <c r="S722" s="18">
        <f t="shared" si="107"/>
        <v>43.89</v>
      </c>
      <c r="T722" s="22">
        <v>13.3</v>
      </c>
      <c r="U722" s="21" t="s">
        <v>43</v>
      </c>
      <c r="V722" s="21" t="s">
        <v>43</v>
      </c>
      <c r="W722" s="19">
        <v>27.863320000000002</v>
      </c>
      <c r="X722" s="19">
        <v>-115.18625</v>
      </c>
      <c r="Y722" s="18">
        <v>62.6</v>
      </c>
      <c r="Z722" s="17">
        <v>17</v>
      </c>
      <c r="AA722" s="21" t="s">
        <v>43</v>
      </c>
      <c r="AB722" s="14" t="s">
        <v>44</v>
      </c>
      <c r="AC722" s="21" t="s">
        <v>43</v>
      </c>
      <c r="AD722" s="17">
        <v>18</v>
      </c>
      <c r="AE722" s="17">
        <v>1</v>
      </c>
      <c r="AF722" s="21" t="s">
        <v>43</v>
      </c>
      <c r="AG722" s="14" t="s">
        <v>43</v>
      </c>
      <c r="AI722" s="70">
        <f t="shared" si="104"/>
        <v>13.918999999999999</v>
      </c>
      <c r="AJ722" s="71" t="s">
        <v>369</v>
      </c>
      <c r="AK722" s="72">
        <f t="shared" si="105"/>
        <v>1.8310631406548505</v>
      </c>
      <c r="AL722" s="73">
        <f t="shared" si="106"/>
        <v>1.8310631406548505</v>
      </c>
    </row>
    <row r="723" spans="1:38" s="20" customFormat="1" hidden="1">
      <c r="A723" s="14" t="s">
        <v>58</v>
      </c>
      <c r="B723" s="14" t="s">
        <v>40</v>
      </c>
      <c r="C723" s="31">
        <v>38950</v>
      </c>
      <c r="D723" s="15">
        <v>2006</v>
      </c>
      <c r="E723" s="16">
        <v>0.57986111111111105</v>
      </c>
      <c r="F723" s="16">
        <v>0.61458333333333337</v>
      </c>
      <c r="G723" s="16">
        <v>3.4722222222222321E-2</v>
      </c>
      <c r="H723" s="21">
        <v>2</v>
      </c>
      <c r="I723" s="17">
        <v>2</v>
      </c>
      <c r="J723" s="17">
        <v>2</v>
      </c>
      <c r="K723" s="17">
        <v>2</v>
      </c>
      <c r="L723" s="14" t="s">
        <v>277</v>
      </c>
      <c r="M723" s="14" t="s">
        <v>52</v>
      </c>
      <c r="N723" s="14">
        <v>2</v>
      </c>
      <c r="O723" s="18">
        <f t="shared" si="108"/>
        <v>43.894857600000002</v>
      </c>
      <c r="P723" s="18">
        <v>13.301472</v>
      </c>
      <c r="Q723" s="18">
        <f t="shared" si="109"/>
        <v>32.337755999999999</v>
      </c>
      <c r="R723" s="18">
        <v>9.7993199999999998</v>
      </c>
      <c r="S723" s="18">
        <f t="shared" si="107"/>
        <v>43.89</v>
      </c>
      <c r="T723" s="22">
        <v>13.3</v>
      </c>
      <c r="U723" s="21" t="s">
        <v>43</v>
      </c>
      <c r="V723" s="21" t="s">
        <v>43</v>
      </c>
      <c r="W723" s="19">
        <v>27.863320000000002</v>
      </c>
      <c r="X723" s="19">
        <v>-115.18625</v>
      </c>
      <c r="Y723" s="18">
        <v>62.6</v>
      </c>
      <c r="Z723" s="17">
        <v>17</v>
      </c>
      <c r="AA723" s="21" t="s">
        <v>43</v>
      </c>
      <c r="AB723" s="14" t="s">
        <v>44</v>
      </c>
      <c r="AC723" s="21" t="s">
        <v>43</v>
      </c>
      <c r="AD723" s="17">
        <v>18</v>
      </c>
      <c r="AE723" s="17">
        <v>1</v>
      </c>
      <c r="AF723" s="21" t="s">
        <v>43</v>
      </c>
      <c r="AG723" s="14" t="s">
        <v>43</v>
      </c>
      <c r="AI723" s="70">
        <f t="shared" si="104"/>
        <v>13.918999999999999</v>
      </c>
      <c r="AJ723" s="71" t="s">
        <v>369</v>
      </c>
      <c r="AK723" s="72">
        <f t="shared" si="105"/>
        <v>1.8310631406548505</v>
      </c>
      <c r="AL723" s="73">
        <f t="shared" si="106"/>
        <v>1.8310631406548505</v>
      </c>
    </row>
    <row r="724" spans="1:38" s="20" customFormat="1" hidden="1">
      <c r="A724" s="14" t="s">
        <v>58</v>
      </c>
      <c r="B724" s="14" t="s">
        <v>40</v>
      </c>
      <c r="C724" s="31">
        <v>38950</v>
      </c>
      <c r="D724" s="15">
        <v>2006</v>
      </c>
      <c r="E724" s="16">
        <v>0.57986111111111105</v>
      </c>
      <c r="F724" s="16">
        <v>0.61458333333333337</v>
      </c>
      <c r="G724" s="16">
        <v>3.4722222222222321E-2</v>
      </c>
      <c r="H724" s="21">
        <v>2</v>
      </c>
      <c r="I724" s="17">
        <v>2</v>
      </c>
      <c r="J724" s="17">
        <v>2</v>
      </c>
      <c r="K724" s="17">
        <v>2</v>
      </c>
      <c r="L724" s="14" t="s">
        <v>277</v>
      </c>
      <c r="M724" s="14" t="s">
        <v>52</v>
      </c>
      <c r="N724" s="14">
        <v>2</v>
      </c>
      <c r="O724" s="18">
        <f t="shared" si="108"/>
        <v>43.894857600000002</v>
      </c>
      <c r="P724" s="18">
        <v>13.301472</v>
      </c>
      <c r="Q724" s="18">
        <f t="shared" si="109"/>
        <v>32.337755999999999</v>
      </c>
      <c r="R724" s="18">
        <v>9.7993199999999998</v>
      </c>
      <c r="S724" s="18">
        <f t="shared" si="107"/>
        <v>43.89</v>
      </c>
      <c r="T724" s="22">
        <v>13.3</v>
      </c>
      <c r="U724" s="21" t="s">
        <v>43</v>
      </c>
      <c r="V724" s="21" t="s">
        <v>43</v>
      </c>
      <c r="W724" s="19">
        <v>27.863320000000002</v>
      </c>
      <c r="X724" s="19">
        <v>-115.18625</v>
      </c>
      <c r="Y724" s="18">
        <v>62.6</v>
      </c>
      <c r="Z724" s="17">
        <v>17</v>
      </c>
      <c r="AA724" s="21" t="s">
        <v>43</v>
      </c>
      <c r="AB724" s="14" t="s">
        <v>44</v>
      </c>
      <c r="AC724" s="21" t="s">
        <v>43</v>
      </c>
      <c r="AD724" s="17">
        <v>18</v>
      </c>
      <c r="AE724" s="17">
        <v>1</v>
      </c>
      <c r="AF724" s="21" t="s">
        <v>43</v>
      </c>
      <c r="AG724" s="14" t="s">
        <v>43</v>
      </c>
      <c r="AI724" s="70">
        <f t="shared" si="104"/>
        <v>13.918999999999999</v>
      </c>
      <c r="AJ724" s="71" t="s">
        <v>369</v>
      </c>
      <c r="AK724" s="72">
        <f t="shared" si="105"/>
        <v>1.8310631406548505</v>
      </c>
      <c r="AL724" s="73">
        <f t="shared" si="106"/>
        <v>1.8310631406548505</v>
      </c>
    </row>
    <row r="725" spans="1:38" s="20" customFormat="1" hidden="1">
      <c r="A725" s="14" t="s">
        <v>58</v>
      </c>
      <c r="B725" s="14" t="s">
        <v>40</v>
      </c>
      <c r="C725" s="31">
        <v>38950</v>
      </c>
      <c r="D725" s="15">
        <v>2006</v>
      </c>
      <c r="E725" s="16">
        <v>0.57986111111111105</v>
      </c>
      <c r="F725" s="16">
        <v>0.61458333333333337</v>
      </c>
      <c r="G725" s="16">
        <v>3.4722222222222321E-2</v>
      </c>
      <c r="H725" s="21">
        <v>2</v>
      </c>
      <c r="I725" s="17">
        <v>2</v>
      </c>
      <c r="J725" s="17">
        <v>2</v>
      </c>
      <c r="K725" s="17">
        <v>2</v>
      </c>
      <c r="L725" s="14" t="s">
        <v>277</v>
      </c>
      <c r="M725" s="14" t="s">
        <v>52</v>
      </c>
      <c r="N725" s="14">
        <v>2</v>
      </c>
      <c r="O725" s="18">
        <f t="shared" si="108"/>
        <v>43.894857600000002</v>
      </c>
      <c r="P725" s="18">
        <v>13.301472</v>
      </c>
      <c r="Q725" s="18">
        <f t="shared" si="109"/>
        <v>32.337755999999999</v>
      </c>
      <c r="R725" s="18">
        <v>9.7993199999999998</v>
      </c>
      <c r="S725" s="18">
        <f t="shared" si="107"/>
        <v>43.89</v>
      </c>
      <c r="T725" s="22">
        <v>13.3</v>
      </c>
      <c r="U725" s="21" t="s">
        <v>43</v>
      </c>
      <c r="V725" s="21" t="s">
        <v>43</v>
      </c>
      <c r="W725" s="19">
        <v>27.863320000000002</v>
      </c>
      <c r="X725" s="19">
        <v>-115.18625</v>
      </c>
      <c r="Y725" s="18">
        <v>62.6</v>
      </c>
      <c r="Z725" s="17">
        <v>17</v>
      </c>
      <c r="AA725" s="21" t="s">
        <v>43</v>
      </c>
      <c r="AB725" s="14" t="s">
        <v>44</v>
      </c>
      <c r="AC725" s="21" t="s">
        <v>43</v>
      </c>
      <c r="AD725" s="17">
        <v>18</v>
      </c>
      <c r="AE725" s="17">
        <v>1</v>
      </c>
      <c r="AF725" s="21" t="s">
        <v>43</v>
      </c>
      <c r="AG725" s="14" t="s">
        <v>43</v>
      </c>
      <c r="AI725" s="70">
        <f t="shared" si="104"/>
        <v>13.918999999999999</v>
      </c>
      <c r="AJ725" s="71" t="s">
        <v>369</v>
      </c>
      <c r="AK725" s="72">
        <f t="shared" si="105"/>
        <v>1.8310631406548505</v>
      </c>
      <c r="AL725" s="73">
        <f t="shared" si="106"/>
        <v>1.8310631406548505</v>
      </c>
    </row>
    <row r="726" spans="1:38" s="20" customFormat="1" hidden="1">
      <c r="A726" s="14" t="s">
        <v>58</v>
      </c>
      <c r="B726" s="14" t="s">
        <v>40</v>
      </c>
      <c r="C726" s="31">
        <v>38950</v>
      </c>
      <c r="D726" s="15">
        <v>2006</v>
      </c>
      <c r="E726" s="16">
        <v>0.57986111111111105</v>
      </c>
      <c r="F726" s="16">
        <v>0.61458333333333337</v>
      </c>
      <c r="G726" s="16">
        <v>3.4722222222222321E-2</v>
      </c>
      <c r="H726" s="21">
        <v>2</v>
      </c>
      <c r="I726" s="17">
        <v>2</v>
      </c>
      <c r="J726" s="17">
        <v>2</v>
      </c>
      <c r="K726" s="17">
        <v>2</v>
      </c>
      <c r="L726" s="14" t="s">
        <v>277</v>
      </c>
      <c r="M726" s="14" t="s">
        <v>52</v>
      </c>
      <c r="N726" s="14">
        <v>2</v>
      </c>
      <c r="O726" s="18">
        <f t="shared" si="108"/>
        <v>43.894857600000002</v>
      </c>
      <c r="P726" s="18">
        <v>13.301472</v>
      </c>
      <c r="Q726" s="18">
        <f t="shared" si="109"/>
        <v>32.337755999999999</v>
      </c>
      <c r="R726" s="18">
        <v>9.7993199999999998</v>
      </c>
      <c r="S726" s="18">
        <f t="shared" si="107"/>
        <v>43.89</v>
      </c>
      <c r="T726" s="22">
        <v>13.3</v>
      </c>
      <c r="U726" s="21" t="s">
        <v>43</v>
      </c>
      <c r="V726" s="21" t="s">
        <v>43</v>
      </c>
      <c r="W726" s="19">
        <v>27.863320000000002</v>
      </c>
      <c r="X726" s="19">
        <v>-115.18625</v>
      </c>
      <c r="Y726" s="18">
        <v>62.6</v>
      </c>
      <c r="Z726" s="17">
        <v>17</v>
      </c>
      <c r="AA726" s="21" t="s">
        <v>43</v>
      </c>
      <c r="AB726" s="14" t="s">
        <v>44</v>
      </c>
      <c r="AC726" s="21" t="s">
        <v>43</v>
      </c>
      <c r="AD726" s="17">
        <v>21</v>
      </c>
      <c r="AE726" s="17">
        <v>1</v>
      </c>
      <c r="AF726" s="21" t="s">
        <v>43</v>
      </c>
      <c r="AG726" s="14" t="s">
        <v>43</v>
      </c>
      <c r="AI726" s="70">
        <f t="shared" si="104"/>
        <v>16.045999999999999</v>
      </c>
      <c r="AJ726" s="71" t="s">
        <v>369</v>
      </c>
      <c r="AK726" s="72">
        <f t="shared" si="105"/>
        <v>2.5000862380340183</v>
      </c>
      <c r="AL726" s="73">
        <f t="shared" si="106"/>
        <v>2.5000862380340183</v>
      </c>
    </row>
    <row r="727" spans="1:38" s="20" customFormat="1" hidden="1">
      <c r="A727" s="14" t="s">
        <v>58</v>
      </c>
      <c r="B727" s="14" t="s">
        <v>40</v>
      </c>
      <c r="C727" s="31">
        <v>38950</v>
      </c>
      <c r="D727" s="15">
        <v>2006</v>
      </c>
      <c r="E727" s="16">
        <v>0.57986111111111105</v>
      </c>
      <c r="F727" s="16">
        <v>0.61458333333333337</v>
      </c>
      <c r="G727" s="16">
        <v>3.4722222222222321E-2</v>
      </c>
      <c r="H727" s="21">
        <v>2</v>
      </c>
      <c r="I727" s="17">
        <v>2</v>
      </c>
      <c r="J727" s="17">
        <v>2</v>
      </c>
      <c r="K727" s="17">
        <v>2</v>
      </c>
      <c r="L727" s="14" t="s">
        <v>277</v>
      </c>
      <c r="M727" s="14" t="s">
        <v>52</v>
      </c>
      <c r="N727" s="14">
        <v>2</v>
      </c>
      <c r="O727" s="18">
        <f t="shared" si="108"/>
        <v>43.894857600000002</v>
      </c>
      <c r="P727" s="18">
        <v>13.301472</v>
      </c>
      <c r="Q727" s="18">
        <f t="shared" si="109"/>
        <v>32.337755999999999</v>
      </c>
      <c r="R727" s="18">
        <v>9.7993199999999998</v>
      </c>
      <c r="S727" s="18">
        <f t="shared" si="107"/>
        <v>43.89</v>
      </c>
      <c r="T727" s="22">
        <v>13.3</v>
      </c>
      <c r="U727" s="21" t="s">
        <v>43</v>
      </c>
      <c r="V727" s="21" t="s">
        <v>43</v>
      </c>
      <c r="W727" s="19">
        <v>27.863320000000002</v>
      </c>
      <c r="X727" s="19">
        <v>-115.18625</v>
      </c>
      <c r="Y727" s="18">
        <v>62.6</v>
      </c>
      <c r="Z727" s="17">
        <v>17</v>
      </c>
      <c r="AA727" s="21" t="s">
        <v>43</v>
      </c>
      <c r="AB727" s="14" t="s">
        <v>44</v>
      </c>
      <c r="AC727" s="21" t="s">
        <v>43</v>
      </c>
      <c r="AD727" s="17">
        <v>22</v>
      </c>
      <c r="AE727" s="17">
        <v>1</v>
      </c>
      <c r="AF727" s="21" t="s">
        <v>43</v>
      </c>
      <c r="AG727" s="14" t="s">
        <v>43</v>
      </c>
      <c r="AI727" s="70">
        <f t="shared" si="104"/>
        <v>16.754999999999999</v>
      </c>
      <c r="AJ727" s="71" t="s">
        <v>369</v>
      </c>
      <c r="AK727" s="72">
        <f t="shared" si="105"/>
        <v>2.7483879168691034</v>
      </c>
      <c r="AL727" s="73">
        <f t="shared" si="106"/>
        <v>2.7483879168691034</v>
      </c>
    </row>
    <row r="728" spans="1:38" s="20" customFormat="1" hidden="1">
      <c r="A728" s="14" t="s">
        <v>59</v>
      </c>
      <c r="B728" s="14" t="s">
        <v>40</v>
      </c>
      <c r="C728" s="31">
        <v>38950</v>
      </c>
      <c r="D728" s="15">
        <v>2006</v>
      </c>
      <c r="E728" s="16">
        <v>0.57986111111111105</v>
      </c>
      <c r="F728" s="16">
        <v>0.61458333333333337</v>
      </c>
      <c r="G728" s="16">
        <f>F728-E728</f>
        <v>3.4722222222222321E-2</v>
      </c>
      <c r="H728" s="21">
        <v>2</v>
      </c>
      <c r="I728" s="14">
        <v>2</v>
      </c>
      <c r="J728" s="14">
        <v>2</v>
      </c>
      <c r="K728" s="14">
        <v>2</v>
      </c>
      <c r="L728" s="14" t="s">
        <v>277</v>
      </c>
      <c r="M728" s="14" t="s">
        <v>52</v>
      </c>
      <c r="N728" s="14">
        <v>2</v>
      </c>
      <c r="O728" s="18">
        <f t="shared" si="108"/>
        <v>43.894857600000002</v>
      </c>
      <c r="P728" s="18">
        <v>13.301472</v>
      </c>
      <c r="Q728" s="18">
        <f t="shared" si="109"/>
        <v>32.337755999999999</v>
      </c>
      <c r="R728" s="18">
        <v>9.7993199999999998</v>
      </c>
      <c r="S728" s="18">
        <f t="shared" si="107"/>
        <v>43.89</v>
      </c>
      <c r="T728" s="22">
        <v>13.3</v>
      </c>
      <c r="U728" s="21" t="s">
        <v>43</v>
      </c>
      <c r="V728" s="21" t="s">
        <v>43</v>
      </c>
      <c r="W728" s="19">
        <v>27.863320000000002</v>
      </c>
      <c r="X728" s="19">
        <v>-115.18625</v>
      </c>
      <c r="Y728" s="18">
        <v>62.6</v>
      </c>
      <c r="Z728" s="17">
        <f>(Y728-32)*5/9</f>
        <v>17</v>
      </c>
      <c r="AA728" s="21" t="s">
        <v>43</v>
      </c>
      <c r="AB728" s="14" t="s">
        <v>46</v>
      </c>
      <c r="AC728" s="21" t="s">
        <v>43</v>
      </c>
      <c r="AD728" s="17">
        <v>22</v>
      </c>
      <c r="AE728" s="17">
        <v>1</v>
      </c>
      <c r="AF728" s="21" t="s">
        <v>43</v>
      </c>
      <c r="AG728" s="14" t="s">
        <v>43</v>
      </c>
      <c r="AI728" s="70">
        <f>(0.748*AD728)+1.2345</f>
        <v>17.6905</v>
      </c>
      <c r="AJ728" s="74">
        <f>((POWER(AI728*10,3.36))*2.24)/100000</f>
        <v>799.19872211710003</v>
      </c>
      <c r="AK728" s="74">
        <f>(0.0026*AJ728)-0.61</f>
        <v>1.4679166775044603</v>
      </c>
      <c r="AL728" s="73">
        <f>IF(AK728&gt;0,AK728:AK728,0)</f>
        <v>1.4679166775044603</v>
      </c>
    </row>
    <row r="729" spans="1:38" s="20" customFormat="1" hidden="1">
      <c r="A729" s="14" t="s">
        <v>60</v>
      </c>
      <c r="B729" s="14" t="s">
        <v>40</v>
      </c>
      <c r="C729" s="31">
        <v>38948</v>
      </c>
      <c r="D729" s="15">
        <v>2006</v>
      </c>
      <c r="E729" s="16">
        <v>0.54305555555555551</v>
      </c>
      <c r="F729" s="16">
        <v>0.59375</v>
      </c>
      <c r="G729" s="16">
        <v>5.0694444444444486E-2</v>
      </c>
      <c r="H729" s="21">
        <v>2</v>
      </c>
      <c r="I729" s="17">
        <v>2</v>
      </c>
      <c r="J729" s="17">
        <v>2</v>
      </c>
      <c r="K729" s="17">
        <v>2</v>
      </c>
      <c r="L729" s="14" t="s">
        <v>61</v>
      </c>
      <c r="M729" s="14" t="s">
        <v>62</v>
      </c>
      <c r="N729" s="14">
        <v>1</v>
      </c>
      <c r="O729" s="18">
        <f t="shared" si="108"/>
        <v>40.585644000000002</v>
      </c>
      <c r="P729" s="18">
        <v>12.298680000000001</v>
      </c>
      <c r="Q729" s="18">
        <f t="shared" si="109"/>
        <v>31.683959999999999</v>
      </c>
      <c r="R729" s="18">
        <v>9.6012000000000004</v>
      </c>
      <c r="S729" s="18">
        <f t="shared" si="107"/>
        <v>40.590000000000003</v>
      </c>
      <c r="T729" s="22">
        <v>12.3</v>
      </c>
      <c r="U729" s="21" t="s">
        <v>43</v>
      </c>
      <c r="V729" s="21" t="s">
        <v>43</v>
      </c>
      <c r="W729" s="19">
        <v>27.888369999999998</v>
      </c>
      <c r="X729" s="19">
        <v>-115.19248</v>
      </c>
      <c r="Y729" s="18">
        <v>60.8</v>
      </c>
      <c r="Z729" s="17">
        <v>16</v>
      </c>
      <c r="AA729" s="21" t="s">
        <v>43</v>
      </c>
      <c r="AB729" s="14" t="s">
        <v>44</v>
      </c>
      <c r="AC729" s="21" t="s">
        <v>43</v>
      </c>
      <c r="AD729" s="17">
        <v>3</v>
      </c>
      <c r="AE729" s="17">
        <v>1</v>
      </c>
      <c r="AF729" s="21" t="s">
        <v>43</v>
      </c>
      <c r="AG729" s="14" t="s">
        <v>43</v>
      </c>
      <c r="AI729" s="70">
        <f t="shared" ref="AI729:AI792" si="110">(0.709*AD729)+1.157</f>
        <v>3.2839999999999998</v>
      </c>
      <c r="AJ729" s="71" t="s">
        <v>369</v>
      </c>
      <c r="AK729" s="72">
        <f t="shared" ref="AK729:AK792" si="111">((POWER(AI729*10,2.19))*0.037)/1000</f>
        <v>7.7468405858708567E-2</v>
      </c>
      <c r="AL729" s="73">
        <f t="shared" ref="AL729:AL792" si="112">((POWER(AI729*10,2.19))*0.037)/1000</f>
        <v>7.7468405858708567E-2</v>
      </c>
    </row>
    <row r="730" spans="1:38" s="20" customFormat="1" hidden="1">
      <c r="A730" s="14" t="s">
        <v>60</v>
      </c>
      <c r="B730" s="14" t="s">
        <v>40</v>
      </c>
      <c r="C730" s="31">
        <v>38948</v>
      </c>
      <c r="D730" s="15">
        <v>2006</v>
      </c>
      <c r="E730" s="16">
        <v>0.54305555555555551</v>
      </c>
      <c r="F730" s="16">
        <v>0.59375</v>
      </c>
      <c r="G730" s="16">
        <v>5.0694444444444486E-2</v>
      </c>
      <c r="H730" s="21">
        <v>2</v>
      </c>
      <c r="I730" s="17">
        <v>2</v>
      </c>
      <c r="J730" s="17">
        <v>2</v>
      </c>
      <c r="K730" s="17">
        <v>2</v>
      </c>
      <c r="L730" s="14" t="s">
        <v>61</v>
      </c>
      <c r="M730" s="14" t="s">
        <v>62</v>
      </c>
      <c r="N730" s="14">
        <v>1</v>
      </c>
      <c r="O730" s="18">
        <f t="shared" si="108"/>
        <v>40.585644000000002</v>
      </c>
      <c r="P730" s="18">
        <v>12.298680000000001</v>
      </c>
      <c r="Q730" s="18">
        <f t="shared" si="109"/>
        <v>31.683959999999999</v>
      </c>
      <c r="R730" s="18">
        <v>9.6012000000000004</v>
      </c>
      <c r="S730" s="18">
        <f t="shared" si="107"/>
        <v>40.590000000000003</v>
      </c>
      <c r="T730" s="22">
        <v>12.3</v>
      </c>
      <c r="U730" s="21" t="s">
        <v>43</v>
      </c>
      <c r="V730" s="21" t="s">
        <v>43</v>
      </c>
      <c r="W730" s="19">
        <v>27.888369999999998</v>
      </c>
      <c r="X730" s="19">
        <v>-115.19248</v>
      </c>
      <c r="Y730" s="18">
        <v>60.8</v>
      </c>
      <c r="Z730" s="17">
        <v>16</v>
      </c>
      <c r="AA730" s="21" t="s">
        <v>43</v>
      </c>
      <c r="AB730" s="14" t="s">
        <v>44</v>
      </c>
      <c r="AC730" s="21" t="s">
        <v>43</v>
      </c>
      <c r="AD730" s="17">
        <v>3</v>
      </c>
      <c r="AE730" s="17">
        <v>1</v>
      </c>
      <c r="AF730" s="21" t="s">
        <v>43</v>
      </c>
      <c r="AG730" s="14" t="s">
        <v>43</v>
      </c>
      <c r="AI730" s="70">
        <f t="shared" si="110"/>
        <v>3.2839999999999998</v>
      </c>
      <c r="AJ730" s="71" t="s">
        <v>369</v>
      </c>
      <c r="AK730" s="72">
        <f t="shared" si="111"/>
        <v>7.7468405858708567E-2</v>
      </c>
      <c r="AL730" s="73">
        <f t="shared" si="112"/>
        <v>7.7468405858708567E-2</v>
      </c>
    </row>
    <row r="731" spans="1:38" s="20" customFormat="1" hidden="1">
      <c r="A731" s="14" t="s">
        <v>60</v>
      </c>
      <c r="B731" s="14" t="s">
        <v>40</v>
      </c>
      <c r="C731" s="31">
        <v>38948</v>
      </c>
      <c r="D731" s="15">
        <v>2006</v>
      </c>
      <c r="E731" s="16">
        <v>0.54305555555555551</v>
      </c>
      <c r="F731" s="16">
        <v>0.59375</v>
      </c>
      <c r="G731" s="16">
        <v>5.0694444444444486E-2</v>
      </c>
      <c r="H731" s="21">
        <v>2</v>
      </c>
      <c r="I731" s="17">
        <v>2</v>
      </c>
      <c r="J731" s="17">
        <v>2</v>
      </c>
      <c r="K731" s="17">
        <v>2</v>
      </c>
      <c r="L731" s="14" t="s">
        <v>61</v>
      </c>
      <c r="M731" s="14" t="s">
        <v>62</v>
      </c>
      <c r="N731" s="14">
        <v>1</v>
      </c>
      <c r="O731" s="18">
        <f t="shared" si="108"/>
        <v>40.585644000000002</v>
      </c>
      <c r="P731" s="18">
        <v>12.298680000000001</v>
      </c>
      <c r="Q731" s="18">
        <f t="shared" si="109"/>
        <v>31.683959999999999</v>
      </c>
      <c r="R731" s="18">
        <v>9.6012000000000004</v>
      </c>
      <c r="S731" s="18">
        <f t="shared" si="107"/>
        <v>40.590000000000003</v>
      </c>
      <c r="T731" s="22">
        <v>12.3</v>
      </c>
      <c r="U731" s="21" t="s">
        <v>43</v>
      </c>
      <c r="V731" s="21" t="s">
        <v>43</v>
      </c>
      <c r="W731" s="19">
        <v>27.888369999999998</v>
      </c>
      <c r="X731" s="19">
        <v>-115.19248</v>
      </c>
      <c r="Y731" s="18">
        <v>60.8</v>
      </c>
      <c r="Z731" s="17">
        <v>16</v>
      </c>
      <c r="AA731" s="21" t="s">
        <v>43</v>
      </c>
      <c r="AB731" s="14" t="s">
        <v>44</v>
      </c>
      <c r="AC731" s="21" t="s">
        <v>43</v>
      </c>
      <c r="AD731" s="17">
        <v>3</v>
      </c>
      <c r="AE731" s="17">
        <v>1</v>
      </c>
      <c r="AF731" s="21" t="s">
        <v>43</v>
      </c>
      <c r="AG731" s="14" t="s">
        <v>43</v>
      </c>
      <c r="AI731" s="70">
        <f t="shared" si="110"/>
        <v>3.2839999999999998</v>
      </c>
      <c r="AJ731" s="71" t="s">
        <v>369</v>
      </c>
      <c r="AK731" s="72">
        <f t="shared" si="111"/>
        <v>7.7468405858708567E-2</v>
      </c>
      <c r="AL731" s="73">
        <f t="shared" si="112"/>
        <v>7.7468405858708567E-2</v>
      </c>
    </row>
    <row r="732" spans="1:38" s="20" customFormat="1" hidden="1">
      <c r="A732" s="14" t="s">
        <v>60</v>
      </c>
      <c r="B732" s="14" t="s">
        <v>40</v>
      </c>
      <c r="C732" s="31">
        <v>38948</v>
      </c>
      <c r="D732" s="15">
        <v>2006</v>
      </c>
      <c r="E732" s="16">
        <v>0.54305555555555551</v>
      </c>
      <c r="F732" s="16">
        <v>0.59375</v>
      </c>
      <c r="G732" s="16">
        <v>5.0694444444444486E-2</v>
      </c>
      <c r="H732" s="21">
        <v>2</v>
      </c>
      <c r="I732" s="17">
        <v>2</v>
      </c>
      <c r="J732" s="17">
        <v>2</v>
      </c>
      <c r="K732" s="17">
        <v>2</v>
      </c>
      <c r="L732" s="14" t="s">
        <v>61</v>
      </c>
      <c r="M732" s="14" t="s">
        <v>62</v>
      </c>
      <c r="N732" s="14">
        <v>1</v>
      </c>
      <c r="O732" s="18">
        <f t="shared" si="108"/>
        <v>40.585644000000002</v>
      </c>
      <c r="P732" s="18">
        <v>12.298680000000001</v>
      </c>
      <c r="Q732" s="18">
        <f t="shared" si="109"/>
        <v>31.683959999999999</v>
      </c>
      <c r="R732" s="18">
        <v>9.6012000000000004</v>
      </c>
      <c r="S732" s="18">
        <f t="shared" si="107"/>
        <v>40.590000000000003</v>
      </c>
      <c r="T732" s="22">
        <v>12.3</v>
      </c>
      <c r="U732" s="21" t="s">
        <v>43</v>
      </c>
      <c r="V732" s="21" t="s">
        <v>43</v>
      </c>
      <c r="W732" s="19">
        <v>27.888369999999998</v>
      </c>
      <c r="X732" s="19">
        <v>-115.19248</v>
      </c>
      <c r="Y732" s="18">
        <v>60.8</v>
      </c>
      <c r="Z732" s="17">
        <v>16</v>
      </c>
      <c r="AA732" s="21" t="s">
        <v>43</v>
      </c>
      <c r="AB732" s="14" t="s">
        <v>44</v>
      </c>
      <c r="AC732" s="21" t="s">
        <v>43</v>
      </c>
      <c r="AD732" s="17">
        <v>4</v>
      </c>
      <c r="AE732" s="17">
        <v>1</v>
      </c>
      <c r="AF732" s="21" t="s">
        <v>43</v>
      </c>
      <c r="AG732" s="14" t="s">
        <v>43</v>
      </c>
      <c r="AI732" s="70">
        <f t="shared" si="110"/>
        <v>3.9929999999999999</v>
      </c>
      <c r="AJ732" s="71" t="s">
        <v>369</v>
      </c>
      <c r="AK732" s="72">
        <f t="shared" si="111"/>
        <v>0.11886314399295218</v>
      </c>
      <c r="AL732" s="73">
        <f t="shared" si="112"/>
        <v>0.11886314399295218</v>
      </c>
    </row>
    <row r="733" spans="1:38" s="20" customFormat="1" hidden="1">
      <c r="A733" s="14" t="s">
        <v>60</v>
      </c>
      <c r="B733" s="14" t="s">
        <v>40</v>
      </c>
      <c r="C733" s="31">
        <v>38948</v>
      </c>
      <c r="D733" s="15">
        <v>2006</v>
      </c>
      <c r="E733" s="16">
        <v>0.54305555555555551</v>
      </c>
      <c r="F733" s="16">
        <v>0.59375</v>
      </c>
      <c r="G733" s="16">
        <v>5.0694444444444486E-2</v>
      </c>
      <c r="H733" s="21">
        <v>2</v>
      </c>
      <c r="I733" s="17">
        <v>2</v>
      </c>
      <c r="J733" s="17">
        <v>2</v>
      </c>
      <c r="K733" s="17">
        <v>2</v>
      </c>
      <c r="L733" s="14" t="s">
        <v>61</v>
      </c>
      <c r="M733" s="14" t="s">
        <v>62</v>
      </c>
      <c r="N733" s="14">
        <v>1</v>
      </c>
      <c r="O733" s="18">
        <f t="shared" si="108"/>
        <v>40.585644000000002</v>
      </c>
      <c r="P733" s="18">
        <v>12.298680000000001</v>
      </c>
      <c r="Q733" s="18">
        <f t="shared" si="109"/>
        <v>31.683959999999999</v>
      </c>
      <c r="R733" s="18">
        <v>9.6012000000000004</v>
      </c>
      <c r="S733" s="18">
        <f t="shared" si="107"/>
        <v>40.590000000000003</v>
      </c>
      <c r="T733" s="22">
        <v>12.3</v>
      </c>
      <c r="U733" s="21" t="s">
        <v>43</v>
      </c>
      <c r="V733" s="21" t="s">
        <v>43</v>
      </c>
      <c r="W733" s="19">
        <v>27.888369999999998</v>
      </c>
      <c r="X733" s="19">
        <v>-115.19248</v>
      </c>
      <c r="Y733" s="18">
        <v>60.8</v>
      </c>
      <c r="Z733" s="17">
        <v>16</v>
      </c>
      <c r="AA733" s="21" t="s">
        <v>43</v>
      </c>
      <c r="AB733" s="14" t="s">
        <v>44</v>
      </c>
      <c r="AC733" s="21" t="s">
        <v>43</v>
      </c>
      <c r="AD733" s="17">
        <v>6</v>
      </c>
      <c r="AE733" s="17">
        <v>1</v>
      </c>
      <c r="AF733" s="21" t="s">
        <v>43</v>
      </c>
      <c r="AG733" s="14" t="s">
        <v>43</v>
      </c>
      <c r="AI733" s="70">
        <f t="shared" si="110"/>
        <v>5.4109999999999996</v>
      </c>
      <c r="AJ733" s="71" t="s">
        <v>369</v>
      </c>
      <c r="AK733" s="72">
        <f t="shared" si="111"/>
        <v>0.23124881896144875</v>
      </c>
      <c r="AL733" s="73">
        <f t="shared" si="112"/>
        <v>0.23124881896144875</v>
      </c>
    </row>
    <row r="734" spans="1:38" s="20" customFormat="1" hidden="1">
      <c r="A734" s="14" t="s">
        <v>60</v>
      </c>
      <c r="B734" s="14" t="s">
        <v>40</v>
      </c>
      <c r="C734" s="31">
        <v>38948</v>
      </c>
      <c r="D734" s="15">
        <v>2006</v>
      </c>
      <c r="E734" s="16">
        <v>0.54305555555555551</v>
      </c>
      <c r="F734" s="16">
        <v>0.59375</v>
      </c>
      <c r="G734" s="16">
        <v>5.0694444444444486E-2</v>
      </c>
      <c r="H734" s="21">
        <v>2</v>
      </c>
      <c r="I734" s="17">
        <v>2</v>
      </c>
      <c r="J734" s="17">
        <v>2</v>
      </c>
      <c r="K734" s="17">
        <v>2</v>
      </c>
      <c r="L734" s="14" t="s">
        <v>61</v>
      </c>
      <c r="M734" s="14" t="s">
        <v>62</v>
      </c>
      <c r="N734" s="14">
        <v>1</v>
      </c>
      <c r="O734" s="18">
        <f t="shared" si="108"/>
        <v>40.585644000000002</v>
      </c>
      <c r="P734" s="18">
        <v>12.298680000000001</v>
      </c>
      <c r="Q734" s="18">
        <f t="shared" si="109"/>
        <v>31.683959999999999</v>
      </c>
      <c r="R734" s="18">
        <v>9.6012000000000004</v>
      </c>
      <c r="S734" s="18">
        <f t="shared" si="107"/>
        <v>40.590000000000003</v>
      </c>
      <c r="T734" s="22">
        <v>12.3</v>
      </c>
      <c r="U734" s="21" t="s">
        <v>43</v>
      </c>
      <c r="V734" s="21" t="s">
        <v>43</v>
      </c>
      <c r="W734" s="19">
        <v>27.888369999999998</v>
      </c>
      <c r="X734" s="19">
        <v>-115.19248</v>
      </c>
      <c r="Y734" s="18">
        <v>60.8</v>
      </c>
      <c r="Z734" s="17">
        <v>16</v>
      </c>
      <c r="AA734" s="21" t="s">
        <v>43</v>
      </c>
      <c r="AB734" s="14" t="s">
        <v>44</v>
      </c>
      <c r="AC734" s="21" t="s">
        <v>43</v>
      </c>
      <c r="AD734" s="17">
        <v>6</v>
      </c>
      <c r="AE734" s="17">
        <v>1</v>
      </c>
      <c r="AF734" s="21" t="s">
        <v>43</v>
      </c>
      <c r="AG734" s="14" t="s">
        <v>43</v>
      </c>
      <c r="AI734" s="70">
        <f t="shared" si="110"/>
        <v>5.4109999999999996</v>
      </c>
      <c r="AJ734" s="71" t="s">
        <v>369</v>
      </c>
      <c r="AK734" s="72">
        <f t="shared" si="111"/>
        <v>0.23124881896144875</v>
      </c>
      <c r="AL734" s="73">
        <f t="shared" si="112"/>
        <v>0.23124881896144875</v>
      </c>
    </row>
    <row r="735" spans="1:38" s="20" customFormat="1" hidden="1">
      <c r="A735" s="14" t="s">
        <v>60</v>
      </c>
      <c r="B735" s="14" t="s">
        <v>40</v>
      </c>
      <c r="C735" s="31">
        <v>38948</v>
      </c>
      <c r="D735" s="15">
        <v>2006</v>
      </c>
      <c r="E735" s="16">
        <v>0.54305555555555551</v>
      </c>
      <c r="F735" s="16">
        <v>0.59375</v>
      </c>
      <c r="G735" s="16">
        <v>5.0694444444444486E-2</v>
      </c>
      <c r="H735" s="21">
        <v>2</v>
      </c>
      <c r="I735" s="17">
        <v>2</v>
      </c>
      <c r="J735" s="17">
        <v>2</v>
      </c>
      <c r="K735" s="17">
        <v>2</v>
      </c>
      <c r="L735" s="14" t="s">
        <v>61</v>
      </c>
      <c r="M735" s="14" t="s">
        <v>62</v>
      </c>
      <c r="N735" s="14">
        <v>1</v>
      </c>
      <c r="O735" s="18">
        <f t="shared" si="108"/>
        <v>40.585644000000002</v>
      </c>
      <c r="P735" s="18">
        <v>12.298680000000001</v>
      </c>
      <c r="Q735" s="18">
        <f t="shared" si="109"/>
        <v>31.683959999999999</v>
      </c>
      <c r="R735" s="18">
        <v>9.6012000000000004</v>
      </c>
      <c r="S735" s="18">
        <f t="shared" si="107"/>
        <v>40.590000000000003</v>
      </c>
      <c r="T735" s="22">
        <v>12.3</v>
      </c>
      <c r="U735" s="21" t="s">
        <v>43</v>
      </c>
      <c r="V735" s="21" t="s">
        <v>43</v>
      </c>
      <c r="W735" s="19">
        <v>27.888369999999998</v>
      </c>
      <c r="X735" s="19">
        <v>-115.19248</v>
      </c>
      <c r="Y735" s="18">
        <v>60.8</v>
      </c>
      <c r="Z735" s="17">
        <v>16</v>
      </c>
      <c r="AA735" s="21" t="s">
        <v>43</v>
      </c>
      <c r="AB735" s="14" t="s">
        <v>44</v>
      </c>
      <c r="AC735" s="21" t="s">
        <v>43</v>
      </c>
      <c r="AD735" s="17">
        <v>6</v>
      </c>
      <c r="AE735" s="17">
        <v>1</v>
      </c>
      <c r="AF735" s="21" t="s">
        <v>43</v>
      </c>
      <c r="AG735" s="14" t="s">
        <v>43</v>
      </c>
      <c r="AI735" s="70">
        <f t="shared" si="110"/>
        <v>5.4109999999999996</v>
      </c>
      <c r="AJ735" s="71" t="s">
        <v>369</v>
      </c>
      <c r="AK735" s="72">
        <f t="shared" si="111"/>
        <v>0.23124881896144875</v>
      </c>
      <c r="AL735" s="73">
        <f t="shared" si="112"/>
        <v>0.23124881896144875</v>
      </c>
    </row>
    <row r="736" spans="1:38" s="20" customFormat="1" hidden="1">
      <c r="A736" s="14" t="s">
        <v>60</v>
      </c>
      <c r="B736" s="14" t="s">
        <v>40</v>
      </c>
      <c r="C736" s="31">
        <v>38948</v>
      </c>
      <c r="D736" s="15">
        <v>2006</v>
      </c>
      <c r="E736" s="16">
        <v>0.54305555555555551</v>
      </c>
      <c r="F736" s="16">
        <v>0.59375</v>
      </c>
      <c r="G736" s="16">
        <v>5.0694444444444486E-2</v>
      </c>
      <c r="H736" s="21">
        <v>2</v>
      </c>
      <c r="I736" s="17">
        <v>2</v>
      </c>
      <c r="J736" s="17">
        <v>2</v>
      </c>
      <c r="K736" s="17">
        <v>2</v>
      </c>
      <c r="L736" s="14" t="s">
        <v>61</v>
      </c>
      <c r="M736" s="14" t="s">
        <v>62</v>
      </c>
      <c r="N736" s="14">
        <v>1</v>
      </c>
      <c r="O736" s="18">
        <f t="shared" si="108"/>
        <v>40.585644000000002</v>
      </c>
      <c r="P736" s="18">
        <v>12.298680000000001</v>
      </c>
      <c r="Q736" s="18">
        <f t="shared" si="109"/>
        <v>31.683959999999999</v>
      </c>
      <c r="R736" s="18">
        <v>9.6012000000000004</v>
      </c>
      <c r="S736" s="18">
        <f t="shared" si="107"/>
        <v>40.590000000000003</v>
      </c>
      <c r="T736" s="22">
        <v>12.3</v>
      </c>
      <c r="U736" s="21" t="s">
        <v>43</v>
      </c>
      <c r="V736" s="21" t="s">
        <v>43</v>
      </c>
      <c r="W736" s="19">
        <v>27.888369999999998</v>
      </c>
      <c r="X736" s="19">
        <v>-115.19248</v>
      </c>
      <c r="Y736" s="18">
        <v>60.8</v>
      </c>
      <c r="Z736" s="17">
        <v>16</v>
      </c>
      <c r="AA736" s="21" t="s">
        <v>43</v>
      </c>
      <c r="AB736" s="14" t="s">
        <v>44</v>
      </c>
      <c r="AC736" s="21" t="s">
        <v>43</v>
      </c>
      <c r="AD736" s="17">
        <v>7</v>
      </c>
      <c r="AE736" s="17">
        <v>1</v>
      </c>
      <c r="AF736" s="21" t="s">
        <v>43</v>
      </c>
      <c r="AG736" s="14" t="s">
        <v>43</v>
      </c>
      <c r="AI736" s="70">
        <f t="shared" si="110"/>
        <v>6.12</v>
      </c>
      <c r="AJ736" s="71" t="s">
        <v>369</v>
      </c>
      <c r="AK736" s="72">
        <f t="shared" si="111"/>
        <v>0.30282194081802571</v>
      </c>
      <c r="AL736" s="73">
        <f t="shared" si="112"/>
        <v>0.30282194081802571</v>
      </c>
    </row>
    <row r="737" spans="1:38" s="20" customFormat="1" hidden="1">
      <c r="A737" s="14" t="s">
        <v>60</v>
      </c>
      <c r="B737" s="14" t="s">
        <v>40</v>
      </c>
      <c r="C737" s="31">
        <v>38948</v>
      </c>
      <c r="D737" s="15">
        <v>2006</v>
      </c>
      <c r="E737" s="16">
        <v>0.54305555555555551</v>
      </c>
      <c r="F737" s="16">
        <v>0.59375</v>
      </c>
      <c r="G737" s="16">
        <v>5.0694444444444486E-2</v>
      </c>
      <c r="H737" s="21">
        <v>2</v>
      </c>
      <c r="I737" s="17">
        <v>2</v>
      </c>
      <c r="J737" s="17">
        <v>2</v>
      </c>
      <c r="K737" s="17">
        <v>2</v>
      </c>
      <c r="L737" s="14" t="s">
        <v>61</v>
      </c>
      <c r="M737" s="14" t="s">
        <v>62</v>
      </c>
      <c r="N737" s="14">
        <v>1</v>
      </c>
      <c r="O737" s="18">
        <f t="shared" si="108"/>
        <v>40.585644000000002</v>
      </c>
      <c r="P737" s="18">
        <v>12.298680000000001</v>
      </c>
      <c r="Q737" s="18">
        <f t="shared" si="109"/>
        <v>31.683959999999999</v>
      </c>
      <c r="R737" s="18">
        <v>9.6012000000000004</v>
      </c>
      <c r="S737" s="18">
        <f t="shared" si="107"/>
        <v>40.590000000000003</v>
      </c>
      <c r="T737" s="22">
        <v>12.3</v>
      </c>
      <c r="U737" s="21" t="s">
        <v>43</v>
      </c>
      <c r="V737" s="21" t="s">
        <v>43</v>
      </c>
      <c r="W737" s="19">
        <v>27.888369999999998</v>
      </c>
      <c r="X737" s="19">
        <v>-115.19248</v>
      </c>
      <c r="Y737" s="18">
        <v>60.8</v>
      </c>
      <c r="Z737" s="17">
        <v>16</v>
      </c>
      <c r="AA737" s="21" t="s">
        <v>43</v>
      </c>
      <c r="AB737" s="14" t="s">
        <v>44</v>
      </c>
      <c r="AC737" s="21" t="s">
        <v>43</v>
      </c>
      <c r="AD737" s="17">
        <v>10</v>
      </c>
      <c r="AE737" s="17">
        <v>1</v>
      </c>
      <c r="AF737" s="21" t="s">
        <v>43</v>
      </c>
      <c r="AG737" s="14" t="s">
        <v>43</v>
      </c>
      <c r="AI737" s="70">
        <f t="shared" si="110"/>
        <v>8.2469999999999999</v>
      </c>
      <c r="AJ737" s="71" t="s">
        <v>369</v>
      </c>
      <c r="AK737" s="72">
        <f t="shared" si="111"/>
        <v>0.58195573469462847</v>
      </c>
      <c r="AL737" s="73">
        <f t="shared" si="112"/>
        <v>0.58195573469462847</v>
      </c>
    </row>
    <row r="738" spans="1:38" s="20" customFormat="1" hidden="1">
      <c r="A738" s="14" t="s">
        <v>60</v>
      </c>
      <c r="B738" s="14" t="s">
        <v>40</v>
      </c>
      <c r="C738" s="31">
        <v>38948</v>
      </c>
      <c r="D738" s="15">
        <v>2006</v>
      </c>
      <c r="E738" s="16">
        <v>0.54305555555555551</v>
      </c>
      <c r="F738" s="16">
        <v>0.59375</v>
      </c>
      <c r="G738" s="16">
        <v>5.0694444444444486E-2</v>
      </c>
      <c r="H738" s="21">
        <v>2</v>
      </c>
      <c r="I738" s="17">
        <v>2</v>
      </c>
      <c r="J738" s="17">
        <v>2</v>
      </c>
      <c r="K738" s="17">
        <v>2</v>
      </c>
      <c r="L738" s="14" t="s">
        <v>61</v>
      </c>
      <c r="M738" s="14" t="s">
        <v>62</v>
      </c>
      <c r="N738" s="14">
        <v>1</v>
      </c>
      <c r="O738" s="18">
        <f t="shared" si="108"/>
        <v>40.585644000000002</v>
      </c>
      <c r="P738" s="18">
        <v>12.298680000000001</v>
      </c>
      <c r="Q738" s="18">
        <f t="shared" si="109"/>
        <v>31.683959999999999</v>
      </c>
      <c r="R738" s="18">
        <v>9.6012000000000004</v>
      </c>
      <c r="S738" s="18">
        <f t="shared" si="107"/>
        <v>40.590000000000003</v>
      </c>
      <c r="T738" s="22">
        <v>12.3</v>
      </c>
      <c r="U738" s="21" t="s">
        <v>43</v>
      </c>
      <c r="V738" s="21" t="s">
        <v>43</v>
      </c>
      <c r="W738" s="19">
        <v>27.888369999999998</v>
      </c>
      <c r="X738" s="19">
        <v>-115.19248</v>
      </c>
      <c r="Y738" s="18">
        <v>60.8</v>
      </c>
      <c r="Z738" s="17">
        <v>16</v>
      </c>
      <c r="AA738" s="21" t="s">
        <v>43</v>
      </c>
      <c r="AB738" s="14" t="s">
        <v>44</v>
      </c>
      <c r="AC738" s="21" t="s">
        <v>43</v>
      </c>
      <c r="AD738" s="17">
        <v>10</v>
      </c>
      <c r="AE738" s="17">
        <v>1</v>
      </c>
      <c r="AF738" s="21" t="s">
        <v>43</v>
      </c>
      <c r="AG738" s="14" t="s">
        <v>43</v>
      </c>
      <c r="AI738" s="70">
        <f t="shared" si="110"/>
        <v>8.2469999999999999</v>
      </c>
      <c r="AJ738" s="71" t="s">
        <v>369</v>
      </c>
      <c r="AK738" s="72">
        <f t="shared" si="111"/>
        <v>0.58195573469462847</v>
      </c>
      <c r="AL738" s="73">
        <f t="shared" si="112"/>
        <v>0.58195573469462847</v>
      </c>
    </row>
    <row r="739" spans="1:38" s="20" customFormat="1" hidden="1">
      <c r="A739" s="14" t="s">
        <v>60</v>
      </c>
      <c r="B739" s="14" t="s">
        <v>40</v>
      </c>
      <c r="C739" s="31">
        <v>38948</v>
      </c>
      <c r="D739" s="15">
        <v>2006</v>
      </c>
      <c r="E739" s="16">
        <v>0.54305555555555551</v>
      </c>
      <c r="F739" s="16">
        <v>0.59375</v>
      </c>
      <c r="G739" s="16">
        <v>5.0694444444444486E-2</v>
      </c>
      <c r="H739" s="21">
        <v>2</v>
      </c>
      <c r="I739" s="17">
        <v>2</v>
      </c>
      <c r="J739" s="17">
        <v>2</v>
      </c>
      <c r="K739" s="17">
        <v>2</v>
      </c>
      <c r="L739" s="14" t="s">
        <v>61</v>
      </c>
      <c r="M739" s="14" t="s">
        <v>62</v>
      </c>
      <c r="N739" s="14">
        <v>1</v>
      </c>
      <c r="O739" s="18">
        <f t="shared" si="108"/>
        <v>40.585644000000002</v>
      </c>
      <c r="P739" s="18">
        <v>12.298680000000001</v>
      </c>
      <c r="Q739" s="18">
        <f t="shared" si="109"/>
        <v>31.683959999999999</v>
      </c>
      <c r="R739" s="18">
        <v>9.6012000000000004</v>
      </c>
      <c r="S739" s="18">
        <f t="shared" si="107"/>
        <v>40.590000000000003</v>
      </c>
      <c r="T739" s="22">
        <v>12.3</v>
      </c>
      <c r="U739" s="21" t="s">
        <v>43</v>
      </c>
      <c r="V739" s="21" t="s">
        <v>43</v>
      </c>
      <c r="W739" s="19">
        <v>27.888369999999998</v>
      </c>
      <c r="X739" s="19">
        <v>-115.19248</v>
      </c>
      <c r="Y739" s="18">
        <v>60.8</v>
      </c>
      <c r="Z739" s="17">
        <v>16</v>
      </c>
      <c r="AA739" s="21" t="s">
        <v>43</v>
      </c>
      <c r="AB739" s="14" t="s">
        <v>44</v>
      </c>
      <c r="AC739" s="21" t="s">
        <v>43</v>
      </c>
      <c r="AD739" s="17">
        <v>11</v>
      </c>
      <c r="AE739" s="17">
        <v>1</v>
      </c>
      <c r="AF739" s="21" t="s">
        <v>43</v>
      </c>
      <c r="AG739" s="14" t="s">
        <v>43</v>
      </c>
      <c r="AI739" s="70">
        <f t="shared" si="110"/>
        <v>8.9559999999999995</v>
      </c>
      <c r="AJ739" s="71" t="s">
        <v>369</v>
      </c>
      <c r="AK739" s="72">
        <f t="shared" si="111"/>
        <v>0.69715856935839871</v>
      </c>
      <c r="AL739" s="73">
        <f t="shared" si="112"/>
        <v>0.69715856935839871</v>
      </c>
    </row>
    <row r="740" spans="1:38" s="20" customFormat="1" hidden="1">
      <c r="A740" s="14" t="s">
        <v>60</v>
      </c>
      <c r="B740" s="14" t="s">
        <v>40</v>
      </c>
      <c r="C740" s="31">
        <v>38948</v>
      </c>
      <c r="D740" s="15">
        <v>2006</v>
      </c>
      <c r="E740" s="16">
        <v>0.54305555555555551</v>
      </c>
      <c r="F740" s="16">
        <v>0.59375</v>
      </c>
      <c r="G740" s="16">
        <v>5.0694444444444486E-2</v>
      </c>
      <c r="H740" s="21">
        <v>2</v>
      </c>
      <c r="I740" s="17">
        <v>2</v>
      </c>
      <c r="J740" s="17">
        <v>2</v>
      </c>
      <c r="K740" s="17">
        <v>2</v>
      </c>
      <c r="L740" s="14" t="s">
        <v>61</v>
      </c>
      <c r="M740" s="14" t="s">
        <v>62</v>
      </c>
      <c r="N740" s="14">
        <v>1</v>
      </c>
      <c r="O740" s="18">
        <f t="shared" si="108"/>
        <v>40.585644000000002</v>
      </c>
      <c r="P740" s="18">
        <v>12.298680000000001</v>
      </c>
      <c r="Q740" s="18">
        <f t="shared" si="109"/>
        <v>31.683959999999999</v>
      </c>
      <c r="R740" s="18">
        <v>9.6012000000000004</v>
      </c>
      <c r="S740" s="18">
        <f t="shared" si="107"/>
        <v>40.590000000000003</v>
      </c>
      <c r="T740" s="22">
        <v>12.3</v>
      </c>
      <c r="U740" s="21" t="s">
        <v>43</v>
      </c>
      <c r="V740" s="21" t="s">
        <v>43</v>
      </c>
      <c r="W740" s="19">
        <v>27.888369999999998</v>
      </c>
      <c r="X740" s="19">
        <v>-115.19248</v>
      </c>
      <c r="Y740" s="18">
        <v>60.8</v>
      </c>
      <c r="Z740" s="17">
        <v>16</v>
      </c>
      <c r="AA740" s="21" t="s">
        <v>43</v>
      </c>
      <c r="AB740" s="14" t="s">
        <v>44</v>
      </c>
      <c r="AC740" s="21" t="s">
        <v>43</v>
      </c>
      <c r="AD740" s="17">
        <v>11</v>
      </c>
      <c r="AE740" s="17">
        <v>1</v>
      </c>
      <c r="AF740" s="21" t="s">
        <v>43</v>
      </c>
      <c r="AG740" s="14" t="s">
        <v>43</v>
      </c>
      <c r="AI740" s="70">
        <f t="shared" si="110"/>
        <v>8.9559999999999995</v>
      </c>
      <c r="AJ740" s="71" t="s">
        <v>369</v>
      </c>
      <c r="AK740" s="72">
        <f t="shared" si="111"/>
        <v>0.69715856935839871</v>
      </c>
      <c r="AL740" s="73">
        <f t="shared" si="112"/>
        <v>0.69715856935839871</v>
      </c>
    </row>
    <row r="741" spans="1:38" s="20" customFormat="1" hidden="1">
      <c r="A741" s="14" t="s">
        <v>60</v>
      </c>
      <c r="B741" s="14" t="s">
        <v>40</v>
      </c>
      <c r="C741" s="31">
        <v>38948</v>
      </c>
      <c r="D741" s="15">
        <v>2006</v>
      </c>
      <c r="E741" s="16">
        <v>0.54305555555555551</v>
      </c>
      <c r="F741" s="16">
        <v>0.59375</v>
      </c>
      <c r="G741" s="16">
        <v>5.0694444444444486E-2</v>
      </c>
      <c r="H741" s="21">
        <v>2</v>
      </c>
      <c r="I741" s="17">
        <v>2</v>
      </c>
      <c r="J741" s="17">
        <v>2</v>
      </c>
      <c r="K741" s="17">
        <v>2</v>
      </c>
      <c r="L741" s="14" t="s">
        <v>61</v>
      </c>
      <c r="M741" s="14" t="s">
        <v>62</v>
      </c>
      <c r="N741" s="14">
        <v>1</v>
      </c>
      <c r="O741" s="18">
        <f t="shared" si="108"/>
        <v>40.585644000000002</v>
      </c>
      <c r="P741" s="18">
        <v>12.298680000000001</v>
      </c>
      <c r="Q741" s="18">
        <f t="shared" si="109"/>
        <v>31.683959999999999</v>
      </c>
      <c r="R741" s="18">
        <v>9.6012000000000004</v>
      </c>
      <c r="S741" s="18">
        <f t="shared" si="107"/>
        <v>40.590000000000003</v>
      </c>
      <c r="T741" s="22">
        <v>12.3</v>
      </c>
      <c r="U741" s="21" t="s">
        <v>43</v>
      </c>
      <c r="V741" s="21" t="s">
        <v>43</v>
      </c>
      <c r="W741" s="19">
        <v>27.888369999999998</v>
      </c>
      <c r="X741" s="19">
        <v>-115.19248</v>
      </c>
      <c r="Y741" s="18">
        <v>60.8</v>
      </c>
      <c r="Z741" s="17">
        <v>16</v>
      </c>
      <c r="AA741" s="21" t="s">
        <v>43</v>
      </c>
      <c r="AB741" s="14" t="s">
        <v>44</v>
      </c>
      <c r="AC741" s="21" t="s">
        <v>43</v>
      </c>
      <c r="AD741" s="17">
        <v>11</v>
      </c>
      <c r="AE741" s="17">
        <v>1</v>
      </c>
      <c r="AF741" s="21" t="s">
        <v>43</v>
      </c>
      <c r="AG741" s="14" t="s">
        <v>43</v>
      </c>
      <c r="AI741" s="70">
        <f t="shared" si="110"/>
        <v>8.9559999999999995</v>
      </c>
      <c r="AJ741" s="71" t="s">
        <v>369</v>
      </c>
      <c r="AK741" s="72">
        <f t="shared" si="111"/>
        <v>0.69715856935839871</v>
      </c>
      <c r="AL741" s="73">
        <f t="shared" si="112"/>
        <v>0.69715856935839871</v>
      </c>
    </row>
    <row r="742" spans="1:38" s="20" customFormat="1" hidden="1">
      <c r="A742" s="14" t="s">
        <v>60</v>
      </c>
      <c r="B742" s="14" t="s">
        <v>40</v>
      </c>
      <c r="C742" s="31">
        <v>38948</v>
      </c>
      <c r="D742" s="15">
        <v>2006</v>
      </c>
      <c r="E742" s="16">
        <v>0.54305555555555551</v>
      </c>
      <c r="F742" s="16">
        <v>0.59375</v>
      </c>
      <c r="G742" s="16">
        <v>5.0694444444444486E-2</v>
      </c>
      <c r="H742" s="21">
        <v>2</v>
      </c>
      <c r="I742" s="17">
        <v>2</v>
      </c>
      <c r="J742" s="17">
        <v>2</v>
      </c>
      <c r="K742" s="17">
        <v>2</v>
      </c>
      <c r="L742" s="14" t="s">
        <v>61</v>
      </c>
      <c r="M742" s="14" t="s">
        <v>62</v>
      </c>
      <c r="N742" s="14">
        <v>1</v>
      </c>
      <c r="O742" s="18">
        <f t="shared" si="108"/>
        <v>40.585644000000002</v>
      </c>
      <c r="P742" s="18">
        <v>12.298680000000001</v>
      </c>
      <c r="Q742" s="18">
        <f t="shared" si="109"/>
        <v>31.683959999999999</v>
      </c>
      <c r="R742" s="18">
        <v>9.6012000000000004</v>
      </c>
      <c r="S742" s="18">
        <f t="shared" si="107"/>
        <v>40.590000000000003</v>
      </c>
      <c r="T742" s="22">
        <v>12.3</v>
      </c>
      <c r="U742" s="21" t="s">
        <v>43</v>
      </c>
      <c r="V742" s="21" t="s">
        <v>43</v>
      </c>
      <c r="W742" s="19">
        <v>27.888369999999998</v>
      </c>
      <c r="X742" s="19">
        <v>-115.19248</v>
      </c>
      <c r="Y742" s="18">
        <v>60.8</v>
      </c>
      <c r="Z742" s="17">
        <v>16</v>
      </c>
      <c r="AA742" s="21" t="s">
        <v>43</v>
      </c>
      <c r="AB742" s="14" t="s">
        <v>44</v>
      </c>
      <c r="AC742" s="21" t="s">
        <v>43</v>
      </c>
      <c r="AD742" s="17">
        <v>11</v>
      </c>
      <c r="AE742" s="17">
        <v>1</v>
      </c>
      <c r="AF742" s="21" t="s">
        <v>43</v>
      </c>
      <c r="AG742" s="14" t="s">
        <v>43</v>
      </c>
      <c r="AI742" s="70">
        <f t="shared" si="110"/>
        <v>8.9559999999999995</v>
      </c>
      <c r="AJ742" s="71" t="s">
        <v>369</v>
      </c>
      <c r="AK742" s="72">
        <f t="shared" si="111"/>
        <v>0.69715856935839871</v>
      </c>
      <c r="AL742" s="73">
        <f t="shared" si="112"/>
        <v>0.69715856935839871</v>
      </c>
    </row>
    <row r="743" spans="1:38" s="20" customFormat="1" hidden="1">
      <c r="A743" s="14" t="s">
        <v>60</v>
      </c>
      <c r="B743" s="14" t="s">
        <v>40</v>
      </c>
      <c r="C743" s="31">
        <v>38948</v>
      </c>
      <c r="D743" s="15">
        <v>2006</v>
      </c>
      <c r="E743" s="16">
        <v>0.54305555555555551</v>
      </c>
      <c r="F743" s="16">
        <v>0.59375</v>
      </c>
      <c r="G743" s="16">
        <v>5.0694444444444486E-2</v>
      </c>
      <c r="H743" s="21">
        <v>2</v>
      </c>
      <c r="I743" s="17">
        <v>2</v>
      </c>
      <c r="J743" s="17">
        <v>2</v>
      </c>
      <c r="K743" s="17">
        <v>2</v>
      </c>
      <c r="L743" s="14" t="s">
        <v>61</v>
      </c>
      <c r="M743" s="14" t="s">
        <v>62</v>
      </c>
      <c r="N743" s="14">
        <v>1</v>
      </c>
      <c r="O743" s="18">
        <f t="shared" si="108"/>
        <v>40.585644000000002</v>
      </c>
      <c r="P743" s="18">
        <v>12.298680000000001</v>
      </c>
      <c r="Q743" s="18">
        <f t="shared" si="109"/>
        <v>31.683959999999999</v>
      </c>
      <c r="R743" s="18">
        <v>9.6012000000000004</v>
      </c>
      <c r="S743" s="18">
        <f t="shared" si="107"/>
        <v>40.590000000000003</v>
      </c>
      <c r="T743" s="22">
        <v>12.3</v>
      </c>
      <c r="U743" s="21" t="s">
        <v>43</v>
      </c>
      <c r="V743" s="21" t="s">
        <v>43</v>
      </c>
      <c r="W743" s="19">
        <v>27.888369999999998</v>
      </c>
      <c r="X743" s="19">
        <v>-115.19248</v>
      </c>
      <c r="Y743" s="18">
        <v>60.8</v>
      </c>
      <c r="Z743" s="17">
        <v>16</v>
      </c>
      <c r="AA743" s="21" t="s">
        <v>43</v>
      </c>
      <c r="AB743" s="14" t="s">
        <v>44</v>
      </c>
      <c r="AC743" s="21" t="s">
        <v>43</v>
      </c>
      <c r="AD743" s="17">
        <v>11</v>
      </c>
      <c r="AE743" s="17">
        <v>1</v>
      </c>
      <c r="AF743" s="21" t="s">
        <v>43</v>
      </c>
      <c r="AG743" s="14" t="s">
        <v>43</v>
      </c>
      <c r="AI743" s="70">
        <f t="shared" si="110"/>
        <v>8.9559999999999995</v>
      </c>
      <c r="AJ743" s="71" t="s">
        <v>369</v>
      </c>
      <c r="AK743" s="72">
        <f t="shared" si="111"/>
        <v>0.69715856935839871</v>
      </c>
      <c r="AL743" s="73">
        <f t="shared" si="112"/>
        <v>0.69715856935839871</v>
      </c>
    </row>
    <row r="744" spans="1:38" s="20" customFormat="1" hidden="1">
      <c r="A744" s="14" t="s">
        <v>60</v>
      </c>
      <c r="B744" s="14" t="s">
        <v>40</v>
      </c>
      <c r="C744" s="31">
        <v>38948</v>
      </c>
      <c r="D744" s="15">
        <v>2006</v>
      </c>
      <c r="E744" s="16">
        <v>0.54305555555555551</v>
      </c>
      <c r="F744" s="16">
        <v>0.59375</v>
      </c>
      <c r="G744" s="16">
        <v>5.0694444444444486E-2</v>
      </c>
      <c r="H744" s="21">
        <v>2</v>
      </c>
      <c r="I744" s="17">
        <v>2</v>
      </c>
      <c r="J744" s="17">
        <v>2</v>
      </c>
      <c r="K744" s="17">
        <v>2</v>
      </c>
      <c r="L744" s="14" t="s">
        <v>61</v>
      </c>
      <c r="M744" s="14" t="s">
        <v>62</v>
      </c>
      <c r="N744" s="14">
        <v>1</v>
      </c>
      <c r="O744" s="18">
        <f t="shared" si="108"/>
        <v>40.585644000000002</v>
      </c>
      <c r="P744" s="18">
        <v>12.298680000000001</v>
      </c>
      <c r="Q744" s="18">
        <f t="shared" si="109"/>
        <v>31.683959999999999</v>
      </c>
      <c r="R744" s="18">
        <v>9.6012000000000004</v>
      </c>
      <c r="S744" s="18">
        <f t="shared" si="107"/>
        <v>40.590000000000003</v>
      </c>
      <c r="T744" s="22">
        <v>12.3</v>
      </c>
      <c r="U744" s="21" t="s">
        <v>43</v>
      </c>
      <c r="V744" s="21" t="s">
        <v>43</v>
      </c>
      <c r="W744" s="19">
        <v>27.888369999999998</v>
      </c>
      <c r="X744" s="19">
        <v>-115.19248</v>
      </c>
      <c r="Y744" s="18">
        <v>60.8</v>
      </c>
      <c r="Z744" s="17">
        <v>16</v>
      </c>
      <c r="AA744" s="21" t="s">
        <v>43</v>
      </c>
      <c r="AB744" s="14" t="s">
        <v>44</v>
      </c>
      <c r="AC744" s="21" t="s">
        <v>43</v>
      </c>
      <c r="AD744" s="17">
        <v>12</v>
      </c>
      <c r="AE744" s="17">
        <v>1</v>
      </c>
      <c r="AF744" s="21" t="s">
        <v>43</v>
      </c>
      <c r="AG744" s="14" t="s">
        <v>43</v>
      </c>
      <c r="AI744" s="70">
        <f t="shared" si="110"/>
        <v>9.6649999999999991</v>
      </c>
      <c r="AJ744" s="71" t="s">
        <v>369</v>
      </c>
      <c r="AK744" s="72">
        <f t="shared" si="111"/>
        <v>0.82374690124645178</v>
      </c>
      <c r="AL744" s="73">
        <f t="shared" si="112"/>
        <v>0.82374690124645178</v>
      </c>
    </row>
    <row r="745" spans="1:38" s="20" customFormat="1" hidden="1">
      <c r="A745" s="14" t="s">
        <v>60</v>
      </c>
      <c r="B745" s="14" t="s">
        <v>40</v>
      </c>
      <c r="C745" s="31">
        <v>38948</v>
      </c>
      <c r="D745" s="15">
        <v>2006</v>
      </c>
      <c r="E745" s="16">
        <v>0.54305555555555551</v>
      </c>
      <c r="F745" s="16">
        <v>0.59375</v>
      </c>
      <c r="G745" s="16">
        <v>5.0694444444444486E-2</v>
      </c>
      <c r="H745" s="21">
        <v>2</v>
      </c>
      <c r="I745" s="17">
        <v>2</v>
      </c>
      <c r="J745" s="17">
        <v>2</v>
      </c>
      <c r="K745" s="17">
        <v>2</v>
      </c>
      <c r="L745" s="14" t="s">
        <v>61</v>
      </c>
      <c r="M745" s="14" t="s">
        <v>62</v>
      </c>
      <c r="N745" s="14">
        <v>1</v>
      </c>
      <c r="O745" s="18">
        <f t="shared" si="108"/>
        <v>40.585644000000002</v>
      </c>
      <c r="P745" s="18">
        <v>12.298680000000001</v>
      </c>
      <c r="Q745" s="18">
        <f t="shared" si="109"/>
        <v>31.683959999999999</v>
      </c>
      <c r="R745" s="18">
        <v>9.6012000000000004</v>
      </c>
      <c r="S745" s="18">
        <f t="shared" si="107"/>
        <v>40.590000000000003</v>
      </c>
      <c r="T745" s="22">
        <v>12.3</v>
      </c>
      <c r="U745" s="21" t="s">
        <v>43</v>
      </c>
      <c r="V745" s="21" t="s">
        <v>43</v>
      </c>
      <c r="W745" s="19">
        <v>27.888369999999998</v>
      </c>
      <c r="X745" s="19">
        <v>-115.19248</v>
      </c>
      <c r="Y745" s="18">
        <v>60.8</v>
      </c>
      <c r="Z745" s="17">
        <v>16</v>
      </c>
      <c r="AA745" s="21" t="s">
        <v>43</v>
      </c>
      <c r="AB745" s="14" t="s">
        <v>44</v>
      </c>
      <c r="AC745" s="21" t="s">
        <v>43</v>
      </c>
      <c r="AD745" s="17">
        <v>12</v>
      </c>
      <c r="AE745" s="17">
        <v>1</v>
      </c>
      <c r="AF745" s="21" t="s">
        <v>43</v>
      </c>
      <c r="AG745" s="14" t="s">
        <v>43</v>
      </c>
      <c r="AI745" s="70">
        <f t="shared" si="110"/>
        <v>9.6649999999999991</v>
      </c>
      <c r="AJ745" s="71" t="s">
        <v>369</v>
      </c>
      <c r="AK745" s="72">
        <f t="shared" si="111"/>
        <v>0.82374690124645178</v>
      </c>
      <c r="AL745" s="73">
        <f t="shared" si="112"/>
        <v>0.82374690124645178</v>
      </c>
    </row>
    <row r="746" spans="1:38" s="20" customFormat="1" hidden="1">
      <c r="A746" s="14" t="s">
        <v>60</v>
      </c>
      <c r="B746" s="14" t="s">
        <v>40</v>
      </c>
      <c r="C746" s="31">
        <v>38948</v>
      </c>
      <c r="D746" s="15">
        <v>2006</v>
      </c>
      <c r="E746" s="16">
        <v>0.54305555555555551</v>
      </c>
      <c r="F746" s="16">
        <v>0.59375</v>
      </c>
      <c r="G746" s="16">
        <v>5.0694444444444486E-2</v>
      </c>
      <c r="H746" s="21">
        <v>2</v>
      </c>
      <c r="I746" s="17">
        <v>2</v>
      </c>
      <c r="J746" s="17">
        <v>2</v>
      </c>
      <c r="K746" s="17">
        <v>2</v>
      </c>
      <c r="L746" s="14" t="s">
        <v>61</v>
      </c>
      <c r="M746" s="14" t="s">
        <v>62</v>
      </c>
      <c r="N746" s="14">
        <v>1</v>
      </c>
      <c r="O746" s="18">
        <f t="shared" si="108"/>
        <v>40.585644000000002</v>
      </c>
      <c r="P746" s="18">
        <v>12.298680000000001</v>
      </c>
      <c r="Q746" s="18">
        <f t="shared" si="109"/>
        <v>31.683959999999999</v>
      </c>
      <c r="R746" s="18">
        <v>9.6012000000000004</v>
      </c>
      <c r="S746" s="18">
        <f t="shared" si="107"/>
        <v>40.590000000000003</v>
      </c>
      <c r="T746" s="22">
        <v>12.3</v>
      </c>
      <c r="U746" s="21" t="s">
        <v>43</v>
      </c>
      <c r="V746" s="21" t="s">
        <v>43</v>
      </c>
      <c r="W746" s="19">
        <v>27.888369999999998</v>
      </c>
      <c r="X746" s="19">
        <v>-115.19248</v>
      </c>
      <c r="Y746" s="18">
        <v>60.8</v>
      </c>
      <c r="Z746" s="17">
        <v>16</v>
      </c>
      <c r="AA746" s="21" t="s">
        <v>43</v>
      </c>
      <c r="AB746" s="14" t="s">
        <v>44</v>
      </c>
      <c r="AC746" s="21" t="s">
        <v>43</v>
      </c>
      <c r="AD746" s="17">
        <v>12</v>
      </c>
      <c r="AE746" s="17">
        <v>1</v>
      </c>
      <c r="AF746" s="21" t="s">
        <v>43</v>
      </c>
      <c r="AG746" s="14" t="s">
        <v>43</v>
      </c>
      <c r="AI746" s="70">
        <f t="shared" si="110"/>
        <v>9.6649999999999991</v>
      </c>
      <c r="AJ746" s="71" t="s">
        <v>369</v>
      </c>
      <c r="AK746" s="72">
        <f t="shared" si="111"/>
        <v>0.82374690124645178</v>
      </c>
      <c r="AL746" s="73">
        <f t="shared" si="112"/>
        <v>0.82374690124645178</v>
      </c>
    </row>
    <row r="747" spans="1:38" s="20" customFormat="1" hidden="1">
      <c r="A747" s="14" t="s">
        <v>60</v>
      </c>
      <c r="B747" s="14" t="s">
        <v>40</v>
      </c>
      <c r="C747" s="31">
        <v>38948</v>
      </c>
      <c r="D747" s="15">
        <v>2006</v>
      </c>
      <c r="E747" s="16">
        <v>0.54305555555555551</v>
      </c>
      <c r="F747" s="16">
        <v>0.59375</v>
      </c>
      <c r="G747" s="16">
        <v>5.0694444444444486E-2</v>
      </c>
      <c r="H747" s="21">
        <v>2</v>
      </c>
      <c r="I747" s="17">
        <v>2</v>
      </c>
      <c r="J747" s="17">
        <v>2</v>
      </c>
      <c r="K747" s="17">
        <v>2</v>
      </c>
      <c r="L747" s="14" t="s">
        <v>61</v>
      </c>
      <c r="M747" s="14" t="s">
        <v>62</v>
      </c>
      <c r="N747" s="14">
        <v>1</v>
      </c>
      <c r="O747" s="18">
        <f t="shared" si="108"/>
        <v>40.585644000000002</v>
      </c>
      <c r="P747" s="18">
        <v>12.298680000000001</v>
      </c>
      <c r="Q747" s="18">
        <f t="shared" si="109"/>
        <v>31.683959999999999</v>
      </c>
      <c r="R747" s="18">
        <v>9.6012000000000004</v>
      </c>
      <c r="S747" s="18">
        <f t="shared" si="107"/>
        <v>40.590000000000003</v>
      </c>
      <c r="T747" s="22">
        <v>12.3</v>
      </c>
      <c r="U747" s="21" t="s">
        <v>43</v>
      </c>
      <c r="V747" s="21" t="s">
        <v>43</v>
      </c>
      <c r="W747" s="19">
        <v>27.888369999999998</v>
      </c>
      <c r="X747" s="19">
        <v>-115.19248</v>
      </c>
      <c r="Y747" s="18">
        <v>60.8</v>
      </c>
      <c r="Z747" s="17">
        <v>16</v>
      </c>
      <c r="AA747" s="21" t="s">
        <v>43</v>
      </c>
      <c r="AB747" s="14" t="s">
        <v>44</v>
      </c>
      <c r="AC747" s="21" t="s">
        <v>43</v>
      </c>
      <c r="AD747" s="17">
        <v>12</v>
      </c>
      <c r="AE747" s="17">
        <v>1</v>
      </c>
      <c r="AF747" s="21" t="s">
        <v>43</v>
      </c>
      <c r="AG747" s="14" t="s">
        <v>43</v>
      </c>
      <c r="AI747" s="70">
        <f t="shared" si="110"/>
        <v>9.6649999999999991</v>
      </c>
      <c r="AJ747" s="71" t="s">
        <v>369</v>
      </c>
      <c r="AK747" s="72">
        <f t="shared" si="111"/>
        <v>0.82374690124645178</v>
      </c>
      <c r="AL747" s="73">
        <f t="shared" si="112"/>
        <v>0.82374690124645178</v>
      </c>
    </row>
    <row r="748" spans="1:38" s="20" customFormat="1" hidden="1">
      <c r="A748" s="14" t="s">
        <v>60</v>
      </c>
      <c r="B748" s="14" t="s">
        <v>40</v>
      </c>
      <c r="C748" s="31">
        <v>38948</v>
      </c>
      <c r="D748" s="15">
        <v>2006</v>
      </c>
      <c r="E748" s="16">
        <v>0.54305555555555551</v>
      </c>
      <c r="F748" s="16">
        <v>0.59375</v>
      </c>
      <c r="G748" s="16">
        <v>5.0694444444444486E-2</v>
      </c>
      <c r="H748" s="21">
        <v>2</v>
      </c>
      <c r="I748" s="17">
        <v>2</v>
      </c>
      <c r="J748" s="17">
        <v>2</v>
      </c>
      <c r="K748" s="17">
        <v>2</v>
      </c>
      <c r="L748" s="14" t="s">
        <v>61</v>
      </c>
      <c r="M748" s="14" t="s">
        <v>62</v>
      </c>
      <c r="N748" s="14">
        <v>1</v>
      </c>
      <c r="O748" s="18">
        <f t="shared" si="108"/>
        <v>40.585644000000002</v>
      </c>
      <c r="P748" s="18">
        <v>12.298680000000001</v>
      </c>
      <c r="Q748" s="18">
        <f t="shared" si="109"/>
        <v>31.683959999999999</v>
      </c>
      <c r="R748" s="18">
        <v>9.6012000000000004</v>
      </c>
      <c r="S748" s="18">
        <f t="shared" si="107"/>
        <v>40.590000000000003</v>
      </c>
      <c r="T748" s="22">
        <v>12.3</v>
      </c>
      <c r="U748" s="21" t="s">
        <v>43</v>
      </c>
      <c r="V748" s="21" t="s">
        <v>43</v>
      </c>
      <c r="W748" s="19">
        <v>27.888369999999998</v>
      </c>
      <c r="X748" s="19">
        <v>-115.19248</v>
      </c>
      <c r="Y748" s="18">
        <v>60.8</v>
      </c>
      <c r="Z748" s="17">
        <v>16</v>
      </c>
      <c r="AA748" s="21" t="s">
        <v>43</v>
      </c>
      <c r="AB748" s="14" t="s">
        <v>44</v>
      </c>
      <c r="AC748" s="21" t="s">
        <v>43</v>
      </c>
      <c r="AD748" s="17">
        <v>12</v>
      </c>
      <c r="AE748" s="17">
        <v>1</v>
      </c>
      <c r="AF748" s="21" t="s">
        <v>43</v>
      </c>
      <c r="AG748" s="14" t="s">
        <v>43</v>
      </c>
      <c r="AI748" s="70">
        <f t="shared" si="110"/>
        <v>9.6649999999999991</v>
      </c>
      <c r="AJ748" s="71" t="s">
        <v>369</v>
      </c>
      <c r="AK748" s="72">
        <f t="shared" si="111"/>
        <v>0.82374690124645178</v>
      </c>
      <c r="AL748" s="73">
        <f t="shared" si="112"/>
        <v>0.82374690124645178</v>
      </c>
    </row>
    <row r="749" spans="1:38" s="20" customFormat="1" hidden="1">
      <c r="A749" s="14" t="s">
        <v>60</v>
      </c>
      <c r="B749" s="14" t="s">
        <v>40</v>
      </c>
      <c r="C749" s="31">
        <v>38948</v>
      </c>
      <c r="D749" s="15">
        <v>2006</v>
      </c>
      <c r="E749" s="16">
        <v>0.54305555555555551</v>
      </c>
      <c r="F749" s="16">
        <v>0.59375</v>
      </c>
      <c r="G749" s="16">
        <v>5.0694444444444486E-2</v>
      </c>
      <c r="H749" s="21">
        <v>2</v>
      </c>
      <c r="I749" s="17">
        <v>2</v>
      </c>
      <c r="J749" s="17">
        <v>2</v>
      </c>
      <c r="K749" s="17">
        <v>2</v>
      </c>
      <c r="L749" s="14" t="s">
        <v>61</v>
      </c>
      <c r="M749" s="14" t="s">
        <v>62</v>
      </c>
      <c r="N749" s="14">
        <v>1</v>
      </c>
      <c r="O749" s="18">
        <f t="shared" si="108"/>
        <v>40.585644000000002</v>
      </c>
      <c r="P749" s="18">
        <v>12.298680000000001</v>
      </c>
      <c r="Q749" s="18">
        <f t="shared" si="109"/>
        <v>31.683959999999999</v>
      </c>
      <c r="R749" s="18">
        <v>9.6012000000000004</v>
      </c>
      <c r="S749" s="18">
        <f t="shared" si="107"/>
        <v>40.590000000000003</v>
      </c>
      <c r="T749" s="22">
        <v>12.3</v>
      </c>
      <c r="U749" s="21" t="s">
        <v>43</v>
      </c>
      <c r="V749" s="21" t="s">
        <v>43</v>
      </c>
      <c r="W749" s="19">
        <v>27.888369999999998</v>
      </c>
      <c r="X749" s="19">
        <v>-115.19248</v>
      </c>
      <c r="Y749" s="18">
        <v>60.8</v>
      </c>
      <c r="Z749" s="17">
        <v>16</v>
      </c>
      <c r="AA749" s="21" t="s">
        <v>43</v>
      </c>
      <c r="AB749" s="14" t="s">
        <v>44</v>
      </c>
      <c r="AC749" s="21" t="s">
        <v>43</v>
      </c>
      <c r="AD749" s="17">
        <v>12</v>
      </c>
      <c r="AE749" s="17">
        <v>1</v>
      </c>
      <c r="AF749" s="21" t="s">
        <v>43</v>
      </c>
      <c r="AG749" s="14" t="s">
        <v>43</v>
      </c>
      <c r="AI749" s="70">
        <f t="shared" si="110"/>
        <v>9.6649999999999991</v>
      </c>
      <c r="AJ749" s="71" t="s">
        <v>369</v>
      </c>
      <c r="AK749" s="72">
        <f t="shared" si="111"/>
        <v>0.82374690124645178</v>
      </c>
      <c r="AL749" s="73">
        <f t="shared" si="112"/>
        <v>0.82374690124645178</v>
      </c>
    </row>
    <row r="750" spans="1:38" s="20" customFormat="1" hidden="1">
      <c r="A750" s="14" t="s">
        <v>60</v>
      </c>
      <c r="B750" s="14" t="s">
        <v>40</v>
      </c>
      <c r="C750" s="31">
        <v>38948</v>
      </c>
      <c r="D750" s="15">
        <v>2006</v>
      </c>
      <c r="E750" s="16">
        <v>0.54305555555555551</v>
      </c>
      <c r="F750" s="16">
        <v>0.59375</v>
      </c>
      <c r="G750" s="16">
        <v>5.0694444444444486E-2</v>
      </c>
      <c r="H750" s="21">
        <v>2</v>
      </c>
      <c r="I750" s="17">
        <v>2</v>
      </c>
      <c r="J750" s="17">
        <v>2</v>
      </c>
      <c r="K750" s="17">
        <v>2</v>
      </c>
      <c r="L750" s="14" t="s">
        <v>61</v>
      </c>
      <c r="M750" s="14" t="s">
        <v>62</v>
      </c>
      <c r="N750" s="14">
        <v>1</v>
      </c>
      <c r="O750" s="18">
        <f t="shared" si="108"/>
        <v>40.585644000000002</v>
      </c>
      <c r="P750" s="18">
        <v>12.298680000000001</v>
      </c>
      <c r="Q750" s="18">
        <f t="shared" si="109"/>
        <v>31.683959999999999</v>
      </c>
      <c r="R750" s="18">
        <v>9.6012000000000004</v>
      </c>
      <c r="S750" s="18">
        <f t="shared" si="107"/>
        <v>40.590000000000003</v>
      </c>
      <c r="T750" s="22">
        <v>12.3</v>
      </c>
      <c r="U750" s="21" t="s">
        <v>43</v>
      </c>
      <c r="V750" s="21" t="s">
        <v>43</v>
      </c>
      <c r="W750" s="19">
        <v>27.888369999999998</v>
      </c>
      <c r="X750" s="19">
        <v>-115.19248</v>
      </c>
      <c r="Y750" s="18">
        <v>60.8</v>
      </c>
      <c r="Z750" s="17">
        <v>16</v>
      </c>
      <c r="AA750" s="21" t="s">
        <v>43</v>
      </c>
      <c r="AB750" s="14" t="s">
        <v>44</v>
      </c>
      <c r="AC750" s="21" t="s">
        <v>43</v>
      </c>
      <c r="AD750" s="17">
        <v>12</v>
      </c>
      <c r="AE750" s="17">
        <v>1</v>
      </c>
      <c r="AF750" s="21" t="s">
        <v>43</v>
      </c>
      <c r="AG750" s="14" t="s">
        <v>43</v>
      </c>
      <c r="AI750" s="70">
        <f t="shared" si="110"/>
        <v>9.6649999999999991</v>
      </c>
      <c r="AJ750" s="71" t="s">
        <v>369</v>
      </c>
      <c r="AK750" s="72">
        <f t="shared" si="111"/>
        <v>0.82374690124645178</v>
      </c>
      <c r="AL750" s="73">
        <f t="shared" si="112"/>
        <v>0.82374690124645178</v>
      </c>
    </row>
    <row r="751" spans="1:38" s="20" customFormat="1" hidden="1">
      <c r="A751" s="14" t="s">
        <v>60</v>
      </c>
      <c r="B751" s="14" t="s">
        <v>40</v>
      </c>
      <c r="C751" s="31">
        <v>38948</v>
      </c>
      <c r="D751" s="15">
        <v>2006</v>
      </c>
      <c r="E751" s="16">
        <v>0.54305555555555551</v>
      </c>
      <c r="F751" s="16">
        <v>0.59375</v>
      </c>
      <c r="G751" s="16">
        <v>5.0694444444444486E-2</v>
      </c>
      <c r="H751" s="21">
        <v>2</v>
      </c>
      <c r="I751" s="17">
        <v>2</v>
      </c>
      <c r="J751" s="17">
        <v>2</v>
      </c>
      <c r="K751" s="17">
        <v>2</v>
      </c>
      <c r="L751" s="14" t="s">
        <v>61</v>
      </c>
      <c r="M751" s="14" t="s">
        <v>62</v>
      </c>
      <c r="N751" s="14">
        <v>1</v>
      </c>
      <c r="O751" s="18">
        <f t="shared" si="108"/>
        <v>40.585644000000002</v>
      </c>
      <c r="P751" s="18">
        <v>12.298680000000001</v>
      </c>
      <c r="Q751" s="18">
        <f t="shared" si="109"/>
        <v>31.683959999999999</v>
      </c>
      <c r="R751" s="18">
        <v>9.6012000000000004</v>
      </c>
      <c r="S751" s="18">
        <f t="shared" si="107"/>
        <v>40.590000000000003</v>
      </c>
      <c r="T751" s="22">
        <v>12.3</v>
      </c>
      <c r="U751" s="21" t="s">
        <v>43</v>
      </c>
      <c r="V751" s="21" t="s">
        <v>43</v>
      </c>
      <c r="W751" s="19">
        <v>27.888369999999998</v>
      </c>
      <c r="X751" s="19">
        <v>-115.19248</v>
      </c>
      <c r="Y751" s="18">
        <v>60.8</v>
      </c>
      <c r="Z751" s="17">
        <v>16</v>
      </c>
      <c r="AA751" s="21" t="s">
        <v>43</v>
      </c>
      <c r="AB751" s="14" t="s">
        <v>44</v>
      </c>
      <c r="AC751" s="21" t="s">
        <v>43</v>
      </c>
      <c r="AD751" s="17">
        <v>12</v>
      </c>
      <c r="AE751" s="17">
        <v>1</v>
      </c>
      <c r="AF751" s="21" t="s">
        <v>43</v>
      </c>
      <c r="AG751" s="14" t="s">
        <v>43</v>
      </c>
      <c r="AI751" s="70">
        <f t="shared" si="110"/>
        <v>9.6649999999999991</v>
      </c>
      <c r="AJ751" s="71" t="s">
        <v>369</v>
      </c>
      <c r="AK751" s="72">
        <f t="shared" si="111"/>
        <v>0.82374690124645178</v>
      </c>
      <c r="AL751" s="73">
        <f t="shared" si="112"/>
        <v>0.82374690124645178</v>
      </c>
    </row>
    <row r="752" spans="1:38" s="20" customFormat="1" hidden="1">
      <c r="A752" s="14" t="s">
        <v>60</v>
      </c>
      <c r="B752" s="14" t="s">
        <v>40</v>
      </c>
      <c r="C752" s="31">
        <v>38948</v>
      </c>
      <c r="D752" s="15">
        <v>2006</v>
      </c>
      <c r="E752" s="16">
        <v>0.54305555555555551</v>
      </c>
      <c r="F752" s="16">
        <v>0.59375</v>
      </c>
      <c r="G752" s="16">
        <v>5.0694444444444486E-2</v>
      </c>
      <c r="H752" s="21">
        <v>2</v>
      </c>
      <c r="I752" s="17">
        <v>2</v>
      </c>
      <c r="J752" s="17">
        <v>2</v>
      </c>
      <c r="K752" s="17">
        <v>2</v>
      </c>
      <c r="L752" s="14" t="s">
        <v>61</v>
      </c>
      <c r="M752" s="14" t="s">
        <v>62</v>
      </c>
      <c r="N752" s="14">
        <v>1</v>
      </c>
      <c r="O752" s="18">
        <f t="shared" si="108"/>
        <v>40.585644000000002</v>
      </c>
      <c r="P752" s="18">
        <v>12.298680000000001</v>
      </c>
      <c r="Q752" s="18">
        <f t="shared" si="109"/>
        <v>31.683959999999999</v>
      </c>
      <c r="R752" s="18">
        <v>9.6012000000000004</v>
      </c>
      <c r="S752" s="18">
        <f t="shared" si="107"/>
        <v>40.590000000000003</v>
      </c>
      <c r="T752" s="22">
        <v>12.3</v>
      </c>
      <c r="U752" s="21" t="s">
        <v>43</v>
      </c>
      <c r="V752" s="21" t="s">
        <v>43</v>
      </c>
      <c r="W752" s="19">
        <v>27.888369999999998</v>
      </c>
      <c r="X752" s="19">
        <v>-115.19248</v>
      </c>
      <c r="Y752" s="18">
        <v>60.8</v>
      </c>
      <c r="Z752" s="17">
        <v>16</v>
      </c>
      <c r="AA752" s="21" t="s">
        <v>43</v>
      </c>
      <c r="AB752" s="14" t="s">
        <v>44</v>
      </c>
      <c r="AC752" s="21" t="s">
        <v>43</v>
      </c>
      <c r="AD752" s="17">
        <v>13</v>
      </c>
      <c r="AE752" s="17">
        <v>1</v>
      </c>
      <c r="AF752" s="21" t="s">
        <v>43</v>
      </c>
      <c r="AG752" s="14" t="s">
        <v>43</v>
      </c>
      <c r="AI752" s="70">
        <f t="shared" si="110"/>
        <v>10.373999999999999</v>
      </c>
      <c r="AJ752" s="71" t="s">
        <v>369</v>
      </c>
      <c r="AK752" s="72">
        <f t="shared" si="111"/>
        <v>0.96188687250685145</v>
      </c>
      <c r="AL752" s="73">
        <f t="shared" si="112"/>
        <v>0.96188687250685145</v>
      </c>
    </row>
    <row r="753" spans="1:38" s="20" customFormat="1" hidden="1">
      <c r="A753" s="14" t="s">
        <v>60</v>
      </c>
      <c r="B753" s="14" t="s">
        <v>40</v>
      </c>
      <c r="C753" s="31">
        <v>38948</v>
      </c>
      <c r="D753" s="15">
        <v>2006</v>
      </c>
      <c r="E753" s="16">
        <v>0.54305555555555551</v>
      </c>
      <c r="F753" s="16">
        <v>0.59375</v>
      </c>
      <c r="G753" s="16">
        <v>5.0694444444444486E-2</v>
      </c>
      <c r="H753" s="21">
        <v>2</v>
      </c>
      <c r="I753" s="17">
        <v>2</v>
      </c>
      <c r="J753" s="17">
        <v>2</v>
      </c>
      <c r="K753" s="17">
        <v>2</v>
      </c>
      <c r="L753" s="14" t="s">
        <v>61</v>
      </c>
      <c r="M753" s="14" t="s">
        <v>62</v>
      </c>
      <c r="N753" s="14">
        <v>1</v>
      </c>
      <c r="O753" s="18">
        <f t="shared" si="108"/>
        <v>40.585644000000002</v>
      </c>
      <c r="P753" s="18">
        <v>12.298680000000001</v>
      </c>
      <c r="Q753" s="18">
        <f t="shared" si="109"/>
        <v>31.683959999999999</v>
      </c>
      <c r="R753" s="18">
        <v>9.6012000000000004</v>
      </c>
      <c r="S753" s="18">
        <f t="shared" si="107"/>
        <v>40.590000000000003</v>
      </c>
      <c r="T753" s="22">
        <v>12.3</v>
      </c>
      <c r="U753" s="21" t="s">
        <v>43</v>
      </c>
      <c r="V753" s="21" t="s">
        <v>43</v>
      </c>
      <c r="W753" s="19">
        <v>27.888369999999998</v>
      </c>
      <c r="X753" s="19">
        <v>-115.19248</v>
      </c>
      <c r="Y753" s="18">
        <v>60.8</v>
      </c>
      <c r="Z753" s="17">
        <v>16</v>
      </c>
      <c r="AA753" s="21" t="s">
        <v>43</v>
      </c>
      <c r="AB753" s="14" t="s">
        <v>44</v>
      </c>
      <c r="AC753" s="21" t="s">
        <v>43</v>
      </c>
      <c r="AD753" s="17">
        <v>13</v>
      </c>
      <c r="AE753" s="17">
        <v>1</v>
      </c>
      <c r="AF753" s="21" t="s">
        <v>43</v>
      </c>
      <c r="AG753" s="14" t="s">
        <v>43</v>
      </c>
      <c r="AI753" s="70">
        <f t="shared" si="110"/>
        <v>10.373999999999999</v>
      </c>
      <c r="AJ753" s="71" t="s">
        <v>369</v>
      </c>
      <c r="AK753" s="72">
        <f t="shared" si="111"/>
        <v>0.96188687250685145</v>
      </c>
      <c r="AL753" s="73">
        <f t="shared" si="112"/>
        <v>0.96188687250685145</v>
      </c>
    </row>
    <row r="754" spans="1:38" s="20" customFormat="1" hidden="1">
      <c r="A754" s="14" t="s">
        <v>60</v>
      </c>
      <c r="B754" s="14" t="s">
        <v>40</v>
      </c>
      <c r="C754" s="31">
        <v>38948</v>
      </c>
      <c r="D754" s="15">
        <v>2006</v>
      </c>
      <c r="E754" s="16">
        <v>0.54305555555555551</v>
      </c>
      <c r="F754" s="16">
        <v>0.59375</v>
      </c>
      <c r="G754" s="16">
        <v>5.0694444444444486E-2</v>
      </c>
      <c r="H754" s="21">
        <v>2</v>
      </c>
      <c r="I754" s="17">
        <v>2</v>
      </c>
      <c r="J754" s="17">
        <v>2</v>
      </c>
      <c r="K754" s="17">
        <v>2</v>
      </c>
      <c r="L754" s="14" t="s">
        <v>61</v>
      </c>
      <c r="M754" s="14" t="s">
        <v>62</v>
      </c>
      <c r="N754" s="14">
        <v>1</v>
      </c>
      <c r="O754" s="18">
        <f t="shared" si="108"/>
        <v>40.585644000000002</v>
      </c>
      <c r="P754" s="18">
        <v>12.298680000000001</v>
      </c>
      <c r="Q754" s="18">
        <f t="shared" si="109"/>
        <v>31.683959999999999</v>
      </c>
      <c r="R754" s="18">
        <v>9.6012000000000004</v>
      </c>
      <c r="S754" s="18">
        <f t="shared" si="107"/>
        <v>40.590000000000003</v>
      </c>
      <c r="T754" s="22">
        <v>12.3</v>
      </c>
      <c r="U754" s="21" t="s">
        <v>43</v>
      </c>
      <c r="V754" s="21" t="s">
        <v>43</v>
      </c>
      <c r="W754" s="19">
        <v>27.888369999999998</v>
      </c>
      <c r="X754" s="19">
        <v>-115.19248</v>
      </c>
      <c r="Y754" s="18">
        <v>60.8</v>
      </c>
      <c r="Z754" s="17">
        <v>16</v>
      </c>
      <c r="AA754" s="21" t="s">
        <v>43</v>
      </c>
      <c r="AB754" s="14" t="s">
        <v>44</v>
      </c>
      <c r="AC754" s="21" t="s">
        <v>43</v>
      </c>
      <c r="AD754" s="17">
        <v>13</v>
      </c>
      <c r="AE754" s="17">
        <v>1</v>
      </c>
      <c r="AF754" s="21" t="s">
        <v>43</v>
      </c>
      <c r="AG754" s="14" t="s">
        <v>43</v>
      </c>
      <c r="AI754" s="70">
        <f t="shared" si="110"/>
        <v>10.373999999999999</v>
      </c>
      <c r="AJ754" s="71" t="s">
        <v>369</v>
      </c>
      <c r="AK754" s="72">
        <f t="shared" si="111"/>
        <v>0.96188687250685145</v>
      </c>
      <c r="AL754" s="73">
        <f t="shared" si="112"/>
        <v>0.96188687250685145</v>
      </c>
    </row>
    <row r="755" spans="1:38" s="20" customFormat="1" hidden="1">
      <c r="A755" s="14" t="s">
        <v>60</v>
      </c>
      <c r="B755" s="14" t="s">
        <v>40</v>
      </c>
      <c r="C755" s="31">
        <v>38948</v>
      </c>
      <c r="D755" s="15">
        <v>2006</v>
      </c>
      <c r="E755" s="16">
        <v>0.54305555555555551</v>
      </c>
      <c r="F755" s="16">
        <v>0.59375</v>
      </c>
      <c r="G755" s="16">
        <v>5.0694444444444486E-2</v>
      </c>
      <c r="H755" s="21">
        <v>2</v>
      </c>
      <c r="I755" s="17">
        <v>2</v>
      </c>
      <c r="J755" s="17">
        <v>2</v>
      </c>
      <c r="K755" s="17">
        <v>2</v>
      </c>
      <c r="L755" s="14" t="s">
        <v>61</v>
      </c>
      <c r="M755" s="14" t="s">
        <v>62</v>
      </c>
      <c r="N755" s="14">
        <v>1</v>
      </c>
      <c r="O755" s="18">
        <f t="shared" si="108"/>
        <v>40.585644000000002</v>
      </c>
      <c r="P755" s="18">
        <v>12.298680000000001</v>
      </c>
      <c r="Q755" s="18">
        <f t="shared" si="109"/>
        <v>31.683959999999999</v>
      </c>
      <c r="R755" s="18">
        <v>9.6012000000000004</v>
      </c>
      <c r="S755" s="18">
        <f t="shared" si="107"/>
        <v>40.590000000000003</v>
      </c>
      <c r="T755" s="22">
        <v>12.3</v>
      </c>
      <c r="U755" s="21" t="s">
        <v>43</v>
      </c>
      <c r="V755" s="21" t="s">
        <v>43</v>
      </c>
      <c r="W755" s="19">
        <v>27.888369999999998</v>
      </c>
      <c r="X755" s="19">
        <v>-115.19248</v>
      </c>
      <c r="Y755" s="18">
        <v>60.8</v>
      </c>
      <c r="Z755" s="17">
        <v>16</v>
      </c>
      <c r="AA755" s="21" t="s">
        <v>43</v>
      </c>
      <c r="AB755" s="14" t="s">
        <v>44</v>
      </c>
      <c r="AC755" s="21" t="s">
        <v>43</v>
      </c>
      <c r="AD755" s="17">
        <v>13</v>
      </c>
      <c r="AE755" s="17">
        <v>1</v>
      </c>
      <c r="AF755" s="21" t="s">
        <v>43</v>
      </c>
      <c r="AG755" s="14" t="s">
        <v>43</v>
      </c>
      <c r="AI755" s="70">
        <f t="shared" si="110"/>
        <v>10.373999999999999</v>
      </c>
      <c r="AJ755" s="71" t="s">
        <v>369</v>
      </c>
      <c r="AK755" s="72">
        <f t="shared" si="111"/>
        <v>0.96188687250685145</v>
      </c>
      <c r="AL755" s="73">
        <f t="shared" si="112"/>
        <v>0.96188687250685145</v>
      </c>
    </row>
    <row r="756" spans="1:38" s="20" customFormat="1" hidden="1">
      <c r="A756" s="14" t="s">
        <v>60</v>
      </c>
      <c r="B756" s="14" t="s">
        <v>40</v>
      </c>
      <c r="C756" s="31">
        <v>38948</v>
      </c>
      <c r="D756" s="15">
        <v>2006</v>
      </c>
      <c r="E756" s="16">
        <v>0.54305555555555551</v>
      </c>
      <c r="F756" s="16">
        <v>0.59375</v>
      </c>
      <c r="G756" s="16">
        <v>5.0694444444444486E-2</v>
      </c>
      <c r="H756" s="21">
        <v>2</v>
      </c>
      <c r="I756" s="17">
        <v>2</v>
      </c>
      <c r="J756" s="17">
        <v>2</v>
      </c>
      <c r="K756" s="17">
        <v>2</v>
      </c>
      <c r="L756" s="14" t="s">
        <v>61</v>
      </c>
      <c r="M756" s="14" t="s">
        <v>62</v>
      </c>
      <c r="N756" s="14">
        <v>1</v>
      </c>
      <c r="O756" s="18">
        <f t="shared" si="108"/>
        <v>40.585644000000002</v>
      </c>
      <c r="P756" s="18">
        <v>12.298680000000001</v>
      </c>
      <c r="Q756" s="18">
        <f t="shared" si="109"/>
        <v>31.683959999999999</v>
      </c>
      <c r="R756" s="18">
        <v>9.6012000000000004</v>
      </c>
      <c r="S756" s="18">
        <f t="shared" si="107"/>
        <v>40.590000000000003</v>
      </c>
      <c r="T756" s="22">
        <v>12.3</v>
      </c>
      <c r="U756" s="21" t="s">
        <v>43</v>
      </c>
      <c r="V756" s="21" t="s">
        <v>43</v>
      </c>
      <c r="W756" s="19">
        <v>27.888369999999998</v>
      </c>
      <c r="X756" s="19">
        <v>-115.19248</v>
      </c>
      <c r="Y756" s="18">
        <v>60.8</v>
      </c>
      <c r="Z756" s="17">
        <v>16</v>
      </c>
      <c r="AA756" s="21" t="s">
        <v>43</v>
      </c>
      <c r="AB756" s="14" t="s">
        <v>44</v>
      </c>
      <c r="AC756" s="21" t="s">
        <v>43</v>
      </c>
      <c r="AD756" s="17">
        <v>13</v>
      </c>
      <c r="AE756" s="17">
        <v>1</v>
      </c>
      <c r="AF756" s="21" t="s">
        <v>43</v>
      </c>
      <c r="AG756" s="14" t="s">
        <v>43</v>
      </c>
      <c r="AI756" s="70">
        <f t="shared" si="110"/>
        <v>10.373999999999999</v>
      </c>
      <c r="AJ756" s="71" t="s">
        <v>369</v>
      </c>
      <c r="AK756" s="72">
        <f t="shared" si="111"/>
        <v>0.96188687250685145</v>
      </c>
      <c r="AL756" s="73">
        <f t="shared" si="112"/>
        <v>0.96188687250685145</v>
      </c>
    </row>
    <row r="757" spans="1:38" s="20" customFormat="1" hidden="1">
      <c r="A757" s="14" t="s">
        <v>60</v>
      </c>
      <c r="B757" s="14" t="s">
        <v>40</v>
      </c>
      <c r="C757" s="31">
        <v>38948</v>
      </c>
      <c r="D757" s="15">
        <v>2006</v>
      </c>
      <c r="E757" s="16">
        <v>0.54305555555555551</v>
      </c>
      <c r="F757" s="16">
        <v>0.59375</v>
      </c>
      <c r="G757" s="16">
        <v>5.0694444444444486E-2</v>
      </c>
      <c r="H757" s="21">
        <v>2</v>
      </c>
      <c r="I757" s="17">
        <v>2</v>
      </c>
      <c r="J757" s="17">
        <v>2</v>
      </c>
      <c r="K757" s="17">
        <v>2</v>
      </c>
      <c r="L757" s="14" t="s">
        <v>61</v>
      </c>
      <c r="M757" s="14" t="s">
        <v>62</v>
      </c>
      <c r="N757" s="14">
        <v>1</v>
      </c>
      <c r="O757" s="18">
        <f t="shared" si="108"/>
        <v>40.585644000000002</v>
      </c>
      <c r="P757" s="18">
        <v>12.298680000000001</v>
      </c>
      <c r="Q757" s="18">
        <f t="shared" si="109"/>
        <v>31.683959999999999</v>
      </c>
      <c r="R757" s="18">
        <v>9.6012000000000004</v>
      </c>
      <c r="S757" s="18">
        <f t="shared" si="107"/>
        <v>40.590000000000003</v>
      </c>
      <c r="T757" s="22">
        <v>12.3</v>
      </c>
      <c r="U757" s="21" t="s">
        <v>43</v>
      </c>
      <c r="V757" s="21" t="s">
        <v>43</v>
      </c>
      <c r="W757" s="19">
        <v>27.888369999999998</v>
      </c>
      <c r="X757" s="19">
        <v>-115.19248</v>
      </c>
      <c r="Y757" s="18">
        <v>60.8</v>
      </c>
      <c r="Z757" s="17">
        <v>16</v>
      </c>
      <c r="AA757" s="21" t="s">
        <v>43</v>
      </c>
      <c r="AB757" s="14" t="s">
        <v>44</v>
      </c>
      <c r="AC757" s="21" t="s">
        <v>43</v>
      </c>
      <c r="AD757" s="17">
        <v>13</v>
      </c>
      <c r="AE757" s="17">
        <v>1</v>
      </c>
      <c r="AF757" s="21" t="s">
        <v>43</v>
      </c>
      <c r="AG757" s="14" t="s">
        <v>43</v>
      </c>
      <c r="AI757" s="70">
        <f t="shared" si="110"/>
        <v>10.373999999999999</v>
      </c>
      <c r="AJ757" s="71" t="s">
        <v>369</v>
      </c>
      <c r="AK757" s="72">
        <f t="shared" si="111"/>
        <v>0.96188687250685145</v>
      </c>
      <c r="AL757" s="73">
        <f t="shared" si="112"/>
        <v>0.96188687250685145</v>
      </c>
    </row>
    <row r="758" spans="1:38" s="20" customFormat="1" hidden="1">
      <c r="A758" s="14" t="s">
        <v>60</v>
      </c>
      <c r="B758" s="14" t="s">
        <v>40</v>
      </c>
      <c r="C758" s="31">
        <v>38948</v>
      </c>
      <c r="D758" s="15">
        <v>2006</v>
      </c>
      <c r="E758" s="16">
        <v>0.54305555555555551</v>
      </c>
      <c r="F758" s="16">
        <v>0.59375</v>
      </c>
      <c r="G758" s="16">
        <v>5.0694444444444486E-2</v>
      </c>
      <c r="H758" s="21">
        <v>2</v>
      </c>
      <c r="I758" s="17">
        <v>2</v>
      </c>
      <c r="J758" s="17">
        <v>2</v>
      </c>
      <c r="K758" s="17">
        <v>2</v>
      </c>
      <c r="L758" s="14" t="s">
        <v>61</v>
      </c>
      <c r="M758" s="14" t="s">
        <v>62</v>
      </c>
      <c r="N758" s="14">
        <v>1</v>
      </c>
      <c r="O758" s="18">
        <f t="shared" si="108"/>
        <v>40.585644000000002</v>
      </c>
      <c r="P758" s="18">
        <v>12.298680000000001</v>
      </c>
      <c r="Q758" s="18">
        <f t="shared" si="109"/>
        <v>31.683959999999999</v>
      </c>
      <c r="R758" s="18">
        <v>9.6012000000000004</v>
      </c>
      <c r="S758" s="18">
        <f t="shared" si="107"/>
        <v>40.590000000000003</v>
      </c>
      <c r="T758" s="22">
        <v>12.3</v>
      </c>
      <c r="U758" s="21" t="s">
        <v>43</v>
      </c>
      <c r="V758" s="21" t="s">
        <v>43</v>
      </c>
      <c r="W758" s="19">
        <v>27.888369999999998</v>
      </c>
      <c r="X758" s="19">
        <v>-115.19248</v>
      </c>
      <c r="Y758" s="18">
        <v>60.8</v>
      </c>
      <c r="Z758" s="17">
        <v>16</v>
      </c>
      <c r="AA758" s="21" t="s">
        <v>43</v>
      </c>
      <c r="AB758" s="14" t="s">
        <v>44</v>
      </c>
      <c r="AC758" s="21" t="s">
        <v>43</v>
      </c>
      <c r="AD758" s="17">
        <v>13</v>
      </c>
      <c r="AE758" s="17">
        <v>1</v>
      </c>
      <c r="AF758" s="21" t="s">
        <v>43</v>
      </c>
      <c r="AG758" s="14" t="s">
        <v>43</v>
      </c>
      <c r="AI758" s="70">
        <f t="shared" si="110"/>
        <v>10.373999999999999</v>
      </c>
      <c r="AJ758" s="71" t="s">
        <v>369</v>
      </c>
      <c r="AK758" s="72">
        <f t="shared" si="111"/>
        <v>0.96188687250685145</v>
      </c>
      <c r="AL758" s="73">
        <f t="shared" si="112"/>
        <v>0.96188687250685145</v>
      </c>
    </row>
    <row r="759" spans="1:38" s="20" customFormat="1" hidden="1">
      <c r="A759" s="14" t="s">
        <v>60</v>
      </c>
      <c r="B759" s="14" t="s">
        <v>40</v>
      </c>
      <c r="C759" s="31">
        <v>38948</v>
      </c>
      <c r="D759" s="15">
        <v>2006</v>
      </c>
      <c r="E759" s="16">
        <v>0.54305555555555551</v>
      </c>
      <c r="F759" s="16">
        <v>0.59375</v>
      </c>
      <c r="G759" s="16">
        <v>5.0694444444444486E-2</v>
      </c>
      <c r="H759" s="21">
        <v>2</v>
      </c>
      <c r="I759" s="17">
        <v>2</v>
      </c>
      <c r="J759" s="17">
        <v>2</v>
      </c>
      <c r="K759" s="17">
        <v>2</v>
      </c>
      <c r="L759" s="14" t="s">
        <v>61</v>
      </c>
      <c r="M759" s="14" t="s">
        <v>62</v>
      </c>
      <c r="N759" s="14">
        <v>1</v>
      </c>
      <c r="O759" s="18">
        <f t="shared" si="108"/>
        <v>40.585644000000002</v>
      </c>
      <c r="P759" s="18">
        <v>12.298680000000001</v>
      </c>
      <c r="Q759" s="18">
        <f t="shared" si="109"/>
        <v>31.683959999999999</v>
      </c>
      <c r="R759" s="18">
        <v>9.6012000000000004</v>
      </c>
      <c r="S759" s="18">
        <f t="shared" si="107"/>
        <v>40.590000000000003</v>
      </c>
      <c r="T759" s="22">
        <v>12.3</v>
      </c>
      <c r="U759" s="21" t="s">
        <v>43</v>
      </c>
      <c r="V759" s="21" t="s">
        <v>43</v>
      </c>
      <c r="W759" s="19">
        <v>27.888369999999998</v>
      </c>
      <c r="X759" s="19">
        <v>-115.19248</v>
      </c>
      <c r="Y759" s="18">
        <v>60.8</v>
      </c>
      <c r="Z759" s="17">
        <v>16</v>
      </c>
      <c r="AA759" s="21" t="s">
        <v>43</v>
      </c>
      <c r="AB759" s="14" t="s">
        <v>44</v>
      </c>
      <c r="AC759" s="21" t="s">
        <v>43</v>
      </c>
      <c r="AD759" s="17">
        <v>14</v>
      </c>
      <c r="AE759" s="17">
        <v>1</v>
      </c>
      <c r="AF759" s="21" t="s">
        <v>43</v>
      </c>
      <c r="AG759" s="14" t="s">
        <v>43</v>
      </c>
      <c r="AI759" s="70">
        <f t="shared" si="110"/>
        <v>11.083</v>
      </c>
      <c r="AJ759" s="71" t="s">
        <v>369</v>
      </c>
      <c r="AK759" s="72">
        <f t="shared" si="111"/>
        <v>1.1117350137621949</v>
      </c>
      <c r="AL759" s="73">
        <f t="shared" si="112"/>
        <v>1.1117350137621949</v>
      </c>
    </row>
    <row r="760" spans="1:38" s="20" customFormat="1" hidden="1">
      <c r="A760" s="14" t="s">
        <v>60</v>
      </c>
      <c r="B760" s="14" t="s">
        <v>40</v>
      </c>
      <c r="C760" s="31">
        <v>38948</v>
      </c>
      <c r="D760" s="15">
        <v>2006</v>
      </c>
      <c r="E760" s="16">
        <v>0.54305555555555551</v>
      </c>
      <c r="F760" s="16">
        <v>0.59375</v>
      </c>
      <c r="G760" s="16">
        <v>5.0694444444444486E-2</v>
      </c>
      <c r="H760" s="21">
        <v>2</v>
      </c>
      <c r="I760" s="17">
        <v>2</v>
      </c>
      <c r="J760" s="17">
        <v>2</v>
      </c>
      <c r="K760" s="17">
        <v>2</v>
      </c>
      <c r="L760" s="14" t="s">
        <v>61</v>
      </c>
      <c r="M760" s="14" t="s">
        <v>62</v>
      </c>
      <c r="N760" s="14">
        <v>1</v>
      </c>
      <c r="O760" s="18">
        <f t="shared" si="108"/>
        <v>40.585644000000002</v>
      </c>
      <c r="P760" s="18">
        <v>12.298680000000001</v>
      </c>
      <c r="Q760" s="18">
        <f t="shared" si="109"/>
        <v>31.683959999999999</v>
      </c>
      <c r="R760" s="18">
        <v>9.6012000000000004</v>
      </c>
      <c r="S760" s="18">
        <f t="shared" si="107"/>
        <v>40.590000000000003</v>
      </c>
      <c r="T760" s="22">
        <v>12.3</v>
      </c>
      <c r="U760" s="21" t="s">
        <v>43</v>
      </c>
      <c r="V760" s="21" t="s">
        <v>43</v>
      </c>
      <c r="W760" s="19">
        <v>27.888369999999998</v>
      </c>
      <c r="X760" s="19">
        <v>-115.19248</v>
      </c>
      <c r="Y760" s="18">
        <v>60.8</v>
      </c>
      <c r="Z760" s="17">
        <v>16</v>
      </c>
      <c r="AA760" s="21" t="s">
        <v>43</v>
      </c>
      <c r="AB760" s="14" t="s">
        <v>44</v>
      </c>
      <c r="AC760" s="21" t="s">
        <v>43</v>
      </c>
      <c r="AD760" s="17">
        <v>14</v>
      </c>
      <c r="AE760" s="17">
        <v>1</v>
      </c>
      <c r="AF760" s="21" t="s">
        <v>43</v>
      </c>
      <c r="AG760" s="14" t="s">
        <v>43</v>
      </c>
      <c r="AI760" s="70">
        <f t="shared" si="110"/>
        <v>11.083</v>
      </c>
      <c r="AJ760" s="71" t="s">
        <v>369</v>
      </c>
      <c r="AK760" s="72">
        <f t="shared" si="111"/>
        <v>1.1117350137621949</v>
      </c>
      <c r="AL760" s="73">
        <f t="shared" si="112"/>
        <v>1.1117350137621949</v>
      </c>
    </row>
    <row r="761" spans="1:38" s="20" customFormat="1" hidden="1">
      <c r="A761" s="14" t="s">
        <v>60</v>
      </c>
      <c r="B761" s="14" t="s">
        <v>40</v>
      </c>
      <c r="C761" s="31">
        <v>38948</v>
      </c>
      <c r="D761" s="15">
        <v>2006</v>
      </c>
      <c r="E761" s="16">
        <v>0.54305555555555551</v>
      </c>
      <c r="F761" s="16">
        <v>0.59375</v>
      </c>
      <c r="G761" s="16">
        <v>5.0694444444444486E-2</v>
      </c>
      <c r="H761" s="21">
        <v>2</v>
      </c>
      <c r="I761" s="17">
        <v>2</v>
      </c>
      <c r="J761" s="17">
        <v>2</v>
      </c>
      <c r="K761" s="17">
        <v>2</v>
      </c>
      <c r="L761" s="14" t="s">
        <v>61</v>
      </c>
      <c r="M761" s="14" t="s">
        <v>62</v>
      </c>
      <c r="N761" s="14">
        <v>1</v>
      </c>
      <c r="O761" s="18">
        <f t="shared" si="108"/>
        <v>40.585644000000002</v>
      </c>
      <c r="P761" s="18">
        <v>12.298680000000001</v>
      </c>
      <c r="Q761" s="18">
        <f t="shared" si="109"/>
        <v>31.683959999999999</v>
      </c>
      <c r="R761" s="18">
        <v>9.6012000000000004</v>
      </c>
      <c r="S761" s="18">
        <f t="shared" si="107"/>
        <v>40.590000000000003</v>
      </c>
      <c r="T761" s="22">
        <v>12.3</v>
      </c>
      <c r="U761" s="21" t="s">
        <v>43</v>
      </c>
      <c r="V761" s="21" t="s">
        <v>43</v>
      </c>
      <c r="W761" s="19">
        <v>27.888369999999998</v>
      </c>
      <c r="X761" s="19">
        <v>-115.19248</v>
      </c>
      <c r="Y761" s="18">
        <v>60.8</v>
      </c>
      <c r="Z761" s="17">
        <v>16</v>
      </c>
      <c r="AA761" s="21" t="s">
        <v>43</v>
      </c>
      <c r="AB761" s="14" t="s">
        <v>44</v>
      </c>
      <c r="AC761" s="21" t="s">
        <v>43</v>
      </c>
      <c r="AD761" s="17">
        <v>14</v>
      </c>
      <c r="AE761" s="17">
        <v>1</v>
      </c>
      <c r="AF761" s="21" t="s">
        <v>43</v>
      </c>
      <c r="AG761" s="14" t="s">
        <v>43</v>
      </c>
      <c r="AI761" s="70">
        <f t="shared" si="110"/>
        <v>11.083</v>
      </c>
      <c r="AJ761" s="71" t="s">
        <v>369</v>
      </c>
      <c r="AK761" s="72">
        <f t="shared" si="111"/>
        <v>1.1117350137621949</v>
      </c>
      <c r="AL761" s="73">
        <f t="shared" si="112"/>
        <v>1.1117350137621949</v>
      </c>
    </row>
    <row r="762" spans="1:38" s="20" customFormat="1" hidden="1">
      <c r="A762" s="14" t="s">
        <v>60</v>
      </c>
      <c r="B762" s="14" t="s">
        <v>40</v>
      </c>
      <c r="C762" s="31">
        <v>38948</v>
      </c>
      <c r="D762" s="15">
        <v>2006</v>
      </c>
      <c r="E762" s="16">
        <v>0.54305555555555551</v>
      </c>
      <c r="F762" s="16">
        <v>0.59375</v>
      </c>
      <c r="G762" s="16">
        <v>5.0694444444444486E-2</v>
      </c>
      <c r="H762" s="21">
        <v>2</v>
      </c>
      <c r="I762" s="17">
        <v>2</v>
      </c>
      <c r="J762" s="17">
        <v>2</v>
      </c>
      <c r="K762" s="17">
        <v>2</v>
      </c>
      <c r="L762" s="14" t="s">
        <v>61</v>
      </c>
      <c r="M762" s="14" t="s">
        <v>62</v>
      </c>
      <c r="N762" s="14">
        <v>1</v>
      </c>
      <c r="O762" s="18">
        <f t="shared" si="108"/>
        <v>40.585644000000002</v>
      </c>
      <c r="P762" s="18">
        <v>12.298680000000001</v>
      </c>
      <c r="Q762" s="18">
        <f t="shared" si="109"/>
        <v>31.683959999999999</v>
      </c>
      <c r="R762" s="18">
        <v>9.6012000000000004</v>
      </c>
      <c r="S762" s="18">
        <f t="shared" si="107"/>
        <v>40.590000000000003</v>
      </c>
      <c r="T762" s="22">
        <v>12.3</v>
      </c>
      <c r="U762" s="21" t="s">
        <v>43</v>
      </c>
      <c r="V762" s="21" t="s">
        <v>43</v>
      </c>
      <c r="W762" s="19">
        <v>27.888369999999998</v>
      </c>
      <c r="X762" s="19">
        <v>-115.19248</v>
      </c>
      <c r="Y762" s="18">
        <v>60.8</v>
      </c>
      <c r="Z762" s="17">
        <v>16</v>
      </c>
      <c r="AA762" s="21" t="s">
        <v>43</v>
      </c>
      <c r="AB762" s="14" t="s">
        <v>44</v>
      </c>
      <c r="AC762" s="21" t="s">
        <v>43</v>
      </c>
      <c r="AD762" s="17">
        <v>14</v>
      </c>
      <c r="AE762" s="17">
        <v>1</v>
      </c>
      <c r="AF762" s="21" t="s">
        <v>43</v>
      </c>
      <c r="AG762" s="14" t="s">
        <v>43</v>
      </c>
      <c r="AI762" s="70">
        <f t="shared" si="110"/>
        <v>11.083</v>
      </c>
      <c r="AJ762" s="71" t="s">
        <v>369</v>
      </c>
      <c r="AK762" s="72">
        <f t="shared" si="111"/>
        <v>1.1117350137621949</v>
      </c>
      <c r="AL762" s="73">
        <f t="shared" si="112"/>
        <v>1.1117350137621949</v>
      </c>
    </row>
    <row r="763" spans="1:38" s="20" customFormat="1" hidden="1">
      <c r="A763" s="14" t="s">
        <v>60</v>
      </c>
      <c r="B763" s="14" t="s">
        <v>40</v>
      </c>
      <c r="C763" s="31">
        <v>38948</v>
      </c>
      <c r="D763" s="15">
        <v>2006</v>
      </c>
      <c r="E763" s="16">
        <v>0.54305555555555551</v>
      </c>
      <c r="F763" s="16">
        <v>0.59375</v>
      </c>
      <c r="G763" s="16">
        <v>5.0694444444444486E-2</v>
      </c>
      <c r="H763" s="21">
        <v>2</v>
      </c>
      <c r="I763" s="17">
        <v>2</v>
      </c>
      <c r="J763" s="17">
        <v>2</v>
      </c>
      <c r="K763" s="17">
        <v>2</v>
      </c>
      <c r="L763" s="14" t="s">
        <v>61</v>
      </c>
      <c r="M763" s="14" t="s">
        <v>62</v>
      </c>
      <c r="N763" s="14">
        <v>1</v>
      </c>
      <c r="O763" s="18">
        <f t="shared" si="108"/>
        <v>40.585644000000002</v>
      </c>
      <c r="P763" s="18">
        <v>12.298680000000001</v>
      </c>
      <c r="Q763" s="18">
        <f t="shared" si="109"/>
        <v>31.683959999999999</v>
      </c>
      <c r="R763" s="18">
        <v>9.6012000000000004</v>
      </c>
      <c r="S763" s="18">
        <f t="shared" si="107"/>
        <v>40.590000000000003</v>
      </c>
      <c r="T763" s="22">
        <v>12.3</v>
      </c>
      <c r="U763" s="21" t="s">
        <v>43</v>
      </c>
      <c r="V763" s="21" t="s">
        <v>43</v>
      </c>
      <c r="W763" s="19">
        <v>27.888369999999998</v>
      </c>
      <c r="X763" s="19">
        <v>-115.19248</v>
      </c>
      <c r="Y763" s="18">
        <v>60.8</v>
      </c>
      <c r="Z763" s="17">
        <v>16</v>
      </c>
      <c r="AA763" s="21" t="s">
        <v>43</v>
      </c>
      <c r="AB763" s="14" t="s">
        <v>44</v>
      </c>
      <c r="AC763" s="21" t="s">
        <v>43</v>
      </c>
      <c r="AD763" s="17">
        <v>14</v>
      </c>
      <c r="AE763" s="17">
        <v>1</v>
      </c>
      <c r="AF763" s="21" t="s">
        <v>43</v>
      </c>
      <c r="AG763" s="14" t="s">
        <v>43</v>
      </c>
      <c r="AI763" s="70">
        <f t="shared" si="110"/>
        <v>11.083</v>
      </c>
      <c r="AJ763" s="71" t="s">
        <v>369</v>
      </c>
      <c r="AK763" s="72">
        <f t="shared" si="111"/>
        <v>1.1117350137621949</v>
      </c>
      <c r="AL763" s="73">
        <f t="shared" si="112"/>
        <v>1.1117350137621949</v>
      </c>
    </row>
    <row r="764" spans="1:38" s="20" customFormat="1" hidden="1">
      <c r="A764" s="14" t="s">
        <v>60</v>
      </c>
      <c r="B764" s="14" t="s">
        <v>40</v>
      </c>
      <c r="C764" s="31">
        <v>38948</v>
      </c>
      <c r="D764" s="15">
        <v>2006</v>
      </c>
      <c r="E764" s="16">
        <v>0.54305555555555551</v>
      </c>
      <c r="F764" s="16">
        <v>0.59375</v>
      </c>
      <c r="G764" s="16">
        <v>5.0694444444444486E-2</v>
      </c>
      <c r="H764" s="21">
        <v>2</v>
      </c>
      <c r="I764" s="17">
        <v>2</v>
      </c>
      <c r="J764" s="17">
        <v>2</v>
      </c>
      <c r="K764" s="17">
        <v>2</v>
      </c>
      <c r="L764" s="14" t="s">
        <v>61</v>
      </c>
      <c r="M764" s="14" t="s">
        <v>62</v>
      </c>
      <c r="N764" s="14">
        <v>1</v>
      </c>
      <c r="O764" s="18">
        <f t="shared" si="108"/>
        <v>40.585644000000002</v>
      </c>
      <c r="P764" s="18">
        <v>12.298680000000001</v>
      </c>
      <c r="Q764" s="18">
        <f t="shared" si="109"/>
        <v>31.683959999999999</v>
      </c>
      <c r="R764" s="18">
        <v>9.6012000000000004</v>
      </c>
      <c r="S764" s="18">
        <f t="shared" si="107"/>
        <v>40.590000000000003</v>
      </c>
      <c r="T764" s="22">
        <v>12.3</v>
      </c>
      <c r="U764" s="21" t="s">
        <v>43</v>
      </c>
      <c r="V764" s="21" t="s">
        <v>43</v>
      </c>
      <c r="W764" s="19">
        <v>27.888369999999998</v>
      </c>
      <c r="X764" s="19">
        <v>-115.19248</v>
      </c>
      <c r="Y764" s="18">
        <v>60.8</v>
      </c>
      <c r="Z764" s="17">
        <v>16</v>
      </c>
      <c r="AA764" s="21" t="s">
        <v>43</v>
      </c>
      <c r="AB764" s="14" t="s">
        <v>44</v>
      </c>
      <c r="AC764" s="21" t="s">
        <v>43</v>
      </c>
      <c r="AD764" s="17">
        <v>15</v>
      </c>
      <c r="AE764" s="17">
        <v>1</v>
      </c>
      <c r="AF764" s="21" t="s">
        <v>43</v>
      </c>
      <c r="AG764" s="14" t="s">
        <v>43</v>
      </c>
      <c r="AI764" s="70">
        <f t="shared" si="110"/>
        <v>11.792</v>
      </c>
      <c r="AJ764" s="71" t="s">
        <v>369</v>
      </c>
      <c r="AK764" s="72">
        <f t="shared" si="111"/>
        <v>1.2734394051640829</v>
      </c>
      <c r="AL764" s="73">
        <f t="shared" si="112"/>
        <v>1.2734394051640829</v>
      </c>
    </row>
    <row r="765" spans="1:38" s="20" customFormat="1" hidden="1">
      <c r="A765" s="14" t="s">
        <v>60</v>
      </c>
      <c r="B765" s="14" t="s">
        <v>40</v>
      </c>
      <c r="C765" s="31">
        <v>38948</v>
      </c>
      <c r="D765" s="15">
        <v>2006</v>
      </c>
      <c r="E765" s="16">
        <v>0.54305555555555551</v>
      </c>
      <c r="F765" s="16">
        <v>0.59375</v>
      </c>
      <c r="G765" s="16">
        <v>5.0694444444444486E-2</v>
      </c>
      <c r="H765" s="21">
        <v>2</v>
      </c>
      <c r="I765" s="17">
        <v>2</v>
      </c>
      <c r="J765" s="17">
        <v>2</v>
      </c>
      <c r="K765" s="17">
        <v>2</v>
      </c>
      <c r="L765" s="14" t="s">
        <v>61</v>
      </c>
      <c r="M765" s="14" t="s">
        <v>62</v>
      </c>
      <c r="N765" s="14">
        <v>1</v>
      </c>
      <c r="O765" s="18">
        <f t="shared" si="108"/>
        <v>40.585644000000002</v>
      </c>
      <c r="P765" s="18">
        <v>12.298680000000001</v>
      </c>
      <c r="Q765" s="18">
        <f t="shared" si="109"/>
        <v>31.683959999999999</v>
      </c>
      <c r="R765" s="18">
        <v>9.6012000000000004</v>
      </c>
      <c r="S765" s="18">
        <f t="shared" si="107"/>
        <v>40.590000000000003</v>
      </c>
      <c r="T765" s="22">
        <v>12.3</v>
      </c>
      <c r="U765" s="21" t="s">
        <v>43</v>
      </c>
      <c r="V765" s="21" t="s">
        <v>43</v>
      </c>
      <c r="W765" s="19">
        <v>27.888369999999998</v>
      </c>
      <c r="X765" s="19">
        <v>-115.19248</v>
      </c>
      <c r="Y765" s="18">
        <v>60.8</v>
      </c>
      <c r="Z765" s="17">
        <v>16</v>
      </c>
      <c r="AA765" s="21" t="s">
        <v>43</v>
      </c>
      <c r="AB765" s="14" t="s">
        <v>44</v>
      </c>
      <c r="AC765" s="21" t="s">
        <v>43</v>
      </c>
      <c r="AD765" s="17">
        <v>15</v>
      </c>
      <c r="AE765" s="17">
        <v>1</v>
      </c>
      <c r="AF765" s="21" t="s">
        <v>43</v>
      </c>
      <c r="AG765" s="14" t="s">
        <v>43</v>
      </c>
      <c r="AI765" s="70">
        <f t="shared" si="110"/>
        <v>11.792</v>
      </c>
      <c r="AJ765" s="71" t="s">
        <v>369</v>
      </c>
      <c r="AK765" s="72">
        <f t="shared" si="111"/>
        <v>1.2734394051640829</v>
      </c>
      <c r="AL765" s="73">
        <f t="shared" si="112"/>
        <v>1.2734394051640829</v>
      </c>
    </row>
    <row r="766" spans="1:38" s="20" customFormat="1" hidden="1">
      <c r="A766" s="14" t="s">
        <v>60</v>
      </c>
      <c r="B766" s="14" t="s">
        <v>40</v>
      </c>
      <c r="C766" s="31">
        <v>38948</v>
      </c>
      <c r="D766" s="15">
        <v>2006</v>
      </c>
      <c r="E766" s="16">
        <v>0.54305555555555551</v>
      </c>
      <c r="F766" s="16">
        <v>0.59375</v>
      </c>
      <c r="G766" s="16">
        <v>5.0694444444444486E-2</v>
      </c>
      <c r="H766" s="21">
        <v>2</v>
      </c>
      <c r="I766" s="17">
        <v>2</v>
      </c>
      <c r="J766" s="17">
        <v>2</v>
      </c>
      <c r="K766" s="17">
        <v>2</v>
      </c>
      <c r="L766" s="14" t="s">
        <v>61</v>
      </c>
      <c r="M766" s="14" t="s">
        <v>62</v>
      </c>
      <c r="N766" s="14">
        <v>1</v>
      </c>
      <c r="O766" s="18">
        <f t="shared" si="108"/>
        <v>40.585644000000002</v>
      </c>
      <c r="P766" s="18">
        <v>12.298680000000001</v>
      </c>
      <c r="Q766" s="18">
        <f t="shared" si="109"/>
        <v>31.683959999999999</v>
      </c>
      <c r="R766" s="18">
        <v>9.6012000000000004</v>
      </c>
      <c r="S766" s="18">
        <f t="shared" si="107"/>
        <v>40.590000000000003</v>
      </c>
      <c r="T766" s="22">
        <v>12.3</v>
      </c>
      <c r="U766" s="21" t="s">
        <v>43</v>
      </c>
      <c r="V766" s="21" t="s">
        <v>43</v>
      </c>
      <c r="W766" s="19">
        <v>27.888369999999998</v>
      </c>
      <c r="X766" s="19">
        <v>-115.19248</v>
      </c>
      <c r="Y766" s="18">
        <v>60.8</v>
      </c>
      <c r="Z766" s="17">
        <v>16</v>
      </c>
      <c r="AA766" s="21" t="s">
        <v>43</v>
      </c>
      <c r="AB766" s="14" t="s">
        <v>44</v>
      </c>
      <c r="AC766" s="21" t="s">
        <v>43</v>
      </c>
      <c r="AD766" s="17">
        <v>15</v>
      </c>
      <c r="AE766" s="17">
        <v>1</v>
      </c>
      <c r="AF766" s="21" t="s">
        <v>43</v>
      </c>
      <c r="AG766" s="14" t="s">
        <v>43</v>
      </c>
      <c r="AI766" s="70">
        <f t="shared" si="110"/>
        <v>11.792</v>
      </c>
      <c r="AJ766" s="71" t="s">
        <v>369</v>
      </c>
      <c r="AK766" s="72">
        <f t="shared" si="111"/>
        <v>1.2734394051640829</v>
      </c>
      <c r="AL766" s="73">
        <f t="shared" si="112"/>
        <v>1.2734394051640829</v>
      </c>
    </row>
    <row r="767" spans="1:38" s="20" customFormat="1" hidden="1">
      <c r="A767" s="14" t="s">
        <v>60</v>
      </c>
      <c r="B767" s="14" t="s">
        <v>40</v>
      </c>
      <c r="C767" s="31">
        <v>38948</v>
      </c>
      <c r="D767" s="15">
        <v>2006</v>
      </c>
      <c r="E767" s="16">
        <v>0.54305555555555551</v>
      </c>
      <c r="F767" s="16">
        <v>0.59375</v>
      </c>
      <c r="G767" s="16">
        <v>5.0694444444444486E-2</v>
      </c>
      <c r="H767" s="21">
        <v>2</v>
      </c>
      <c r="I767" s="17">
        <v>2</v>
      </c>
      <c r="J767" s="17">
        <v>2</v>
      </c>
      <c r="K767" s="17">
        <v>2</v>
      </c>
      <c r="L767" s="14" t="s">
        <v>61</v>
      </c>
      <c r="M767" s="14" t="s">
        <v>62</v>
      </c>
      <c r="N767" s="14">
        <v>1</v>
      </c>
      <c r="O767" s="18">
        <f t="shared" si="108"/>
        <v>40.585644000000002</v>
      </c>
      <c r="P767" s="18">
        <v>12.298680000000001</v>
      </c>
      <c r="Q767" s="18">
        <f t="shared" si="109"/>
        <v>31.683959999999999</v>
      </c>
      <c r="R767" s="18">
        <v>9.6012000000000004</v>
      </c>
      <c r="S767" s="18">
        <f t="shared" si="107"/>
        <v>40.590000000000003</v>
      </c>
      <c r="T767" s="22">
        <v>12.3</v>
      </c>
      <c r="U767" s="21" t="s">
        <v>43</v>
      </c>
      <c r="V767" s="21" t="s">
        <v>43</v>
      </c>
      <c r="W767" s="19">
        <v>27.888369999999998</v>
      </c>
      <c r="X767" s="19">
        <v>-115.19248</v>
      </c>
      <c r="Y767" s="18">
        <v>60.8</v>
      </c>
      <c r="Z767" s="17">
        <v>16</v>
      </c>
      <c r="AA767" s="21" t="s">
        <v>43</v>
      </c>
      <c r="AB767" s="14" t="s">
        <v>44</v>
      </c>
      <c r="AC767" s="21" t="s">
        <v>43</v>
      </c>
      <c r="AD767" s="17">
        <v>15</v>
      </c>
      <c r="AE767" s="17">
        <v>1</v>
      </c>
      <c r="AF767" s="21" t="s">
        <v>43</v>
      </c>
      <c r="AG767" s="14" t="s">
        <v>43</v>
      </c>
      <c r="AI767" s="70">
        <f t="shared" si="110"/>
        <v>11.792</v>
      </c>
      <c r="AJ767" s="71" t="s">
        <v>369</v>
      </c>
      <c r="AK767" s="72">
        <f t="shared" si="111"/>
        <v>1.2734394051640829</v>
      </c>
      <c r="AL767" s="73">
        <f t="shared" si="112"/>
        <v>1.2734394051640829</v>
      </c>
    </row>
    <row r="768" spans="1:38" s="20" customFormat="1" hidden="1">
      <c r="A768" s="14" t="s">
        <v>60</v>
      </c>
      <c r="B768" s="14" t="s">
        <v>40</v>
      </c>
      <c r="C768" s="31">
        <v>38948</v>
      </c>
      <c r="D768" s="15">
        <v>2006</v>
      </c>
      <c r="E768" s="16">
        <v>0.54305555555555551</v>
      </c>
      <c r="F768" s="16">
        <v>0.59375</v>
      </c>
      <c r="G768" s="16">
        <v>5.0694444444444486E-2</v>
      </c>
      <c r="H768" s="21">
        <v>2</v>
      </c>
      <c r="I768" s="17">
        <v>2</v>
      </c>
      <c r="J768" s="17">
        <v>2</v>
      </c>
      <c r="K768" s="17">
        <v>2</v>
      </c>
      <c r="L768" s="14" t="s">
        <v>61</v>
      </c>
      <c r="M768" s="14" t="s">
        <v>62</v>
      </c>
      <c r="N768" s="14">
        <v>1</v>
      </c>
      <c r="O768" s="18">
        <f t="shared" si="108"/>
        <v>40.585644000000002</v>
      </c>
      <c r="P768" s="18">
        <v>12.298680000000001</v>
      </c>
      <c r="Q768" s="18">
        <f t="shared" si="109"/>
        <v>31.683959999999999</v>
      </c>
      <c r="R768" s="18">
        <v>9.6012000000000004</v>
      </c>
      <c r="S768" s="18">
        <f t="shared" si="107"/>
        <v>40.590000000000003</v>
      </c>
      <c r="T768" s="22">
        <v>12.3</v>
      </c>
      <c r="U768" s="21" t="s">
        <v>43</v>
      </c>
      <c r="V768" s="21" t="s">
        <v>43</v>
      </c>
      <c r="W768" s="19">
        <v>27.888369999999998</v>
      </c>
      <c r="X768" s="19">
        <v>-115.19248</v>
      </c>
      <c r="Y768" s="18">
        <v>60.8</v>
      </c>
      <c r="Z768" s="17">
        <v>16</v>
      </c>
      <c r="AA768" s="21" t="s">
        <v>43</v>
      </c>
      <c r="AB768" s="14" t="s">
        <v>44</v>
      </c>
      <c r="AC768" s="21" t="s">
        <v>43</v>
      </c>
      <c r="AD768" s="17">
        <v>15</v>
      </c>
      <c r="AE768" s="17">
        <v>1</v>
      </c>
      <c r="AF768" s="21" t="s">
        <v>43</v>
      </c>
      <c r="AG768" s="14" t="s">
        <v>43</v>
      </c>
      <c r="AI768" s="70">
        <f t="shared" si="110"/>
        <v>11.792</v>
      </c>
      <c r="AJ768" s="71" t="s">
        <v>369</v>
      </c>
      <c r="AK768" s="72">
        <f t="shared" si="111"/>
        <v>1.2734394051640829</v>
      </c>
      <c r="AL768" s="73">
        <f t="shared" si="112"/>
        <v>1.2734394051640829</v>
      </c>
    </row>
    <row r="769" spans="1:38" s="20" customFormat="1" hidden="1">
      <c r="A769" s="14" t="s">
        <v>60</v>
      </c>
      <c r="B769" s="14" t="s">
        <v>40</v>
      </c>
      <c r="C769" s="31">
        <v>38948</v>
      </c>
      <c r="D769" s="15">
        <v>2006</v>
      </c>
      <c r="E769" s="16">
        <v>0.54305555555555551</v>
      </c>
      <c r="F769" s="16">
        <v>0.59375</v>
      </c>
      <c r="G769" s="16">
        <v>5.0694444444444486E-2</v>
      </c>
      <c r="H769" s="21">
        <v>2</v>
      </c>
      <c r="I769" s="17">
        <v>2</v>
      </c>
      <c r="J769" s="17">
        <v>2</v>
      </c>
      <c r="K769" s="17">
        <v>2</v>
      </c>
      <c r="L769" s="14" t="s">
        <v>61</v>
      </c>
      <c r="M769" s="14" t="s">
        <v>62</v>
      </c>
      <c r="N769" s="14">
        <v>1</v>
      </c>
      <c r="O769" s="18">
        <f t="shared" si="108"/>
        <v>40.585644000000002</v>
      </c>
      <c r="P769" s="18">
        <v>12.298680000000001</v>
      </c>
      <c r="Q769" s="18">
        <f t="shared" si="109"/>
        <v>31.683959999999999</v>
      </c>
      <c r="R769" s="18">
        <v>9.6012000000000004</v>
      </c>
      <c r="S769" s="18">
        <f t="shared" si="107"/>
        <v>40.590000000000003</v>
      </c>
      <c r="T769" s="22">
        <v>12.3</v>
      </c>
      <c r="U769" s="21" t="s">
        <v>43</v>
      </c>
      <c r="V769" s="21" t="s">
        <v>43</v>
      </c>
      <c r="W769" s="19">
        <v>27.888369999999998</v>
      </c>
      <c r="X769" s="19">
        <v>-115.19248</v>
      </c>
      <c r="Y769" s="18">
        <v>60.8</v>
      </c>
      <c r="Z769" s="17">
        <v>16</v>
      </c>
      <c r="AA769" s="21" t="s">
        <v>43</v>
      </c>
      <c r="AB769" s="14" t="s">
        <v>44</v>
      </c>
      <c r="AC769" s="21" t="s">
        <v>43</v>
      </c>
      <c r="AD769" s="17">
        <v>15</v>
      </c>
      <c r="AE769" s="17">
        <v>1</v>
      </c>
      <c r="AF769" s="21" t="s">
        <v>43</v>
      </c>
      <c r="AG769" s="14" t="s">
        <v>43</v>
      </c>
      <c r="AI769" s="70">
        <f t="shared" si="110"/>
        <v>11.792</v>
      </c>
      <c r="AJ769" s="71" t="s">
        <v>369</v>
      </c>
      <c r="AK769" s="72">
        <f t="shared" si="111"/>
        <v>1.2734394051640829</v>
      </c>
      <c r="AL769" s="73">
        <f t="shared" si="112"/>
        <v>1.2734394051640829</v>
      </c>
    </row>
    <row r="770" spans="1:38" s="20" customFormat="1" hidden="1">
      <c r="A770" s="14" t="s">
        <v>60</v>
      </c>
      <c r="B770" s="14" t="s">
        <v>40</v>
      </c>
      <c r="C770" s="31">
        <v>38948</v>
      </c>
      <c r="D770" s="15">
        <v>2006</v>
      </c>
      <c r="E770" s="16">
        <v>0.54305555555555551</v>
      </c>
      <c r="F770" s="16">
        <v>0.59375</v>
      </c>
      <c r="G770" s="16">
        <v>5.0694444444444486E-2</v>
      </c>
      <c r="H770" s="21">
        <v>2</v>
      </c>
      <c r="I770" s="17">
        <v>2</v>
      </c>
      <c r="J770" s="17">
        <v>2</v>
      </c>
      <c r="K770" s="17">
        <v>2</v>
      </c>
      <c r="L770" s="14" t="s">
        <v>61</v>
      </c>
      <c r="M770" s="14" t="s">
        <v>62</v>
      </c>
      <c r="N770" s="14">
        <v>1</v>
      </c>
      <c r="O770" s="18">
        <f t="shared" si="108"/>
        <v>40.585644000000002</v>
      </c>
      <c r="P770" s="18">
        <v>12.298680000000001</v>
      </c>
      <c r="Q770" s="18">
        <f t="shared" si="109"/>
        <v>31.683959999999999</v>
      </c>
      <c r="R770" s="18">
        <v>9.6012000000000004</v>
      </c>
      <c r="S770" s="18">
        <f t="shared" ref="S770:S833" si="113">T770*3.3</f>
        <v>40.590000000000003</v>
      </c>
      <c r="T770" s="22">
        <v>12.3</v>
      </c>
      <c r="U770" s="21" t="s">
        <v>43</v>
      </c>
      <c r="V770" s="21" t="s">
        <v>43</v>
      </c>
      <c r="W770" s="19">
        <v>27.888369999999998</v>
      </c>
      <c r="X770" s="19">
        <v>-115.19248</v>
      </c>
      <c r="Y770" s="18">
        <v>60.8</v>
      </c>
      <c r="Z770" s="17">
        <v>16</v>
      </c>
      <c r="AA770" s="21" t="s">
        <v>43</v>
      </c>
      <c r="AB770" s="14" t="s">
        <v>44</v>
      </c>
      <c r="AC770" s="21" t="s">
        <v>43</v>
      </c>
      <c r="AD770" s="17">
        <v>15</v>
      </c>
      <c r="AE770" s="17">
        <v>1</v>
      </c>
      <c r="AF770" s="21" t="s">
        <v>43</v>
      </c>
      <c r="AG770" s="14" t="s">
        <v>43</v>
      </c>
      <c r="AI770" s="70">
        <f t="shared" si="110"/>
        <v>11.792</v>
      </c>
      <c r="AJ770" s="71" t="s">
        <v>369</v>
      </c>
      <c r="AK770" s="72">
        <f t="shared" si="111"/>
        <v>1.2734394051640829</v>
      </c>
      <c r="AL770" s="73">
        <f t="shared" si="112"/>
        <v>1.2734394051640829</v>
      </c>
    </row>
    <row r="771" spans="1:38" s="20" customFormat="1" hidden="1">
      <c r="A771" s="14" t="s">
        <v>60</v>
      </c>
      <c r="B771" s="14" t="s">
        <v>40</v>
      </c>
      <c r="C771" s="31">
        <v>38948</v>
      </c>
      <c r="D771" s="15">
        <v>2006</v>
      </c>
      <c r="E771" s="16">
        <v>0.54305555555555551</v>
      </c>
      <c r="F771" s="16">
        <v>0.59375</v>
      </c>
      <c r="G771" s="16">
        <v>5.0694444444444486E-2</v>
      </c>
      <c r="H771" s="21">
        <v>2</v>
      </c>
      <c r="I771" s="17">
        <v>2</v>
      </c>
      <c r="J771" s="17">
        <v>2</v>
      </c>
      <c r="K771" s="17">
        <v>2</v>
      </c>
      <c r="L771" s="14" t="s">
        <v>61</v>
      </c>
      <c r="M771" s="14" t="s">
        <v>62</v>
      </c>
      <c r="N771" s="14">
        <v>1</v>
      </c>
      <c r="O771" s="18">
        <f t="shared" ref="O771:O834" si="114">P771*3.3</f>
        <v>40.585644000000002</v>
      </c>
      <c r="P771" s="18">
        <v>12.298680000000001</v>
      </c>
      <c r="Q771" s="18">
        <f t="shared" si="109"/>
        <v>31.683959999999999</v>
      </c>
      <c r="R771" s="18">
        <v>9.6012000000000004</v>
      </c>
      <c r="S771" s="18">
        <f t="shared" si="113"/>
        <v>40.590000000000003</v>
      </c>
      <c r="T771" s="22">
        <v>12.3</v>
      </c>
      <c r="U771" s="21" t="s">
        <v>43</v>
      </c>
      <c r="V771" s="21" t="s">
        <v>43</v>
      </c>
      <c r="W771" s="19">
        <v>27.888369999999998</v>
      </c>
      <c r="X771" s="19">
        <v>-115.19248</v>
      </c>
      <c r="Y771" s="18">
        <v>60.8</v>
      </c>
      <c r="Z771" s="17">
        <v>16</v>
      </c>
      <c r="AA771" s="21" t="s">
        <v>43</v>
      </c>
      <c r="AB771" s="14" t="s">
        <v>44</v>
      </c>
      <c r="AC771" s="21" t="s">
        <v>43</v>
      </c>
      <c r="AD771" s="17">
        <v>15</v>
      </c>
      <c r="AE771" s="17">
        <v>1</v>
      </c>
      <c r="AF771" s="21" t="s">
        <v>43</v>
      </c>
      <c r="AG771" s="14" t="s">
        <v>43</v>
      </c>
      <c r="AI771" s="70">
        <f t="shared" si="110"/>
        <v>11.792</v>
      </c>
      <c r="AJ771" s="71" t="s">
        <v>369</v>
      </c>
      <c r="AK771" s="72">
        <f t="shared" si="111"/>
        <v>1.2734394051640829</v>
      </c>
      <c r="AL771" s="73">
        <f t="shared" si="112"/>
        <v>1.2734394051640829</v>
      </c>
    </row>
    <row r="772" spans="1:38" s="20" customFormat="1" hidden="1">
      <c r="A772" s="14" t="s">
        <v>60</v>
      </c>
      <c r="B772" s="14" t="s">
        <v>40</v>
      </c>
      <c r="C772" s="31">
        <v>38948</v>
      </c>
      <c r="D772" s="15">
        <v>2006</v>
      </c>
      <c r="E772" s="16">
        <v>0.54305555555555551</v>
      </c>
      <c r="F772" s="16">
        <v>0.59375</v>
      </c>
      <c r="G772" s="16">
        <v>5.0694444444444486E-2</v>
      </c>
      <c r="H772" s="21">
        <v>2</v>
      </c>
      <c r="I772" s="17">
        <v>2</v>
      </c>
      <c r="J772" s="17">
        <v>2</v>
      </c>
      <c r="K772" s="17">
        <v>2</v>
      </c>
      <c r="L772" s="14" t="s">
        <v>61</v>
      </c>
      <c r="M772" s="14" t="s">
        <v>62</v>
      </c>
      <c r="N772" s="14">
        <v>1</v>
      </c>
      <c r="O772" s="18">
        <f t="shared" si="114"/>
        <v>40.585644000000002</v>
      </c>
      <c r="P772" s="18">
        <v>12.298680000000001</v>
      </c>
      <c r="Q772" s="18">
        <f t="shared" si="109"/>
        <v>31.683959999999999</v>
      </c>
      <c r="R772" s="18">
        <v>9.6012000000000004</v>
      </c>
      <c r="S772" s="18">
        <f t="shared" si="113"/>
        <v>40.590000000000003</v>
      </c>
      <c r="T772" s="22">
        <v>12.3</v>
      </c>
      <c r="U772" s="21" t="s">
        <v>43</v>
      </c>
      <c r="V772" s="21" t="s">
        <v>43</v>
      </c>
      <c r="W772" s="19">
        <v>27.888369999999998</v>
      </c>
      <c r="X772" s="19">
        <v>-115.19248</v>
      </c>
      <c r="Y772" s="18">
        <v>60.8</v>
      </c>
      <c r="Z772" s="17">
        <v>16</v>
      </c>
      <c r="AA772" s="21" t="s">
        <v>43</v>
      </c>
      <c r="AB772" s="14" t="s">
        <v>44</v>
      </c>
      <c r="AC772" s="21" t="s">
        <v>43</v>
      </c>
      <c r="AD772" s="17">
        <v>16</v>
      </c>
      <c r="AE772" s="17">
        <v>1</v>
      </c>
      <c r="AF772" s="21" t="s">
        <v>43</v>
      </c>
      <c r="AG772" s="14" t="s">
        <v>43</v>
      </c>
      <c r="AI772" s="70">
        <f t="shared" si="110"/>
        <v>12.500999999999999</v>
      </c>
      <c r="AJ772" s="71" t="s">
        <v>369</v>
      </c>
      <c r="AK772" s="72">
        <f t="shared" si="111"/>
        <v>1.4471406331162124</v>
      </c>
      <c r="AL772" s="73">
        <f t="shared" si="112"/>
        <v>1.4471406331162124</v>
      </c>
    </row>
    <row r="773" spans="1:38" s="20" customFormat="1" hidden="1">
      <c r="A773" s="14" t="s">
        <v>60</v>
      </c>
      <c r="B773" s="14" t="s">
        <v>40</v>
      </c>
      <c r="C773" s="31">
        <v>38948</v>
      </c>
      <c r="D773" s="15">
        <v>2006</v>
      </c>
      <c r="E773" s="16">
        <v>0.54305555555555551</v>
      </c>
      <c r="F773" s="16">
        <v>0.59375</v>
      </c>
      <c r="G773" s="16">
        <v>5.0694444444444486E-2</v>
      </c>
      <c r="H773" s="21">
        <v>2</v>
      </c>
      <c r="I773" s="17">
        <v>2</v>
      </c>
      <c r="J773" s="17">
        <v>2</v>
      </c>
      <c r="K773" s="17">
        <v>2</v>
      </c>
      <c r="L773" s="14" t="s">
        <v>61</v>
      </c>
      <c r="M773" s="14" t="s">
        <v>62</v>
      </c>
      <c r="N773" s="14">
        <v>1</v>
      </c>
      <c r="O773" s="18">
        <f t="shared" si="114"/>
        <v>40.585644000000002</v>
      </c>
      <c r="P773" s="18">
        <v>12.298680000000001</v>
      </c>
      <c r="Q773" s="18">
        <f t="shared" si="109"/>
        <v>31.683959999999999</v>
      </c>
      <c r="R773" s="18">
        <v>9.6012000000000004</v>
      </c>
      <c r="S773" s="18">
        <f t="shared" si="113"/>
        <v>40.590000000000003</v>
      </c>
      <c r="T773" s="22">
        <v>12.3</v>
      </c>
      <c r="U773" s="21" t="s">
        <v>43</v>
      </c>
      <c r="V773" s="21" t="s">
        <v>43</v>
      </c>
      <c r="W773" s="19">
        <v>27.888369999999998</v>
      </c>
      <c r="X773" s="19">
        <v>-115.19248</v>
      </c>
      <c r="Y773" s="18">
        <v>60.8</v>
      </c>
      <c r="Z773" s="17">
        <v>16</v>
      </c>
      <c r="AA773" s="21" t="s">
        <v>43</v>
      </c>
      <c r="AB773" s="14" t="s">
        <v>44</v>
      </c>
      <c r="AC773" s="21" t="s">
        <v>43</v>
      </c>
      <c r="AD773" s="17">
        <v>16</v>
      </c>
      <c r="AE773" s="17">
        <v>1</v>
      </c>
      <c r="AF773" s="21" t="s">
        <v>43</v>
      </c>
      <c r="AG773" s="14" t="s">
        <v>43</v>
      </c>
      <c r="AI773" s="70">
        <f t="shared" si="110"/>
        <v>12.500999999999999</v>
      </c>
      <c r="AJ773" s="71" t="s">
        <v>369</v>
      </c>
      <c r="AK773" s="72">
        <f t="shared" si="111"/>
        <v>1.4471406331162124</v>
      </c>
      <c r="AL773" s="73">
        <f t="shared" si="112"/>
        <v>1.4471406331162124</v>
      </c>
    </row>
    <row r="774" spans="1:38" s="20" customFormat="1" hidden="1">
      <c r="A774" s="14" t="s">
        <v>60</v>
      </c>
      <c r="B774" s="14" t="s">
        <v>40</v>
      </c>
      <c r="C774" s="31">
        <v>38948</v>
      </c>
      <c r="D774" s="15">
        <v>2006</v>
      </c>
      <c r="E774" s="16">
        <v>0.54305555555555551</v>
      </c>
      <c r="F774" s="16">
        <v>0.59375</v>
      </c>
      <c r="G774" s="16">
        <v>5.0694444444444486E-2</v>
      </c>
      <c r="H774" s="21">
        <v>2</v>
      </c>
      <c r="I774" s="17">
        <v>2</v>
      </c>
      <c r="J774" s="17">
        <v>2</v>
      </c>
      <c r="K774" s="17">
        <v>2</v>
      </c>
      <c r="L774" s="14" t="s">
        <v>61</v>
      </c>
      <c r="M774" s="14" t="s">
        <v>62</v>
      </c>
      <c r="N774" s="14">
        <v>1</v>
      </c>
      <c r="O774" s="18">
        <f t="shared" si="114"/>
        <v>40.585644000000002</v>
      </c>
      <c r="P774" s="18">
        <v>12.298680000000001</v>
      </c>
      <c r="Q774" s="18">
        <f t="shared" si="109"/>
        <v>31.683959999999999</v>
      </c>
      <c r="R774" s="18">
        <v>9.6012000000000004</v>
      </c>
      <c r="S774" s="18">
        <f t="shared" si="113"/>
        <v>40.590000000000003</v>
      </c>
      <c r="T774" s="22">
        <v>12.3</v>
      </c>
      <c r="U774" s="21" t="s">
        <v>43</v>
      </c>
      <c r="V774" s="21" t="s">
        <v>43</v>
      </c>
      <c r="W774" s="19">
        <v>27.888369999999998</v>
      </c>
      <c r="X774" s="19">
        <v>-115.19248</v>
      </c>
      <c r="Y774" s="18">
        <v>60.8</v>
      </c>
      <c r="Z774" s="17">
        <v>16</v>
      </c>
      <c r="AA774" s="21" t="s">
        <v>43</v>
      </c>
      <c r="AB774" s="14" t="s">
        <v>44</v>
      </c>
      <c r="AC774" s="21" t="s">
        <v>43</v>
      </c>
      <c r="AD774" s="17">
        <v>16</v>
      </c>
      <c r="AE774" s="17">
        <v>1</v>
      </c>
      <c r="AF774" s="21" t="s">
        <v>43</v>
      </c>
      <c r="AG774" s="14" t="s">
        <v>43</v>
      </c>
      <c r="AI774" s="70">
        <f t="shared" si="110"/>
        <v>12.500999999999999</v>
      </c>
      <c r="AJ774" s="71" t="s">
        <v>369</v>
      </c>
      <c r="AK774" s="72">
        <f t="shared" si="111"/>
        <v>1.4471406331162124</v>
      </c>
      <c r="AL774" s="73">
        <f t="shared" si="112"/>
        <v>1.4471406331162124</v>
      </c>
    </row>
    <row r="775" spans="1:38" s="20" customFormat="1" hidden="1">
      <c r="A775" s="14" t="s">
        <v>60</v>
      </c>
      <c r="B775" s="14" t="s">
        <v>40</v>
      </c>
      <c r="C775" s="31">
        <v>38948</v>
      </c>
      <c r="D775" s="15">
        <v>2006</v>
      </c>
      <c r="E775" s="16">
        <v>0.54305555555555551</v>
      </c>
      <c r="F775" s="16">
        <v>0.59375</v>
      </c>
      <c r="G775" s="16">
        <v>5.0694444444444486E-2</v>
      </c>
      <c r="H775" s="21">
        <v>2</v>
      </c>
      <c r="I775" s="17">
        <v>2</v>
      </c>
      <c r="J775" s="17">
        <v>2</v>
      </c>
      <c r="K775" s="17">
        <v>2</v>
      </c>
      <c r="L775" s="14" t="s">
        <v>61</v>
      </c>
      <c r="M775" s="14" t="s">
        <v>62</v>
      </c>
      <c r="N775" s="14">
        <v>1</v>
      </c>
      <c r="O775" s="18">
        <f t="shared" si="114"/>
        <v>40.585644000000002</v>
      </c>
      <c r="P775" s="18">
        <v>12.298680000000001</v>
      </c>
      <c r="Q775" s="18">
        <f t="shared" si="109"/>
        <v>31.683959999999999</v>
      </c>
      <c r="R775" s="18">
        <v>9.6012000000000004</v>
      </c>
      <c r="S775" s="18">
        <f t="shared" si="113"/>
        <v>40.590000000000003</v>
      </c>
      <c r="T775" s="22">
        <v>12.3</v>
      </c>
      <c r="U775" s="21" t="s">
        <v>43</v>
      </c>
      <c r="V775" s="21" t="s">
        <v>43</v>
      </c>
      <c r="W775" s="19">
        <v>27.888369999999998</v>
      </c>
      <c r="X775" s="19">
        <v>-115.19248</v>
      </c>
      <c r="Y775" s="18">
        <v>60.8</v>
      </c>
      <c r="Z775" s="17">
        <v>16</v>
      </c>
      <c r="AA775" s="21" t="s">
        <v>43</v>
      </c>
      <c r="AB775" s="14" t="s">
        <v>44</v>
      </c>
      <c r="AC775" s="21" t="s">
        <v>43</v>
      </c>
      <c r="AD775" s="17">
        <v>16</v>
      </c>
      <c r="AE775" s="17">
        <v>1</v>
      </c>
      <c r="AF775" s="21" t="s">
        <v>43</v>
      </c>
      <c r="AG775" s="14" t="s">
        <v>43</v>
      </c>
      <c r="AI775" s="70">
        <f t="shared" si="110"/>
        <v>12.500999999999999</v>
      </c>
      <c r="AJ775" s="71" t="s">
        <v>369</v>
      </c>
      <c r="AK775" s="72">
        <f t="shared" si="111"/>
        <v>1.4471406331162124</v>
      </c>
      <c r="AL775" s="73">
        <f t="shared" si="112"/>
        <v>1.4471406331162124</v>
      </c>
    </row>
    <row r="776" spans="1:38" s="20" customFormat="1" hidden="1">
      <c r="A776" s="14" t="s">
        <v>60</v>
      </c>
      <c r="B776" s="14" t="s">
        <v>40</v>
      </c>
      <c r="C776" s="31">
        <v>38948</v>
      </c>
      <c r="D776" s="15">
        <v>2006</v>
      </c>
      <c r="E776" s="16">
        <v>0.54305555555555551</v>
      </c>
      <c r="F776" s="16">
        <v>0.59375</v>
      </c>
      <c r="G776" s="16">
        <v>5.0694444444444486E-2</v>
      </c>
      <c r="H776" s="21">
        <v>2</v>
      </c>
      <c r="I776" s="17">
        <v>2</v>
      </c>
      <c r="J776" s="17">
        <v>2</v>
      </c>
      <c r="K776" s="17">
        <v>2</v>
      </c>
      <c r="L776" s="14" t="s">
        <v>61</v>
      </c>
      <c r="M776" s="14" t="s">
        <v>62</v>
      </c>
      <c r="N776" s="14">
        <v>1</v>
      </c>
      <c r="O776" s="18">
        <f t="shared" si="114"/>
        <v>40.585644000000002</v>
      </c>
      <c r="P776" s="18">
        <v>12.298680000000001</v>
      </c>
      <c r="Q776" s="18">
        <f t="shared" si="109"/>
        <v>31.683959999999999</v>
      </c>
      <c r="R776" s="18">
        <v>9.6012000000000004</v>
      </c>
      <c r="S776" s="18">
        <f t="shared" si="113"/>
        <v>40.590000000000003</v>
      </c>
      <c r="T776" s="22">
        <v>12.3</v>
      </c>
      <c r="U776" s="21" t="s">
        <v>43</v>
      </c>
      <c r="V776" s="21" t="s">
        <v>43</v>
      </c>
      <c r="W776" s="19">
        <v>27.888369999999998</v>
      </c>
      <c r="X776" s="19">
        <v>-115.19248</v>
      </c>
      <c r="Y776" s="18">
        <v>60.8</v>
      </c>
      <c r="Z776" s="17">
        <v>16</v>
      </c>
      <c r="AA776" s="21" t="s">
        <v>43</v>
      </c>
      <c r="AB776" s="14" t="s">
        <v>44</v>
      </c>
      <c r="AC776" s="21" t="s">
        <v>43</v>
      </c>
      <c r="AD776" s="17">
        <v>16</v>
      </c>
      <c r="AE776" s="17">
        <v>1</v>
      </c>
      <c r="AF776" s="21" t="s">
        <v>43</v>
      </c>
      <c r="AG776" s="14" t="s">
        <v>43</v>
      </c>
      <c r="AI776" s="70">
        <f t="shared" si="110"/>
        <v>12.500999999999999</v>
      </c>
      <c r="AJ776" s="71" t="s">
        <v>369</v>
      </c>
      <c r="AK776" s="72">
        <f t="shared" si="111"/>
        <v>1.4471406331162124</v>
      </c>
      <c r="AL776" s="73">
        <f t="shared" si="112"/>
        <v>1.4471406331162124</v>
      </c>
    </row>
    <row r="777" spans="1:38" s="20" customFormat="1" hidden="1">
      <c r="A777" s="14" t="s">
        <v>60</v>
      </c>
      <c r="B777" s="14" t="s">
        <v>40</v>
      </c>
      <c r="C777" s="31">
        <v>38948</v>
      </c>
      <c r="D777" s="15">
        <v>2006</v>
      </c>
      <c r="E777" s="16">
        <v>0.54305555555555551</v>
      </c>
      <c r="F777" s="16">
        <v>0.59375</v>
      </c>
      <c r="G777" s="16">
        <v>5.0694444444444486E-2</v>
      </c>
      <c r="H777" s="21">
        <v>2</v>
      </c>
      <c r="I777" s="17">
        <v>2</v>
      </c>
      <c r="J777" s="17">
        <v>2</v>
      </c>
      <c r="K777" s="17">
        <v>2</v>
      </c>
      <c r="L777" s="14" t="s">
        <v>61</v>
      </c>
      <c r="M777" s="14" t="s">
        <v>62</v>
      </c>
      <c r="N777" s="14">
        <v>1</v>
      </c>
      <c r="O777" s="18">
        <f t="shared" si="114"/>
        <v>40.585644000000002</v>
      </c>
      <c r="P777" s="18">
        <v>12.298680000000001</v>
      </c>
      <c r="Q777" s="18">
        <f t="shared" si="109"/>
        <v>31.683959999999999</v>
      </c>
      <c r="R777" s="18">
        <v>9.6012000000000004</v>
      </c>
      <c r="S777" s="18">
        <f t="shared" si="113"/>
        <v>40.590000000000003</v>
      </c>
      <c r="T777" s="22">
        <v>12.3</v>
      </c>
      <c r="U777" s="21" t="s">
        <v>43</v>
      </c>
      <c r="V777" s="21" t="s">
        <v>43</v>
      </c>
      <c r="W777" s="19">
        <v>27.888369999999998</v>
      </c>
      <c r="X777" s="19">
        <v>-115.19248</v>
      </c>
      <c r="Y777" s="18">
        <v>60.8</v>
      </c>
      <c r="Z777" s="17">
        <v>16</v>
      </c>
      <c r="AA777" s="21" t="s">
        <v>43</v>
      </c>
      <c r="AB777" s="14" t="s">
        <v>44</v>
      </c>
      <c r="AC777" s="21" t="s">
        <v>43</v>
      </c>
      <c r="AD777" s="17">
        <v>16</v>
      </c>
      <c r="AE777" s="17">
        <v>1</v>
      </c>
      <c r="AF777" s="21" t="s">
        <v>43</v>
      </c>
      <c r="AG777" s="14" t="s">
        <v>43</v>
      </c>
      <c r="AI777" s="70">
        <f t="shared" si="110"/>
        <v>12.500999999999999</v>
      </c>
      <c r="AJ777" s="71" t="s">
        <v>369</v>
      </c>
      <c r="AK777" s="72">
        <f t="shared" si="111"/>
        <v>1.4471406331162124</v>
      </c>
      <c r="AL777" s="73">
        <f t="shared" si="112"/>
        <v>1.4471406331162124</v>
      </c>
    </row>
    <row r="778" spans="1:38" s="20" customFormat="1" hidden="1">
      <c r="A778" s="14" t="s">
        <v>60</v>
      </c>
      <c r="B778" s="14" t="s">
        <v>40</v>
      </c>
      <c r="C778" s="31">
        <v>38948</v>
      </c>
      <c r="D778" s="15">
        <v>2006</v>
      </c>
      <c r="E778" s="16">
        <v>0.54305555555555551</v>
      </c>
      <c r="F778" s="16">
        <v>0.59375</v>
      </c>
      <c r="G778" s="16">
        <v>5.0694444444444486E-2</v>
      </c>
      <c r="H778" s="21">
        <v>2</v>
      </c>
      <c r="I778" s="17">
        <v>2</v>
      </c>
      <c r="J778" s="17">
        <v>2</v>
      </c>
      <c r="K778" s="17">
        <v>2</v>
      </c>
      <c r="L778" s="14" t="s">
        <v>61</v>
      </c>
      <c r="M778" s="14" t="s">
        <v>62</v>
      </c>
      <c r="N778" s="14">
        <v>1</v>
      </c>
      <c r="O778" s="18">
        <f t="shared" si="114"/>
        <v>40.585644000000002</v>
      </c>
      <c r="P778" s="18">
        <v>12.298680000000001</v>
      </c>
      <c r="Q778" s="18">
        <f t="shared" si="109"/>
        <v>31.683959999999999</v>
      </c>
      <c r="R778" s="18">
        <v>9.6012000000000004</v>
      </c>
      <c r="S778" s="18">
        <f t="shared" si="113"/>
        <v>40.590000000000003</v>
      </c>
      <c r="T778" s="22">
        <v>12.3</v>
      </c>
      <c r="U778" s="21" t="s">
        <v>43</v>
      </c>
      <c r="V778" s="21" t="s">
        <v>43</v>
      </c>
      <c r="W778" s="19">
        <v>27.888369999999998</v>
      </c>
      <c r="X778" s="19">
        <v>-115.19248</v>
      </c>
      <c r="Y778" s="18">
        <v>60.8</v>
      </c>
      <c r="Z778" s="17">
        <v>16</v>
      </c>
      <c r="AA778" s="21" t="s">
        <v>43</v>
      </c>
      <c r="AB778" s="14" t="s">
        <v>44</v>
      </c>
      <c r="AC778" s="21" t="s">
        <v>43</v>
      </c>
      <c r="AD778" s="17">
        <v>16</v>
      </c>
      <c r="AE778" s="17">
        <v>1</v>
      </c>
      <c r="AF778" s="21" t="s">
        <v>43</v>
      </c>
      <c r="AG778" s="14" t="s">
        <v>43</v>
      </c>
      <c r="AI778" s="70">
        <f t="shared" si="110"/>
        <v>12.500999999999999</v>
      </c>
      <c r="AJ778" s="71" t="s">
        <v>369</v>
      </c>
      <c r="AK778" s="72">
        <f t="shared" si="111"/>
        <v>1.4471406331162124</v>
      </c>
      <c r="AL778" s="73">
        <f t="shared" si="112"/>
        <v>1.4471406331162124</v>
      </c>
    </row>
    <row r="779" spans="1:38" s="20" customFormat="1" hidden="1">
      <c r="A779" s="14" t="s">
        <v>60</v>
      </c>
      <c r="B779" s="14" t="s">
        <v>40</v>
      </c>
      <c r="C779" s="31">
        <v>38948</v>
      </c>
      <c r="D779" s="15">
        <v>2006</v>
      </c>
      <c r="E779" s="16">
        <v>0.54305555555555551</v>
      </c>
      <c r="F779" s="16">
        <v>0.59375</v>
      </c>
      <c r="G779" s="16">
        <v>5.0694444444444486E-2</v>
      </c>
      <c r="H779" s="21">
        <v>2</v>
      </c>
      <c r="I779" s="17">
        <v>2</v>
      </c>
      <c r="J779" s="17">
        <v>2</v>
      </c>
      <c r="K779" s="17">
        <v>2</v>
      </c>
      <c r="L779" s="14" t="s">
        <v>61</v>
      </c>
      <c r="M779" s="14" t="s">
        <v>62</v>
      </c>
      <c r="N779" s="14">
        <v>1</v>
      </c>
      <c r="O779" s="18">
        <f t="shared" si="114"/>
        <v>40.585644000000002</v>
      </c>
      <c r="P779" s="18">
        <v>12.298680000000001</v>
      </c>
      <c r="Q779" s="18">
        <f t="shared" si="109"/>
        <v>31.683959999999999</v>
      </c>
      <c r="R779" s="18">
        <v>9.6012000000000004</v>
      </c>
      <c r="S779" s="18">
        <f t="shared" si="113"/>
        <v>40.590000000000003</v>
      </c>
      <c r="T779" s="22">
        <v>12.3</v>
      </c>
      <c r="U779" s="21" t="s">
        <v>43</v>
      </c>
      <c r="V779" s="21" t="s">
        <v>43</v>
      </c>
      <c r="W779" s="19">
        <v>27.888369999999998</v>
      </c>
      <c r="X779" s="19">
        <v>-115.19248</v>
      </c>
      <c r="Y779" s="18">
        <v>60.8</v>
      </c>
      <c r="Z779" s="17">
        <v>16</v>
      </c>
      <c r="AA779" s="21" t="s">
        <v>43</v>
      </c>
      <c r="AB779" s="14" t="s">
        <v>44</v>
      </c>
      <c r="AC779" s="21" t="s">
        <v>43</v>
      </c>
      <c r="AD779" s="17">
        <v>16</v>
      </c>
      <c r="AE779" s="17">
        <v>1</v>
      </c>
      <c r="AF779" s="21" t="s">
        <v>43</v>
      </c>
      <c r="AG779" s="14" t="s">
        <v>43</v>
      </c>
      <c r="AI779" s="70">
        <f t="shared" si="110"/>
        <v>12.500999999999999</v>
      </c>
      <c r="AJ779" s="71" t="s">
        <v>369</v>
      </c>
      <c r="AK779" s="72">
        <f t="shared" si="111"/>
        <v>1.4471406331162124</v>
      </c>
      <c r="AL779" s="73">
        <f t="shared" si="112"/>
        <v>1.4471406331162124</v>
      </c>
    </row>
    <row r="780" spans="1:38" s="20" customFormat="1" hidden="1">
      <c r="A780" s="14" t="s">
        <v>60</v>
      </c>
      <c r="B780" s="14" t="s">
        <v>40</v>
      </c>
      <c r="C780" s="31">
        <v>38948</v>
      </c>
      <c r="D780" s="15">
        <v>2006</v>
      </c>
      <c r="E780" s="16">
        <v>0.54305555555555551</v>
      </c>
      <c r="F780" s="16">
        <v>0.59375</v>
      </c>
      <c r="G780" s="16">
        <v>5.0694444444444486E-2</v>
      </c>
      <c r="H780" s="21">
        <v>2</v>
      </c>
      <c r="I780" s="17">
        <v>2</v>
      </c>
      <c r="J780" s="17">
        <v>2</v>
      </c>
      <c r="K780" s="17">
        <v>2</v>
      </c>
      <c r="L780" s="14" t="s">
        <v>61</v>
      </c>
      <c r="M780" s="14" t="s">
        <v>62</v>
      </c>
      <c r="N780" s="14">
        <v>1</v>
      </c>
      <c r="O780" s="18">
        <f t="shared" si="114"/>
        <v>40.585644000000002</v>
      </c>
      <c r="P780" s="18">
        <v>12.298680000000001</v>
      </c>
      <c r="Q780" s="18">
        <f t="shared" ref="Q780:Q843" si="115">R780*3.3</f>
        <v>31.683959999999999</v>
      </c>
      <c r="R780" s="18">
        <v>9.6012000000000004</v>
      </c>
      <c r="S780" s="18">
        <f t="shared" si="113"/>
        <v>40.590000000000003</v>
      </c>
      <c r="T780" s="22">
        <v>12.3</v>
      </c>
      <c r="U780" s="21" t="s">
        <v>43</v>
      </c>
      <c r="V780" s="21" t="s">
        <v>43</v>
      </c>
      <c r="W780" s="19">
        <v>27.888369999999998</v>
      </c>
      <c r="X780" s="19">
        <v>-115.19248</v>
      </c>
      <c r="Y780" s="18">
        <v>60.8</v>
      </c>
      <c r="Z780" s="17">
        <v>16</v>
      </c>
      <c r="AA780" s="21" t="s">
        <v>43</v>
      </c>
      <c r="AB780" s="14" t="s">
        <v>44</v>
      </c>
      <c r="AC780" s="21" t="s">
        <v>43</v>
      </c>
      <c r="AD780" s="17">
        <v>16</v>
      </c>
      <c r="AE780" s="17">
        <v>1</v>
      </c>
      <c r="AF780" s="21" t="s">
        <v>43</v>
      </c>
      <c r="AG780" s="14" t="s">
        <v>43</v>
      </c>
      <c r="AI780" s="70">
        <f t="shared" si="110"/>
        <v>12.500999999999999</v>
      </c>
      <c r="AJ780" s="71" t="s">
        <v>369</v>
      </c>
      <c r="AK780" s="72">
        <f t="shared" si="111"/>
        <v>1.4471406331162124</v>
      </c>
      <c r="AL780" s="73">
        <f t="shared" si="112"/>
        <v>1.4471406331162124</v>
      </c>
    </row>
    <row r="781" spans="1:38" s="20" customFormat="1" hidden="1">
      <c r="A781" s="14" t="s">
        <v>60</v>
      </c>
      <c r="B781" s="14" t="s">
        <v>40</v>
      </c>
      <c r="C781" s="31">
        <v>38948</v>
      </c>
      <c r="D781" s="15">
        <v>2006</v>
      </c>
      <c r="E781" s="16">
        <v>0.54305555555555551</v>
      </c>
      <c r="F781" s="16">
        <v>0.59375</v>
      </c>
      <c r="G781" s="16">
        <v>5.0694444444444486E-2</v>
      </c>
      <c r="H781" s="21">
        <v>2</v>
      </c>
      <c r="I781" s="17">
        <v>2</v>
      </c>
      <c r="J781" s="17">
        <v>2</v>
      </c>
      <c r="K781" s="17">
        <v>2</v>
      </c>
      <c r="L781" s="14" t="s">
        <v>61</v>
      </c>
      <c r="M781" s="14" t="s">
        <v>62</v>
      </c>
      <c r="N781" s="14">
        <v>1</v>
      </c>
      <c r="O781" s="18">
        <f t="shared" si="114"/>
        <v>40.585644000000002</v>
      </c>
      <c r="P781" s="18">
        <v>12.298680000000001</v>
      </c>
      <c r="Q781" s="18">
        <f t="shared" si="115"/>
        <v>31.683959999999999</v>
      </c>
      <c r="R781" s="18">
        <v>9.6012000000000004</v>
      </c>
      <c r="S781" s="18">
        <f t="shared" si="113"/>
        <v>40.590000000000003</v>
      </c>
      <c r="T781" s="22">
        <v>12.3</v>
      </c>
      <c r="U781" s="21" t="s">
        <v>43</v>
      </c>
      <c r="V781" s="21" t="s">
        <v>43</v>
      </c>
      <c r="W781" s="19">
        <v>27.888369999999998</v>
      </c>
      <c r="X781" s="19">
        <v>-115.19248</v>
      </c>
      <c r="Y781" s="18">
        <v>60.8</v>
      </c>
      <c r="Z781" s="17">
        <v>16</v>
      </c>
      <c r="AA781" s="21" t="s">
        <v>43</v>
      </c>
      <c r="AB781" s="14" t="s">
        <v>44</v>
      </c>
      <c r="AC781" s="21" t="s">
        <v>43</v>
      </c>
      <c r="AD781" s="17">
        <v>16</v>
      </c>
      <c r="AE781" s="17">
        <v>1</v>
      </c>
      <c r="AF781" s="21" t="s">
        <v>43</v>
      </c>
      <c r="AG781" s="14" t="s">
        <v>43</v>
      </c>
      <c r="AI781" s="70">
        <f t="shared" si="110"/>
        <v>12.500999999999999</v>
      </c>
      <c r="AJ781" s="71" t="s">
        <v>369</v>
      </c>
      <c r="AK781" s="72">
        <f t="shared" si="111"/>
        <v>1.4471406331162124</v>
      </c>
      <c r="AL781" s="73">
        <f t="shared" si="112"/>
        <v>1.4471406331162124</v>
      </c>
    </row>
    <row r="782" spans="1:38" s="20" customFormat="1" hidden="1">
      <c r="A782" s="14" t="s">
        <v>60</v>
      </c>
      <c r="B782" s="14" t="s">
        <v>40</v>
      </c>
      <c r="C782" s="31">
        <v>38948</v>
      </c>
      <c r="D782" s="15">
        <v>2006</v>
      </c>
      <c r="E782" s="16">
        <v>0.54305555555555551</v>
      </c>
      <c r="F782" s="16">
        <v>0.59375</v>
      </c>
      <c r="G782" s="16">
        <v>5.0694444444444486E-2</v>
      </c>
      <c r="H782" s="21">
        <v>2</v>
      </c>
      <c r="I782" s="17">
        <v>2</v>
      </c>
      <c r="J782" s="17">
        <v>2</v>
      </c>
      <c r="K782" s="17">
        <v>2</v>
      </c>
      <c r="L782" s="14" t="s">
        <v>61</v>
      </c>
      <c r="M782" s="14" t="s">
        <v>62</v>
      </c>
      <c r="N782" s="14">
        <v>1</v>
      </c>
      <c r="O782" s="18">
        <f t="shared" si="114"/>
        <v>40.585644000000002</v>
      </c>
      <c r="P782" s="18">
        <v>12.298680000000001</v>
      </c>
      <c r="Q782" s="18">
        <f t="shared" si="115"/>
        <v>31.683959999999999</v>
      </c>
      <c r="R782" s="18">
        <v>9.6012000000000004</v>
      </c>
      <c r="S782" s="18">
        <f t="shared" si="113"/>
        <v>40.590000000000003</v>
      </c>
      <c r="T782" s="22">
        <v>12.3</v>
      </c>
      <c r="U782" s="21" t="s">
        <v>43</v>
      </c>
      <c r="V782" s="21" t="s">
        <v>43</v>
      </c>
      <c r="W782" s="19">
        <v>27.888369999999998</v>
      </c>
      <c r="X782" s="19">
        <v>-115.19248</v>
      </c>
      <c r="Y782" s="18">
        <v>60.8</v>
      </c>
      <c r="Z782" s="17">
        <v>16</v>
      </c>
      <c r="AA782" s="21" t="s">
        <v>43</v>
      </c>
      <c r="AB782" s="14" t="s">
        <v>44</v>
      </c>
      <c r="AC782" s="21" t="s">
        <v>43</v>
      </c>
      <c r="AD782" s="17">
        <v>16</v>
      </c>
      <c r="AE782" s="17">
        <v>1</v>
      </c>
      <c r="AF782" s="21" t="s">
        <v>43</v>
      </c>
      <c r="AG782" s="14" t="s">
        <v>43</v>
      </c>
      <c r="AI782" s="70">
        <f t="shared" si="110"/>
        <v>12.500999999999999</v>
      </c>
      <c r="AJ782" s="71" t="s">
        <v>369</v>
      </c>
      <c r="AK782" s="72">
        <f t="shared" si="111"/>
        <v>1.4471406331162124</v>
      </c>
      <c r="AL782" s="73">
        <f t="shared" si="112"/>
        <v>1.4471406331162124</v>
      </c>
    </row>
    <row r="783" spans="1:38" s="20" customFormat="1" hidden="1">
      <c r="A783" s="14" t="s">
        <v>60</v>
      </c>
      <c r="B783" s="14" t="s">
        <v>40</v>
      </c>
      <c r="C783" s="31">
        <v>38948</v>
      </c>
      <c r="D783" s="15">
        <v>2006</v>
      </c>
      <c r="E783" s="16">
        <v>0.54305555555555551</v>
      </c>
      <c r="F783" s="16">
        <v>0.59375</v>
      </c>
      <c r="G783" s="16">
        <v>5.0694444444444486E-2</v>
      </c>
      <c r="H783" s="21">
        <v>2</v>
      </c>
      <c r="I783" s="17">
        <v>2</v>
      </c>
      <c r="J783" s="17">
        <v>2</v>
      </c>
      <c r="K783" s="17">
        <v>2</v>
      </c>
      <c r="L783" s="14" t="s">
        <v>61</v>
      </c>
      <c r="M783" s="14" t="s">
        <v>62</v>
      </c>
      <c r="N783" s="14">
        <v>1</v>
      </c>
      <c r="O783" s="18">
        <f t="shared" si="114"/>
        <v>40.585644000000002</v>
      </c>
      <c r="P783" s="18">
        <v>12.298680000000001</v>
      </c>
      <c r="Q783" s="18">
        <f t="shared" si="115"/>
        <v>31.683959999999999</v>
      </c>
      <c r="R783" s="18">
        <v>9.6012000000000004</v>
      </c>
      <c r="S783" s="18">
        <f t="shared" si="113"/>
        <v>40.590000000000003</v>
      </c>
      <c r="T783" s="22">
        <v>12.3</v>
      </c>
      <c r="U783" s="21" t="s">
        <v>43</v>
      </c>
      <c r="V783" s="21" t="s">
        <v>43</v>
      </c>
      <c r="W783" s="19">
        <v>27.888369999999998</v>
      </c>
      <c r="X783" s="19">
        <v>-115.19248</v>
      </c>
      <c r="Y783" s="18">
        <v>60.8</v>
      </c>
      <c r="Z783" s="17">
        <v>16</v>
      </c>
      <c r="AA783" s="21" t="s">
        <v>43</v>
      </c>
      <c r="AB783" s="14" t="s">
        <v>44</v>
      </c>
      <c r="AC783" s="21" t="s">
        <v>43</v>
      </c>
      <c r="AD783" s="17">
        <v>17</v>
      </c>
      <c r="AE783" s="17">
        <v>1</v>
      </c>
      <c r="AF783" s="21" t="s">
        <v>43</v>
      </c>
      <c r="AG783" s="14" t="s">
        <v>43</v>
      </c>
      <c r="AI783" s="70">
        <f t="shared" si="110"/>
        <v>13.209999999999999</v>
      </c>
      <c r="AJ783" s="71" t="s">
        <v>369</v>
      </c>
      <c r="AK783" s="72">
        <f t="shared" si="111"/>
        <v>1.6329725885917237</v>
      </c>
      <c r="AL783" s="73">
        <f t="shared" si="112"/>
        <v>1.6329725885917237</v>
      </c>
    </row>
    <row r="784" spans="1:38" s="20" customFormat="1" hidden="1">
      <c r="A784" s="14" t="s">
        <v>60</v>
      </c>
      <c r="B784" s="14" t="s">
        <v>40</v>
      </c>
      <c r="C784" s="31">
        <v>38948</v>
      </c>
      <c r="D784" s="15">
        <v>2006</v>
      </c>
      <c r="E784" s="16">
        <v>0.54305555555555551</v>
      </c>
      <c r="F784" s="16">
        <v>0.59375</v>
      </c>
      <c r="G784" s="16">
        <v>5.0694444444444486E-2</v>
      </c>
      <c r="H784" s="21">
        <v>2</v>
      </c>
      <c r="I784" s="17">
        <v>2</v>
      </c>
      <c r="J784" s="17">
        <v>2</v>
      </c>
      <c r="K784" s="17">
        <v>2</v>
      </c>
      <c r="L784" s="14" t="s">
        <v>61</v>
      </c>
      <c r="M784" s="14" t="s">
        <v>62</v>
      </c>
      <c r="N784" s="14">
        <v>1</v>
      </c>
      <c r="O784" s="18">
        <f t="shared" si="114"/>
        <v>40.585644000000002</v>
      </c>
      <c r="P784" s="18">
        <v>12.298680000000001</v>
      </c>
      <c r="Q784" s="18">
        <f t="shared" si="115"/>
        <v>31.683959999999999</v>
      </c>
      <c r="R784" s="18">
        <v>9.6012000000000004</v>
      </c>
      <c r="S784" s="18">
        <f t="shared" si="113"/>
        <v>40.590000000000003</v>
      </c>
      <c r="T784" s="22">
        <v>12.3</v>
      </c>
      <c r="U784" s="21" t="s">
        <v>43</v>
      </c>
      <c r="V784" s="21" t="s">
        <v>43</v>
      </c>
      <c r="W784" s="19">
        <v>27.888369999999998</v>
      </c>
      <c r="X784" s="19">
        <v>-115.19248</v>
      </c>
      <c r="Y784" s="18">
        <v>60.8</v>
      </c>
      <c r="Z784" s="17">
        <v>16</v>
      </c>
      <c r="AA784" s="21" t="s">
        <v>43</v>
      </c>
      <c r="AB784" s="14" t="s">
        <v>44</v>
      </c>
      <c r="AC784" s="21" t="s">
        <v>43</v>
      </c>
      <c r="AD784" s="17">
        <v>17</v>
      </c>
      <c r="AE784" s="17">
        <v>1</v>
      </c>
      <c r="AF784" s="21" t="s">
        <v>43</v>
      </c>
      <c r="AG784" s="14" t="s">
        <v>43</v>
      </c>
      <c r="AI784" s="70">
        <f t="shared" si="110"/>
        <v>13.209999999999999</v>
      </c>
      <c r="AJ784" s="71" t="s">
        <v>369</v>
      </c>
      <c r="AK784" s="72">
        <f t="shared" si="111"/>
        <v>1.6329725885917237</v>
      </c>
      <c r="AL784" s="73">
        <f t="shared" si="112"/>
        <v>1.6329725885917237</v>
      </c>
    </row>
    <row r="785" spans="1:38" s="20" customFormat="1" hidden="1">
      <c r="A785" s="14" t="s">
        <v>60</v>
      </c>
      <c r="B785" s="14" t="s">
        <v>40</v>
      </c>
      <c r="C785" s="31">
        <v>38948</v>
      </c>
      <c r="D785" s="15">
        <v>2006</v>
      </c>
      <c r="E785" s="16">
        <v>0.54305555555555551</v>
      </c>
      <c r="F785" s="16">
        <v>0.59375</v>
      </c>
      <c r="G785" s="16">
        <v>5.0694444444444486E-2</v>
      </c>
      <c r="H785" s="21">
        <v>2</v>
      </c>
      <c r="I785" s="17">
        <v>2</v>
      </c>
      <c r="J785" s="17">
        <v>2</v>
      </c>
      <c r="K785" s="17">
        <v>2</v>
      </c>
      <c r="L785" s="14" t="s">
        <v>61</v>
      </c>
      <c r="M785" s="14" t="s">
        <v>62</v>
      </c>
      <c r="N785" s="14">
        <v>1</v>
      </c>
      <c r="O785" s="18">
        <f t="shared" si="114"/>
        <v>40.585644000000002</v>
      </c>
      <c r="P785" s="18">
        <v>12.298680000000001</v>
      </c>
      <c r="Q785" s="18">
        <f t="shared" si="115"/>
        <v>31.683959999999999</v>
      </c>
      <c r="R785" s="18">
        <v>9.6012000000000004</v>
      </c>
      <c r="S785" s="18">
        <f t="shared" si="113"/>
        <v>40.590000000000003</v>
      </c>
      <c r="T785" s="22">
        <v>12.3</v>
      </c>
      <c r="U785" s="21" t="s">
        <v>43</v>
      </c>
      <c r="V785" s="21" t="s">
        <v>43</v>
      </c>
      <c r="W785" s="19">
        <v>27.888369999999998</v>
      </c>
      <c r="X785" s="19">
        <v>-115.19248</v>
      </c>
      <c r="Y785" s="18">
        <v>60.8</v>
      </c>
      <c r="Z785" s="17">
        <v>16</v>
      </c>
      <c r="AA785" s="21" t="s">
        <v>43</v>
      </c>
      <c r="AB785" s="14" t="s">
        <v>44</v>
      </c>
      <c r="AC785" s="21" t="s">
        <v>43</v>
      </c>
      <c r="AD785" s="17">
        <v>17</v>
      </c>
      <c r="AE785" s="17">
        <v>1</v>
      </c>
      <c r="AF785" s="21" t="s">
        <v>43</v>
      </c>
      <c r="AG785" s="14" t="s">
        <v>43</v>
      </c>
      <c r="AI785" s="70">
        <f t="shared" si="110"/>
        <v>13.209999999999999</v>
      </c>
      <c r="AJ785" s="71" t="s">
        <v>369</v>
      </c>
      <c r="AK785" s="72">
        <f t="shared" si="111"/>
        <v>1.6329725885917237</v>
      </c>
      <c r="AL785" s="73">
        <f t="shared" si="112"/>
        <v>1.6329725885917237</v>
      </c>
    </row>
    <row r="786" spans="1:38" s="20" customFormat="1" hidden="1">
      <c r="A786" s="14" t="s">
        <v>60</v>
      </c>
      <c r="B786" s="14" t="s">
        <v>40</v>
      </c>
      <c r="C786" s="31">
        <v>38948</v>
      </c>
      <c r="D786" s="15">
        <v>2006</v>
      </c>
      <c r="E786" s="16">
        <v>0.54305555555555551</v>
      </c>
      <c r="F786" s="16">
        <v>0.59375</v>
      </c>
      <c r="G786" s="16">
        <v>5.0694444444444486E-2</v>
      </c>
      <c r="H786" s="21">
        <v>2</v>
      </c>
      <c r="I786" s="17">
        <v>2</v>
      </c>
      <c r="J786" s="17">
        <v>2</v>
      </c>
      <c r="K786" s="17">
        <v>2</v>
      </c>
      <c r="L786" s="14" t="s">
        <v>61</v>
      </c>
      <c r="M786" s="14" t="s">
        <v>62</v>
      </c>
      <c r="N786" s="14">
        <v>1</v>
      </c>
      <c r="O786" s="18">
        <f t="shared" si="114"/>
        <v>40.585644000000002</v>
      </c>
      <c r="P786" s="18">
        <v>12.298680000000001</v>
      </c>
      <c r="Q786" s="18">
        <f t="shared" si="115"/>
        <v>31.683959999999999</v>
      </c>
      <c r="R786" s="18">
        <v>9.6012000000000004</v>
      </c>
      <c r="S786" s="18">
        <f t="shared" si="113"/>
        <v>40.590000000000003</v>
      </c>
      <c r="T786" s="22">
        <v>12.3</v>
      </c>
      <c r="U786" s="21" t="s">
        <v>43</v>
      </c>
      <c r="V786" s="21" t="s">
        <v>43</v>
      </c>
      <c r="W786" s="19">
        <v>27.888369999999998</v>
      </c>
      <c r="X786" s="19">
        <v>-115.19248</v>
      </c>
      <c r="Y786" s="18">
        <v>60.8</v>
      </c>
      <c r="Z786" s="17">
        <v>16</v>
      </c>
      <c r="AA786" s="21" t="s">
        <v>43</v>
      </c>
      <c r="AB786" s="14" t="s">
        <v>44</v>
      </c>
      <c r="AC786" s="21" t="s">
        <v>43</v>
      </c>
      <c r="AD786" s="17">
        <v>17</v>
      </c>
      <c r="AE786" s="17">
        <v>1</v>
      </c>
      <c r="AF786" s="21" t="s">
        <v>43</v>
      </c>
      <c r="AG786" s="14" t="s">
        <v>43</v>
      </c>
      <c r="AI786" s="70">
        <f t="shared" si="110"/>
        <v>13.209999999999999</v>
      </c>
      <c r="AJ786" s="71" t="s">
        <v>369</v>
      </c>
      <c r="AK786" s="72">
        <f t="shared" si="111"/>
        <v>1.6329725885917237</v>
      </c>
      <c r="AL786" s="73">
        <f t="shared" si="112"/>
        <v>1.6329725885917237</v>
      </c>
    </row>
    <row r="787" spans="1:38" s="20" customFormat="1" hidden="1">
      <c r="A787" s="14" t="s">
        <v>60</v>
      </c>
      <c r="B787" s="14" t="s">
        <v>40</v>
      </c>
      <c r="C787" s="31">
        <v>38948</v>
      </c>
      <c r="D787" s="15">
        <v>2006</v>
      </c>
      <c r="E787" s="16">
        <v>0.54305555555555551</v>
      </c>
      <c r="F787" s="16">
        <v>0.59375</v>
      </c>
      <c r="G787" s="16">
        <v>5.0694444444444486E-2</v>
      </c>
      <c r="H787" s="21">
        <v>2</v>
      </c>
      <c r="I787" s="17">
        <v>2</v>
      </c>
      <c r="J787" s="17">
        <v>2</v>
      </c>
      <c r="K787" s="17">
        <v>2</v>
      </c>
      <c r="L787" s="14" t="s">
        <v>61</v>
      </c>
      <c r="M787" s="14" t="s">
        <v>62</v>
      </c>
      <c r="N787" s="14">
        <v>1</v>
      </c>
      <c r="O787" s="18">
        <f t="shared" si="114"/>
        <v>40.585644000000002</v>
      </c>
      <c r="P787" s="18">
        <v>12.298680000000001</v>
      </c>
      <c r="Q787" s="18">
        <f t="shared" si="115"/>
        <v>31.683959999999999</v>
      </c>
      <c r="R787" s="18">
        <v>9.6012000000000004</v>
      </c>
      <c r="S787" s="18">
        <f t="shared" si="113"/>
        <v>40.590000000000003</v>
      </c>
      <c r="T787" s="22">
        <v>12.3</v>
      </c>
      <c r="U787" s="21" t="s">
        <v>43</v>
      </c>
      <c r="V787" s="21" t="s">
        <v>43</v>
      </c>
      <c r="W787" s="19">
        <v>27.888369999999998</v>
      </c>
      <c r="X787" s="19">
        <v>-115.19248</v>
      </c>
      <c r="Y787" s="18">
        <v>60.8</v>
      </c>
      <c r="Z787" s="17">
        <v>16</v>
      </c>
      <c r="AA787" s="21" t="s">
        <v>43</v>
      </c>
      <c r="AB787" s="14" t="s">
        <v>44</v>
      </c>
      <c r="AC787" s="21" t="s">
        <v>43</v>
      </c>
      <c r="AD787" s="17">
        <v>17</v>
      </c>
      <c r="AE787" s="17">
        <v>1</v>
      </c>
      <c r="AF787" s="21" t="s">
        <v>43</v>
      </c>
      <c r="AG787" s="14" t="s">
        <v>43</v>
      </c>
      <c r="AI787" s="70">
        <f t="shared" si="110"/>
        <v>13.209999999999999</v>
      </c>
      <c r="AJ787" s="71" t="s">
        <v>369</v>
      </c>
      <c r="AK787" s="72">
        <f t="shared" si="111"/>
        <v>1.6329725885917237</v>
      </c>
      <c r="AL787" s="73">
        <f t="shared" si="112"/>
        <v>1.6329725885917237</v>
      </c>
    </row>
    <row r="788" spans="1:38" s="20" customFormat="1" hidden="1">
      <c r="A788" s="14" t="s">
        <v>60</v>
      </c>
      <c r="B788" s="14" t="s">
        <v>40</v>
      </c>
      <c r="C788" s="31">
        <v>38948</v>
      </c>
      <c r="D788" s="15">
        <v>2006</v>
      </c>
      <c r="E788" s="16">
        <v>0.54305555555555551</v>
      </c>
      <c r="F788" s="16">
        <v>0.59375</v>
      </c>
      <c r="G788" s="16">
        <v>5.0694444444444486E-2</v>
      </c>
      <c r="H788" s="21">
        <v>2</v>
      </c>
      <c r="I788" s="17">
        <v>2</v>
      </c>
      <c r="J788" s="17">
        <v>2</v>
      </c>
      <c r="K788" s="17">
        <v>2</v>
      </c>
      <c r="L788" s="14" t="s">
        <v>61</v>
      </c>
      <c r="M788" s="14" t="s">
        <v>62</v>
      </c>
      <c r="N788" s="14">
        <v>1</v>
      </c>
      <c r="O788" s="18">
        <f t="shared" si="114"/>
        <v>40.585644000000002</v>
      </c>
      <c r="P788" s="18">
        <v>12.298680000000001</v>
      </c>
      <c r="Q788" s="18">
        <f t="shared" si="115"/>
        <v>31.683959999999999</v>
      </c>
      <c r="R788" s="18">
        <v>9.6012000000000004</v>
      </c>
      <c r="S788" s="18">
        <f t="shared" si="113"/>
        <v>40.590000000000003</v>
      </c>
      <c r="T788" s="22">
        <v>12.3</v>
      </c>
      <c r="U788" s="21" t="s">
        <v>43</v>
      </c>
      <c r="V788" s="21" t="s">
        <v>43</v>
      </c>
      <c r="W788" s="19">
        <v>27.888369999999998</v>
      </c>
      <c r="X788" s="19">
        <v>-115.19248</v>
      </c>
      <c r="Y788" s="18">
        <v>60.8</v>
      </c>
      <c r="Z788" s="17">
        <v>16</v>
      </c>
      <c r="AA788" s="21" t="s">
        <v>43</v>
      </c>
      <c r="AB788" s="14" t="s">
        <v>44</v>
      </c>
      <c r="AC788" s="21" t="s">
        <v>43</v>
      </c>
      <c r="AD788" s="17">
        <v>17</v>
      </c>
      <c r="AE788" s="17">
        <v>1</v>
      </c>
      <c r="AF788" s="21" t="s">
        <v>43</v>
      </c>
      <c r="AG788" s="14" t="s">
        <v>43</v>
      </c>
      <c r="AI788" s="70">
        <f t="shared" si="110"/>
        <v>13.209999999999999</v>
      </c>
      <c r="AJ788" s="71" t="s">
        <v>369</v>
      </c>
      <c r="AK788" s="72">
        <f t="shared" si="111"/>
        <v>1.6329725885917237</v>
      </c>
      <c r="AL788" s="73">
        <f t="shared" si="112"/>
        <v>1.6329725885917237</v>
      </c>
    </row>
    <row r="789" spans="1:38" s="20" customFormat="1" hidden="1">
      <c r="A789" s="14" t="s">
        <v>60</v>
      </c>
      <c r="B789" s="14" t="s">
        <v>40</v>
      </c>
      <c r="C789" s="31">
        <v>38948</v>
      </c>
      <c r="D789" s="15">
        <v>2006</v>
      </c>
      <c r="E789" s="16">
        <v>0.54305555555555551</v>
      </c>
      <c r="F789" s="16">
        <v>0.59375</v>
      </c>
      <c r="G789" s="16">
        <v>5.0694444444444486E-2</v>
      </c>
      <c r="H789" s="21">
        <v>2</v>
      </c>
      <c r="I789" s="17">
        <v>2</v>
      </c>
      <c r="J789" s="17">
        <v>2</v>
      </c>
      <c r="K789" s="17">
        <v>2</v>
      </c>
      <c r="L789" s="14" t="s">
        <v>61</v>
      </c>
      <c r="M789" s="14" t="s">
        <v>62</v>
      </c>
      <c r="N789" s="14">
        <v>1</v>
      </c>
      <c r="O789" s="18">
        <f t="shared" si="114"/>
        <v>40.585644000000002</v>
      </c>
      <c r="P789" s="18">
        <v>12.298680000000001</v>
      </c>
      <c r="Q789" s="18">
        <f t="shared" si="115"/>
        <v>31.683959999999999</v>
      </c>
      <c r="R789" s="18">
        <v>9.6012000000000004</v>
      </c>
      <c r="S789" s="18">
        <f t="shared" si="113"/>
        <v>40.590000000000003</v>
      </c>
      <c r="T789" s="22">
        <v>12.3</v>
      </c>
      <c r="U789" s="21" t="s">
        <v>43</v>
      </c>
      <c r="V789" s="21" t="s">
        <v>43</v>
      </c>
      <c r="W789" s="19">
        <v>27.888369999999998</v>
      </c>
      <c r="X789" s="19">
        <v>-115.19248</v>
      </c>
      <c r="Y789" s="18">
        <v>60.8</v>
      </c>
      <c r="Z789" s="17">
        <v>16</v>
      </c>
      <c r="AA789" s="21" t="s">
        <v>43</v>
      </c>
      <c r="AB789" s="14" t="s">
        <v>44</v>
      </c>
      <c r="AC789" s="21" t="s">
        <v>43</v>
      </c>
      <c r="AD789" s="17">
        <v>17</v>
      </c>
      <c r="AE789" s="17">
        <v>1</v>
      </c>
      <c r="AF789" s="21" t="s">
        <v>43</v>
      </c>
      <c r="AG789" s="14" t="s">
        <v>43</v>
      </c>
      <c r="AI789" s="70">
        <f t="shared" si="110"/>
        <v>13.209999999999999</v>
      </c>
      <c r="AJ789" s="71" t="s">
        <v>369</v>
      </c>
      <c r="AK789" s="72">
        <f t="shared" si="111"/>
        <v>1.6329725885917237</v>
      </c>
      <c r="AL789" s="73">
        <f t="shared" si="112"/>
        <v>1.6329725885917237</v>
      </c>
    </row>
    <row r="790" spans="1:38" s="20" customFormat="1" hidden="1">
      <c r="A790" s="14" t="s">
        <v>60</v>
      </c>
      <c r="B790" s="14" t="s">
        <v>40</v>
      </c>
      <c r="C790" s="31">
        <v>38948</v>
      </c>
      <c r="D790" s="15">
        <v>2006</v>
      </c>
      <c r="E790" s="16">
        <v>0.54305555555555551</v>
      </c>
      <c r="F790" s="16">
        <v>0.59375</v>
      </c>
      <c r="G790" s="16">
        <v>5.0694444444444486E-2</v>
      </c>
      <c r="H790" s="21">
        <v>2</v>
      </c>
      <c r="I790" s="17">
        <v>2</v>
      </c>
      <c r="J790" s="17">
        <v>2</v>
      </c>
      <c r="K790" s="17">
        <v>2</v>
      </c>
      <c r="L790" s="14" t="s">
        <v>61</v>
      </c>
      <c r="M790" s="14" t="s">
        <v>62</v>
      </c>
      <c r="N790" s="14">
        <v>1</v>
      </c>
      <c r="O790" s="18">
        <f t="shared" si="114"/>
        <v>40.585644000000002</v>
      </c>
      <c r="P790" s="18">
        <v>12.298680000000001</v>
      </c>
      <c r="Q790" s="18">
        <f t="shared" si="115"/>
        <v>31.683959999999999</v>
      </c>
      <c r="R790" s="18">
        <v>9.6012000000000004</v>
      </c>
      <c r="S790" s="18">
        <f t="shared" si="113"/>
        <v>40.590000000000003</v>
      </c>
      <c r="T790" s="22">
        <v>12.3</v>
      </c>
      <c r="U790" s="21" t="s">
        <v>43</v>
      </c>
      <c r="V790" s="21" t="s">
        <v>43</v>
      </c>
      <c r="W790" s="19">
        <v>27.888369999999998</v>
      </c>
      <c r="X790" s="19">
        <v>-115.19248</v>
      </c>
      <c r="Y790" s="18">
        <v>60.8</v>
      </c>
      <c r="Z790" s="17">
        <v>16</v>
      </c>
      <c r="AA790" s="21" t="s">
        <v>43</v>
      </c>
      <c r="AB790" s="14" t="s">
        <v>44</v>
      </c>
      <c r="AC790" s="21" t="s">
        <v>43</v>
      </c>
      <c r="AD790" s="17">
        <v>17</v>
      </c>
      <c r="AE790" s="17">
        <v>1</v>
      </c>
      <c r="AF790" s="21" t="s">
        <v>43</v>
      </c>
      <c r="AG790" s="14" t="s">
        <v>43</v>
      </c>
      <c r="AI790" s="70">
        <f t="shared" si="110"/>
        <v>13.209999999999999</v>
      </c>
      <c r="AJ790" s="71" t="s">
        <v>369</v>
      </c>
      <c r="AK790" s="72">
        <f t="shared" si="111"/>
        <v>1.6329725885917237</v>
      </c>
      <c r="AL790" s="73">
        <f t="shared" si="112"/>
        <v>1.6329725885917237</v>
      </c>
    </row>
    <row r="791" spans="1:38" s="20" customFormat="1" hidden="1">
      <c r="A791" s="14" t="s">
        <v>60</v>
      </c>
      <c r="B791" s="14" t="s">
        <v>40</v>
      </c>
      <c r="C791" s="31">
        <v>38948</v>
      </c>
      <c r="D791" s="15">
        <v>2006</v>
      </c>
      <c r="E791" s="16">
        <v>0.54305555555555551</v>
      </c>
      <c r="F791" s="16">
        <v>0.59375</v>
      </c>
      <c r="G791" s="16">
        <v>5.0694444444444486E-2</v>
      </c>
      <c r="H791" s="21">
        <v>2</v>
      </c>
      <c r="I791" s="17">
        <v>2</v>
      </c>
      <c r="J791" s="17">
        <v>2</v>
      </c>
      <c r="K791" s="17">
        <v>2</v>
      </c>
      <c r="L791" s="14" t="s">
        <v>61</v>
      </c>
      <c r="M791" s="14" t="s">
        <v>62</v>
      </c>
      <c r="N791" s="14">
        <v>1</v>
      </c>
      <c r="O791" s="18">
        <f t="shared" si="114"/>
        <v>40.585644000000002</v>
      </c>
      <c r="P791" s="18">
        <v>12.298680000000001</v>
      </c>
      <c r="Q791" s="18">
        <f t="shared" si="115"/>
        <v>31.683959999999999</v>
      </c>
      <c r="R791" s="18">
        <v>9.6012000000000004</v>
      </c>
      <c r="S791" s="18">
        <f t="shared" si="113"/>
        <v>40.590000000000003</v>
      </c>
      <c r="T791" s="22">
        <v>12.3</v>
      </c>
      <c r="U791" s="21" t="s">
        <v>43</v>
      </c>
      <c r="V791" s="21" t="s">
        <v>43</v>
      </c>
      <c r="W791" s="19">
        <v>27.888369999999998</v>
      </c>
      <c r="X791" s="19">
        <v>-115.19248</v>
      </c>
      <c r="Y791" s="18">
        <v>60.8</v>
      </c>
      <c r="Z791" s="17">
        <v>16</v>
      </c>
      <c r="AA791" s="21" t="s">
        <v>43</v>
      </c>
      <c r="AB791" s="14" t="s">
        <v>44</v>
      </c>
      <c r="AC791" s="21" t="s">
        <v>43</v>
      </c>
      <c r="AD791" s="17">
        <v>18</v>
      </c>
      <c r="AE791" s="17">
        <v>1</v>
      </c>
      <c r="AF791" s="21" t="s">
        <v>43</v>
      </c>
      <c r="AG791" s="14" t="s">
        <v>43</v>
      </c>
      <c r="AI791" s="70">
        <f t="shared" si="110"/>
        <v>13.918999999999999</v>
      </c>
      <c r="AJ791" s="71" t="s">
        <v>369</v>
      </c>
      <c r="AK791" s="72">
        <f t="shared" si="111"/>
        <v>1.8310631406548505</v>
      </c>
      <c r="AL791" s="73">
        <f t="shared" si="112"/>
        <v>1.8310631406548505</v>
      </c>
    </row>
    <row r="792" spans="1:38" s="20" customFormat="1" hidden="1">
      <c r="A792" s="14" t="s">
        <v>60</v>
      </c>
      <c r="B792" s="14" t="s">
        <v>40</v>
      </c>
      <c r="C792" s="31">
        <v>38948</v>
      </c>
      <c r="D792" s="15">
        <v>2006</v>
      </c>
      <c r="E792" s="16">
        <v>0.54305555555555551</v>
      </c>
      <c r="F792" s="16">
        <v>0.59375</v>
      </c>
      <c r="G792" s="16">
        <v>5.0694444444444486E-2</v>
      </c>
      <c r="H792" s="21">
        <v>2</v>
      </c>
      <c r="I792" s="17">
        <v>2</v>
      </c>
      <c r="J792" s="17">
        <v>2</v>
      </c>
      <c r="K792" s="17">
        <v>2</v>
      </c>
      <c r="L792" s="14" t="s">
        <v>61</v>
      </c>
      <c r="M792" s="14" t="s">
        <v>62</v>
      </c>
      <c r="N792" s="14">
        <v>1</v>
      </c>
      <c r="O792" s="18">
        <f t="shared" si="114"/>
        <v>40.585644000000002</v>
      </c>
      <c r="P792" s="18">
        <v>12.298680000000001</v>
      </c>
      <c r="Q792" s="18">
        <f t="shared" si="115"/>
        <v>31.683959999999999</v>
      </c>
      <c r="R792" s="18">
        <v>9.6012000000000004</v>
      </c>
      <c r="S792" s="18">
        <f t="shared" si="113"/>
        <v>40.590000000000003</v>
      </c>
      <c r="T792" s="22">
        <v>12.3</v>
      </c>
      <c r="U792" s="21" t="s">
        <v>43</v>
      </c>
      <c r="V792" s="21" t="s">
        <v>43</v>
      </c>
      <c r="W792" s="19">
        <v>27.888369999999998</v>
      </c>
      <c r="X792" s="19">
        <v>-115.19248</v>
      </c>
      <c r="Y792" s="18">
        <v>60.8</v>
      </c>
      <c r="Z792" s="17">
        <v>16</v>
      </c>
      <c r="AA792" s="21" t="s">
        <v>43</v>
      </c>
      <c r="AB792" s="14" t="s">
        <v>44</v>
      </c>
      <c r="AC792" s="21" t="s">
        <v>43</v>
      </c>
      <c r="AD792" s="17">
        <v>18</v>
      </c>
      <c r="AE792" s="17">
        <v>1</v>
      </c>
      <c r="AF792" s="21" t="s">
        <v>43</v>
      </c>
      <c r="AG792" s="14" t="s">
        <v>43</v>
      </c>
      <c r="AI792" s="70">
        <f t="shared" si="110"/>
        <v>13.918999999999999</v>
      </c>
      <c r="AJ792" s="71" t="s">
        <v>369</v>
      </c>
      <c r="AK792" s="72">
        <f t="shared" si="111"/>
        <v>1.8310631406548505</v>
      </c>
      <c r="AL792" s="73">
        <f t="shared" si="112"/>
        <v>1.8310631406548505</v>
      </c>
    </row>
    <row r="793" spans="1:38" s="20" customFormat="1" hidden="1">
      <c r="A793" s="14" t="s">
        <v>60</v>
      </c>
      <c r="B793" s="14" t="s">
        <v>40</v>
      </c>
      <c r="C793" s="31">
        <v>38948</v>
      </c>
      <c r="D793" s="15">
        <v>2006</v>
      </c>
      <c r="E793" s="16">
        <v>0.54305555555555551</v>
      </c>
      <c r="F793" s="16">
        <v>0.59375</v>
      </c>
      <c r="G793" s="16">
        <v>5.0694444444444486E-2</v>
      </c>
      <c r="H793" s="21">
        <v>2</v>
      </c>
      <c r="I793" s="17">
        <v>2</v>
      </c>
      <c r="J793" s="17">
        <v>2</v>
      </c>
      <c r="K793" s="17">
        <v>2</v>
      </c>
      <c r="L793" s="14" t="s">
        <v>61</v>
      </c>
      <c r="M793" s="14" t="s">
        <v>62</v>
      </c>
      <c r="N793" s="14">
        <v>1</v>
      </c>
      <c r="O793" s="18">
        <f t="shared" si="114"/>
        <v>40.585644000000002</v>
      </c>
      <c r="P793" s="18">
        <v>12.298680000000001</v>
      </c>
      <c r="Q793" s="18">
        <f t="shared" si="115"/>
        <v>31.683959999999999</v>
      </c>
      <c r="R793" s="18">
        <v>9.6012000000000004</v>
      </c>
      <c r="S793" s="18">
        <f t="shared" si="113"/>
        <v>40.590000000000003</v>
      </c>
      <c r="T793" s="22">
        <v>12.3</v>
      </c>
      <c r="U793" s="21" t="s">
        <v>43</v>
      </c>
      <c r="V793" s="21" t="s">
        <v>43</v>
      </c>
      <c r="W793" s="19">
        <v>27.888369999999998</v>
      </c>
      <c r="X793" s="19">
        <v>-115.19248</v>
      </c>
      <c r="Y793" s="18">
        <v>60.8</v>
      </c>
      <c r="Z793" s="17">
        <v>16</v>
      </c>
      <c r="AA793" s="21" t="s">
        <v>43</v>
      </c>
      <c r="AB793" s="14" t="s">
        <v>44</v>
      </c>
      <c r="AC793" s="21" t="s">
        <v>43</v>
      </c>
      <c r="AD793" s="17">
        <v>18</v>
      </c>
      <c r="AE793" s="17">
        <v>1</v>
      </c>
      <c r="AF793" s="21" t="s">
        <v>43</v>
      </c>
      <c r="AG793" s="14" t="s">
        <v>43</v>
      </c>
      <c r="AI793" s="70">
        <f t="shared" ref="AI793:AI797" si="116">(0.709*AD793)+1.157</f>
        <v>13.918999999999999</v>
      </c>
      <c r="AJ793" s="71" t="s">
        <v>369</v>
      </c>
      <c r="AK793" s="72">
        <f t="shared" ref="AK793:AK797" si="117">((POWER(AI793*10,2.19))*0.037)/1000</f>
        <v>1.8310631406548505</v>
      </c>
      <c r="AL793" s="73">
        <f t="shared" ref="AL793:AL797" si="118">((POWER(AI793*10,2.19))*0.037)/1000</f>
        <v>1.8310631406548505</v>
      </c>
    </row>
    <row r="794" spans="1:38" s="20" customFormat="1" hidden="1">
      <c r="A794" s="14" t="s">
        <v>60</v>
      </c>
      <c r="B794" s="14" t="s">
        <v>40</v>
      </c>
      <c r="C794" s="31">
        <v>38948</v>
      </c>
      <c r="D794" s="15">
        <v>2006</v>
      </c>
      <c r="E794" s="16">
        <v>0.54305555555555551</v>
      </c>
      <c r="F794" s="16">
        <v>0.59375</v>
      </c>
      <c r="G794" s="16">
        <v>5.0694444444444486E-2</v>
      </c>
      <c r="H794" s="21">
        <v>2</v>
      </c>
      <c r="I794" s="17">
        <v>2</v>
      </c>
      <c r="J794" s="17">
        <v>2</v>
      </c>
      <c r="K794" s="17">
        <v>2</v>
      </c>
      <c r="L794" s="14" t="s">
        <v>61</v>
      </c>
      <c r="M794" s="14" t="s">
        <v>62</v>
      </c>
      <c r="N794" s="14">
        <v>1</v>
      </c>
      <c r="O794" s="18">
        <f t="shared" si="114"/>
        <v>40.585644000000002</v>
      </c>
      <c r="P794" s="18">
        <v>12.298680000000001</v>
      </c>
      <c r="Q794" s="18">
        <f t="shared" si="115"/>
        <v>31.683959999999999</v>
      </c>
      <c r="R794" s="18">
        <v>9.6012000000000004</v>
      </c>
      <c r="S794" s="18">
        <f t="shared" si="113"/>
        <v>40.590000000000003</v>
      </c>
      <c r="T794" s="22">
        <v>12.3</v>
      </c>
      <c r="U794" s="21" t="s">
        <v>43</v>
      </c>
      <c r="V794" s="21" t="s">
        <v>43</v>
      </c>
      <c r="W794" s="19">
        <v>27.888369999999998</v>
      </c>
      <c r="X794" s="19">
        <v>-115.19248</v>
      </c>
      <c r="Y794" s="18">
        <v>60.8</v>
      </c>
      <c r="Z794" s="17">
        <v>16</v>
      </c>
      <c r="AA794" s="21" t="s">
        <v>43</v>
      </c>
      <c r="AB794" s="14" t="s">
        <v>44</v>
      </c>
      <c r="AC794" s="21" t="s">
        <v>43</v>
      </c>
      <c r="AD794" s="17">
        <v>18</v>
      </c>
      <c r="AE794" s="17">
        <v>1</v>
      </c>
      <c r="AF794" s="21" t="s">
        <v>43</v>
      </c>
      <c r="AG794" s="14" t="s">
        <v>43</v>
      </c>
      <c r="AI794" s="70">
        <f t="shared" si="116"/>
        <v>13.918999999999999</v>
      </c>
      <c r="AJ794" s="71" t="s">
        <v>369</v>
      </c>
      <c r="AK794" s="72">
        <f t="shared" si="117"/>
        <v>1.8310631406548505</v>
      </c>
      <c r="AL794" s="73">
        <f t="shared" si="118"/>
        <v>1.8310631406548505</v>
      </c>
    </row>
    <row r="795" spans="1:38" s="20" customFormat="1" hidden="1">
      <c r="A795" s="14" t="s">
        <v>60</v>
      </c>
      <c r="B795" s="14" t="s">
        <v>40</v>
      </c>
      <c r="C795" s="31">
        <v>38948</v>
      </c>
      <c r="D795" s="15">
        <v>2006</v>
      </c>
      <c r="E795" s="16">
        <v>0.54305555555555551</v>
      </c>
      <c r="F795" s="16">
        <v>0.59375</v>
      </c>
      <c r="G795" s="16">
        <v>5.0694444444444486E-2</v>
      </c>
      <c r="H795" s="21">
        <v>2</v>
      </c>
      <c r="I795" s="17">
        <v>2</v>
      </c>
      <c r="J795" s="17">
        <v>2</v>
      </c>
      <c r="K795" s="17">
        <v>2</v>
      </c>
      <c r="L795" s="14" t="s">
        <v>61</v>
      </c>
      <c r="M795" s="14" t="s">
        <v>62</v>
      </c>
      <c r="N795" s="14">
        <v>1</v>
      </c>
      <c r="O795" s="18">
        <f t="shared" si="114"/>
        <v>40.585644000000002</v>
      </c>
      <c r="P795" s="18">
        <v>12.298680000000001</v>
      </c>
      <c r="Q795" s="18">
        <f t="shared" si="115"/>
        <v>31.683959999999999</v>
      </c>
      <c r="R795" s="18">
        <v>9.6012000000000004</v>
      </c>
      <c r="S795" s="18">
        <f t="shared" si="113"/>
        <v>40.590000000000003</v>
      </c>
      <c r="T795" s="22">
        <v>12.3</v>
      </c>
      <c r="U795" s="21" t="s">
        <v>43</v>
      </c>
      <c r="V795" s="21" t="s">
        <v>43</v>
      </c>
      <c r="W795" s="19">
        <v>27.888369999999998</v>
      </c>
      <c r="X795" s="19">
        <v>-115.19248</v>
      </c>
      <c r="Y795" s="18">
        <v>60.8</v>
      </c>
      <c r="Z795" s="17">
        <v>16</v>
      </c>
      <c r="AA795" s="21" t="s">
        <v>43</v>
      </c>
      <c r="AB795" s="14" t="s">
        <v>44</v>
      </c>
      <c r="AC795" s="21" t="s">
        <v>43</v>
      </c>
      <c r="AD795" s="17">
        <v>18</v>
      </c>
      <c r="AE795" s="17">
        <v>1</v>
      </c>
      <c r="AF795" s="21" t="s">
        <v>43</v>
      </c>
      <c r="AG795" s="14" t="s">
        <v>43</v>
      </c>
      <c r="AI795" s="70">
        <f t="shared" si="116"/>
        <v>13.918999999999999</v>
      </c>
      <c r="AJ795" s="71" t="s">
        <v>369</v>
      </c>
      <c r="AK795" s="72">
        <f t="shared" si="117"/>
        <v>1.8310631406548505</v>
      </c>
      <c r="AL795" s="73">
        <f t="shared" si="118"/>
        <v>1.8310631406548505</v>
      </c>
    </row>
    <row r="796" spans="1:38" s="20" customFormat="1" hidden="1">
      <c r="A796" s="14" t="s">
        <v>60</v>
      </c>
      <c r="B796" s="14" t="s">
        <v>40</v>
      </c>
      <c r="C796" s="31">
        <v>38948</v>
      </c>
      <c r="D796" s="15">
        <v>2006</v>
      </c>
      <c r="E796" s="16">
        <v>0.54305555555555551</v>
      </c>
      <c r="F796" s="16">
        <v>0.59375</v>
      </c>
      <c r="G796" s="16">
        <v>5.0694444444444486E-2</v>
      </c>
      <c r="H796" s="21">
        <v>2</v>
      </c>
      <c r="I796" s="17">
        <v>2</v>
      </c>
      <c r="J796" s="17">
        <v>2</v>
      </c>
      <c r="K796" s="17">
        <v>2</v>
      </c>
      <c r="L796" s="14" t="s">
        <v>61</v>
      </c>
      <c r="M796" s="14" t="s">
        <v>62</v>
      </c>
      <c r="N796" s="14">
        <v>1</v>
      </c>
      <c r="O796" s="18">
        <f t="shared" si="114"/>
        <v>40.585644000000002</v>
      </c>
      <c r="P796" s="18">
        <v>12.298680000000001</v>
      </c>
      <c r="Q796" s="18">
        <f t="shared" si="115"/>
        <v>31.683959999999999</v>
      </c>
      <c r="R796" s="18">
        <v>9.6012000000000004</v>
      </c>
      <c r="S796" s="18">
        <f t="shared" si="113"/>
        <v>40.590000000000003</v>
      </c>
      <c r="T796" s="22">
        <v>12.3</v>
      </c>
      <c r="U796" s="21" t="s">
        <v>43</v>
      </c>
      <c r="V796" s="21" t="s">
        <v>43</v>
      </c>
      <c r="W796" s="19">
        <v>27.888369999999998</v>
      </c>
      <c r="X796" s="19">
        <v>-115.19248</v>
      </c>
      <c r="Y796" s="18">
        <v>60.8</v>
      </c>
      <c r="Z796" s="17">
        <v>16</v>
      </c>
      <c r="AA796" s="21" t="s">
        <v>43</v>
      </c>
      <c r="AB796" s="14" t="s">
        <v>44</v>
      </c>
      <c r="AC796" s="21" t="s">
        <v>43</v>
      </c>
      <c r="AD796" s="17">
        <v>19</v>
      </c>
      <c r="AE796" s="17">
        <v>1</v>
      </c>
      <c r="AF796" s="21" t="s">
        <v>43</v>
      </c>
      <c r="AG796" s="14" t="s">
        <v>43</v>
      </c>
      <c r="AI796" s="70">
        <f t="shared" si="116"/>
        <v>14.628</v>
      </c>
      <c r="AJ796" s="71" t="s">
        <v>369</v>
      </c>
      <c r="AK796" s="72">
        <f t="shared" si="117"/>
        <v>2.041534710262368</v>
      </c>
      <c r="AL796" s="73">
        <f t="shared" si="118"/>
        <v>2.041534710262368</v>
      </c>
    </row>
    <row r="797" spans="1:38" s="20" customFormat="1" hidden="1">
      <c r="A797" s="14" t="s">
        <v>60</v>
      </c>
      <c r="B797" s="14" t="s">
        <v>40</v>
      </c>
      <c r="C797" s="31">
        <v>38948</v>
      </c>
      <c r="D797" s="15">
        <v>2006</v>
      </c>
      <c r="E797" s="16">
        <v>0.54305555555555551</v>
      </c>
      <c r="F797" s="16">
        <v>0.59375</v>
      </c>
      <c r="G797" s="16">
        <v>5.0694444444444486E-2</v>
      </c>
      <c r="H797" s="21">
        <v>2</v>
      </c>
      <c r="I797" s="17">
        <v>2</v>
      </c>
      <c r="J797" s="17">
        <v>2</v>
      </c>
      <c r="K797" s="17">
        <v>2</v>
      </c>
      <c r="L797" s="14" t="s">
        <v>61</v>
      </c>
      <c r="M797" s="14" t="s">
        <v>62</v>
      </c>
      <c r="N797" s="14">
        <v>1</v>
      </c>
      <c r="O797" s="18">
        <f t="shared" si="114"/>
        <v>40.585644000000002</v>
      </c>
      <c r="P797" s="18">
        <v>12.298680000000001</v>
      </c>
      <c r="Q797" s="18">
        <f t="shared" si="115"/>
        <v>31.683959999999999</v>
      </c>
      <c r="R797" s="18">
        <v>9.6012000000000004</v>
      </c>
      <c r="S797" s="18">
        <f t="shared" si="113"/>
        <v>40.590000000000003</v>
      </c>
      <c r="T797" s="22">
        <v>12.3</v>
      </c>
      <c r="U797" s="21" t="s">
        <v>43</v>
      </c>
      <c r="V797" s="21" t="s">
        <v>43</v>
      </c>
      <c r="W797" s="19">
        <v>27.888369999999998</v>
      </c>
      <c r="X797" s="19">
        <v>-115.19248</v>
      </c>
      <c r="Y797" s="18">
        <v>60.8</v>
      </c>
      <c r="Z797" s="17">
        <v>16</v>
      </c>
      <c r="AA797" s="21" t="s">
        <v>43</v>
      </c>
      <c r="AB797" s="14" t="s">
        <v>44</v>
      </c>
      <c r="AC797" s="21" t="s">
        <v>43</v>
      </c>
      <c r="AD797" s="17">
        <v>20</v>
      </c>
      <c r="AE797" s="17">
        <v>1</v>
      </c>
      <c r="AF797" s="21" t="s">
        <v>43</v>
      </c>
      <c r="AG797" s="14" t="s">
        <v>43</v>
      </c>
      <c r="AI797" s="70">
        <f t="shared" si="116"/>
        <v>15.337</v>
      </c>
      <c r="AJ797" s="71" t="s">
        <v>369</v>
      </c>
      <c r="AK797" s="72">
        <f t="shared" si="117"/>
        <v>2.2645047633742106</v>
      </c>
      <c r="AL797" s="73">
        <f t="shared" si="118"/>
        <v>2.2645047633742106</v>
      </c>
    </row>
    <row r="798" spans="1:38" s="20" customFormat="1" hidden="1">
      <c r="A798" s="14" t="s">
        <v>63</v>
      </c>
      <c r="B798" s="14" t="s">
        <v>40</v>
      </c>
      <c r="C798" s="31">
        <v>38948</v>
      </c>
      <c r="D798" s="15">
        <v>2006</v>
      </c>
      <c r="E798" s="16">
        <v>0.54305555555555551</v>
      </c>
      <c r="F798" s="16">
        <v>0.59375</v>
      </c>
      <c r="G798" s="16">
        <f t="shared" ref="G798:G806" si="119">F798-E798</f>
        <v>5.0694444444444486E-2</v>
      </c>
      <c r="H798" s="21">
        <v>2</v>
      </c>
      <c r="I798" s="14">
        <v>2</v>
      </c>
      <c r="J798" s="17">
        <v>2</v>
      </c>
      <c r="K798" s="17">
        <v>2</v>
      </c>
      <c r="L798" s="14" t="s">
        <v>61</v>
      </c>
      <c r="M798" s="14" t="s">
        <v>62</v>
      </c>
      <c r="N798" s="14">
        <v>1</v>
      </c>
      <c r="O798" s="18">
        <f t="shared" si="114"/>
        <v>40.585644000000002</v>
      </c>
      <c r="P798" s="18">
        <v>12.298680000000001</v>
      </c>
      <c r="Q798" s="18">
        <f t="shared" si="115"/>
        <v>31.683959999999999</v>
      </c>
      <c r="R798" s="18">
        <v>9.6012000000000004</v>
      </c>
      <c r="S798" s="18">
        <f t="shared" si="113"/>
        <v>40.590000000000003</v>
      </c>
      <c r="T798" s="22">
        <v>12.3</v>
      </c>
      <c r="U798" s="21" t="s">
        <v>43</v>
      </c>
      <c r="V798" s="21" t="s">
        <v>43</v>
      </c>
      <c r="W798" s="19">
        <v>27.888369999999998</v>
      </c>
      <c r="X798" s="19">
        <v>-115.19248</v>
      </c>
      <c r="Y798" s="18">
        <v>60.8</v>
      </c>
      <c r="Z798" s="17">
        <f t="shared" ref="Z798:Z806" si="120">(Y798-32)*5/9</f>
        <v>16</v>
      </c>
      <c r="AA798" s="21" t="s">
        <v>43</v>
      </c>
      <c r="AB798" s="14" t="s">
        <v>46</v>
      </c>
      <c r="AC798" s="21" t="s">
        <v>43</v>
      </c>
      <c r="AD798" s="17">
        <v>20</v>
      </c>
      <c r="AE798" s="17">
        <v>1</v>
      </c>
      <c r="AF798" s="21" t="s">
        <v>43</v>
      </c>
      <c r="AG798" s="14" t="s">
        <v>43</v>
      </c>
      <c r="AI798" s="70">
        <f t="shared" ref="AI798:AI806" si="121">(0.748*AD798)+1.2345</f>
        <v>16.194500000000001</v>
      </c>
      <c r="AJ798" s="74">
        <f t="shared" ref="AJ798:AJ806" si="122">((POWER(AI798*10,3.36))*2.24)/100000</f>
        <v>593.9131834357014</v>
      </c>
      <c r="AK798" s="74">
        <f t="shared" ref="AK798:AK806" si="123">(0.0026*AJ798)-0.61</f>
        <v>0.93417427693282351</v>
      </c>
      <c r="AL798" s="73">
        <f t="shared" ref="AL798:AL806" si="124">IF(AK798&gt;0,AK798:AK798,0)</f>
        <v>0.93417427693282351</v>
      </c>
    </row>
    <row r="799" spans="1:38" s="20" customFormat="1" hidden="1">
      <c r="A799" s="14" t="s">
        <v>63</v>
      </c>
      <c r="B799" s="14" t="s">
        <v>40</v>
      </c>
      <c r="C799" s="31">
        <v>38948</v>
      </c>
      <c r="D799" s="15">
        <v>2006</v>
      </c>
      <c r="E799" s="16">
        <v>0.54305555555555551</v>
      </c>
      <c r="F799" s="16">
        <v>0.59375</v>
      </c>
      <c r="G799" s="16">
        <f t="shared" si="119"/>
        <v>5.0694444444444486E-2</v>
      </c>
      <c r="H799" s="21">
        <v>2</v>
      </c>
      <c r="I799" s="14">
        <v>2</v>
      </c>
      <c r="J799" s="17">
        <v>2</v>
      </c>
      <c r="K799" s="17">
        <v>2</v>
      </c>
      <c r="L799" s="14" t="s">
        <v>61</v>
      </c>
      <c r="M799" s="14" t="s">
        <v>62</v>
      </c>
      <c r="N799" s="14">
        <v>1</v>
      </c>
      <c r="O799" s="18">
        <f t="shared" si="114"/>
        <v>40.585644000000002</v>
      </c>
      <c r="P799" s="18">
        <v>12.298680000000001</v>
      </c>
      <c r="Q799" s="18">
        <f t="shared" si="115"/>
        <v>31.683959999999999</v>
      </c>
      <c r="R799" s="18">
        <v>9.6012000000000004</v>
      </c>
      <c r="S799" s="18">
        <f t="shared" si="113"/>
        <v>40.590000000000003</v>
      </c>
      <c r="T799" s="22">
        <v>12.3</v>
      </c>
      <c r="U799" s="21" t="s">
        <v>43</v>
      </c>
      <c r="V799" s="21" t="s">
        <v>43</v>
      </c>
      <c r="W799" s="19">
        <v>27.888369999999998</v>
      </c>
      <c r="X799" s="19">
        <v>-115.19248</v>
      </c>
      <c r="Y799" s="18">
        <v>60.8</v>
      </c>
      <c r="Z799" s="17">
        <f t="shared" si="120"/>
        <v>16</v>
      </c>
      <c r="AA799" s="21" t="s">
        <v>43</v>
      </c>
      <c r="AB799" s="14" t="s">
        <v>46</v>
      </c>
      <c r="AC799" s="21" t="s">
        <v>43</v>
      </c>
      <c r="AD799" s="17">
        <v>21</v>
      </c>
      <c r="AE799" s="17">
        <v>1</v>
      </c>
      <c r="AF799" s="21" t="s">
        <v>43</v>
      </c>
      <c r="AG799" s="14" t="s">
        <v>43</v>
      </c>
      <c r="AI799" s="70">
        <f t="shared" si="121"/>
        <v>16.942499999999999</v>
      </c>
      <c r="AJ799" s="74">
        <f t="shared" si="122"/>
        <v>691.21379845369552</v>
      </c>
      <c r="AK799" s="74">
        <f t="shared" si="123"/>
        <v>1.1871558759796081</v>
      </c>
      <c r="AL799" s="73">
        <f t="shared" si="124"/>
        <v>1.1871558759796081</v>
      </c>
    </row>
    <row r="800" spans="1:38" s="20" customFormat="1" hidden="1">
      <c r="A800" s="14" t="s">
        <v>63</v>
      </c>
      <c r="B800" s="14" t="s">
        <v>40</v>
      </c>
      <c r="C800" s="31">
        <v>38948</v>
      </c>
      <c r="D800" s="15">
        <v>2006</v>
      </c>
      <c r="E800" s="16">
        <v>0.54305555555555551</v>
      </c>
      <c r="F800" s="16">
        <v>0.59375</v>
      </c>
      <c r="G800" s="16">
        <f t="shared" si="119"/>
        <v>5.0694444444444486E-2</v>
      </c>
      <c r="H800" s="21">
        <v>2</v>
      </c>
      <c r="I800" s="14">
        <v>2</v>
      </c>
      <c r="J800" s="17">
        <v>2</v>
      </c>
      <c r="K800" s="17">
        <v>2</v>
      </c>
      <c r="L800" s="14" t="s">
        <v>61</v>
      </c>
      <c r="M800" s="14" t="s">
        <v>62</v>
      </c>
      <c r="N800" s="14">
        <v>1</v>
      </c>
      <c r="O800" s="18">
        <f t="shared" si="114"/>
        <v>40.585644000000002</v>
      </c>
      <c r="P800" s="18">
        <v>12.298680000000001</v>
      </c>
      <c r="Q800" s="18">
        <f t="shared" si="115"/>
        <v>31.683959999999999</v>
      </c>
      <c r="R800" s="18">
        <v>9.6012000000000004</v>
      </c>
      <c r="S800" s="18">
        <f t="shared" si="113"/>
        <v>40.590000000000003</v>
      </c>
      <c r="T800" s="22">
        <v>12.3</v>
      </c>
      <c r="U800" s="21" t="s">
        <v>43</v>
      </c>
      <c r="V800" s="21" t="s">
        <v>43</v>
      </c>
      <c r="W800" s="19">
        <v>27.888369999999998</v>
      </c>
      <c r="X800" s="19">
        <v>-115.19248</v>
      </c>
      <c r="Y800" s="18">
        <v>60.8</v>
      </c>
      <c r="Z800" s="17">
        <f t="shared" si="120"/>
        <v>16</v>
      </c>
      <c r="AA800" s="21" t="s">
        <v>43</v>
      </c>
      <c r="AB800" s="14" t="s">
        <v>46</v>
      </c>
      <c r="AC800" s="21" t="s">
        <v>43</v>
      </c>
      <c r="AD800" s="17">
        <v>21</v>
      </c>
      <c r="AE800" s="17">
        <v>1</v>
      </c>
      <c r="AF800" s="21" t="s">
        <v>43</v>
      </c>
      <c r="AG800" s="14" t="s">
        <v>43</v>
      </c>
      <c r="AI800" s="70">
        <f t="shared" si="121"/>
        <v>16.942499999999999</v>
      </c>
      <c r="AJ800" s="74">
        <f t="shared" si="122"/>
        <v>691.21379845369552</v>
      </c>
      <c r="AK800" s="74">
        <f t="shared" si="123"/>
        <v>1.1871558759796081</v>
      </c>
      <c r="AL800" s="73">
        <f t="shared" si="124"/>
        <v>1.1871558759796081</v>
      </c>
    </row>
    <row r="801" spans="1:38" s="20" customFormat="1" hidden="1">
      <c r="A801" s="14" t="s">
        <v>63</v>
      </c>
      <c r="B801" s="14" t="s">
        <v>40</v>
      </c>
      <c r="C801" s="31">
        <v>38948</v>
      </c>
      <c r="D801" s="15">
        <v>2006</v>
      </c>
      <c r="E801" s="16">
        <v>0.54305555555555551</v>
      </c>
      <c r="F801" s="16">
        <v>0.59375</v>
      </c>
      <c r="G801" s="16">
        <f t="shared" si="119"/>
        <v>5.0694444444444486E-2</v>
      </c>
      <c r="H801" s="21">
        <v>2</v>
      </c>
      <c r="I801" s="14">
        <v>2</v>
      </c>
      <c r="J801" s="17">
        <v>2</v>
      </c>
      <c r="K801" s="17">
        <v>2</v>
      </c>
      <c r="L801" s="14" t="s">
        <v>61</v>
      </c>
      <c r="M801" s="14" t="s">
        <v>62</v>
      </c>
      <c r="N801" s="14">
        <v>1</v>
      </c>
      <c r="O801" s="18">
        <f t="shared" si="114"/>
        <v>40.585644000000002</v>
      </c>
      <c r="P801" s="18">
        <v>12.298680000000001</v>
      </c>
      <c r="Q801" s="18">
        <f t="shared" si="115"/>
        <v>31.683959999999999</v>
      </c>
      <c r="R801" s="18">
        <v>9.6012000000000004</v>
      </c>
      <c r="S801" s="18">
        <f t="shared" si="113"/>
        <v>40.590000000000003</v>
      </c>
      <c r="T801" s="22">
        <v>12.3</v>
      </c>
      <c r="U801" s="21" t="s">
        <v>43</v>
      </c>
      <c r="V801" s="21" t="s">
        <v>43</v>
      </c>
      <c r="W801" s="19">
        <v>27.888369999999998</v>
      </c>
      <c r="X801" s="19">
        <v>-115.19248</v>
      </c>
      <c r="Y801" s="18">
        <v>60.8</v>
      </c>
      <c r="Z801" s="17">
        <f t="shared" si="120"/>
        <v>16</v>
      </c>
      <c r="AA801" s="21" t="s">
        <v>43</v>
      </c>
      <c r="AB801" s="14" t="s">
        <v>46</v>
      </c>
      <c r="AC801" s="21" t="s">
        <v>43</v>
      </c>
      <c r="AD801" s="17">
        <v>22</v>
      </c>
      <c r="AE801" s="17">
        <v>1</v>
      </c>
      <c r="AF801" s="21" t="s">
        <v>43</v>
      </c>
      <c r="AG801" s="14" t="s">
        <v>43</v>
      </c>
      <c r="AI801" s="70">
        <f t="shared" si="121"/>
        <v>17.6905</v>
      </c>
      <c r="AJ801" s="74">
        <f t="shared" si="122"/>
        <v>799.19872211710003</v>
      </c>
      <c r="AK801" s="74">
        <f t="shared" si="123"/>
        <v>1.4679166775044603</v>
      </c>
      <c r="AL801" s="73">
        <f t="shared" si="124"/>
        <v>1.4679166775044603</v>
      </c>
    </row>
    <row r="802" spans="1:38" s="20" customFormat="1" hidden="1">
      <c r="A802" s="14" t="s">
        <v>63</v>
      </c>
      <c r="B802" s="14" t="s">
        <v>40</v>
      </c>
      <c r="C802" s="31">
        <v>38948</v>
      </c>
      <c r="D802" s="15">
        <v>2006</v>
      </c>
      <c r="E802" s="16">
        <v>0.54305555555555551</v>
      </c>
      <c r="F802" s="16">
        <v>0.59375</v>
      </c>
      <c r="G802" s="16">
        <f t="shared" si="119"/>
        <v>5.0694444444444486E-2</v>
      </c>
      <c r="H802" s="21">
        <v>2</v>
      </c>
      <c r="I802" s="14">
        <v>2</v>
      </c>
      <c r="J802" s="17">
        <v>2</v>
      </c>
      <c r="K802" s="17">
        <v>2</v>
      </c>
      <c r="L802" s="14" t="s">
        <v>61</v>
      </c>
      <c r="M802" s="14" t="s">
        <v>62</v>
      </c>
      <c r="N802" s="14">
        <v>1</v>
      </c>
      <c r="O802" s="18">
        <f t="shared" si="114"/>
        <v>40.585644000000002</v>
      </c>
      <c r="P802" s="18">
        <v>12.298680000000001</v>
      </c>
      <c r="Q802" s="18">
        <f t="shared" si="115"/>
        <v>31.683959999999999</v>
      </c>
      <c r="R802" s="18">
        <v>9.6012000000000004</v>
      </c>
      <c r="S802" s="18">
        <f t="shared" si="113"/>
        <v>40.590000000000003</v>
      </c>
      <c r="T802" s="22">
        <v>12.3</v>
      </c>
      <c r="U802" s="21" t="s">
        <v>43</v>
      </c>
      <c r="V802" s="21" t="s">
        <v>43</v>
      </c>
      <c r="W802" s="19">
        <v>27.888369999999998</v>
      </c>
      <c r="X802" s="19">
        <v>-115.19248</v>
      </c>
      <c r="Y802" s="18">
        <v>60.8</v>
      </c>
      <c r="Z802" s="17">
        <f t="shared" si="120"/>
        <v>16</v>
      </c>
      <c r="AA802" s="21" t="s">
        <v>43</v>
      </c>
      <c r="AB802" s="14" t="s">
        <v>46</v>
      </c>
      <c r="AC802" s="21" t="s">
        <v>43</v>
      </c>
      <c r="AD802" s="17">
        <v>22</v>
      </c>
      <c r="AE802" s="17">
        <v>1</v>
      </c>
      <c r="AF802" s="21" t="s">
        <v>43</v>
      </c>
      <c r="AG802" s="14" t="s">
        <v>43</v>
      </c>
      <c r="AI802" s="70">
        <f t="shared" si="121"/>
        <v>17.6905</v>
      </c>
      <c r="AJ802" s="74">
        <f t="shared" si="122"/>
        <v>799.19872211710003</v>
      </c>
      <c r="AK802" s="74">
        <f t="shared" si="123"/>
        <v>1.4679166775044603</v>
      </c>
      <c r="AL802" s="73">
        <f t="shared" si="124"/>
        <v>1.4679166775044603</v>
      </c>
    </row>
    <row r="803" spans="1:38" s="20" customFormat="1" hidden="1">
      <c r="A803" s="14" t="s">
        <v>63</v>
      </c>
      <c r="B803" s="14" t="s">
        <v>40</v>
      </c>
      <c r="C803" s="31">
        <v>38948</v>
      </c>
      <c r="D803" s="15">
        <v>2006</v>
      </c>
      <c r="E803" s="16">
        <v>0.54305555555555551</v>
      </c>
      <c r="F803" s="16">
        <v>0.59375</v>
      </c>
      <c r="G803" s="16">
        <f t="shared" si="119"/>
        <v>5.0694444444444486E-2</v>
      </c>
      <c r="H803" s="21">
        <v>2</v>
      </c>
      <c r="I803" s="14">
        <v>2</v>
      </c>
      <c r="J803" s="17">
        <v>2</v>
      </c>
      <c r="K803" s="17">
        <v>2</v>
      </c>
      <c r="L803" s="14" t="s">
        <v>61</v>
      </c>
      <c r="M803" s="14" t="s">
        <v>62</v>
      </c>
      <c r="N803" s="14">
        <v>1</v>
      </c>
      <c r="O803" s="18">
        <f t="shared" si="114"/>
        <v>40.585644000000002</v>
      </c>
      <c r="P803" s="18">
        <v>12.298680000000001</v>
      </c>
      <c r="Q803" s="18">
        <f t="shared" si="115"/>
        <v>31.683959999999999</v>
      </c>
      <c r="R803" s="18">
        <v>9.6012000000000004</v>
      </c>
      <c r="S803" s="18">
        <f t="shared" si="113"/>
        <v>40.590000000000003</v>
      </c>
      <c r="T803" s="22">
        <v>12.3</v>
      </c>
      <c r="U803" s="21" t="s">
        <v>43</v>
      </c>
      <c r="V803" s="21" t="s">
        <v>43</v>
      </c>
      <c r="W803" s="19">
        <v>27.888369999999998</v>
      </c>
      <c r="X803" s="19">
        <v>-115.19248</v>
      </c>
      <c r="Y803" s="18">
        <v>60.8</v>
      </c>
      <c r="Z803" s="17">
        <f t="shared" si="120"/>
        <v>16</v>
      </c>
      <c r="AA803" s="21" t="s">
        <v>43</v>
      </c>
      <c r="AB803" s="14" t="s">
        <v>46</v>
      </c>
      <c r="AC803" s="21" t="s">
        <v>43</v>
      </c>
      <c r="AD803" s="17">
        <v>22</v>
      </c>
      <c r="AE803" s="17">
        <v>1</v>
      </c>
      <c r="AF803" s="21" t="s">
        <v>43</v>
      </c>
      <c r="AG803" s="14" t="s">
        <v>43</v>
      </c>
      <c r="AI803" s="70">
        <f t="shared" si="121"/>
        <v>17.6905</v>
      </c>
      <c r="AJ803" s="74">
        <f t="shared" si="122"/>
        <v>799.19872211710003</v>
      </c>
      <c r="AK803" s="74">
        <f t="shared" si="123"/>
        <v>1.4679166775044603</v>
      </c>
      <c r="AL803" s="73">
        <f t="shared" si="124"/>
        <v>1.4679166775044603</v>
      </c>
    </row>
    <row r="804" spans="1:38" s="20" customFormat="1" hidden="1">
      <c r="A804" s="14" t="s">
        <v>63</v>
      </c>
      <c r="B804" s="14" t="s">
        <v>40</v>
      </c>
      <c r="C804" s="31">
        <v>38948</v>
      </c>
      <c r="D804" s="15">
        <v>2006</v>
      </c>
      <c r="E804" s="16">
        <v>0.54305555555555551</v>
      </c>
      <c r="F804" s="16">
        <v>0.59375</v>
      </c>
      <c r="G804" s="16">
        <f t="shared" si="119"/>
        <v>5.0694444444444486E-2</v>
      </c>
      <c r="H804" s="21">
        <v>2</v>
      </c>
      <c r="I804" s="14">
        <v>2</v>
      </c>
      <c r="J804" s="17">
        <v>2</v>
      </c>
      <c r="K804" s="17">
        <v>2</v>
      </c>
      <c r="L804" s="14" t="s">
        <v>61</v>
      </c>
      <c r="M804" s="14" t="s">
        <v>62</v>
      </c>
      <c r="N804" s="14">
        <v>1</v>
      </c>
      <c r="O804" s="18">
        <f t="shared" si="114"/>
        <v>40.585644000000002</v>
      </c>
      <c r="P804" s="18">
        <v>12.298680000000001</v>
      </c>
      <c r="Q804" s="18">
        <f t="shared" si="115"/>
        <v>31.683959999999999</v>
      </c>
      <c r="R804" s="18">
        <v>9.6012000000000004</v>
      </c>
      <c r="S804" s="18">
        <f t="shared" si="113"/>
        <v>40.590000000000003</v>
      </c>
      <c r="T804" s="22">
        <v>12.3</v>
      </c>
      <c r="U804" s="21" t="s">
        <v>43</v>
      </c>
      <c r="V804" s="21" t="s">
        <v>43</v>
      </c>
      <c r="W804" s="19">
        <v>27.888369999999998</v>
      </c>
      <c r="X804" s="19">
        <v>-115.19248</v>
      </c>
      <c r="Y804" s="18">
        <v>60.8</v>
      </c>
      <c r="Z804" s="17">
        <f t="shared" si="120"/>
        <v>16</v>
      </c>
      <c r="AA804" s="21" t="s">
        <v>43</v>
      </c>
      <c r="AB804" s="14" t="s">
        <v>46</v>
      </c>
      <c r="AC804" s="21" t="s">
        <v>43</v>
      </c>
      <c r="AD804" s="17">
        <v>22</v>
      </c>
      <c r="AE804" s="17">
        <v>1</v>
      </c>
      <c r="AF804" s="21" t="s">
        <v>43</v>
      </c>
      <c r="AG804" s="14" t="s">
        <v>43</v>
      </c>
      <c r="AI804" s="70">
        <f t="shared" si="121"/>
        <v>17.6905</v>
      </c>
      <c r="AJ804" s="74">
        <f t="shared" si="122"/>
        <v>799.19872211710003</v>
      </c>
      <c r="AK804" s="74">
        <f t="shared" si="123"/>
        <v>1.4679166775044603</v>
      </c>
      <c r="AL804" s="73">
        <f t="shared" si="124"/>
        <v>1.4679166775044603</v>
      </c>
    </row>
    <row r="805" spans="1:38" s="20" customFormat="1" hidden="1">
      <c r="A805" s="14" t="s">
        <v>63</v>
      </c>
      <c r="B805" s="14" t="s">
        <v>40</v>
      </c>
      <c r="C805" s="31">
        <v>38948</v>
      </c>
      <c r="D805" s="15">
        <v>2006</v>
      </c>
      <c r="E805" s="16">
        <v>0.54305555555555551</v>
      </c>
      <c r="F805" s="16">
        <v>0.59375</v>
      </c>
      <c r="G805" s="16">
        <f t="shared" si="119"/>
        <v>5.0694444444444486E-2</v>
      </c>
      <c r="H805" s="21">
        <v>2</v>
      </c>
      <c r="I805" s="14">
        <v>2</v>
      </c>
      <c r="J805" s="17">
        <v>2</v>
      </c>
      <c r="K805" s="17">
        <v>2</v>
      </c>
      <c r="L805" s="14" t="s">
        <v>61</v>
      </c>
      <c r="M805" s="14" t="s">
        <v>62</v>
      </c>
      <c r="N805" s="14">
        <v>1</v>
      </c>
      <c r="O805" s="18">
        <f t="shared" si="114"/>
        <v>40.585644000000002</v>
      </c>
      <c r="P805" s="18">
        <v>12.298680000000001</v>
      </c>
      <c r="Q805" s="18">
        <f t="shared" si="115"/>
        <v>31.683959999999999</v>
      </c>
      <c r="R805" s="18">
        <v>9.6012000000000004</v>
      </c>
      <c r="S805" s="18">
        <f t="shared" si="113"/>
        <v>40.590000000000003</v>
      </c>
      <c r="T805" s="22">
        <v>12.3</v>
      </c>
      <c r="U805" s="21" t="s">
        <v>43</v>
      </c>
      <c r="V805" s="21" t="s">
        <v>43</v>
      </c>
      <c r="W805" s="19">
        <v>27.888369999999998</v>
      </c>
      <c r="X805" s="19">
        <v>-115.19248</v>
      </c>
      <c r="Y805" s="18">
        <v>60.8</v>
      </c>
      <c r="Z805" s="17">
        <f t="shared" si="120"/>
        <v>16</v>
      </c>
      <c r="AA805" s="21" t="s">
        <v>43</v>
      </c>
      <c r="AB805" s="14" t="s">
        <v>46</v>
      </c>
      <c r="AC805" s="21" t="s">
        <v>43</v>
      </c>
      <c r="AD805" s="17">
        <v>22</v>
      </c>
      <c r="AE805" s="17">
        <v>1</v>
      </c>
      <c r="AF805" s="21" t="s">
        <v>43</v>
      </c>
      <c r="AG805" s="14" t="s">
        <v>43</v>
      </c>
      <c r="AI805" s="70">
        <f t="shared" si="121"/>
        <v>17.6905</v>
      </c>
      <c r="AJ805" s="74">
        <f t="shared" si="122"/>
        <v>799.19872211710003</v>
      </c>
      <c r="AK805" s="74">
        <f t="shared" si="123"/>
        <v>1.4679166775044603</v>
      </c>
      <c r="AL805" s="73">
        <f t="shared" si="124"/>
        <v>1.4679166775044603</v>
      </c>
    </row>
    <row r="806" spans="1:38" s="20" customFormat="1" hidden="1">
      <c r="A806" s="14" t="s">
        <v>63</v>
      </c>
      <c r="B806" s="14" t="s">
        <v>40</v>
      </c>
      <c r="C806" s="31">
        <v>38948</v>
      </c>
      <c r="D806" s="15">
        <v>2006</v>
      </c>
      <c r="E806" s="16">
        <v>0.54305555555555551</v>
      </c>
      <c r="F806" s="16">
        <v>0.59375</v>
      </c>
      <c r="G806" s="16">
        <f t="shared" si="119"/>
        <v>5.0694444444444486E-2</v>
      </c>
      <c r="H806" s="21">
        <v>2</v>
      </c>
      <c r="I806" s="14">
        <v>2</v>
      </c>
      <c r="J806" s="17">
        <v>2</v>
      </c>
      <c r="K806" s="17">
        <v>2</v>
      </c>
      <c r="L806" s="14" t="s">
        <v>61</v>
      </c>
      <c r="M806" s="14" t="s">
        <v>62</v>
      </c>
      <c r="N806" s="14">
        <v>1</v>
      </c>
      <c r="O806" s="18">
        <f t="shared" si="114"/>
        <v>40.585644000000002</v>
      </c>
      <c r="P806" s="18">
        <v>12.298680000000001</v>
      </c>
      <c r="Q806" s="18">
        <f t="shared" si="115"/>
        <v>31.683959999999999</v>
      </c>
      <c r="R806" s="18">
        <v>9.6012000000000004</v>
      </c>
      <c r="S806" s="18">
        <f t="shared" si="113"/>
        <v>40.590000000000003</v>
      </c>
      <c r="T806" s="22">
        <v>12.3</v>
      </c>
      <c r="U806" s="21" t="s">
        <v>43</v>
      </c>
      <c r="V806" s="21" t="s">
        <v>43</v>
      </c>
      <c r="W806" s="19">
        <v>27.888369999999998</v>
      </c>
      <c r="X806" s="19">
        <v>-115.19248</v>
      </c>
      <c r="Y806" s="18">
        <v>60.8</v>
      </c>
      <c r="Z806" s="17">
        <f t="shared" si="120"/>
        <v>16</v>
      </c>
      <c r="AA806" s="21" t="s">
        <v>43</v>
      </c>
      <c r="AB806" s="14" t="s">
        <v>46</v>
      </c>
      <c r="AC806" s="21" t="s">
        <v>43</v>
      </c>
      <c r="AD806" s="17">
        <v>23</v>
      </c>
      <c r="AE806" s="17">
        <v>1</v>
      </c>
      <c r="AF806" s="21" t="s">
        <v>43</v>
      </c>
      <c r="AG806" s="14" t="s">
        <v>43</v>
      </c>
      <c r="AI806" s="70">
        <f t="shared" si="121"/>
        <v>18.438500000000001</v>
      </c>
      <c r="AJ806" s="74">
        <f t="shared" si="122"/>
        <v>918.51444961025391</v>
      </c>
      <c r="AK806" s="74">
        <f t="shared" si="123"/>
        <v>1.7781375689866601</v>
      </c>
      <c r="AL806" s="73">
        <f t="shared" si="124"/>
        <v>1.7781375689866601</v>
      </c>
    </row>
    <row r="807" spans="1:38" s="20" customFormat="1" hidden="1">
      <c r="A807" s="14" t="s">
        <v>64</v>
      </c>
      <c r="B807" s="14" t="s">
        <v>40</v>
      </c>
      <c r="C807" s="31">
        <v>38951</v>
      </c>
      <c r="D807" s="15">
        <v>2006</v>
      </c>
      <c r="E807" s="16">
        <v>0.47291666666666665</v>
      </c>
      <c r="F807" s="16">
        <v>0.51736111111111105</v>
      </c>
      <c r="G807" s="16">
        <v>4.4444444444444398E-2</v>
      </c>
      <c r="H807" s="21">
        <v>2</v>
      </c>
      <c r="I807" s="17">
        <v>1</v>
      </c>
      <c r="J807" s="17">
        <v>3</v>
      </c>
      <c r="K807" s="17">
        <v>3</v>
      </c>
      <c r="L807" s="14" t="s">
        <v>41</v>
      </c>
      <c r="M807" s="14" t="s">
        <v>42</v>
      </c>
      <c r="N807" s="14">
        <v>2</v>
      </c>
      <c r="O807" s="18">
        <f t="shared" si="114"/>
        <v>40.917571199999998</v>
      </c>
      <c r="P807" s="18">
        <v>12.399264000000001</v>
      </c>
      <c r="Q807" s="18">
        <f t="shared" si="115"/>
        <v>27.3890232</v>
      </c>
      <c r="R807" s="18">
        <v>8.2997040000000002</v>
      </c>
      <c r="S807" s="18">
        <f t="shared" si="113"/>
        <v>40.92</v>
      </c>
      <c r="T807" s="22">
        <v>12.4</v>
      </c>
      <c r="U807" s="21" t="s">
        <v>43</v>
      </c>
      <c r="V807" s="21" t="s">
        <v>43</v>
      </c>
      <c r="W807" s="19">
        <v>27.842500000000001</v>
      </c>
      <c r="X807" s="19">
        <v>-115.14275000000001</v>
      </c>
      <c r="Y807" s="18">
        <v>60.8</v>
      </c>
      <c r="Z807" s="17">
        <v>16</v>
      </c>
      <c r="AA807" s="21" t="s">
        <v>43</v>
      </c>
      <c r="AB807" s="14" t="s">
        <v>44</v>
      </c>
      <c r="AC807" s="21" t="s">
        <v>43</v>
      </c>
      <c r="AD807" s="17">
        <v>10</v>
      </c>
      <c r="AE807" s="17">
        <v>1</v>
      </c>
      <c r="AF807" s="21" t="s">
        <v>43</v>
      </c>
      <c r="AG807" s="14" t="s">
        <v>43</v>
      </c>
      <c r="AI807" s="70">
        <f t="shared" ref="AI807:AI821" si="125">(0.709*AD807)+1.157</f>
        <v>8.2469999999999999</v>
      </c>
      <c r="AJ807" s="71" t="s">
        <v>369</v>
      </c>
      <c r="AK807" s="72">
        <f t="shared" ref="AK807:AK821" si="126">((POWER(AI807*10,2.19))*0.037)/1000</f>
        <v>0.58195573469462847</v>
      </c>
      <c r="AL807" s="73">
        <f t="shared" ref="AL807:AL821" si="127">((POWER(AI807*10,2.19))*0.037)/1000</f>
        <v>0.58195573469462847</v>
      </c>
    </row>
    <row r="808" spans="1:38" s="20" customFormat="1" hidden="1">
      <c r="A808" s="14" t="s">
        <v>64</v>
      </c>
      <c r="B808" s="14" t="s">
        <v>40</v>
      </c>
      <c r="C808" s="31">
        <v>38951</v>
      </c>
      <c r="D808" s="15">
        <v>2006</v>
      </c>
      <c r="E808" s="16">
        <v>0.47291666666666665</v>
      </c>
      <c r="F808" s="16">
        <v>0.51736111111111105</v>
      </c>
      <c r="G808" s="16">
        <v>4.4444444444444398E-2</v>
      </c>
      <c r="H808" s="21">
        <v>2</v>
      </c>
      <c r="I808" s="17">
        <v>1</v>
      </c>
      <c r="J808" s="17">
        <v>3</v>
      </c>
      <c r="K808" s="17">
        <v>3</v>
      </c>
      <c r="L808" s="14" t="s">
        <v>41</v>
      </c>
      <c r="M808" s="14" t="s">
        <v>42</v>
      </c>
      <c r="N808" s="14">
        <v>2</v>
      </c>
      <c r="O808" s="18">
        <f t="shared" si="114"/>
        <v>40.917571199999998</v>
      </c>
      <c r="P808" s="18">
        <v>12.399264000000001</v>
      </c>
      <c r="Q808" s="18">
        <f t="shared" si="115"/>
        <v>27.3890232</v>
      </c>
      <c r="R808" s="18">
        <v>8.2997040000000002</v>
      </c>
      <c r="S808" s="18">
        <f t="shared" si="113"/>
        <v>40.92</v>
      </c>
      <c r="T808" s="22">
        <v>12.4</v>
      </c>
      <c r="U808" s="21" t="s">
        <v>43</v>
      </c>
      <c r="V808" s="21" t="s">
        <v>43</v>
      </c>
      <c r="W808" s="19">
        <v>27.842500000000001</v>
      </c>
      <c r="X808" s="19">
        <v>-115.14275000000001</v>
      </c>
      <c r="Y808" s="18">
        <v>60.8</v>
      </c>
      <c r="Z808" s="17">
        <v>16</v>
      </c>
      <c r="AA808" s="21" t="s">
        <v>43</v>
      </c>
      <c r="AB808" s="14" t="s">
        <v>44</v>
      </c>
      <c r="AC808" s="21" t="s">
        <v>43</v>
      </c>
      <c r="AD808" s="17">
        <v>10</v>
      </c>
      <c r="AE808" s="17">
        <v>1</v>
      </c>
      <c r="AF808" s="21" t="s">
        <v>43</v>
      </c>
      <c r="AG808" s="14" t="s">
        <v>43</v>
      </c>
      <c r="AI808" s="70">
        <f t="shared" si="125"/>
        <v>8.2469999999999999</v>
      </c>
      <c r="AJ808" s="71" t="s">
        <v>369</v>
      </c>
      <c r="AK808" s="72">
        <f t="shared" si="126"/>
        <v>0.58195573469462847</v>
      </c>
      <c r="AL808" s="73">
        <f t="shared" si="127"/>
        <v>0.58195573469462847</v>
      </c>
    </row>
    <row r="809" spans="1:38" s="20" customFormat="1" hidden="1">
      <c r="A809" s="14" t="s">
        <v>64</v>
      </c>
      <c r="B809" s="14" t="s">
        <v>40</v>
      </c>
      <c r="C809" s="31">
        <v>38951</v>
      </c>
      <c r="D809" s="15">
        <v>2006</v>
      </c>
      <c r="E809" s="16">
        <v>0.47291666666666665</v>
      </c>
      <c r="F809" s="16">
        <v>0.51736111111111105</v>
      </c>
      <c r="G809" s="16">
        <v>4.4444444444444398E-2</v>
      </c>
      <c r="H809" s="21">
        <v>2</v>
      </c>
      <c r="I809" s="17">
        <v>1</v>
      </c>
      <c r="J809" s="17">
        <v>3</v>
      </c>
      <c r="K809" s="17">
        <v>3</v>
      </c>
      <c r="L809" s="14" t="s">
        <v>41</v>
      </c>
      <c r="M809" s="14" t="s">
        <v>42</v>
      </c>
      <c r="N809" s="14">
        <v>2</v>
      </c>
      <c r="O809" s="18">
        <f t="shared" si="114"/>
        <v>40.917571199999998</v>
      </c>
      <c r="P809" s="18">
        <v>12.399264000000001</v>
      </c>
      <c r="Q809" s="18">
        <f t="shared" si="115"/>
        <v>27.3890232</v>
      </c>
      <c r="R809" s="18">
        <v>8.2997040000000002</v>
      </c>
      <c r="S809" s="18">
        <f t="shared" si="113"/>
        <v>40.92</v>
      </c>
      <c r="T809" s="22">
        <v>12.4</v>
      </c>
      <c r="U809" s="21" t="s">
        <v>43</v>
      </c>
      <c r="V809" s="21" t="s">
        <v>43</v>
      </c>
      <c r="W809" s="19">
        <v>27.842500000000001</v>
      </c>
      <c r="X809" s="19">
        <v>-115.14275000000001</v>
      </c>
      <c r="Y809" s="18">
        <v>60.8</v>
      </c>
      <c r="Z809" s="17">
        <v>16</v>
      </c>
      <c r="AA809" s="21" t="s">
        <v>43</v>
      </c>
      <c r="AB809" s="14" t="s">
        <v>44</v>
      </c>
      <c r="AC809" s="21" t="s">
        <v>43</v>
      </c>
      <c r="AD809" s="17">
        <v>10</v>
      </c>
      <c r="AE809" s="17">
        <v>1</v>
      </c>
      <c r="AF809" s="21" t="s">
        <v>43</v>
      </c>
      <c r="AG809" s="14" t="s">
        <v>43</v>
      </c>
      <c r="AI809" s="70">
        <f t="shared" si="125"/>
        <v>8.2469999999999999</v>
      </c>
      <c r="AJ809" s="71" t="s">
        <v>369</v>
      </c>
      <c r="AK809" s="72">
        <f t="shared" si="126"/>
        <v>0.58195573469462847</v>
      </c>
      <c r="AL809" s="73">
        <f t="shared" si="127"/>
        <v>0.58195573469462847</v>
      </c>
    </row>
    <row r="810" spans="1:38" s="20" customFormat="1" hidden="1">
      <c r="A810" s="14" t="s">
        <v>64</v>
      </c>
      <c r="B810" s="14" t="s">
        <v>40</v>
      </c>
      <c r="C810" s="31">
        <v>38951</v>
      </c>
      <c r="D810" s="15">
        <v>2006</v>
      </c>
      <c r="E810" s="16">
        <v>0.47291666666666665</v>
      </c>
      <c r="F810" s="16">
        <v>0.51736111111111105</v>
      </c>
      <c r="G810" s="16">
        <v>4.4444444444444398E-2</v>
      </c>
      <c r="H810" s="21">
        <v>2</v>
      </c>
      <c r="I810" s="17">
        <v>1</v>
      </c>
      <c r="J810" s="17">
        <v>3</v>
      </c>
      <c r="K810" s="17">
        <v>3</v>
      </c>
      <c r="L810" s="14" t="s">
        <v>41</v>
      </c>
      <c r="M810" s="14" t="s">
        <v>42</v>
      </c>
      <c r="N810" s="14">
        <v>2</v>
      </c>
      <c r="O810" s="18">
        <f t="shared" si="114"/>
        <v>40.917571199999998</v>
      </c>
      <c r="P810" s="18">
        <v>12.399264000000001</v>
      </c>
      <c r="Q810" s="18">
        <f t="shared" si="115"/>
        <v>27.3890232</v>
      </c>
      <c r="R810" s="18">
        <v>8.2997040000000002</v>
      </c>
      <c r="S810" s="18">
        <f t="shared" si="113"/>
        <v>40.92</v>
      </c>
      <c r="T810" s="22">
        <v>12.4</v>
      </c>
      <c r="U810" s="21" t="s">
        <v>43</v>
      </c>
      <c r="V810" s="21" t="s">
        <v>43</v>
      </c>
      <c r="W810" s="19">
        <v>27.842500000000001</v>
      </c>
      <c r="X810" s="19">
        <v>-115.14275000000001</v>
      </c>
      <c r="Y810" s="18">
        <v>60.8</v>
      </c>
      <c r="Z810" s="17">
        <v>16</v>
      </c>
      <c r="AA810" s="21" t="s">
        <v>43</v>
      </c>
      <c r="AB810" s="14" t="s">
        <v>44</v>
      </c>
      <c r="AC810" s="21" t="s">
        <v>43</v>
      </c>
      <c r="AD810" s="17">
        <v>11</v>
      </c>
      <c r="AE810" s="17">
        <v>1</v>
      </c>
      <c r="AF810" s="21" t="s">
        <v>43</v>
      </c>
      <c r="AG810" s="14" t="s">
        <v>43</v>
      </c>
      <c r="AI810" s="70">
        <f t="shared" si="125"/>
        <v>8.9559999999999995</v>
      </c>
      <c r="AJ810" s="71" t="s">
        <v>369</v>
      </c>
      <c r="AK810" s="72">
        <f t="shared" si="126"/>
        <v>0.69715856935839871</v>
      </c>
      <c r="AL810" s="73">
        <f t="shared" si="127"/>
        <v>0.69715856935839871</v>
      </c>
    </row>
    <row r="811" spans="1:38" s="20" customFormat="1" hidden="1">
      <c r="A811" s="14" t="s">
        <v>64</v>
      </c>
      <c r="B811" s="14" t="s">
        <v>40</v>
      </c>
      <c r="C811" s="31">
        <v>38951</v>
      </c>
      <c r="D811" s="15">
        <v>2006</v>
      </c>
      <c r="E811" s="16">
        <v>0.47291666666666665</v>
      </c>
      <c r="F811" s="16">
        <v>0.51736111111111105</v>
      </c>
      <c r="G811" s="16">
        <v>4.4444444444444398E-2</v>
      </c>
      <c r="H811" s="21">
        <v>2</v>
      </c>
      <c r="I811" s="17">
        <v>1</v>
      </c>
      <c r="J811" s="17">
        <v>3</v>
      </c>
      <c r="K811" s="17">
        <v>3</v>
      </c>
      <c r="L811" s="14" t="s">
        <v>41</v>
      </c>
      <c r="M811" s="14" t="s">
        <v>42</v>
      </c>
      <c r="N811" s="14">
        <v>2</v>
      </c>
      <c r="O811" s="18">
        <f t="shared" si="114"/>
        <v>40.917571199999998</v>
      </c>
      <c r="P811" s="18">
        <v>12.399264000000001</v>
      </c>
      <c r="Q811" s="18">
        <f t="shared" si="115"/>
        <v>27.3890232</v>
      </c>
      <c r="R811" s="18">
        <v>8.2997040000000002</v>
      </c>
      <c r="S811" s="18">
        <f t="shared" si="113"/>
        <v>40.92</v>
      </c>
      <c r="T811" s="22">
        <v>12.4</v>
      </c>
      <c r="U811" s="21" t="s">
        <v>43</v>
      </c>
      <c r="V811" s="21" t="s">
        <v>43</v>
      </c>
      <c r="W811" s="19">
        <v>27.842500000000001</v>
      </c>
      <c r="X811" s="19">
        <v>-115.14275000000001</v>
      </c>
      <c r="Y811" s="18">
        <v>60.8</v>
      </c>
      <c r="Z811" s="17">
        <v>16</v>
      </c>
      <c r="AA811" s="21" t="s">
        <v>43</v>
      </c>
      <c r="AB811" s="14" t="s">
        <v>44</v>
      </c>
      <c r="AC811" s="21" t="s">
        <v>43</v>
      </c>
      <c r="AD811" s="17">
        <v>11</v>
      </c>
      <c r="AE811" s="17">
        <v>1</v>
      </c>
      <c r="AF811" s="21" t="s">
        <v>43</v>
      </c>
      <c r="AG811" s="14" t="s">
        <v>43</v>
      </c>
      <c r="AI811" s="70">
        <f t="shared" si="125"/>
        <v>8.9559999999999995</v>
      </c>
      <c r="AJ811" s="71" t="s">
        <v>369</v>
      </c>
      <c r="AK811" s="72">
        <f t="shared" si="126"/>
        <v>0.69715856935839871</v>
      </c>
      <c r="AL811" s="73">
        <f t="shared" si="127"/>
        <v>0.69715856935839871</v>
      </c>
    </row>
    <row r="812" spans="1:38" s="20" customFormat="1" hidden="1">
      <c r="A812" s="14" t="s">
        <v>64</v>
      </c>
      <c r="B812" s="14" t="s">
        <v>40</v>
      </c>
      <c r="C812" s="31">
        <v>38951</v>
      </c>
      <c r="D812" s="15">
        <v>2006</v>
      </c>
      <c r="E812" s="16">
        <v>0.47291666666666665</v>
      </c>
      <c r="F812" s="16">
        <v>0.51736111111111105</v>
      </c>
      <c r="G812" s="16">
        <v>4.4444444444444398E-2</v>
      </c>
      <c r="H812" s="21">
        <v>2</v>
      </c>
      <c r="I812" s="17">
        <v>1</v>
      </c>
      <c r="J812" s="17">
        <v>3</v>
      </c>
      <c r="K812" s="17">
        <v>3</v>
      </c>
      <c r="L812" s="14" t="s">
        <v>41</v>
      </c>
      <c r="M812" s="14" t="s">
        <v>42</v>
      </c>
      <c r="N812" s="14">
        <v>2</v>
      </c>
      <c r="O812" s="18">
        <f t="shared" si="114"/>
        <v>40.917571199999998</v>
      </c>
      <c r="P812" s="18">
        <v>12.399264000000001</v>
      </c>
      <c r="Q812" s="18">
        <f t="shared" si="115"/>
        <v>27.3890232</v>
      </c>
      <c r="R812" s="18">
        <v>8.2997040000000002</v>
      </c>
      <c r="S812" s="18">
        <f t="shared" si="113"/>
        <v>40.92</v>
      </c>
      <c r="T812" s="22">
        <v>12.4</v>
      </c>
      <c r="U812" s="21" t="s">
        <v>43</v>
      </c>
      <c r="V812" s="21" t="s">
        <v>43</v>
      </c>
      <c r="W812" s="19">
        <v>27.842500000000001</v>
      </c>
      <c r="X812" s="19">
        <v>-115.14275000000001</v>
      </c>
      <c r="Y812" s="18">
        <v>60.8</v>
      </c>
      <c r="Z812" s="17">
        <v>16</v>
      </c>
      <c r="AA812" s="21" t="s">
        <v>43</v>
      </c>
      <c r="AB812" s="14" t="s">
        <v>44</v>
      </c>
      <c r="AC812" s="21" t="s">
        <v>43</v>
      </c>
      <c r="AD812" s="17">
        <v>13</v>
      </c>
      <c r="AE812" s="17">
        <v>1</v>
      </c>
      <c r="AF812" s="21" t="s">
        <v>43</v>
      </c>
      <c r="AG812" s="14" t="s">
        <v>43</v>
      </c>
      <c r="AI812" s="70">
        <f t="shared" si="125"/>
        <v>10.373999999999999</v>
      </c>
      <c r="AJ812" s="71" t="s">
        <v>369</v>
      </c>
      <c r="AK812" s="72">
        <f t="shared" si="126"/>
        <v>0.96188687250685145</v>
      </c>
      <c r="AL812" s="73">
        <f t="shared" si="127"/>
        <v>0.96188687250685145</v>
      </c>
    </row>
    <row r="813" spans="1:38" s="20" customFormat="1" hidden="1">
      <c r="A813" s="14" t="s">
        <v>64</v>
      </c>
      <c r="B813" s="14" t="s">
        <v>40</v>
      </c>
      <c r="C813" s="31">
        <v>38951</v>
      </c>
      <c r="D813" s="15">
        <v>2006</v>
      </c>
      <c r="E813" s="16">
        <v>0.47291666666666665</v>
      </c>
      <c r="F813" s="16">
        <v>0.51736111111111105</v>
      </c>
      <c r="G813" s="16">
        <v>4.4444444444444398E-2</v>
      </c>
      <c r="H813" s="21">
        <v>2</v>
      </c>
      <c r="I813" s="17">
        <v>1</v>
      </c>
      <c r="J813" s="17">
        <v>3</v>
      </c>
      <c r="K813" s="17">
        <v>3</v>
      </c>
      <c r="L813" s="14" t="s">
        <v>41</v>
      </c>
      <c r="M813" s="14" t="s">
        <v>42</v>
      </c>
      <c r="N813" s="14">
        <v>2</v>
      </c>
      <c r="O813" s="18">
        <f t="shared" si="114"/>
        <v>40.917571199999998</v>
      </c>
      <c r="P813" s="18">
        <v>12.399264000000001</v>
      </c>
      <c r="Q813" s="18">
        <f t="shared" si="115"/>
        <v>27.3890232</v>
      </c>
      <c r="R813" s="18">
        <v>8.2997040000000002</v>
      </c>
      <c r="S813" s="18">
        <f t="shared" si="113"/>
        <v>40.92</v>
      </c>
      <c r="T813" s="22">
        <v>12.4</v>
      </c>
      <c r="U813" s="21" t="s">
        <v>43</v>
      </c>
      <c r="V813" s="21" t="s">
        <v>43</v>
      </c>
      <c r="W813" s="19">
        <v>27.842500000000001</v>
      </c>
      <c r="X813" s="19">
        <v>-115.14275000000001</v>
      </c>
      <c r="Y813" s="18">
        <v>60.8</v>
      </c>
      <c r="Z813" s="17">
        <v>16</v>
      </c>
      <c r="AA813" s="21" t="s">
        <v>43</v>
      </c>
      <c r="AB813" s="14" t="s">
        <v>44</v>
      </c>
      <c r="AC813" s="21" t="s">
        <v>43</v>
      </c>
      <c r="AD813" s="17">
        <v>13</v>
      </c>
      <c r="AE813" s="17">
        <v>1</v>
      </c>
      <c r="AF813" s="21" t="s">
        <v>43</v>
      </c>
      <c r="AG813" s="14" t="s">
        <v>43</v>
      </c>
      <c r="AI813" s="70">
        <f t="shared" si="125"/>
        <v>10.373999999999999</v>
      </c>
      <c r="AJ813" s="71" t="s">
        <v>369</v>
      </c>
      <c r="AK813" s="72">
        <f t="shared" si="126"/>
        <v>0.96188687250685145</v>
      </c>
      <c r="AL813" s="73">
        <f t="shared" si="127"/>
        <v>0.96188687250685145</v>
      </c>
    </row>
    <row r="814" spans="1:38" s="20" customFormat="1" hidden="1">
      <c r="A814" s="14" t="s">
        <v>64</v>
      </c>
      <c r="B814" s="14" t="s">
        <v>40</v>
      </c>
      <c r="C814" s="31">
        <v>38951</v>
      </c>
      <c r="D814" s="15">
        <v>2006</v>
      </c>
      <c r="E814" s="16">
        <v>0.47291666666666665</v>
      </c>
      <c r="F814" s="16">
        <v>0.51736111111111105</v>
      </c>
      <c r="G814" s="16">
        <v>4.4444444444444398E-2</v>
      </c>
      <c r="H814" s="21">
        <v>2</v>
      </c>
      <c r="I814" s="17">
        <v>1</v>
      </c>
      <c r="J814" s="17">
        <v>3</v>
      </c>
      <c r="K814" s="17">
        <v>3</v>
      </c>
      <c r="L814" s="14" t="s">
        <v>41</v>
      </c>
      <c r="M814" s="14" t="s">
        <v>42</v>
      </c>
      <c r="N814" s="14">
        <v>2</v>
      </c>
      <c r="O814" s="18">
        <f t="shared" si="114"/>
        <v>40.917571199999998</v>
      </c>
      <c r="P814" s="18">
        <v>12.399264000000001</v>
      </c>
      <c r="Q814" s="18">
        <f t="shared" si="115"/>
        <v>27.3890232</v>
      </c>
      <c r="R814" s="18">
        <v>8.2997040000000002</v>
      </c>
      <c r="S814" s="18">
        <f t="shared" si="113"/>
        <v>40.92</v>
      </c>
      <c r="T814" s="22">
        <v>12.4</v>
      </c>
      <c r="U814" s="21" t="s">
        <v>43</v>
      </c>
      <c r="V814" s="21" t="s">
        <v>43</v>
      </c>
      <c r="W814" s="19">
        <v>27.842500000000001</v>
      </c>
      <c r="X814" s="19">
        <v>-115.14275000000001</v>
      </c>
      <c r="Y814" s="18">
        <v>60.8</v>
      </c>
      <c r="Z814" s="17">
        <v>16</v>
      </c>
      <c r="AA814" s="21" t="s">
        <v>43</v>
      </c>
      <c r="AB814" s="14" t="s">
        <v>44</v>
      </c>
      <c r="AC814" s="21" t="s">
        <v>43</v>
      </c>
      <c r="AD814" s="17">
        <v>13</v>
      </c>
      <c r="AE814" s="17">
        <v>1</v>
      </c>
      <c r="AF814" s="21" t="s">
        <v>43</v>
      </c>
      <c r="AG814" s="14" t="s">
        <v>43</v>
      </c>
      <c r="AI814" s="70">
        <f t="shared" si="125"/>
        <v>10.373999999999999</v>
      </c>
      <c r="AJ814" s="71" t="s">
        <v>369</v>
      </c>
      <c r="AK814" s="72">
        <f t="shared" si="126"/>
        <v>0.96188687250685145</v>
      </c>
      <c r="AL814" s="73">
        <f t="shared" si="127"/>
        <v>0.96188687250685145</v>
      </c>
    </row>
    <row r="815" spans="1:38" s="20" customFormat="1" hidden="1">
      <c r="A815" s="14" t="s">
        <v>64</v>
      </c>
      <c r="B815" s="14" t="s">
        <v>40</v>
      </c>
      <c r="C815" s="31">
        <v>38951</v>
      </c>
      <c r="D815" s="15">
        <v>2006</v>
      </c>
      <c r="E815" s="16">
        <v>0.47291666666666665</v>
      </c>
      <c r="F815" s="16">
        <v>0.51736111111111105</v>
      </c>
      <c r="G815" s="16">
        <v>4.4444444444444398E-2</v>
      </c>
      <c r="H815" s="21">
        <v>2</v>
      </c>
      <c r="I815" s="17">
        <v>1</v>
      </c>
      <c r="J815" s="17">
        <v>3</v>
      </c>
      <c r="K815" s="17">
        <v>3</v>
      </c>
      <c r="L815" s="14" t="s">
        <v>41</v>
      </c>
      <c r="M815" s="14" t="s">
        <v>42</v>
      </c>
      <c r="N815" s="14">
        <v>2</v>
      </c>
      <c r="O815" s="18">
        <f t="shared" si="114"/>
        <v>40.917571199999998</v>
      </c>
      <c r="P815" s="18">
        <v>12.399264000000001</v>
      </c>
      <c r="Q815" s="18">
        <f t="shared" si="115"/>
        <v>27.3890232</v>
      </c>
      <c r="R815" s="18">
        <v>8.2997040000000002</v>
      </c>
      <c r="S815" s="18">
        <f t="shared" si="113"/>
        <v>40.92</v>
      </c>
      <c r="T815" s="22">
        <v>12.4</v>
      </c>
      <c r="U815" s="21" t="s">
        <v>43</v>
      </c>
      <c r="V815" s="21" t="s">
        <v>43</v>
      </c>
      <c r="W815" s="19">
        <v>27.842500000000001</v>
      </c>
      <c r="X815" s="19">
        <v>-115.14275000000001</v>
      </c>
      <c r="Y815" s="18">
        <v>60.8</v>
      </c>
      <c r="Z815" s="17">
        <v>16</v>
      </c>
      <c r="AA815" s="21" t="s">
        <v>43</v>
      </c>
      <c r="AB815" s="14" t="s">
        <v>44</v>
      </c>
      <c r="AC815" s="21" t="s">
        <v>43</v>
      </c>
      <c r="AD815" s="17">
        <v>13</v>
      </c>
      <c r="AE815" s="17">
        <v>1</v>
      </c>
      <c r="AF815" s="21" t="s">
        <v>43</v>
      </c>
      <c r="AG815" s="14" t="s">
        <v>43</v>
      </c>
      <c r="AI815" s="70">
        <f t="shared" si="125"/>
        <v>10.373999999999999</v>
      </c>
      <c r="AJ815" s="71" t="s">
        <v>369</v>
      </c>
      <c r="AK815" s="72">
        <f t="shared" si="126"/>
        <v>0.96188687250685145</v>
      </c>
      <c r="AL815" s="73">
        <f t="shared" si="127"/>
        <v>0.96188687250685145</v>
      </c>
    </row>
    <row r="816" spans="1:38" s="20" customFormat="1" hidden="1">
      <c r="A816" s="14" t="s">
        <v>64</v>
      </c>
      <c r="B816" s="14" t="s">
        <v>40</v>
      </c>
      <c r="C816" s="31">
        <v>38951</v>
      </c>
      <c r="D816" s="15">
        <v>2006</v>
      </c>
      <c r="E816" s="16">
        <v>0.47291666666666665</v>
      </c>
      <c r="F816" s="16">
        <v>0.51736111111111105</v>
      </c>
      <c r="G816" s="16">
        <v>4.4444444444444398E-2</v>
      </c>
      <c r="H816" s="21">
        <v>2</v>
      </c>
      <c r="I816" s="17">
        <v>1</v>
      </c>
      <c r="J816" s="17">
        <v>3</v>
      </c>
      <c r="K816" s="17">
        <v>3</v>
      </c>
      <c r="L816" s="14" t="s">
        <v>41</v>
      </c>
      <c r="M816" s="14" t="s">
        <v>42</v>
      </c>
      <c r="N816" s="14">
        <v>2</v>
      </c>
      <c r="O816" s="18">
        <f t="shared" si="114"/>
        <v>40.917571199999998</v>
      </c>
      <c r="P816" s="18">
        <v>12.399264000000001</v>
      </c>
      <c r="Q816" s="18">
        <f t="shared" si="115"/>
        <v>27.3890232</v>
      </c>
      <c r="R816" s="18">
        <v>8.2997040000000002</v>
      </c>
      <c r="S816" s="18">
        <f t="shared" si="113"/>
        <v>40.92</v>
      </c>
      <c r="T816" s="22">
        <v>12.4</v>
      </c>
      <c r="U816" s="21" t="s">
        <v>43</v>
      </c>
      <c r="V816" s="21" t="s">
        <v>43</v>
      </c>
      <c r="W816" s="19">
        <v>27.842500000000001</v>
      </c>
      <c r="X816" s="19">
        <v>-115.14275000000001</v>
      </c>
      <c r="Y816" s="18">
        <v>60.8</v>
      </c>
      <c r="Z816" s="17">
        <v>16</v>
      </c>
      <c r="AA816" s="21" t="s">
        <v>43</v>
      </c>
      <c r="AB816" s="14" t="s">
        <v>44</v>
      </c>
      <c r="AC816" s="21" t="s">
        <v>43</v>
      </c>
      <c r="AD816" s="17">
        <v>13</v>
      </c>
      <c r="AE816" s="17">
        <v>1</v>
      </c>
      <c r="AF816" s="21" t="s">
        <v>43</v>
      </c>
      <c r="AG816" s="14" t="s">
        <v>43</v>
      </c>
      <c r="AI816" s="70">
        <f t="shared" si="125"/>
        <v>10.373999999999999</v>
      </c>
      <c r="AJ816" s="71" t="s">
        <v>369</v>
      </c>
      <c r="AK816" s="72">
        <f t="shared" si="126"/>
        <v>0.96188687250685145</v>
      </c>
      <c r="AL816" s="73">
        <f t="shared" si="127"/>
        <v>0.96188687250685145</v>
      </c>
    </row>
    <row r="817" spans="1:38" s="20" customFormat="1" hidden="1">
      <c r="A817" s="14" t="s">
        <v>64</v>
      </c>
      <c r="B817" s="14" t="s">
        <v>40</v>
      </c>
      <c r="C817" s="31">
        <v>38951</v>
      </c>
      <c r="D817" s="15">
        <v>2006</v>
      </c>
      <c r="E817" s="16">
        <v>0.47291666666666665</v>
      </c>
      <c r="F817" s="16">
        <v>0.51736111111111105</v>
      </c>
      <c r="G817" s="16">
        <v>4.4444444444444398E-2</v>
      </c>
      <c r="H817" s="21">
        <v>2</v>
      </c>
      <c r="I817" s="17">
        <v>1</v>
      </c>
      <c r="J817" s="17">
        <v>3</v>
      </c>
      <c r="K817" s="17">
        <v>3</v>
      </c>
      <c r="L817" s="14" t="s">
        <v>41</v>
      </c>
      <c r="M817" s="14" t="s">
        <v>42</v>
      </c>
      <c r="N817" s="14">
        <v>2</v>
      </c>
      <c r="O817" s="18">
        <f t="shared" si="114"/>
        <v>40.917571199999998</v>
      </c>
      <c r="P817" s="18">
        <v>12.399264000000001</v>
      </c>
      <c r="Q817" s="18">
        <f t="shared" si="115"/>
        <v>27.3890232</v>
      </c>
      <c r="R817" s="18">
        <v>8.2997040000000002</v>
      </c>
      <c r="S817" s="18">
        <f t="shared" si="113"/>
        <v>40.92</v>
      </c>
      <c r="T817" s="22">
        <v>12.4</v>
      </c>
      <c r="U817" s="21" t="s">
        <v>43</v>
      </c>
      <c r="V817" s="21" t="s">
        <v>43</v>
      </c>
      <c r="W817" s="19">
        <v>27.842500000000001</v>
      </c>
      <c r="X817" s="19">
        <v>-115.14275000000001</v>
      </c>
      <c r="Y817" s="18">
        <v>60.8</v>
      </c>
      <c r="Z817" s="17">
        <v>16</v>
      </c>
      <c r="AA817" s="21" t="s">
        <v>43</v>
      </c>
      <c r="AB817" s="14" t="s">
        <v>44</v>
      </c>
      <c r="AC817" s="21" t="s">
        <v>43</v>
      </c>
      <c r="AD817" s="17">
        <v>14</v>
      </c>
      <c r="AE817" s="17">
        <v>1</v>
      </c>
      <c r="AF817" s="21" t="s">
        <v>43</v>
      </c>
      <c r="AG817" s="14" t="s">
        <v>43</v>
      </c>
      <c r="AI817" s="70">
        <f t="shared" si="125"/>
        <v>11.083</v>
      </c>
      <c r="AJ817" s="71" t="s">
        <v>369</v>
      </c>
      <c r="AK817" s="72">
        <f t="shared" si="126"/>
        <v>1.1117350137621949</v>
      </c>
      <c r="AL817" s="73">
        <f t="shared" si="127"/>
        <v>1.1117350137621949</v>
      </c>
    </row>
    <row r="818" spans="1:38" s="20" customFormat="1" hidden="1">
      <c r="A818" s="14" t="s">
        <v>64</v>
      </c>
      <c r="B818" s="14" t="s">
        <v>40</v>
      </c>
      <c r="C818" s="31">
        <v>38951</v>
      </c>
      <c r="D818" s="15">
        <v>2006</v>
      </c>
      <c r="E818" s="16">
        <v>0.47291666666666665</v>
      </c>
      <c r="F818" s="16">
        <v>0.51736111111111105</v>
      </c>
      <c r="G818" s="16">
        <v>4.4444444444444398E-2</v>
      </c>
      <c r="H818" s="21">
        <v>2</v>
      </c>
      <c r="I818" s="17">
        <v>1</v>
      </c>
      <c r="J818" s="17">
        <v>3</v>
      </c>
      <c r="K818" s="17">
        <v>3</v>
      </c>
      <c r="L818" s="14" t="s">
        <v>41</v>
      </c>
      <c r="M818" s="14" t="s">
        <v>42</v>
      </c>
      <c r="N818" s="14">
        <v>2</v>
      </c>
      <c r="O818" s="18">
        <f t="shared" si="114"/>
        <v>40.917571199999998</v>
      </c>
      <c r="P818" s="18">
        <v>12.399264000000001</v>
      </c>
      <c r="Q818" s="18">
        <f t="shared" si="115"/>
        <v>27.3890232</v>
      </c>
      <c r="R818" s="18">
        <v>8.2997040000000002</v>
      </c>
      <c r="S818" s="18">
        <f t="shared" si="113"/>
        <v>40.92</v>
      </c>
      <c r="T818" s="22">
        <v>12.4</v>
      </c>
      <c r="U818" s="21" t="s">
        <v>43</v>
      </c>
      <c r="V818" s="21" t="s">
        <v>43</v>
      </c>
      <c r="W818" s="19">
        <v>27.842500000000001</v>
      </c>
      <c r="X818" s="19">
        <v>-115.14275000000001</v>
      </c>
      <c r="Y818" s="18">
        <v>60.8</v>
      </c>
      <c r="Z818" s="17">
        <v>16</v>
      </c>
      <c r="AA818" s="21" t="s">
        <v>43</v>
      </c>
      <c r="AB818" s="14" t="s">
        <v>44</v>
      </c>
      <c r="AC818" s="21" t="s">
        <v>43</v>
      </c>
      <c r="AD818" s="17">
        <v>15</v>
      </c>
      <c r="AE818" s="17">
        <v>1</v>
      </c>
      <c r="AF818" s="21" t="s">
        <v>43</v>
      </c>
      <c r="AG818" s="14" t="s">
        <v>43</v>
      </c>
      <c r="AI818" s="70">
        <f t="shared" si="125"/>
        <v>11.792</v>
      </c>
      <c r="AJ818" s="71" t="s">
        <v>369</v>
      </c>
      <c r="AK818" s="72">
        <f t="shared" si="126"/>
        <v>1.2734394051640829</v>
      </c>
      <c r="AL818" s="73">
        <f t="shared" si="127"/>
        <v>1.2734394051640829</v>
      </c>
    </row>
    <row r="819" spans="1:38" s="20" customFormat="1" hidden="1">
      <c r="A819" s="14" t="s">
        <v>64</v>
      </c>
      <c r="B819" s="14" t="s">
        <v>40</v>
      </c>
      <c r="C819" s="31">
        <v>38951</v>
      </c>
      <c r="D819" s="15">
        <v>2006</v>
      </c>
      <c r="E819" s="16">
        <v>0.47291666666666665</v>
      </c>
      <c r="F819" s="16">
        <v>0.51736111111111105</v>
      </c>
      <c r="G819" s="16">
        <v>4.4444444444444398E-2</v>
      </c>
      <c r="H819" s="21">
        <v>2</v>
      </c>
      <c r="I819" s="17">
        <v>1</v>
      </c>
      <c r="J819" s="17">
        <v>3</v>
      </c>
      <c r="K819" s="17">
        <v>3</v>
      </c>
      <c r="L819" s="14" t="s">
        <v>41</v>
      </c>
      <c r="M819" s="14" t="s">
        <v>42</v>
      </c>
      <c r="N819" s="14">
        <v>2</v>
      </c>
      <c r="O819" s="18">
        <f t="shared" si="114"/>
        <v>40.917571199999998</v>
      </c>
      <c r="P819" s="18">
        <v>12.399264000000001</v>
      </c>
      <c r="Q819" s="18">
        <f t="shared" si="115"/>
        <v>27.3890232</v>
      </c>
      <c r="R819" s="18">
        <v>8.2997040000000002</v>
      </c>
      <c r="S819" s="18">
        <f t="shared" si="113"/>
        <v>40.92</v>
      </c>
      <c r="T819" s="22">
        <v>12.4</v>
      </c>
      <c r="U819" s="21" t="s">
        <v>43</v>
      </c>
      <c r="V819" s="21" t="s">
        <v>43</v>
      </c>
      <c r="W819" s="19">
        <v>27.842500000000001</v>
      </c>
      <c r="X819" s="19">
        <v>-115.14275000000001</v>
      </c>
      <c r="Y819" s="18">
        <v>60.8</v>
      </c>
      <c r="Z819" s="17">
        <v>16</v>
      </c>
      <c r="AA819" s="21" t="s">
        <v>43</v>
      </c>
      <c r="AB819" s="14" t="s">
        <v>44</v>
      </c>
      <c r="AC819" s="21" t="s">
        <v>43</v>
      </c>
      <c r="AD819" s="17">
        <v>15</v>
      </c>
      <c r="AE819" s="17">
        <v>1</v>
      </c>
      <c r="AF819" s="21" t="s">
        <v>43</v>
      </c>
      <c r="AG819" s="14" t="s">
        <v>43</v>
      </c>
      <c r="AI819" s="70">
        <f t="shared" si="125"/>
        <v>11.792</v>
      </c>
      <c r="AJ819" s="71" t="s">
        <v>369</v>
      </c>
      <c r="AK819" s="72">
        <f t="shared" si="126"/>
        <v>1.2734394051640829</v>
      </c>
      <c r="AL819" s="73">
        <f t="shared" si="127"/>
        <v>1.2734394051640829</v>
      </c>
    </row>
    <row r="820" spans="1:38" s="20" customFormat="1" hidden="1">
      <c r="A820" s="14" t="s">
        <v>64</v>
      </c>
      <c r="B820" s="14" t="s">
        <v>40</v>
      </c>
      <c r="C820" s="31">
        <v>38951</v>
      </c>
      <c r="D820" s="15">
        <v>2006</v>
      </c>
      <c r="E820" s="16">
        <v>0.47291666666666665</v>
      </c>
      <c r="F820" s="16">
        <v>0.51736111111111105</v>
      </c>
      <c r="G820" s="16">
        <v>4.4444444444444398E-2</v>
      </c>
      <c r="H820" s="21">
        <v>2</v>
      </c>
      <c r="I820" s="17">
        <v>1</v>
      </c>
      <c r="J820" s="17">
        <v>3</v>
      </c>
      <c r="K820" s="17">
        <v>3</v>
      </c>
      <c r="L820" s="14" t="s">
        <v>41</v>
      </c>
      <c r="M820" s="14" t="s">
        <v>42</v>
      </c>
      <c r="N820" s="14">
        <v>2</v>
      </c>
      <c r="O820" s="18">
        <f t="shared" si="114"/>
        <v>40.917571199999998</v>
      </c>
      <c r="P820" s="18">
        <v>12.399264000000001</v>
      </c>
      <c r="Q820" s="18">
        <f t="shared" si="115"/>
        <v>27.3890232</v>
      </c>
      <c r="R820" s="18">
        <v>8.2997040000000002</v>
      </c>
      <c r="S820" s="18">
        <f t="shared" si="113"/>
        <v>40.92</v>
      </c>
      <c r="T820" s="22">
        <v>12.4</v>
      </c>
      <c r="U820" s="21" t="s">
        <v>43</v>
      </c>
      <c r="V820" s="21" t="s">
        <v>43</v>
      </c>
      <c r="W820" s="19">
        <v>27.842500000000001</v>
      </c>
      <c r="X820" s="19">
        <v>-115.14275000000001</v>
      </c>
      <c r="Y820" s="18">
        <v>60.8</v>
      </c>
      <c r="Z820" s="17">
        <v>16</v>
      </c>
      <c r="AA820" s="21" t="s">
        <v>43</v>
      </c>
      <c r="AB820" s="14" t="s">
        <v>44</v>
      </c>
      <c r="AC820" s="21" t="s">
        <v>43</v>
      </c>
      <c r="AD820" s="17">
        <v>15</v>
      </c>
      <c r="AE820" s="17">
        <v>1</v>
      </c>
      <c r="AF820" s="21" t="s">
        <v>43</v>
      </c>
      <c r="AG820" s="14" t="s">
        <v>43</v>
      </c>
      <c r="AI820" s="70">
        <f t="shared" si="125"/>
        <v>11.792</v>
      </c>
      <c r="AJ820" s="71" t="s">
        <v>369</v>
      </c>
      <c r="AK820" s="72">
        <f t="shared" si="126"/>
        <v>1.2734394051640829</v>
      </c>
      <c r="AL820" s="73">
        <f t="shared" si="127"/>
        <v>1.2734394051640829</v>
      </c>
    </row>
    <row r="821" spans="1:38" s="20" customFormat="1" hidden="1">
      <c r="A821" s="14" t="s">
        <v>64</v>
      </c>
      <c r="B821" s="14" t="s">
        <v>40</v>
      </c>
      <c r="C821" s="31">
        <v>38951</v>
      </c>
      <c r="D821" s="15">
        <v>2006</v>
      </c>
      <c r="E821" s="16">
        <v>0.47291666666666665</v>
      </c>
      <c r="F821" s="16">
        <v>0.51736111111111105</v>
      </c>
      <c r="G821" s="16">
        <v>4.4444444444444398E-2</v>
      </c>
      <c r="H821" s="21">
        <v>2</v>
      </c>
      <c r="I821" s="17">
        <v>1</v>
      </c>
      <c r="J821" s="17">
        <v>3</v>
      </c>
      <c r="K821" s="17">
        <v>3</v>
      </c>
      <c r="L821" s="14" t="s">
        <v>41</v>
      </c>
      <c r="M821" s="14" t="s">
        <v>42</v>
      </c>
      <c r="N821" s="14">
        <v>2</v>
      </c>
      <c r="O821" s="18">
        <f t="shared" si="114"/>
        <v>40.917571199999998</v>
      </c>
      <c r="P821" s="18">
        <v>12.399264000000001</v>
      </c>
      <c r="Q821" s="18">
        <f t="shared" si="115"/>
        <v>27.3890232</v>
      </c>
      <c r="R821" s="18">
        <v>8.2997040000000002</v>
      </c>
      <c r="S821" s="18">
        <f t="shared" si="113"/>
        <v>40.92</v>
      </c>
      <c r="T821" s="22">
        <v>12.4</v>
      </c>
      <c r="U821" s="21" t="s">
        <v>43</v>
      </c>
      <c r="V821" s="21" t="s">
        <v>43</v>
      </c>
      <c r="W821" s="19">
        <v>27.842500000000001</v>
      </c>
      <c r="X821" s="19">
        <v>-115.14275000000001</v>
      </c>
      <c r="Y821" s="18">
        <v>60.8</v>
      </c>
      <c r="Z821" s="17">
        <v>16</v>
      </c>
      <c r="AA821" s="21" t="s">
        <v>43</v>
      </c>
      <c r="AB821" s="14" t="s">
        <v>44</v>
      </c>
      <c r="AC821" s="21" t="s">
        <v>43</v>
      </c>
      <c r="AD821" s="17">
        <v>15</v>
      </c>
      <c r="AE821" s="17">
        <v>1</v>
      </c>
      <c r="AF821" s="21" t="s">
        <v>43</v>
      </c>
      <c r="AG821" s="14" t="s">
        <v>43</v>
      </c>
      <c r="AI821" s="70">
        <f t="shared" si="125"/>
        <v>11.792</v>
      </c>
      <c r="AJ821" s="71" t="s">
        <v>369</v>
      </c>
      <c r="AK821" s="72">
        <f t="shared" si="126"/>
        <v>1.2734394051640829</v>
      </c>
      <c r="AL821" s="73">
        <f t="shared" si="127"/>
        <v>1.2734394051640829</v>
      </c>
    </row>
    <row r="822" spans="1:38" s="20" customFormat="1" hidden="1">
      <c r="A822" s="14" t="s">
        <v>65</v>
      </c>
      <c r="B822" s="14" t="s">
        <v>40</v>
      </c>
      <c r="C822" s="31">
        <v>38951</v>
      </c>
      <c r="D822" s="15">
        <v>2006</v>
      </c>
      <c r="E822" s="16">
        <v>0.47291666666666665</v>
      </c>
      <c r="F822" s="16">
        <v>0.51736111111111105</v>
      </c>
      <c r="G822" s="16">
        <f t="shared" ref="G822:G843" si="128">F822-E822</f>
        <v>4.4444444444444398E-2</v>
      </c>
      <c r="H822" s="21">
        <v>2</v>
      </c>
      <c r="I822" s="17">
        <v>1</v>
      </c>
      <c r="J822" s="17">
        <v>3</v>
      </c>
      <c r="K822" s="17">
        <v>3</v>
      </c>
      <c r="L822" s="14" t="s">
        <v>41</v>
      </c>
      <c r="M822" s="14" t="s">
        <v>42</v>
      </c>
      <c r="N822" s="14">
        <v>2</v>
      </c>
      <c r="O822" s="18">
        <f t="shared" si="114"/>
        <v>40.917571199999998</v>
      </c>
      <c r="P822" s="18">
        <v>12.399264000000001</v>
      </c>
      <c r="Q822" s="18">
        <f t="shared" si="115"/>
        <v>27.3890232</v>
      </c>
      <c r="R822" s="18">
        <v>8.2997040000000002</v>
      </c>
      <c r="S822" s="18">
        <f t="shared" si="113"/>
        <v>40.92</v>
      </c>
      <c r="T822" s="22">
        <v>12.4</v>
      </c>
      <c r="U822" s="21" t="s">
        <v>43</v>
      </c>
      <c r="V822" s="21" t="s">
        <v>43</v>
      </c>
      <c r="W822" s="19">
        <v>27.842500000000001</v>
      </c>
      <c r="X822" s="19">
        <v>-115.14275000000001</v>
      </c>
      <c r="Y822" s="18">
        <v>60.8</v>
      </c>
      <c r="Z822" s="17">
        <f t="shared" ref="Z822:Z843" si="129">(Y822-32)*5/9</f>
        <v>16</v>
      </c>
      <c r="AA822" s="21" t="s">
        <v>43</v>
      </c>
      <c r="AB822" s="14" t="s">
        <v>46</v>
      </c>
      <c r="AC822" s="21" t="s">
        <v>43</v>
      </c>
      <c r="AD822" s="17">
        <v>10</v>
      </c>
      <c r="AE822" s="17">
        <v>1</v>
      </c>
      <c r="AF822" s="21" t="s">
        <v>43</v>
      </c>
      <c r="AG822" s="14" t="s">
        <v>43</v>
      </c>
      <c r="AI822" s="70">
        <f t="shared" ref="AI822:AI843" si="130">(0.748*AD822)+1.2345</f>
        <v>8.714500000000001</v>
      </c>
      <c r="AJ822" s="74">
        <f t="shared" ref="AJ822:AJ843" si="131">((POWER(AI822*10,3.36))*2.24)/100000</f>
        <v>74.039372912203305</v>
      </c>
      <c r="AK822" s="74">
        <f t="shared" ref="AK822:AK843" si="132">(0.0026*AJ822)-0.61</f>
        <v>-0.41749763042827137</v>
      </c>
      <c r="AL822" s="73">
        <f t="shared" ref="AL822:AL843" si="133">IF(AK822&gt;0,AK822:AK822,0)</f>
        <v>0</v>
      </c>
    </row>
    <row r="823" spans="1:38" s="20" customFormat="1" hidden="1">
      <c r="A823" s="14" t="s">
        <v>65</v>
      </c>
      <c r="B823" s="14" t="s">
        <v>40</v>
      </c>
      <c r="C823" s="31">
        <v>38951</v>
      </c>
      <c r="D823" s="15">
        <v>2006</v>
      </c>
      <c r="E823" s="16">
        <v>0.47291666666666665</v>
      </c>
      <c r="F823" s="16">
        <v>0.51736111111111105</v>
      </c>
      <c r="G823" s="16">
        <f t="shared" si="128"/>
        <v>4.4444444444444398E-2</v>
      </c>
      <c r="H823" s="21">
        <v>2</v>
      </c>
      <c r="I823" s="17">
        <v>1</v>
      </c>
      <c r="J823" s="17">
        <v>3</v>
      </c>
      <c r="K823" s="17">
        <v>3</v>
      </c>
      <c r="L823" s="14" t="s">
        <v>41</v>
      </c>
      <c r="M823" s="14" t="s">
        <v>42</v>
      </c>
      <c r="N823" s="14">
        <v>2</v>
      </c>
      <c r="O823" s="18">
        <f t="shared" si="114"/>
        <v>40.917571199999998</v>
      </c>
      <c r="P823" s="18">
        <v>12.399264000000001</v>
      </c>
      <c r="Q823" s="18">
        <f t="shared" si="115"/>
        <v>27.3890232</v>
      </c>
      <c r="R823" s="18">
        <v>8.2997040000000002</v>
      </c>
      <c r="S823" s="18">
        <f t="shared" si="113"/>
        <v>40.92</v>
      </c>
      <c r="T823" s="22">
        <v>12.4</v>
      </c>
      <c r="U823" s="21" t="s">
        <v>43</v>
      </c>
      <c r="V823" s="21" t="s">
        <v>43</v>
      </c>
      <c r="W823" s="19">
        <v>27.842500000000001</v>
      </c>
      <c r="X823" s="19">
        <v>-115.14275000000001</v>
      </c>
      <c r="Y823" s="18">
        <v>60.8</v>
      </c>
      <c r="Z823" s="17">
        <f t="shared" si="129"/>
        <v>16</v>
      </c>
      <c r="AA823" s="21" t="s">
        <v>43</v>
      </c>
      <c r="AB823" s="14" t="s">
        <v>46</v>
      </c>
      <c r="AC823" s="21" t="s">
        <v>43</v>
      </c>
      <c r="AD823" s="17">
        <v>13</v>
      </c>
      <c r="AE823" s="17">
        <v>1</v>
      </c>
      <c r="AF823" s="21" t="s">
        <v>43</v>
      </c>
      <c r="AG823" s="14" t="s">
        <v>43</v>
      </c>
      <c r="AI823" s="70">
        <f t="shared" si="130"/>
        <v>10.958500000000001</v>
      </c>
      <c r="AJ823" s="74">
        <f t="shared" si="131"/>
        <v>159.88648485388254</v>
      </c>
      <c r="AK823" s="74">
        <f t="shared" si="132"/>
        <v>-0.19429513937990539</v>
      </c>
      <c r="AL823" s="73">
        <f t="shared" si="133"/>
        <v>0</v>
      </c>
    </row>
    <row r="824" spans="1:38" s="20" customFormat="1" hidden="1">
      <c r="A824" s="14" t="s">
        <v>65</v>
      </c>
      <c r="B824" s="14" t="s">
        <v>40</v>
      </c>
      <c r="C824" s="31">
        <v>38951</v>
      </c>
      <c r="D824" s="15">
        <v>2006</v>
      </c>
      <c r="E824" s="16">
        <v>0.47291666666666665</v>
      </c>
      <c r="F824" s="16">
        <v>0.51736111111111105</v>
      </c>
      <c r="G824" s="16">
        <f t="shared" si="128"/>
        <v>4.4444444444444398E-2</v>
      </c>
      <c r="H824" s="21">
        <v>2</v>
      </c>
      <c r="I824" s="17">
        <v>1</v>
      </c>
      <c r="J824" s="17">
        <v>3</v>
      </c>
      <c r="K824" s="17">
        <v>3</v>
      </c>
      <c r="L824" s="14" t="s">
        <v>41</v>
      </c>
      <c r="M824" s="14" t="s">
        <v>42</v>
      </c>
      <c r="N824" s="14">
        <v>2</v>
      </c>
      <c r="O824" s="18">
        <f t="shared" si="114"/>
        <v>40.917571199999998</v>
      </c>
      <c r="P824" s="18">
        <v>12.399264000000001</v>
      </c>
      <c r="Q824" s="18">
        <f t="shared" si="115"/>
        <v>27.3890232</v>
      </c>
      <c r="R824" s="18">
        <v>8.2997040000000002</v>
      </c>
      <c r="S824" s="18">
        <f t="shared" si="113"/>
        <v>40.92</v>
      </c>
      <c r="T824" s="22">
        <v>12.4</v>
      </c>
      <c r="U824" s="21" t="s">
        <v>43</v>
      </c>
      <c r="V824" s="21" t="s">
        <v>43</v>
      </c>
      <c r="W824" s="19">
        <v>27.842500000000001</v>
      </c>
      <c r="X824" s="19">
        <v>-115.14275000000001</v>
      </c>
      <c r="Y824" s="18">
        <v>60.8</v>
      </c>
      <c r="Z824" s="17">
        <f t="shared" si="129"/>
        <v>16</v>
      </c>
      <c r="AA824" s="21" t="s">
        <v>43</v>
      </c>
      <c r="AB824" s="14" t="s">
        <v>46</v>
      </c>
      <c r="AC824" s="21" t="s">
        <v>43</v>
      </c>
      <c r="AD824" s="17">
        <v>13</v>
      </c>
      <c r="AE824" s="17">
        <v>1</v>
      </c>
      <c r="AF824" s="21" t="s">
        <v>43</v>
      </c>
      <c r="AG824" s="14" t="s">
        <v>43</v>
      </c>
      <c r="AI824" s="70">
        <f t="shared" si="130"/>
        <v>10.958500000000001</v>
      </c>
      <c r="AJ824" s="74">
        <f t="shared" si="131"/>
        <v>159.88648485388254</v>
      </c>
      <c r="AK824" s="74">
        <f t="shared" si="132"/>
        <v>-0.19429513937990539</v>
      </c>
      <c r="AL824" s="73">
        <f t="shared" si="133"/>
        <v>0</v>
      </c>
    </row>
    <row r="825" spans="1:38" s="20" customFormat="1" hidden="1">
      <c r="A825" s="14" t="s">
        <v>65</v>
      </c>
      <c r="B825" s="14" t="s">
        <v>40</v>
      </c>
      <c r="C825" s="31">
        <v>38951</v>
      </c>
      <c r="D825" s="15">
        <v>2006</v>
      </c>
      <c r="E825" s="16">
        <v>0.47291666666666665</v>
      </c>
      <c r="F825" s="16">
        <v>0.51736111111111105</v>
      </c>
      <c r="G825" s="16">
        <f t="shared" si="128"/>
        <v>4.4444444444444398E-2</v>
      </c>
      <c r="H825" s="21">
        <v>2</v>
      </c>
      <c r="I825" s="17">
        <v>1</v>
      </c>
      <c r="J825" s="17">
        <v>3</v>
      </c>
      <c r="K825" s="17">
        <v>3</v>
      </c>
      <c r="L825" s="14" t="s">
        <v>41</v>
      </c>
      <c r="M825" s="14" t="s">
        <v>42</v>
      </c>
      <c r="N825" s="14">
        <v>2</v>
      </c>
      <c r="O825" s="18">
        <f t="shared" si="114"/>
        <v>40.917571199999998</v>
      </c>
      <c r="P825" s="18">
        <v>12.399264000000001</v>
      </c>
      <c r="Q825" s="18">
        <f t="shared" si="115"/>
        <v>27.3890232</v>
      </c>
      <c r="R825" s="18">
        <v>8.2997040000000002</v>
      </c>
      <c r="S825" s="18">
        <f t="shared" si="113"/>
        <v>40.92</v>
      </c>
      <c r="T825" s="22">
        <v>12.4</v>
      </c>
      <c r="U825" s="21" t="s">
        <v>43</v>
      </c>
      <c r="V825" s="21" t="s">
        <v>43</v>
      </c>
      <c r="W825" s="19">
        <v>27.842500000000001</v>
      </c>
      <c r="X825" s="19">
        <v>-115.14275000000001</v>
      </c>
      <c r="Y825" s="18">
        <v>60.8</v>
      </c>
      <c r="Z825" s="17">
        <f t="shared" si="129"/>
        <v>16</v>
      </c>
      <c r="AA825" s="21" t="s">
        <v>43</v>
      </c>
      <c r="AB825" s="14" t="s">
        <v>46</v>
      </c>
      <c r="AC825" s="21" t="s">
        <v>43</v>
      </c>
      <c r="AD825" s="17">
        <v>13</v>
      </c>
      <c r="AE825" s="17">
        <v>1</v>
      </c>
      <c r="AF825" s="21" t="s">
        <v>43</v>
      </c>
      <c r="AG825" s="14" t="s">
        <v>43</v>
      </c>
      <c r="AI825" s="70">
        <f t="shared" si="130"/>
        <v>10.958500000000001</v>
      </c>
      <c r="AJ825" s="74">
        <f t="shared" si="131"/>
        <v>159.88648485388254</v>
      </c>
      <c r="AK825" s="74">
        <f t="shared" si="132"/>
        <v>-0.19429513937990539</v>
      </c>
      <c r="AL825" s="73">
        <f t="shared" si="133"/>
        <v>0</v>
      </c>
    </row>
    <row r="826" spans="1:38" s="20" customFormat="1" hidden="1">
      <c r="A826" s="14" t="s">
        <v>65</v>
      </c>
      <c r="B826" s="14" t="s">
        <v>40</v>
      </c>
      <c r="C826" s="31">
        <v>38951</v>
      </c>
      <c r="D826" s="15">
        <v>2006</v>
      </c>
      <c r="E826" s="16">
        <v>0.47291666666666665</v>
      </c>
      <c r="F826" s="16">
        <v>0.51736111111111105</v>
      </c>
      <c r="G826" s="16">
        <f t="shared" si="128"/>
        <v>4.4444444444444398E-2</v>
      </c>
      <c r="H826" s="21">
        <v>2</v>
      </c>
      <c r="I826" s="17">
        <v>1</v>
      </c>
      <c r="J826" s="17">
        <v>3</v>
      </c>
      <c r="K826" s="17">
        <v>3</v>
      </c>
      <c r="L826" s="14" t="s">
        <v>41</v>
      </c>
      <c r="M826" s="14" t="s">
        <v>42</v>
      </c>
      <c r="N826" s="14">
        <v>2</v>
      </c>
      <c r="O826" s="18">
        <f t="shared" si="114"/>
        <v>40.917571199999998</v>
      </c>
      <c r="P826" s="18">
        <v>12.399264000000001</v>
      </c>
      <c r="Q826" s="18">
        <f t="shared" si="115"/>
        <v>27.3890232</v>
      </c>
      <c r="R826" s="18">
        <v>8.2997040000000002</v>
      </c>
      <c r="S826" s="18">
        <f t="shared" si="113"/>
        <v>40.92</v>
      </c>
      <c r="T826" s="22">
        <v>12.4</v>
      </c>
      <c r="U826" s="21" t="s">
        <v>43</v>
      </c>
      <c r="V826" s="21" t="s">
        <v>43</v>
      </c>
      <c r="W826" s="19">
        <v>27.842500000000001</v>
      </c>
      <c r="X826" s="19">
        <v>-115.14275000000001</v>
      </c>
      <c r="Y826" s="18">
        <v>60.8</v>
      </c>
      <c r="Z826" s="17">
        <f t="shared" si="129"/>
        <v>16</v>
      </c>
      <c r="AA826" s="21" t="s">
        <v>43</v>
      </c>
      <c r="AB826" s="14" t="s">
        <v>46</v>
      </c>
      <c r="AC826" s="21" t="s">
        <v>43</v>
      </c>
      <c r="AD826" s="17">
        <v>19</v>
      </c>
      <c r="AE826" s="17">
        <v>1</v>
      </c>
      <c r="AF826" s="21" t="s">
        <v>43</v>
      </c>
      <c r="AG826" s="14" t="s">
        <v>43</v>
      </c>
      <c r="AI826" s="70">
        <f t="shared" si="130"/>
        <v>15.4465</v>
      </c>
      <c r="AJ826" s="74">
        <f t="shared" si="131"/>
        <v>506.66058069508574</v>
      </c>
      <c r="AK826" s="74">
        <f t="shared" si="132"/>
        <v>0.70731750980722297</v>
      </c>
      <c r="AL826" s="73">
        <f t="shared" si="133"/>
        <v>0.70731750980722297</v>
      </c>
    </row>
    <row r="827" spans="1:38" s="20" customFormat="1" hidden="1">
      <c r="A827" s="14" t="s">
        <v>65</v>
      </c>
      <c r="B827" s="14" t="s">
        <v>40</v>
      </c>
      <c r="C827" s="31">
        <v>38951</v>
      </c>
      <c r="D827" s="15">
        <v>2006</v>
      </c>
      <c r="E827" s="16">
        <v>0.47291666666666665</v>
      </c>
      <c r="F827" s="16">
        <v>0.51736111111111105</v>
      </c>
      <c r="G827" s="16">
        <f t="shared" si="128"/>
        <v>4.4444444444444398E-2</v>
      </c>
      <c r="H827" s="21">
        <v>2</v>
      </c>
      <c r="I827" s="17">
        <v>1</v>
      </c>
      <c r="J827" s="17">
        <v>3</v>
      </c>
      <c r="K827" s="17">
        <v>3</v>
      </c>
      <c r="L827" s="14" t="s">
        <v>41</v>
      </c>
      <c r="M827" s="14" t="s">
        <v>42</v>
      </c>
      <c r="N827" s="14">
        <v>2</v>
      </c>
      <c r="O827" s="18">
        <f t="shared" si="114"/>
        <v>40.917571199999998</v>
      </c>
      <c r="P827" s="18">
        <v>12.399264000000001</v>
      </c>
      <c r="Q827" s="18">
        <f t="shared" si="115"/>
        <v>27.3890232</v>
      </c>
      <c r="R827" s="18">
        <v>8.2997040000000002</v>
      </c>
      <c r="S827" s="18">
        <f t="shared" si="113"/>
        <v>40.92</v>
      </c>
      <c r="T827" s="22">
        <v>12.4</v>
      </c>
      <c r="U827" s="21" t="s">
        <v>43</v>
      </c>
      <c r="V827" s="21" t="s">
        <v>43</v>
      </c>
      <c r="W827" s="19">
        <v>27.842500000000001</v>
      </c>
      <c r="X827" s="19">
        <v>-115.14275000000001</v>
      </c>
      <c r="Y827" s="18">
        <v>60.8</v>
      </c>
      <c r="Z827" s="17">
        <f t="shared" si="129"/>
        <v>16</v>
      </c>
      <c r="AA827" s="21" t="s">
        <v>43</v>
      </c>
      <c r="AB827" s="14" t="s">
        <v>46</v>
      </c>
      <c r="AC827" s="21" t="s">
        <v>43</v>
      </c>
      <c r="AD827" s="17">
        <v>20</v>
      </c>
      <c r="AE827" s="17">
        <v>1</v>
      </c>
      <c r="AF827" s="21" t="s">
        <v>43</v>
      </c>
      <c r="AG827" s="14" t="s">
        <v>43</v>
      </c>
      <c r="AI827" s="70">
        <f t="shared" si="130"/>
        <v>16.194500000000001</v>
      </c>
      <c r="AJ827" s="74">
        <f t="shared" si="131"/>
        <v>593.9131834357014</v>
      </c>
      <c r="AK827" s="74">
        <f t="shared" si="132"/>
        <v>0.93417427693282351</v>
      </c>
      <c r="AL827" s="73">
        <f t="shared" si="133"/>
        <v>0.93417427693282351</v>
      </c>
    </row>
    <row r="828" spans="1:38" s="20" customFormat="1" hidden="1">
      <c r="A828" s="14" t="s">
        <v>65</v>
      </c>
      <c r="B828" s="14" t="s">
        <v>40</v>
      </c>
      <c r="C828" s="31">
        <v>38951</v>
      </c>
      <c r="D828" s="15">
        <v>2006</v>
      </c>
      <c r="E828" s="16">
        <v>0.47291666666666665</v>
      </c>
      <c r="F828" s="16">
        <v>0.51736111111111105</v>
      </c>
      <c r="G828" s="16">
        <f t="shared" si="128"/>
        <v>4.4444444444444398E-2</v>
      </c>
      <c r="H828" s="21">
        <v>2</v>
      </c>
      <c r="I828" s="17">
        <v>1</v>
      </c>
      <c r="J828" s="17">
        <v>3</v>
      </c>
      <c r="K828" s="17">
        <v>3</v>
      </c>
      <c r="L828" s="14" t="s">
        <v>41</v>
      </c>
      <c r="M828" s="14" t="s">
        <v>42</v>
      </c>
      <c r="N828" s="14">
        <v>2</v>
      </c>
      <c r="O828" s="18">
        <f t="shared" si="114"/>
        <v>40.917571199999998</v>
      </c>
      <c r="P828" s="18">
        <v>12.399264000000001</v>
      </c>
      <c r="Q828" s="18">
        <f t="shared" si="115"/>
        <v>27.3890232</v>
      </c>
      <c r="R828" s="18">
        <v>8.2997040000000002</v>
      </c>
      <c r="S828" s="18">
        <f t="shared" si="113"/>
        <v>40.92</v>
      </c>
      <c r="T828" s="22">
        <v>12.4</v>
      </c>
      <c r="U828" s="21" t="s">
        <v>43</v>
      </c>
      <c r="V828" s="21" t="s">
        <v>43</v>
      </c>
      <c r="W828" s="19">
        <v>27.842500000000001</v>
      </c>
      <c r="X828" s="19">
        <v>-115.14275000000001</v>
      </c>
      <c r="Y828" s="18">
        <v>60.8</v>
      </c>
      <c r="Z828" s="17">
        <f t="shared" si="129"/>
        <v>16</v>
      </c>
      <c r="AA828" s="21" t="s">
        <v>43</v>
      </c>
      <c r="AB828" s="14" t="s">
        <v>46</v>
      </c>
      <c r="AC828" s="21" t="s">
        <v>43</v>
      </c>
      <c r="AD828" s="17">
        <v>20</v>
      </c>
      <c r="AE828" s="17">
        <v>1</v>
      </c>
      <c r="AF828" s="21" t="s">
        <v>43</v>
      </c>
      <c r="AG828" s="14" t="s">
        <v>43</v>
      </c>
      <c r="AI828" s="70">
        <f t="shared" si="130"/>
        <v>16.194500000000001</v>
      </c>
      <c r="AJ828" s="74">
        <f t="shared" si="131"/>
        <v>593.9131834357014</v>
      </c>
      <c r="AK828" s="74">
        <f t="shared" si="132"/>
        <v>0.93417427693282351</v>
      </c>
      <c r="AL828" s="73">
        <f t="shared" si="133"/>
        <v>0.93417427693282351</v>
      </c>
    </row>
    <row r="829" spans="1:38" s="20" customFormat="1" hidden="1">
      <c r="A829" s="14" t="s">
        <v>65</v>
      </c>
      <c r="B829" s="14" t="s">
        <v>40</v>
      </c>
      <c r="C829" s="31">
        <v>38951</v>
      </c>
      <c r="D829" s="15">
        <v>2006</v>
      </c>
      <c r="E829" s="16">
        <v>0.47291666666666665</v>
      </c>
      <c r="F829" s="16">
        <v>0.51736111111111105</v>
      </c>
      <c r="G829" s="16">
        <f t="shared" si="128"/>
        <v>4.4444444444444398E-2</v>
      </c>
      <c r="H829" s="21">
        <v>2</v>
      </c>
      <c r="I829" s="17">
        <v>1</v>
      </c>
      <c r="J829" s="17">
        <v>3</v>
      </c>
      <c r="K829" s="17">
        <v>3</v>
      </c>
      <c r="L829" s="14" t="s">
        <v>41</v>
      </c>
      <c r="M829" s="14" t="s">
        <v>42</v>
      </c>
      <c r="N829" s="14">
        <v>2</v>
      </c>
      <c r="O829" s="18">
        <f t="shared" si="114"/>
        <v>40.917571199999998</v>
      </c>
      <c r="P829" s="18">
        <v>12.399264000000001</v>
      </c>
      <c r="Q829" s="18">
        <f t="shared" si="115"/>
        <v>27.3890232</v>
      </c>
      <c r="R829" s="18">
        <v>8.2997040000000002</v>
      </c>
      <c r="S829" s="18">
        <f t="shared" si="113"/>
        <v>40.92</v>
      </c>
      <c r="T829" s="22">
        <v>12.4</v>
      </c>
      <c r="U829" s="21" t="s">
        <v>43</v>
      </c>
      <c r="V829" s="21" t="s">
        <v>43</v>
      </c>
      <c r="W829" s="19">
        <v>27.842500000000001</v>
      </c>
      <c r="X829" s="19">
        <v>-115.14275000000001</v>
      </c>
      <c r="Y829" s="18">
        <v>60.8</v>
      </c>
      <c r="Z829" s="17">
        <f t="shared" si="129"/>
        <v>16</v>
      </c>
      <c r="AA829" s="21" t="s">
        <v>43</v>
      </c>
      <c r="AB829" s="14" t="s">
        <v>46</v>
      </c>
      <c r="AC829" s="21" t="s">
        <v>43</v>
      </c>
      <c r="AD829" s="17">
        <v>20</v>
      </c>
      <c r="AE829" s="17">
        <v>1</v>
      </c>
      <c r="AF829" s="21" t="s">
        <v>43</v>
      </c>
      <c r="AG829" s="14" t="s">
        <v>43</v>
      </c>
      <c r="AI829" s="70">
        <f t="shared" si="130"/>
        <v>16.194500000000001</v>
      </c>
      <c r="AJ829" s="74">
        <f t="shared" si="131"/>
        <v>593.9131834357014</v>
      </c>
      <c r="AK829" s="74">
        <f t="shared" si="132"/>
        <v>0.93417427693282351</v>
      </c>
      <c r="AL829" s="73">
        <f t="shared" si="133"/>
        <v>0.93417427693282351</v>
      </c>
    </row>
    <row r="830" spans="1:38" s="20" customFormat="1" hidden="1">
      <c r="A830" s="14" t="s">
        <v>65</v>
      </c>
      <c r="B830" s="14" t="s">
        <v>40</v>
      </c>
      <c r="C830" s="31">
        <v>38951</v>
      </c>
      <c r="D830" s="15">
        <v>2006</v>
      </c>
      <c r="E830" s="16">
        <v>0.47291666666666665</v>
      </c>
      <c r="F830" s="16">
        <v>0.51736111111111105</v>
      </c>
      <c r="G830" s="16">
        <f t="shared" si="128"/>
        <v>4.4444444444444398E-2</v>
      </c>
      <c r="H830" s="21">
        <v>2</v>
      </c>
      <c r="I830" s="17">
        <v>1</v>
      </c>
      <c r="J830" s="17">
        <v>3</v>
      </c>
      <c r="K830" s="17">
        <v>3</v>
      </c>
      <c r="L830" s="14" t="s">
        <v>41</v>
      </c>
      <c r="M830" s="14" t="s">
        <v>42</v>
      </c>
      <c r="N830" s="14">
        <v>2</v>
      </c>
      <c r="O830" s="18">
        <f t="shared" si="114"/>
        <v>40.917571199999998</v>
      </c>
      <c r="P830" s="18">
        <v>12.399264000000001</v>
      </c>
      <c r="Q830" s="18">
        <f t="shared" si="115"/>
        <v>27.3890232</v>
      </c>
      <c r="R830" s="18">
        <v>8.2997040000000002</v>
      </c>
      <c r="S830" s="18">
        <f t="shared" si="113"/>
        <v>40.92</v>
      </c>
      <c r="T830" s="22">
        <v>12.4</v>
      </c>
      <c r="U830" s="21" t="s">
        <v>43</v>
      </c>
      <c r="V830" s="21" t="s">
        <v>43</v>
      </c>
      <c r="W830" s="19">
        <v>27.842500000000001</v>
      </c>
      <c r="X830" s="19">
        <v>-115.14275000000001</v>
      </c>
      <c r="Y830" s="18">
        <v>60.8</v>
      </c>
      <c r="Z830" s="17">
        <f t="shared" si="129"/>
        <v>16</v>
      </c>
      <c r="AA830" s="21" t="s">
        <v>43</v>
      </c>
      <c r="AB830" s="14" t="s">
        <v>46</v>
      </c>
      <c r="AC830" s="21" t="s">
        <v>43</v>
      </c>
      <c r="AD830" s="17">
        <v>21</v>
      </c>
      <c r="AE830" s="17">
        <v>1</v>
      </c>
      <c r="AF830" s="21" t="s">
        <v>43</v>
      </c>
      <c r="AG830" s="14" t="s">
        <v>43</v>
      </c>
      <c r="AI830" s="70">
        <f t="shared" si="130"/>
        <v>16.942499999999999</v>
      </c>
      <c r="AJ830" s="74">
        <f t="shared" si="131"/>
        <v>691.21379845369552</v>
      </c>
      <c r="AK830" s="74">
        <f t="shared" si="132"/>
        <v>1.1871558759796081</v>
      </c>
      <c r="AL830" s="73">
        <f t="shared" si="133"/>
        <v>1.1871558759796081</v>
      </c>
    </row>
    <row r="831" spans="1:38" s="20" customFormat="1" hidden="1">
      <c r="A831" s="14" t="s">
        <v>65</v>
      </c>
      <c r="B831" s="14" t="s">
        <v>40</v>
      </c>
      <c r="C831" s="31">
        <v>38951</v>
      </c>
      <c r="D831" s="15">
        <v>2006</v>
      </c>
      <c r="E831" s="16">
        <v>0.47291666666666665</v>
      </c>
      <c r="F831" s="16">
        <v>0.51736111111111105</v>
      </c>
      <c r="G831" s="16">
        <f t="shared" si="128"/>
        <v>4.4444444444444398E-2</v>
      </c>
      <c r="H831" s="21">
        <v>2</v>
      </c>
      <c r="I831" s="17">
        <v>1</v>
      </c>
      <c r="J831" s="17">
        <v>3</v>
      </c>
      <c r="K831" s="17">
        <v>3</v>
      </c>
      <c r="L831" s="14" t="s">
        <v>41</v>
      </c>
      <c r="M831" s="14" t="s">
        <v>42</v>
      </c>
      <c r="N831" s="14">
        <v>2</v>
      </c>
      <c r="O831" s="18">
        <f t="shared" si="114"/>
        <v>40.917571199999998</v>
      </c>
      <c r="P831" s="18">
        <v>12.399264000000001</v>
      </c>
      <c r="Q831" s="18">
        <f t="shared" si="115"/>
        <v>27.3890232</v>
      </c>
      <c r="R831" s="18">
        <v>8.2997040000000002</v>
      </c>
      <c r="S831" s="18">
        <f t="shared" si="113"/>
        <v>40.92</v>
      </c>
      <c r="T831" s="22">
        <v>12.4</v>
      </c>
      <c r="U831" s="21" t="s">
        <v>43</v>
      </c>
      <c r="V831" s="21" t="s">
        <v>43</v>
      </c>
      <c r="W831" s="19">
        <v>27.842500000000001</v>
      </c>
      <c r="X831" s="19">
        <v>-115.14275000000001</v>
      </c>
      <c r="Y831" s="18">
        <v>60.8</v>
      </c>
      <c r="Z831" s="17">
        <f t="shared" si="129"/>
        <v>16</v>
      </c>
      <c r="AA831" s="21" t="s">
        <v>43</v>
      </c>
      <c r="AB831" s="14" t="s">
        <v>46</v>
      </c>
      <c r="AC831" s="21" t="s">
        <v>43</v>
      </c>
      <c r="AD831" s="17">
        <v>21</v>
      </c>
      <c r="AE831" s="17">
        <v>1</v>
      </c>
      <c r="AF831" s="21" t="s">
        <v>43</v>
      </c>
      <c r="AG831" s="14" t="s">
        <v>43</v>
      </c>
      <c r="AI831" s="70">
        <f t="shared" si="130"/>
        <v>16.942499999999999</v>
      </c>
      <c r="AJ831" s="74">
        <f t="shared" si="131"/>
        <v>691.21379845369552</v>
      </c>
      <c r="AK831" s="74">
        <f t="shared" si="132"/>
        <v>1.1871558759796081</v>
      </c>
      <c r="AL831" s="73">
        <f t="shared" si="133"/>
        <v>1.1871558759796081</v>
      </c>
    </row>
    <row r="832" spans="1:38" s="20" customFormat="1" hidden="1">
      <c r="A832" s="14" t="s">
        <v>65</v>
      </c>
      <c r="B832" s="14" t="s">
        <v>40</v>
      </c>
      <c r="C832" s="31">
        <v>38951</v>
      </c>
      <c r="D832" s="15">
        <v>2006</v>
      </c>
      <c r="E832" s="16">
        <v>0.47291666666666665</v>
      </c>
      <c r="F832" s="16">
        <v>0.51736111111111105</v>
      </c>
      <c r="G832" s="16">
        <f t="shared" si="128"/>
        <v>4.4444444444444398E-2</v>
      </c>
      <c r="H832" s="21">
        <v>2</v>
      </c>
      <c r="I832" s="17">
        <v>1</v>
      </c>
      <c r="J832" s="17">
        <v>3</v>
      </c>
      <c r="K832" s="17">
        <v>3</v>
      </c>
      <c r="L832" s="14" t="s">
        <v>41</v>
      </c>
      <c r="M832" s="14" t="s">
        <v>42</v>
      </c>
      <c r="N832" s="14">
        <v>2</v>
      </c>
      <c r="O832" s="18">
        <f t="shared" si="114"/>
        <v>40.917571199999998</v>
      </c>
      <c r="P832" s="18">
        <v>12.399264000000001</v>
      </c>
      <c r="Q832" s="18">
        <f t="shared" si="115"/>
        <v>27.3890232</v>
      </c>
      <c r="R832" s="18">
        <v>8.2997040000000002</v>
      </c>
      <c r="S832" s="18">
        <f t="shared" si="113"/>
        <v>40.92</v>
      </c>
      <c r="T832" s="22">
        <v>12.4</v>
      </c>
      <c r="U832" s="21" t="s">
        <v>43</v>
      </c>
      <c r="V832" s="21" t="s">
        <v>43</v>
      </c>
      <c r="W832" s="19">
        <v>27.842500000000001</v>
      </c>
      <c r="X832" s="19">
        <v>-115.14275000000001</v>
      </c>
      <c r="Y832" s="18">
        <v>60.8</v>
      </c>
      <c r="Z832" s="17">
        <f t="shared" si="129"/>
        <v>16</v>
      </c>
      <c r="AA832" s="21" t="s">
        <v>43</v>
      </c>
      <c r="AB832" s="14" t="s">
        <v>46</v>
      </c>
      <c r="AC832" s="21" t="s">
        <v>43</v>
      </c>
      <c r="AD832" s="17">
        <v>21</v>
      </c>
      <c r="AE832" s="17">
        <v>1</v>
      </c>
      <c r="AF832" s="21" t="s">
        <v>43</v>
      </c>
      <c r="AG832" s="14" t="s">
        <v>43</v>
      </c>
      <c r="AI832" s="70">
        <f t="shared" si="130"/>
        <v>16.942499999999999</v>
      </c>
      <c r="AJ832" s="74">
        <f t="shared" si="131"/>
        <v>691.21379845369552</v>
      </c>
      <c r="AK832" s="74">
        <f t="shared" si="132"/>
        <v>1.1871558759796081</v>
      </c>
      <c r="AL832" s="73">
        <f t="shared" si="133"/>
        <v>1.1871558759796081</v>
      </c>
    </row>
    <row r="833" spans="1:38" s="20" customFormat="1" hidden="1">
      <c r="A833" s="14" t="s">
        <v>65</v>
      </c>
      <c r="B833" s="14" t="s">
        <v>40</v>
      </c>
      <c r="C833" s="31">
        <v>38951</v>
      </c>
      <c r="D833" s="15">
        <v>2006</v>
      </c>
      <c r="E833" s="16">
        <v>0.47291666666666665</v>
      </c>
      <c r="F833" s="16">
        <v>0.51736111111111105</v>
      </c>
      <c r="G833" s="16">
        <f t="shared" si="128"/>
        <v>4.4444444444444398E-2</v>
      </c>
      <c r="H833" s="21">
        <v>2</v>
      </c>
      <c r="I833" s="17">
        <v>1</v>
      </c>
      <c r="J833" s="17">
        <v>3</v>
      </c>
      <c r="K833" s="17">
        <v>3</v>
      </c>
      <c r="L833" s="14" t="s">
        <v>41</v>
      </c>
      <c r="M833" s="14" t="s">
        <v>42</v>
      </c>
      <c r="N833" s="14">
        <v>2</v>
      </c>
      <c r="O833" s="18">
        <f t="shared" si="114"/>
        <v>40.917571199999998</v>
      </c>
      <c r="P833" s="18">
        <v>12.399264000000001</v>
      </c>
      <c r="Q833" s="18">
        <f t="shared" si="115"/>
        <v>27.3890232</v>
      </c>
      <c r="R833" s="18">
        <v>8.2997040000000002</v>
      </c>
      <c r="S833" s="18">
        <f t="shared" si="113"/>
        <v>40.92</v>
      </c>
      <c r="T833" s="22">
        <v>12.4</v>
      </c>
      <c r="U833" s="21" t="s">
        <v>43</v>
      </c>
      <c r="V833" s="21" t="s">
        <v>43</v>
      </c>
      <c r="W833" s="19">
        <v>27.842500000000001</v>
      </c>
      <c r="X833" s="19">
        <v>-115.14275000000001</v>
      </c>
      <c r="Y833" s="18">
        <v>60.8</v>
      </c>
      <c r="Z833" s="17">
        <f t="shared" si="129"/>
        <v>16</v>
      </c>
      <c r="AA833" s="21" t="s">
        <v>43</v>
      </c>
      <c r="AB833" s="14" t="s">
        <v>46</v>
      </c>
      <c r="AC833" s="21" t="s">
        <v>43</v>
      </c>
      <c r="AD833" s="17">
        <v>21</v>
      </c>
      <c r="AE833" s="17">
        <v>1</v>
      </c>
      <c r="AF833" s="21" t="s">
        <v>43</v>
      </c>
      <c r="AG833" s="14" t="s">
        <v>43</v>
      </c>
      <c r="AI833" s="70">
        <f t="shared" si="130"/>
        <v>16.942499999999999</v>
      </c>
      <c r="AJ833" s="74">
        <f t="shared" si="131"/>
        <v>691.21379845369552</v>
      </c>
      <c r="AK833" s="74">
        <f t="shared" si="132"/>
        <v>1.1871558759796081</v>
      </c>
      <c r="AL833" s="73">
        <f t="shared" si="133"/>
        <v>1.1871558759796081</v>
      </c>
    </row>
    <row r="834" spans="1:38" s="20" customFormat="1" hidden="1">
      <c r="A834" s="14" t="s">
        <v>65</v>
      </c>
      <c r="B834" s="14" t="s">
        <v>40</v>
      </c>
      <c r="C834" s="31">
        <v>38951</v>
      </c>
      <c r="D834" s="15">
        <v>2006</v>
      </c>
      <c r="E834" s="16">
        <v>0.47291666666666665</v>
      </c>
      <c r="F834" s="16">
        <v>0.51736111111111105</v>
      </c>
      <c r="G834" s="16">
        <f t="shared" si="128"/>
        <v>4.4444444444444398E-2</v>
      </c>
      <c r="H834" s="21">
        <v>2</v>
      </c>
      <c r="I834" s="17">
        <v>1</v>
      </c>
      <c r="J834" s="17">
        <v>3</v>
      </c>
      <c r="K834" s="17">
        <v>3</v>
      </c>
      <c r="L834" s="14" t="s">
        <v>41</v>
      </c>
      <c r="M834" s="14" t="s">
        <v>42</v>
      </c>
      <c r="N834" s="14">
        <v>2</v>
      </c>
      <c r="O834" s="18">
        <f t="shared" si="114"/>
        <v>40.917571199999998</v>
      </c>
      <c r="P834" s="18">
        <v>12.399264000000001</v>
      </c>
      <c r="Q834" s="18">
        <f t="shared" si="115"/>
        <v>27.3890232</v>
      </c>
      <c r="R834" s="18">
        <v>8.2997040000000002</v>
      </c>
      <c r="S834" s="18">
        <f t="shared" ref="S834:S897" si="134">T834*3.3</f>
        <v>40.92</v>
      </c>
      <c r="T834" s="22">
        <v>12.4</v>
      </c>
      <c r="U834" s="21" t="s">
        <v>43</v>
      </c>
      <c r="V834" s="21" t="s">
        <v>43</v>
      </c>
      <c r="W834" s="19">
        <v>27.842500000000001</v>
      </c>
      <c r="X834" s="19">
        <v>-115.14275000000001</v>
      </c>
      <c r="Y834" s="18">
        <v>60.8</v>
      </c>
      <c r="Z834" s="17">
        <f t="shared" si="129"/>
        <v>16</v>
      </c>
      <c r="AA834" s="21" t="s">
        <v>43</v>
      </c>
      <c r="AB834" s="14" t="s">
        <v>46</v>
      </c>
      <c r="AC834" s="21" t="s">
        <v>43</v>
      </c>
      <c r="AD834" s="17">
        <v>21</v>
      </c>
      <c r="AE834" s="17">
        <v>1</v>
      </c>
      <c r="AF834" s="21" t="s">
        <v>43</v>
      </c>
      <c r="AG834" s="14" t="s">
        <v>43</v>
      </c>
      <c r="AI834" s="70">
        <f t="shared" si="130"/>
        <v>16.942499999999999</v>
      </c>
      <c r="AJ834" s="74">
        <f t="shared" si="131"/>
        <v>691.21379845369552</v>
      </c>
      <c r="AK834" s="74">
        <f t="shared" si="132"/>
        <v>1.1871558759796081</v>
      </c>
      <c r="AL834" s="73">
        <f t="shared" si="133"/>
        <v>1.1871558759796081</v>
      </c>
    </row>
    <row r="835" spans="1:38" s="20" customFormat="1" hidden="1">
      <c r="A835" s="14" t="s">
        <v>65</v>
      </c>
      <c r="B835" s="14" t="s">
        <v>40</v>
      </c>
      <c r="C835" s="31">
        <v>38951</v>
      </c>
      <c r="D835" s="15">
        <v>2006</v>
      </c>
      <c r="E835" s="16">
        <v>0.47291666666666665</v>
      </c>
      <c r="F835" s="16">
        <v>0.51736111111111105</v>
      </c>
      <c r="G835" s="16">
        <f t="shared" si="128"/>
        <v>4.4444444444444398E-2</v>
      </c>
      <c r="H835" s="21">
        <v>2</v>
      </c>
      <c r="I835" s="17">
        <v>1</v>
      </c>
      <c r="J835" s="17">
        <v>3</v>
      </c>
      <c r="K835" s="17">
        <v>3</v>
      </c>
      <c r="L835" s="14" t="s">
        <v>41</v>
      </c>
      <c r="M835" s="14" t="s">
        <v>42</v>
      </c>
      <c r="N835" s="14">
        <v>2</v>
      </c>
      <c r="O835" s="18">
        <f t="shared" ref="O835:O898" si="135">P835*3.3</f>
        <v>40.917571199999998</v>
      </c>
      <c r="P835" s="18">
        <v>12.399264000000001</v>
      </c>
      <c r="Q835" s="18">
        <f t="shared" si="115"/>
        <v>27.3890232</v>
      </c>
      <c r="R835" s="18">
        <v>8.2997040000000002</v>
      </c>
      <c r="S835" s="18">
        <f t="shared" si="134"/>
        <v>40.92</v>
      </c>
      <c r="T835" s="22">
        <v>12.4</v>
      </c>
      <c r="U835" s="21" t="s">
        <v>43</v>
      </c>
      <c r="V835" s="21" t="s">
        <v>43</v>
      </c>
      <c r="W835" s="19">
        <v>27.842500000000001</v>
      </c>
      <c r="X835" s="19">
        <v>-115.14275000000001</v>
      </c>
      <c r="Y835" s="18">
        <v>60.8</v>
      </c>
      <c r="Z835" s="17">
        <f t="shared" si="129"/>
        <v>16</v>
      </c>
      <c r="AA835" s="21" t="s">
        <v>43</v>
      </c>
      <c r="AB835" s="14" t="s">
        <v>46</v>
      </c>
      <c r="AC835" s="21" t="s">
        <v>43</v>
      </c>
      <c r="AD835" s="17">
        <v>21</v>
      </c>
      <c r="AE835" s="17">
        <v>1</v>
      </c>
      <c r="AF835" s="21" t="s">
        <v>43</v>
      </c>
      <c r="AG835" s="14" t="s">
        <v>43</v>
      </c>
      <c r="AI835" s="70">
        <f t="shared" si="130"/>
        <v>16.942499999999999</v>
      </c>
      <c r="AJ835" s="74">
        <f t="shared" si="131"/>
        <v>691.21379845369552</v>
      </c>
      <c r="AK835" s="74">
        <f t="shared" si="132"/>
        <v>1.1871558759796081</v>
      </c>
      <c r="AL835" s="73">
        <f t="shared" si="133"/>
        <v>1.1871558759796081</v>
      </c>
    </row>
    <row r="836" spans="1:38" s="20" customFormat="1" hidden="1">
      <c r="A836" s="14" t="s">
        <v>65</v>
      </c>
      <c r="B836" s="14" t="s">
        <v>40</v>
      </c>
      <c r="C836" s="31">
        <v>38951</v>
      </c>
      <c r="D836" s="15">
        <v>2006</v>
      </c>
      <c r="E836" s="16">
        <v>0.47291666666666665</v>
      </c>
      <c r="F836" s="16">
        <v>0.51736111111111105</v>
      </c>
      <c r="G836" s="16">
        <f t="shared" si="128"/>
        <v>4.4444444444444398E-2</v>
      </c>
      <c r="H836" s="21">
        <v>2</v>
      </c>
      <c r="I836" s="17">
        <v>1</v>
      </c>
      <c r="J836" s="17">
        <v>3</v>
      </c>
      <c r="K836" s="17">
        <v>3</v>
      </c>
      <c r="L836" s="14" t="s">
        <v>41</v>
      </c>
      <c r="M836" s="14" t="s">
        <v>42</v>
      </c>
      <c r="N836" s="14">
        <v>2</v>
      </c>
      <c r="O836" s="18">
        <f t="shared" si="135"/>
        <v>40.917571199999998</v>
      </c>
      <c r="P836" s="18">
        <v>12.399264000000001</v>
      </c>
      <c r="Q836" s="18">
        <f t="shared" si="115"/>
        <v>27.3890232</v>
      </c>
      <c r="R836" s="18">
        <v>8.2997040000000002</v>
      </c>
      <c r="S836" s="18">
        <f t="shared" si="134"/>
        <v>40.92</v>
      </c>
      <c r="T836" s="22">
        <v>12.4</v>
      </c>
      <c r="U836" s="21" t="s">
        <v>43</v>
      </c>
      <c r="V836" s="21" t="s">
        <v>43</v>
      </c>
      <c r="W836" s="19">
        <v>27.842500000000001</v>
      </c>
      <c r="X836" s="19">
        <v>-115.14275000000001</v>
      </c>
      <c r="Y836" s="18">
        <v>60.8</v>
      </c>
      <c r="Z836" s="17">
        <f t="shared" si="129"/>
        <v>16</v>
      </c>
      <c r="AA836" s="21" t="s">
        <v>43</v>
      </c>
      <c r="AB836" s="14" t="s">
        <v>46</v>
      </c>
      <c r="AC836" s="21" t="s">
        <v>43</v>
      </c>
      <c r="AD836" s="17">
        <v>21</v>
      </c>
      <c r="AE836" s="17">
        <v>1</v>
      </c>
      <c r="AF836" s="21" t="s">
        <v>43</v>
      </c>
      <c r="AG836" s="14" t="s">
        <v>43</v>
      </c>
      <c r="AI836" s="70">
        <f t="shared" si="130"/>
        <v>16.942499999999999</v>
      </c>
      <c r="AJ836" s="74">
        <f t="shared" si="131"/>
        <v>691.21379845369552</v>
      </c>
      <c r="AK836" s="74">
        <f t="shared" si="132"/>
        <v>1.1871558759796081</v>
      </c>
      <c r="AL836" s="73">
        <f t="shared" si="133"/>
        <v>1.1871558759796081</v>
      </c>
    </row>
    <row r="837" spans="1:38" s="20" customFormat="1" hidden="1">
      <c r="A837" s="14" t="s">
        <v>65</v>
      </c>
      <c r="B837" s="14" t="s">
        <v>40</v>
      </c>
      <c r="C837" s="31">
        <v>38951</v>
      </c>
      <c r="D837" s="15">
        <v>2006</v>
      </c>
      <c r="E837" s="16">
        <v>0.47291666666666665</v>
      </c>
      <c r="F837" s="16">
        <v>0.51736111111111105</v>
      </c>
      <c r="G837" s="16">
        <f t="shared" si="128"/>
        <v>4.4444444444444398E-2</v>
      </c>
      <c r="H837" s="21">
        <v>2</v>
      </c>
      <c r="I837" s="17">
        <v>1</v>
      </c>
      <c r="J837" s="17">
        <v>3</v>
      </c>
      <c r="K837" s="17">
        <v>3</v>
      </c>
      <c r="L837" s="14" t="s">
        <v>41</v>
      </c>
      <c r="M837" s="14" t="s">
        <v>42</v>
      </c>
      <c r="N837" s="14">
        <v>2</v>
      </c>
      <c r="O837" s="18">
        <f t="shared" si="135"/>
        <v>40.917571199999998</v>
      </c>
      <c r="P837" s="18">
        <v>12.399264000000001</v>
      </c>
      <c r="Q837" s="18">
        <f t="shared" si="115"/>
        <v>27.3890232</v>
      </c>
      <c r="R837" s="18">
        <v>8.2997040000000002</v>
      </c>
      <c r="S837" s="18">
        <f t="shared" si="134"/>
        <v>40.92</v>
      </c>
      <c r="T837" s="22">
        <v>12.4</v>
      </c>
      <c r="U837" s="21" t="s">
        <v>43</v>
      </c>
      <c r="V837" s="21" t="s">
        <v>43</v>
      </c>
      <c r="W837" s="19">
        <v>27.842500000000001</v>
      </c>
      <c r="X837" s="19">
        <v>-115.14275000000001</v>
      </c>
      <c r="Y837" s="18">
        <v>60.8</v>
      </c>
      <c r="Z837" s="17">
        <f t="shared" si="129"/>
        <v>16</v>
      </c>
      <c r="AA837" s="21" t="s">
        <v>43</v>
      </c>
      <c r="AB837" s="14" t="s">
        <v>46</v>
      </c>
      <c r="AC837" s="21" t="s">
        <v>43</v>
      </c>
      <c r="AD837" s="17">
        <v>21</v>
      </c>
      <c r="AE837" s="17">
        <v>1</v>
      </c>
      <c r="AF837" s="21" t="s">
        <v>43</v>
      </c>
      <c r="AG837" s="14" t="s">
        <v>43</v>
      </c>
      <c r="AI837" s="70">
        <f t="shared" si="130"/>
        <v>16.942499999999999</v>
      </c>
      <c r="AJ837" s="74">
        <f t="shared" si="131"/>
        <v>691.21379845369552</v>
      </c>
      <c r="AK837" s="74">
        <f t="shared" si="132"/>
        <v>1.1871558759796081</v>
      </c>
      <c r="AL837" s="73">
        <f t="shared" si="133"/>
        <v>1.1871558759796081</v>
      </c>
    </row>
    <row r="838" spans="1:38" s="20" customFormat="1" hidden="1">
      <c r="A838" s="14" t="s">
        <v>65</v>
      </c>
      <c r="B838" s="14" t="s">
        <v>40</v>
      </c>
      <c r="C838" s="31">
        <v>38951</v>
      </c>
      <c r="D838" s="15">
        <v>2006</v>
      </c>
      <c r="E838" s="16">
        <v>0.47291666666666665</v>
      </c>
      <c r="F838" s="16">
        <v>0.51736111111111105</v>
      </c>
      <c r="G838" s="16">
        <f t="shared" si="128"/>
        <v>4.4444444444444398E-2</v>
      </c>
      <c r="H838" s="21">
        <v>2</v>
      </c>
      <c r="I838" s="17">
        <v>1</v>
      </c>
      <c r="J838" s="17">
        <v>3</v>
      </c>
      <c r="K838" s="17">
        <v>3</v>
      </c>
      <c r="L838" s="14" t="s">
        <v>41</v>
      </c>
      <c r="M838" s="14" t="s">
        <v>42</v>
      </c>
      <c r="N838" s="14">
        <v>2</v>
      </c>
      <c r="O838" s="18">
        <f t="shared" si="135"/>
        <v>40.917571199999998</v>
      </c>
      <c r="P838" s="18">
        <v>12.399264000000001</v>
      </c>
      <c r="Q838" s="18">
        <f t="shared" si="115"/>
        <v>27.3890232</v>
      </c>
      <c r="R838" s="18">
        <v>8.2997040000000002</v>
      </c>
      <c r="S838" s="18">
        <f t="shared" si="134"/>
        <v>40.92</v>
      </c>
      <c r="T838" s="22">
        <v>12.4</v>
      </c>
      <c r="U838" s="21" t="s">
        <v>43</v>
      </c>
      <c r="V838" s="21" t="s">
        <v>43</v>
      </c>
      <c r="W838" s="19">
        <v>27.842500000000001</v>
      </c>
      <c r="X838" s="19">
        <v>-115.14275000000001</v>
      </c>
      <c r="Y838" s="18">
        <v>60.8</v>
      </c>
      <c r="Z838" s="17">
        <f t="shared" si="129"/>
        <v>16</v>
      </c>
      <c r="AA838" s="21" t="s">
        <v>43</v>
      </c>
      <c r="AB838" s="14" t="s">
        <v>46</v>
      </c>
      <c r="AC838" s="21" t="s">
        <v>43</v>
      </c>
      <c r="AD838" s="17">
        <v>21</v>
      </c>
      <c r="AE838" s="17">
        <v>1</v>
      </c>
      <c r="AF838" s="21" t="s">
        <v>43</v>
      </c>
      <c r="AG838" s="14" t="s">
        <v>43</v>
      </c>
      <c r="AI838" s="70">
        <f t="shared" si="130"/>
        <v>16.942499999999999</v>
      </c>
      <c r="AJ838" s="74">
        <f t="shared" si="131"/>
        <v>691.21379845369552</v>
      </c>
      <c r="AK838" s="74">
        <f t="shared" si="132"/>
        <v>1.1871558759796081</v>
      </c>
      <c r="AL838" s="73">
        <f t="shared" si="133"/>
        <v>1.1871558759796081</v>
      </c>
    </row>
    <row r="839" spans="1:38" s="20" customFormat="1" hidden="1">
      <c r="A839" s="14" t="s">
        <v>65</v>
      </c>
      <c r="B839" s="14" t="s">
        <v>40</v>
      </c>
      <c r="C839" s="31">
        <v>38951</v>
      </c>
      <c r="D839" s="15">
        <v>2006</v>
      </c>
      <c r="E839" s="16">
        <v>0.47291666666666665</v>
      </c>
      <c r="F839" s="16">
        <v>0.51736111111111105</v>
      </c>
      <c r="G839" s="16">
        <f t="shared" si="128"/>
        <v>4.4444444444444398E-2</v>
      </c>
      <c r="H839" s="21">
        <v>2</v>
      </c>
      <c r="I839" s="17">
        <v>1</v>
      </c>
      <c r="J839" s="17">
        <v>3</v>
      </c>
      <c r="K839" s="17">
        <v>3</v>
      </c>
      <c r="L839" s="14" t="s">
        <v>41</v>
      </c>
      <c r="M839" s="14" t="s">
        <v>42</v>
      </c>
      <c r="N839" s="14">
        <v>2</v>
      </c>
      <c r="O839" s="18">
        <f t="shared" si="135"/>
        <v>40.917571199999998</v>
      </c>
      <c r="P839" s="18">
        <v>12.399264000000001</v>
      </c>
      <c r="Q839" s="18">
        <f t="shared" si="115"/>
        <v>27.3890232</v>
      </c>
      <c r="R839" s="18">
        <v>8.2997040000000002</v>
      </c>
      <c r="S839" s="18">
        <f t="shared" si="134"/>
        <v>40.92</v>
      </c>
      <c r="T839" s="22">
        <v>12.4</v>
      </c>
      <c r="U839" s="21" t="s">
        <v>43</v>
      </c>
      <c r="V839" s="21" t="s">
        <v>43</v>
      </c>
      <c r="W839" s="19">
        <v>27.842500000000001</v>
      </c>
      <c r="X839" s="19">
        <v>-115.14275000000001</v>
      </c>
      <c r="Y839" s="18">
        <v>60.8</v>
      </c>
      <c r="Z839" s="17">
        <f t="shared" si="129"/>
        <v>16</v>
      </c>
      <c r="AA839" s="21" t="s">
        <v>43</v>
      </c>
      <c r="AB839" s="14" t="s">
        <v>46</v>
      </c>
      <c r="AC839" s="21" t="s">
        <v>43</v>
      </c>
      <c r="AD839" s="17">
        <v>22</v>
      </c>
      <c r="AE839" s="17">
        <v>1</v>
      </c>
      <c r="AF839" s="21" t="s">
        <v>43</v>
      </c>
      <c r="AG839" s="14" t="s">
        <v>43</v>
      </c>
      <c r="AI839" s="70">
        <f t="shared" si="130"/>
        <v>17.6905</v>
      </c>
      <c r="AJ839" s="74">
        <f t="shared" si="131"/>
        <v>799.19872211710003</v>
      </c>
      <c r="AK839" s="74">
        <f t="shared" si="132"/>
        <v>1.4679166775044603</v>
      </c>
      <c r="AL839" s="73">
        <f t="shared" si="133"/>
        <v>1.4679166775044603</v>
      </c>
    </row>
    <row r="840" spans="1:38" s="20" customFormat="1" hidden="1">
      <c r="A840" s="14" t="s">
        <v>65</v>
      </c>
      <c r="B840" s="14" t="s">
        <v>40</v>
      </c>
      <c r="C840" s="31">
        <v>38951</v>
      </c>
      <c r="D840" s="15">
        <v>2006</v>
      </c>
      <c r="E840" s="16">
        <v>0.47291666666666665</v>
      </c>
      <c r="F840" s="16">
        <v>0.51736111111111105</v>
      </c>
      <c r="G840" s="16">
        <f t="shared" si="128"/>
        <v>4.4444444444444398E-2</v>
      </c>
      <c r="H840" s="21">
        <v>2</v>
      </c>
      <c r="I840" s="17">
        <v>1</v>
      </c>
      <c r="J840" s="17">
        <v>3</v>
      </c>
      <c r="K840" s="17">
        <v>3</v>
      </c>
      <c r="L840" s="14" t="s">
        <v>41</v>
      </c>
      <c r="M840" s="14" t="s">
        <v>42</v>
      </c>
      <c r="N840" s="14">
        <v>2</v>
      </c>
      <c r="O840" s="18">
        <f t="shared" si="135"/>
        <v>40.917571199999998</v>
      </c>
      <c r="P840" s="18">
        <v>12.399264000000001</v>
      </c>
      <c r="Q840" s="18">
        <f t="shared" si="115"/>
        <v>27.3890232</v>
      </c>
      <c r="R840" s="18">
        <v>8.2997040000000002</v>
      </c>
      <c r="S840" s="18">
        <f t="shared" si="134"/>
        <v>40.92</v>
      </c>
      <c r="T840" s="22">
        <v>12.4</v>
      </c>
      <c r="U840" s="21" t="s">
        <v>43</v>
      </c>
      <c r="V840" s="21" t="s">
        <v>43</v>
      </c>
      <c r="W840" s="19">
        <v>27.842500000000001</v>
      </c>
      <c r="X840" s="19">
        <v>-115.14275000000001</v>
      </c>
      <c r="Y840" s="18">
        <v>60.8</v>
      </c>
      <c r="Z840" s="17">
        <f t="shared" si="129"/>
        <v>16</v>
      </c>
      <c r="AA840" s="21" t="s">
        <v>43</v>
      </c>
      <c r="AB840" s="14" t="s">
        <v>46</v>
      </c>
      <c r="AC840" s="21" t="s">
        <v>43</v>
      </c>
      <c r="AD840" s="17">
        <v>22</v>
      </c>
      <c r="AE840" s="17">
        <v>1</v>
      </c>
      <c r="AF840" s="21" t="s">
        <v>43</v>
      </c>
      <c r="AG840" s="14" t="s">
        <v>43</v>
      </c>
      <c r="AI840" s="70">
        <f t="shared" si="130"/>
        <v>17.6905</v>
      </c>
      <c r="AJ840" s="74">
        <f t="shared" si="131"/>
        <v>799.19872211710003</v>
      </c>
      <c r="AK840" s="74">
        <f t="shared" si="132"/>
        <v>1.4679166775044603</v>
      </c>
      <c r="AL840" s="73">
        <f t="shared" si="133"/>
        <v>1.4679166775044603</v>
      </c>
    </row>
    <row r="841" spans="1:38" s="20" customFormat="1" hidden="1">
      <c r="A841" s="14" t="s">
        <v>65</v>
      </c>
      <c r="B841" s="14" t="s">
        <v>40</v>
      </c>
      <c r="C841" s="31">
        <v>38951</v>
      </c>
      <c r="D841" s="15">
        <v>2006</v>
      </c>
      <c r="E841" s="16">
        <v>0.47291666666666665</v>
      </c>
      <c r="F841" s="16">
        <v>0.51736111111111105</v>
      </c>
      <c r="G841" s="16">
        <f t="shared" si="128"/>
        <v>4.4444444444444398E-2</v>
      </c>
      <c r="H841" s="21">
        <v>2</v>
      </c>
      <c r="I841" s="17">
        <v>1</v>
      </c>
      <c r="J841" s="17">
        <v>3</v>
      </c>
      <c r="K841" s="17">
        <v>3</v>
      </c>
      <c r="L841" s="14" t="s">
        <v>41</v>
      </c>
      <c r="M841" s="14" t="s">
        <v>42</v>
      </c>
      <c r="N841" s="14">
        <v>2</v>
      </c>
      <c r="O841" s="18">
        <f t="shared" si="135"/>
        <v>40.917571199999998</v>
      </c>
      <c r="P841" s="18">
        <v>12.399264000000001</v>
      </c>
      <c r="Q841" s="18">
        <f t="shared" si="115"/>
        <v>27.3890232</v>
      </c>
      <c r="R841" s="18">
        <v>8.2997040000000002</v>
      </c>
      <c r="S841" s="18">
        <f t="shared" si="134"/>
        <v>40.92</v>
      </c>
      <c r="T841" s="22">
        <v>12.4</v>
      </c>
      <c r="U841" s="21" t="s">
        <v>43</v>
      </c>
      <c r="V841" s="21" t="s">
        <v>43</v>
      </c>
      <c r="W841" s="19">
        <v>27.842500000000001</v>
      </c>
      <c r="X841" s="19">
        <v>-115.14275000000001</v>
      </c>
      <c r="Y841" s="18">
        <v>60.8</v>
      </c>
      <c r="Z841" s="17">
        <f t="shared" si="129"/>
        <v>16</v>
      </c>
      <c r="AA841" s="21" t="s">
        <v>43</v>
      </c>
      <c r="AB841" s="14" t="s">
        <v>46</v>
      </c>
      <c r="AC841" s="21" t="s">
        <v>43</v>
      </c>
      <c r="AD841" s="17">
        <v>22</v>
      </c>
      <c r="AE841" s="17">
        <v>1</v>
      </c>
      <c r="AF841" s="21" t="s">
        <v>43</v>
      </c>
      <c r="AG841" s="14" t="s">
        <v>43</v>
      </c>
      <c r="AI841" s="70">
        <f t="shared" si="130"/>
        <v>17.6905</v>
      </c>
      <c r="AJ841" s="74">
        <f t="shared" si="131"/>
        <v>799.19872211710003</v>
      </c>
      <c r="AK841" s="74">
        <f t="shared" si="132"/>
        <v>1.4679166775044603</v>
      </c>
      <c r="AL841" s="73">
        <f t="shared" si="133"/>
        <v>1.4679166775044603</v>
      </c>
    </row>
    <row r="842" spans="1:38" s="20" customFormat="1" hidden="1">
      <c r="A842" s="14" t="s">
        <v>65</v>
      </c>
      <c r="B842" s="14" t="s">
        <v>40</v>
      </c>
      <c r="C842" s="31">
        <v>38951</v>
      </c>
      <c r="D842" s="15">
        <v>2006</v>
      </c>
      <c r="E842" s="16">
        <v>0.47291666666666665</v>
      </c>
      <c r="F842" s="16">
        <v>0.51736111111111105</v>
      </c>
      <c r="G842" s="16">
        <f t="shared" si="128"/>
        <v>4.4444444444444398E-2</v>
      </c>
      <c r="H842" s="21">
        <v>2</v>
      </c>
      <c r="I842" s="17">
        <v>1</v>
      </c>
      <c r="J842" s="17">
        <v>3</v>
      </c>
      <c r="K842" s="17">
        <v>3</v>
      </c>
      <c r="L842" s="14" t="s">
        <v>41</v>
      </c>
      <c r="M842" s="14" t="s">
        <v>42</v>
      </c>
      <c r="N842" s="14">
        <v>2</v>
      </c>
      <c r="O842" s="18">
        <f t="shared" si="135"/>
        <v>40.917571199999998</v>
      </c>
      <c r="P842" s="18">
        <v>12.399264000000001</v>
      </c>
      <c r="Q842" s="18">
        <f t="shared" si="115"/>
        <v>27.3890232</v>
      </c>
      <c r="R842" s="18">
        <v>8.2997040000000002</v>
      </c>
      <c r="S842" s="18">
        <f t="shared" si="134"/>
        <v>40.92</v>
      </c>
      <c r="T842" s="22">
        <v>12.4</v>
      </c>
      <c r="U842" s="21" t="s">
        <v>43</v>
      </c>
      <c r="V842" s="21" t="s">
        <v>43</v>
      </c>
      <c r="W842" s="19">
        <v>27.842500000000001</v>
      </c>
      <c r="X842" s="19">
        <v>-115.14275000000001</v>
      </c>
      <c r="Y842" s="18">
        <v>60.8</v>
      </c>
      <c r="Z842" s="17">
        <f t="shared" si="129"/>
        <v>16</v>
      </c>
      <c r="AA842" s="21" t="s">
        <v>43</v>
      </c>
      <c r="AB842" s="14" t="s">
        <v>46</v>
      </c>
      <c r="AC842" s="21" t="s">
        <v>43</v>
      </c>
      <c r="AD842" s="17">
        <v>22</v>
      </c>
      <c r="AE842" s="17">
        <v>1</v>
      </c>
      <c r="AF842" s="21" t="s">
        <v>43</v>
      </c>
      <c r="AG842" s="14" t="s">
        <v>43</v>
      </c>
      <c r="AI842" s="70">
        <f t="shared" si="130"/>
        <v>17.6905</v>
      </c>
      <c r="AJ842" s="74">
        <f t="shared" si="131"/>
        <v>799.19872211710003</v>
      </c>
      <c r="AK842" s="74">
        <f t="shared" si="132"/>
        <v>1.4679166775044603</v>
      </c>
      <c r="AL842" s="73">
        <f t="shared" si="133"/>
        <v>1.4679166775044603</v>
      </c>
    </row>
    <row r="843" spans="1:38" s="20" customFormat="1" hidden="1">
      <c r="A843" s="14" t="s">
        <v>65</v>
      </c>
      <c r="B843" s="14" t="s">
        <v>40</v>
      </c>
      <c r="C843" s="31">
        <v>38951</v>
      </c>
      <c r="D843" s="15">
        <v>2006</v>
      </c>
      <c r="E843" s="16">
        <v>0.47291666666666665</v>
      </c>
      <c r="F843" s="16">
        <v>0.51736111111111105</v>
      </c>
      <c r="G843" s="16">
        <f t="shared" si="128"/>
        <v>4.4444444444444398E-2</v>
      </c>
      <c r="H843" s="21">
        <v>2</v>
      </c>
      <c r="I843" s="17">
        <v>1</v>
      </c>
      <c r="J843" s="17">
        <v>3</v>
      </c>
      <c r="K843" s="17">
        <v>3</v>
      </c>
      <c r="L843" s="14" t="s">
        <v>41</v>
      </c>
      <c r="M843" s="14" t="s">
        <v>42</v>
      </c>
      <c r="N843" s="14">
        <v>2</v>
      </c>
      <c r="O843" s="18">
        <f t="shared" si="135"/>
        <v>40.917571199999998</v>
      </c>
      <c r="P843" s="18">
        <v>12.399264000000001</v>
      </c>
      <c r="Q843" s="18">
        <f t="shared" si="115"/>
        <v>27.3890232</v>
      </c>
      <c r="R843" s="18">
        <v>8.2997040000000002</v>
      </c>
      <c r="S843" s="18">
        <f t="shared" si="134"/>
        <v>40.92</v>
      </c>
      <c r="T843" s="22">
        <v>12.4</v>
      </c>
      <c r="U843" s="21" t="s">
        <v>43</v>
      </c>
      <c r="V843" s="21" t="s">
        <v>43</v>
      </c>
      <c r="W843" s="19">
        <v>27.842500000000001</v>
      </c>
      <c r="X843" s="19">
        <v>-115.14275000000001</v>
      </c>
      <c r="Y843" s="18">
        <v>60.8</v>
      </c>
      <c r="Z843" s="17">
        <f t="shared" si="129"/>
        <v>16</v>
      </c>
      <c r="AA843" s="21" t="s">
        <v>43</v>
      </c>
      <c r="AB843" s="14" t="s">
        <v>46</v>
      </c>
      <c r="AC843" s="21" t="s">
        <v>43</v>
      </c>
      <c r="AD843" s="17">
        <v>22</v>
      </c>
      <c r="AE843" s="17">
        <v>1</v>
      </c>
      <c r="AF843" s="21" t="s">
        <v>43</v>
      </c>
      <c r="AG843" s="14" t="s">
        <v>43</v>
      </c>
      <c r="AI843" s="70">
        <f t="shared" si="130"/>
        <v>17.6905</v>
      </c>
      <c r="AJ843" s="74">
        <f t="shared" si="131"/>
        <v>799.19872211710003</v>
      </c>
      <c r="AK843" s="74">
        <f t="shared" si="132"/>
        <v>1.4679166775044603</v>
      </c>
      <c r="AL843" s="73">
        <f t="shared" si="133"/>
        <v>1.4679166775044603</v>
      </c>
    </row>
    <row r="844" spans="1:38" s="20" customFormat="1">
      <c r="A844" s="14" t="s">
        <v>66</v>
      </c>
      <c r="B844" s="14" t="s">
        <v>40</v>
      </c>
      <c r="C844" s="31">
        <v>38944</v>
      </c>
      <c r="D844" s="15">
        <v>2006</v>
      </c>
      <c r="E844" s="16">
        <v>0.4201388888888889</v>
      </c>
      <c r="F844" s="16">
        <v>0.45763888888888887</v>
      </c>
      <c r="G844" s="16">
        <v>3.7499999999999978E-2</v>
      </c>
      <c r="H844" s="21">
        <v>2</v>
      </c>
      <c r="I844" s="17">
        <v>1</v>
      </c>
      <c r="J844" s="17">
        <v>3</v>
      </c>
      <c r="K844" s="17">
        <v>3</v>
      </c>
      <c r="L844" s="14" t="s">
        <v>48</v>
      </c>
      <c r="M844" s="14" t="s">
        <v>49</v>
      </c>
      <c r="N844" s="17">
        <v>1</v>
      </c>
      <c r="O844" s="18">
        <f t="shared" si="135"/>
        <v>31.679906464800002</v>
      </c>
      <c r="P844" s="18">
        <v>9.599971656000001</v>
      </c>
      <c r="Q844" s="18">
        <f t="shared" ref="Q844:Q907" si="136">R844*3.3</f>
        <v>24.749920324800001</v>
      </c>
      <c r="R844" s="18">
        <v>7.4999758560000007</v>
      </c>
      <c r="S844" s="18">
        <f t="shared" si="134"/>
        <v>31.679999999999996</v>
      </c>
      <c r="T844" s="22">
        <v>9.6</v>
      </c>
      <c r="U844" s="21" t="s">
        <v>43</v>
      </c>
      <c r="V844" s="21" t="s">
        <v>43</v>
      </c>
      <c r="W844" s="19">
        <v>27.846830000000001</v>
      </c>
      <c r="X844" s="19">
        <v>-115.16467</v>
      </c>
      <c r="Y844" s="22">
        <f t="shared" ref="Y844:Y907" si="137">(Z844*1.8)+32</f>
        <v>66.2</v>
      </c>
      <c r="Z844" s="23">
        <v>19</v>
      </c>
      <c r="AA844" s="21" t="s">
        <v>43</v>
      </c>
      <c r="AB844" s="14" t="s">
        <v>44</v>
      </c>
      <c r="AC844" s="21" t="s">
        <v>43</v>
      </c>
      <c r="AD844" s="17">
        <v>7</v>
      </c>
      <c r="AE844" s="17">
        <v>1</v>
      </c>
      <c r="AF844" s="21" t="s">
        <v>43</v>
      </c>
      <c r="AG844" s="14" t="s">
        <v>43</v>
      </c>
      <c r="AI844" s="70">
        <f t="shared" ref="AI844:AI901" si="138">(0.709*AD844)+1.157</f>
        <v>6.12</v>
      </c>
      <c r="AJ844" s="71" t="s">
        <v>369</v>
      </c>
      <c r="AK844" s="72">
        <f t="shared" ref="AK844:AK901" si="139">((POWER(AI844*10,2.19))*0.037)/1000</f>
        <v>0.30282194081802571</v>
      </c>
      <c r="AL844" s="73">
        <f t="shared" ref="AL844:AL901" si="140">((POWER(AI844*10,2.19))*0.037)/1000</f>
        <v>0.30282194081802571</v>
      </c>
    </row>
    <row r="845" spans="1:38" s="20" customFormat="1">
      <c r="A845" s="14" t="s">
        <v>66</v>
      </c>
      <c r="B845" s="14" t="s">
        <v>40</v>
      </c>
      <c r="C845" s="31">
        <v>38944</v>
      </c>
      <c r="D845" s="15">
        <v>2006</v>
      </c>
      <c r="E845" s="16">
        <v>0.4201388888888889</v>
      </c>
      <c r="F845" s="16">
        <v>0.45763888888888887</v>
      </c>
      <c r="G845" s="16">
        <v>3.7499999999999978E-2</v>
      </c>
      <c r="H845" s="21">
        <v>2</v>
      </c>
      <c r="I845" s="17">
        <v>1</v>
      </c>
      <c r="J845" s="17">
        <v>3</v>
      </c>
      <c r="K845" s="17">
        <v>3</v>
      </c>
      <c r="L845" s="14" t="s">
        <v>48</v>
      </c>
      <c r="M845" s="14" t="s">
        <v>49</v>
      </c>
      <c r="N845" s="17">
        <v>1</v>
      </c>
      <c r="O845" s="18">
        <f t="shared" si="135"/>
        <v>31.679906464800002</v>
      </c>
      <c r="P845" s="18">
        <v>9.599971656000001</v>
      </c>
      <c r="Q845" s="18">
        <f t="shared" si="136"/>
        <v>24.749920324800001</v>
      </c>
      <c r="R845" s="18">
        <v>7.4999758560000007</v>
      </c>
      <c r="S845" s="18">
        <f t="shared" si="134"/>
        <v>31.679999999999996</v>
      </c>
      <c r="T845" s="22">
        <v>9.6</v>
      </c>
      <c r="U845" s="21" t="s">
        <v>43</v>
      </c>
      <c r="V845" s="21" t="s">
        <v>43</v>
      </c>
      <c r="W845" s="19">
        <v>27.846830000000001</v>
      </c>
      <c r="X845" s="19">
        <v>-115.16467</v>
      </c>
      <c r="Y845" s="22">
        <f t="shared" si="137"/>
        <v>66.2</v>
      </c>
      <c r="Z845" s="23">
        <v>19</v>
      </c>
      <c r="AA845" s="21" t="s">
        <v>43</v>
      </c>
      <c r="AB845" s="14" t="s">
        <v>44</v>
      </c>
      <c r="AC845" s="21" t="s">
        <v>43</v>
      </c>
      <c r="AD845" s="17">
        <v>8</v>
      </c>
      <c r="AE845" s="17">
        <v>1</v>
      </c>
      <c r="AF845" s="21" t="s">
        <v>43</v>
      </c>
      <c r="AG845" s="14" t="s">
        <v>43</v>
      </c>
      <c r="AI845" s="70">
        <f t="shared" si="138"/>
        <v>6.8289999999999997</v>
      </c>
      <c r="AJ845" s="71" t="s">
        <v>369</v>
      </c>
      <c r="AK845" s="72">
        <f t="shared" si="139"/>
        <v>0.38498499317927082</v>
      </c>
      <c r="AL845" s="73">
        <f t="shared" si="140"/>
        <v>0.38498499317927082</v>
      </c>
    </row>
    <row r="846" spans="1:38" s="20" customFormat="1">
      <c r="A846" s="14" t="s">
        <v>66</v>
      </c>
      <c r="B846" s="14" t="s">
        <v>40</v>
      </c>
      <c r="C846" s="31">
        <v>38944</v>
      </c>
      <c r="D846" s="15">
        <v>2006</v>
      </c>
      <c r="E846" s="16">
        <v>0.4201388888888889</v>
      </c>
      <c r="F846" s="16">
        <v>0.45763888888888887</v>
      </c>
      <c r="G846" s="16">
        <v>3.7499999999999978E-2</v>
      </c>
      <c r="H846" s="21">
        <v>2</v>
      </c>
      <c r="I846" s="17">
        <v>1</v>
      </c>
      <c r="J846" s="17">
        <v>3</v>
      </c>
      <c r="K846" s="17">
        <v>3</v>
      </c>
      <c r="L846" s="14" t="s">
        <v>48</v>
      </c>
      <c r="M846" s="14" t="s">
        <v>49</v>
      </c>
      <c r="N846" s="17">
        <v>1</v>
      </c>
      <c r="O846" s="18">
        <f t="shared" si="135"/>
        <v>31.679906464800002</v>
      </c>
      <c r="P846" s="18">
        <v>9.599971656000001</v>
      </c>
      <c r="Q846" s="18">
        <f t="shared" si="136"/>
        <v>24.749920324800001</v>
      </c>
      <c r="R846" s="18">
        <v>7.4999758560000007</v>
      </c>
      <c r="S846" s="18">
        <f t="shared" si="134"/>
        <v>31.679999999999996</v>
      </c>
      <c r="T846" s="22">
        <v>9.6</v>
      </c>
      <c r="U846" s="21" t="s">
        <v>43</v>
      </c>
      <c r="V846" s="21" t="s">
        <v>43</v>
      </c>
      <c r="W846" s="19">
        <v>27.846830000000001</v>
      </c>
      <c r="X846" s="19">
        <v>-115.16467</v>
      </c>
      <c r="Y846" s="22">
        <f t="shared" si="137"/>
        <v>66.2</v>
      </c>
      <c r="Z846" s="23">
        <v>19</v>
      </c>
      <c r="AA846" s="21" t="s">
        <v>43</v>
      </c>
      <c r="AB846" s="14" t="s">
        <v>44</v>
      </c>
      <c r="AC846" s="21" t="s">
        <v>43</v>
      </c>
      <c r="AD846" s="17">
        <v>8</v>
      </c>
      <c r="AE846" s="17">
        <v>1</v>
      </c>
      <c r="AF846" s="21" t="s">
        <v>43</v>
      </c>
      <c r="AG846" s="14" t="s">
        <v>43</v>
      </c>
      <c r="AI846" s="70">
        <f t="shared" si="138"/>
        <v>6.8289999999999997</v>
      </c>
      <c r="AJ846" s="71" t="s">
        <v>369</v>
      </c>
      <c r="AK846" s="72">
        <f t="shared" si="139"/>
        <v>0.38498499317927082</v>
      </c>
      <c r="AL846" s="73">
        <f t="shared" si="140"/>
        <v>0.38498499317927082</v>
      </c>
    </row>
    <row r="847" spans="1:38" s="20" customFormat="1">
      <c r="A847" s="14" t="s">
        <v>66</v>
      </c>
      <c r="B847" s="14" t="s">
        <v>40</v>
      </c>
      <c r="C847" s="31">
        <v>38944</v>
      </c>
      <c r="D847" s="15">
        <v>2006</v>
      </c>
      <c r="E847" s="16">
        <v>0.4201388888888889</v>
      </c>
      <c r="F847" s="16">
        <v>0.45763888888888887</v>
      </c>
      <c r="G847" s="16">
        <v>3.7499999999999978E-2</v>
      </c>
      <c r="H847" s="21">
        <v>2</v>
      </c>
      <c r="I847" s="17">
        <v>1</v>
      </c>
      <c r="J847" s="17">
        <v>3</v>
      </c>
      <c r="K847" s="17">
        <v>3</v>
      </c>
      <c r="L847" s="14" t="s">
        <v>48</v>
      </c>
      <c r="M847" s="14" t="s">
        <v>49</v>
      </c>
      <c r="N847" s="17">
        <v>1</v>
      </c>
      <c r="O847" s="18">
        <f t="shared" si="135"/>
        <v>31.679906464800002</v>
      </c>
      <c r="P847" s="18">
        <v>9.599971656000001</v>
      </c>
      <c r="Q847" s="18">
        <f t="shared" si="136"/>
        <v>24.749920324800001</v>
      </c>
      <c r="R847" s="18">
        <v>7.4999758560000007</v>
      </c>
      <c r="S847" s="18">
        <f t="shared" si="134"/>
        <v>31.679999999999996</v>
      </c>
      <c r="T847" s="22">
        <v>9.6</v>
      </c>
      <c r="U847" s="21" t="s">
        <v>43</v>
      </c>
      <c r="V847" s="21" t="s">
        <v>43</v>
      </c>
      <c r="W847" s="19">
        <v>27.846830000000001</v>
      </c>
      <c r="X847" s="19">
        <v>-115.16467</v>
      </c>
      <c r="Y847" s="22">
        <f t="shared" si="137"/>
        <v>66.2</v>
      </c>
      <c r="Z847" s="23">
        <v>19</v>
      </c>
      <c r="AA847" s="21" t="s">
        <v>43</v>
      </c>
      <c r="AB847" s="14" t="s">
        <v>44</v>
      </c>
      <c r="AC847" s="21" t="s">
        <v>43</v>
      </c>
      <c r="AD847" s="17">
        <v>8</v>
      </c>
      <c r="AE847" s="17">
        <v>1</v>
      </c>
      <c r="AF847" s="21" t="s">
        <v>43</v>
      </c>
      <c r="AG847" s="14" t="s">
        <v>43</v>
      </c>
      <c r="AI847" s="70">
        <f t="shared" si="138"/>
        <v>6.8289999999999997</v>
      </c>
      <c r="AJ847" s="71" t="s">
        <v>369</v>
      </c>
      <c r="AK847" s="72">
        <f t="shared" si="139"/>
        <v>0.38498499317927082</v>
      </c>
      <c r="AL847" s="73">
        <f t="shared" si="140"/>
        <v>0.38498499317927082</v>
      </c>
    </row>
    <row r="848" spans="1:38" s="20" customFormat="1">
      <c r="A848" s="14" t="s">
        <v>66</v>
      </c>
      <c r="B848" s="14" t="s">
        <v>40</v>
      </c>
      <c r="C848" s="31">
        <v>38944</v>
      </c>
      <c r="D848" s="15">
        <v>2006</v>
      </c>
      <c r="E848" s="16">
        <v>0.4201388888888889</v>
      </c>
      <c r="F848" s="16">
        <v>0.45763888888888887</v>
      </c>
      <c r="G848" s="16">
        <v>3.7499999999999978E-2</v>
      </c>
      <c r="H848" s="21">
        <v>2</v>
      </c>
      <c r="I848" s="17">
        <v>1</v>
      </c>
      <c r="J848" s="17">
        <v>3</v>
      </c>
      <c r="K848" s="17">
        <v>3</v>
      </c>
      <c r="L848" s="14" t="s">
        <v>48</v>
      </c>
      <c r="M848" s="14" t="s">
        <v>49</v>
      </c>
      <c r="N848" s="17">
        <v>1</v>
      </c>
      <c r="O848" s="18">
        <f t="shared" si="135"/>
        <v>31.679906464800002</v>
      </c>
      <c r="P848" s="18">
        <v>9.599971656000001</v>
      </c>
      <c r="Q848" s="18">
        <f t="shared" si="136"/>
        <v>24.749920324800001</v>
      </c>
      <c r="R848" s="18">
        <v>7.4999758560000007</v>
      </c>
      <c r="S848" s="18">
        <f t="shared" si="134"/>
        <v>31.679999999999996</v>
      </c>
      <c r="T848" s="22">
        <v>9.6</v>
      </c>
      <c r="U848" s="21" t="s">
        <v>43</v>
      </c>
      <c r="V848" s="21" t="s">
        <v>43</v>
      </c>
      <c r="W848" s="19">
        <v>27.846830000000001</v>
      </c>
      <c r="X848" s="19">
        <v>-115.16467</v>
      </c>
      <c r="Y848" s="22">
        <f t="shared" si="137"/>
        <v>66.2</v>
      </c>
      <c r="Z848" s="23">
        <v>19</v>
      </c>
      <c r="AA848" s="21" t="s">
        <v>43</v>
      </c>
      <c r="AB848" s="14" t="s">
        <v>44</v>
      </c>
      <c r="AC848" s="21" t="s">
        <v>43</v>
      </c>
      <c r="AD848" s="17">
        <v>9</v>
      </c>
      <c r="AE848" s="17">
        <v>1</v>
      </c>
      <c r="AF848" s="21" t="s">
        <v>43</v>
      </c>
      <c r="AG848" s="14" t="s">
        <v>43</v>
      </c>
      <c r="AI848" s="70">
        <f t="shared" si="138"/>
        <v>7.5379999999999994</v>
      </c>
      <c r="AJ848" s="71" t="s">
        <v>369</v>
      </c>
      <c r="AK848" s="72">
        <f t="shared" si="139"/>
        <v>0.47796121404284658</v>
      </c>
      <c r="AL848" s="73">
        <f t="shared" si="140"/>
        <v>0.47796121404284658</v>
      </c>
    </row>
    <row r="849" spans="1:38" s="20" customFormat="1">
      <c r="A849" s="14" t="s">
        <v>66</v>
      </c>
      <c r="B849" s="14" t="s">
        <v>40</v>
      </c>
      <c r="C849" s="31">
        <v>38944</v>
      </c>
      <c r="D849" s="15">
        <v>2006</v>
      </c>
      <c r="E849" s="16">
        <v>0.4201388888888889</v>
      </c>
      <c r="F849" s="16">
        <v>0.45763888888888887</v>
      </c>
      <c r="G849" s="16">
        <v>3.7499999999999978E-2</v>
      </c>
      <c r="H849" s="21">
        <v>2</v>
      </c>
      <c r="I849" s="17">
        <v>1</v>
      </c>
      <c r="J849" s="17">
        <v>3</v>
      </c>
      <c r="K849" s="17">
        <v>3</v>
      </c>
      <c r="L849" s="14" t="s">
        <v>48</v>
      </c>
      <c r="M849" s="14" t="s">
        <v>49</v>
      </c>
      <c r="N849" s="17">
        <v>1</v>
      </c>
      <c r="O849" s="18">
        <f t="shared" si="135"/>
        <v>31.679906464800002</v>
      </c>
      <c r="P849" s="18">
        <v>9.599971656000001</v>
      </c>
      <c r="Q849" s="18">
        <f t="shared" si="136"/>
        <v>24.749920324800001</v>
      </c>
      <c r="R849" s="18">
        <v>7.4999758560000007</v>
      </c>
      <c r="S849" s="18">
        <f t="shared" si="134"/>
        <v>31.679999999999996</v>
      </c>
      <c r="T849" s="22">
        <v>9.6</v>
      </c>
      <c r="U849" s="21" t="s">
        <v>43</v>
      </c>
      <c r="V849" s="21" t="s">
        <v>43</v>
      </c>
      <c r="W849" s="19">
        <v>27.846830000000001</v>
      </c>
      <c r="X849" s="19">
        <v>-115.16467</v>
      </c>
      <c r="Y849" s="22">
        <f t="shared" si="137"/>
        <v>66.2</v>
      </c>
      <c r="Z849" s="23">
        <v>19</v>
      </c>
      <c r="AA849" s="21" t="s">
        <v>43</v>
      </c>
      <c r="AB849" s="14" t="s">
        <v>44</v>
      </c>
      <c r="AC849" s="21" t="s">
        <v>43</v>
      </c>
      <c r="AD849" s="17">
        <v>9</v>
      </c>
      <c r="AE849" s="17">
        <v>1</v>
      </c>
      <c r="AF849" s="21" t="s">
        <v>43</v>
      </c>
      <c r="AG849" s="14" t="s">
        <v>43</v>
      </c>
      <c r="AI849" s="70">
        <f t="shared" si="138"/>
        <v>7.5379999999999994</v>
      </c>
      <c r="AJ849" s="71" t="s">
        <v>369</v>
      </c>
      <c r="AK849" s="72">
        <f t="shared" si="139"/>
        <v>0.47796121404284658</v>
      </c>
      <c r="AL849" s="73">
        <f t="shared" si="140"/>
        <v>0.47796121404284658</v>
      </c>
    </row>
    <row r="850" spans="1:38" s="20" customFormat="1">
      <c r="A850" s="14" t="s">
        <v>66</v>
      </c>
      <c r="B850" s="14" t="s">
        <v>40</v>
      </c>
      <c r="C850" s="31">
        <v>38944</v>
      </c>
      <c r="D850" s="15">
        <v>2006</v>
      </c>
      <c r="E850" s="16">
        <v>0.4201388888888889</v>
      </c>
      <c r="F850" s="16">
        <v>0.45763888888888887</v>
      </c>
      <c r="G850" s="16">
        <v>3.7499999999999978E-2</v>
      </c>
      <c r="H850" s="21">
        <v>2</v>
      </c>
      <c r="I850" s="17">
        <v>1</v>
      </c>
      <c r="J850" s="17">
        <v>3</v>
      </c>
      <c r="K850" s="17">
        <v>3</v>
      </c>
      <c r="L850" s="14" t="s">
        <v>48</v>
      </c>
      <c r="M850" s="14" t="s">
        <v>49</v>
      </c>
      <c r="N850" s="17">
        <v>1</v>
      </c>
      <c r="O850" s="18">
        <f t="shared" si="135"/>
        <v>31.679906464800002</v>
      </c>
      <c r="P850" s="18">
        <v>9.599971656000001</v>
      </c>
      <c r="Q850" s="18">
        <f t="shared" si="136"/>
        <v>24.749920324800001</v>
      </c>
      <c r="R850" s="18">
        <v>7.4999758560000007</v>
      </c>
      <c r="S850" s="18">
        <f t="shared" si="134"/>
        <v>31.679999999999996</v>
      </c>
      <c r="T850" s="22">
        <v>9.6</v>
      </c>
      <c r="U850" s="21" t="s">
        <v>43</v>
      </c>
      <c r="V850" s="21" t="s">
        <v>43</v>
      </c>
      <c r="W850" s="19">
        <v>27.846830000000001</v>
      </c>
      <c r="X850" s="19">
        <v>-115.16467</v>
      </c>
      <c r="Y850" s="22">
        <f t="shared" si="137"/>
        <v>66.2</v>
      </c>
      <c r="Z850" s="23">
        <v>19</v>
      </c>
      <c r="AA850" s="21" t="s">
        <v>43</v>
      </c>
      <c r="AB850" s="14" t="s">
        <v>44</v>
      </c>
      <c r="AC850" s="21" t="s">
        <v>43</v>
      </c>
      <c r="AD850" s="17">
        <v>11</v>
      </c>
      <c r="AE850" s="17">
        <v>1</v>
      </c>
      <c r="AF850" s="21" t="s">
        <v>43</v>
      </c>
      <c r="AG850" s="14" t="s">
        <v>43</v>
      </c>
      <c r="AI850" s="70">
        <f t="shared" si="138"/>
        <v>8.9559999999999995</v>
      </c>
      <c r="AJ850" s="71" t="s">
        <v>369</v>
      </c>
      <c r="AK850" s="72">
        <f t="shared" si="139"/>
        <v>0.69715856935839871</v>
      </c>
      <c r="AL850" s="73">
        <f t="shared" si="140"/>
        <v>0.69715856935839871</v>
      </c>
    </row>
    <row r="851" spans="1:38" s="20" customFormat="1">
      <c r="A851" s="14" t="s">
        <v>66</v>
      </c>
      <c r="B851" s="14" t="s">
        <v>40</v>
      </c>
      <c r="C851" s="31">
        <v>38944</v>
      </c>
      <c r="D851" s="15">
        <v>2006</v>
      </c>
      <c r="E851" s="16">
        <v>0.4201388888888889</v>
      </c>
      <c r="F851" s="16">
        <v>0.45763888888888887</v>
      </c>
      <c r="G851" s="16">
        <v>3.7499999999999978E-2</v>
      </c>
      <c r="H851" s="21">
        <v>2</v>
      </c>
      <c r="I851" s="17">
        <v>1</v>
      </c>
      <c r="J851" s="17">
        <v>3</v>
      </c>
      <c r="K851" s="17">
        <v>3</v>
      </c>
      <c r="L851" s="14" t="s">
        <v>48</v>
      </c>
      <c r="M851" s="14" t="s">
        <v>49</v>
      </c>
      <c r="N851" s="17">
        <v>1</v>
      </c>
      <c r="O851" s="18">
        <f t="shared" si="135"/>
        <v>31.679906464800002</v>
      </c>
      <c r="P851" s="18">
        <v>9.599971656000001</v>
      </c>
      <c r="Q851" s="18">
        <f t="shared" si="136"/>
        <v>24.749920324800001</v>
      </c>
      <c r="R851" s="18">
        <v>7.4999758560000007</v>
      </c>
      <c r="S851" s="18">
        <f t="shared" si="134"/>
        <v>31.679999999999996</v>
      </c>
      <c r="T851" s="22">
        <v>9.6</v>
      </c>
      <c r="U851" s="21" t="s">
        <v>43</v>
      </c>
      <c r="V851" s="21" t="s">
        <v>43</v>
      </c>
      <c r="W851" s="19">
        <v>27.846830000000001</v>
      </c>
      <c r="X851" s="19">
        <v>-115.16467</v>
      </c>
      <c r="Y851" s="22">
        <f t="shared" si="137"/>
        <v>66.2</v>
      </c>
      <c r="Z851" s="23">
        <v>19</v>
      </c>
      <c r="AA851" s="21" t="s">
        <v>43</v>
      </c>
      <c r="AB851" s="14" t="s">
        <v>44</v>
      </c>
      <c r="AC851" s="21" t="s">
        <v>43</v>
      </c>
      <c r="AD851" s="17">
        <v>12</v>
      </c>
      <c r="AE851" s="17">
        <v>1</v>
      </c>
      <c r="AF851" s="21" t="s">
        <v>43</v>
      </c>
      <c r="AG851" s="14" t="s">
        <v>43</v>
      </c>
      <c r="AI851" s="70">
        <f t="shared" si="138"/>
        <v>9.6649999999999991</v>
      </c>
      <c r="AJ851" s="71" t="s">
        <v>369</v>
      </c>
      <c r="AK851" s="72">
        <f t="shared" si="139"/>
        <v>0.82374690124645178</v>
      </c>
      <c r="AL851" s="73">
        <f t="shared" si="140"/>
        <v>0.82374690124645178</v>
      </c>
    </row>
    <row r="852" spans="1:38" s="20" customFormat="1">
      <c r="A852" s="14" t="s">
        <v>66</v>
      </c>
      <c r="B852" s="14" t="s">
        <v>40</v>
      </c>
      <c r="C852" s="31">
        <v>38944</v>
      </c>
      <c r="D852" s="15">
        <v>2006</v>
      </c>
      <c r="E852" s="16">
        <v>0.4201388888888889</v>
      </c>
      <c r="F852" s="16">
        <v>0.45763888888888887</v>
      </c>
      <c r="G852" s="16">
        <v>3.7499999999999978E-2</v>
      </c>
      <c r="H852" s="21">
        <v>2</v>
      </c>
      <c r="I852" s="17">
        <v>1</v>
      </c>
      <c r="J852" s="17">
        <v>3</v>
      </c>
      <c r="K852" s="17">
        <v>3</v>
      </c>
      <c r="L852" s="14" t="s">
        <v>48</v>
      </c>
      <c r="M852" s="14" t="s">
        <v>49</v>
      </c>
      <c r="N852" s="17">
        <v>1</v>
      </c>
      <c r="O852" s="18">
        <f t="shared" si="135"/>
        <v>31.679906464800002</v>
      </c>
      <c r="P852" s="18">
        <v>9.599971656000001</v>
      </c>
      <c r="Q852" s="18">
        <f t="shared" si="136"/>
        <v>24.749920324800001</v>
      </c>
      <c r="R852" s="18">
        <v>7.4999758560000007</v>
      </c>
      <c r="S852" s="18">
        <f t="shared" si="134"/>
        <v>31.679999999999996</v>
      </c>
      <c r="T852" s="22">
        <v>9.6</v>
      </c>
      <c r="U852" s="21" t="s">
        <v>43</v>
      </c>
      <c r="V852" s="21" t="s">
        <v>43</v>
      </c>
      <c r="W852" s="19">
        <v>27.846830000000001</v>
      </c>
      <c r="X852" s="19">
        <v>-115.16467</v>
      </c>
      <c r="Y852" s="22">
        <f t="shared" si="137"/>
        <v>66.2</v>
      </c>
      <c r="Z852" s="23">
        <v>19</v>
      </c>
      <c r="AA852" s="21" t="s">
        <v>43</v>
      </c>
      <c r="AB852" s="14" t="s">
        <v>44</v>
      </c>
      <c r="AC852" s="21" t="s">
        <v>43</v>
      </c>
      <c r="AD852" s="17">
        <v>12</v>
      </c>
      <c r="AE852" s="17">
        <v>1</v>
      </c>
      <c r="AF852" s="21" t="s">
        <v>43</v>
      </c>
      <c r="AG852" s="14" t="s">
        <v>43</v>
      </c>
      <c r="AI852" s="70">
        <f t="shared" si="138"/>
        <v>9.6649999999999991</v>
      </c>
      <c r="AJ852" s="71" t="s">
        <v>369</v>
      </c>
      <c r="AK852" s="72">
        <f t="shared" si="139"/>
        <v>0.82374690124645178</v>
      </c>
      <c r="AL852" s="73">
        <f t="shared" si="140"/>
        <v>0.82374690124645178</v>
      </c>
    </row>
    <row r="853" spans="1:38" s="20" customFormat="1">
      <c r="A853" s="14" t="s">
        <v>66</v>
      </c>
      <c r="B853" s="14" t="s">
        <v>40</v>
      </c>
      <c r="C853" s="31">
        <v>38944</v>
      </c>
      <c r="D853" s="15">
        <v>2006</v>
      </c>
      <c r="E853" s="16">
        <v>0.4201388888888889</v>
      </c>
      <c r="F853" s="16">
        <v>0.45763888888888887</v>
      </c>
      <c r="G853" s="16">
        <v>3.7499999999999978E-2</v>
      </c>
      <c r="H853" s="21">
        <v>2</v>
      </c>
      <c r="I853" s="17">
        <v>1</v>
      </c>
      <c r="J853" s="17">
        <v>3</v>
      </c>
      <c r="K853" s="17">
        <v>3</v>
      </c>
      <c r="L853" s="14" t="s">
        <v>48</v>
      </c>
      <c r="M853" s="14" t="s">
        <v>49</v>
      </c>
      <c r="N853" s="17">
        <v>1</v>
      </c>
      <c r="O853" s="18">
        <f t="shared" si="135"/>
        <v>31.679906464800002</v>
      </c>
      <c r="P853" s="18">
        <v>9.599971656000001</v>
      </c>
      <c r="Q853" s="18">
        <f t="shared" si="136"/>
        <v>24.749920324800001</v>
      </c>
      <c r="R853" s="18">
        <v>7.4999758560000007</v>
      </c>
      <c r="S853" s="18">
        <f t="shared" si="134"/>
        <v>31.679999999999996</v>
      </c>
      <c r="T853" s="22">
        <v>9.6</v>
      </c>
      <c r="U853" s="21" t="s">
        <v>43</v>
      </c>
      <c r="V853" s="21" t="s">
        <v>43</v>
      </c>
      <c r="W853" s="19">
        <v>27.846830000000001</v>
      </c>
      <c r="X853" s="19">
        <v>-115.16467</v>
      </c>
      <c r="Y853" s="22">
        <f t="shared" si="137"/>
        <v>66.2</v>
      </c>
      <c r="Z853" s="23">
        <v>19</v>
      </c>
      <c r="AA853" s="21" t="s">
        <v>43</v>
      </c>
      <c r="AB853" s="14" t="s">
        <v>44</v>
      </c>
      <c r="AC853" s="21" t="s">
        <v>43</v>
      </c>
      <c r="AD853" s="17">
        <v>12</v>
      </c>
      <c r="AE853" s="17">
        <v>1</v>
      </c>
      <c r="AF853" s="21" t="s">
        <v>43</v>
      </c>
      <c r="AG853" s="14" t="s">
        <v>43</v>
      </c>
      <c r="AI853" s="70">
        <f t="shared" si="138"/>
        <v>9.6649999999999991</v>
      </c>
      <c r="AJ853" s="71" t="s">
        <v>369</v>
      </c>
      <c r="AK853" s="72">
        <f t="shared" si="139"/>
        <v>0.82374690124645178</v>
      </c>
      <c r="AL853" s="73">
        <f t="shared" si="140"/>
        <v>0.82374690124645178</v>
      </c>
    </row>
    <row r="854" spans="1:38" s="20" customFormat="1">
      <c r="A854" s="14" t="s">
        <v>66</v>
      </c>
      <c r="B854" s="14" t="s">
        <v>40</v>
      </c>
      <c r="C854" s="31">
        <v>38944</v>
      </c>
      <c r="D854" s="15">
        <v>2006</v>
      </c>
      <c r="E854" s="16">
        <v>0.4201388888888889</v>
      </c>
      <c r="F854" s="16">
        <v>0.45763888888888887</v>
      </c>
      <c r="G854" s="16">
        <v>3.7499999999999978E-2</v>
      </c>
      <c r="H854" s="21">
        <v>2</v>
      </c>
      <c r="I854" s="17">
        <v>1</v>
      </c>
      <c r="J854" s="17">
        <v>3</v>
      </c>
      <c r="K854" s="17">
        <v>3</v>
      </c>
      <c r="L854" s="14" t="s">
        <v>48</v>
      </c>
      <c r="M854" s="14" t="s">
        <v>49</v>
      </c>
      <c r="N854" s="17">
        <v>1</v>
      </c>
      <c r="O854" s="18">
        <f t="shared" si="135"/>
        <v>31.679906464800002</v>
      </c>
      <c r="P854" s="18">
        <v>9.599971656000001</v>
      </c>
      <c r="Q854" s="18">
        <f t="shared" si="136"/>
        <v>24.749920324800001</v>
      </c>
      <c r="R854" s="18">
        <v>7.4999758560000007</v>
      </c>
      <c r="S854" s="18">
        <f t="shared" si="134"/>
        <v>31.679999999999996</v>
      </c>
      <c r="T854" s="22">
        <v>9.6</v>
      </c>
      <c r="U854" s="21" t="s">
        <v>43</v>
      </c>
      <c r="V854" s="21" t="s">
        <v>43</v>
      </c>
      <c r="W854" s="19">
        <v>27.846830000000001</v>
      </c>
      <c r="X854" s="19">
        <v>-115.16467</v>
      </c>
      <c r="Y854" s="22">
        <f t="shared" si="137"/>
        <v>66.2</v>
      </c>
      <c r="Z854" s="23">
        <v>19</v>
      </c>
      <c r="AA854" s="21" t="s">
        <v>43</v>
      </c>
      <c r="AB854" s="14" t="s">
        <v>44</v>
      </c>
      <c r="AC854" s="21" t="s">
        <v>43</v>
      </c>
      <c r="AD854" s="17">
        <v>12</v>
      </c>
      <c r="AE854" s="17">
        <v>1</v>
      </c>
      <c r="AF854" s="21" t="s">
        <v>43</v>
      </c>
      <c r="AG854" s="14" t="s">
        <v>43</v>
      </c>
      <c r="AI854" s="70">
        <f t="shared" si="138"/>
        <v>9.6649999999999991</v>
      </c>
      <c r="AJ854" s="71" t="s">
        <v>369</v>
      </c>
      <c r="AK854" s="72">
        <f t="shared" si="139"/>
        <v>0.82374690124645178</v>
      </c>
      <c r="AL854" s="73">
        <f t="shared" si="140"/>
        <v>0.82374690124645178</v>
      </c>
    </row>
    <row r="855" spans="1:38" s="20" customFormat="1">
      <c r="A855" s="14" t="s">
        <v>66</v>
      </c>
      <c r="B855" s="14" t="s">
        <v>40</v>
      </c>
      <c r="C855" s="31">
        <v>38944</v>
      </c>
      <c r="D855" s="15">
        <v>2006</v>
      </c>
      <c r="E855" s="16">
        <v>0.4201388888888889</v>
      </c>
      <c r="F855" s="16">
        <v>0.45763888888888887</v>
      </c>
      <c r="G855" s="16">
        <v>3.7499999999999978E-2</v>
      </c>
      <c r="H855" s="21">
        <v>2</v>
      </c>
      <c r="I855" s="17">
        <v>1</v>
      </c>
      <c r="J855" s="17">
        <v>3</v>
      </c>
      <c r="K855" s="17">
        <v>3</v>
      </c>
      <c r="L855" s="14" t="s">
        <v>48</v>
      </c>
      <c r="M855" s="14" t="s">
        <v>49</v>
      </c>
      <c r="N855" s="17">
        <v>1</v>
      </c>
      <c r="O855" s="18">
        <f t="shared" si="135"/>
        <v>31.679906464800002</v>
      </c>
      <c r="P855" s="18">
        <v>9.599971656000001</v>
      </c>
      <c r="Q855" s="18">
        <f t="shared" si="136"/>
        <v>24.749920324800001</v>
      </c>
      <c r="R855" s="18">
        <v>7.4999758560000007</v>
      </c>
      <c r="S855" s="18">
        <f t="shared" si="134"/>
        <v>31.679999999999996</v>
      </c>
      <c r="T855" s="22">
        <v>9.6</v>
      </c>
      <c r="U855" s="21" t="s">
        <v>43</v>
      </c>
      <c r="V855" s="21" t="s">
        <v>43</v>
      </c>
      <c r="W855" s="19">
        <v>27.846830000000001</v>
      </c>
      <c r="X855" s="19">
        <v>-115.16467</v>
      </c>
      <c r="Y855" s="22">
        <f t="shared" si="137"/>
        <v>66.2</v>
      </c>
      <c r="Z855" s="23">
        <v>19</v>
      </c>
      <c r="AA855" s="21" t="s">
        <v>43</v>
      </c>
      <c r="AB855" s="14" t="s">
        <v>44</v>
      </c>
      <c r="AC855" s="21" t="s">
        <v>43</v>
      </c>
      <c r="AD855" s="17">
        <v>13</v>
      </c>
      <c r="AE855" s="17">
        <v>1</v>
      </c>
      <c r="AF855" s="21" t="s">
        <v>43</v>
      </c>
      <c r="AG855" s="14" t="s">
        <v>43</v>
      </c>
      <c r="AI855" s="70">
        <f t="shared" si="138"/>
        <v>10.373999999999999</v>
      </c>
      <c r="AJ855" s="71" t="s">
        <v>369</v>
      </c>
      <c r="AK855" s="72">
        <f t="shared" si="139"/>
        <v>0.96188687250685145</v>
      </c>
      <c r="AL855" s="73">
        <f t="shared" si="140"/>
        <v>0.96188687250685145</v>
      </c>
    </row>
    <row r="856" spans="1:38" s="20" customFormat="1">
      <c r="A856" s="14" t="s">
        <v>66</v>
      </c>
      <c r="B856" s="14" t="s">
        <v>40</v>
      </c>
      <c r="C856" s="31">
        <v>38944</v>
      </c>
      <c r="D856" s="15">
        <v>2006</v>
      </c>
      <c r="E856" s="16">
        <v>0.4201388888888889</v>
      </c>
      <c r="F856" s="16">
        <v>0.45763888888888887</v>
      </c>
      <c r="G856" s="16">
        <v>3.7499999999999978E-2</v>
      </c>
      <c r="H856" s="21">
        <v>2</v>
      </c>
      <c r="I856" s="17">
        <v>1</v>
      </c>
      <c r="J856" s="17">
        <v>3</v>
      </c>
      <c r="K856" s="17">
        <v>3</v>
      </c>
      <c r="L856" s="14" t="s">
        <v>48</v>
      </c>
      <c r="M856" s="14" t="s">
        <v>49</v>
      </c>
      <c r="N856" s="17">
        <v>1</v>
      </c>
      <c r="O856" s="18">
        <f t="shared" si="135"/>
        <v>31.679906464800002</v>
      </c>
      <c r="P856" s="18">
        <v>9.599971656000001</v>
      </c>
      <c r="Q856" s="18">
        <f t="shared" si="136"/>
        <v>24.749920324800001</v>
      </c>
      <c r="R856" s="18">
        <v>7.4999758560000007</v>
      </c>
      <c r="S856" s="18">
        <f t="shared" si="134"/>
        <v>31.679999999999996</v>
      </c>
      <c r="T856" s="22">
        <v>9.6</v>
      </c>
      <c r="U856" s="21" t="s">
        <v>43</v>
      </c>
      <c r="V856" s="21" t="s">
        <v>43</v>
      </c>
      <c r="W856" s="19">
        <v>27.846830000000001</v>
      </c>
      <c r="X856" s="19">
        <v>-115.16467</v>
      </c>
      <c r="Y856" s="22">
        <f t="shared" si="137"/>
        <v>66.2</v>
      </c>
      <c r="Z856" s="23">
        <v>19</v>
      </c>
      <c r="AA856" s="21" t="s">
        <v>43</v>
      </c>
      <c r="AB856" s="14" t="s">
        <v>44</v>
      </c>
      <c r="AC856" s="21" t="s">
        <v>43</v>
      </c>
      <c r="AD856" s="17">
        <v>13</v>
      </c>
      <c r="AE856" s="17">
        <v>1</v>
      </c>
      <c r="AF856" s="21" t="s">
        <v>43</v>
      </c>
      <c r="AG856" s="14" t="s">
        <v>43</v>
      </c>
      <c r="AI856" s="70">
        <f t="shared" si="138"/>
        <v>10.373999999999999</v>
      </c>
      <c r="AJ856" s="71" t="s">
        <v>369</v>
      </c>
      <c r="AK856" s="72">
        <f t="shared" si="139"/>
        <v>0.96188687250685145</v>
      </c>
      <c r="AL856" s="73">
        <f t="shared" si="140"/>
        <v>0.96188687250685145</v>
      </c>
    </row>
    <row r="857" spans="1:38" s="20" customFormat="1">
      <c r="A857" s="14" t="s">
        <v>66</v>
      </c>
      <c r="B857" s="14" t="s">
        <v>40</v>
      </c>
      <c r="C857" s="31">
        <v>38944</v>
      </c>
      <c r="D857" s="15">
        <v>2006</v>
      </c>
      <c r="E857" s="16">
        <v>0.4201388888888889</v>
      </c>
      <c r="F857" s="16">
        <v>0.45763888888888887</v>
      </c>
      <c r="G857" s="16">
        <v>3.7499999999999978E-2</v>
      </c>
      <c r="H857" s="21">
        <v>2</v>
      </c>
      <c r="I857" s="17">
        <v>1</v>
      </c>
      <c r="J857" s="17">
        <v>3</v>
      </c>
      <c r="K857" s="17">
        <v>3</v>
      </c>
      <c r="L857" s="14" t="s">
        <v>48</v>
      </c>
      <c r="M857" s="14" t="s">
        <v>49</v>
      </c>
      <c r="N857" s="17">
        <v>1</v>
      </c>
      <c r="O857" s="18">
        <f t="shared" si="135"/>
        <v>31.679906464800002</v>
      </c>
      <c r="P857" s="18">
        <v>9.599971656000001</v>
      </c>
      <c r="Q857" s="18">
        <f t="shared" si="136"/>
        <v>24.749920324800001</v>
      </c>
      <c r="R857" s="18">
        <v>7.4999758560000007</v>
      </c>
      <c r="S857" s="18">
        <f t="shared" si="134"/>
        <v>31.679999999999996</v>
      </c>
      <c r="T857" s="22">
        <v>9.6</v>
      </c>
      <c r="U857" s="21" t="s">
        <v>43</v>
      </c>
      <c r="V857" s="21" t="s">
        <v>43</v>
      </c>
      <c r="W857" s="19">
        <v>27.846830000000001</v>
      </c>
      <c r="X857" s="19">
        <v>-115.16467</v>
      </c>
      <c r="Y857" s="22">
        <f t="shared" si="137"/>
        <v>66.2</v>
      </c>
      <c r="Z857" s="23">
        <v>19</v>
      </c>
      <c r="AA857" s="21" t="s">
        <v>43</v>
      </c>
      <c r="AB857" s="14" t="s">
        <v>44</v>
      </c>
      <c r="AC857" s="21" t="s">
        <v>43</v>
      </c>
      <c r="AD857" s="17">
        <v>13</v>
      </c>
      <c r="AE857" s="17">
        <v>1</v>
      </c>
      <c r="AF857" s="21" t="s">
        <v>43</v>
      </c>
      <c r="AG857" s="14" t="s">
        <v>43</v>
      </c>
      <c r="AI857" s="70">
        <f t="shared" si="138"/>
        <v>10.373999999999999</v>
      </c>
      <c r="AJ857" s="71" t="s">
        <v>369</v>
      </c>
      <c r="AK857" s="72">
        <f t="shared" si="139"/>
        <v>0.96188687250685145</v>
      </c>
      <c r="AL857" s="73">
        <f t="shared" si="140"/>
        <v>0.96188687250685145</v>
      </c>
    </row>
    <row r="858" spans="1:38" s="20" customFormat="1">
      <c r="A858" s="14" t="s">
        <v>66</v>
      </c>
      <c r="B858" s="14" t="s">
        <v>40</v>
      </c>
      <c r="C858" s="31">
        <v>38944</v>
      </c>
      <c r="D858" s="15">
        <v>2006</v>
      </c>
      <c r="E858" s="16">
        <v>0.4201388888888889</v>
      </c>
      <c r="F858" s="16">
        <v>0.45763888888888887</v>
      </c>
      <c r="G858" s="16">
        <v>3.7499999999999978E-2</v>
      </c>
      <c r="H858" s="21">
        <v>2</v>
      </c>
      <c r="I858" s="17">
        <v>1</v>
      </c>
      <c r="J858" s="17">
        <v>3</v>
      </c>
      <c r="K858" s="17">
        <v>3</v>
      </c>
      <c r="L858" s="14" t="s">
        <v>48</v>
      </c>
      <c r="M858" s="14" t="s">
        <v>49</v>
      </c>
      <c r="N858" s="17">
        <v>1</v>
      </c>
      <c r="O858" s="18">
        <f t="shared" si="135"/>
        <v>31.679906464800002</v>
      </c>
      <c r="P858" s="18">
        <v>9.599971656000001</v>
      </c>
      <c r="Q858" s="18">
        <f t="shared" si="136"/>
        <v>24.749920324800001</v>
      </c>
      <c r="R858" s="18">
        <v>7.4999758560000007</v>
      </c>
      <c r="S858" s="18">
        <f t="shared" si="134"/>
        <v>31.679999999999996</v>
      </c>
      <c r="T858" s="22">
        <v>9.6</v>
      </c>
      <c r="U858" s="21" t="s">
        <v>43</v>
      </c>
      <c r="V858" s="21" t="s">
        <v>43</v>
      </c>
      <c r="W858" s="19">
        <v>27.846830000000001</v>
      </c>
      <c r="X858" s="19">
        <v>-115.16467</v>
      </c>
      <c r="Y858" s="22">
        <f t="shared" si="137"/>
        <v>66.2</v>
      </c>
      <c r="Z858" s="23">
        <v>19</v>
      </c>
      <c r="AA858" s="21" t="s">
        <v>43</v>
      </c>
      <c r="AB858" s="14" t="s">
        <v>44</v>
      </c>
      <c r="AC858" s="21" t="s">
        <v>43</v>
      </c>
      <c r="AD858" s="17">
        <v>13</v>
      </c>
      <c r="AE858" s="17">
        <v>1</v>
      </c>
      <c r="AF858" s="21" t="s">
        <v>43</v>
      </c>
      <c r="AG858" s="14" t="s">
        <v>43</v>
      </c>
      <c r="AI858" s="70">
        <f t="shared" si="138"/>
        <v>10.373999999999999</v>
      </c>
      <c r="AJ858" s="71" t="s">
        <v>369</v>
      </c>
      <c r="AK858" s="72">
        <f t="shared" si="139"/>
        <v>0.96188687250685145</v>
      </c>
      <c r="AL858" s="73">
        <f t="shared" si="140"/>
        <v>0.96188687250685145</v>
      </c>
    </row>
    <row r="859" spans="1:38" s="20" customFormat="1">
      <c r="A859" s="14" t="s">
        <v>66</v>
      </c>
      <c r="B859" s="14" t="s">
        <v>40</v>
      </c>
      <c r="C859" s="31">
        <v>38944</v>
      </c>
      <c r="D859" s="15">
        <v>2006</v>
      </c>
      <c r="E859" s="16">
        <v>0.4201388888888889</v>
      </c>
      <c r="F859" s="16">
        <v>0.45763888888888887</v>
      </c>
      <c r="G859" s="16">
        <v>3.7499999999999978E-2</v>
      </c>
      <c r="H859" s="21">
        <v>2</v>
      </c>
      <c r="I859" s="17">
        <v>1</v>
      </c>
      <c r="J859" s="17">
        <v>3</v>
      </c>
      <c r="K859" s="17">
        <v>3</v>
      </c>
      <c r="L859" s="14" t="s">
        <v>48</v>
      </c>
      <c r="M859" s="14" t="s">
        <v>49</v>
      </c>
      <c r="N859" s="17">
        <v>1</v>
      </c>
      <c r="O859" s="18">
        <f t="shared" si="135"/>
        <v>31.679906464800002</v>
      </c>
      <c r="P859" s="18">
        <v>9.599971656000001</v>
      </c>
      <c r="Q859" s="18">
        <f t="shared" si="136"/>
        <v>24.749920324800001</v>
      </c>
      <c r="R859" s="18">
        <v>7.4999758560000007</v>
      </c>
      <c r="S859" s="18">
        <f t="shared" si="134"/>
        <v>31.679999999999996</v>
      </c>
      <c r="T859" s="22">
        <v>9.6</v>
      </c>
      <c r="U859" s="21" t="s">
        <v>43</v>
      </c>
      <c r="V859" s="21" t="s">
        <v>43</v>
      </c>
      <c r="W859" s="19">
        <v>27.846830000000001</v>
      </c>
      <c r="X859" s="19">
        <v>-115.16467</v>
      </c>
      <c r="Y859" s="22">
        <f t="shared" si="137"/>
        <v>66.2</v>
      </c>
      <c r="Z859" s="23">
        <v>19</v>
      </c>
      <c r="AA859" s="21" t="s">
        <v>43</v>
      </c>
      <c r="AB859" s="14" t="s">
        <v>44</v>
      </c>
      <c r="AC859" s="21" t="s">
        <v>43</v>
      </c>
      <c r="AD859" s="17">
        <v>13</v>
      </c>
      <c r="AE859" s="17">
        <v>1</v>
      </c>
      <c r="AF859" s="21" t="s">
        <v>43</v>
      </c>
      <c r="AG859" s="14" t="s">
        <v>43</v>
      </c>
      <c r="AI859" s="70">
        <f t="shared" si="138"/>
        <v>10.373999999999999</v>
      </c>
      <c r="AJ859" s="71" t="s">
        <v>369</v>
      </c>
      <c r="AK859" s="72">
        <f t="shared" si="139"/>
        <v>0.96188687250685145</v>
      </c>
      <c r="AL859" s="73">
        <f t="shared" si="140"/>
        <v>0.96188687250685145</v>
      </c>
    </row>
    <row r="860" spans="1:38" s="20" customFormat="1">
      <c r="A860" s="14" t="s">
        <v>66</v>
      </c>
      <c r="B860" s="14" t="s">
        <v>40</v>
      </c>
      <c r="C860" s="31">
        <v>38944</v>
      </c>
      <c r="D860" s="15">
        <v>2006</v>
      </c>
      <c r="E860" s="16">
        <v>0.4201388888888889</v>
      </c>
      <c r="F860" s="16">
        <v>0.45763888888888887</v>
      </c>
      <c r="G860" s="16">
        <v>3.7499999999999978E-2</v>
      </c>
      <c r="H860" s="21">
        <v>2</v>
      </c>
      <c r="I860" s="17">
        <v>1</v>
      </c>
      <c r="J860" s="17">
        <v>3</v>
      </c>
      <c r="K860" s="17">
        <v>3</v>
      </c>
      <c r="L860" s="14" t="s">
        <v>48</v>
      </c>
      <c r="M860" s="14" t="s">
        <v>49</v>
      </c>
      <c r="N860" s="17">
        <v>1</v>
      </c>
      <c r="O860" s="18">
        <f t="shared" si="135"/>
        <v>31.679906464800002</v>
      </c>
      <c r="P860" s="18">
        <v>9.599971656000001</v>
      </c>
      <c r="Q860" s="18">
        <f t="shared" si="136"/>
        <v>24.749920324800001</v>
      </c>
      <c r="R860" s="18">
        <v>7.4999758560000007</v>
      </c>
      <c r="S860" s="18">
        <f t="shared" si="134"/>
        <v>31.679999999999996</v>
      </c>
      <c r="T860" s="22">
        <v>9.6</v>
      </c>
      <c r="U860" s="21" t="s">
        <v>43</v>
      </c>
      <c r="V860" s="21" t="s">
        <v>43</v>
      </c>
      <c r="W860" s="19">
        <v>27.846830000000001</v>
      </c>
      <c r="X860" s="19">
        <v>-115.16467</v>
      </c>
      <c r="Y860" s="22">
        <f t="shared" si="137"/>
        <v>66.2</v>
      </c>
      <c r="Z860" s="23">
        <v>19</v>
      </c>
      <c r="AA860" s="21" t="s">
        <v>43</v>
      </c>
      <c r="AB860" s="14" t="s">
        <v>44</v>
      </c>
      <c r="AC860" s="21" t="s">
        <v>43</v>
      </c>
      <c r="AD860" s="17">
        <v>14</v>
      </c>
      <c r="AE860" s="17">
        <v>1</v>
      </c>
      <c r="AF860" s="21" t="s">
        <v>43</v>
      </c>
      <c r="AG860" s="14" t="s">
        <v>43</v>
      </c>
      <c r="AI860" s="70">
        <f t="shared" si="138"/>
        <v>11.083</v>
      </c>
      <c r="AJ860" s="71" t="s">
        <v>369</v>
      </c>
      <c r="AK860" s="72">
        <f t="shared" si="139"/>
        <v>1.1117350137621949</v>
      </c>
      <c r="AL860" s="73">
        <f t="shared" si="140"/>
        <v>1.1117350137621949</v>
      </c>
    </row>
    <row r="861" spans="1:38" s="20" customFormat="1">
      <c r="A861" s="14" t="s">
        <v>66</v>
      </c>
      <c r="B861" s="14" t="s">
        <v>40</v>
      </c>
      <c r="C861" s="31">
        <v>38944</v>
      </c>
      <c r="D861" s="15">
        <v>2006</v>
      </c>
      <c r="E861" s="16">
        <v>0.4201388888888889</v>
      </c>
      <c r="F861" s="16">
        <v>0.45763888888888887</v>
      </c>
      <c r="G861" s="16">
        <v>3.7499999999999978E-2</v>
      </c>
      <c r="H861" s="21">
        <v>2</v>
      </c>
      <c r="I861" s="17">
        <v>1</v>
      </c>
      <c r="J861" s="17">
        <v>3</v>
      </c>
      <c r="K861" s="17">
        <v>3</v>
      </c>
      <c r="L861" s="14" t="s">
        <v>48</v>
      </c>
      <c r="M861" s="14" t="s">
        <v>49</v>
      </c>
      <c r="N861" s="17">
        <v>1</v>
      </c>
      <c r="O861" s="18">
        <f t="shared" si="135"/>
        <v>31.679906464800002</v>
      </c>
      <c r="P861" s="18">
        <v>9.599971656000001</v>
      </c>
      <c r="Q861" s="18">
        <f t="shared" si="136"/>
        <v>24.749920324800001</v>
      </c>
      <c r="R861" s="18">
        <v>7.4999758560000007</v>
      </c>
      <c r="S861" s="18">
        <f t="shared" si="134"/>
        <v>31.679999999999996</v>
      </c>
      <c r="T861" s="22">
        <v>9.6</v>
      </c>
      <c r="U861" s="21" t="s">
        <v>43</v>
      </c>
      <c r="V861" s="21" t="s">
        <v>43</v>
      </c>
      <c r="W861" s="19">
        <v>27.846830000000001</v>
      </c>
      <c r="X861" s="19">
        <v>-115.16467</v>
      </c>
      <c r="Y861" s="22">
        <f t="shared" si="137"/>
        <v>66.2</v>
      </c>
      <c r="Z861" s="23">
        <v>19</v>
      </c>
      <c r="AA861" s="21" t="s">
        <v>43</v>
      </c>
      <c r="AB861" s="14" t="s">
        <v>44</v>
      </c>
      <c r="AC861" s="21" t="s">
        <v>43</v>
      </c>
      <c r="AD861" s="17">
        <v>14</v>
      </c>
      <c r="AE861" s="17">
        <v>1</v>
      </c>
      <c r="AF861" s="21" t="s">
        <v>43</v>
      </c>
      <c r="AG861" s="14" t="s">
        <v>43</v>
      </c>
      <c r="AI861" s="70">
        <f t="shared" si="138"/>
        <v>11.083</v>
      </c>
      <c r="AJ861" s="71" t="s">
        <v>369</v>
      </c>
      <c r="AK861" s="72">
        <f t="shared" si="139"/>
        <v>1.1117350137621949</v>
      </c>
      <c r="AL861" s="73">
        <f t="shared" si="140"/>
        <v>1.1117350137621949</v>
      </c>
    </row>
    <row r="862" spans="1:38" s="20" customFormat="1">
      <c r="A862" s="14" t="s">
        <v>66</v>
      </c>
      <c r="B862" s="14" t="s">
        <v>40</v>
      </c>
      <c r="C862" s="31">
        <v>38944</v>
      </c>
      <c r="D862" s="15">
        <v>2006</v>
      </c>
      <c r="E862" s="16">
        <v>0.4201388888888889</v>
      </c>
      <c r="F862" s="16">
        <v>0.45763888888888887</v>
      </c>
      <c r="G862" s="16">
        <v>3.7499999999999978E-2</v>
      </c>
      <c r="H862" s="21">
        <v>2</v>
      </c>
      <c r="I862" s="17">
        <v>1</v>
      </c>
      <c r="J862" s="17">
        <v>3</v>
      </c>
      <c r="K862" s="17">
        <v>3</v>
      </c>
      <c r="L862" s="14" t="s">
        <v>48</v>
      </c>
      <c r="M862" s="14" t="s">
        <v>49</v>
      </c>
      <c r="N862" s="17">
        <v>1</v>
      </c>
      <c r="O862" s="18">
        <f t="shared" si="135"/>
        <v>31.679906464800002</v>
      </c>
      <c r="P862" s="18">
        <v>9.599971656000001</v>
      </c>
      <c r="Q862" s="18">
        <f t="shared" si="136"/>
        <v>24.749920324800001</v>
      </c>
      <c r="R862" s="18">
        <v>7.4999758560000007</v>
      </c>
      <c r="S862" s="18">
        <f t="shared" si="134"/>
        <v>31.679999999999996</v>
      </c>
      <c r="T862" s="22">
        <v>9.6</v>
      </c>
      <c r="U862" s="21" t="s">
        <v>43</v>
      </c>
      <c r="V862" s="21" t="s">
        <v>43</v>
      </c>
      <c r="W862" s="19">
        <v>27.846830000000001</v>
      </c>
      <c r="X862" s="19">
        <v>-115.16467</v>
      </c>
      <c r="Y862" s="22">
        <f t="shared" si="137"/>
        <v>66.2</v>
      </c>
      <c r="Z862" s="23">
        <v>19</v>
      </c>
      <c r="AA862" s="21" t="s">
        <v>43</v>
      </c>
      <c r="AB862" s="14" t="s">
        <v>44</v>
      </c>
      <c r="AC862" s="21" t="s">
        <v>43</v>
      </c>
      <c r="AD862" s="17">
        <v>14</v>
      </c>
      <c r="AE862" s="17">
        <v>1</v>
      </c>
      <c r="AF862" s="21" t="s">
        <v>43</v>
      </c>
      <c r="AG862" s="14" t="s">
        <v>43</v>
      </c>
      <c r="AI862" s="70">
        <f t="shared" si="138"/>
        <v>11.083</v>
      </c>
      <c r="AJ862" s="71" t="s">
        <v>369</v>
      </c>
      <c r="AK862" s="72">
        <f t="shared" si="139"/>
        <v>1.1117350137621949</v>
      </c>
      <c r="AL862" s="73">
        <f t="shared" si="140"/>
        <v>1.1117350137621949</v>
      </c>
    </row>
    <row r="863" spans="1:38" s="20" customFormat="1">
      <c r="A863" s="14" t="s">
        <v>66</v>
      </c>
      <c r="B863" s="14" t="s">
        <v>40</v>
      </c>
      <c r="C863" s="31">
        <v>38944</v>
      </c>
      <c r="D863" s="15">
        <v>2006</v>
      </c>
      <c r="E863" s="16">
        <v>0.4201388888888889</v>
      </c>
      <c r="F863" s="16">
        <v>0.45763888888888887</v>
      </c>
      <c r="G863" s="16">
        <v>3.7499999999999978E-2</v>
      </c>
      <c r="H863" s="21">
        <v>2</v>
      </c>
      <c r="I863" s="17">
        <v>1</v>
      </c>
      <c r="J863" s="17">
        <v>3</v>
      </c>
      <c r="K863" s="17">
        <v>3</v>
      </c>
      <c r="L863" s="14" t="s">
        <v>48</v>
      </c>
      <c r="M863" s="14" t="s">
        <v>49</v>
      </c>
      <c r="N863" s="17">
        <v>1</v>
      </c>
      <c r="O863" s="18">
        <f t="shared" si="135"/>
        <v>31.679906464800002</v>
      </c>
      <c r="P863" s="18">
        <v>9.599971656000001</v>
      </c>
      <c r="Q863" s="18">
        <f t="shared" si="136"/>
        <v>24.749920324800001</v>
      </c>
      <c r="R863" s="18">
        <v>7.4999758560000007</v>
      </c>
      <c r="S863" s="18">
        <f t="shared" si="134"/>
        <v>31.679999999999996</v>
      </c>
      <c r="T863" s="22">
        <v>9.6</v>
      </c>
      <c r="U863" s="21" t="s">
        <v>43</v>
      </c>
      <c r="V863" s="21" t="s">
        <v>43</v>
      </c>
      <c r="W863" s="19">
        <v>27.846830000000001</v>
      </c>
      <c r="X863" s="19">
        <v>-115.16467</v>
      </c>
      <c r="Y863" s="22">
        <f t="shared" si="137"/>
        <v>66.2</v>
      </c>
      <c r="Z863" s="23">
        <v>19</v>
      </c>
      <c r="AA863" s="21" t="s">
        <v>43</v>
      </c>
      <c r="AB863" s="14" t="s">
        <v>44</v>
      </c>
      <c r="AC863" s="21" t="s">
        <v>43</v>
      </c>
      <c r="AD863" s="17">
        <v>14</v>
      </c>
      <c r="AE863" s="17">
        <v>1</v>
      </c>
      <c r="AF863" s="21" t="s">
        <v>43</v>
      </c>
      <c r="AG863" s="14" t="s">
        <v>43</v>
      </c>
      <c r="AI863" s="70">
        <f t="shared" si="138"/>
        <v>11.083</v>
      </c>
      <c r="AJ863" s="71" t="s">
        <v>369</v>
      </c>
      <c r="AK863" s="72">
        <f t="shared" si="139"/>
        <v>1.1117350137621949</v>
      </c>
      <c r="AL863" s="73">
        <f t="shared" si="140"/>
        <v>1.1117350137621949</v>
      </c>
    </row>
    <row r="864" spans="1:38" s="20" customFormat="1">
      <c r="A864" s="14" t="s">
        <v>66</v>
      </c>
      <c r="B864" s="14" t="s">
        <v>40</v>
      </c>
      <c r="C864" s="31">
        <v>38944</v>
      </c>
      <c r="D864" s="15">
        <v>2006</v>
      </c>
      <c r="E864" s="16">
        <v>0.4201388888888889</v>
      </c>
      <c r="F864" s="16">
        <v>0.45763888888888887</v>
      </c>
      <c r="G864" s="16">
        <v>3.7499999999999978E-2</v>
      </c>
      <c r="H864" s="21">
        <v>2</v>
      </c>
      <c r="I864" s="17">
        <v>1</v>
      </c>
      <c r="J864" s="17">
        <v>3</v>
      </c>
      <c r="K864" s="17">
        <v>3</v>
      </c>
      <c r="L864" s="14" t="s">
        <v>48</v>
      </c>
      <c r="M864" s="14" t="s">
        <v>49</v>
      </c>
      <c r="N864" s="17">
        <v>1</v>
      </c>
      <c r="O864" s="18">
        <f t="shared" si="135"/>
        <v>31.679906464800002</v>
      </c>
      <c r="P864" s="18">
        <v>9.599971656000001</v>
      </c>
      <c r="Q864" s="18">
        <f t="shared" si="136"/>
        <v>24.749920324800001</v>
      </c>
      <c r="R864" s="18">
        <v>7.4999758560000007</v>
      </c>
      <c r="S864" s="18">
        <f t="shared" si="134"/>
        <v>31.679999999999996</v>
      </c>
      <c r="T864" s="22">
        <v>9.6</v>
      </c>
      <c r="U864" s="21" t="s">
        <v>43</v>
      </c>
      <c r="V864" s="21" t="s">
        <v>43</v>
      </c>
      <c r="W864" s="19">
        <v>27.846830000000001</v>
      </c>
      <c r="X864" s="19">
        <v>-115.16467</v>
      </c>
      <c r="Y864" s="22">
        <f t="shared" si="137"/>
        <v>66.2</v>
      </c>
      <c r="Z864" s="23">
        <v>19</v>
      </c>
      <c r="AA864" s="21" t="s">
        <v>43</v>
      </c>
      <c r="AB864" s="14" t="s">
        <v>44</v>
      </c>
      <c r="AC864" s="21" t="s">
        <v>43</v>
      </c>
      <c r="AD864" s="17">
        <v>14</v>
      </c>
      <c r="AE864" s="17">
        <v>1</v>
      </c>
      <c r="AF864" s="21" t="s">
        <v>43</v>
      </c>
      <c r="AG864" s="14" t="s">
        <v>43</v>
      </c>
      <c r="AI864" s="70">
        <f t="shared" si="138"/>
        <v>11.083</v>
      </c>
      <c r="AJ864" s="71" t="s">
        <v>369</v>
      </c>
      <c r="AK864" s="72">
        <f t="shared" si="139"/>
        <v>1.1117350137621949</v>
      </c>
      <c r="AL864" s="73">
        <f t="shared" si="140"/>
        <v>1.1117350137621949</v>
      </c>
    </row>
    <row r="865" spans="1:38" s="20" customFormat="1">
      <c r="A865" s="14" t="s">
        <v>66</v>
      </c>
      <c r="B865" s="14" t="s">
        <v>40</v>
      </c>
      <c r="C865" s="31">
        <v>38944</v>
      </c>
      <c r="D865" s="15">
        <v>2006</v>
      </c>
      <c r="E865" s="16">
        <v>0.4201388888888889</v>
      </c>
      <c r="F865" s="16">
        <v>0.45763888888888887</v>
      </c>
      <c r="G865" s="16">
        <v>3.7499999999999978E-2</v>
      </c>
      <c r="H865" s="21">
        <v>2</v>
      </c>
      <c r="I865" s="17">
        <v>1</v>
      </c>
      <c r="J865" s="17">
        <v>3</v>
      </c>
      <c r="K865" s="17">
        <v>3</v>
      </c>
      <c r="L865" s="14" t="s">
        <v>48</v>
      </c>
      <c r="M865" s="14" t="s">
        <v>49</v>
      </c>
      <c r="N865" s="17">
        <v>1</v>
      </c>
      <c r="O865" s="18">
        <f t="shared" si="135"/>
        <v>31.679906464800002</v>
      </c>
      <c r="P865" s="18">
        <v>9.599971656000001</v>
      </c>
      <c r="Q865" s="18">
        <f t="shared" si="136"/>
        <v>24.749920324800001</v>
      </c>
      <c r="R865" s="18">
        <v>7.4999758560000007</v>
      </c>
      <c r="S865" s="18">
        <f t="shared" si="134"/>
        <v>31.679999999999996</v>
      </c>
      <c r="T865" s="22">
        <v>9.6</v>
      </c>
      <c r="U865" s="21" t="s">
        <v>43</v>
      </c>
      <c r="V865" s="21" t="s">
        <v>43</v>
      </c>
      <c r="W865" s="19">
        <v>27.846830000000001</v>
      </c>
      <c r="X865" s="19">
        <v>-115.16467</v>
      </c>
      <c r="Y865" s="22">
        <f t="shared" si="137"/>
        <v>66.2</v>
      </c>
      <c r="Z865" s="23">
        <v>19</v>
      </c>
      <c r="AA865" s="21" t="s">
        <v>43</v>
      </c>
      <c r="AB865" s="14" t="s">
        <v>44</v>
      </c>
      <c r="AC865" s="21" t="s">
        <v>43</v>
      </c>
      <c r="AD865" s="17">
        <v>14</v>
      </c>
      <c r="AE865" s="17">
        <v>1</v>
      </c>
      <c r="AF865" s="21" t="s">
        <v>43</v>
      </c>
      <c r="AG865" s="14" t="s">
        <v>43</v>
      </c>
      <c r="AI865" s="70">
        <f t="shared" si="138"/>
        <v>11.083</v>
      </c>
      <c r="AJ865" s="71" t="s">
        <v>369</v>
      </c>
      <c r="AK865" s="72">
        <f t="shared" si="139"/>
        <v>1.1117350137621949</v>
      </c>
      <c r="AL865" s="73">
        <f t="shared" si="140"/>
        <v>1.1117350137621949</v>
      </c>
    </row>
    <row r="866" spans="1:38" s="20" customFormat="1">
      <c r="A866" s="14" t="s">
        <v>66</v>
      </c>
      <c r="B866" s="14" t="s">
        <v>40</v>
      </c>
      <c r="C866" s="31">
        <v>38944</v>
      </c>
      <c r="D866" s="15">
        <v>2006</v>
      </c>
      <c r="E866" s="16">
        <v>0.4201388888888889</v>
      </c>
      <c r="F866" s="16">
        <v>0.45763888888888887</v>
      </c>
      <c r="G866" s="16">
        <v>3.7499999999999978E-2</v>
      </c>
      <c r="H866" s="21">
        <v>2</v>
      </c>
      <c r="I866" s="17">
        <v>1</v>
      </c>
      <c r="J866" s="17">
        <v>3</v>
      </c>
      <c r="K866" s="17">
        <v>3</v>
      </c>
      <c r="L866" s="14" t="s">
        <v>48</v>
      </c>
      <c r="M866" s="14" t="s">
        <v>49</v>
      </c>
      <c r="N866" s="17">
        <v>1</v>
      </c>
      <c r="O866" s="18">
        <f t="shared" si="135"/>
        <v>31.679906464800002</v>
      </c>
      <c r="P866" s="18">
        <v>9.599971656000001</v>
      </c>
      <c r="Q866" s="18">
        <f t="shared" si="136"/>
        <v>24.749920324800001</v>
      </c>
      <c r="R866" s="18">
        <v>7.4999758560000007</v>
      </c>
      <c r="S866" s="18">
        <f t="shared" si="134"/>
        <v>31.679999999999996</v>
      </c>
      <c r="T866" s="22">
        <v>9.6</v>
      </c>
      <c r="U866" s="21" t="s">
        <v>43</v>
      </c>
      <c r="V866" s="21" t="s">
        <v>43</v>
      </c>
      <c r="W866" s="19">
        <v>27.846830000000001</v>
      </c>
      <c r="X866" s="19">
        <v>-115.16467</v>
      </c>
      <c r="Y866" s="22">
        <f t="shared" si="137"/>
        <v>66.2</v>
      </c>
      <c r="Z866" s="23">
        <v>19</v>
      </c>
      <c r="AA866" s="21" t="s">
        <v>43</v>
      </c>
      <c r="AB866" s="14" t="s">
        <v>44</v>
      </c>
      <c r="AC866" s="21" t="s">
        <v>43</v>
      </c>
      <c r="AD866" s="17">
        <v>14</v>
      </c>
      <c r="AE866" s="17">
        <v>1</v>
      </c>
      <c r="AF866" s="21" t="s">
        <v>43</v>
      </c>
      <c r="AG866" s="14" t="s">
        <v>43</v>
      </c>
      <c r="AI866" s="70">
        <f t="shared" si="138"/>
        <v>11.083</v>
      </c>
      <c r="AJ866" s="71" t="s">
        <v>369</v>
      </c>
      <c r="AK866" s="72">
        <f t="shared" si="139"/>
        <v>1.1117350137621949</v>
      </c>
      <c r="AL866" s="73">
        <f t="shared" si="140"/>
        <v>1.1117350137621949</v>
      </c>
    </row>
    <row r="867" spans="1:38" s="20" customFormat="1">
      <c r="A867" s="14" t="s">
        <v>66</v>
      </c>
      <c r="B867" s="14" t="s">
        <v>40</v>
      </c>
      <c r="C867" s="31">
        <v>38944</v>
      </c>
      <c r="D867" s="15">
        <v>2006</v>
      </c>
      <c r="E867" s="16">
        <v>0.4201388888888889</v>
      </c>
      <c r="F867" s="16">
        <v>0.45763888888888887</v>
      </c>
      <c r="G867" s="16">
        <v>3.7499999999999978E-2</v>
      </c>
      <c r="H867" s="21">
        <v>2</v>
      </c>
      <c r="I867" s="17">
        <v>1</v>
      </c>
      <c r="J867" s="17">
        <v>3</v>
      </c>
      <c r="K867" s="17">
        <v>3</v>
      </c>
      <c r="L867" s="14" t="s">
        <v>48</v>
      </c>
      <c r="M867" s="14" t="s">
        <v>49</v>
      </c>
      <c r="N867" s="17">
        <v>1</v>
      </c>
      <c r="O867" s="18">
        <f t="shared" si="135"/>
        <v>31.679906464800002</v>
      </c>
      <c r="P867" s="18">
        <v>9.599971656000001</v>
      </c>
      <c r="Q867" s="18">
        <f t="shared" si="136"/>
        <v>24.749920324800001</v>
      </c>
      <c r="R867" s="18">
        <v>7.4999758560000007</v>
      </c>
      <c r="S867" s="18">
        <f t="shared" si="134"/>
        <v>31.679999999999996</v>
      </c>
      <c r="T867" s="22">
        <v>9.6</v>
      </c>
      <c r="U867" s="21" t="s">
        <v>43</v>
      </c>
      <c r="V867" s="21" t="s">
        <v>43</v>
      </c>
      <c r="W867" s="19">
        <v>27.846830000000001</v>
      </c>
      <c r="X867" s="19">
        <v>-115.16467</v>
      </c>
      <c r="Y867" s="22">
        <f t="shared" si="137"/>
        <v>66.2</v>
      </c>
      <c r="Z867" s="23">
        <v>19</v>
      </c>
      <c r="AA867" s="21" t="s">
        <v>43</v>
      </c>
      <c r="AB867" s="14" t="s">
        <v>44</v>
      </c>
      <c r="AC867" s="21" t="s">
        <v>43</v>
      </c>
      <c r="AD867" s="17">
        <v>14</v>
      </c>
      <c r="AE867" s="17">
        <v>1</v>
      </c>
      <c r="AF867" s="21" t="s">
        <v>43</v>
      </c>
      <c r="AG867" s="14" t="s">
        <v>43</v>
      </c>
      <c r="AI867" s="70">
        <f t="shared" si="138"/>
        <v>11.083</v>
      </c>
      <c r="AJ867" s="71" t="s">
        <v>369</v>
      </c>
      <c r="AK867" s="72">
        <f t="shared" si="139"/>
        <v>1.1117350137621949</v>
      </c>
      <c r="AL867" s="73">
        <f t="shared" si="140"/>
        <v>1.1117350137621949</v>
      </c>
    </row>
    <row r="868" spans="1:38" s="20" customFormat="1">
      <c r="A868" s="14" t="s">
        <v>66</v>
      </c>
      <c r="B868" s="14" t="s">
        <v>40</v>
      </c>
      <c r="C868" s="31">
        <v>38944</v>
      </c>
      <c r="D868" s="15">
        <v>2006</v>
      </c>
      <c r="E868" s="16">
        <v>0.4201388888888889</v>
      </c>
      <c r="F868" s="16">
        <v>0.45763888888888887</v>
      </c>
      <c r="G868" s="16">
        <v>3.7499999999999978E-2</v>
      </c>
      <c r="H868" s="21">
        <v>2</v>
      </c>
      <c r="I868" s="17">
        <v>1</v>
      </c>
      <c r="J868" s="17">
        <v>3</v>
      </c>
      <c r="K868" s="17">
        <v>3</v>
      </c>
      <c r="L868" s="14" t="s">
        <v>48</v>
      </c>
      <c r="M868" s="14" t="s">
        <v>49</v>
      </c>
      <c r="N868" s="17">
        <v>1</v>
      </c>
      <c r="O868" s="18">
        <f t="shared" si="135"/>
        <v>31.679906464800002</v>
      </c>
      <c r="P868" s="18">
        <v>9.599971656000001</v>
      </c>
      <c r="Q868" s="18">
        <f t="shared" si="136"/>
        <v>24.749920324800001</v>
      </c>
      <c r="R868" s="18">
        <v>7.4999758560000007</v>
      </c>
      <c r="S868" s="18">
        <f t="shared" si="134"/>
        <v>31.679999999999996</v>
      </c>
      <c r="T868" s="22">
        <v>9.6</v>
      </c>
      <c r="U868" s="21" t="s">
        <v>43</v>
      </c>
      <c r="V868" s="21" t="s">
        <v>43</v>
      </c>
      <c r="W868" s="19">
        <v>27.846830000000001</v>
      </c>
      <c r="X868" s="19">
        <v>-115.16467</v>
      </c>
      <c r="Y868" s="22">
        <f t="shared" si="137"/>
        <v>66.2</v>
      </c>
      <c r="Z868" s="23">
        <v>19</v>
      </c>
      <c r="AA868" s="21" t="s">
        <v>43</v>
      </c>
      <c r="AB868" s="14" t="s">
        <v>44</v>
      </c>
      <c r="AC868" s="21" t="s">
        <v>43</v>
      </c>
      <c r="AD868" s="17">
        <v>15</v>
      </c>
      <c r="AE868" s="17">
        <v>1</v>
      </c>
      <c r="AF868" s="21" t="s">
        <v>43</v>
      </c>
      <c r="AG868" s="14" t="s">
        <v>43</v>
      </c>
      <c r="AI868" s="70">
        <f t="shared" si="138"/>
        <v>11.792</v>
      </c>
      <c r="AJ868" s="71" t="s">
        <v>369</v>
      </c>
      <c r="AK868" s="72">
        <f t="shared" si="139"/>
        <v>1.2734394051640829</v>
      </c>
      <c r="AL868" s="73">
        <f t="shared" si="140"/>
        <v>1.2734394051640829</v>
      </c>
    </row>
    <row r="869" spans="1:38" s="20" customFormat="1">
      <c r="A869" s="14" t="s">
        <v>66</v>
      </c>
      <c r="B869" s="14" t="s">
        <v>40</v>
      </c>
      <c r="C869" s="31">
        <v>38944</v>
      </c>
      <c r="D869" s="15">
        <v>2006</v>
      </c>
      <c r="E869" s="16">
        <v>0.4201388888888889</v>
      </c>
      <c r="F869" s="16">
        <v>0.45763888888888887</v>
      </c>
      <c r="G869" s="16">
        <v>3.7499999999999978E-2</v>
      </c>
      <c r="H869" s="21">
        <v>2</v>
      </c>
      <c r="I869" s="17">
        <v>1</v>
      </c>
      <c r="J869" s="17">
        <v>3</v>
      </c>
      <c r="K869" s="17">
        <v>3</v>
      </c>
      <c r="L869" s="14" t="s">
        <v>48</v>
      </c>
      <c r="M869" s="14" t="s">
        <v>49</v>
      </c>
      <c r="N869" s="17">
        <v>1</v>
      </c>
      <c r="O869" s="18">
        <f t="shared" si="135"/>
        <v>31.679906464800002</v>
      </c>
      <c r="P869" s="18">
        <v>9.599971656000001</v>
      </c>
      <c r="Q869" s="18">
        <f t="shared" si="136"/>
        <v>24.749920324800001</v>
      </c>
      <c r="R869" s="18">
        <v>7.4999758560000007</v>
      </c>
      <c r="S869" s="18">
        <f t="shared" si="134"/>
        <v>31.679999999999996</v>
      </c>
      <c r="T869" s="22">
        <v>9.6</v>
      </c>
      <c r="U869" s="21" t="s">
        <v>43</v>
      </c>
      <c r="V869" s="21" t="s">
        <v>43</v>
      </c>
      <c r="W869" s="19">
        <v>27.846830000000001</v>
      </c>
      <c r="X869" s="19">
        <v>-115.16467</v>
      </c>
      <c r="Y869" s="22">
        <f t="shared" si="137"/>
        <v>66.2</v>
      </c>
      <c r="Z869" s="23">
        <v>19</v>
      </c>
      <c r="AA869" s="21" t="s">
        <v>43</v>
      </c>
      <c r="AB869" s="14" t="s">
        <v>44</v>
      </c>
      <c r="AC869" s="21" t="s">
        <v>43</v>
      </c>
      <c r="AD869" s="17">
        <v>15</v>
      </c>
      <c r="AE869" s="17">
        <v>1</v>
      </c>
      <c r="AF869" s="21" t="s">
        <v>43</v>
      </c>
      <c r="AG869" s="14" t="s">
        <v>43</v>
      </c>
      <c r="AI869" s="70">
        <f t="shared" si="138"/>
        <v>11.792</v>
      </c>
      <c r="AJ869" s="71" t="s">
        <v>369</v>
      </c>
      <c r="AK869" s="72">
        <f t="shared" si="139"/>
        <v>1.2734394051640829</v>
      </c>
      <c r="AL869" s="73">
        <f t="shared" si="140"/>
        <v>1.2734394051640829</v>
      </c>
    </row>
    <row r="870" spans="1:38" s="20" customFormat="1">
      <c r="A870" s="14" t="s">
        <v>66</v>
      </c>
      <c r="B870" s="14" t="s">
        <v>40</v>
      </c>
      <c r="C870" s="31">
        <v>38944</v>
      </c>
      <c r="D870" s="15">
        <v>2006</v>
      </c>
      <c r="E870" s="16">
        <v>0.4201388888888889</v>
      </c>
      <c r="F870" s="16">
        <v>0.45763888888888887</v>
      </c>
      <c r="G870" s="16">
        <v>3.7499999999999978E-2</v>
      </c>
      <c r="H870" s="21">
        <v>2</v>
      </c>
      <c r="I870" s="17">
        <v>1</v>
      </c>
      <c r="J870" s="17">
        <v>3</v>
      </c>
      <c r="K870" s="17">
        <v>3</v>
      </c>
      <c r="L870" s="14" t="s">
        <v>48</v>
      </c>
      <c r="M870" s="14" t="s">
        <v>49</v>
      </c>
      <c r="N870" s="17">
        <v>1</v>
      </c>
      <c r="O870" s="18">
        <f t="shared" si="135"/>
        <v>31.679906464800002</v>
      </c>
      <c r="P870" s="18">
        <v>9.599971656000001</v>
      </c>
      <c r="Q870" s="18">
        <f t="shared" si="136"/>
        <v>24.749920324800001</v>
      </c>
      <c r="R870" s="18">
        <v>7.4999758560000007</v>
      </c>
      <c r="S870" s="18">
        <f t="shared" si="134"/>
        <v>31.679999999999996</v>
      </c>
      <c r="T870" s="22">
        <v>9.6</v>
      </c>
      <c r="U870" s="21" t="s">
        <v>43</v>
      </c>
      <c r="V870" s="21" t="s">
        <v>43</v>
      </c>
      <c r="W870" s="19">
        <v>27.846830000000001</v>
      </c>
      <c r="X870" s="19">
        <v>-115.16467</v>
      </c>
      <c r="Y870" s="22">
        <f t="shared" si="137"/>
        <v>66.2</v>
      </c>
      <c r="Z870" s="23">
        <v>19</v>
      </c>
      <c r="AA870" s="21" t="s">
        <v>43</v>
      </c>
      <c r="AB870" s="14" t="s">
        <v>44</v>
      </c>
      <c r="AC870" s="21" t="s">
        <v>43</v>
      </c>
      <c r="AD870" s="17">
        <v>15</v>
      </c>
      <c r="AE870" s="17">
        <v>1</v>
      </c>
      <c r="AF870" s="21" t="s">
        <v>43</v>
      </c>
      <c r="AG870" s="14" t="s">
        <v>43</v>
      </c>
      <c r="AI870" s="70">
        <f t="shared" si="138"/>
        <v>11.792</v>
      </c>
      <c r="AJ870" s="71" t="s">
        <v>369</v>
      </c>
      <c r="AK870" s="72">
        <f t="shared" si="139"/>
        <v>1.2734394051640829</v>
      </c>
      <c r="AL870" s="73">
        <f t="shared" si="140"/>
        <v>1.2734394051640829</v>
      </c>
    </row>
    <row r="871" spans="1:38" s="20" customFormat="1">
      <c r="A871" s="14" t="s">
        <v>66</v>
      </c>
      <c r="B871" s="14" t="s">
        <v>40</v>
      </c>
      <c r="C871" s="31">
        <v>38944</v>
      </c>
      <c r="D871" s="15">
        <v>2006</v>
      </c>
      <c r="E871" s="16">
        <v>0.4201388888888889</v>
      </c>
      <c r="F871" s="16">
        <v>0.45763888888888887</v>
      </c>
      <c r="G871" s="16">
        <v>3.7499999999999978E-2</v>
      </c>
      <c r="H871" s="21">
        <v>2</v>
      </c>
      <c r="I871" s="17">
        <v>1</v>
      </c>
      <c r="J871" s="17">
        <v>3</v>
      </c>
      <c r="K871" s="17">
        <v>3</v>
      </c>
      <c r="L871" s="14" t="s">
        <v>48</v>
      </c>
      <c r="M871" s="14" t="s">
        <v>49</v>
      </c>
      <c r="N871" s="17">
        <v>1</v>
      </c>
      <c r="O871" s="18">
        <f t="shared" si="135"/>
        <v>31.679906464800002</v>
      </c>
      <c r="P871" s="18">
        <v>9.599971656000001</v>
      </c>
      <c r="Q871" s="18">
        <f t="shared" si="136"/>
        <v>24.749920324800001</v>
      </c>
      <c r="R871" s="18">
        <v>7.4999758560000007</v>
      </c>
      <c r="S871" s="18">
        <f t="shared" si="134"/>
        <v>31.679999999999996</v>
      </c>
      <c r="T871" s="22">
        <v>9.6</v>
      </c>
      <c r="U871" s="21" t="s">
        <v>43</v>
      </c>
      <c r="V871" s="21" t="s">
        <v>43</v>
      </c>
      <c r="W871" s="19">
        <v>27.846830000000001</v>
      </c>
      <c r="X871" s="19">
        <v>-115.16467</v>
      </c>
      <c r="Y871" s="22">
        <f t="shared" si="137"/>
        <v>66.2</v>
      </c>
      <c r="Z871" s="23">
        <v>19</v>
      </c>
      <c r="AA871" s="21" t="s">
        <v>43</v>
      </c>
      <c r="AB871" s="14" t="s">
        <v>44</v>
      </c>
      <c r="AC871" s="21" t="s">
        <v>43</v>
      </c>
      <c r="AD871" s="17">
        <v>15</v>
      </c>
      <c r="AE871" s="17">
        <v>1</v>
      </c>
      <c r="AF871" s="21" t="s">
        <v>43</v>
      </c>
      <c r="AG871" s="14" t="s">
        <v>43</v>
      </c>
      <c r="AI871" s="70">
        <f t="shared" si="138"/>
        <v>11.792</v>
      </c>
      <c r="AJ871" s="71" t="s">
        <v>369</v>
      </c>
      <c r="AK871" s="72">
        <f t="shared" si="139"/>
        <v>1.2734394051640829</v>
      </c>
      <c r="AL871" s="73">
        <f t="shared" si="140"/>
        <v>1.2734394051640829</v>
      </c>
    </row>
    <row r="872" spans="1:38" s="20" customFormat="1">
      <c r="A872" s="14" t="s">
        <v>66</v>
      </c>
      <c r="B872" s="14" t="s">
        <v>40</v>
      </c>
      <c r="C872" s="31">
        <v>38944</v>
      </c>
      <c r="D872" s="15">
        <v>2006</v>
      </c>
      <c r="E872" s="16">
        <v>0.4201388888888889</v>
      </c>
      <c r="F872" s="16">
        <v>0.45763888888888887</v>
      </c>
      <c r="G872" s="16">
        <v>3.7499999999999978E-2</v>
      </c>
      <c r="H872" s="21">
        <v>2</v>
      </c>
      <c r="I872" s="17">
        <v>1</v>
      </c>
      <c r="J872" s="17">
        <v>3</v>
      </c>
      <c r="K872" s="17">
        <v>3</v>
      </c>
      <c r="L872" s="14" t="s">
        <v>48</v>
      </c>
      <c r="M872" s="14" t="s">
        <v>49</v>
      </c>
      <c r="N872" s="17">
        <v>1</v>
      </c>
      <c r="O872" s="18">
        <f t="shared" si="135"/>
        <v>31.679906464800002</v>
      </c>
      <c r="P872" s="18">
        <v>9.599971656000001</v>
      </c>
      <c r="Q872" s="18">
        <f t="shared" si="136"/>
        <v>24.749920324800001</v>
      </c>
      <c r="R872" s="18">
        <v>7.4999758560000007</v>
      </c>
      <c r="S872" s="18">
        <f t="shared" si="134"/>
        <v>31.679999999999996</v>
      </c>
      <c r="T872" s="22">
        <v>9.6</v>
      </c>
      <c r="U872" s="21" t="s">
        <v>43</v>
      </c>
      <c r="V872" s="21" t="s">
        <v>43</v>
      </c>
      <c r="W872" s="19">
        <v>27.846830000000001</v>
      </c>
      <c r="X872" s="19">
        <v>-115.16467</v>
      </c>
      <c r="Y872" s="22">
        <f t="shared" si="137"/>
        <v>66.2</v>
      </c>
      <c r="Z872" s="23">
        <v>19</v>
      </c>
      <c r="AA872" s="21" t="s">
        <v>43</v>
      </c>
      <c r="AB872" s="14" t="s">
        <v>44</v>
      </c>
      <c r="AC872" s="21" t="s">
        <v>43</v>
      </c>
      <c r="AD872" s="17">
        <v>15</v>
      </c>
      <c r="AE872" s="17">
        <v>1</v>
      </c>
      <c r="AF872" s="21" t="s">
        <v>43</v>
      </c>
      <c r="AG872" s="14" t="s">
        <v>43</v>
      </c>
      <c r="AI872" s="70">
        <f t="shared" si="138"/>
        <v>11.792</v>
      </c>
      <c r="AJ872" s="71" t="s">
        <v>369</v>
      </c>
      <c r="AK872" s="72">
        <f t="shared" si="139"/>
        <v>1.2734394051640829</v>
      </c>
      <c r="AL872" s="73">
        <f t="shared" si="140"/>
        <v>1.2734394051640829</v>
      </c>
    </row>
    <row r="873" spans="1:38" s="20" customFormat="1">
      <c r="A873" s="14" t="s">
        <v>66</v>
      </c>
      <c r="B873" s="14" t="s">
        <v>40</v>
      </c>
      <c r="C873" s="31">
        <v>38944</v>
      </c>
      <c r="D873" s="15">
        <v>2006</v>
      </c>
      <c r="E873" s="16">
        <v>0.4201388888888889</v>
      </c>
      <c r="F873" s="16">
        <v>0.45763888888888887</v>
      </c>
      <c r="G873" s="16">
        <v>3.7499999999999978E-2</v>
      </c>
      <c r="H873" s="21">
        <v>2</v>
      </c>
      <c r="I873" s="17">
        <v>1</v>
      </c>
      <c r="J873" s="17">
        <v>3</v>
      </c>
      <c r="K873" s="17">
        <v>3</v>
      </c>
      <c r="L873" s="14" t="s">
        <v>48</v>
      </c>
      <c r="M873" s="14" t="s">
        <v>49</v>
      </c>
      <c r="N873" s="17">
        <v>1</v>
      </c>
      <c r="O873" s="18">
        <f t="shared" si="135"/>
        <v>31.679906464800002</v>
      </c>
      <c r="P873" s="18">
        <v>9.599971656000001</v>
      </c>
      <c r="Q873" s="18">
        <f t="shared" si="136"/>
        <v>24.749920324800001</v>
      </c>
      <c r="R873" s="18">
        <v>7.4999758560000007</v>
      </c>
      <c r="S873" s="18">
        <f t="shared" si="134"/>
        <v>31.679999999999996</v>
      </c>
      <c r="T873" s="22">
        <v>9.6</v>
      </c>
      <c r="U873" s="21" t="s">
        <v>43</v>
      </c>
      <c r="V873" s="21" t="s">
        <v>43</v>
      </c>
      <c r="W873" s="19">
        <v>27.846830000000001</v>
      </c>
      <c r="X873" s="19">
        <v>-115.16467</v>
      </c>
      <c r="Y873" s="22">
        <f t="shared" si="137"/>
        <v>66.2</v>
      </c>
      <c r="Z873" s="23">
        <v>19</v>
      </c>
      <c r="AA873" s="21" t="s">
        <v>43</v>
      </c>
      <c r="AB873" s="14" t="s">
        <v>44</v>
      </c>
      <c r="AC873" s="21" t="s">
        <v>43</v>
      </c>
      <c r="AD873" s="17">
        <v>15</v>
      </c>
      <c r="AE873" s="17">
        <v>1</v>
      </c>
      <c r="AF873" s="21" t="s">
        <v>43</v>
      </c>
      <c r="AG873" s="14" t="s">
        <v>43</v>
      </c>
      <c r="AI873" s="70">
        <f t="shared" si="138"/>
        <v>11.792</v>
      </c>
      <c r="AJ873" s="71" t="s">
        <v>369</v>
      </c>
      <c r="AK873" s="72">
        <f t="shared" si="139"/>
        <v>1.2734394051640829</v>
      </c>
      <c r="AL873" s="73">
        <f t="shared" si="140"/>
        <v>1.2734394051640829</v>
      </c>
    </row>
    <row r="874" spans="1:38" s="20" customFormat="1">
      <c r="A874" s="14" t="s">
        <v>66</v>
      </c>
      <c r="B874" s="14" t="s">
        <v>40</v>
      </c>
      <c r="C874" s="31">
        <v>38944</v>
      </c>
      <c r="D874" s="15">
        <v>2006</v>
      </c>
      <c r="E874" s="16">
        <v>0.4201388888888889</v>
      </c>
      <c r="F874" s="16">
        <v>0.45763888888888887</v>
      </c>
      <c r="G874" s="16">
        <v>3.7499999999999978E-2</v>
      </c>
      <c r="H874" s="21">
        <v>2</v>
      </c>
      <c r="I874" s="17">
        <v>1</v>
      </c>
      <c r="J874" s="17">
        <v>3</v>
      </c>
      <c r="K874" s="17">
        <v>3</v>
      </c>
      <c r="L874" s="14" t="s">
        <v>48</v>
      </c>
      <c r="M874" s="14" t="s">
        <v>49</v>
      </c>
      <c r="N874" s="17">
        <v>1</v>
      </c>
      <c r="O874" s="18">
        <f t="shared" si="135"/>
        <v>31.679906464800002</v>
      </c>
      <c r="P874" s="18">
        <v>9.599971656000001</v>
      </c>
      <c r="Q874" s="18">
        <f t="shared" si="136"/>
        <v>24.749920324800001</v>
      </c>
      <c r="R874" s="18">
        <v>7.4999758560000007</v>
      </c>
      <c r="S874" s="18">
        <f t="shared" si="134"/>
        <v>31.679999999999996</v>
      </c>
      <c r="T874" s="22">
        <v>9.6</v>
      </c>
      <c r="U874" s="21" t="s">
        <v>43</v>
      </c>
      <c r="V874" s="21" t="s">
        <v>43</v>
      </c>
      <c r="W874" s="19">
        <v>27.846830000000001</v>
      </c>
      <c r="X874" s="19">
        <v>-115.16467</v>
      </c>
      <c r="Y874" s="22">
        <f t="shared" si="137"/>
        <v>66.2</v>
      </c>
      <c r="Z874" s="23">
        <v>19</v>
      </c>
      <c r="AA874" s="21" t="s">
        <v>43</v>
      </c>
      <c r="AB874" s="14" t="s">
        <v>44</v>
      </c>
      <c r="AC874" s="21" t="s">
        <v>43</v>
      </c>
      <c r="AD874" s="17">
        <v>15</v>
      </c>
      <c r="AE874" s="17">
        <v>1</v>
      </c>
      <c r="AF874" s="21" t="s">
        <v>43</v>
      </c>
      <c r="AG874" s="14" t="s">
        <v>43</v>
      </c>
      <c r="AI874" s="70">
        <f t="shared" si="138"/>
        <v>11.792</v>
      </c>
      <c r="AJ874" s="71" t="s">
        <v>369</v>
      </c>
      <c r="AK874" s="72">
        <f t="shared" si="139"/>
        <v>1.2734394051640829</v>
      </c>
      <c r="AL874" s="73">
        <f t="shared" si="140"/>
        <v>1.2734394051640829</v>
      </c>
    </row>
    <row r="875" spans="1:38" s="20" customFormat="1">
      <c r="A875" s="14" t="s">
        <v>66</v>
      </c>
      <c r="B875" s="14" t="s">
        <v>40</v>
      </c>
      <c r="C875" s="31">
        <v>38944</v>
      </c>
      <c r="D875" s="15">
        <v>2006</v>
      </c>
      <c r="E875" s="16">
        <v>0.4201388888888889</v>
      </c>
      <c r="F875" s="16">
        <v>0.45763888888888887</v>
      </c>
      <c r="G875" s="16">
        <v>3.7499999999999978E-2</v>
      </c>
      <c r="H875" s="21">
        <v>2</v>
      </c>
      <c r="I875" s="17">
        <v>1</v>
      </c>
      <c r="J875" s="17">
        <v>3</v>
      </c>
      <c r="K875" s="17">
        <v>3</v>
      </c>
      <c r="L875" s="14" t="s">
        <v>48</v>
      </c>
      <c r="M875" s="14" t="s">
        <v>49</v>
      </c>
      <c r="N875" s="17">
        <v>1</v>
      </c>
      <c r="O875" s="18">
        <f t="shared" si="135"/>
        <v>31.679906464800002</v>
      </c>
      <c r="P875" s="18">
        <v>9.599971656000001</v>
      </c>
      <c r="Q875" s="18">
        <f t="shared" si="136"/>
        <v>24.749920324800001</v>
      </c>
      <c r="R875" s="18">
        <v>7.4999758560000007</v>
      </c>
      <c r="S875" s="18">
        <f t="shared" si="134"/>
        <v>31.679999999999996</v>
      </c>
      <c r="T875" s="22">
        <v>9.6</v>
      </c>
      <c r="U875" s="21" t="s">
        <v>43</v>
      </c>
      <c r="V875" s="21" t="s">
        <v>43</v>
      </c>
      <c r="W875" s="19">
        <v>27.846830000000001</v>
      </c>
      <c r="X875" s="19">
        <v>-115.16467</v>
      </c>
      <c r="Y875" s="22">
        <f t="shared" si="137"/>
        <v>66.2</v>
      </c>
      <c r="Z875" s="23">
        <v>19</v>
      </c>
      <c r="AA875" s="21" t="s">
        <v>43</v>
      </c>
      <c r="AB875" s="14" t="s">
        <v>44</v>
      </c>
      <c r="AC875" s="21" t="s">
        <v>43</v>
      </c>
      <c r="AD875" s="17">
        <v>15</v>
      </c>
      <c r="AE875" s="17">
        <v>1</v>
      </c>
      <c r="AF875" s="21" t="s">
        <v>43</v>
      </c>
      <c r="AG875" s="14" t="s">
        <v>43</v>
      </c>
      <c r="AI875" s="70">
        <f t="shared" si="138"/>
        <v>11.792</v>
      </c>
      <c r="AJ875" s="71" t="s">
        <v>369</v>
      </c>
      <c r="AK875" s="72">
        <f t="shared" si="139"/>
        <v>1.2734394051640829</v>
      </c>
      <c r="AL875" s="73">
        <f t="shared" si="140"/>
        <v>1.2734394051640829</v>
      </c>
    </row>
    <row r="876" spans="1:38" s="20" customFormat="1">
      <c r="A876" s="14" t="s">
        <v>66</v>
      </c>
      <c r="B876" s="14" t="s">
        <v>40</v>
      </c>
      <c r="C876" s="31">
        <v>38944</v>
      </c>
      <c r="D876" s="15">
        <v>2006</v>
      </c>
      <c r="E876" s="16">
        <v>0.4201388888888889</v>
      </c>
      <c r="F876" s="16">
        <v>0.45763888888888887</v>
      </c>
      <c r="G876" s="16">
        <v>3.7499999999999978E-2</v>
      </c>
      <c r="H876" s="21">
        <v>2</v>
      </c>
      <c r="I876" s="17">
        <v>1</v>
      </c>
      <c r="J876" s="17">
        <v>3</v>
      </c>
      <c r="K876" s="17">
        <v>3</v>
      </c>
      <c r="L876" s="14" t="s">
        <v>48</v>
      </c>
      <c r="M876" s="14" t="s">
        <v>49</v>
      </c>
      <c r="N876" s="17">
        <v>1</v>
      </c>
      <c r="O876" s="18">
        <f t="shared" si="135"/>
        <v>31.679906464800002</v>
      </c>
      <c r="P876" s="18">
        <v>9.599971656000001</v>
      </c>
      <c r="Q876" s="18">
        <f t="shared" si="136"/>
        <v>24.749920324800001</v>
      </c>
      <c r="R876" s="18">
        <v>7.4999758560000007</v>
      </c>
      <c r="S876" s="18">
        <f t="shared" si="134"/>
        <v>31.679999999999996</v>
      </c>
      <c r="T876" s="22">
        <v>9.6</v>
      </c>
      <c r="U876" s="21" t="s">
        <v>43</v>
      </c>
      <c r="V876" s="21" t="s">
        <v>43</v>
      </c>
      <c r="W876" s="19">
        <v>27.846830000000001</v>
      </c>
      <c r="X876" s="19">
        <v>-115.16467</v>
      </c>
      <c r="Y876" s="22">
        <f t="shared" si="137"/>
        <v>66.2</v>
      </c>
      <c r="Z876" s="23">
        <v>19</v>
      </c>
      <c r="AA876" s="21" t="s">
        <v>43</v>
      </c>
      <c r="AB876" s="14" t="s">
        <v>44</v>
      </c>
      <c r="AC876" s="21" t="s">
        <v>43</v>
      </c>
      <c r="AD876" s="17">
        <v>16</v>
      </c>
      <c r="AE876" s="17">
        <v>1</v>
      </c>
      <c r="AF876" s="21" t="s">
        <v>43</v>
      </c>
      <c r="AG876" s="14" t="s">
        <v>43</v>
      </c>
      <c r="AI876" s="70">
        <f t="shared" si="138"/>
        <v>12.500999999999999</v>
      </c>
      <c r="AJ876" s="71" t="s">
        <v>369</v>
      </c>
      <c r="AK876" s="72">
        <f t="shared" si="139"/>
        <v>1.4471406331162124</v>
      </c>
      <c r="AL876" s="73">
        <f t="shared" si="140"/>
        <v>1.4471406331162124</v>
      </c>
    </row>
    <row r="877" spans="1:38" s="20" customFormat="1">
      <c r="A877" s="14" t="s">
        <v>66</v>
      </c>
      <c r="B877" s="14" t="s">
        <v>40</v>
      </c>
      <c r="C877" s="31">
        <v>38944</v>
      </c>
      <c r="D877" s="15">
        <v>2006</v>
      </c>
      <c r="E877" s="16">
        <v>0.4201388888888889</v>
      </c>
      <c r="F877" s="16">
        <v>0.45763888888888887</v>
      </c>
      <c r="G877" s="16">
        <v>3.7499999999999978E-2</v>
      </c>
      <c r="H877" s="21">
        <v>2</v>
      </c>
      <c r="I877" s="17">
        <v>1</v>
      </c>
      <c r="J877" s="17">
        <v>3</v>
      </c>
      <c r="K877" s="17">
        <v>3</v>
      </c>
      <c r="L877" s="14" t="s">
        <v>48</v>
      </c>
      <c r="M877" s="14" t="s">
        <v>49</v>
      </c>
      <c r="N877" s="17">
        <v>1</v>
      </c>
      <c r="O877" s="18">
        <f t="shared" si="135"/>
        <v>31.679906464800002</v>
      </c>
      <c r="P877" s="18">
        <v>9.599971656000001</v>
      </c>
      <c r="Q877" s="18">
        <f t="shared" si="136"/>
        <v>24.749920324800001</v>
      </c>
      <c r="R877" s="18">
        <v>7.4999758560000007</v>
      </c>
      <c r="S877" s="18">
        <f t="shared" si="134"/>
        <v>31.679999999999996</v>
      </c>
      <c r="T877" s="22">
        <v>9.6</v>
      </c>
      <c r="U877" s="21" t="s">
        <v>43</v>
      </c>
      <c r="V877" s="21" t="s">
        <v>43</v>
      </c>
      <c r="W877" s="19">
        <v>27.846830000000001</v>
      </c>
      <c r="X877" s="19">
        <v>-115.16467</v>
      </c>
      <c r="Y877" s="22">
        <f t="shared" si="137"/>
        <v>66.2</v>
      </c>
      <c r="Z877" s="23">
        <v>19</v>
      </c>
      <c r="AA877" s="21" t="s">
        <v>43</v>
      </c>
      <c r="AB877" s="14" t="s">
        <v>44</v>
      </c>
      <c r="AC877" s="21" t="s">
        <v>43</v>
      </c>
      <c r="AD877" s="17">
        <v>16</v>
      </c>
      <c r="AE877" s="17">
        <v>1</v>
      </c>
      <c r="AF877" s="21" t="s">
        <v>43</v>
      </c>
      <c r="AG877" s="14" t="s">
        <v>43</v>
      </c>
      <c r="AI877" s="70">
        <f t="shared" si="138"/>
        <v>12.500999999999999</v>
      </c>
      <c r="AJ877" s="71" t="s">
        <v>369</v>
      </c>
      <c r="AK877" s="72">
        <f t="shared" si="139"/>
        <v>1.4471406331162124</v>
      </c>
      <c r="AL877" s="73">
        <f t="shared" si="140"/>
        <v>1.4471406331162124</v>
      </c>
    </row>
    <row r="878" spans="1:38" s="20" customFormat="1">
      <c r="A878" s="14" t="s">
        <v>66</v>
      </c>
      <c r="B878" s="14" t="s">
        <v>40</v>
      </c>
      <c r="C878" s="31">
        <v>38944</v>
      </c>
      <c r="D878" s="15">
        <v>2006</v>
      </c>
      <c r="E878" s="16">
        <v>0.4201388888888889</v>
      </c>
      <c r="F878" s="16">
        <v>0.45763888888888887</v>
      </c>
      <c r="G878" s="16">
        <v>3.7499999999999978E-2</v>
      </c>
      <c r="H878" s="21">
        <v>2</v>
      </c>
      <c r="I878" s="17">
        <v>1</v>
      </c>
      <c r="J878" s="17">
        <v>3</v>
      </c>
      <c r="K878" s="17">
        <v>3</v>
      </c>
      <c r="L878" s="14" t="s">
        <v>48</v>
      </c>
      <c r="M878" s="14" t="s">
        <v>49</v>
      </c>
      <c r="N878" s="17">
        <v>1</v>
      </c>
      <c r="O878" s="18">
        <f t="shared" si="135"/>
        <v>31.679906464800002</v>
      </c>
      <c r="P878" s="18">
        <v>9.599971656000001</v>
      </c>
      <c r="Q878" s="18">
        <f t="shared" si="136"/>
        <v>24.749920324800001</v>
      </c>
      <c r="R878" s="18">
        <v>7.4999758560000007</v>
      </c>
      <c r="S878" s="18">
        <f t="shared" si="134"/>
        <v>31.679999999999996</v>
      </c>
      <c r="T878" s="22">
        <v>9.6</v>
      </c>
      <c r="U878" s="21" t="s">
        <v>43</v>
      </c>
      <c r="V878" s="21" t="s">
        <v>43</v>
      </c>
      <c r="W878" s="19">
        <v>27.846830000000001</v>
      </c>
      <c r="X878" s="19">
        <v>-115.16467</v>
      </c>
      <c r="Y878" s="22">
        <f t="shared" si="137"/>
        <v>66.2</v>
      </c>
      <c r="Z878" s="23">
        <v>19</v>
      </c>
      <c r="AA878" s="21" t="s">
        <v>43</v>
      </c>
      <c r="AB878" s="14" t="s">
        <v>44</v>
      </c>
      <c r="AC878" s="21" t="s">
        <v>43</v>
      </c>
      <c r="AD878" s="17">
        <v>16</v>
      </c>
      <c r="AE878" s="17">
        <v>1</v>
      </c>
      <c r="AF878" s="21" t="s">
        <v>43</v>
      </c>
      <c r="AG878" s="14" t="s">
        <v>43</v>
      </c>
      <c r="AI878" s="70">
        <f t="shared" si="138"/>
        <v>12.500999999999999</v>
      </c>
      <c r="AJ878" s="71" t="s">
        <v>369</v>
      </c>
      <c r="AK878" s="72">
        <f t="shared" si="139"/>
        <v>1.4471406331162124</v>
      </c>
      <c r="AL878" s="73">
        <f t="shared" si="140"/>
        <v>1.4471406331162124</v>
      </c>
    </row>
    <row r="879" spans="1:38" s="20" customFormat="1">
      <c r="A879" s="14" t="s">
        <v>66</v>
      </c>
      <c r="B879" s="14" t="s">
        <v>40</v>
      </c>
      <c r="C879" s="31">
        <v>38944</v>
      </c>
      <c r="D879" s="15">
        <v>2006</v>
      </c>
      <c r="E879" s="16">
        <v>0.4201388888888889</v>
      </c>
      <c r="F879" s="16">
        <v>0.45763888888888887</v>
      </c>
      <c r="G879" s="16">
        <v>3.7499999999999978E-2</v>
      </c>
      <c r="H879" s="21">
        <v>2</v>
      </c>
      <c r="I879" s="17">
        <v>1</v>
      </c>
      <c r="J879" s="17">
        <v>3</v>
      </c>
      <c r="K879" s="17">
        <v>3</v>
      </c>
      <c r="L879" s="14" t="s">
        <v>48</v>
      </c>
      <c r="M879" s="14" t="s">
        <v>49</v>
      </c>
      <c r="N879" s="17">
        <v>1</v>
      </c>
      <c r="O879" s="18">
        <f t="shared" si="135"/>
        <v>31.679906464800002</v>
      </c>
      <c r="P879" s="18">
        <v>9.599971656000001</v>
      </c>
      <c r="Q879" s="18">
        <f t="shared" si="136"/>
        <v>24.749920324800001</v>
      </c>
      <c r="R879" s="18">
        <v>7.4999758560000007</v>
      </c>
      <c r="S879" s="18">
        <f t="shared" si="134"/>
        <v>31.679999999999996</v>
      </c>
      <c r="T879" s="22">
        <v>9.6</v>
      </c>
      <c r="U879" s="21" t="s">
        <v>43</v>
      </c>
      <c r="V879" s="21" t="s">
        <v>43</v>
      </c>
      <c r="W879" s="19">
        <v>27.846830000000001</v>
      </c>
      <c r="X879" s="19">
        <v>-115.16467</v>
      </c>
      <c r="Y879" s="22">
        <f t="shared" si="137"/>
        <v>66.2</v>
      </c>
      <c r="Z879" s="23">
        <v>19</v>
      </c>
      <c r="AA879" s="21" t="s">
        <v>43</v>
      </c>
      <c r="AB879" s="14" t="s">
        <v>44</v>
      </c>
      <c r="AC879" s="21" t="s">
        <v>43</v>
      </c>
      <c r="AD879" s="17">
        <v>16</v>
      </c>
      <c r="AE879" s="17">
        <v>1</v>
      </c>
      <c r="AF879" s="21" t="s">
        <v>43</v>
      </c>
      <c r="AG879" s="14" t="s">
        <v>43</v>
      </c>
      <c r="AI879" s="70">
        <f t="shared" si="138"/>
        <v>12.500999999999999</v>
      </c>
      <c r="AJ879" s="71" t="s">
        <v>369</v>
      </c>
      <c r="AK879" s="72">
        <f t="shared" si="139"/>
        <v>1.4471406331162124</v>
      </c>
      <c r="AL879" s="73">
        <f t="shared" si="140"/>
        <v>1.4471406331162124</v>
      </c>
    </row>
    <row r="880" spans="1:38" s="20" customFormat="1">
      <c r="A880" s="14" t="s">
        <v>66</v>
      </c>
      <c r="B880" s="14" t="s">
        <v>40</v>
      </c>
      <c r="C880" s="31">
        <v>38944</v>
      </c>
      <c r="D880" s="15">
        <v>2006</v>
      </c>
      <c r="E880" s="16">
        <v>0.4201388888888889</v>
      </c>
      <c r="F880" s="16">
        <v>0.45763888888888887</v>
      </c>
      <c r="G880" s="16">
        <v>3.7499999999999978E-2</v>
      </c>
      <c r="H880" s="21">
        <v>2</v>
      </c>
      <c r="I880" s="17">
        <v>1</v>
      </c>
      <c r="J880" s="17">
        <v>3</v>
      </c>
      <c r="K880" s="17">
        <v>3</v>
      </c>
      <c r="L880" s="14" t="s">
        <v>48</v>
      </c>
      <c r="M880" s="14" t="s">
        <v>49</v>
      </c>
      <c r="N880" s="17">
        <v>1</v>
      </c>
      <c r="O880" s="18">
        <f t="shared" si="135"/>
        <v>31.679906464800002</v>
      </c>
      <c r="P880" s="18">
        <v>9.599971656000001</v>
      </c>
      <c r="Q880" s="18">
        <f t="shared" si="136"/>
        <v>24.749920324800001</v>
      </c>
      <c r="R880" s="18">
        <v>7.4999758560000007</v>
      </c>
      <c r="S880" s="18">
        <f t="shared" si="134"/>
        <v>31.679999999999996</v>
      </c>
      <c r="T880" s="22">
        <v>9.6</v>
      </c>
      <c r="U880" s="21" t="s">
        <v>43</v>
      </c>
      <c r="V880" s="21" t="s">
        <v>43</v>
      </c>
      <c r="W880" s="19">
        <v>27.846830000000001</v>
      </c>
      <c r="X880" s="19">
        <v>-115.16467</v>
      </c>
      <c r="Y880" s="22">
        <f t="shared" si="137"/>
        <v>66.2</v>
      </c>
      <c r="Z880" s="23">
        <v>19</v>
      </c>
      <c r="AA880" s="21" t="s">
        <v>43</v>
      </c>
      <c r="AB880" s="14" t="s">
        <v>44</v>
      </c>
      <c r="AC880" s="21" t="s">
        <v>43</v>
      </c>
      <c r="AD880" s="17">
        <v>16</v>
      </c>
      <c r="AE880" s="17">
        <v>1</v>
      </c>
      <c r="AF880" s="21" t="s">
        <v>43</v>
      </c>
      <c r="AG880" s="14" t="s">
        <v>43</v>
      </c>
      <c r="AI880" s="70">
        <f t="shared" si="138"/>
        <v>12.500999999999999</v>
      </c>
      <c r="AJ880" s="71" t="s">
        <v>369</v>
      </c>
      <c r="AK880" s="72">
        <f t="shared" si="139"/>
        <v>1.4471406331162124</v>
      </c>
      <c r="AL880" s="73">
        <f t="shared" si="140"/>
        <v>1.4471406331162124</v>
      </c>
    </row>
    <row r="881" spans="1:38" s="20" customFormat="1">
      <c r="A881" s="14" t="s">
        <v>66</v>
      </c>
      <c r="B881" s="14" t="s">
        <v>40</v>
      </c>
      <c r="C881" s="31">
        <v>38944</v>
      </c>
      <c r="D881" s="15">
        <v>2006</v>
      </c>
      <c r="E881" s="16">
        <v>0.4201388888888889</v>
      </c>
      <c r="F881" s="16">
        <v>0.45763888888888887</v>
      </c>
      <c r="G881" s="16">
        <v>3.7499999999999978E-2</v>
      </c>
      <c r="H881" s="21">
        <v>2</v>
      </c>
      <c r="I881" s="17">
        <v>1</v>
      </c>
      <c r="J881" s="17">
        <v>3</v>
      </c>
      <c r="K881" s="17">
        <v>3</v>
      </c>
      <c r="L881" s="14" t="s">
        <v>48</v>
      </c>
      <c r="M881" s="14" t="s">
        <v>49</v>
      </c>
      <c r="N881" s="17">
        <v>1</v>
      </c>
      <c r="O881" s="18">
        <f t="shared" si="135"/>
        <v>31.679906464800002</v>
      </c>
      <c r="P881" s="18">
        <v>9.599971656000001</v>
      </c>
      <c r="Q881" s="18">
        <f t="shared" si="136"/>
        <v>24.749920324800001</v>
      </c>
      <c r="R881" s="18">
        <v>7.4999758560000007</v>
      </c>
      <c r="S881" s="18">
        <f t="shared" si="134"/>
        <v>31.679999999999996</v>
      </c>
      <c r="T881" s="22">
        <v>9.6</v>
      </c>
      <c r="U881" s="21" t="s">
        <v>43</v>
      </c>
      <c r="V881" s="21" t="s">
        <v>43</v>
      </c>
      <c r="W881" s="19">
        <v>27.846830000000001</v>
      </c>
      <c r="X881" s="19">
        <v>-115.16467</v>
      </c>
      <c r="Y881" s="22">
        <f t="shared" si="137"/>
        <v>66.2</v>
      </c>
      <c r="Z881" s="23">
        <v>19</v>
      </c>
      <c r="AA881" s="21" t="s">
        <v>43</v>
      </c>
      <c r="AB881" s="14" t="s">
        <v>44</v>
      </c>
      <c r="AC881" s="21" t="s">
        <v>43</v>
      </c>
      <c r="AD881" s="17">
        <v>16</v>
      </c>
      <c r="AE881" s="17">
        <v>1</v>
      </c>
      <c r="AF881" s="21" t="s">
        <v>43</v>
      </c>
      <c r="AG881" s="14" t="s">
        <v>43</v>
      </c>
      <c r="AI881" s="70">
        <f t="shared" si="138"/>
        <v>12.500999999999999</v>
      </c>
      <c r="AJ881" s="71" t="s">
        <v>369</v>
      </c>
      <c r="AK881" s="72">
        <f t="shared" si="139"/>
        <v>1.4471406331162124</v>
      </c>
      <c r="AL881" s="73">
        <f t="shared" si="140"/>
        <v>1.4471406331162124</v>
      </c>
    </row>
    <row r="882" spans="1:38" s="20" customFormat="1">
      <c r="A882" s="14" t="s">
        <v>66</v>
      </c>
      <c r="B882" s="14" t="s">
        <v>40</v>
      </c>
      <c r="C882" s="31">
        <v>38944</v>
      </c>
      <c r="D882" s="15">
        <v>2006</v>
      </c>
      <c r="E882" s="16">
        <v>0.4201388888888889</v>
      </c>
      <c r="F882" s="16">
        <v>0.45763888888888887</v>
      </c>
      <c r="G882" s="16">
        <v>3.7499999999999978E-2</v>
      </c>
      <c r="H882" s="21">
        <v>2</v>
      </c>
      <c r="I882" s="17">
        <v>1</v>
      </c>
      <c r="J882" s="17">
        <v>3</v>
      </c>
      <c r="K882" s="17">
        <v>3</v>
      </c>
      <c r="L882" s="14" t="s">
        <v>48</v>
      </c>
      <c r="M882" s="14" t="s">
        <v>49</v>
      </c>
      <c r="N882" s="17">
        <v>1</v>
      </c>
      <c r="O882" s="18">
        <f t="shared" si="135"/>
        <v>31.679906464800002</v>
      </c>
      <c r="P882" s="18">
        <v>9.599971656000001</v>
      </c>
      <c r="Q882" s="18">
        <f t="shared" si="136"/>
        <v>24.749920324800001</v>
      </c>
      <c r="R882" s="18">
        <v>7.4999758560000007</v>
      </c>
      <c r="S882" s="18">
        <f t="shared" si="134"/>
        <v>31.679999999999996</v>
      </c>
      <c r="T882" s="22">
        <v>9.6</v>
      </c>
      <c r="U882" s="21" t="s">
        <v>43</v>
      </c>
      <c r="V882" s="21" t="s">
        <v>43</v>
      </c>
      <c r="W882" s="19">
        <v>27.846830000000001</v>
      </c>
      <c r="X882" s="19">
        <v>-115.16467</v>
      </c>
      <c r="Y882" s="22">
        <f t="shared" si="137"/>
        <v>66.2</v>
      </c>
      <c r="Z882" s="23">
        <v>19</v>
      </c>
      <c r="AA882" s="21" t="s">
        <v>43</v>
      </c>
      <c r="AB882" s="14" t="s">
        <v>44</v>
      </c>
      <c r="AC882" s="21" t="s">
        <v>43</v>
      </c>
      <c r="AD882" s="17">
        <v>16</v>
      </c>
      <c r="AE882" s="17">
        <v>1</v>
      </c>
      <c r="AF882" s="21" t="s">
        <v>43</v>
      </c>
      <c r="AG882" s="14" t="s">
        <v>43</v>
      </c>
      <c r="AI882" s="70">
        <f t="shared" si="138"/>
        <v>12.500999999999999</v>
      </c>
      <c r="AJ882" s="71" t="s">
        <v>369</v>
      </c>
      <c r="AK882" s="72">
        <f t="shared" si="139"/>
        <v>1.4471406331162124</v>
      </c>
      <c r="AL882" s="73">
        <f t="shared" si="140"/>
        <v>1.4471406331162124</v>
      </c>
    </row>
    <row r="883" spans="1:38" s="20" customFormat="1">
      <c r="A883" s="14" t="s">
        <v>66</v>
      </c>
      <c r="B883" s="14" t="s">
        <v>40</v>
      </c>
      <c r="C883" s="31">
        <v>38944</v>
      </c>
      <c r="D883" s="15">
        <v>2006</v>
      </c>
      <c r="E883" s="16">
        <v>0.4201388888888889</v>
      </c>
      <c r="F883" s="16">
        <v>0.45763888888888887</v>
      </c>
      <c r="G883" s="16">
        <v>3.7499999999999978E-2</v>
      </c>
      <c r="H883" s="21">
        <v>2</v>
      </c>
      <c r="I883" s="17">
        <v>1</v>
      </c>
      <c r="J883" s="17">
        <v>3</v>
      </c>
      <c r="K883" s="17">
        <v>3</v>
      </c>
      <c r="L883" s="14" t="s">
        <v>48</v>
      </c>
      <c r="M883" s="14" t="s">
        <v>49</v>
      </c>
      <c r="N883" s="17">
        <v>1</v>
      </c>
      <c r="O883" s="18">
        <f t="shared" si="135"/>
        <v>31.679906464800002</v>
      </c>
      <c r="P883" s="18">
        <v>9.599971656000001</v>
      </c>
      <c r="Q883" s="18">
        <f t="shared" si="136"/>
        <v>24.749920324800001</v>
      </c>
      <c r="R883" s="18">
        <v>7.4999758560000007</v>
      </c>
      <c r="S883" s="18">
        <f t="shared" si="134"/>
        <v>31.679999999999996</v>
      </c>
      <c r="T883" s="22">
        <v>9.6</v>
      </c>
      <c r="U883" s="21" t="s">
        <v>43</v>
      </c>
      <c r="V883" s="21" t="s">
        <v>43</v>
      </c>
      <c r="W883" s="19">
        <v>27.846830000000001</v>
      </c>
      <c r="X883" s="19">
        <v>-115.16467</v>
      </c>
      <c r="Y883" s="22">
        <f t="shared" si="137"/>
        <v>66.2</v>
      </c>
      <c r="Z883" s="23">
        <v>19</v>
      </c>
      <c r="AA883" s="21" t="s">
        <v>43</v>
      </c>
      <c r="AB883" s="14" t="s">
        <v>44</v>
      </c>
      <c r="AC883" s="21" t="s">
        <v>43</v>
      </c>
      <c r="AD883" s="17">
        <v>16</v>
      </c>
      <c r="AE883" s="17">
        <v>1</v>
      </c>
      <c r="AF883" s="21" t="s">
        <v>43</v>
      </c>
      <c r="AG883" s="14" t="s">
        <v>43</v>
      </c>
      <c r="AI883" s="70">
        <f t="shared" si="138"/>
        <v>12.500999999999999</v>
      </c>
      <c r="AJ883" s="71" t="s">
        <v>369</v>
      </c>
      <c r="AK883" s="72">
        <f t="shared" si="139"/>
        <v>1.4471406331162124</v>
      </c>
      <c r="AL883" s="73">
        <f t="shared" si="140"/>
        <v>1.4471406331162124</v>
      </c>
    </row>
    <row r="884" spans="1:38" s="20" customFormat="1">
      <c r="A884" s="14" t="s">
        <v>66</v>
      </c>
      <c r="B884" s="14" t="s">
        <v>40</v>
      </c>
      <c r="C884" s="31">
        <v>38944</v>
      </c>
      <c r="D884" s="15">
        <v>2006</v>
      </c>
      <c r="E884" s="16">
        <v>0.4201388888888889</v>
      </c>
      <c r="F884" s="16">
        <v>0.45763888888888887</v>
      </c>
      <c r="G884" s="16">
        <v>3.7499999999999978E-2</v>
      </c>
      <c r="H884" s="21">
        <v>2</v>
      </c>
      <c r="I884" s="17">
        <v>1</v>
      </c>
      <c r="J884" s="17">
        <v>3</v>
      </c>
      <c r="K884" s="17">
        <v>3</v>
      </c>
      <c r="L884" s="14" t="s">
        <v>48</v>
      </c>
      <c r="M884" s="14" t="s">
        <v>49</v>
      </c>
      <c r="N884" s="17">
        <v>1</v>
      </c>
      <c r="O884" s="18">
        <f t="shared" si="135"/>
        <v>31.679906464800002</v>
      </c>
      <c r="P884" s="18">
        <v>9.599971656000001</v>
      </c>
      <c r="Q884" s="18">
        <f t="shared" si="136"/>
        <v>24.749920324800001</v>
      </c>
      <c r="R884" s="18">
        <v>7.4999758560000007</v>
      </c>
      <c r="S884" s="18">
        <f t="shared" si="134"/>
        <v>31.679999999999996</v>
      </c>
      <c r="T884" s="22">
        <v>9.6</v>
      </c>
      <c r="U884" s="21" t="s">
        <v>43</v>
      </c>
      <c r="V884" s="21" t="s">
        <v>43</v>
      </c>
      <c r="W884" s="19">
        <v>27.846830000000001</v>
      </c>
      <c r="X884" s="19">
        <v>-115.16467</v>
      </c>
      <c r="Y884" s="22">
        <f t="shared" si="137"/>
        <v>66.2</v>
      </c>
      <c r="Z884" s="23">
        <v>19</v>
      </c>
      <c r="AA884" s="21" t="s">
        <v>43</v>
      </c>
      <c r="AB884" s="14" t="s">
        <v>44</v>
      </c>
      <c r="AC884" s="21" t="s">
        <v>43</v>
      </c>
      <c r="AD884" s="17">
        <v>16</v>
      </c>
      <c r="AE884" s="17">
        <v>1</v>
      </c>
      <c r="AF884" s="21" t="s">
        <v>43</v>
      </c>
      <c r="AG884" s="14" t="s">
        <v>43</v>
      </c>
      <c r="AI884" s="70">
        <f t="shared" si="138"/>
        <v>12.500999999999999</v>
      </c>
      <c r="AJ884" s="71" t="s">
        <v>369</v>
      </c>
      <c r="AK884" s="72">
        <f t="shared" si="139"/>
        <v>1.4471406331162124</v>
      </c>
      <c r="AL884" s="73">
        <f t="shared" si="140"/>
        <v>1.4471406331162124</v>
      </c>
    </row>
    <row r="885" spans="1:38" s="20" customFormat="1">
      <c r="A885" s="14" t="s">
        <v>66</v>
      </c>
      <c r="B885" s="14" t="s">
        <v>40</v>
      </c>
      <c r="C885" s="31">
        <v>38944</v>
      </c>
      <c r="D885" s="15">
        <v>2006</v>
      </c>
      <c r="E885" s="16">
        <v>0.4201388888888889</v>
      </c>
      <c r="F885" s="16">
        <v>0.45763888888888887</v>
      </c>
      <c r="G885" s="16">
        <v>3.7499999999999978E-2</v>
      </c>
      <c r="H885" s="21">
        <v>2</v>
      </c>
      <c r="I885" s="17">
        <v>1</v>
      </c>
      <c r="J885" s="17">
        <v>3</v>
      </c>
      <c r="K885" s="17">
        <v>3</v>
      </c>
      <c r="L885" s="14" t="s">
        <v>48</v>
      </c>
      <c r="M885" s="14" t="s">
        <v>49</v>
      </c>
      <c r="N885" s="17">
        <v>1</v>
      </c>
      <c r="O885" s="18">
        <f t="shared" si="135"/>
        <v>31.679906464800002</v>
      </c>
      <c r="P885" s="18">
        <v>9.599971656000001</v>
      </c>
      <c r="Q885" s="18">
        <f t="shared" si="136"/>
        <v>24.749920324800001</v>
      </c>
      <c r="R885" s="18">
        <v>7.4999758560000007</v>
      </c>
      <c r="S885" s="18">
        <f t="shared" si="134"/>
        <v>31.679999999999996</v>
      </c>
      <c r="T885" s="22">
        <v>9.6</v>
      </c>
      <c r="U885" s="21" t="s">
        <v>43</v>
      </c>
      <c r="V885" s="21" t="s">
        <v>43</v>
      </c>
      <c r="W885" s="19">
        <v>27.846830000000001</v>
      </c>
      <c r="X885" s="19">
        <v>-115.16467</v>
      </c>
      <c r="Y885" s="22">
        <f t="shared" si="137"/>
        <v>66.2</v>
      </c>
      <c r="Z885" s="23">
        <v>19</v>
      </c>
      <c r="AA885" s="21" t="s">
        <v>43</v>
      </c>
      <c r="AB885" s="14" t="s">
        <v>44</v>
      </c>
      <c r="AC885" s="21" t="s">
        <v>43</v>
      </c>
      <c r="AD885" s="17">
        <v>17</v>
      </c>
      <c r="AE885" s="17">
        <v>1</v>
      </c>
      <c r="AF885" s="21" t="s">
        <v>43</v>
      </c>
      <c r="AG885" s="14" t="s">
        <v>43</v>
      </c>
      <c r="AI885" s="70">
        <f t="shared" si="138"/>
        <v>13.209999999999999</v>
      </c>
      <c r="AJ885" s="71" t="s">
        <v>369</v>
      </c>
      <c r="AK885" s="72">
        <f t="shared" si="139"/>
        <v>1.6329725885917237</v>
      </c>
      <c r="AL885" s="73">
        <f t="shared" si="140"/>
        <v>1.6329725885917237</v>
      </c>
    </row>
    <row r="886" spans="1:38" s="20" customFormat="1">
      <c r="A886" s="14" t="s">
        <v>66</v>
      </c>
      <c r="B886" s="14" t="s">
        <v>40</v>
      </c>
      <c r="C886" s="31">
        <v>38944</v>
      </c>
      <c r="D886" s="15">
        <v>2006</v>
      </c>
      <c r="E886" s="16">
        <v>0.4201388888888889</v>
      </c>
      <c r="F886" s="16">
        <v>0.45763888888888887</v>
      </c>
      <c r="G886" s="16">
        <v>3.7499999999999978E-2</v>
      </c>
      <c r="H886" s="21">
        <v>2</v>
      </c>
      <c r="I886" s="17">
        <v>1</v>
      </c>
      <c r="J886" s="17">
        <v>3</v>
      </c>
      <c r="K886" s="17">
        <v>3</v>
      </c>
      <c r="L886" s="14" t="s">
        <v>48</v>
      </c>
      <c r="M886" s="14" t="s">
        <v>49</v>
      </c>
      <c r="N886" s="17">
        <v>1</v>
      </c>
      <c r="O886" s="18">
        <f t="shared" si="135"/>
        <v>31.679906464800002</v>
      </c>
      <c r="P886" s="18">
        <v>9.599971656000001</v>
      </c>
      <c r="Q886" s="18">
        <f t="shared" si="136"/>
        <v>24.749920324800001</v>
      </c>
      <c r="R886" s="18">
        <v>7.4999758560000007</v>
      </c>
      <c r="S886" s="18">
        <f t="shared" si="134"/>
        <v>31.679999999999996</v>
      </c>
      <c r="T886" s="22">
        <v>9.6</v>
      </c>
      <c r="U886" s="21" t="s">
        <v>43</v>
      </c>
      <c r="V886" s="21" t="s">
        <v>43</v>
      </c>
      <c r="W886" s="19">
        <v>27.846830000000001</v>
      </c>
      <c r="X886" s="19">
        <v>-115.16467</v>
      </c>
      <c r="Y886" s="22">
        <f t="shared" si="137"/>
        <v>66.2</v>
      </c>
      <c r="Z886" s="23">
        <v>19</v>
      </c>
      <c r="AA886" s="21" t="s">
        <v>43</v>
      </c>
      <c r="AB886" s="14" t="s">
        <v>44</v>
      </c>
      <c r="AC886" s="21" t="s">
        <v>43</v>
      </c>
      <c r="AD886" s="17">
        <v>17</v>
      </c>
      <c r="AE886" s="17">
        <v>1</v>
      </c>
      <c r="AF886" s="21" t="s">
        <v>43</v>
      </c>
      <c r="AG886" s="14" t="s">
        <v>43</v>
      </c>
      <c r="AI886" s="70">
        <f t="shared" si="138"/>
        <v>13.209999999999999</v>
      </c>
      <c r="AJ886" s="71" t="s">
        <v>369</v>
      </c>
      <c r="AK886" s="72">
        <f t="shared" si="139"/>
        <v>1.6329725885917237</v>
      </c>
      <c r="AL886" s="73">
        <f t="shared" si="140"/>
        <v>1.6329725885917237</v>
      </c>
    </row>
    <row r="887" spans="1:38" s="20" customFormat="1">
      <c r="A887" s="14" t="s">
        <v>66</v>
      </c>
      <c r="B887" s="14" t="s">
        <v>40</v>
      </c>
      <c r="C887" s="31">
        <v>38944</v>
      </c>
      <c r="D887" s="15">
        <v>2006</v>
      </c>
      <c r="E887" s="16">
        <v>0.4201388888888889</v>
      </c>
      <c r="F887" s="16">
        <v>0.45763888888888887</v>
      </c>
      <c r="G887" s="16">
        <v>3.7499999999999978E-2</v>
      </c>
      <c r="H887" s="21">
        <v>2</v>
      </c>
      <c r="I887" s="17">
        <v>1</v>
      </c>
      <c r="J887" s="17">
        <v>3</v>
      </c>
      <c r="K887" s="17">
        <v>3</v>
      </c>
      <c r="L887" s="14" t="s">
        <v>48</v>
      </c>
      <c r="M887" s="14" t="s">
        <v>49</v>
      </c>
      <c r="N887" s="17">
        <v>1</v>
      </c>
      <c r="O887" s="18">
        <f t="shared" si="135"/>
        <v>31.679906464800002</v>
      </c>
      <c r="P887" s="18">
        <v>9.599971656000001</v>
      </c>
      <c r="Q887" s="18">
        <f t="shared" si="136"/>
        <v>24.749920324800001</v>
      </c>
      <c r="R887" s="18">
        <v>7.4999758560000007</v>
      </c>
      <c r="S887" s="18">
        <f t="shared" si="134"/>
        <v>31.679999999999996</v>
      </c>
      <c r="T887" s="22">
        <v>9.6</v>
      </c>
      <c r="U887" s="21" t="s">
        <v>43</v>
      </c>
      <c r="V887" s="21" t="s">
        <v>43</v>
      </c>
      <c r="W887" s="19">
        <v>27.846830000000001</v>
      </c>
      <c r="X887" s="19">
        <v>-115.16467</v>
      </c>
      <c r="Y887" s="22">
        <f t="shared" si="137"/>
        <v>66.2</v>
      </c>
      <c r="Z887" s="23">
        <v>19</v>
      </c>
      <c r="AA887" s="21" t="s">
        <v>43</v>
      </c>
      <c r="AB887" s="14" t="s">
        <v>44</v>
      </c>
      <c r="AC887" s="21" t="s">
        <v>43</v>
      </c>
      <c r="AD887" s="17">
        <v>17</v>
      </c>
      <c r="AE887" s="17">
        <v>1</v>
      </c>
      <c r="AF887" s="21" t="s">
        <v>43</v>
      </c>
      <c r="AG887" s="14" t="s">
        <v>43</v>
      </c>
      <c r="AI887" s="70">
        <f t="shared" si="138"/>
        <v>13.209999999999999</v>
      </c>
      <c r="AJ887" s="71" t="s">
        <v>369</v>
      </c>
      <c r="AK887" s="72">
        <f t="shared" si="139"/>
        <v>1.6329725885917237</v>
      </c>
      <c r="AL887" s="73">
        <f t="shared" si="140"/>
        <v>1.6329725885917237</v>
      </c>
    </row>
    <row r="888" spans="1:38" s="20" customFormat="1">
      <c r="A888" s="14" t="s">
        <v>66</v>
      </c>
      <c r="B888" s="14" t="s">
        <v>40</v>
      </c>
      <c r="C888" s="31">
        <v>38944</v>
      </c>
      <c r="D888" s="15">
        <v>2006</v>
      </c>
      <c r="E888" s="16">
        <v>0.4201388888888889</v>
      </c>
      <c r="F888" s="16">
        <v>0.45763888888888887</v>
      </c>
      <c r="G888" s="16">
        <v>3.7499999999999978E-2</v>
      </c>
      <c r="H888" s="21">
        <v>2</v>
      </c>
      <c r="I888" s="17">
        <v>1</v>
      </c>
      <c r="J888" s="17">
        <v>3</v>
      </c>
      <c r="K888" s="17">
        <v>3</v>
      </c>
      <c r="L888" s="14" t="s">
        <v>48</v>
      </c>
      <c r="M888" s="14" t="s">
        <v>49</v>
      </c>
      <c r="N888" s="17">
        <v>1</v>
      </c>
      <c r="O888" s="18">
        <f t="shared" si="135"/>
        <v>31.679906464800002</v>
      </c>
      <c r="P888" s="18">
        <v>9.599971656000001</v>
      </c>
      <c r="Q888" s="18">
        <f t="shared" si="136"/>
        <v>24.749920324800001</v>
      </c>
      <c r="R888" s="18">
        <v>7.4999758560000007</v>
      </c>
      <c r="S888" s="18">
        <f t="shared" si="134"/>
        <v>31.679999999999996</v>
      </c>
      <c r="T888" s="22">
        <v>9.6</v>
      </c>
      <c r="U888" s="21" t="s">
        <v>43</v>
      </c>
      <c r="V888" s="21" t="s">
        <v>43</v>
      </c>
      <c r="W888" s="19">
        <v>27.846830000000001</v>
      </c>
      <c r="X888" s="19">
        <v>-115.16467</v>
      </c>
      <c r="Y888" s="22">
        <f t="shared" si="137"/>
        <v>66.2</v>
      </c>
      <c r="Z888" s="23">
        <v>19</v>
      </c>
      <c r="AA888" s="21" t="s">
        <v>43</v>
      </c>
      <c r="AB888" s="14" t="s">
        <v>44</v>
      </c>
      <c r="AC888" s="21" t="s">
        <v>43</v>
      </c>
      <c r="AD888" s="17">
        <v>17</v>
      </c>
      <c r="AE888" s="17">
        <v>1</v>
      </c>
      <c r="AF888" s="21" t="s">
        <v>43</v>
      </c>
      <c r="AG888" s="14" t="s">
        <v>43</v>
      </c>
      <c r="AI888" s="70">
        <f t="shared" si="138"/>
        <v>13.209999999999999</v>
      </c>
      <c r="AJ888" s="71" t="s">
        <v>369</v>
      </c>
      <c r="AK888" s="72">
        <f t="shared" si="139"/>
        <v>1.6329725885917237</v>
      </c>
      <c r="AL888" s="73">
        <f t="shared" si="140"/>
        <v>1.6329725885917237</v>
      </c>
    </row>
    <row r="889" spans="1:38" s="20" customFormat="1">
      <c r="A889" s="14" t="s">
        <v>66</v>
      </c>
      <c r="B889" s="14" t="s">
        <v>40</v>
      </c>
      <c r="C889" s="31">
        <v>38944</v>
      </c>
      <c r="D889" s="15">
        <v>2006</v>
      </c>
      <c r="E889" s="16">
        <v>0.4201388888888889</v>
      </c>
      <c r="F889" s="16">
        <v>0.45763888888888887</v>
      </c>
      <c r="G889" s="16">
        <v>3.7499999999999978E-2</v>
      </c>
      <c r="H889" s="21">
        <v>2</v>
      </c>
      <c r="I889" s="17">
        <v>1</v>
      </c>
      <c r="J889" s="17">
        <v>3</v>
      </c>
      <c r="K889" s="17">
        <v>3</v>
      </c>
      <c r="L889" s="14" t="s">
        <v>48</v>
      </c>
      <c r="M889" s="14" t="s">
        <v>49</v>
      </c>
      <c r="N889" s="17">
        <v>1</v>
      </c>
      <c r="O889" s="18">
        <f t="shared" si="135"/>
        <v>31.679906464800002</v>
      </c>
      <c r="P889" s="18">
        <v>9.599971656000001</v>
      </c>
      <c r="Q889" s="18">
        <f t="shared" si="136"/>
        <v>24.749920324800001</v>
      </c>
      <c r="R889" s="18">
        <v>7.4999758560000007</v>
      </c>
      <c r="S889" s="18">
        <f t="shared" si="134"/>
        <v>31.679999999999996</v>
      </c>
      <c r="T889" s="22">
        <v>9.6</v>
      </c>
      <c r="U889" s="21" t="s">
        <v>43</v>
      </c>
      <c r="V889" s="21" t="s">
        <v>43</v>
      </c>
      <c r="W889" s="19">
        <v>27.846830000000001</v>
      </c>
      <c r="X889" s="19">
        <v>-115.16467</v>
      </c>
      <c r="Y889" s="22">
        <f t="shared" si="137"/>
        <v>66.2</v>
      </c>
      <c r="Z889" s="23">
        <v>19</v>
      </c>
      <c r="AA889" s="21" t="s">
        <v>43</v>
      </c>
      <c r="AB889" s="14" t="s">
        <v>44</v>
      </c>
      <c r="AC889" s="21" t="s">
        <v>43</v>
      </c>
      <c r="AD889" s="17">
        <v>18</v>
      </c>
      <c r="AE889" s="17">
        <v>1</v>
      </c>
      <c r="AF889" s="21" t="s">
        <v>43</v>
      </c>
      <c r="AG889" s="14" t="s">
        <v>43</v>
      </c>
      <c r="AI889" s="70">
        <f t="shared" si="138"/>
        <v>13.918999999999999</v>
      </c>
      <c r="AJ889" s="71" t="s">
        <v>369</v>
      </c>
      <c r="AK889" s="72">
        <f t="shared" si="139"/>
        <v>1.8310631406548505</v>
      </c>
      <c r="AL889" s="73">
        <f t="shared" si="140"/>
        <v>1.8310631406548505</v>
      </c>
    </row>
    <row r="890" spans="1:38" s="20" customFormat="1">
      <c r="A890" s="14" t="s">
        <v>66</v>
      </c>
      <c r="B890" s="14" t="s">
        <v>40</v>
      </c>
      <c r="C890" s="31">
        <v>38944</v>
      </c>
      <c r="D890" s="15">
        <v>2006</v>
      </c>
      <c r="E890" s="16">
        <v>0.4201388888888889</v>
      </c>
      <c r="F890" s="16">
        <v>0.45763888888888887</v>
      </c>
      <c r="G890" s="16">
        <v>3.7499999999999978E-2</v>
      </c>
      <c r="H890" s="21">
        <v>2</v>
      </c>
      <c r="I890" s="17">
        <v>1</v>
      </c>
      <c r="J890" s="17">
        <v>3</v>
      </c>
      <c r="K890" s="17">
        <v>3</v>
      </c>
      <c r="L890" s="14" t="s">
        <v>48</v>
      </c>
      <c r="M890" s="14" t="s">
        <v>49</v>
      </c>
      <c r="N890" s="17">
        <v>1</v>
      </c>
      <c r="O890" s="18">
        <f t="shared" si="135"/>
        <v>31.679906464800002</v>
      </c>
      <c r="P890" s="18">
        <v>9.599971656000001</v>
      </c>
      <c r="Q890" s="18">
        <f t="shared" si="136"/>
        <v>24.749920324800001</v>
      </c>
      <c r="R890" s="18">
        <v>7.4999758560000007</v>
      </c>
      <c r="S890" s="18">
        <f t="shared" si="134"/>
        <v>31.679999999999996</v>
      </c>
      <c r="T890" s="22">
        <v>9.6</v>
      </c>
      <c r="U890" s="21" t="s">
        <v>43</v>
      </c>
      <c r="V890" s="21" t="s">
        <v>43</v>
      </c>
      <c r="W890" s="19">
        <v>27.846830000000001</v>
      </c>
      <c r="X890" s="19">
        <v>-115.16467</v>
      </c>
      <c r="Y890" s="22">
        <f t="shared" si="137"/>
        <v>66.2</v>
      </c>
      <c r="Z890" s="23">
        <v>19</v>
      </c>
      <c r="AA890" s="21" t="s">
        <v>43</v>
      </c>
      <c r="AB890" s="14" t="s">
        <v>44</v>
      </c>
      <c r="AC890" s="21" t="s">
        <v>43</v>
      </c>
      <c r="AD890" s="17">
        <v>18</v>
      </c>
      <c r="AE890" s="17">
        <v>1</v>
      </c>
      <c r="AF890" s="21" t="s">
        <v>43</v>
      </c>
      <c r="AG890" s="14" t="s">
        <v>43</v>
      </c>
      <c r="AI890" s="70">
        <f t="shared" si="138"/>
        <v>13.918999999999999</v>
      </c>
      <c r="AJ890" s="71" t="s">
        <v>369</v>
      </c>
      <c r="AK890" s="72">
        <f t="shared" si="139"/>
        <v>1.8310631406548505</v>
      </c>
      <c r="AL890" s="73">
        <f t="shared" si="140"/>
        <v>1.8310631406548505</v>
      </c>
    </row>
    <row r="891" spans="1:38" s="20" customFormat="1">
      <c r="A891" s="14" t="s">
        <v>66</v>
      </c>
      <c r="B891" s="14" t="s">
        <v>40</v>
      </c>
      <c r="C891" s="31">
        <v>38944</v>
      </c>
      <c r="D891" s="15">
        <v>2006</v>
      </c>
      <c r="E891" s="16">
        <v>0.4201388888888889</v>
      </c>
      <c r="F891" s="16">
        <v>0.45763888888888887</v>
      </c>
      <c r="G891" s="16">
        <v>3.7499999999999978E-2</v>
      </c>
      <c r="H891" s="21">
        <v>2</v>
      </c>
      <c r="I891" s="17">
        <v>1</v>
      </c>
      <c r="J891" s="17">
        <v>3</v>
      </c>
      <c r="K891" s="17">
        <v>3</v>
      </c>
      <c r="L891" s="14" t="s">
        <v>48</v>
      </c>
      <c r="M891" s="14" t="s">
        <v>49</v>
      </c>
      <c r="N891" s="17">
        <v>1</v>
      </c>
      <c r="O891" s="18">
        <f t="shared" si="135"/>
        <v>31.679906464800002</v>
      </c>
      <c r="P891" s="18">
        <v>9.599971656000001</v>
      </c>
      <c r="Q891" s="18">
        <f t="shared" si="136"/>
        <v>24.749920324800001</v>
      </c>
      <c r="R891" s="18">
        <v>7.4999758560000007</v>
      </c>
      <c r="S891" s="18">
        <f t="shared" si="134"/>
        <v>31.679999999999996</v>
      </c>
      <c r="T891" s="22">
        <v>9.6</v>
      </c>
      <c r="U891" s="21" t="s">
        <v>43</v>
      </c>
      <c r="V891" s="21" t="s">
        <v>43</v>
      </c>
      <c r="W891" s="19">
        <v>27.846830000000001</v>
      </c>
      <c r="X891" s="19">
        <v>-115.16467</v>
      </c>
      <c r="Y891" s="22">
        <f t="shared" si="137"/>
        <v>66.2</v>
      </c>
      <c r="Z891" s="23">
        <v>19</v>
      </c>
      <c r="AA891" s="21" t="s">
        <v>43</v>
      </c>
      <c r="AB891" s="14" t="s">
        <v>44</v>
      </c>
      <c r="AC891" s="21" t="s">
        <v>43</v>
      </c>
      <c r="AD891" s="17">
        <v>18</v>
      </c>
      <c r="AE891" s="17">
        <v>1</v>
      </c>
      <c r="AF891" s="21" t="s">
        <v>43</v>
      </c>
      <c r="AG891" s="14" t="s">
        <v>43</v>
      </c>
      <c r="AI891" s="70">
        <f t="shared" si="138"/>
        <v>13.918999999999999</v>
      </c>
      <c r="AJ891" s="71" t="s">
        <v>369</v>
      </c>
      <c r="AK891" s="72">
        <f t="shared" si="139"/>
        <v>1.8310631406548505</v>
      </c>
      <c r="AL891" s="73">
        <f t="shared" si="140"/>
        <v>1.8310631406548505</v>
      </c>
    </row>
    <row r="892" spans="1:38" s="20" customFormat="1">
      <c r="A892" s="14" t="s">
        <v>66</v>
      </c>
      <c r="B892" s="14" t="s">
        <v>40</v>
      </c>
      <c r="C892" s="31">
        <v>38944</v>
      </c>
      <c r="D892" s="15">
        <v>2006</v>
      </c>
      <c r="E892" s="16">
        <v>0.4201388888888889</v>
      </c>
      <c r="F892" s="16">
        <v>0.45763888888888887</v>
      </c>
      <c r="G892" s="16">
        <v>3.7499999999999978E-2</v>
      </c>
      <c r="H892" s="21">
        <v>2</v>
      </c>
      <c r="I892" s="17">
        <v>1</v>
      </c>
      <c r="J892" s="17">
        <v>3</v>
      </c>
      <c r="K892" s="17">
        <v>3</v>
      </c>
      <c r="L892" s="14" t="s">
        <v>48</v>
      </c>
      <c r="M892" s="14" t="s">
        <v>49</v>
      </c>
      <c r="N892" s="17">
        <v>1</v>
      </c>
      <c r="O892" s="18">
        <f t="shared" si="135"/>
        <v>31.679906464800002</v>
      </c>
      <c r="P892" s="18">
        <v>9.599971656000001</v>
      </c>
      <c r="Q892" s="18">
        <f t="shared" si="136"/>
        <v>24.749920324800001</v>
      </c>
      <c r="R892" s="18">
        <v>7.4999758560000007</v>
      </c>
      <c r="S892" s="18">
        <f t="shared" si="134"/>
        <v>31.679999999999996</v>
      </c>
      <c r="T892" s="22">
        <v>9.6</v>
      </c>
      <c r="U892" s="21" t="s">
        <v>43</v>
      </c>
      <c r="V892" s="21" t="s">
        <v>43</v>
      </c>
      <c r="W892" s="19">
        <v>27.846830000000001</v>
      </c>
      <c r="X892" s="19">
        <v>-115.16467</v>
      </c>
      <c r="Y892" s="22">
        <f t="shared" si="137"/>
        <v>66.2</v>
      </c>
      <c r="Z892" s="23">
        <v>19</v>
      </c>
      <c r="AA892" s="21" t="s">
        <v>43</v>
      </c>
      <c r="AB892" s="14" t="s">
        <v>44</v>
      </c>
      <c r="AC892" s="21" t="s">
        <v>43</v>
      </c>
      <c r="AD892" s="17">
        <v>18</v>
      </c>
      <c r="AE892" s="17">
        <v>1</v>
      </c>
      <c r="AF892" s="21" t="s">
        <v>43</v>
      </c>
      <c r="AG892" s="14" t="s">
        <v>43</v>
      </c>
      <c r="AI892" s="70">
        <f t="shared" si="138"/>
        <v>13.918999999999999</v>
      </c>
      <c r="AJ892" s="71" t="s">
        <v>369</v>
      </c>
      <c r="AK892" s="72">
        <f t="shared" si="139"/>
        <v>1.8310631406548505</v>
      </c>
      <c r="AL892" s="73">
        <f t="shared" si="140"/>
        <v>1.8310631406548505</v>
      </c>
    </row>
    <row r="893" spans="1:38" s="20" customFormat="1">
      <c r="A893" s="14" t="s">
        <v>66</v>
      </c>
      <c r="B893" s="14" t="s">
        <v>40</v>
      </c>
      <c r="C893" s="31">
        <v>38944</v>
      </c>
      <c r="D893" s="15">
        <v>2006</v>
      </c>
      <c r="E893" s="16">
        <v>0.4201388888888889</v>
      </c>
      <c r="F893" s="16">
        <v>0.45763888888888887</v>
      </c>
      <c r="G893" s="16">
        <v>3.7499999999999978E-2</v>
      </c>
      <c r="H893" s="21">
        <v>2</v>
      </c>
      <c r="I893" s="17">
        <v>1</v>
      </c>
      <c r="J893" s="17">
        <v>3</v>
      </c>
      <c r="K893" s="17">
        <v>3</v>
      </c>
      <c r="L893" s="14" t="s">
        <v>48</v>
      </c>
      <c r="M893" s="14" t="s">
        <v>49</v>
      </c>
      <c r="N893" s="17">
        <v>1</v>
      </c>
      <c r="O893" s="18">
        <f t="shared" si="135"/>
        <v>31.679906464800002</v>
      </c>
      <c r="P893" s="18">
        <v>9.599971656000001</v>
      </c>
      <c r="Q893" s="18">
        <f t="shared" si="136"/>
        <v>24.749920324800001</v>
      </c>
      <c r="R893" s="18">
        <v>7.4999758560000007</v>
      </c>
      <c r="S893" s="18">
        <f t="shared" si="134"/>
        <v>31.679999999999996</v>
      </c>
      <c r="T893" s="22">
        <v>9.6</v>
      </c>
      <c r="U893" s="21" t="s">
        <v>43</v>
      </c>
      <c r="V893" s="21" t="s">
        <v>43</v>
      </c>
      <c r="W893" s="19">
        <v>27.846830000000001</v>
      </c>
      <c r="X893" s="19">
        <v>-115.16467</v>
      </c>
      <c r="Y893" s="22">
        <f t="shared" si="137"/>
        <v>66.2</v>
      </c>
      <c r="Z893" s="23">
        <v>19</v>
      </c>
      <c r="AA893" s="21" t="s">
        <v>43</v>
      </c>
      <c r="AB893" s="14" t="s">
        <v>44</v>
      </c>
      <c r="AC893" s="21" t="s">
        <v>43</v>
      </c>
      <c r="AD893" s="17">
        <v>18</v>
      </c>
      <c r="AE893" s="17">
        <v>1</v>
      </c>
      <c r="AF893" s="21" t="s">
        <v>43</v>
      </c>
      <c r="AG893" s="14" t="s">
        <v>43</v>
      </c>
      <c r="AI893" s="70">
        <f t="shared" si="138"/>
        <v>13.918999999999999</v>
      </c>
      <c r="AJ893" s="71" t="s">
        <v>369</v>
      </c>
      <c r="AK893" s="72">
        <f t="shared" si="139"/>
        <v>1.8310631406548505</v>
      </c>
      <c r="AL893" s="73">
        <f t="shared" si="140"/>
        <v>1.8310631406548505</v>
      </c>
    </row>
    <row r="894" spans="1:38" s="20" customFormat="1">
      <c r="A894" s="14" t="s">
        <v>66</v>
      </c>
      <c r="B894" s="14" t="s">
        <v>40</v>
      </c>
      <c r="C894" s="31">
        <v>38944</v>
      </c>
      <c r="D894" s="15">
        <v>2006</v>
      </c>
      <c r="E894" s="16">
        <v>0.4201388888888889</v>
      </c>
      <c r="F894" s="16">
        <v>0.45763888888888887</v>
      </c>
      <c r="G894" s="16">
        <v>3.7499999999999978E-2</v>
      </c>
      <c r="H894" s="21">
        <v>2</v>
      </c>
      <c r="I894" s="17">
        <v>1</v>
      </c>
      <c r="J894" s="17">
        <v>3</v>
      </c>
      <c r="K894" s="17">
        <v>3</v>
      </c>
      <c r="L894" s="14" t="s">
        <v>48</v>
      </c>
      <c r="M894" s="14" t="s">
        <v>49</v>
      </c>
      <c r="N894" s="17">
        <v>1</v>
      </c>
      <c r="O894" s="18">
        <f t="shared" si="135"/>
        <v>31.679906464800002</v>
      </c>
      <c r="P894" s="18">
        <v>9.599971656000001</v>
      </c>
      <c r="Q894" s="18">
        <f t="shared" si="136"/>
        <v>24.749920324800001</v>
      </c>
      <c r="R894" s="18">
        <v>7.4999758560000007</v>
      </c>
      <c r="S894" s="18">
        <f t="shared" si="134"/>
        <v>31.679999999999996</v>
      </c>
      <c r="T894" s="22">
        <v>9.6</v>
      </c>
      <c r="U894" s="21" t="s">
        <v>43</v>
      </c>
      <c r="V894" s="21" t="s">
        <v>43</v>
      </c>
      <c r="W894" s="19">
        <v>27.846830000000001</v>
      </c>
      <c r="X894" s="19">
        <v>-115.16467</v>
      </c>
      <c r="Y894" s="22">
        <f t="shared" si="137"/>
        <v>66.2</v>
      </c>
      <c r="Z894" s="23">
        <v>19</v>
      </c>
      <c r="AA894" s="21" t="s">
        <v>43</v>
      </c>
      <c r="AB894" s="14" t="s">
        <v>44</v>
      </c>
      <c r="AC894" s="21" t="s">
        <v>43</v>
      </c>
      <c r="AD894" s="17">
        <v>18</v>
      </c>
      <c r="AE894" s="17">
        <v>1</v>
      </c>
      <c r="AF894" s="21" t="s">
        <v>43</v>
      </c>
      <c r="AG894" s="14" t="s">
        <v>43</v>
      </c>
      <c r="AI894" s="70">
        <f t="shared" si="138"/>
        <v>13.918999999999999</v>
      </c>
      <c r="AJ894" s="71" t="s">
        <v>369</v>
      </c>
      <c r="AK894" s="72">
        <f t="shared" si="139"/>
        <v>1.8310631406548505</v>
      </c>
      <c r="AL894" s="73">
        <f t="shared" si="140"/>
        <v>1.8310631406548505</v>
      </c>
    </row>
    <row r="895" spans="1:38" s="20" customFormat="1">
      <c r="A895" s="14" t="s">
        <v>66</v>
      </c>
      <c r="B895" s="14" t="s">
        <v>40</v>
      </c>
      <c r="C895" s="31">
        <v>38944</v>
      </c>
      <c r="D895" s="15">
        <v>2006</v>
      </c>
      <c r="E895" s="16">
        <v>0.4201388888888889</v>
      </c>
      <c r="F895" s="16">
        <v>0.45763888888888887</v>
      </c>
      <c r="G895" s="16">
        <v>3.7499999999999978E-2</v>
      </c>
      <c r="H895" s="21">
        <v>2</v>
      </c>
      <c r="I895" s="17">
        <v>1</v>
      </c>
      <c r="J895" s="17">
        <v>3</v>
      </c>
      <c r="K895" s="17">
        <v>3</v>
      </c>
      <c r="L895" s="14" t="s">
        <v>48</v>
      </c>
      <c r="M895" s="14" t="s">
        <v>49</v>
      </c>
      <c r="N895" s="17">
        <v>1</v>
      </c>
      <c r="O895" s="18">
        <f t="shared" si="135"/>
        <v>31.679906464800002</v>
      </c>
      <c r="P895" s="18">
        <v>9.599971656000001</v>
      </c>
      <c r="Q895" s="18">
        <f t="shared" si="136"/>
        <v>24.749920324800001</v>
      </c>
      <c r="R895" s="18">
        <v>7.4999758560000007</v>
      </c>
      <c r="S895" s="18">
        <f t="shared" si="134"/>
        <v>31.679999999999996</v>
      </c>
      <c r="T895" s="22">
        <v>9.6</v>
      </c>
      <c r="U895" s="21" t="s">
        <v>43</v>
      </c>
      <c r="V895" s="21" t="s">
        <v>43</v>
      </c>
      <c r="W895" s="19">
        <v>27.846830000000001</v>
      </c>
      <c r="X895" s="19">
        <v>-115.16467</v>
      </c>
      <c r="Y895" s="22">
        <f t="shared" si="137"/>
        <v>66.2</v>
      </c>
      <c r="Z895" s="23">
        <v>19</v>
      </c>
      <c r="AA895" s="21" t="s">
        <v>43</v>
      </c>
      <c r="AB895" s="14" t="s">
        <v>44</v>
      </c>
      <c r="AC895" s="21" t="s">
        <v>43</v>
      </c>
      <c r="AD895" s="17">
        <v>18</v>
      </c>
      <c r="AE895" s="17">
        <v>1</v>
      </c>
      <c r="AF895" s="21" t="s">
        <v>43</v>
      </c>
      <c r="AG895" s="14" t="s">
        <v>43</v>
      </c>
      <c r="AI895" s="70">
        <f t="shared" si="138"/>
        <v>13.918999999999999</v>
      </c>
      <c r="AJ895" s="71" t="s">
        <v>369</v>
      </c>
      <c r="AK895" s="72">
        <f t="shared" si="139"/>
        <v>1.8310631406548505</v>
      </c>
      <c r="AL895" s="73">
        <f t="shared" si="140"/>
        <v>1.8310631406548505</v>
      </c>
    </row>
    <row r="896" spans="1:38" s="20" customFormat="1">
      <c r="A896" s="14" t="s">
        <v>66</v>
      </c>
      <c r="B896" s="14" t="s">
        <v>40</v>
      </c>
      <c r="C896" s="31">
        <v>38944</v>
      </c>
      <c r="D896" s="15">
        <v>2006</v>
      </c>
      <c r="E896" s="16">
        <v>0.4201388888888889</v>
      </c>
      <c r="F896" s="16">
        <v>0.45763888888888887</v>
      </c>
      <c r="G896" s="16">
        <v>3.7499999999999978E-2</v>
      </c>
      <c r="H896" s="21">
        <v>2</v>
      </c>
      <c r="I896" s="17">
        <v>1</v>
      </c>
      <c r="J896" s="17">
        <v>3</v>
      </c>
      <c r="K896" s="17">
        <v>3</v>
      </c>
      <c r="L896" s="14" t="s">
        <v>48</v>
      </c>
      <c r="M896" s="14" t="s">
        <v>49</v>
      </c>
      <c r="N896" s="17">
        <v>1</v>
      </c>
      <c r="O896" s="18">
        <f t="shared" si="135"/>
        <v>31.679906464800002</v>
      </c>
      <c r="P896" s="18">
        <v>9.599971656000001</v>
      </c>
      <c r="Q896" s="18">
        <f t="shared" si="136"/>
        <v>24.749920324800001</v>
      </c>
      <c r="R896" s="18">
        <v>7.4999758560000007</v>
      </c>
      <c r="S896" s="18">
        <f t="shared" si="134"/>
        <v>31.679999999999996</v>
      </c>
      <c r="T896" s="22">
        <v>9.6</v>
      </c>
      <c r="U896" s="21" t="s">
        <v>43</v>
      </c>
      <c r="V896" s="21" t="s">
        <v>43</v>
      </c>
      <c r="W896" s="19">
        <v>27.846830000000001</v>
      </c>
      <c r="X896" s="19">
        <v>-115.16467</v>
      </c>
      <c r="Y896" s="22">
        <f t="shared" si="137"/>
        <v>66.2</v>
      </c>
      <c r="Z896" s="23">
        <v>19</v>
      </c>
      <c r="AA896" s="21" t="s">
        <v>43</v>
      </c>
      <c r="AB896" s="14" t="s">
        <v>44</v>
      </c>
      <c r="AC896" s="21" t="s">
        <v>43</v>
      </c>
      <c r="AD896" s="17">
        <v>18</v>
      </c>
      <c r="AE896" s="17">
        <v>1</v>
      </c>
      <c r="AF896" s="21" t="s">
        <v>43</v>
      </c>
      <c r="AG896" s="14" t="s">
        <v>43</v>
      </c>
      <c r="AI896" s="70">
        <f t="shared" si="138"/>
        <v>13.918999999999999</v>
      </c>
      <c r="AJ896" s="71" t="s">
        <v>369</v>
      </c>
      <c r="AK896" s="72">
        <f t="shared" si="139"/>
        <v>1.8310631406548505</v>
      </c>
      <c r="AL896" s="73">
        <f t="shared" si="140"/>
        <v>1.8310631406548505</v>
      </c>
    </row>
    <row r="897" spans="1:38" s="20" customFormat="1">
      <c r="A897" s="14" t="s">
        <v>66</v>
      </c>
      <c r="B897" s="14" t="s">
        <v>40</v>
      </c>
      <c r="C897" s="31">
        <v>38944</v>
      </c>
      <c r="D897" s="15">
        <v>2006</v>
      </c>
      <c r="E897" s="16">
        <v>0.4201388888888889</v>
      </c>
      <c r="F897" s="16">
        <v>0.45763888888888887</v>
      </c>
      <c r="G897" s="16">
        <v>3.7499999999999978E-2</v>
      </c>
      <c r="H897" s="21">
        <v>2</v>
      </c>
      <c r="I897" s="17">
        <v>1</v>
      </c>
      <c r="J897" s="17">
        <v>3</v>
      </c>
      <c r="K897" s="17">
        <v>3</v>
      </c>
      <c r="L897" s="14" t="s">
        <v>48</v>
      </c>
      <c r="M897" s="14" t="s">
        <v>49</v>
      </c>
      <c r="N897" s="17">
        <v>1</v>
      </c>
      <c r="O897" s="18">
        <f t="shared" si="135"/>
        <v>31.679906464800002</v>
      </c>
      <c r="P897" s="18">
        <v>9.599971656000001</v>
      </c>
      <c r="Q897" s="18">
        <f t="shared" si="136"/>
        <v>24.749920324800001</v>
      </c>
      <c r="R897" s="18">
        <v>7.4999758560000007</v>
      </c>
      <c r="S897" s="18">
        <f t="shared" si="134"/>
        <v>31.679999999999996</v>
      </c>
      <c r="T897" s="22">
        <v>9.6</v>
      </c>
      <c r="U897" s="21" t="s">
        <v>43</v>
      </c>
      <c r="V897" s="21" t="s">
        <v>43</v>
      </c>
      <c r="W897" s="19">
        <v>27.846830000000001</v>
      </c>
      <c r="X897" s="19">
        <v>-115.16467</v>
      </c>
      <c r="Y897" s="22">
        <f t="shared" si="137"/>
        <v>66.2</v>
      </c>
      <c r="Z897" s="23">
        <v>19</v>
      </c>
      <c r="AA897" s="21" t="s">
        <v>43</v>
      </c>
      <c r="AB897" s="14" t="s">
        <v>44</v>
      </c>
      <c r="AC897" s="21" t="s">
        <v>43</v>
      </c>
      <c r="AD897" s="17">
        <v>18</v>
      </c>
      <c r="AE897" s="17">
        <v>1</v>
      </c>
      <c r="AF897" s="21" t="s">
        <v>43</v>
      </c>
      <c r="AG897" s="14" t="s">
        <v>43</v>
      </c>
      <c r="AI897" s="70">
        <f t="shared" si="138"/>
        <v>13.918999999999999</v>
      </c>
      <c r="AJ897" s="71" t="s">
        <v>369</v>
      </c>
      <c r="AK897" s="72">
        <f t="shared" si="139"/>
        <v>1.8310631406548505</v>
      </c>
      <c r="AL897" s="73">
        <f t="shared" si="140"/>
        <v>1.8310631406548505</v>
      </c>
    </row>
    <row r="898" spans="1:38" s="20" customFormat="1">
      <c r="A898" s="14" t="s">
        <v>66</v>
      </c>
      <c r="B898" s="14" t="s">
        <v>40</v>
      </c>
      <c r="C898" s="31">
        <v>38944</v>
      </c>
      <c r="D898" s="15">
        <v>2006</v>
      </c>
      <c r="E898" s="16">
        <v>0.4201388888888889</v>
      </c>
      <c r="F898" s="16">
        <v>0.45763888888888887</v>
      </c>
      <c r="G898" s="16">
        <v>3.7499999999999978E-2</v>
      </c>
      <c r="H898" s="21">
        <v>2</v>
      </c>
      <c r="I898" s="17">
        <v>1</v>
      </c>
      <c r="J898" s="17">
        <v>3</v>
      </c>
      <c r="K898" s="17">
        <v>3</v>
      </c>
      <c r="L898" s="14" t="s">
        <v>48</v>
      </c>
      <c r="M898" s="14" t="s">
        <v>49</v>
      </c>
      <c r="N898" s="17">
        <v>1</v>
      </c>
      <c r="O898" s="18">
        <f t="shared" si="135"/>
        <v>31.679906464800002</v>
      </c>
      <c r="P898" s="18">
        <v>9.599971656000001</v>
      </c>
      <c r="Q898" s="18">
        <f t="shared" si="136"/>
        <v>24.749920324800001</v>
      </c>
      <c r="R898" s="18">
        <v>7.4999758560000007</v>
      </c>
      <c r="S898" s="18">
        <f t="shared" ref="S898:S961" si="141">T898*3.3</f>
        <v>31.679999999999996</v>
      </c>
      <c r="T898" s="22">
        <v>9.6</v>
      </c>
      <c r="U898" s="21" t="s">
        <v>43</v>
      </c>
      <c r="V898" s="21" t="s">
        <v>43</v>
      </c>
      <c r="W898" s="19">
        <v>27.846830000000001</v>
      </c>
      <c r="X898" s="19">
        <v>-115.16467</v>
      </c>
      <c r="Y898" s="22">
        <f t="shared" si="137"/>
        <v>66.2</v>
      </c>
      <c r="Z898" s="23">
        <v>19</v>
      </c>
      <c r="AA898" s="21" t="s">
        <v>43</v>
      </c>
      <c r="AB898" s="14" t="s">
        <v>44</v>
      </c>
      <c r="AC898" s="21" t="s">
        <v>43</v>
      </c>
      <c r="AD898" s="17">
        <v>18</v>
      </c>
      <c r="AE898" s="17">
        <v>1</v>
      </c>
      <c r="AF898" s="21" t="s">
        <v>43</v>
      </c>
      <c r="AG898" s="14" t="s">
        <v>43</v>
      </c>
      <c r="AI898" s="70">
        <f t="shared" si="138"/>
        <v>13.918999999999999</v>
      </c>
      <c r="AJ898" s="71" t="s">
        <v>369</v>
      </c>
      <c r="AK898" s="72">
        <f t="shared" si="139"/>
        <v>1.8310631406548505</v>
      </c>
      <c r="AL898" s="73">
        <f t="shared" si="140"/>
        <v>1.8310631406548505</v>
      </c>
    </row>
    <row r="899" spans="1:38" s="20" customFormat="1">
      <c r="A899" s="14" t="s">
        <v>66</v>
      </c>
      <c r="B899" s="14" t="s">
        <v>40</v>
      </c>
      <c r="C899" s="31">
        <v>38944</v>
      </c>
      <c r="D899" s="15">
        <v>2006</v>
      </c>
      <c r="E899" s="16">
        <v>0.4201388888888889</v>
      </c>
      <c r="F899" s="16">
        <v>0.45763888888888887</v>
      </c>
      <c r="G899" s="16">
        <v>3.7499999999999978E-2</v>
      </c>
      <c r="H899" s="21">
        <v>2</v>
      </c>
      <c r="I899" s="17">
        <v>1</v>
      </c>
      <c r="J899" s="17">
        <v>3</v>
      </c>
      <c r="K899" s="17">
        <v>3</v>
      </c>
      <c r="L899" s="14" t="s">
        <v>48</v>
      </c>
      <c r="M899" s="14" t="s">
        <v>49</v>
      </c>
      <c r="N899" s="17">
        <v>1</v>
      </c>
      <c r="O899" s="18">
        <f t="shared" ref="O899:O962" si="142">P899*3.3</f>
        <v>31.679906464800002</v>
      </c>
      <c r="P899" s="18">
        <v>9.599971656000001</v>
      </c>
      <c r="Q899" s="18">
        <f t="shared" si="136"/>
        <v>24.749920324800001</v>
      </c>
      <c r="R899" s="18">
        <v>7.4999758560000007</v>
      </c>
      <c r="S899" s="18">
        <f t="shared" si="141"/>
        <v>31.679999999999996</v>
      </c>
      <c r="T899" s="22">
        <v>9.6</v>
      </c>
      <c r="U899" s="21" t="s">
        <v>43</v>
      </c>
      <c r="V899" s="21" t="s">
        <v>43</v>
      </c>
      <c r="W899" s="19">
        <v>27.846830000000001</v>
      </c>
      <c r="X899" s="19">
        <v>-115.16467</v>
      </c>
      <c r="Y899" s="22">
        <f t="shared" si="137"/>
        <v>66.2</v>
      </c>
      <c r="Z899" s="23">
        <v>19</v>
      </c>
      <c r="AA899" s="21" t="s">
        <v>43</v>
      </c>
      <c r="AB899" s="14" t="s">
        <v>44</v>
      </c>
      <c r="AC899" s="21" t="s">
        <v>43</v>
      </c>
      <c r="AD899" s="17">
        <v>20</v>
      </c>
      <c r="AE899" s="17">
        <v>1</v>
      </c>
      <c r="AF899" s="21" t="s">
        <v>43</v>
      </c>
      <c r="AG899" s="14" t="s">
        <v>43</v>
      </c>
      <c r="AI899" s="70">
        <f t="shared" si="138"/>
        <v>15.337</v>
      </c>
      <c r="AJ899" s="71" t="s">
        <v>369</v>
      </c>
      <c r="AK899" s="72">
        <f t="shared" si="139"/>
        <v>2.2645047633742106</v>
      </c>
      <c r="AL899" s="73">
        <f t="shared" si="140"/>
        <v>2.2645047633742106</v>
      </c>
    </row>
    <row r="900" spans="1:38" s="20" customFormat="1">
      <c r="A900" s="14" t="s">
        <v>66</v>
      </c>
      <c r="B900" s="14" t="s">
        <v>40</v>
      </c>
      <c r="C900" s="31">
        <v>38944</v>
      </c>
      <c r="D900" s="15">
        <v>2006</v>
      </c>
      <c r="E900" s="16">
        <v>0.4201388888888889</v>
      </c>
      <c r="F900" s="16">
        <v>0.45763888888888887</v>
      </c>
      <c r="G900" s="16">
        <v>3.7499999999999978E-2</v>
      </c>
      <c r="H900" s="21">
        <v>2</v>
      </c>
      <c r="I900" s="17">
        <v>1</v>
      </c>
      <c r="J900" s="17">
        <v>3</v>
      </c>
      <c r="K900" s="17">
        <v>3</v>
      </c>
      <c r="L900" s="14" t="s">
        <v>48</v>
      </c>
      <c r="M900" s="14" t="s">
        <v>49</v>
      </c>
      <c r="N900" s="17">
        <v>1</v>
      </c>
      <c r="O900" s="18">
        <f t="shared" si="142"/>
        <v>31.679906464800002</v>
      </c>
      <c r="P900" s="18">
        <v>9.599971656000001</v>
      </c>
      <c r="Q900" s="18">
        <f t="shared" si="136"/>
        <v>24.749920324800001</v>
      </c>
      <c r="R900" s="18">
        <v>7.4999758560000007</v>
      </c>
      <c r="S900" s="18">
        <f t="shared" si="141"/>
        <v>31.679999999999996</v>
      </c>
      <c r="T900" s="22">
        <v>9.6</v>
      </c>
      <c r="U900" s="21" t="s">
        <v>43</v>
      </c>
      <c r="V900" s="21" t="s">
        <v>43</v>
      </c>
      <c r="W900" s="19">
        <v>27.846830000000001</v>
      </c>
      <c r="X900" s="19">
        <v>-115.16467</v>
      </c>
      <c r="Y900" s="22">
        <f t="shared" si="137"/>
        <v>66.2</v>
      </c>
      <c r="Z900" s="23">
        <v>19</v>
      </c>
      <c r="AA900" s="21" t="s">
        <v>43</v>
      </c>
      <c r="AB900" s="14" t="s">
        <v>44</v>
      </c>
      <c r="AC900" s="21" t="s">
        <v>43</v>
      </c>
      <c r="AD900" s="17">
        <v>20</v>
      </c>
      <c r="AE900" s="17">
        <v>1</v>
      </c>
      <c r="AF900" s="21" t="s">
        <v>43</v>
      </c>
      <c r="AG900" s="14" t="s">
        <v>43</v>
      </c>
      <c r="AI900" s="70">
        <f t="shared" si="138"/>
        <v>15.337</v>
      </c>
      <c r="AJ900" s="71" t="s">
        <v>369</v>
      </c>
      <c r="AK900" s="72">
        <f t="shared" si="139"/>
        <v>2.2645047633742106</v>
      </c>
      <c r="AL900" s="73">
        <f t="shared" si="140"/>
        <v>2.2645047633742106</v>
      </c>
    </row>
    <row r="901" spans="1:38" s="20" customFormat="1">
      <c r="A901" s="14" t="s">
        <v>66</v>
      </c>
      <c r="B901" s="14" t="s">
        <v>40</v>
      </c>
      <c r="C901" s="31">
        <v>38944</v>
      </c>
      <c r="D901" s="15">
        <v>2006</v>
      </c>
      <c r="E901" s="16">
        <v>0.4201388888888889</v>
      </c>
      <c r="F901" s="16">
        <v>0.45763888888888887</v>
      </c>
      <c r="G901" s="16">
        <v>3.7499999999999978E-2</v>
      </c>
      <c r="H901" s="21">
        <v>2</v>
      </c>
      <c r="I901" s="17">
        <v>1</v>
      </c>
      <c r="J901" s="17">
        <v>3</v>
      </c>
      <c r="K901" s="17">
        <v>3</v>
      </c>
      <c r="L901" s="14" t="s">
        <v>48</v>
      </c>
      <c r="M901" s="14" t="s">
        <v>49</v>
      </c>
      <c r="N901" s="17">
        <v>1</v>
      </c>
      <c r="O901" s="18">
        <f t="shared" si="142"/>
        <v>31.679906464800002</v>
      </c>
      <c r="P901" s="18">
        <v>9.599971656000001</v>
      </c>
      <c r="Q901" s="18">
        <f t="shared" si="136"/>
        <v>24.749920324800001</v>
      </c>
      <c r="R901" s="18">
        <v>7.4999758560000007</v>
      </c>
      <c r="S901" s="18">
        <f t="shared" si="141"/>
        <v>31.679999999999996</v>
      </c>
      <c r="T901" s="22">
        <v>9.6</v>
      </c>
      <c r="U901" s="21" t="s">
        <v>43</v>
      </c>
      <c r="V901" s="21" t="s">
        <v>43</v>
      </c>
      <c r="W901" s="19">
        <v>27.846830000000001</v>
      </c>
      <c r="X901" s="19">
        <v>-115.16467</v>
      </c>
      <c r="Y901" s="22">
        <f t="shared" si="137"/>
        <v>66.2</v>
      </c>
      <c r="Z901" s="23">
        <v>19</v>
      </c>
      <c r="AA901" s="21" t="s">
        <v>43</v>
      </c>
      <c r="AB901" s="14" t="s">
        <v>44</v>
      </c>
      <c r="AC901" s="21" t="s">
        <v>43</v>
      </c>
      <c r="AD901" s="17">
        <v>21</v>
      </c>
      <c r="AE901" s="17">
        <v>1</v>
      </c>
      <c r="AF901" s="21" t="s">
        <v>43</v>
      </c>
      <c r="AG901" s="14" t="s">
        <v>43</v>
      </c>
      <c r="AI901" s="70">
        <f t="shared" si="138"/>
        <v>16.045999999999999</v>
      </c>
      <c r="AJ901" s="71" t="s">
        <v>369</v>
      </c>
      <c r="AK901" s="72">
        <f t="shared" si="139"/>
        <v>2.5000862380340183</v>
      </c>
      <c r="AL901" s="73">
        <f t="shared" si="140"/>
        <v>2.5000862380340183</v>
      </c>
    </row>
    <row r="902" spans="1:38" s="20" customFormat="1">
      <c r="A902" s="14" t="s">
        <v>67</v>
      </c>
      <c r="B902" s="14" t="s">
        <v>40</v>
      </c>
      <c r="C902" s="31">
        <v>38944</v>
      </c>
      <c r="D902" s="15">
        <v>2006</v>
      </c>
      <c r="E902" s="16">
        <v>0.4201388888888889</v>
      </c>
      <c r="F902" s="16">
        <v>0.45763888888888887</v>
      </c>
      <c r="G902" s="16">
        <f t="shared" ref="G902:G916" si="143">F902-E902</f>
        <v>3.7499999999999978E-2</v>
      </c>
      <c r="H902" s="21">
        <v>2</v>
      </c>
      <c r="I902" s="17">
        <v>1</v>
      </c>
      <c r="J902" s="17">
        <v>3</v>
      </c>
      <c r="K902" s="17">
        <v>3</v>
      </c>
      <c r="L902" s="14" t="s">
        <v>48</v>
      </c>
      <c r="M902" s="14" t="s">
        <v>49</v>
      </c>
      <c r="N902" s="14">
        <v>1</v>
      </c>
      <c r="O902" s="18">
        <f t="shared" si="142"/>
        <v>31.679906464800002</v>
      </c>
      <c r="P902" s="18">
        <v>9.599971656000001</v>
      </c>
      <c r="Q902" s="18">
        <f t="shared" si="136"/>
        <v>24.749920324800001</v>
      </c>
      <c r="R902" s="18">
        <v>7.4999758560000007</v>
      </c>
      <c r="S902" s="18">
        <f t="shared" si="141"/>
        <v>31.679999999999996</v>
      </c>
      <c r="T902" s="22">
        <v>9.6</v>
      </c>
      <c r="U902" s="21" t="s">
        <v>43</v>
      </c>
      <c r="V902" s="21" t="s">
        <v>43</v>
      </c>
      <c r="W902" s="19">
        <v>27.846830000000001</v>
      </c>
      <c r="X902" s="19">
        <v>-115.16467</v>
      </c>
      <c r="Y902" s="22">
        <f t="shared" si="137"/>
        <v>66.2</v>
      </c>
      <c r="Z902" s="23">
        <v>19</v>
      </c>
      <c r="AA902" s="21" t="s">
        <v>43</v>
      </c>
      <c r="AB902" s="14" t="s">
        <v>46</v>
      </c>
      <c r="AC902" s="21" t="s">
        <v>43</v>
      </c>
      <c r="AD902" s="17">
        <v>12</v>
      </c>
      <c r="AE902" s="17">
        <v>1</v>
      </c>
      <c r="AF902" s="21" t="s">
        <v>43</v>
      </c>
      <c r="AG902" s="14" t="s">
        <v>43</v>
      </c>
      <c r="AI902" s="70">
        <f t="shared" ref="AI902:AI916" si="144">(0.748*AD902)+1.2345</f>
        <v>10.2105</v>
      </c>
      <c r="AJ902" s="74">
        <f t="shared" ref="AJ902:AJ916" si="145">((POWER(AI902*10,3.36))*2.24)/100000</f>
        <v>126.07993341662893</v>
      </c>
      <c r="AK902" s="74">
        <f t="shared" ref="AK902:AK916" si="146">(0.0026*AJ902)-0.61</f>
        <v>-0.28219217311676476</v>
      </c>
      <c r="AL902" s="73">
        <f t="shared" ref="AL902:AL916" si="147">IF(AK902&gt;0,AK902:AK902,0)</f>
        <v>0</v>
      </c>
    </row>
    <row r="903" spans="1:38" s="20" customFormat="1">
      <c r="A903" s="14" t="s">
        <v>67</v>
      </c>
      <c r="B903" s="14" t="s">
        <v>40</v>
      </c>
      <c r="C903" s="31">
        <v>38944</v>
      </c>
      <c r="D903" s="15">
        <v>2006</v>
      </c>
      <c r="E903" s="16">
        <v>0.4201388888888889</v>
      </c>
      <c r="F903" s="16">
        <v>0.45763888888888887</v>
      </c>
      <c r="G903" s="16">
        <f t="shared" si="143"/>
        <v>3.7499999999999978E-2</v>
      </c>
      <c r="H903" s="21">
        <v>2</v>
      </c>
      <c r="I903" s="17">
        <v>1</v>
      </c>
      <c r="J903" s="17">
        <v>3</v>
      </c>
      <c r="K903" s="17">
        <v>3</v>
      </c>
      <c r="L903" s="14" t="s">
        <v>48</v>
      </c>
      <c r="M903" s="14" t="s">
        <v>49</v>
      </c>
      <c r="N903" s="14">
        <v>1</v>
      </c>
      <c r="O903" s="18">
        <f t="shared" si="142"/>
        <v>31.679906464800002</v>
      </c>
      <c r="P903" s="18">
        <v>9.599971656000001</v>
      </c>
      <c r="Q903" s="18">
        <f t="shared" si="136"/>
        <v>24.749920324800001</v>
      </c>
      <c r="R903" s="18">
        <v>7.4999758560000007</v>
      </c>
      <c r="S903" s="18">
        <f t="shared" si="141"/>
        <v>31.679999999999996</v>
      </c>
      <c r="T903" s="22">
        <v>9.6</v>
      </c>
      <c r="U903" s="21" t="s">
        <v>43</v>
      </c>
      <c r="V903" s="21" t="s">
        <v>43</v>
      </c>
      <c r="W903" s="19">
        <v>27.846830000000001</v>
      </c>
      <c r="X903" s="19">
        <v>-115.16467</v>
      </c>
      <c r="Y903" s="22">
        <f t="shared" si="137"/>
        <v>66.2</v>
      </c>
      <c r="Z903" s="23">
        <v>19</v>
      </c>
      <c r="AA903" s="21" t="s">
        <v>43</v>
      </c>
      <c r="AB903" s="14" t="s">
        <v>46</v>
      </c>
      <c r="AC903" s="21" t="s">
        <v>43</v>
      </c>
      <c r="AD903" s="17">
        <v>12</v>
      </c>
      <c r="AE903" s="17">
        <v>1</v>
      </c>
      <c r="AF903" s="21" t="s">
        <v>43</v>
      </c>
      <c r="AG903" s="14" t="s">
        <v>43</v>
      </c>
      <c r="AI903" s="70">
        <f t="shared" si="144"/>
        <v>10.2105</v>
      </c>
      <c r="AJ903" s="74">
        <f t="shared" si="145"/>
        <v>126.07993341662893</v>
      </c>
      <c r="AK903" s="74">
        <f t="shared" si="146"/>
        <v>-0.28219217311676476</v>
      </c>
      <c r="AL903" s="73">
        <f t="shared" si="147"/>
        <v>0</v>
      </c>
    </row>
    <row r="904" spans="1:38" s="20" customFormat="1">
      <c r="A904" s="14" t="s">
        <v>67</v>
      </c>
      <c r="B904" s="14" t="s">
        <v>40</v>
      </c>
      <c r="C904" s="31">
        <v>38944</v>
      </c>
      <c r="D904" s="15">
        <v>2006</v>
      </c>
      <c r="E904" s="16">
        <v>0.4201388888888889</v>
      </c>
      <c r="F904" s="16">
        <v>0.45763888888888887</v>
      </c>
      <c r="G904" s="16">
        <f t="shared" si="143"/>
        <v>3.7499999999999978E-2</v>
      </c>
      <c r="H904" s="21">
        <v>2</v>
      </c>
      <c r="I904" s="17">
        <v>1</v>
      </c>
      <c r="J904" s="17">
        <v>3</v>
      </c>
      <c r="K904" s="17">
        <v>3</v>
      </c>
      <c r="L904" s="14" t="s">
        <v>48</v>
      </c>
      <c r="M904" s="14" t="s">
        <v>49</v>
      </c>
      <c r="N904" s="14">
        <v>1</v>
      </c>
      <c r="O904" s="18">
        <f t="shared" si="142"/>
        <v>31.679906464800002</v>
      </c>
      <c r="P904" s="18">
        <v>9.599971656000001</v>
      </c>
      <c r="Q904" s="18">
        <f t="shared" si="136"/>
        <v>24.749920324800001</v>
      </c>
      <c r="R904" s="18">
        <v>7.4999758560000007</v>
      </c>
      <c r="S904" s="18">
        <f t="shared" si="141"/>
        <v>31.679999999999996</v>
      </c>
      <c r="T904" s="22">
        <v>9.6</v>
      </c>
      <c r="U904" s="21" t="s">
        <v>43</v>
      </c>
      <c r="V904" s="21" t="s">
        <v>43</v>
      </c>
      <c r="W904" s="19">
        <v>27.846830000000001</v>
      </c>
      <c r="X904" s="19">
        <v>-115.16467</v>
      </c>
      <c r="Y904" s="22">
        <f t="shared" si="137"/>
        <v>66.2</v>
      </c>
      <c r="Z904" s="23">
        <v>19</v>
      </c>
      <c r="AA904" s="21" t="s">
        <v>43</v>
      </c>
      <c r="AB904" s="14" t="s">
        <v>46</v>
      </c>
      <c r="AC904" s="21" t="s">
        <v>43</v>
      </c>
      <c r="AD904" s="17">
        <v>14</v>
      </c>
      <c r="AE904" s="17">
        <v>1</v>
      </c>
      <c r="AF904" s="21" t="s">
        <v>43</v>
      </c>
      <c r="AG904" s="14" t="s">
        <v>43</v>
      </c>
      <c r="AI904" s="70">
        <f t="shared" si="144"/>
        <v>11.7065</v>
      </c>
      <c r="AJ904" s="74">
        <f t="shared" si="145"/>
        <v>199.60111901661068</v>
      </c>
      <c r="AK904" s="74">
        <f t="shared" si="146"/>
        <v>-9.1037090556812195E-2</v>
      </c>
      <c r="AL904" s="73">
        <f t="shared" si="147"/>
        <v>0</v>
      </c>
    </row>
    <row r="905" spans="1:38" s="20" customFormat="1">
      <c r="A905" s="14" t="s">
        <v>67</v>
      </c>
      <c r="B905" s="14" t="s">
        <v>40</v>
      </c>
      <c r="C905" s="31">
        <v>38944</v>
      </c>
      <c r="D905" s="15">
        <v>2006</v>
      </c>
      <c r="E905" s="16">
        <v>0.4201388888888889</v>
      </c>
      <c r="F905" s="16">
        <v>0.45763888888888887</v>
      </c>
      <c r="G905" s="16">
        <f t="shared" si="143"/>
        <v>3.7499999999999978E-2</v>
      </c>
      <c r="H905" s="21">
        <v>2</v>
      </c>
      <c r="I905" s="17">
        <v>1</v>
      </c>
      <c r="J905" s="17">
        <v>3</v>
      </c>
      <c r="K905" s="17">
        <v>3</v>
      </c>
      <c r="L905" s="14" t="s">
        <v>48</v>
      </c>
      <c r="M905" s="14" t="s">
        <v>49</v>
      </c>
      <c r="N905" s="14">
        <v>1</v>
      </c>
      <c r="O905" s="18">
        <f t="shared" si="142"/>
        <v>31.679906464800002</v>
      </c>
      <c r="P905" s="18">
        <v>9.599971656000001</v>
      </c>
      <c r="Q905" s="18">
        <f t="shared" si="136"/>
        <v>24.749920324800001</v>
      </c>
      <c r="R905" s="18">
        <v>7.4999758560000007</v>
      </c>
      <c r="S905" s="18">
        <f t="shared" si="141"/>
        <v>31.679999999999996</v>
      </c>
      <c r="T905" s="22">
        <v>9.6</v>
      </c>
      <c r="U905" s="21" t="s">
        <v>43</v>
      </c>
      <c r="V905" s="21" t="s">
        <v>43</v>
      </c>
      <c r="W905" s="19">
        <v>27.846830000000001</v>
      </c>
      <c r="X905" s="19">
        <v>-115.16467</v>
      </c>
      <c r="Y905" s="22">
        <f t="shared" si="137"/>
        <v>66.2</v>
      </c>
      <c r="Z905" s="23">
        <v>19</v>
      </c>
      <c r="AA905" s="21" t="s">
        <v>43</v>
      </c>
      <c r="AB905" s="14" t="s">
        <v>46</v>
      </c>
      <c r="AC905" s="21" t="s">
        <v>43</v>
      </c>
      <c r="AD905" s="17">
        <v>15</v>
      </c>
      <c r="AE905" s="17">
        <v>1</v>
      </c>
      <c r="AF905" s="21" t="s">
        <v>43</v>
      </c>
      <c r="AG905" s="14" t="s">
        <v>43</v>
      </c>
      <c r="AI905" s="70">
        <f t="shared" si="144"/>
        <v>12.454500000000001</v>
      </c>
      <c r="AJ905" s="74">
        <f t="shared" si="145"/>
        <v>245.7787754986133</v>
      </c>
      <c r="AK905" s="74">
        <f t="shared" si="146"/>
        <v>2.9024816296394529E-2</v>
      </c>
      <c r="AL905" s="73">
        <f t="shared" si="147"/>
        <v>2.9024816296394529E-2</v>
      </c>
    </row>
    <row r="906" spans="1:38" s="20" customFormat="1">
      <c r="A906" s="14" t="s">
        <v>67</v>
      </c>
      <c r="B906" s="14" t="s">
        <v>40</v>
      </c>
      <c r="C906" s="31">
        <v>38944</v>
      </c>
      <c r="D906" s="15">
        <v>2006</v>
      </c>
      <c r="E906" s="16">
        <v>0.4201388888888889</v>
      </c>
      <c r="F906" s="16">
        <v>0.45763888888888887</v>
      </c>
      <c r="G906" s="16">
        <f t="shared" si="143"/>
        <v>3.7499999999999978E-2</v>
      </c>
      <c r="H906" s="21">
        <v>2</v>
      </c>
      <c r="I906" s="17">
        <v>1</v>
      </c>
      <c r="J906" s="17">
        <v>3</v>
      </c>
      <c r="K906" s="17">
        <v>3</v>
      </c>
      <c r="L906" s="14" t="s">
        <v>48</v>
      </c>
      <c r="M906" s="14" t="s">
        <v>49</v>
      </c>
      <c r="N906" s="14">
        <v>1</v>
      </c>
      <c r="O906" s="18">
        <f t="shared" si="142"/>
        <v>31.679906464800002</v>
      </c>
      <c r="P906" s="18">
        <v>9.599971656000001</v>
      </c>
      <c r="Q906" s="18">
        <f t="shared" si="136"/>
        <v>24.749920324800001</v>
      </c>
      <c r="R906" s="18">
        <v>7.4999758560000007</v>
      </c>
      <c r="S906" s="18">
        <f t="shared" si="141"/>
        <v>31.679999999999996</v>
      </c>
      <c r="T906" s="22">
        <v>9.6</v>
      </c>
      <c r="U906" s="21" t="s">
        <v>43</v>
      </c>
      <c r="V906" s="21" t="s">
        <v>43</v>
      </c>
      <c r="W906" s="19">
        <v>27.846830000000001</v>
      </c>
      <c r="X906" s="19">
        <v>-115.16467</v>
      </c>
      <c r="Y906" s="22">
        <f t="shared" si="137"/>
        <v>66.2</v>
      </c>
      <c r="Z906" s="23">
        <v>19</v>
      </c>
      <c r="AA906" s="21" t="s">
        <v>43</v>
      </c>
      <c r="AB906" s="14" t="s">
        <v>46</v>
      </c>
      <c r="AC906" s="21" t="s">
        <v>43</v>
      </c>
      <c r="AD906" s="17">
        <v>15</v>
      </c>
      <c r="AE906" s="17">
        <v>1</v>
      </c>
      <c r="AF906" s="21" t="s">
        <v>43</v>
      </c>
      <c r="AG906" s="14" t="s">
        <v>43</v>
      </c>
      <c r="AI906" s="70">
        <f t="shared" si="144"/>
        <v>12.454500000000001</v>
      </c>
      <c r="AJ906" s="74">
        <f t="shared" si="145"/>
        <v>245.7787754986133</v>
      </c>
      <c r="AK906" s="74">
        <f t="shared" si="146"/>
        <v>2.9024816296394529E-2</v>
      </c>
      <c r="AL906" s="73">
        <f t="shared" si="147"/>
        <v>2.9024816296394529E-2</v>
      </c>
    </row>
    <row r="907" spans="1:38" s="20" customFormat="1">
      <c r="A907" s="14" t="s">
        <v>67</v>
      </c>
      <c r="B907" s="14" t="s">
        <v>40</v>
      </c>
      <c r="C907" s="31">
        <v>38944</v>
      </c>
      <c r="D907" s="15">
        <v>2006</v>
      </c>
      <c r="E907" s="16">
        <v>0.4201388888888889</v>
      </c>
      <c r="F907" s="16">
        <v>0.45763888888888887</v>
      </c>
      <c r="G907" s="16">
        <f t="shared" si="143"/>
        <v>3.7499999999999978E-2</v>
      </c>
      <c r="H907" s="21">
        <v>2</v>
      </c>
      <c r="I907" s="17">
        <v>1</v>
      </c>
      <c r="J907" s="17">
        <v>3</v>
      </c>
      <c r="K907" s="17">
        <v>3</v>
      </c>
      <c r="L907" s="14" t="s">
        <v>48</v>
      </c>
      <c r="M907" s="14" t="s">
        <v>49</v>
      </c>
      <c r="N907" s="14">
        <v>1</v>
      </c>
      <c r="O907" s="18">
        <f t="shared" si="142"/>
        <v>31.679906464800002</v>
      </c>
      <c r="P907" s="18">
        <v>9.599971656000001</v>
      </c>
      <c r="Q907" s="18">
        <f t="shared" si="136"/>
        <v>24.749920324800001</v>
      </c>
      <c r="R907" s="18">
        <v>7.4999758560000007</v>
      </c>
      <c r="S907" s="18">
        <f t="shared" si="141"/>
        <v>31.679999999999996</v>
      </c>
      <c r="T907" s="22">
        <v>9.6</v>
      </c>
      <c r="U907" s="21" t="s">
        <v>43</v>
      </c>
      <c r="V907" s="21" t="s">
        <v>43</v>
      </c>
      <c r="W907" s="19">
        <v>27.846830000000001</v>
      </c>
      <c r="X907" s="19">
        <v>-115.16467</v>
      </c>
      <c r="Y907" s="22">
        <f t="shared" si="137"/>
        <v>66.2</v>
      </c>
      <c r="Z907" s="23">
        <v>19</v>
      </c>
      <c r="AA907" s="21" t="s">
        <v>43</v>
      </c>
      <c r="AB907" s="14" t="s">
        <v>46</v>
      </c>
      <c r="AC907" s="21" t="s">
        <v>43</v>
      </c>
      <c r="AD907" s="17">
        <v>15</v>
      </c>
      <c r="AE907" s="17">
        <v>1</v>
      </c>
      <c r="AF907" s="21" t="s">
        <v>43</v>
      </c>
      <c r="AG907" s="14" t="s">
        <v>43</v>
      </c>
      <c r="AI907" s="70">
        <f t="shared" si="144"/>
        <v>12.454500000000001</v>
      </c>
      <c r="AJ907" s="74">
        <f t="shared" si="145"/>
        <v>245.7787754986133</v>
      </c>
      <c r="AK907" s="74">
        <f t="shared" si="146"/>
        <v>2.9024816296394529E-2</v>
      </c>
      <c r="AL907" s="73">
        <f t="shared" si="147"/>
        <v>2.9024816296394529E-2</v>
      </c>
    </row>
    <row r="908" spans="1:38" s="20" customFormat="1">
      <c r="A908" s="14" t="s">
        <v>67</v>
      </c>
      <c r="B908" s="14" t="s">
        <v>40</v>
      </c>
      <c r="C908" s="31">
        <v>38944</v>
      </c>
      <c r="D908" s="15">
        <v>2006</v>
      </c>
      <c r="E908" s="16">
        <v>0.4201388888888889</v>
      </c>
      <c r="F908" s="16">
        <v>0.45763888888888887</v>
      </c>
      <c r="G908" s="16">
        <f t="shared" si="143"/>
        <v>3.7499999999999978E-2</v>
      </c>
      <c r="H908" s="21">
        <v>2</v>
      </c>
      <c r="I908" s="17">
        <v>1</v>
      </c>
      <c r="J908" s="17">
        <v>3</v>
      </c>
      <c r="K908" s="17">
        <v>3</v>
      </c>
      <c r="L908" s="14" t="s">
        <v>48</v>
      </c>
      <c r="M908" s="14" t="s">
        <v>49</v>
      </c>
      <c r="N908" s="14">
        <v>1</v>
      </c>
      <c r="O908" s="18">
        <f t="shared" si="142"/>
        <v>31.679906464800002</v>
      </c>
      <c r="P908" s="18">
        <v>9.599971656000001</v>
      </c>
      <c r="Q908" s="18">
        <f t="shared" ref="Q908:Q971" si="148">R908*3.3</f>
        <v>24.749920324800001</v>
      </c>
      <c r="R908" s="18">
        <v>7.4999758560000007</v>
      </c>
      <c r="S908" s="18">
        <f t="shared" si="141"/>
        <v>31.679999999999996</v>
      </c>
      <c r="T908" s="22">
        <v>9.6</v>
      </c>
      <c r="U908" s="21" t="s">
        <v>43</v>
      </c>
      <c r="V908" s="21" t="s">
        <v>43</v>
      </c>
      <c r="W908" s="19">
        <v>27.846830000000001</v>
      </c>
      <c r="X908" s="19">
        <v>-115.16467</v>
      </c>
      <c r="Y908" s="22">
        <f t="shared" ref="Y908:Y916" si="149">(Z908*1.8)+32</f>
        <v>66.2</v>
      </c>
      <c r="Z908" s="23">
        <v>19</v>
      </c>
      <c r="AA908" s="21" t="s">
        <v>43</v>
      </c>
      <c r="AB908" s="14" t="s">
        <v>46</v>
      </c>
      <c r="AC908" s="21" t="s">
        <v>43</v>
      </c>
      <c r="AD908" s="17">
        <v>15</v>
      </c>
      <c r="AE908" s="17">
        <v>1</v>
      </c>
      <c r="AF908" s="21" t="s">
        <v>43</v>
      </c>
      <c r="AG908" s="14" t="s">
        <v>43</v>
      </c>
      <c r="AI908" s="70">
        <f t="shared" si="144"/>
        <v>12.454500000000001</v>
      </c>
      <c r="AJ908" s="74">
        <f t="shared" si="145"/>
        <v>245.7787754986133</v>
      </c>
      <c r="AK908" s="74">
        <f t="shared" si="146"/>
        <v>2.9024816296394529E-2</v>
      </c>
      <c r="AL908" s="73">
        <f t="shared" si="147"/>
        <v>2.9024816296394529E-2</v>
      </c>
    </row>
    <row r="909" spans="1:38" s="20" customFormat="1">
      <c r="A909" s="14" t="s">
        <v>67</v>
      </c>
      <c r="B909" s="14" t="s">
        <v>40</v>
      </c>
      <c r="C909" s="31">
        <v>38944</v>
      </c>
      <c r="D909" s="15">
        <v>2006</v>
      </c>
      <c r="E909" s="16">
        <v>0.4201388888888889</v>
      </c>
      <c r="F909" s="16">
        <v>0.45763888888888887</v>
      </c>
      <c r="G909" s="16">
        <f t="shared" si="143"/>
        <v>3.7499999999999978E-2</v>
      </c>
      <c r="H909" s="21">
        <v>2</v>
      </c>
      <c r="I909" s="17">
        <v>1</v>
      </c>
      <c r="J909" s="17">
        <v>3</v>
      </c>
      <c r="K909" s="17">
        <v>3</v>
      </c>
      <c r="L909" s="14" t="s">
        <v>48</v>
      </c>
      <c r="M909" s="14" t="s">
        <v>49</v>
      </c>
      <c r="N909" s="14">
        <v>1</v>
      </c>
      <c r="O909" s="18">
        <f t="shared" si="142"/>
        <v>31.679906464800002</v>
      </c>
      <c r="P909" s="18">
        <v>9.599971656000001</v>
      </c>
      <c r="Q909" s="18">
        <f t="shared" si="148"/>
        <v>24.749920324800001</v>
      </c>
      <c r="R909" s="18">
        <v>7.4999758560000007</v>
      </c>
      <c r="S909" s="18">
        <f t="shared" si="141"/>
        <v>31.679999999999996</v>
      </c>
      <c r="T909" s="22">
        <v>9.6</v>
      </c>
      <c r="U909" s="21" t="s">
        <v>43</v>
      </c>
      <c r="V909" s="21" t="s">
        <v>43</v>
      </c>
      <c r="W909" s="19">
        <v>27.846830000000001</v>
      </c>
      <c r="X909" s="19">
        <v>-115.16467</v>
      </c>
      <c r="Y909" s="22">
        <f t="shared" si="149"/>
        <v>66.2</v>
      </c>
      <c r="Z909" s="23">
        <v>19</v>
      </c>
      <c r="AA909" s="21" t="s">
        <v>43</v>
      </c>
      <c r="AB909" s="14" t="s">
        <v>46</v>
      </c>
      <c r="AC909" s="21" t="s">
        <v>43</v>
      </c>
      <c r="AD909" s="17">
        <v>19</v>
      </c>
      <c r="AE909" s="17">
        <v>1</v>
      </c>
      <c r="AF909" s="21" t="s">
        <v>43</v>
      </c>
      <c r="AG909" s="14" t="s">
        <v>43</v>
      </c>
      <c r="AI909" s="70">
        <f t="shared" si="144"/>
        <v>15.4465</v>
      </c>
      <c r="AJ909" s="74">
        <f t="shared" si="145"/>
        <v>506.66058069508574</v>
      </c>
      <c r="AK909" s="74">
        <f t="shared" si="146"/>
        <v>0.70731750980722297</v>
      </c>
      <c r="AL909" s="73">
        <f t="shared" si="147"/>
        <v>0.70731750980722297</v>
      </c>
    </row>
    <row r="910" spans="1:38" s="20" customFormat="1">
      <c r="A910" s="14" t="s">
        <v>67</v>
      </c>
      <c r="B910" s="14" t="s">
        <v>40</v>
      </c>
      <c r="C910" s="31">
        <v>38944</v>
      </c>
      <c r="D910" s="15">
        <v>2006</v>
      </c>
      <c r="E910" s="16">
        <v>0.4201388888888889</v>
      </c>
      <c r="F910" s="16">
        <v>0.45763888888888887</v>
      </c>
      <c r="G910" s="16">
        <f t="shared" si="143"/>
        <v>3.7499999999999978E-2</v>
      </c>
      <c r="H910" s="21">
        <v>2</v>
      </c>
      <c r="I910" s="17">
        <v>1</v>
      </c>
      <c r="J910" s="17">
        <v>3</v>
      </c>
      <c r="K910" s="17">
        <v>3</v>
      </c>
      <c r="L910" s="14" t="s">
        <v>48</v>
      </c>
      <c r="M910" s="14" t="s">
        <v>49</v>
      </c>
      <c r="N910" s="14">
        <v>1</v>
      </c>
      <c r="O910" s="18">
        <f t="shared" si="142"/>
        <v>31.679906464800002</v>
      </c>
      <c r="P910" s="18">
        <v>9.599971656000001</v>
      </c>
      <c r="Q910" s="18">
        <f t="shared" si="148"/>
        <v>24.749920324800001</v>
      </c>
      <c r="R910" s="18">
        <v>7.4999758560000007</v>
      </c>
      <c r="S910" s="18">
        <f t="shared" si="141"/>
        <v>31.679999999999996</v>
      </c>
      <c r="T910" s="22">
        <v>9.6</v>
      </c>
      <c r="U910" s="21" t="s">
        <v>43</v>
      </c>
      <c r="V910" s="21" t="s">
        <v>43</v>
      </c>
      <c r="W910" s="19">
        <v>27.846830000000001</v>
      </c>
      <c r="X910" s="19">
        <v>-115.16467</v>
      </c>
      <c r="Y910" s="22">
        <f t="shared" si="149"/>
        <v>66.2</v>
      </c>
      <c r="Z910" s="23">
        <v>19</v>
      </c>
      <c r="AA910" s="21" t="s">
        <v>43</v>
      </c>
      <c r="AB910" s="14" t="s">
        <v>46</v>
      </c>
      <c r="AC910" s="21" t="s">
        <v>43</v>
      </c>
      <c r="AD910" s="17">
        <v>19</v>
      </c>
      <c r="AE910" s="17">
        <v>1</v>
      </c>
      <c r="AF910" s="21" t="s">
        <v>43</v>
      </c>
      <c r="AG910" s="14" t="s">
        <v>43</v>
      </c>
      <c r="AI910" s="70">
        <f t="shared" si="144"/>
        <v>15.4465</v>
      </c>
      <c r="AJ910" s="74">
        <f t="shared" si="145"/>
        <v>506.66058069508574</v>
      </c>
      <c r="AK910" s="74">
        <f t="shared" si="146"/>
        <v>0.70731750980722297</v>
      </c>
      <c r="AL910" s="73">
        <f t="shared" si="147"/>
        <v>0.70731750980722297</v>
      </c>
    </row>
    <row r="911" spans="1:38" s="20" customFormat="1">
      <c r="A911" s="14" t="s">
        <v>67</v>
      </c>
      <c r="B911" s="14" t="s">
        <v>40</v>
      </c>
      <c r="C911" s="31">
        <v>38944</v>
      </c>
      <c r="D911" s="15">
        <v>2006</v>
      </c>
      <c r="E911" s="16">
        <v>0.4201388888888889</v>
      </c>
      <c r="F911" s="16">
        <v>0.45763888888888887</v>
      </c>
      <c r="G911" s="16">
        <f t="shared" si="143"/>
        <v>3.7499999999999978E-2</v>
      </c>
      <c r="H911" s="21">
        <v>2</v>
      </c>
      <c r="I911" s="17">
        <v>1</v>
      </c>
      <c r="J911" s="17">
        <v>3</v>
      </c>
      <c r="K911" s="17">
        <v>3</v>
      </c>
      <c r="L911" s="14" t="s">
        <v>48</v>
      </c>
      <c r="M911" s="14" t="s">
        <v>49</v>
      </c>
      <c r="N911" s="14">
        <v>1</v>
      </c>
      <c r="O911" s="18">
        <f t="shared" si="142"/>
        <v>31.679906464800002</v>
      </c>
      <c r="P911" s="18">
        <v>9.599971656000001</v>
      </c>
      <c r="Q911" s="18">
        <f t="shared" si="148"/>
        <v>24.749920324800001</v>
      </c>
      <c r="R911" s="18">
        <v>7.4999758560000007</v>
      </c>
      <c r="S911" s="18">
        <f t="shared" si="141"/>
        <v>31.679999999999996</v>
      </c>
      <c r="T911" s="22">
        <v>9.6</v>
      </c>
      <c r="U911" s="21" t="s">
        <v>43</v>
      </c>
      <c r="V911" s="21" t="s">
        <v>43</v>
      </c>
      <c r="W911" s="19">
        <v>27.846830000000001</v>
      </c>
      <c r="X911" s="19">
        <v>-115.16467</v>
      </c>
      <c r="Y911" s="22">
        <f t="shared" si="149"/>
        <v>66.2</v>
      </c>
      <c r="Z911" s="23">
        <v>19</v>
      </c>
      <c r="AA911" s="21" t="s">
        <v>43</v>
      </c>
      <c r="AB911" s="14" t="s">
        <v>46</v>
      </c>
      <c r="AC911" s="21" t="s">
        <v>43</v>
      </c>
      <c r="AD911" s="17">
        <v>19</v>
      </c>
      <c r="AE911" s="17">
        <v>1</v>
      </c>
      <c r="AF911" s="21" t="s">
        <v>43</v>
      </c>
      <c r="AG911" s="14" t="s">
        <v>43</v>
      </c>
      <c r="AI911" s="70">
        <f t="shared" si="144"/>
        <v>15.4465</v>
      </c>
      <c r="AJ911" s="74">
        <f t="shared" si="145"/>
        <v>506.66058069508574</v>
      </c>
      <c r="AK911" s="74">
        <f t="shared" si="146"/>
        <v>0.70731750980722297</v>
      </c>
      <c r="AL911" s="73">
        <f t="shared" si="147"/>
        <v>0.70731750980722297</v>
      </c>
    </row>
    <row r="912" spans="1:38" s="20" customFormat="1">
      <c r="A912" s="14" t="s">
        <v>67</v>
      </c>
      <c r="B912" s="14" t="s">
        <v>40</v>
      </c>
      <c r="C912" s="31">
        <v>38944</v>
      </c>
      <c r="D912" s="15">
        <v>2006</v>
      </c>
      <c r="E912" s="16">
        <v>0.4201388888888889</v>
      </c>
      <c r="F912" s="16">
        <v>0.45763888888888887</v>
      </c>
      <c r="G912" s="16">
        <f t="shared" si="143"/>
        <v>3.7499999999999978E-2</v>
      </c>
      <c r="H912" s="21">
        <v>2</v>
      </c>
      <c r="I912" s="17">
        <v>1</v>
      </c>
      <c r="J912" s="17">
        <v>3</v>
      </c>
      <c r="K912" s="17">
        <v>3</v>
      </c>
      <c r="L912" s="14" t="s">
        <v>48</v>
      </c>
      <c r="M912" s="14" t="s">
        <v>49</v>
      </c>
      <c r="N912" s="14">
        <v>1</v>
      </c>
      <c r="O912" s="18">
        <f t="shared" si="142"/>
        <v>31.679906464800002</v>
      </c>
      <c r="P912" s="18">
        <v>9.599971656000001</v>
      </c>
      <c r="Q912" s="18">
        <f t="shared" si="148"/>
        <v>24.749920324800001</v>
      </c>
      <c r="R912" s="18">
        <v>7.4999758560000007</v>
      </c>
      <c r="S912" s="18">
        <f t="shared" si="141"/>
        <v>31.679999999999996</v>
      </c>
      <c r="T912" s="22">
        <v>9.6</v>
      </c>
      <c r="U912" s="21" t="s">
        <v>43</v>
      </c>
      <c r="V912" s="21" t="s">
        <v>43</v>
      </c>
      <c r="W912" s="19">
        <v>27.846830000000001</v>
      </c>
      <c r="X912" s="19">
        <v>-115.16467</v>
      </c>
      <c r="Y912" s="22">
        <f t="shared" si="149"/>
        <v>66.2</v>
      </c>
      <c r="Z912" s="23">
        <v>19</v>
      </c>
      <c r="AA912" s="21" t="s">
        <v>43</v>
      </c>
      <c r="AB912" s="14" t="s">
        <v>46</v>
      </c>
      <c r="AC912" s="21" t="s">
        <v>43</v>
      </c>
      <c r="AD912" s="17">
        <v>19</v>
      </c>
      <c r="AE912" s="17">
        <v>1</v>
      </c>
      <c r="AF912" s="21" t="s">
        <v>43</v>
      </c>
      <c r="AG912" s="14" t="s">
        <v>43</v>
      </c>
      <c r="AI912" s="70">
        <f t="shared" si="144"/>
        <v>15.4465</v>
      </c>
      <c r="AJ912" s="74">
        <f t="shared" si="145"/>
        <v>506.66058069508574</v>
      </c>
      <c r="AK912" s="74">
        <f t="shared" si="146"/>
        <v>0.70731750980722297</v>
      </c>
      <c r="AL912" s="73">
        <f t="shared" si="147"/>
        <v>0.70731750980722297</v>
      </c>
    </row>
    <row r="913" spans="1:38" s="20" customFormat="1">
      <c r="A913" s="14" t="s">
        <v>67</v>
      </c>
      <c r="B913" s="14" t="s">
        <v>40</v>
      </c>
      <c r="C913" s="31">
        <v>38944</v>
      </c>
      <c r="D913" s="15">
        <v>2006</v>
      </c>
      <c r="E913" s="16">
        <v>0.4201388888888889</v>
      </c>
      <c r="F913" s="16">
        <v>0.45763888888888887</v>
      </c>
      <c r="G913" s="16">
        <f t="shared" si="143"/>
        <v>3.7499999999999978E-2</v>
      </c>
      <c r="H913" s="21">
        <v>2</v>
      </c>
      <c r="I913" s="17">
        <v>1</v>
      </c>
      <c r="J913" s="17">
        <v>3</v>
      </c>
      <c r="K913" s="17">
        <v>3</v>
      </c>
      <c r="L913" s="14" t="s">
        <v>48</v>
      </c>
      <c r="M913" s="14" t="s">
        <v>49</v>
      </c>
      <c r="N913" s="14">
        <v>1</v>
      </c>
      <c r="O913" s="18">
        <f t="shared" si="142"/>
        <v>31.679906464800002</v>
      </c>
      <c r="P913" s="18">
        <v>9.599971656000001</v>
      </c>
      <c r="Q913" s="18">
        <f t="shared" si="148"/>
        <v>24.749920324800001</v>
      </c>
      <c r="R913" s="18">
        <v>7.4999758560000007</v>
      </c>
      <c r="S913" s="18">
        <f t="shared" si="141"/>
        <v>31.679999999999996</v>
      </c>
      <c r="T913" s="22">
        <v>9.6</v>
      </c>
      <c r="U913" s="21" t="s">
        <v>43</v>
      </c>
      <c r="V913" s="21" t="s">
        <v>43</v>
      </c>
      <c r="W913" s="19">
        <v>27.846830000000001</v>
      </c>
      <c r="X913" s="19">
        <v>-115.16467</v>
      </c>
      <c r="Y913" s="22">
        <f t="shared" si="149"/>
        <v>66.2</v>
      </c>
      <c r="Z913" s="23">
        <v>19</v>
      </c>
      <c r="AA913" s="21" t="s">
        <v>43</v>
      </c>
      <c r="AB913" s="14" t="s">
        <v>46</v>
      </c>
      <c r="AC913" s="21" t="s">
        <v>43</v>
      </c>
      <c r="AD913" s="17">
        <v>23</v>
      </c>
      <c r="AE913" s="17">
        <v>1</v>
      </c>
      <c r="AF913" s="21" t="s">
        <v>43</v>
      </c>
      <c r="AG913" s="14" t="s">
        <v>43</v>
      </c>
      <c r="AI913" s="70">
        <f t="shared" si="144"/>
        <v>18.438500000000001</v>
      </c>
      <c r="AJ913" s="74">
        <f t="shared" si="145"/>
        <v>918.51444961025391</v>
      </c>
      <c r="AK913" s="74">
        <f t="shared" si="146"/>
        <v>1.7781375689866601</v>
      </c>
      <c r="AL913" s="73">
        <f t="shared" si="147"/>
        <v>1.7781375689866601</v>
      </c>
    </row>
    <row r="914" spans="1:38" s="20" customFormat="1">
      <c r="A914" s="14" t="s">
        <v>67</v>
      </c>
      <c r="B914" s="14" t="s">
        <v>40</v>
      </c>
      <c r="C914" s="31">
        <v>38944</v>
      </c>
      <c r="D914" s="15">
        <v>2006</v>
      </c>
      <c r="E914" s="16">
        <v>0.4201388888888889</v>
      </c>
      <c r="F914" s="16">
        <v>0.45763888888888887</v>
      </c>
      <c r="G914" s="16">
        <f t="shared" si="143"/>
        <v>3.7499999999999978E-2</v>
      </c>
      <c r="H914" s="21">
        <v>2</v>
      </c>
      <c r="I914" s="17">
        <v>1</v>
      </c>
      <c r="J914" s="17">
        <v>3</v>
      </c>
      <c r="K914" s="17">
        <v>3</v>
      </c>
      <c r="L914" s="14" t="s">
        <v>48</v>
      </c>
      <c r="M914" s="14" t="s">
        <v>49</v>
      </c>
      <c r="N914" s="14">
        <v>1</v>
      </c>
      <c r="O914" s="18">
        <f t="shared" si="142"/>
        <v>31.679906464800002</v>
      </c>
      <c r="P914" s="18">
        <v>9.599971656000001</v>
      </c>
      <c r="Q914" s="18">
        <f t="shared" si="148"/>
        <v>24.749920324800001</v>
      </c>
      <c r="R914" s="18">
        <v>7.4999758560000007</v>
      </c>
      <c r="S914" s="18">
        <f t="shared" si="141"/>
        <v>31.679999999999996</v>
      </c>
      <c r="T914" s="22">
        <v>9.6</v>
      </c>
      <c r="U914" s="21" t="s">
        <v>43</v>
      </c>
      <c r="V914" s="21" t="s">
        <v>43</v>
      </c>
      <c r="W914" s="19">
        <v>27.846830000000001</v>
      </c>
      <c r="X914" s="19">
        <v>-115.16467</v>
      </c>
      <c r="Y914" s="22">
        <f t="shared" si="149"/>
        <v>66.2</v>
      </c>
      <c r="Z914" s="23">
        <v>19</v>
      </c>
      <c r="AA914" s="21" t="s">
        <v>43</v>
      </c>
      <c r="AB914" s="14" t="s">
        <v>46</v>
      </c>
      <c r="AC914" s="21" t="s">
        <v>43</v>
      </c>
      <c r="AD914" s="17">
        <v>23</v>
      </c>
      <c r="AE914" s="17">
        <v>1</v>
      </c>
      <c r="AF914" s="21" t="s">
        <v>43</v>
      </c>
      <c r="AG914" s="14" t="s">
        <v>43</v>
      </c>
      <c r="AI914" s="70">
        <f t="shared" si="144"/>
        <v>18.438500000000001</v>
      </c>
      <c r="AJ914" s="74">
        <f t="shared" si="145"/>
        <v>918.51444961025391</v>
      </c>
      <c r="AK914" s="74">
        <f t="shared" si="146"/>
        <v>1.7781375689866601</v>
      </c>
      <c r="AL914" s="73">
        <f t="shared" si="147"/>
        <v>1.7781375689866601</v>
      </c>
    </row>
    <row r="915" spans="1:38" s="20" customFormat="1">
      <c r="A915" s="14" t="s">
        <v>67</v>
      </c>
      <c r="B915" s="14" t="s">
        <v>40</v>
      </c>
      <c r="C915" s="31">
        <v>38944</v>
      </c>
      <c r="D915" s="15">
        <v>2006</v>
      </c>
      <c r="E915" s="16">
        <v>0.4201388888888889</v>
      </c>
      <c r="F915" s="16">
        <v>0.45763888888888887</v>
      </c>
      <c r="G915" s="16">
        <f t="shared" si="143"/>
        <v>3.7499999999999978E-2</v>
      </c>
      <c r="H915" s="21">
        <v>2</v>
      </c>
      <c r="I915" s="17">
        <v>1</v>
      </c>
      <c r="J915" s="17">
        <v>3</v>
      </c>
      <c r="K915" s="17">
        <v>3</v>
      </c>
      <c r="L915" s="14" t="s">
        <v>48</v>
      </c>
      <c r="M915" s="14" t="s">
        <v>49</v>
      </c>
      <c r="N915" s="14">
        <v>1</v>
      </c>
      <c r="O915" s="18">
        <f t="shared" si="142"/>
        <v>31.679906464800002</v>
      </c>
      <c r="P915" s="18">
        <v>9.599971656000001</v>
      </c>
      <c r="Q915" s="18">
        <f t="shared" si="148"/>
        <v>24.749920324800001</v>
      </c>
      <c r="R915" s="18">
        <v>7.4999758560000007</v>
      </c>
      <c r="S915" s="18">
        <f t="shared" si="141"/>
        <v>31.679999999999996</v>
      </c>
      <c r="T915" s="22">
        <v>9.6</v>
      </c>
      <c r="U915" s="21" t="s">
        <v>43</v>
      </c>
      <c r="V915" s="21" t="s">
        <v>43</v>
      </c>
      <c r="W915" s="19">
        <v>27.846830000000001</v>
      </c>
      <c r="X915" s="19">
        <v>-115.16467</v>
      </c>
      <c r="Y915" s="22">
        <f t="shared" si="149"/>
        <v>66.2</v>
      </c>
      <c r="Z915" s="23">
        <v>19</v>
      </c>
      <c r="AA915" s="21" t="s">
        <v>43</v>
      </c>
      <c r="AB915" s="14" t="s">
        <v>46</v>
      </c>
      <c r="AC915" s="21" t="s">
        <v>43</v>
      </c>
      <c r="AD915" s="17">
        <v>23</v>
      </c>
      <c r="AE915" s="17">
        <v>1</v>
      </c>
      <c r="AF915" s="21" t="s">
        <v>43</v>
      </c>
      <c r="AG915" s="14" t="s">
        <v>43</v>
      </c>
      <c r="AI915" s="70">
        <f t="shared" si="144"/>
        <v>18.438500000000001</v>
      </c>
      <c r="AJ915" s="74">
        <f t="shared" si="145"/>
        <v>918.51444961025391</v>
      </c>
      <c r="AK915" s="74">
        <f t="shared" si="146"/>
        <v>1.7781375689866601</v>
      </c>
      <c r="AL915" s="73">
        <f t="shared" si="147"/>
        <v>1.7781375689866601</v>
      </c>
    </row>
    <row r="916" spans="1:38" s="20" customFormat="1">
      <c r="A916" s="14" t="s">
        <v>67</v>
      </c>
      <c r="B916" s="14" t="s">
        <v>40</v>
      </c>
      <c r="C916" s="31">
        <v>38944</v>
      </c>
      <c r="D916" s="15">
        <v>2006</v>
      </c>
      <c r="E916" s="16">
        <v>0.4201388888888889</v>
      </c>
      <c r="F916" s="16">
        <v>0.45763888888888887</v>
      </c>
      <c r="G916" s="16">
        <f t="shared" si="143"/>
        <v>3.7499999999999978E-2</v>
      </c>
      <c r="H916" s="21">
        <v>2</v>
      </c>
      <c r="I916" s="17">
        <v>1</v>
      </c>
      <c r="J916" s="17">
        <v>3</v>
      </c>
      <c r="K916" s="17">
        <v>3</v>
      </c>
      <c r="L916" s="14" t="s">
        <v>48</v>
      </c>
      <c r="M916" s="14" t="s">
        <v>49</v>
      </c>
      <c r="N916" s="14">
        <v>1</v>
      </c>
      <c r="O916" s="18">
        <f t="shared" si="142"/>
        <v>31.679906464800002</v>
      </c>
      <c r="P916" s="18">
        <v>9.599971656000001</v>
      </c>
      <c r="Q916" s="18">
        <f t="shared" si="148"/>
        <v>24.749920324800001</v>
      </c>
      <c r="R916" s="18">
        <v>7.4999758560000007</v>
      </c>
      <c r="S916" s="18">
        <f t="shared" si="141"/>
        <v>31.679999999999996</v>
      </c>
      <c r="T916" s="22">
        <v>9.6</v>
      </c>
      <c r="U916" s="21" t="s">
        <v>43</v>
      </c>
      <c r="V916" s="21" t="s">
        <v>43</v>
      </c>
      <c r="W916" s="19">
        <v>27.846830000000001</v>
      </c>
      <c r="X916" s="19">
        <v>-115.16467</v>
      </c>
      <c r="Y916" s="22">
        <f t="shared" si="149"/>
        <v>66.2</v>
      </c>
      <c r="Z916" s="23">
        <v>19</v>
      </c>
      <c r="AA916" s="21" t="s">
        <v>43</v>
      </c>
      <c r="AB916" s="14" t="s">
        <v>46</v>
      </c>
      <c r="AC916" s="21" t="s">
        <v>43</v>
      </c>
      <c r="AD916" s="17">
        <v>23</v>
      </c>
      <c r="AE916" s="17">
        <v>1</v>
      </c>
      <c r="AF916" s="21" t="s">
        <v>43</v>
      </c>
      <c r="AG916" s="14" t="s">
        <v>43</v>
      </c>
      <c r="AI916" s="70">
        <f t="shared" si="144"/>
        <v>18.438500000000001</v>
      </c>
      <c r="AJ916" s="74">
        <f t="shared" si="145"/>
        <v>918.51444961025391</v>
      </c>
      <c r="AK916" s="74">
        <f t="shared" si="146"/>
        <v>1.7781375689866601</v>
      </c>
      <c r="AL916" s="73">
        <f t="shared" si="147"/>
        <v>1.7781375689866601</v>
      </c>
    </row>
    <row r="917" spans="1:38" s="20" customFormat="1" hidden="1">
      <c r="A917" s="14" t="s">
        <v>68</v>
      </c>
      <c r="B917" s="14" t="s">
        <v>40</v>
      </c>
      <c r="C917" s="31">
        <v>38952</v>
      </c>
      <c r="D917" s="15">
        <v>2006</v>
      </c>
      <c r="E917" s="16">
        <v>0.45208333333333334</v>
      </c>
      <c r="F917" s="16">
        <v>0.49236111111111108</v>
      </c>
      <c r="G917" s="16">
        <v>4.0277777777777746E-2</v>
      </c>
      <c r="H917" s="21">
        <v>2</v>
      </c>
      <c r="I917" s="17">
        <v>1</v>
      </c>
      <c r="J917" s="17">
        <v>3</v>
      </c>
      <c r="K917" s="17">
        <v>3</v>
      </c>
      <c r="L917" s="14" t="s">
        <v>277</v>
      </c>
      <c r="M917" s="14" t="s">
        <v>52</v>
      </c>
      <c r="N917" s="14">
        <v>2</v>
      </c>
      <c r="O917" s="18">
        <f t="shared" si="142"/>
        <v>48.179735999999998</v>
      </c>
      <c r="P917" s="18">
        <v>14.599920000000001</v>
      </c>
      <c r="Q917" s="18">
        <f t="shared" si="148"/>
        <v>30.688178400000005</v>
      </c>
      <c r="R917" s="18">
        <v>9.2994480000000017</v>
      </c>
      <c r="S917" s="18">
        <f t="shared" si="141"/>
        <v>48.18</v>
      </c>
      <c r="T917" s="22">
        <v>14.6</v>
      </c>
      <c r="U917" s="21" t="s">
        <v>43</v>
      </c>
      <c r="V917" s="21" t="s">
        <v>43</v>
      </c>
      <c r="W917" s="19">
        <v>27.860749999999999</v>
      </c>
      <c r="X917" s="19">
        <v>-115.18935</v>
      </c>
      <c r="Y917" s="18">
        <v>57.2</v>
      </c>
      <c r="Z917" s="17">
        <v>14.000000000000002</v>
      </c>
      <c r="AA917" s="21" t="s">
        <v>43</v>
      </c>
      <c r="AB917" s="14" t="s">
        <v>44</v>
      </c>
      <c r="AC917" s="21" t="s">
        <v>43</v>
      </c>
      <c r="AD917" s="17">
        <v>6</v>
      </c>
      <c r="AE917" s="17">
        <v>1</v>
      </c>
      <c r="AF917" s="21" t="s">
        <v>43</v>
      </c>
      <c r="AG917" s="14" t="s">
        <v>43</v>
      </c>
      <c r="AI917" s="70">
        <f t="shared" ref="AI917:AI951" si="150">(0.709*AD917)+1.157</f>
        <v>5.4109999999999996</v>
      </c>
      <c r="AJ917" s="71" t="s">
        <v>369</v>
      </c>
      <c r="AK917" s="72">
        <f t="shared" ref="AK917:AK951" si="151">((POWER(AI917*10,2.19))*0.037)/1000</f>
        <v>0.23124881896144875</v>
      </c>
      <c r="AL917" s="73">
        <f t="shared" ref="AL917:AL951" si="152">((POWER(AI917*10,2.19))*0.037)/1000</f>
        <v>0.23124881896144875</v>
      </c>
    </row>
    <row r="918" spans="1:38" s="20" customFormat="1" hidden="1">
      <c r="A918" s="14" t="s">
        <v>68</v>
      </c>
      <c r="B918" s="14" t="s">
        <v>40</v>
      </c>
      <c r="C918" s="31">
        <v>38952</v>
      </c>
      <c r="D918" s="15">
        <v>2006</v>
      </c>
      <c r="E918" s="16">
        <v>0.45208333333333334</v>
      </c>
      <c r="F918" s="16">
        <v>0.49236111111111108</v>
      </c>
      <c r="G918" s="16">
        <v>4.0277777777777746E-2</v>
      </c>
      <c r="H918" s="21">
        <v>2</v>
      </c>
      <c r="I918" s="17">
        <v>1</v>
      </c>
      <c r="J918" s="17">
        <v>3</v>
      </c>
      <c r="K918" s="17">
        <v>3</v>
      </c>
      <c r="L918" s="14" t="s">
        <v>277</v>
      </c>
      <c r="M918" s="14" t="s">
        <v>52</v>
      </c>
      <c r="N918" s="14">
        <v>2</v>
      </c>
      <c r="O918" s="18">
        <f t="shared" si="142"/>
        <v>48.179735999999998</v>
      </c>
      <c r="P918" s="18">
        <v>14.599920000000001</v>
      </c>
      <c r="Q918" s="18">
        <f t="shared" si="148"/>
        <v>30.688178400000005</v>
      </c>
      <c r="R918" s="18">
        <v>9.2994480000000017</v>
      </c>
      <c r="S918" s="18">
        <f t="shared" si="141"/>
        <v>48.18</v>
      </c>
      <c r="T918" s="22">
        <v>14.6</v>
      </c>
      <c r="U918" s="21" t="s">
        <v>43</v>
      </c>
      <c r="V918" s="21" t="s">
        <v>43</v>
      </c>
      <c r="W918" s="19">
        <v>27.860749999999999</v>
      </c>
      <c r="X918" s="19">
        <v>-115.18935</v>
      </c>
      <c r="Y918" s="18">
        <v>57.2</v>
      </c>
      <c r="Z918" s="17">
        <v>14.000000000000002</v>
      </c>
      <c r="AA918" s="21" t="s">
        <v>43</v>
      </c>
      <c r="AB918" s="14" t="s">
        <v>44</v>
      </c>
      <c r="AC918" s="21" t="s">
        <v>43</v>
      </c>
      <c r="AD918" s="17">
        <v>10</v>
      </c>
      <c r="AE918" s="17">
        <v>1</v>
      </c>
      <c r="AF918" s="21" t="s">
        <v>43</v>
      </c>
      <c r="AG918" s="14" t="s">
        <v>43</v>
      </c>
      <c r="AI918" s="70">
        <f t="shared" si="150"/>
        <v>8.2469999999999999</v>
      </c>
      <c r="AJ918" s="71" t="s">
        <v>369</v>
      </c>
      <c r="AK918" s="72">
        <f t="shared" si="151"/>
        <v>0.58195573469462847</v>
      </c>
      <c r="AL918" s="73">
        <f t="shared" si="152"/>
        <v>0.58195573469462847</v>
      </c>
    </row>
    <row r="919" spans="1:38" s="20" customFormat="1" hidden="1">
      <c r="A919" s="14" t="s">
        <v>68</v>
      </c>
      <c r="B919" s="14" t="s">
        <v>40</v>
      </c>
      <c r="C919" s="31">
        <v>38952</v>
      </c>
      <c r="D919" s="15">
        <v>2006</v>
      </c>
      <c r="E919" s="16">
        <v>0.45208333333333334</v>
      </c>
      <c r="F919" s="16">
        <v>0.49236111111111108</v>
      </c>
      <c r="G919" s="16">
        <v>4.0277777777777746E-2</v>
      </c>
      <c r="H919" s="21">
        <v>2</v>
      </c>
      <c r="I919" s="17">
        <v>1</v>
      </c>
      <c r="J919" s="17">
        <v>3</v>
      </c>
      <c r="K919" s="17">
        <v>3</v>
      </c>
      <c r="L919" s="14" t="s">
        <v>277</v>
      </c>
      <c r="M919" s="14" t="s">
        <v>52</v>
      </c>
      <c r="N919" s="14">
        <v>2</v>
      </c>
      <c r="O919" s="18">
        <f t="shared" si="142"/>
        <v>48.179735999999998</v>
      </c>
      <c r="P919" s="18">
        <v>14.599920000000001</v>
      </c>
      <c r="Q919" s="18">
        <f t="shared" si="148"/>
        <v>30.688178400000005</v>
      </c>
      <c r="R919" s="18">
        <v>9.2994480000000017</v>
      </c>
      <c r="S919" s="18">
        <f t="shared" si="141"/>
        <v>48.18</v>
      </c>
      <c r="T919" s="22">
        <v>14.6</v>
      </c>
      <c r="U919" s="21" t="s">
        <v>43</v>
      </c>
      <c r="V919" s="21" t="s">
        <v>43</v>
      </c>
      <c r="W919" s="19">
        <v>27.860749999999999</v>
      </c>
      <c r="X919" s="19">
        <v>-115.18935</v>
      </c>
      <c r="Y919" s="18">
        <v>57.2</v>
      </c>
      <c r="Z919" s="17">
        <v>14.000000000000002</v>
      </c>
      <c r="AA919" s="21" t="s">
        <v>43</v>
      </c>
      <c r="AB919" s="14" t="s">
        <v>44</v>
      </c>
      <c r="AC919" s="21" t="s">
        <v>43</v>
      </c>
      <c r="AD919" s="17">
        <v>10</v>
      </c>
      <c r="AE919" s="17">
        <v>1</v>
      </c>
      <c r="AF919" s="21" t="s">
        <v>43</v>
      </c>
      <c r="AG919" s="14" t="s">
        <v>43</v>
      </c>
      <c r="AI919" s="70">
        <f t="shared" si="150"/>
        <v>8.2469999999999999</v>
      </c>
      <c r="AJ919" s="71" t="s">
        <v>369</v>
      </c>
      <c r="AK919" s="72">
        <f t="shared" si="151"/>
        <v>0.58195573469462847</v>
      </c>
      <c r="AL919" s="73">
        <f t="shared" si="152"/>
        <v>0.58195573469462847</v>
      </c>
    </row>
    <row r="920" spans="1:38" s="20" customFormat="1" hidden="1">
      <c r="A920" s="14" t="s">
        <v>68</v>
      </c>
      <c r="B920" s="14" t="s">
        <v>40</v>
      </c>
      <c r="C920" s="31">
        <v>38952</v>
      </c>
      <c r="D920" s="15">
        <v>2006</v>
      </c>
      <c r="E920" s="16">
        <v>0.45208333333333334</v>
      </c>
      <c r="F920" s="16">
        <v>0.49236111111111108</v>
      </c>
      <c r="G920" s="16">
        <v>4.0277777777777746E-2</v>
      </c>
      <c r="H920" s="21">
        <v>2</v>
      </c>
      <c r="I920" s="17">
        <v>1</v>
      </c>
      <c r="J920" s="17">
        <v>3</v>
      </c>
      <c r="K920" s="17">
        <v>3</v>
      </c>
      <c r="L920" s="14" t="s">
        <v>277</v>
      </c>
      <c r="M920" s="14" t="s">
        <v>52</v>
      </c>
      <c r="N920" s="14">
        <v>2</v>
      </c>
      <c r="O920" s="18">
        <f t="shared" si="142"/>
        <v>48.179735999999998</v>
      </c>
      <c r="P920" s="18">
        <v>14.599920000000001</v>
      </c>
      <c r="Q920" s="18">
        <f t="shared" si="148"/>
        <v>30.688178400000005</v>
      </c>
      <c r="R920" s="18">
        <v>9.2994480000000017</v>
      </c>
      <c r="S920" s="18">
        <f t="shared" si="141"/>
        <v>48.18</v>
      </c>
      <c r="T920" s="22">
        <v>14.6</v>
      </c>
      <c r="U920" s="21" t="s">
        <v>43</v>
      </c>
      <c r="V920" s="21" t="s">
        <v>43</v>
      </c>
      <c r="W920" s="19">
        <v>27.860749999999999</v>
      </c>
      <c r="X920" s="19">
        <v>-115.18935</v>
      </c>
      <c r="Y920" s="18">
        <v>57.2</v>
      </c>
      <c r="Z920" s="17">
        <v>14.000000000000002</v>
      </c>
      <c r="AA920" s="21" t="s">
        <v>43</v>
      </c>
      <c r="AB920" s="14" t="s">
        <v>44</v>
      </c>
      <c r="AC920" s="21" t="s">
        <v>43</v>
      </c>
      <c r="AD920" s="17">
        <v>12</v>
      </c>
      <c r="AE920" s="17">
        <v>1</v>
      </c>
      <c r="AF920" s="21" t="s">
        <v>43</v>
      </c>
      <c r="AG920" s="14" t="s">
        <v>43</v>
      </c>
      <c r="AI920" s="70">
        <f t="shared" si="150"/>
        <v>9.6649999999999991</v>
      </c>
      <c r="AJ920" s="71" t="s">
        <v>369</v>
      </c>
      <c r="AK920" s="72">
        <f t="shared" si="151"/>
        <v>0.82374690124645178</v>
      </c>
      <c r="AL920" s="73">
        <f t="shared" si="152"/>
        <v>0.82374690124645178</v>
      </c>
    </row>
    <row r="921" spans="1:38" s="20" customFormat="1" hidden="1">
      <c r="A921" s="14" t="s">
        <v>68</v>
      </c>
      <c r="B921" s="14" t="s">
        <v>40</v>
      </c>
      <c r="C921" s="31">
        <v>38952</v>
      </c>
      <c r="D921" s="15">
        <v>2006</v>
      </c>
      <c r="E921" s="16">
        <v>0.45208333333333334</v>
      </c>
      <c r="F921" s="16">
        <v>0.49236111111111108</v>
      </c>
      <c r="G921" s="16">
        <v>4.0277777777777746E-2</v>
      </c>
      <c r="H921" s="21">
        <v>2</v>
      </c>
      <c r="I921" s="17">
        <v>1</v>
      </c>
      <c r="J921" s="17">
        <v>3</v>
      </c>
      <c r="K921" s="17">
        <v>3</v>
      </c>
      <c r="L921" s="14" t="s">
        <v>277</v>
      </c>
      <c r="M921" s="14" t="s">
        <v>52</v>
      </c>
      <c r="N921" s="14">
        <v>2</v>
      </c>
      <c r="O921" s="18">
        <f t="shared" si="142"/>
        <v>48.179735999999998</v>
      </c>
      <c r="P921" s="18">
        <v>14.599920000000001</v>
      </c>
      <c r="Q921" s="18">
        <f t="shared" si="148"/>
        <v>30.688178400000005</v>
      </c>
      <c r="R921" s="18">
        <v>9.2994480000000017</v>
      </c>
      <c r="S921" s="18">
        <f t="shared" si="141"/>
        <v>48.18</v>
      </c>
      <c r="T921" s="22">
        <v>14.6</v>
      </c>
      <c r="U921" s="21" t="s">
        <v>43</v>
      </c>
      <c r="V921" s="21" t="s">
        <v>43</v>
      </c>
      <c r="W921" s="19">
        <v>27.860749999999999</v>
      </c>
      <c r="X921" s="19">
        <v>-115.18935</v>
      </c>
      <c r="Y921" s="18">
        <v>57.2</v>
      </c>
      <c r="Z921" s="17">
        <v>14.000000000000002</v>
      </c>
      <c r="AA921" s="21" t="s">
        <v>43</v>
      </c>
      <c r="AB921" s="14" t="s">
        <v>44</v>
      </c>
      <c r="AC921" s="21" t="s">
        <v>43</v>
      </c>
      <c r="AD921" s="17">
        <v>12</v>
      </c>
      <c r="AE921" s="17">
        <v>1</v>
      </c>
      <c r="AF921" s="21" t="s">
        <v>43</v>
      </c>
      <c r="AG921" s="14" t="s">
        <v>43</v>
      </c>
      <c r="AI921" s="70">
        <f t="shared" si="150"/>
        <v>9.6649999999999991</v>
      </c>
      <c r="AJ921" s="71" t="s">
        <v>369</v>
      </c>
      <c r="AK921" s="72">
        <f t="shared" si="151"/>
        <v>0.82374690124645178</v>
      </c>
      <c r="AL921" s="73">
        <f t="shared" si="152"/>
        <v>0.82374690124645178</v>
      </c>
    </row>
    <row r="922" spans="1:38" s="20" customFormat="1" hidden="1">
      <c r="A922" s="14" t="s">
        <v>68</v>
      </c>
      <c r="B922" s="14" t="s">
        <v>40</v>
      </c>
      <c r="C922" s="31">
        <v>38952</v>
      </c>
      <c r="D922" s="15">
        <v>2006</v>
      </c>
      <c r="E922" s="16">
        <v>0.45208333333333334</v>
      </c>
      <c r="F922" s="16">
        <v>0.49236111111111108</v>
      </c>
      <c r="G922" s="16">
        <v>4.0277777777777746E-2</v>
      </c>
      <c r="H922" s="21">
        <v>2</v>
      </c>
      <c r="I922" s="17">
        <v>1</v>
      </c>
      <c r="J922" s="17">
        <v>3</v>
      </c>
      <c r="K922" s="17">
        <v>3</v>
      </c>
      <c r="L922" s="14" t="s">
        <v>277</v>
      </c>
      <c r="M922" s="14" t="s">
        <v>52</v>
      </c>
      <c r="N922" s="14">
        <v>2</v>
      </c>
      <c r="O922" s="18">
        <f t="shared" si="142"/>
        <v>48.179735999999998</v>
      </c>
      <c r="P922" s="18">
        <v>14.599920000000001</v>
      </c>
      <c r="Q922" s="18">
        <f t="shared" si="148"/>
        <v>30.688178400000005</v>
      </c>
      <c r="R922" s="18">
        <v>9.2994480000000017</v>
      </c>
      <c r="S922" s="18">
        <f t="shared" si="141"/>
        <v>48.18</v>
      </c>
      <c r="T922" s="22">
        <v>14.6</v>
      </c>
      <c r="U922" s="21" t="s">
        <v>43</v>
      </c>
      <c r="V922" s="21" t="s">
        <v>43</v>
      </c>
      <c r="W922" s="19">
        <v>27.860749999999999</v>
      </c>
      <c r="X922" s="19">
        <v>-115.18935</v>
      </c>
      <c r="Y922" s="18">
        <v>57.2</v>
      </c>
      <c r="Z922" s="17">
        <v>14.000000000000002</v>
      </c>
      <c r="AA922" s="21" t="s">
        <v>43</v>
      </c>
      <c r="AB922" s="14" t="s">
        <v>44</v>
      </c>
      <c r="AC922" s="21" t="s">
        <v>43</v>
      </c>
      <c r="AD922" s="17">
        <v>12</v>
      </c>
      <c r="AE922" s="17">
        <v>1</v>
      </c>
      <c r="AF922" s="21" t="s">
        <v>43</v>
      </c>
      <c r="AG922" s="14" t="s">
        <v>43</v>
      </c>
      <c r="AI922" s="70">
        <f t="shared" si="150"/>
        <v>9.6649999999999991</v>
      </c>
      <c r="AJ922" s="71" t="s">
        <v>369</v>
      </c>
      <c r="AK922" s="72">
        <f t="shared" si="151"/>
        <v>0.82374690124645178</v>
      </c>
      <c r="AL922" s="73">
        <f t="shared" si="152"/>
        <v>0.82374690124645178</v>
      </c>
    </row>
    <row r="923" spans="1:38" s="20" customFormat="1" hidden="1">
      <c r="A923" s="14" t="s">
        <v>68</v>
      </c>
      <c r="B923" s="14" t="s">
        <v>40</v>
      </c>
      <c r="C923" s="31">
        <v>38952</v>
      </c>
      <c r="D923" s="15">
        <v>2006</v>
      </c>
      <c r="E923" s="16">
        <v>0.45208333333333334</v>
      </c>
      <c r="F923" s="16">
        <v>0.49236111111111108</v>
      </c>
      <c r="G923" s="16">
        <v>4.0277777777777746E-2</v>
      </c>
      <c r="H923" s="21">
        <v>2</v>
      </c>
      <c r="I923" s="17">
        <v>1</v>
      </c>
      <c r="J923" s="17">
        <v>3</v>
      </c>
      <c r="K923" s="17">
        <v>3</v>
      </c>
      <c r="L923" s="14" t="s">
        <v>277</v>
      </c>
      <c r="M923" s="14" t="s">
        <v>52</v>
      </c>
      <c r="N923" s="14">
        <v>2</v>
      </c>
      <c r="O923" s="18">
        <f t="shared" si="142"/>
        <v>48.179735999999998</v>
      </c>
      <c r="P923" s="18">
        <v>14.599920000000001</v>
      </c>
      <c r="Q923" s="18">
        <f t="shared" si="148"/>
        <v>30.688178400000005</v>
      </c>
      <c r="R923" s="18">
        <v>9.2994480000000017</v>
      </c>
      <c r="S923" s="18">
        <f t="shared" si="141"/>
        <v>48.18</v>
      </c>
      <c r="T923" s="22">
        <v>14.6</v>
      </c>
      <c r="U923" s="21" t="s">
        <v>43</v>
      </c>
      <c r="V923" s="21" t="s">
        <v>43</v>
      </c>
      <c r="W923" s="19">
        <v>27.860749999999999</v>
      </c>
      <c r="X923" s="19">
        <v>-115.18935</v>
      </c>
      <c r="Y923" s="18">
        <v>57.2</v>
      </c>
      <c r="Z923" s="17">
        <v>14.000000000000002</v>
      </c>
      <c r="AA923" s="21" t="s">
        <v>43</v>
      </c>
      <c r="AB923" s="14" t="s">
        <v>44</v>
      </c>
      <c r="AC923" s="21" t="s">
        <v>43</v>
      </c>
      <c r="AD923" s="17">
        <v>13</v>
      </c>
      <c r="AE923" s="17">
        <v>1</v>
      </c>
      <c r="AF923" s="21" t="s">
        <v>43</v>
      </c>
      <c r="AG923" s="14" t="s">
        <v>43</v>
      </c>
      <c r="AI923" s="70">
        <f t="shared" si="150"/>
        <v>10.373999999999999</v>
      </c>
      <c r="AJ923" s="71" t="s">
        <v>369</v>
      </c>
      <c r="AK923" s="72">
        <f t="shared" si="151"/>
        <v>0.96188687250685145</v>
      </c>
      <c r="AL923" s="73">
        <f t="shared" si="152"/>
        <v>0.96188687250685145</v>
      </c>
    </row>
    <row r="924" spans="1:38" s="20" customFormat="1" hidden="1">
      <c r="A924" s="14" t="s">
        <v>68</v>
      </c>
      <c r="B924" s="14" t="s">
        <v>40</v>
      </c>
      <c r="C924" s="31">
        <v>38952</v>
      </c>
      <c r="D924" s="15">
        <v>2006</v>
      </c>
      <c r="E924" s="16">
        <v>0.45208333333333334</v>
      </c>
      <c r="F924" s="16">
        <v>0.49236111111111108</v>
      </c>
      <c r="G924" s="16">
        <v>4.0277777777777746E-2</v>
      </c>
      <c r="H924" s="21">
        <v>2</v>
      </c>
      <c r="I924" s="17">
        <v>1</v>
      </c>
      <c r="J924" s="17">
        <v>3</v>
      </c>
      <c r="K924" s="17">
        <v>3</v>
      </c>
      <c r="L924" s="14" t="s">
        <v>277</v>
      </c>
      <c r="M924" s="14" t="s">
        <v>52</v>
      </c>
      <c r="N924" s="14">
        <v>2</v>
      </c>
      <c r="O924" s="18">
        <f t="shared" si="142"/>
        <v>48.179735999999998</v>
      </c>
      <c r="P924" s="18">
        <v>14.599920000000001</v>
      </c>
      <c r="Q924" s="18">
        <f t="shared" si="148"/>
        <v>30.688178400000005</v>
      </c>
      <c r="R924" s="18">
        <v>9.2994480000000017</v>
      </c>
      <c r="S924" s="18">
        <f t="shared" si="141"/>
        <v>48.18</v>
      </c>
      <c r="T924" s="22">
        <v>14.6</v>
      </c>
      <c r="U924" s="21" t="s">
        <v>43</v>
      </c>
      <c r="V924" s="21" t="s">
        <v>43</v>
      </c>
      <c r="W924" s="19">
        <v>27.860749999999999</v>
      </c>
      <c r="X924" s="19">
        <v>-115.18935</v>
      </c>
      <c r="Y924" s="18">
        <v>57.2</v>
      </c>
      <c r="Z924" s="17">
        <v>14.000000000000002</v>
      </c>
      <c r="AA924" s="21" t="s">
        <v>43</v>
      </c>
      <c r="AB924" s="14" t="s">
        <v>44</v>
      </c>
      <c r="AC924" s="21" t="s">
        <v>43</v>
      </c>
      <c r="AD924" s="17">
        <v>13</v>
      </c>
      <c r="AE924" s="17">
        <v>1</v>
      </c>
      <c r="AF924" s="21" t="s">
        <v>43</v>
      </c>
      <c r="AG924" s="14" t="s">
        <v>43</v>
      </c>
      <c r="AI924" s="70">
        <f t="shared" si="150"/>
        <v>10.373999999999999</v>
      </c>
      <c r="AJ924" s="71" t="s">
        <v>369</v>
      </c>
      <c r="AK924" s="72">
        <f t="shared" si="151"/>
        <v>0.96188687250685145</v>
      </c>
      <c r="AL924" s="73">
        <f t="shared" si="152"/>
        <v>0.96188687250685145</v>
      </c>
    </row>
    <row r="925" spans="1:38" s="20" customFormat="1" hidden="1">
      <c r="A925" s="14" t="s">
        <v>68</v>
      </c>
      <c r="B925" s="14" t="s">
        <v>40</v>
      </c>
      <c r="C925" s="31">
        <v>38952</v>
      </c>
      <c r="D925" s="15">
        <v>2006</v>
      </c>
      <c r="E925" s="16">
        <v>0.45208333333333334</v>
      </c>
      <c r="F925" s="16">
        <v>0.49236111111111108</v>
      </c>
      <c r="G925" s="16">
        <v>4.0277777777777746E-2</v>
      </c>
      <c r="H925" s="21">
        <v>2</v>
      </c>
      <c r="I925" s="17">
        <v>1</v>
      </c>
      <c r="J925" s="17">
        <v>3</v>
      </c>
      <c r="K925" s="17">
        <v>3</v>
      </c>
      <c r="L925" s="14" t="s">
        <v>277</v>
      </c>
      <c r="M925" s="14" t="s">
        <v>52</v>
      </c>
      <c r="N925" s="14">
        <v>2</v>
      </c>
      <c r="O925" s="18">
        <f t="shared" si="142"/>
        <v>48.179735999999998</v>
      </c>
      <c r="P925" s="18">
        <v>14.599920000000001</v>
      </c>
      <c r="Q925" s="18">
        <f t="shared" si="148"/>
        <v>30.688178400000005</v>
      </c>
      <c r="R925" s="18">
        <v>9.2994480000000017</v>
      </c>
      <c r="S925" s="18">
        <f t="shared" si="141"/>
        <v>48.18</v>
      </c>
      <c r="T925" s="22">
        <v>14.6</v>
      </c>
      <c r="U925" s="21" t="s">
        <v>43</v>
      </c>
      <c r="V925" s="21" t="s">
        <v>43</v>
      </c>
      <c r="W925" s="19">
        <v>27.860749999999999</v>
      </c>
      <c r="X925" s="19">
        <v>-115.18935</v>
      </c>
      <c r="Y925" s="18">
        <v>57.2</v>
      </c>
      <c r="Z925" s="17">
        <v>14.000000000000002</v>
      </c>
      <c r="AA925" s="21" t="s">
        <v>43</v>
      </c>
      <c r="AB925" s="14" t="s">
        <v>44</v>
      </c>
      <c r="AC925" s="21" t="s">
        <v>43</v>
      </c>
      <c r="AD925" s="17">
        <v>13</v>
      </c>
      <c r="AE925" s="17">
        <v>1</v>
      </c>
      <c r="AF925" s="21" t="s">
        <v>43</v>
      </c>
      <c r="AG925" s="14" t="s">
        <v>43</v>
      </c>
      <c r="AI925" s="70">
        <f t="shared" si="150"/>
        <v>10.373999999999999</v>
      </c>
      <c r="AJ925" s="71" t="s">
        <v>369</v>
      </c>
      <c r="AK925" s="72">
        <f t="shared" si="151"/>
        <v>0.96188687250685145</v>
      </c>
      <c r="AL925" s="73">
        <f t="shared" si="152"/>
        <v>0.96188687250685145</v>
      </c>
    </row>
    <row r="926" spans="1:38" s="20" customFormat="1" hidden="1">
      <c r="A926" s="14" t="s">
        <v>68</v>
      </c>
      <c r="B926" s="14" t="s">
        <v>40</v>
      </c>
      <c r="C926" s="31">
        <v>38952</v>
      </c>
      <c r="D926" s="15">
        <v>2006</v>
      </c>
      <c r="E926" s="16">
        <v>0.45208333333333334</v>
      </c>
      <c r="F926" s="16">
        <v>0.49236111111111108</v>
      </c>
      <c r="G926" s="16">
        <v>4.0277777777777746E-2</v>
      </c>
      <c r="H926" s="21">
        <v>2</v>
      </c>
      <c r="I926" s="17">
        <v>1</v>
      </c>
      <c r="J926" s="17">
        <v>3</v>
      </c>
      <c r="K926" s="17">
        <v>3</v>
      </c>
      <c r="L926" s="14" t="s">
        <v>277</v>
      </c>
      <c r="M926" s="14" t="s">
        <v>52</v>
      </c>
      <c r="N926" s="14">
        <v>2</v>
      </c>
      <c r="O926" s="18">
        <f t="shared" si="142"/>
        <v>48.179735999999998</v>
      </c>
      <c r="P926" s="18">
        <v>14.599920000000001</v>
      </c>
      <c r="Q926" s="18">
        <f t="shared" si="148"/>
        <v>30.688178400000005</v>
      </c>
      <c r="R926" s="18">
        <v>9.2994480000000017</v>
      </c>
      <c r="S926" s="18">
        <f t="shared" si="141"/>
        <v>48.18</v>
      </c>
      <c r="T926" s="22">
        <v>14.6</v>
      </c>
      <c r="U926" s="21" t="s">
        <v>43</v>
      </c>
      <c r="V926" s="21" t="s">
        <v>43</v>
      </c>
      <c r="W926" s="19">
        <v>27.860749999999999</v>
      </c>
      <c r="X926" s="19">
        <v>-115.18935</v>
      </c>
      <c r="Y926" s="18">
        <v>57.2</v>
      </c>
      <c r="Z926" s="17">
        <v>14.000000000000002</v>
      </c>
      <c r="AA926" s="21" t="s">
        <v>43</v>
      </c>
      <c r="AB926" s="14" t="s">
        <v>44</v>
      </c>
      <c r="AC926" s="21" t="s">
        <v>43</v>
      </c>
      <c r="AD926" s="17">
        <v>13</v>
      </c>
      <c r="AE926" s="17">
        <v>1</v>
      </c>
      <c r="AF926" s="21" t="s">
        <v>43</v>
      </c>
      <c r="AG926" s="14" t="s">
        <v>43</v>
      </c>
      <c r="AI926" s="70">
        <f t="shared" si="150"/>
        <v>10.373999999999999</v>
      </c>
      <c r="AJ926" s="71" t="s">
        <v>369</v>
      </c>
      <c r="AK926" s="72">
        <f t="shared" si="151"/>
        <v>0.96188687250685145</v>
      </c>
      <c r="AL926" s="73">
        <f t="shared" si="152"/>
        <v>0.96188687250685145</v>
      </c>
    </row>
    <row r="927" spans="1:38" s="20" customFormat="1" hidden="1">
      <c r="A927" s="14" t="s">
        <v>68</v>
      </c>
      <c r="B927" s="14" t="s">
        <v>40</v>
      </c>
      <c r="C927" s="31">
        <v>38952</v>
      </c>
      <c r="D927" s="15">
        <v>2006</v>
      </c>
      <c r="E927" s="16">
        <v>0.45208333333333334</v>
      </c>
      <c r="F927" s="16">
        <v>0.49236111111111108</v>
      </c>
      <c r="G927" s="16">
        <v>4.0277777777777746E-2</v>
      </c>
      <c r="H927" s="21">
        <v>2</v>
      </c>
      <c r="I927" s="17">
        <v>1</v>
      </c>
      <c r="J927" s="17">
        <v>3</v>
      </c>
      <c r="K927" s="17">
        <v>3</v>
      </c>
      <c r="L927" s="14" t="s">
        <v>277</v>
      </c>
      <c r="M927" s="14" t="s">
        <v>52</v>
      </c>
      <c r="N927" s="14">
        <v>2</v>
      </c>
      <c r="O927" s="18">
        <f t="shared" si="142"/>
        <v>48.179735999999998</v>
      </c>
      <c r="P927" s="18">
        <v>14.599920000000001</v>
      </c>
      <c r="Q927" s="18">
        <f t="shared" si="148"/>
        <v>30.688178400000005</v>
      </c>
      <c r="R927" s="18">
        <v>9.2994480000000017</v>
      </c>
      <c r="S927" s="18">
        <f t="shared" si="141"/>
        <v>48.18</v>
      </c>
      <c r="T927" s="22">
        <v>14.6</v>
      </c>
      <c r="U927" s="21" t="s">
        <v>43</v>
      </c>
      <c r="V927" s="21" t="s">
        <v>43</v>
      </c>
      <c r="W927" s="19">
        <v>27.860749999999999</v>
      </c>
      <c r="X927" s="19">
        <v>-115.18935</v>
      </c>
      <c r="Y927" s="18">
        <v>57.2</v>
      </c>
      <c r="Z927" s="17">
        <v>14.000000000000002</v>
      </c>
      <c r="AA927" s="21" t="s">
        <v>43</v>
      </c>
      <c r="AB927" s="14" t="s">
        <v>44</v>
      </c>
      <c r="AC927" s="21" t="s">
        <v>43</v>
      </c>
      <c r="AD927" s="17">
        <v>14</v>
      </c>
      <c r="AE927" s="17">
        <v>1</v>
      </c>
      <c r="AF927" s="21" t="s">
        <v>43</v>
      </c>
      <c r="AG927" s="14" t="s">
        <v>43</v>
      </c>
      <c r="AI927" s="70">
        <f t="shared" si="150"/>
        <v>11.083</v>
      </c>
      <c r="AJ927" s="71" t="s">
        <v>369</v>
      </c>
      <c r="AK927" s="72">
        <f t="shared" si="151"/>
        <v>1.1117350137621949</v>
      </c>
      <c r="AL927" s="73">
        <f t="shared" si="152"/>
        <v>1.1117350137621949</v>
      </c>
    </row>
    <row r="928" spans="1:38" s="20" customFormat="1" hidden="1">
      <c r="A928" s="14" t="s">
        <v>68</v>
      </c>
      <c r="B928" s="14" t="s">
        <v>40</v>
      </c>
      <c r="C928" s="31">
        <v>38952</v>
      </c>
      <c r="D928" s="15">
        <v>2006</v>
      </c>
      <c r="E928" s="16">
        <v>0.45208333333333334</v>
      </c>
      <c r="F928" s="16">
        <v>0.49236111111111108</v>
      </c>
      <c r="G928" s="16">
        <v>4.0277777777777746E-2</v>
      </c>
      <c r="H928" s="21">
        <v>2</v>
      </c>
      <c r="I928" s="17">
        <v>1</v>
      </c>
      <c r="J928" s="17">
        <v>3</v>
      </c>
      <c r="K928" s="17">
        <v>3</v>
      </c>
      <c r="L928" s="14" t="s">
        <v>277</v>
      </c>
      <c r="M928" s="14" t="s">
        <v>52</v>
      </c>
      <c r="N928" s="14">
        <v>2</v>
      </c>
      <c r="O928" s="18">
        <f t="shared" si="142"/>
        <v>48.179735999999998</v>
      </c>
      <c r="P928" s="18">
        <v>14.599920000000001</v>
      </c>
      <c r="Q928" s="18">
        <f t="shared" si="148"/>
        <v>30.688178400000005</v>
      </c>
      <c r="R928" s="18">
        <v>9.2994480000000017</v>
      </c>
      <c r="S928" s="18">
        <f t="shared" si="141"/>
        <v>48.18</v>
      </c>
      <c r="T928" s="22">
        <v>14.6</v>
      </c>
      <c r="U928" s="21" t="s">
        <v>43</v>
      </c>
      <c r="V928" s="21" t="s">
        <v>43</v>
      </c>
      <c r="W928" s="19">
        <v>27.860749999999999</v>
      </c>
      <c r="X928" s="19">
        <v>-115.18935</v>
      </c>
      <c r="Y928" s="18">
        <v>57.2</v>
      </c>
      <c r="Z928" s="17">
        <v>14.000000000000002</v>
      </c>
      <c r="AA928" s="21" t="s">
        <v>43</v>
      </c>
      <c r="AB928" s="14" t="s">
        <v>44</v>
      </c>
      <c r="AC928" s="21" t="s">
        <v>43</v>
      </c>
      <c r="AD928" s="17">
        <v>14</v>
      </c>
      <c r="AE928" s="17">
        <v>1</v>
      </c>
      <c r="AF928" s="21" t="s">
        <v>43</v>
      </c>
      <c r="AG928" s="14" t="s">
        <v>43</v>
      </c>
      <c r="AI928" s="70">
        <f t="shared" si="150"/>
        <v>11.083</v>
      </c>
      <c r="AJ928" s="71" t="s">
        <v>369</v>
      </c>
      <c r="AK928" s="72">
        <f t="shared" si="151"/>
        <v>1.1117350137621949</v>
      </c>
      <c r="AL928" s="73">
        <f t="shared" si="152"/>
        <v>1.1117350137621949</v>
      </c>
    </row>
    <row r="929" spans="1:38" s="20" customFormat="1" hidden="1">
      <c r="A929" s="14" t="s">
        <v>68</v>
      </c>
      <c r="B929" s="14" t="s">
        <v>40</v>
      </c>
      <c r="C929" s="31">
        <v>38952</v>
      </c>
      <c r="D929" s="15">
        <v>2006</v>
      </c>
      <c r="E929" s="16">
        <v>0.45208333333333334</v>
      </c>
      <c r="F929" s="16">
        <v>0.49236111111111108</v>
      </c>
      <c r="G929" s="16">
        <v>4.0277777777777746E-2</v>
      </c>
      <c r="H929" s="21">
        <v>2</v>
      </c>
      <c r="I929" s="17">
        <v>1</v>
      </c>
      <c r="J929" s="17">
        <v>3</v>
      </c>
      <c r="K929" s="17">
        <v>3</v>
      </c>
      <c r="L929" s="14" t="s">
        <v>277</v>
      </c>
      <c r="M929" s="14" t="s">
        <v>52</v>
      </c>
      <c r="N929" s="14">
        <v>2</v>
      </c>
      <c r="O929" s="18">
        <f t="shared" si="142"/>
        <v>48.179735999999998</v>
      </c>
      <c r="P929" s="18">
        <v>14.599920000000001</v>
      </c>
      <c r="Q929" s="18">
        <f t="shared" si="148"/>
        <v>30.688178400000005</v>
      </c>
      <c r="R929" s="18">
        <v>9.2994480000000017</v>
      </c>
      <c r="S929" s="18">
        <f t="shared" si="141"/>
        <v>48.18</v>
      </c>
      <c r="T929" s="22">
        <v>14.6</v>
      </c>
      <c r="U929" s="21" t="s">
        <v>43</v>
      </c>
      <c r="V929" s="21" t="s">
        <v>43</v>
      </c>
      <c r="W929" s="19">
        <v>27.860749999999999</v>
      </c>
      <c r="X929" s="19">
        <v>-115.18935</v>
      </c>
      <c r="Y929" s="18">
        <v>57.2</v>
      </c>
      <c r="Z929" s="17">
        <v>14.000000000000002</v>
      </c>
      <c r="AA929" s="21" t="s">
        <v>43</v>
      </c>
      <c r="AB929" s="14" t="s">
        <v>44</v>
      </c>
      <c r="AC929" s="21" t="s">
        <v>43</v>
      </c>
      <c r="AD929" s="17">
        <v>14</v>
      </c>
      <c r="AE929" s="17">
        <v>1</v>
      </c>
      <c r="AF929" s="21" t="s">
        <v>43</v>
      </c>
      <c r="AG929" s="14" t="s">
        <v>43</v>
      </c>
      <c r="AI929" s="70">
        <f t="shared" si="150"/>
        <v>11.083</v>
      </c>
      <c r="AJ929" s="71" t="s">
        <v>369</v>
      </c>
      <c r="AK929" s="72">
        <f t="shared" si="151"/>
        <v>1.1117350137621949</v>
      </c>
      <c r="AL929" s="73">
        <f t="shared" si="152"/>
        <v>1.1117350137621949</v>
      </c>
    </row>
    <row r="930" spans="1:38" s="20" customFormat="1" hidden="1">
      <c r="A930" s="14" t="s">
        <v>68</v>
      </c>
      <c r="B930" s="14" t="s">
        <v>40</v>
      </c>
      <c r="C930" s="31">
        <v>38952</v>
      </c>
      <c r="D930" s="15">
        <v>2006</v>
      </c>
      <c r="E930" s="16">
        <v>0.45208333333333334</v>
      </c>
      <c r="F930" s="16">
        <v>0.49236111111111108</v>
      </c>
      <c r="G930" s="16">
        <v>4.0277777777777746E-2</v>
      </c>
      <c r="H930" s="21">
        <v>2</v>
      </c>
      <c r="I930" s="17">
        <v>1</v>
      </c>
      <c r="J930" s="17">
        <v>3</v>
      </c>
      <c r="K930" s="17">
        <v>3</v>
      </c>
      <c r="L930" s="14" t="s">
        <v>277</v>
      </c>
      <c r="M930" s="14" t="s">
        <v>52</v>
      </c>
      <c r="N930" s="14">
        <v>2</v>
      </c>
      <c r="O930" s="18">
        <f t="shared" si="142"/>
        <v>48.179735999999998</v>
      </c>
      <c r="P930" s="18">
        <v>14.599920000000001</v>
      </c>
      <c r="Q930" s="18">
        <f t="shared" si="148"/>
        <v>30.688178400000005</v>
      </c>
      <c r="R930" s="18">
        <v>9.2994480000000017</v>
      </c>
      <c r="S930" s="18">
        <f t="shared" si="141"/>
        <v>48.18</v>
      </c>
      <c r="T930" s="22">
        <v>14.6</v>
      </c>
      <c r="U930" s="21" t="s">
        <v>43</v>
      </c>
      <c r="V930" s="21" t="s">
        <v>43</v>
      </c>
      <c r="W930" s="19">
        <v>27.860749999999999</v>
      </c>
      <c r="X930" s="19">
        <v>-115.18935</v>
      </c>
      <c r="Y930" s="18">
        <v>57.2</v>
      </c>
      <c r="Z930" s="17">
        <v>14.000000000000002</v>
      </c>
      <c r="AA930" s="21" t="s">
        <v>43</v>
      </c>
      <c r="AB930" s="14" t="s">
        <v>44</v>
      </c>
      <c r="AC930" s="21" t="s">
        <v>43</v>
      </c>
      <c r="AD930" s="17">
        <v>14</v>
      </c>
      <c r="AE930" s="17">
        <v>1</v>
      </c>
      <c r="AF930" s="21" t="s">
        <v>43</v>
      </c>
      <c r="AG930" s="14" t="s">
        <v>43</v>
      </c>
      <c r="AI930" s="70">
        <f t="shared" si="150"/>
        <v>11.083</v>
      </c>
      <c r="AJ930" s="71" t="s">
        <v>369</v>
      </c>
      <c r="AK930" s="72">
        <f t="shared" si="151"/>
        <v>1.1117350137621949</v>
      </c>
      <c r="AL930" s="73">
        <f t="shared" si="152"/>
        <v>1.1117350137621949</v>
      </c>
    </row>
    <row r="931" spans="1:38" s="20" customFormat="1" hidden="1">
      <c r="A931" s="14" t="s">
        <v>68</v>
      </c>
      <c r="B931" s="14" t="s">
        <v>40</v>
      </c>
      <c r="C931" s="31">
        <v>38952</v>
      </c>
      <c r="D931" s="15">
        <v>2006</v>
      </c>
      <c r="E931" s="16">
        <v>0.45208333333333334</v>
      </c>
      <c r="F931" s="16">
        <v>0.49236111111111108</v>
      </c>
      <c r="G931" s="16">
        <v>4.0277777777777746E-2</v>
      </c>
      <c r="H931" s="21">
        <v>2</v>
      </c>
      <c r="I931" s="17">
        <v>1</v>
      </c>
      <c r="J931" s="17">
        <v>3</v>
      </c>
      <c r="K931" s="17">
        <v>3</v>
      </c>
      <c r="L931" s="14" t="s">
        <v>277</v>
      </c>
      <c r="M931" s="14" t="s">
        <v>52</v>
      </c>
      <c r="N931" s="14">
        <v>2</v>
      </c>
      <c r="O931" s="18">
        <f t="shared" si="142"/>
        <v>48.179735999999998</v>
      </c>
      <c r="P931" s="18">
        <v>14.599920000000001</v>
      </c>
      <c r="Q931" s="18">
        <f t="shared" si="148"/>
        <v>30.688178400000005</v>
      </c>
      <c r="R931" s="18">
        <v>9.2994480000000017</v>
      </c>
      <c r="S931" s="18">
        <f t="shared" si="141"/>
        <v>48.18</v>
      </c>
      <c r="T931" s="22">
        <v>14.6</v>
      </c>
      <c r="U931" s="21" t="s">
        <v>43</v>
      </c>
      <c r="V931" s="21" t="s">
        <v>43</v>
      </c>
      <c r="W931" s="19">
        <v>27.860749999999999</v>
      </c>
      <c r="X931" s="19">
        <v>-115.18935</v>
      </c>
      <c r="Y931" s="18">
        <v>57.2</v>
      </c>
      <c r="Z931" s="17">
        <v>14.000000000000002</v>
      </c>
      <c r="AA931" s="21" t="s">
        <v>43</v>
      </c>
      <c r="AB931" s="14" t="s">
        <v>44</v>
      </c>
      <c r="AC931" s="21" t="s">
        <v>43</v>
      </c>
      <c r="AD931" s="17">
        <v>14</v>
      </c>
      <c r="AE931" s="17">
        <v>1</v>
      </c>
      <c r="AF931" s="21" t="s">
        <v>43</v>
      </c>
      <c r="AG931" s="14" t="s">
        <v>43</v>
      </c>
      <c r="AI931" s="70">
        <f t="shared" si="150"/>
        <v>11.083</v>
      </c>
      <c r="AJ931" s="71" t="s">
        <v>369</v>
      </c>
      <c r="AK931" s="72">
        <f t="shared" si="151"/>
        <v>1.1117350137621949</v>
      </c>
      <c r="AL931" s="73">
        <f t="shared" si="152"/>
        <v>1.1117350137621949</v>
      </c>
    </row>
    <row r="932" spans="1:38" s="20" customFormat="1" hidden="1">
      <c r="A932" s="14" t="s">
        <v>68</v>
      </c>
      <c r="B932" s="14" t="s">
        <v>40</v>
      </c>
      <c r="C932" s="31">
        <v>38952</v>
      </c>
      <c r="D932" s="15">
        <v>2006</v>
      </c>
      <c r="E932" s="16">
        <v>0.45208333333333334</v>
      </c>
      <c r="F932" s="16">
        <v>0.49236111111111108</v>
      </c>
      <c r="G932" s="16">
        <v>4.0277777777777746E-2</v>
      </c>
      <c r="H932" s="21">
        <v>2</v>
      </c>
      <c r="I932" s="17">
        <v>1</v>
      </c>
      <c r="J932" s="17">
        <v>3</v>
      </c>
      <c r="K932" s="17">
        <v>3</v>
      </c>
      <c r="L932" s="14" t="s">
        <v>277</v>
      </c>
      <c r="M932" s="14" t="s">
        <v>52</v>
      </c>
      <c r="N932" s="14">
        <v>2</v>
      </c>
      <c r="O932" s="18">
        <f t="shared" si="142"/>
        <v>48.179735999999998</v>
      </c>
      <c r="P932" s="18">
        <v>14.599920000000001</v>
      </c>
      <c r="Q932" s="18">
        <f t="shared" si="148"/>
        <v>30.688178400000005</v>
      </c>
      <c r="R932" s="18">
        <v>9.2994480000000017</v>
      </c>
      <c r="S932" s="18">
        <f t="shared" si="141"/>
        <v>48.18</v>
      </c>
      <c r="T932" s="22">
        <v>14.6</v>
      </c>
      <c r="U932" s="21" t="s">
        <v>43</v>
      </c>
      <c r="V932" s="21" t="s">
        <v>43</v>
      </c>
      <c r="W932" s="19">
        <v>27.860749999999999</v>
      </c>
      <c r="X932" s="19">
        <v>-115.18935</v>
      </c>
      <c r="Y932" s="18">
        <v>57.2</v>
      </c>
      <c r="Z932" s="17">
        <v>14.000000000000002</v>
      </c>
      <c r="AA932" s="21" t="s">
        <v>43</v>
      </c>
      <c r="AB932" s="14" t="s">
        <v>44</v>
      </c>
      <c r="AC932" s="21" t="s">
        <v>43</v>
      </c>
      <c r="AD932" s="17">
        <v>14</v>
      </c>
      <c r="AE932" s="17">
        <v>1</v>
      </c>
      <c r="AF932" s="21" t="s">
        <v>43</v>
      </c>
      <c r="AG932" s="14" t="s">
        <v>43</v>
      </c>
      <c r="AI932" s="70">
        <f t="shared" si="150"/>
        <v>11.083</v>
      </c>
      <c r="AJ932" s="71" t="s">
        <v>369</v>
      </c>
      <c r="AK932" s="72">
        <f t="shared" si="151"/>
        <v>1.1117350137621949</v>
      </c>
      <c r="AL932" s="73">
        <f t="shared" si="152"/>
        <v>1.1117350137621949</v>
      </c>
    </row>
    <row r="933" spans="1:38" s="20" customFormat="1" hidden="1">
      <c r="A933" s="14" t="s">
        <v>68</v>
      </c>
      <c r="B933" s="14" t="s">
        <v>40</v>
      </c>
      <c r="C933" s="31">
        <v>38952</v>
      </c>
      <c r="D933" s="15">
        <v>2006</v>
      </c>
      <c r="E933" s="16">
        <v>0.45208333333333334</v>
      </c>
      <c r="F933" s="16">
        <v>0.49236111111111108</v>
      </c>
      <c r="G933" s="16">
        <v>4.0277777777777746E-2</v>
      </c>
      <c r="H933" s="21">
        <v>2</v>
      </c>
      <c r="I933" s="17">
        <v>1</v>
      </c>
      <c r="J933" s="17">
        <v>3</v>
      </c>
      <c r="K933" s="17">
        <v>3</v>
      </c>
      <c r="L933" s="14" t="s">
        <v>277</v>
      </c>
      <c r="M933" s="14" t="s">
        <v>52</v>
      </c>
      <c r="N933" s="14">
        <v>2</v>
      </c>
      <c r="O933" s="18">
        <f t="shared" si="142"/>
        <v>48.179735999999998</v>
      </c>
      <c r="P933" s="18">
        <v>14.599920000000001</v>
      </c>
      <c r="Q933" s="18">
        <f t="shared" si="148"/>
        <v>30.688178400000005</v>
      </c>
      <c r="R933" s="18">
        <v>9.2994480000000017</v>
      </c>
      <c r="S933" s="18">
        <f t="shared" si="141"/>
        <v>48.18</v>
      </c>
      <c r="T933" s="22">
        <v>14.6</v>
      </c>
      <c r="U933" s="21" t="s">
        <v>43</v>
      </c>
      <c r="V933" s="21" t="s">
        <v>43</v>
      </c>
      <c r="W933" s="19">
        <v>27.860749999999999</v>
      </c>
      <c r="X933" s="19">
        <v>-115.18935</v>
      </c>
      <c r="Y933" s="18">
        <v>57.2</v>
      </c>
      <c r="Z933" s="17">
        <v>14.000000000000002</v>
      </c>
      <c r="AA933" s="21" t="s">
        <v>43</v>
      </c>
      <c r="AB933" s="14" t="s">
        <v>44</v>
      </c>
      <c r="AC933" s="21" t="s">
        <v>43</v>
      </c>
      <c r="AD933" s="17">
        <v>14</v>
      </c>
      <c r="AE933" s="17">
        <v>1</v>
      </c>
      <c r="AF933" s="21" t="s">
        <v>43</v>
      </c>
      <c r="AG933" s="14" t="s">
        <v>43</v>
      </c>
      <c r="AI933" s="70">
        <f t="shared" si="150"/>
        <v>11.083</v>
      </c>
      <c r="AJ933" s="71" t="s">
        <v>369</v>
      </c>
      <c r="AK933" s="72">
        <f t="shared" si="151"/>
        <v>1.1117350137621949</v>
      </c>
      <c r="AL933" s="73">
        <f t="shared" si="152"/>
        <v>1.1117350137621949</v>
      </c>
    </row>
    <row r="934" spans="1:38" s="20" customFormat="1" hidden="1">
      <c r="A934" s="14" t="s">
        <v>68</v>
      </c>
      <c r="B934" s="14" t="s">
        <v>40</v>
      </c>
      <c r="C934" s="31">
        <v>38952</v>
      </c>
      <c r="D934" s="15">
        <v>2006</v>
      </c>
      <c r="E934" s="16">
        <v>0.45208333333333334</v>
      </c>
      <c r="F934" s="16">
        <v>0.49236111111111108</v>
      </c>
      <c r="G934" s="16">
        <v>4.0277777777777746E-2</v>
      </c>
      <c r="H934" s="21">
        <v>2</v>
      </c>
      <c r="I934" s="17">
        <v>1</v>
      </c>
      <c r="J934" s="17">
        <v>3</v>
      </c>
      <c r="K934" s="17">
        <v>3</v>
      </c>
      <c r="L934" s="14" t="s">
        <v>277</v>
      </c>
      <c r="M934" s="14" t="s">
        <v>52</v>
      </c>
      <c r="N934" s="14">
        <v>2</v>
      </c>
      <c r="O934" s="18">
        <f t="shared" si="142"/>
        <v>48.179735999999998</v>
      </c>
      <c r="P934" s="18">
        <v>14.599920000000001</v>
      </c>
      <c r="Q934" s="18">
        <f t="shared" si="148"/>
        <v>30.688178400000005</v>
      </c>
      <c r="R934" s="18">
        <v>9.2994480000000017</v>
      </c>
      <c r="S934" s="18">
        <f t="shared" si="141"/>
        <v>48.18</v>
      </c>
      <c r="T934" s="22">
        <v>14.6</v>
      </c>
      <c r="U934" s="21" t="s">
        <v>43</v>
      </c>
      <c r="V934" s="21" t="s">
        <v>43</v>
      </c>
      <c r="W934" s="19">
        <v>27.860749999999999</v>
      </c>
      <c r="X934" s="19">
        <v>-115.18935</v>
      </c>
      <c r="Y934" s="18">
        <v>57.2</v>
      </c>
      <c r="Z934" s="17">
        <v>14.000000000000002</v>
      </c>
      <c r="AA934" s="21" t="s">
        <v>43</v>
      </c>
      <c r="AB934" s="14" t="s">
        <v>44</v>
      </c>
      <c r="AC934" s="21" t="s">
        <v>43</v>
      </c>
      <c r="AD934" s="17">
        <v>14</v>
      </c>
      <c r="AE934" s="17">
        <v>1</v>
      </c>
      <c r="AF934" s="21" t="s">
        <v>43</v>
      </c>
      <c r="AG934" s="14" t="s">
        <v>43</v>
      </c>
      <c r="AI934" s="70">
        <f t="shared" si="150"/>
        <v>11.083</v>
      </c>
      <c r="AJ934" s="71" t="s">
        <v>369</v>
      </c>
      <c r="AK934" s="72">
        <f t="shared" si="151"/>
        <v>1.1117350137621949</v>
      </c>
      <c r="AL934" s="73">
        <f t="shared" si="152"/>
        <v>1.1117350137621949</v>
      </c>
    </row>
    <row r="935" spans="1:38" s="20" customFormat="1" hidden="1">
      <c r="A935" s="14" t="s">
        <v>68</v>
      </c>
      <c r="B935" s="14" t="s">
        <v>40</v>
      </c>
      <c r="C935" s="31">
        <v>38952</v>
      </c>
      <c r="D935" s="15">
        <v>2006</v>
      </c>
      <c r="E935" s="16">
        <v>0.45208333333333334</v>
      </c>
      <c r="F935" s="16">
        <v>0.49236111111111108</v>
      </c>
      <c r="G935" s="16">
        <v>4.0277777777777746E-2</v>
      </c>
      <c r="H935" s="21">
        <v>2</v>
      </c>
      <c r="I935" s="17">
        <v>1</v>
      </c>
      <c r="J935" s="17">
        <v>3</v>
      </c>
      <c r="K935" s="17">
        <v>3</v>
      </c>
      <c r="L935" s="14" t="s">
        <v>277</v>
      </c>
      <c r="M935" s="14" t="s">
        <v>52</v>
      </c>
      <c r="N935" s="14">
        <v>2</v>
      </c>
      <c r="O935" s="18">
        <f t="shared" si="142"/>
        <v>48.179735999999998</v>
      </c>
      <c r="P935" s="18">
        <v>14.599920000000001</v>
      </c>
      <c r="Q935" s="18">
        <f t="shared" si="148"/>
        <v>30.688178400000005</v>
      </c>
      <c r="R935" s="18">
        <v>9.2994480000000017</v>
      </c>
      <c r="S935" s="18">
        <f t="shared" si="141"/>
        <v>48.18</v>
      </c>
      <c r="T935" s="22">
        <v>14.6</v>
      </c>
      <c r="U935" s="21" t="s">
        <v>43</v>
      </c>
      <c r="V935" s="21" t="s">
        <v>43</v>
      </c>
      <c r="W935" s="19">
        <v>27.860749999999999</v>
      </c>
      <c r="X935" s="19">
        <v>-115.18935</v>
      </c>
      <c r="Y935" s="18">
        <v>57.2</v>
      </c>
      <c r="Z935" s="17">
        <v>14.000000000000002</v>
      </c>
      <c r="AA935" s="21" t="s">
        <v>43</v>
      </c>
      <c r="AB935" s="14" t="s">
        <v>44</v>
      </c>
      <c r="AC935" s="21" t="s">
        <v>43</v>
      </c>
      <c r="AD935" s="17">
        <v>15</v>
      </c>
      <c r="AE935" s="17">
        <v>1</v>
      </c>
      <c r="AF935" s="21" t="s">
        <v>43</v>
      </c>
      <c r="AG935" s="14" t="s">
        <v>43</v>
      </c>
      <c r="AI935" s="70">
        <f t="shared" si="150"/>
        <v>11.792</v>
      </c>
      <c r="AJ935" s="71" t="s">
        <v>369</v>
      </c>
      <c r="AK935" s="72">
        <f t="shared" si="151"/>
        <v>1.2734394051640829</v>
      </c>
      <c r="AL935" s="73">
        <f t="shared" si="152"/>
        <v>1.2734394051640829</v>
      </c>
    </row>
    <row r="936" spans="1:38" s="20" customFormat="1" hidden="1">
      <c r="A936" s="14" t="s">
        <v>68</v>
      </c>
      <c r="B936" s="14" t="s">
        <v>40</v>
      </c>
      <c r="C936" s="31">
        <v>38952</v>
      </c>
      <c r="D936" s="15">
        <v>2006</v>
      </c>
      <c r="E936" s="16">
        <v>0.45208333333333334</v>
      </c>
      <c r="F936" s="16">
        <v>0.49236111111111108</v>
      </c>
      <c r="G936" s="16">
        <v>4.0277777777777746E-2</v>
      </c>
      <c r="H936" s="21">
        <v>2</v>
      </c>
      <c r="I936" s="17">
        <v>1</v>
      </c>
      <c r="J936" s="17">
        <v>3</v>
      </c>
      <c r="K936" s="17">
        <v>3</v>
      </c>
      <c r="L936" s="14" t="s">
        <v>277</v>
      </c>
      <c r="M936" s="14" t="s">
        <v>52</v>
      </c>
      <c r="N936" s="14">
        <v>2</v>
      </c>
      <c r="O936" s="18">
        <f t="shared" si="142"/>
        <v>48.179735999999998</v>
      </c>
      <c r="P936" s="18">
        <v>14.599920000000001</v>
      </c>
      <c r="Q936" s="18">
        <f t="shared" si="148"/>
        <v>30.688178400000005</v>
      </c>
      <c r="R936" s="18">
        <v>9.2994480000000017</v>
      </c>
      <c r="S936" s="18">
        <f t="shared" si="141"/>
        <v>48.18</v>
      </c>
      <c r="T936" s="22">
        <v>14.6</v>
      </c>
      <c r="U936" s="21" t="s">
        <v>43</v>
      </c>
      <c r="V936" s="21" t="s">
        <v>43</v>
      </c>
      <c r="W936" s="19">
        <v>27.860749999999999</v>
      </c>
      <c r="X936" s="19">
        <v>-115.18935</v>
      </c>
      <c r="Y936" s="18">
        <v>57.2</v>
      </c>
      <c r="Z936" s="17">
        <v>14.000000000000002</v>
      </c>
      <c r="AA936" s="21" t="s">
        <v>43</v>
      </c>
      <c r="AB936" s="14" t="s">
        <v>44</v>
      </c>
      <c r="AC936" s="21" t="s">
        <v>43</v>
      </c>
      <c r="AD936" s="17">
        <v>15</v>
      </c>
      <c r="AE936" s="17">
        <v>1</v>
      </c>
      <c r="AF936" s="21" t="s">
        <v>43</v>
      </c>
      <c r="AG936" s="14" t="s">
        <v>43</v>
      </c>
      <c r="AI936" s="70">
        <f t="shared" si="150"/>
        <v>11.792</v>
      </c>
      <c r="AJ936" s="71" t="s">
        <v>369</v>
      </c>
      <c r="AK936" s="72">
        <f t="shared" si="151"/>
        <v>1.2734394051640829</v>
      </c>
      <c r="AL936" s="73">
        <f t="shared" si="152"/>
        <v>1.2734394051640829</v>
      </c>
    </row>
    <row r="937" spans="1:38" s="20" customFormat="1" hidden="1">
      <c r="A937" s="14" t="s">
        <v>68</v>
      </c>
      <c r="B937" s="14" t="s">
        <v>40</v>
      </c>
      <c r="C937" s="31">
        <v>38952</v>
      </c>
      <c r="D937" s="15">
        <v>2006</v>
      </c>
      <c r="E937" s="16">
        <v>0.45208333333333334</v>
      </c>
      <c r="F937" s="16">
        <v>0.49236111111111108</v>
      </c>
      <c r="G937" s="16">
        <v>4.0277777777777746E-2</v>
      </c>
      <c r="H937" s="21">
        <v>2</v>
      </c>
      <c r="I937" s="17">
        <v>1</v>
      </c>
      <c r="J937" s="17">
        <v>3</v>
      </c>
      <c r="K937" s="17">
        <v>3</v>
      </c>
      <c r="L937" s="14" t="s">
        <v>277</v>
      </c>
      <c r="M937" s="14" t="s">
        <v>52</v>
      </c>
      <c r="N937" s="14">
        <v>2</v>
      </c>
      <c r="O937" s="18">
        <f t="shared" si="142"/>
        <v>48.179735999999998</v>
      </c>
      <c r="P937" s="18">
        <v>14.599920000000001</v>
      </c>
      <c r="Q937" s="18">
        <f t="shared" si="148"/>
        <v>30.688178400000005</v>
      </c>
      <c r="R937" s="18">
        <v>9.2994480000000017</v>
      </c>
      <c r="S937" s="18">
        <f t="shared" si="141"/>
        <v>48.18</v>
      </c>
      <c r="T937" s="22">
        <v>14.6</v>
      </c>
      <c r="U937" s="21" t="s">
        <v>43</v>
      </c>
      <c r="V937" s="21" t="s">
        <v>43</v>
      </c>
      <c r="W937" s="19">
        <v>27.860749999999999</v>
      </c>
      <c r="X937" s="19">
        <v>-115.18935</v>
      </c>
      <c r="Y937" s="18">
        <v>57.2</v>
      </c>
      <c r="Z937" s="17">
        <v>14.000000000000002</v>
      </c>
      <c r="AA937" s="21" t="s">
        <v>43</v>
      </c>
      <c r="AB937" s="14" t="s">
        <v>44</v>
      </c>
      <c r="AC937" s="21" t="s">
        <v>43</v>
      </c>
      <c r="AD937" s="17">
        <v>15</v>
      </c>
      <c r="AE937" s="17">
        <v>1</v>
      </c>
      <c r="AF937" s="21" t="s">
        <v>43</v>
      </c>
      <c r="AG937" s="14" t="s">
        <v>43</v>
      </c>
      <c r="AI937" s="70">
        <f t="shared" si="150"/>
        <v>11.792</v>
      </c>
      <c r="AJ937" s="71" t="s">
        <v>369</v>
      </c>
      <c r="AK937" s="72">
        <f t="shared" si="151"/>
        <v>1.2734394051640829</v>
      </c>
      <c r="AL937" s="73">
        <f t="shared" si="152"/>
        <v>1.2734394051640829</v>
      </c>
    </row>
    <row r="938" spans="1:38" s="20" customFormat="1" hidden="1">
      <c r="A938" s="14" t="s">
        <v>68</v>
      </c>
      <c r="B938" s="14" t="s">
        <v>40</v>
      </c>
      <c r="C938" s="31">
        <v>38952</v>
      </c>
      <c r="D938" s="15">
        <v>2006</v>
      </c>
      <c r="E938" s="16">
        <v>0.45208333333333334</v>
      </c>
      <c r="F938" s="16">
        <v>0.49236111111111108</v>
      </c>
      <c r="G938" s="16">
        <v>4.0277777777777746E-2</v>
      </c>
      <c r="H938" s="21">
        <v>2</v>
      </c>
      <c r="I938" s="17">
        <v>1</v>
      </c>
      <c r="J938" s="17">
        <v>3</v>
      </c>
      <c r="K938" s="17">
        <v>3</v>
      </c>
      <c r="L938" s="14" t="s">
        <v>277</v>
      </c>
      <c r="M938" s="14" t="s">
        <v>52</v>
      </c>
      <c r="N938" s="14">
        <v>2</v>
      </c>
      <c r="O938" s="18">
        <f t="shared" si="142"/>
        <v>48.179735999999998</v>
      </c>
      <c r="P938" s="18">
        <v>14.599920000000001</v>
      </c>
      <c r="Q938" s="18">
        <f t="shared" si="148"/>
        <v>30.688178400000005</v>
      </c>
      <c r="R938" s="18">
        <v>9.2994480000000017</v>
      </c>
      <c r="S938" s="18">
        <f t="shared" si="141"/>
        <v>48.18</v>
      </c>
      <c r="T938" s="22">
        <v>14.6</v>
      </c>
      <c r="U938" s="21" t="s">
        <v>43</v>
      </c>
      <c r="V938" s="21" t="s">
        <v>43</v>
      </c>
      <c r="W938" s="19">
        <v>27.860749999999999</v>
      </c>
      <c r="X938" s="19">
        <v>-115.18935</v>
      </c>
      <c r="Y938" s="18">
        <v>57.2</v>
      </c>
      <c r="Z938" s="17">
        <v>14.000000000000002</v>
      </c>
      <c r="AA938" s="21" t="s">
        <v>43</v>
      </c>
      <c r="AB938" s="14" t="s">
        <v>44</v>
      </c>
      <c r="AC938" s="21" t="s">
        <v>43</v>
      </c>
      <c r="AD938" s="17">
        <v>15</v>
      </c>
      <c r="AE938" s="17">
        <v>1</v>
      </c>
      <c r="AF938" s="21" t="s">
        <v>43</v>
      </c>
      <c r="AG938" s="14" t="s">
        <v>43</v>
      </c>
      <c r="AI938" s="70">
        <f t="shared" si="150"/>
        <v>11.792</v>
      </c>
      <c r="AJ938" s="71" t="s">
        <v>369</v>
      </c>
      <c r="AK938" s="72">
        <f t="shared" si="151"/>
        <v>1.2734394051640829</v>
      </c>
      <c r="AL938" s="73">
        <f t="shared" si="152"/>
        <v>1.2734394051640829</v>
      </c>
    </row>
    <row r="939" spans="1:38" s="20" customFormat="1" hidden="1">
      <c r="A939" s="14" t="s">
        <v>68</v>
      </c>
      <c r="B939" s="14" t="s">
        <v>40</v>
      </c>
      <c r="C939" s="31">
        <v>38952</v>
      </c>
      <c r="D939" s="15">
        <v>2006</v>
      </c>
      <c r="E939" s="16">
        <v>0.45208333333333334</v>
      </c>
      <c r="F939" s="16">
        <v>0.49236111111111108</v>
      </c>
      <c r="G939" s="16">
        <v>4.0277777777777746E-2</v>
      </c>
      <c r="H939" s="21">
        <v>2</v>
      </c>
      <c r="I939" s="17">
        <v>1</v>
      </c>
      <c r="J939" s="17">
        <v>3</v>
      </c>
      <c r="K939" s="17">
        <v>3</v>
      </c>
      <c r="L939" s="14" t="s">
        <v>277</v>
      </c>
      <c r="M939" s="14" t="s">
        <v>52</v>
      </c>
      <c r="N939" s="14">
        <v>2</v>
      </c>
      <c r="O939" s="18">
        <f t="shared" si="142"/>
        <v>48.179735999999998</v>
      </c>
      <c r="P939" s="18">
        <v>14.599920000000001</v>
      </c>
      <c r="Q939" s="18">
        <f t="shared" si="148"/>
        <v>30.688178400000005</v>
      </c>
      <c r="R939" s="18">
        <v>9.2994480000000017</v>
      </c>
      <c r="S939" s="18">
        <f t="shared" si="141"/>
        <v>48.18</v>
      </c>
      <c r="T939" s="22">
        <v>14.6</v>
      </c>
      <c r="U939" s="21" t="s">
        <v>43</v>
      </c>
      <c r="V939" s="21" t="s">
        <v>43</v>
      </c>
      <c r="W939" s="19">
        <v>27.860749999999999</v>
      </c>
      <c r="X939" s="19">
        <v>-115.18935</v>
      </c>
      <c r="Y939" s="18">
        <v>57.2</v>
      </c>
      <c r="Z939" s="17">
        <v>14.000000000000002</v>
      </c>
      <c r="AA939" s="21" t="s">
        <v>43</v>
      </c>
      <c r="AB939" s="14" t="s">
        <v>44</v>
      </c>
      <c r="AC939" s="21" t="s">
        <v>43</v>
      </c>
      <c r="AD939" s="17">
        <v>16</v>
      </c>
      <c r="AE939" s="17">
        <v>1</v>
      </c>
      <c r="AF939" s="21" t="s">
        <v>43</v>
      </c>
      <c r="AG939" s="14" t="s">
        <v>43</v>
      </c>
      <c r="AI939" s="70">
        <f t="shared" si="150"/>
        <v>12.500999999999999</v>
      </c>
      <c r="AJ939" s="71" t="s">
        <v>369</v>
      </c>
      <c r="AK939" s="72">
        <f t="shared" si="151"/>
        <v>1.4471406331162124</v>
      </c>
      <c r="AL939" s="73">
        <f t="shared" si="152"/>
        <v>1.4471406331162124</v>
      </c>
    </row>
    <row r="940" spans="1:38" s="20" customFormat="1" hidden="1">
      <c r="A940" s="14" t="s">
        <v>68</v>
      </c>
      <c r="B940" s="14" t="s">
        <v>40</v>
      </c>
      <c r="C940" s="31">
        <v>38952</v>
      </c>
      <c r="D940" s="15">
        <v>2006</v>
      </c>
      <c r="E940" s="16">
        <v>0.45208333333333334</v>
      </c>
      <c r="F940" s="16">
        <v>0.49236111111111108</v>
      </c>
      <c r="G940" s="16">
        <v>4.0277777777777746E-2</v>
      </c>
      <c r="H940" s="21">
        <v>2</v>
      </c>
      <c r="I940" s="17">
        <v>1</v>
      </c>
      <c r="J940" s="17">
        <v>3</v>
      </c>
      <c r="K940" s="17">
        <v>3</v>
      </c>
      <c r="L940" s="14" t="s">
        <v>277</v>
      </c>
      <c r="M940" s="14" t="s">
        <v>52</v>
      </c>
      <c r="N940" s="14">
        <v>2</v>
      </c>
      <c r="O940" s="18">
        <f t="shared" si="142"/>
        <v>48.179735999999998</v>
      </c>
      <c r="P940" s="18">
        <v>14.599920000000001</v>
      </c>
      <c r="Q940" s="18">
        <f t="shared" si="148"/>
        <v>30.688178400000005</v>
      </c>
      <c r="R940" s="18">
        <v>9.2994480000000017</v>
      </c>
      <c r="S940" s="18">
        <f t="shared" si="141"/>
        <v>48.18</v>
      </c>
      <c r="T940" s="22">
        <v>14.6</v>
      </c>
      <c r="U940" s="21" t="s">
        <v>43</v>
      </c>
      <c r="V940" s="21" t="s">
        <v>43</v>
      </c>
      <c r="W940" s="19">
        <v>27.860749999999999</v>
      </c>
      <c r="X940" s="19">
        <v>-115.18935</v>
      </c>
      <c r="Y940" s="18">
        <v>57.2</v>
      </c>
      <c r="Z940" s="17">
        <v>14.000000000000002</v>
      </c>
      <c r="AA940" s="21" t="s">
        <v>43</v>
      </c>
      <c r="AB940" s="14" t="s">
        <v>44</v>
      </c>
      <c r="AC940" s="21" t="s">
        <v>43</v>
      </c>
      <c r="AD940" s="17">
        <v>16</v>
      </c>
      <c r="AE940" s="17">
        <v>1</v>
      </c>
      <c r="AF940" s="21" t="s">
        <v>43</v>
      </c>
      <c r="AG940" s="14" t="s">
        <v>43</v>
      </c>
      <c r="AI940" s="70">
        <f t="shared" si="150"/>
        <v>12.500999999999999</v>
      </c>
      <c r="AJ940" s="71" t="s">
        <v>369</v>
      </c>
      <c r="AK940" s="72">
        <f t="shared" si="151"/>
        <v>1.4471406331162124</v>
      </c>
      <c r="AL940" s="73">
        <f t="shared" si="152"/>
        <v>1.4471406331162124</v>
      </c>
    </row>
    <row r="941" spans="1:38" s="20" customFormat="1" hidden="1">
      <c r="A941" s="14" t="s">
        <v>68</v>
      </c>
      <c r="B941" s="14" t="s">
        <v>40</v>
      </c>
      <c r="C941" s="31">
        <v>38952</v>
      </c>
      <c r="D941" s="15">
        <v>2006</v>
      </c>
      <c r="E941" s="16">
        <v>0.45208333333333334</v>
      </c>
      <c r="F941" s="16">
        <v>0.49236111111111108</v>
      </c>
      <c r="G941" s="16">
        <v>4.0277777777777746E-2</v>
      </c>
      <c r="H941" s="21">
        <v>2</v>
      </c>
      <c r="I941" s="17">
        <v>1</v>
      </c>
      <c r="J941" s="17">
        <v>3</v>
      </c>
      <c r="K941" s="17">
        <v>3</v>
      </c>
      <c r="L941" s="14" t="s">
        <v>277</v>
      </c>
      <c r="M941" s="14" t="s">
        <v>52</v>
      </c>
      <c r="N941" s="14">
        <v>2</v>
      </c>
      <c r="O941" s="18">
        <f t="shared" si="142"/>
        <v>48.179735999999998</v>
      </c>
      <c r="P941" s="18">
        <v>14.599920000000001</v>
      </c>
      <c r="Q941" s="18">
        <f t="shared" si="148"/>
        <v>30.688178400000005</v>
      </c>
      <c r="R941" s="18">
        <v>9.2994480000000017</v>
      </c>
      <c r="S941" s="18">
        <f t="shared" si="141"/>
        <v>48.18</v>
      </c>
      <c r="T941" s="22">
        <v>14.6</v>
      </c>
      <c r="U941" s="21" t="s">
        <v>43</v>
      </c>
      <c r="V941" s="21" t="s">
        <v>43</v>
      </c>
      <c r="W941" s="19">
        <v>27.860749999999999</v>
      </c>
      <c r="X941" s="19">
        <v>-115.18935</v>
      </c>
      <c r="Y941" s="18">
        <v>57.2</v>
      </c>
      <c r="Z941" s="17">
        <v>14.000000000000002</v>
      </c>
      <c r="AA941" s="21" t="s">
        <v>43</v>
      </c>
      <c r="AB941" s="14" t="s">
        <v>44</v>
      </c>
      <c r="AC941" s="21" t="s">
        <v>43</v>
      </c>
      <c r="AD941" s="17">
        <v>16</v>
      </c>
      <c r="AE941" s="17">
        <v>1</v>
      </c>
      <c r="AF941" s="21" t="s">
        <v>43</v>
      </c>
      <c r="AG941" s="14" t="s">
        <v>43</v>
      </c>
      <c r="AI941" s="70">
        <f t="shared" si="150"/>
        <v>12.500999999999999</v>
      </c>
      <c r="AJ941" s="71" t="s">
        <v>369</v>
      </c>
      <c r="AK941" s="72">
        <f t="shared" si="151"/>
        <v>1.4471406331162124</v>
      </c>
      <c r="AL941" s="73">
        <f t="shared" si="152"/>
        <v>1.4471406331162124</v>
      </c>
    </row>
    <row r="942" spans="1:38" s="20" customFormat="1" hidden="1">
      <c r="A942" s="14" t="s">
        <v>68</v>
      </c>
      <c r="B942" s="14" t="s">
        <v>40</v>
      </c>
      <c r="C942" s="31">
        <v>38952</v>
      </c>
      <c r="D942" s="15">
        <v>2006</v>
      </c>
      <c r="E942" s="16">
        <v>0.45208333333333334</v>
      </c>
      <c r="F942" s="16">
        <v>0.49236111111111108</v>
      </c>
      <c r="G942" s="16">
        <v>4.0277777777777746E-2</v>
      </c>
      <c r="H942" s="21">
        <v>2</v>
      </c>
      <c r="I942" s="17">
        <v>1</v>
      </c>
      <c r="J942" s="17">
        <v>3</v>
      </c>
      <c r="K942" s="17">
        <v>3</v>
      </c>
      <c r="L942" s="14" t="s">
        <v>277</v>
      </c>
      <c r="M942" s="14" t="s">
        <v>52</v>
      </c>
      <c r="N942" s="14">
        <v>2</v>
      </c>
      <c r="O942" s="18">
        <f t="shared" si="142"/>
        <v>48.179735999999998</v>
      </c>
      <c r="P942" s="18">
        <v>14.599920000000001</v>
      </c>
      <c r="Q942" s="18">
        <f t="shared" si="148"/>
        <v>30.688178400000005</v>
      </c>
      <c r="R942" s="18">
        <v>9.2994480000000017</v>
      </c>
      <c r="S942" s="18">
        <f t="shared" si="141"/>
        <v>48.18</v>
      </c>
      <c r="T942" s="22">
        <v>14.6</v>
      </c>
      <c r="U942" s="21" t="s">
        <v>43</v>
      </c>
      <c r="V942" s="21" t="s">
        <v>43</v>
      </c>
      <c r="W942" s="19">
        <v>27.860749999999999</v>
      </c>
      <c r="X942" s="19">
        <v>-115.18935</v>
      </c>
      <c r="Y942" s="18">
        <v>57.2</v>
      </c>
      <c r="Z942" s="17">
        <v>14.000000000000002</v>
      </c>
      <c r="AA942" s="21" t="s">
        <v>43</v>
      </c>
      <c r="AB942" s="14" t="s">
        <v>44</v>
      </c>
      <c r="AC942" s="21" t="s">
        <v>43</v>
      </c>
      <c r="AD942" s="17">
        <v>16</v>
      </c>
      <c r="AE942" s="17">
        <v>1</v>
      </c>
      <c r="AF942" s="21" t="s">
        <v>43</v>
      </c>
      <c r="AG942" s="14" t="s">
        <v>43</v>
      </c>
      <c r="AI942" s="70">
        <f t="shared" si="150"/>
        <v>12.500999999999999</v>
      </c>
      <c r="AJ942" s="71" t="s">
        <v>369</v>
      </c>
      <c r="AK942" s="72">
        <f t="shared" si="151"/>
        <v>1.4471406331162124</v>
      </c>
      <c r="AL942" s="73">
        <f t="shared" si="152"/>
        <v>1.4471406331162124</v>
      </c>
    </row>
    <row r="943" spans="1:38" s="20" customFormat="1" hidden="1">
      <c r="A943" s="14" t="s">
        <v>68</v>
      </c>
      <c r="B943" s="14" t="s">
        <v>40</v>
      </c>
      <c r="C943" s="31">
        <v>38952</v>
      </c>
      <c r="D943" s="15">
        <v>2006</v>
      </c>
      <c r="E943" s="16">
        <v>0.45208333333333334</v>
      </c>
      <c r="F943" s="16">
        <v>0.49236111111111108</v>
      </c>
      <c r="G943" s="16">
        <v>4.0277777777777746E-2</v>
      </c>
      <c r="H943" s="21">
        <v>2</v>
      </c>
      <c r="I943" s="17">
        <v>1</v>
      </c>
      <c r="J943" s="17">
        <v>3</v>
      </c>
      <c r="K943" s="17">
        <v>3</v>
      </c>
      <c r="L943" s="14" t="s">
        <v>277</v>
      </c>
      <c r="M943" s="14" t="s">
        <v>52</v>
      </c>
      <c r="N943" s="14">
        <v>2</v>
      </c>
      <c r="O943" s="18">
        <f t="shared" si="142"/>
        <v>48.179735999999998</v>
      </c>
      <c r="P943" s="18">
        <v>14.599920000000001</v>
      </c>
      <c r="Q943" s="18">
        <f t="shared" si="148"/>
        <v>30.688178400000005</v>
      </c>
      <c r="R943" s="18">
        <v>9.2994480000000017</v>
      </c>
      <c r="S943" s="18">
        <f t="shared" si="141"/>
        <v>48.18</v>
      </c>
      <c r="T943" s="22">
        <v>14.6</v>
      </c>
      <c r="U943" s="21" t="s">
        <v>43</v>
      </c>
      <c r="V943" s="21" t="s">
        <v>43</v>
      </c>
      <c r="W943" s="19">
        <v>27.860749999999999</v>
      </c>
      <c r="X943" s="19">
        <v>-115.18935</v>
      </c>
      <c r="Y943" s="18">
        <v>57.2</v>
      </c>
      <c r="Z943" s="17">
        <v>14.000000000000002</v>
      </c>
      <c r="AA943" s="21" t="s">
        <v>43</v>
      </c>
      <c r="AB943" s="14" t="s">
        <v>44</v>
      </c>
      <c r="AC943" s="21" t="s">
        <v>43</v>
      </c>
      <c r="AD943" s="17">
        <v>16</v>
      </c>
      <c r="AE943" s="17">
        <v>1</v>
      </c>
      <c r="AF943" s="21" t="s">
        <v>43</v>
      </c>
      <c r="AG943" s="14" t="s">
        <v>43</v>
      </c>
      <c r="AI943" s="70">
        <f t="shared" si="150"/>
        <v>12.500999999999999</v>
      </c>
      <c r="AJ943" s="71" t="s">
        <v>369</v>
      </c>
      <c r="AK943" s="72">
        <f t="shared" si="151"/>
        <v>1.4471406331162124</v>
      </c>
      <c r="AL943" s="73">
        <f t="shared" si="152"/>
        <v>1.4471406331162124</v>
      </c>
    </row>
    <row r="944" spans="1:38" s="20" customFormat="1" hidden="1">
      <c r="A944" s="14" t="s">
        <v>68</v>
      </c>
      <c r="B944" s="14" t="s">
        <v>40</v>
      </c>
      <c r="C944" s="31">
        <v>38952</v>
      </c>
      <c r="D944" s="15">
        <v>2006</v>
      </c>
      <c r="E944" s="16">
        <v>0.45208333333333334</v>
      </c>
      <c r="F944" s="16">
        <v>0.49236111111111108</v>
      </c>
      <c r="G944" s="16">
        <v>4.0277777777777746E-2</v>
      </c>
      <c r="H944" s="21">
        <v>2</v>
      </c>
      <c r="I944" s="17">
        <v>1</v>
      </c>
      <c r="J944" s="17">
        <v>3</v>
      </c>
      <c r="K944" s="17">
        <v>3</v>
      </c>
      <c r="L944" s="14" t="s">
        <v>277</v>
      </c>
      <c r="M944" s="14" t="s">
        <v>52</v>
      </c>
      <c r="N944" s="14">
        <v>2</v>
      </c>
      <c r="O944" s="18">
        <f t="shared" si="142"/>
        <v>48.179735999999998</v>
      </c>
      <c r="P944" s="18">
        <v>14.599920000000001</v>
      </c>
      <c r="Q944" s="18">
        <f t="shared" si="148"/>
        <v>30.688178400000005</v>
      </c>
      <c r="R944" s="18">
        <v>9.2994480000000017</v>
      </c>
      <c r="S944" s="18">
        <f t="shared" si="141"/>
        <v>48.18</v>
      </c>
      <c r="T944" s="22">
        <v>14.6</v>
      </c>
      <c r="U944" s="21" t="s">
        <v>43</v>
      </c>
      <c r="V944" s="21" t="s">
        <v>43</v>
      </c>
      <c r="W944" s="19">
        <v>27.860749999999999</v>
      </c>
      <c r="X944" s="19">
        <v>-115.18935</v>
      </c>
      <c r="Y944" s="18">
        <v>57.2</v>
      </c>
      <c r="Z944" s="17">
        <v>14.000000000000002</v>
      </c>
      <c r="AA944" s="21" t="s">
        <v>43</v>
      </c>
      <c r="AB944" s="14" t="s">
        <v>44</v>
      </c>
      <c r="AC944" s="21" t="s">
        <v>43</v>
      </c>
      <c r="AD944" s="17">
        <v>16</v>
      </c>
      <c r="AE944" s="17">
        <v>1</v>
      </c>
      <c r="AF944" s="21" t="s">
        <v>43</v>
      </c>
      <c r="AG944" s="14" t="s">
        <v>43</v>
      </c>
      <c r="AI944" s="70">
        <f t="shared" si="150"/>
        <v>12.500999999999999</v>
      </c>
      <c r="AJ944" s="71" t="s">
        <v>369</v>
      </c>
      <c r="AK944" s="72">
        <f t="shared" si="151"/>
        <v>1.4471406331162124</v>
      </c>
      <c r="AL944" s="73">
        <f t="shared" si="152"/>
        <v>1.4471406331162124</v>
      </c>
    </row>
    <row r="945" spans="1:38" s="20" customFormat="1" hidden="1">
      <c r="A945" s="14" t="s">
        <v>68</v>
      </c>
      <c r="B945" s="14" t="s">
        <v>40</v>
      </c>
      <c r="C945" s="31">
        <v>38952</v>
      </c>
      <c r="D945" s="15">
        <v>2006</v>
      </c>
      <c r="E945" s="16">
        <v>0.45208333333333334</v>
      </c>
      <c r="F945" s="16">
        <v>0.49236111111111108</v>
      </c>
      <c r="G945" s="16">
        <v>4.0277777777777746E-2</v>
      </c>
      <c r="H945" s="21">
        <v>2</v>
      </c>
      <c r="I945" s="17">
        <v>1</v>
      </c>
      <c r="J945" s="17">
        <v>3</v>
      </c>
      <c r="K945" s="17">
        <v>3</v>
      </c>
      <c r="L945" s="14" t="s">
        <v>277</v>
      </c>
      <c r="M945" s="14" t="s">
        <v>52</v>
      </c>
      <c r="N945" s="14">
        <v>2</v>
      </c>
      <c r="O945" s="18">
        <f t="shared" si="142"/>
        <v>48.179735999999998</v>
      </c>
      <c r="P945" s="18">
        <v>14.599920000000001</v>
      </c>
      <c r="Q945" s="18">
        <f t="shared" si="148"/>
        <v>30.688178400000005</v>
      </c>
      <c r="R945" s="18">
        <v>9.2994480000000017</v>
      </c>
      <c r="S945" s="18">
        <f t="shared" si="141"/>
        <v>48.18</v>
      </c>
      <c r="T945" s="22">
        <v>14.6</v>
      </c>
      <c r="U945" s="21" t="s">
        <v>43</v>
      </c>
      <c r="V945" s="21" t="s">
        <v>43</v>
      </c>
      <c r="W945" s="19">
        <v>27.860749999999999</v>
      </c>
      <c r="X945" s="19">
        <v>-115.18935</v>
      </c>
      <c r="Y945" s="18">
        <v>57.2</v>
      </c>
      <c r="Z945" s="17">
        <v>14.000000000000002</v>
      </c>
      <c r="AA945" s="21" t="s">
        <v>43</v>
      </c>
      <c r="AB945" s="14" t="s">
        <v>44</v>
      </c>
      <c r="AC945" s="21" t="s">
        <v>43</v>
      </c>
      <c r="AD945" s="17">
        <v>16</v>
      </c>
      <c r="AE945" s="17">
        <v>1</v>
      </c>
      <c r="AF945" s="21" t="s">
        <v>43</v>
      </c>
      <c r="AG945" s="14" t="s">
        <v>43</v>
      </c>
      <c r="AI945" s="70">
        <f t="shared" si="150"/>
        <v>12.500999999999999</v>
      </c>
      <c r="AJ945" s="71" t="s">
        <v>369</v>
      </c>
      <c r="AK945" s="72">
        <f t="shared" si="151"/>
        <v>1.4471406331162124</v>
      </c>
      <c r="AL945" s="73">
        <f t="shared" si="152"/>
        <v>1.4471406331162124</v>
      </c>
    </row>
    <row r="946" spans="1:38" s="20" customFormat="1" hidden="1">
      <c r="A946" s="14" t="s">
        <v>68</v>
      </c>
      <c r="B946" s="14" t="s">
        <v>40</v>
      </c>
      <c r="C946" s="31">
        <v>38952</v>
      </c>
      <c r="D946" s="15">
        <v>2006</v>
      </c>
      <c r="E946" s="16">
        <v>0.45208333333333334</v>
      </c>
      <c r="F946" s="16">
        <v>0.49236111111111108</v>
      </c>
      <c r="G946" s="16">
        <v>4.0277777777777746E-2</v>
      </c>
      <c r="H946" s="21">
        <v>2</v>
      </c>
      <c r="I946" s="17">
        <v>1</v>
      </c>
      <c r="J946" s="17">
        <v>3</v>
      </c>
      <c r="K946" s="17">
        <v>3</v>
      </c>
      <c r="L946" s="14" t="s">
        <v>277</v>
      </c>
      <c r="M946" s="14" t="s">
        <v>52</v>
      </c>
      <c r="N946" s="14">
        <v>2</v>
      </c>
      <c r="O946" s="18">
        <f t="shared" si="142"/>
        <v>48.179735999999998</v>
      </c>
      <c r="P946" s="18">
        <v>14.599920000000001</v>
      </c>
      <c r="Q946" s="18">
        <f t="shared" si="148"/>
        <v>30.688178400000005</v>
      </c>
      <c r="R946" s="18">
        <v>9.2994480000000017</v>
      </c>
      <c r="S946" s="18">
        <f t="shared" si="141"/>
        <v>48.18</v>
      </c>
      <c r="T946" s="22">
        <v>14.6</v>
      </c>
      <c r="U946" s="21" t="s">
        <v>43</v>
      </c>
      <c r="V946" s="21" t="s">
        <v>43</v>
      </c>
      <c r="W946" s="19">
        <v>27.860749999999999</v>
      </c>
      <c r="X946" s="19">
        <v>-115.18935</v>
      </c>
      <c r="Y946" s="18">
        <v>57.2</v>
      </c>
      <c r="Z946" s="17">
        <v>14.000000000000002</v>
      </c>
      <c r="AA946" s="21" t="s">
        <v>43</v>
      </c>
      <c r="AB946" s="14" t="s">
        <v>44</v>
      </c>
      <c r="AC946" s="21" t="s">
        <v>43</v>
      </c>
      <c r="AD946" s="17">
        <v>16</v>
      </c>
      <c r="AE946" s="17">
        <v>1</v>
      </c>
      <c r="AF946" s="21" t="s">
        <v>43</v>
      </c>
      <c r="AG946" s="14" t="s">
        <v>43</v>
      </c>
      <c r="AI946" s="70">
        <f t="shared" si="150"/>
        <v>12.500999999999999</v>
      </c>
      <c r="AJ946" s="71" t="s">
        <v>369</v>
      </c>
      <c r="AK946" s="72">
        <f t="shared" si="151"/>
        <v>1.4471406331162124</v>
      </c>
      <c r="AL946" s="73">
        <f t="shared" si="152"/>
        <v>1.4471406331162124</v>
      </c>
    </row>
    <row r="947" spans="1:38" s="20" customFormat="1" hidden="1">
      <c r="A947" s="14" t="s">
        <v>68</v>
      </c>
      <c r="B947" s="14" t="s">
        <v>40</v>
      </c>
      <c r="C947" s="31">
        <v>38952</v>
      </c>
      <c r="D947" s="15">
        <v>2006</v>
      </c>
      <c r="E947" s="16">
        <v>0.45208333333333334</v>
      </c>
      <c r="F947" s="16">
        <v>0.49236111111111108</v>
      </c>
      <c r="G947" s="16">
        <v>4.0277777777777746E-2</v>
      </c>
      <c r="H947" s="21">
        <v>2</v>
      </c>
      <c r="I947" s="17">
        <v>1</v>
      </c>
      <c r="J947" s="17">
        <v>3</v>
      </c>
      <c r="K947" s="17">
        <v>3</v>
      </c>
      <c r="L947" s="14" t="s">
        <v>277</v>
      </c>
      <c r="M947" s="14" t="s">
        <v>52</v>
      </c>
      <c r="N947" s="14">
        <v>2</v>
      </c>
      <c r="O947" s="18">
        <f t="shared" si="142"/>
        <v>48.179735999999998</v>
      </c>
      <c r="P947" s="18">
        <v>14.599920000000001</v>
      </c>
      <c r="Q947" s="18">
        <f t="shared" si="148"/>
        <v>30.688178400000005</v>
      </c>
      <c r="R947" s="18">
        <v>9.2994480000000017</v>
      </c>
      <c r="S947" s="18">
        <f t="shared" si="141"/>
        <v>48.18</v>
      </c>
      <c r="T947" s="22">
        <v>14.6</v>
      </c>
      <c r="U947" s="21" t="s">
        <v>43</v>
      </c>
      <c r="V947" s="21" t="s">
        <v>43</v>
      </c>
      <c r="W947" s="19">
        <v>27.860749999999999</v>
      </c>
      <c r="X947" s="19">
        <v>-115.18935</v>
      </c>
      <c r="Y947" s="18">
        <v>57.2</v>
      </c>
      <c r="Z947" s="17">
        <v>14.000000000000002</v>
      </c>
      <c r="AA947" s="21" t="s">
        <v>43</v>
      </c>
      <c r="AB947" s="14" t="s">
        <v>44</v>
      </c>
      <c r="AC947" s="21" t="s">
        <v>43</v>
      </c>
      <c r="AD947" s="17">
        <v>16</v>
      </c>
      <c r="AE947" s="17">
        <v>1</v>
      </c>
      <c r="AF947" s="21" t="s">
        <v>43</v>
      </c>
      <c r="AG947" s="14" t="s">
        <v>43</v>
      </c>
      <c r="AI947" s="70">
        <f t="shared" si="150"/>
        <v>12.500999999999999</v>
      </c>
      <c r="AJ947" s="71" t="s">
        <v>369</v>
      </c>
      <c r="AK947" s="72">
        <f t="shared" si="151"/>
        <v>1.4471406331162124</v>
      </c>
      <c r="AL947" s="73">
        <f t="shared" si="152"/>
        <v>1.4471406331162124</v>
      </c>
    </row>
    <row r="948" spans="1:38" s="20" customFormat="1" hidden="1">
      <c r="A948" s="14" t="s">
        <v>68</v>
      </c>
      <c r="B948" s="14" t="s">
        <v>40</v>
      </c>
      <c r="C948" s="31">
        <v>38952</v>
      </c>
      <c r="D948" s="15">
        <v>2006</v>
      </c>
      <c r="E948" s="16">
        <v>0.45208333333333334</v>
      </c>
      <c r="F948" s="16">
        <v>0.49236111111111108</v>
      </c>
      <c r="G948" s="16">
        <v>4.0277777777777746E-2</v>
      </c>
      <c r="H948" s="21">
        <v>2</v>
      </c>
      <c r="I948" s="17">
        <v>1</v>
      </c>
      <c r="J948" s="17">
        <v>3</v>
      </c>
      <c r="K948" s="17">
        <v>3</v>
      </c>
      <c r="L948" s="14" t="s">
        <v>277</v>
      </c>
      <c r="M948" s="14" t="s">
        <v>52</v>
      </c>
      <c r="N948" s="14">
        <v>2</v>
      </c>
      <c r="O948" s="18">
        <f t="shared" si="142"/>
        <v>48.179735999999998</v>
      </c>
      <c r="P948" s="18">
        <v>14.599920000000001</v>
      </c>
      <c r="Q948" s="18">
        <f t="shared" si="148"/>
        <v>30.688178400000005</v>
      </c>
      <c r="R948" s="18">
        <v>9.2994480000000017</v>
      </c>
      <c r="S948" s="18">
        <f t="shared" si="141"/>
        <v>48.18</v>
      </c>
      <c r="T948" s="22">
        <v>14.6</v>
      </c>
      <c r="U948" s="21" t="s">
        <v>43</v>
      </c>
      <c r="V948" s="21" t="s">
        <v>43</v>
      </c>
      <c r="W948" s="19">
        <v>27.860749999999999</v>
      </c>
      <c r="X948" s="19">
        <v>-115.18935</v>
      </c>
      <c r="Y948" s="18">
        <v>57.2</v>
      </c>
      <c r="Z948" s="17">
        <v>14.000000000000002</v>
      </c>
      <c r="AA948" s="21" t="s">
        <v>43</v>
      </c>
      <c r="AB948" s="14" t="s">
        <v>44</v>
      </c>
      <c r="AC948" s="21" t="s">
        <v>43</v>
      </c>
      <c r="AD948" s="17">
        <v>17</v>
      </c>
      <c r="AE948" s="17">
        <v>1</v>
      </c>
      <c r="AF948" s="21" t="s">
        <v>43</v>
      </c>
      <c r="AG948" s="14" t="s">
        <v>43</v>
      </c>
      <c r="AI948" s="70">
        <f t="shared" si="150"/>
        <v>13.209999999999999</v>
      </c>
      <c r="AJ948" s="71" t="s">
        <v>369</v>
      </c>
      <c r="AK948" s="72">
        <f t="shared" si="151"/>
        <v>1.6329725885917237</v>
      </c>
      <c r="AL948" s="73">
        <f t="shared" si="152"/>
        <v>1.6329725885917237</v>
      </c>
    </row>
    <row r="949" spans="1:38" s="20" customFormat="1" hidden="1">
      <c r="A949" s="14" t="s">
        <v>68</v>
      </c>
      <c r="B949" s="14" t="s">
        <v>40</v>
      </c>
      <c r="C949" s="31">
        <v>38952</v>
      </c>
      <c r="D949" s="15">
        <v>2006</v>
      </c>
      <c r="E949" s="16">
        <v>0.45208333333333334</v>
      </c>
      <c r="F949" s="16">
        <v>0.49236111111111108</v>
      </c>
      <c r="G949" s="16">
        <v>4.0277777777777746E-2</v>
      </c>
      <c r="H949" s="21">
        <v>2</v>
      </c>
      <c r="I949" s="17">
        <v>1</v>
      </c>
      <c r="J949" s="17">
        <v>3</v>
      </c>
      <c r="K949" s="17">
        <v>3</v>
      </c>
      <c r="L949" s="14" t="s">
        <v>277</v>
      </c>
      <c r="M949" s="14" t="s">
        <v>52</v>
      </c>
      <c r="N949" s="14">
        <v>2</v>
      </c>
      <c r="O949" s="18">
        <f t="shared" si="142"/>
        <v>48.179735999999998</v>
      </c>
      <c r="P949" s="18">
        <v>14.599920000000001</v>
      </c>
      <c r="Q949" s="18">
        <f t="shared" si="148"/>
        <v>30.688178400000005</v>
      </c>
      <c r="R949" s="18">
        <v>9.2994480000000017</v>
      </c>
      <c r="S949" s="18">
        <f t="shared" si="141"/>
        <v>48.18</v>
      </c>
      <c r="T949" s="22">
        <v>14.6</v>
      </c>
      <c r="U949" s="21" t="s">
        <v>43</v>
      </c>
      <c r="V949" s="21" t="s">
        <v>43</v>
      </c>
      <c r="W949" s="19">
        <v>27.860749999999999</v>
      </c>
      <c r="X949" s="19">
        <v>-115.18935</v>
      </c>
      <c r="Y949" s="18">
        <v>57.2</v>
      </c>
      <c r="Z949" s="17">
        <v>14.000000000000002</v>
      </c>
      <c r="AA949" s="21" t="s">
        <v>43</v>
      </c>
      <c r="AB949" s="14" t="s">
        <v>44</v>
      </c>
      <c r="AC949" s="21" t="s">
        <v>43</v>
      </c>
      <c r="AD949" s="17">
        <v>17</v>
      </c>
      <c r="AE949" s="17">
        <v>1</v>
      </c>
      <c r="AF949" s="21" t="s">
        <v>43</v>
      </c>
      <c r="AG949" s="14" t="s">
        <v>43</v>
      </c>
      <c r="AI949" s="70">
        <f t="shared" si="150"/>
        <v>13.209999999999999</v>
      </c>
      <c r="AJ949" s="71" t="s">
        <v>369</v>
      </c>
      <c r="AK949" s="72">
        <f t="shared" si="151"/>
        <v>1.6329725885917237</v>
      </c>
      <c r="AL949" s="73">
        <f t="shared" si="152"/>
        <v>1.6329725885917237</v>
      </c>
    </row>
    <row r="950" spans="1:38" s="20" customFormat="1" hidden="1">
      <c r="A950" s="14" t="s">
        <v>68</v>
      </c>
      <c r="B950" s="14" t="s">
        <v>40</v>
      </c>
      <c r="C950" s="31">
        <v>38952</v>
      </c>
      <c r="D950" s="15">
        <v>2006</v>
      </c>
      <c r="E950" s="16">
        <v>0.45208333333333334</v>
      </c>
      <c r="F950" s="16">
        <v>0.49236111111111108</v>
      </c>
      <c r="G950" s="16">
        <v>4.0277777777777746E-2</v>
      </c>
      <c r="H950" s="21">
        <v>2</v>
      </c>
      <c r="I950" s="17">
        <v>1</v>
      </c>
      <c r="J950" s="17">
        <v>3</v>
      </c>
      <c r="K950" s="17">
        <v>3</v>
      </c>
      <c r="L950" s="14" t="s">
        <v>277</v>
      </c>
      <c r="M950" s="14" t="s">
        <v>52</v>
      </c>
      <c r="N950" s="14">
        <v>2</v>
      </c>
      <c r="O950" s="18">
        <f t="shared" si="142"/>
        <v>48.179735999999998</v>
      </c>
      <c r="P950" s="18">
        <v>14.599920000000001</v>
      </c>
      <c r="Q950" s="18">
        <f t="shared" si="148"/>
        <v>30.688178400000005</v>
      </c>
      <c r="R950" s="18">
        <v>9.2994480000000017</v>
      </c>
      <c r="S950" s="18">
        <f t="shared" si="141"/>
        <v>48.18</v>
      </c>
      <c r="T950" s="22">
        <v>14.6</v>
      </c>
      <c r="U950" s="21" t="s">
        <v>43</v>
      </c>
      <c r="V950" s="21" t="s">
        <v>43</v>
      </c>
      <c r="W950" s="19">
        <v>27.860749999999999</v>
      </c>
      <c r="X950" s="19">
        <v>-115.18935</v>
      </c>
      <c r="Y950" s="18">
        <v>57.2</v>
      </c>
      <c r="Z950" s="17">
        <v>14.000000000000002</v>
      </c>
      <c r="AA950" s="21" t="s">
        <v>43</v>
      </c>
      <c r="AB950" s="14" t="s">
        <v>44</v>
      </c>
      <c r="AC950" s="21" t="s">
        <v>43</v>
      </c>
      <c r="AD950" s="17">
        <v>17</v>
      </c>
      <c r="AE950" s="17">
        <v>1</v>
      </c>
      <c r="AF950" s="21" t="s">
        <v>43</v>
      </c>
      <c r="AG950" s="14" t="s">
        <v>43</v>
      </c>
      <c r="AI950" s="70">
        <f t="shared" si="150"/>
        <v>13.209999999999999</v>
      </c>
      <c r="AJ950" s="71" t="s">
        <v>369</v>
      </c>
      <c r="AK950" s="72">
        <f t="shared" si="151"/>
        <v>1.6329725885917237</v>
      </c>
      <c r="AL950" s="73">
        <f t="shared" si="152"/>
        <v>1.6329725885917237</v>
      </c>
    </row>
    <row r="951" spans="1:38" s="20" customFormat="1" hidden="1">
      <c r="A951" s="14" t="s">
        <v>68</v>
      </c>
      <c r="B951" s="14" t="s">
        <v>40</v>
      </c>
      <c r="C951" s="31">
        <v>38952</v>
      </c>
      <c r="D951" s="15">
        <v>2006</v>
      </c>
      <c r="E951" s="16">
        <v>0.45208333333333334</v>
      </c>
      <c r="F951" s="16">
        <v>0.49236111111111108</v>
      </c>
      <c r="G951" s="16">
        <v>4.0277777777777746E-2</v>
      </c>
      <c r="H951" s="21">
        <v>2</v>
      </c>
      <c r="I951" s="17">
        <v>1</v>
      </c>
      <c r="J951" s="17">
        <v>3</v>
      </c>
      <c r="K951" s="17">
        <v>3</v>
      </c>
      <c r="L951" s="14" t="s">
        <v>277</v>
      </c>
      <c r="M951" s="14" t="s">
        <v>52</v>
      </c>
      <c r="N951" s="14">
        <v>2</v>
      </c>
      <c r="O951" s="18">
        <f t="shared" si="142"/>
        <v>48.179735999999998</v>
      </c>
      <c r="P951" s="18">
        <v>14.599920000000001</v>
      </c>
      <c r="Q951" s="18">
        <f t="shared" si="148"/>
        <v>30.688178400000005</v>
      </c>
      <c r="R951" s="18">
        <v>9.2994480000000017</v>
      </c>
      <c r="S951" s="18">
        <f t="shared" si="141"/>
        <v>48.18</v>
      </c>
      <c r="T951" s="22">
        <v>14.6</v>
      </c>
      <c r="U951" s="21" t="s">
        <v>43</v>
      </c>
      <c r="V951" s="21" t="s">
        <v>43</v>
      </c>
      <c r="W951" s="19">
        <v>27.860749999999999</v>
      </c>
      <c r="X951" s="19">
        <v>-115.18935</v>
      </c>
      <c r="Y951" s="18">
        <v>57.2</v>
      </c>
      <c r="Z951" s="17">
        <v>14.000000000000002</v>
      </c>
      <c r="AA951" s="21" t="s">
        <v>43</v>
      </c>
      <c r="AB951" s="14" t="s">
        <v>44</v>
      </c>
      <c r="AC951" s="21" t="s">
        <v>43</v>
      </c>
      <c r="AD951" s="17">
        <v>19</v>
      </c>
      <c r="AE951" s="17">
        <v>1</v>
      </c>
      <c r="AF951" s="21" t="s">
        <v>43</v>
      </c>
      <c r="AG951" s="14" t="s">
        <v>43</v>
      </c>
      <c r="AI951" s="70">
        <f t="shared" si="150"/>
        <v>14.628</v>
      </c>
      <c r="AJ951" s="71" t="s">
        <v>369</v>
      </c>
      <c r="AK951" s="72">
        <f t="shared" si="151"/>
        <v>2.041534710262368</v>
      </c>
      <c r="AL951" s="73">
        <f t="shared" si="152"/>
        <v>2.041534710262368</v>
      </c>
    </row>
    <row r="952" spans="1:38" s="20" customFormat="1" hidden="1">
      <c r="A952" s="14" t="s">
        <v>69</v>
      </c>
      <c r="B952" s="14" t="s">
        <v>40</v>
      </c>
      <c r="C952" s="31">
        <v>38952</v>
      </c>
      <c r="D952" s="15">
        <v>2006</v>
      </c>
      <c r="E952" s="16">
        <v>0.45208333333333334</v>
      </c>
      <c r="F952" s="16">
        <v>0.49236111111111108</v>
      </c>
      <c r="G952" s="16">
        <f>F952-E952</f>
        <v>4.0277777777777746E-2</v>
      </c>
      <c r="H952" s="21">
        <v>2</v>
      </c>
      <c r="I952" s="14">
        <v>1</v>
      </c>
      <c r="J952" s="17">
        <v>3</v>
      </c>
      <c r="K952" s="17">
        <v>3</v>
      </c>
      <c r="L952" s="14" t="s">
        <v>277</v>
      </c>
      <c r="M952" s="14" t="s">
        <v>52</v>
      </c>
      <c r="N952" s="14">
        <v>2</v>
      </c>
      <c r="O952" s="18">
        <f t="shared" si="142"/>
        <v>48.179735999999998</v>
      </c>
      <c r="P952" s="18">
        <v>14.599920000000001</v>
      </c>
      <c r="Q952" s="18">
        <f t="shared" si="148"/>
        <v>30.688178400000005</v>
      </c>
      <c r="R952" s="18">
        <v>9.2994480000000017</v>
      </c>
      <c r="S952" s="18">
        <f t="shared" si="141"/>
        <v>48.18</v>
      </c>
      <c r="T952" s="22">
        <v>14.6</v>
      </c>
      <c r="U952" s="21" t="s">
        <v>43</v>
      </c>
      <c r="V952" s="21" t="s">
        <v>43</v>
      </c>
      <c r="W952" s="19">
        <v>27.860749999999999</v>
      </c>
      <c r="X952" s="19">
        <v>-115.18935</v>
      </c>
      <c r="Y952" s="18">
        <v>57.2</v>
      </c>
      <c r="Z952" s="17">
        <f>(Y952-32)*5/9</f>
        <v>14.000000000000002</v>
      </c>
      <c r="AA952" s="21" t="s">
        <v>43</v>
      </c>
      <c r="AB952" s="14" t="s">
        <v>46</v>
      </c>
      <c r="AC952" s="21" t="s">
        <v>43</v>
      </c>
      <c r="AD952" s="17">
        <v>19</v>
      </c>
      <c r="AE952" s="17">
        <v>1</v>
      </c>
      <c r="AF952" s="21" t="s">
        <v>43</v>
      </c>
      <c r="AG952" s="14" t="s">
        <v>43</v>
      </c>
      <c r="AI952" s="70">
        <f>(0.748*AD952)+1.2345</f>
        <v>15.4465</v>
      </c>
      <c r="AJ952" s="74">
        <f>((POWER(AI952*10,3.36))*2.24)/100000</f>
        <v>506.66058069508574</v>
      </c>
      <c r="AK952" s="74">
        <f>(0.0026*AJ952)-0.61</f>
        <v>0.70731750980722297</v>
      </c>
      <c r="AL952" s="73">
        <f>IF(AK952&gt;0,AK952:AK952,0)</f>
        <v>0.70731750980722297</v>
      </c>
    </row>
    <row r="953" spans="1:38" s="20" customFormat="1" hidden="1">
      <c r="A953" s="14" t="s">
        <v>70</v>
      </c>
      <c r="B953" s="14" t="s">
        <v>40</v>
      </c>
      <c r="C953" s="31">
        <v>38948</v>
      </c>
      <c r="D953" s="15">
        <v>2006</v>
      </c>
      <c r="E953" s="16">
        <v>0.44097222222222227</v>
      </c>
      <c r="F953" s="16">
        <v>0.47361111111111115</v>
      </c>
      <c r="G953" s="16">
        <v>3.2638888888888884E-2</v>
      </c>
      <c r="H953" s="21">
        <v>2</v>
      </c>
      <c r="I953" s="17">
        <v>1</v>
      </c>
      <c r="J953" s="17">
        <v>1</v>
      </c>
      <c r="K953" s="17">
        <v>1</v>
      </c>
      <c r="L953" s="14" t="s">
        <v>61</v>
      </c>
      <c r="M953" s="14" t="s">
        <v>62</v>
      </c>
      <c r="N953" s="14">
        <v>1</v>
      </c>
      <c r="O953" s="18">
        <f t="shared" si="142"/>
        <v>46.862085600000007</v>
      </c>
      <c r="P953" s="18">
        <v>14.200632000000002</v>
      </c>
      <c r="Q953" s="18">
        <f t="shared" si="148"/>
        <v>59.072983199999996</v>
      </c>
      <c r="R953" s="18">
        <v>17.900904000000001</v>
      </c>
      <c r="S953" s="18">
        <f t="shared" si="141"/>
        <v>59.069999999999993</v>
      </c>
      <c r="T953" s="22">
        <v>17.899999999999999</v>
      </c>
      <c r="U953" s="21" t="s">
        <v>43</v>
      </c>
      <c r="V953" s="21" t="s">
        <v>43</v>
      </c>
      <c r="W953" s="19">
        <v>27.891529999999999</v>
      </c>
      <c r="X953" s="19">
        <v>-115.18992</v>
      </c>
      <c r="Y953" s="18">
        <v>57.2</v>
      </c>
      <c r="Z953" s="17">
        <v>14.000000000000002</v>
      </c>
      <c r="AA953" s="21" t="s">
        <v>43</v>
      </c>
      <c r="AB953" s="14" t="s">
        <v>44</v>
      </c>
      <c r="AC953" s="21" t="s">
        <v>43</v>
      </c>
      <c r="AD953" s="17">
        <v>9</v>
      </c>
      <c r="AE953" s="17">
        <v>1</v>
      </c>
      <c r="AF953" s="21" t="s">
        <v>43</v>
      </c>
      <c r="AG953" s="14" t="s">
        <v>43</v>
      </c>
      <c r="AI953" s="70">
        <f t="shared" ref="AI953:AI1016" si="153">(0.709*AD953)+1.157</f>
        <v>7.5379999999999994</v>
      </c>
      <c r="AJ953" s="71" t="s">
        <v>369</v>
      </c>
      <c r="AK953" s="72">
        <f t="shared" ref="AK953:AK1016" si="154">((POWER(AI953*10,2.19))*0.037)/1000</f>
        <v>0.47796121404284658</v>
      </c>
      <c r="AL953" s="73">
        <f t="shared" ref="AL953:AL1016" si="155">((POWER(AI953*10,2.19))*0.037)/1000</f>
        <v>0.47796121404284658</v>
      </c>
    </row>
    <row r="954" spans="1:38" s="20" customFormat="1" hidden="1">
      <c r="A954" s="14" t="s">
        <v>70</v>
      </c>
      <c r="B954" s="14" t="s">
        <v>40</v>
      </c>
      <c r="C954" s="31">
        <v>38948</v>
      </c>
      <c r="D954" s="15">
        <v>2006</v>
      </c>
      <c r="E954" s="16">
        <v>0.44097222222222227</v>
      </c>
      <c r="F954" s="16">
        <v>0.47361111111111115</v>
      </c>
      <c r="G954" s="16">
        <v>3.2638888888888884E-2</v>
      </c>
      <c r="H954" s="21">
        <v>2</v>
      </c>
      <c r="I954" s="17">
        <v>1</v>
      </c>
      <c r="J954" s="17">
        <v>1</v>
      </c>
      <c r="K954" s="17">
        <v>1</v>
      </c>
      <c r="L954" s="14" t="s">
        <v>61</v>
      </c>
      <c r="M954" s="14" t="s">
        <v>62</v>
      </c>
      <c r="N954" s="14">
        <v>1</v>
      </c>
      <c r="O954" s="18">
        <f t="shared" si="142"/>
        <v>46.862085600000007</v>
      </c>
      <c r="P954" s="18">
        <v>14.200632000000002</v>
      </c>
      <c r="Q954" s="18">
        <f t="shared" si="148"/>
        <v>59.072983199999996</v>
      </c>
      <c r="R954" s="18">
        <v>17.900904000000001</v>
      </c>
      <c r="S954" s="18">
        <f t="shared" si="141"/>
        <v>59.069999999999993</v>
      </c>
      <c r="T954" s="22">
        <v>17.899999999999999</v>
      </c>
      <c r="U954" s="21" t="s">
        <v>43</v>
      </c>
      <c r="V954" s="21" t="s">
        <v>43</v>
      </c>
      <c r="W954" s="19">
        <v>27.891529999999999</v>
      </c>
      <c r="X954" s="19">
        <v>-115.18992</v>
      </c>
      <c r="Y954" s="18">
        <v>57.2</v>
      </c>
      <c r="Z954" s="17">
        <v>14.000000000000002</v>
      </c>
      <c r="AA954" s="21" t="s">
        <v>43</v>
      </c>
      <c r="AB954" s="14" t="s">
        <v>44</v>
      </c>
      <c r="AC954" s="21" t="s">
        <v>43</v>
      </c>
      <c r="AD954" s="17">
        <v>9</v>
      </c>
      <c r="AE954" s="17">
        <v>1</v>
      </c>
      <c r="AF954" s="21" t="s">
        <v>43</v>
      </c>
      <c r="AG954" s="14" t="s">
        <v>43</v>
      </c>
      <c r="AI954" s="70">
        <f t="shared" si="153"/>
        <v>7.5379999999999994</v>
      </c>
      <c r="AJ954" s="71" t="s">
        <v>369</v>
      </c>
      <c r="AK954" s="72">
        <f t="shared" si="154"/>
        <v>0.47796121404284658</v>
      </c>
      <c r="AL954" s="73">
        <f t="shared" si="155"/>
        <v>0.47796121404284658</v>
      </c>
    </row>
    <row r="955" spans="1:38" s="20" customFormat="1" hidden="1">
      <c r="A955" s="14" t="s">
        <v>70</v>
      </c>
      <c r="B955" s="14" t="s">
        <v>40</v>
      </c>
      <c r="C955" s="31">
        <v>38948</v>
      </c>
      <c r="D955" s="15">
        <v>2006</v>
      </c>
      <c r="E955" s="16">
        <v>0.44097222222222227</v>
      </c>
      <c r="F955" s="16">
        <v>0.47361111111111115</v>
      </c>
      <c r="G955" s="16">
        <v>3.2638888888888884E-2</v>
      </c>
      <c r="H955" s="21">
        <v>2</v>
      </c>
      <c r="I955" s="17">
        <v>1</v>
      </c>
      <c r="J955" s="17">
        <v>1</v>
      </c>
      <c r="K955" s="17">
        <v>1</v>
      </c>
      <c r="L955" s="14" t="s">
        <v>61</v>
      </c>
      <c r="M955" s="14" t="s">
        <v>62</v>
      </c>
      <c r="N955" s="14">
        <v>1</v>
      </c>
      <c r="O955" s="18">
        <f t="shared" si="142"/>
        <v>46.862085600000007</v>
      </c>
      <c r="P955" s="18">
        <v>14.200632000000002</v>
      </c>
      <c r="Q955" s="18">
        <f t="shared" si="148"/>
        <v>59.072983199999996</v>
      </c>
      <c r="R955" s="18">
        <v>17.900904000000001</v>
      </c>
      <c r="S955" s="18">
        <f t="shared" si="141"/>
        <v>59.069999999999993</v>
      </c>
      <c r="T955" s="22">
        <v>17.899999999999999</v>
      </c>
      <c r="U955" s="21" t="s">
        <v>43</v>
      </c>
      <c r="V955" s="21" t="s">
        <v>43</v>
      </c>
      <c r="W955" s="19">
        <v>27.891529999999999</v>
      </c>
      <c r="X955" s="19">
        <v>-115.18992</v>
      </c>
      <c r="Y955" s="18">
        <v>57.2</v>
      </c>
      <c r="Z955" s="17">
        <v>14.000000000000002</v>
      </c>
      <c r="AA955" s="21" t="s">
        <v>43</v>
      </c>
      <c r="AB955" s="14" t="s">
        <v>44</v>
      </c>
      <c r="AC955" s="21" t="s">
        <v>43</v>
      </c>
      <c r="AD955" s="17">
        <v>10</v>
      </c>
      <c r="AE955" s="17">
        <v>1</v>
      </c>
      <c r="AF955" s="21" t="s">
        <v>43</v>
      </c>
      <c r="AG955" s="14" t="s">
        <v>43</v>
      </c>
      <c r="AI955" s="70">
        <f t="shared" si="153"/>
        <v>8.2469999999999999</v>
      </c>
      <c r="AJ955" s="71" t="s">
        <v>369</v>
      </c>
      <c r="AK955" s="72">
        <f t="shared" si="154"/>
        <v>0.58195573469462847</v>
      </c>
      <c r="AL955" s="73">
        <f t="shared" si="155"/>
        <v>0.58195573469462847</v>
      </c>
    </row>
    <row r="956" spans="1:38" s="20" customFormat="1" hidden="1">
      <c r="A956" s="14" t="s">
        <v>70</v>
      </c>
      <c r="B956" s="14" t="s">
        <v>40</v>
      </c>
      <c r="C956" s="31">
        <v>38948</v>
      </c>
      <c r="D956" s="15">
        <v>2006</v>
      </c>
      <c r="E956" s="16">
        <v>0.44097222222222227</v>
      </c>
      <c r="F956" s="16">
        <v>0.47361111111111115</v>
      </c>
      <c r="G956" s="16">
        <v>3.2638888888888884E-2</v>
      </c>
      <c r="H956" s="21">
        <v>2</v>
      </c>
      <c r="I956" s="17">
        <v>1</v>
      </c>
      <c r="J956" s="17">
        <v>1</v>
      </c>
      <c r="K956" s="17">
        <v>1</v>
      </c>
      <c r="L956" s="14" t="s">
        <v>61</v>
      </c>
      <c r="M956" s="14" t="s">
        <v>62</v>
      </c>
      <c r="N956" s="14">
        <v>1</v>
      </c>
      <c r="O956" s="18">
        <f t="shared" si="142"/>
        <v>46.862085600000007</v>
      </c>
      <c r="P956" s="18">
        <v>14.200632000000002</v>
      </c>
      <c r="Q956" s="18">
        <f t="shared" si="148"/>
        <v>59.072983199999996</v>
      </c>
      <c r="R956" s="18">
        <v>17.900904000000001</v>
      </c>
      <c r="S956" s="18">
        <f t="shared" si="141"/>
        <v>59.069999999999993</v>
      </c>
      <c r="T956" s="22">
        <v>17.899999999999999</v>
      </c>
      <c r="U956" s="21" t="s">
        <v>43</v>
      </c>
      <c r="V956" s="21" t="s">
        <v>43</v>
      </c>
      <c r="W956" s="19">
        <v>27.891529999999999</v>
      </c>
      <c r="X956" s="19">
        <v>-115.18992</v>
      </c>
      <c r="Y956" s="18">
        <v>57.2</v>
      </c>
      <c r="Z956" s="17">
        <v>14.000000000000002</v>
      </c>
      <c r="AA956" s="21" t="s">
        <v>43</v>
      </c>
      <c r="AB956" s="14" t="s">
        <v>44</v>
      </c>
      <c r="AC956" s="21" t="s">
        <v>43</v>
      </c>
      <c r="AD956" s="17">
        <v>10</v>
      </c>
      <c r="AE956" s="17">
        <v>1</v>
      </c>
      <c r="AF956" s="21" t="s">
        <v>43</v>
      </c>
      <c r="AG956" s="14" t="s">
        <v>43</v>
      </c>
      <c r="AI956" s="70">
        <f t="shared" si="153"/>
        <v>8.2469999999999999</v>
      </c>
      <c r="AJ956" s="71" t="s">
        <v>369</v>
      </c>
      <c r="AK956" s="72">
        <f t="shared" si="154"/>
        <v>0.58195573469462847</v>
      </c>
      <c r="AL956" s="73">
        <f t="shared" si="155"/>
        <v>0.58195573469462847</v>
      </c>
    </row>
    <row r="957" spans="1:38" s="20" customFormat="1" hidden="1">
      <c r="A957" s="14" t="s">
        <v>70</v>
      </c>
      <c r="B957" s="14" t="s">
        <v>40</v>
      </c>
      <c r="C957" s="31">
        <v>38948</v>
      </c>
      <c r="D957" s="15">
        <v>2006</v>
      </c>
      <c r="E957" s="16">
        <v>0.44097222222222227</v>
      </c>
      <c r="F957" s="16">
        <v>0.47361111111111115</v>
      </c>
      <c r="G957" s="16">
        <v>3.2638888888888884E-2</v>
      </c>
      <c r="H957" s="21">
        <v>2</v>
      </c>
      <c r="I957" s="17">
        <v>1</v>
      </c>
      <c r="J957" s="17">
        <v>1</v>
      </c>
      <c r="K957" s="17">
        <v>1</v>
      </c>
      <c r="L957" s="14" t="s">
        <v>61</v>
      </c>
      <c r="M957" s="14" t="s">
        <v>62</v>
      </c>
      <c r="N957" s="14">
        <v>1</v>
      </c>
      <c r="O957" s="18">
        <f t="shared" si="142"/>
        <v>46.862085600000007</v>
      </c>
      <c r="P957" s="18">
        <v>14.200632000000002</v>
      </c>
      <c r="Q957" s="18">
        <f t="shared" si="148"/>
        <v>59.072983199999996</v>
      </c>
      <c r="R957" s="18">
        <v>17.900904000000001</v>
      </c>
      <c r="S957" s="18">
        <f t="shared" si="141"/>
        <v>59.069999999999993</v>
      </c>
      <c r="T957" s="22">
        <v>17.899999999999999</v>
      </c>
      <c r="U957" s="21" t="s">
        <v>43</v>
      </c>
      <c r="V957" s="21" t="s">
        <v>43</v>
      </c>
      <c r="W957" s="19">
        <v>27.891529999999999</v>
      </c>
      <c r="X957" s="19">
        <v>-115.18992</v>
      </c>
      <c r="Y957" s="18">
        <v>57.2</v>
      </c>
      <c r="Z957" s="17">
        <v>14.000000000000002</v>
      </c>
      <c r="AA957" s="21" t="s">
        <v>43</v>
      </c>
      <c r="AB957" s="14" t="s">
        <v>44</v>
      </c>
      <c r="AC957" s="21" t="s">
        <v>43</v>
      </c>
      <c r="AD957" s="17">
        <v>11</v>
      </c>
      <c r="AE957" s="17">
        <v>1</v>
      </c>
      <c r="AF957" s="21" t="s">
        <v>43</v>
      </c>
      <c r="AG957" s="14" t="s">
        <v>43</v>
      </c>
      <c r="AI957" s="70">
        <f t="shared" si="153"/>
        <v>8.9559999999999995</v>
      </c>
      <c r="AJ957" s="71" t="s">
        <v>369</v>
      </c>
      <c r="AK957" s="72">
        <f t="shared" si="154"/>
        <v>0.69715856935839871</v>
      </c>
      <c r="AL957" s="73">
        <f t="shared" si="155"/>
        <v>0.69715856935839871</v>
      </c>
    </row>
    <row r="958" spans="1:38" s="20" customFormat="1" hidden="1">
      <c r="A958" s="14" t="s">
        <v>70</v>
      </c>
      <c r="B958" s="14" t="s">
        <v>40</v>
      </c>
      <c r="C958" s="31">
        <v>38948</v>
      </c>
      <c r="D958" s="15">
        <v>2006</v>
      </c>
      <c r="E958" s="16">
        <v>0.44097222222222227</v>
      </c>
      <c r="F958" s="16">
        <v>0.47361111111111115</v>
      </c>
      <c r="G958" s="16">
        <v>3.2638888888888884E-2</v>
      </c>
      <c r="H958" s="21">
        <v>2</v>
      </c>
      <c r="I958" s="17">
        <v>1</v>
      </c>
      <c r="J958" s="17">
        <v>1</v>
      </c>
      <c r="K958" s="17">
        <v>1</v>
      </c>
      <c r="L958" s="14" t="s">
        <v>61</v>
      </c>
      <c r="M958" s="14" t="s">
        <v>62</v>
      </c>
      <c r="N958" s="14">
        <v>1</v>
      </c>
      <c r="O958" s="18">
        <f t="shared" si="142"/>
        <v>46.862085600000007</v>
      </c>
      <c r="P958" s="18">
        <v>14.200632000000002</v>
      </c>
      <c r="Q958" s="18">
        <f t="shared" si="148"/>
        <v>59.072983199999996</v>
      </c>
      <c r="R958" s="18">
        <v>17.900904000000001</v>
      </c>
      <c r="S958" s="18">
        <f t="shared" si="141"/>
        <v>59.069999999999993</v>
      </c>
      <c r="T958" s="22">
        <v>17.899999999999999</v>
      </c>
      <c r="U958" s="21" t="s">
        <v>43</v>
      </c>
      <c r="V958" s="21" t="s">
        <v>43</v>
      </c>
      <c r="W958" s="19">
        <v>27.891529999999999</v>
      </c>
      <c r="X958" s="19">
        <v>-115.18992</v>
      </c>
      <c r="Y958" s="18">
        <v>57.2</v>
      </c>
      <c r="Z958" s="17">
        <v>14.000000000000002</v>
      </c>
      <c r="AA958" s="21" t="s">
        <v>43</v>
      </c>
      <c r="AB958" s="14" t="s">
        <v>44</v>
      </c>
      <c r="AC958" s="21" t="s">
        <v>43</v>
      </c>
      <c r="AD958" s="17">
        <v>11</v>
      </c>
      <c r="AE958" s="17">
        <v>1</v>
      </c>
      <c r="AF958" s="21" t="s">
        <v>43</v>
      </c>
      <c r="AG958" s="14" t="s">
        <v>43</v>
      </c>
      <c r="AI958" s="70">
        <f t="shared" si="153"/>
        <v>8.9559999999999995</v>
      </c>
      <c r="AJ958" s="71" t="s">
        <v>369</v>
      </c>
      <c r="AK958" s="72">
        <f t="shared" si="154"/>
        <v>0.69715856935839871</v>
      </c>
      <c r="AL958" s="73">
        <f t="shared" si="155"/>
        <v>0.69715856935839871</v>
      </c>
    </row>
    <row r="959" spans="1:38" s="20" customFormat="1" hidden="1">
      <c r="A959" s="14" t="s">
        <v>70</v>
      </c>
      <c r="B959" s="14" t="s">
        <v>40</v>
      </c>
      <c r="C959" s="31">
        <v>38948</v>
      </c>
      <c r="D959" s="15">
        <v>2006</v>
      </c>
      <c r="E959" s="16">
        <v>0.44097222222222227</v>
      </c>
      <c r="F959" s="16">
        <v>0.47361111111111115</v>
      </c>
      <c r="G959" s="16">
        <v>3.2638888888888884E-2</v>
      </c>
      <c r="H959" s="21">
        <v>2</v>
      </c>
      <c r="I959" s="17">
        <v>1</v>
      </c>
      <c r="J959" s="17">
        <v>1</v>
      </c>
      <c r="K959" s="17">
        <v>1</v>
      </c>
      <c r="L959" s="14" t="s">
        <v>61</v>
      </c>
      <c r="M959" s="14" t="s">
        <v>62</v>
      </c>
      <c r="N959" s="14">
        <v>1</v>
      </c>
      <c r="O959" s="18">
        <f t="shared" si="142"/>
        <v>46.862085600000007</v>
      </c>
      <c r="P959" s="18">
        <v>14.200632000000002</v>
      </c>
      <c r="Q959" s="18">
        <f t="shared" si="148"/>
        <v>59.072983199999996</v>
      </c>
      <c r="R959" s="18">
        <v>17.900904000000001</v>
      </c>
      <c r="S959" s="18">
        <f t="shared" si="141"/>
        <v>59.069999999999993</v>
      </c>
      <c r="T959" s="22">
        <v>17.899999999999999</v>
      </c>
      <c r="U959" s="21" t="s">
        <v>43</v>
      </c>
      <c r="V959" s="21" t="s">
        <v>43</v>
      </c>
      <c r="W959" s="19">
        <v>27.891529999999999</v>
      </c>
      <c r="X959" s="19">
        <v>-115.18992</v>
      </c>
      <c r="Y959" s="18">
        <v>57.2</v>
      </c>
      <c r="Z959" s="17">
        <v>14.000000000000002</v>
      </c>
      <c r="AA959" s="21" t="s">
        <v>43</v>
      </c>
      <c r="AB959" s="14" t="s">
        <v>44</v>
      </c>
      <c r="AC959" s="21" t="s">
        <v>43</v>
      </c>
      <c r="AD959" s="17">
        <v>11</v>
      </c>
      <c r="AE959" s="17">
        <v>1</v>
      </c>
      <c r="AF959" s="21" t="s">
        <v>43</v>
      </c>
      <c r="AG959" s="14" t="s">
        <v>43</v>
      </c>
      <c r="AI959" s="70">
        <f t="shared" si="153"/>
        <v>8.9559999999999995</v>
      </c>
      <c r="AJ959" s="71" t="s">
        <v>369</v>
      </c>
      <c r="AK959" s="72">
        <f t="shared" si="154"/>
        <v>0.69715856935839871</v>
      </c>
      <c r="AL959" s="73">
        <f t="shared" si="155"/>
        <v>0.69715856935839871</v>
      </c>
    </row>
    <row r="960" spans="1:38" s="20" customFormat="1" hidden="1">
      <c r="A960" s="14" t="s">
        <v>70</v>
      </c>
      <c r="B960" s="14" t="s">
        <v>40</v>
      </c>
      <c r="C960" s="31">
        <v>38948</v>
      </c>
      <c r="D960" s="15">
        <v>2006</v>
      </c>
      <c r="E960" s="16">
        <v>0.44097222222222227</v>
      </c>
      <c r="F960" s="16">
        <v>0.47361111111111115</v>
      </c>
      <c r="G960" s="16">
        <v>3.2638888888888884E-2</v>
      </c>
      <c r="H960" s="21">
        <v>2</v>
      </c>
      <c r="I960" s="17">
        <v>1</v>
      </c>
      <c r="J960" s="17">
        <v>1</v>
      </c>
      <c r="K960" s="17">
        <v>1</v>
      </c>
      <c r="L960" s="14" t="s">
        <v>61</v>
      </c>
      <c r="M960" s="14" t="s">
        <v>62</v>
      </c>
      <c r="N960" s="14">
        <v>1</v>
      </c>
      <c r="O960" s="18">
        <f t="shared" si="142"/>
        <v>46.862085600000007</v>
      </c>
      <c r="P960" s="18">
        <v>14.200632000000002</v>
      </c>
      <c r="Q960" s="18">
        <f t="shared" si="148"/>
        <v>59.072983199999996</v>
      </c>
      <c r="R960" s="18">
        <v>17.900904000000001</v>
      </c>
      <c r="S960" s="18">
        <f t="shared" si="141"/>
        <v>59.069999999999993</v>
      </c>
      <c r="T960" s="22">
        <v>17.899999999999999</v>
      </c>
      <c r="U960" s="21" t="s">
        <v>43</v>
      </c>
      <c r="V960" s="21" t="s">
        <v>43</v>
      </c>
      <c r="W960" s="19">
        <v>27.891529999999999</v>
      </c>
      <c r="X960" s="19">
        <v>-115.18992</v>
      </c>
      <c r="Y960" s="18">
        <v>57.2</v>
      </c>
      <c r="Z960" s="17">
        <v>14.000000000000002</v>
      </c>
      <c r="AA960" s="21" t="s">
        <v>43</v>
      </c>
      <c r="AB960" s="14" t="s">
        <v>44</v>
      </c>
      <c r="AC960" s="21" t="s">
        <v>43</v>
      </c>
      <c r="AD960" s="17">
        <v>12</v>
      </c>
      <c r="AE960" s="17">
        <v>1</v>
      </c>
      <c r="AF960" s="21" t="s">
        <v>43</v>
      </c>
      <c r="AG960" s="14" t="s">
        <v>43</v>
      </c>
      <c r="AI960" s="70">
        <f t="shared" si="153"/>
        <v>9.6649999999999991</v>
      </c>
      <c r="AJ960" s="71" t="s">
        <v>369</v>
      </c>
      <c r="AK960" s="72">
        <f t="shared" si="154"/>
        <v>0.82374690124645178</v>
      </c>
      <c r="AL960" s="73">
        <f t="shared" si="155"/>
        <v>0.82374690124645178</v>
      </c>
    </row>
    <row r="961" spans="1:38" s="20" customFormat="1" hidden="1">
      <c r="A961" s="14" t="s">
        <v>70</v>
      </c>
      <c r="B961" s="14" t="s">
        <v>40</v>
      </c>
      <c r="C961" s="31">
        <v>38948</v>
      </c>
      <c r="D961" s="15">
        <v>2006</v>
      </c>
      <c r="E961" s="16">
        <v>0.44097222222222227</v>
      </c>
      <c r="F961" s="16">
        <v>0.47361111111111115</v>
      </c>
      <c r="G961" s="16">
        <v>3.2638888888888884E-2</v>
      </c>
      <c r="H961" s="21">
        <v>2</v>
      </c>
      <c r="I961" s="17">
        <v>1</v>
      </c>
      <c r="J961" s="17">
        <v>1</v>
      </c>
      <c r="K961" s="17">
        <v>1</v>
      </c>
      <c r="L961" s="14" t="s">
        <v>61</v>
      </c>
      <c r="M961" s="14" t="s">
        <v>62</v>
      </c>
      <c r="N961" s="14">
        <v>1</v>
      </c>
      <c r="O961" s="18">
        <f t="shared" si="142"/>
        <v>46.862085600000007</v>
      </c>
      <c r="P961" s="18">
        <v>14.200632000000002</v>
      </c>
      <c r="Q961" s="18">
        <f t="shared" si="148"/>
        <v>59.072983199999996</v>
      </c>
      <c r="R961" s="18">
        <v>17.900904000000001</v>
      </c>
      <c r="S961" s="18">
        <f t="shared" si="141"/>
        <v>59.069999999999993</v>
      </c>
      <c r="T961" s="22">
        <v>17.899999999999999</v>
      </c>
      <c r="U961" s="21" t="s">
        <v>43</v>
      </c>
      <c r="V961" s="21" t="s">
        <v>43</v>
      </c>
      <c r="W961" s="19">
        <v>27.891529999999999</v>
      </c>
      <c r="X961" s="19">
        <v>-115.18992</v>
      </c>
      <c r="Y961" s="18">
        <v>57.2</v>
      </c>
      <c r="Z961" s="17">
        <v>14.000000000000002</v>
      </c>
      <c r="AA961" s="21" t="s">
        <v>43</v>
      </c>
      <c r="AB961" s="14" t="s">
        <v>44</v>
      </c>
      <c r="AC961" s="21" t="s">
        <v>43</v>
      </c>
      <c r="AD961" s="17">
        <v>13</v>
      </c>
      <c r="AE961" s="17">
        <v>1</v>
      </c>
      <c r="AF961" s="21" t="s">
        <v>43</v>
      </c>
      <c r="AG961" s="14" t="s">
        <v>43</v>
      </c>
      <c r="AI961" s="70">
        <f t="shared" si="153"/>
        <v>10.373999999999999</v>
      </c>
      <c r="AJ961" s="71" t="s">
        <v>369</v>
      </c>
      <c r="AK961" s="72">
        <f t="shared" si="154"/>
        <v>0.96188687250685145</v>
      </c>
      <c r="AL961" s="73">
        <f t="shared" si="155"/>
        <v>0.96188687250685145</v>
      </c>
    </row>
    <row r="962" spans="1:38" s="20" customFormat="1" hidden="1">
      <c r="A962" s="14" t="s">
        <v>70</v>
      </c>
      <c r="B962" s="14" t="s">
        <v>40</v>
      </c>
      <c r="C962" s="31">
        <v>38948</v>
      </c>
      <c r="D962" s="15">
        <v>2006</v>
      </c>
      <c r="E962" s="16">
        <v>0.44097222222222227</v>
      </c>
      <c r="F962" s="16">
        <v>0.47361111111111115</v>
      </c>
      <c r="G962" s="16">
        <v>3.2638888888888884E-2</v>
      </c>
      <c r="H962" s="21">
        <v>2</v>
      </c>
      <c r="I962" s="17">
        <v>1</v>
      </c>
      <c r="J962" s="17">
        <v>1</v>
      </c>
      <c r="K962" s="17">
        <v>1</v>
      </c>
      <c r="L962" s="14" t="s">
        <v>61</v>
      </c>
      <c r="M962" s="14" t="s">
        <v>62</v>
      </c>
      <c r="N962" s="14">
        <v>1</v>
      </c>
      <c r="O962" s="18">
        <f t="shared" si="142"/>
        <v>46.862085600000007</v>
      </c>
      <c r="P962" s="18">
        <v>14.200632000000002</v>
      </c>
      <c r="Q962" s="18">
        <f t="shared" si="148"/>
        <v>59.072983199999996</v>
      </c>
      <c r="R962" s="18">
        <v>17.900904000000001</v>
      </c>
      <c r="S962" s="18">
        <f t="shared" ref="S962:S1025" si="156">T962*3.3</f>
        <v>59.069999999999993</v>
      </c>
      <c r="T962" s="22">
        <v>17.899999999999999</v>
      </c>
      <c r="U962" s="21" t="s">
        <v>43</v>
      </c>
      <c r="V962" s="21" t="s">
        <v>43</v>
      </c>
      <c r="W962" s="19">
        <v>27.891529999999999</v>
      </c>
      <c r="X962" s="19">
        <v>-115.18992</v>
      </c>
      <c r="Y962" s="18">
        <v>57.2</v>
      </c>
      <c r="Z962" s="17">
        <v>14.000000000000002</v>
      </c>
      <c r="AA962" s="21" t="s">
        <v>43</v>
      </c>
      <c r="AB962" s="14" t="s">
        <v>44</v>
      </c>
      <c r="AC962" s="21" t="s">
        <v>43</v>
      </c>
      <c r="AD962" s="17">
        <v>13</v>
      </c>
      <c r="AE962" s="17">
        <v>1</v>
      </c>
      <c r="AF962" s="21" t="s">
        <v>43</v>
      </c>
      <c r="AG962" s="14" t="s">
        <v>43</v>
      </c>
      <c r="AI962" s="70">
        <f t="shared" si="153"/>
        <v>10.373999999999999</v>
      </c>
      <c r="AJ962" s="71" t="s">
        <v>369</v>
      </c>
      <c r="AK962" s="72">
        <f t="shared" si="154"/>
        <v>0.96188687250685145</v>
      </c>
      <c r="AL962" s="73">
        <f t="shared" si="155"/>
        <v>0.96188687250685145</v>
      </c>
    </row>
    <row r="963" spans="1:38" s="20" customFormat="1" hidden="1">
      <c r="A963" s="14" t="s">
        <v>70</v>
      </c>
      <c r="B963" s="14" t="s">
        <v>40</v>
      </c>
      <c r="C963" s="31">
        <v>38948</v>
      </c>
      <c r="D963" s="15">
        <v>2006</v>
      </c>
      <c r="E963" s="16">
        <v>0.44097222222222227</v>
      </c>
      <c r="F963" s="16">
        <v>0.47361111111111115</v>
      </c>
      <c r="G963" s="16">
        <v>3.2638888888888884E-2</v>
      </c>
      <c r="H963" s="21">
        <v>2</v>
      </c>
      <c r="I963" s="17">
        <v>1</v>
      </c>
      <c r="J963" s="17">
        <v>1</v>
      </c>
      <c r="K963" s="17">
        <v>1</v>
      </c>
      <c r="L963" s="14" t="s">
        <v>61</v>
      </c>
      <c r="M963" s="14" t="s">
        <v>62</v>
      </c>
      <c r="N963" s="14">
        <v>1</v>
      </c>
      <c r="O963" s="18">
        <f t="shared" ref="O963:O1026" si="157">P963*3.3</f>
        <v>46.862085600000007</v>
      </c>
      <c r="P963" s="18">
        <v>14.200632000000002</v>
      </c>
      <c r="Q963" s="18">
        <f t="shared" si="148"/>
        <v>59.072983199999996</v>
      </c>
      <c r="R963" s="18">
        <v>17.900904000000001</v>
      </c>
      <c r="S963" s="18">
        <f t="shared" si="156"/>
        <v>59.069999999999993</v>
      </c>
      <c r="T963" s="22">
        <v>17.899999999999999</v>
      </c>
      <c r="U963" s="21" t="s">
        <v>43</v>
      </c>
      <c r="V963" s="21" t="s">
        <v>43</v>
      </c>
      <c r="W963" s="19">
        <v>27.891529999999999</v>
      </c>
      <c r="X963" s="19">
        <v>-115.18992</v>
      </c>
      <c r="Y963" s="18">
        <v>57.2</v>
      </c>
      <c r="Z963" s="17">
        <v>14.000000000000002</v>
      </c>
      <c r="AA963" s="21" t="s">
        <v>43</v>
      </c>
      <c r="AB963" s="14" t="s">
        <v>44</v>
      </c>
      <c r="AC963" s="21" t="s">
        <v>43</v>
      </c>
      <c r="AD963" s="17">
        <v>13</v>
      </c>
      <c r="AE963" s="17">
        <v>1</v>
      </c>
      <c r="AF963" s="21" t="s">
        <v>43</v>
      </c>
      <c r="AG963" s="14" t="s">
        <v>43</v>
      </c>
      <c r="AI963" s="70">
        <f t="shared" si="153"/>
        <v>10.373999999999999</v>
      </c>
      <c r="AJ963" s="71" t="s">
        <v>369</v>
      </c>
      <c r="AK963" s="72">
        <f t="shared" si="154"/>
        <v>0.96188687250685145</v>
      </c>
      <c r="AL963" s="73">
        <f t="shared" si="155"/>
        <v>0.96188687250685145</v>
      </c>
    </row>
    <row r="964" spans="1:38" s="20" customFormat="1" hidden="1">
      <c r="A964" s="14" t="s">
        <v>70</v>
      </c>
      <c r="B964" s="14" t="s">
        <v>40</v>
      </c>
      <c r="C964" s="31">
        <v>38948</v>
      </c>
      <c r="D964" s="15">
        <v>2006</v>
      </c>
      <c r="E964" s="16">
        <v>0.44097222222222227</v>
      </c>
      <c r="F964" s="16">
        <v>0.47361111111111115</v>
      </c>
      <c r="G964" s="16">
        <v>3.2638888888888884E-2</v>
      </c>
      <c r="H964" s="21">
        <v>2</v>
      </c>
      <c r="I964" s="17">
        <v>1</v>
      </c>
      <c r="J964" s="17">
        <v>1</v>
      </c>
      <c r="K964" s="17">
        <v>1</v>
      </c>
      <c r="L964" s="14" t="s">
        <v>61</v>
      </c>
      <c r="M964" s="14" t="s">
        <v>62</v>
      </c>
      <c r="N964" s="14">
        <v>1</v>
      </c>
      <c r="O964" s="18">
        <f t="shared" si="157"/>
        <v>46.862085600000007</v>
      </c>
      <c r="P964" s="18">
        <v>14.200632000000002</v>
      </c>
      <c r="Q964" s="18">
        <f t="shared" si="148"/>
        <v>59.072983199999996</v>
      </c>
      <c r="R964" s="18">
        <v>17.900904000000001</v>
      </c>
      <c r="S964" s="18">
        <f t="shared" si="156"/>
        <v>59.069999999999993</v>
      </c>
      <c r="T964" s="22">
        <v>17.899999999999999</v>
      </c>
      <c r="U964" s="21" t="s">
        <v>43</v>
      </c>
      <c r="V964" s="21" t="s">
        <v>43</v>
      </c>
      <c r="W964" s="19">
        <v>27.891529999999999</v>
      </c>
      <c r="X964" s="19">
        <v>-115.18992</v>
      </c>
      <c r="Y964" s="18">
        <v>57.2</v>
      </c>
      <c r="Z964" s="17">
        <v>14.000000000000002</v>
      </c>
      <c r="AA964" s="21" t="s">
        <v>43</v>
      </c>
      <c r="AB964" s="14" t="s">
        <v>44</v>
      </c>
      <c r="AC964" s="21" t="s">
        <v>43</v>
      </c>
      <c r="AD964" s="17">
        <v>13</v>
      </c>
      <c r="AE964" s="17">
        <v>1</v>
      </c>
      <c r="AF964" s="21" t="s">
        <v>43</v>
      </c>
      <c r="AG964" s="14" t="s">
        <v>43</v>
      </c>
      <c r="AI964" s="70">
        <f t="shared" si="153"/>
        <v>10.373999999999999</v>
      </c>
      <c r="AJ964" s="71" t="s">
        <v>369</v>
      </c>
      <c r="AK964" s="72">
        <f t="shared" si="154"/>
        <v>0.96188687250685145</v>
      </c>
      <c r="AL964" s="73">
        <f t="shared" si="155"/>
        <v>0.96188687250685145</v>
      </c>
    </row>
    <row r="965" spans="1:38" s="20" customFormat="1" hidden="1">
      <c r="A965" s="14" t="s">
        <v>70</v>
      </c>
      <c r="B965" s="14" t="s">
        <v>40</v>
      </c>
      <c r="C965" s="31">
        <v>38948</v>
      </c>
      <c r="D965" s="15">
        <v>2006</v>
      </c>
      <c r="E965" s="16">
        <v>0.44097222222222227</v>
      </c>
      <c r="F965" s="16">
        <v>0.47361111111111115</v>
      </c>
      <c r="G965" s="16">
        <v>3.2638888888888884E-2</v>
      </c>
      <c r="H965" s="21">
        <v>2</v>
      </c>
      <c r="I965" s="17">
        <v>1</v>
      </c>
      <c r="J965" s="17">
        <v>1</v>
      </c>
      <c r="K965" s="17">
        <v>1</v>
      </c>
      <c r="L965" s="14" t="s">
        <v>61</v>
      </c>
      <c r="M965" s="14" t="s">
        <v>62</v>
      </c>
      <c r="N965" s="14">
        <v>1</v>
      </c>
      <c r="O965" s="18">
        <f t="shared" si="157"/>
        <v>46.862085600000007</v>
      </c>
      <c r="P965" s="18">
        <v>14.200632000000002</v>
      </c>
      <c r="Q965" s="18">
        <f t="shared" si="148"/>
        <v>59.072983199999996</v>
      </c>
      <c r="R965" s="18">
        <v>17.900904000000001</v>
      </c>
      <c r="S965" s="18">
        <f t="shared" si="156"/>
        <v>59.069999999999993</v>
      </c>
      <c r="T965" s="22">
        <v>17.899999999999999</v>
      </c>
      <c r="U965" s="21" t="s">
        <v>43</v>
      </c>
      <c r="V965" s="21" t="s">
        <v>43</v>
      </c>
      <c r="W965" s="19">
        <v>27.891529999999999</v>
      </c>
      <c r="X965" s="19">
        <v>-115.18992</v>
      </c>
      <c r="Y965" s="18">
        <v>57.2</v>
      </c>
      <c r="Z965" s="17">
        <v>14.000000000000002</v>
      </c>
      <c r="AA965" s="21" t="s">
        <v>43</v>
      </c>
      <c r="AB965" s="14" t="s">
        <v>44</v>
      </c>
      <c r="AC965" s="21" t="s">
        <v>43</v>
      </c>
      <c r="AD965" s="17">
        <v>14</v>
      </c>
      <c r="AE965" s="17">
        <v>1</v>
      </c>
      <c r="AF965" s="21" t="s">
        <v>43</v>
      </c>
      <c r="AG965" s="14" t="s">
        <v>43</v>
      </c>
      <c r="AI965" s="70">
        <f t="shared" si="153"/>
        <v>11.083</v>
      </c>
      <c r="AJ965" s="71" t="s">
        <v>369</v>
      </c>
      <c r="AK965" s="72">
        <f t="shared" si="154"/>
        <v>1.1117350137621949</v>
      </c>
      <c r="AL965" s="73">
        <f t="shared" si="155"/>
        <v>1.1117350137621949</v>
      </c>
    </row>
    <row r="966" spans="1:38" s="20" customFormat="1" hidden="1">
      <c r="A966" s="14" t="s">
        <v>70</v>
      </c>
      <c r="B966" s="14" t="s">
        <v>40</v>
      </c>
      <c r="C966" s="31">
        <v>38948</v>
      </c>
      <c r="D966" s="15">
        <v>2006</v>
      </c>
      <c r="E966" s="16">
        <v>0.44097222222222227</v>
      </c>
      <c r="F966" s="16">
        <v>0.47361111111111115</v>
      </c>
      <c r="G966" s="16">
        <v>3.2638888888888884E-2</v>
      </c>
      <c r="H966" s="21">
        <v>2</v>
      </c>
      <c r="I966" s="17">
        <v>1</v>
      </c>
      <c r="J966" s="17">
        <v>1</v>
      </c>
      <c r="K966" s="17">
        <v>1</v>
      </c>
      <c r="L966" s="14" t="s">
        <v>61</v>
      </c>
      <c r="M966" s="14" t="s">
        <v>62</v>
      </c>
      <c r="N966" s="14">
        <v>1</v>
      </c>
      <c r="O966" s="18">
        <f t="shared" si="157"/>
        <v>46.862085600000007</v>
      </c>
      <c r="P966" s="18">
        <v>14.200632000000002</v>
      </c>
      <c r="Q966" s="18">
        <f t="shared" si="148"/>
        <v>59.072983199999996</v>
      </c>
      <c r="R966" s="18">
        <v>17.900904000000001</v>
      </c>
      <c r="S966" s="18">
        <f t="shared" si="156"/>
        <v>59.069999999999993</v>
      </c>
      <c r="T966" s="22">
        <v>17.899999999999999</v>
      </c>
      <c r="U966" s="21" t="s">
        <v>43</v>
      </c>
      <c r="V966" s="21" t="s">
        <v>43</v>
      </c>
      <c r="W966" s="19">
        <v>27.891529999999999</v>
      </c>
      <c r="X966" s="19">
        <v>-115.18992</v>
      </c>
      <c r="Y966" s="18">
        <v>57.2</v>
      </c>
      <c r="Z966" s="17">
        <v>14.000000000000002</v>
      </c>
      <c r="AA966" s="21" t="s">
        <v>43</v>
      </c>
      <c r="AB966" s="14" t="s">
        <v>44</v>
      </c>
      <c r="AC966" s="21" t="s">
        <v>43</v>
      </c>
      <c r="AD966" s="17">
        <v>14</v>
      </c>
      <c r="AE966" s="17">
        <v>1</v>
      </c>
      <c r="AF966" s="21" t="s">
        <v>43</v>
      </c>
      <c r="AG966" s="14" t="s">
        <v>43</v>
      </c>
      <c r="AI966" s="70">
        <f t="shared" si="153"/>
        <v>11.083</v>
      </c>
      <c r="AJ966" s="71" t="s">
        <v>369</v>
      </c>
      <c r="AK966" s="72">
        <f t="shared" si="154"/>
        <v>1.1117350137621949</v>
      </c>
      <c r="AL966" s="73">
        <f t="shared" si="155"/>
        <v>1.1117350137621949</v>
      </c>
    </row>
    <row r="967" spans="1:38" s="20" customFormat="1" hidden="1">
      <c r="A967" s="14" t="s">
        <v>70</v>
      </c>
      <c r="B967" s="14" t="s">
        <v>40</v>
      </c>
      <c r="C967" s="31">
        <v>38948</v>
      </c>
      <c r="D967" s="15">
        <v>2006</v>
      </c>
      <c r="E967" s="16">
        <v>0.44097222222222227</v>
      </c>
      <c r="F967" s="16">
        <v>0.47361111111111115</v>
      </c>
      <c r="G967" s="16">
        <v>3.2638888888888884E-2</v>
      </c>
      <c r="H967" s="21">
        <v>2</v>
      </c>
      <c r="I967" s="17">
        <v>1</v>
      </c>
      <c r="J967" s="17">
        <v>1</v>
      </c>
      <c r="K967" s="17">
        <v>1</v>
      </c>
      <c r="L967" s="14" t="s">
        <v>61</v>
      </c>
      <c r="M967" s="14" t="s">
        <v>62</v>
      </c>
      <c r="N967" s="14">
        <v>1</v>
      </c>
      <c r="O967" s="18">
        <f t="shared" si="157"/>
        <v>46.862085600000007</v>
      </c>
      <c r="P967" s="18">
        <v>14.200632000000002</v>
      </c>
      <c r="Q967" s="18">
        <f t="shared" si="148"/>
        <v>59.072983199999996</v>
      </c>
      <c r="R967" s="18">
        <v>17.900904000000001</v>
      </c>
      <c r="S967" s="18">
        <f t="shared" si="156"/>
        <v>59.069999999999993</v>
      </c>
      <c r="T967" s="22">
        <v>17.899999999999999</v>
      </c>
      <c r="U967" s="21" t="s">
        <v>43</v>
      </c>
      <c r="V967" s="21" t="s">
        <v>43</v>
      </c>
      <c r="W967" s="19">
        <v>27.891529999999999</v>
      </c>
      <c r="X967" s="19">
        <v>-115.18992</v>
      </c>
      <c r="Y967" s="18">
        <v>57.2</v>
      </c>
      <c r="Z967" s="17">
        <v>14.000000000000002</v>
      </c>
      <c r="AA967" s="21" t="s">
        <v>43</v>
      </c>
      <c r="AB967" s="14" t="s">
        <v>44</v>
      </c>
      <c r="AC967" s="21" t="s">
        <v>43</v>
      </c>
      <c r="AD967" s="17">
        <v>14</v>
      </c>
      <c r="AE967" s="17">
        <v>1</v>
      </c>
      <c r="AF967" s="21" t="s">
        <v>43</v>
      </c>
      <c r="AG967" s="14" t="s">
        <v>43</v>
      </c>
      <c r="AI967" s="70">
        <f t="shared" si="153"/>
        <v>11.083</v>
      </c>
      <c r="AJ967" s="71" t="s">
        <v>369</v>
      </c>
      <c r="AK967" s="72">
        <f t="shared" si="154"/>
        <v>1.1117350137621949</v>
      </c>
      <c r="AL967" s="73">
        <f t="shared" si="155"/>
        <v>1.1117350137621949</v>
      </c>
    </row>
    <row r="968" spans="1:38" s="20" customFormat="1" hidden="1">
      <c r="A968" s="14" t="s">
        <v>70</v>
      </c>
      <c r="B968" s="14" t="s">
        <v>40</v>
      </c>
      <c r="C968" s="31">
        <v>38948</v>
      </c>
      <c r="D968" s="15">
        <v>2006</v>
      </c>
      <c r="E968" s="16">
        <v>0.44097222222222227</v>
      </c>
      <c r="F968" s="16">
        <v>0.47361111111111115</v>
      </c>
      <c r="G968" s="16">
        <v>3.2638888888888884E-2</v>
      </c>
      <c r="H968" s="21">
        <v>2</v>
      </c>
      <c r="I968" s="17">
        <v>1</v>
      </c>
      <c r="J968" s="17">
        <v>1</v>
      </c>
      <c r="K968" s="17">
        <v>1</v>
      </c>
      <c r="L968" s="14" t="s">
        <v>61</v>
      </c>
      <c r="M968" s="14" t="s">
        <v>62</v>
      </c>
      <c r="N968" s="14">
        <v>1</v>
      </c>
      <c r="O968" s="18">
        <f t="shared" si="157"/>
        <v>46.862085600000007</v>
      </c>
      <c r="P968" s="18">
        <v>14.200632000000002</v>
      </c>
      <c r="Q968" s="18">
        <f t="shared" si="148"/>
        <v>59.072983199999996</v>
      </c>
      <c r="R968" s="18">
        <v>17.900904000000001</v>
      </c>
      <c r="S968" s="18">
        <f t="shared" si="156"/>
        <v>59.069999999999993</v>
      </c>
      <c r="T968" s="22">
        <v>17.899999999999999</v>
      </c>
      <c r="U968" s="21" t="s">
        <v>43</v>
      </c>
      <c r="V968" s="21" t="s">
        <v>43</v>
      </c>
      <c r="W968" s="19">
        <v>27.891529999999999</v>
      </c>
      <c r="X968" s="19">
        <v>-115.18992</v>
      </c>
      <c r="Y968" s="18">
        <v>57.2</v>
      </c>
      <c r="Z968" s="17">
        <v>14.000000000000002</v>
      </c>
      <c r="AA968" s="21" t="s">
        <v>43</v>
      </c>
      <c r="AB968" s="14" t="s">
        <v>44</v>
      </c>
      <c r="AC968" s="21" t="s">
        <v>43</v>
      </c>
      <c r="AD968" s="17">
        <v>14</v>
      </c>
      <c r="AE968" s="17">
        <v>1</v>
      </c>
      <c r="AF968" s="21" t="s">
        <v>43</v>
      </c>
      <c r="AG968" s="14" t="s">
        <v>43</v>
      </c>
      <c r="AI968" s="70">
        <f t="shared" si="153"/>
        <v>11.083</v>
      </c>
      <c r="AJ968" s="71" t="s">
        <v>369</v>
      </c>
      <c r="AK968" s="72">
        <f t="shared" si="154"/>
        <v>1.1117350137621949</v>
      </c>
      <c r="AL968" s="73">
        <f t="shared" si="155"/>
        <v>1.1117350137621949</v>
      </c>
    </row>
    <row r="969" spans="1:38" s="20" customFormat="1" hidden="1">
      <c r="A969" s="14" t="s">
        <v>70</v>
      </c>
      <c r="B969" s="14" t="s">
        <v>40</v>
      </c>
      <c r="C969" s="31">
        <v>38948</v>
      </c>
      <c r="D969" s="15">
        <v>2006</v>
      </c>
      <c r="E969" s="16">
        <v>0.44097222222222227</v>
      </c>
      <c r="F969" s="16">
        <v>0.47361111111111115</v>
      </c>
      <c r="G969" s="16">
        <v>3.2638888888888884E-2</v>
      </c>
      <c r="H969" s="21">
        <v>2</v>
      </c>
      <c r="I969" s="17">
        <v>1</v>
      </c>
      <c r="J969" s="17">
        <v>1</v>
      </c>
      <c r="K969" s="17">
        <v>1</v>
      </c>
      <c r="L969" s="14" t="s">
        <v>61</v>
      </c>
      <c r="M969" s="14" t="s">
        <v>62</v>
      </c>
      <c r="N969" s="14">
        <v>1</v>
      </c>
      <c r="O969" s="18">
        <f t="shared" si="157"/>
        <v>46.862085600000007</v>
      </c>
      <c r="P969" s="18">
        <v>14.200632000000002</v>
      </c>
      <c r="Q969" s="18">
        <f t="shared" si="148"/>
        <v>59.072983199999996</v>
      </c>
      <c r="R969" s="18">
        <v>17.900904000000001</v>
      </c>
      <c r="S969" s="18">
        <f t="shared" si="156"/>
        <v>59.069999999999993</v>
      </c>
      <c r="T969" s="22">
        <v>17.899999999999999</v>
      </c>
      <c r="U969" s="21" t="s">
        <v>43</v>
      </c>
      <c r="V969" s="21" t="s">
        <v>43</v>
      </c>
      <c r="W969" s="19">
        <v>27.891529999999999</v>
      </c>
      <c r="X969" s="19">
        <v>-115.18992</v>
      </c>
      <c r="Y969" s="18">
        <v>57.2</v>
      </c>
      <c r="Z969" s="17">
        <v>14.000000000000002</v>
      </c>
      <c r="AA969" s="21" t="s">
        <v>43</v>
      </c>
      <c r="AB969" s="14" t="s">
        <v>44</v>
      </c>
      <c r="AC969" s="21" t="s">
        <v>43</v>
      </c>
      <c r="AD969" s="17">
        <v>14</v>
      </c>
      <c r="AE969" s="17">
        <v>1</v>
      </c>
      <c r="AF969" s="21" t="s">
        <v>43</v>
      </c>
      <c r="AG969" s="14" t="s">
        <v>43</v>
      </c>
      <c r="AI969" s="70">
        <f t="shared" si="153"/>
        <v>11.083</v>
      </c>
      <c r="AJ969" s="71" t="s">
        <v>369</v>
      </c>
      <c r="AK969" s="72">
        <f t="shared" si="154"/>
        <v>1.1117350137621949</v>
      </c>
      <c r="AL969" s="73">
        <f t="shared" si="155"/>
        <v>1.1117350137621949</v>
      </c>
    </row>
    <row r="970" spans="1:38" s="20" customFormat="1" hidden="1">
      <c r="A970" s="14" t="s">
        <v>70</v>
      </c>
      <c r="B970" s="14" t="s">
        <v>40</v>
      </c>
      <c r="C970" s="31">
        <v>38948</v>
      </c>
      <c r="D970" s="15">
        <v>2006</v>
      </c>
      <c r="E970" s="16">
        <v>0.44097222222222227</v>
      </c>
      <c r="F970" s="16">
        <v>0.47361111111111115</v>
      </c>
      <c r="G970" s="16">
        <v>3.2638888888888884E-2</v>
      </c>
      <c r="H970" s="21">
        <v>2</v>
      </c>
      <c r="I970" s="17">
        <v>1</v>
      </c>
      <c r="J970" s="17">
        <v>1</v>
      </c>
      <c r="K970" s="17">
        <v>1</v>
      </c>
      <c r="L970" s="14" t="s">
        <v>61</v>
      </c>
      <c r="M970" s="14" t="s">
        <v>62</v>
      </c>
      <c r="N970" s="14">
        <v>1</v>
      </c>
      <c r="O970" s="18">
        <f t="shared" si="157"/>
        <v>46.862085600000007</v>
      </c>
      <c r="P970" s="18">
        <v>14.200632000000002</v>
      </c>
      <c r="Q970" s="18">
        <f t="shared" si="148"/>
        <v>59.072983199999996</v>
      </c>
      <c r="R970" s="18">
        <v>17.900904000000001</v>
      </c>
      <c r="S970" s="18">
        <f t="shared" si="156"/>
        <v>59.069999999999993</v>
      </c>
      <c r="T970" s="22">
        <v>17.899999999999999</v>
      </c>
      <c r="U970" s="21" t="s">
        <v>43</v>
      </c>
      <c r="V970" s="21" t="s">
        <v>43</v>
      </c>
      <c r="W970" s="19">
        <v>27.891529999999999</v>
      </c>
      <c r="X970" s="19">
        <v>-115.18992</v>
      </c>
      <c r="Y970" s="18">
        <v>57.2</v>
      </c>
      <c r="Z970" s="17">
        <v>14.000000000000002</v>
      </c>
      <c r="AA970" s="21" t="s">
        <v>43</v>
      </c>
      <c r="AB970" s="14" t="s">
        <v>44</v>
      </c>
      <c r="AC970" s="21" t="s">
        <v>43</v>
      </c>
      <c r="AD970" s="17">
        <v>14</v>
      </c>
      <c r="AE970" s="17">
        <v>1</v>
      </c>
      <c r="AF970" s="21" t="s">
        <v>43</v>
      </c>
      <c r="AG970" s="14" t="s">
        <v>43</v>
      </c>
      <c r="AI970" s="70">
        <f t="shared" si="153"/>
        <v>11.083</v>
      </c>
      <c r="AJ970" s="71" t="s">
        <v>369</v>
      </c>
      <c r="AK970" s="72">
        <f t="shared" si="154"/>
        <v>1.1117350137621949</v>
      </c>
      <c r="AL970" s="73">
        <f t="shared" si="155"/>
        <v>1.1117350137621949</v>
      </c>
    </row>
    <row r="971" spans="1:38" s="20" customFormat="1" hidden="1">
      <c r="A971" s="14" t="s">
        <v>70</v>
      </c>
      <c r="B971" s="14" t="s">
        <v>40</v>
      </c>
      <c r="C971" s="31">
        <v>38948</v>
      </c>
      <c r="D971" s="15">
        <v>2006</v>
      </c>
      <c r="E971" s="16">
        <v>0.44097222222222227</v>
      </c>
      <c r="F971" s="16">
        <v>0.47361111111111115</v>
      </c>
      <c r="G971" s="16">
        <v>3.2638888888888884E-2</v>
      </c>
      <c r="H971" s="21">
        <v>2</v>
      </c>
      <c r="I971" s="17">
        <v>1</v>
      </c>
      <c r="J971" s="17">
        <v>1</v>
      </c>
      <c r="K971" s="17">
        <v>1</v>
      </c>
      <c r="L971" s="14" t="s">
        <v>61</v>
      </c>
      <c r="M971" s="14" t="s">
        <v>62</v>
      </c>
      <c r="N971" s="14">
        <v>1</v>
      </c>
      <c r="O971" s="18">
        <f t="shared" si="157"/>
        <v>46.862085600000007</v>
      </c>
      <c r="P971" s="18">
        <v>14.200632000000002</v>
      </c>
      <c r="Q971" s="18">
        <f t="shared" si="148"/>
        <v>59.072983199999996</v>
      </c>
      <c r="R971" s="18">
        <v>17.900904000000001</v>
      </c>
      <c r="S971" s="18">
        <f t="shared" si="156"/>
        <v>59.069999999999993</v>
      </c>
      <c r="T971" s="22">
        <v>17.899999999999999</v>
      </c>
      <c r="U971" s="21" t="s">
        <v>43</v>
      </c>
      <c r="V971" s="21" t="s">
        <v>43</v>
      </c>
      <c r="W971" s="19">
        <v>27.891529999999999</v>
      </c>
      <c r="X971" s="19">
        <v>-115.18992</v>
      </c>
      <c r="Y971" s="18">
        <v>57.2</v>
      </c>
      <c r="Z971" s="17">
        <v>14.000000000000002</v>
      </c>
      <c r="AA971" s="21" t="s">
        <v>43</v>
      </c>
      <c r="AB971" s="14" t="s">
        <v>44</v>
      </c>
      <c r="AC971" s="21" t="s">
        <v>43</v>
      </c>
      <c r="AD971" s="17">
        <v>14</v>
      </c>
      <c r="AE971" s="17">
        <v>1</v>
      </c>
      <c r="AF971" s="21" t="s">
        <v>43</v>
      </c>
      <c r="AG971" s="14" t="s">
        <v>43</v>
      </c>
      <c r="AI971" s="70">
        <f t="shared" si="153"/>
        <v>11.083</v>
      </c>
      <c r="AJ971" s="71" t="s">
        <v>369</v>
      </c>
      <c r="AK971" s="72">
        <f t="shared" si="154"/>
        <v>1.1117350137621949</v>
      </c>
      <c r="AL971" s="73">
        <f t="shared" si="155"/>
        <v>1.1117350137621949</v>
      </c>
    </row>
    <row r="972" spans="1:38" s="20" customFormat="1" hidden="1">
      <c r="A972" s="14" t="s">
        <v>70</v>
      </c>
      <c r="B972" s="14" t="s">
        <v>40</v>
      </c>
      <c r="C972" s="31">
        <v>38948</v>
      </c>
      <c r="D972" s="15">
        <v>2006</v>
      </c>
      <c r="E972" s="16">
        <v>0.44097222222222227</v>
      </c>
      <c r="F972" s="16">
        <v>0.47361111111111115</v>
      </c>
      <c r="G972" s="16">
        <v>3.2638888888888884E-2</v>
      </c>
      <c r="H972" s="21">
        <v>2</v>
      </c>
      <c r="I972" s="17">
        <v>1</v>
      </c>
      <c r="J972" s="17">
        <v>1</v>
      </c>
      <c r="K972" s="17">
        <v>1</v>
      </c>
      <c r="L972" s="14" t="s">
        <v>61</v>
      </c>
      <c r="M972" s="14" t="s">
        <v>62</v>
      </c>
      <c r="N972" s="14">
        <v>1</v>
      </c>
      <c r="O972" s="18">
        <f t="shared" si="157"/>
        <v>46.862085600000007</v>
      </c>
      <c r="P972" s="18">
        <v>14.200632000000002</v>
      </c>
      <c r="Q972" s="18">
        <f t="shared" ref="Q972:Q1035" si="158">R972*3.3</f>
        <v>59.072983199999996</v>
      </c>
      <c r="R972" s="18">
        <v>17.900904000000001</v>
      </c>
      <c r="S972" s="18">
        <f t="shared" si="156"/>
        <v>59.069999999999993</v>
      </c>
      <c r="T972" s="22">
        <v>17.899999999999999</v>
      </c>
      <c r="U972" s="21" t="s">
        <v>43</v>
      </c>
      <c r="V972" s="21" t="s">
        <v>43</v>
      </c>
      <c r="W972" s="19">
        <v>27.891529999999999</v>
      </c>
      <c r="X972" s="19">
        <v>-115.18992</v>
      </c>
      <c r="Y972" s="18">
        <v>57.2</v>
      </c>
      <c r="Z972" s="17">
        <v>14.000000000000002</v>
      </c>
      <c r="AA972" s="21" t="s">
        <v>43</v>
      </c>
      <c r="AB972" s="14" t="s">
        <v>44</v>
      </c>
      <c r="AC972" s="21" t="s">
        <v>43</v>
      </c>
      <c r="AD972" s="17">
        <v>15</v>
      </c>
      <c r="AE972" s="17">
        <v>1</v>
      </c>
      <c r="AF972" s="21" t="s">
        <v>43</v>
      </c>
      <c r="AG972" s="14" t="s">
        <v>43</v>
      </c>
      <c r="AI972" s="70">
        <f t="shared" si="153"/>
        <v>11.792</v>
      </c>
      <c r="AJ972" s="71" t="s">
        <v>369</v>
      </c>
      <c r="AK972" s="72">
        <f t="shared" si="154"/>
        <v>1.2734394051640829</v>
      </c>
      <c r="AL972" s="73">
        <f t="shared" si="155"/>
        <v>1.2734394051640829</v>
      </c>
    </row>
    <row r="973" spans="1:38" s="20" customFormat="1" hidden="1">
      <c r="A973" s="14" t="s">
        <v>70</v>
      </c>
      <c r="B973" s="14" t="s">
        <v>40</v>
      </c>
      <c r="C973" s="31">
        <v>38948</v>
      </c>
      <c r="D973" s="15">
        <v>2006</v>
      </c>
      <c r="E973" s="16">
        <v>0.44097222222222227</v>
      </c>
      <c r="F973" s="16">
        <v>0.47361111111111115</v>
      </c>
      <c r="G973" s="16">
        <v>3.2638888888888884E-2</v>
      </c>
      <c r="H973" s="21">
        <v>2</v>
      </c>
      <c r="I973" s="17">
        <v>1</v>
      </c>
      <c r="J973" s="17">
        <v>1</v>
      </c>
      <c r="K973" s="17">
        <v>1</v>
      </c>
      <c r="L973" s="14" t="s">
        <v>61</v>
      </c>
      <c r="M973" s="14" t="s">
        <v>62</v>
      </c>
      <c r="N973" s="14">
        <v>1</v>
      </c>
      <c r="O973" s="18">
        <f t="shared" si="157"/>
        <v>46.862085600000007</v>
      </c>
      <c r="P973" s="18">
        <v>14.200632000000002</v>
      </c>
      <c r="Q973" s="18">
        <f t="shared" si="158"/>
        <v>59.072983199999996</v>
      </c>
      <c r="R973" s="18">
        <v>17.900904000000001</v>
      </c>
      <c r="S973" s="18">
        <f t="shared" si="156"/>
        <v>59.069999999999993</v>
      </c>
      <c r="T973" s="22">
        <v>17.899999999999999</v>
      </c>
      <c r="U973" s="21" t="s">
        <v>43</v>
      </c>
      <c r="V973" s="21" t="s">
        <v>43</v>
      </c>
      <c r="W973" s="19">
        <v>27.891529999999999</v>
      </c>
      <c r="X973" s="19">
        <v>-115.18992</v>
      </c>
      <c r="Y973" s="18">
        <v>57.2</v>
      </c>
      <c r="Z973" s="17">
        <v>14.000000000000002</v>
      </c>
      <c r="AA973" s="21" t="s">
        <v>43</v>
      </c>
      <c r="AB973" s="14" t="s">
        <v>44</v>
      </c>
      <c r="AC973" s="21" t="s">
        <v>43</v>
      </c>
      <c r="AD973" s="17">
        <v>15</v>
      </c>
      <c r="AE973" s="17">
        <v>1</v>
      </c>
      <c r="AF973" s="21" t="s">
        <v>43</v>
      </c>
      <c r="AG973" s="14" t="s">
        <v>43</v>
      </c>
      <c r="AI973" s="70">
        <f t="shared" si="153"/>
        <v>11.792</v>
      </c>
      <c r="AJ973" s="71" t="s">
        <v>369</v>
      </c>
      <c r="AK973" s="72">
        <f t="shared" si="154"/>
        <v>1.2734394051640829</v>
      </c>
      <c r="AL973" s="73">
        <f t="shared" si="155"/>
        <v>1.2734394051640829</v>
      </c>
    </row>
    <row r="974" spans="1:38" s="20" customFormat="1" hidden="1">
      <c r="A974" s="14" t="s">
        <v>70</v>
      </c>
      <c r="B974" s="14" t="s">
        <v>40</v>
      </c>
      <c r="C974" s="31">
        <v>38948</v>
      </c>
      <c r="D974" s="15">
        <v>2006</v>
      </c>
      <c r="E974" s="16">
        <v>0.44097222222222227</v>
      </c>
      <c r="F974" s="16">
        <v>0.47361111111111115</v>
      </c>
      <c r="G974" s="16">
        <v>3.2638888888888884E-2</v>
      </c>
      <c r="H974" s="21">
        <v>2</v>
      </c>
      <c r="I974" s="17">
        <v>1</v>
      </c>
      <c r="J974" s="17">
        <v>1</v>
      </c>
      <c r="K974" s="17">
        <v>1</v>
      </c>
      <c r="L974" s="14" t="s">
        <v>61</v>
      </c>
      <c r="M974" s="14" t="s">
        <v>62</v>
      </c>
      <c r="N974" s="14">
        <v>1</v>
      </c>
      <c r="O974" s="18">
        <f t="shared" si="157"/>
        <v>46.862085600000007</v>
      </c>
      <c r="P974" s="18">
        <v>14.200632000000002</v>
      </c>
      <c r="Q974" s="18">
        <f t="shared" si="158"/>
        <v>59.072983199999996</v>
      </c>
      <c r="R974" s="18">
        <v>17.900904000000001</v>
      </c>
      <c r="S974" s="18">
        <f t="shared" si="156"/>
        <v>59.069999999999993</v>
      </c>
      <c r="T974" s="22">
        <v>17.899999999999999</v>
      </c>
      <c r="U974" s="21" t="s">
        <v>43</v>
      </c>
      <c r="V974" s="21" t="s">
        <v>43</v>
      </c>
      <c r="W974" s="19">
        <v>27.891529999999999</v>
      </c>
      <c r="X974" s="19">
        <v>-115.18992</v>
      </c>
      <c r="Y974" s="18">
        <v>57.2</v>
      </c>
      <c r="Z974" s="17">
        <v>14.000000000000002</v>
      </c>
      <c r="AA974" s="21" t="s">
        <v>43</v>
      </c>
      <c r="AB974" s="14" t="s">
        <v>44</v>
      </c>
      <c r="AC974" s="21" t="s">
        <v>43</v>
      </c>
      <c r="AD974" s="17">
        <v>15</v>
      </c>
      <c r="AE974" s="17">
        <v>1</v>
      </c>
      <c r="AF974" s="21" t="s">
        <v>43</v>
      </c>
      <c r="AG974" s="14" t="s">
        <v>43</v>
      </c>
      <c r="AI974" s="70">
        <f t="shared" si="153"/>
        <v>11.792</v>
      </c>
      <c r="AJ974" s="71" t="s">
        <v>369</v>
      </c>
      <c r="AK974" s="72">
        <f t="shared" si="154"/>
        <v>1.2734394051640829</v>
      </c>
      <c r="AL974" s="73">
        <f t="shared" si="155"/>
        <v>1.2734394051640829</v>
      </c>
    </row>
    <row r="975" spans="1:38" s="20" customFormat="1" hidden="1">
      <c r="A975" s="14" t="s">
        <v>70</v>
      </c>
      <c r="B975" s="14" t="s">
        <v>40</v>
      </c>
      <c r="C975" s="31">
        <v>38948</v>
      </c>
      <c r="D975" s="15">
        <v>2006</v>
      </c>
      <c r="E975" s="16">
        <v>0.44097222222222227</v>
      </c>
      <c r="F975" s="16">
        <v>0.47361111111111115</v>
      </c>
      <c r="G975" s="16">
        <v>3.2638888888888884E-2</v>
      </c>
      <c r="H975" s="21">
        <v>2</v>
      </c>
      <c r="I975" s="17">
        <v>1</v>
      </c>
      <c r="J975" s="17">
        <v>1</v>
      </c>
      <c r="K975" s="17">
        <v>1</v>
      </c>
      <c r="L975" s="14" t="s">
        <v>61</v>
      </c>
      <c r="M975" s="14" t="s">
        <v>62</v>
      </c>
      <c r="N975" s="14">
        <v>1</v>
      </c>
      <c r="O975" s="18">
        <f t="shared" si="157"/>
        <v>46.862085600000007</v>
      </c>
      <c r="P975" s="18">
        <v>14.200632000000002</v>
      </c>
      <c r="Q975" s="18">
        <f t="shared" si="158"/>
        <v>59.072983199999996</v>
      </c>
      <c r="R975" s="18">
        <v>17.900904000000001</v>
      </c>
      <c r="S975" s="18">
        <f t="shared" si="156"/>
        <v>59.069999999999993</v>
      </c>
      <c r="T975" s="22">
        <v>17.899999999999999</v>
      </c>
      <c r="U975" s="21" t="s">
        <v>43</v>
      </c>
      <c r="V975" s="21" t="s">
        <v>43</v>
      </c>
      <c r="W975" s="19">
        <v>27.891529999999999</v>
      </c>
      <c r="X975" s="19">
        <v>-115.18992</v>
      </c>
      <c r="Y975" s="18">
        <v>57.2</v>
      </c>
      <c r="Z975" s="17">
        <v>14.000000000000002</v>
      </c>
      <c r="AA975" s="21" t="s">
        <v>43</v>
      </c>
      <c r="AB975" s="14" t="s">
        <v>44</v>
      </c>
      <c r="AC975" s="21" t="s">
        <v>43</v>
      </c>
      <c r="AD975" s="17">
        <v>15</v>
      </c>
      <c r="AE975" s="17">
        <v>1</v>
      </c>
      <c r="AF975" s="21" t="s">
        <v>43</v>
      </c>
      <c r="AG975" s="14" t="s">
        <v>43</v>
      </c>
      <c r="AI975" s="70">
        <f t="shared" si="153"/>
        <v>11.792</v>
      </c>
      <c r="AJ975" s="71" t="s">
        <v>369</v>
      </c>
      <c r="AK975" s="72">
        <f t="shared" si="154"/>
        <v>1.2734394051640829</v>
      </c>
      <c r="AL975" s="73">
        <f t="shared" si="155"/>
        <v>1.2734394051640829</v>
      </c>
    </row>
    <row r="976" spans="1:38" s="20" customFormat="1" hidden="1">
      <c r="A976" s="14" t="s">
        <v>70</v>
      </c>
      <c r="B976" s="14" t="s">
        <v>40</v>
      </c>
      <c r="C976" s="31">
        <v>38948</v>
      </c>
      <c r="D976" s="15">
        <v>2006</v>
      </c>
      <c r="E976" s="16">
        <v>0.44097222222222227</v>
      </c>
      <c r="F976" s="16">
        <v>0.47361111111111115</v>
      </c>
      <c r="G976" s="16">
        <v>3.2638888888888884E-2</v>
      </c>
      <c r="H976" s="21">
        <v>2</v>
      </c>
      <c r="I976" s="17">
        <v>1</v>
      </c>
      <c r="J976" s="17">
        <v>1</v>
      </c>
      <c r="K976" s="17">
        <v>1</v>
      </c>
      <c r="L976" s="14" t="s">
        <v>61</v>
      </c>
      <c r="M976" s="14" t="s">
        <v>62</v>
      </c>
      <c r="N976" s="14">
        <v>1</v>
      </c>
      <c r="O976" s="18">
        <f t="shared" si="157"/>
        <v>46.862085600000007</v>
      </c>
      <c r="P976" s="18">
        <v>14.200632000000002</v>
      </c>
      <c r="Q976" s="18">
        <f t="shared" si="158"/>
        <v>59.072983199999996</v>
      </c>
      <c r="R976" s="18">
        <v>17.900904000000001</v>
      </c>
      <c r="S976" s="18">
        <f t="shared" si="156"/>
        <v>59.069999999999993</v>
      </c>
      <c r="T976" s="22">
        <v>17.899999999999999</v>
      </c>
      <c r="U976" s="21" t="s">
        <v>43</v>
      </c>
      <c r="V976" s="21" t="s">
        <v>43</v>
      </c>
      <c r="W976" s="19">
        <v>27.891529999999999</v>
      </c>
      <c r="X976" s="19">
        <v>-115.18992</v>
      </c>
      <c r="Y976" s="18">
        <v>57.2</v>
      </c>
      <c r="Z976" s="17">
        <v>14.000000000000002</v>
      </c>
      <c r="AA976" s="21" t="s">
        <v>43</v>
      </c>
      <c r="AB976" s="14" t="s">
        <v>44</v>
      </c>
      <c r="AC976" s="21" t="s">
        <v>43</v>
      </c>
      <c r="AD976" s="17">
        <v>15</v>
      </c>
      <c r="AE976" s="17">
        <v>1</v>
      </c>
      <c r="AF976" s="21" t="s">
        <v>43</v>
      </c>
      <c r="AG976" s="14" t="s">
        <v>43</v>
      </c>
      <c r="AI976" s="70">
        <f t="shared" si="153"/>
        <v>11.792</v>
      </c>
      <c r="AJ976" s="71" t="s">
        <v>369</v>
      </c>
      <c r="AK976" s="72">
        <f t="shared" si="154"/>
        <v>1.2734394051640829</v>
      </c>
      <c r="AL976" s="73">
        <f t="shared" si="155"/>
        <v>1.2734394051640829</v>
      </c>
    </row>
    <row r="977" spans="1:38" s="20" customFormat="1" hidden="1">
      <c r="A977" s="14" t="s">
        <v>70</v>
      </c>
      <c r="B977" s="14" t="s">
        <v>40</v>
      </c>
      <c r="C977" s="31">
        <v>38948</v>
      </c>
      <c r="D977" s="15">
        <v>2006</v>
      </c>
      <c r="E977" s="16">
        <v>0.44097222222222227</v>
      </c>
      <c r="F977" s="16">
        <v>0.47361111111111115</v>
      </c>
      <c r="G977" s="16">
        <v>3.2638888888888884E-2</v>
      </c>
      <c r="H977" s="21">
        <v>2</v>
      </c>
      <c r="I977" s="17">
        <v>1</v>
      </c>
      <c r="J977" s="17">
        <v>1</v>
      </c>
      <c r="K977" s="17">
        <v>1</v>
      </c>
      <c r="L977" s="14" t="s">
        <v>61</v>
      </c>
      <c r="M977" s="14" t="s">
        <v>62</v>
      </c>
      <c r="N977" s="14">
        <v>1</v>
      </c>
      <c r="O977" s="18">
        <f t="shared" si="157"/>
        <v>46.862085600000007</v>
      </c>
      <c r="P977" s="18">
        <v>14.200632000000002</v>
      </c>
      <c r="Q977" s="18">
        <f t="shared" si="158"/>
        <v>59.072983199999996</v>
      </c>
      <c r="R977" s="18">
        <v>17.900904000000001</v>
      </c>
      <c r="S977" s="18">
        <f t="shared" si="156"/>
        <v>59.069999999999993</v>
      </c>
      <c r="T977" s="22">
        <v>17.899999999999999</v>
      </c>
      <c r="U977" s="21" t="s">
        <v>43</v>
      </c>
      <c r="V977" s="21" t="s">
        <v>43</v>
      </c>
      <c r="W977" s="19">
        <v>27.891529999999999</v>
      </c>
      <c r="X977" s="19">
        <v>-115.18992</v>
      </c>
      <c r="Y977" s="18">
        <v>57.2</v>
      </c>
      <c r="Z977" s="17">
        <v>14.000000000000002</v>
      </c>
      <c r="AA977" s="21" t="s">
        <v>43</v>
      </c>
      <c r="AB977" s="14" t="s">
        <v>44</v>
      </c>
      <c r="AC977" s="21" t="s">
        <v>43</v>
      </c>
      <c r="AD977" s="17">
        <v>15</v>
      </c>
      <c r="AE977" s="17">
        <v>1</v>
      </c>
      <c r="AF977" s="21" t="s">
        <v>43</v>
      </c>
      <c r="AG977" s="14" t="s">
        <v>43</v>
      </c>
      <c r="AI977" s="70">
        <f t="shared" si="153"/>
        <v>11.792</v>
      </c>
      <c r="AJ977" s="71" t="s">
        <v>369</v>
      </c>
      <c r="AK977" s="72">
        <f t="shared" si="154"/>
        <v>1.2734394051640829</v>
      </c>
      <c r="AL977" s="73">
        <f t="shared" si="155"/>
        <v>1.2734394051640829</v>
      </c>
    </row>
    <row r="978" spans="1:38" s="20" customFormat="1" hidden="1">
      <c r="A978" s="14" t="s">
        <v>70</v>
      </c>
      <c r="B978" s="14" t="s">
        <v>40</v>
      </c>
      <c r="C978" s="31">
        <v>38948</v>
      </c>
      <c r="D978" s="15">
        <v>2006</v>
      </c>
      <c r="E978" s="16">
        <v>0.44097222222222227</v>
      </c>
      <c r="F978" s="16">
        <v>0.47361111111111115</v>
      </c>
      <c r="G978" s="16">
        <v>3.2638888888888884E-2</v>
      </c>
      <c r="H978" s="21">
        <v>2</v>
      </c>
      <c r="I978" s="17">
        <v>1</v>
      </c>
      <c r="J978" s="17">
        <v>1</v>
      </c>
      <c r="K978" s="17">
        <v>1</v>
      </c>
      <c r="L978" s="14" t="s">
        <v>61</v>
      </c>
      <c r="M978" s="14" t="s">
        <v>62</v>
      </c>
      <c r="N978" s="14">
        <v>1</v>
      </c>
      <c r="O978" s="18">
        <f t="shared" si="157"/>
        <v>46.862085600000007</v>
      </c>
      <c r="P978" s="18">
        <v>14.200632000000002</v>
      </c>
      <c r="Q978" s="18">
        <f t="shared" si="158"/>
        <v>59.072983199999996</v>
      </c>
      <c r="R978" s="18">
        <v>17.900904000000001</v>
      </c>
      <c r="S978" s="18">
        <f t="shared" si="156"/>
        <v>59.069999999999993</v>
      </c>
      <c r="T978" s="22">
        <v>17.899999999999999</v>
      </c>
      <c r="U978" s="21" t="s">
        <v>43</v>
      </c>
      <c r="V978" s="21" t="s">
        <v>43</v>
      </c>
      <c r="W978" s="19">
        <v>27.891529999999999</v>
      </c>
      <c r="X978" s="19">
        <v>-115.18992</v>
      </c>
      <c r="Y978" s="18">
        <v>57.2</v>
      </c>
      <c r="Z978" s="17">
        <v>14.000000000000002</v>
      </c>
      <c r="AA978" s="21" t="s">
        <v>43</v>
      </c>
      <c r="AB978" s="14" t="s">
        <v>44</v>
      </c>
      <c r="AC978" s="21" t="s">
        <v>43</v>
      </c>
      <c r="AD978" s="17">
        <v>15</v>
      </c>
      <c r="AE978" s="17">
        <v>1</v>
      </c>
      <c r="AF978" s="21" t="s">
        <v>43</v>
      </c>
      <c r="AG978" s="14" t="s">
        <v>43</v>
      </c>
      <c r="AI978" s="70">
        <f t="shared" si="153"/>
        <v>11.792</v>
      </c>
      <c r="AJ978" s="71" t="s">
        <v>369</v>
      </c>
      <c r="AK978" s="72">
        <f t="shared" si="154"/>
        <v>1.2734394051640829</v>
      </c>
      <c r="AL978" s="73">
        <f t="shared" si="155"/>
        <v>1.2734394051640829</v>
      </c>
    </row>
    <row r="979" spans="1:38" s="20" customFormat="1" hidden="1">
      <c r="A979" s="14" t="s">
        <v>70</v>
      </c>
      <c r="B979" s="14" t="s">
        <v>40</v>
      </c>
      <c r="C979" s="31">
        <v>38948</v>
      </c>
      <c r="D979" s="15">
        <v>2006</v>
      </c>
      <c r="E979" s="16">
        <v>0.44097222222222227</v>
      </c>
      <c r="F979" s="16">
        <v>0.47361111111111115</v>
      </c>
      <c r="G979" s="16">
        <v>3.2638888888888884E-2</v>
      </c>
      <c r="H979" s="21">
        <v>2</v>
      </c>
      <c r="I979" s="17">
        <v>1</v>
      </c>
      <c r="J979" s="17">
        <v>1</v>
      </c>
      <c r="K979" s="17">
        <v>1</v>
      </c>
      <c r="L979" s="14" t="s">
        <v>61</v>
      </c>
      <c r="M979" s="14" t="s">
        <v>62</v>
      </c>
      <c r="N979" s="14">
        <v>1</v>
      </c>
      <c r="O979" s="18">
        <f t="shared" si="157"/>
        <v>46.862085600000007</v>
      </c>
      <c r="P979" s="18">
        <v>14.200632000000002</v>
      </c>
      <c r="Q979" s="18">
        <f t="shared" si="158"/>
        <v>59.072983199999996</v>
      </c>
      <c r="R979" s="18">
        <v>17.900904000000001</v>
      </c>
      <c r="S979" s="18">
        <f t="shared" si="156"/>
        <v>59.069999999999993</v>
      </c>
      <c r="T979" s="22">
        <v>17.899999999999999</v>
      </c>
      <c r="U979" s="21" t="s">
        <v>43</v>
      </c>
      <c r="V979" s="21" t="s">
        <v>43</v>
      </c>
      <c r="W979" s="19">
        <v>27.891529999999999</v>
      </c>
      <c r="X979" s="19">
        <v>-115.18992</v>
      </c>
      <c r="Y979" s="18">
        <v>57.2</v>
      </c>
      <c r="Z979" s="17">
        <v>14.000000000000002</v>
      </c>
      <c r="AA979" s="21" t="s">
        <v>43</v>
      </c>
      <c r="AB979" s="14" t="s">
        <v>44</v>
      </c>
      <c r="AC979" s="21" t="s">
        <v>43</v>
      </c>
      <c r="AD979" s="17">
        <v>15</v>
      </c>
      <c r="AE979" s="17">
        <v>1</v>
      </c>
      <c r="AF979" s="21" t="s">
        <v>43</v>
      </c>
      <c r="AG979" s="14" t="s">
        <v>43</v>
      </c>
      <c r="AI979" s="70">
        <f t="shared" si="153"/>
        <v>11.792</v>
      </c>
      <c r="AJ979" s="71" t="s">
        <v>369</v>
      </c>
      <c r="AK979" s="72">
        <f t="shared" si="154"/>
        <v>1.2734394051640829</v>
      </c>
      <c r="AL979" s="73">
        <f t="shared" si="155"/>
        <v>1.2734394051640829</v>
      </c>
    </row>
    <row r="980" spans="1:38" s="20" customFormat="1" hidden="1">
      <c r="A980" s="14" t="s">
        <v>70</v>
      </c>
      <c r="B980" s="14" t="s">
        <v>40</v>
      </c>
      <c r="C980" s="31">
        <v>38948</v>
      </c>
      <c r="D980" s="15">
        <v>2006</v>
      </c>
      <c r="E980" s="16">
        <v>0.44097222222222227</v>
      </c>
      <c r="F980" s="16">
        <v>0.47361111111111115</v>
      </c>
      <c r="G980" s="16">
        <v>3.2638888888888884E-2</v>
      </c>
      <c r="H980" s="21">
        <v>2</v>
      </c>
      <c r="I980" s="17">
        <v>1</v>
      </c>
      <c r="J980" s="17">
        <v>1</v>
      </c>
      <c r="K980" s="17">
        <v>1</v>
      </c>
      <c r="L980" s="14" t="s">
        <v>61</v>
      </c>
      <c r="M980" s="14" t="s">
        <v>62</v>
      </c>
      <c r="N980" s="14">
        <v>1</v>
      </c>
      <c r="O980" s="18">
        <f t="shared" si="157"/>
        <v>46.862085600000007</v>
      </c>
      <c r="P980" s="18">
        <v>14.200632000000002</v>
      </c>
      <c r="Q980" s="18">
        <f t="shared" si="158"/>
        <v>59.072983199999996</v>
      </c>
      <c r="R980" s="18">
        <v>17.900904000000001</v>
      </c>
      <c r="S980" s="18">
        <f t="shared" si="156"/>
        <v>59.069999999999993</v>
      </c>
      <c r="T980" s="22">
        <v>17.899999999999999</v>
      </c>
      <c r="U980" s="21" t="s">
        <v>43</v>
      </c>
      <c r="V980" s="21" t="s">
        <v>43</v>
      </c>
      <c r="W980" s="19">
        <v>27.891529999999999</v>
      </c>
      <c r="X980" s="19">
        <v>-115.18992</v>
      </c>
      <c r="Y980" s="18">
        <v>57.2</v>
      </c>
      <c r="Z980" s="17">
        <v>14.000000000000002</v>
      </c>
      <c r="AA980" s="21" t="s">
        <v>43</v>
      </c>
      <c r="AB980" s="14" t="s">
        <v>44</v>
      </c>
      <c r="AC980" s="21" t="s">
        <v>43</v>
      </c>
      <c r="AD980" s="17">
        <v>15</v>
      </c>
      <c r="AE980" s="17">
        <v>1</v>
      </c>
      <c r="AF980" s="21" t="s">
        <v>43</v>
      </c>
      <c r="AG980" s="14" t="s">
        <v>43</v>
      </c>
      <c r="AI980" s="70">
        <f t="shared" si="153"/>
        <v>11.792</v>
      </c>
      <c r="AJ980" s="71" t="s">
        <v>369</v>
      </c>
      <c r="AK980" s="72">
        <f t="shared" si="154"/>
        <v>1.2734394051640829</v>
      </c>
      <c r="AL980" s="73">
        <f t="shared" si="155"/>
        <v>1.2734394051640829</v>
      </c>
    </row>
    <row r="981" spans="1:38" s="20" customFormat="1" hidden="1">
      <c r="A981" s="14" t="s">
        <v>70</v>
      </c>
      <c r="B981" s="14" t="s">
        <v>40</v>
      </c>
      <c r="C981" s="31">
        <v>38948</v>
      </c>
      <c r="D981" s="15">
        <v>2006</v>
      </c>
      <c r="E981" s="16">
        <v>0.44097222222222227</v>
      </c>
      <c r="F981" s="16">
        <v>0.47361111111111115</v>
      </c>
      <c r="G981" s="16">
        <v>3.2638888888888884E-2</v>
      </c>
      <c r="H981" s="21">
        <v>2</v>
      </c>
      <c r="I981" s="17">
        <v>1</v>
      </c>
      <c r="J981" s="17">
        <v>1</v>
      </c>
      <c r="K981" s="17">
        <v>1</v>
      </c>
      <c r="L981" s="14" t="s">
        <v>61</v>
      </c>
      <c r="M981" s="14" t="s">
        <v>62</v>
      </c>
      <c r="N981" s="14">
        <v>1</v>
      </c>
      <c r="O981" s="18">
        <f t="shared" si="157"/>
        <v>46.862085600000007</v>
      </c>
      <c r="P981" s="18">
        <v>14.200632000000002</v>
      </c>
      <c r="Q981" s="18">
        <f t="shared" si="158"/>
        <v>59.072983199999996</v>
      </c>
      <c r="R981" s="18">
        <v>17.900904000000001</v>
      </c>
      <c r="S981" s="18">
        <f t="shared" si="156"/>
        <v>59.069999999999993</v>
      </c>
      <c r="T981" s="22">
        <v>17.899999999999999</v>
      </c>
      <c r="U981" s="21" t="s">
        <v>43</v>
      </c>
      <c r="V981" s="21" t="s">
        <v>43</v>
      </c>
      <c r="W981" s="19">
        <v>27.891529999999999</v>
      </c>
      <c r="X981" s="19">
        <v>-115.18992</v>
      </c>
      <c r="Y981" s="18">
        <v>57.2</v>
      </c>
      <c r="Z981" s="17">
        <v>14.000000000000002</v>
      </c>
      <c r="AA981" s="21" t="s">
        <v>43</v>
      </c>
      <c r="AB981" s="14" t="s">
        <v>44</v>
      </c>
      <c r="AC981" s="21" t="s">
        <v>43</v>
      </c>
      <c r="AD981" s="17">
        <v>16</v>
      </c>
      <c r="AE981" s="17">
        <v>1</v>
      </c>
      <c r="AF981" s="21" t="s">
        <v>43</v>
      </c>
      <c r="AG981" s="14" t="s">
        <v>43</v>
      </c>
      <c r="AI981" s="70">
        <f t="shared" si="153"/>
        <v>12.500999999999999</v>
      </c>
      <c r="AJ981" s="71" t="s">
        <v>369</v>
      </c>
      <c r="AK981" s="72">
        <f t="shared" si="154"/>
        <v>1.4471406331162124</v>
      </c>
      <c r="AL981" s="73">
        <f t="shared" si="155"/>
        <v>1.4471406331162124</v>
      </c>
    </row>
    <row r="982" spans="1:38" s="20" customFormat="1" hidden="1">
      <c r="A982" s="14" t="s">
        <v>70</v>
      </c>
      <c r="B982" s="14" t="s">
        <v>40</v>
      </c>
      <c r="C982" s="31">
        <v>38948</v>
      </c>
      <c r="D982" s="15">
        <v>2006</v>
      </c>
      <c r="E982" s="16">
        <v>0.44097222222222227</v>
      </c>
      <c r="F982" s="16">
        <v>0.47361111111111115</v>
      </c>
      <c r="G982" s="16">
        <v>3.2638888888888884E-2</v>
      </c>
      <c r="H982" s="21">
        <v>2</v>
      </c>
      <c r="I982" s="17">
        <v>1</v>
      </c>
      <c r="J982" s="17">
        <v>1</v>
      </c>
      <c r="K982" s="17">
        <v>1</v>
      </c>
      <c r="L982" s="14" t="s">
        <v>61</v>
      </c>
      <c r="M982" s="14" t="s">
        <v>62</v>
      </c>
      <c r="N982" s="14">
        <v>1</v>
      </c>
      <c r="O982" s="18">
        <f t="shared" si="157"/>
        <v>46.862085600000007</v>
      </c>
      <c r="P982" s="18">
        <v>14.200632000000002</v>
      </c>
      <c r="Q982" s="18">
        <f t="shared" si="158"/>
        <v>59.072983199999996</v>
      </c>
      <c r="R982" s="18">
        <v>17.900904000000001</v>
      </c>
      <c r="S982" s="18">
        <f t="shared" si="156"/>
        <v>59.069999999999993</v>
      </c>
      <c r="T982" s="22">
        <v>17.899999999999999</v>
      </c>
      <c r="U982" s="21" t="s">
        <v>43</v>
      </c>
      <c r="V982" s="21" t="s">
        <v>43</v>
      </c>
      <c r="W982" s="19">
        <v>27.891529999999999</v>
      </c>
      <c r="X982" s="19">
        <v>-115.18992</v>
      </c>
      <c r="Y982" s="18">
        <v>57.2</v>
      </c>
      <c r="Z982" s="17">
        <v>14.000000000000002</v>
      </c>
      <c r="AA982" s="21" t="s">
        <v>43</v>
      </c>
      <c r="AB982" s="14" t="s">
        <v>44</v>
      </c>
      <c r="AC982" s="21" t="s">
        <v>43</v>
      </c>
      <c r="AD982" s="17">
        <v>16</v>
      </c>
      <c r="AE982" s="17">
        <v>1</v>
      </c>
      <c r="AF982" s="21" t="s">
        <v>43</v>
      </c>
      <c r="AG982" s="14" t="s">
        <v>43</v>
      </c>
      <c r="AI982" s="70">
        <f t="shared" si="153"/>
        <v>12.500999999999999</v>
      </c>
      <c r="AJ982" s="71" t="s">
        <v>369</v>
      </c>
      <c r="AK982" s="72">
        <f t="shared" si="154"/>
        <v>1.4471406331162124</v>
      </c>
      <c r="AL982" s="73">
        <f t="shared" si="155"/>
        <v>1.4471406331162124</v>
      </c>
    </row>
    <row r="983" spans="1:38" s="20" customFormat="1" hidden="1">
      <c r="A983" s="14" t="s">
        <v>70</v>
      </c>
      <c r="B983" s="14" t="s">
        <v>40</v>
      </c>
      <c r="C983" s="31">
        <v>38948</v>
      </c>
      <c r="D983" s="15">
        <v>2006</v>
      </c>
      <c r="E983" s="16">
        <v>0.44097222222222227</v>
      </c>
      <c r="F983" s="16">
        <v>0.47361111111111115</v>
      </c>
      <c r="G983" s="16">
        <v>3.2638888888888884E-2</v>
      </c>
      <c r="H983" s="21">
        <v>2</v>
      </c>
      <c r="I983" s="17">
        <v>1</v>
      </c>
      <c r="J983" s="17">
        <v>1</v>
      </c>
      <c r="K983" s="17">
        <v>1</v>
      </c>
      <c r="L983" s="14" t="s">
        <v>61</v>
      </c>
      <c r="M983" s="14" t="s">
        <v>62</v>
      </c>
      <c r="N983" s="14">
        <v>1</v>
      </c>
      <c r="O983" s="18">
        <f t="shared" si="157"/>
        <v>46.862085600000007</v>
      </c>
      <c r="P983" s="18">
        <v>14.200632000000002</v>
      </c>
      <c r="Q983" s="18">
        <f t="shared" si="158"/>
        <v>59.072983199999996</v>
      </c>
      <c r="R983" s="18">
        <v>17.900904000000001</v>
      </c>
      <c r="S983" s="18">
        <f t="shared" si="156"/>
        <v>59.069999999999993</v>
      </c>
      <c r="T983" s="22">
        <v>17.899999999999999</v>
      </c>
      <c r="U983" s="21" t="s">
        <v>43</v>
      </c>
      <c r="V983" s="21" t="s">
        <v>43</v>
      </c>
      <c r="W983" s="19">
        <v>27.891529999999999</v>
      </c>
      <c r="X983" s="19">
        <v>-115.18992</v>
      </c>
      <c r="Y983" s="18">
        <v>57.2</v>
      </c>
      <c r="Z983" s="17">
        <v>14.000000000000002</v>
      </c>
      <c r="AA983" s="21" t="s">
        <v>43</v>
      </c>
      <c r="AB983" s="14" t="s">
        <v>44</v>
      </c>
      <c r="AC983" s="21" t="s">
        <v>43</v>
      </c>
      <c r="AD983" s="17">
        <v>16</v>
      </c>
      <c r="AE983" s="17">
        <v>1</v>
      </c>
      <c r="AF983" s="21" t="s">
        <v>43</v>
      </c>
      <c r="AG983" s="14" t="s">
        <v>43</v>
      </c>
      <c r="AI983" s="70">
        <f t="shared" si="153"/>
        <v>12.500999999999999</v>
      </c>
      <c r="AJ983" s="71" t="s">
        <v>369</v>
      </c>
      <c r="AK983" s="72">
        <f t="shared" si="154"/>
        <v>1.4471406331162124</v>
      </c>
      <c r="AL983" s="73">
        <f t="shared" si="155"/>
        <v>1.4471406331162124</v>
      </c>
    </row>
    <row r="984" spans="1:38" s="20" customFormat="1" hidden="1">
      <c r="A984" s="14" t="s">
        <v>70</v>
      </c>
      <c r="B984" s="14" t="s">
        <v>40</v>
      </c>
      <c r="C984" s="31">
        <v>38948</v>
      </c>
      <c r="D984" s="15">
        <v>2006</v>
      </c>
      <c r="E984" s="16">
        <v>0.44097222222222227</v>
      </c>
      <c r="F984" s="16">
        <v>0.47361111111111115</v>
      </c>
      <c r="G984" s="16">
        <v>3.2638888888888884E-2</v>
      </c>
      <c r="H984" s="21">
        <v>2</v>
      </c>
      <c r="I984" s="17">
        <v>1</v>
      </c>
      <c r="J984" s="17">
        <v>1</v>
      </c>
      <c r="K984" s="17">
        <v>1</v>
      </c>
      <c r="L984" s="14" t="s">
        <v>61</v>
      </c>
      <c r="M984" s="14" t="s">
        <v>62</v>
      </c>
      <c r="N984" s="14">
        <v>1</v>
      </c>
      <c r="O984" s="18">
        <f t="shared" si="157"/>
        <v>46.862085600000007</v>
      </c>
      <c r="P984" s="18">
        <v>14.200632000000002</v>
      </c>
      <c r="Q984" s="18">
        <f t="shared" si="158"/>
        <v>59.072983199999996</v>
      </c>
      <c r="R984" s="18">
        <v>17.900904000000001</v>
      </c>
      <c r="S984" s="18">
        <f t="shared" si="156"/>
        <v>59.069999999999993</v>
      </c>
      <c r="T984" s="22">
        <v>17.899999999999999</v>
      </c>
      <c r="U984" s="21" t="s">
        <v>43</v>
      </c>
      <c r="V984" s="21" t="s">
        <v>43</v>
      </c>
      <c r="W984" s="19">
        <v>27.891529999999999</v>
      </c>
      <c r="X984" s="19">
        <v>-115.18992</v>
      </c>
      <c r="Y984" s="18">
        <v>57.2</v>
      </c>
      <c r="Z984" s="17">
        <v>14.000000000000002</v>
      </c>
      <c r="AA984" s="21" t="s">
        <v>43</v>
      </c>
      <c r="AB984" s="14" t="s">
        <v>44</v>
      </c>
      <c r="AC984" s="21" t="s">
        <v>43</v>
      </c>
      <c r="AD984" s="17">
        <v>16</v>
      </c>
      <c r="AE984" s="17">
        <v>1</v>
      </c>
      <c r="AF984" s="21" t="s">
        <v>43</v>
      </c>
      <c r="AG984" s="14" t="s">
        <v>43</v>
      </c>
      <c r="AI984" s="70">
        <f t="shared" si="153"/>
        <v>12.500999999999999</v>
      </c>
      <c r="AJ984" s="71" t="s">
        <v>369</v>
      </c>
      <c r="AK984" s="72">
        <f t="shared" si="154"/>
        <v>1.4471406331162124</v>
      </c>
      <c r="AL984" s="73">
        <f t="shared" si="155"/>
        <v>1.4471406331162124</v>
      </c>
    </row>
    <row r="985" spans="1:38" s="20" customFormat="1" hidden="1">
      <c r="A985" s="14" t="s">
        <v>70</v>
      </c>
      <c r="B985" s="14" t="s">
        <v>40</v>
      </c>
      <c r="C985" s="31">
        <v>38948</v>
      </c>
      <c r="D985" s="15">
        <v>2006</v>
      </c>
      <c r="E985" s="16">
        <v>0.44097222222222227</v>
      </c>
      <c r="F985" s="16">
        <v>0.47361111111111115</v>
      </c>
      <c r="G985" s="16">
        <v>3.2638888888888884E-2</v>
      </c>
      <c r="H985" s="21">
        <v>2</v>
      </c>
      <c r="I985" s="17">
        <v>1</v>
      </c>
      <c r="J985" s="17">
        <v>1</v>
      </c>
      <c r="K985" s="17">
        <v>1</v>
      </c>
      <c r="L985" s="14" t="s">
        <v>61</v>
      </c>
      <c r="M985" s="14" t="s">
        <v>62</v>
      </c>
      <c r="N985" s="14">
        <v>1</v>
      </c>
      <c r="O985" s="18">
        <f t="shared" si="157"/>
        <v>46.862085600000007</v>
      </c>
      <c r="P985" s="18">
        <v>14.200632000000002</v>
      </c>
      <c r="Q985" s="18">
        <f t="shared" si="158"/>
        <v>59.072983199999996</v>
      </c>
      <c r="R985" s="18">
        <v>17.900904000000001</v>
      </c>
      <c r="S985" s="18">
        <f t="shared" si="156"/>
        <v>59.069999999999993</v>
      </c>
      <c r="T985" s="22">
        <v>17.899999999999999</v>
      </c>
      <c r="U985" s="21" t="s">
        <v>43</v>
      </c>
      <c r="V985" s="21" t="s">
        <v>43</v>
      </c>
      <c r="W985" s="19">
        <v>27.891529999999999</v>
      </c>
      <c r="X985" s="19">
        <v>-115.18992</v>
      </c>
      <c r="Y985" s="18">
        <v>57.2</v>
      </c>
      <c r="Z985" s="17">
        <v>14.000000000000002</v>
      </c>
      <c r="AA985" s="21" t="s">
        <v>43</v>
      </c>
      <c r="AB985" s="14" t="s">
        <v>44</v>
      </c>
      <c r="AC985" s="21" t="s">
        <v>43</v>
      </c>
      <c r="AD985" s="17">
        <v>16</v>
      </c>
      <c r="AE985" s="17">
        <v>1</v>
      </c>
      <c r="AF985" s="21" t="s">
        <v>43</v>
      </c>
      <c r="AG985" s="14" t="s">
        <v>43</v>
      </c>
      <c r="AI985" s="70">
        <f t="shared" si="153"/>
        <v>12.500999999999999</v>
      </c>
      <c r="AJ985" s="71" t="s">
        <v>369</v>
      </c>
      <c r="AK985" s="72">
        <f t="shared" si="154"/>
        <v>1.4471406331162124</v>
      </c>
      <c r="AL985" s="73">
        <f t="shared" si="155"/>
        <v>1.4471406331162124</v>
      </c>
    </row>
    <row r="986" spans="1:38" s="20" customFormat="1" hidden="1">
      <c r="A986" s="14" t="s">
        <v>70</v>
      </c>
      <c r="B986" s="14" t="s">
        <v>40</v>
      </c>
      <c r="C986" s="31">
        <v>38948</v>
      </c>
      <c r="D986" s="15">
        <v>2006</v>
      </c>
      <c r="E986" s="16">
        <v>0.44097222222222227</v>
      </c>
      <c r="F986" s="16">
        <v>0.47361111111111115</v>
      </c>
      <c r="G986" s="16">
        <v>3.2638888888888884E-2</v>
      </c>
      <c r="H986" s="21">
        <v>2</v>
      </c>
      <c r="I986" s="17">
        <v>1</v>
      </c>
      <c r="J986" s="17">
        <v>1</v>
      </c>
      <c r="K986" s="17">
        <v>1</v>
      </c>
      <c r="L986" s="14" t="s">
        <v>61</v>
      </c>
      <c r="M986" s="14" t="s">
        <v>62</v>
      </c>
      <c r="N986" s="14">
        <v>1</v>
      </c>
      <c r="O986" s="18">
        <f t="shared" si="157"/>
        <v>46.862085600000007</v>
      </c>
      <c r="P986" s="18">
        <v>14.200632000000002</v>
      </c>
      <c r="Q986" s="18">
        <f t="shared" si="158"/>
        <v>59.072983199999996</v>
      </c>
      <c r="R986" s="18">
        <v>17.900904000000001</v>
      </c>
      <c r="S986" s="18">
        <f t="shared" si="156"/>
        <v>59.069999999999993</v>
      </c>
      <c r="T986" s="22">
        <v>17.899999999999999</v>
      </c>
      <c r="U986" s="21" t="s">
        <v>43</v>
      </c>
      <c r="V986" s="21" t="s">
        <v>43</v>
      </c>
      <c r="W986" s="19">
        <v>27.891529999999999</v>
      </c>
      <c r="X986" s="19">
        <v>-115.18992</v>
      </c>
      <c r="Y986" s="18">
        <v>57.2</v>
      </c>
      <c r="Z986" s="17">
        <v>14.000000000000002</v>
      </c>
      <c r="AA986" s="21" t="s">
        <v>43</v>
      </c>
      <c r="AB986" s="14" t="s">
        <v>44</v>
      </c>
      <c r="AC986" s="21" t="s">
        <v>43</v>
      </c>
      <c r="AD986" s="17">
        <v>16</v>
      </c>
      <c r="AE986" s="17">
        <v>1</v>
      </c>
      <c r="AF986" s="21" t="s">
        <v>43</v>
      </c>
      <c r="AG986" s="14" t="s">
        <v>43</v>
      </c>
      <c r="AI986" s="70">
        <f t="shared" si="153"/>
        <v>12.500999999999999</v>
      </c>
      <c r="AJ986" s="71" t="s">
        <v>369</v>
      </c>
      <c r="AK986" s="72">
        <f t="shared" si="154"/>
        <v>1.4471406331162124</v>
      </c>
      <c r="AL986" s="73">
        <f t="shared" si="155"/>
        <v>1.4471406331162124</v>
      </c>
    </row>
    <row r="987" spans="1:38" s="20" customFormat="1" hidden="1">
      <c r="A987" s="14" t="s">
        <v>70</v>
      </c>
      <c r="B987" s="14" t="s">
        <v>40</v>
      </c>
      <c r="C987" s="31">
        <v>38948</v>
      </c>
      <c r="D987" s="15">
        <v>2006</v>
      </c>
      <c r="E987" s="16">
        <v>0.44097222222222227</v>
      </c>
      <c r="F987" s="16">
        <v>0.47361111111111115</v>
      </c>
      <c r="G987" s="16">
        <v>3.2638888888888884E-2</v>
      </c>
      <c r="H987" s="21">
        <v>2</v>
      </c>
      <c r="I987" s="17">
        <v>1</v>
      </c>
      <c r="J987" s="17">
        <v>1</v>
      </c>
      <c r="K987" s="17">
        <v>1</v>
      </c>
      <c r="L987" s="14" t="s">
        <v>61</v>
      </c>
      <c r="M987" s="14" t="s">
        <v>62</v>
      </c>
      <c r="N987" s="14">
        <v>1</v>
      </c>
      <c r="O987" s="18">
        <f t="shared" si="157"/>
        <v>46.862085600000007</v>
      </c>
      <c r="P987" s="18">
        <v>14.200632000000002</v>
      </c>
      <c r="Q987" s="18">
        <f t="shared" si="158"/>
        <v>59.072983199999996</v>
      </c>
      <c r="R987" s="18">
        <v>17.900904000000001</v>
      </c>
      <c r="S987" s="18">
        <f t="shared" si="156"/>
        <v>59.069999999999993</v>
      </c>
      <c r="T987" s="22">
        <v>17.899999999999999</v>
      </c>
      <c r="U987" s="21" t="s">
        <v>43</v>
      </c>
      <c r="V987" s="21" t="s">
        <v>43</v>
      </c>
      <c r="W987" s="19">
        <v>27.891529999999999</v>
      </c>
      <c r="X987" s="19">
        <v>-115.18992</v>
      </c>
      <c r="Y987" s="18">
        <v>57.2</v>
      </c>
      <c r="Z987" s="17">
        <v>14.000000000000002</v>
      </c>
      <c r="AA987" s="21" t="s">
        <v>43</v>
      </c>
      <c r="AB987" s="14" t="s">
        <v>44</v>
      </c>
      <c r="AC987" s="21" t="s">
        <v>43</v>
      </c>
      <c r="AD987" s="17">
        <v>16</v>
      </c>
      <c r="AE987" s="17">
        <v>1</v>
      </c>
      <c r="AF987" s="21" t="s">
        <v>43</v>
      </c>
      <c r="AG987" s="14" t="s">
        <v>43</v>
      </c>
      <c r="AI987" s="70">
        <f t="shared" si="153"/>
        <v>12.500999999999999</v>
      </c>
      <c r="AJ987" s="71" t="s">
        <v>369</v>
      </c>
      <c r="AK987" s="72">
        <f t="shared" si="154"/>
        <v>1.4471406331162124</v>
      </c>
      <c r="AL987" s="73">
        <f t="shared" si="155"/>
        <v>1.4471406331162124</v>
      </c>
    </row>
    <row r="988" spans="1:38" s="20" customFormat="1" hidden="1">
      <c r="A988" s="14" t="s">
        <v>70</v>
      </c>
      <c r="B988" s="14" t="s">
        <v>40</v>
      </c>
      <c r="C988" s="31">
        <v>38948</v>
      </c>
      <c r="D988" s="15">
        <v>2006</v>
      </c>
      <c r="E988" s="16">
        <v>0.44097222222222227</v>
      </c>
      <c r="F988" s="16">
        <v>0.47361111111111115</v>
      </c>
      <c r="G988" s="16">
        <v>3.2638888888888884E-2</v>
      </c>
      <c r="H988" s="21">
        <v>2</v>
      </c>
      <c r="I988" s="17">
        <v>1</v>
      </c>
      <c r="J988" s="17">
        <v>1</v>
      </c>
      <c r="K988" s="17">
        <v>1</v>
      </c>
      <c r="L988" s="14" t="s">
        <v>61</v>
      </c>
      <c r="M988" s="14" t="s">
        <v>62</v>
      </c>
      <c r="N988" s="14">
        <v>1</v>
      </c>
      <c r="O988" s="18">
        <f t="shared" si="157"/>
        <v>46.862085600000007</v>
      </c>
      <c r="P988" s="18">
        <v>14.200632000000002</v>
      </c>
      <c r="Q988" s="18">
        <f t="shared" si="158"/>
        <v>59.072983199999996</v>
      </c>
      <c r="R988" s="18">
        <v>17.900904000000001</v>
      </c>
      <c r="S988" s="18">
        <f t="shared" si="156"/>
        <v>59.069999999999993</v>
      </c>
      <c r="T988" s="22">
        <v>17.899999999999999</v>
      </c>
      <c r="U988" s="21" t="s">
        <v>43</v>
      </c>
      <c r="V988" s="21" t="s">
        <v>43</v>
      </c>
      <c r="W988" s="19">
        <v>27.891529999999999</v>
      </c>
      <c r="X988" s="19">
        <v>-115.18992</v>
      </c>
      <c r="Y988" s="18">
        <v>57.2</v>
      </c>
      <c r="Z988" s="17">
        <v>14.000000000000002</v>
      </c>
      <c r="AA988" s="21" t="s">
        <v>43</v>
      </c>
      <c r="AB988" s="14" t="s">
        <v>44</v>
      </c>
      <c r="AC988" s="21" t="s">
        <v>43</v>
      </c>
      <c r="AD988" s="17">
        <v>16</v>
      </c>
      <c r="AE988" s="17">
        <v>1</v>
      </c>
      <c r="AF988" s="21" t="s">
        <v>43</v>
      </c>
      <c r="AG988" s="14" t="s">
        <v>43</v>
      </c>
      <c r="AI988" s="70">
        <f t="shared" si="153"/>
        <v>12.500999999999999</v>
      </c>
      <c r="AJ988" s="71" t="s">
        <v>369</v>
      </c>
      <c r="AK988" s="72">
        <f t="shared" si="154"/>
        <v>1.4471406331162124</v>
      </c>
      <c r="AL988" s="73">
        <f t="shared" si="155"/>
        <v>1.4471406331162124</v>
      </c>
    </row>
    <row r="989" spans="1:38" s="20" customFormat="1" hidden="1">
      <c r="A989" s="14" t="s">
        <v>70</v>
      </c>
      <c r="B989" s="14" t="s">
        <v>40</v>
      </c>
      <c r="C989" s="31">
        <v>38948</v>
      </c>
      <c r="D989" s="15">
        <v>2006</v>
      </c>
      <c r="E989" s="16">
        <v>0.44097222222222227</v>
      </c>
      <c r="F989" s="16">
        <v>0.47361111111111115</v>
      </c>
      <c r="G989" s="16">
        <v>3.2638888888888884E-2</v>
      </c>
      <c r="H989" s="21">
        <v>2</v>
      </c>
      <c r="I989" s="17">
        <v>1</v>
      </c>
      <c r="J989" s="17">
        <v>1</v>
      </c>
      <c r="K989" s="17">
        <v>1</v>
      </c>
      <c r="L989" s="14" t="s">
        <v>61</v>
      </c>
      <c r="M989" s="14" t="s">
        <v>62</v>
      </c>
      <c r="N989" s="14">
        <v>1</v>
      </c>
      <c r="O989" s="18">
        <f t="shared" si="157"/>
        <v>46.862085600000007</v>
      </c>
      <c r="P989" s="18">
        <v>14.200632000000002</v>
      </c>
      <c r="Q989" s="18">
        <f t="shared" si="158"/>
        <v>59.072983199999996</v>
      </c>
      <c r="R989" s="18">
        <v>17.900904000000001</v>
      </c>
      <c r="S989" s="18">
        <f t="shared" si="156"/>
        <v>59.069999999999993</v>
      </c>
      <c r="T989" s="22">
        <v>17.899999999999999</v>
      </c>
      <c r="U989" s="21" t="s">
        <v>43</v>
      </c>
      <c r="V989" s="21" t="s">
        <v>43</v>
      </c>
      <c r="W989" s="19">
        <v>27.891529999999999</v>
      </c>
      <c r="X989" s="19">
        <v>-115.18992</v>
      </c>
      <c r="Y989" s="18">
        <v>57.2</v>
      </c>
      <c r="Z989" s="17">
        <v>14.000000000000002</v>
      </c>
      <c r="AA989" s="21" t="s">
        <v>43</v>
      </c>
      <c r="AB989" s="14" t="s">
        <v>44</v>
      </c>
      <c r="AC989" s="21" t="s">
        <v>43</v>
      </c>
      <c r="AD989" s="17">
        <v>16</v>
      </c>
      <c r="AE989" s="17">
        <v>1</v>
      </c>
      <c r="AF989" s="21" t="s">
        <v>43</v>
      </c>
      <c r="AG989" s="14" t="s">
        <v>43</v>
      </c>
      <c r="AI989" s="70">
        <f t="shared" si="153"/>
        <v>12.500999999999999</v>
      </c>
      <c r="AJ989" s="71" t="s">
        <v>369</v>
      </c>
      <c r="AK989" s="72">
        <f t="shared" si="154"/>
        <v>1.4471406331162124</v>
      </c>
      <c r="AL989" s="73">
        <f t="shared" si="155"/>
        <v>1.4471406331162124</v>
      </c>
    </row>
    <row r="990" spans="1:38" s="20" customFormat="1" hidden="1">
      <c r="A990" s="14" t="s">
        <v>70</v>
      </c>
      <c r="B990" s="14" t="s">
        <v>40</v>
      </c>
      <c r="C990" s="31">
        <v>38948</v>
      </c>
      <c r="D990" s="15">
        <v>2006</v>
      </c>
      <c r="E990" s="16">
        <v>0.44097222222222227</v>
      </c>
      <c r="F990" s="16">
        <v>0.47361111111111115</v>
      </c>
      <c r="G990" s="16">
        <v>3.2638888888888884E-2</v>
      </c>
      <c r="H990" s="21">
        <v>2</v>
      </c>
      <c r="I990" s="17">
        <v>1</v>
      </c>
      <c r="J990" s="17">
        <v>1</v>
      </c>
      <c r="K990" s="17">
        <v>1</v>
      </c>
      <c r="L990" s="14" t="s">
        <v>61</v>
      </c>
      <c r="M990" s="14" t="s">
        <v>62</v>
      </c>
      <c r="N990" s="14">
        <v>1</v>
      </c>
      <c r="O990" s="18">
        <f t="shared" si="157"/>
        <v>46.862085600000007</v>
      </c>
      <c r="P990" s="18">
        <v>14.200632000000002</v>
      </c>
      <c r="Q990" s="18">
        <f t="shared" si="158"/>
        <v>59.072983199999996</v>
      </c>
      <c r="R990" s="18">
        <v>17.900904000000001</v>
      </c>
      <c r="S990" s="18">
        <f t="shared" si="156"/>
        <v>59.069999999999993</v>
      </c>
      <c r="T990" s="22">
        <v>17.899999999999999</v>
      </c>
      <c r="U990" s="21" t="s">
        <v>43</v>
      </c>
      <c r="V990" s="21" t="s">
        <v>43</v>
      </c>
      <c r="W990" s="19">
        <v>27.891529999999999</v>
      </c>
      <c r="X990" s="19">
        <v>-115.18992</v>
      </c>
      <c r="Y990" s="18">
        <v>57.2</v>
      </c>
      <c r="Z990" s="17">
        <v>14.000000000000002</v>
      </c>
      <c r="AA990" s="21" t="s">
        <v>43</v>
      </c>
      <c r="AB990" s="14" t="s">
        <v>44</v>
      </c>
      <c r="AC990" s="21" t="s">
        <v>43</v>
      </c>
      <c r="AD990" s="17">
        <v>16</v>
      </c>
      <c r="AE990" s="17">
        <v>1</v>
      </c>
      <c r="AF990" s="21" t="s">
        <v>43</v>
      </c>
      <c r="AG990" s="14" t="s">
        <v>43</v>
      </c>
      <c r="AI990" s="70">
        <f t="shared" si="153"/>
        <v>12.500999999999999</v>
      </c>
      <c r="AJ990" s="71" t="s">
        <v>369</v>
      </c>
      <c r="AK990" s="72">
        <f t="shared" si="154"/>
        <v>1.4471406331162124</v>
      </c>
      <c r="AL990" s="73">
        <f t="shared" si="155"/>
        <v>1.4471406331162124</v>
      </c>
    </row>
    <row r="991" spans="1:38" s="20" customFormat="1" hidden="1">
      <c r="A991" s="14" t="s">
        <v>70</v>
      </c>
      <c r="B991" s="14" t="s">
        <v>40</v>
      </c>
      <c r="C991" s="31">
        <v>38948</v>
      </c>
      <c r="D991" s="15">
        <v>2006</v>
      </c>
      <c r="E991" s="16">
        <v>0.44097222222222227</v>
      </c>
      <c r="F991" s="16">
        <v>0.47361111111111115</v>
      </c>
      <c r="G991" s="16">
        <v>3.2638888888888884E-2</v>
      </c>
      <c r="H991" s="21">
        <v>2</v>
      </c>
      <c r="I991" s="17">
        <v>1</v>
      </c>
      <c r="J991" s="17">
        <v>1</v>
      </c>
      <c r="K991" s="17">
        <v>1</v>
      </c>
      <c r="L991" s="14" t="s">
        <v>61</v>
      </c>
      <c r="M991" s="14" t="s">
        <v>62</v>
      </c>
      <c r="N991" s="14">
        <v>1</v>
      </c>
      <c r="O991" s="18">
        <f t="shared" si="157"/>
        <v>46.862085600000007</v>
      </c>
      <c r="P991" s="18">
        <v>14.200632000000002</v>
      </c>
      <c r="Q991" s="18">
        <f t="shared" si="158"/>
        <v>59.072983199999996</v>
      </c>
      <c r="R991" s="18">
        <v>17.900904000000001</v>
      </c>
      <c r="S991" s="18">
        <f t="shared" si="156"/>
        <v>59.069999999999993</v>
      </c>
      <c r="T991" s="22">
        <v>17.899999999999999</v>
      </c>
      <c r="U991" s="21" t="s">
        <v>43</v>
      </c>
      <c r="V991" s="21" t="s">
        <v>43</v>
      </c>
      <c r="W991" s="19">
        <v>27.891529999999999</v>
      </c>
      <c r="X991" s="19">
        <v>-115.18992</v>
      </c>
      <c r="Y991" s="18">
        <v>57.2</v>
      </c>
      <c r="Z991" s="17">
        <v>14.000000000000002</v>
      </c>
      <c r="AA991" s="21" t="s">
        <v>43</v>
      </c>
      <c r="AB991" s="14" t="s">
        <v>44</v>
      </c>
      <c r="AC991" s="21" t="s">
        <v>43</v>
      </c>
      <c r="AD991" s="17">
        <v>16</v>
      </c>
      <c r="AE991" s="17">
        <v>1</v>
      </c>
      <c r="AF991" s="21" t="s">
        <v>43</v>
      </c>
      <c r="AG991" s="14" t="s">
        <v>43</v>
      </c>
      <c r="AI991" s="70">
        <f t="shared" si="153"/>
        <v>12.500999999999999</v>
      </c>
      <c r="AJ991" s="71" t="s">
        <v>369</v>
      </c>
      <c r="AK991" s="72">
        <f t="shared" si="154"/>
        <v>1.4471406331162124</v>
      </c>
      <c r="AL991" s="73">
        <f t="shared" si="155"/>
        <v>1.4471406331162124</v>
      </c>
    </row>
    <row r="992" spans="1:38" s="20" customFormat="1" hidden="1">
      <c r="A992" s="14" t="s">
        <v>70</v>
      </c>
      <c r="B992" s="14" t="s">
        <v>40</v>
      </c>
      <c r="C992" s="31">
        <v>38948</v>
      </c>
      <c r="D992" s="15">
        <v>2006</v>
      </c>
      <c r="E992" s="16">
        <v>0.44097222222222227</v>
      </c>
      <c r="F992" s="16">
        <v>0.47361111111111115</v>
      </c>
      <c r="G992" s="16">
        <v>3.2638888888888884E-2</v>
      </c>
      <c r="H992" s="21">
        <v>2</v>
      </c>
      <c r="I992" s="17">
        <v>1</v>
      </c>
      <c r="J992" s="17">
        <v>1</v>
      </c>
      <c r="K992" s="17">
        <v>1</v>
      </c>
      <c r="L992" s="14" t="s">
        <v>61</v>
      </c>
      <c r="M992" s="14" t="s">
        <v>62</v>
      </c>
      <c r="N992" s="14">
        <v>1</v>
      </c>
      <c r="O992" s="18">
        <f t="shared" si="157"/>
        <v>46.862085600000007</v>
      </c>
      <c r="P992" s="18">
        <v>14.200632000000002</v>
      </c>
      <c r="Q992" s="18">
        <f t="shared" si="158"/>
        <v>59.072983199999996</v>
      </c>
      <c r="R992" s="18">
        <v>17.900904000000001</v>
      </c>
      <c r="S992" s="18">
        <f t="shared" si="156"/>
        <v>59.069999999999993</v>
      </c>
      <c r="T992" s="22">
        <v>17.899999999999999</v>
      </c>
      <c r="U992" s="21" t="s">
        <v>43</v>
      </c>
      <c r="V992" s="21" t="s">
        <v>43</v>
      </c>
      <c r="W992" s="19">
        <v>27.891529999999999</v>
      </c>
      <c r="X992" s="19">
        <v>-115.18992</v>
      </c>
      <c r="Y992" s="18">
        <v>57.2</v>
      </c>
      <c r="Z992" s="17">
        <v>14.000000000000002</v>
      </c>
      <c r="AA992" s="21" t="s">
        <v>43</v>
      </c>
      <c r="AB992" s="14" t="s">
        <v>44</v>
      </c>
      <c r="AC992" s="21" t="s">
        <v>43</v>
      </c>
      <c r="AD992" s="17">
        <v>17</v>
      </c>
      <c r="AE992" s="17">
        <v>1</v>
      </c>
      <c r="AF992" s="21" t="s">
        <v>43</v>
      </c>
      <c r="AG992" s="14" t="s">
        <v>43</v>
      </c>
      <c r="AI992" s="70">
        <f t="shared" si="153"/>
        <v>13.209999999999999</v>
      </c>
      <c r="AJ992" s="71" t="s">
        <v>369</v>
      </c>
      <c r="AK992" s="72">
        <f t="shared" si="154"/>
        <v>1.6329725885917237</v>
      </c>
      <c r="AL992" s="73">
        <f t="shared" si="155"/>
        <v>1.6329725885917237</v>
      </c>
    </row>
    <row r="993" spans="1:38" s="20" customFormat="1" hidden="1">
      <c r="A993" s="14" t="s">
        <v>70</v>
      </c>
      <c r="B993" s="14" t="s">
        <v>40</v>
      </c>
      <c r="C993" s="31">
        <v>38948</v>
      </c>
      <c r="D993" s="15">
        <v>2006</v>
      </c>
      <c r="E993" s="16">
        <v>0.44097222222222227</v>
      </c>
      <c r="F993" s="16">
        <v>0.47361111111111115</v>
      </c>
      <c r="G993" s="16">
        <v>3.2638888888888884E-2</v>
      </c>
      <c r="H993" s="21">
        <v>2</v>
      </c>
      <c r="I993" s="17">
        <v>1</v>
      </c>
      <c r="J993" s="17">
        <v>1</v>
      </c>
      <c r="K993" s="17">
        <v>1</v>
      </c>
      <c r="L993" s="14" t="s">
        <v>61</v>
      </c>
      <c r="M993" s="14" t="s">
        <v>62</v>
      </c>
      <c r="N993" s="14">
        <v>1</v>
      </c>
      <c r="O993" s="18">
        <f t="shared" si="157"/>
        <v>46.862085600000007</v>
      </c>
      <c r="P993" s="18">
        <v>14.200632000000002</v>
      </c>
      <c r="Q993" s="18">
        <f t="shared" si="158"/>
        <v>59.072983199999996</v>
      </c>
      <c r="R993" s="18">
        <v>17.900904000000001</v>
      </c>
      <c r="S993" s="18">
        <f t="shared" si="156"/>
        <v>59.069999999999993</v>
      </c>
      <c r="T993" s="22">
        <v>17.899999999999999</v>
      </c>
      <c r="U993" s="21" t="s">
        <v>43</v>
      </c>
      <c r="V993" s="21" t="s">
        <v>43</v>
      </c>
      <c r="W993" s="19">
        <v>27.891529999999999</v>
      </c>
      <c r="X993" s="19">
        <v>-115.18992</v>
      </c>
      <c r="Y993" s="18">
        <v>57.2</v>
      </c>
      <c r="Z993" s="17">
        <v>14.000000000000002</v>
      </c>
      <c r="AA993" s="21" t="s">
        <v>43</v>
      </c>
      <c r="AB993" s="14" t="s">
        <v>44</v>
      </c>
      <c r="AC993" s="21" t="s">
        <v>43</v>
      </c>
      <c r="AD993" s="17">
        <v>17</v>
      </c>
      <c r="AE993" s="17">
        <v>1</v>
      </c>
      <c r="AF993" s="21" t="s">
        <v>43</v>
      </c>
      <c r="AG993" s="14" t="s">
        <v>43</v>
      </c>
      <c r="AI993" s="70">
        <f t="shared" si="153"/>
        <v>13.209999999999999</v>
      </c>
      <c r="AJ993" s="71" t="s">
        <v>369</v>
      </c>
      <c r="AK993" s="72">
        <f t="shared" si="154"/>
        <v>1.6329725885917237</v>
      </c>
      <c r="AL993" s="73">
        <f t="shared" si="155"/>
        <v>1.6329725885917237</v>
      </c>
    </row>
    <row r="994" spans="1:38" s="20" customFormat="1" hidden="1">
      <c r="A994" s="14" t="s">
        <v>70</v>
      </c>
      <c r="B994" s="14" t="s">
        <v>40</v>
      </c>
      <c r="C994" s="31">
        <v>38948</v>
      </c>
      <c r="D994" s="15">
        <v>2006</v>
      </c>
      <c r="E994" s="16">
        <v>0.44097222222222227</v>
      </c>
      <c r="F994" s="16">
        <v>0.47361111111111115</v>
      </c>
      <c r="G994" s="16">
        <v>3.2638888888888884E-2</v>
      </c>
      <c r="H994" s="21">
        <v>2</v>
      </c>
      <c r="I994" s="17">
        <v>1</v>
      </c>
      <c r="J994" s="17">
        <v>1</v>
      </c>
      <c r="K994" s="17">
        <v>1</v>
      </c>
      <c r="L994" s="14" t="s">
        <v>61</v>
      </c>
      <c r="M994" s="14" t="s">
        <v>62</v>
      </c>
      <c r="N994" s="14">
        <v>1</v>
      </c>
      <c r="O994" s="18">
        <f t="shared" si="157"/>
        <v>46.862085600000007</v>
      </c>
      <c r="P994" s="18">
        <v>14.200632000000002</v>
      </c>
      <c r="Q994" s="18">
        <f t="shared" si="158"/>
        <v>59.072983199999996</v>
      </c>
      <c r="R994" s="18">
        <v>17.900904000000001</v>
      </c>
      <c r="S994" s="18">
        <f t="shared" si="156"/>
        <v>59.069999999999993</v>
      </c>
      <c r="T994" s="22">
        <v>17.899999999999999</v>
      </c>
      <c r="U994" s="21" t="s">
        <v>43</v>
      </c>
      <c r="V994" s="21" t="s">
        <v>43</v>
      </c>
      <c r="W994" s="19">
        <v>27.891529999999999</v>
      </c>
      <c r="X994" s="19">
        <v>-115.18992</v>
      </c>
      <c r="Y994" s="18">
        <v>57.2</v>
      </c>
      <c r="Z994" s="17">
        <v>14.000000000000002</v>
      </c>
      <c r="AA994" s="21" t="s">
        <v>43</v>
      </c>
      <c r="AB994" s="14" t="s">
        <v>44</v>
      </c>
      <c r="AC994" s="21" t="s">
        <v>43</v>
      </c>
      <c r="AD994" s="17">
        <v>17</v>
      </c>
      <c r="AE994" s="17">
        <v>1</v>
      </c>
      <c r="AF994" s="21" t="s">
        <v>43</v>
      </c>
      <c r="AG994" s="14" t="s">
        <v>43</v>
      </c>
      <c r="AI994" s="70">
        <f t="shared" si="153"/>
        <v>13.209999999999999</v>
      </c>
      <c r="AJ994" s="71" t="s">
        <v>369</v>
      </c>
      <c r="AK994" s="72">
        <f t="shared" si="154"/>
        <v>1.6329725885917237</v>
      </c>
      <c r="AL994" s="73">
        <f t="shared" si="155"/>
        <v>1.6329725885917237</v>
      </c>
    </row>
    <row r="995" spans="1:38" s="20" customFormat="1" hidden="1">
      <c r="A995" s="14" t="s">
        <v>70</v>
      </c>
      <c r="B995" s="14" t="s">
        <v>40</v>
      </c>
      <c r="C995" s="31">
        <v>38948</v>
      </c>
      <c r="D995" s="15">
        <v>2006</v>
      </c>
      <c r="E995" s="16">
        <v>0.44097222222222227</v>
      </c>
      <c r="F995" s="16">
        <v>0.47361111111111115</v>
      </c>
      <c r="G995" s="16">
        <v>3.2638888888888884E-2</v>
      </c>
      <c r="H995" s="21">
        <v>2</v>
      </c>
      <c r="I995" s="17">
        <v>1</v>
      </c>
      <c r="J995" s="17">
        <v>1</v>
      </c>
      <c r="K995" s="17">
        <v>1</v>
      </c>
      <c r="L995" s="14" t="s">
        <v>61</v>
      </c>
      <c r="M995" s="14" t="s">
        <v>62</v>
      </c>
      <c r="N995" s="14">
        <v>1</v>
      </c>
      <c r="O995" s="18">
        <f t="shared" si="157"/>
        <v>46.862085600000007</v>
      </c>
      <c r="P995" s="18">
        <v>14.200632000000002</v>
      </c>
      <c r="Q995" s="18">
        <f t="shared" si="158"/>
        <v>59.072983199999996</v>
      </c>
      <c r="R995" s="18">
        <v>17.900904000000001</v>
      </c>
      <c r="S995" s="18">
        <f t="shared" si="156"/>
        <v>59.069999999999993</v>
      </c>
      <c r="T995" s="22">
        <v>17.899999999999999</v>
      </c>
      <c r="U995" s="21" t="s">
        <v>43</v>
      </c>
      <c r="V995" s="21" t="s">
        <v>43</v>
      </c>
      <c r="W995" s="19">
        <v>27.891529999999999</v>
      </c>
      <c r="X995" s="19">
        <v>-115.18992</v>
      </c>
      <c r="Y995" s="18">
        <v>57.2</v>
      </c>
      <c r="Z995" s="17">
        <v>14.000000000000002</v>
      </c>
      <c r="AA995" s="21" t="s">
        <v>43</v>
      </c>
      <c r="AB995" s="14" t="s">
        <v>44</v>
      </c>
      <c r="AC995" s="21" t="s">
        <v>43</v>
      </c>
      <c r="AD995" s="17">
        <v>17</v>
      </c>
      <c r="AE995" s="17">
        <v>1</v>
      </c>
      <c r="AF995" s="21" t="s">
        <v>43</v>
      </c>
      <c r="AG995" s="14" t="s">
        <v>43</v>
      </c>
      <c r="AI995" s="70">
        <f t="shared" si="153"/>
        <v>13.209999999999999</v>
      </c>
      <c r="AJ995" s="71" t="s">
        <v>369</v>
      </c>
      <c r="AK995" s="72">
        <f t="shared" si="154"/>
        <v>1.6329725885917237</v>
      </c>
      <c r="AL995" s="73">
        <f t="shared" si="155"/>
        <v>1.6329725885917237</v>
      </c>
    </row>
    <row r="996" spans="1:38" s="20" customFormat="1" hidden="1">
      <c r="A996" s="14" t="s">
        <v>70</v>
      </c>
      <c r="B996" s="14" t="s">
        <v>40</v>
      </c>
      <c r="C996" s="31">
        <v>38948</v>
      </c>
      <c r="D996" s="15">
        <v>2006</v>
      </c>
      <c r="E996" s="16">
        <v>0.44097222222222227</v>
      </c>
      <c r="F996" s="16">
        <v>0.47361111111111115</v>
      </c>
      <c r="G996" s="16">
        <v>3.2638888888888884E-2</v>
      </c>
      <c r="H996" s="21">
        <v>2</v>
      </c>
      <c r="I996" s="17">
        <v>1</v>
      </c>
      <c r="J996" s="17">
        <v>1</v>
      </c>
      <c r="K996" s="17">
        <v>1</v>
      </c>
      <c r="L996" s="14" t="s">
        <v>61</v>
      </c>
      <c r="M996" s="14" t="s">
        <v>62</v>
      </c>
      <c r="N996" s="14">
        <v>1</v>
      </c>
      <c r="O996" s="18">
        <f t="shared" si="157"/>
        <v>46.862085600000007</v>
      </c>
      <c r="P996" s="18">
        <v>14.200632000000002</v>
      </c>
      <c r="Q996" s="18">
        <f t="shared" si="158"/>
        <v>59.072983199999996</v>
      </c>
      <c r="R996" s="18">
        <v>17.900904000000001</v>
      </c>
      <c r="S996" s="18">
        <f t="shared" si="156"/>
        <v>59.069999999999993</v>
      </c>
      <c r="T996" s="22">
        <v>17.899999999999999</v>
      </c>
      <c r="U996" s="21" t="s">
        <v>43</v>
      </c>
      <c r="V996" s="21" t="s">
        <v>43</v>
      </c>
      <c r="W996" s="19">
        <v>27.891529999999999</v>
      </c>
      <c r="X996" s="19">
        <v>-115.18992</v>
      </c>
      <c r="Y996" s="18">
        <v>57.2</v>
      </c>
      <c r="Z996" s="17">
        <v>14.000000000000002</v>
      </c>
      <c r="AA996" s="21" t="s">
        <v>43</v>
      </c>
      <c r="AB996" s="14" t="s">
        <v>44</v>
      </c>
      <c r="AC996" s="21" t="s">
        <v>43</v>
      </c>
      <c r="AD996" s="17">
        <v>17</v>
      </c>
      <c r="AE996" s="17">
        <v>1</v>
      </c>
      <c r="AF996" s="21" t="s">
        <v>43</v>
      </c>
      <c r="AG996" s="14" t="s">
        <v>43</v>
      </c>
      <c r="AI996" s="70">
        <f t="shared" si="153"/>
        <v>13.209999999999999</v>
      </c>
      <c r="AJ996" s="71" t="s">
        <v>369</v>
      </c>
      <c r="AK996" s="72">
        <f t="shared" si="154"/>
        <v>1.6329725885917237</v>
      </c>
      <c r="AL996" s="73">
        <f t="shared" si="155"/>
        <v>1.6329725885917237</v>
      </c>
    </row>
    <row r="997" spans="1:38" s="20" customFormat="1" hidden="1">
      <c r="A997" s="14" t="s">
        <v>70</v>
      </c>
      <c r="B997" s="14" t="s">
        <v>40</v>
      </c>
      <c r="C997" s="31">
        <v>38948</v>
      </c>
      <c r="D997" s="15">
        <v>2006</v>
      </c>
      <c r="E997" s="16">
        <v>0.44097222222222227</v>
      </c>
      <c r="F997" s="16">
        <v>0.47361111111111115</v>
      </c>
      <c r="G997" s="16">
        <v>3.2638888888888884E-2</v>
      </c>
      <c r="H997" s="21">
        <v>2</v>
      </c>
      <c r="I997" s="17">
        <v>1</v>
      </c>
      <c r="J997" s="17">
        <v>1</v>
      </c>
      <c r="K997" s="17">
        <v>1</v>
      </c>
      <c r="L997" s="14" t="s">
        <v>61</v>
      </c>
      <c r="M997" s="14" t="s">
        <v>62</v>
      </c>
      <c r="N997" s="14">
        <v>1</v>
      </c>
      <c r="O997" s="18">
        <f t="shared" si="157"/>
        <v>46.862085600000007</v>
      </c>
      <c r="P997" s="18">
        <v>14.200632000000002</v>
      </c>
      <c r="Q997" s="18">
        <f t="shared" si="158"/>
        <v>59.072983199999996</v>
      </c>
      <c r="R997" s="18">
        <v>17.900904000000001</v>
      </c>
      <c r="S997" s="18">
        <f t="shared" si="156"/>
        <v>59.069999999999993</v>
      </c>
      <c r="T997" s="22">
        <v>17.899999999999999</v>
      </c>
      <c r="U997" s="21" t="s">
        <v>43</v>
      </c>
      <c r="V997" s="21" t="s">
        <v>43</v>
      </c>
      <c r="W997" s="19">
        <v>27.891529999999999</v>
      </c>
      <c r="X997" s="19">
        <v>-115.18992</v>
      </c>
      <c r="Y997" s="18">
        <v>57.2</v>
      </c>
      <c r="Z997" s="17">
        <v>14.000000000000002</v>
      </c>
      <c r="AA997" s="21" t="s">
        <v>43</v>
      </c>
      <c r="AB997" s="14" t="s">
        <v>44</v>
      </c>
      <c r="AC997" s="21" t="s">
        <v>43</v>
      </c>
      <c r="AD997" s="17">
        <v>17</v>
      </c>
      <c r="AE997" s="17">
        <v>1</v>
      </c>
      <c r="AF997" s="21" t="s">
        <v>43</v>
      </c>
      <c r="AG997" s="14" t="s">
        <v>43</v>
      </c>
      <c r="AI997" s="70">
        <f t="shared" si="153"/>
        <v>13.209999999999999</v>
      </c>
      <c r="AJ997" s="71" t="s">
        <v>369</v>
      </c>
      <c r="AK997" s="72">
        <f t="shared" si="154"/>
        <v>1.6329725885917237</v>
      </c>
      <c r="AL997" s="73">
        <f t="shared" si="155"/>
        <v>1.6329725885917237</v>
      </c>
    </row>
    <row r="998" spans="1:38" s="20" customFormat="1" hidden="1">
      <c r="A998" s="14" t="s">
        <v>70</v>
      </c>
      <c r="B998" s="14" t="s">
        <v>40</v>
      </c>
      <c r="C998" s="31">
        <v>38948</v>
      </c>
      <c r="D998" s="15">
        <v>2006</v>
      </c>
      <c r="E998" s="16">
        <v>0.44097222222222227</v>
      </c>
      <c r="F998" s="16">
        <v>0.47361111111111115</v>
      </c>
      <c r="G998" s="16">
        <v>3.2638888888888884E-2</v>
      </c>
      <c r="H998" s="21">
        <v>2</v>
      </c>
      <c r="I998" s="17">
        <v>1</v>
      </c>
      <c r="J998" s="17">
        <v>1</v>
      </c>
      <c r="K998" s="17">
        <v>1</v>
      </c>
      <c r="L998" s="14" t="s">
        <v>61</v>
      </c>
      <c r="M998" s="14" t="s">
        <v>62</v>
      </c>
      <c r="N998" s="14">
        <v>1</v>
      </c>
      <c r="O998" s="18">
        <f t="shared" si="157"/>
        <v>46.862085600000007</v>
      </c>
      <c r="P998" s="18">
        <v>14.200632000000002</v>
      </c>
      <c r="Q998" s="18">
        <f t="shared" si="158"/>
        <v>59.072983199999996</v>
      </c>
      <c r="R998" s="18">
        <v>17.900904000000001</v>
      </c>
      <c r="S998" s="18">
        <f t="shared" si="156"/>
        <v>59.069999999999993</v>
      </c>
      <c r="T998" s="22">
        <v>17.899999999999999</v>
      </c>
      <c r="U998" s="21" t="s">
        <v>43</v>
      </c>
      <c r="V998" s="21" t="s">
        <v>43</v>
      </c>
      <c r="W998" s="19">
        <v>27.891529999999999</v>
      </c>
      <c r="X998" s="19">
        <v>-115.18992</v>
      </c>
      <c r="Y998" s="18">
        <v>57.2</v>
      </c>
      <c r="Z998" s="17">
        <v>14.000000000000002</v>
      </c>
      <c r="AA998" s="21" t="s">
        <v>43</v>
      </c>
      <c r="AB998" s="14" t="s">
        <v>44</v>
      </c>
      <c r="AC998" s="21" t="s">
        <v>43</v>
      </c>
      <c r="AD998" s="17">
        <v>17</v>
      </c>
      <c r="AE998" s="17">
        <v>1</v>
      </c>
      <c r="AF998" s="21" t="s">
        <v>43</v>
      </c>
      <c r="AG998" s="14" t="s">
        <v>43</v>
      </c>
      <c r="AI998" s="70">
        <f t="shared" si="153"/>
        <v>13.209999999999999</v>
      </c>
      <c r="AJ998" s="71" t="s">
        <v>369</v>
      </c>
      <c r="AK998" s="72">
        <f t="shared" si="154"/>
        <v>1.6329725885917237</v>
      </c>
      <c r="AL998" s="73">
        <f t="shared" si="155"/>
        <v>1.6329725885917237</v>
      </c>
    </row>
    <row r="999" spans="1:38" s="20" customFormat="1" hidden="1">
      <c r="A999" s="14" t="s">
        <v>70</v>
      </c>
      <c r="B999" s="14" t="s">
        <v>40</v>
      </c>
      <c r="C999" s="31">
        <v>38948</v>
      </c>
      <c r="D999" s="15">
        <v>2006</v>
      </c>
      <c r="E999" s="16">
        <v>0.44097222222222227</v>
      </c>
      <c r="F999" s="16">
        <v>0.47361111111111115</v>
      </c>
      <c r="G999" s="16">
        <v>3.2638888888888884E-2</v>
      </c>
      <c r="H999" s="21">
        <v>2</v>
      </c>
      <c r="I999" s="17">
        <v>1</v>
      </c>
      <c r="J999" s="17">
        <v>1</v>
      </c>
      <c r="K999" s="17">
        <v>1</v>
      </c>
      <c r="L999" s="14" t="s">
        <v>61</v>
      </c>
      <c r="M999" s="14" t="s">
        <v>62</v>
      </c>
      <c r="N999" s="14">
        <v>1</v>
      </c>
      <c r="O999" s="18">
        <f t="shared" si="157"/>
        <v>46.862085600000007</v>
      </c>
      <c r="P999" s="18">
        <v>14.200632000000002</v>
      </c>
      <c r="Q999" s="18">
        <f t="shared" si="158"/>
        <v>59.072983199999996</v>
      </c>
      <c r="R999" s="18">
        <v>17.900904000000001</v>
      </c>
      <c r="S999" s="18">
        <f t="shared" si="156"/>
        <v>59.069999999999993</v>
      </c>
      <c r="T999" s="22">
        <v>17.899999999999999</v>
      </c>
      <c r="U999" s="21" t="s">
        <v>43</v>
      </c>
      <c r="V999" s="21" t="s">
        <v>43</v>
      </c>
      <c r="W999" s="19">
        <v>27.891529999999999</v>
      </c>
      <c r="X999" s="19">
        <v>-115.18992</v>
      </c>
      <c r="Y999" s="18">
        <v>57.2</v>
      </c>
      <c r="Z999" s="17">
        <v>14.000000000000002</v>
      </c>
      <c r="AA999" s="21" t="s">
        <v>43</v>
      </c>
      <c r="AB999" s="14" t="s">
        <v>44</v>
      </c>
      <c r="AC999" s="21" t="s">
        <v>43</v>
      </c>
      <c r="AD999" s="17">
        <v>18</v>
      </c>
      <c r="AE999" s="17">
        <v>1</v>
      </c>
      <c r="AF999" s="21" t="s">
        <v>43</v>
      </c>
      <c r="AG999" s="14" t="s">
        <v>43</v>
      </c>
      <c r="AI999" s="70">
        <f t="shared" si="153"/>
        <v>13.918999999999999</v>
      </c>
      <c r="AJ999" s="71" t="s">
        <v>369</v>
      </c>
      <c r="AK999" s="72">
        <f t="shared" si="154"/>
        <v>1.8310631406548505</v>
      </c>
      <c r="AL999" s="73">
        <f t="shared" si="155"/>
        <v>1.8310631406548505</v>
      </c>
    </row>
    <row r="1000" spans="1:38" s="20" customFormat="1" hidden="1">
      <c r="A1000" s="14" t="s">
        <v>70</v>
      </c>
      <c r="B1000" s="14" t="s">
        <v>40</v>
      </c>
      <c r="C1000" s="31">
        <v>38948</v>
      </c>
      <c r="D1000" s="15">
        <v>2006</v>
      </c>
      <c r="E1000" s="16">
        <v>0.44097222222222227</v>
      </c>
      <c r="F1000" s="16">
        <v>0.47361111111111115</v>
      </c>
      <c r="G1000" s="16">
        <v>3.2638888888888884E-2</v>
      </c>
      <c r="H1000" s="21">
        <v>2</v>
      </c>
      <c r="I1000" s="17">
        <v>1</v>
      </c>
      <c r="J1000" s="17">
        <v>1</v>
      </c>
      <c r="K1000" s="17">
        <v>1</v>
      </c>
      <c r="L1000" s="14" t="s">
        <v>61</v>
      </c>
      <c r="M1000" s="14" t="s">
        <v>62</v>
      </c>
      <c r="N1000" s="14">
        <v>1</v>
      </c>
      <c r="O1000" s="18">
        <f t="shared" si="157"/>
        <v>46.862085600000007</v>
      </c>
      <c r="P1000" s="18">
        <v>14.200632000000002</v>
      </c>
      <c r="Q1000" s="18">
        <f t="shared" si="158"/>
        <v>59.072983199999996</v>
      </c>
      <c r="R1000" s="18">
        <v>17.900904000000001</v>
      </c>
      <c r="S1000" s="18">
        <f t="shared" si="156"/>
        <v>59.069999999999993</v>
      </c>
      <c r="T1000" s="22">
        <v>17.899999999999999</v>
      </c>
      <c r="U1000" s="21" t="s">
        <v>43</v>
      </c>
      <c r="V1000" s="21" t="s">
        <v>43</v>
      </c>
      <c r="W1000" s="19">
        <v>27.891529999999999</v>
      </c>
      <c r="X1000" s="19">
        <v>-115.18992</v>
      </c>
      <c r="Y1000" s="18">
        <v>57.2</v>
      </c>
      <c r="Z1000" s="17">
        <v>14.000000000000002</v>
      </c>
      <c r="AA1000" s="21" t="s">
        <v>43</v>
      </c>
      <c r="AB1000" s="14" t="s">
        <v>44</v>
      </c>
      <c r="AC1000" s="21" t="s">
        <v>43</v>
      </c>
      <c r="AD1000" s="17">
        <v>18</v>
      </c>
      <c r="AE1000" s="17">
        <v>1</v>
      </c>
      <c r="AF1000" s="21" t="s">
        <v>43</v>
      </c>
      <c r="AG1000" s="14" t="s">
        <v>43</v>
      </c>
      <c r="AI1000" s="70">
        <f t="shared" si="153"/>
        <v>13.918999999999999</v>
      </c>
      <c r="AJ1000" s="71" t="s">
        <v>369</v>
      </c>
      <c r="AK1000" s="72">
        <f t="shared" si="154"/>
        <v>1.8310631406548505</v>
      </c>
      <c r="AL1000" s="73">
        <f t="shared" si="155"/>
        <v>1.8310631406548505</v>
      </c>
    </row>
    <row r="1001" spans="1:38" s="20" customFormat="1" hidden="1">
      <c r="A1001" s="14" t="s">
        <v>70</v>
      </c>
      <c r="B1001" s="14" t="s">
        <v>40</v>
      </c>
      <c r="C1001" s="31">
        <v>38948</v>
      </c>
      <c r="D1001" s="15">
        <v>2006</v>
      </c>
      <c r="E1001" s="16">
        <v>0.44097222222222227</v>
      </c>
      <c r="F1001" s="16">
        <v>0.47361111111111115</v>
      </c>
      <c r="G1001" s="16">
        <v>3.2638888888888884E-2</v>
      </c>
      <c r="H1001" s="21">
        <v>2</v>
      </c>
      <c r="I1001" s="17">
        <v>1</v>
      </c>
      <c r="J1001" s="17">
        <v>1</v>
      </c>
      <c r="K1001" s="17">
        <v>1</v>
      </c>
      <c r="L1001" s="14" t="s">
        <v>61</v>
      </c>
      <c r="M1001" s="14" t="s">
        <v>62</v>
      </c>
      <c r="N1001" s="14">
        <v>1</v>
      </c>
      <c r="O1001" s="18">
        <f t="shared" si="157"/>
        <v>46.862085600000007</v>
      </c>
      <c r="P1001" s="18">
        <v>14.200632000000002</v>
      </c>
      <c r="Q1001" s="18">
        <f t="shared" si="158"/>
        <v>59.072983199999996</v>
      </c>
      <c r="R1001" s="18">
        <v>17.900904000000001</v>
      </c>
      <c r="S1001" s="18">
        <f t="shared" si="156"/>
        <v>59.069999999999993</v>
      </c>
      <c r="T1001" s="22">
        <v>17.899999999999999</v>
      </c>
      <c r="U1001" s="21" t="s">
        <v>43</v>
      </c>
      <c r="V1001" s="21" t="s">
        <v>43</v>
      </c>
      <c r="W1001" s="19">
        <v>27.891529999999999</v>
      </c>
      <c r="X1001" s="19">
        <v>-115.18992</v>
      </c>
      <c r="Y1001" s="18">
        <v>57.2</v>
      </c>
      <c r="Z1001" s="17">
        <v>14.000000000000002</v>
      </c>
      <c r="AA1001" s="21" t="s">
        <v>43</v>
      </c>
      <c r="AB1001" s="14" t="s">
        <v>44</v>
      </c>
      <c r="AC1001" s="21" t="s">
        <v>43</v>
      </c>
      <c r="AD1001" s="17">
        <v>18</v>
      </c>
      <c r="AE1001" s="17">
        <v>1</v>
      </c>
      <c r="AF1001" s="21" t="s">
        <v>43</v>
      </c>
      <c r="AG1001" s="14" t="s">
        <v>43</v>
      </c>
      <c r="AI1001" s="70">
        <f t="shared" si="153"/>
        <v>13.918999999999999</v>
      </c>
      <c r="AJ1001" s="71" t="s">
        <v>369</v>
      </c>
      <c r="AK1001" s="72">
        <f t="shared" si="154"/>
        <v>1.8310631406548505</v>
      </c>
      <c r="AL1001" s="73">
        <f t="shared" si="155"/>
        <v>1.8310631406548505</v>
      </c>
    </row>
    <row r="1002" spans="1:38" s="20" customFormat="1" hidden="1">
      <c r="A1002" s="14" t="s">
        <v>70</v>
      </c>
      <c r="B1002" s="14" t="s">
        <v>40</v>
      </c>
      <c r="C1002" s="31">
        <v>38948</v>
      </c>
      <c r="D1002" s="15">
        <v>2006</v>
      </c>
      <c r="E1002" s="16">
        <v>0.44097222222222227</v>
      </c>
      <c r="F1002" s="16">
        <v>0.47361111111111115</v>
      </c>
      <c r="G1002" s="16">
        <v>3.2638888888888884E-2</v>
      </c>
      <c r="H1002" s="21">
        <v>2</v>
      </c>
      <c r="I1002" s="17">
        <v>1</v>
      </c>
      <c r="J1002" s="17">
        <v>1</v>
      </c>
      <c r="K1002" s="17">
        <v>1</v>
      </c>
      <c r="L1002" s="14" t="s">
        <v>61</v>
      </c>
      <c r="M1002" s="14" t="s">
        <v>62</v>
      </c>
      <c r="N1002" s="14">
        <v>1</v>
      </c>
      <c r="O1002" s="18">
        <f t="shared" si="157"/>
        <v>46.862085600000007</v>
      </c>
      <c r="P1002" s="18">
        <v>14.200632000000002</v>
      </c>
      <c r="Q1002" s="18">
        <f t="shared" si="158"/>
        <v>59.072983199999996</v>
      </c>
      <c r="R1002" s="18">
        <v>17.900904000000001</v>
      </c>
      <c r="S1002" s="18">
        <f t="shared" si="156"/>
        <v>59.069999999999993</v>
      </c>
      <c r="T1002" s="22">
        <v>17.899999999999999</v>
      </c>
      <c r="U1002" s="21" t="s">
        <v>43</v>
      </c>
      <c r="V1002" s="21" t="s">
        <v>43</v>
      </c>
      <c r="W1002" s="19">
        <v>27.891529999999999</v>
      </c>
      <c r="X1002" s="19">
        <v>-115.18992</v>
      </c>
      <c r="Y1002" s="18">
        <v>57.2</v>
      </c>
      <c r="Z1002" s="17">
        <v>14.000000000000002</v>
      </c>
      <c r="AA1002" s="21" t="s">
        <v>43</v>
      </c>
      <c r="AB1002" s="14" t="s">
        <v>44</v>
      </c>
      <c r="AC1002" s="21" t="s">
        <v>43</v>
      </c>
      <c r="AD1002" s="17">
        <v>18</v>
      </c>
      <c r="AE1002" s="17">
        <v>1</v>
      </c>
      <c r="AF1002" s="21" t="s">
        <v>43</v>
      </c>
      <c r="AG1002" s="14" t="s">
        <v>43</v>
      </c>
      <c r="AI1002" s="70">
        <f t="shared" si="153"/>
        <v>13.918999999999999</v>
      </c>
      <c r="AJ1002" s="71" t="s">
        <v>369</v>
      </c>
      <c r="AK1002" s="72">
        <f t="shared" si="154"/>
        <v>1.8310631406548505</v>
      </c>
      <c r="AL1002" s="73">
        <f t="shared" si="155"/>
        <v>1.8310631406548505</v>
      </c>
    </row>
    <row r="1003" spans="1:38" s="20" customFormat="1" hidden="1">
      <c r="A1003" s="14" t="s">
        <v>70</v>
      </c>
      <c r="B1003" s="14" t="s">
        <v>40</v>
      </c>
      <c r="C1003" s="31">
        <v>38948</v>
      </c>
      <c r="D1003" s="15">
        <v>2006</v>
      </c>
      <c r="E1003" s="16">
        <v>0.44097222222222227</v>
      </c>
      <c r="F1003" s="16">
        <v>0.47361111111111115</v>
      </c>
      <c r="G1003" s="16">
        <v>3.2638888888888884E-2</v>
      </c>
      <c r="H1003" s="21">
        <v>2</v>
      </c>
      <c r="I1003" s="17">
        <v>1</v>
      </c>
      <c r="J1003" s="17">
        <v>1</v>
      </c>
      <c r="K1003" s="17">
        <v>1</v>
      </c>
      <c r="L1003" s="14" t="s">
        <v>61</v>
      </c>
      <c r="M1003" s="14" t="s">
        <v>62</v>
      </c>
      <c r="N1003" s="14">
        <v>1</v>
      </c>
      <c r="O1003" s="18">
        <f t="shared" si="157"/>
        <v>46.862085600000007</v>
      </c>
      <c r="P1003" s="18">
        <v>14.200632000000002</v>
      </c>
      <c r="Q1003" s="18">
        <f t="shared" si="158"/>
        <v>59.072983199999996</v>
      </c>
      <c r="R1003" s="18">
        <v>17.900904000000001</v>
      </c>
      <c r="S1003" s="18">
        <f t="shared" si="156"/>
        <v>59.069999999999993</v>
      </c>
      <c r="T1003" s="22">
        <v>17.899999999999999</v>
      </c>
      <c r="U1003" s="21" t="s">
        <v>43</v>
      </c>
      <c r="V1003" s="21" t="s">
        <v>43</v>
      </c>
      <c r="W1003" s="19">
        <v>27.891529999999999</v>
      </c>
      <c r="X1003" s="19">
        <v>-115.18992</v>
      </c>
      <c r="Y1003" s="18">
        <v>57.2</v>
      </c>
      <c r="Z1003" s="17">
        <v>14.000000000000002</v>
      </c>
      <c r="AA1003" s="21" t="s">
        <v>43</v>
      </c>
      <c r="AB1003" s="14" t="s">
        <v>44</v>
      </c>
      <c r="AC1003" s="21" t="s">
        <v>43</v>
      </c>
      <c r="AD1003" s="17">
        <v>18</v>
      </c>
      <c r="AE1003" s="17">
        <v>1</v>
      </c>
      <c r="AF1003" s="21" t="s">
        <v>43</v>
      </c>
      <c r="AG1003" s="14" t="s">
        <v>43</v>
      </c>
      <c r="AI1003" s="70">
        <f t="shared" si="153"/>
        <v>13.918999999999999</v>
      </c>
      <c r="AJ1003" s="71" t="s">
        <v>369</v>
      </c>
      <c r="AK1003" s="72">
        <f t="shared" si="154"/>
        <v>1.8310631406548505</v>
      </c>
      <c r="AL1003" s="73">
        <f t="shared" si="155"/>
        <v>1.8310631406548505</v>
      </c>
    </row>
    <row r="1004" spans="1:38" s="20" customFormat="1" hidden="1">
      <c r="A1004" s="14" t="s">
        <v>70</v>
      </c>
      <c r="B1004" s="14" t="s">
        <v>40</v>
      </c>
      <c r="C1004" s="31">
        <v>38948</v>
      </c>
      <c r="D1004" s="15">
        <v>2006</v>
      </c>
      <c r="E1004" s="16">
        <v>0.44097222222222227</v>
      </c>
      <c r="F1004" s="16">
        <v>0.47361111111111115</v>
      </c>
      <c r="G1004" s="16">
        <v>3.2638888888888884E-2</v>
      </c>
      <c r="H1004" s="21">
        <v>2</v>
      </c>
      <c r="I1004" s="17">
        <v>1</v>
      </c>
      <c r="J1004" s="17">
        <v>1</v>
      </c>
      <c r="K1004" s="17">
        <v>1</v>
      </c>
      <c r="L1004" s="14" t="s">
        <v>61</v>
      </c>
      <c r="M1004" s="14" t="s">
        <v>62</v>
      </c>
      <c r="N1004" s="14">
        <v>1</v>
      </c>
      <c r="O1004" s="18">
        <f t="shared" si="157"/>
        <v>46.862085600000007</v>
      </c>
      <c r="P1004" s="18">
        <v>14.200632000000002</v>
      </c>
      <c r="Q1004" s="18">
        <f t="shared" si="158"/>
        <v>59.072983199999996</v>
      </c>
      <c r="R1004" s="18">
        <v>17.900904000000001</v>
      </c>
      <c r="S1004" s="18">
        <f t="shared" si="156"/>
        <v>59.069999999999993</v>
      </c>
      <c r="T1004" s="22">
        <v>17.899999999999999</v>
      </c>
      <c r="U1004" s="21" t="s">
        <v>43</v>
      </c>
      <c r="V1004" s="21" t="s">
        <v>43</v>
      </c>
      <c r="W1004" s="19">
        <v>27.891529999999999</v>
      </c>
      <c r="X1004" s="19">
        <v>-115.18992</v>
      </c>
      <c r="Y1004" s="18">
        <v>57.2</v>
      </c>
      <c r="Z1004" s="17">
        <v>14.000000000000002</v>
      </c>
      <c r="AA1004" s="21" t="s">
        <v>43</v>
      </c>
      <c r="AB1004" s="14" t="s">
        <v>44</v>
      </c>
      <c r="AC1004" s="21" t="s">
        <v>43</v>
      </c>
      <c r="AD1004" s="17">
        <v>18</v>
      </c>
      <c r="AE1004" s="17">
        <v>1</v>
      </c>
      <c r="AF1004" s="21" t="s">
        <v>43</v>
      </c>
      <c r="AG1004" s="14" t="s">
        <v>43</v>
      </c>
      <c r="AI1004" s="70">
        <f t="shared" si="153"/>
        <v>13.918999999999999</v>
      </c>
      <c r="AJ1004" s="71" t="s">
        <v>369</v>
      </c>
      <c r="AK1004" s="72">
        <f t="shared" si="154"/>
        <v>1.8310631406548505</v>
      </c>
      <c r="AL1004" s="73">
        <f t="shared" si="155"/>
        <v>1.8310631406548505</v>
      </c>
    </row>
    <row r="1005" spans="1:38" s="20" customFormat="1" hidden="1">
      <c r="A1005" s="14" t="s">
        <v>70</v>
      </c>
      <c r="B1005" s="14" t="s">
        <v>40</v>
      </c>
      <c r="C1005" s="31">
        <v>38948</v>
      </c>
      <c r="D1005" s="15">
        <v>2006</v>
      </c>
      <c r="E1005" s="16">
        <v>0.44097222222222227</v>
      </c>
      <c r="F1005" s="16">
        <v>0.47361111111111115</v>
      </c>
      <c r="G1005" s="16">
        <v>3.2638888888888884E-2</v>
      </c>
      <c r="H1005" s="21">
        <v>2</v>
      </c>
      <c r="I1005" s="17">
        <v>1</v>
      </c>
      <c r="J1005" s="17">
        <v>1</v>
      </c>
      <c r="K1005" s="17">
        <v>1</v>
      </c>
      <c r="L1005" s="14" t="s">
        <v>61</v>
      </c>
      <c r="M1005" s="14" t="s">
        <v>62</v>
      </c>
      <c r="N1005" s="14">
        <v>1</v>
      </c>
      <c r="O1005" s="18">
        <f t="shared" si="157"/>
        <v>46.862085600000007</v>
      </c>
      <c r="P1005" s="18">
        <v>14.200632000000002</v>
      </c>
      <c r="Q1005" s="18">
        <f t="shared" si="158"/>
        <v>59.072983199999996</v>
      </c>
      <c r="R1005" s="18">
        <v>17.900904000000001</v>
      </c>
      <c r="S1005" s="18">
        <f t="shared" si="156"/>
        <v>59.069999999999993</v>
      </c>
      <c r="T1005" s="22">
        <v>17.899999999999999</v>
      </c>
      <c r="U1005" s="21" t="s">
        <v>43</v>
      </c>
      <c r="V1005" s="21" t="s">
        <v>43</v>
      </c>
      <c r="W1005" s="19">
        <v>27.891529999999999</v>
      </c>
      <c r="X1005" s="19">
        <v>-115.18992</v>
      </c>
      <c r="Y1005" s="18">
        <v>57.2</v>
      </c>
      <c r="Z1005" s="17">
        <v>14.000000000000002</v>
      </c>
      <c r="AA1005" s="21" t="s">
        <v>43</v>
      </c>
      <c r="AB1005" s="14" t="s">
        <v>44</v>
      </c>
      <c r="AC1005" s="21" t="s">
        <v>43</v>
      </c>
      <c r="AD1005" s="17">
        <v>18</v>
      </c>
      <c r="AE1005" s="17">
        <v>1</v>
      </c>
      <c r="AF1005" s="21" t="s">
        <v>43</v>
      </c>
      <c r="AG1005" s="14" t="s">
        <v>43</v>
      </c>
      <c r="AI1005" s="70">
        <f t="shared" si="153"/>
        <v>13.918999999999999</v>
      </c>
      <c r="AJ1005" s="71" t="s">
        <v>369</v>
      </c>
      <c r="AK1005" s="72">
        <f t="shared" si="154"/>
        <v>1.8310631406548505</v>
      </c>
      <c r="AL1005" s="73">
        <f t="shared" si="155"/>
        <v>1.8310631406548505</v>
      </c>
    </row>
    <row r="1006" spans="1:38" s="20" customFormat="1" hidden="1">
      <c r="A1006" s="14" t="s">
        <v>70</v>
      </c>
      <c r="B1006" s="14" t="s">
        <v>40</v>
      </c>
      <c r="C1006" s="31">
        <v>38948</v>
      </c>
      <c r="D1006" s="15">
        <v>2006</v>
      </c>
      <c r="E1006" s="16">
        <v>0.44097222222222227</v>
      </c>
      <c r="F1006" s="16">
        <v>0.47361111111111115</v>
      </c>
      <c r="G1006" s="16">
        <v>3.2638888888888884E-2</v>
      </c>
      <c r="H1006" s="21">
        <v>2</v>
      </c>
      <c r="I1006" s="17">
        <v>1</v>
      </c>
      <c r="J1006" s="17">
        <v>1</v>
      </c>
      <c r="K1006" s="17">
        <v>1</v>
      </c>
      <c r="L1006" s="14" t="s">
        <v>61</v>
      </c>
      <c r="M1006" s="14" t="s">
        <v>62</v>
      </c>
      <c r="N1006" s="14">
        <v>1</v>
      </c>
      <c r="O1006" s="18">
        <f t="shared" si="157"/>
        <v>46.862085600000007</v>
      </c>
      <c r="P1006" s="18">
        <v>14.200632000000002</v>
      </c>
      <c r="Q1006" s="18">
        <f t="shared" si="158"/>
        <v>59.072983199999996</v>
      </c>
      <c r="R1006" s="18">
        <v>17.900904000000001</v>
      </c>
      <c r="S1006" s="18">
        <f t="shared" si="156"/>
        <v>59.069999999999993</v>
      </c>
      <c r="T1006" s="22">
        <v>17.899999999999999</v>
      </c>
      <c r="U1006" s="21" t="s">
        <v>43</v>
      </c>
      <c r="V1006" s="21" t="s">
        <v>43</v>
      </c>
      <c r="W1006" s="19">
        <v>27.891529999999999</v>
      </c>
      <c r="X1006" s="19">
        <v>-115.18992</v>
      </c>
      <c r="Y1006" s="18">
        <v>57.2</v>
      </c>
      <c r="Z1006" s="17">
        <v>14.000000000000002</v>
      </c>
      <c r="AA1006" s="21" t="s">
        <v>43</v>
      </c>
      <c r="AB1006" s="14" t="s">
        <v>44</v>
      </c>
      <c r="AC1006" s="21" t="s">
        <v>43</v>
      </c>
      <c r="AD1006" s="17">
        <v>18</v>
      </c>
      <c r="AE1006" s="17">
        <v>1</v>
      </c>
      <c r="AF1006" s="21" t="s">
        <v>43</v>
      </c>
      <c r="AG1006" s="14" t="s">
        <v>43</v>
      </c>
      <c r="AI1006" s="70">
        <f t="shared" si="153"/>
        <v>13.918999999999999</v>
      </c>
      <c r="AJ1006" s="71" t="s">
        <v>369</v>
      </c>
      <c r="AK1006" s="72">
        <f t="shared" si="154"/>
        <v>1.8310631406548505</v>
      </c>
      <c r="AL1006" s="73">
        <f t="shared" si="155"/>
        <v>1.8310631406548505</v>
      </c>
    </row>
    <row r="1007" spans="1:38" s="20" customFormat="1" hidden="1">
      <c r="A1007" s="14" t="s">
        <v>70</v>
      </c>
      <c r="B1007" s="14" t="s">
        <v>40</v>
      </c>
      <c r="C1007" s="31">
        <v>38948</v>
      </c>
      <c r="D1007" s="15">
        <v>2006</v>
      </c>
      <c r="E1007" s="16">
        <v>0.44097222222222227</v>
      </c>
      <c r="F1007" s="16">
        <v>0.47361111111111115</v>
      </c>
      <c r="G1007" s="16">
        <v>3.2638888888888884E-2</v>
      </c>
      <c r="H1007" s="21">
        <v>2</v>
      </c>
      <c r="I1007" s="17">
        <v>1</v>
      </c>
      <c r="J1007" s="17">
        <v>1</v>
      </c>
      <c r="K1007" s="17">
        <v>1</v>
      </c>
      <c r="L1007" s="14" t="s">
        <v>61</v>
      </c>
      <c r="M1007" s="14" t="s">
        <v>62</v>
      </c>
      <c r="N1007" s="14">
        <v>1</v>
      </c>
      <c r="O1007" s="18">
        <f t="shared" si="157"/>
        <v>46.862085600000007</v>
      </c>
      <c r="P1007" s="18">
        <v>14.200632000000002</v>
      </c>
      <c r="Q1007" s="18">
        <f t="shared" si="158"/>
        <v>59.072983199999996</v>
      </c>
      <c r="R1007" s="18">
        <v>17.900904000000001</v>
      </c>
      <c r="S1007" s="18">
        <f t="shared" si="156"/>
        <v>59.069999999999993</v>
      </c>
      <c r="T1007" s="22">
        <v>17.899999999999999</v>
      </c>
      <c r="U1007" s="21" t="s">
        <v>43</v>
      </c>
      <c r="V1007" s="21" t="s">
        <v>43</v>
      </c>
      <c r="W1007" s="19">
        <v>27.891529999999999</v>
      </c>
      <c r="X1007" s="19">
        <v>-115.18992</v>
      </c>
      <c r="Y1007" s="18">
        <v>57.2</v>
      </c>
      <c r="Z1007" s="17">
        <v>14.000000000000002</v>
      </c>
      <c r="AA1007" s="21" t="s">
        <v>43</v>
      </c>
      <c r="AB1007" s="14" t="s">
        <v>44</v>
      </c>
      <c r="AC1007" s="21" t="s">
        <v>43</v>
      </c>
      <c r="AD1007" s="17">
        <v>18</v>
      </c>
      <c r="AE1007" s="17">
        <v>1</v>
      </c>
      <c r="AF1007" s="21" t="s">
        <v>43</v>
      </c>
      <c r="AG1007" s="14" t="s">
        <v>43</v>
      </c>
      <c r="AI1007" s="70">
        <f t="shared" si="153"/>
        <v>13.918999999999999</v>
      </c>
      <c r="AJ1007" s="71" t="s">
        <v>369</v>
      </c>
      <c r="AK1007" s="72">
        <f t="shared" si="154"/>
        <v>1.8310631406548505</v>
      </c>
      <c r="AL1007" s="73">
        <f t="shared" si="155"/>
        <v>1.8310631406548505</v>
      </c>
    </row>
    <row r="1008" spans="1:38" s="20" customFormat="1" hidden="1">
      <c r="A1008" s="14" t="s">
        <v>70</v>
      </c>
      <c r="B1008" s="14" t="s">
        <v>40</v>
      </c>
      <c r="C1008" s="31">
        <v>38948</v>
      </c>
      <c r="D1008" s="15">
        <v>2006</v>
      </c>
      <c r="E1008" s="16">
        <v>0.44097222222222227</v>
      </c>
      <c r="F1008" s="16">
        <v>0.47361111111111115</v>
      </c>
      <c r="G1008" s="16">
        <v>3.2638888888888884E-2</v>
      </c>
      <c r="H1008" s="21">
        <v>2</v>
      </c>
      <c r="I1008" s="17">
        <v>1</v>
      </c>
      <c r="J1008" s="17">
        <v>1</v>
      </c>
      <c r="K1008" s="17">
        <v>1</v>
      </c>
      <c r="L1008" s="14" t="s">
        <v>61</v>
      </c>
      <c r="M1008" s="14" t="s">
        <v>62</v>
      </c>
      <c r="N1008" s="14">
        <v>1</v>
      </c>
      <c r="O1008" s="18">
        <f t="shared" si="157"/>
        <v>46.862085600000007</v>
      </c>
      <c r="P1008" s="18">
        <v>14.200632000000002</v>
      </c>
      <c r="Q1008" s="18">
        <f t="shared" si="158"/>
        <v>59.072983199999996</v>
      </c>
      <c r="R1008" s="18">
        <v>17.900904000000001</v>
      </c>
      <c r="S1008" s="18">
        <f t="shared" si="156"/>
        <v>59.069999999999993</v>
      </c>
      <c r="T1008" s="22">
        <v>17.899999999999999</v>
      </c>
      <c r="U1008" s="21" t="s">
        <v>43</v>
      </c>
      <c r="V1008" s="21" t="s">
        <v>43</v>
      </c>
      <c r="W1008" s="19">
        <v>27.891529999999999</v>
      </c>
      <c r="X1008" s="19">
        <v>-115.18992</v>
      </c>
      <c r="Y1008" s="18">
        <v>57.2</v>
      </c>
      <c r="Z1008" s="17">
        <v>14.000000000000002</v>
      </c>
      <c r="AA1008" s="21" t="s">
        <v>43</v>
      </c>
      <c r="AB1008" s="14" t="s">
        <v>44</v>
      </c>
      <c r="AC1008" s="21" t="s">
        <v>43</v>
      </c>
      <c r="AD1008" s="17">
        <v>18</v>
      </c>
      <c r="AE1008" s="17">
        <v>1</v>
      </c>
      <c r="AF1008" s="21" t="s">
        <v>43</v>
      </c>
      <c r="AG1008" s="14" t="s">
        <v>43</v>
      </c>
      <c r="AI1008" s="70">
        <f t="shared" si="153"/>
        <v>13.918999999999999</v>
      </c>
      <c r="AJ1008" s="71" t="s">
        <v>369</v>
      </c>
      <c r="AK1008" s="72">
        <f t="shared" si="154"/>
        <v>1.8310631406548505</v>
      </c>
      <c r="AL1008" s="73">
        <f t="shared" si="155"/>
        <v>1.8310631406548505</v>
      </c>
    </row>
    <row r="1009" spans="1:38" s="20" customFormat="1" hidden="1">
      <c r="A1009" s="14" t="s">
        <v>70</v>
      </c>
      <c r="B1009" s="14" t="s">
        <v>40</v>
      </c>
      <c r="C1009" s="31">
        <v>38948</v>
      </c>
      <c r="D1009" s="15">
        <v>2006</v>
      </c>
      <c r="E1009" s="16">
        <v>0.44097222222222227</v>
      </c>
      <c r="F1009" s="16">
        <v>0.47361111111111115</v>
      </c>
      <c r="G1009" s="16">
        <v>3.2638888888888884E-2</v>
      </c>
      <c r="H1009" s="21">
        <v>2</v>
      </c>
      <c r="I1009" s="17">
        <v>1</v>
      </c>
      <c r="J1009" s="17">
        <v>1</v>
      </c>
      <c r="K1009" s="17">
        <v>1</v>
      </c>
      <c r="L1009" s="14" t="s">
        <v>61</v>
      </c>
      <c r="M1009" s="14" t="s">
        <v>62</v>
      </c>
      <c r="N1009" s="14">
        <v>1</v>
      </c>
      <c r="O1009" s="18">
        <f t="shared" si="157"/>
        <v>46.862085600000007</v>
      </c>
      <c r="P1009" s="18">
        <v>14.200632000000002</v>
      </c>
      <c r="Q1009" s="18">
        <f t="shared" si="158"/>
        <v>59.072983199999996</v>
      </c>
      <c r="R1009" s="18">
        <v>17.900904000000001</v>
      </c>
      <c r="S1009" s="18">
        <f t="shared" si="156"/>
        <v>59.069999999999993</v>
      </c>
      <c r="T1009" s="22">
        <v>17.899999999999999</v>
      </c>
      <c r="U1009" s="21" t="s">
        <v>43</v>
      </c>
      <c r="V1009" s="21" t="s">
        <v>43</v>
      </c>
      <c r="W1009" s="19">
        <v>27.891529999999999</v>
      </c>
      <c r="X1009" s="19">
        <v>-115.18992</v>
      </c>
      <c r="Y1009" s="18">
        <v>57.2</v>
      </c>
      <c r="Z1009" s="17">
        <v>14.000000000000002</v>
      </c>
      <c r="AA1009" s="21" t="s">
        <v>43</v>
      </c>
      <c r="AB1009" s="14" t="s">
        <v>44</v>
      </c>
      <c r="AC1009" s="21" t="s">
        <v>43</v>
      </c>
      <c r="AD1009" s="17">
        <v>18</v>
      </c>
      <c r="AE1009" s="17">
        <v>1</v>
      </c>
      <c r="AF1009" s="21" t="s">
        <v>43</v>
      </c>
      <c r="AG1009" s="14" t="s">
        <v>43</v>
      </c>
      <c r="AI1009" s="70">
        <f t="shared" si="153"/>
        <v>13.918999999999999</v>
      </c>
      <c r="AJ1009" s="71" t="s">
        <v>369</v>
      </c>
      <c r="AK1009" s="72">
        <f t="shared" si="154"/>
        <v>1.8310631406548505</v>
      </c>
      <c r="AL1009" s="73">
        <f t="shared" si="155"/>
        <v>1.8310631406548505</v>
      </c>
    </row>
    <row r="1010" spans="1:38" s="20" customFormat="1" hidden="1">
      <c r="A1010" s="14" t="s">
        <v>70</v>
      </c>
      <c r="B1010" s="14" t="s">
        <v>40</v>
      </c>
      <c r="C1010" s="31">
        <v>38948</v>
      </c>
      <c r="D1010" s="15">
        <v>2006</v>
      </c>
      <c r="E1010" s="16">
        <v>0.44097222222222227</v>
      </c>
      <c r="F1010" s="16">
        <v>0.47361111111111115</v>
      </c>
      <c r="G1010" s="16">
        <v>3.2638888888888884E-2</v>
      </c>
      <c r="H1010" s="21">
        <v>2</v>
      </c>
      <c r="I1010" s="17">
        <v>1</v>
      </c>
      <c r="J1010" s="17">
        <v>1</v>
      </c>
      <c r="K1010" s="17">
        <v>1</v>
      </c>
      <c r="L1010" s="14" t="s">
        <v>61</v>
      </c>
      <c r="M1010" s="14" t="s">
        <v>62</v>
      </c>
      <c r="N1010" s="14">
        <v>1</v>
      </c>
      <c r="O1010" s="18">
        <f t="shared" si="157"/>
        <v>46.862085600000007</v>
      </c>
      <c r="P1010" s="18">
        <v>14.200632000000002</v>
      </c>
      <c r="Q1010" s="18">
        <f t="shared" si="158"/>
        <v>59.072983199999996</v>
      </c>
      <c r="R1010" s="18">
        <v>17.900904000000001</v>
      </c>
      <c r="S1010" s="18">
        <f t="shared" si="156"/>
        <v>59.069999999999993</v>
      </c>
      <c r="T1010" s="22">
        <v>17.899999999999999</v>
      </c>
      <c r="U1010" s="21" t="s">
        <v>43</v>
      </c>
      <c r="V1010" s="21" t="s">
        <v>43</v>
      </c>
      <c r="W1010" s="19">
        <v>27.891529999999999</v>
      </c>
      <c r="X1010" s="19">
        <v>-115.18992</v>
      </c>
      <c r="Y1010" s="18">
        <v>57.2</v>
      </c>
      <c r="Z1010" s="17">
        <v>14.000000000000002</v>
      </c>
      <c r="AA1010" s="21" t="s">
        <v>43</v>
      </c>
      <c r="AB1010" s="14" t="s">
        <v>44</v>
      </c>
      <c r="AC1010" s="21" t="s">
        <v>43</v>
      </c>
      <c r="AD1010" s="17">
        <v>18</v>
      </c>
      <c r="AE1010" s="17">
        <v>1</v>
      </c>
      <c r="AF1010" s="21" t="s">
        <v>43</v>
      </c>
      <c r="AG1010" s="14" t="s">
        <v>43</v>
      </c>
      <c r="AI1010" s="70">
        <f t="shared" si="153"/>
        <v>13.918999999999999</v>
      </c>
      <c r="AJ1010" s="71" t="s">
        <v>369</v>
      </c>
      <c r="AK1010" s="72">
        <f t="shared" si="154"/>
        <v>1.8310631406548505</v>
      </c>
      <c r="AL1010" s="73">
        <f t="shared" si="155"/>
        <v>1.8310631406548505</v>
      </c>
    </row>
    <row r="1011" spans="1:38" s="20" customFormat="1" hidden="1">
      <c r="A1011" s="14" t="s">
        <v>70</v>
      </c>
      <c r="B1011" s="14" t="s">
        <v>40</v>
      </c>
      <c r="C1011" s="31">
        <v>38948</v>
      </c>
      <c r="D1011" s="15">
        <v>2006</v>
      </c>
      <c r="E1011" s="16">
        <v>0.44097222222222227</v>
      </c>
      <c r="F1011" s="16">
        <v>0.47361111111111115</v>
      </c>
      <c r="G1011" s="16">
        <v>3.2638888888888884E-2</v>
      </c>
      <c r="H1011" s="21">
        <v>2</v>
      </c>
      <c r="I1011" s="17">
        <v>1</v>
      </c>
      <c r="J1011" s="17">
        <v>1</v>
      </c>
      <c r="K1011" s="17">
        <v>1</v>
      </c>
      <c r="L1011" s="14" t="s">
        <v>61</v>
      </c>
      <c r="M1011" s="14" t="s">
        <v>62</v>
      </c>
      <c r="N1011" s="14">
        <v>1</v>
      </c>
      <c r="O1011" s="18">
        <f t="shared" si="157"/>
        <v>46.862085600000007</v>
      </c>
      <c r="P1011" s="18">
        <v>14.200632000000002</v>
      </c>
      <c r="Q1011" s="18">
        <f t="shared" si="158"/>
        <v>59.072983199999996</v>
      </c>
      <c r="R1011" s="18">
        <v>17.900904000000001</v>
      </c>
      <c r="S1011" s="18">
        <f t="shared" si="156"/>
        <v>59.069999999999993</v>
      </c>
      <c r="T1011" s="22">
        <v>17.899999999999999</v>
      </c>
      <c r="U1011" s="21" t="s">
        <v>43</v>
      </c>
      <c r="V1011" s="21" t="s">
        <v>43</v>
      </c>
      <c r="W1011" s="19">
        <v>27.891529999999999</v>
      </c>
      <c r="X1011" s="19">
        <v>-115.18992</v>
      </c>
      <c r="Y1011" s="18">
        <v>57.2</v>
      </c>
      <c r="Z1011" s="17">
        <v>14.000000000000002</v>
      </c>
      <c r="AA1011" s="21" t="s">
        <v>43</v>
      </c>
      <c r="AB1011" s="14" t="s">
        <v>44</v>
      </c>
      <c r="AC1011" s="21" t="s">
        <v>43</v>
      </c>
      <c r="AD1011" s="17">
        <v>18</v>
      </c>
      <c r="AE1011" s="17">
        <v>1</v>
      </c>
      <c r="AF1011" s="21" t="s">
        <v>43</v>
      </c>
      <c r="AG1011" s="14" t="s">
        <v>43</v>
      </c>
      <c r="AI1011" s="70">
        <f t="shared" si="153"/>
        <v>13.918999999999999</v>
      </c>
      <c r="AJ1011" s="71" t="s">
        <v>369</v>
      </c>
      <c r="AK1011" s="72">
        <f t="shared" si="154"/>
        <v>1.8310631406548505</v>
      </c>
      <c r="AL1011" s="73">
        <f t="shared" si="155"/>
        <v>1.8310631406548505</v>
      </c>
    </row>
    <row r="1012" spans="1:38" s="20" customFormat="1" hidden="1">
      <c r="A1012" s="14" t="s">
        <v>70</v>
      </c>
      <c r="B1012" s="14" t="s">
        <v>40</v>
      </c>
      <c r="C1012" s="31">
        <v>38948</v>
      </c>
      <c r="D1012" s="15">
        <v>2006</v>
      </c>
      <c r="E1012" s="16">
        <v>0.44097222222222227</v>
      </c>
      <c r="F1012" s="16">
        <v>0.47361111111111115</v>
      </c>
      <c r="G1012" s="16">
        <v>3.2638888888888884E-2</v>
      </c>
      <c r="H1012" s="21">
        <v>2</v>
      </c>
      <c r="I1012" s="17">
        <v>1</v>
      </c>
      <c r="J1012" s="17">
        <v>1</v>
      </c>
      <c r="K1012" s="17">
        <v>1</v>
      </c>
      <c r="L1012" s="14" t="s">
        <v>61</v>
      </c>
      <c r="M1012" s="14" t="s">
        <v>62</v>
      </c>
      <c r="N1012" s="14">
        <v>1</v>
      </c>
      <c r="O1012" s="18">
        <f t="shared" si="157"/>
        <v>46.862085600000007</v>
      </c>
      <c r="P1012" s="18">
        <v>14.200632000000002</v>
      </c>
      <c r="Q1012" s="18">
        <f t="shared" si="158"/>
        <v>59.072983199999996</v>
      </c>
      <c r="R1012" s="18">
        <v>17.900904000000001</v>
      </c>
      <c r="S1012" s="18">
        <f t="shared" si="156"/>
        <v>59.069999999999993</v>
      </c>
      <c r="T1012" s="22">
        <v>17.899999999999999</v>
      </c>
      <c r="U1012" s="21" t="s">
        <v>43</v>
      </c>
      <c r="V1012" s="21" t="s">
        <v>43</v>
      </c>
      <c r="W1012" s="19">
        <v>27.891529999999999</v>
      </c>
      <c r="X1012" s="19">
        <v>-115.18992</v>
      </c>
      <c r="Y1012" s="18">
        <v>57.2</v>
      </c>
      <c r="Z1012" s="17">
        <v>14.000000000000002</v>
      </c>
      <c r="AA1012" s="21" t="s">
        <v>43</v>
      </c>
      <c r="AB1012" s="14" t="s">
        <v>44</v>
      </c>
      <c r="AC1012" s="21" t="s">
        <v>43</v>
      </c>
      <c r="AD1012" s="17">
        <v>18</v>
      </c>
      <c r="AE1012" s="17">
        <v>1</v>
      </c>
      <c r="AF1012" s="21" t="s">
        <v>43</v>
      </c>
      <c r="AG1012" s="14" t="s">
        <v>43</v>
      </c>
      <c r="AI1012" s="70">
        <f t="shared" si="153"/>
        <v>13.918999999999999</v>
      </c>
      <c r="AJ1012" s="71" t="s">
        <v>369</v>
      </c>
      <c r="AK1012" s="72">
        <f t="shared" si="154"/>
        <v>1.8310631406548505</v>
      </c>
      <c r="AL1012" s="73">
        <f t="shared" si="155"/>
        <v>1.8310631406548505</v>
      </c>
    </row>
    <row r="1013" spans="1:38" s="20" customFormat="1" hidden="1">
      <c r="A1013" s="14" t="s">
        <v>70</v>
      </c>
      <c r="B1013" s="14" t="s">
        <v>40</v>
      </c>
      <c r="C1013" s="31">
        <v>38948</v>
      </c>
      <c r="D1013" s="15">
        <v>2006</v>
      </c>
      <c r="E1013" s="16">
        <v>0.44097222222222227</v>
      </c>
      <c r="F1013" s="16">
        <v>0.47361111111111115</v>
      </c>
      <c r="G1013" s="16">
        <v>3.2638888888888884E-2</v>
      </c>
      <c r="H1013" s="21">
        <v>2</v>
      </c>
      <c r="I1013" s="17">
        <v>1</v>
      </c>
      <c r="J1013" s="17">
        <v>1</v>
      </c>
      <c r="K1013" s="17">
        <v>1</v>
      </c>
      <c r="L1013" s="14" t="s">
        <v>61</v>
      </c>
      <c r="M1013" s="14" t="s">
        <v>62</v>
      </c>
      <c r="N1013" s="14">
        <v>1</v>
      </c>
      <c r="O1013" s="18">
        <f t="shared" si="157"/>
        <v>46.862085600000007</v>
      </c>
      <c r="P1013" s="18">
        <v>14.200632000000002</v>
      </c>
      <c r="Q1013" s="18">
        <f t="shared" si="158"/>
        <v>59.072983199999996</v>
      </c>
      <c r="R1013" s="18">
        <v>17.900904000000001</v>
      </c>
      <c r="S1013" s="18">
        <f t="shared" si="156"/>
        <v>59.069999999999993</v>
      </c>
      <c r="T1013" s="22">
        <v>17.899999999999999</v>
      </c>
      <c r="U1013" s="21" t="s">
        <v>43</v>
      </c>
      <c r="V1013" s="21" t="s">
        <v>43</v>
      </c>
      <c r="W1013" s="19">
        <v>27.891529999999999</v>
      </c>
      <c r="X1013" s="19">
        <v>-115.18992</v>
      </c>
      <c r="Y1013" s="18">
        <v>57.2</v>
      </c>
      <c r="Z1013" s="17">
        <v>14.000000000000002</v>
      </c>
      <c r="AA1013" s="21" t="s">
        <v>43</v>
      </c>
      <c r="AB1013" s="14" t="s">
        <v>44</v>
      </c>
      <c r="AC1013" s="21" t="s">
        <v>43</v>
      </c>
      <c r="AD1013" s="17">
        <v>18</v>
      </c>
      <c r="AE1013" s="17">
        <v>1</v>
      </c>
      <c r="AF1013" s="21" t="s">
        <v>43</v>
      </c>
      <c r="AG1013" s="14" t="s">
        <v>43</v>
      </c>
      <c r="AI1013" s="70">
        <f t="shared" si="153"/>
        <v>13.918999999999999</v>
      </c>
      <c r="AJ1013" s="71" t="s">
        <v>369</v>
      </c>
      <c r="AK1013" s="72">
        <f t="shared" si="154"/>
        <v>1.8310631406548505</v>
      </c>
      <c r="AL1013" s="73">
        <f t="shared" si="155"/>
        <v>1.8310631406548505</v>
      </c>
    </row>
    <row r="1014" spans="1:38" s="20" customFormat="1" hidden="1">
      <c r="A1014" s="14" t="s">
        <v>70</v>
      </c>
      <c r="B1014" s="14" t="s">
        <v>40</v>
      </c>
      <c r="C1014" s="31">
        <v>38948</v>
      </c>
      <c r="D1014" s="15">
        <v>2006</v>
      </c>
      <c r="E1014" s="16">
        <v>0.44097222222222227</v>
      </c>
      <c r="F1014" s="16">
        <v>0.47361111111111115</v>
      </c>
      <c r="G1014" s="16">
        <v>3.2638888888888884E-2</v>
      </c>
      <c r="H1014" s="21">
        <v>2</v>
      </c>
      <c r="I1014" s="17">
        <v>1</v>
      </c>
      <c r="J1014" s="17">
        <v>1</v>
      </c>
      <c r="K1014" s="17">
        <v>1</v>
      </c>
      <c r="L1014" s="14" t="s">
        <v>61</v>
      </c>
      <c r="M1014" s="14" t="s">
        <v>62</v>
      </c>
      <c r="N1014" s="14">
        <v>1</v>
      </c>
      <c r="O1014" s="18">
        <f t="shared" si="157"/>
        <v>46.862085600000007</v>
      </c>
      <c r="P1014" s="18">
        <v>14.200632000000002</v>
      </c>
      <c r="Q1014" s="18">
        <f t="shared" si="158"/>
        <v>59.072983199999996</v>
      </c>
      <c r="R1014" s="18">
        <v>17.900904000000001</v>
      </c>
      <c r="S1014" s="18">
        <f t="shared" si="156"/>
        <v>59.069999999999993</v>
      </c>
      <c r="T1014" s="22">
        <v>17.899999999999999</v>
      </c>
      <c r="U1014" s="21" t="s">
        <v>43</v>
      </c>
      <c r="V1014" s="21" t="s">
        <v>43</v>
      </c>
      <c r="W1014" s="19">
        <v>27.891529999999999</v>
      </c>
      <c r="X1014" s="19">
        <v>-115.18992</v>
      </c>
      <c r="Y1014" s="18">
        <v>57.2</v>
      </c>
      <c r="Z1014" s="17">
        <v>14.000000000000002</v>
      </c>
      <c r="AA1014" s="21" t="s">
        <v>43</v>
      </c>
      <c r="AB1014" s="14" t="s">
        <v>44</v>
      </c>
      <c r="AC1014" s="21" t="s">
        <v>43</v>
      </c>
      <c r="AD1014" s="17">
        <v>18</v>
      </c>
      <c r="AE1014" s="17">
        <v>1</v>
      </c>
      <c r="AF1014" s="21" t="s">
        <v>43</v>
      </c>
      <c r="AG1014" s="14" t="s">
        <v>43</v>
      </c>
      <c r="AI1014" s="70">
        <f t="shared" si="153"/>
        <v>13.918999999999999</v>
      </c>
      <c r="AJ1014" s="71" t="s">
        <v>369</v>
      </c>
      <c r="AK1014" s="72">
        <f t="shared" si="154"/>
        <v>1.8310631406548505</v>
      </c>
      <c r="AL1014" s="73">
        <f t="shared" si="155"/>
        <v>1.8310631406548505</v>
      </c>
    </row>
    <row r="1015" spans="1:38" s="20" customFormat="1" hidden="1">
      <c r="A1015" s="14" t="s">
        <v>70</v>
      </c>
      <c r="B1015" s="14" t="s">
        <v>40</v>
      </c>
      <c r="C1015" s="31">
        <v>38948</v>
      </c>
      <c r="D1015" s="15">
        <v>2006</v>
      </c>
      <c r="E1015" s="16">
        <v>0.44097222222222227</v>
      </c>
      <c r="F1015" s="16">
        <v>0.47361111111111115</v>
      </c>
      <c r="G1015" s="16">
        <v>3.2638888888888884E-2</v>
      </c>
      <c r="H1015" s="21">
        <v>2</v>
      </c>
      <c r="I1015" s="17">
        <v>1</v>
      </c>
      <c r="J1015" s="17">
        <v>1</v>
      </c>
      <c r="K1015" s="17">
        <v>1</v>
      </c>
      <c r="L1015" s="14" t="s">
        <v>61</v>
      </c>
      <c r="M1015" s="14" t="s">
        <v>62</v>
      </c>
      <c r="N1015" s="14">
        <v>1</v>
      </c>
      <c r="O1015" s="18">
        <f t="shared" si="157"/>
        <v>46.862085600000007</v>
      </c>
      <c r="P1015" s="18">
        <v>14.200632000000002</v>
      </c>
      <c r="Q1015" s="18">
        <f t="shared" si="158"/>
        <v>59.072983199999996</v>
      </c>
      <c r="R1015" s="18">
        <v>17.900904000000001</v>
      </c>
      <c r="S1015" s="18">
        <f t="shared" si="156"/>
        <v>59.069999999999993</v>
      </c>
      <c r="T1015" s="22">
        <v>17.899999999999999</v>
      </c>
      <c r="U1015" s="21" t="s">
        <v>43</v>
      </c>
      <c r="V1015" s="21" t="s">
        <v>43</v>
      </c>
      <c r="W1015" s="19">
        <v>27.891529999999999</v>
      </c>
      <c r="X1015" s="19">
        <v>-115.18992</v>
      </c>
      <c r="Y1015" s="18">
        <v>57.2</v>
      </c>
      <c r="Z1015" s="17">
        <v>14.000000000000002</v>
      </c>
      <c r="AA1015" s="21" t="s">
        <v>43</v>
      </c>
      <c r="AB1015" s="14" t="s">
        <v>44</v>
      </c>
      <c r="AC1015" s="21" t="s">
        <v>43</v>
      </c>
      <c r="AD1015" s="17">
        <v>19</v>
      </c>
      <c r="AE1015" s="17">
        <v>1</v>
      </c>
      <c r="AF1015" s="21" t="s">
        <v>43</v>
      </c>
      <c r="AG1015" s="14" t="s">
        <v>43</v>
      </c>
      <c r="AI1015" s="70">
        <f t="shared" si="153"/>
        <v>14.628</v>
      </c>
      <c r="AJ1015" s="71" t="s">
        <v>369</v>
      </c>
      <c r="AK1015" s="72">
        <f t="shared" si="154"/>
        <v>2.041534710262368</v>
      </c>
      <c r="AL1015" s="73">
        <f t="shared" si="155"/>
        <v>2.041534710262368</v>
      </c>
    </row>
    <row r="1016" spans="1:38" s="20" customFormat="1" hidden="1">
      <c r="A1016" s="14" t="s">
        <v>70</v>
      </c>
      <c r="B1016" s="14" t="s">
        <v>40</v>
      </c>
      <c r="C1016" s="31">
        <v>38948</v>
      </c>
      <c r="D1016" s="15">
        <v>2006</v>
      </c>
      <c r="E1016" s="16">
        <v>0.44097222222222227</v>
      </c>
      <c r="F1016" s="16">
        <v>0.47361111111111115</v>
      </c>
      <c r="G1016" s="16">
        <v>3.2638888888888884E-2</v>
      </c>
      <c r="H1016" s="21">
        <v>2</v>
      </c>
      <c r="I1016" s="17">
        <v>1</v>
      </c>
      <c r="J1016" s="17">
        <v>1</v>
      </c>
      <c r="K1016" s="17">
        <v>1</v>
      </c>
      <c r="L1016" s="14" t="s">
        <v>61</v>
      </c>
      <c r="M1016" s="14" t="s">
        <v>62</v>
      </c>
      <c r="N1016" s="14">
        <v>1</v>
      </c>
      <c r="O1016" s="18">
        <f t="shared" si="157"/>
        <v>46.862085600000007</v>
      </c>
      <c r="P1016" s="18">
        <v>14.200632000000002</v>
      </c>
      <c r="Q1016" s="18">
        <f t="shared" si="158"/>
        <v>59.072983199999996</v>
      </c>
      <c r="R1016" s="18">
        <v>17.900904000000001</v>
      </c>
      <c r="S1016" s="18">
        <f t="shared" si="156"/>
        <v>59.069999999999993</v>
      </c>
      <c r="T1016" s="22">
        <v>17.899999999999999</v>
      </c>
      <c r="U1016" s="21" t="s">
        <v>43</v>
      </c>
      <c r="V1016" s="21" t="s">
        <v>43</v>
      </c>
      <c r="W1016" s="19">
        <v>27.891529999999999</v>
      </c>
      <c r="X1016" s="19">
        <v>-115.18992</v>
      </c>
      <c r="Y1016" s="18">
        <v>57.2</v>
      </c>
      <c r="Z1016" s="17">
        <v>14.000000000000002</v>
      </c>
      <c r="AA1016" s="21" t="s">
        <v>43</v>
      </c>
      <c r="AB1016" s="14" t="s">
        <v>44</v>
      </c>
      <c r="AC1016" s="21" t="s">
        <v>43</v>
      </c>
      <c r="AD1016" s="17">
        <v>19</v>
      </c>
      <c r="AE1016" s="17">
        <v>1</v>
      </c>
      <c r="AF1016" s="21" t="s">
        <v>43</v>
      </c>
      <c r="AG1016" s="14" t="s">
        <v>43</v>
      </c>
      <c r="AI1016" s="70">
        <f t="shared" si="153"/>
        <v>14.628</v>
      </c>
      <c r="AJ1016" s="71" t="s">
        <v>369</v>
      </c>
      <c r="AK1016" s="72">
        <f t="shared" si="154"/>
        <v>2.041534710262368</v>
      </c>
      <c r="AL1016" s="73">
        <f t="shared" si="155"/>
        <v>2.041534710262368</v>
      </c>
    </row>
    <row r="1017" spans="1:38" s="20" customFormat="1" hidden="1">
      <c r="A1017" s="14" t="s">
        <v>71</v>
      </c>
      <c r="B1017" s="14" t="s">
        <v>40</v>
      </c>
      <c r="C1017" s="31">
        <v>38948</v>
      </c>
      <c r="D1017" s="15">
        <v>2006</v>
      </c>
      <c r="E1017" s="16">
        <v>0.44097222222222227</v>
      </c>
      <c r="F1017" s="16">
        <v>0.47361111111111115</v>
      </c>
      <c r="G1017" s="16">
        <v>3.2638888888888884E-2</v>
      </c>
      <c r="H1017" s="21">
        <v>2</v>
      </c>
      <c r="I1017" s="17">
        <v>1</v>
      </c>
      <c r="J1017" s="17">
        <v>1</v>
      </c>
      <c r="K1017" s="17">
        <v>1</v>
      </c>
      <c r="L1017" s="14" t="s">
        <v>61</v>
      </c>
      <c r="M1017" s="14" t="s">
        <v>62</v>
      </c>
      <c r="N1017" s="14">
        <v>1</v>
      </c>
      <c r="O1017" s="18">
        <f t="shared" si="157"/>
        <v>46.862085600000007</v>
      </c>
      <c r="P1017" s="18">
        <v>14.200632000000002</v>
      </c>
      <c r="Q1017" s="18">
        <f t="shared" si="158"/>
        <v>59.072983199999996</v>
      </c>
      <c r="R1017" s="18">
        <v>17.900904000000001</v>
      </c>
      <c r="S1017" s="18">
        <f t="shared" si="156"/>
        <v>59.069999999999993</v>
      </c>
      <c r="T1017" s="22">
        <v>17.899999999999999</v>
      </c>
      <c r="U1017" s="21" t="s">
        <v>43</v>
      </c>
      <c r="V1017" s="21" t="s">
        <v>43</v>
      </c>
      <c r="W1017" s="19">
        <v>27.891529999999999</v>
      </c>
      <c r="X1017" s="19">
        <v>-115.18992</v>
      </c>
      <c r="Y1017" s="18">
        <v>57.2</v>
      </c>
      <c r="Z1017" s="17">
        <v>14.000000000000002</v>
      </c>
      <c r="AA1017" s="21" t="s">
        <v>43</v>
      </c>
      <c r="AB1017" s="14" t="s">
        <v>46</v>
      </c>
      <c r="AC1017" s="21" t="s">
        <v>43</v>
      </c>
      <c r="AD1017" s="17">
        <v>0</v>
      </c>
      <c r="AE1017" s="17">
        <v>0</v>
      </c>
      <c r="AF1017" s="21" t="s">
        <v>43</v>
      </c>
      <c r="AG1017" s="14" t="s">
        <v>43</v>
      </c>
      <c r="AI1017" s="70">
        <f>(0.748*AD1017)+1.2345</f>
        <v>1.2344999999999999</v>
      </c>
      <c r="AJ1017" s="74">
        <f>((POWER(AI1017*10,3.36))*2.24)/100000</f>
        <v>0.10414971720920797</v>
      </c>
      <c r="AK1017" s="74">
        <f>(0.0026*AJ1017)-0.61</f>
        <v>-0.6097292107352561</v>
      </c>
      <c r="AL1017" s="73">
        <f>IF(AK1017&gt;0,AK1017:AK1017,0)</f>
        <v>0</v>
      </c>
    </row>
    <row r="1018" spans="1:38" s="20" customFormat="1" hidden="1">
      <c r="A1018" s="14" t="s">
        <v>72</v>
      </c>
      <c r="B1018" s="14" t="s">
        <v>40</v>
      </c>
      <c r="C1018" s="31">
        <v>38954</v>
      </c>
      <c r="D1018" s="15">
        <v>2006</v>
      </c>
      <c r="E1018" s="16">
        <v>0.45833333333333331</v>
      </c>
      <c r="F1018" s="16">
        <v>0.49305555555555558</v>
      </c>
      <c r="G1018" s="16">
        <v>3.4722222222222265E-2</v>
      </c>
      <c r="H1018" s="21">
        <v>2</v>
      </c>
      <c r="I1018" s="17">
        <v>1</v>
      </c>
      <c r="J1018" s="17">
        <v>3</v>
      </c>
      <c r="K1018" s="17">
        <v>3</v>
      </c>
      <c r="L1018" s="14" t="s">
        <v>61</v>
      </c>
      <c r="M1018" s="14" t="s">
        <v>62</v>
      </c>
      <c r="N1018" s="14">
        <v>1</v>
      </c>
      <c r="O1018" s="18">
        <f t="shared" si="157"/>
        <v>48.511663200000001</v>
      </c>
      <c r="P1018" s="18">
        <v>14.700504</v>
      </c>
      <c r="Q1018" s="18">
        <f t="shared" si="158"/>
        <v>40.585644000000002</v>
      </c>
      <c r="R1018" s="18">
        <v>12.298680000000001</v>
      </c>
      <c r="S1018" s="18">
        <f t="shared" si="156"/>
        <v>48.51</v>
      </c>
      <c r="T1018" s="22">
        <v>14.7</v>
      </c>
      <c r="U1018" s="21" t="s">
        <v>43</v>
      </c>
      <c r="V1018" s="21" t="s">
        <v>43</v>
      </c>
      <c r="W1018" s="19">
        <v>27.89142</v>
      </c>
      <c r="X1018" s="19">
        <v>-115.19244999999999</v>
      </c>
      <c r="Y1018" s="18">
        <v>60.8</v>
      </c>
      <c r="Z1018" s="17">
        <v>16</v>
      </c>
      <c r="AA1018" s="21" t="s">
        <v>43</v>
      </c>
      <c r="AB1018" s="14" t="s">
        <v>44</v>
      </c>
      <c r="AC1018" s="21" t="s">
        <v>43</v>
      </c>
      <c r="AD1018" s="17">
        <v>14</v>
      </c>
      <c r="AE1018" s="17">
        <v>1</v>
      </c>
      <c r="AF1018" s="21" t="s">
        <v>43</v>
      </c>
      <c r="AG1018" s="14" t="s">
        <v>43</v>
      </c>
      <c r="AI1018" s="70">
        <f t="shared" ref="AI1018:AI1047" si="159">(0.709*AD1018)+1.157</f>
        <v>11.083</v>
      </c>
      <c r="AJ1018" s="71" t="s">
        <v>369</v>
      </c>
      <c r="AK1018" s="72">
        <f t="shared" ref="AK1018:AK1047" si="160">((POWER(AI1018*10,2.19))*0.037)/1000</f>
        <v>1.1117350137621949</v>
      </c>
      <c r="AL1018" s="73">
        <f t="shared" ref="AL1018:AL1047" si="161">((POWER(AI1018*10,2.19))*0.037)/1000</f>
        <v>1.1117350137621949</v>
      </c>
    </row>
    <row r="1019" spans="1:38" s="20" customFormat="1" hidden="1">
      <c r="A1019" s="14" t="s">
        <v>72</v>
      </c>
      <c r="B1019" s="14" t="s">
        <v>40</v>
      </c>
      <c r="C1019" s="31">
        <v>38954</v>
      </c>
      <c r="D1019" s="15">
        <v>2006</v>
      </c>
      <c r="E1019" s="16">
        <v>0.45833333333333331</v>
      </c>
      <c r="F1019" s="16">
        <v>0.49305555555555558</v>
      </c>
      <c r="G1019" s="16">
        <v>3.4722222222222265E-2</v>
      </c>
      <c r="H1019" s="21">
        <v>2</v>
      </c>
      <c r="I1019" s="17">
        <v>1</v>
      </c>
      <c r="J1019" s="17">
        <v>3</v>
      </c>
      <c r="K1019" s="17">
        <v>3</v>
      </c>
      <c r="L1019" s="14" t="s">
        <v>61</v>
      </c>
      <c r="M1019" s="14" t="s">
        <v>62</v>
      </c>
      <c r="N1019" s="14">
        <v>1</v>
      </c>
      <c r="O1019" s="18">
        <f t="shared" si="157"/>
        <v>48.511663200000001</v>
      </c>
      <c r="P1019" s="18">
        <v>14.700504</v>
      </c>
      <c r="Q1019" s="18">
        <f t="shared" si="158"/>
        <v>40.585644000000002</v>
      </c>
      <c r="R1019" s="18">
        <v>12.298680000000001</v>
      </c>
      <c r="S1019" s="18">
        <f t="shared" si="156"/>
        <v>48.51</v>
      </c>
      <c r="T1019" s="22">
        <v>14.7</v>
      </c>
      <c r="U1019" s="21" t="s">
        <v>43</v>
      </c>
      <c r="V1019" s="21" t="s">
        <v>43</v>
      </c>
      <c r="W1019" s="19">
        <v>27.89142</v>
      </c>
      <c r="X1019" s="19">
        <v>-115.19244999999999</v>
      </c>
      <c r="Y1019" s="18">
        <v>60.8</v>
      </c>
      <c r="Z1019" s="17">
        <v>16</v>
      </c>
      <c r="AA1019" s="21" t="s">
        <v>43</v>
      </c>
      <c r="AB1019" s="14" t="s">
        <v>44</v>
      </c>
      <c r="AC1019" s="21" t="s">
        <v>43</v>
      </c>
      <c r="AD1019" s="17">
        <v>14</v>
      </c>
      <c r="AE1019" s="17">
        <v>1</v>
      </c>
      <c r="AF1019" s="21" t="s">
        <v>43</v>
      </c>
      <c r="AG1019" s="14" t="s">
        <v>43</v>
      </c>
      <c r="AI1019" s="70">
        <f t="shared" si="159"/>
        <v>11.083</v>
      </c>
      <c r="AJ1019" s="71" t="s">
        <v>369</v>
      </c>
      <c r="AK1019" s="72">
        <f t="shared" si="160"/>
        <v>1.1117350137621949</v>
      </c>
      <c r="AL1019" s="73">
        <f t="shared" si="161"/>
        <v>1.1117350137621949</v>
      </c>
    </row>
    <row r="1020" spans="1:38" s="20" customFormat="1" hidden="1">
      <c r="A1020" s="14" t="s">
        <v>72</v>
      </c>
      <c r="B1020" s="14" t="s">
        <v>40</v>
      </c>
      <c r="C1020" s="31">
        <v>38954</v>
      </c>
      <c r="D1020" s="15">
        <v>2006</v>
      </c>
      <c r="E1020" s="16">
        <v>0.45833333333333331</v>
      </c>
      <c r="F1020" s="16">
        <v>0.49305555555555558</v>
      </c>
      <c r="G1020" s="16">
        <v>3.4722222222222265E-2</v>
      </c>
      <c r="H1020" s="21">
        <v>2</v>
      </c>
      <c r="I1020" s="17">
        <v>1</v>
      </c>
      <c r="J1020" s="17">
        <v>3</v>
      </c>
      <c r="K1020" s="17">
        <v>3</v>
      </c>
      <c r="L1020" s="14" t="s">
        <v>61</v>
      </c>
      <c r="M1020" s="14" t="s">
        <v>62</v>
      </c>
      <c r="N1020" s="14">
        <v>1</v>
      </c>
      <c r="O1020" s="18">
        <f t="shared" si="157"/>
        <v>48.511663200000001</v>
      </c>
      <c r="P1020" s="18">
        <v>14.700504</v>
      </c>
      <c r="Q1020" s="18">
        <f t="shared" si="158"/>
        <v>40.585644000000002</v>
      </c>
      <c r="R1020" s="18">
        <v>12.298680000000001</v>
      </c>
      <c r="S1020" s="18">
        <f t="shared" si="156"/>
        <v>48.51</v>
      </c>
      <c r="T1020" s="22">
        <v>14.7</v>
      </c>
      <c r="U1020" s="21" t="s">
        <v>43</v>
      </c>
      <c r="V1020" s="21" t="s">
        <v>43</v>
      </c>
      <c r="W1020" s="19">
        <v>27.89142</v>
      </c>
      <c r="X1020" s="19">
        <v>-115.19244999999999</v>
      </c>
      <c r="Y1020" s="18">
        <v>60.8</v>
      </c>
      <c r="Z1020" s="17">
        <v>16</v>
      </c>
      <c r="AA1020" s="21" t="s">
        <v>43</v>
      </c>
      <c r="AB1020" s="14" t="s">
        <v>44</v>
      </c>
      <c r="AC1020" s="21" t="s">
        <v>43</v>
      </c>
      <c r="AD1020" s="17">
        <v>15</v>
      </c>
      <c r="AE1020" s="17">
        <v>1</v>
      </c>
      <c r="AF1020" s="21" t="s">
        <v>43</v>
      </c>
      <c r="AG1020" s="14" t="s">
        <v>43</v>
      </c>
      <c r="AI1020" s="70">
        <f t="shared" si="159"/>
        <v>11.792</v>
      </c>
      <c r="AJ1020" s="71" t="s">
        <v>369</v>
      </c>
      <c r="AK1020" s="72">
        <f t="shared" si="160"/>
        <v>1.2734394051640829</v>
      </c>
      <c r="AL1020" s="73">
        <f t="shared" si="161"/>
        <v>1.2734394051640829</v>
      </c>
    </row>
    <row r="1021" spans="1:38" s="20" customFormat="1" hidden="1">
      <c r="A1021" s="14" t="s">
        <v>72</v>
      </c>
      <c r="B1021" s="14" t="s">
        <v>40</v>
      </c>
      <c r="C1021" s="31">
        <v>38954</v>
      </c>
      <c r="D1021" s="15">
        <v>2006</v>
      </c>
      <c r="E1021" s="16">
        <v>0.45833333333333331</v>
      </c>
      <c r="F1021" s="16">
        <v>0.49305555555555558</v>
      </c>
      <c r="G1021" s="16">
        <v>3.4722222222222265E-2</v>
      </c>
      <c r="H1021" s="21">
        <v>2</v>
      </c>
      <c r="I1021" s="17">
        <v>1</v>
      </c>
      <c r="J1021" s="17">
        <v>3</v>
      </c>
      <c r="K1021" s="17">
        <v>3</v>
      </c>
      <c r="L1021" s="14" t="s">
        <v>61</v>
      </c>
      <c r="M1021" s="14" t="s">
        <v>62</v>
      </c>
      <c r="N1021" s="14">
        <v>1</v>
      </c>
      <c r="O1021" s="18">
        <f t="shared" si="157"/>
        <v>48.511663200000001</v>
      </c>
      <c r="P1021" s="18">
        <v>14.700504</v>
      </c>
      <c r="Q1021" s="18">
        <f t="shared" si="158"/>
        <v>40.585644000000002</v>
      </c>
      <c r="R1021" s="18">
        <v>12.298680000000001</v>
      </c>
      <c r="S1021" s="18">
        <f t="shared" si="156"/>
        <v>48.51</v>
      </c>
      <c r="T1021" s="22">
        <v>14.7</v>
      </c>
      <c r="U1021" s="21" t="s">
        <v>43</v>
      </c>
      <c r="V1021" s="21" t="s">
        <v>43</v>
      </c>
      <c r="W1021" s="19">
        <v>27.89142</v>
      </c>
      <c r="X1021" s="19">
        <v>-115.19244999999999</v>
      </c>
      <c r="Y1021" s="18">
        <v>60.8</v>
      </c>
      <c r="Z1021" s="17">
        <v>16</v>
      </c>
      <c r="AA1021" s="21" t="s">
        <v>43</v>
      </c>
      <c r="AB1021" s="14" t="s">
        <v>44</v>
      </c>
      <c r="AC1021" s="21" t="s">
        <v>43</v>
      </c>
      <c r="AD1021" s="17">
        <v>15</v>
      </c>
      <c r="AE1021" s="17">
        <v>1</v>
      </c>
      <c r="AF1021" s="21" t="s">
        <v>43</v>
      </c>
      <c r="AG1021" s="14" t="s">
        <v>43</v>
      </c>
      <c r="AI1021" s="70">
        <f t="shared" si="159"/>
        <v>11.792</v>
      </c>
      <c r="AJ1021" s="71" t="s">
        <v>369</v>
      </c>
      <c r="AK1021" s="72">
        <f t="shared" si="160"/>
        <v>1.2734394051640829</v>
      </c>
      <c r="AL1021" s="73">
        <f t="shared" si="161"/>
        <v>1.2734394051640829</v>
      </c>
    </row>
    <row r="1022" spans="1:38" s="20" customFormat="1" hidden="1">
      <c r="A1022" s="14" t="s">
        <v>72</v>
      </c>
      <c r="B1022" s="14" t="s">
        <v>40</v>
      </c>
      <c r="C1022" s="31">
        <v>38954</v>
      </c>
      <c r="D1022" s="15">
        <v>2006</v>
      </c>
      <c r="E1022" s="16">
        <v>0.45833333333333331</v>
      </c>
      <c r="F1022" s="16">
        <v>0.49305555555555558</v>
      </c>
      <c r="G1022" s="16">
        <v>3.4722222222222265E-2</v>
      </c>
      <c r="H1022" s="21">
        <v>2</v>
      </c>
      <c r="I1022" s="17">
        <v>1</v>
      </c>
      <c r="J1022" s="17">
        <v>3</v>
      </c>
      <c r="K1022" s="17">
        <v>3</v>
      </c>
      <c r="L1022" s="14" t="s">
        <v>61</v>
      </c>
      <c r="M1022" s="14" t="s">
        <v>62</v>
      </c>
      <c r="N1022" s="14">
        <v>1</v>
      </c>
      <c r="O1022" s="18">
        <f t="shared" si="157"/>
        <v>48.511663200000001</v>
      </c>
      <c r="P1022" s="18">
        <v>14.700504</v>
      </c>
      <c r="Q1022" s="18">
        <f t="shared" si="158"/>
        <v>40.585644000000002</v>
      </c>
      <c r="R1022" s="18">
        <v>12.298680000000001</v>
      </c>
      <c r="S1022" s="18">
        <f t="shared" si="156"/>
        <v>48.51</v>
      </c>
      <c r="T1022" s="22">
        <v>14.7</v>
      </c>
      <c r="U1022" s="21" t="s">
        <v>43</v>
      </c>
      <c r="V1022" s="21" t="s">
        <v>43</v>
      </c>
      <c r="W1022" s="19">
        <v>27.89142</v>
      </c>
      <c r="X1022" s="19">
        <v>-115.19244999999999</v>
      </c>
      <c r="Y1022" s="18">
        <v>60.8</v>
      </c>
      <c r="Z1022" s="17">
        <v>16</v>
      </c>
      <c r="AA1022" s="21" t="s">
        <v>43</v>
      </c>
      <c r="AB1022" s="14" t="s">
        <v>44</v>
      </c>
      <c r="AC1022" s="21" t="s">
        <v>43</v>
      </c>
      <c r="AD1022" s="17">
        <v>15</v>
      </c>
      <c r="AE1022" s="17">
        <v>1</v>
      </c>
      <c r="AF1022" s="21" t="s">
        <v>43</v>
      </c>
      <c r="AG1022" s="14" t="s">
        <v>43</v>
      </c>
      <c r="AI1022" s="70">
        <f t="shared" si="159"/>
        <v>11.792</v>
      </c>
      <c r="AJ1022" s="71" t="s">
        <v>369</v>
      </c>
      <c r="AK1022" s="72">
        <f t="shared" si="160"/>
        <v>1.2734394051640829</v>
      </c>
      <c r="AL1022" s="73">
        <f t="shared" si="161"/>
        <v>1.2734394051640829</v>
      </c>
    </row>
    <row r="1023" spans="1:38" s="20" customFormat="1" hidden="1">
      <c r="A1023" s="14" t="s">
        <v>72</v>
      </c>
      <c r="B1023" s="14" t="s">
        <v>40</v>
      </c>
      <c r="C1023" s="31">
        <v>38954</v>
      </c>
      <c r="D1023" s="15">
        <v>2006</v>
      </c>
      <c r="E1023" s="16">
        <v>0.45833333333333331</v>
      </c>
      <c r="F1023" s="16">
        <v>0.49305555555555558</v>
      </c>
      <c r="G1023" s="16">
        <v>3.4722222222222265E-2</v>
      </c>
      <c r="H1023" s="21">
        <v>2</v>
      </c>
      <c r="I1023" s="17">
        <v>1</v>
      </c>
      <c r="J1023" s="17">
        <v>3</v>
      </c>
      <c r="K1023" s="17">
        <v>3</v>
      </c>
      <c r="L1023" s="14" t="s">
        <v>61</v>
      </c>
      <c r="M1023" s="14" t="s">
        <v>62</v>
      </c>
      <c r="N1023" s="14">
        <v>1</v>
      </c>
      <c r="O1023" s="18">
        <f t="shared" si="157"/>
        <v>48.511663200000001</v>
      </c>
      <c r="P1023" s="18">
        <v>14.700504</v>
      </c>
      <c r="Q1023" s="18">
        <f t="shared" si="158"/>
        <v>40.585644000000002</v>
      </c>
      <c r="R1023" s="18">
        <v>12.298680000000001</v>
      </c>
      <c r="S1023" s="18">
        <f t="shared" si="156"/>
        <v>48.51</v>
      </c>
      <c r="T1023" s="22">
        <v>14.7</v>
      </c>
      <c r="U1023" s="21" t="s">
        <v>43</v>
      </c>
      <c r="V1023" s="21" t="s">
        <v>43</v>
      </c>
      <c r="W1023" s="19">
        <v>27.89142</v>
      </c>
      <c r="X1023" s="19">
        <v>-115.19244999999999</v>
      </c>
      <c r="Y1023" s="18">
        <v>60.8</v>
      </c>
      <c r="Z1023" s="17">
        <v>16</v>
      </c>
      <c r="AA1023" s="21" t="s">
        <v>43</v>
      </c>
      <c r="AB1023" s="14" t="s">
        <v>44</v>
      </c>
      <c r="AC1023" s="21" t="s">
        <v>43</v>
      </c>
      <c r="AD1023" s="17">
        <v>16</v>
      </c>
      <c r="AE1023" s="17">
        <v>1</v>
      </c>
      <c r="AF1023" s="21" t="s">
        <v>43</v>
      </c>
      <c r="AG1023" s="14" t="s">
        <v>43</v>
      </c>
      <c r="AI1023" s="70">
        <f t="shared" si="159"/>
        <v>12.500999999999999</v>
      </c>
      <c r="AJ1023" s="71" t="s">
        <v>369</v>
      </c>
      <c r="AK1023" s="72">
        <f t="shared" si="160"/>
        <v>1.4471406331162124</v>
      </c>
      <c r="AL1023" s="73">
        <f t="shared" si="161"/>
        <v>1.4471406331162124</v>
      </c>
    </row>
    <row r="1024" spans="1:38" s="20" customFormat="1" hidden="1">
      <c r="A1024" s="14" t="s">
        <v>72</v>
      </c>
      <c r="B1024" s="14" t="s">
        <v>40</v>
      </c>
      <c r="C1024" s="31">
        <v>38954</v>
      </c>
      <c r="D1024" s="15">
        <v>2006</v>
      </c>
      <c r="E1024" s="16">
        <v>0.45833333333333331</v>
      </c>
      <c r="F1024" s="16">
        <v>0.49305555555555558</v>
      </c>
      <c r="G1024" s="16">
        <v>3.4722222222222265E-2</v>
      </c>
      <c r="H1024" s="21">
        <v>2</v>
      </c>
      <c r="I1024" s="17">
        <v>1</v>
      </c>
      <c r="J1024" s="17">
        <v>3</v>
      </c>
      <c r="K1024" s="17">
        <v>3</v>
      </c>
      <c r="L1024" s="14" t="s">
        <v>61</v>
      </c>
      <c r="M1024" s="14" t="s">
        <v>62</v>
      </c>
      <c r="N1024" s="14">
        <v>1</v>
      </c>
      <c r="O1024" s="18">
        <f t="shared" si="157"/>
        <v>48.511663200000001</v>
      </c>
      <c r="P1024" s="18">
        <v>14.700504</v>
      </c>
      <c r="Q1024" s="18">
        <f t="shared" si="158"/>
        <v>40.585644000000002</v>
      </c>
      <c r="R1024" s="18">
        <v>12.298680000000001</v>
      </c>
      <c r="S1024" s="18">
        <f t="shared" si="156"/>
        <v>48.51</v>
      </c>
      <c r="T1024" s="22">
        <v>14.7</v>
      </c>
      <c r="U1024" s="21" t="s">
        <v>43</v>
      </c>
      <c r="V1024" s="21" t="s">
        <v>43</v>
      </c>
      <c r="W1024" s="19">
        <v>27.89142</v>
      </c>
      <c r="X1024" s="19">
        <v>-115.19244999999999</v>
      </c>
      <c r="Y1024" s="18">
        <v>60.8</v>
      </c>
      <c r="Z1024" s="17">
        <v>16</v>
      </c>
      <c r="AA1024" s="21" t="s">
        <v>43</v>
      </c>
      <c r="AB1024" s="14" t="s">
        <v>44</v>
      </c>
      <c r="AC1024" s="21" t="s">
        <v>43</v>
      </c>
      <c r="AD1024" s="17">
        <v>17</v>
      </c>
      <c r="AE1024" s="17">
        <v>1</v>
      </c>
      <c r="AF1024" s="21" t="s">
        <v>43</v>
      </c>
      <c r="AG1024" s="14" t="s">
        <v>43</v>
      </c>
      <c r="AI1024" s="70">
        <f t="shared" si="159"/>
        <v>13.209999999999999</v>
      </c>
      <c r="AJ1024" s="71" t="s">
        <v>369</v>
      </c>
      <c r="AK1024" s="72">
        <f t="shared" si="160"/>
        <v>1.6329725885917237</v>
      </c>
      <c r="AL1024" s="73">
        <f t="shared" si="161"/>
        <v>1.6329725885917237</v>
      </c>
    </row>
    <row r="1025" spans="1:38" s="20" customFormat="1" hidden="1">
      <c r="A1025" s="14" t="s">
        <v>72</v>
      </c>
      <c r="B1025" s="14" t="s">
        <v>40</v>
      </c>
      <c r="C1025" s="31">
        <v>38954</v>
      </c>
      <c r="D1025" s="15">
        <v>2006</v>
      </c>
      <c r="E1025" s="16">
        <v>0.45833333333333331</v>
      </c>
      <c r="F1025" s="16">
        <v>0.49305555555555558</v>
      </c>
      <c r="G1025" s="16">
        <v>3.4722222222222265E-2</v>
      </c>
      <c r="H1025" s="21">
        <v>2</v>
      </c>
      <c r="I1025" s="17">
        <v>1</v>
      </c>
      <c r="J1025" s="17">
        <v>3</v>
      </c>
      <c r="K1025" s="17">
        <v>3</v>
      </c>
      <c r="L1025" s="14" t="s">
        <v>61</v>
      </c>
      <c r="M1025" s="14" t="s">
        <v>62</v>
      </c>
      <c r="N1025" s="14">
        <v>1</v>
      </c>
      <c r="O1025" s="18">
        <f t="shared" si="157"/>
        <v>48.511663200000001</v>
      </c>
      <c r="P1025" s="18">
        <v>14.700504</v>
      </c>
      <c r="Q1025" s="18">
        <f t="shared" si="158"/>
        <v>40.585644000000002</v>
      </c>
      <c r="R1025" s="18">
        <v>12.298680000000001</v>
      </c>
      <c r="S1025" s="18">
        <f t="shared" si="156"/>
        <v>48.51</v>
      </c>
      <c r="T1025" s="22">
        <v>14.7</v>
      </c>
      <c r="U1025" s="21" t="s">
        <v>43</v>
      </c>
      <c r="V1025" s="21" t="s">
        <v>43</v>
      </c>
      <c r="W1025" s="19">
        <v>27.89142</v>
      </c>
      <c r="X1025" s="19">
        <v>-115.19244999999999</v>
      </c>
      <c r="Y1025" s="18">
        <v>60.8</v>
      </c>
      <c r="Z1025" s="17">
        <v>16</v>
      </c>
      <c r="AA1025" s="21" t="s">
        <v>43</v>
      </c>
      <c r="AB1025" s="14" t="s">
        <v>44</v>
      </c>
      <c r="AC1025" s="21" t="s">
        <v>43</v>
      </c>
      <c r="AD1025" s="17">
        <v>17</v>
      </c>
      <c r="AE1025" s="17">
        <v>1</v>
      </c>
      <c r="AF1025" s="21" t="s">
        <v>43</v>
      </c>
      <c r="AG1025" s="14" t="s">
        <v>43</v>
      </c>
      <c r="AI1025" s="70">
        <f t="shared" si="159"/>
        <v>13.209999999999999</v>
      </c>
      <c r="AJ1025" s="71" t="s">
        <v>369</v>
      </c>
      <c r="AK1025" s="72">
        <f t="shared" si="160"/>
        <v>1.6329725885917237</v>
      </c>
      <c r="AL1025" s="73">
        <f t="shared" si="161"/>
        <v>1.6329725885917237</v>
      </c>
    </row>
    <row r="1026" spans="1:38" s="20" customFormat="1" hidden="1">
      <c r="A1026" s="14" t="s">
        <v>72</v>
      </c>
      <c r="B1026" s="14" t="s">
        <v>40</v>
      </c>
      <c r="C1026" s="31">
        <v>38954</v>
      </c>
      <c r="D1026" s="15">
        <v>2006</v>
      </c>
      <c r="E1026" s="16">
        <v>0.45833333333333331</v>
      </c>
      <c r="F1026" s="16">
        <v>0.49305555555555558</v>
      </c>
      <c r="G1026" s="16">
        <v>3.4722222222222265E-2</v>
      </c>
      <c r="H1026" s="21">
        <v>2</v>
      </c>
      <c r="I1026" s="17">
        <v>1</v>
      </c>
      <c r="J1026" s="17">
        <v>3</v>
      </c>
      <c r="K1026" s="17">
        <v>3</v>
      </c>
      <c r="L1026" s="14" t="s">
        <v>61</v>
      </c>
      <c r="M1026" s="14" t="s">
        <v>62</v>
      </c>
      <c r="N1026" s="14">
        <v>1</v>
      </c>
      <c r="O1026" s="18">
        <f t="shared" si="157"/>
        <v>48.511663200000001</v>
      </c>
      <c r="P1026" s="18">
        <v>14.700504</v>
      </c>
      <c r="Q1026" s="18">
        <f t="shared" si="158"/>
        <v>40.585644000000002</v>
      </c>
      <c r="R1026" s="18">
        <v>12.298680000000001</v>
      </c>
      <c r="S1026" s="18">
        <f t="shared" ref="S1026:S1089" si="162">T1026*3.3</f>
        <v>48.51</v>
      </c>
      <c r="T1026" s="22">
        <v>14.7</v>
      </c>
      <c r="U1026" s="21" t="s">
        <v>43</v>
      </c>
      <c r="V1026" s="21" t="s">
        <v>43</v>
      </c>
      <c r="W1026" s="19">
        <v>27.89142</v>
      </c>
      <c r="X1026" s="19">
        <v>-115.19244999999999</v>
      </c>
      <c r="Y1026" s="18">
        <v>60.8</v>
      </c>
      <c r="Z1026" s="17">
        <v>16</v>
      </c>
      <c r="AA1026" s="21" t="s">
        <v>43</v>
      </c>
      <c r="AB1026" s="14" t="s">
        <v>44</v>
      </c>
      <c r="AC1026" s="21" t="s">
        <v>43</v>
      </c>
      <c r="AD1026" s="17">
        <v>17</v>
      </c>
      <c r="AE1026" s="17">
        <v>1</v>
      </c>
      <c r="AF1026" s="21" t="s">
        <v>43</v>
      </c>
      <c r="AG1026" s="14" t="s">
        <v>43</v>
      </c>
      <c r="AI1026" s="70">
        <f t="shared" si="159"/>
        <v>13.209999999999999</v>
      </c>
      <c r="AJ1026" s="71" t="s">
        <v>369</v>
      </c>
      <c r="AK1026" s="72">
        <f t="shared" si="160"/>
        <v>1.6329725885917237</v>
      </c>
      <c r="AL1026" s="73">
        <f t="shared" si="161"/>
        <v>1.6329725885917237</v>
      </c>
    </row>
    <row r="1027" spans="1:38" s="20" customFormat="1" hidden="1">
      <c r="A1027" s="14" t="s">
        <v>72</v>
      </c>
      <c r="B1027" s="14" t="s">
        <v>40</v>
      </c>
      <c r="C1027" s="31">
        <v>38954</v>
      </c>
      <c r="D1027" s="15">
        <v>2006</v>
      </c>
      <c r="E1027" s="16">
        <v>0.45833333333333331</v>
      </c>
      <c r="F1027" s="16">
        <v>0.49305555555555558</v>
      </c>
      <c r="G1027" s="16">
        <v>3.4722222222222265E-2</v>
      </c>
      <c r="H1027" s="21">
        <v>2</v>
      </c>
      <c r="I1027" s="17">
        <v>1</v>
      </c>
      <c r="J1027" s="17">
        <v>3</v>
      </c>
      <c r="K1027" s="17">
        <v>3</v>
      </c>
      <c r="L1027" s="14" t="s">
        <v>61</v>
      </c>
      <c r="M1027" s="14" t="s">
        <v>62</v>
      </c>
      <c r="N1027" s="14">
        <v>1</v>
      </c>
      <c r="O1027" s="18">
        <f t="shared" ref="O1027:O1090" si="163">P1027*3.3</f>
        <v>48.511663200000001</v>
      </c>
      <c r="P1027" s="18">
        <v>14.700504</v>
      </c>
      <c r="Q1027" s="18">
        <f t="shared" si="158"/>
        <v>40.585644000000002</v>
      </c>
      <c r="R1027" s="18">
        <v>12.298680000000001</v>
      </c>
      <c r="S1027" s="18">
        <f t="shared" si="162"/>
        <v>48.51</v>
      </c>
      <c r="T1027" s="22">
        <v>14.7</v>
      </c>
      <c r="U1027" s="21" t="s">
        <v>43</v>
      </c>
      <c r="V1027" s="21" t="s">
        <v>43</v>
      </c>
      <c r="W1027" s="19">
        <v>27.89142</v>
      </c>
      <c r="X1027" s="19">
        <v>-115.19244999999999</v>
      </c>
      <c r="Y1027" s="18">
        <v>60.8</v>
      </c>
      <c r="Z1027" s="17">
        <v>16</v>
      </c>
      <c r="AA1027" s="21" t="s">
        <v>43</v>
      </c>
      <c r="AB1027" s="14" t="s">
        <v>44</v>
      </c>
      <c r="AC1027" s="21" t="s">
        <v>43</v>
      </c>
      <c r="AD1027" s="17">
        <v>18</v>
      </c>
      <c r="AE1027" s="17">
        <v>1</v>
      </c>
      <c r="AF1027" s="21" t="s">
        <v>43</v>
      </c>
      <c r="AG1027" s="14" t="s">
        <v>43</v>
      </c>
      <c r="AI1027" s="70">
        <f t="shared" si="159"/>
        <v>13.918999999999999</v>
      </c>
      <c r="AJ1027" s="71" t="s">
        <v>369</v>
      </c>
      <c r="AK1027" s="72">
        <f t="shared" si="160"/>
        <v>1.8310631406548505</v>
      </c>
      <c r="AL1027" s="73">
        <f t="shared" si="161"/>
        <v>1.8310631406548505</v>
      </c>
    </row>
    <row r="1028" spans="1:38" s="20" customFormat="1" hidden="1">
      <c r="A1028" s="14" t="s">
        <v>72</v>
      </c>
      <c r="B1028" s="14" t="s">
        <v>40</v>
      </c>
      <c r="C1028" s="31">
        <v>38954</v>
      </c>
      <c r="D1028" s="15">
        <v>2006</v>
      </c>
      <c r="E1028" s="16">
        <v>0.45833333333333331</v>
      </c>
      <c r="F1028" s="16">
        <v>0.49305555555555558</v>
      </c>
      <c r="G1028" s="16">
        <v>3.4722222222222265E-2</v>
      </c>
      <c r="H1028" s="21">
        <v>2</v>
      </c>
      <c r="I1028" s="17">
        <v>1</v>
      </c>
      <c r="J1028" s="17">
        <v>3</v>
      </c>
      <c r="K1028" s="17">
        <v>3</v>
      </c>
      <c r="L1028" s="14" t="s">
        <v>61</v>
      </c>
      <c r="M1028" s="14" t="s">
        <v>62</v>
      </c>
      <c r="N1028" s="14">
        <v>1</v>
      </c>
      <c r="O1028" s="18">
        <f t="shared" si="163"/>
        <v>48.511663200000001</v>
      </c>
      <c r="P1028" s="18">
        <v>14.700504</v>
      </c>
      <c r="Q1028" s="18">
        <f t="shared" si="158"/>
        <v>40.585644000000002</v>
      </c>
      <c r="R1028" s="18">
        <v>12.298680000000001</v>
      </c>
      <c r="S1028" s="18">
        <f t="shared" si="162"/>
        <v>48.51</v>
      </c>
      <c r="T1028" s="22">
        <v>14.7</v>
      </c>
      <c r="U1028" s="21" t="s">
        <v>43</v>
      </c>
      <c r="V1028" s="21" t="s">
        <v>43</v>
      </c>
      <c r="W1028" s="19">
        <v>27.89142</v>
      </c>
      <c r="X1028" s="19">
        <v>-115.19244999999999</v>
      </c>
      <c r="Y1028" s="18">
        <v>60.8</v>
      </c>
      <c r="Z1028" s="17">
        <v>16</v>
      </c>
      <c r="AA1028" s="21" t="s">
        <v>43</v>
      </c>
      <c r="AB1028" s="14" t="s">
        <v>44</v>
      </c>
      <c r="AC1028" s="21" t="s">
        <v>43</v>
      </c>
      <c r="AD1028" s="17">
        <v>18</v>
      </c>
      <c r="AE1028" s="17">
        <v>1</v>
      </c>
      <c r="AF1028" s="21" t="s">
        <v>43</v>
      </c>
      <c r="AG1028" s="14" t="s">
        <v>43</v>
      </c>
      <c r="AI1028" s="70">
        <f t="shared" si="159"/>
        <v>13.918999999999999</v>
      </c>
      <c r="AJ1028" s="71" t="s">
        <v>369</v>
      </c>
      <c r="AK1028" s="72">
        <f t="shared" si="160"/>
        <v>1.8310631406548505</v>
      </c>
      <c r="AL1028" s="73">
        <f t="shared" si="161"/>
        <v>1.8310631406548505</v>
      </c>
    </row>
    <row r="1029" spans="1:38" s="20" customFormat="1" hidden="1">
      <c r="A1029" s="14" t="s">
        <v>72</v>
      </c>
      <c r="B1029" s="14" t="s">
        <v>40</v>
      </c>
      <c r="C1029" s="31">
        <v>38954</v>
      </c>
      <c r="D1029" s="15">
        <v>2006</v>
      </c>
      <c r="E1029" s="16">
        <v>0.45833333333333331</v>
      </c>
      <c r="F1029" s="16">
        <v>0.49305555555555558</v>
      </c>
      <c r="G1029" s="16">
        <v>3.4722222222222265E-2</v>
      </c>
      <c r="H1029" s="21">
        <v>2</v>
      </c>
      <c r="I1029" s="17">
        <v>1</v>
      </c>
      <c r="J1029" s="17">
        <v>3</v>
      </c>
      <c r="K1029" s="17">
        <v>3</v>
      </c>
      <c r="L1029" s="14" t="s">
        <v>61</v>
      </c>
      <c r="M1029" s="14" t="s">
        <v>62</v>
      </c>
      <c r="N1029" s="14">
        <v>1</v>
      </c>
      <c r="O1029" s="18">
        <f t="shared" si="163"/>
        <v>48.511663200000001</v>
      </c>
      <c r="P1029" s="18">
        <v>14.700504</v>
      </c>
      <c r="Q1029" s="18">
        <f t="shared" si="158"/>
        <v>40.585644000000002</v>
      </c>
      <c r="R1029" s="18">
        <v>12.298680000000001</v>
      </c>
      <c r="S1029" s="18">
        <f t="shared" si="162"/>
        <v>48.51</v>
      </c>
      <c r="T1029" s="22">
        <v>14.7</v>
      </c>
      <c r="U1029" s="21" t="s">
        <v>43</v>
      </c>
      <c r="V1029" s="21" t="s">
        <v>43</v>
      </c>
      <c r="W1029" s="19">
        <v>27.89142</v>
      </c>
      <c r="X1029" s="19">
        <v>-115.19244999999999</v>
      </c>
      <c r="Y1029" s="18">
        <v>60.8</v>
      </c>
      <c r="Z1029" s="17">
        <v>16</v>
      </c>
      <c r="AA1029" s="21" t="s">
        <v>43</v>
      </c>
      <c r="AB1029" s="14" t="s">
        <v>44</v>
      </c>
      <c r="AC1029" s="21" t="s">
        <v>43</v>
      </c>
      <c r="AD1029" s="17">
        <v>18</v>
      </c>
      <c r="AE1029" s="17">
        <v>1</v>
      </c>
      <c r="AF1029" s="21" t="s">
        <v>43</v>
      </c>
      <c r="AG1029" s="14" t="s">
        <v>43</v>
      </c>
      <c r="AI1029" s="70">
        <f t="shared" si="159"/>
        <v>13.918999999999999</v>
      </c>
      <c r="AJ1029" s="71" t="s">
        <v>369</v>
      </c>
      <c r="AK1029" s="72">
        <f t="shared" si="160"/>
        <v>1.8310631406548505</v>
      </c>
      <c r="AL1029" s="73">
        <f t="shared" si="161"/>
        <v>1.8310631406548505</v>
      </c>
    </row>
    <row r="1030" spans="1:38" s="20" customFormat="1" hidden="1">
      <c r="A1030" s="14" t="s">
        <v>72</v>
      </c>
      <c r="B1030" s="14" t="s">
        <v>40</v>
      </c>
      <c r="C1030" s="31">
        <v>38954</v>
      </c>
      <c r="D1030" s="15">
        <v>2006</v>
      </c>
      <c r="E1030" s="16">
        <v>0.45833333333333331</v>
      </c>
      <c r="F1030" s="16">
        <v>0.49305555555555558</v>
      </c>
      <c r="G1030" s="16">
        <v>3.4722222222222265E-2</v>
      </c>
      <c r="H1030" s="21">
        <v>2</v>
      </c>
      <c r="I1030" s="17">
        <v>1</v>
      </c>
      <c r="J1030" s="17">
        <v>3</v>
      </c>
      <c r="K1030" s="17">
        <v>3</v>
      </c>
      <c r="L1030" s="14" t="s">
        <v>61</v>
      </c>
      <c r="M1030" s="14" t="s">
        <v>62</v>
      </c>
      <c r="N1030" s="14">
        <v>1</v>
      </c>
      <c r="O1030" s="18">
        <f t="shared" si="163"/>
        <v>48.511663200000001</v>
      </c>
      <c r="P1030" s="18">
        <v>14.700504</v>
      </c>
      <c r="Q1030" s="18">
        <f t="shared" si="158"/>
        <v>40.585644000000002</v>
      </c>
      <c r="R1030" s="18">
        <v>12.298680000000001</v>
      </c>
      <c r="S1030" s="18">
        <f t="shared" si="162"/>
        <v>48.51</v>
      </c>
      <c r="T1030" s="22">
        <v>14.7</v>
      </c>
      <c r="U1030" s="21" t="s">
        <v>43</v>
      </c>
      <c r="V1030" s="21" t="s">
        <v>43</v>
      </c>
      <c r="W1030" s="19">
        <v>27.89142</v>
      </c>
      <c r="X1030" s="19">
        <v>-115.19244999999999</v>
      </c>
      <c r="Y1030" s="18">
        <v>60.8</v>
      </c>
      <c r="Z1030" s="17">
        <v>16</v>
      </c>
      <c r="AA1030" s="21" t="s">
        <v>43</v>
      </c>
      <c r="AB1030" s="14" t="s">
        <v>44</v>
      </c>
      <c r="AC1030" s="21" t="s">
        <v>43</v>
      </c>
      <c r="AD1030" s="17">
        <v>19</v>
      </c>
      <c r="AE1030" s="17">
        <v>1</v>
      </c>
      <c r="AF1030" s="21" t="s">
        <v>43</v>
      </c>
      <c r="AG1030" s="14" t="s">
        <v>43</v>
      </c>
      <c r="AI1030" s="70">
        <f t="shared" si="159"/>
        <v>14.628</v>
      </c>
      <c r="AJ1030" s="71" t="s">
        <v>369</v>
      </c>
      <c r="AK1030" s="72">
        <f t="shared" si="160"/>
        <v>2.041534710262368</v>
      </c>
      <c r="AL1030" s="73">
        <f t="shared" si="161"/>
        <v>2.041534710262368</v>
      </c>
    </row>
    <row r="1031" spans="1:38" s="20" customFormat="1" hidden="1">
      <c r="A1031" s="14" t="s">
        <v>72</v>
      </c>
      <c r="B1031" s="14" t="s">
        <v>40</v>
      </c>
      <c r="C1031" s="31">
        <v>38954</v>
      </c>
      <c r="D1031" s="15">
        <v>2006</v>
      </c>
      <c r="E1031" s="16">
        <v>0.45833333333333331</v>
      </c>
      <c r="F1031" s="16">
        <v>0.49305555555555558</v>
      </c>
      <c r="G1031" s="16">
        <v>3.4722222222222265E-2</v>
      </c>
      <c r="H1031" s="21">
        <v>2</v>
      </c>
      <c r="I1031" s="17">
        <v>1</v>
      </c>
      <c r="J1031" s="17">
        <v>3</v>
      </c>
      <c r="K1031" s="17">
        <v>3</v>
      </c>
      <c r="L1031" s="14" t="s">
        <v>61</v>
      </c>
      <c r="M1031" s="14" t="s">
        <v>62</v>
      </c>
      <c r="N1031" s="14">
        <v>1</v>
      </c>
      <c r="O1031" s="18">
        <f t="shared" si="163"/>
        <v>48.511663200000001</v>
      </c>
      <c r="P1031" s="18">
        <v>14.700504</v>
      </c>
      <c r="Q1031" s="18">
        <f t="shared" si="158"/>
        <v>40.585644000000002</v>
      </c>
      <c r="R1031" s="18">
        <v>12.298680000000001</v>
      </c>
      <c r="S1031" s="18">
        <f t="shared" si="162"/>
        <v>48.51</v>
      </c>
      <c r="T1031" s="22">
        <v>14.7</v>
      </c>
      <c r="U1031" s="21" t="s">
        <v>43</v>
      </c>
      <c r="V1031" s="21" t="s">
        <v>43</v>
      </c>
      <c r="W1031" s="19">
        <v>27.89142</v>
      </c>
      <c r="X1031" s="19">
        <v>-115.19244999999999</v>
      </c>
      <c r="Y1031" s="18">
        <v>60.8</v>
      </c>
      <c r="Z1031" s="17">
        <v>16</v>
      </c>
      <c r="AA1031" s="21" t="s">
        <v>43</v>
      </c>
      <c r="AB1031" s="14" t="s">
        <v>44</v>
      </c>
      <c r="AC1031" s="21" t="s">
        <v>43</v>
      </c>
      <c r="AD1031" s="17">
        <v>19</v>
      </c>
      <c r="AE1031" s="17">
        <v>1</v>
      </c>
      <c r="AF1031" s="21" t="s">
        <v>43</v>
      </c>
      <c r="AG1031" s="14" t="s">
        <v>43</v>
      </c>
      <c r="AI1031" s="70">
        <f t="shared" si="159"/>
        <v>14.628</v>
      </c>
      <c r="AJ1031" s="71" t="s">
        <v>369</v>
      </c>
      <c r="AK1031" s="72">
        <f t="shared" si="160"/>
        <v>2.041534710262368</v>
      </c>
      <c r="AL1031" s="73">
        <f t="shared" si="161"/>
        <v>2.041534710262368</v>
      </c>
    </row>
    <row r="1032" spans="1:38" s="20" customFormat="1" hidden="1">
      <c r="A1032" s="14" t="s">
        <v>72</v>
      </c>
      <c r="B1032" s="14" t="s">
        <v>40</v>
      </c>
      <c r="C1032" s="31">
        <v>38954</v>
      </c>
      <c r="D1032" s="15">
        <v>2006</v>
      </c>
      <c r="E1032" s="16">
        <v>0.45833333333333331</v>
      </c>
      <c r="F1032" s="16">
        <v>0.49305555555555558</v>
      </c>
      <c r="G1032" s="16">
        <v>3.4722222222222265E-2</v>
      </c>
      <c r="H1032" s="21">
        <v>2</v>
      </c>
      <c r="I1032" s="17">
        <v>1</v>
      </c>
      <c r="J1032" s="17">
        <v>3</v>
      </c>
      <c r="K1032" s="17">
        <v>3</v>
      </c>
      <c r="L1032" s="14" t="s">
        <v>61</v>
      </c>
      <c r="M1032" s="14" t="s">
        <v>62</v>
      </c>
      <c r="N1032" s="14">
        <v>1</v>
      </c>
      <c r="O1032" s="18">
        <f t="shared" si="163"/>
        <v>48.511663200000001</v>
      </c>
      <c r="P1032" s="18">
        <v>14.700504</v>
      </c>
      <c r="Q1032" s="18">
        <f t="shared" si="158"/>
        <v>40.585644000000002</v>
      </c>
      <c r="R1032" s="18">
        <v>12.298680000000001</v>
      </c>
      <c r="S1032" s="18">
        <f t="shared" si="162"/>
        <v>48.51</v>
      </c>
      <c r="T1032" s="22">
        <v>14.7</v>
      </c>
      <c r="U1032" s="21" t="s">
        <v>43</v>
      </c>
      <c r="V1032" s="21" t="s">
        <v>43</v>
      </c>
      <c r="W1032" s="19">
        <v>27.89142</v>
      </c>
      <c r="X1032" s="19">
        <v>-115.19244999999999</v>
      </c>
      <c r="Y1032" s="18">
        <v>60.8</v>
      </c>
      <c r="Z1032" s="17">
        <v>16</v>
      </c>
      <c r="AA1032" s="21" t="s">
        <v>43</v>
      </c>
      <c r="AB1032" s="14" t="s">
        <v>44</v>
      </c>
      <c r="AC1032" s="21" t="s">
        <v>43</v>
      </c>
      <c r="AD1032" s="17">
        <v>19</v>
      </c>
      <c r="AE1032" s="17">
        <v>1</v>
      </c>
      <c r="AF1032" s="21" t="s">
        <v>43</v>
      </c>
      <c r="AG1032" s="14" t="s">
        <v>43</v>
      </c>
      <c r="AI1032" s="70">
        <f t="shared" si="159"/>
        <v>14.628</v>
      </c>
      <c r="AJ1032" s="71" t="s">
        <v>369</v>
      </c>
      <c r="AK1032" s="72">
        <f t="shared" si="160"/>
        <v>2.041534710262368</v>
      </c>
      <c r="AL1032" s="73">
        <f t="shared" si="161"/>
        <v>2.041534710262368</v>
      </c>
    </row>
    <row r="1033" spans="1:38" s="20" customFormat="1" hidden="1">
      <c r="A1033" s="14" t="s">
        <v>72</v>
      </c>
      <c r="B1033" s="14" t="s">
        <v>40</v>
      </c>
      <c r="C1033" s="31">
        <v>38954</v>
      </c>
      <c r="D1033" s="15">
        <v>2006</v>
      </c>
      <c r="E1033" s="16">
        <v>0.45833333333333331</v>
      </c>
      <c r="F1033" s="16">
        <v>0.49305555555555558</v>
      </c>
      <c r="G1033" s="16">
        <v>3.4722222222222265E-2</v>
      </c>
      <c r="H1033" s="21">
        <v>2</v>
      </c>
      <c r="I1033" s="17">
        <v>1</v>
      </c>
      <c r="J1033" s="17">
        <v>3</v>
      </c>
      <c r="K1033" s="17">
        <v>3</v>
      </c>
      <c r="L1033" s="14" t="s">
        <v>61</v>
      </c>
      <c r="M1033" s="14" t="s">
        <v>62</v>
      </c>
      <c r="N1033" s="14">
        <v>1</v>
      </c>
      <c r="O1033" s="18">
        <f t="shared" si="163"/>
        <v>48.511663200000001</v>
      </c>
      <c r="P1033" s="18">
        <v>14.700504</v>
      </c>
      <c r="Q1033" s="18">
        <f t="shared" si="158"/>
        <v>40.585644000000002</v>
      </c>
      <c r="R1033" s="18">
        <v>12.298680000000001</v>
      </c>
      <c r="S1033" s="18">
        <f t="shared" si="162"/>
        <v>48.51</v>
      </c>
      <c r="T1033" s="22">
        <v>14.7</v>
      </c>
      <c r="U1033" s="21" t="s">
        <v>43</v>
      </c>
      <c r="V1033" s="21" t="s">
        <v>43</v>
      </c>
      <c r="W1033" s="19">
        <v>27.89142</v>
      </c>
      <c r="X1033" s="19">
        <v>-115.19244999999999</v>
      </c>
      <c r="Y1033" s="18">
        <v>60.8</v>
      </c>
      <c r="Z1033" s="17">
        <v>16</v>
      </c>
      <c r="AA1033" s="21" t="s">
        <v>43</v>
      </c>
      <c r="AB1033" s="14" t="s">
        <v>44</v>
      </c>
      <c r="AC1033" s="21" t="s">
        <v>43</v>
      </c>
      <c r="AD1033" s="17">
        <v>19</v>
      </c>
      <c r="AE1033" s="17">
        <v>1</v>
      </c>
      <c r="AF1033" s="21" t="s">
        <v>43</v>
      </c>
      <c r="AG1033" s="14" t="s">
        <v>43</v>
      </c>
      <c r="AI1033" s="70">
        <f t="shared" si="159"/>
        <v>14.628</v>
      </c>
      <c r="AJ1033" s="71" t="s">
        <v>369</v>
      </c>
      <c r="AK1033" s="72">
        <f t="shared" si="160"/>
        <v>2.041534710262368</v>
      </c>
      <c r="AL1033" s="73">
        <f t="shared" si="161"/>
        <v>2.041534710262368</v>
      </c>
    </row>
    <row r="1034" spans="1:38" s="20" customFormat="1" hidden="1">
      <c r="A1034" s="14" t="s">
        <v>72</v>
      </c>
      <c r="B1034" s="14" t="s">
        <v>40</v>
      </c>
      <c r="C1034" s="31">
        <v>38954</v>
      </c>
      <c r="D1034" s="15">
        <v>2006</v>
      </c>
      <c r="E1034" s="16">
        <v>0.45833333333333331</v>
      </c>
      <c r="F1034" s="16">
        <v>0.49305555555555558</v>
      </c>
      <c r="G1034" s="16">
        <v>3.4722222222222265E-2</v>
      </c>
      <c r="H1034" s="21">
        <v>2</v>
      </c>
      <c r="I1034" s="17">
        <v>1</v>
      </c>
      <c r="J1034" s="17">
        <v>3</v>
      </c>
      <c r="K1034" s="17">
        <v>3</v>
      </c>
      <c r="L1034" s="14" t="s">
        <v>61</v>
      </c>
      <c r="M1034" s="14" t="s">
        <v>62</v>
      </c>
      <c r="N1034" s="14">
        <v>1</v>
      </c>
      <c r="O1034" s="18">
        <f t="shared" si="163"/>
        <v>48.511663200000001</v>
      </c>
      <c r="P1034" s="18">
        <v>14.700504</v>
      </c>
      <c r="Q1034" s="18">
        <f t="shared" si="158"/>
        <v>40.585644000000002</v>
      </c>
      <c r="R1034" s="18">
        <v>12.298680000000001</v>
      </c>
      <c r="S1034" s="18">
        <f t="shared" si="162"/>
        <v>48.51</v>
      </c>
      <c r="T1034" s="22">
        <v>14.7</v>
      </c>
      <c r="U1034" s="21" t="s">
        <v>43</v>
      </c>
      <c r="V1034" s="21" t="s">
        <v>43</v>
      </c>
      <c r="W1034" s="19">
        <v>27.89142</v>
      </c>
      <c r="X1034" s="19">
        <v>-115.19244999999999</v>
      </c>
      <c r="Y1034" s="18">
        <v>60.8</v>
      </c>
      <c r="Z1034" s="17">
        <v>16</v>
      </c>
      <c r="AA1034" s="21" t="s">
        <v>43</v>
      </c>
      <c r="AB1034" s="14" t="s">
        <v>44</v>
      </c>
      <c r="AC1034" s="21" t="s">
        <v>43</v>
      </c>
      <c r="AD1034" s="17">
        <v>19</v>
      </c>
      <c r="AE1034" s="17">
        <v>1</v>
      </c>
      <c r="AF1034" s="21" t="s">
        <v>43</v>
      </c>
      <c r="AG1034" s="14" t="s">
        <v>43</v>
      </c>
      <c r="AI1034" s="70">
        <f t="shared" si="159"/>
        <v>14.628</v>
      </c>
      <c r="AJ1034" s="71" t="s">
        <v>369</v>
      </c>
      <c r="AK1034" s="72">
        <f t="shared" si="160"/>
        <v>2.041534710262368</v>
      </c>
      <c r="AL1034" s="73">
        <f t="shared" si="161"/>
        <v>2.041534710262368</v>
      </c>
    </row>
    <row r="1035" spans="1:38" s="20" customFormat="1" hidden="1">
      <c r="A1035" s="14" t="s">
        <v>72</v>
      </c>
      <c r="B1035" s="14" t="s">
        <v>40</v>
      </c>
      <c r="C1035" s="31">
        <v>38954</v>
      </c>
      <c r="D1035" s="15">
        <v>2006</v>
      </c>
      <c r="E1035" s="16">
        <v>0.45833333333333331</v>
      </c>
      <c r="F1035" s="16">
        <v>0.49305555555555558</v>
      </c>
      <c r="G1035" s="16">
        <v>3.4722222222222265E-2</v>
      </c>
      <c r="H1035" s="21">
        <v>2</v>
      </c>
      <c r="I1035" s="17">
        <v>1</v>
      </c>
      <c r="J1035" s="17">
        <v>3</v>
      </c>
      <c r="K1035" s="17">
        <v>3</v>
      </c>
      <c r="L1035" s="14" t="s">
        <v>61</v>
      </c>
      <c r="M1035" s="14" t="s">
        <v>62</v>
      </c>
      <c r="N1035" s="14">
        <v>1</v>
      </c>
      <c r="O1035" s="18">
        <f t="shared" si="163"/>
        <v>48.511663200000001</v>
      </c>
      <c r="P1035" s="18">
        <v>14.700504</v>
      </c>
      <c r="Q1035" s="18">
        <f t="shared" si="158"/>
        <v>40.585644000000002</v>
      </c>
      <c r="R1035" s="18">
        <v>12.298680000000001</v>
      </c>
      <c r="S1035" s="18">
        <f t="shared" si="162"/>
        <v>48.51</v>
      </c>
      <c r="T1035" s="22">
        <v>14.7</v>
      </c>
      <c r="U1035" s="21" t="s">
        <v>43</v>
      </c>
      <c r="V1035" s="21" t="s">
        <v>43</v>
      </c>
      <c r="W1035" s="19">
        <v>27.89142</v>
      </c>
      <c r="X1035" s="19">
        <v>-115.19244999999999</v>
      </c>
      <c r="Y1035" s="18">
        <v>60.8</v>
      </c>
      <c r="Z1035" s="17">
        <v>16</v>
      </c>
      <c r="AA1035" s="21" t="s">
        <v>43</v>
      </c>
      <c r="AB1035" s="14" t="s">
        <v>44</v>
      </c>
      <c r="AC1035" s="21" t="s">
        <v>43</v>
      </c>
      <c r="AD1035" s="17">
        <v>19</v>
      </c>
      <c r="AE1035" s="17">
        <v>1</v>
      </c>
      <c r="AF1035" s="21" t="s">
        <v>43</v>
      </c>
      <c r="AG1035" s="14" t="s">
        <v>43</v>
      </c>
      <c r="AI1035" s="70">
        <f t="shared" si="159"/>
        <v>14.628</v>
      </c>
      <c r="AJ1035" s="71" t="s">
        <v>369</v>
      </c>
      <c r="AK1035" s="72">
        <f t="shared" si="160"/>
        <v>2.041534710262368</v>
      </c>
      <c r="AL1035" s="73">
        <f t="shared" si="161"/>
        <v>2.041534710262368</v>
      </c>
    </row>
    <row r="1036" spans="1:38" s="20" customFormat="1" hidden="1">
      <c r="A1036" s="14" t="s">
        <v>72</v>
      </c>
      <c r="B1036" s="14" t="s">
        <v>40</v>
      </c>
      <c r="C1036" s="31">
        <v>38954</v>
      </c>
      <c r="D1036" s="15">
        <v>2006</v>
      </c>
      <c r="E1036" s="16">
        <v>0.45833333333333331</v>
      </c>
      <c r="F1036" s="16">
        <v>0.49305555555555558</v>
      </c>
      <c r="G1036" s="16">
        <v>3.4722222222222265E-2</v>
      </c>
      <c r="H1036" s="21">
        <v>2</v>
      </c>
      <c r="I1036" s="17">
        <v>1</v>
      </c>
      <c r="J1036" s="17">
        <v>3</v>
      </c>
      <c r="K1036" s="17">
        <v>3</v>
      </c>
      <c r="L1036" s="14" t="s">
        <v>61</v>
      </c>
      <c r="M1036" s="14" t="s">
        <v>62</v>
      </c>
      <c r="N1036" s="14">
        <v>1</v>
      </c>
      <c r="O1036" s="18">
        <f t="shared" si="163"/>
        <v>48.511663200000001</v>
      </c>
      <c r="P1036" s="18">
        <v>14.700504</v>
      </c>
      <c r="Q1036" s="18">
        <f t="shared" ref="Q1036:Q1099" si="164">R1036*3.3</f>
        <v>40.585644000000002</v>
      </c>
      <c r="R1036" s="18">
        <v>12.298680000000001</v>
      </c>
      <c r="S1036" s="18">
        <f t="shared" si="162"/>
        <v>48.51</v>
      </c>
      <c r="T1036" s="22">
        <v>14.7</v>
      </c>
      <c r="U1036" s="21" t="s">
        <v>43</v>
      </c>
      <c r="V1036" s="21" t="s">
        <v>43</v>
      </c>
      <c r="W1036" s="19">
        <v>27.89142</v>
      </c>
      <c r="X1036" s="19">
        <v>-115.19244999999999</v>
      </c>
      <c r="Y1036" s="18">
        <v>60.8</v>
      </c>
      <c r="Z1036" s="17">
        <v>16</v>
      </c>
      <c r="AA1036" s="21" t="s">
        <v>43</v>
      </c>
      <c r="AB1036" s="14" t="s">
        <v>44</v>
      </c>
      <c r="AC1036" s="21" t="s">
        <v>43</v>
      </c>
      <c r="AD1036" s="17">
        <v>20</v>
      </c>
      <c r="AE1036" s="17">
        <v>1</v>
      </c>
      <c r="AF1036" s="21" t="s">
        <v>43</v>
      </c>
      <c r="AG1036" s="14" t="s">
        <v>43</v>
      </c>
      <c r="AI1036" s="70">
        <f t="shared" si="159"/>
        <v>15.337</v>
      </c>
      <c r="AJ1036" s="71" t="s">
        <v>369</v>
      </c>
      <c r="AK1036" s="72">
        <f t="shared" si="160"/>
        <v>2.2645047633742106</v>
      </c>
      <c r="AL1036" s="73">
        <f t="shared" si="161"/>
        <v>2.2645047633742106</v>
      </c>
    </row>
    <row r="1037" spans="1:38" s="20" customFormat="1" hidden="1">
      <c r="A1037" s="14" t="s">
        <v>72</v>
      </c>
      <c r="B1037" s="14" t="s">
        <v>40</v>
      </c>
      <c r="C1037" s="31">
        <v>38954</v>
      </c>
      <c r="D1037" s="15">
        <v>2006</v>
      </c>
      <c r="E1037" s="16">
        <v>0.45833333333333331</v>
      </c>
      <c r="F1037" s="16">
        <v>0.49305555555555558</v>
      </c>
      <c r="G1037" s="16">
        <v>3.4722222222222265E-2</v>
      </c>
      <c r="H1037" s="21">
        <v>2</v>
      </c>
      <c r="I1037" s="17">
        <v>1</v>
      </c>
      <c r="J1037" s="17">
        <v>3</v>
      </c>
      <c r="K1037" s="17">
        <v>3</v>
      </c>
      <c r="L1037" s="14" t="s">
        <v>61</v>
      </c>
      <c r="M1037" s="14" t="s">
        <v>62</v>
      </c>
      <c r="N1037" s="14">
        <v>1</v>
      </c>
      <c r="O1037" s="18">
        <f t="shared" si="163"/>
        <v>48.511663200000001</v>
      </c>
      <c r="P1037" s="18">
        <v>14.700504</v>
      </c>
      <c r="Q1037" s="18">
        <f t="shared" si="164"/>
        <v>40.585644000000002</v>
      </c>
      <c r="R1037" s="18">
        <v>12.298680000000001</v>
      </c>
      <c r="S1037" s="18">
        <f t="shared" si="162"/>
        <v>48.51</v>
      </c>
      <c r="T1037" s="22">
        <v>14.7</v>
      </c>
      <c r="U1037" s="21" t="s">
        <v>43</v>
      </c>
      <c r="V1037" s="21" t="s">
        <v>43</v>
      </c>
      <c r="W1037" s="19">
        <v>27.89142</v>
      </c>
      <c r="X1037" s="19">
        <v>-115.19244999999999</v>
      </c>
      <c r="Y1037" s="18">
        <v>60.8</v>
      </c>
      <c r="Z1037" s="17">
        <v>16</v>
      </c>
      <c r="AA1037" s="21" t="s">
        <v>43</v>
      </c>
      <c r="AB1037" s="14" t="s">
        <v>44</v>
      </c>
      <c r="AC1037" s="21" t="s">
        <v>43</v>
      </c>
      <c r="AD1037" s="17">
        <v>20</v>
      </c>
      <c r="AE1037" s="17">
        <v>1</v>
      </c>
      <c r="AF1037" s="21" t="s">
        <v>43</v>
      </c>
      <c r="AG1037" s="14" t="s">
        <v>43</v>
      </c>
      <c r="AI1037" s="70">
        <f t="shared" si="159"/>
        <v>15.337</v>
      </c>
      <c r="AJ1037" s="71" t="s">
        <v>369</v>
      </c>
      <c r="AK1037" s="72">
        <f t="shared" si="160"/>
        <v>2.2645047633742106</v>
      </c>
      <c r="AL1037" s="73">
        <f t="shared" si="161"/>
        <v>2.2645047633742106</v>
      </c>
    </row>
    <row r="1038" spans="1:38" s="20" customFormat="1" hidden="1">
      <c r="A1038" s="14" t="s">
        <v>72</v>
      </c>
      <c r="B1038" s="14" t="s">
        <v>40</v>
      </c>
      <c r="C1038" s="31">
        <v>38954</v>
      </c>
      <c r="D1038" s="15">
        <v>2006</v>
      </c>
      <c r="E1038" s="16">
        <v>0.45833333333333331</v>
      </c>
      <c r="F1038" s="16">
        <v>0.49305555555555558</v>
      </c>
      <c r="G1038" s="16">
        <v>3.4722222222222265E-2</v>
      </c>
      <c r="H1038" s="21">
        <v>2</v>
      </c>
      <c r="I1038" s="17">
        <v>1</v>
      </c>
      <c r="J1038" s="17">
        <v>3</v>
      </c>
      <c r="K1038" s="17">
        <v>3</v>
      </c>
      <c r="L1038" s="14" t="s">
        <v>61</v>
      </c>
      <c r="M1038" s="14" t="s">
        <v>62</v>
      </c>
      <c r="N1038" s="14">
        <v>1</v>
      </c>
      <c r="O1038" s="18">
        <f t="shared" si="163"/>
        <v>48.511663200000001</v>
      </c>
      <c r="P1038" s="18">
        <v>14.700504</v>
      </c>
      <c r="Q1038" s="18">
        <f t="shared" si="164"/>
        <v>40.585644000000002</v>
      </c>
      <c r="R1038" s="18">
        <v>12.298680000000001</v>
      </c>
      <c r="S1038" s="18">
        <f t="shared" si="162"/>
        <v>48.51</v>
      </c>
      <c r="T1038" s="22">
        <v>14.7</v>
      </c>
      <c r="U1038" s="21" t="s">
        <v>43</v>
      </c>
      <c r="V1038" s="21" t="s">
        <v>43</v>
      </c>
      <c r="W1038" s="19">
        <v>27.89142</v>
      </c>
      <c r="X1038" s="19">
        <v>-115.19244999999999</v>
      </c>
      <c r="Y1038" s="18">
        <v>60.8</v>
      </c>
      <c r="Z1038" s="17">
        <v>16</v>
      </c>
      <c r="AA1038" s="21" t="s">
        <v>43</v>
      </c>
      <c r="AB1038" s="14" t="s">
        <v>44</v>
      </c>
      <c r="AC1038" s="21" t="s">
        <v>43</v>
      </c>
      <c r="AD1038" s="17">
        <v>20</v>
      </c>
      <c r="AE1038" s="17">
        <v>1</v>
      </c>
      <c r="AF1038" s="21" t="s">
        <v>43</v>
      </c>
      <c r="AG1038" s="14" t="s">
        <v>43</v>
      </c>
      <c r="AI1038" s="70">
        <f t="shared" si="159"/>
        <v>15.337</v>
      </c>
      <c r="AJ1038" s="71" t="s">
        <v>369</v>
      </c>
      <c r="AK1038" s="72">
        <f t="shared" si="160"/>
        <v>2.2645047633742106</v>
      </c>
      <c r="AL1038" s="73">
        <f t="shared" si="161"/>
        <v>2.2645047633742106</v>
      </c>
    </row>
    <row r="1039" spans="1:38" s="20" customFormat="1" hidden="1">
      <c r="A1039" s="14" t="s">
        <v>72</v>
      </c>
      <c r="B1039" s="14" t="s">
        <v>40</v>
      </c>
      <c r="C1039" s="31">
        <v>38954</v>
      </c>
      <c r="D1039" s="15">
        <v>2006</v>
      </c>
      <c r="E1039" s="16">
        <v>0.45833333333333331</v>
      </c>
      <c r="F1039" s="16">
        <v>0.49305555555555558</v>
      </c>
      <c r="G1039" s="16">
        <v>3.4722222222222265E-2</v>
      </c>
      <c r="H1039" s="21">
        <v>2</v>
      </c>
      <c r="I1039" s="17">
        <v>1</v>
      </c>
      <c r="J1039" s="17">
        <v>3</v>
      </c>
      <c r="K1039" s="17">
        <v>3</v>
      </c>
      <c r="L1039" s="14" t="s">
        <v>61</v>
      </c>
      <c r="M1039" s="14" t="s">
        <v>62</v>
      </c>
      <c r="N1039" s="14">
        <v>1</v>
      </c>
      <c r="O1039" s="18">
        <f t="shared" si="163"/>
        <v>48.511663200000001</v>
      </c>
      <c r="P1039" s="18">
        <v>14.700504</v>
      </c>
      <c r="Q1039" s="18">
        <f t="shared" si="164"/>
        <v>40.585644000000002</v>
      </c>
      <c r="R1039" s="18">
        <v>12.298680000000001</v>
      </c>
      <c r="S1039" s="18">
        <f t="shared" si="162"/>
        <v>48.51</v>
      </c>
      <c r="T1039" s="22">
        <v>14.7</v>
      </c>
      <c r="U1039" s="21" t="s">
        <v>43</v>
      </c>
      <c r="V1039" s="21" t="s">
        <v>43</v>
      </c>
      <c r="W1039" s="19">
        <v>27.89142</v>
      </c>
      <c r="X1039" s="19">
        <v>-115.19244999999999</v>
      </c>
      <c r="Y1039" s="18">
        <v>60.8</v>
      </c>
      <c r="Z1039" s="17">
        <v>16</v>
      </c>
      <c r="AA1039" s="21" t="s">
        <v>43</v>
      </c>
      <c r="AB1039" s="14" t="s">
        <v>44</v>
      </c>
      <c r="AC1039" s="21" t="s">
        <v>43</v>
      </c>
      <c r="AD1039" s="17">
        <v>20</v>
      </c>
      <c r="AE1039" s="17">
        <v>1</v>
      </c>
      <c r="AF1039" s="21" t="s">
        <v>43</v>
      </c>
      <c r="AG1039" s="14" t="s">
        <v>43</v>
      </c>
      <c r="AI1039" s="70">
        <f t="shared" si="159"/>
        <v>15.337</v>
      </c>
      <c r="AJ1039" s="71" t="s">
        <v>369</v>
      </c>
      <c r="AK1039" s="72">
        <f t="shared" si="160"/>
        <v>2.2645047633742106</v>
      </c>
      <c r="AL1039" s="73">
        <f t="shared" si="161"/>
        <v>2.2645047633742106</v>
      </c>
    </row>
    <row r="1040" spans="1:38" s="20" customFormat="1" hidden="1">
      <c r="A1040" s="14" t="s">
        <v>72</v>
      </c>
      <c r="B1040" s="14" t="s">
        <v>40</v>
      </c>
      <c r="C1040" s="31">
        <v>38954</v>
      </c>
      <c r="D1040" s="15">
        <v>2006</v>
      </c>
      <c r="E1040" s="16">
        <v>0.45833333333333331</v>
      </c>
      <c r="F1040" s="16">
        <v>0.49305555555555558</v>
      </c>
      <c r="G1040" s="16">
        <v>3.4722222222222265E-2</v>
      </c>
      <c r="H1040" s="21">
        <v>2</v>
      </c>
      <c r="I1040" s="17">
        <v>1</v>
      </c>
      <c r="J1040" s="17">
        <v>3</v>
      </c>
      <c r="K1040" s="17">
        <v>3</v>
      </c>
      <c r="L1040" s="14" t="s">
        <v>61</v>
      </c>
      <c r="M1040" s="14" t="s">
        <v>62</v>
      </c>
      <c r="N1040" s="14">
        <v>1</v>
      </c>
      <c r="O1040" s="18">
        <f t="shared" si="163"/>
        <v>48.511663200000001</v>
      </c>
      <c r="P1040" s="18">
        <v>14.700504</v>
      </c>
      <c r="Q1040" s="18">
        <f t="shared" si="164"/>
        <v>40.585644000000002</v>
      </c>
      <c r="R1040" s="18">
        <v>12.298680000000001</v>
      </c>
      <c r="S1040" s="18">
        <f t="shared" si="162"/>
        <v>48.51</v>
      </c>
      <c r="T1040" s="22">
        <v>14.7</v>
      </c>
      <c r="U1040" s="21" t="s">
        <v>43</v>
      </c>
      <c r="V1040" s="21" t="s">
        <v>43</v>
      </c>
      <c r="W1040" s="19">
        <v>27.89142</v>
      </c>
      <c r="X1040" s="19">
        <v>-115.19244999999999</v>
      </c>
      <c r="Y1040" s="18">
        <v>60.8</v>
      </c>
      <c r="Z1040" s="17">
        <v>16</v>
      </c>
      <c r="AA1040" s="21" t="s">
        <v>43</v>
      </c>
      <c r="AB1040" s="14" t="s">
        <v>44</v>
      </c>
      <c r="AC1040" s="21" t="s">
        <v>43</v>
      </c>
      <c r="AD1040" s="17">
        <v>20</v>
      </c>
      <c r="AE1040" s="17">
        <v>1</v>
      </c>
      <c r="AF1040" s="21" t="s">
        <v>43</v>
      </c>
      <c r="AG1040" s="14" t="s">
        <v>43</v>
      </c>
      <c r="AI1040" s="70">
        <f t="shared" si="159"/>
        <v>15.337</v>
      </c>
      <c r="AJ1040" s="71" t="s">
        <v>369</v>
      </c>
      <c r="AK1040" s="72">
        <f t="shared" si="160"/>
        <v>2.2645047633742106</v>
      </c>
      <c r="AL1040" s="73">
        <f t="shared" si="161"/>
        <v>2.2645047633742106</v>
      </c>
    </row>
    <row r="1041" spans="1:38" s="20" customFormat="1" hidden="1">
      <c r="A1041" s="14" t="s">
        <v>72</v>
      </c>
      <c r="B1041" s="14" t="s">
        <v>40</v>
      </c>
      <c r="C1041" s="31">
        <v>38954</v>
      </c>
      <c r="D1041" s="15">
        <v>2006</v>
      </c>
      <c r="E1041" s="16">
        <v>0.45833333333333331</v>
      </c>
      <c r="F1041" s="16">
        <v>0.49305555555555558</v>
      </c>
      <c r="G1041" s="16">
        <v>3.4722222222222265E-2</v>
      </c>
      <c r="H1041" s="21">
        <v>2</v>
      </c>
      <c r="I1041" s="17">
        <v>1</v>
      </c>
      <c r="J1041" s="17">
        <v>3</v>
      </c>
      <c r="K1041" s="17">
        <v>3</v>
      </c>
      <c r="L1041" s="14" t="s">
        <v>61</v>
      </c>
      <c r="M1041" s="14" t="s">
        <v>62</v>
      </c>
      <c r="N1041" s="14">
        <v>1</v>
      </c>
      <c r="O1041" s="18">
        <f t="shared" si="163"/>
        <v>48.511663200000001</v>
      </c>
      <c r="P1041" s="18">
        <v>14.700504</v>
      </c>
      <c r="Q1041" s="18">
        <f t="shared" si="164"/>
        <v>40.585644000000002</v>
      </c>
      <c r="R1041" s="18">
        <v>12.298680000000001</v>
      </c>
      <c r="S1041" s="18">
        <f t="shared" si="162"/>
        <v>48.51</v>
      </c>
      <c r="T1041" s="22">
        <v>14.7</v>
      </c>
      <c r="U1041" s="21" t="s">
        <v>43</v>
      </c>
      <c r="V1041" s="21" t="s">
        <v>43</v>
      </c>
      <c r="W1041" s="19">
        <v>27.89142</v>
      </c>
      <c r="X1041" s="19">
        <v>-115.19244999999999</v>
      </c>
      <c r="Y1041" s="18">
        <v>60.8</v>
      </c>
      <c r="Z1041" s="17">
        <v>16</v>
      </c>
      <c r="AA1041" s="21" t="s">
        <v>43</v>
      </c>
      <c r="AB1041" s="14" t="s">
        <v>44</v>
      </c>
      <c r="AC1041" s="21" t="s">
        <v>43</v>
      </c>
      <c r="AD1041" s="17">
        <v>20</v>
      </c>
      <c r="AE1041" s="17">
        <v>1</v>
      </c>
      <c r="AF1041" s="21" t="s">
        <v>43</v>
      </c>
      <c r="AG1041" s="14" t="s">
        <v>43</v>
      </c>
      <c r="AI1041" s="70">
        <f t="shared" si="159"/>
        <v>15.337</v>
      </c>
      <c r="AJ1041" s="71" t="s">
        <v>369</v>
      </c>
      <c r="AK1041" s="72">
        <f t="shared" si="160"/>
        <v>2.2645047633742106</v>
      </c>
      <c r="AL1041" s="73">
        <f t="shared" si="161"/>
        <v>2.2645047633742106</v>
      </c>
    </row>
    <row r="1042" spans="1:38" s="20" customFormat="1" hidden="1">
      <c r="A1042" s="14" t="s">
        <v>72</v>
      </c>
      <c r="B1042" s="14" t="s">
        <v>40</v>
      </c>
      <c r="C1042" s="31">
        <v>38954</v>
      </c>
      <c r="D1042" s="15">
        <v>2006</v>
      </c>
      <c r="E1042" s="16">
        <v>0.45833333333333331</v>
      </c>
      <c r="F1042" s="16">
        <v>0.49305555555555558</v>
      </c>
      <c r="G1042" s="16">
        <v>3.4722222222222265E-2</v>
      </c>
      <c r="H1042" s="21">
        <v>2</v>
      </c>
      <c r="I1042" s="17">
        <v>1</v>
      </c>
      <c r="J1042" s="17">
        <v>3</v>
      </c>
      <c r="K1042" s="17">
        <v>3</v>
      </c>
      <c r="L1042" s="14" t="s">
        <v>61</v>
      </c>
      <c r="M1042" s="14" t="s">
        <v>62</v>
      </c>
      <c r="N1042" s="14">
        <v>1</v>
      </c>
      <c r="O1042" s="18">
        <f t="shared" si="163"/>
        <v>48.511663200000001</v>
      </c>
      <c r="P1042" s="18">
        <v>14.700504</v>
      </c>
      <c r="Q1042" s="18">
        <f t="shared" si="164"/>
        <v>40.585644000000002</v>
      </c>
      <c r="R1042" s="18">
        <v>12.298680000000001</v>
      </c>
      <c r="S1042" s="18">
        <f t="shared" si="162"/>
        <v>48.51</v>
      </c>
      <c r="T1042" s="22">
        <v>14.7</v>
      </c>
      <c r="U1042" s="21" t="s">
        <v>43</v>
      </c>
      <c r="V1042" s="21" t="s">
        <v>43</v>
      </c>
      <c r="W1042" s="19">
        <v>27.89142</v>
      </c>
      <c r="X1042" s="19">
        <v>-115.19244999999999</v>
      </c>
      <c r="Y1042" s="18">
        <v>60.8</v>
      </c>
      <c r="Z1042" s="17">
        <v>16</v>
      </c>
      <c r="AA1042" s="21" t="s">
        <v>43</v>
      </c>
      <c r="AB1042" s="14" t="s">
        <v>44</v>
      </c>
      <c r="AC1042" s="21" t="s">
        <v>43</v>
      </c>
      <c r="AD1042" s="17">
        <v>20</v>
      </c>
      <c r="AE1042" s="17">
        <v>1</v>
      </c>
      <c r="AF1042" s="21" t="s">
        <v>43</v>
      </c>
      <c r="AG1042" s="14" t="s">
        <v>43</v>
      </c>
      <c r="AI1042" s="70">
        <f t="shared" si="159"/>
        <v>15.337</v>
      </c>
      <c r="AJ1042" s="71" t="s">
        <v>369</v>
      </c>
      <c r="AK1042" s="72">
        <f t="shared" si="160"/>
        <v>2.2645047633742106</v>
      </c>
      <c r="AL1042" s="73">
        <f t="shared" si="161"/>
        <v>2.2645047633742106</v>
      </c>
    </row>
    <row r="1043" spans="1:38" s="20" customFormat="1" hidden="1">
      <c r="A1043" s="14" t="s">
        <v>72</v>
      </c>
      <c r="B1043" s="14" t="s">
        <v>40</v>
      </c>
      <c r="C1043" s="31">
        <v>38954</v>
      </c>
      <c r="D1043" s="15">
        <v>2006</v>
      </c>
      <c r="E1043" s="16">
        <v>0.45833333333333331</v>
      </c>
      <c r="F1043" s="16">
        <v>0.49305555555555558</v>
      </c>
      <c r="G1043" s="16">
        <v>3.4722222222222265E-2</v>
      </c>
      <c r="H1043" s="21">
        <v>2</v>
      </c>
      <c r="I1043" s="17">
        <v>1</v>
      </c>
      <c r="J1043" s="17">
        <v>3</v>
      </c>
      <c r="K1043" s="17">
        <v>3</v>
      </c>
      <c r="L1043" s="14" t="s">
        <v>61</v>
      </c>
      <c r="M1043" s="14" t="s">
        <v>62</v>
      </c>
      <c r="N1043" s="14">
        <v>1</v>
      </c>
      <c r="O1043" s="18">
        <f t="shared" si="163"/>
        <v>48.511663200000001</v>
      </c>
      <c r="P1043" s="18">
        <v>14.700504</v>
      </c>
      <c r="Q1043" s="18">
        <f t="shared" si="164"/>
        <v>40.585644000000002</v>
      </c>
      <c r="R1043" s="18">
        <v>12.298680000000001</v>
      </c>
      <c r="S1043" s="18">
        <f t="shared" si="162"/>
        <v>48.51</v>
      </c>
      <c r="T1043" s="22">
        <v>14.7</v>
      </c>
      <c r="U1043" s="21" t="s">
        <v>43</v>
      </c>
      <c r="V1043" s="21" t="s">
        <v>43</v>
      </c>
      <c r="W1043" s="19">
        <v>27.89142</v>
      </c>
      <c r="X1043" s="19">
        <v>-115.19244999999999</v>
      </c>
      <c r="Y1043" s="18">
        <v>60.8</v>
      </c>
      <c r="Z1043" s="17">
        <v>16</v>
      </c>
      <c r="AA1043" s="21" t="s">
        <v>43</v>
      </c>
      <c r="AB1043" s="14" t="s">
        <v>44</v>
      </c>
      <c r="AC1043" s="21" t="s">
        <v>43</v>
      </c>
      <c r="AD1043" s="17">
        <v>21</v>
      </c>
      <c r="AE1043" s="17">
        <v>1</v>
      </c>
      <c r="AF1043" s="21" t="s">
        <v>43</v>
      </c>
      <c r="AG1043" s="14" t="s">
        <v>43</v>
      </c>
      <c r="AI1043" s="70">
        <f t="shared" si="159"/>
        <v>16.045999999999999</v>
      </c>
      <c r="AJ1043" s="71" t="s">
        <v>369</v>
      </c>
      <c r="AK1043" s="72">
        <f t="shared" si="160"/>
        <v>2.5000862380340183</v>
      </c>
      <c r="AL1043" s="73">
        <f t="shared" si="161"/>
        <v>2.5000862380340183</v>
      </c>
    </row>
    <row r="1044" spans="1:38" s="20" customFormat="1" hidden="1">
      <c r="A1044" s="14" t="s">
        <v>72</v>
      </c>
      <c r="B1044" s="14" t="s">
        <v>40</v>
      </c>
      <c r="C1044" s="31">
        <v>38954</v>
      </c>
      <c r="D1044" s="15">
        <v>2006</v>
      </c>
      <c r="E1044" s="16">
        <v>0.45833333333333331</v>
      </c>
      <c r="F1044" s="16">
        <v>0.49305555555555558</v>
      </c>
      <c r="G1044" s="16">
        <v>3.4722222222222265E-2</v>
      </c>
      <c r="H1044" s="21">
        <v>2</v>
      </c>
      <c r="I1044" s="17">
        <v>1</v>
      </c>
      <c r="J1044" s="17">
        <v>3</v>
      </c>
      <c r="K1044" s="17">
        <v>3</v>
      </c>
      <c r="L1044" s="14" t="s">
        <v>61</v>
      </c>
      <c r="M1044" s="14" t="s">
        <v>62</v>
      </c>
      <c r="N1044" s="14">
        <v>1</v>
      </c>
      <c r="O1044" s="18">
        <f t="shared" si="163"/>
        <v>48.511663200000001</v>
      </c>
      <c r="P1044" s="18">
        <v>14.700504</v>
      </c>
      <c r="Q1044" s="18">
        <f t="shared" si="164"/>
        <v>40.585644000000002</v>
      </c>
      <c r="R1044" s="18">
        <v>12.298680000000001</v>
      </c>
      <c r="S1044" s="18">
        <f t="shared" si="162"/>
        <v>48.51</v>
      </c>
      <c r="T1044" s="22">
        <v>14.7</v>
      </c>
      <c r="U1044" s="21" t="s">
        <v>43</v>
      </c>
      <c r="V1044" s="21" t="s">
        <v>43</v>
      </c>
      <c r="W1044" s="19">
        <v>27.89142</v>
      </c>
      <c r="X1044" s="19">
        <v>-115.19244999999999</v>
      </c>
      <c r="Y1044" s="18">
        <v>60.8</v>
      </c>
      <c r="Z1044" s="17">
        <v>16</v>
      </c>
      <c r="AA1044" s="21" t="s">
        <v>43</v>
      </c>
      <c r="AB1044" s="14" t="s">
        <v>44</v>
      </c>
      <c r="AC1044" s="21" t="s">
        <v>43</v>
      </c>
      <c r="AD1044" s="17">
        <v>21</v>
      </c>
      <c r="AE1044" s="17">
        <v>1</v>
      </c>
      <c r="AF1044" s="21" t="s">
        <v>43</v>
      </c>
      <c r="AG1044" s="14" t="s">
        <v>43</v>
      </c>
      <c r="AI1044" s="70">
        <f t="shared" si="159"/>
        <v>16.045999999999999</v>
      </c>
      <c r="AJ1044" s="71" t="s">
        <v>369</v>
      </c>
      <c r="AK1044" s="72">
        <f t="shared" si="160"/>
        <v>2.5000862380340183</v>
      </c>
      <c r="AL1044" s="73">
        <f t="shared" si="161"/>
        <v>2.5000862380340183</v>
      </c>
    </row>
    <row r="1045" spans="1:38" s="20" customFormat="1" hidden="1">
      <c r="A1045" s="14" t="s">
        <v>72</v>
      </c>
      <c r="B1045" s="14" t="s">
        <v>40</v>
      </c>
      <c r="C1045" s="31">
        <v>38954</v>
      </c>
      <c r="D1045" s="15">
        <v>2006</v>
      </c>
      <c r="E1045" s="16">
        <v>0.45833333333333331</v>
      </c>
      <c r="F1045" s="16">
        <v>0.49305555555555558</v>
      </c>
      <c r="G1045" s="16">
        <v>3.4722222222222265E-2</v>
      </c>
      <c r="H1045" s="21">
        <v>2</v>
      </c>
      <c r="I1045" s="17">
        <v>1</v>
      </c>
      <c r="J1045" s="17">
        <v>3</v>
      </c>
      <c r="K1045" s="17">
        <v>3</v>
      </c>
      <c r="L1045" s="14" t="s">
        <v>61</v>
      </c>
      <c r="M1045" s="14" t="s">
        <v>62</v>
      </c>
      <c r="N1045" s="14">
        <v>1</v>
      </c>
      <c r="O1045" s="18">
        <f t="shared" si="163"/>
        <v>48.511663200000001</v>
      </c>
      <c r="P1045" s="18">
        <v>14.700504</v>
      </c>
      <c r="Q1045" s="18">
        <f t="shared" si="164"/>
        <v>40.585644000000002</v>
      </c>
      <c r="R1045" s="18">
        <v>12.298680000000001</v>
      </c>
      <c r="S1045" s="18">
        <f t="shared" si="162"/>
        <v>48.51</v>
      </c>
      <c r="T1045" s="22">
        <v>14.7</v>
      </c>
      <c r="U1045" s="21" t="s">
        <v>43</v>
      </c>
      <c r="V1045" s="21" t="s">
        <v>43</v>
      </c>
      <c r="W1045" s="19">
        <v>27.89142</v>
      </c>
      <c r="X1045" s="19">
        <v>-115.19244999999999</v>
      </c>
      <c r="Y1045" s="18">
        <v>60.8</v>
      </c>
      <c r="Z1045" s="17">
        <v>16</v>
      </c>
      <c r="AA1045" s="21" t="s">
        <v>43</v>
      </c>
      <c r="AB1045" s="14" t="s">
        <v>44</v>
      </c>
      <c r="AC1045" s="21" t="s">
        <v>43</v>
      </c>
      <c r="AD1045" s="17">
        <v>21</v>
      </c>
      <c r="AE1045" s="17">
        <v>1</v>
      </c>
      <c r="AF1045" s="21" t="s">
        <v>43</v>
      </c>
      <c r="AG1045" s="14" t="s">
        <v>43</v>
      </c>
      <c r="AI1045" s="70">
        <f t="shared" si="159"/>
        <v>16.045999999999999</v>
      </c>
      <c r="AJ1045" s="71" t="s">
        <v>369</v>
      </c>
      <c r="AK1045" s="72">
        <f t="shared" si="160"/>
        <v>2.5000862380340183</v>
      </c>
      <c r="AL1045" s="73">
        <f t="shared" si="161"/>
        <v>2.5000862380340183</v>
      </c>
    </row>
    <row r="1046" spans="1:38" s="20" customFormat="1" hidden="1">
      <c r="A1046" s="14" t="s">
        <v>72</v>
      </c>
      <c r="B1046" s="14" t="s">
        <v>40</v>
      </c>
      <c r="C1046" s="31">
        <v>38954</v>
      </c>
      <c r="D1046" s="15">
        <v>2006</v>
      </c>
      <c r="E1046" s="16">
        <v>0.45833333333333331</v>
      </c>
      <c r="F1046" s="16">
        <v>0.49305555555555558</v>
      </c>
      <c r="G1046" s="16">
        <v>3.4722222222222265E-2</v>
      </c>
      <c r="H1046" s="21">
        <v>2</v>
      </c>
      <c r="I1046" s="17">
        <v>1</v>
      </c>
      <c r="J1046" s="17">
        <v>3</v>
      </c>
      <c r="K1046" s="17">
        <v>3</v>
      </c>
      <c r="L1046" s="14" t="s">
        <v>61</v>
      </c>
      <c r="M1046" s="14" t="s">
        <v>62</v>
      </c>
      <c r="N1046" s="14">
        <v>1</v>
      </c>
      <c r="O1046" s="18">
        <f t="shared" si="163"/>
        <v>48.511663200000001</v>
      </c>
      <c r="P1046" s="18">
        <v>14.700504</v>
      </c>
      <c r="Q1046" s="18">
        <f t="shared" si="164"/>
        <v>40.585644000000002</v>
      </c>
      <c r="R1046" s="18">
        <v>12.298680000000001</v>
      </c>
      <c r="S1046" s="18">
        <f t="shared" si="162"/>
        <v>48.51</v>
      </c>
      <c r="T1046" s="22">
        <v>14.7</v>
      </c>
      <c r="U1046" s="21" t="s">
        <v>43</v>
      </c>
      <c r="V1046" s="21" t="s">
        <v>43</v>
      </c>
      <c r="W1046" s="19">
        <v>27.89142</v>
      </c>
      <c r="X1046" s="19">
        <v>-115.19244999999999</v>
      </c>
      <c r="Y1046" s="18">
        <v>60.8</v>
      </c>
      <c r="Z1046" s="17">
        <v>16</v>
      </c>
      <c r="AA1046" s="21" t="s">
        <v>43</v>
      </c>
      <c r="AB1046" s="14" t="s">
        <v>44</v>
      </c>
      <c r="AC1046" s="21" t="s">
        <v>43</v>
      </c>
      <c r="AD1046" s="17">
        <v>22</v>
      </c>
      <c r="AE1046" s="17">
        <v>1</v>
      </c>
      <c r="AF1046" s="21" t="s">
        <v>43</v>
      </c>
      <c r="AG1046" s="14" t="s">
        <v>43</v>
      </c>
      <c r="AI1046" s="70">
        <f t="shared" si="159"/>
        <v>16.754999999999999</v>
      </c>
      <c r="AJ1046" s="71" t="s">
        <v>369</v>
      </c>
      <c r="AK1046" s="72">
        <f t="shared" si="160"/>
        <v>2.7483879168691034</v>
      </c>
      <c r="AL1046" s="73">
        <f t="shared" si="161"/>
        <v>2.7483879168691034</v>
      </c>
    </row>
    <row r="1047" spans="1:38" s="20" customFormat="1" hidden="1">
      <c r="A1047" s="14" t="s">
        <v>72</v>
      </c>
      <c r="B1047" s="14" t="s">
        <v>40</v>
      </c>
      <c r="C1047" s="31">
        <v>38954</v>
      </c>
      <c r="D1047" s="15">
        <v>2006</v>
      </c>
      <c r="E1047" s="16">
        <v>0.45833333333333331</v>
      </c>
      <c r="F1047" s="16">
        <v>0.49305555555555558</v>
      </c>
      <c r="G1047" s="16">
        <v>3.4722222222222265E-2</v>
      </c>
      <c r="H1047" s="21">
        <v>2</v>
      </c>
      <c r="I1047" s="17">
        <v>1</v>
      </c>
      <c r="J1047" s="17">
        <v>3</v>
      </c>
      <c r="K1047" s="17">
        <v>3</v>
      </c>
      <c r="L1047" s="14" t="s">
        <v>61</v>
      </c>
      <c r="M1047" s="14" t="s">
        <v>62</v>
      </c>
      <c r="N1047" s="14">
        <v>1</v>
      </c>
      <c r="O1047" s="18">
        <f t="shared" si="163"/>
        <v>48.511663200000001</v>
      </c>
      <c r="P1047" s="18">
        <v>14.700504</v>
      </c>
      <c r="Q1047" s="18">
        <f t="shared" si="164"/>
        <v>40.585644000000002</v>
      </c>
      <c r="R1047" s="18">
        <v>12.298680000000001</v>
      </c>
      <c r="S1047" s="18">
        <f t="shared" si="162"/>
        <v>48.51</v>
      </c>
      <c r="T1047" s="22">
        <v>14.7</v>
      </c>
      <c r="U1047" s="21" t="s">
        <v>43</v>
      </c>
      <c r="V1047" s="21" t="s">
        <v>43</v>
      </c>
      <c r="W1047" s="19">
        <v>27.89142</v>
      </c>
      <c r="X1047" s="19">
        <v>-115.19244999999999</v>
      </c>
      <c r="Y1047" s="18">
        <v>60.8</v>
      </c>
      <c r="Z1047" s="17">
        <v>16</v>
      </c>
      <c r="AA1047" s="21" t="s">
        <v>43</v>
      </c>
      <c r="AB1047" s="14" t="s">
        <v>44</v>
      </c>
      <c r="AC1047" s="21" t="s">
        <v>43</v>
      </c>
      <c r="AD1047" s="17">
        <v>23</v>
      </c>
      <c r="AE1047" s="17">
        <v>1</v>
      </c>
      <c r="AF1047" s="21" t="s">
        <v>43</v>
      </c>
      <c r="AG1047" s="14" t="s">
        <v>43</v>
      </c>
      <c r="AI1047" s="70">
        <f t="shared" si="159"/>
        <v>17.463999999999999</v>
      </c>
      <c r="AJ1047" s="71" t="s">
        <v>369</v>
      </c>
      <c r="AK1047" s="72">
        <f t="shared" si="160"/>
        <v>3.0095147540604348</v>
      </c>
      <c r="AL1047" s="73">
        <f t="shared" si="161"/>
        <v>3.0095147540604348</v>
      </c>
    </row>
    <row r="1048" spans="1:38" s="20" customFormat="1" hidden="1">
      <c r="A1048" s="14" t="s">
        <v>73</v>
      </c>
      <c r="B1048" s="14" t="s">
        <v>40</v>
      </c>
      <c r="C1048" s="31">
        <v>38954</v>
      </c>
      <c r="D1048" s="15">
        <v>2006</v>
      </c>
      <c r="E1048" s="16">
        <v>0.45833333333333331</v>
      </c>
      <c r="F1048" s="16">
        <v>0.49305555555555558</v>
      </c>
      <c r="G1048" s="16">
        <v>3.4722222222222265E-2</v>
      </c>
      <c r="H1048" s="21">
        <v>2</v>
      </c>
      <c r="I1048" s="17">
        <v>1</v>
      </c>
      <c r="J1048" s="17">
        <v>3</v>
      </c>
      <c r="K1048" s="17">
        <v>3</v>
      </c>
      <c r="L1048" s="14" t="s">
        <v>61</v>
      </c>
      <c r="M1048" s="14" t="s">
        <v>62</v>
      </c>
      <c r="N1048" s="14">
        <v>1</v>
      </c>
      <c r="O1048" s="18">
        <f t="shared" si="163"/>
        <v>48.511663200000001</v>
      </c>
      <c r="P1048" s="18">
        <v>14.700504</v>
      </c>
      <c r="Q1048" s="18">
        <f t="shared" si="164"/>
        <v>40.585644000000002</v>
      </c>
      <c r="R1048" s="18">
        <v>12.298680000000001</v>
      </c>
      <c r="S1048" s="18">
        <f t="shared" si="162"/>
        <v>48.51</v>
      </c>
      <c r="T1048" s="22">
        <v>14.7</v>
      </c>
      <c r="U1048" s="21" t="s">
        <v>43</v>
      </c>
      <c r="V1048" s="21" t="s">
        <v>43</v>
      </c>
      <c r="W1048" s="19">
        <v>27.89142</v>
      </c>
      <c r="X1048" s="19">
        <v>-115.19244999999999</v>
      </c>
      <c r="Y1048" s="18">
        <v>60.8</v>
      </c>
      <c r="Z1048" s="17">
        <v>16</v>
      </c>
      <c r="AA1048" s="21" t="s">
        <v>43</v>
      </c>
      <c r="AB1048" s="14" t="s">
        <v>46</v>
      </c>
      <c r="AC1048" s="21" t="s">
        <v>43</v>
      </c>
      <c r="AD1048" s="17">
        <v>0</v>
      </c>
      <c r="AE1048" s="17">
        <v>0</v>
      </c>
      <c r="AF1048" s="21" t="s">
        <v>43</v>
      </c>
      <c r="AG1048" s="14" t="s">
        <v>43</v>
      </c>
      <c r="AI1048" s="70">
        <f>(0.748*AD1048)+1.2345</f>
        <v>1.2344999999999999</v>
      </c>
      <c r="AJ1048" s="74">
        <f>((POWER(AI1048*10,3.36))*2.24)/100000</f>
        <v>0.10414971720920797</v>
      </c>
      <c r="AK1048" s="74">
        <f>(0.0026*AJ1048)-0.61</f>
        <v>-0.6097292107352561</v>
      </c>
      <c r="AL1048" s="73">
        <f>IF(AK1048&gt;0,AK1048:AK1048,0)</f>
        <v>0</v>
      </c>
    </row>
    <row r="1049" spans="1:38" s="20" customFormat="1">
      <c r="A1049" s="14" t="s">
        <v>74</v>
      </c>
      <c r="B1049" s="14" t="s">
        <v>40</v>
      </c>
      <c r="C1049" s="31">
        <v>38944</v>
      </c>
      <c r="D1049" s="15">
        <v>2006</v>
      </c>
      <c r="E1049" s="16">
        <v>0.50208333333333333</v>
      </c>
      <c r="F1049" s="16">
        <v>0.55555555555555558</v>
      </c>
      <c r="G1049" s="16">
        <v>5.3472222222222254E-2</v>
      </c>
      <c r="H1049" s="21">
        <v>2</v>
      </c>
      <c r="I1049" s="17">
        <v>2</v>
      </c>
      <c r="J1049" s="17">
        <v>4</v>
      </c>
      <c r="K1049" s="23">
        <v>4</v>
      </c>
      <c r="L1049" s="14" t="s">
        <v>48</v>
      </c>
      <c r="M1049" s="14" t="s">
        <v>49</v>
      </c>
      <c r="N1049" s="17">
        <v>1</v>
      </c>
      <c r="O1049" s="18">
        <f t="shared" si="163"/>
        <v>20.1268584</v>
      </c>
      <c r="P1049" s="18">
        <v>6.0990480000000007</v>
      </c>
      <c r="Q1049" s="18">
        <f t="shared" si="164"/>
        <v>4.9487328000000002</v>
      </c>
      <c r="R1049" s="18">
        <v>1.4996160000000001</v>
      </c>
      <c r="S1049" s="18">
        <f t="shared" si="162"/>
        <v>20.13</v>
      </c>
      <c r="T1049" s="22">
        <v>6.1</v>
      </c>
      <c r="U1049" s="21" t="s">
        <v>43</v>
      </c>
      <c r="V1049" s="21" t="s">
        <v>43</v>
      </c>
      <c r="W1049" s="19">
        <v>27.849900000000002</v>
      </c>
      <c r="X1049" s="19">
        <v>-115.16748</v>
      </c>
      <c r="Y1049" s="18">
        <v>66.2</v>
      </c>
      <c r="Z1049" s="17">
        <v>19</v>
      </c>
      <c r="AA1049" s="21" t="s">
        <v>43</v>
      </c>
      <c r="AB1049" s="14" t="s">
        <v>44</v>
      </c>
      <c r="AC1049" s="21" t="s">
        <v>43</v>
      </c>
      <c r="AD1049" s="17">
        <v>9</v>
      </c>
      <c r="AE1049" s="17">
        <v>1</v>
      </c>
      <c r="AF1049" s="21" t="s">
        <v>43</v>
      </c>
      <c r="AG1049" s="14" t="s">
        <v>43</v>
      </c>
      <c r="AI1049" s="70">
        <f t="shared" ref="AI1049:AI1050" si="165">(0.709*AD1049)+1.157</f>
        <v>7.5379999999999994</v>
      </c>
      <c r="AJ1049" s="71" t="s">
        <v>369</v>
      </c>
      <c r="AK1049" s="72">
        <f t="shared" ref="AK1049:AK1050" si="166">((POWER(AI1049*10,2.19))*0.037)/1000</f>
        <v>0.47796121404284658</v>
      </c>
      <c r="AL1049" s="73">
        <f t="shared" ref="AL1049:AL1050" si="167">((POWER(AI1049*10,2.19))*0.037)/1000</f>
        <v>0.47796121404284658</v>
      </c>
    </row>
    <row r="1050" spans="1:38" s="20" customFormat="1">
      <c r="A1050" s="14" t="s">
        <v>74</v>
      </c>
      <c r="B1050" s="14" t="s">
        <v>40</v>
      </c>
      <c r="C1050" s="31">
        <v>38944</v>
      </c>
      <c r="D1050" s="15">
        <v>2006</v>
      </c>
      <c r="E1050" s="16">
        <v>0.50208333333333333</v>
      </c>
      <c r="F1050" s="16">
        <v>0.55555555555555558</v>
      </c>
      <c r="G1050" s="16">
        <v>5.3472222222222254E-2</v>
      </c>
      <c r="H1050" s="21">
        <v>2</v>
      </c>
      <c r="I1050" s="17">
        <v>2</v>
      </c>
      <c r="J1050" s="17">
        <v>4</v>
      </c>
      <c r="K1050" s="23">
        <v>4</v>
      </c>
      <c r="L1050" s="14" t="s">
        <v>48</v>
      </c>
      <c r="M1050" s="14" t="s">
        <v>49</v>
      </c>
      <c r="N1050" s="17">
        <v>1</v>
      </c>
      <c r="O1050" s="18">
        <f t="shared" si="163"/>
        <v>20.1268584</v>
      </c>
      <c r="P1050" s="18">
        <v>6.0990480000000007</v>
      </c>
      <c r="Q1050" s="18">
        <f t="shared" si="164"/>
        <v>4.9487328000000002</v>
      </c>
      <c r="R1050" s="18">
        <v>1.4996160000000001</v>
      </c>
      <c r="S1050" s="18">
        <f t="shared" si="162"/>
        <v>20.13</v>
      </c>
      <c r="T1050" s="22">
        <v>6.1</v>
      </c>
      <c r="U1050" s="21" t="s">
        <v>43</v>
      </c>
      <c r="V1050" s="21" t="s">
        <v>43</v>
      </c>
      <c r="W1050" s="19">
        <v>27.849900000000002</v>
      </c>
      <c r="X1050" s="19">
        <v>-115.16748</v>
      </c>
      <c r="Y1050" s="18">
        <v>66.2</v>
      </c>
      <c r="Z1050" s="17">
        <v>19</v>
      </c>
      <c r="AA1050" s="21" t="s">
        <v>43</v>
      </c>
      <c r="AB1050" s="14" t="s">
        <v>44</v>
      </c>
      <c r="AC1050" s="21" t="s">
        <v>43</v>
      </c>
      <c r="AD1050" s="17">
        <v>14</v>
      </c>
      <c r="AE1050" s="17">
        <v>1</v>
      </c>
      <c r="AF1050" s="21" t="s">
        <v>43</v>
      </c>
      <c r="AG1050" s="14" t="s">
        <v>43</v>
      </c>
      <c r="AI1050" s="70">
        <f t="shared" si="165"/>
        <v>11.083</v>
      </c>
      <c r="AJ1050" s="71" t="s">
        <v>369</v>
      </c>
      <c r="AK1050" s="72">
        <f t="shared" si="166"/>
        <v>1.1117350137621949</v>
      </c>
      <c r="AL1050" s="73">
        <f t="shared" si="167"/>
        <v>1.1117350137621949</v>
      </c>
    </row>
    <row r="1051" spans="1:38" s="20" customFormat="1">
      <c r="A1051" s="14" t="s">
        <v>75</v>
      </c>
      <c r="B1051" s="14" t="s">
        <v>40</v>
      </c>
      <c r="C1051" s="31">
        <v>38944</v>
      </c>
      <c r="D1051" s="15">
        <v>2006</v>
      </c>
      <c r="E1051" s="16">
        <v>0.50208333333333333</v>
      </c>
      <c r="F1051" s="16">
        <v>0.55555555555555558</v>
      </c>
      <c r="G1051" s="16">
        <f t="shared" ref="G1051:G1114" si="168">F1051-E1051</f>
        <v>5.3472222222222254E-2</v>
      </c>
      <c r="H1051" s="21">
        <v>2</v>
      </c>
      <c r="I1051" s="14">
        <v>2</v>
      </c>
      <c r="J1051" s="17">
        <v>4</v>
      </c>
      <c r="K1051" s="23">
        <v>4</v>
      </c>
      <c r="L1051" s="14" t="s">
        <v>48</v>
      </c>
      <c r="M1051" s="14" t="s">
        <v>49</v>
      </c>
      <c r="N1051" s="14">
        <v>1</v>
      </c>
      <c r="O1051" s="18">
        <f t="shared" si="163"/>
        <v>20.1268584</v>
      </c>
      <c r="P1051" s="18">
        <v>6.0990480000000007</v>
      </c>
      <c r="Q1051" s="18">
        <f t="shared" si="164"/>
        <v>4.9487328000000002</v>
      </c>
      <c r="R1051" s="18">
        <v>1.4996160000000001</v>
      </c>
      <c r="S1051" s="18">
        <f t="shared" si="162"/>
        <v>20.13</v>
      </c>
      <c r="T1051" s="22">
        <v>6.1</v>
      </c>
      <c r="U1051" s="21" t="s">
        <v>43</v>
      </c>
      <c r="V1051" s="21" t="s">
        <v>43</v>
      </c>
      <c r="W1051" s="19">
        <v>27.849900000000002</v>
      </c>
      <c r="X1051" s="19">
        <v>-115.16748</v>
      </c>
      <c r="Y1051" s="18">
        <v>66.2</v>
      </c>
      <c r="Z1051" s="17">
        <f t="shared" ref="Z1051:Z1114" si="169">(Y1051-32)*5/9</f>
        <v>19</v>
      </c>
      <c r="AA1051" s="21" t="s">
        <v>43</v>
      </c>
      <c r="AB1051" s="14" t="s">
        <v>46</v>
      </c>
      <c r="AC1051" s="21" t="s">
        <v>43</v>
      </c>
      <c r="AD1051" s="17">
        <v>13</v>
      </c>
      <c r="AE1051" s="17">
        <v>1</v>
      </c>
      <c r="AF1051" s="21" t="s">
        <v>43</v>
      </c>
      <c r="AG1051" s="14" t="s">
        <v>43</v>
      </c>
      <c r="AI1051" s="70">
        <f t="shared" ref="AI1051:AI1114" si="170">(0.748*AD1051)+1.2345</f>
        <v>10.958500000000001</v>
      </c>
      <c r="AJ1051" s="74">
        <f t="shared" ref="AJ1051:AJ1114" si="171">((POWER(AI1051*10,3.36))*2.24)/100000</f>
        <v>159.88648485388254</v>
      </c>
      <c r="AK1051" s="74">
        <f t="shared" ref="AK1051:AK1114" si="172">(0.0026*AJ1051)-0.61</f>
        <v>-0.19429513937990539</v>
      </c>
      <c r="AL1051" s="73">
        <f t="shared" ref="AL1051:AL1114" si="173">IF(AK1051&gt;0,AK1051:AK1051,0)</f>
        <v>0</v>
      </c>
    </row>
    <row r="1052" spans="1:38" s="20" customFormat="1">
      <c r="A1052" s="14" t="s">
        <v>75</v>
      </c>
      <c r="B1052" s="14" t="s">
        <v>40</v>
      </c>
      <c r="C1052" s="31">
        <v>38944</v>
      </c>
      <c r="D1052" s="15">
        <v>2006</v>
      </c>
      <c r="E1052" s="16">
        <v>0.50208333333333333</v>
      </c>
      <c r="F1052" s="16">
        <v>0.55555555555555558</v>
      </c>
      <c r="G1052" s="16">
        <f t="shared" si="168"/>
        <v>5.3472222222222254E-2</v>
      </c>
      <c r="H1052" s="21">
        <v>2</v>
      </c>
      <c r="I1052" s="14">
        <v>2</v>
      </c>
      <c r="J1052" s="17">
        <v>4</v>
      </c>
      <c r="K1052" s="23">
        <v>4</v>
      </c>
      <c r="L1052" s="14" t="s">
        <v>48</v>
      </c>
      <c r="M1052" s="14" t="s">
        <v>49</v>
      </c>
      <c r="N1052" s="14">
        <v>1</v>
      </c>
      <c r="O1052" s="18">
        <f t="shared" si="163"/>
        <v>20.1268584</v>
      </c>
      <c r="P1052" s="18">
        <v>6.0990480000000007</v>
      </c>
      <c r="Q1052" s="18">
        <f t="shared" si="164"/>
        <v>4.9487328000000002</v>
      </c>
      <c r="R1052" s="18">
        <v>1.4996160000000001</v>
      </c>
      <c r="S1052" s="18">
        <f t="shared" si="162"/>
        <v>20.13</v>
      </c>
      <c r="T1052" s="22">
        <v>6.1</v>
      </c>
      <c r="U1052" s="21" t="s">
        <v>43</v>
      </c>
      <c r="V1052" s="21" t="s">
        <v>43</v>
      </c>
      <c r="W1052" s="19">
        <v>27.849900000000002</v>
      </c>
      <c r="X1052" s="19">
        <v>-115.16748</v>
      </c>
      <c r="Y1052" s="18">
        <v>66.2</v>
      </c>
      <c r="Z1052" s="17">
        <f t="shared" si="169"/>
        <v>19</v>
      </c>
      <c r="AA1052" s="21" t="s">
        <v>43</v>
      </c>
      <c r="AB1052" s="14" t="s">
        <v>46</v>
      </c>
      <c r="AC1052" s="21" t="s">
        <v>43</v>
      </c>
      <c r="AD1052" s="17">
        <v>16</v>
      </c>
      <c r="AE1052" s="17">
        <v>1</v>
      </c>
      <c r="AF1052" s="21" t="s">
        <v>43</v>
      </c>
      <c r="AG1052" s="14" t="s">
        <v>43</v>
      </c>
      <c r="AI1052" s="70">
        <f t="shared" si="170"/>
        <v>13.202500000000001</v>
      </c>
      <c r="AJ1052" s="74">
        <f t="shared" si="171"/>
        <v>298.98731991165073</v>
      </c>
      <c r="AK1052" s="74">
        <f t="shared" si="172"/>
        <v>0.16736703177029189</v>
      </c>
      <c r="AL1052" s="73">
        <f t="shared" si="173"/>
        <v>0.16736703177029189</v>
      </c>
    </row>
    <row r="1053" spans="1:38" s="20" customFormat="1">
      <c r="A1053" s="14" t="s">
        <v>75</v>
      </c>
      <c r="B1053" s="14" t="s">
        <v>40</v>
      </c>
      <c r="C1053" s="31">
        <v>38944</v>
      </c>
      <c r="D1053" s="15">
        <v>2006</v>
      </c>
      <c r="E1053" s="16">
        <v>0.50208333333333333</v>
      </c>
      <c r="F1053" s="16">
        <v>0.55555555555555558</v>
      </c>
      <c r="G1053" s="16">
        <f t="shared" si="168"/>
        <v>5.3472222222222254E-2</v>
      </c>
      <c r="H1053" s="21">
        <v>2</v>
      </c>
      <c r="I1053" s="14">
        <v>2</v>
      </c>
      <c r="J1053" s="17">
        <v>4</v>
      </c>
      <c r="K1053" s="23">
        <v>4</v>
      </c>
      <c r="L1053" s="14" t="s">
        <v>48</v>
      </c>
      <c r="M1053" s="14" t="s">
        <v>49</v>
      </c>
      <c r="N1053" s="14">
        <v>1</v>
      </c>
      <c r="O1053" s="18">
        <f t="shared" si="163"/>
        <v>20.1268584</v>
      </c>
      <c r="P1053" s="18">
        <v>6.0990480000000007</v>
      </c>
      <c r="Q1053" s="18">
        <f t="shared" si="164"/>
        <v>4.9487328000000002</v>
      </c>
      <c r="R1053" s="18">
        <v>1.4996160000000001</v>
      </c>
      <c r="S1053" s="18">
        <f t="shared" si="162"/>
        <v>20.13</v>
      </c>
      <c r="T1053" s="22">
        <v>6.1</v>
      </c>
      <c r="U1053" s="21" t="s">
        <v>43</v>
      </c>
      <c r="V1053" s="21" t="s">
        <v>43</v>
      </c>
      <c r="W1053" s="19">
        <v>27.849900000000002</v>
      </c>
      <c r="X1053" s="19">
        <v>-115.16748</v>
      </c>
      <c r="Y1053" s="18">
        <v>66.2</v>
      </c>
      <c r="Z1053" s="17">
        <f t="shared" si="169"/>
        <v>19</v>
      </c>
      <c r="AA1053" s="21" t="s">
        <v>43</v>
      </c>
      <c r="AB1053" s="14" t="s">
        <v>46</v>
      </c>
      <c r="AC1053" s="21" t="s">
        <v>43</v>
      </c>
      <c r="AD1053" s="17">
        <v>16</v>
      </c>
      <c r="AE1053" s="17">
        <v>1</v>
      </c>
      <c r="AF1053" s="21" t="s">
        <v>43</v>
      </c>
      <c r="AG1053" s="14" t="s">
        <v>43</v>
      </c>
      <c r="AI1053" s="70">
        <f t="shared" si="170"/>
        <v>13.202500000000001</v>
      </c>
      <c r="AJ1053" s="74">
        <f t="shared" si="171"/>
        <v>298.98731991165073</v>
      </c>
      <c r="AK1053" s="74">
        <f t="shared" si="172"/>
        <v>0.16736703177029189</v>
      </c>
      <c r="AL1053" s="73">
        <f t="shared" si="173"/>
        <v>0.16736703177029189</v>
      </c>
    </row>
    <row r="1054" spans="1:38" s="20" customFormat="1">
      <c r="A1054" s="14" t="s">
        <v>75</v>
      </c>
      <c r="B1054" s="14" t="s">
        <v>40</v>
      </c>
      <c r="C1054" s="31">
        <v>38944</v>
      </c>
      <c r="D1054" s="15">
        <v>2006</v>
      </c>
      <c r="E1054" s="16">
        <v>0.50208333333333333</v>
      </c>
      <c r="F1054" s="16">
        <v>0.55555555555555558</v>
      </c>
      <c r="G1054" s="16">
        <f t="shared" si="168"/>
        <v>5.3472222222222254E-2</v>
      </c>
      <c r="H1054" s="21">
        <v>2</v>
      </c>
      <c r="I1054" s="14">
        <v>2</v>
      </c>
      <c r="J1054" s="17">
        <v>4</v>
      </c>
      <c r="K1054" s="23">
        <v>4</v>
      </c>
      <c r="L1054" s="14" t="s">
        <v>48</v>
      </c>
      <c r="M1054" s="14" t="s">
        <v>49</v>
      </c>
      <c r="N1054" s="14">
        <v>1</v>
      </c>
      <c r="O1054" s="18">
        <f t="shared" si="163"/>
        <v>20.1268584</v>
      </c>
      <c r="P1054" s="18">
        <v>6.0990480000000007</v>
      </c>
      <c r="Q1054" s="18">
        <f t="shared" si="164"/>
        <v>4.9487328000000002</v>
      </c>
      <c r="R1054" s="18">
        <v>1.4996160000000001</v>
      </c>
      <c r="S1054" s="18">
        <f t="shared" si="162"/>
        <v>20.13</v>
      </c>
      <c r="T1054" s="22">
        <v>6.1</v>
      </c>
      <c r="U1054" s="21" t="s">
        <v>43</v>
      </c>
      <c r="V1054" s="21" t="s">
        <v>43</v>
      </c>
      <c r="W1054" s="19">
        <v>27.849900000000002</v>
      </c>
      <c r="X1054" s="19">
        <v>-115.16748</v>
      </c>
      <c r="Y1054" s="18">
        <v>66.2</v>
      </c>
      <c r="Z1054" s="17">
        <f t="shared" si="169"/>
        <v>19</v>
      </c>
      <c r="AA1054" s="21" t="s">
        <v>43</v>
      </c>
      <c r="AB1054" s="14" t="s">
        <v>46</v>
      </c>
      <c r="AC1054" s="21" t="s">
        <v>43</v>
      </c>
      <c r="AD1054" s="17">
        <v>16</v>
      </c>
      <c r="AE1054" s="17">
        <v>1</v>
      </c>
      <c r="AF1054" s="21" t="s">
        <v>43</v>
      </c>
      <c r="AG1054" s="14" t="s">
        <v>43</v>
      </c>
      <c r="AI1054" s="70">
        <f t="shared" si="170"/>
        <v>13.202500000000001</v>
      </c>
      <c r="AJ1054" s="74">
        <f t="shared" si="171"/>
        <v>298.98731991165073</v>
      </c>
      <c r="AK1054" s="74">
        <f t="shared" si="172"/>
        <v>0.16736703177029189</v>
      </c>
      <c r="AL1054" s="73">
        <f t="shared" si="173"/>
        <v>0.16736703177029189</v>
      </c>
    </row>
    <row r="1055" spans="1:38" s="20" customFormat="1">
      <c r="A1055" s="14" t="s">
        <v>75</v>
      </c>
      <c r="B1055" s="14" t="s">
        <v>40</v>
      </c>
      <c r="C1055" s="31">
        <v>38944</v>
      </c>
      <c r="D1055" s="15">
        <v>2006</v>
      </c>
      <c r="E1055" s="16">
        <v>0.50208333333333333</v>
      </c>
      <c r="F1055" s="16">
        <v>0.55555555555555558</v>
      </c>
      <c r="G1055" s="16">
        <f t="shared" si="168"/>
        <v>5.3472222222222254E-2</v>
      </c>
      <c r="H1055" s="21">
        <v>2</v>
      </c>
      <c r="I1055" s="14">
        <v>2</v>
      </c>
      <c r="J1055" s="17">
        <v>4</v>
      </c>
      <c r="K1055" s="23">
        <v>4</v>
      </c>
      <c r="L1055" s="14" t="s">
        <v>48</v>
      </c>
      <c r="M1055" s="14" t="s">
        <v>49</v>
      </c>
      <c r="N1055" s="14">
        <v>1</v>
      </c>
      <c r="O1055" s="18">
        <f t="shared" si="163"/>
        <v>20.1268584</v>
      </c>
      <c r="P1055" s="18">
        <v>6.0990480000000007</v>
      </c>
      <c r="Q1055" s="18">
        <f t="shared" si="164"/>
        <v>4.9487328000000002</v>
      </c>
      <c r="R1055" s="18">
        <v>1.4996160000000001</v>
      </c>
      <c r="S1055" s="18">
        <f t="shared" si="162"/>
        <v>20.13</v>
      </c>
      <c r="T1055" s="22">
        <v>6.1</v>
      </c>
      <c r="U1055" s="21" t="s">
        <v>43</v>
      </c>
      <c r="V1055" s="21" t="s">
        <v>43</v>
      </c>
      <c r="W1055" s="19">
        <v>27.849900000000002</v>
      </c>
      <c r="X1055" s="19">
        <v>-115.16748</v>
      </c>
      <c r="Y1055" s="18">
        <v>66.2</v>
      </c>
      <c r="Z1055" s="17">
        <f t="shared" si="169"/>
        <v>19</v>
      </c>
      <c r="AA1055" s="21" t="s">
        <v>43</v>
      </c>
      <c r="AB1055" s="14" t="s">
        <v>46</v>
      </c>
      <c r="AC1055" s="21" t="s">
        <v>43</v>
      </c>
      <c r="AD1055" s="17">
        <v>16</v>
      </c>
      <c r="AE1055" s="17">
        <v>1</v>
      </c>
      <c r="AF1055" s="21" t="s">
        <v>43</v>
      </c>
      <c r="AG1055" s="14" t="s">
        <v>43</v>
      </c>
      <c r="AI1055" s="70">
        <f t="shared" si="170"/>
        <v>13.202500000000001</v>
      </c>
      <c r="AJ1055" s="74">
        <f t="shared" si="171"/>
        <v>298.98731991165073</v>
      </c>
      <c r="AK1055" s="74">
        <f t="shared" si="172"/>
        <v>0.16736703177029189</v>
      </c>
      <c r="AL1055" s="73">
        <f t="shared" si="173"/>
        <v>0.16736703177029189</v>
      </c>
    </row>
    <row r="1056" spans="1:38" s="20" customFormat="1">
      <c r="A1056" s="14" t="s">
        <v>75</v>
      </c>
      <c r="B1056" s="14" t="s">
        <v>40</v>
      </c>
      <c r="C1056" s="31">
        <v>38944</v>
      </c>
      <c r="D1056" s="15">
        <v>2006</v>
      </c>
      <c r="E1056" s="16">
        <v>0.50208333333333333</v>
      </c>
      <c r="F1056" s="16">
        <v>0.55555555555555558</v>
      </c>
      <c r="G1056" s="16">
        <f t="shared" si="168"/>
        <v>5.3472222222222254E-2</v>
      </c>
      <c r="H1056" s="21">
        <v>2</v>
      </c>
      <c r="I1056" s="14">
        <v>2</v>
      </c>
      <c r="J1056" s="17">
        <v>4</v>
      </c>
      <c r="K1056" s="23">
        <v>4</v>
      </c>
      <c r="L1056" s="14" t="s">
        <v>48</v>
      </c>
      <c r="M1056" s="14" t="s">
        <v>49</v>
      </c>
      <c r="N1056" s="14">
        <v>1</v>
      </c>
      <c r="O1056" s="18">
        <f t="shared" si="163"/>
        <v>20.1268584</v>
      </c>
      <c r="P1056" s="18">
        <v>6.0990480000000007</v>
      </c>
      <c r="Q1056" s="18">
        <f t="shared" si="164"/>
        <v>4.9487328000000002</v>
      </c>
      <c r="R1056" s="18">
        <v>1.4996160000000001</v>
      </c>
      <c r="S1056" s="18">
        <f t="shared" si="162"/>
        <v>20.13</v>
      </c>
      <c r="T1056" s="22">
        <v>6.1</v>
      </c>
      <c r="U1056" s="21" t="s">
        <v>43</v>
      </c>
      <c r="V1056" s="21" t="s">
        <v>43</v>
      </c>
      <c r="W1056" s="19">
        <v>27.849900000000002</v>
      </c>
      <c r="X1056" s="19">
        <v>-115.16748</v>
      </c>
      <c r="Y1056" s="18">
        <v>66.2</v>
      </c>
      <c r="Z1056" s="17">
        <f t="shared" si="169"/>
        <v>19</v>
      </c>
      <c r="AA1056" s="21" t="s">
        <v>43</v>
      </c>
      <c r="AB1056" s="14" t="s">
        <v>46</v>
      </c>
      <c r="AC1056" s="21" t="s">
        <v>43</v>
      </c>
      <c r="AD1056" s="17">
        <v>16</v>
      </c>
      <c r="AE1056" s="17">
        <v>1</v>
      </c>
      <c r="AF1056" s="21" t="s">
        <v>43</v>
      </c>
      <c r="AG1056" s="14" t="s">
        <v>43</v>
      </c>
      <c r="AI1056" s="70">
        <f t="shared" si="170"/>
        <v>13.202500000000001</v>
      </c>
      <c r="AJ1056" s="74">
        <f t="shared" si="171"/>
        <v>298.98731991165073</v>
      </c>
      <c r="AK1056" s="74">
        <f t="shared" si="172"/>
        <v>0.16736703177029189</v>
      </c>
      <c r="AL1056" s="73">
        <f t="shared" si="173"/>
        <v>0.16736703177029189</v>
      </c>
    </row>
    <row r="1057" spans="1:38" s="20" customFormat="1">
      <c r="A1057" s="14" t="s">
        <v>75</v>
      </c>
      <c r="B1057" s="14" t="s">
        <v>40</v>
      </c>
      <c r="C1057" s="31">
        <v>38944</v>
      </c>
      <c r="D1057" s="15">
        <v>2006</v>
      </c>
      <c r="E1057" s="16">
        <v>0.50208333333333333</v>
      </c>
      <c r="F1057" s="16">
        <v>0.55555555555555558</v>
      </c>
      <c r="G1057" s="16">
        <f t="shared" si="168"/>
        <v>5.3472222222222254E-2</v>
      </c>
      <c r="H1057" s="21">
        <v>2</v>
      </c>
      <c r="I1057" s="14">
        <v>2</v>
      </c>
      <c r="J1057" s="17">
        <v>4</v>
      </c>
      <c r="K1057" s="23">
        <v>4</v>
      </c>
      <c r="L1057" s="14" t="s">
        <v>48</v>
      </c>
      <c r="M1057" s="14" t="s">
        <v>49</v>
      </c>
      <c r="N1057" s="14">
        <v>1</v>
      </c>
      <c r="O1057" s="18">
        <f t="shared" si="163"/>
        <v>20.1268584</v>
      </c>
      <c r="P1057" s="18">
        <v>6.0990480000000007</v>
      </c>
      <c r="Q1057" s="18">
        <f t="shared" si="164"/>
        <v>4.9487328000000002</v>
      </c>
      <c r="R1057" s="18">
        <v>1.4996160000000001</v>
      </c>
      <c r="S1057" s="18">
        <f t="shared" si="162"/>
        <v>20.13</v>
      </c>
      <c r="T1057" s="22">
        <v>6.1</v>
      </c>
      <c r="U1057" s="21" t="s">
        <v>43</v>
      </c>
      <c r="V1057" s="21" t="s">
        <v>43</v>
      </c>
      <c r="W1057" s="19">
        <v>27.849900000000002</v>
      </c>
      <c r="X1057" s="19">
        <v>-115.16748</v>
      </c>
      <c r="Y1057" s="18">
        <v>66.2</v>
      </c>
      <c r="Z1057" s="17">
        <f t="shared" si="169"/>
        <v>19</v>
      </c>
      <c r="AA1057" s="21" t="s">
        <v>43</v>
      </c>
      <c r="AB1057" s="14" t="s">
        <v>46</v>
      </c>
      <c r="AC1057" s="21" t="s">
        <v>43</v>
      </c>
      <c r="AD1057" s="17">
        <v>17</v>
      </c>
      <c r="AE1057" s="17">
        <v>1</v>
      </c>
      <c r="AF1057" s="21" t="s">
        <v>43</v>
      </c>
      <c r="AG1057" s="14" t="s">
        <v>43</v>
      </c>
      <c r="AI1057" s="70">
        <f t="shared" si="170"/>
        <v>13.9505</v>
      </c>
      <c r="AJ1057" s="74">
        <f t="shared" si="171"/>
        <v>359.80704047984557</v>
      </c>
      <c r="AK1057" s="74">
        <f t="shared" si="172"/>
        <v>0.32549830524759849</v>
      </c>
      <c r="AL1057" s="73">
        <f t="shared" si="173"/>
        <v>0.32549830524759849</v>
      </c>
    </row>
    <row r="1058" spans="1:38" s="20" customFormat="1">
      <c r="A1058" s="14" t="s">
        <v>75</v>
      </c>
      <c r="B1058" s="14" t="s">
        <v>40</v>
      </c>
      <c r="C1058" s="31">
        <v>38944</v>
      </c>
      <c r="D1058" s="15">
        <v>2006</v>
      </c>
      <c r="E1058" s="16">
        <v>0.50208333333333333</v>
      </c>
      <c r="F1058" s="16">
        <v>0.55555555555555558</v>
      </c>
      <c r="G1058" s="16">
        <f t="shared" si="168"/>
        <v>5.3472222222222254E-2</v>
      </c>
      <c r="H1058" s="21">
        <v>2</v>
      </c>
      <c r="I1058" s="14">
        <v>2</v>
      </c>
      <c r="J1058" s="17">
        <v>4</v>
      </c>
      <c r="K1058" s="23">
        <v>4</v>
      </c>
      <c r="L1058" s="14" t="s">
        <v>48</v>
      </c>
      <c r="M1058" s="14" t="s">
        <v>49</v>
      </c>
      <c r="N1058" s="14">
        <v>1</v>
      </c>
      <c r="O1058" s="18">
        <f t="shared" si="163"/>
        <v>20.1268584</v>
      </c>
      <c r="P1058" s="18">
        <v>6.0990480000000007</v>
      </c>
      <c r="Q1058" s="18">
        <f t="shared" si="164"/>
        <v>4.9487328000000002</v>
      </c>
      <c r="R1058" s="18">
        <v>1.4996160000000001</v>
      </c>
      <c r="S1058" s="18">
        <f t="shared" si="162"/>
        <v>20.13</v>
      </c>
      <c r="T1058" s="22">
        <v>6.1</v>
      </c>
      <c r="U1058" s="21" t="s">
        <v>43</v>
      </c>
      <c r="V1058" s="21" t="s">
        <v>43</v>
      </c>
      <c r="W1058" s="19">
        <v>27.849900000000002</v>
      </c>
      <c r="X1058" s="19">
        <v>-115.16748</v>
      </c>
      <c r="Y1058" s="18">
        <v>66.2</v>
      </c>
      <c r="Z1058" s="17">
        <f t="shared" si="169"/>
        <v>19</v>
      </c>
      <c r="AA1058" s="21" t="s">
        <v>43</v>
      </c>
      <c r="AB1058" s="14" t="s">
        <v>46</v>
      </c>
      <c r="AC1058" s="21" t="s">
        <v>43</v>
      </c>
      <c r="AD1058" s="17">
        <v>17</v>
      </c>
      <c r="AE1058" s="17">
        <v>1</v>
      </c>
      <c r="AF1058" s="21" t="s">
        <v>43</v>
      </c>
      <c r="AG1058" s="14" t="s">
        <v>43</v>
      </c>
      <c r="AI1058" s="70">
        <f t="shared" si="170"/>
        <v>13.9505</v>
      </c>
      <c r="AJ1058" s="74">
        <f t="shared" si="171"/>
        <v>359.80704047984557</v>
      </c>
      <c r="AK1058" s="74">
        <f t="shared" si="172"/>
        <v>0.32549830524759849</v>
      </c>
      <c r="AL1058" s="73">
        <f t="shared" si="173"/>
        <v>0.32549830524759849</v>
      </c>
    </row>
    <row r="1059" spans="1:38" s="20" customFormat="1">
      <c r="A1059" s="14" t="s">
        <v>75</v>
      </c>
      <c r="B1059" s="14" t="s">
        <v>40</v>
      </c>
      <c r="C1059" s="31">
        <v>38944</v>
      </c>
      <c r="D1059" s="15">
        <v>2006</v>
      </c>
      <c r="E1059" s="16">
        <v>0.50208333333333333</v>
      </c>
      <c r="F1059" s="16">
        <v>0.55555555555555558</v>
      </c>
      <c r="G1059" s="16">
        <f t="shared" si="168"/>
        <v>5.3472222222222254E-2</v>
      </c>
      <c r="H1059" s="21">
        <v>2</v>
      </c>
      <c r="I1059" s="14">
        <v>2</v>
      </c>
      <c r="J1059" s="17">
        <v>4</v>
      </c>
      <c r="K1059" s="23">
        <v>4</v>
      </c>
      <c r="L1059" s="14" t="s">
        <v>48</v>
      </c>
      <c r="M1059" s="14" t="s">
        <v>49</v>
      </c>
      <c r="N1059" s="14">
        <v>1</v>
      </c>
      <c r="O1059" s="18">
        <f t="shared" si="163"/>
        <v>20.1268584</v>
      </c>
      <c r="P1059" s="18">
        <v>6.0990480000000007</v>
      </c>
      <c r="Q1059" s="18">
        <f t="shared" si="164"/>
        <v>4.9487328000000002</v>
      </c>
      <c r="R1059" s="18">
        <v>1.4996160000000001</v>
      </c>
      <c r="S1059" s="18">
        <f t="shared" si="162"/>
        <v>20.13</v>
      </c>
      <c r="T1059" s="22">
        <v>6.1</v>
      </c>
      <c r="U1059" s="21" t="s">
        <v>43</v>
      </c>
      <c r="V1059" s="21" t="s">
        <v>43</v>
      </c>
      <c r="W1059" s="19">
        <v>27.849900000000002</v>
      </c>
      <c r="X1059" s="19">
        <v>-115.16748</v>
      </c>
      <c r="Y1059" s="18">
        <v>66.2</v>
      </c>
      <c r="Z1059" s="17">
        <f t="shared" si="169"/>
        <v>19</v>
      </c>
      <c r="AA1059" s="21" t="s">
        <v>43</v>
      </c>
      <c r="AB1059" s="14" t="s">
        <v>46</v>
      </c>
      <c r="AC1059" s="21" t="s">
        <v>43</v>
      </c>
      <c r="AD1059" s="17">
        <v>17</v>
      </c>
      <c r="AE1059" s="17">
        <v>1</v>
      </c>
      <c r="AF1059" s="21" t="s">
        <v>43</v>
      </c>
      <c r="AG1059" s="14" t="s">
        <v>43</v>
      </c>
      <c r="AI1059" s="70">
        <f t="shared" si="170"/>
        <v>13.9505</v>
      </c>
      <c r="AJ1059" s="74">
        <f t="shared" si="171"/>
        <v>359.80704047984557</v>
      </c>
      <c r="AK1059" s="74">
        <f t="shared" si="172"/>
        <v>0.32549830524759849</v>
      </c>
      <c r="AL1059" s="73">
        <f t="shared" si="173"/>
        <v>0.32549830524759849</v>
      </c>
    </row>
    <row r="1060" spans="1:38" s="20" customFormat="1">
      <c r="A1060" s="14" t="s">
        <v>75</v>
      </c>
      <c r="B1060" s="14" t="s">
        <v>40</v>
      </c>
      <c r="C1060" s="31">
        <v>38944</v>
      </c>
      <c r="D1060" s="15">
        <v>2006</v>
      </c>
      <c r="E1060" s="16">
        <v>0.50208333333333333</v>
      </c>
      <c r="F1060" s="16">
        <v>0.55555555555555558</v>
      </c>
      <c r="G1060" s="16">
        <f t="shared" si="168"/>
        <v>5.3472222222222254E-2</v>
      </c>
      <c r="H1060" s="21">
        <v>2</v>
      </c>
      <c r="I1060" s="14">
        <v>2</v>
      </c>
      <c r="J1060" s="17">
        <v>4</v>
      </c>
      <c r="K1060" s="23">
        <v>4</v>
      </c>
      <c r="L1060" s="14" t="s">
        <v>48</v>
      </c>
      <c r="M1060" s="14" t="s">
        <v>49</v>
      </c>
      <c r="N1060" s="14">
        <v>1</v>
      </c>
      <c r="O1060" s="18">
        <f t="shared" si="163"/>
        <v>20.1268584</v>
      </c>
      <c r="P1060" s="18">
        <v>6.0990480000000007</v>
      </c>
      <c r="Q1060" s="18">
        <f t="shared" si="164"/>
        <v>4.9487328000000002</v>
      </c>
      <c r="R1060" s="18">
        <v>1.4996160000000001</v>
      </c>
      <c r="S1060" s="18">
        <f t="shared" si="162"/>
        <v>20.13</v>
      </c>
      <c r="T1060" s="22">
        <v>6.1</v>
      </c>
      <c r="U1060" s="21" t="s">
        <v>43</v>
      </c>
      <c r="V1060" s="21" t="s">
        <v>43</v>
      </c>
      <c r="W1060" s="19">
        <v>27.849900000000002</v>
      </c>
      <c r="X1060" s="19">
        <v>-115.16748</v>
      </c>
      <c r="Y1060" s="18">
        <v>66.2</v>
      </c>
      <c r="Z1060" s="17">
        <f t="shared" si="169"/>
        <v>19</v>
      </c>
      <c r="AA1060" s="21" t="s">
        <v>43</v>
      </c>
      <c r="AB1060" s="14" t="s">
        <v>46</v>
      </c>
      <c r="AC1060" s="21" t="s">
        <v>43</v>
      </c>
      <c r="AD1060" s="17">
        <v>17</v>
      </c>
      <c r="AE1060" s="17">
        <v>1</v>
      </c>
      <c r="AF1060" s="21" t="s">
        <v>43</v>
      </c>
      <c r="AG1060" s="14" t="s">
        <v>43</v>
      </c>
      <c r="AI1060" s="70">
        <f t="shared" si="170"/>
        <v>13.9505</v>
      </c>
      <c r="AJ1060" s="74">
        <f t="shared" si="171"/>
        <v>359.80704047984557</v>
      </c>
      <c r="AK1060" s="74">
        <f t="shared" si="172"/>
        <v>0.32549830524759849</v>
      </c>
      <c r="AL1060" s="73">
        <f t="shared" si="173"/>
        <v>0.32549830524759849</v>
      </c>
    </row>
    <row r="1061" spans="1:38" s="20" customFormat="1">
      <c r="A1061" s="14" t="s">
        <v>75</v>
      </c>
      <c r="B1061" s="14" t="s">
        <v>40</v>
      </c>
      <c r="C1061" s="31">
        <v>38944</v>
      </c>
      <c r="D1061" s="15">
        <v>2006</v>
      </c>
      <c r="E1061" s="16">
        <v>0.50208333333333333</v>
      </c>
      <c r="F1061" s="16">
        <v>0.55555555555555558</v>
      </c>
      <c r="G1061" s="16">
        <f t="shared" si="168"/>
        <v>5.3472222222222254E-2</v>
      </c>
      <c r="H1061" s="21">
        <v>2</v>
      </c>
      <c r="I1061" s="14">
        <v>2</v>
      </c>
      <c r="J1061" s="17">
        <v>4</v>
      </c>
      <c r="K1061" s="23">
        <v>4</v>
      </c>
      <c r="L1061" s="14" t="s">
        <v>48</v>
      </c>
      <c r="M1061" s="14" t="s">
        <v>49</v>
      </c>
      <c r="N1061" s="14">
        <v>1</v>
      </c>
      <c r="O1061" s="18">
        <f t="shared" si="163"/>
        <v>20.1268584</v>
      </c>
      <c r="P1061" s="18">
        <v>6.0990480000000007</v>
      </c>
      <c r="Q1061" s="18">
        <f t="shared" si="164"/>
        <v>4.9487328000000002</v>
      </c>
      <c r="R1061" s="18">
        <v>1.4996160000000001</v>
      </c>
      <c r="S1061" s="18">
        <f t="shared" si="162"/>
        <v>20.13</v>
      </c>
      <c r="T1061" s="22">
        <v>6.1</v>
      </c>
      <c r="U1061" s="21" t="s">
        <v>43</v>
      </c>
      <c r="V1061" s="21" t="s">
        <v>43</v>
      </c>
      <c r="W1061" s="19">
        <v>27.849900000000002</v>
      </c>
      <c r="X1061" s="19">
        <v>-115.16748</v>
      </c>
      <c r="Y1061" s="18">
        <v>66.2</v>
      </c>
      <c r="Z1061" s="17">
        <f t="shared" si="169"/>
        <v>19</v>
      </c>
      <c r="AA1061" s="21" t="s">
        <v>43</v>
      </c>
      <c r="AB1061" s="14" t="s">
        <v>46</v>
      </c>
      <c r="AC1061" s="21" t="s">
        <v>43</v>
      </c>
      <c r="AD1061" s="17">
        <v>17</v>
      </c>
      <c r="AE1061" s="17">
        <v>1</v>
      </c>
      <c r="AF1061" s="21" t="s">
        <v>43</v>
      </c>
      <c r="AG1061" s="14" t="s">
        <v>43</v>
      </c>
      <c r="AI1061" s="70">
        <f t="shared" si="170"/>
        <v>13.9505</v>
      </c>
      <c r="AJ1061" s="74">
        <f t="shared" si="171"/>
        <v>359.80704047984557</v>
      </c>
      <c r="AK1061" s="74">
        <f t="shared" si="172"/>
        <v>0.32549830524759849</v>
      </c>
      <c r="AL1061" s="73">
        <f t="shared" si="173"/>
        <v>0.32549830524759849</v>
      </c>
    </row>
    <row r="1062" spans="1:38" s="20" customFormat="1">
      <c r="A1062" s="14" t="s">
        <v>75</v>
      </c>
      <c r="B1062" s="14" t="s">
        <v>40</v>
      </c>
      <c r="C1062" s="31">
        <v>38944</v>
      </c>
      <c r="D1062" s="15">
        <v>2006</v>
      </c>
      <c r="E1062" s="16">
        <v>0.50208333333333333</v>
      </c>
      <c r="F1062" s="16">
        <v>0.55555555555555558</v>
      </c>
      <c r="G1062" s="16">
        <f t="shared" si="168"/>
        <v>5.3472222222222254E-2</v>
      </c>
      <c r="H1062" s="21">
        <v>2</v>
      </c>
      <c r="I1062" s="14">
        <v>2</v>
      </c>
      <c r="J1062" s="17">
        <v>4</v>
      </c>
      <c r="K1062" s="23">
        <v>4</v>
      </c>
      <c r="L1062" s="14" t="s">
        <v>48</v>
      </c>
      <c r="M1062" s="14" t="s">
        <v>49</v>
      </c>
      <c r="N1062" s="14">
        <v>1</v>
      </c>
      <c r="O1062" s="18">
        <f t="shared" si="163"/>
        <v>20.1268584</v>
      </c>
      <c r="P1062" s="18">
        <v>6.0990480000000007</v>
      </c>
      <c r="Q1062" s="18">
        <f t="shared" si="164"/>
        <v>4.9487328000000002</v>
      </c>
      <c r="R1062" s="18">
        <v>1.4996160000000001</v>
      </c>
      <c r="S1062" s="18">
        <f t="shared" si="162"/>
        <v>20.13</v>
      </c>
      <c r="T1062" s="22">
        <v>6.1</v>
      </c>
      <c r="U1062" s="21" t="s">
        <v>43</v>
      </c>
      <c r="V1062" s="21" t="s">
        <v>43</v>
      </c>
      <c r="W1062" s="19">
        <v>27.849900000000002</v>
      </c>
      <c r="X1062" s="19">
        <v>-115.16748</v>
      </c>
      <c r="Y1062" s="18">
        <v>66.2</v>
      </c>
      <c r="Z1062" s="17">
        <f t="shared" si="169"/>
        <v>19</v>
      </c>
      <c r="AA1062" s="21" t="s">
        <v>43</v>
      </c>
      <c r="AB1062" s="14" t="s">
        <v>46</v>
      </c>
      <c r="AC1062" s="21" t="s">
        <v>43</v>
      </c>
      <c r="AD1062" s="17">
        <v>17</v>
      </c>
      <c r="AE1062" s="17">
        <v>1</v>
      </c>
      <c r="AF1062" s="21" t="s">
        <v>43</v>
      </c>
      <c r="AG1062" s="14" t="s">
        <v>43</v>
      </c>
      <c r="AI1062" s="70">
        <f t="shared" si="170"/>
        <v>13.9505</v>
      </c>
      <c r="AJ1062" s="74">
        <f t="shared" si="171"/>
        <v>359.80704047984557</v>
      </c>
      <c r="AK1062" s="74">
        <f t="shared" si="172"/>
        <v>0.32549830524759849</v>
      </c>
      <c r="AL1062" s="73">
        <f t="shared" si="173"/>
        <v>0.32549830524759849</v>
      </c>
    </row>
    <row r="1063" spans="1:38" s="20" customFormat="1">
      <c r="A1063" s="14" t="s">
        <v>75</v>
      </c>
      <c r="B1063" s="14" t="s">
        <v>40</v>
      </c>
      <c r="C1063" s="31">
        <v>38944</v>
      </c>
      <c r="D1063" s="15">
        <v>2006</v>
      </c>
      <c r="E1063" s="16">
        <v>0.50208333333333333</v>
      </c>
      <c r="F1063" s="16">
        <v>0.55555555555555558</v>
      </c>
      <c r="G1063" s="16">
        <f t="shared" si="168"/>
        <v>5.3472222222222254E-2</v>
      </c>
      <c r="H1063" s="21">
        <v>2</v>
      </c>
      <c r="I1063" s="14">
        <v>2</v>
      </c>
      <c r="J1063" s="17">
        <v>4</v>
      </c>
      <c r="K1063" s="23">
        <v>4</v>
      </c>
      <c r="L1063" s="14" t="s">
        <v>48</v>
      </c>
      <c r="M1063" s="14" t="s">
        <v>49</v>
      </c>
      <c r="N1063" s="14">
        <v>1</v>
      </c>
      <c r="O1063" s="18">
        <f t="shared" si="163"/>
        <v>20.1268584</v>
      </c>
      <c r="P1063" s="18">
        <v>6.0990480000000007</v>
      </c>
      <c r="Q1063" s="18">
        <f t="shared" si="164"/>
        <v>4.9487328000000002</v>
      </c>
      <c r="R1063" s="18">
        <v>1.4996160000000001</v>
      </c>
      <c r="S1063" s="18">
        <f t="shared" si="162"/>
        <v>20.13</v>
      </c>
      <c r="T1063" s="22">
        <v>6.1</v>
      </c>
      <c r="U1063" s="21" t="s">
        <v>43</v>
      </c>
      <c r="V1063" s="21" t="s">
        <v>43</v>
      </c>
      <c r="W1063" s="19">
        <v>27.849900000000002</v>
      </c>
      <c r="X1063" s="19">
        <v>-115.16748</v>
      </c>
      <c r="Y1063" s="18">
        <v>66.2</v>
      </c>
      <c r="Z1063" s="17">
        <f t="shared" si="169"/>
        <v>19</v>
      </c>
      <c r="AA1063" s="21" t="s">
        <v>43</v>
      </c>
      <c r="AB1063" s="14" t="s">
        <v>46</v>
      </c>
      <c r="AC1063" s="21" t="s">
        <v>43</v>
      </c>
      <c r="AD1063" s="17">
        <v>18</v>
      </c>
      <c r="AE1063" s="17">
        <v>1</v>
      </c>
      <c r="AF1063" s="21" t="s">
        <v>43</v>
      </c>
      <c r="AG1063" s="14" t="s">
        <v>43</v>
      </c>
      <c r="AI1063" s="70">
        <f t="shared" si="170"/>
        <v>14.698500000000001</v>
      </c>
      <c r="AJ1063" s="74">
        <f t="shared" si="171"/>
        <v>428.83019204754055</v>
      </c>
      <c r="AK1063" s="74">
        <f t="shared" si="172"/>
        <v>0.50495849932360548</v>
      </c>
      <c r="AL1063" s="73">
        <f t="shared" si="173"/>
        <v>0.50495849932360548</v>
      </c>
    </row>
    <row r="1064" spans="1:38" s="20" customFormat="1">
      <c r="A1064" s="14" t="s">
        <v>75</v>
      </c>
      <c r="B1064" s="14" t="s">
        <v>40</v>
      </c>
      <c r="C1064" s="31">
        <v>38944</v>
      </c>
      <c r="D1064" s="15">
        <v>2006</v>
      </c>
      <c r="E1064" s="16">
        <v>0.50208333333333333</v>
      </c>
      <c r="F1064" s="16">
        <v>0.55555555555555558</v>
      </c>
      <c r="G1064" s="16">
        <f t="shared" si="168"/>
        <v>5.3472222222222254E-2</v>
      </c>
      <c r="H1064" s="21">
        <v>2</v>
      </c>
      <c r="I1064" s="14">
        <v>2</v>
      </c>
      <c r="J1064" s="17">
        <v>4</v>
      </c>
      <c r="K1064" s="23">
        <v>4</v>
      </c>
      <c r="L1064" s="14" t="s">
        <v>48</v>
      </c>
      <c r="M1064" s="14" t="s">
        <v>49</v>
      </c>
      <c r="N1064" s="14">
        <v>1</v>
      </c>
      <c r="O1064" s="18">
        <f t="shared" si="163"/>
        <v>20.1268584</v>
      </c>
      <c r="P1064" s="18">
        <v>6.0990480000000007</v>
      </c>
      <c r="Q1064" s="18">
        <f t="shared" si="164"/>
        <v>4.9487328000000002</v>
      </c>
      <c r="R1064" s="18">
        <v>1.4996160000000001</v>
      </c>
      <c r="S1064" s="18">
        <f t="shared" si="162"/>
        <v>20.13</v>
      </c>
      <c r="T1064" s="22">
        <v>6.1</v>
      </c>
      <c r="U1064" s="21" t="s">
        <v>43</v>
      </c>
      <c r="V1064" s="21" t="s">
        <v>43</v>
      </c>
      <c r="W1064" s="19">
        <v>27.849900000000002</v>
      </c>
      <c r="X1064" s="19">
        <v>-115.16748</v>
      </c>
      <c r="Y1064" s="18">
        <v>66.2</v>
      </c>
      <c r="Z1064" s="17">
        <f t="shared" si="169"/>
        <v>19</v>
      </c>
      <c r="AA1064" s="21" t="s">
        <v>43</v>
      </c>
      <c r="AB1064" s="14" t="s">
        <v>46</v>
      </c>
      <c r="AC1064" s="21" t="s">
        <v>43</v>
      </c>
      <c r="AD1064" s="17">
        <v>18</v>
      </c>
      <c r="AE1064" s="17">
        <v>1</v>
      </c>
      <c r="AF1064" s="21" t="s">
        <v>43</v>
      </c>
      <c r="AG1064" s="14" t="s">
        <v>43</v>
      </c>
      <c r="AI1064" s="70">
        <f t="shared" si="170"/>
        <v>14.698500000000001</v>
      </c>
      <c r="AJ1064" s="74">
        <f t="shared" si="171"/>
        <v>428.83019204754055</v>
      </c>
      <c r="AK1064" s="74">
        <f t="shared" si="172"/>
        <v>0.50495849932360548</v>
      </c>
      <c r="AL1064" s="73">
        <f t="shared" si="173"/>
        <v>0.50495849932360548</v>
      </c>
    </row>
    <row r="1065" spans="1:38" s="20" customFormat="1">
      <c r="A1065" s="14" t="s">
        <v>75</v>
      </c>
      <c r="B1065" s="14" t="s">
        <v>40</v>
      </c>
      <c r="C1065" s="31">
        <v>38944</v>
      </c>
      <c r="D1065" s="15">
        <v>2006</v>
      </c>
      <c r="E1065" s="16">
        <v>0.50208333333333333</v>
      </c>
      <c r="F1065" s="16">
        <v>0.55555555555555558</v>
      </c>
      <c r="G1065" s="16">
        <f t="shared" si="168"/>
        <v>5.3472222222222254E-2</v>
      </c>
      <c r="H1065" s="21">
        <v>2</v>
      </c>
      <c r="I1065" s="14">
        <v>2</v>
      </c>
      <c r="J1065" s="17">
        <v>4</v>
      </c>
      <c r="K1065" s="23">
        <v>4</v>
      </c>
      <c r="L1065" s="14" t="s">
        <v>48</v>
      </c>
      <c r="M1065" s="14" t="s">
        <v>49</v>
      </c>
      <c r="N1065" s="14">
        <v>1</v>
      </c>
      <c r="O1065" s="18">
        <f t="shared" si="163"/>
        <v>20.1268584</v>
      </c>
      <c r="P1065" s="18">
        <v>6.0990480000000007</v>
      </c>
      <c r="Q1065" s="18">
        <f t="shared" si="164"/>
        <v>4.9487328000000002</v>
      </c>
      <c r="R1065" s="18">
        <v>1.4996160000000001</v>
      </c>
      <c r="S1065" s="18">
        <f t="shared" si="162"/>
        <v>20.13</v>
      </c>
      <c r="T1065" s="22">
        <v>6.1</v>
      </c>
      <c r="U1065" s="21" t="s">
        <v>43</v>
      </c>
      <c r="V1065" s="21" t="s">
        <v>43</v>
      </c>
      <c r="W1065" s="19">
        <v>27.849900000000002</v>
      </c>
      <c r="X1065" s="19">
        <v>-115.16748</v>
      </c>
      <c r="Y1065" s="18">
        <v>66.2</v>
      </c>
      <c r="Z1065" s="17">
        <f t="shared" si="169"/>
        <v>19</v>
      </c>
      <c r="AA1065" s="21" t="s">
        <v>43</v>
      </c>
      <c r="AB1065" s="14" t="s">
        <v>46</v>
      </c>
      <c r="AC1065" s="21" t="s">
        <v>43</v>
      </c>
      <c r="AD1065" s="17">
        <v>18</v>
      </c>
      <c r="AE1065" s="17">
        <v>1</v>
      </c>
      <c r="AF1065" s="21" t="s">
        <v>43</v>
      </c>
      <c r="AG1065" s="14" t="s">
        <v>43</v>
      </c>
      <c r="AI1065" s="70">
        <f t="shared" si="170"/>
        <v>14.698500000000001</v>
      </c>
      <c r="AJ1065" s="74">
        <f t="shared" si="171"/>
        <v>428.83019204754055</v>
      </c>
      <c r="AK1065" s="74">
        <f t="shared" si="172"/>
        <v>0.50495849932360548</v>
      </c>
      <c r="AL1065" s="73">
        <f t="shared" si="173"/>
        <v>0.50495849932360548</v>
      </c>
    </row>
    <row r="1066" spans="1:38" s="20" customFormat="1">
      <c r="A1066" s="14" t="s">
        <v>75</v>
      </c>
      <c r="B1066" s="14" t="s">
        <v>40</v>
      </c>
      <c r="C1066" s="31">
        <v>38944</v>
      </c>
      <c r="D1066" s="15">
        <v>2006</v>
      </c>
      <c r="E1066" s="16">
        <v>0.50208333333333333</v>
      </c>
      <c r="F1066" s="16">
        <v>0.55555555555555558</v>
      </c>
      <c r="G1066" s="16">
        <f t="shared" si="168"/>
        <v>5.3472222222222254E-2</v>
      </c>
      <c r="H1066" s="21">
        <v>2</v>
      </c>
      <c r="I1066" s="14">
        <v>2</v>
      </c>
      <c r="J1066" s="17">
        <v>4</v>
      </c>
      <c r="K1066" s="23">
        <v>4</v>
      </c>
      <c r="L1066" s="14" t="s">
        <v>48</v>
      </c>
      <c r="M1066" s="14" t="s">
        <v>49</v>
      </c>
      <c r="N1066" s="14">
        <v>1</v>
      </c>
      <c r="O1066" s="18">
        <f t="shared" si="163"/>
        <v>20.1268584</v>
      </c>
      <c r="P1066" s="18">
        <v>6.0990480000000007</v>
      </c>
      <c r="Q1066" s="18">
        <f t="shared" si="164"/>
        <v>4.9487328000000002</v>
      </c>
      <c r="R1066" s="18">
        <v>1.4996160000000001</v>
      </c>
      <c r="S1066" s="18">
        <f t="shared" si="162"/>
        <v>20.13</v>
      </c>
      <c r="T1066" s="22">
        <v>6.1</v>
      </c>
      <c r="U1066" s="21" t="s">
        <v>43</v>
      </c>
      <c r="V1066" s="21" t="s">
        <v>43</v>
      </c>
      <c r="W1066" s="19">
        <v>27.849900000000002</v>
      </c>
      <c r="X1066" s="19">
        <v>-115.16748</v>
      </c>
      <c r="Y1066" s="18">
        <v>66.2</v>
      </c>
      <c r="Z1066" s="17">
        <f t="shared" si="169"/>
        <v>19</v>
      </c>
      <c r="AA1066" s="21" t="s">
        <v>43</v>
      </c>
      <c r="AB1066" s="14" t="s">
        <v>46</v>
      </c>
      <c r="AC1066" s="21" t="s">
        <v>43</v>
      </c>
      <c r="AD1066" s="17">
        <v>18</v>
      </c>
      <c r="AE1066" s="17">
        <v>1</v>
      </c>
      <c r="AF1066" s="21" t="s">
        <v>43</v>
      </c>
      <c r="AG1066" s="14" t="s">
        <v>43</v>
      </c>
      <c r="AI1066" s="70">
        <f t="shared" si="170"/>
        <v>14.698500000000001</v>
      </c>
      <c r="AJ1066" s="74">
        <f t="shared" si="171"/>
        <v>428.83019204754055</v>
      </c>
      <c r="AK1066" s="74">
        <f t="shared" si="172"/>
        <v>0.50495849932360548</v>
      </c>
      <c r="AL1066" s="73">
        <f t="shared" si="173"/>
        <v>0.50495849932360548</v>
      </c>
    </row>
    <row r="1067" spans="1:38" s="20" customFormat="1">
      <c r="A1067" s="14" t="s">
        <v>75</v>
      </c>
      <c r="B1067" s="14" t="s">
        <v>40</v>
      </c>
      <c r="C1067" s="31">
        <v>38944</v>
      </c>
      <c r="D1067" s="15">
        <v>2006</v>
      </c>
      <c r="E1067" s="16">
        <v>0.50208333333333333</v>
      </c>
      <c r="F1067" s="16">
        <v>0.55555555555555558</v>
      </c>
      <c r="G1067" s="16">
        <f t="shared" si="168"/>
        <v>5.3472222222222254E-2</v>
      </c>
      <c r="H1067" s="21">
        <v>2</v>
      </c>
      <c r="I1067" s="14">
        <v>2</v>
      </c>
      <c r="J1067" s="17">
        <v>4</v>
      </c>
      <c r="K1067" s="23">
        <v>4</v>
      </c>
      <c r="L1067" s="14" t="s">
        <v>48</v>
      </c>
      <c r="M1067" s="14" t="s">
        <v>49</v>
      </c>
      <c r="N1067" s="14">
        <v>1</v>
      </c>
      <c r="O1067" s="18">
        <f t="shared" si="163"/>
        <v>20.1268584</v>
      </c>
      <c r="P1067" s="18">
        <v>6.0990480000000007</v>
      </c>
      <c r="Q1067" s="18">
        <f t="shared" si="164"/>
        <v>4.9487328000000002</v>
      </c>
      <c r="R1067" s="18">
        <v>1.4996160000000001</v>
      </c>
      <c r="S1067" s="18">
        <f t="shared" si="162"/>
        <v>20.13</v>
      </c>
      <c r="T1067" s="22">
        <v>6.1</v>
      </c>
      <c r="U1067" s="21" t="s">
        <v>43</v>
      </c>
      <c r="V1067" s="21" t="s">
        <v>43</v>
      </c>
      <c r="W1067" s="19">
        <v>27.849900000000002</v>
      </c>
      <c r="X1067" s="19">
        <v>-115.16748</v>
      </c>
      <c r="Y1067" s="18">
        <v>66.2</v>
      </c>
      <c r="Z1067" s="17">
        <f t="shared" si="169"/>
        <v>19</v>
      </c>
      <c r="AA1067" s="21" t="s">
        <v>43</v>
      </c>
      <c r="AB1067" s="14" t="s">
        <v>46</v>
      </c>
      <c r="AC1067" s="21" t="s">
        <v>43</v>
      </c>
      <c r="AD1067" s="17">
        <v>18</v>
      </c>
      <c r="AE1067" s="17">
        <v>1</v>
      </c>
      <c r="AF1067" s="21" t="s">
        <v>43</v>
      </c>
      <c r="AG1067" s="14" t="s">
        <v>43</v>
      </c>
      <c r="AI1067" s="70">
        <f t="shared" si="170"/>
        <v>14.698500000000001</v>
      </c>
      <c r="AJ1067" s="74">
        <f t="shared" si="171"/>
        <v>428.83019204754055</v>
      </c>
      <c r="AK1067" s="74">
        <f t="shared" si="172"/>
        <v>0.50495849932360548</v>
      </c>
      <c r="AL1067" s="73">
        <f t="shared" si="173"/>
        <v>0.50495849932360548</v>
      </c>
    </row>
    <row r="1068" spans="1:38" s="20" customFormat="1">
      <c r="A1068" s="14" t="s">
        <v>75</v>
      </c>
      <c r="B1068" s="14" t="s">
        <v>40</v>
      </c>
      <c r="C1068" s="31">
        <v>38944</v>
      </c>
      <c r="D1068" s="15">
        <v>2006</v>
      </c>
      <c r="E1068" s="16">
        <v>0.50208333333333333</v>
      </c>
      <c r="F1068" s="16">
        <v>0.55555555555555558</v>
      </c>
      <c r="G1068" s="16">
        <f t="shared" si="168"/>
        <v>5.3472222222222254E-2</v>
      </c>
      <c r="H1068" s="21">
        <v>2</v>
      </c>
      <c r="I1068" s="14">
        <v>2</v>
      </c>
      <c r="J1068" s="17">
        <v>4</v>
      </c>
      <c r="K1068" s="23">
        <v>4</v>
      </c>
      <c r="L1068" s="14" t="s">
        <v>48</v>
      </c>
      <c r="M1068" s="14" t="s">
        <v>49</v>
      </c>
      <c r="N1068" s="14">
        <v>1</v>
      </c>
      <c r="O1068" s="18">
        <f t="shared" si="163"/>
        <v>20.1268584</v>
      </c>
      <c r="P1068" s="18">
        <v>6.0990480000000007</v>
      </c>
      <c r="Q1068" s="18">
        <f t="shared" si="164"/>
        <v>4.9487328000000002</v>
      </c>
      <c r="R1068" s="18">
        <v>1.4996160000000001</v>
      </c>
      <c r="S1068" s="18">
        <f t="shared" si="162"/>
        <v>20.13</v>
      </c>
      <c r="T1068" s="22">
        <v>6.1</v>
      </c>
      <c r="U1068" s="21" t="s">
        <v>43</v>
      </c>
      <c r="V1068" s="21" t="s">
        <v>43</v>
      </c>
      <c r="W1068" s="19">
        <v>27.849900000000002</v>
      </c>
      <c r="X1068" s="19">
        <v>-115.16748</v>
      </c>
      <c r="Y1068" s="18">
        <v>66.2</v>
      </c>
      <c r="Z1068" s="17">
        <f t="shared" si="169"/>
        <v>19</v>
      </c>
      <c r="AA1068" s="21" t="s">
        <v>43</v>
      </c>
      <c r="AB1068" s="14" t="s">
        <v>46</v>
      </c>
      <c r="AC1068" s="21" t="s">
        <v>43</v>
      </c>
      <c r="AD1068" s="17">
        <v>18</v>
      </c>
      <c r="AE1068" s="17">
        <v>1</v>
      </c>
      <c r="AF1068" s="21" t="s">
        <v>43</v>
      </c>
      <c r="AG1068" s="14" t="s">
        <v>43</v>
      </c>
      <c r="AI1068" s="70">
        <f t="shared" si="170"/>
        <v>14.698500000000001</v>
      </c>
      <c r="AJ1068" s="74">
        <f t="shared" si="171"/>
        <v>428.83019204754055</v>
      </c>
      <c r="AK1068" s="74">
        <f t="shared" si="172"/>
        <v>0.50495849932360548</v>
      </c>
      <c r="AL1068" s="73">
        <f t="shared" si="173"/>
        <v>0.50495849932360548</v>
      </c>
    </row>
    <row r="1069" spans="1:38" s="20" customFormat="1">
      <c r="A1069" s="14" t="s">
        <v>75</v>
      </c>
      <c r="B1069" s="14" t="s">
        <v>40</v>
      </c>
      <c r="C1069" s="31">
        <v>38944</v>
      </c>
      <c r="D1069" s="15">
        <v>2006</v>
      </c>
      <c r="E1069" s="16">
        <v>0.50208333333333333</v>
      </c>
      <c r="F1069" s="16">
        <v>0.55555555555555558</v>
      </c>
      <c r="G1069" s="16">
        <f t="shared" si="168"/>
        <v>5.3472222222222254E-2</v>
      </c>
      <c r="H1069" s="21">
        <v>2</v>
      </c>
      <c r="I1069" s="14">
        <v>2</v>
      </c>
      <c r="J1069" s="17">
        <v>4</v>
      </c>
      <c r="K1069" s="23">
        <v>4</v>
      </c>
      <c r="L1069" s="14" t="s">
        <v>48</v>
      </c>
      <c r="M1069" s="14" t="s">
        <v>49</v>
      </c>
      <c r="N1069" s="14">
        <v>1</v>
      </c>
      <c r="O1069" s="18">
        <f t="shared" si="163"/>
        <v>20.1268584</v>
      </c>
      <c r="P1069" s="18">
        <v>6.0990480000000007</v>
      </c>
      <c r="Q1069" s="18">
        <f t="shared" si="164"/>
        <v>4.9487328000000002</v>
      </c>
      <c r="R1069" s="18">
        <v>1.4996160000000001</v>
      </c>
      <c r="S1069" s="18">
        <f t="shared" si="162"/>
        <v>20.13</v>
      </c>
      <c r="T1069" s="22">
        <v>6.1</v>
      </c>
      <c r="U1069" s="21" t="s">
        <v>43</v>
      </c>
      <c r="V1069" s="21" t="s">
        <v>43</v>
      </c>
      <c r="W1069" s="19">
        <v>27.849900000000002</v>
      </c>
      <c r="X1069" s="19">
        <v>-115.16748</v>
      </c>
      <c r="Y1069" s="18">
        <v>66.2</v>
      </c>
      <c r="Z1069" s="17">
        <f t="shared" si="169"/>
        <v>19</v>
      </c>
      <c r="AA1069" s="21" t="s">
        <v>43</v>
      </c>
      <c r="AB1069" s="14" t="s">
        <v>46</v>
      </c>
      <c r="AC1069" s="21" t="s">
        <v>43</v>
      </c>
      <c r="AD1069" s="17">
        <v>19</v>
      </c>
      <c r="AE1069" s="17">
        <v>1</v>
      </c>
      <c r="AF1069" s="21" t="s">
        <v>43</v>
      </c>
      <c r="AG1069" s="14" t="s">
        <v>43</v>
      </c>
      <c r="AI1069" s="70">
        <f t="shared" si="170"/>
        <v>15.4465</v>
      </c>
      <c r="AJ1069" s="74">
        <f t="shared" si="171"/>
        <v>506.66058069508574</v>
      </c>
      <c r="AK1069" s="74">
        <f t="shared" si="172"/>
        <v>0.70731750980722297</v>
      </c>
      <c r="AL1069" s="73">
        <f t="shared" si="173"/>
        <v>0.70731750980722297</v>
      </c>
    </row>
    <row r="1070" spans="1:38" s="20" customFormat="1">
      <c r="A1070" s="14" t="s">
        <v>75</v>
      </c>
      <c r="B1070" s="14" t="s">
        <v>40</v>
      </c>
      <c r="C1070" s="31">
        <v>38944</v>
      </c>
      <c r="D1070" s="15">
        <v>2006</v>
      </c>
      <c r="E1070" s="16">
        <v>0.50208333333333333</v>
      </c>
      <c r="F1070" s="16">
        <v>0.55555555555555558</v>
      </c>
      <c r="G1070" s="16">
        <f t="shared" si="168"/>
        <v>5.3472222222222254E-2</v>
      </c>
      <c r="H1070" s="21">
        <v>2</v>
      </c>
      <c r="I1070" s="14">
        <v>2</v>
      </c>
      <c r="J1070" s="17">
        <v>4</v>
      </c>
      <c r="K1070" s="23">
        <v>4</v>
      </c>
      <c r="L1070" s="14" t="s">
        <v>48</v>
      </c>
      <c r="M1070" s="14" t="s">
        <v>49</v>
      </c>
      <c r="N1070" s="14">
        <v>1</v>
      </c>
      <c r="O1070" s="18">
        <f t="shared" si="163"/>
        <v>20.1268584</v>
      </c>
      <c r="P1070" s="18">
        <v>6.0990480000000007</v>
      </c>
      <c r="Q1070" s="18">
        <f t="shared" si="164"/>
        <v>4.9487328000000002</v>
      </c>
      <c r="R1070" s="18">
        <v>1.4996160000000001</v>
      </c>
      <c r="S1070" s="18">
        <f t="shared" si="162"/>
        <v>20.13</v>
      </c>
      <c r="T1070" s="22">
        <v>6.1</v>
      </c>
      <c r="U1070" s="21" t="s">
        <v>43</v>
      </c>
      <c r="V1070" s="21" t="s">
        <v>43</v>
      </c>
      <c r="W1070" s="19">
        <v>27.849900000000002</v>
      </c>
      <c r="X1070" s="19">
        <v>-115.16748</v>
      </c>
      <c r="Y1070" s="18">
        <v>66.2</v>
      </c>
      <c r="Z1070" s="17">
        <f t="shared" si="169"/>
        <v>19</v>
      </c>
      <c r="AA1070" s="21" t="s">
        <v>43</v>
      </c>
      <c r="AB1070" s="14" t="s">
        <v>46</v>
      </c>
      <c r="AC1070" s="21" t="s">
        <v>43</v>
      </c>
      <c r="AD1070" s="17">
        <v>19</v>
      </c>
      <c r="AE1070" s="17">
        <v>1</v>
      </c>
      <c r="AF1070" s="21" t="s">
        <v>43</v>
      </c>
      <c r="AG1070" s="14" t="s">
        <v>43</v>
      </c>
      <c r="AI1070" s="70">
        <f t="shared" si="170"/>
        <v>15.4465</v>
      </c>
      <c r="AJ1070" s="74">
        <f t="shared" si="171"/>
        <v>506.66058069508574</v>
      </c>
      <c r="AK1070" s="74">
        <f t="shared" si="172"/>
        <v>0.70731750980722297</v>
      </c>
      <c r="AL1070" s="73">
        <f t="shared" si="173"/>
        <v>0.70731750980722297</v>
      </c>
    </row>
    <row r="1071" spans="1:38" s="20" customFormat="1">
      <c r="A1071" s="14" t="s">
        <v>75</v>
      </c>
      <c r="B1071" s="14" t="s">
        <v>40</v>
      </c>
      <c r="C1071" s="31">
        <v>38944</v>
      </c>
      <c r="D1071" s="15">
        <v>2006</v>
      </c>
      <c r="E1071" s="16">
        <v>0.50208333333333333</v>
      </c>
      <c r="F1071" s="16">
        <v>0.55555555555555558</v>
      </c>
      <c r="G1071" s="16">
        <f t="shared" si="168"/>
        <v>5.3472222222222254E-2</v>
      </c>
      <c r="H1071" s="21">
        <v>2</v>
      </c>
      <c r="I1071" s="14">
        <v>2</v>
      </c>
      <c r="J1071" s="17">
        <v>4</v>
      </c>
      <c r="K1071" s="23">
        <v>4</v>
      </c>
      <c r="L1071" s="14" t="s">
        <v>48</v>
      </c>
      <c r="M1071" s="14" t="s">
        <v>49</v>
      </c>
      <c r="N1071" s="14">
        <v>1</v>
      </c>
      <c r="O1071" s="18">
        <f t="shared" si="163"/>
        <v>20.1268584</v>
      </c>
      <c r="P1071" s="18">
        <v>6.0990480000000007</v>
      </c>
      <c r="Q1071" s="18">
        <f t="shared" si="164"/>
        <v>4.9487328000000002</v>
      </c>
      <c r="R1071" s="18">
        <v>1.4996160000000001</v>
      </c>
      <c r="S1071" s="18">
        <f t="shared" si="162"/>
        <v>20.13</v>
      </c>
      <c r="T1071" s="22">
        <v>6.1</v>
      </c>
      <c r="U1071" s="21" t="s">
        <v>43</v>
      </c>
      <c r="V1071" s="21" t="s">
        <v>43</v>
      </c>
      <c r="W1071" s="19">
        <v>27.849900000000002</v>
      </c>
      <c r="X1071" s="19">
        <v>-115.16748</v>
      </c>
      <c r="Y1071" s="18">
        <v>66.2</v>
      </c>
      <c r="Z1071" s="17">
        <f t="shared" si="169"/>
        <v>19</v>
      </c>
      <c r="AA1071" s="21" t="s">
        <v>43</v>
      </c>
      <c r="AB1071" s="14" t="s">
        <v>46</v>
      </c>
      <c r="AC1071" s="21" t="s">
        <v>43</v>
      </c>
      <c r="AD1071" s="17">
        <v>19</v>
      </c>
      <c r="AE1071" s="17">
        <v>1</v>
      </c>
      <c r="AF1071" s="21" t="s">
        <v>43</v>
      </c>
      <c r="AG1071" s="14" t="s">
        <v>43</v>
      </c>
      <c r="AI1071" s="70">
        <f t="shared" si="170"/>
        <v>15.4465</v>
      </c>
      <c r="AJ1071" s="74">
        <f t="shared" si="171"/>
        <v>506.66058069508574</v>
      </c>
      <c r="AK1071" s="74">
        <f t="shared" si="172"/>
        <v>0.70731750980722297</v>
      </c>
      <c r="AL1071" s="73">
        <f t="shared" si="173"/>
        <v>0.70731750980722297</v>
      </c>
    </row>
    <row r="1072" spans="1:38" s="20" customFormat="1">
      <c r="A1072" s="14" t="s">
        <v>75</v>
      </c>
      <c r="B1072" s="14" t="s">
        <v>40</v>
      </c>
      <c r="C1072" s="31">
        <v>38944</v>
      </c>
      <c r="D1072" s="15">
        <v>2006</v>
      </c>
      <c r="E1072" s="16">
        <v>0.50208333333333333</v>
      </c>
      <c r="F1072" s="16">
        <v>0.55555555555555558</v>
      </c>
      <c r="G1072" s="16">
        <f t="shared" si="168"/>
        <v>5.3472222222222254E-2</v>
      </c>
      <c r="H1072" s="21">
        <v>2</v>
      </c>
      <c r="I1072" s="14">
        <v>2</v>
      </c>
      <c r="J1072" s="17">
        <v>4</v>
      </c>
      <c r="K1072" s="23">
        <v>4</v>
      </c>
      <c r="L1072" s="14" t="s">
        <v>48</v>
      </c>
      <c r="M1072" s="14" t="s">
        <v>49</v>
      </c>
      <c r="N1072" s="14">
        <v>1</v>
      </c>
      <c r="O1072" s="18">
        <f t="shared" si="163"/>
        <v>20.1268584</v>
      </c>
      <c r="P1072" s="18">
        <v>6.0990480000000007</v>
      </c>
      <c r="Q1072" s="18">
        <f t="shared" si="164"/>
        <v>4.9487328000000002</v>
      </c>
      <c r="R1072" s="18">
        <v>1.4996160000000001</v>
      </c>
      <c r="S1072" s="18">
        <f t="shared" si="162"/>
        <v>20.13</v>
      </c>
      <c r="T1072" s="22">
        <v>6.1</v>
      </c>
      <c r="U1072" s="21" t="s">
        <v>43</v>
      </c>
      <c r="V1072" s="21" t="s">
        <v>43</v>
      </c>
      <c r="W1072" s="19">
        <v>27.849900000000002</v>
      </c>
      <c r="X1072" s="19">
        <v>-115.16748</v>
      </c>
      <c r="Y1072" s="18">
        <v>66.2</v>
      </c>
      <c r="Z1072" s="17">
        <f t="shared" si="169"/>
        <v>19</v>
      </c>
      <c r="AA1072" s="21" t="s">
        <v>43</v>
      </c>
      <c r="AB1072" s="14" t="s">
        <v>46</v>
      </c>
      <c r="AC1072" s="21" t="s">
        <v>43</v>
      </c>
      <c r="AD1072" s="17">
        <v>19</v>
      </c>
      <c r="AE1072" s="17">
        <v>1</v>
      </c>
      <c r="AF1072" s="21" t="s">
        <v>43</v>
      </c>
      <c r="AG1072" s="14" t="s">
        <v>43</v>
      </c>
      <c r="AI1072" s="70">
        <f t="shared" si="170"/>
        <v>15.4465</v>
      </c>
      <c r="AJ1072" s="74">
        <f t="shared" si="171"/>
        <v>506.66058069508574</v>
      </c>
      <c r="AK1072" s="74">
        <f t="shared" si="172"/>
        <v>0.70731750980722297</v>
      </c>
      <c r="AL1072" s="73">
        <f t="shared" si="173"/>
        <v>0.70731750980722297</v>
      </c>
    </row>
    <row r="1073" spans="1:38" s="20" customFormat="1">
      <c r="A1073" s="14" t="s">
        <v>75</v>
      </c>
      <c r="B1073" s="14" t="s">
        <v>40</v>
      </c>
      <c r="C1073" s="31">
        <v>38944</v>
      </c>
      <c r="D1073" s="15">
        <v>2006</v>
      </c>
      <c r="E1073" s="16">
        <v>0.50208333333333333</v>
      </c>
      <c r="F1073" s="16">
        <v>0.55555555555555558</v>
      </c>
      <c r="G1073" s="16">
        <f t="shared" si="168"/>
        <v>5.3472222222222254E-2</v>
      </c>
      <c r="H1073" s="21">
        <v>2</v>
      </c>
      <c r="I1073" s="14">
        <v>2</v>
      </c>
      <c r="J1073" s="17">
        <v>4</v>
      </c>
      <c r="K1073" s="23">
        <v>4</v>
      </c>
      <c r="L1073" s="14" t="s">
        <v>48</v>
      </c>
      <c r="M1073" s="14" t="s">
        <v>49</v>
      </c>
      <c r="N1073" s="14">
        <v>1</v>
      </c>
      <c r="O1073" s="18">
        <f t="shared" si="163"/>
        <v>20.1268584</v>
      </c>
      <c r="P1073" s="18">
        <v>6.0990480000000007</v>
      </c>
      <c r="Q1073" s="18">
        <f t="shared" si="164"/>
        <v>4.9487328000000002</v>
      </c>
      <c r="R1073" s="18">
        <v>1.4996160000000001</v>
      </c>
      <c r="S1073" s="18">
        <f t="shared" si="162"/>
        <v>20.13</v>
      </c>
      <c r="T1073" s="22">
        <v>6.1</v>
      </c>
      <c r="U1073" s="21" t="s">
        <v>43</v>
      </c>
      <c r="V1073" s="21" t="s">
        <v>43</v>
      </c>
      <c r="W1073" s="19">
        <v>27.849900000000002</v>
      </c>
      <c r="X1073" s="19">
        <v>-115.16748</v>
      </c>
      <c r="Y1073" s="18">
        <v>66.2</v>
      </c>
      <c r="Z1073" s="17">
        <f t="shared" si="169"/>
        <v>19</v>
      </c>
      <c r="AA1073" s="21" t="s">
        <v>43</v>
      </c>
      <c r="AB1073" s="14" t="s">
        <v>46</v>
      </c>
      <c r="AC1073" s="21" t="s">
        <v>43</v>
      </c>
      <c r="AD1073" s="17">
        <v>19</v>
      </c>
      <c r="AE1073" s="17">
        <v>1</v>
      </c>
      <c r="AF1073" s="21" t="s">
        <v>43</v>
      </c>
      <c r="AG1073" s="14" t="s">
        <v>43</v>
      </c>
      <c r="AI1073" s="70">
        <f t="shared" si="170"/>
        <v>15.4465</v>
      </c>
      <c r="AJ1073" s="74">
        <f t="shared" si="171"/>
        <v>506.66058069508574</v>
      </c>
      <c r="AK1073" s="74">
        <f t="shared" si="172"/>
        <v>0.70731750980722297</v>
      </c>
      <c r="AL1073" s="73">
        <f t="shared" si="173"/>
        <v>0.70731750980722297</v>
      </c>
    </row>
    <row r="1074" spans="1:38" s="20" customFormat="1">
      <c r="A1074" s="14" t="s">
        <v>75</v>
      </c>
      <c r="B1074" s="14" t="s">
        <v>40</v>
      </c>
      <c r="C1074" s="31">
        <v>38944</v>
      </c>
      <c r="D1074" s="15">
        <v>2006</v>
      </c>
      <c r="E1074" s="16">
        <v>0.50208333333333333</v>
      </c>
      <c r="F1074" s="16">
        <v>0.55555555555555558</v>
      </c>
      <c r="G1074" s="16">
        <f t="shared" si="168"/>
        <v>5.3472222222222254E-2</v>
      </c>
      <c r="H1074" s="21">
        <v>2</v>
      </c>
      <c r="I1074" s="14">
        <v>2</v>
      </c>
      <c r="J1074" s="17">
        <v>4</v>
      </c>
      <c r="K1074" s="23">
        <v>4</v>
      </c>
      <c r="L1074" s="14" t="s">
        <v>48</v>
      </c>
      <c r="M1074" s="14" t="s">
        <v>49</v>
      </c>
      <c r="N1074" s="14">
        <v>1</v>
      </c>
      <c r="O1074" s="18">
        <f t="shared" si="163"/>
        <v>20.1268584</v>
      </c>
      <c r="P1074" s="18">
        <v>6.0990480000000007</v>
      </c>
      <c r="Q1074" s="18">
        <f t="shared" si="164"/>
        <v>4.9487328000000002</v>
      </c>
      <c r="R1074" s="18">
        <v>1.4996160000000001</v>
      </c>
      <c r="S1074" s="18">
        <f t="shared" si="162"/>
        <v>20.13</v>
      </c>
      <c r="T1074" s="22">
        <v>6.1</v>
      </c>
      <c r="U1074" s="21" t="s">
        <v>43</v>
      </c>
      <c r="V1074" s="21" t="s">
        <v>43</v>
      </c>
      <c r="W1074" s="19">
        <v>27.849900000000002</v>
      </c>
      <c r="X1074" s="19">
        <v>-115.16748</v>
      </c>
      <c r="Y1074" s="18">
        <v>66.2</v>
      </c>
      <c r="Z1074" s="17">
        <f t="shared" si="169"/>
        <v>19</v>
      </c>
      <c r="AA1074" s="21" t="s">
        <v>43</v>
      </c>
      <c r="AB1074" s="14" t="s">
        <v>46</v>
      </c>
      <c r="AC1074" s="21" t="s">
        <v>43</v>
      </c>
      <c r="AD1074" s="17">
        <v>19</v>
      </c>
      <c r="AE1074" s="17">
        <v>1</v>
      </c>
      <c r="AF1074" s="21" t="s">
        <v>43</v>
      </c>
      <c r="AG1074" s="14" t="s">
        <v>43</v>
      </c>
      <c r="AI1074" s="70">
        <f t="shared" si="170"/>
        <v>15.4465</v>
      </c>
      <c r="AJ1074" s="74">
        <f t="shared" si="171"/>
        <v>506.66058069508574</v>
      </c>
      <c r="AK1074" s="74">
        <f t="shared" si="172"/>
        <v>0.70731750980722297</v>
      </c>
      <c r="AL1074" s="73">
        <f t="shared" si="173"/>
        <v>0.70731750980722297</v>
      </c>
    </row>
    <row r="1075" spans="1:38" s="20" customFormat="1">
      <c r="A1075" s="14" t="s">
        <v>75</v>
      </c>
      <c r="B1075" s="14" t="s">
        <v>40</v>
      </c>
      <c r="C1075" s="31">
        <v>38944</v>
      </c>
      <c r="D1075" s="15">
        <v>2006</v>
      </c>
      <c r="E1075" s="16">
        <v>0.50208333333333333</v>
      </c>
      <c r="F1075" s="16">
        <v>0.55555555555555558</v>
      </c>
      <c r="G1075" s="16">
        <f t="shared" si="168"/>
        <v>5.3472222222222254E-2</v>
      </c>
      <c r="H1075" s="21">
        <v>2</v>
      </c>
      <c r="I1075" s="14">
        <v>2</v>
      </c>
      <c r="J1075" s="17">
        <v>4</v>
      </c>
      <c r="K1075" s="23">
        <v>4</v>
      </c>
      <c r="L1075" s="14" t="s">
        <v>48</v>
      </c>
      <c r="M1075" s="14" t="s">
        <v>49</v>
      </c>
      <c r="N1075" s="14">
        <v>1</v>
      </c>
      <c r="O1075" s="18">
        <f t="shared" si="163"/>
        <v>20.1268584</v>
      </c>
      <c r="P1075" s="18">
        <v>6.0990480000000007</v>
      </c>
      <c r="Q1075" s="18">
        <f t="shared" si="164"/>
        <v>4.9487328000000002</v>
      </c>
      <c r="R1075" s="18">
        <v>1.4996160000000001</v>
      </c>
      <c r="S1075" s="18">
        <f t="shared" si="162"/>
        <v>20.13</v>
      </c>
      <c r="T1075" s="22">
        <v>6.1</v>
      </c>
      <c r="U1075" s="21" t="s">
        <v>43</v>
      </c>
      <c r="V1075" s="21" t="s">
        <v>43</v>
      </c>
      <c r="W1075" s="19">
        <v>27.849900000000002</v>
      </c>
      <c r="X1075" s="19">
        <v>-115.16748</v>
      </c>
      <c r="Y1075" s="18">
        <v>66.2</v>
      </c>
      <c r="Z1075" s="17">
        <f t="shared" si="169"/>
        <v>19</v>
      </c>
      <c r="AA1075" s="21" t="s">
        <v>43</v>
      </c>
      <c r="AB1075" s="14" t="s">
        <v>46</v>
      </c>
      <c r="AC1075" s="21" t="s">
        <v>43</v>
      </c>
      <c r="AD1075" s="17">
        <v>19</v>
      </c>
      <c r="AE1075" s="17">
        <v>1</v>
      </c>
      <c r="AF1075" s="21" t="s">
        <v>43</v>
      </c>
      <c r="AG1075" s="14" t="s">
        <v>43</v>
      </c>
      <c r="AI1075" s="70">
        <f t="shared" si="170"/>
        <v>15.4465</v>
      </c>
      <c r="AJ1075" s="74">
        <f t="shared" si="171"/>
        <v>506.66058069508574</v>
      </c>
      <c r="AK1075" s="74">
        <f t="shared" si="172"/>
        <v>0.70731750980722297</v>
      </c>
      <c r="AL1075" s="73">
        <f t="shared" si="173"/>
        <v>0.70731750980722297</v>
      </c>
    </row>
    <row r="1076" spans="1:38" s="20" customFormat="1">
      <c r="A1076" s="14" t="s">
        <v>75</v>
      </c>
      <c r="B1076" s="14" t="s">
        <v>40</v>
      </c>
      <c r="C1076" s="31">
        <v>38944</v>
      </c>
      <c r="D1076" s="15">
        <v>2006</v>
      </c>
      <c r="E1076" s="16">
        <v>0.50208333333333333</v>
      </c>
      <c r="F1076" s="16">
        <v>0.55555555555555558</v>
      </c>
      <c r="G1076" s="16">
        <f t="shared" si="168"/>
        <v>5.3472222222222254E-2</v>
      </c>
      <c r="H1076" s="21">
        <v>2</v>
      </c>
      <c r="I1076" s="14">
        <v>2</v>
      </c>
      <c r="J1076" s="17">
        <v>4</v>
      </c>
      <c r="K1076" s="23">
        <v>4</v>
      </c>
      <c r="L1076" s="14" t="s">
        <v>48</v>
      </c>
      <c r="M1076" s="14" t="s">
        <v>49</v>
      </c>
      <c r="N1076" s="14">
        <v>1</v>
      </c>
      <c r="O1076" s="18">
        <f t="shared" si="163"/>
        <v>20.1268584</v>
      </c>
      <c r="P1076" s="18">
        <v>6.0990480000000007</v>
      </c>
      <c r="Q1076" s="18">
        <f t="shared" si="164"/>
        <v>4.9487328000000002</v>
      </c>
      <c r="R1076" s="18">
        <v>1.4996160000000001</v>
      </c>
      <c r="S1076" s="18">
        <f t="shared" si="162"/>
        <v>20.13</v>
      </c>
      <c r="T1076" s="22">
        <v>6.1</v>
      </c>
      <c r="U1076" s="21" t="s">
        <v>43</v>
      </c>
      <c r="V1076" s="21" t="s">
        <v>43</v>
      </c>
      <c r="W1076" s="19">
        <v>27.849900000000002</v>
      </c>
      <c r="X1076" s="19">
        <v>-115.16748</v>
      </c>
      <c r="Y1076" s="18">
        <v>66.2</v>
      </c>
      <c r="Z1076" s="17">
        <f t="shared" si="169"/>
        <v>19</v>
      </c>
      <c r="AA1076" s="21" t="s">
        <v>43</v>
      </c>
      <c r="AB1076" s="14" t="s">
        <v>46</v>
      </c>
      <c r="AC1076" s="21" t="s">
        <v>43</v>
      </c>
      <c r="AD1076" s="17">
        <v>19</v>
      </c>
      <c r="AE1076" s="17">
        <v>1</v>
      </c>
      <c r="AF1076" s="21" t="s">
        <v>43</v>
      </c>
      <c r="AG1076" s="14" t="s">
        <v>43</v>
      </c>
      <c r="AI1076" s="70">
        <f t="shared" si="170"/>
        <v>15.4465</v>
      </c>
      <c r="AJ1076" s="74">
        <f t="shared" si="171"/>
        <v>506.66058069508574</v>
      </c>
      <c r="AK1076" s="74">
        <f t="shared" si="172"/>
        <v>0.70731750980722297</v>
      </c>
      <c r="AL1076" s="73">
        <f t="shared" si="173"/>
        <v>0.70731750980722297</v>
      </c>
    </row>
    <row r="1077" spans="1:38" s="20" customFormat="1">
      <c r="A1077" s="14" t="s">
        <v>75</v>
      </c>
      <c r="B1077" s="14" t="s">
        <v>40</v>
      </c>
      <c r="C1077" s="31">
        <v>38944</v>
      </c>
      <c r="D1077" s="15">
        <v>2006</v>
      </c>
      <c r="E1077" s="16">
        <v>0.50208333333333333</v>
      </c>
      <c r="F1077" s="16">
        <v>0.55555555555555558</v>
      </c>
      <c r="G1077" s="16">
        <f t="shared" si="168"/>
        <v>5.3472222222222254E-2</v>
      </c>
      <c r="H1077" s="21">
        <v>2</v>
      </c>
      <c r="I1077" s="14">
        <v>2</v>
      </c>
      <c r="J1077" s="17">
        <v>4</v>
      </c>
      <c r="K1077" s="23">
        <v>4</v>
      </c>
      <c r="L1077" s="14" t="s">
        <v>48</v>
      </c>
      <c r="M1077" s="14" t="s">
        <v>49</v>
      </c>
      <c r="N1077" s="14">
        <v>1</v>
      </c>
      <c r="O1077" s="18">
        <f t="shared" si="163"/>
        <v>20.1268584</v>
      </c>
      <c r="P1077" s="18">
        <v>6.0990480000000007</v>
      </c>
      <c r="Q1077" s="18">
        <f t="shared" si="164"/>
        <v>4.9487328000000002</v>
      </c>
      <c r="R1077" s="18">
        <v>1.4996160000000001</v>
      </c>
      <c r="S1077" s="18">
        <f t="shared" si="162"/>
        <v>20.13</v>
      </c>
      <c r="T1077" s="22">
        <v>6.1</v>
      </c>
      <c r="U1077" s="21" t="s">
        <v>43</v>
      </c>
      <c r="V1077" s="21" t="s">
        <v>43</v>
      </c>
      <c r="W1077" s="19">
        <v>27.849900000000002</v>
      </c>
      <c r="X1077" s="19">
        <v>-115.16748</v>
      </c>
      <c r="Y1077" s="18">
        <v>66.2</v>
      </c>
      <c r="Z1077" s="17">
        <f t="shared" si="169"/>
        <v>19</v>
      </c>
      <c r="AA1077" s="21" t="s">
        <v>43</v>
      </c>
      <c r="AB1077" s="14" t="s">
        <v>46</v>
      </c>
      <c r="AC1077" s="21" t="s">
        <v>43</v>
      </c>
      <c r="AD1077" s="17">
        <v>19</v>
      </c>
      <c r="AE1077" s="17">
        <v>1</v>
      </c>
      <c r="AF1077" s="21" t="s">
        <v>43</v>
      </c>
      <c r="AG1077" s="14" t="s">
        <v>43</v>
      </c>
      <c r="AI1077" s="70">
        <f t="shared" si="170"/>
        <v>15.4465</v>
      </c>
      <c r="AJ1077" s="74">
        <f t="shared" si="171"/>
        <v>506.66058069508574</v>
      </c>
      <c r="AK1077" s="74">
        <f t="shared" si="172"/>
        <v>0.70731750980722297</v>
      </c>
      <c r="AL1077" s="73">
        <f t="shared" si="173"/>
        <v>0.70731750980722297</v>
      </c>
    </row>
    <row r="1078" spans="1:38" s="20" customFormat="1">
      <c r="A1078" s="14" t="s">
        <v>75</v>
      </c>
      <c r="B1078" s="14" t="s">
        <v>40</v>
      </c>
      <c r="C1078" s="31">
        <v>38944</v>
      </c>
      <c r="D1078" s="15">
        <v>2006</v>
      </c>
      <c r="E1078" s="16">
        <v>0.50208333333333333</v>
      </c>
      <c r="F1078" s="16">
        <v>0.55555555555555558</v>
      </c>
      <c r="G1078" s="16">
        <f t="shared" si="168"/>
        <v>5.3472222222222254E-2</v>
      </c>
      <c r="H1078" s="21">
        <v>2</v>
      </c>
      <c r="I1078" s="14">
        <v>2</v>
      </c>
      <c r="J1078" s="17">
        <v>4</v>
      </c>
      <c r="K1078" s="23">
        <v>4</v>
      </c>
      <c r="L1078" s="14" t="s">
        <v>48</v>
      </c>
      <c r="M1078" s="14" t="s">
        <v>49</v>
      </c>
      <c r="N1078" s="14">
        <v>1</v>
      </c>
      <c r="O1078" s="18">
        <f t="shared" si="163"/>
        <v>20.1268584</v>
      </c>
      <c r="P1078" s="18">
        <v>6.0990480000000007</v>
      </c>
      <c r="Q1078" s="18">
        <f t="shared" si="164"/>
        <v>4.9487328000000002</v>
      </c>
      <c r="R1078" s="18">
        <v>1.4996160000000001</v>
      </c>
      <c r="S1078" s="18">
        <f t="shared" si="162"/>
        <v>20.13</v>
      </c>
      <c r="T1078" s="22">
        <v>6.1</v>
      </c>
      <c r="U1078" s="21" t="s">
        <v>43</v>
      </c>
      <c r="V1078" s="21" t="s">
        <v>43</v>
      </c>
      <c r="W1078" s="19">
        <v>27.849900000000002</v>
      </c>
      <c r="X1078" s="19">
        <v>-115.16748</v>
      </c>
      <c r="Y1078" s="18">
        <v>66.2</v>
      </c>
      <c r="Z1078" s="17">
        <f t="shared" si="169"/>
        <v>19</v>
      </c>
      <c r="AA1078" s="21" t="s">
        <v>43</v>
      </c>
      <c r="AB1078" s="14" t="s">
        <v>46</v>
      </c>
      <c r="AC1078" s="21" t="s">
        <v>43</v>
      </c>
      <c r="AD1078" s="17">
        <v>19</v>
      </c>
      <c r="AE1078" s="17">
        <v>1</v>
      </c>
      <c r="AF1078" s="21" t="s">
        <v>43</v>
      </c>
      <c r="AG1078" s="14" t="s">
        <v>43</v>
      </c>
      <c r="AI1078" s="70">
        <f t="shared" si="170"/>
        <v>15.4465</v>
      </c>
      <c r="AJ1078" s="74">
        <f t="shared" si="171"/>
        <v>506.66058069508574</v>
      </c>
      <c r="AK1078" s="74">
        <f t="shared" si="172"/>
        <v>0.70731750980722297</v>
      </c>
      <c r="AL1078" s="73">
        <f t="shared" si="173"/>
        <v>0.70731750980722297</v>
      </c>
    </row>
    <row r="1079" spans="1:38" s="20" customFormat="1">
      <c r="A1079" s="14" t="s">
        <v>75</v>
      </c>
      <c r="B1079" s="14" t="s">
        <v>40</v>
      </c>
      <c r="C1079" s="31">
        <v>38944</v>
      </c>
      <c r="D1079" s="15">
        <v>2006</v>
      </c>
      <c r="E1079" s="16">
        <v>0.50208333333333333</v>
      </c>
      <c r="F1079" s="16">
        <v>0.55555555555555558</v>
      </c>
      <c r="G1079" s="16">
        <f t="shared" si="168"/>
        <v>5.3472222222222254E-2</v>
      </c>
      <c r="H1079" s="21">
        <v>2</v>
      </c>
      <c r="I1079" s="14">
        <v>2</v>
      </c>
      <c r="J1079" s="17">
        <v>4</v>
      </c>
      <c r="K1079" s="23">
        <v>4</v>
      </c>
      <c r="L1079" s="14" t="s">
        <v>48</v>
      </c>
      <c r="M1079" s="14" t="s">
        <v>49</v>
      </c>
      <c r="N1079" s="14">
        <v>1</v>
      </c>
      <c r="O1079" s="18">
        <f t="shared" si="163"/>
        <v>20.1268584</v>
      </c>
      <c r="P1079" s="18">
        <v>6.0990480000000007</v>
      </c>
      <c r="Q1079" s="18">
        <f t="shared" si="164"/>
        <v>4.9487328000000002</v>
      </c>
      <c r="R1079" s="18">
        <v>1.4996160000000001</v>
      </c>
      <c r="S1079" s="18">
        <f t="shared" si="162"/>
        <v>20.13</v>
      </c>
      <c r="T1079" s="22">
        <v>6.1</v>
      </c>
      <c r="U1079" s="21" t="s">
        <v>43</v>
      </c>
      <c r="V1079" s="21" t="s">
        <v>43</v>
      </c>
      <c r="W1079" s="19">
        <v>27.849900000000002</v>
      </c>
      <c r="X1079" s="19">
        <v>-115.16748</v>
      </c>
      <c r="Y1079" s="18">
        <v>66.2</v>
      </c>
      <c r="Z1079" s="17">
        <f t="shared" si="169"/>
        <v>19</v>
      </c>
      <c r="AA1079" s="21" t="s">
        <v>43</v>
      </c>
      <c r="AB1079" s="14" t="s">
        <v>46</v>
      </c>
      <c r="AC1079" s="21" t="s">
        <v>43</v>
      </c>
      <c r="AD1079" s="17">
        <v>19</v>
      </c>
      <c r="AE1079" s="17">
        <v>1</v>
      </c>
      <c r="AF1079" s="21" t="s">
        <v>43</v>
      </c>
      <c r="AG1079" s="14" t="s">
        <v>43</v>
      </c>
      <c r="AI1079" s="70">
        <f t="shared" si="170"/>
        <v>15.4465</v>
      </c>
      <c r="AJ1079" s="74">
        <f t="shared" si="171"/>
        <v>506.66058069508574</v>
      </c>
      <c r="AK1079" s="74">
        <f t="shared" si="172"/>
        <v>0.70731750980722297</v>
      </c>
      <c r="AL1079" s="73">
        <f t="shared" si="173"/>
        <v>0.70731750980722297</v>
      </c>
    </row>
    <row r="1080" spans="1:38" s="20" customFormat="1">
      <c r="A1080" s="14" t="s">
        <v>75</v>
      </c>
      <c r="B1080" s="14" t="s">
        <v>40</v>
      </c>
      <c r="C1080" s="31">
        <v>38944</v>
      </c>
      <c r="D1080" s="15">
        <v>2006</v>
      </c>
      <c r="E1080" s="16">
        <v>0.50208333333333333</v>
      </c>
      <c r="F1080" s="16">
        <v>0.55555555555555558</v>
      </c>
      <c r="G1080" s="16">
        <f t="shared" si="168"/>
        <v>5.3472222222222254E-2</v>
      </c>
      <c r="H1080" s="21">
        <v>2</v>
      </c>
      <c r="I1080" s="14">
        <v>2</v>
      </c>
      <c r="J1080" s="17">
        <v>4</v>
      </c>
      <c r="K1080" s="23">
        <v>4</v>
      </c>
      <c r="L1080" s="14" t="s">
        <v>48</v>
      </c>
      <c r="M1080" s="14" t="s">
        <v>49</v>
      </c>
      <c r="N1080" s="14">
        <v>1</v>
      </c>
      <c r="O1080" s="18">
        <f t="shared" si="163"/>
        <v>20.1268584</v>
      </c>
      <c r="P1080" s="18">
        <v>6.0990480000000007</v>
      </c>
      <c r="Q1080" s="18">
        <f t="shared" si="164"/>
        <v>4.9487328000000002</v>
      </c>
      <c r="R1080" s="18">
        <v>1.4996160000000001</v>
      </c>
      <c r="S1080" s="18">
        <f t="shared" si="162"/>
        <v>20.13</v>
      </c>
      <c r="T1080" s="22">
        <v>6.1</v>
      </c>
      <c r="U1080" s="21" t="s">
        <v>43</v>
      </c>
      <c r="V1080" s="21" t="s">
        <v>43</v>
      </c>
      <c r="W1080" s="19">
        <v>27.849900000000002</v>
      </c>
      <c r="X1080" s="19">
        <v>-115.16748</v>
      </c>
      <c r="Y1080" s="18">
        <v>66.2</v>
      </c>
      <c r="Z1080" s="17">
        <f t="shared" si="169"/>
        <v>19</v>
      </c>
      <c r="AA1080" s="21" t="s">
        <v>43</v>
      </c>
      <c r="AB1080" s="14" t="s">
        <v>46</v>
      </c>
      <c r="AC1080" s="21" t="s">
        <v>43</v>
      </c>
      <c r="AD1080" s="17">
        <v>20</v>
      </c>
      <c r="AE1080" s="17">
        <v>1</v>
      </c>
      <c r="AF1080" s="21" t="s">
        <v>43</v>
      </c>
      <c r="AG1080" s="14" t="s">
        <v>43</v>
      </c>
      <c r="AI1080" s="70">
        <f t="shared" si="170"/>
        <v>16.194500000000001</v>
      </c>
      <c r="AJ1080" s="74">
        <f t="shared" si="171"/>
        <v>593.9131834357014</v>
      </c>
      <c r="AK1080" s="74">
        <f t="shared" si="172"/>
        <v>0.93417427693282351</v>
      </c>
      <c r="AL1080" s="73">
        <f t="shared" si="173"/>
        <v>0.93417427693282351</v>
      </c>
    </row>
    <row r="1081" spans="1:38" s="20" customFormat="1">
      <c r="A1081" s="14" t="s">
        <v>75</v>
      </c>
      <c r="B1081" s="14" t="s">
        <v>40</v>
      </c>
      <c r="C1081" s="31">
        <v>38944</v>
      </c>
      <c r="D1081" s="15">
        <v>2006</v>
      </c>
      <c r="E1081" s="16">
        <v>0.50208333333333333</v>
      </c>
      <c r="F1081" s="16">
        <v>0.55555555555555558</v>
      </c>
      <c r="G1081" s="16">
        <f t="shared" si="168"/>
        <v>5.3472222222222254E-2</v>
      </c>
      <c r="H1081" s="21">
        <v>2</v>
      </c>
      <c r="I1081" s="14">
        <v>2</v>
      </c>
      <c r="J1081" s="17">
        <v>4</v>
      </c>
      <c r="K1081" s="23">
        <v>4</v>
      </c>
      <c r="L1081" s="14" t="s">
        <v>48</v>
      </c>
      <c r="M1081" s="14" t="s">
        <v>49</v>
      </c>
      <c r="N1081" s="14">
        <v>1</v>
      </c>
      <c r="O1081" s="18">
        <f t="shared" si="163"/>
        <v>20.1268584</v>
      </c>
      <c r="P1081" s="18">
        <v>6.0990480000000007</v>
      </c>
      <c r="Q1081" s="18">
        <f t="shared" si="164"/>
        <v>4.9487328000000002</v>
      </c>
      <c r="R1081" s="18">
        <v>1.4996160000000001</v>
      </c>
      <c r="S1081" s="18">
        <f t="shared" si="162"/>
        <v>20.13</v>
      </c>
      <c r="T1081" s="22">
        <v>6.1</v>
      </c>
      <c r="U1081" s="21" t="s">
        <v>43</v>
      </c>
      <c r="V1081" s="21" t="s">
        <v>43</v>
      </c>
      <c r="W1081" s="19">
        <v>27.849900000000002</v>
      </c>
      <c r="X1081" s="19">
        <v>-115.16748</v>
      </c>
      <c r="Y1081" s="18">
        <v>66.2</v>
      </c>
      <c r="Z1081" s="17">
        <f t="shared" si="169"/>
        <v>19</v>
      </c>
      <c r="AA1081" s="21" t="s">
        <v>43</v>
      </c>
      <c r="AB1081" s="14" t="s">
        <v>46</v>
      </c>
      <c r="AC1081" s="21" t="s">
        <v>43</v>
      </c>
      <c r="AD1081" s="17">
        <v>20</v>
      </c>
      <c r="AE1081" s="17">
        <v>1</v>
      </c>
      <c r="AF1081" s="21" t="s">
        <v>43</v>
      </c>
      <c r="AG1081" s="14" t="s">
        <v>43</v>
      </c>
      <c r="AI1081" s="70">
        <f t="shared" si="170"/>
        <v>16.194500000000001</v>
      </c>
      <c r="AJ1081" s="74">
        <f t="shared" si="171"/>
        <v>593.9131834357014</v>
      </c>
      <c r="AK1081" s="74">
        <f t="shared" si="172"/>
        <v>0.93417427693282351</v>
      </c>
      <c r="AL1081" s="73">
        <f t="shared" si="173"/>
        <v>0.93417427693282351</v>
      </c>
    </row>
    <row r="1082" spans="1:38" s="20" customFormat="1">
      <c r="A1082" s="14" t="s">
        <v>75</v>
      </c>
      <c r="B1082" s="14" t="s">
        <v>40</v>
      </c>
      <c r="C1082" s="31">
        <v>38944</v>
      </c>
      <c r="D1082" s="15">
        <v>2006</v>
      </c>
      <c r="E1082" s="16">
        <v>0.50208333333333333</v>
      </c>
      <c r="F1082" s="16">
        <v>0.55555555555555558</v>
      </c>
      <c r="G1082" s="16">
        <f t="shared" si="168"/>
        <v>5.3472222222222254E-2</v>
      </c>
      <c r="H1082" s="21">
        <v>2</v>
      </c>
      <c r="I1082" s="14">
        <v>2</v>
      </c>
      <c r="J1082" s="17">
        <v>4</v>
      </c>
      <c r="K1082" s="23">
        <v>4</v>
      </c>
      <c r="L1082" s="14" t="s">
        <v>48</v>
      </c>
      <c r="M1082" s="14" t="s">
        <v>49</v>
      </c>
      <c r="N1082" s="14">
        <v>1</v>
      </c>
      <c r="O1082" s="18">
        <f t="shared" si="163"/>
        <v>20.1268584</v>
      </c>
      <c r="P1082" s="18">
        <v>6.0990480000000007</v>
      </c>
      <c r="Q1082" s="18">
        <f t="shared" si="164"/>
        <v>4.9487328000000002</v>
      </c>
      <c r="R1082" s="18">
        <v>1.4996160000000001</v>
      </c>
      <c r="S1082" s="18">
        <f t="shared" si="162"/>
        <v>20.13</v>
      </c>
      <c r="T1082" s="22">
        <v>6.1</v>
      </c>
      <c r="U1082" s="21" t="s">
        <v>43</v>
      </c>
      <c r="V1082" s="21" t="s">
        <v>43</v>
      </c>
      <c r="W1082" s="19">
        <v>27.849900000000002</v>
      </c>
      <c r="X1082" s="19">
        <v>-115.16748</v>
      </c>
      <c r="Y1082" s="18">
        <v>66.2</v>
      </c>
      <c r="Z1082" s="17">
        <f t="shared" si="169"/>
        <v>19</v>
      </c>
      <c r="AA1082" s="21" t="s">
        <v>43</v>
      </c>
      <c r="AB1082" s="14" t="s">
        <v>46</v>
      </c>
      <c r="AC1082" s="21" t="s">
        <v>43</v>
      </c>
      <c r="AD1082" s="17">
        <v>20</v>
      </c>
      <c r="AE1082" s="17">
        <v>1</v>
      </c>
      <c r="AF1082" s="21" t="s">
        <v>43</v>
      </c>
      <c r="AG1082" s="14" t="s">
        <v>43</v>
      </c>
      <c r="AI1082" s="70">
        <f t="shared" si="170"/>
        <v>16.194500000000001</v>
      </c>
      <c r="AJ1082" s="74">
        <f t="shared" si="171"/>
        <v>593.9131834357014</v>
      </c>
      <c r="AK1082" s="74">
        <f t="shared" si="172"/>
        <v>0.93417427693282351</v>
      </c>
      <c r="AL1082" s="73">
        <f t="shared" si="173"/>
        <v>0.93417427693282351</v>
      </c>
    </row>
    <row r="1083" spans="1:38" s="20" customFormat="1">
      <c r="A1083" s="14" t="s">
        <v>75</v>
      </c>
      <c r="B1083" s="14" t="s">
        <v>40</v>
      </c>
      <c r="C1083" s="31">
        <v>38944</v>
      </c>
      <c r="D1083" s="15">
        <v>2006</v>
      </c>
      <c r="E1083" s="16">
        <v>0.50208333333333333</v>
      </c>
      <c r="F1083" s="16">
        <v>0.55555555555555558</v>
      </c>
      <c r="G1083" s="16">
        <f t="shared" si="168"/>
        <v>5.3472222222222254E-2</v>
      </c>
      <c r="H1083" s="21">
        <v>2</v>
      </c>
      <c r="I1083" s="14">
        <v>2</v>
      </c>
      <c r="J1083" s="17">
        <v>4</v>
      </c>
      <c r="K1083" s="23">
        <v>4</v>
      </c>
      <c r="L1083" s="14" t="s">
        <v>48</v>
      </c>
      <c r="M1083" s="14" t="s">
        <v>49</v>
      </c>
      <c r="N1083" s="14">
        <v>1</v>
      </c>
      <c r="O1083" s="18">
        <f t="shared" si="163"/>
        <v>20.1268584</v>
      </c>
      <c r="P1083" s="18">
        <v>6.0990480000000007</v>
      </c>
      <c r="Q1083" s="18">
        <f t="shared" si="164"/>
        <v>4.9487328000000002</v>
      </c>
      <c r="R1083" s="18">
        <v>1.4996160000000001</v>
      </c>
      <c r="S1083" s="18">
        <f t="shared" si="162"/>
        <v>20.13</v>
      </c>
      <c r="T1083" s="22">
        <v>6.1</v>
      </c>
      <c r="U1083" s="21" t="s">
        <v>43</v>
      </c>
      <c r="V1083" s="21" t="s">
        <v>43</v>
      </c>
      <c r="W1083" s="19">
        <v>27.849900000000002</v>
      </c>
      <c r="X1083" s="19">
        <v>-115.16748</v>
      </c>
      <c r="Y1083" s="18">
        <v>66.2</v>
      </c>
      <c r="Z1083" s="17">
        <f t="shared" si="169"/>
        <v>19</v>
      </c>
      <c r="AA1083" s="21" t="s">
        <v>43</v>
      </c>
      <c r="AB1083" s="14" t="s">
        <v>46</v>
      </c>
      <c r="AC1083" s="21" t="s">
        <v>43</v>
      </c>
      <c r="AD1083" s="17">
        <v>20</v>
      </c>
      <c r="AE1083" s="17">
        <v>1</v>
      </c>
      <c r="AF1083" s="21" t="s">
        <v>43</v>
      </c>
      <c r="AG1083" s="14" t="s">
        <v>43</v>
      </c>
      <c r="AI1083" s="70">
        <f t="shared" si="170"/>
        <v>16.194500000000001</v>
      </c>
      <c r="AJ1083" s="74">
        <f t="shared" si="171"/>
        <v>593.9131834357014</v>
      </c>
      <c r="AK1083" s="74">
        <f t="shared" si="172"/>
        <v>0.93417427693282351</v>
      </c>
      <c r="AL1083" s="73">
        <f t="shared" si="173"/>
        <v>0.93417427693282351</v>
      </c>
    </row>
    <row r="1084" spans="1:38" s="20" customFormat="1">
      <c r="A1084" s="14" t="s">
        <v>75</v>
      </c>
      <c r="B1084" s="14" t="s">
        <v>40</v>
      </c>
      <c r="C1084" s="31">
        <v>38944</v>
      </c>
      <c r="D1084" s="15">
        <v>2006</v>
      </c>
      <c r="E1084" s="16">
        <v>0.50208333333333333</v>
      </c>
      <c r="F1084" s="16">
        <v>0.55555555555555558</v>
      </c>
      <c r="G1084" s="16">
        <f t="shared" si="168"/>
        <v>5.3472222222222254E-2</v>
      </c>
      <c r="H1084" s="21">
        <v>2</v>
      </c>
      <c r="I1084" s="14">
        <v>2</v>
      </c>
      <c r="J1084" s="17">
        <v>4</v>
      </c>
      <c r="K1084" s="23">
        <v>4</v>
      </c>
      <c r="L1084" s="14" t="s">
        <v>48</v>
      </c>
      <c r="M1084" s="14" t="s">
        <v>49</v>
      </c>
      <c r="N1084" s="14">
        <v>1</v>
      </c>
      <c r="O1084" s="18">
        <f t="shared" si="163"/>
        <v>20.1268584</v>
      </c>
      <c r="P1084" s="18">
        <v>6.0990480000000007</v>
      </c>
      <c r="Q1084" s="18">
        <f t="shared" si="164"/>
        <v>4.9487328000000002</v>
      </c>
      <c r="R1084" s="18">
        <v>1.4996160000000001</v>
      </c>
      <c r="S1084" s="18">
        <f t="shared" si="162"/>
        <v>20.13</v>
      </c>
      <c r="T1084" s="22">
        <v>6.1</v>
      </c>
      <c r="U1084" s="21" t="s">
        <v>43</v>
      </c>
      <c r="V1084" s="21" t="s">
        <v>43</v>
      </c>
      <c r="W1084" s="19">
        <v>27.849900000000002</v>
      </c>
      <c r="X1084" s="19">
        <v>-115.16748</v>
      </c>
      <c r="Y1084" s="18">
        <v>66.2</v>
      </c>
      <c r="Z1084" s="17">
        <f t="shared" si="169"/>
        <v>19</v>
      </c>
      <c r="AA1084" s="21" t="s">
        <v>43</v>
      </c>
      <c r="AB1084" s="14" t="s">
        <v>46</v>
      </c>
      <c r="AC1084" s="21" t="s">
        <v>43</v>
      </c>
      <c r="AD1084" s="17">
        <v>20</v>
      </c>
      <c r="AE1084" s="17">
        <v>1</v>
      </c>
      <c r="AF1084" s="21" t="s">
        <v>43</v>
      </c>
      <c r="AG1084" s="14" t="s">
        <v>43</v>
      </c>
      <c r="AI1084" s="70">
        <f t="shared" si="170"/>
        <v>16.194500000000001</v>
      </c>
      <c r="AJ1084" s="74">
        <f t="shared" si="171"/>
        <v>593.9131834357014</v>
      </c>
      <c r="AK1084" s="74">
        <f t="shared" si="172"/>
        <v>0.93417427693282351</v>
      </c>
      <c r="AL1084" s="73">
        <f t="shared" si="173"/>
        <v>0.93417427693282351</v>
      </c>
    </row>
    <row r="1085" spans="1:38" s="20" customFormat="1">
      <c r="A1085" s="14" t="s">
        <v>75</v>
      </c>
      <c r="B1085" s="14" t="s">
        <v>40</v>
      </c>
      <c r="C1085" s="31">
        <v>38944</v>
      </c>
      <c r="D1085" s="15">
        <v>2006</v>
      </c>
      <c r="E1085" s="16">
        <v>0.50208333333333333</v>
      </c>
      <c r="F1085" s="16">
        <v>0.55555555555555558</v>
      </c>
      <c r="G1085" s="16">
        <f t="shared" si="168"/>
        <v>5.3472222222222254E-2</v>
      </c>
      <c r="H1085" s="21">
        <v>2</v>
      </c>
      <c r="I1085" s="14">
        <v>2</v>
      </c>
      <c r="J1085" s="17">
        <v>4</v>
      </c>
      <c r="K1085" s="23">
        <v>4</v>
      </c>
      <c r="L1085" s="14" t="s">
        <v>48</v>
      </c>
      <c r="M1085" s="14" t="s">
        <v>49</v>
      </c>
      <c r="N1085" s="14">
        <v>1</v>
      </c>
      <c r="O1085" s="18">
        <f t="shared" si="163"/>
        <v>20.1268584</v>
      </c>
      <c r="P1085" s="18">
        <v>6.0990480000000007</v>
      </c>
      <c r="Q1085" s="18">
        <f t="shared" si="164"/>
        <v>4.9487328000000002</v>
      </c>
      <c r="R1085" s="18">
        <v>1.4996160000000001</v>
      </c>
      <c r="S1085" s="18">
        <f t="shared" si="162"/>
        <v>20.13</v>
      </c>
      <c r="T1085" s="22">
        <v>6.1</v>
      </c>
      <c r="U1085" s="21" t="s">
        <v>43</v>
      </c>
      <c r="V1085" s="21" t="s">
        <v>43</v>
      </c>
      <c r="W1085" s="19">
        <v>27.849900000000002</v>
      </c>
      <c r="X1085" s="19">
        <v>-115.16748</v>
      </c>
      <c r="Y1085" s="18">
        <v>66.2</v>
      </c>
      <c r="Z1085" s="17">
        <f t="shared" si="169"/>
        <v>19</v>
      </c>
      <c r="AA1085" s="21" t="s">
        <v>43</v>
      </c>
      <c r="AB1085" s="14" t="s">
        <v>46</v>
      </c>
      <c r="AC1085" s="21" t="s">
        <v>43</v>
      </c>
      <c r="AD1085" s="17">
        <v>20</v>
      </c>
      <c r="AE1085" s="17">
        <v>1</v>
      </c>
      <c r="AF1085" s="21" t="s">
        <v>43</v>
      </c>
      <c r="AG1085" s="14" t="s">
        <v>43</v>
      </c>
      <c r="AI1085" s="70">
        <f t="shared" si="170"/>
        <v>16.194500000000001</v>
      </c>
      <c r="AJ1085" s="74">
        <f t="shared" si="171"/>
        <v>593.9131834357014</v>
      </c>
      <c r="AK1085" s="74">
        <f t="shared" si="172"/>
        <v>0.93417427693282351</v>
      </c>
      <c r="AL1085" s="73">
        <f t="shared" si="173"/>
        <v>0.93417427693282351</v>
      </c>
    </row>
    <row r="1086" spans="1:38" s="20" customFormat="1">
      <c r="A1086" s="14" t="s">
        <v>75</v>
      </c>
      <c r="B1086" s="14" t="s">
        <v>40</v>
      </c>
      <c r="C1086" s="31">
        <v>38944</v>
      </c>
      <c r="D1086" s="15">
        <v>2006</v>
      </c>
      <c r="E1086" s="16">
        <v>0.50208333333333333</v>
      </c>
      <c r="F1086" s="16">
        <v>0.55555555555555558</v>
      </c>
      <c r="G1086" s="16">
        <f t="shared" si="168"/>
        <v>5.3472222222222254E-2</v>
      </c>
      <c r="H1086" s="21">
        <v>2</v>
      </c>
      <c r="I1086" s="14">
        <v>2</v>
      </c>
      <c r="J1086" s="17">
        <v>4</v>
      </c>
      <c r="K1086" s="23">
        <v>4</v>
      </c>
      <c r="L1086" s="14" t="s">
        <v>48</v>
      </c>
      <c r="M1086" s="14" t="s">
        <v>49</v>
      </c>
      <c r="N1086" s="14">
        <v>1</v>
      </c>
      <c r="O1086" s="18">
        <f t="shared" si="163"/>
        <v>20.1268584</v>
      </c>
      <c r="P1086" s="18">
        <v>6.0990480000000007</v>
      </c>
      <c r="Q1086" s="18">
        <f t="shared" si="164"/>
        <v>4.9487328000000002</v>
      </c>
      <c r="R1086" s="18">
        <v>1.4996160000000001</v>
      </c>
      <c r="S1086" s="18">
        <f t="shared" si="162"/>
        <v>20.13</v>
      </c>
      <c r="T1086" s="22">
        <v>6.1</v>
      </c>
      <c r="U1086" s="21" t="s">
        <v>43</v>
      </c>
      <c r="V1086" s="21" t="s">
        <v>43</v>
      </c>
      <c r="W1086" s="19">
        <v>27.849900000000002</v>
      </c>
      <c r="X1086" s="19">
        <v>-115.16748</v>
      </c>
      <c r="Y1086" s="18">
        <v>66.2</v>
      </c>
      <c r="Z1086" s="17">
        <f t="shared" si="169"/>
        <v>19</v>
      </c>
      <c r="AA1086" s="21" t="s">
        <v>43</v>
      </c>
      <c r="AB1086" s="14" t="s">
        <v>46</v>
      </c>
      <c r="AC1086" s="21" t="s">
        <v>43</v>
      </c>
      <c r="AD1086" s="17">
        <v>20</v>
      </c>
      <c r="AE1086" s="17">
        <v>1</v>
      </c>
      <c r="AF1086" s="21" t="s">
        <v>43</v>
      </c>
      <c r="AG1086" s="14" t="s">
        <v>43</v>
      </c>
      <c r="AI1086" s="70">
        <f t="shared" si="170"/>
        <v>16.194500000000001</v>
      </c>
      <c r="AJ1086" s="74">
        <f t="shared" si="171"/>
        <v>593.9131834357014</v>
      </c>
      <c r="AK1086" s="74">
        <f t="shared" si="172"/>
        <v>0.93417427693282351</v>
      </c>
      <c r="AL1086" s="73">
        <f t="shared" si="173"/>
        <v>0.93417427693282351</v>
      </c>
    </row>
    <row r="1087" spans="1:38" s="20" customFormat="1">
      <c r="A1087" s="14" t="s">
        <v>75</v>
      </c>
      <c r="B1087" s="14" t="s">
        <v>40</v>
      </c>
      <c r="C1087" s="31">
        <v>38944</v>
      </c>
      <c r="D1087" s="15">
        <v>2006</v>
      </c>
      <c r="E1087" s="16">
        <v>0.50208333333333333</v>
      </c>
      <c r="F1087" s="16">
        <v>0.55555555555555558</v>
      </c>
      <c r="G1087" s="16">
        <f t="shared" si="168"/>
        <v>5.3472222222222254E-2</v>
      </c>
      <c r="H1087" s="21">
        <v>2</v>
      </c>
      <c r="I1087" s="14">
        <v>2</v>
      </c>
      <c r="J1087" s="17">
        <v>4</v>
      </c>
      <c r="K1087" s="23">
        <v>4</v>
      </c>
      <c r="L1087" s="14" t="s">
        <v>48</v>
      </c>
      <c r="M1087" s="14" t="s">
        <v>49</v>
      </c>
      <c r="N1087" s="14">
        <v>1</v>
      </c>
      <c r="O1087" s="18">
        <f t="shared" si="163"/>
        <v>20.1268584</v>
      </c>
      <c r="P1087" s="18">
        <v>6.0990480000000007</v>
      </c>
      <c r="Q1087" s="18">
        <f t="shared" si="164"/>
        <v>4.9487328000000002</v>
      </c>
      <c r="R1087" s="18">
        <v>1.4996160000000001</v>
      </c>
      <c r="S1087" s="18">
        <f t="shared" si="162"/>
        <v>20.13</v>
      </c>
      <c r="T1087" s="22">
        <v>6.1</v>
      </c>
      <c r="U1087" s="21" t="s">
        <v>43</v>
      </c>
      <c r="V1087" s="21" t="s">
        <v>43</v>
      </c>
      <c r="W1087" s="19">
        <v>27.849900000000002</v>
      </c>
      <c r="X1087" s="19">
        <v>-115.16748</v>
      </c>
      <c r="Y1087" s="18">
        <v>66.2</v>
      </c>
      <c r="Z1087" s="17">
        <f t="shared" si="169"/>
        <v>19</v>
      </c>
      <c r="AA1087" s="21" t="s">
        <v>43</v>
      </c>
      <c r="AB1087" s="14" t="s">
        <v>46</v>
      </c>
      <c r="AC1087" s="21" t="s">
        <v>43</v>
      </c>
      <c r="AD1087" s="17">
        <v>20</v>
      </c>
      <c r="AE1087" s="17">
        <v>1</v>
      </c>
      <c r="AF1087" s="21" t="s">
        <v>43</v>
      </c>
      <c r="AG1087" s="14" t="s">
        <v>43</v>
      </c>
      <c r="AI1087" s="70">
        <f t="shared" si="170"/>
        <v>16.194500000000001</v>
      </c>
      <c r="AJ1087" s="74">
        <f t="shared" si="171"/>
        <v>593.9131834357014</v>
      </c>
      <c r="AK1087" s="74">
        <f t="shared" si="172"/>
        <v>0.93417427693282351</v>
      </c>
      <c r="AL1087" s="73">
        <f t="shared" si="173"/>
        <v>0.93417427693282351</v>
      </c>
    </row>
    <row r="1088" spans="1:38" s="20" customFormat="1">
      <c r="A1088" s="14" t="s">
        <v>75</v>
      </c>
      <c r="B1088" s="14" t="s">
        <v>40</v>
      </c>
      <c r="C1088" s="31">
        <v>38944</v>
      </c>
      <c r="D1088" s="15">
        <v>2006</v>
      </c>
      <c r="E1088" s="16">
        <v>0.50208333333333333</v>
      </c>
      <c r="F1088" s="16">
        <v>0.55555555555555558</v>
      </c>
      <c r="G1088" s="16">
        <f t="shared" si="168"/>
        <v>5.3472222222222254E-2</v>
      </c>
      <c r="H1088" s="21">
        <v>2</v>
      </c>
      <c r="I1088" s="14">
        <v>2</v>
      </c>
      <c r="J1088" s="17">
        <v>4</v>
      </c>
      <c r="K1088" s="23">
        <v>4</v>
      </c>
      <c r="L1088" s="14" t="s">
        <v>48</v>
      </c>
      <c r="M1088" s="14" t="s">
        <v>49</v>
      </c>
      <c r="N1088" s="14">
        <v>1</v>
      </c>
      <c r="O1088" s="18">
        <f t="shared" si="163"/>
        <v>20.1268584</v>
      </c>
      <c r="P1088" s="18">
        <v>6.0990480000000007</v>
      </c>
      <c r="Q1088" s="18">
        <f t="shared" si="164"/>
        <v>4.9487328000000002</v>
      </c>
      <c r="R1088" s="18">
        <v>1.4996160000000001</v>
      </c>
      <c r="S1088" s="18">
        <f t="shared" si="162"/>
        <v>20.13</v>
      </c>
      <c r="T1088" s="22">
        <v>6.1</v>
      </c>
      <c r="U1088" s="21" t="s">
        <v>43</v>
      </c>
      <c r="V1088" s="21" t="s">
        <v>43</v>
      </c>
      <c r="W1088" s="19">
        <v>27.849900000000002</v>
      </c>
      <c r="X1088" s="19">
        <v>-115.16748</v>
      </c>
      <c r="Y1088" s="18">
        <v>66.2</v>
      </c>
      <c r="Z1088" s="17">
        <f t="shared" si="169"/>
        <v>19</v>
      </c>
      <c r="AA1088" s="21" t="s">
        <v>43</v>
      </c>
      <c r="AB1088" s="14" t="s">
        <v>46</v>
      </c>
      <c r="AC1088" s="21" t="s">
        <v>43</v>
      </c>
      <c r="AD1088" s="17">
        <v>20</v>
      </c>
      <c r="AE1088" s="17">
        <v>1</v>
      </c>
      <c r="AF1088" s="21" t="s">
        <v>43</v>
      </c>
      <c r="AG1088" s="14" t="s">
        <v>43</v>
      </c>
      <c r="AI1088" s="70">
        <f t="shared" si="170"/>
        <v>16.194500000000001</v>
      </c>
      <c r="AJ1088" s="74">
        <f t="shared" si="171"/>
        <v>593.9131834357014</v>
      </c>
      <c r="AK1088" s="74">
        <f t="shared" si="172"/>
        <v>0.93417427693282351</v>
      </c>
      <c r="AL1088" s="73">
        <f t="shared" si="173"/>
        <v>0.93417427693282351</v>
      </c>
    </row>
    <row r="1089" spans="1:38" s="20" customFormat="1">
      <c r="A1089" s="14" t="s">
        <v>75</v>
      </c>
      <c r="B1089" s="14" t="s">
        <v>40</v>
      </c>
      <c r="C1089" s="31">
        <v>38944</v>
      </c>
      <c r="D1089" s="15">
        <v>2006</v>
      </c>
      <c r="E1089" s="16">
        <v>0.50208333333333333</v>
      </c>
      <c r="F1089" s="16">
        <v>0.55555555555555558</v>
      </c>
      <c r="G1089" s="16">
        <f t="shared" si="168"/>
        <v>5.3472222222222254E-2</v>
      </c>
      <c r="H1089" s="21">
        <v>2</v>
      </c>
      <c r="I1089" s="14">
        <v>2</v>
      </c>
      <c r="J1089" s="17">
        <v>4</v>
      </c>
      <c r="K1089" s="23">
        <v>4</v>
      </c>
      <c r="L1089" s="14" t="s">
        <v>48</v>
      </c>
      <c r="M1089" s="14" t="s">
        <v>49</v>
      </c>
      <c r="N1089" s="14">
        <v>1</v>
      </c>
      <c r="O1089" s="18">
        <f t="shared" si="163"/>
        <v>20.1268584</v>
      </c>
      <c r="P1089" s="18">
        <v>6.0990480000000007</v>
      </c>
      <c r="Q1089" s="18">
        <f t="shared" si="164"/>
        <v>4.9487328000000002</v>
      </c>
      <c r="R1089" s="18">
        <v>1.4996160000000001</v>
      </c>
      <c r="S1089" s="18">
        <f t="shared" si="162"/>
        <v>20.13</v>
      </c>
      <c r="T1089" s="22">
        <v>6.1</v>
      </c>
      <c r="U1089" s="21" t="s">
        <v>43</v>
      </c>
      <c r="V1089" s="21" t="s">
        <v>43</v>
      </c>
      <c r="W1089" s="19">
        <v>27.849900000000002</v>
      </c>
      <c r="X1089" s="19">
        <v>-115.16748</v>
      </c>
      <c r="Y1089" s="18">
        <v>66.2</v>
      </c>
      <c r="Z1089" s="17">
        <f t="shared" si="169"/>
        <v>19</v>
      </c>
      <c r="AA1089" s="21" t="s">
        <v>43</v>
      </c>
      <c r="AB1089" s="14" t="s">
        <v>46</v>
      </c>
      <c r="AC1089" s="21" t="s">
        <v>43</v>
      </c>
      <c r="AD1089" s="17">
        <v>20</v>
      </c>
      <c r="AE1089" s="17">
        <v>1</v>
      </c>
      <c r="AF1089" s="21" t="s">
        <v>43</v>
      </c>
      <c r="AG1089" s="14" t="s">
        <v>43</v>
      </c>
      <c r="AI1089" s="70">
        <f t="shared" si="170"/>
        <v>16.194500000000001</v>
      </c>
      <c r="AJ1089" s="74">
        <f t="shared" si="171"/>
        <v>593.9131834357014</v>
      </c>
      <c r="AK1089" s="74">
        <f t="shared" si="172"/>
        <v>0.93417427693282351</v>
      </c>
      <c r="AL1089" s="73">
        <f t="shared" si="173"/>
        <v>0.93417427693282351</v>
      </c>
    </row>
    <row r="1090" spans="1:38" s="20" customFormat="1">
      <c r="A1090" s="14" t="s">
        <v>75</v>
      </c>
      <c r="B1090" s="14" t="s">
        <v>40</v>
      </c>
      <c r="C1090" s="31">
        <v>38944</v>
      </c>
      <c r="D1090" s="15">
        <v>2006</v>
      </c>
      <c r="E1090" s="16">
        <v>0.50208333333333333</v>
      </c>
      <c r="F1090" s="16">
        <v>0.55555555555555558</v>
      </c>
      <c r="G1090" s="16">
        <f t="shared" si="168"/>
        <v>5.3472222222222254E-2</v>
      </c>
      <c r="H1090" s="21">
        <v>2</v>
      </c>
      <c r="I1090" s="14">
        <v>2</v>
      </c>
      <c r="J1090" s="17">
        <v>4</v>
      </c>
      <c r="K1090" s="23">
        <v>4</v>
      </c>
      <c r="L1090" s="14" t="s">
        <v>48</v>
      </c>
      <c r="M1090" s="14" t="s">
        <v>49</v>
      </c>
      <c r="N1090" s="14">
        <v>1</v>
      </c>
      <c r="O1090" s="18">
        <f t="shared" si="163"/>
        <v>20.1268584</v>
      </c>
      <c r="P1090" s="18">
        <v>6.0990480000000007</v>
      </c>
      <c r="Q1090" s="18">
        <f t="shared" si="164"/>
        <v>4.9487328000000002</v>
      </c>
      <c r="R1090" s="18">
        <v>1.4996160000000001</v>
      </c>
      <c r="S1090" s="18">
        <f t="shared" ref="S1090:S1127" si="174">T1090*3.3</f>
        <v>20.13</v>
      </c>
      <c r="T1090" s="22">
        <v>6.1</v>
      </c>
      <c r="U1090" s="21" t="s">
        <v>43</v>
      </c>
      <c r="V1090" s="21" t="s">
        <v>43</v>
      </c>
      <c r="W1090" s="19">
        <v>27.849900000000002</v>
      </c>
      <c r="X1090" s="19">
        <v>-115.16748</v>
      </c>
      <c r="Y1090" s="18">
        <v>66.2</v>
      </c>
      <c r="Z1090" s="17">
        <f t="shared" si="169"/>
        <v>19</v>
      </c>
      <c r="AA1090" s="21" t="s">
        <v>43</v>
      </c>
      <c r="AB1090" s="14" t="s">
        <v>46</v>
      </c>
      <c r="AC1090" s="21" t="s">
        <v>43</v>
      </c>
      <c r="AD1090" s="17">
        <v>20</v>
      </c>
      <c r="AE1090" s="17">
        <v>1</v>
      </c>
      <c r="AF1090" s="21" t="s">
        <v>43</v>
      </c>
      <c r="AG1090" s="14" t="s">
        <v>43</v>
      </c>
      <c r="AI1090" s="70">
        <f t="shared" si="170"/>
        <v>16.194500000000001</v>
      </c>
      <c r="AJ1090" s="74">
        <f t="shared" si="171"/>
        <v>593.9131834357014</v>
      </c>
      <c r="AK1090" s="74">
        <f t="shared" si="172"/>
        <v>0.93417427693282351</v>
      </c>
      <c r="AL1090" s="73">
        <f t="shared" si="173"/>
        <v>0.93417427693282351</v>
      </c>
    </row>
    <row r="1091" spans="1:38" s="20" customFormat="1">
      <c r="A1091" s="14" t="s">
        <v>75</v>
      </c>
      <c r="B1091" s="14" t="s">
        <v>40</v>
      </c>
      <c r="C1091" s="31">
        <v>38944</v>
      </c>
      <c r="D1091" s="15">
        <v>2006</v>
      </c>
      <c r="E1091" s="16">
        <v>0.50208333333333333</v>
      </c>
      <c r="F1091" s="16">
        <v>0.55555555555555558</v>
      </c>
      <c r="G1091" s="16">
        <f t="shared" si="168"/>
        <v>5.3472222222222254E-2</v>
      </c>
      <c r="H1091" s="21">
        <v>2</v>
      </c>
      <c r="I1091" s="14">
        <v>2</v>
      </c>
      <c r="J1091" s="17">
        <v>4</v>
      </c>
      <c r="K1091" s="23">
        <v>4</v>
      </c>
      <c r="L1091" s="14" t="s">
        <v>48</v>
      </c>
      <c r="M1091" s="14" t="s">
        <v>49</v>
      </c>
      <c r="N1091" s="14">
        <v>1</v>
      </c>
      <c r="O1091" s="18">
        <f t="shared" ref="O1091:O1154" si="175">P1091*3.3</f>
        <v>20.1268584</v>
      </c>
      <c r="P1091" s="18">
        <v>6.0990480000000007</v>
      </c>
      <c r="Q1091" s="18">
        <f t="shared" si="164"/>
        <v>4.9487328000000002</v>
      </c>
      <c r="R1091" s="18">
        <v>1.4996160000000001</v>
      </c>
      <c r="S1091" s="18">
        <f t="shared" si="174"/>
        <v>20.13</v>
      </c>
      <c r="T1091" s="22">
        <v>6.1</v>
      </c>
      <c r="U1091" s="21" t="s">
        <v>43</v>
      </c>
      <c r="V1091" s="21" t="s">
        <v>43</v>
      </c>
      <c r="W1091" s="19">
        <v>27.849900000000002</v>
      </c>
      <c r="X1091" s="19">
        <v>-115.16748</v>
      </c>
      <c r="Y1091" s="18">
        <v>66.2</v>
      </c>
      <c r="Z1091" s="17">
        <f t="shared" si="169"/>
        <v>19</v>
      </c>
      <c r="AA1091" s="21" t="s">
        <v>43</v>
      </c>
      <c r="AB1091" s="14" t="s">
        <v>46</v>
      </c>
      <c r="AC1091" s="21" t="s">
        <v>43</v>
      </c>
      <c r="AD1091" s="17">
        <v>20</v>
      </c>
      <c r="AE1091" s="17">
        <v>1</v>
      </c>
      <c r="AF1091" s="21" t="s">
        <v>43</v>
      </c>
      <c r="AG1091" s="14" t="s">
        <v>43</v>
      </c>
      <c r="AI1091" s="70">
        <f t="shared" si="170"/>
        <v>16.194500000000001</v>
      </c>
      <c r="AJ1091" s="74">
        <f t="shared" si="171"/>
        <v>593.9131834357014</v>
      </c>
      <c r="AK1091" s="74">
        <f t="shared" si="172"/>
        <v>0.93417427693282351</v>
      </c>
      <c r="AL1091" s="73">
        <f t="shared" si="173"/>
        <v>0.93417427693282351</v>
      </c>
    </row>
    <row r="1092" spans="1:38" s="20" customFormat="1">
      <c r="A1092" s="14" t="s">
        <v>75</v>
      </c>
      <c r="B1092" s="14" t="s">
        <v>40</v>
      </c>
      <c r="C1092" s="31">
        <v>38944</v>
      </c>
      <c r="D1092" s="15">
        <v>2006</v>
      </c>
      <c r="E1092" s="16">
        <v>0.50208333333333333</v>
      </c>
      <c r="F1092" s="16">
        <v>0.55555555555555558</v>
      </c>
      <c r="G1092" s="16">
        <f t="shared" si="168"/>
        <v>5.3472222222222254E-2</v>
      </c>
      <c r="H1092" s="21">
        <v>2</v>
      </c>
      <c r="I1092" s="14">
        <v>2</v>
      </c>
      <c r="J1092" s="17">
        <v>4</v>
      </c>
      <c r="K1092" s="23">
        <v>4</v>
      </c>
      <c r="L1092" s="14" t="s">
        <v>48</v>
      </c>
      <c r="M1092" s="14" t="s">
        <v>49</v>
      </c>
      <c r="N1092" s="14">
        <v>1</v>
      </c>
      <c r="O1092" s="18">
        <f t="shared" si="175"/>
        <v>20.1268584</v>
      </c>
      <c r="P1092" s="18">
        <v>6.0990480000000007</v>
      </c>
      <c r="Q1092" s="18">
        <f t="shared" si="164"/>
        <v>4.9487328000000002</v>
      </c>
      <c r="R1092" s="18">
        <v>1.4996160000000001</v>
      </c>
      <c r="S1092" s="18">
        <f t="shared" si="174"/>
        <v>20.13</v>
      </c>
      <c r="T1092" s="22">
        <v>6.1</v>
      </c>
      <c r="U1092" s="21" t="s">
        <v>43</v>
      </c>
      <c r="V1092" s="21" t="s">
        <v>43</v>
      </c>
      <c r="W1092" s="19">
        <v>27.849900000000002</v>
      </c>
      <c r="X1092" s="19">
        <v>-115.16748</v>
      </c>
      <c r="Y1092" s="18">
        <v>66.2</v>
      </c>
      <c r="Z1092" s="17">
        <f t="shared" si="169"/>
        <v>19</v>
      </c>
      <c r="AA1092" s="21" t="s">
        <v>43</v>
      </c>
      <c r="AB1092" s="14" t="s">
        <v>46</v>
      </c>
      <c r="AC1092" s="21" t="s">
        <v>43</v>
      </c>
      <c r="AD1092" s="17">
        <v>20</v>
      </c>
      <c r="AE1092" s="17">
        <v>1</v>
      </c>
      <c r="AF1092" s="21" t="s">
        <v>43</v>
      </c>
      <c r="AG1092" s="14" t="s">
        <v>43</v>
      </c>
      <c r="AI1092" s="70">
        <f t="shared" si="170"/>
        <v>16.194500000000001</v>
      </c>
      <c r="AJ1092" s="74">
        <f t="shared" si="171"/>
        <v>593.9131834357014</v>
      </c>
      <c r="AK1092" s="74">
        <f t="shared" si="172"/>
        <v>0.93417427693282351</v>
      </c>
      <c r="AL1092" s="73">
        <f t="shared" si="173"/>
        <v>0.93417427693282351</v>
      </c>
    </row>
    <row r="1093" spans="1:38" s="20" customFormat="1">
      <c r="A1093" s="14" t="s">
        <v>75</v>
      </c>
      <c r="B1093" s="14" t="s">
        <v>40</v>
      </c>
      <c r="C1093" s="31">
        <v>38944</v>
      </c>
      <c r="D1093" s="15">
        <v>2006</v>
      </c>
      <c r="E1093" s="16">
        <v>0.50208333333333333</v>
      </c>
      <c r="F1093" s="16">
        <v>0.55555555555555558</v>
      </c>
      <c r="G1093" s="16">
        <f t="shared" si="168"/>
        <v>5.3472222222222254E-2</v>
      </c>
      <c r="H1093" s="21">
        <v>2</v>
      </c>
      <c r="I1093" s="14">
        <v>2</v>
      </c>
      <c r="J1093" s="17">
        <v>4</v>
      </c>
      <c r="K1093" s="23">
        <v>4</v>
      </c>
      <c r="L1093" s="14" t="s">
        <v>48</v>
      </c>
      <c r="M1093" s="14" t="s">
        <v>49</v>
      </c>
      <c r="N1093" s="14">
        <v>1</v>
      </c>
      <c r="O1093" s="18">
        <f t="shared" si="175"/>
        <v>20.1268584</v>
      </c>
      <c r="P1093" s="18">
        <v>6.0990480000000007</v>
      </c>
      <c r="Q1093" s="18">
        <f t="shared" si="164"/>
        <v>4.9487328000000002</v>
      </c>
      <c r="R1093" s="18">
        <v>1.4996160000000001</v>
      </c>
      <c r="S1093" s="18">
        <f t="shared" si="174"/>
        <v>20.13</v>
      </c>
      <c r="T1093" s="22">
        <v>6.1</v>
      </c>
      <c r="U1093" s="21" t="s">
        <v>43</v>
      </c>
      <c r="V1093" s="21" t="s">
        <v>43</v>
      </c>
      <c r="W1093" s="19">
        <v>27.849900000000002</v>
      </c>
      <c r="X1093" s="19">
        <v>-115.16748</v>
      </c>
      <c r="Y1093" s="18">
        <v>66.2</v>
      </c>
      <c r="Z1093" s="17">
        <f t="shared" si="169"/>
        <v>19</v>
      </c>
      <c r="AA1093" s="21" t="s">
        <v>43</v>
      </c>
      <c r="AB1093" s="14" t="s">
        <v>46</v>
      </c>
      <c r="AC1093" s="21" t="s">
        <v>43</v>
      </c>
      <c r="AD1093" s="17">
        <v>20</v>
      </c>
      <c r="AE1093" s="17">
        <v>1</v>
      </c>
      <c r="AF1093" s="21" t="s">
        <v>43</v>
      </c>
      <c r="AG1093" s="14" t="s">
        <v>43</v>
      </c>
      <c r="AI1093" s="70">
        <f t="shared" si="170"/>
        <v>16.194500000000001</v>
      </c>
      <c r="AJ1093" s="74">
        <f t="shared" si="171"/>
        <v>593.9131834357014</v>
      </c>
      <c r="AK1093" s="74">
        <f t="shared" si="172"/>
        <v>0.93417427693282351</v>
      </c>
      <c r="AL1093" s="73">
        <f t="shared" si="173"/>
        <v>0.93417427693282351</v>
      </c>
    </row>
    <row r="1094" spans="1:38" s="20" customFormat="1">
      <c r="A1094" s="14" t="s">
        <v>75</v>
      </c>
      <c r="B1094" s="14" t="s">
        <v>40</v>
      </c>
      <c r="C1094" s="31">
        <v>38944</v>
      </c>
      <c r="D1094" s="15">
        <v>2006</v>
      </c>
      <c r="E1094" s="16">
        <v>0.50208333333333333</v>
      </c>
      <c r="F1094" s="16">
        <v>0.55555555555555558</v>
      </c>
      <c r="G1094" s="16">
        <f t="shared" si="168"/>
        <v>5.3472222222222254E-2</v>
      </c>
      <c r="H1094" s="21">
        <v>2</v>
      </c>
      <c r="I1094" s="14">
        <v>2</v>
      </c>
      <c r="J1094" s="17">
        <v>4</v>
      </c>
      <c r="K1094" s="23">
        <v>4</v>
      </c>
      <c r="L1094" s="14" t="s">
        <v>48</v>
      </c>
      <c r="M1094" s="14" t="s">
        <v>49</v>
      </c>
      <c r="N1094" s="14">
        <v>1</v>
      </c>
      <c r="O1094" s="18">
        <f t="shared" si="175"/>
        <v>20.1268584</v>
      </c>
      <c r="P1094" s="18">
        <v>6.0990480000000007</v>
      </c>
      <c r="Q1094" s="18">
        <f t="shared" si="164"/>
        <v>4.9487328000000002</v>
      </c>
      <c r="R1094" s="18">
        <v>1.4996160000000001</v>
      </c>
      <c r="S1094" s="18">
        <f t="shared" si="174"/>
        <v>20.13</v>
      </c>
      <c r="T1094" s="22">
        <v>6.1</v>
      </c>
      <c r="U1094" s="21" t="s">
        <v>43</v>
      </c>
      <c r="V1094" s="21" t="s">
        <v>43</v>
      </c>
      <c r="W1094" s="19">
        <v>27.849900000000002</v>
      </c>
      <c r="X1094" s="19">
        <v>-115.16748</v>
      </c>
      <c r="Y1094" s="18">
        <v>66.2</v>
      </c>
      <c r="Z1094" s="17">
        <f t="shared" si="169"/>
        <v>19</v>
      </c>
      <c r="AA1094" s="21" t="s">
        <v>43</v>
      </c>
      <c r="AB1094" s="14" t="s">
        <v>46</v>
      </c>
      <c r="AC1094" s="21" t="s">
        <v>43</v>
      </c>
      <c r="AD1094" s="17">
        <v>21</v>
      </c>
      <c r="AE1094" s="17">
        <v>1</v>
      </c>
      <c r="AF1094" s="21" t="s">
        <v>43</v>
      </c>
      <c r="AG1094" s="14" t="s">
        <v>43</v>
      </c>
      <c r="AI1094" s="70">
        <f t="shared" si="170"/>
        <v>16.942499999999999</v>
      </c>
      <c r="AJ1094" s="74">
        <f t="shared" si="171"/>
        <v>691.21379845369552</v>
      </c>
      <c r="AK1094" s="74">
        <f t="shared" si="172"/>
        <v>1.1871558759796081</v>
      </c>
      <c r="AL1094" s="73">
        <f t="shared" si="173"/>
        <v>1.1871558759796081</v>
      </c>
    </row>
    <row r="1095" spans="1:38" s="20" customFormat="1">
      <c r="A1095" s="14" t="s">
        <v>75</v>
      </c>
      <c r="B1095" s="14" t="s">
        <v>40</v>
      </c>
      <c r="C1095" s="31">
        <v>38944</v>
      </c>
      <c r="D1095" s="15">
        <v>2006</v>
      </c>
      <c r="E1095" s="16">
        <v>0.50208333333333333</v>
      </c>
      <c r="F1095" s="16">
        <v>0.55555555555555558</v>
      </c>
      <c r="G1095" s="16">
        <f t="shared" si="168"/>
        <v>5.3472222222222254E-2</v>
      </c>
      <c r="H1095" s="21">
        <v>2</v>
      </c>
      <c r="I1095" s="14">
        <v>2</v>
      </c>
      <c r="J1095" s="17">
        <v>4</v>
      </c>
      <c r="K1095" s="23">
        <v>4</v>
      </c>
      <c r="L1095" s="14" t="s">
        <v>48</v>
      </c>
      <c r="M1095" s="14" t="s">
        <v>49</v>
      </c>
      <c r="N1095" s="14">
        <v>1</v>
      </c>
      <c r="O1095" s="18">
        <f t="shared" si="175"/>
        <v>20.1268584</v>
      </c>
      <c r="P1095" s="18">
        <v>6.0990480000000007</v>
      </c>
      <c r="Q1095" s="18">
        <f t="shared" si="164"/>
        <v>4.9487328000000002</v>
      </c>
      <c r="R1095" s="18">
        <v>1.4996160000000001</v>
      </c>
      <c r="S1095" s="18">
        <f t="shared" si="174"/>
        <v>20.13</v>
      </c>
      <c r="T1095" s="22">
        <v>6.1</v>
      </c>
      <c r="U1095" s="21" t="s">
        <v>43</v>
      </c>
      <c r="V1095" s="21" t="s">
        <v>43</v>
      </c>
      <c r="W1095" s="19">
        <v>27.849900000000002</v>
      </c>
      <c r="X1095" s="19">
        <v>-115.16748</v>
      </c>
      <c r="Y1095" s="18">
        <v>66.2</v>
      </c>
      <c r="Z1095" s="17">
        <f t="shared" si="169"/>
        <v>19</v>
      </c>
      <c r="AA1095" s="21" t="s">
        <v>43</v>
      </c>
      <c r="AB1095" s="14" t="s">
        <v>46</v>
      </c>
      <c r="AC1095" s="21" t="s">
        <v>43</v>
      </c>
      <c r="AD1095" s="17">
        <v>21</v>
      </c>
      <c r="AE1095" s="17">
        <v>1</v>
      </c>
      <c r="AF1095" s="21" t="s">
        <v>43</v>
      </c>
      <c r="AG1095" s="14" t="s">
        <v>43</v>
      </c>
      <c r="AI1095" s="70">
        <f t="shared" si="170"/>
        <v>16.942499999999999</v>
      </c>
      <c r="AJ1095" s="74">
        <f t="shared" si="171"/>
        <v>691.21379845369552</v>
      </c>
      <c r="AK1095" s="74">
        <f t="shared" si="172"/>
        <v>1.1871558759796081</v>
      </c>
      <c r="AL1095" s="73">
        <f t="shared" si="173"/>
        <v>1.1871558759796081</v>
      </c>
    </row>
    <row r="1096" spans="1:38" s="20" customFormat="1">
      <c r="A1096" s="14" t="s">
        <v>75</v>
      </c>
      <c r="B1096" s="14" t="s">
        <v>40</v>
      </c>
      <c r="C1096" s="31">
        <v>38944</v>
      </c>
      <c r="D1096" s="15">
        <v>2006</v>
      </c>
      <c r="E1096" s="16">
        <v>0.50208333333333333</v>
      </c>
      <c r="F1096" s="16">
        <v>0.55555555555555558</v>
      </c>
      <c r="G1096" s="16">
        <f t="shared" si="168"/>
        <v>5.3472222222222254E-2</v>
      </c>
      <c r="H1096" s="21">
        <v>2</v>
      </c>
      <c r="I1096" s="14">
        <v>2</v>
      </c>
      <c r="J1096" s="17">
        <v>4</v>
      </c>
      <c r="K1096" s="23">
        <v>4</v>
      </c>
      <c r="L1096" s="14" t="s">
        <v>48</v>
      </c>
      <c r="M1096" s="14" t="s">
        <v>49</v>
      </c>
      <c r="N1096" s="14">
        <v>1</v>
      </c>
      <c r="O1096" s="18">
        <f t="shared" si="175"/>
        <v>20.1268584</v>
      </c>
      <c r="P1096" s="18">
        <v>6.0990480000000007</v>
      </c>
      <c r="Q1096" s="18">
        <f t="shared" si="164"/>
        <v>4.9487328000000002</v>
      </c>
      <c r="R1096" s="18">
        <v>1.4996160000000001</v>
      </c>
      <c r="S1096" s="18">
        <f t="shared" si="174"/>
        <v>20.13</v>
      </c>
      <c r="T1096" s="22">
        <v>6.1</v>
      </c>
      <c r="U1096" s="21" t="s">
        <v>43</v>
      </c>
      <c r="V1096" s="21" t="s">
        <v>43</v>
      </c>
      <c r="W1096" s="19">
        <v>27.849900000000002</v>
      </c>
      <c r="X1096" s="19">
        <v>-115.16748</v>
      </c>
      <c r="Y1096" s="18">
        <v>66.2</v>
      </c>
      <c r="Z1096" s="17">
        <f t="shared" si="169"/>
        <v>19</v>
      </c>
      <c r="AA1096" s="21" t="s">
        <v>43</v>
      </c>
      <c r="AB1096" s="14" t="s">
        <v>46</v>
      </c>
      <c r="AC1096" s="21" t="s">
        <v>43</v>
      </c>
      <c r="AD1096" s="17">
        <v>21</v>
      </c>
      <c r="AE1096" s="17">
        <v>1</v>
      </c>
      <c r="AF1096" s="21" t="s">
        <v>43</v>
      </c>
      <c r="AG1096" s="14" t="s">
        <v>43</v>
      </c>
      <c r="AI1096" s="70">
        <f t="shared" si="170"/>
        <v>16.942499999999999</v>
      </c>
      <c r="AJ1096" s="74">
        <f t="shared" si="171"/>
        <v>691.21379845369552</v>
      </c>
      <c r="AK1096" s="74">
        <f t="shared" si="172"/>
        <v>1.1871558759796081</v>
      </c>
      <c r="AL1096" s="73">
        <f t="shared" si="173"/>
        <v>1.1871558759796081</v>
      </c>
    </row>
    <row r="1097" spans="1:38" s="20" customFormat="1">
      <c r="A1097" s="14" t="s">
        <v>75</v>
      </c>
      <c r="B1097" s="14" t="s">
        <v>40</v>
      </c>
      <c r="C1097" s="31">
        <v>38944</v>
      </c>
      <c r="D1097" s="15">
        <v>2006</v>
      </c>
      <c r="E1097" s="16">
        <v>0.50208333333333333</v>
      </c>
      <c r="F1097" s="16">
        <v>0.55555555555555558</v>
      </c>
      <c r="G1097" s="16">
        <f t="shared" si="168"/>
        <v>5.3472222222222254E-2</v>
      </c>
      <c r="H1097" s="21">
        <v>2</v>
      </c>
      <c r="I1097" s="14">
        <v>2</v>
      </c>
      <c r="J1097" s="17">
        <v>4</v>
      </c>
      <c r="K1097" s="23">
        <v>4</v>
      </c>
      <c r="L1097" s="14" t="s">
        <v>48</v>
      </c>
      <c r="M1097" s="14" t="s">
        <v>49</v>
      </c>
      <c r="N1097" s="14">
        <v>1</v>
      </c>
      <c r="O1097" s="18">
        <f t="shared" si="175"/>
        <v>20.1268584</v>
      </c>
      <c r="P1097" s="18">
        <v>6.0990480000000007</v>
      </c>
      <c r="Q1097" s="18">
        <f t="shared" si="164"/>
        <v>4.9487328000000002</v>
      </c>
      <c r="R1097" s="18">
        <v>1.4996160000000001</v>
      </c>
      <c r="S1097" s="18">
        <f t="shared" si="174"/>
        <v>20.13</v>
      </c>
      <c r="T1097" s="22">
        <v>6.1</v>
      </c>
      <c r="U1097" s="21" t="s">
        <v>43</v>
      </c>
      <c r="V1097" s="21" t="s">
        <v>43</v>
      </c>
      <c r="W1097" s="19">
        <v>27.849900000000002</v>
      </c>
      <c r="X1097" s="19">
        <v>-115.16748</v>
      </c>
      <c r="Y1097" s="18">
        <v>66.2</v>
      </c>
      <c r="Z1097" s="17">
        <f t="shared" si="169"/>
        <v>19</v>
      </c>
      <c r="AA1097" s="21" t="s">
        <v>43</v>
      </c>
      <c r="AB1097" s="14" t="s">
        <v>46</v>
      </c>
      <c r="AC1097" s="21" t="s">
        <v>43</v>
      </c>
      <c r="AD1097" s="17">
        <v>21</v>
      </c>
      <c r="AE1097" s="17">
        <v>1</v>
      </c>
      <c r="AF1097" s="21" t="s">
        <v>43</v>
      </c>
      <c r="AG1097" s="14" t="s">
        <v>43</v>
      </c>
      <c r="AI1097" s="70">
        <f t="shared" si="170"/>
        <v>16.942499999999999</v>
      </c>
      <c r="AJ1097" s="74">
        <f t="shared" si="171"/>
        <v>691.21379845369552</v>
      </c>
      <c r="AK1097" s="74">
        <f t="shared" si="172"/>
        <v>1.1871558759796081</v>
      </c>
      <c r="AL1097" s="73">
        <f t="shared" si="173"/>
        <v>1.1871558759796081</v>
      </c>
    </row>
    <row r="1098" spans="1:38" s="20" customFormat="1">
      <c r="A1098" s="14" t="s">
        <v>75</v>
      </c>
      <c r="B1098" s="14" t="s">
        <v>40</v>
      </c>
      <c r="C1098" s="31">
        <v>38944</v>
      </c>
      <c r="D1098" s="15">
        <v>2006</v>
      </c>
      <c r="E1098" s="16">
        <v>0.50208333333333333</v>
      </c>
      <c r="F1098" s="16">
        <v>0.55555555555555558</v>
      </c>
      <c r="G1098" s="16">
        <f t="shared" si="168"/>
        <v>5.3472222222222254E-2</v>
      </c>
      <c r="H1098" s="21">
        <v>2</v>
      </c>
      <c r="I1098" s="14">
        <v>2</v>
      </c>
      <c r="J1098" s="17">
        <v>4</v>
      </c>
      <c r="K1098" s="23">
        <v>4</v>
      </c>
      <c r="L1098" s="14" t="s">
        <v>48</v>
      </c>
      <c r="M1098" s="14" t="s">
        <v>49</v>
      </c>
      <c r="N1098" s="14">
        <v>1</v>
      </c>
      <c r="O1098" s="18">
        <f t="shared" si="175"/>
        <v>20.1268584</v>
      </c>
      <c r="P1098" s="18">
        <v>6.0990480000000007</v>
      </c>
      <c r="Q1098" s="18">
        <f t="shared" si="164"/>
        <v>4.9487328000000002</v>
      </c>
      <c r="R1098" s="18">
        <v>1.4996160000000001</v>
      </c>
      <c r="S1098" s="18">
        <f t="shared" si="174"/>
        <v>20.13</v>
      </c>
      <c r="T1098" s="22">
        <v>6.1</v>
      </c>
      <c r="U1098" s="21" t="s">
        <v>43</v>
      </c>
      <c r="V1098" s="21" t="s">
        <v>43</v>
      </c>
      <c r="W1098" s="19">
        <v>27.849900000000002</v>
      </c>
      <c r="X1098" s="19">
        <v>-115.16748</v>
      </c>
      <c r="Y1098" s="18">
        <v>66.2</v>
      </c>
      <c r="Z1098" s="17">
        <f t="shared" si="169"/>
        <v>19</v>
      </c>
      <c r="AA1098" s="21" t="s">
        <v>43</v>
      </c>
      <c r="AB1098" s="14" t="s">
        <v>46</v>
      </c>
      <c r="AC1098" s="21" t="s">
        <v>43</v>
      </c>
      <c r="AD1098" s="17">
        <v>21</v>
      </c>
      <c r="AE1098" s="17">
        <v>1</v>
      </c>
      <c r="AF1098" s="21" t="s">
        <v>43</v>
      </c>
      <c r="AG1098" s="14" t="s">
        <v>43</v>
      </c>
      <c r="AI1098" s="70">
        <f t="shared" si="170"/>
        <v>16.942499999999999</v>
      </c>
      <c r="AJ1098" s="74">
        <f t="shared" si="171"/>
        <v>691.21379845369552</v>
      </c>
      <c r="AK1098" s="74">
        <f t="shared" si="172"/>
        <v>1.1871558759796081</v>
      </c>
      <c r="AL1098" s="73">
        <f t="shared" si="173"/>
        <v>1.1871558759796081</v>
      </c>
    </row>
    <row r="1099" spans="1:38" s="20" customFormat="1">
      <c r="A1099" s="14" t="s">
        <v>75</v>
      </c>
      <c r="B1099" s="14" t="s">
        <v>40</v>
      </c>
      <c r="C1099" s="31">
        <v>38944</v>
      </c>
      <c r="D1099" s="15">
        <v>2006</v>
      </c>
      <c r="E1099" s="16">
        <v>0.50208333333333333</v>
      </c>
      <c r="F1099" s="16">
        <v>0.55555555555555558</v>
      </c>
      <c r="G1099" s="16">
        <f t="shared" si="168"/>
        <v>5.3472222222222254E-2</v>
      </c>
      <c r="H1099" s="21">
        <v>2</v>
      </c>
      <c r="I1099" s="14">
        <v>2</v>
      </c>
      <c r="J1099" s="17">
        <v>4</v>
      </c>
      <c r="K1099" s="23">
        <v>4</v>
      </c>
      <c r="L1099" s="14" t="s">
        <v>48</v>
      </c>
      <c r="M1099" s="14" t="s">
        <v>49</v>
      </c>
      <c r="N1099" s="14">
        <v>1</v>
      </c>
      <c r="O1099" s="18">
        <f t="shared" si="175"/>
        <v>20.1268584</v>
      </c>
      <c r="P1099" s="18">
        <v>6.0990480000000007</v>
      </c>
      <c r="Q1099" s="18">
        <f t="shared" si="164"/>
        <v>4.9487328000000002</v>
      </c>
      <c r="R1099" s="18">
        <v>1.4996160000000001</v>
      </c>
      <c r="S1099" s="18">
        <f t="shared" si="174"/>
        <v>20.13</v>
      </c>
      <c r="T1099" s="22">
        <v>6.1</v>
      </c>
      <c r="U1099" s="21" t="s">
        <v>43</v>
      </c>
      <c r="V1099" s="21" t="s">
        <v>43</v>
      </c>
      <c r="W1099" s="19">
        <v>27.849900000000002</v>
      </c>
      <c r="X1099" s="19">
        <v>-115.16748</v>
      </c>
      <c r="Y1099" s="18">
        <v>66.2</v>
      </c>
      <c r="Z1099" s="17">
        <f t="shared" si="169"/>
        <v>19</v>
      </c>
      <c r="AA1099" s="21" t="s">
        <v>43</v>
      </c>
      <c r="AB1099" s="14" t="s">
        <v>46</v>
      </c>
      <c r="AC1099" s="21" t="s">
        <v>43</v>
      </c>
      <c r="AD1099" s="17">
        <v>21</v>
      </c>
      <c r="AE1099" s="17">
        <v>1</v>
      </c>
      <c r="AF1099" s="21" t="s">
        <v>43</v>
      </c>
      <c r="AG1099" s="14" t="s">
        <v>43</v>
      </c>
      <c r="AI1099" s="70">
        <f t="shared" si="170"/>
        <v>16.942499999999999</v>
      </c>
      <c r="AJ1099" s="74">
        <f t="shared" si="171"/>
        <v>691.21379845369552</v>
      </c>
      <c r="AK1099" s="74">
        <f t="shared" si="172"/>
        <v>1.1871558759796081</v>
      </c>
      <c r="AL1099" s="73">
        <f t="shared" si="173"/>
        <v>1.1871558759796081</v>
      </c>
    </row>
    <row r="1100" spans="1:38" s="20" customFormat="1">
      <c r="A1100" s="14" t="s">
        <v>75</v>
      </c>
      <c r="B1100" s="14" t="s">
        <v>40</v>
      </c>
      <c r="C1100" s="31">
        <v>38944</v>
      </c>
      <c r="D1100" s="15">
        <v>2006</v>
      </c>
      <c r="E1100" s="16">
        <v>0.50208333333333333</v>
      </c>
      <c r="F1100" s="16">
        <v>0.55555555555555558</v>
      </c>
      <c r="G1100" s="16">
        <f t="shared" si="168"/>
        <v>5.3472222222222254E-2</v>
      </c>
      <c r="H1100" s="21">
        <v>2</v>
      </c>
      <c r="I1100" s="14">
        <v>2</v>
      </c>
      <c r="J1100" s="17">
        <v>4</v>
      </c>
      <c r="K1100" s="23">
        <v>4</v>
      </c>
      <c r="L1100" s="14" t="s">
        <v>48</v>
      </c>
      <c r="M1100" s="14" t="s">
        <v>49</v>
      </c>
      <c r="N1100" s="14">
        <v>1</v>
      </c>
      <c r="O1100" s="18">
        <f t="shared" si="175"/>
        <v>20.1268584</v>
      </c>
      <c r="P1100" s="18">
        <v>6.0990480000000007</v>
      </c>
      <c r="Q1100" s="18">
        <f t="shared" ref="Q1100:Q1127" si="176">R1100*3.3</f>
        <v>4.9487328000000002</v>
      </c>
      <c r="R1100" s="18">
        <v>1.4996160000000001</v>
      </c>
      <c r="S1100" s="18">
        <f t="shared" si="174"/>
        <v>20.13</v>
      </c>
      <c r="T1100" s="22">
        <v>6.1</v>
      </c>
      <c r="U1100" s="21" t="s">
        <v>43</v>
      </c>
      <c r="V1100" s="21" t="s">
        <v>43</v>
      </c>
      <c r="W1100" s="19">
        <v>27.849900000000002</v>
      </c>
      <c r="X1100" s="19">
        <v>-115.16748</v>
      </c>
      <c r="Y1100" s="18">
        <v>66.2</v>
      </c>
      <c r="Z1100" s="17">
        <f t="shared" si="169"/>
        <v>19</v>
      </c>
      <c r="AA1100" s="21" t="s">
        <v>43</v>
      </c>
      <c r="AB1100" s="14" t="s">
        <v>46</v>
      </c>
      <c r="AC1100" s="21" t="s">
        <v>43</v>
      </c>
      <c r="AD1100" s="17">
        <v>21</v>
      </c>
      <c r="AE1100" s="17">
        <v>1</v>
      </c>
      <c r="AF1100" s="21" t="s">
        <v>43</v>
      </c>
      <c r="AG1100" s="14" t="s">
        <v>43</v>
      </c>
      <c r="AI1100" s="70">
        <f t="shared" si="170"/>
        <v>16.942499999999999</v>
      </c>
      <c r="AJ1100" s="74">
        <f t="shared" si="171"/>
        <v>691.21379845369552</v>
      </c>
      <c r="AK1100" s="74">
        <f t="shared" si="172"/>
        <v>1.1871558759796081</v>
      </c>
      <c r="AL1100" s="73">
        <f t="shared" si="173"/>
        <v>1.1871558759796081</v>
      </c>
    </row>
    <row r="1101" spans="1:38" s="20" customFormat="1">
      <c r="A1101" s="14" t="s">
        <v>75</v>
      </c>
      <c r="B1101" s="14" t="s">
        <v>40</v>
      </c>
      <c r="C1101" s="31">
        <v>38944</v>
      </c>
      <c r="D1101" s="15">
        <v>2006</v>
      </c>
      <c r="E1101" s="16">
        <v>0.50208333333333333</v>
      </c>
      <c r="F1101" s="16">
        <v>0.55555555555555558</v>
      </c>
      <c r="G1101" s="16">
        <f t="shared" si="168"/>
        <v>5.3472222222222254E-2</v>
      </c>
      <c r="H1101" s="21">
        <v>2</v>
      </c>
      <c r="I1101" s="14">
        <v>2</v>
      </c>
      <c r="J1101" s="17">
        <v>4</v>
      </c>
      <c r="K1101" s="23">
        <v>4</v>
      </c>
      <c r="L1101" s="14" t="s">
        <v>48</v>
      </c>
      <c r="M1101" s="14" t="s">
        <v>49</v>
      </c>
      <c r="N1101" s="14">
        <v>1</v>
      </c>
      <c r="O1101" s="18">
        <f t="shared" si="175"/>
        <v>20.1268584</v>
      </c>
      <c r="P1101" s="18">
        <v>6.0990480000000007</v>
      </c>
      <c r="Q1101" s="18">
        <f t="shared" si="176"/>
        <v>4.9487328000000002</v>
      </c>
      <c r="R1101" s="18">
        <v>1.4996160000000001</v>
      </c>
      <c r="S1101" s="18">
        <f t="shared" si="174"/>
        <v>20.13</v>
      </c>
      <c r="T1101" s="22">
        <v>6.1</v>
      </c>
      <c r="U1101" s="21" t="s">
        <v>43</v>
      </c>
      <c r="V1101" s="21" t="s">
        <v>43</v>
      </c>
      <c r="W1101" s="19">
        <v>27.849900000000002</v>
      </c>
      <c r="X1101" s="19">
        <v>-115.16748</v>
      </c>
      <c r="Y1101" s="18">
        <v>66.2</v>
      </c>
      <c r="Z1101" s="17">
        <f t="shared" si="169"/>
        <v>19</v>
      </c>
      <c r="AA1101" s="21" t="s">
        <v>43</v>
      </c>
      <c r="AB1101" s="14" t="s">
        <v>46</v>
      </c>
      <c r="AC1101" s="21" t="s">
        <v>43</v>
      </c>
      <c r="AD1101" s="17">
        <v>21</v>
      </c>
      <c r="AE1101" s="17">
        <v>1</v>
      </c>
      <c r="AF1101" s="21" t="s">
        <v>43</v>
      </c>
      <c r="AG1101" s="14" t="s">
        <v>43</v>
      </c>
      <c r="AI1101" s="70">
        <f t="shared" si="170"/>
        <v>16.942499999999999</v>
      </c>
      <c r="AJ1101" s="74">
        <f t="shared" si="171"/>
        <v>691.21379845369552</v>
      </c>
      <c r="AK1101" s="74">
        <f t="shared" si="172"/>
        <v>1.1871558759796081</v>
      </c>
      <c r="AL1101" s="73">
        <f t="shared" si="173"/>
        <v>1.1871558759796081</v>
      </c>
    </row>
    <row r="1102" spans="1:38" s="20" customFormat="1">
      <c r="A1102" s="14" t="s">
        <v>75</v>
      </c>
      <c r="B1102" s="14" t="s">
        <v>40</v>
      </c>
      <c r="C1102" s="31">
        <v>38944</v>
      </c>
      <c r="D1102" s="15">
        <v>2006</v>
      </c>
      <c r="E1102" s="16">
        <v>0.50208333333333333</v>
      </c>
      <c r="F1102" s="16">
        <v>0.55555555555555558</v>
      </c>
      <c r="G1102" s="16">
        <f t="shared" si="168"/>
        <v>5.3472222222222254E-2</v>
      </c>
      <c r="H1102" s="21">
        <v>2</v>
      </c>
      <c r="I1102" s="14">
        <v>2</v>
      </c>
      <c r="J1102" s="17">
        <v>4</v>
      </c>
      <c r="K1102" s="23">
        <v>4</v>
      </c>
      <c r="L1102" s="14" t="s">
        <v>48</v>
      </c>
      <c r="M1102" s="14" t="s">
        <v>49</v>
      </c>
      <c r="N1102" s="14">
        <v>1</v>
      </c>
      <c r="O1102" s="18">
        <f t="shared" si="175"/>
        <v>20.1268584</v>
      </c>
      <c r="P1102" s="18">
        <v>6.0990480000000007</v>
      </c>
      <c r="Q1102" s="18">
        <f t="shared" si="176"/>
        <v>4.9487328000000002</v>
      </c>
      <c r="R1102" s="18">
        <v>1.4996160000000001</v>
      </c>
      <c r="S1102" s="18">
        <f t="shared" si="174"/>
        <v>20.13</v>
      </c>
      <c r="T1102" s="22">
        <v>6.1</v>
      </c>
      <c r="U1102" s="21" t="s">
        <v>43</v>
      </c>
      <c r="V1102" s="21" t="s">
        <v>43</v>
      </c>
      <c r="W1102" s="19">
        <v>27.849900000000002</v>
      </c>
      <c r="X1102" s="19">
        <v>-115.16748</v>
      </c>
      <c r="Y1102" s="18">
        <v>66.2</v>
      </c>
      <c r="Z1102" s="17">
        <f t="shared" si="169"/>
        <v>19</v>
      </c>
      <c r="AA1102" s="21" t="s">
        <v>43</v>
      </c>
      <c r="AB1102" s="14" t="s">
        <v>46</v>
      </c>
      <c r="AC1102" s="21" t="s">
        <v>43</v>
      </c>
      <c r="AD1102" s="17">
        <v>21</v>
      </c>
      <c r="AE1102" s="17">
        <v>1</v>
      </c>
      <c r="AF1102" s="21" t="s">
        <v>43</v>
      </c>
      <c r="AG1102" s="14" t="s">
        <v>43</v>
      </c>
      <c r="AI1102" s="70">
        <f t="shared" si="170"/>
        <v>16.942499999999999</v>
      </c>
      <c r="AJ1102" s="74">
        <f t="shared" si="171"/>
        <v>691.21379845369552</v>
      </c>
      <c r="AK1102" s="74">
        <f t="shared" si="172"/>
        <v>1.1871558759796081</v>
      </c>
      <c r="AL1102" s="73">
        <f t="shared" si="173"/>
        <v>1.1871558759796081</v>
      </c>
    </row>
    <row r="1103" spans="1:38" s="20" customFormat="1">
      <c r="A1103" s="14" t="s">
        <v>75</v>
      </c>
      <c r="B1103" s="14" t="s">
        <v>40</v>
      </c>
      <c r="C1103" s="31">
        <v>38944</v>
      </c>
      <c r="D1103" s="15">
        <v>2006</v>
      </c>
      <c r="E1103" s="16">
        <v>0.50208333333333333</v>
      </c>
      <c r="F1103" s="16">
        <v>0.55555555555555558</v>
      </c>
      <c r="G1103" s="16">
        <f t="shared" si="168"/>
        <v>5.3472222222222254E-2</v>
      </c>
      <c r="H1103" s="21">
        <v>2</v>
      </c>
      <c r="I1103" s="14">
        <v>2</v>
      </c>
      <c r="J1103" s="17">
        <v>4</v>
      </c>
      <c r="K1103" s="23">
        <v>4</v>
      </c>
      <c r="L1103" s="14" t="s">
        <v>48</v>
      </c>
      <c r="M1103" s="14" t="s">
        <v>49</v>
      </c>
      <c r="N1103" s="14">
        <v>1</v>
      </c>
      <c r="O1103" s="18">
        <f t="shared" si="175"/>
        <v>20.1268584</v>
      </c>
      <c r="P1103" s="18">
        <v>6.0990480000000007</v>
      </c>
      <c r="Q1103" s="18">
        <f t="shared" si="176"/>
        <v>4.9487328000000002</v>
      </c>
      <c r="R1103" s="18">
        <v>1.4996160000000001</v>
      </c>
      <c r="S1103" s="18">
        <f t="shared" si="174"/>
        <v>20.13</v>
      </c>
      <c r="T1103" s="22">
        <v>6.1</v>
      </c>
      <c r="U1103" s="21" t="s">
        <v>43</v>
      </c>
      <c r="V1103" s="21" t="s">
        <v>43</v>
      </c>
      <c r="W1103" s="19">
        <v>27.849900000000002</v>
      </c>
      <c r="X1103" s="19">
        <v>-115.16748</v>
      </c>
      <c r="Y1103" s="18">
        <v>66.2</v>
      </c>
      <c r="Z1103" s="17">
        <f t="shared" si="169"/>
        <v>19</v>
      </c>
      <c r="AA1103" s="21" t="s">
        <v>43</v>
      </c>
      <c r="AB1103" s="14" t="s">
        <v>46</v>
      </c>
      <c r="AC1103" s="21" t="s">
        <v>43</v>
      </c>
      <c r="AD1103" s="17">
        <v>21</v>
      </c>
      <c r="AE1103" s="17">
        <v>1</v>
      </c>
      <c r="AF1103" s="21" t="s">
        <v>43</v>
      </c>
      <c r="AG1103" s="14" t="s">
        <v>43</v>
      </c>
      <c r="AI1103" s="70">
        <f t="shared" si="170"/>
        <v>16.942499999999999</v>
      </c>
      <c r="AJ1103" s="74">
        <f t="shared" si="171"/>
        <v>691.21379845369552</v>
      </c>
      <c r="AK1103" s="74">
        <f t="shared" si="172"/>
        <v>1.1871558759796081</v>
      </c>
      <c r="AL1103" s="73">
        <f t="shared" si="173"/>
        <v>1.1871558759796081</v>
      </c>
    </row>
    <row r="1104" spans="1:38" s="20" customFormat="1">
      <c r="A1104" s="14" t="s">
        <v>75</v>
      </c>
      <c r="B1104" s="14" t="s">
        <v>40</v>
      </c>
      <c r="C1104" s="31">
        <v>38944</v>
      </c>
      <c r="D1104" s="15">
        <v>2006</v>
      </c>
      <c r="E1104" s="16">
        <v>0.50208333333333333</v>
      </c>
      <c r="F1104" s="16">
        <v>0.55555555555555558</v>
      </c>
      <c r="G1104" s="16">
        <f t="shared" si="168"/>
        <v>5.3472222222222254E-2</v>
      </c>
      <c r="H1104" s="21">
        <v>2</v>
      </c>
      <c r="I1104" s="14">
        <v>2</v>
      </c>
      <c r="J1104" s="17">
        <v>4</v>
      </c>
      <c r="K1104" s="23">
        <v>4</v>
      </c>
      <c r="L1104" s="14" t="s">
        <v>48</v>
      </c>
      <c r="M1104" s="14" t="s">
        <v>49</v>
      </c>
      <c r="N1104" s="14">
        <v>1</v>
      </c>
      <c r="O1104" s="18">
        <f t="shared" si="175"/>
        <v>20.1268584</v>
      </c>
      <c r="P1104" s="18">
        <v>6.0990480000000007</v>
      </c>
      <c r="Q1104" s="18">
        <f t="shared" si="176"/>
        <v>4.9487328000000002</v>
      </c>
      <c r="R1104" s="18">
        <v>1.4996160000000001</v>
      </c>
      <c r="S1104" s="18">
        <f t="shared" si="174"/>
        <v>20.13</v>
      </c>
      <c r="T1104" s="22">
        <v>6.1</v>
      </c>
      <c r="U1104" s="21" t="s">
        <v>43</v>
      </c>
      <c r="V1104" s="21" t="s">
        <v>43</v>
      </c>
      <c r="W1104" s="19">
        <v>27.849900000000002</v>
      </c>
      <c r="X1104" s="19">
        <v>-115.16748</v>
      </c>
      <c r="Y1104" s="18">
        <v>66.2</v>
      </c>
      <c r="Z1104" s="17">
        <f t="shared" si="169"/>
        <v>19</v>
      </c>
      <c r="AA1104" s="21" t="s">
        <v>43</v>
      </c>
      <c r="AB1104" s="14" t="s">
        <v>46</v>
      </c>
      <c r="AC1104" s="21" t="s">
        <v>43</v>
      </c>
      <c r="AD1104" s="17">
        <v>21</v>
      </c>
      <c r="AE1104" s="17">
        <v>1</v>
      </c>
      <c r="AF1104" s="21" t="s">
        <v>43</v>
      </c>
      <c r="AG1104" s="14" t="s">
        <v>43</v>
      </c>
      <c r="AI1104" s="70">
        <f t="shared" si="170"/>
        <v>16.942499999999999</v>
      </c>
      <c r="AJ1104" s="74">
        <f t="shared" si="171"/>
        <v>691.21379845369552</v>
      </c>
      <c r="AK1104" s="74">
        <f t="shared" si="172"/>
        <v>1.1871558759796081</v>
      </c>
      <c r="AL1104" s="73">
        <f t="shared" si="173"/>
        <v>1.1871558759796081</v>
      </c>
    </row>
    <row r="1105" spans="1:38" s="20" customFormat="1">
      <c r="A1105" s="14" t="s">
        <v>75</v>
      </c>
      <c r="B1105" s="14" t="s">
        <v>40</v>
      </c>
      <c r="C1105" s="31">
        <v>38944</v>
      </c>
      <c r="D1105" s="15">
        <v>2006</v>
      </c>
      <c r="E1105" s="16">
        <v>0.50208333333333333</v>
      </c>
      <c r="F1105" s="16">
        <v>0.55555555555555558</v>
      </c>
      <c r="G1105" s="16">
        <f t="shared" si="168"/>
        <v>5.3472222222222254E-2</v>
      </c>
      <c r="H1105" s="21">
        <v>2</v>
      </c>
      <c r="I1105" s="14">
        <v>2</v>
      </c>
      <c r="J1105" s="17">
        <v>4</v>
      </c>
      <c r="K1105" s="23">
        <v>4</v>
      </c>
      <c r="L1105" s="14" t="s">
        <v>48</v>
      </c>
      <c r="M1105" s="14" t="s">
        <v>49</v>
      </c>
      <c r="N1105" s="14">
        <v>1</v>
      </c>
      <c r="O1105" s="18">
        <f t="shared" si="175"/>
        <v>20.1268584</v>
      </c>
      <c r="P1105" s="18">
        <v>6.0990480000000007</v>
      </c>
      <c r="Q1105" s="18">
        <f t="shared" si="176"/>
        <v>4.9487328000000002</v>
      </c>
      <c r="R1105" s="18">
        <v>1.4996160000000001</v>
      </c>
      <c r="S1105" s="18">
        <f t="shared" si="174"/>
        <v>20.13</v>
      </c>
      <c r="T1105" s="22">
        <v>6.1</v>
      </c>
      <c r="U1105" s="21" t="s">
        <v>43</v>
      </c>
      <c r="V1105" s="21" t="s">
        <v>43</v>
      </c>
      <c r="W1105" s="19">
        <v>27.849900000000002</v>
      </c>
      <c r="X1105" s="19">
        <v>-115.16748</v>
      </c>
      <c r="Y1105" s="18">
        <v>66.2</v>
      </c>
      <c r="Z1105" s="17">
        <f t="shared" si="169"/>
        <v>19</v>
      </c>
      <c r="AA1105" s="21" t="s">
        <v>43</v>
      </c>
      <c r="AB1105" s="14" t="s">
        <v>46</v>
      </c>
      <c r="AC1105" s="21" t="s">
        <v>43</v>
      </c>
      <c r="AD1105" s="17">
        <v>21</v>
      </c>
      <c r="AE1105" s="17">
        <v>1</v>
      </c>
      <c r="AF1105" s="21" t="s">
        <v>43</v>
      </c>
      <c r="AG1105" s="14" t="s">
        <v>43</v>
      </c>
      <c r="AI1105" s="70">
        <f t="shared" si="170"/>
        <v>16.942499999999999</v>
      </c>
      <c r="AJ1105" s="74">
        <f t="shared" si="171"/>
        <v>691.21379845369552</v>
      </c>
      <c r="AK1105" s="74">
        <f t="shared" si="172"/>
        <v>1.1871558759796081</v>
      </c>
      <c r="AL1105" s="73">
        <f t="shared" si="173"/>
        <v>1.1871558759796081</v>
      </c>
    </row>
    <row r="1106" spans="1:38" s="20" customFormat="1">
      <c r="A1106" s="14" t="s">
        <v>75</v>
      </c>
      <c r="B1106" s="14" t="s">
        <v>40</v>
      </c>
      <c r="C1106" s="31">
        <v>38944</v>
      </c>
      <c r="D1106" s="15">
        <v>2006</v>
      </c>
      <c r="E1106" s="16">
        <v>0.50208333333333333</v>
      </c>
      <c r="F1106" s="16">
        <v>0.55555555555555558</v>
      </c>
      <c r="G1106" s="16">
        <f t="shared" si="168"/>
        <v>5.3472222222222254E-2</v>
      </c>
      <c r="H1106" s="21">
        <v>2</v>
      </c>
      <c r="I1106" s="14">
        <v>2</v>
      </c>
      <c r="J1106" s="17">
        <v>4</v>
      </c>
      <c r="K1106" s="23">
        <v>4</v>
      </c>
      <c r="L1106" s="14" t="s">
        <v>48</v>
      </c>
      <c r="M1106" s="14" t="s">
        <v>49</v>
      </c>
      <c r="N1106" s="14">
        <v>1</v>
      </c>
      <c r="O1106" s="18">
        <f t="shared" si="175"/>
        <v>20.1268584</v>
      </c>
      <c r="P1106" s="18">
        <v>6.0990480000000007</v>
      </c>
      <c r="Q1106" s="18">
        <f t="shared" si="176"/>
        <v>4.9487328000000002</v>
      </c>
      <c r="R1106" s="18">
        <v>1.4996160000000001</v>
      </c>
      <c r="S1106" s="18">
        <f t="shared" si="174"/>
        <v>20.13</v>
      </c>
      <c r="T1106" s="22">
        <v>6.1</v>
      </c>
      <c r="U1106" s="21" t="s">
        <v>43</v>
      </c>
      <c r="V1106" s="21" t="s">
        <v>43</v>
      </c>
      <c r="W1106" s="19">
        <v>27.849900000000002</v>
      </c>
      <c r="X1106" s="19">
        <v>-115.16748</v>
      </c>
      <c r="Y1106" s="18">
        <v>66.2</v>
      </c>
      <c r="Z1106" s="17">
        <f t="shared" si="169"/>
        <v>19</v>
      </c>
      <c r="AA1106" s="21" t="s">
        <v>43</v>
      </c>
      <c r="AB1106" s="14" t="s">
        <v>46</v>
      </c>
      <c r="AC1106" s="21" t="s">
        <v>43</v>
      </c>
      <c r="AD1106" s="17">
        <v>21</v>
      </c>
      <c r="AE1106" s="17">
        <v>1</v>
      </c>
      <c r="AF1106" s="21" t="s">
        <v>43</v>
      </c>
      <c r="AG1106" s="14" t="s">
        <v>43</v>
      </c>
      <c r="AI1106" s="70">
        <f t="shared" si="170"/>
        <v>16.942499999999999</v>
      </c>
      <c r="AJ1106" s="74">
        <f t="shared" si="171"/>
        <v>691.21379845369552</v>
      </c>
      <c r="AK1106" s="74">
        <f t="shared" si="172"/>
        <v>1.1871558759796081</v>
      </c>
      <c r="AL1106" s="73">
        <f t="shared" si="173"/>
        <v>1.1871558759796081</v>
      </c>
    </row>
    <row r="1107" spans="1:38" s="20" customFormat="1">
      <c r="A1107" s="14" t="s">
        <v>75</v>
      </c>
      <c r="B1107" s="14" t="s">
        <v>40</v>
      </c>
      <c r="C1107" s="31">
        <v>38944</v>
      </c>
      <c r="D1107" s="15">
        <v>2006</v>
      </c>
      <c r="E1107" s="16">
        <v>0.50208333333333333</v>
      </c>
      <c r="F1107" s="16">
        <v>0.55555555555555558</v>
      </c>
      <c r="G1107" s="16">
        <f t="shared" si="168"/>
        <v>5.3472222222222254E-2</v>
      </c>
      <c r="H1107" s="21">
        <v>2</v>
      </c>
      <c r="I1107" s="14">
        <v>2</v>
      </c>
      <c r="J1107" s="17">
        <v>4</v>
      </c>
      <c r="K1107" s="23">
        <v>4</v>
      </c>
      <c r="L1107" s="14" t="s">
        <v>48</v>
      </c>
      <c r="M1107" s="14" t="s">
        <v>49</v>
      </c>
      <c r="N1107" s="14">
        <v>1</v>
      </c>
      <c r="O1107" s="18">
        <f t="shared" si="175"/>
        <v>20.1268584</v>
      </c>
      <c r="P1107" s="18">
        <v>6.0990480000000007</v>
      </c>
      <c r="Q1107" s="18">
        <f t="shared" si="176"/>
        <v>4.9487328000000002</v>
      </c>
      <c r="R1107" s="18">
        <v>1.4996160000000001</v>
      </c>
      <c r="S1107" s="18">
        <f t="shared" si="174"/>
        <v>20.13</v>
      </c>
      <c r="T1107" s="22">
        <v>6.1</v>
      </c>
      <c r="U1107" s="21" t="s">
        <v>43</v>
      </c>
      <c r="V1107" s="21" t="s">
        <v>43</v>
      </c>
      <c r="W1107" s="19">
        <v>27.849900000000002</v>
      </c>
      <c r="X1107" s="19">
        <v>-115.16748</v>
      </c>
      <c r="Y1107" s="18">
        <v>66.2</v>
      </c>
      <c r="Z1107" s="17">
        <f t="shared" si="169"/>
        <v>19</v>
      </c>
      <c r="AA1107" s="21" t="s">
        <v>43</v>
      </c>
      <c r="AB1107" s="14" t="s">
        <v>46</v>
      </c>
      <c r="AC1107" s="21" t="s">
        <v>43</v>
      </c>
      <c r="AD1107" s="17">
        <v>21</v>
      </c>
      <c r="AE1107" s="17">
        <v>1</v>
      </c>
      <c r="AF1107" s="21" t="s">
        <v>43</v>
      </c>
      <c r="AG1107" s="14" t="s">
        <v>43</v>
      </c>
      <c r="AI1107" s="70">
        <f t="shared" si="170"/>
        <v>16.942499999999999</v>
      </c>
      <c r="AJ1107" s="74">
        <f t="shared" si="171"/>
        <v>691.21379845369552</v>
      </c>
      <c r="AK1107" s="74">
        <f t="shared" si="172"/>
        <v>1.1871558759796081</v>
      </c>
      <c r="AL1107" s="73">
        <f t="shared" si="173"/>
        <v>1.1871558759796081</v>
      </c>
    </row>
    <row r="1108" spans="1:38" s="20" customFormat="1">
      <c r="A1108" s="14" t="s">
        <v>75</v>
      </c>
      <c r="B1108" s="14" t="s">
        <v>40</v>
      </c>
      <c r="C1108" s="31">
        <v>38944</v>
      </c>
      <c r="D1108" s="15">
        <v>2006</v>
      </c>
      <c r="E1108" s="16">
        <v>0.50208333333333333</v>
      </c>
      <c r="F1108" s="16">
        <v>0.55555555555555558</v>
      </c>
      <c r="G1108" s="16">
        <f t="shared" si="168"/>
        <v>5.3472222222222254E-2</v>
      </c>
      <c r="H1108" s="21">
        <v>2</v>
      </c>
      <c r="I1108" s="14">
        <v>2</v>
      </c>
      <c r="J1108" s="17">
        <v>4</v>
      </c>
      <c r="K1108" s="23">
        <v>4</v>
      </c>
      <c r="L1108" s="14" t="s">
        <v>48</v>
      </c>
      <c r="M1108" s="14" t="s">
        <v>49</v>
      </c>
      <c r="N1108" s="14">
        <v>1</v>
      </c>
      <c r="O1108" s="18">
        <f t="shared" si="175"/>
        <v>20.1268584</v>
      </c>
      <c r="P1108" s="18">
        <v>6.0990480000000007</v>
      </c>
      <c r="Q1108" s="18">
        <f t="shared" si="176"/>
        <v>4.9487328000000002</v>
      </c>
      <c r="R1108" s="18">
        <v>1.4996160000000001</v>
      </c>
      <c r="S1108" s="18">
        <f t="shared" si="174"/>
        <v>20.13</v>
      </c>
      <c r="T1108" s="22">
        <v>6.1</v>
      </c>
      <c r="U1108" s="21" t="s">
        <v>43</v>
      </c>
      <c r="V1108" s="21" t="s">
        <v>43</v>
      </c>
      <c r="W1108" s="19">
        <v>27.849900000000002</v>
      </c>
      <c r="X1108" s="19">
        <v>-115.16748</v>
      </c>
      <c r="Y1108" s="18">
        <v>66.2</v>
      </c>
      <c r="Z1108" s="17">
        <f t="shared" si="169"/>
        <v>19</v>
      </c>
      <c r="AA1108" s="21" t="s">
        <v>43</v>
      </c>
      <c r="AB1108" s="14" t="s">
        <v>46</v>
      </c>
      <c r="AC1108" s="21" t="s">
        <v>43</v>
      </c>
      <c r="AD1108" s="17">
        <v>21</v>
      </c>
      <c r="AE1108" s="17">
        <v>1</v>
      </c>
      <c r="AF1108" s="21" t="s">
        <v>43</v>
      </c>
      <c r="AG1108" s="14" t="s">
        <v>43</v>
      </c>
      <c r="AI1108" s="70">
        <f t="shared" si="170"/>
        <v>16.942499999999999</v>
      </c>
      <c r="AJ1108" s="74">
        <f t="shared" si="171"/>
        <v>691.21379845369552</v>
      </c>
      <c r="AK1108" s="74">
        <f t="shared" si="172"/>
        <v>1.1871558759796081</v>
      </c>
      <c r="AL1108" s="73">
        <f t="shared" si="173"/>
        <v>1.1871558759796081</v>
      </c>
    </row>
    <row r="1109" spans="1:38" s="20" customFormat="1">
      <c r="A1109" s="14" t="s">
        <v>75</v>
      </c>
      <c r="B1109" s="14" t="s">
        <v>40</v>
      </c>
      <c r="C1109" s="31">
        <v>38944</v>
      </c>
      <c r="D1109" s="15">
        <v>2006</v>
      </c>
      <c r="E1109" s="16">
        <v>0.50208333333333333</v>
      </c>
      <c r="F1109" s="16">
        <v>0.55555555555555558</v>
      </c>
      <c r="G1109" s="16">
        <f t="shared" si="168"/>
        <v>5.3472222222222254E-2</v>
      </c>
      <c r="H1109" s="21">
        <v>2</v>
      </c>
      <c r="I1109" s="14">
        <v>2</v>
      </c>
      <c r="J1109" s="17">
        <v>4</v>
      </c>
      <c r="K1109" s="23">
        <v>4</v>
      </c>
      <c r="L1109" s="14" t="s">
        <v>48</v>
      </c>
      <c r="M1109" s="14" t="s">
        <v>49</v>
      </c>
      <c r="N1109" s="14">
        <v>1</v>
      </c>
      <c r="O1109" s="18">
        <f t="shared" si="175"/>
        <v>20.1268584</v>
      </c>
      <c r="P1109" s="18">
        <v>6.0990480000000007</v>
      </c>
      <c r="Q1109" s="18">
        <f t="shared" si="176"/>
        <v>4.9487328000000002</v>
      </c>
      <c r="R1109" s="18">
        <v>1.4996160000000001</v>
      </c>
      <c r="S1109" s="18">
        <f t="shared" si="174"/>
        <v>20.13</v>
      </c>
      <c r="T1109" s="22">
        <v>6.1</v>
      </c>
      <c r="U1109" s="21" t="s">
        <v>43</v>
      </c>
      <c r="V1109" s="21" t="s">
        <v>43</v>
      </c>
      <c r="W1109" s="19">
        <v>27.849900000000002</v>
      </c>
      <c r="X1109" s="19">
        <v>-115.16748</v>
      </c>
      <c r="Y1109" s="18">
        <v>66.2</v>
      </c>
      <c r="Z1109" s="17">
        <f t="shared" si="169"/>
        <v>19</v>
      </c>
      <c r="AA1109" s="21" t="s">
        <v>43</v>
      </c>
      <c r="AB1109" s="14" t="s">
        <v>46</v>
      </c>
      <c r="AC1109" s="21" t="s">
        <v>43</v>
      </c>
      <c r="AD1109" s="17">
        <v>21</v>
      </c>
      <c r="AE1109" s="17">
        <v>1</v>
      </c>
      <c r="AF1109" s="21" t="s">
        <v>43</v>
      </c>
      <c r="AG1109" s="14" t="s">
        <v>43</v>
      </c>
      <c r="AI1109" s="70">
        <f t="shared" si="170"/>
        <v>16.942499999999999</v>
      </c>
      <c r="AJ1109" s="74">
        <f t="shared" si="171"/>
        <v>691.21379845369552</v>
      </c>
      <c r="AK1109" s="74">
        <f t="shared" si="172"/>
        <v>1.1871558759796081</v>
      </c>
      <c r="AL1109" s="73">
        <f t="shared" si="173"/>
        <v>1.1871558759796081</v>
      </c>
    </row>
    <row r="1110" spans="1:38" s="20" customFormat="1">
      <c r="A1110" s="14" t="s">
        <v>75</v>
      </c>
      <c r="B1110" s="14" t="s">
        <v>40</v>
      </c>
      <c r="C1110" s="31">
        <v>38944</v>
      </c>
      <c r="D1110" s="15">
        <v>2006</v>
      </c>
      <c r="E1110" s="16">
        <v>0.50208333333333333</v>
      </c>
      <c r="F1110" s="16">
        <v>0.55555555555555558</v>
      </c>
      <c r="G1110" s="16">
        <f t="shared" si="168"/>
        <v>5.3472222222222254E-2</v>
      </c>
      <c r="H1110" s="21">
        <v>2</v>
      </c>
      <c r="I1110" s="14">
        <v>2</v>
      </c>
      <c r="J1110" s="17">
        <v>4</v>
      </c>
      <c r="K1110" s="23">
        <v>4</v>
      </c>
      <c r="L1110" s="14" t="s">
        <v>48</v>
      </c>
      <c r="M1110" s="14" t="s">
        <v>49</v>
      </c>
      <c r="N1110" s="14">
        <v>1</v>
      </c>
      <c r="O1110" s="18">
        <f t="shared" si="175"/>
        <v>20.1268584</v>
      </c>
      <c r="P1110" s="18">
        <v>6.0990480000000007</v>
      </c>
      <c r="Q1110" s="18">
        <f t="shared" si="176"/>
        <v>4.9487328000000002</v>
      </c>
      <c r="R1110" s="18">
        <v>1.4996160000000001</v>
      </c>
      <c r="S1110" s="18">
        <f t="shared" si="174"/>
        <v>20.13</v>
      </c>
      <c r="T1110" s="22">
        <v>6.1</v>
      </c>
      <c r="U1110" s="21" t="s">
        <v>43</v>
      </c>
      <c r="V1110" s="21" t="s">
        <v>43</v>
      </c>
      <c r="W1110" s="19">
        <v>27.849900000000002</v>
      </c>
      <c r="X1110" s="19">
        <v>-115.16748</v>
      </c>
      <c r="Y1110" s="18">
        <v>66.2</v>
      </c>
      <c r="Z1110" s="17">
        <f t="shared" si="169"/>
        <v>19</v>
      </c>
      <c r="AA1110" s="21" t="s">
        <v>43</v>
      </c>
      <c r="AB1110" s="14" t="s">
        <v>46</v>
      </c>
      <c r="AC1110" s="21" t="s">
        <v>43</v>
      </c>
      <c r="AD1110" s="17">
        <v>21</v>
      </c>
      <c r="AE1110" s="17">
        <v>1</v>
      </c>
      <c r="AF1110" s="21" t="s">
        <v>43</v>
      </c>
      <c r="AG1110" s="14" t="s">
        <v>43</v>
      </c>
      <c r="AI1110" s="70">
        <f t="shared" si="170"/>
        <v>16.942499999999999</v>
      </c>
      <c r="AJ1110" s="74">
        <f t="shared" si="171"/>
        <v>691.21379845369552</v>
      </c>
      <c r="AK1110" s="74">
        <f t="shared" si="172"/>
        <v>1.1871558759796081</v>
      </c>
      <c r="AL1110" s="73">
        <f t="shared" si="173"/>
        <v>1.1871558759796081</v>
      </c>
    </row>
    <row r="1111" spans="1:38" s="20" customFormat="1">
      <c r="A1111" s="14" t="s">
        <v>75</v>
      </c>
      <c r="B1111" s="14" t="s">
        <v>40</v>
      </c>
      <c r="C1111" s="31">
        <v>38944</v>
      </c>
      <c r="D1111" s="15">
        <v>2006</v>
      </c>
      <c r="E1111" s="16">
        <v>0.50208333333333333</v>
      </c>
      <c r="F1111" s="16">
        <v>0.55555555555555558</v>
      </c>
      <c r="G1111" s="16">
        <f t="shared" si="168"/>
        <v>5.3472222222222254E-2</v>
      </c>
      <c r="H1111" s="21">
        <v>2</v>
      </c>
      <c r="I1111" s="14">
        <v>2</v>
      </c>
      <c r="J1111" s="17">
        <v>4</v>
      </c>
      <c r="K1111" s="23">
        <v>4</v>
      </c>
      <c r="L1111" s="14" t="s">
        <v>48</v>
      </c>
      <c r="M1111" s="14" t="s">
        <v>49</v>
      </c>
      <c r="N1111" s="14">
        <v>1</v>
      </c>
      <c r="O1111" s="18">
        <f t="shared" si="175"/>
        <v>20.1268584</v>
      </c>
      <c r="P1111" s="18">
        <v>6.0990480000000007</v>
      </c>
      <c r="Q1111" s="18">
        <f t="shared" si="176"/>
        <v>4.9487328000000002</v>
      </c>
      <c r="R1111" s="18">
        <v>1.4996160000000001</v>
      </c>
      <c r="S1111" s="18">
        <f t="shared" si="174"/>
        <v>20.13</v>
      </c>
      <c r="T1111" s="22">
        <v>6.1</v>
      </c>
      <c r="U1111" s="21" t="s">
        <v>43</v>
      </c>
      <c r="V1111" s="21" t="s">
        <v>43</v>
      </c>
      <c r="W1111" s="19">
        <v>27.849900000000002</v>
      </c>
      <c r="X1111" s="19">
        <v>-115.16748</v>
      </c>
      <c r="Y1111" s="18">
        <v>66.2</v>
      </c>
      <c r="Z1111" s="17">
        <f t="shared" si="169"/>
        <v>19</v>
      </c>
      <c r="AA1111" s="21" t="s">
        <v>43</v>
      </c>
      <c r="AB1111" s="14" t="s">
        <v>46</v>
      </c>
      <c r="AC1111" s="21" t="s">
        <v>43</v>
      </c>
      <c r="AD1111" s="17">
        <v>21</v>
      </c>
      <c r="AE1111" s="17">
        <v>1</v>
      </c>
      <c r="AF1111" s="21" t="s">
        <v>43</v>
      </c>
      <c r="AG1111" s="14" t="s">
        <v>43</v>
      </c>
      <c r="AI1111" s="70">
        <f t="shared" si="170"/>
        <v>16.942499999999999</v>
      </c>
      <c r="AJ1111" s="74">
        <f t="shared" si="171"/>
        <v>691.21379845369552</v>
      </c>
      <c r="AK1111" s="74">
        <f t="shared" si="172"/>
        <v>1.1871558759796081</v>
      </c>
      <c r="AL1111" s="73">
        <f t="shared" si="173"/>
        <v>1.1871558759796081</v>
      </c>
    </row>
    <row r="1112" spans="1:38" s="20" customFormat="1">
      <c r="A1112" s="14" t="s">
        <v>75</v>
      </c>
      <c r="B1112" s="14" t="s">
        <v>40</v>
      </c>
      <c r="C1112" s="31">
        <v>38944</v>
      </c>
      <c r="D1112" s="15">
        <v>2006</v>
      </c>
      <c r="E1112" s="16">
        <v>0.50208333333333333</v>
      </c>
      <c r="F1112" s="16">
        <v>0.55555555555555558</v>
      </c>
      <c r="G1112" s="16">
        <f t="shared" si="168"/>
        <v>5.3472222222222254E-2</v>
      </c>
      <c r="H1112" s="21">
        <v>2</v>
      </c>
      <c r="I1112" s="14">
        <v>2</v>
      </c>
      <c r="J1112" s="17">
        <v>4</v>
      </c>
      <c r="K1112" s="23">
        <v>4</v>
      </c>
      <c r="L1112" s="14" t="s">
        <v>48</v>
      </c>
      <c r="M1112" s="14" t="s">
        <v>49</v>
      </c>
      <c r="N1112" s="14">
        <v>1</v>
      </c>
      <c r="O1112" s="18">
        <f t="shared" si="175"/>
        <v>20.1268584</v>
      </c>
      <c r="P1112" s="18">
        <v>6.0990480000000007</v>
      </c>
      <c r="Q1112" s="18">
        <f t="shared" si="176"/>
        <v>4.9487328000000002</v>
      </c>
      <c r="R1112" s="18">
        <v>1.4996160000000001</v>
      </c>
      <c r="S1112" s="18">
        <f t="shared" si="174"/>
        <v>20.13</v>
      </c>
      <c r="T1112" s="22">
        <v>6.1</v>
      </c>
      <c r="U1112" s="21" t="s">
        <v>43</v>
      </c>
      <c r="V1112" s="21" t="s">
        <v>43</v>
      </c>
      <c r="W1112" s="19">
        <v>27.849900000000002</v>
      </c>
      <c r="X1112" s="19">
        <v>-115.16748</v>
      </c>
      <c r="Y1112" s="18">
        <v>66.2</v>
      </c>
      <c r="Z1112" s="17">
        <f t="shared" si="169"/>
        <v>19</v>
      </c>
      <c r="AA1112" s="21" t="s">
        <v>43</v>
      </c>
      <c r="AB1112" s="14" t="s">
        <v>46</v>
      </c>
      <c r="AC1112" s="21" t="s">
        <v>43</v>
      </c>
      <c r="AD1112" s="17">
        <v>21</v>
      </c>
      <c r="AE1112" s="17">
        <v>1</v>
      </c>
      <c r="AF1112" s="21" t="s">
        <v>43</v>
      </c>
      <c r="AG1112" s="14" t="s">
        <v>43</v>
      </c>
      <c r="AI1112" s="70">
        <f t="shared" si="170"/>
        <v>16.942499999999999</v>
      </c>
      <c r="AJ1112" s="74">
        <f t="shared" si="171"/>
        <v>691.21379845369552</v>
      </c>
      <c r="AK1112" s="74">
        <f t="shared" si="172"/>
        <v>1.1871558759796081</v>
      </c>
      <c r="AL1112" s="73">
        <f t="shared" si="173"/>
        <v>1.1871558759796081</v>
      </c>
    </row>
    <row r="1113" spans="1:38" s="20" customFormat="1">
      <c r="A1113" s="14" t="s">
        <v>75</v>
      </c>
      <c r="B1113" s="14" t="s">
        <v>40</v>
      </c>
      <c r="C1113" s="31">
        <v>38944</v>
      </c>
      <c r="D1113" s="15">
        <v>2006</v>
      </c>
      <c r="E1113" s="16">
        <v>0.50208333333333333</v>
      </c>
      <c r="F1113" s="16">
        <v>0.55555555555555558</v>
      </c>
      <c r="G1113" s="16">
        <f t="shared" si="168"/>
        <v>5.3472222222222254E-2</v>
      </c>
      <c r="H1113" s="21">
        <v>2</v>
      </c>
      <c r="I1113" s="14">
        <v>2</v>
      </c>
      <c r="J1113" s="17">
        <v>4</v>
      </c>
      <c r="K1113" s="23">
        <v>4</v>
      </c>
      <c r="L1113" s="14" t="s">
        <v>48</v>
      </c>
      <c r="M1113" s="14" t="s">
        <v>49</v>
      </c>
      <c r="N1113" s="14">
        <v>1</v>
      </c>
      <c r="O1113" s="18">
        <f t="shared" si="175"/>
        <v>20.1268584</v>
      </c>
      <c r="P1113" s="18">
        <v>6.0990480000000007</v>
      </c>
      <c r="Q1113" s="18">
        <f t="shared" si="176"/>
        <v>4.9487328000000002</v>
      </c>
      <c r="R1113" s="18">
        <v>1.4996160000000001</v>
      </c>
      <c r="S1113" s="18">
        <f t="shared" si="174"/>
        <v>20.13</v>
      </c>
      <c r="T1113" s="22">
        <v>6.1</v>
      </c>
      <c r="U1113" s="21" t="s">
        <v>43</v>
      </c>
      <c r="V1113" s="21" t="s">
        <v>43</v>
      </c>
      <c r="W1113" s="19">
        <v>27.849900000000002</v>
      </c>
      <c r="X1113" s="19">
        <v>-115.16748</v>
      </c>
      <c r="Y1113" s="18">
        <v>66.2</v>
      </c>
      <c r="Z1113" s="17">
        <f t="shared" si="169"/>
        <v>19</v>
      </c>
      <c r="AA1113" s="21" t="s">
        <v>43</v>
      </c>
      <c r="AB1113" s="14" t="s">
        <v>46</v>
      </c>
      <c r="AC1113" s="21" t="s">
        <v>43</v>
      </c>
      <c r="AD1113" s="17">
        <v>21</v>
      </c>
      <c r="AE1113" s="17">
        <v>1</v>
      </c>
      <c r="AF1113" s="21" t="s">
        <v>43</v>
      </c>
      <c r="AG1113" s="14" t="s">
        <v>43</v>
      </c>
      <c r="AI1113" s="70">
        <f t="shared" si="170"/>
        <v>16.942499999999999</v>
      </c>
      <c r="AJ1113" s="74">
        <f t="shared" si="171"/>
        <v>691.21379845369552</v>
      </c>
      <c r="AK1113" s="74">
        <f t="shared" si="172"/>
        <v>1.1871558759796081</v>
      </c>
      <c r="AL1113" s="73">
        <f t="shared" si="173"/>
        <v>1.1871558759796081</v>
      </c>
    </row>
    <row r="1114" spans="1:38" s="20" customFormat="1">
      <c r="A1114" s="14" t="s">
        <v>75</v>
      </c>
      <c r="B1114" s="14" t="s">
        <v>40</v>
      </c>
      <c r="C1114" s="31">
        <v>38944</v>
      </c>
      <c r="D1114" s="15">
        <v>2006</v>
      </c>
      <c r="E1114" s="16">
        <v>0.50208333333333333</v>
      </c>
      <c r="F1114" s="16">
        <v>0.55555555555555558</v>
      </c>
      <c r="G1114" s="16">
        <f t="shared" si="168"/>
        <v>5.3472222222222254E-2</v>
      </c>
      <c r="H1114" s="21">
        <v>2</v>
      </c>
      <c r="I1114" s="14">
        <v>2</v>
      </c>
      <c r="J1114" s="17">
        <v>4</v>
      </c>
      <c r="K1114" s="23">
        <v>4</v>
      </c>
      <c r="L1114" s="14" t="s">
        <v>48</v>
      </c>
      <c r="M1114" s="14" t="s">
        <v>49</v>
      </c>
      <c r="N1114" s="14">
        <v>1</v>
      </c>
      <c r="O1114" s="18">
        <f t="shared" si="175"/>
        <v>20.1268584</v>
      </c>
      <c r="P1114" s="18">
        <v>6.0990480000000007</v>
      </c>
      <c r="Q1114" s="18">
        <f t="shared" si="176"/>
        <v>4.9487328000000002</v>
      </c>
      <c r="R1114" s="18">
        <v>1.4996160000000001</v>
      </c>
      <c r="S1114" s="18">
        <f t="shared" si="174"/>
        <v>20.13</v>
      </c>
      <c r="T1114" s="22">
        <v>6.1</v>
      </c>
      <c r="U1114" s="21" t="s">
        <v>43</v>
      </c>
      <c r="V1114" s="21" t="s">
        <v>43</v>
      </c>
      <c r="W1114" s="19">
        <v>27.849900000000002</v>
      </c>
      <c r="X1114" s="19">
        <v>-115.16748</v>
      </c>
      <c r="Y1114" s="18">
        <v>66.2</v>
      </c>
      <c r="Z1114" s="17">
        <f t="shared" si="169"/>
        <v>19</v>
      </c>
      <c r="AA1114" s="21" t="s">
        <v>43</v>
      </c>
      <c r="AB1114" s="14" t="s">
        <v>46</v>
      </c>
      <c r="AC1114" s="21" t="s">
        <v>43</v>
      </c>
      <c r="AD1114" s="17">
        <v>21</v>
      </c>
      <c r="AE1114" s="17">
        <v>1</v>
      </c>
      <c r="AF1114" s="21" t="s">
        <v>43</v>
      </c>
      <c r="AG1114" s="14" t="s">
        <v>43</v>
      </c>
      <c r="AI1114" s="70">
        <f t="shared" si="170"/>
        <v>16.942499999999999</v>
      </c>
      <c r="AJ1114" s="74">
        <f t="shared" si="171"/>
        <v>691.21379845369552</v>
      </c>
      <c r="AK1114" s="74">
        <f t="shared" si="172"/>
        <v>1.1871558759796081</v>
      </c>
      <c r="AL1114" s="73">
        <f t="shared" si="173"/>
        <v>1.1871558759796081</v>
      </c>
    </row>
    <row r="1115" spans="1:38" s="20" customFormat="1">
      <c r="A1115" s="14" t="s">
        <v>75</v>
      </c>
      <c r="B1115" s="14" t="s">
        <v>40</v>
      </c>
      <c r="C1115" s="31">
        <v>38944</v>
      </c>
      <c r="D1115" s="15">
        <v>2006</v>
      </c>
      <c r="E1115" s="16">
        <v>0.50208333333333333</v>
      </c>
      <c r="F1115" s="16">
        <v>0.55555555555555558</v>
      </c>
      <c r="G1115" s="16">
        <f t="shared" ref="G1115:G1127" si="177">F1115-E1115</f>
        <v>5.3472222222222254E-2</v>
      </c>
      <c r="H1115" s="21">
        <v>2</v>
      </c>
      <c r="I1115" s="14">
        <v>2</v>
      </c>
      <c r="J1115" s="17">
        <v>4</v>
      </c>
      <c r="K1115" s="23">
        <v>4</v>
      </c>
      <c r="L1115" s="14" t="s">
        <v>48</v>
      </c>
      <c r="M1115" s="14" t="s">
        <v>49</v>
      </c>
      <c r="N1115" s="14">
        <v>1</v>
      </c>
      <c r="O1115" s="18">
        <f t="shared" si="175"/>
        <v>20.1268584</v>
      </c>
      <c r="P1115" s="18">
        <v>6.0990480000000007</v>
      </c>
      <c r="Q1115" s="18">
        <f t="shared" si="176"/>
        <v>4.9487328000000002</v>
      </c>
      <c r="R1115" s="18">
        <v>1.4996160000000001</v>
      </c>
      <c r="S1115" s="18">
        <f t="shared" si="174"/>
        <v>20.13</v>
      </c>
      <c r="T1115" s="22">
        <v>6.1</v>
      </c>
      <c r="U1115" s="21" t="s">
        <v>43</v>
      </c>
      <c r="V1115" s="21" t="s">
        <v>43</v>
      </c>
      <c r="W1115" s="19">
        <v>27.849900000000002</v>
      </c>
      <c r="X1115" s="19">
        <v>-115.16748</v>
      </c>
      <c r="Y1115" s="18">
        <v>66.2</v>
      </c>
      <c r="Z1115" s="17">
        <f t="shared" ref="Z1115:Z1127" si="178">(Y1115-32)*5/9</f>
        <v>19</v>
      </c>
      <c r="AA1115" s="21" t="s">
        <v>43</v>
      </c>
      <c r="AB1115" s="14" t="s">
        <v>46</v>
      </c>
      <c r="AC1115" s="21" t="s">
        <v>43</v>
      </c>
      <c r="AD1115" s="17">
        <v>22</v>
      </c>
      <c r="AE1115" s="17">
        <v>1</v>
      </c>
      <c r="AF1115" s="21" t="s">
        <v>43</v>
      </c>
      <c r="AG1115" s="14" t="s">
        <v>43</v>
      </c>
      <c r="AI1115" s="70">
        <f t="shared" ref="AI1115:AI1127" si="179">(0.748*AD1115)+1.2345</f>
        <v>17.6905</v>
      </c>
      <c r="AJ1115" s="74">
        <f t="shared" ref="AJ1115:AJ1127" si="180">((POWER(AI1115*10,3.36))*2.24)/100000</f>
        <v>799.19872211710003</v>
      </c>
      <c r="AK1115" s="74">
        <f t="shared" ref="AK1115:AK1127" si="181">(0.0026*AJ1115)-0.61</f>
        <v>1.4679166775044603</v>
      </c>
      <c r="AL1115" s="73">
        <f t="shared" ref="AL1115:AL1127" si="182">IF(AK1115&gt;0,AK1115:AK1115,0)</f>
        <v>1.4679166775044603</v>
      </c>
    </row>
    <row r="1116" spans="1:38" s="20" customFormat="1">
      <c r="A1116" s="14" t="s">
        <v>75</v>
      </c>
      <c r="B1116" s="14" t="s">
        <v>40</v>
      </c>
      <c r="C1116" s="31">
        <v>38944</v>
      </c>
      <c r="D1116" s="15">
        <v>2006</v>
      </c>
      <c r="E1116" s="16">
        <v>0.50208333333333333</v>
      </c>
      <c r="F1116" s="16">
        <v>0.55555555555555558</v>
      </c>
      <c r="G1116" s="16">
        <f t="shared" si="177"/>
        <v>5.3472222222222254E-2</v>
      </c>
      <c r="H1116" s="21">
        <v>2</v>
      </c>
      <c r="I1116" s="14">
        <v>2</v>
      </c>
      <c r="J1116" s="17">
        <v>4</v>
      </c>
      <c r="K1116" s="23">
        <v>4</v>
      </c>
      <c r="L1116" s="14" t="s">
        <v>48</v>
      </c>
      <c r="M1116" s="14" t="s">
        <v>49</v>
      </c>
      <c r="N1116" s="14">
        <v>1</v>
      </c>
      <c r="O1116" s="18">
        <f t="shared" si="175"/>
        <v>20.1268584</v>
      </c>
      <c r="P1116" s="18">
        <v>6.0990480000000007</v>
      </c>
      <c r="Q1116" s="18">
        <f t="shared" si="176"/>
        <v>4.9487328000000002</v>
      </c>
      <c r="R1116" s="18">
        <v>1.4996160000000001</v>
      </c>
      <c r="S1116" s="18">
        <f t="shared" si="174"/>
        <v>20.13</v>
      </c>
      <c r="T1116" s="22">
        <v>6.1</v>
      </c>
      <c r="U1116" s="21" t="s">
        <v>43</v>
      </c>
      <c r="V1116" s="21" t="s">
        <v>43</v>
      </c>
      <c r="W1116" s="19">
        <v>27.849900000000002</v>
      </c>
      <c r="X1116" s="19">
        <v>-115.16748</v>
      </c>
      <c r="Y1116" s="18">
        <v>66.2</v>
      </c>
      <c r="Z1116" s="17">
        <f t="shared" si="178"/>
        <v>19</v>
      </c>
      <c r="AA1116" s="21" t="s">
        <v>43</v>
      </c>
      <c r="AB1116" s="14" t="s">
        <v>46</v>
      </c>
      <c r="AC1116" s="21" t="s">
        <v>43</v>
      </c>
      <c r="AD1116" s="17">
        <v>22</v>
      </c>
      <c r="AE1116" s="17">
        <v>1</v>
      </c>
      <c r="AF1116" s="21" t="s">
        <v>43</v>
      </c>
      <c r="AG1116" s="14" t="s">
        <v>43</v>
      </c>
      <c r="AI1116" s="70">
        <f t="shared" si="179"/>
        <v>17.6905</v>
      </c>
      <c r="AJ1116" s="74">
        <f t="shared" si="180"/>
        <v>799.19872211710003</v>
      </c>
      <c r="AK1116" s="74">
        <f t="shared" si="181"/>
        <v>1.4679166775044603</v>
      </c>
      <c r="AL1116" s="73">
        <f t="shared" si="182"/>
        <v>1.4679166775044603</v>
      </c>
    </row>
    <row r="1117" spans="1:38" s="20" customFormat="1">
      <c r="A1117" s="14" t="s">
        <v>75</v>
      </c>
      <c r="B1117" s="14" t="s">
        <v>40</v>
      </c>
      <c r="C1117" s="31">
        <v>38944</v>
      </c>
      <c r="D1117" s="15">
        <v>2006</v>
      </c>
      <c r="E1117" s="16">
        <v>0.50208333333333333</v>
      </c>
      <c r="F1117" s="16">
        <v>0.55555555555555558</v>
      </c>
      <c r="G1117" s="16">
        <f t="shared" si="177"/>
        <v>5.3472222222222254E-2</v>
      </c>
      <c r="H1117" s="21">
        <v>2</v>
      </c>
      <c r="I1117" s="14">
        <v>2</v>
      </c>
      <c r="J1117" s="17">
        <v>4</v>
      </c>
      <c r="K1117" s="23">
        <v>4</v>
      </c>
      <c r="L1117" s="14" t="s">
        <v>48</v>
      </c>
      <c r="M1117" s="14" t="s">
        <v>49</v>
      </c>
      <c r="N1117" s="14">
        <v>1</v>
      </c>
      <c r="O1117" s="18">
        <f t="shared" si="175"/>
        <v>20.1268584</v>
      </c>
      <c r="P1117" s="18">
        <v>6.0990480000000007</v>
      </c>
      <c r="Q1117" s="18">
        <f t="shared" si="176"/>
        <v>4.9487328000000002</v>
      </c>
      <c r="R1117" s="18">
        <v>1.4996160000000001</v>
      </c>
      <c r="S1117" s="18">
        <f t="shared" si="174"/>
        <v>20.13</v>
      </c>
      <c r="T1117" s="22">
        <v>6.1</v>
      </c>
      <c r="U1117" s="21" t="s">
        <v>43</v>
      </c>
      <c r="V1117" s="21" t="s">
        <v>43</v>
      </c>
      <c r="W1117" s="19">
        <v>27.849900000000002</v>
      </c>
      <c r="X1117" s="19">
        <v>-115.16748</v>
      </c>
      <c r="Y1117" s="18">
        <v>66.2</v>
      </c>
      <c r="Z1117" s="17">
        <f t="shared" si="178"/>
        <v>19</v>
      </c>
      <c r="AA1117" s="21" t="s">
        <v>43</v>
      </c>
      <c r="AB1117" s="14" t="s">
        <v>46</v>
      </c>
      <c r="AC1117" s="21" t="s">
        <v>43</v>
      </c>
      <c r="AD1117" s="17">
        <v>22</v>
      </c>
      <c r="AE1117" s="17">
        <v>1</v>
      </c>
      <c r="AF1117" s="21" t="s">
        <v>43</v>
      </c>
      <c r="AG1117" s="14" t="s">
        <v>43</v>
      </c>
      <c r="AI1117" s="70">
        <f t="shared" si="179"/>
        <v>17.6905</v>
      </c>
      <c r="AJ1117" s="74">
        <f t="shared" si="180"/>
        <v>799.19872211710003</v>
      </c>
      <c r="AK1117" s="74">
        <f t="shared" si="181"/>
        <v>1.4679166775044603</v>
      </c>
      <c r="AL1117" s="73">
        <f t="shared" si="182"/>
        <v>1.4679166775044603</v>
      </c>
    </row>
    <row r="1118" spans="1:38" s="20" customFormat="1">
      <c r="A1118" s="14" t="s">
        <v>75</v>
      </c>
      <c r="B1118" s="14" t="s">
        <v>40</v>
      </c>
      <c r="C1118" s="31">
        <v>38944</v>
      </c>
      <c r="D1118" s="15">
        <v>2006</v>
      </c>
      <c r="E1118" s="16">
        <v>0.50208333333333333</v>
      </c>
      <c r="F1118" s="16">
        <v>0.55555555555555558</v>
      </c>
      <c r="G1118" s="16">
        <f t="shared" si="177"/>
        <v>5.3472222222222254E-2</v>
      </c>
      <c r="H1118" s="21">
        <v>2</v>
      </c>
      <c r="I1118" s="14">
        <v>2</v>
      </c>
      <c r="J1118" s="17">
        <v>4</v>
      </c>
      <c r="K1118" s="23">
        <v>4</v>
      </c>
      <c r="L1118" s="14" t="s">
        <v>48</v>
      </c>
      <c r="M1118" s="14" t="s">
        <v>49</v>
      </c>
      <c r="N1118" s="14">
        <v>1</v>
      </c>
      <c r="O1118" s="18">
        <f t="shared" si="175"/>
        <v>20.1268584</v>
      </c>
      <c r="P1118" s="18">
        <v>6.0990480000000007</v>
      </c>
      <c r="Q1118" s="18">
        <f t="shared" si="176"/>
        <v>4.9487328000000002</v>
      </c>
      <c r="R1118" s="18">
        <v>1.4996160000000001</v>
      </c>
      <c r="S1118" s="18">
        <f t="shared" si="174"/>
        <v>20.13</v>
      </c>
      <c r="T1118" s="22">
        <v>6.1</v>
      </c>
      <c r="U1118" s="21" t="s">
        <v>43</v>
      </c>
      <c r="V1118" s="21" t="s">
        <v>43</v>
      </c>
      <c r="W1118" s="19">
        <v>27.849900000000002</v>
      </c>
      <c r="X1118" s="19">
        <v>-115.16748</v>
      </c>
      <c r="Y1118" s="18">
        <v>66.2</v>
      </c>
      <c r="Z1118" s="17">
        <f t="shared" si="178"/>
        <v>19</v>
      </c>
      <c r="AA1118" s="21" t="s">
        <v>43</v>
      </c>
      <c r="AB1118" s="14" t="s">
        <v>46</v>
      </c>
      <c r="AC1118" s="21" t="s">
        <v>43</v>
      </c>
      <c r="AD1118" s="17">
        <v>22</v>
      </c>
      <c r="AE1118" s="17">
        <v>1</v>
      </c>
      <c r="AF1118" s="21" t="s">
        <v>43</v>
      </c>
      <c r="AG1118" s="14" t="s">
        <v>43</v>
      </c>
      <c r="AI1118" s="70">
        <f t="shared" si="179"/>
        <v>17.6905</v>
      </c>
      <c r="AJ1118" s="74">
        <f t="shared" si="180"/>
        <v>799.19872211710003</v>
      </c>
      <c r="AK1118" s="74">
        <f t="shared" si="181"/>
        <v>1.4679166775044603</v>
      </c>
      <c r="AL1118" s="73">
        <f t="shared" si="182"/>
        <v>1.4679166775044603</v>
      </c>
    </row>
    <row r="1119" spans="1:38" s="20" customFormat="1">
      <c r="A1119" s="14" t="s">
        <v>75</v>
      </c>
      <c r="B1119" s="14" t="s">
        <v>40</v>
      </c>
      <c r="C1119" s="31">
        <v>38944</v>
      </c>
      <c r="D1119" s="15">
        <v>2006</v>
      </c>
      <c r="E1119" s="16">
        <v>0.50208333333333333</v>
      </c>
      <c r="F1119" s="16">
        <v>0.55555555555555558</v>
      </c>
      <c r="G1119" s="16">
        <f t="shared" si="177"/>
        <v>5.3472222222222254E-2</v>
      </c>
      <c r="H1119" s="21">
        <v>2</v>
      </c>
      <c r="I1119" s="14">
        <v>2</v>
      </c>
      <c r="J1119" s="17">
        <v>4</v>
      </c>
      <c r="K1119" s="23">
        <v>4</v>
      </c>
      <c r="L1119" s="14" t="s">
        <v>48</v>
      </c>
      <c r="M1119" s="14" t="s">
        <v>49</v>
      </c>
      <c r="N1119" s="14">
        <v>1</v>
      </c>
      <c r="O1119" s="18">
        <f t="shared" si="175"/>
        <v>20.1268584</v>
      </c>
      <c r="P1119" s="18">
        <v>6.0990480000000007</v>
      </c>
      <c r="Q1119" s="18">
        <f t="shared" si="176"/>
        <v>4.9487328000000002</v>
      </c>
      <c r="R1119" s="18">
        <v>1.4996160000000001</v>
      </c>
      <c r="S1119" s="18">
        <f t="shared" si="174"/>
        <v>20.13</v>
      </c>
      <c r="T1119" s="22">
        <v>6.1</v>
      </c>
      <c r="U1119" s="21" t="s">
        <v>43</v>
      </c>
      <c r="V1119" s="21" t="s">
        <v>43</v>
      </c>
      <c r="W1119" s="19">
        <v>27.849900000000002</v>
      </c>
      <c r="X1119" s="19">
        <v>-115.16748</v>
      </c>
      <c r="Y1119" s="18">
        <v>66.2</v>
      </c>
      <c r="Z1119" s="17">
        <f t="shared" si="178"/>
        <v>19</v>
      </c>
      <c r="AA1119" s="21" t="s">
        <v>43</v>
      </c>
      <c r="AB1119" s="14" t="s">
        <v>46</v>
      </c>
      <c r="AC1119" s="21" t="s">
        <v>43</v>
      </c>
      <c r="AD1119" s="17">
        <v>22</v>
      </c>
      <c r="AE1119" s="17">
        <v>1</v>
      </c>
      <c r="AF1119" s="21" t="s">
        <v>43</v>
      </c>
      <c r="AG1119" s="14" t="s">
        <v>43</v>
      </c>
      <c r="AI1119" s="70">
        <f t="shared" si="179"/>
        <v>17.6905</v>
      </c>
      <c r="AJ1119" s="74">
        <f t="shared" si="180"/>
        <v>799.19872211710003</v>
      </c>
      <c r="AK1119" s="74">
        <f t="shared" si="181"/>
        <v>1.4679166775044603</v>
      </c>
      <c r="AL1119" s="73">
        <f t="shared" si="182"/>
        <v>1.4679166775044603</v>
      </c>
    </row>
    <row r="1120" spans="1:38" s="20" customFormat="1">
      <c r="A1120" s="14" t="s">
        <v>75</v>
      </c>
      <c r="B1120" s="14" t="s">
        <v>40</v>
      </c>
      <c r="C1120" s="31">
        <v>38944</v>
      </c>
      <c r="D1120" s="15">
        <v>2006</v>
      </c>
      <c r="E1120" s="16">
        <v>0.50208333333333333</v>
      </c>
      <c r="F1120" s="16">
        <v>0.55555555555555558</v>
      </c>
      <c r="G1120" s="16">
        <f t="shared" si="177"/>
        <v>5.3472222222222254E-2</v>
      </c>
      <c r="H1120" s="21">
        <v>2</v>
      </c>
      <c r="I1120" s="14">
        <v>2</v>
      </c>
      <c r="J1120" s="17">
        <v>4</v>
      </c>
      <c r="K1120" s="23">
        <v>4</v>
      </c>
      <c r="L1120" s="14" t="s">
        <v>48</v>
      </c>
      <c r="M1120" s="14" t="s">
        <v>49</v>
      </c>
      <c r="N1120" s="14">
        <v>1</v>
      </c>
      <c r="O1120" s="18">
        <f t="shared" si="175"/>
        <v>20.1268584</v>
      </c>
      <c r="P1120" s="18">
        <v>6.0990480000000007</v>
      </c>
      <c r="Q1120" s="18">
        <f t="shared" si="176"/>
        <v>4.9487328000000002</v>
      </c>
      <c r="R1120" s="18">
        <v>1.4996160000000001</v>
      </c>
      <c r="S1120" s="18">
        <f t="shared" si="174"/>
        <v>20.13</v>
      </c>
      <c r="T1120" s="22">
        <v>6.1</v>
      </c>
      <c r="U1120" s="21" t="s">
        <v>43</v>
      </c>
      <c r="V1120" s="21" t="s">
        <v>43</v>
      </c>
      <c r="W1120" s="19">
        <v>27.849900000000002</v>
      </c>
      <c r="X1120" s="19">
        <v>-115.16748</v>
      </c>
      <c r="Y1120" s="18">
        <v>66.2</v>
      </c>
      <c r="Z1120" s="17">
        <f t="shared" si="178"/>
        <v>19</v>
      </c>
      <c r="AA1120" s="21" t="s">
        <v>43</v>
      </c>
      <c r="AB1120" s="14" t="s">
        <v>46</v>
      </c>
      <c r="AC1120" s="21" t="s">
        <v>43</v>
      </c>
      <c r="AD1120" s="17">
        <v>22</v>
      </c>
      <c r="AE1120" s="17">
        <v>1</v>
      </c>
      <c r="AF1120" s="21" t="s">
        <v>43</v>
      </c>
      <c r="AG1120" s="14" t="s">
        <v>43</v>
      </c>
      <c r="AI1120" s="70">
        <f t="shared" si="179"/>
        <v>17.6905</v>
      </c>
      <c r="AJ1120" s="74">
        <f t="shared" si="180"/>
        <v>799.19872211710003</v>
      </c>
      <c r="AK1120" s="74">
        <f t="shared" si="181"/>
        <v>1.4679166775044603</v>
      </c>
      <c r="AL1120" s="73">
        <f t="shared" si="182"/>
        <v>1.4679166775044603</v>
      </c>
    </row>
    <row r="1121" spans="1:38" s="20" customFormat="1">
      <c r="A1121" s="14" t="s">
        <v>75</v>
      </c>
      <c r="B1121" s="14" t="s">
        <v>40</v>
      </c>
      <c r="C1121" s="31">
        <v>38944</v>
      </c>
      <c r="D1121" s="15">
        <v>2006</v>
      </c>
      <c r="E1121" s="16">
        <v>0.50208333333333333</v>
      </c>
      <c r="F1121" s="16">
        <v>0.55555555555555558</v>
      </c>
      <c r="G1121" s="16">
        <f t="shared" si="177"/>
        <v>5.3472222222222254E-2</v>
      </c>
      <c r="H1121" s="21">
        <v>2</v>
      </c>
      <c r="I1121" s="14">
        <v>2</v>
      </c>
      <c r="J1121" s="17">
        <v>4</v>
      </c>
      <c r="K1121" s="23">
        <v>4</v>
      </c>
      <c r="L1121" s="14" t="s">
        <v>48</v>
      </c>
      <c r="M1121" s="14" t="s">
        <v>49</v>
      </c>
      <c r="N1121" s="14">
        <v>1</v>
      </c>
      <c r="O1121" s="18">
        <f t="shared" si="175"/>
        <v>20.1268584</v>
      </c>
      <c r="P1121" s="18">
        <v>6.0990480000000007</v>
      </c>
      <c r="Q1121" s="18">
        <f t="shared" si="176"/>
        <v>4.9487328000000002</v>
      </c>
      <c r="R1121" s="18">
        <v>1.4996160000000001</v>
      </c>
      <c r="S1121" s="18">
        <f t="shared" si="174"/>
        <v>20.13</v>
      </c>
      <c r="T1121" s="22">
        <v>6.1</v>
      </c>
      <c r="U1121" s="21" t="s">
        <v>43</v>
      </c>
      <c r="V1121" s="21" t="s">
        <v>43</v>
      </c>
      <c r="W1121" s="19">
        <v>27.849900000000002</v>
      </c>
      <c r="X1121" s="19">
        <v>-115.16748</v>
      </c>
      <c r="Y1121" s="18">
        <v>66.2</v>
      </c>
      <c r="Z1121" s="17">
        <f t="shared" si="178"/>
        <v>19</v>
      </c>
      <c r="AA1121" s="21" t="s">
        <v>43</v>
      </c>
      <c r="AB1121" s="14" t="s">
        <v>46</v>
      </c>
      <c r="AC1121" s="21" t="s">
        <v>43</v>
      </c>
      <c r="AD1121" s="17">
        <v>22</v>
      </c>
      <c r="AE1121" s="17">
        <v>1</v>
      </c>
      <c r="AF1121" s="21" t="s">
        <v>43</v>
      </c>
      <c r="AG1121" s="14" t="s">
        <v>43</v>
      </c>
      <c r="AI1121" s="70">
        <f t="shared" si="179"/>
        <v>17.6905</v>
      </c>
      <c r="AJ1121" s="74">
        <f t="shared" si="180"/>
        <v>799.19872211710003</v>
      </c>
      <c r="AK1121" s="74">
        <f t="shared" si="181"/>
        <v>1.4679166775044603</v>
      </c>
      <c r="AL1121" s="73">
        <f t="shared" si="182"/>
        <v>1.4679166775044603</v>
      </c>
    </row>
    <row r="1122" spans="1:38" s="20" customFormat="1">
      <c r="A1122" s="14" t="s">
        <v>75</v>
      </c>
      <c r="B1122" s="14" t="s">
        <v>40</v>
      </c>
      <c r="C1122" s="31">
        <v>38944</v>
      </c>
      <c r="D1122" s="15">
        <v>2006</v>
      </c>
      <c r="E1122" s="16">
        <v>0.50208333333333333</v>
      </c>
      <c r="F1122" s="16">
        <v>0.55555555555555558</v>
      </c>
      <c r="G1122" s="16">
        <f t="shared" si="177"/>
        <v>5.3472222222222254E-2</v>
      </c>
      <c r="H1122" s="21">
        <v>2</v>
      </c>
      <c r="I1122" s="14">
        <v>2</v>
      </c>
      <c r="J1122" s="17">
        <v>4</v>
      </c>
      <c r="K1122" s="23">
        <v>4</v>
      </c>
      <c r="L1122" s="14" t="s">
        <v>48</v>
      </c>
      <c r="M1122" s="14" t="s">
        <v>49</v>
      </c>
      <c r="N1122" s="14">
        <v>1</v>
      </c>
      <c r="O1122" s="18">
        <f t="shared" si="175"/>
        <v>20.1268584</v>
      </c>
      <c r="P1122" s="18">
        <v>6.0990480000000007</v>
      </c>
      <c r="Q1122" s="18">
        <f t="shared" si="176"/>
        <v>4.9487328000000002</v>
      </c>
      <c r="R1122" s="18">
        <v>1.4996160000000001</v>
      </c>
      <c r="S1122" s="18">
        <f t="shared" si="174"/>
        <v>20.13</v>
      </c>
      <c r="T1122" s="22">
        <v>6.1</v>
      </c>
      <c r="U1122" s="21" t="s">
        <v>43</v>
      </c>
      <c r="V1122" s="21" t="s">
        <v>43</v>
      </c>
      <c r="W1122" s="19">
        <v>27.849900000000002</v>
      </c>
      <c r="X1122" s="19">
        <v>-115.16748</v>
      </c>
      <c r="Y1122" s="18">
        <v>66.2</v>
      </c>
      <c r="Z1122" s="17">
        <f t="shared" si="178"/>
        <v>19</v>
      </c>
      <c r="AA1122" s="21" t="s">
        <v>43</v>
      </c>
      <c r="AB1122" s="14" t="s">
        <v>46</v>
      </c>
      <c r="AC1122" s="21" t="s">
        <v>43</v>
      </c>
      <c r="AD1122" s="17">
        <v>22</v>
      </c>
      <c r="AE1122" s="17">
        <v>1</v>
      </c>
      <c r="AF1122" s="21" t="s">
        <v>43</v>
      </c>
      <c r="AG1122" s="14" t="s">
        <v>43</v>
      </c>
      <c r="AI1122" s="70">
        <f t="shared" si="179"/>
        <v>17.6905</v>
      </c>
      <c r="AJ1122" s="74">
        <f t="shared" si="180"/>
        <v>799.19872211710003</v>
      </c>
      <c r="AK1122" s="74">
        <f t="shared" si="181"/>
        <v>1.4679166775044603</v>
      </c>
      <c r="AL1122" s="73">
        <f t="shared" si="182"/>
        <v>1.4679166775044603</v>
      </c>
    </row>
    <row r="1123" spans="1:38" s="20" customFormat="1">
      <c r="A1123" s="14" t="s">
        <v>75</v>
      </c>
      <c r="B1123" s="14" t="s">
        <v>40</v>
      </c>
      <c r="C1123" s="31">
        <v>38944</v>
      </c>
      <c r="D1123" s="15">
        <v>2006</v>
      </c>
      <c r="E1123" s="16">
        <v>0.50208333333333333</v>
      </c>
      <c r="F1123" s="16">
        <v>0.55555555555555558</v>
      </c>
      <c r="G1123" s="16">
        <f t="shared" si="177"/>
        <v>5.3472222222222254E-2</v>
      </c>
      <c r="H1123" s="21">
        <v>2</v>
      </c>
      <c r="I1123" s="14">
        <v>2</v>
      </c>
      <c r="J1123" s="17">
        <v>4</v>
      </c>
      <c r="K1123" s="23">
        <v>4</v>
      </c>
      <c r="L1123" s="14" t="s">
        <v>48</v>
      </c>
      <c r="M1123" s="14" t="s">
        <v>49</v>
      </c>
      <c r="N1123" s="14">
        <v>1</v>
      </c>
      <c r="O1123" s="18">
        <f t="shared" si="175"/>
        <v>20.1268584</v>
      </c>
      <c r="P1123" s="18">
        <v>6.0990480000000007</v>
      </c>
      <c r="Q1123" s="18">
        <f t="shared" si="176"/>
        <v>4.9487328000000002</v>
      </c>
      <c r="R1123" s="18">
        <v>1.4996160000000001</v>
      </c>
      <c r="S1123" s="18">
        <f t="shared" si="174"/>
        <v>20.13</v>
      </c>
      <c r="T1123" s="22">
        <v>6.1</v>
      </c>
      <c r="U1123" s="21" t="s">
        <v>43</v>
      </c>
      <c r="V1123" s="21" t="s">
        <v>43</v>
      </c>
      <c r="W1123" s="19">
        <v>27.849900000000002</v>
      </c>
      <c r="X1123" s="19">
        <v>-115.16748</v>
      </c>
      <c r="Y1123" s="18">
        <v>66.2</v>
      </c>
      <c r="Z1123" s="17">
        <f t="shared" si="178"/>
        <v>19</v>
      </c>
      <c r="AA1123" s="21" t="s">
        <v>43</v>
      </c>
      <c r="AB1123" s="14" t="s">
        <v>46</v>
      </c>
      <c r="AC1123" s="21" t="s">
        <v>43</v>
      </c>
      <c r="AD1123" s="17">
        <v>22</v>
      </c>
      <c r="AE1123" s="17">
        <v>1</v>
      </c>
      <c r="AF1123" s="21" t="s">
        <v>43</v>
      </c>
      <c r="AG1123" s="14" t="s">
        <v>43</v>
      </c>
      <c r="AI1123" s="70">
        <f t="shared" si="179"/>
        <v>17.6905</v>
      </c>
      <c r="AJ1123" s="74">
        <f t="shared" si="180"/>
        <v>799.19872211710003</v>
      </c>
      <c r="AK1123" s="74">
        <f t="shared" si="181"/>
        <v>1.4679166775044603</v>
      </c>
      <c r="AL1123" s="73">
        <f t="shared" si="182"/>
        <v>1.4679166775044603</v>
      </c>
    </row>
    <row r="1124" spans="1:38" s="20" customFormat="1">
      <c r="A1124" s="14" t="s">
        <v>75</v>
      </c>
      <c r="B1124" s="14" t="s">
        <v>40</v>
      </c>
      <c r="C1124" s="31">
        <v>38944</v>
      </c>
      <c r="D1124" s="15">
        <v>2006</v>
      </c>
      <c r="E1124" s="16">
        <v>0.50208333333333333</v>
      </c>
      <c r="F1124" s="16">
        <v>0.55555555555555558</v>
      </c>
      <c r="G1124" s="16">
        <f t="shared" si="177"/>
        <v>5.3472222222222254E-2</v>
      </c>
      <c r="H1124" s="21">
        <v>2</v>
      </c>
      <c r="I1124" s="14">
        <v>2</v>
      </c>
      <c r="J1124" s="17">
        <v>4</v>
      </c>
      <c r="K1124" s="23">
        <v>4</v>
      </c>
      <c r="L1124" s="14" t="s">
        <v>48</v>
      </c>
      <c r="M1124" s="14" t="s">
        <v>49</v>
      </c>
      <c r="N1124" s="14">
        <v>1</v>
      </c>
      <c r="O1124" s="18">
        <f t="shared" si="175"/>
        <v>20.1268584</v>
      </c>
      <c r="P1124" s="18">
        <v>6.0990480000000007</v>
      </c>
      <c r="Q1124" s="18">
        <f t="shared" si="176"/>
        <v>4.9487328000000002</v>
      </c>
      <c r="R1124" s="18">
        <v>1.4996160000000001</v>
      </c>
      <c r="S1124" s="18">
        <f t="shared" si="174"/>
        <v>20.13</v>
      </c>
      <c r="T1124" s="22">
        <v>6.1</v>
      </c>
      <c r="U1124" s="21" t="s">
        <v>43</v>
      </c>
      <c r="V1124" s="21" t="s">
        <v>43</v>
      </c>
      <c r="W1124" s="19">
        <v>27.849900000000002</v>
      </c>
      <c r="X1124" s="19">
        <v>-115.16748</v>
      </c>
      <c r="Y1124" s="18">
        <v>66.2</v>
      </c>
      <c r="Z1124" s="17">
        <f t="shared" si="178"/>
        <v>19</v>
      </c>
      <c r="AA1124" s="21" t="s">
        <v>43</v>
      </c>
      <c r="AB1124" s="14" t="s">
        <v>46</v>
      </c>
      <c r="AC1124" s="21" t="s">
        <v>43</v>
      </c>
      <c r="AD1124" s="17">
        <v>22</v>
      </c>
      <c r="AE1124" s="17">
        <v>1</v>
      </c>
      <c r="AF1124" s="21" t="s">
        <v>43</v>
      </c>
      <c r="AG1124" s="14" t="s">
        <v>43</v>
      </c>
      <c r="AI1124" s="70">
        <f t="shared" si="179"/>
        <v>17.6905</v>
      </c>
      <c r="AJ1124" s="74">
        <f t="shared" si="180"/>
        <v>799.19872211710003</v>
      </c>
      <c r="AK1124" s="74">
        <f t="shared" si="181"/>
        <v>1.4679166775044603</v>
      </c>
      <c r="AL1124" s="73">
        <f t="shared" si="182"/>
        <v>1.4679166775044603</v>
      </c>
    </row>
    <row r="1125" spans="1:38" s="20" customFormat="1">
      <c r="A1125" s="14" t="s">
        <v>75</v>
      </c>
      <c r="B1125" s="14" t="s">
        <v>40</v>
      </c>
      <c r="C1125" s="31">
        <v>38944</v>
      </c>
      <c r="D1125" s="15">
        <v>2006</v>
      </c>
      <c r="E1125" s="16">
        <v>0.50208333333333333</v>
      </c>
      <c r="F1125" s="16">
        <v>0.55555555555555558</v>
      </c>
      <c r="G1125" s="16">
        <f t="shared" si="177"/>
        <v>5.3472222222222254E-2</v>
      </c>
      <c r="H1125" s="21">
        <v>2</v>
      </c>
      <c r="I1125" s="14">
        <v>2</v>
      </c>
      <c r="J1125" s="17">
        <v>4</v>
      </c>
      <c r="K1125" s="23">
        <v>4</v>
      </c>
      <c r="L1125" s="14" t="s">
        <v>48</v>
      </c>
      <c r="M1125" s="14" t="s">
        <v>49</v>
      </c>
      <c r="N1125" s="14">
        <v>1</v>
      </c>
      <c r="O1125" s="18">
        <f t="shared" si="175"/>
        <v>20.1268584</v>
      </c>
      <c r="P1125" s="18">
        <v>6.0990480000000007</v>
      </c>
      <c r="Q1125" s="18">
        <f t="shared" si="176"/>
        <v>4.9487328000000002</v>
      </c>
      <c r="R1125" s="18">
        <v>1.4996160000000001</v>
      </c>
      <c r="S1125" s="18">
        <f t="shared" si="174"/>
        <v>20.13</v>
      </c>
      <c r="T1125" s="22">
        <v>6.1</v>
      </c>
      <c r="U1125" s="21" t="s">
        <v>43</v>
      </c>
      <c r="V1125" s="21" t="s">
        <v>43</v>
      </c>
      <c r="W1125" s="19">
        <v>27.849900000000002</v>
      </c>
      <c r="X1125" s="19">
        <v>-115.16748</v>
      </c>
      <c r="Y1125" s="18">
        <v>66.2</v>
      </c>
      <c r="Z1125" s="17">
        <f t="shared" si="178"/>
        <v>19</v>
      </c>
      <c r="AA1125" s="21" t="s">
        <v>43</v>
      </c>
      <c r="AB1125" s="14" t="s">
        <v>46</v>
      </c>
      <c r="AC1125" s="21" t="s">
        <v>43</v>
      </c>
      <c r="AD1125" s="17">
        <v>22</v>
      </c>
      <c r="AE1125" s="17">
        <v>1</v>
      </c>
      <c r="AF1125" s="21" t="s">
        <v>43</v>
      </c>
      <c r="AG1125" s="14" t="s">
        <v>43</v>
      </c>
      <c r="AI1125" s="70">
        <f t="shared" si="179"/>
        <v>17.6905</v>
      </c>
      <c r="AJ1125" s="74">
        <f t="shared" si="180"/>
        <v>799.19872211710003</v>
      </c>
      <c r="AK1125" s="74">
        <f t="shared" si="181"/>
        <v>1.4679166775044603</v>
      </c>
      <c r="AL1125" s="73">
        <f t="shared" si="182"/>
        <v>1.4679166775044603</v>
      </c>
    </row>
    <row r="1126" spans="1:38" s="20" customFormat="1">
      <c r="A1126" s="14" t="s">
        <v>75</v>
      </c>
      <c r="B1126" s="14" t="s">
        <v>40</v>
      </c>
      <c r="C1126" s="31">
        <v>38944</v>
      </c>
      <c r="D1126" s="15">
        <v>2006</v>
      </c>
      <c r="E1126" s="16">
        <v>0.50208333333333333</v>
      </c>
      <c r="F1126" s="16">
        <v>0.55555555555555558</v>
      </c>
      <c r="G1126" s="16">
        <f t="shared" si="177"/>
        <v>5.3472222222222254E-2</v>
      </c>
      <c r="H1126" s="21">
        <v>2</v>
      </c>
      <c r="I1126" s="14">
        <v>2</v>
      </c>
      <c r="J1126" s="17">
        <v>4</v>
      </c>
      <c r="K1126" s="23">
        <v>4</v>
      </c>
      <c r="L1126" s="14" t="s">
        <v>48</v>
      </c>
      <c r="M1126" s="14" t="s">
        <v>49</v>
      </c>
      <c r="N1126" s="14">
        <v>1</v>
      </c>
      <c r="O1126" s="18">
        <f t="shared" si="175"/>
        <v>20.1268584</v>
      </c>
      <c r="P1126" s="18">
        <v>6.0990480000000007</v>
      </c>
      <c r="Q1126" s="18">
        <f t="shared" si="176"/>
        <v>4.9487328000000002</v>
      </c>
      <c r="R1126" s="18">
        <v>1.4996160000000001</v>
      </c>
      <c r="S1126" s="18">
        <f t="shared" si="174"/>
        <v>20.13</v>
      </c>
      <c r="T1126" s="22">
        <v>6.1</v>
      </c>
      <c r="U1126" s="21" t="s">
        <v>43</v>
      </c>
      <c r="V1126" s="21" t="s">
        <v>43</v>
      </c>
      <c r="W1126" s="19">
        <v>27.849900000000002</v>
      </c>
      <c r="X1126" s="19">
        <v>-115.16748</v>
      </c>
      <c r="Y1126" s="18">
        <v>66.2</v>
      </c>
      <c r="Z1126" s="17">
        <f t="shared" si="178"/>
        <v>19</v>
      </c>
      <c r="AA1126" s="21" t="s">
        <v>43</v>
      </c>
      <c r="AB1126" s="14" t="s">
        <v>46</v>
      </c>
      <c r="AC1126" s="21" t="s">
        <v>43</v>
      </c>
      <c r="AD1126" s="17">
        <v>23</v>
      </c>
      <c r="AE1126" s="17">
        <v>1</v>
      </c>
      <c r="AF1126" s="21" t="s">
        <v>43</v>
      </c>
      <c r="AG1126" s="14" t="s">
        <v>43</v>
      </c>
      <c r="AI1126" s="70">
        <f t="shared" si="179"/>
        <v>18.438500000000001</v>
      </c>
      <c r="AJ1126" s="74">
        <f t="shared" si="180"/>
        <v>918.51444961025391</v>
      </c>
      <c r="AK1126" s="74">
        <f t="shared" si="181"/>
        <v>1.7781375689866601</v>
      </c>
      <c r="AL1126" s="73">
        <f t="shared" si="182"/>
        <v>1.7781375689866601</v>
      </c>
    </row>
    <row r="1127" spans="1:38" s="20" customFormat="1">
      <c r="A1127" s="14" t="s">
        <v>75</v>
      </c>
      <c r="B1127" s="14" t="s">
        <v>40</v>
      </c>
      <c r="C1127" s="31">
        <v>38944</v>
      </c>
      <c r="D1127" s="15">
        <v>2006</v>
      </c>
      <c r="E1127" s="16">
        <v>0.50208333333333333</v>
      </c>
      <c r="F1127" s="16">
        <v>0.55555555555555558</v>
      </c>
      <c r="G1127" s="16">
        <f t="shared" si="177"/>
        <v>5.3472222222222254E-2</v>
      </c>
      <c r="H1127" s="21">
        <v>2</v>
      </c>
      <c r="I1127" s="14">
        <v>2</v>
      </c>
      <c r="J1127" s="17">
        <v>4</v>
      </c>
      <c r="K1127" s="23">
        <v>4</v>
      </c>
      <c r="L1127" s="14" t="s">
        <v>48</v>
      </c>
      <c r="M1127" s="14" t="s">
        <v>49</v>
      </c>
      <c r="N1127" s="14">
        <v>1</v>
      </c>
      <c r="O1127" s="18">
        <f t="shared" si="175"/>
        <v>20.1268584</v>
      </c>
      <c r="P1127" s="18">
        <v>6.0990480000000007</v>
      </c>
      <c r="Q1127" s="18">
        <f t="shared" si="176"/>
        <v>4.9487328000000002</v>
      </c>
      <c r="R1127" s="18">
        <v>1.4996160000000001</v>
      </c>
      <c r="S1127" s="18">
        <f t="shared" si="174"/>
        <v>20.13</v>
      </c>
      <c r="T1127" s="22">
        <v>6.1</v>
      </c>
      <c r="U1127" s="21" t="s">
        <v>43</v>
      </c>
      <c r="V1127" s="21" t="s">
        <v>43</v>
      </c>
      <c r="W1127" s="19">
        <v>27.849900000000002</v>
      </c>
      <c r="X1127" s="19">
        <v>-115.16748</v>
      </c>
      <c r="Y1127" s="18">
        <v>66.2</v>
      </c>
      <c r="Z1127" s="17">
        <f t="shared" si="178"/>
        <v>19</v>
      </c>
      <c r="AA1127" s="21" t="s">
        <v>43</v>
      </c>
      <c r="AB1127" s="14" t="s">
        <v>46</v>
      </c>
      <c r="AC1127" s="21" t="s">
        <v>43</v>
      </c>
      <c r="AD1127" s="17">
        <v>24</v>
      </c>
      <c r="AE1127" s="17">
        <v>1</v>
      </c>
      <c r="AF1127" s="21" t="s">
        <v>43</v>
      </c>
      <c r="AG1127" s="14" t="s">
        <v>43</v>
      </c>
      <c r="AI1127" s="70">
        <f t="shared" si="179"/>
        <v>19.186499999999999</v>
      </c>
      <c r="AJ1127" s="74">
        <f t="shared" si="180"/>
        <v>1049.8173965226345</v>
      </c>
      <c r="AK1127" s="74">
        <f t="shared" si="181"/>
        <v>2.1195252309588497</v>
      </c>
      <c r="AL1127" s="73">
        <f t="shared" si="182"/>
        <v>2.1195252309588497</v>
      </c>
    </row>
    <row r="1128" spans="1:38" s="20" customFormat="1" hidden="1">
      <c r="A1128" s="14" t="s">
        <v>76</v>
      </c>
      <c r="B1128" s="14" t="s">
        <v>40</v>
      </c>
      <c r="C1128" s="31">
        <v>38952</v>
      </c>
      <c r="D1128" s="15">
        <v>2006</v>
      </c>
      <c r="E1128" s="16">
        <v>0.51527777777777783</v>
      </c>
      <c r="F1128" s="16">
        <v>0.54305555555555551</v>
      </c>
      <c r="G1128" s="16">
        <v>2.7777777777777679E-2</v>
      </c>
      <c r="H1128" s="21">
        <v>2</v>
      </c>
      <c r="I1128" s="17">
        <v>2</v>
      </c>
      <c r="J1128" s="17">
        <v>4</v>
      </c>
      <c r="K1128" s="17">
        <v>4</v>
      </c>
      <c r="L1128" s="14" t="s">
        <v>277</v>
      </c>
      <c r="M1128" s="14" t="s">
        <v>52</v>
      </c>
      <c r="N1128" s="14">
        <v>2</v>
      </c>
      <c r="O1128" s="18">
        <f t="shared" si="175"/>
        <v>38.614197600000004</v>
      </c>
      <c r="P1128" s="18">
        <v>11.701272000000001</v>
      </c>
      <c r="Q1128" s="18"/>
      <c r="R1128" s="18">
        <v>8.0985360000000011</v>
      </c>
      <c r="S1128" s="18"/>
      <c r="T1128" s="22" t="s">
        <v>43</v>
      </c>
      <c r="U1128" s="21" t="s">
        <v>43</v>
      </c>
      <c r="V1128" s="21" t="s">
        <v>43</v>
      </c>
      <c r="W1128" s="19">
        <v>27.864660000000001</v>
      </c>
      <c r="X1128" s="19">
        <v>-115.18575</v>
      </c>
      <c r="Y1128" s="18">
        <v>60.8</v>
      </c>
      <c r="Z1128" s="17">
        <v>16</v>
      </c>
      <c r="AA1128" s="21" t="s">
        <v>43</v>
      </c>
      <c r="AB1128" s="14" t="s">
        <v>44</v>
      </c>
      <c r="AC1128" s="21" t="s">
        <v>43</v>
      </c>
      <c r="AD1128" s="17">
        <v>10</v>
      </c>
      <c r="AE1128" s="17">
        <v>1</v>
      </c>
      <c r="AF1128" s="21" t="s">
        <v>43</v>
      </c>
      <c r="AG1128" s="14" t="s">
        <v>43</v>
      </c>
      <c r="AI1128" s="70">
        <f t="shared" ref="AI1128:AI1140" si="183">(0.709*AD1128)+1.157</f>
        <v>8.2469999999999999</v>
      </c>
      <c r="AJ1128" s="71" t="s">
        <v>369</v>
      </c>
      <c r="AK1128" s="72">
        <f t="shared" ref="AK1128:AK1140" si="184">((POWER(AI1128*10,2.19))*0.037)/1000</f>
        <v>0.58195573469462847</v>
      </c>
      <c r="AL1128" s="73">
        <f t="shared" ref="AL1128:AL1140" si="185">((POWER(AI1128*10,2.19))*0.037)/1000</f>
        <v>0.58195573469462847</v>
      </c>
    </row>
    <row r="1129" spans="1:38" s="20" customFormat="1" hidden="1">
      <c r="A1129" s="14" t="s">
        <v>76</v>
      </c>
      <c r="B1129" s="14" t="s">
        <v>40</v>
      </c>
      <c r="C1129" s="31">
        <v>38952</v>
      </c>
      <c r="D1129" s="15">
        <v>2006</v>
      </c>
      <c r="E1129" s="16">
        <v>0.51527777777777783</v>
      </c>
      <c r="F1129" s="16">
        <v>0.54305555555555551</v>
      </c>
      <c r="G1129" s="16">
        <v>2.7777777777777679E-2</v>
      </c>
      <c r="H1129" s="21">
        <v>2</v>
      </c>
      <c r="I1129" s="17">
        <v>2</v>
      </c>
      <c r="J1129" s="17">
        <v>4</v>
      </c>
      <c r="K1129" s="17">
        <v>4</v>
      </c>
      <c r="L1129" s="14" t="s">
        <v>277</v>
      </c>
      <c r="M1129" s="14" t="s">
        <v>52</v>
      </c>
      <c r="N1129" s="14">
        <v>2</v>
      </c>
      <c r="O1129" s="18">
        <f t="shared" si="175"/>
        <v>38.614197600000004</v>
      </c>
      <c r="P1129" s="18">
        <v>11.701272000000001</v>
      </c>
      <c r="Q1129" s="18"/>
      <c r="R1129" s="18">
        <v>8.0985360000000011</v>
      </c>
      <c r="S1129" s="18"/>
      <c r="T1129" s="22" t="s">
        <v>43</v>
      </c>
      <c r="U1129" s="21" t="s">
        <v>43</v>
      </c>
      <c r="V1129" s="21" t="s">
        <v>43</v>
      </c>
      <c r="W1129" s="19">
        <v>27.864660000000001</v>
      </c>
      <c r="X1129" s="19">
        <v>-115.18575</v>
      </c>
      <c r="Y1129" s="18">
        <v>60.8</v>
      </c>
      <c r="Z1129" s="17">
        <v>16</v>
      </c>
      <c r="AA1129" s="21" t="s">
        <v>43</v>
      </c>
      <c r="AB1129" s="14" t="s">
        <v>44</v>
      </c>
      <c r="AC1129" s="21" t="s">
        <v>43</v>
      </c>
      <c r="AD1129" s="17">
        <v>11</v>
      </c>
      <c r="AE1129" s="17">
        <v>1</v>
      </c>
      <c r="AF1129" s="21" t="s">
        <v>43</v>
      </c>
      <c r="AG1129" s="14" t="s">
        <v>43</v>
      </c>
      <c r="AI1129" s="70">
        <f t="shared" si="183"/>
        <v>8.9559999999999995</v>
      </c>
      <c r="AJ1129" s="71" t="s">
        <v>369</v>
      </c>
      <c r="AK1129" s="72">
        <f t="shared" si="184"/>
        <v>0.69715856935839871</v>
      </c>
      <c r="AL1129" s="73">
        <f t="shared" si="185"/>
        <v>0.69715856935839871</v>
      </c>
    </row>
    <row r="1130" spans="1:38" s="20" customFormat="1" hidden="1">
      <c r="A1130" s="14" t="s">
        <v>76</v>
      </c>
      <c r="B1130" s="14" t="s">
        <v>40</v>
      </c>
      <c r="C1130" s="31">
        <v>38952</v>
      </c>
      <c r="D1130" s="15">
        <v>2006</v>
      </c>
      <c r="E1130" s="16">
        <v>0.51527777777777783</v>
      </c>
      <c r="F1130" s="16">
        <v>0.54305555555555551</v>
      </c>
      <c r="G1130" s="16">
        <v>2.7777777777777679E-2</v>
      </c>
      <c r="H1130" s="21">
        <v>2</v>
      </c>
      <c r="I1130" s="17">
        <v>2</v>
      </c>
      <c r="J1130" s="17">
        <v>4</v>
      </c>
      <c r="K1130" s="17">
        <v>4</v>
      </c>
      <c r="L1130" s="14" t="s">
        <v>277</v>
      </c>
      <c r="M1130" s="14" t="s">
        <v>52</v>
      </c>
      <c r="N1130" s="14">
        <v>2</v>
      </c>
      <c r="O1130" s="18">
        <f t="shared" si="175"/>
        <v>38.614197600000004</v>
      </c>
      <c r="P1130" s="18">
        <v>11.701272000000001</v>
      </c>
      <c r="Q1130" s="18"/>
      <c r="R1130" s="18">
        <v>8.0985360000000011</v>
      </c>
      <c r="S1130" s="18"/>
      <c r="T1130" s="22" t="s">
        <v>43</v>
      </c>
      <c r="U1130" s="21" t="s">
        <v>43</v>
      </c>
      <c r="V1130" s="21" t="s">
        <v>43</v>
      </c>
      <c r="W1130" s="19">
        <v>27.864660000000001</v>
      </c>
      <c r="X1130" s="19">
        <v>-115.18575</v>
      </c>
      <c r="Y1130" s="18">
        <v>60.8</v>
      </c>
      <c r="Z1130" s="17">
        <v>16</v>
      </c>
      <c r="AA1130" s="21" t="s">
        <v>43</v>
      </c>
      <c r="AB1130" s="14" t="s">
        <v>44</v>
      </c>
      <c r="AC1130" s="21" t="s">
        <v>43</v>
      </c>
      <c r="AD1130" s="17">
        <v>11</v>
      </c>
      <c r="AE1130" s="17">
        <v>1</v>
      </c>
      <c r="AF1130" s="21" t="s">
        <v>43</v>
      </c>
      <c r="AG1130" s="14" t="s">
        <v>43</v>
      </c>
      <c r="AI1130" s="70">
        <f t="shared" si="183"/>
        <v>8.9559999999999995</v>
      </c>
      <c r="AJ1130" s="71" t="s">
        <v>369</v>
      </c>
      <c r="AK1130" s="72">
        <f t="shared" si="184"/>
        <v>0.69715856935839871</v>
      </c>
      <c r="AL1130" s="73">
        <f t="shared" si="185"/>
        <v>0.69715856935839871</v>
      </c>
    </row>
    <row r="1131" spans="1:38" s="20" customFormat="1" hidden="1">
      <c r="A1131" s="14" t="s">
        <v>76</v>
      </c>
      <c r="B1131" s="14" t="s">
        <v>40</v>
      </c>
      <c r="C1131" s="31">
        <v>38952</v>
      </c>
      <c r="D1131" s="15">
        <v>2006</v>
      </c>
      <c r="E1131" s="16">
        <v>0.51527777777777783</v>
      </c>
      <c r="F1131" s="16">
        <v>0.54305555555555551</v>
      </c>
      <c r="G1131" s="16">
        <v>2.7777777777777679E-2</v>
      </c>
      <c r="H1131" s="21">
        <v>2</v>
      </c>
      <c r="I1131" s="17">
        <v>2</v>
      </c>
      <c r="J1131" s="17">
        <v>4</v>
      </c>
      <c r="K1131" s="17">
        <v>4</v>
      </c>
      <c r="L1131" s="14" t="s">
        <v>277</v>
      </c>
      <c r="M1131" s="14" t="s">
        <v>52</v>
      </c>
      <c r="N1131" s="14">
        <v>2</v>
      </c>
      <c r="O1131" s="18">
        <f t="shared" si="175"/>
        <v>38.614197600000004</v>
      </c>
      <c r="P1131" s="18">
        <v>11.701272000000001</v>
      </c>
      <c r="Q1131" s="18"/>
      <c r="R1131" s="18">
        <v>8.0985360000000011</v>
      </c>
      <c r="S1131" s="18"/>
      <c r="T1131" s="22" t="s">
        <v>43</v>
      </c>
      <c r="U1131" s="21" t="s">
        <v>43</v>
      </c>
      <c r="V1131" s="21" t="s">
        <v>43</v>
      </c>
      <c r="W1131" s="19">
        <v>27.864660000000001</v>
      </c>
      <c r="X1131" s="19">
        <v>-115.18575</v>
      </c>
      <c r="Y1131" s="18">
        <v>60.8</v>
      </c>
      <c r="Z1131" s="17">
        <v>16</v>
      </c>
      <c r="AA1131" s="21" t="s">
        <v>43</v>
      </c>
      <c r="AB1131" s="14" t="s">
        <v>44</v>
      </c>
      <c r="AC1131" s="21" t="s">
        <v>43</v>
      </c>
      <c r="AD1131" s="17">
        <v>11</v>
      </c>
      <c r="AE1131" s="17">
        <v>1</v>
      </c>
      <c r="AF1131" s="21" t="s">
        <v>43</v>
      </c>
      <c r="AG1131" s="14" t="s">
        <v>43</v>
      </c>
      <c r="AI1131" s="70">
        <f t="shared" si="183"/>
        <v>8.9559999999999995</v>
      </c>
      <c r="AJ1131" s="71" t="s">
        <v>369</v>
      </c>
      <c r="AK1131" s="72">
        <f t="shared" si="184"/>
        <v>0.69715856935839871</v>
      </c>
      <c r="AL1131" s="73">
        <f t="shared" si="185"/>
        <v>0.69715856935839871</v>
      </c>
    </row>
    <row r="1132" spans="1:38" s="20" customFormat="1" hidden="1">
      <c r="A1132" s="14" t="s">
        <v>76</v>
      </c>
      <c r="B1132" s="14" t="s">
        <v>40</v>
      </c>
      <c r="C1132" s="31">
        <v>38952</v>
      </c>
      <c r="D1132" s="15">
        <v>2006</v>
      </c>
      <c r="E1132" s="16">
        <v>0.51527777777777783</v>
      </c>
      <c r="F1132" s="16">
        <v>0.54305555555555551</v>
      </c>
      <c r="G1132" s="16">
        <v>2.7777777777777679E-2</v>
      </c>
      <c r="H1132" s="21">
        <v>2</v>
      </c>
      <c r="I1132" s="17">
        <v>2</v>
      </c>
      <c r="J1132" s="17">
        <v>4</v>
      </c>
      <c r="K1132" s="17">
        <v>4</v>
      </c>
      <c r="L1132" s="14" t="s">
        <v>277</v>
      </c>
      <c r="M1132" s="14" t="s">
        <v>52</v>
      </c>
      <c r="N1132" s="14">
        <v>2</v>
      </c>
      <c r="O1132" s="18">
        <f t="shared" si="175"/>
        <v>38.614197600000004</v>
      </c>
      <c r="P1132" s="18">
        <v>11.701272000000001</v>
      </c>
      <c r="Q1132" s="18"/>
      <c r="R1132" s="18">
        <v>8.0985360000000011</v>
      </c>
      <c r="S1132" s="18"/>
      <c r="T1132" s="22" t="s">
        <v>43</v>
      </c>
      <c r="U1132" s="21" t="s">
        <v>43</v>
      </c>
      <c r="V1132" s="21" t="s">
        <v>43</v>
      </c>
      <c r="W1132" s="19">
        <v>27.864660000000001</v>
      </c>
      <c r="X1132" s="19">
        <v>-115.18575</v>
      </c>
      <c r="Y1132" s="18">
        <v>60.8</v>
      </c>
      <c r="Z1132" s="17">
        <v>16</v>
      </c>
      <c r="AA1132" s="21" t="s">
        <v>43</v>
      </c>
      <c r="AB1132" s="14" t="s">
        <v>44</v>
      </c>
      <c r="AC1132" s="21" t="s">
        <v>43</v>
      </c>
      <c r="AD1132" s="17">
        <v>11</v>
      </c>
      <c r="AE1132" s="17">
        <v>1</v>
      </c>
      <c r="AF1132" s="21" t="s">
        <v>43</v>
      </c>
      <c r="AG1132" s="14" t="s">
        <v>43</v>
      </c>
      <c r="AI1132" s="70">
        <f t="shared" si="183"/>
        <v>8.9559999999999995</v>
      </c>
      <c r="AJ1132" s="71" t="s">
        <v>369</v>
      </c>
      <c r="AK1132" s="72">
        <f t="shared" si="184"/>
        <v>0.69715856935839871</v>
      </c>
      <c r="AL1132" s="73">
        <f t="shared" si="185"/>
        <v>0.69715856935839871</v>
      </c>
    </row>
    <row r="1133" spans="1:38" s="20" customFormat="1" hidden="1">
      <c r="A1133" s="14" t="s">
        <v>76</v>
      </c>
      <c r="B1133" s="14" t="s">
        <v>40</v>
      </c>
      <c r="C1133" s="31">
        <v>38952</v>
      </c>
      <c r="D1133" s="15">
        <v>2006</v>
      </c>
      <c r="E1133" s="16">
        <v>0.51527777777777783</v>
      </c>
      <c r="F1133" s="16">
        <v>0.54305555555555551</v>
      </c>
      <c r="G1133" s="16">
        <v>2.7777777777777679E-2</v>
      </c>
      <c r="H1133" s="21">
        <v>2</v>
      </c>
      <c r="I1133" s="17">
        <v>2</v>
      </c>
      <c r="J1133" s="17">
        <v>4</v>
      </c>
      <c r="K1133" s="17">
        <v>4</v>
      </c>
      <c r="L1133" s="14" t="s">
        <v>277</v>
      </c>
      <c r="M1133" s="14" t="s">
        <v>52</v>
      </c>
      <c r="N1133" s="14">
        <v>2</v>
      </c>
      <c r="O1133" s="18">
        <f t="shared" si="175"/>
        <v>38.614197600000004</v>
      </c>
      <c r="P1133" s="18">
        <v>11.701272000000001</v>
      </c>
      <c r="Q1133" s="18"/>
      <c r="R1133" s="18">
        <v>8.0985360000000011</v>
      </c>
      <c r="S1133" s="18"/>
      <c r="T1133" s="22" t="s">
        <v>43</v>
      </c>
      <c r="U1133" s="21" t="s">
        <v>43</v>
      </c>
      <c r="V1133" s="21" t="s">
        <v>43</v>
      </c>
      <c r="W1133" s="19">
        <v>27.864660000000001</v>
      </c>
      <c r="X1133" s="19">
        <v>-115.18575</v>
      </c>
      <c r="Y1133" s="18">
        <v>60.8</v>
      </c>
      <c r="Z1133" s="17">
        <v>16</v>
      </c>
      <c r="AA1133" s="21" t="s">
        <v>43</v>
      </c>
      <c r="AB1133" s="14" t="s">
        <v>44</v>
      </c>
      <c r="AC1133" s="21" t="s">
        <v>43</v>
      </c>
      <c r="AD1133" s="17">
        <v>13</v>
      </c>
      <c r="AE1133" s="17">
        <v>1</v>
      </c>
      <c r="AF1133" s="21" t="s">
        <v>43</v>
      </c>
      <c r="AG1133" s="14" t="s">
        <v>43</v>
      </c>
      <c r="AI1133" s="70">
        <f t="shared" si="183"/>
        <v>10.373999999999999</v>
      </c>
      <c r="AJ1133" s="71" t="s">
        <v>369</v>
      </c>
      <c r="AK1133" s="72">
        <f t="shared" si="184"/>
        <v>0.96188687250685145</v>
      </c>
      <c r="AL1133" s="73">
        <f t="shared" si="185"/>
        <v>0.96188687250685145</v>
      </c>
    </row>
    <row r="1134" spans="1:38" s="20" customFormat="1" hidden="1">
      <c r="A1134" s="14" t="s">
        <v>76</v>
      </c>
      <c r="B1134" s="14" t="s">
        <v>40</v>
      </c>
      <c r="C1134" s="31">
        <v>38952</v>
      </c>
      <c r="D1134" s="15">
        <v>2006</v>
      </c>
      <c r="E1134" s="16">
        <v>0.51527777777777783</v>
      </c>
      <c r="F1134" s="16">
        <v>0.54305555555555551</v>
      </c>
      <c r="G1134" s="16">
        <v>2.7777777777777679E-2</v>
      </c>
      <c r="H1134" s="21">
        <v>2</v>
      </c>
      <c r="I1134" s="17">
        <v>2</v>
      </c>
      <c r="J1134" s="17">
        <v>4</v>
      </c>
      <c r="K1134" s="17">
        <v>4</v>
      </c>
      <c r="L1134" s="14" t="s">
        <v>277</v>
      </c>
      <c r="M1134" s="14" t="s">
        <v>52</v>
      </c>
      <c r="N1134" s="14">
        <v>2</v>
      </c>
      <c r="O1134" s="18">
        <f t="shared" si="175"/>
        <v>38.614197600000004</v>
      </c>
      <c r="P1134" s="18">
        <v>11.701272000000001</v>
      </c>
      <c r="Q1134" s="18"/>
      <c r="R1134" s="18">
        <v>8.0985360000000011</v>
      </c>
      <c r="S1134" s="18"/>
      <c r="T1134" s="22" t="s">
        <v>43</v>
      </c>
      <c r="U1134" s="21" t="s">
        <v>43</v>
      </c>
      <c r="V1134" s="21" t="s">
        <v>43</v>
      </c>
      <c r="W1134" s="19">
        <v>27.864660000000001</v>
      </c>
      <c r="X1134" s="19">
        <v>-115.18575</v>
      </c>
      <c r="Y1134" s="18">
        <v>60.8</v>
      </c>
      <c r="Z1134" s="17">
        <v>16</v>
      </c>
      <c r="AA1134" s="21" t="s">
        <v>43</v>
      </c>
      <c r="AB1134" s="14" t="s">
        <v>44</v>
      </c>
      <c r="AC1134" s="21" t="s">
        <v>43</v>
      </c>
      <c r="AD1134" s="17">
        <v>13</v>
      </c>
      <c r="AE1134" s="17">
        <v>1</v>
      </c>
      <c r="AF1134" s="21" t="s">
        <v>43</v>
      </c>
      <c r="AG1134" s="14" t="s">
        <v>43</v>
      </c>
      <c r="AI1134" s="70">
        <f t="shared" si="183"/>
        <v>10.373999999999999</v>
      </c>
      <c r="AJ1134" s="71" t="s">
        <v>369</v>
      </c>
      <c r="AK1134" s="72">
        <f t="shared" si="184"/>
        <v>0.96188687250685145</v>
      </c>
      <c r="AL1134" s="73">
        <f t="shared" si="185"/>
        <v>0.96188687250685145</v>
      </c>
    </row>
    <row r="1135" spans="1:38" s="20" customFormat="1" hidden="1">
      <c r="A1135" s="14" t="s">
        <v>76</v>
      </c>
      <c r="B1135" s="14" t="s">
        <v>40</v>
      </c>
      <c r="C1135" s="31">
        <v>38952</v>
      </c>
      <c r="D1135" s="15">
        <v>2006</v>
      </c>
      <c r="E1135" s="16">
        <v>0.51527777777777783</v>
      </c>
      <c r="F1135" s="16">
        <v>0.54305555555555551</v>
      </c>
      <c r="G1135" s="16">
        <v>2.7777777777777679E-2</v>
      </c>
      <c r="H1135" s="21">
        <v>2</v>
      </c>
      <c r="I1135" s="17">
        <v>2</v>
      </c>
      <c r="J1135" s="17">
        <v>4</v>
      </c>
      <c r="K1135" s="17">
        <v>4</v>
      </c>
      <c r="L1135" s="14" t="s">
        <v>277</v>
      </c>
      <c r="M1135" s="14" t="s">
        <v>52</v>
      </c>
      <c r="N1135" s="14">
        <v>2</v>
      </c>
      <c r="O1135" s="18">
        <f t="shared" si="175"/>
        <v>38.614197600000004</v>
      </c>
      <c r="P1135" s="18">
        <v>11.701272000000001</v>
      </c>
      <c r="Q1135" s="18"/>
      <c r="R1135" s="18">
        <v>8.0985360000000011</v>
      </c>
      <c r="S1135" s="18"/>
      <c r="T1135" s="22" t="s">
        <v>43</v>
      </c>
      <c r="U1135" s="21" t="s">
        <v>43</v>
      </c>
      <c r="V1135" s="21" t="s">
        <v>43</v>
      </c>
      <c r="W1135" s="19">
        <v>27.864660000000001</v>
      </c>
      <c r="X1135" s="19">
        <v>-115.18575</v>
      </c>
      <c r="Y1135" s="18">
        <v>60.8</v>
      </c>
      <c r="Z1135" s="17">
        <v>16</v>
      </c>
      <c r="AA1135" s="21" t="s">
        <v>43</v>
      </c>
      <c r="AB1135" s="14" t="s">
        <v>44</v>
      </c>
      <c r="AC1135" s="21" t="s">
        <v>43</v>
      </c>
      <c r="AD1135" s="17">
        <v>13</v>
      </c>
      <c r="AE1135" s="17">
        <v>1</v>
      </c>
      <c r="AF1135" s="21" t="s">
        <v>43</v>
      </c>
      <c r="AG1135" s="14" t="s">
        <v>43</v>
      </c>
      <c r="AI1135" s="70">
        <f t="shared" si="183"/>
        <v>10.373999999999999</v>
      </c>
      <c r="AJ1135" s="71" t="s">
        <v>369</v>
      </c>
      <c r="AK1135" s="72">
        <f t="shared" si="184"/>
        <v>0.96188687250685145</v>
      </c>
      <c r="AL1135" s="73">
        <f t="shared" si="185"/>
        <v>0.96188687250685145</v>
      </c>
    </row>
    <row r="1136" spans="1:38" s="20" customFormat="1" hidden="1">
      <c r="A1136" s="14" t="s">
        <v>76</v>
      </c>
      <c r="B1136" s="14" t="s">
        <v>40</v>
      </c>
      <c r="C1136" s="31">
        <v>38952</v>
      </c>
      <c r="D1136" s="15">
        <v>2006</v>
      </c>
      <c r="E1136" s="16">
        <v>0.51527777777777783</v>
      </c>
      <c r="F1136" s="16">
        <v>0.54305555555555551</v>
      </c>
      <c r="G1136" s="16">
        <v>2.7777777777777679E-2</v>
      </c>
      <c r="H1136" s="21">
        <v>2</v>
      </c>
      <c r="I1136" s="17">
        <v>2</v>
      </c>
      <c r="J1136" s="17">
        <v>4</v>
      </c>
      <c r="K1136" s="17">
        <v>4</v>
      </c>
      <c r="L1136" s="14" t="s">
        <v>277</v>
      </c>
      <c r="M1136" s="14" t="s">
        <v>52</v>
      </c>
      <c r="N1136" s="14">
        <v>2</v>
      </c>
      <c r="O1136" s="18">
        <f t="shared" si="175"/>
        <v>38.614197600000004</v>
      </c>
      <c r="P1136" s="18">
        <v>11.701272000000001</v>
      </c>
      <c r="Q1136" s="18"/>
      <c r="R1136" s="18">
        <v>8.0985360000000011</v>
      </c>
      <c r="S1136" s="18"/>
      <c r="T1136" s="22" t="s">
        <v>43</v>
      </c>
      <c r="U1136" s="21" t="s">
        <v>43</v>
      </c>
      <c r="V1136" s="21" t="s">
        <v>43</v>
      </c>
      <c r="W1136" s="19">
        <v>27.864660000000001</v>
      </c>
      <c r="X1136" s="19">
        <v>-115.18575</v>
      </c>
      <c r="Y1136" s="18">
        <v>60.8</v>
      </c>
      <c r="Z1136" s="17">
        <v>16</v>
      </c>
      <c r="AA1136" s="21" t="s">
        <v>43</v>
      </c>
      <c r="AB1136" s="14" t="s">
        <v>44</v>
      </c>
      <c r="AC1136" s="21" t="s">
        <v>43</v>
      </c>
      <c r="AD1136" s="17">
        <v>14</v>
      </c>
      <c r="AE1136" s="17">
        <v>1</v>
      </c>
      <c r="AF1136" s="21" t="s">
        <v>43</v>
      </c>
      <c r="AG1136" s="14" t="s">
        <v>43</v>
      </c>
      <c r="AI1136" s="70">
        <f t="shared" si="183"/>
        <v>11.083</v>
      </c>
      <c r="AJ1136" s="71" t="s">
        <v>369</v>
      </c>
      <c r="AK1136" s="72">
        <f t="shared" si="184"/>
        <v>1.1117350137621949</v>
      </c>
      <c r="AL1136" s="73">
        <f t="shared" si="185"/>
        <v>1.1117350137621949</v>
      </c>
    </row>
    <row r="1137" spans="1:38" s="20" customFormat="1" hidden="1">
      <c r="A1137" s="14" t="s">
        <v>76</v>
      </c>
      <c r="B1137" s="14" t="s">
        <v>40</v>
      </c>
      <c r="C1137" s="31">
        <v>38952</v>
      </c>
      <c r="D1137" s="15">
        <v>2006</v>
      </c>
      <c r="E1137" s="16">
        <v>0.51527777777777783</v>
      </c>
      <c r="F1137" s="16">
        <v>0.54305555555555551</v>
      </c>
      <c r="G1137" s="16">
        <v>2.7777777777777679E-2</v>
      </c>
      <c r="H1137" s="21">
        <v>2</v>
      </c>
      <c r="I1137" s="17">
        <v>2</v>
      </c>
      <c r="J1137" s="17">
        <v>4</v>
      </c>
      <c r="K1137" s="17">
        <v>4</v>
      </c>
      <c r="L1137" s="14" t="s">
        <v>277</v>
      </c>
      <c r="M1137" s="14" t="s">
        <v>52</v>
      </c>
      <c r="N1137" s="14">
        <v>2</v>
      </c>
      <c r="O1137" s="18">
        <f t="shared" si="175"/>
        <v>38.614197600000004</v>
      </c>
      <c r="P1137" s="18">
        <v>11.701272000000001</v>
      </c>
      <c r="Q1137" s="18"/>
      <c r="R1137" s="18">
        <v>8.0985360000000011</v>
      </c>
      <c r="S1137" s="18"/>
      <c r="T1137" s="22" t="s">
        <v>43</v>
      </c>
      <c r="U1137" s="21" t="s">
        <v>43</v>
      </c>
      <c r="V1137" s="21" t="s">
        <v>43</v>
      </c>
      <c r="W1137" s="19">
        <v>27.864660000000001</v>
      </c>
      <c r="X1137" s="19">
        <v>-115.18575</v>
      </c>
      <c r="Y1137" s="18">
        <v>60.8</v>
      </c>
      <c r="Z1137" s="17">
        <v>16</v>
      </c>
      <c r="AA1137" s="21" t="s">
        <v>43</v>
      </c>
      <c r="AB1137" s="14" t="s">
        <v>44</v>
      </c>
      <c r="AC1137" s="21" t="s">
        <v>43</v>
      </c>
      <c r="AD1137" s="17">
        <v>17</v>
      </c>
      <c r="AE1137" s="17">
        <v>1</v>
      </c>
      <c r="AF1137" s="21" t="s">
        <v>43</v>
      </c>
      <c r="AG1137" s="14" t="s">
        <v>43</v>
      </c>
      <c r="AI1137" s="70">
        <f t="shared" si="183"/>
        <v>13.209999999999999</v>
      </c>
      <c r="AJ1137" s="71" t="s">
        <v>369</v>
      </c>
      <c r="AK1137" s="72">
        <f t="shared" si="184"/>
        <v>1.6329725885917237</v>
      </c>
      <c r="AL1137" s="73">
        <f t="shared" si="185"/>
        <v>1.6329725885917237</v>
      </c>
    </row>
    <row r="1138" spans="1:38" s="20" customFormat="1" hidden="1">
      <c r="A1138" s="14" t="s">
        <v>76</v>
      </c>
      <c r="B1138" s="14" t="s">
        <v>40</v>
      </c>
      <c r="C1138" s="31">
        <v>38952</v>
      </c>
      <c r="D1138" s="15">
        <v>2006</v>
      </c>
      <c r="E1138" s="16">
        <v>0.51527777777777783</v>
      </c>
      <c r="F1138" s="16">
        <v>0.54305555555555551</v>
      </c>
      <c r="G1138" s="16">
        <v>2.7777777777777679E-2</v>
      </c>
      <c r="H1138" s="21">
        <v>2</v>
      </c>
      <c r="I1138" s="17">
        <v>2</v>
      </c>
      <c r="J1138" s="17">
        <v>4</v>
      </c>
      <c r="K1138" s="17">
        <v>4</v>
      </c>
      <c r="L1138" s="14" t="s">
        <v>277</v>
      </c>
      <c r="M1138" s="14" t="s">
        <v>52</v>
      </c>
      <c r="N1138" s="14">
        <v>2</v>
      </c>
      <c r="O1138" s="18">
        <f t="shared" si="175"/>
        <v>38.614197600000004</v>
      </c>
      <c r="P1138" s="18">
        <v>11.701272000000001</v>
      </c>
      <c r="Q1138" s="18"/>
      <c r="R1138" s="18">
        <v>8.0985360000000011</v>
      </c>
      <c r="S1138" s="18"/>
      <c r="T1138" s="22" t="s">
        <v>43</v>
      </c>
      <c r="U1138" s="21" t="s">
        <v>43</v>
      </c>
      <c r="V1138" s="21" t="s">
        <v>43</v>
      </c>
      <c r="W1138" s="19">
        <v>27.864660000000001</v>
      </c>
      <c r="X1138" s="19">
        <v>-115.18575</v>
      </c>
      <c r="Y1138" s="18">
        <v>60.8</v>
      </c>
      <c r="Z1138" s="17">
        <v>16</v>
      </c>
      <c r="AA1138" s="21" t="s">
        <v>43</v>
      </c>
      <c r="AB1138" s="14" t="s">
        <v>44</v>
      </c>
      <c r="AC1138" s="21" t="s">
        <v>43</v>
      </c>
      <c r="AD1138" s="17">
        <v>17</v>
      </c>
      <c r="AE1138" s="17">
        <v>1</v>
      </c>
      <c r="AF1138" s="21" t="s">
        <v>43</v>
      </c>
      <c r="AG1138" s="14" t="s">
        <v>43</v>
      </c>
      <c r="AI1138" s="70">
        <f t="shared" si="183"/>
        <v>13.209999999999999</v>
      </c>
      <c r="AJ1138" s="71" t="s">
        <v>369</v>
      </c>
      <c r="AK1138" s="72">
        <f t="shared" si="184"/>
        <v>1.6329725885917237</v>
      </c>
      <c r="AL1138" s="73">
        <f t="shared" si="185"/>
        <v>1.6329725885917237</v>
      </c>
    </row>
    <row r="1139" spans="1:38" s="20" customFormat="1" hidden="1">
      <c r="A1139" s="14" t="s">
        <v>76</v>
      </c>
      <c r="B1139" s="14" t="s">
        <v>40</v>
      </c>
      <c r="C1139" s="31">
        <v>38952</v>
      </c>
      <c r="D1139" s="15">
        <v>2006</v>
      </c>
      <c r="E1139" s="16">
        <v>0.51527777777777783</v>
      </c>
      <c r="F1139" s="16">
        <v>0.54305555555555551</v>
      </c>
      <c r="G1139" s="16">
        <v>2.7777777777777679E-2</v>
      </c>
      <c r="H1139" s="21">
        <v>2</v>
      </c>
      <c r="I1139" s="17">
        <v>2</v>
      </c>
      <c r="J1139" s="17">
        <v>4</v>
      </c>
      <c r="K1139" s="17">
        <v>4</v>
      </c>
      <c r="L1139" s="14" t="s">
        <v>277</v>
      </c>
      <c r="M1139" s="14" t="s">
        <v>52</v>
      </c>
      <c r="N1139" s="14">
        <v>2</v>
      </c>
      <c r="O1139" s="18">
        <f t="shared" si="175"/>
        <v>38.614197600000004</v>
      </c>
      <c r="P1139" s="18">
        <v>11.701272000000001</v>
      </c>
      <c r="Q1139" s="18"/>
      <c r="R1139" s="18">
        <v>8.0985360000000011</v>
      </c>
      <c r="S1139" s="18"/>
      <c r="T1139" s="22" t="s">
        <v>43</v>
      </c>
      <c r="U1139" s="21" t="s">
        <v>43</v>
      </c>
      <c r="V1139" s="21" t="s">
        <v>43</v>
      </c>
      <c r="W1139" s="19">
        <v>27.864660000000001</v>
      </c>
      <c r="X1139" s="19">
        <v>-115.18575</v>
      </c>
      <c r="Y1139" s="18">
        <v>60.8</v>
      </c>
      <c r="Z1139" s="17">
        <v>16</v>
      </c>
      <c r="AA1139" s="21" t="s">
        <v>43</v>
      </c>
      <c r="AB1139" s="14" t="s">
        <v>44</v>
      </c>
      <c r="AC1139" s="21" t="s">
        <v>43</v>
      </c>
      <c r="AD1139" s="17">
        <v>19</v>
      </c>
      <c r="AE1139" s="17">
        <v>1</v>
      </c>
      <c r="AF1139" s="21" t="s">
        <v>43</v>
      </c>
      <c r="AG1139" s="14" t="s">
        <v>43</v>
      </c>
      <c r="AI1139" s="70">
        <f t="shared" si="183"/>
        <v>14.628</v>
      </c>
      <c r="AJ1139" s="71" t="s">
        <v>369</v>
      </c>
      <c r="AK1139" s="72">
        <f t="shared" si="184"/>
        <v>2.041534710262368</v>
      </c>
      <c r="AL1139" s="73">
        <f t="shared" si="185"/>
        <v>2.041534710262368</v>
      </c>
    </row>
    <row r="1140" spans="1:38" s="20" customFormat="1" hidden="1">
      <c r="A1140" s="14" t="s">
        <v>76</v>
      </c>
      <c r="B1140" s="14" t="s">
        <v>40</v>
      </c>
      <c r="C1140" s="31">
        <v>38952</v>
      </c>
      <c r="D1140" s="15">
        <v>2006</v>
      </c>
      <c r="E1140" s="16">
        <v>0.51527777777777783</v>
      </c>
      <c r="F1140" s="16">
        <v>0.54305555555555551</v>
      </c>
      <c r="G1140" s="16">
        <v>2.7777777777777679E-2</v>
      </c>
      <c r="H1140" s="21">
        <v>2</v>
      </c>
      <c r="I1140" s="17">
        <v>2</v>
      </c>
      <c r="J1140" s="17">
        <v>4</v>
      </c>
      <c r="K1140" s="17">
        <v>4</v>
      </c>
      <c r="L1140" s="14" t="s">
        <v>277</v>
      </c>
      <c r="M1140" s="14" t="s">
        <v>52</v>
      </c>
      <c r="N1140" s="14">
        <v>2</v>
      </c>
      <c r="O1140" s="18">
        <f t="shared" si="175"/>
        <v>38.614197600000004</v>
      </c>
      <c r="P1140" s="18">
        <v>11.701272000000001</v>
      </c>
      <c r="Q1140" s="18"/>
      <c r="R1140" s="18">
        <v>8.0985360000000011</v>
      </c>
      <c r="S1140" s="18"/>
      <c r="T1140" s="22" t="s">
        <v>43</v>
      </c>
      <c r="U1140" s="21" t="s">
        <v>43</v>
      </c>
      <c r="V1140" s="21" t="s">
        <v>43</v>
      </c>
      <c r="W1140" s="19">
        <v>27.864660000000001</v>
      </c>
      <c r="X1140" s="19">
        <v>-115.18575</v>
      </c>
      <c r="Y1140" s="18">
        <v>60.8</v>
      </c>
      <c r="Z1140" s="17">
        <v>16</v>
      </c>
      <c r="AA1140" s="21" t="s">
        <v>43</v>
      </c>
      <c r="AB1140" s="14" t="s">
        <v>44</v>
      </c>
      <c r="AC1140" s="21" t="s">
        <v>43</v>
      </c>
      <c r="AD1140" s="17">
        <v>19</v>
      </c>
      <c r="AE1140" s="17">
        <v>1</v>
      </c>
      <c r="AF1140" s="21" t="s">
        <v>43</v>
      </c>
      <c r="AG1140" s="14" t="s">
        <v>43</v>
      </c>
      <c r="AI1140" s="70">
        <f t="shared" si="183"/>
        <v>14.628</v>
      </c>
      <c r="AJ1140" s="71" t="s">
        <v>369</v>
      </c>
      <c r="AK1140" s="72">
        <f t="shared" si="184"/>
        <v>2.041534710262368</v>
      </c>
      <c r="AL1140" s="73">
        <f t="shared" si="185"/>
        <v>2.041534710262368</v>
      </c>
    </row>
    <row r="1141" spans="1:38" s="20" customFormat="1" hidden="1">
      <c r="A1141" s="14" t="s">
        <v>77</v>
      </c>
      <c r="B1141" s="14" t="s">
        <v>40</v>
      </c>
      <c r="C1141" s="31">
        <v>38952</v>
      </c>
      <c r="D1141" s="15">
        <v>2006</v>
      </c>
      <c r="E1141" s="16">
        <v>0.51527777777777783</v>
      </c>
      <c r="F1141" s="16">
        <v>0.54305555555555551</v>
      </c>
      <c r="G1141" s="16">
        <v>2.7777777777777679E-2</v>
      </c>
      <c r="H1141" s="21">
        <v>2</v>
      </c>
      <c r="I1141" s="17">
        <v>2</v>
      </c>
      <c r="J1141" s="17">
        <v>4</v>
      </c>
      <c r="K1141" s="17">
        <v>4</v>
      </c>
      <c r="L1141" s="14" t="s">
        <v>277</v>
      </c>
      <c r="M1141" s="14" t="s">
        <v>52</v>
      </c>
      <c r="N1141" s="14">
        <v>2</v>
      </c>
      <c r="O1141" s="18">
        <f t="shared" si="175"/>
        <v>38.614197600000004</v>
      </c>
      <c r="P1141" s="18">
        <v>11.701272000000001</v>
      </c>
      <c r="Q1141" s="18"/>
      <c r="R1141" s="18">
        <v>8.0985360000000011</v>
      </c>
      <c r="S1141" s="18"/>
      <c r="T1141" s="22" t="s">
        <v>43</v>
      </c>
      <c r="U1141" s="21" t="s">
        <v>43</v>
      </c>
      <c r="V1141" s="21" t="s">
        <v>43</v>
      </c>
      <c r="W1141" s="19">
        <v>27.864660000000001</v>
      </c>
      <c r="X1141" s="19">
        <v>-115.18575</v>
      </c>
      <c r="Y1141" s="18">
        <v>60.8</v>
      </c>
      <c r="Z1141" s="17">
        <v>16</v>
      </c>
      <c r="AA1141" s="21" t="s">
        <v>43</v>
      </c>
      <c r="AB1141" s="14" t="s">
        <v>46</v>
      </c>
      <c r="AC1141" s="21" t="s">
        <v>43</v>
      </c>
      <c r="AD1141" s="17">
        <v>0</v>
      </c>
      <c r="AE1141" s="17">
        <v>0</v>
      </c>
      <c r="AF1141" s="21" t="s">
        <v>43</v>
      </c>
      <c r="AG1141" s="14" t="s">
        <v>43</v>
      </c>
      <c r="AI1141" s="70">
        <f>(0.748*AD1141)+1.2345</f>
        <v>1.2344999999999999</v>
      </c>
      <c r="AJ1141" s="74">
        <f>((POWER(AI1141*10,3.36))*2.24)/100000</f>
        <v>0.10414971720920797</v>
      </c>
      <c r="AK1141" s="74">
        <f>(0.0026*AJ1141)-0.61</f>
        <v>-0.6097292107352561</v>
      </c>
      <c r="AL1141" s="73">
        <f>IF(AK1141&gt;0,AK1141:AK1141,0)</f>
        <v>0</v>
      </c>
    </row>
    <row r="1142" spans="1:38" s="20" customFormat="1" hidden="1">
      <c r="A1142" s="14" t="s">
        <v>78</v>
      </c>
      <c r="B1142" s="14" t="s">
        <v>40</v>
      </c>
      <c r="C1142" s="31">
        <v>38954</v>
      </c>
      <c r="D1142" s="15">
        <v>2006</v>
      </c>
      <c r="E1142" s="16">
        <v>0.55208333333333337</v>
      </c>
      <c r="F1142" s="16">
        <v>0.59722222222222221</v>
      </c>
      <c r="G1142" s="16">
        <v>4.513888888888884E-2</v>
      </c>
      <c r="H1142" s="21">
        <v>2</v>
      </c>
      <c r="I1142" s="17">
        <v>2</v>
      </c>
      <c r="J1142" s="17">
        <v>4</v>
      </c>
      <c r="K1142" s="17">
        <v>4</v>
      </c>
      <c r="L1142" s="14" t="s">
        <v>61</v>
      </c>
      <c r="M1142" s="14" t="s">
        <v>62</v>
      </c>
      <c r="N1142" s="14">
        <v>1</v>
      </c>
      <c r="O1142" s="18">
        <f t="shared" si="175"/>
        <v>26.725168800000002</v>
      </c>
      <c r="P1142" s="18">
        <v>8.0985360000000011</v>
      </c>
      <c r="Q1142" s="18">
        <f t="shared" ref="Q1142:Q1205" si="186">R1142*3.3</f>
        <v>4.9487328000000002</v>
      </c>
      <c r="R1142" s="18">
        <v>1.4996160000000001</v>
      </c>
      <c r="S1142" s="18">
        <f t="shared" ref="S1142:S1205" si="187">T1142*3.3</f>
        <v>26.729999999999997</v>
      </c>
      <c r="T1142" s="22">
        <v>8.1</v>
      </c>
      <c r="U1142" s="21" t="s">
        <v>43</v>
      </c>
      <c r="V1142" s="21" t="s">
        <v>43</v>
      </c>
      <c r="W1142" s="19">
        <v>27.887979999999999</v>
      </c>
      <c r="X1142" s="19">
        <v>-115.19468000000001</v>
      </c>
      <c r="Y1142" s="18">
        <v>64.400000000000006</v>
      </c>
      <c r="Z1142" s="17">
        <v>18.000000000000004</v>
      </c>
      <c r="AA1142" s="21" t="s">
        <v>43</v>
      </c>
      <c r="AB1142" s="14" t="s">
        <v>44</v>
      </c>
      <c r="AC1142" s="21" t="s">
        <v>43</v>
      </c>
      <c r="AD1142" s="17">
        <v>10</v>
      </c>
      <c r="AE1142" s="17">
        <v>1</v>
      </c>
      <c r="AF1142" s="21" t="s">
        <v>43</v>
      </c>
      <c r="AG1142" s="14" t="s">
        <v>43</v>
      </c>
      <c r="AI1142" s="70">
        <f t="shared" ref="AI1142:AI1161" si="188">(0.709*AD1142)+1.157</f>
        <v>8.2469999999999999</v>
      </c>
      <c r="AJ1142" s="71" t="s">
        <v>369</v>
      </c>
      <c r="AK1142" s="72">
        <f t="shared" ref="AK1142:AK1161" si="189">((POWER(AI1142*10,2.19))*0.037)/1000</f>
        <v>0.58195573469462847</v>
      </c>
      <c r="AL1142" s="73">
        <f t="shared" ref="AL1142:AL1161" si="190">((POWER(AI1142*10,2.19))*0.037)/1000</f>
        <v>0.58195573469462847</v>
      </c>
    </row>
    <row r="1143" spans="1:38" s="20" customFormat="1" hidden="1">
      <c r="A1143" s="14" t="s">
        <v>78</v>
      </c>
      <c r="B1143" s="14" t="s">
        <v>40</v>
      </c>
      <c r="C1143" s="31">
        <v>38954</v>
      </c>
      <c r="D1143" s="15">
        <v>2006</v>
      </c>
      <c r="E1143" s="16">
        <v>0.55208333333333337</v>
      </c>
      <c r="F1143" s="16">
        <v>0.59722222222222221</v>
      </c>
      <c r="G1143" s="16">
        <v>4.513888888888884E-2</v>
      </c>
      <c r="H1143" s="21">
        <v>2</v>
      </c>
      <c r="I1143" s="17">
        <v>2</v>
      </c>
      <c r="J1143" s="17">
        <v>4</v>
      </c>
      <c r="K1143" s="17">
        <v>4</v>
      </c>
      <c r="L1143" s="14" t="s">
        <v>61</v>
      </c>
      <c r="M1143" s="14" t="s">
        <v>62</v>
      </c>
      <c r="N1143" s="14">
        <v>1</v>
      </c>
      <c r="O1143" s="18">
        <f t="shared" si="175"/>
        <v>26.725168800000002</v>
      </c>
      <c r="P1143" s="18">
        <v>8.0985360000000011</v>
      </c>
      <c r="Q1143" s="18">
        <f t="shared" si="186"/>
        <v>4.9487328000000002</v>
      </c>
      <c r="R1143" s="18">
        <v>1.4996160000000001</v>
      </c>
      <c r="S1143" s="18">
        <f t="shared" si="187"/>
        <v>26.729999999999997</v>
      </c>
      <c r="T1143" s="22">
        <v>8.1</v>
      </c>
      <c r="U1143" s="21" t="s">
        <v>43</v>
      </c>
      <c r="V1143" s="21" t="s">
        <v>43</v>
      </c>
      <c r="W1143" s="19">
        <v>27.887979999999999</v>
      </c>
      <c r="X1143" s="19">
        <v>-115.19468000000001</v>
      </c>
      <c r="Y1143" s="18">
        <v>64.400000000000006</v>
      </c>
      <c r="Z1143" s="17">
        <v>18.000000000000004</v>
      </c>
      <c r="AA1143" s="21" t="s">
        <v>43</v>
      </c>
      <c r="AB1143" s="14" t="s">
        <v>44</v>
      </c>
      <c r="AC1143" s="21" t="s">
        <v>43</v>
      </c>
      <c r="AD1143" s="17">
        <v>10</v>
      </c>
      <c r="AE1143" s="17">
        <v>1</v>
      </c>
      <c r="AF1143" s="21" t="s">
        <v>43</v>
      </c>
      <c r="AG1143" s="14" t="s">
        <v>43</v>
      </c>
      <c r="AI1143" s="70">
        <f t="shared" si="188"/>
        <v>8.2469999999999999</v>
      </c>
      <c r="AJ1143" s="71" t="s">
        <v>369</v>
      </c>
      <c r="AK1143" s="72">
        <f t="shared" si="189"/>
        <v>0.58195573469462847</v>
      </c>
      <c r="AL1143" s="73">
        <f t="shared" si="190"/>
        <v>0.58195573469462847</v>
      </c>
    </row>
    <row r="1144" spans="1:38" s="20" customFormat="1" hidden="1">
      <c r="A1144" s="14" t="s">
        <v>78</v>
      </c>
      <c r="B1144" s="14" t="s">
        <v>40</v>
      </c>
      <c r="C1144" s="31">
        <v>38954</v>
      </c>
      <c r="D1144" s="15">
        <v>2006</v>
      </c>
      <c r="E1144" s="16">
        <v>0.55208333333333337</v>
      </c>
      <c r="F1144" s="16">
        <v>0.59722222222222221</v>
      </c>
      <c r="G1144" s="16">
        <v>4.513888888888884E-2</v>
      </c>
      <c r="H1144" s="21">
        <v>2</v>
      </c>
      <c r="I1144" s="17">
        <v>2</v>
      </c>
      <c r="J1144" s="17">
        <v>4</v>
      </c>
      <c r="K1144" s="17">
        <v>4</v>
      </c>
      <c r="L1144" s="14" t="s">
        <v>61</v>
      </c>
      <c r="M1144" s="14" t="s">
        <v>62</v>
      </c>
      <c r="N1144" s="14">
        <v>1</v>
      </c>
      <c r="O1144" s="18">
        <f t="shared" si="175"/>
        <v>26.725168800000002</v>
      </c>
      <c r="P1144" s="18">
        <v>8.0985360000000011</v>
      </c>
      <c r="Q1144" s="18">
        <f t="shared" si="186"/>
        <v>4.9487328000000002</v>
      </c>
      <c r="R1144" s="18">
        <v>1.4996160000000001</v>
      </c>
      <c r="S1144" s="18">
        <f t="shared" si="187"/>
        <v>26.729999999999997</v>
      </c>
      <c r="T1144" s="22">
        <v>8.1</v>
      </c>
      <c r="U1144" s="21" t="s">
        <v>43</v>
      </c>
      <c r="V1144" s="21" t="s">
        <v>43</v>
      </c>
      <c r="W1144" s="19">
        <v>27.887979999999999</v>
      </c>
      <c r="X1144" s="19">
        <v>-115.19468000000001</v>
      </c>
      <c r="Y1144" s="18">
        <v>64.400000000000006</v>
      </c>
      <c r="Z1144" s="17">
        <v>18.000000000000004</v>
      </c>
      <c r="AA1144" s="21" t="s">
        <v>43</v>
      </c>
      <c r="AB1144" s="14" t="s">
        <v>44</v>
      </c>
      <c r="AC1144" s="21" t="s">
        <v>43</v>
      </c>
      <c r="AD1144" s="17">
        <v>11</v>
      </c>
      <c r="AE1144" s="17">
        <v>1</v>
      </c>
      <c r="AF1144" s="21" t="s">
        <v>43</v>
      </c>
      <c r="AG1144" s="14" t="s">
        <v>43</v>
      </c>
      <c r="AI1144" s="70">
        <f t="shared" si="188"/>
        <v>8.9559999999999995</v>
      </c>
      <c r="AJ1144" s="71" t="s">
        <v>369</v>
      </c>
      <c r="AK1144" s="72">
        <f t="shared" si="189"/>
        <v>0.69715856935839871</v>
      </c>
      <c r="AL1144" s="73">
        <f t="shared" si="190"/>
        <v>0.69715856935839871</v>
      </c>
    </row>
    <row r="1145" spans="1:38" s="20" customFormat="1" hidden="1">
      <c r="A1145" s="14" t="s">
        <v>78</v>
      </c>
      <c r="B1145" s="14" t="s">
        <v>40</v>
      </c>
      <c r="C1145" s="31">
        <v>38954</v>
      </c>
      <c r="D1145" s="15">
        <v>2006</v>
      </c>
      <c r="E1145" s="16">
        <v>0.55208333333333337</v>
      </c>
      <c r="F1145" s="16">
        <v>0.59722222222222221</v>
      </c>
      <c r="G1145" s="16">
        <v>4.513888888888884E-2</v>
      </c>
      <c r="H1145" s="21">
        <v>2</v>
      </c>
      <c r="I1145" s="17">
        <v>2</v>
      </c>
      <c r="J1145" s="17">
        <v>4</v>
      </c>
      <c r="K1145" s="17">
        <v>4</v>
      </c>
      <c r="L1145" s="14" t="s">
        <v>61</v>
      </c>
      <c r="M1145" s="14" t="s">
        <v>62</v>
      </c>
      <c r="N1145" s="14">
        <v>1</v>
      </c>
      <c r="O1145" s="18">
        <f t="shared" si="175"/>
        <v>26.725168800000002</v>
      </c>
      <c r="P1145" s="18">
        <v>8.0985360000000011</v>
      </c>
      <c r="Q1145" s="18">
        <f t="shared" si="186"/>
        <v>4.9487328000000002</v>
      </c>
      <c r="R1145" s="18">
        <v>1.4996160000000001</v>
      </c>
      <c r="S1145" s="18">
        <f t="shared" si="187"/>
        <v>26.729999999999997</v>
      </c>
      <c r="T1145" s="22">
        <v>8.1</v>
      </c>
      <c r="U1145" s="21" t="s">
        <v>43</v>
      </c>
      <c r="V1145" s="21" t="s">
        <v>43</v>
      </c>
      <c r="W1145" s="19">
        <v>27.887979999999999</v>
      </c>
      <c r="X1145" s="19">
        <v>-115.19468000000001</v>
      </c>
      <c r="Y1145" s="18">
        <v>64.400000000000006</v>
      </c>
      <c r="Z1145" s="17">
        <v>18.000000000000004</v>
      </c>
      <c r="AA1145" s="21" t="s">
        <v>43</v>
      </c>
      <c r="AB1145" s="14" t="s">
        <v>44</v>
      </c>
      <c r="AC1145" s="21" t="s">
        <v>43</v>
      </c>
      <c r="AD1145" s="17">
        <v>11</v>
      </c>
      <c r="AE1145" s="17">
        <v>1</v>
      </c>
      <c r="AF1145" s="21" t="s">
        <v>43</v>
      </c>
      <c r="AG1145" s="14" t="s">
        <v>43</v>
      </c>
      <c r="AI1145" s="70">
        <f t="shared" si="188"/>
        <v>8.9559999999999995</v>
      </c>
      <c r="AJ1145" s="71" t="s">
        <v>369</v>
      </c>
      <c r="AK1145" s="72">
        <f t="shared" si="189"/>
        <v>0.69715856935839871</v>
      </c>
      <c r="AL1145" s="73">
        <f t="shared" si="190"/>
        <v>0.69715856935839871</v>
      </c>
    </row>
    <row r="1146" spans="1:38" s="20" customFormat="1" hidden="1">
      <c r="A1146" s="14" t="s">
        <v>78</v>
      </c>
      <c r="B1146" s="14" t="s">
        <v>40</v>
      </c>
      <c r="C1146" s="31">
        <v>38954</v>
      </c>
      <c r="D1146" s="15">
        <v>2006</v>
      </c>
      <c r="E1146" s="16">
        <v>0.55208333333333337</v>
      </c>
      <c r="F1146" s="16">
        <v>0.59722222222222221</v>
      </c>
      <c r="G1146" s="16">
        <v>4.513888888888884E-2</v>
      </c>
      <c r="H1146" s="21">
        <v>2</v>
      </c>
      <c r="I1146" s="17">
        <v>2</v>
      </c>
      <c r="J1146" s="17">
        <v>4</v>
      </c>
      <c r="K1146" s="17">
        <v>4</v>
      </c>
      <c r="L1146" s="14" t="s">
        <v>61</v>
      </c>
      <c r="M1146" s="14" t="s">
        <v>62</v>
      </c>
      <c r="N1146" s="14">
        <v>1</v>
      </c>
      <c r="O1146" s="18">
        <f t="shared" si="175"/>
        <v>26.725168800000002</v>
      </c>
      <c r="P1146" s="18">
        <v>8.0985360000000011</v>
      </c>
      <c r="Q1146" s="18">
        <f t="shared" si="186"/>
        <v>4.9487328000000002</v>
      </c>
      <c r="R1146" s="18">
        <v>1.4996160000000001</v>
      </c>
      <c r="S1146" s="18">
        <f t="shared" si="187"/>
        <v>26.729999999999997</v>
      </c>
      <c r="T1146" s="22">
        <v>8.1</v>
      </c>
      <c r="U1146" s="21" t="s">
        <v>43</v>
      </c>
      <c r="V1146" s="21" t="s">
        <v>43</v>
      </c>
      <c r="W1146" s="19">
        <v>27.887979999999999</v>
      </c>
      <c r="X1146" s="19">
        <v>-115.19468000000001</v>
      </c>
      <c r="Y1146" s="18">
        <v>64.400000000000006</v>
      </c>
      <c r="Z1146" s="17">
        <v>18.000000000000004</v>
      </c>
      <c r="AA1146" s="21" t="s">
        <v>43</v>
      </c>
      <c r="AB1146" s="14" t="s">
        <v>44</v>
      </c>
      <c r="AC1146" s="21" t="s">
        <v>43</v>
      </c>
      <c r="AD1146" s="17">
        <v>11</v>
      </c>
      <c r="AE1146" s="17">
        <v>1</v>
      </c>
      <c r="AF1146" s="21" t="s">
        <v>43</v>
      </c>
      <c r="AG1146" s="14" t="s">
        <v>43</v>
      </c>
      <c r="AI1146" s="70">
        <f t="shared" si="188"/>
        <v>8.9559999999999995</v>
      </c>
      <c r="AJ1146" s="71" t="s">
        <v>369</v>
      </c>
      <c r="AK1146" s="72">
        <f t="shared" si="189"/>
        <v>0.69715856935839871</v>
      </c>
      <c r="AL1146" s="73">
        <f t="shared" si="190"/>
        <v>0.69715856935839871</v>
      </c>
    </row>
    <row r="1147" spans="1:38" s="20" customFormat="1" hidden="1">
      <c r="A1147" s="14" t="s">
        <v>78</v>
      </c>
      <c r="B1147" s="14" t="s">
        <v>40</v>
      </c>
      <c r="C1147" s="31">
        <v>38954</v>
      </c>
      <c r="D1147" s="15">
        <v>2006</v>
      </c>
      <c r="E1147" s="16">
        <v>0.55208333333333337</v>
      </c>
      <c r="F1147" s="16">
        <v>0.59722222222222221</v>
      </c>
      <c r="G1147" s="16">
        <v>4.513888888888884E-2</v>
      </c>
      <c r="H1147" s="21">
        <v>2</v>
      </c>
      <c r="I1147" s="17">
        <v>2</v>
      </c>
      <c r="J1147" s="17">
        <v>4</v>
      </c>
      <c r="K1147" s="17">
        <v>4</v>
      </c>
      <c r="L1147" s="14" t="s">
        <v>61</v>
      </c>
      <c r="M1147" s="14" t="s">
        <v>62</v>
      </c>
      <c r="N1147" s="14">
        <v>1</v>
      </c>
      <c r="O1147" s="18">
        <f t="shared" si="175"/>
        <v>26.725168800000002</v>
      </c>
      <c r="P1147" s="18">
        <v>8.0985360000000011</v>
      </c>
      <c r="Q1147" s="18">
        <f t="shared" si="186"/>
        <v>4.9487328000000002</v>
      </c>
      <c r="R1147" s="18">
        <v>1.4996160000000001</v>
      </c>
      <c r="S1147" s="18">
        <f t="shared" si="187"/>
        <v>26.729999999999997</v>
      </c>
      <c r="T1147" s="22">
        <v>8.1</v>
      </c>
      <c r="U1147" s="21" t="s">
        <v>43</v>
      </c>
      <c r="V1147" s="21" t="s">
        <v>43</v>
      </c>
      <c r="W1147" s="19">
        <v>27.887979999999999</v>
      </c>
      <c r="X1147" s="19">
        <v>-115.19468000000001</v>
      </c>
      <c r="Y1147" s="18">
        <v>64.400000000000006</v>
      </c>
      <c r="Z1147" s="17">
        <v>18.000000000000004</v>
      </c>
      <c r="AA1147" s="21" t="s">
        <v>43</v>
      </c>
      <c r="AB1147" s="14" t="s">
        <v>44</v>
      </c>
      <c r="AC1147" s="21" t="s">
        <v>43</v>
      </c>
      <c r="AD1147" s="17">
        <v>11</v>
      </c>
      <c r="AE1147" s="17">
        <v>1</v>
      </c>
      <c r="AF1147" s="21" t="s">
        <v>43</v>
      </c>
      <c r="AG1147" s="14" t="s">
        <v>43</v>
      </c>
      <c r="AI1147" s="70">
        <f t="shared" si="188"/>
        <v>8.9559999999999995</v>
      </c>
      <c r="AJ1147" s="71" t="s">
        <v>369</v>
      </c>
      <c r="AK1147" s="72">
        <f t="shared" si="189"/>
        <v>0.69715856935839871</v>
      </c>
      <c r="AL1147" s="73">
        <f t="shared" si="190"/>
        <v>0.69715856935839871</v>
      </c>
    </row>
    <row r="1148" spans="1:38" s="20" customFormat="1" hidden="1">
      <c r="A1148" s="14" t="s">
        <v>78</v>
      </c>
      <c r="B1148" s="14" t="s">
        <v>40</v>
      </c>
      <c r="C1148" s="31">
        <v>38954</v>
      </c>
      <c r="D1148" s="15">
        <v>2006</v>
      </c>
      <c r="E1148" s="16">
        <v>0.55208333333333337</v>
      </c>
      <c r="F1148" s="16">
        <v>0.59722222222222221</v>
      </c>
      <c r="G1148" s="16">
        <v>4.513888888888884E-2</v>
      </c>
      <c r="H1148" s="21">
        <v>2</v>
      </c>
      <c r="I1148" s="17">
        <v>2</v>
      </c>
      <c r="J1148" s="17">
        <v>4</v>
      </c>
      <c r="K1148" s="17">
        <v>4</v>
      </c>
      <c r="L1148" s="14" t="s">
        <v>61</v>
      </c>
      <c r="M1148" s="14" t="s">
        <v>62</v>
      </c>
      <c r="N1148" s="14">
        <v>1</v>
      </c>
      <c r="O1148" s="18">
        <f t="shared" si="175"/>
        <v>26.725168800000002</v>
      </c>
      <c r="P1148" s="18">
        <v>8.0985360000000011</v>
      </c>
      <c r="Q1148" s="18">
        <f t="shared" si="186"/>
        <v>4.9487328000000002</v>
      </c>
      <c r="R1148" s="18">
        <v>1.4996160000000001</v>
      </c>
      <c r="S1148" s="18">
        <f t="shared" si="187"/>
        <v>26.729999999999997</v>
      </c>
      <c r="T1148" s="22">
        <v>8.1</v>
      </c>
      <c r="U1148" s="21" t="s">
        <v>43</v>
      </c>
      <c r="V1148" s="21" t="s">
        <v>43</v>
      </c>
      <c r="W1148" s="19">
        <v>27.887979999999999</v>
      </c>
      <c r="X1148" s="19">
        <v>-115.19468000000001</v>
      </c>
      <c r="Y1148" s="18">
        <v>64.400000000000006</v>
      </c>
      <c r="Z1148" s="17">
        <v>18.000000000000004</v>
      </c>
      <c r="AA1148" s="21" t="s">
        <v>43</v>
      </c>
      <c r="AB1148" s="14" t="s">
        <v>44</v>
      </c>
      <c r="AC1148" s="21" t="s">
        <v>43</v>
      </c>
      <c r="AD1148" s="17">
        <v>12</v>
      </c>
      <c r="AE1148" s="17">
        <v>1</v>
      </c>
      <c r="AF1148" s="21" t="s">
        <v>43</v>
      </c>
      <c r="AG1148" s="14" t="s">
        <v>43</v>
      </c>
      <c r="AI1148" s="70">
        <f t="shared" si="188"/>
        <v>9.6649999999999991</v>
      </c>
      <c r="AJ1148" s="71" t="s">
        <v>369</v>
      </c>
      <c r="AK1148" s="72">
        <f t="shared" si="189"/>
        <v>0.82374690124645178</v>
      </c>
      <c r="AL1148" s="73">
        <f t="shared" si="190"/>
        <v>0.82374690124645178</v>
      </c>
    </row>
    <row r="1149" spans="1:38" s="20" customFormat="1" hidden="1">
      <c r="A1149" s="14" t="s">
        <v>78</v>
      </c>
      <c r="B1149" s="14" t="s">
        <v>40</v>
      </c>
      <c r="C1149" s="31">
        <v>38954</v>
      </c>
      <c r="D1149" s="15">
        <v>2006</v>
      </c>
      <c r="E1149" s="16">
        <v>0.55208333333333337</v>
      </c>
      <c r="F1149" s="16">
        <v>0.59722222222222221</v>
      </c>
      <c r="G1149" s="16">
        <v>4.513888888888884E-2</v>
      </c>
      <c r="H1149" s="21">
        <v>2</v>
      </c>
      <c r="I1149" s="17">
        <v>2</v>
      </c>
      <c r="J1149" s="17">
        <v>4</v>
      </c>
      <c r="K1149" s="17">
        <v>4</v>
      </c>
      <c r="L1149" s="14" t="s">
        <v>61</v>
      </c>
      <c r="M1149" s="14" t="s">
        <v>62</v>
      </c>
      <c r="N1149" s="14">
        <v>1</v>
      </c>
      <c r="O1149" s="18">
        <f t="shared" si="175"/>
        <v>26.725168800000002</v>
      </c>
      <c r="P1149" s="18">
        <v>8.0985360000000011</v>
      </c>
      <c r="Q1149" s="18">
        <f t="shared" si="186"/>
        <v>4.9487328000000002</v>
      </c>
      <c r="R1149" s="18">
        <v>1.4996160000000001</v>
      </c>
      <c r="S1149" s="18">
        <f t="shared" si="187"/>
        <v>26.729999999999997</v>
      </c>
      <c r="T1149" s="22">
        <v>8.1</v>
      </c>
      <c r="U1149" s="21" t="s">
        <v>43</v>
      </c>
      <c r="V1149" s="21" t="s">
        <v>43</v>
      </c>
      <c r="W1149" s="19">
        <v>27.887979999999999</v>
      </c>
      <c r="X1149" s="19">
        <v>-115.19468000000001</v>
      </c>
      <c r="Y1149" s="18">
        <v>64.400000000000006</v>
      </c>
      <c r="Z1149" s="17">
        <v>18.000000000000004</v>
      </c>
      <c r="AA1149" s="21" t="s">
        <v>43</v>
      </c>
      <c r="AB1149" s="14" t="s">
        <v>44</v>
      </c>
      <c r="AC1149" s="21" t="s">
        <v>43</v>
      </c>
      <c r="AD1149" s="17">
        <v>12</v>
      </c>
      <c r="AE1149" s="17">
        <v>1</v>
      </c>
      <c r="AF1149" s="21" t="s">
        <v>43</v>
      </c>
      <c r="AG1149" s="14" t="s">
        <v>43</v>
      </c>
      <c r="AI1149" s="70">
        <f t="shared" si="188"/>
        <v>9.6649999999999991</v>
      </c>
      <c r="AJ1149" s="71" t="s">
        <v>369</v>
      </c>
      <c r="AK1149" s="72">
        <f t="shared" si="189"/>
        <v>0.82374690124645178</v>
      </c>
      <c r="AL1149" s="73">
        <f t="shared" si="190"/>
        <v>0.82374690124645178</v>
      </c>
    </row>
    <row r="1150" spans="1:38" s="20" customFormat="1" hidden="1">
      <c r="A1150" s="14" t="s">
        <v>78</v>
      </c>
      <c r="B1150" s="14" t="s">
        <v>40</v>
      </c>
      <c r="C1150" s="31">
        <v>38954</v>
      </c>
      <c r="D1150" s="15">
        <v>2006</v>
      </c>
      <c r="E1150" s="16">
        <v>0.55208333333333337</v>
      </c>
      <c r="F1150" s="16">
        <v>0.59722222222222221</v>
      </c>
      <c r="G1150" s="16">
        <v>4.513888888888884E-2</v>
      </c>
      <c r="H1150" s="21">
        <v>2</v>
      </c>
      <c r="I1150" s="17">
        <v>2</v>
      </c>
      <c r="J1150" s="17">
        <v>4</v>
      </c>
      <c r="K1150" s="17">
        <v>4</v>
      </c>
      <c r="L1150" s="14" t="s">
        <v>61</v>
      </c>
      <c r="M1150" s="14" t="s">
        <v>62</v>
      </c>
      <c r="N1150" s="14">
        <v>1</v>
      </c>
      <c r="O1150" s="18">
        <f t="shared" si="175"/>
        <v>26.725168800000002</v>
      </c>
      <c r="P1150" s="18">
        <v>8.0985360000000011</v>
      </c>
      <c r="Q1150" s="18">
        <f t="shared" si="186"/>
        <v>4.9487328000000002</v>
      </c>
      <c r="R1150" s="18">
        <v>1.4996160000000001</v>
      </c>
      <c r="S1150" s="18">
        <f t="shared" si="187"/>
        <v>26.729999999999997</v>
      </c>
      <c r="T1150" s="22">
        <v>8.1</v>
      </c>
      <c r="U1150" s="21" t="s">
        <v>43</v>
      </c>
      <c r="V1150" s="21" t="s">
        <v>43</v>
      </c>
      <c r="W1150" s="19">
        <v>27.887979999999999</v>
      </c>
      <c r="X1150" s="19">
        <v>-115.19468000000001</v>
      </c>
      <c r="Y1150" s="18">
        <v>64.400000000000006</v>
      </c>
      <c r="Z1150" s="17">
        <v>18.000000000000004</v>
      </c>
      <c r="AA1150" s="21" t="s">
        <v>43</v>
      </c>
      <c r="AB1150" s="14" t="s">
        <v>44</v>
      </c>
      <c r="AC1150" s="21" t="s">
        <v>43</v>
      </c>
      <c r="AD1150" s="17">
        <v>13</v>
      </c>
      <c r="AE1150" s="17">
        <v>1</v>
      </c>
      <c r="AF1150" s="21" t="s">
        <v>43</v>
      </c>
      <c r="AG1150" s="14" t="s">
        <v>43</v>
      </c>
      <c r="AI1150" s="70">
        <f t="shared" si="188"/>
        <v>10.373999999999999</v>
      </c>
      <c r="AJ1150" s="71" t="s">
        <v>369</v>
      </c>
      <c r="AK1150" s="72">
        <f t="shared" si="189"/>
        <v>0.96188687250685145</v>
      </c>
      <c r="AL1150" s="73">
        <f t="shared" si="190"/>
        <v>0.96188687250685145</v>
      </c>
    </row>
    <row r="1151" spans="1:38" s="20" customFormat="1" hidden="1">
      <c r="A1151" s="14" t="s">
        <v>78</v>
      </c>
      <c r="B1151" s="14" t="s">
        <v>40</v>
      </c>
      <c r="C1151" s="31">
        <v>38954</v>
      </c>
      <c r="D1151" s="15">
        <v>2006</v>
      </c>
      <c r="E1151" s="16">
        <v>0.55208333333333337</v>
      </c>
      <c r="F1151" s="16">
        <v>0.59722222222222221</v>
      </c>
      <c r="G1151" s="16">
        <v>4.513888888888884E-2</v>
      </c>
      <c r="H1151" s="21">
        <v>2</v>
      </c>
      <c r="I1151" s="17">
        <v>2</v>
      </c>
      <c r="J1151" s="17">
        <v>4</v>
      </c>
      <c r="K1151" s="17">
        <v>4</v>
      </c>
      <c r="L1151" s="14" t="s">
        <v>61</v>
      </c>
      <c r="M1151" s="14" t="s">
        <v>62</v>
      </c>
      <c r="N1151" s="14">
        <v>1</v>
      </c>
      <c r="O1151" s="18">
        <f t="shared" si="175"/>
        <v>26.725168800000002</v>
      </c>
      <c r="P1151" s="18">
        <v>8.0985360000000011</v>
      </c>
      <c r="Q1151" s="18">
        <f t="shared" si="186"/>
        <v>4.9487328000000002</v>
      </c>
      <c r="R1151" s="18">
        <v>1.4996160000000001</v>
      </c>
      <c r="S1151" s="18">
        <f t="shared" si="187"/>
        <v>26.729999999999997</v>
      </c>
      <c r="T1151" s="22">
        <v>8.1</v>
      </c>
      <c r="U1151" s="21" t="s">
        <v>43</v>
      </c>
      <c r="V1151" s="21" t="s">
        <v>43</v>
      </c>
      <c r="W1151" s="19">
        <v>27.887979999999999</v>
      </c>
      <c r="X1151" s="19">
        <v>-115.19468000000001</v>
      </c>
      <c r="Y1151" s="18">
        <v>64.400000000000006</v>
      </c>
      <c r="Z1151" s="17">
        <v>18.000000000000004</v>
      </c>
      <c r="AA1151" s="21" t="s">
        <v>43</v>
      </c>
      <c r="AB1151" s="14" t="s">
        <v>44</v>
      </c>
      <c r="AC1151" s="21" t="s">
        <v>43</v>
      </c>
      <c r="AD1151" s="17">
        <v>13</v>
      </c>
      <c r="AE1151" s="17">
        <v>1</v>
      </c>
      <c r="AF1151" s="21" t="s">
        <v>43</v>
      </c>
      <c r="AG1151" s="14" t="s">
        <v>43</v>
      </c>
      <c r="AI1151" s="70">
        <f t="shared" si="188"/>
        <v>10.373999999999999</v>
      </c>
      <c r="AJ1151" s="71" t="s">
        <v>369</v>
      </c>
      <c r="AK1151" s="72">
        <f t="shared" si="189"/>
        <v>0.96188687250685145</v>
      </c>
      <c r="AL1151" s="73">
        <f t="shared" si="190"/>
        <v>0.96188687250685145</v>
      </c>
    </row>
    <row r="1152" spans="1:38" s="20" customFormat="1" hidden="1">
      <c r="A1152" s="14" t="s">
        <v>78</v>
      </c>
      <c r="B1152" s="14" t="s">
        <v>40</v>
      </c>
      <c r="C1152" s="31">
        <v>38954</v>
      </c>
      <c r="D1152" s="15">
        <v>2006</v>
      </c>
      <c r="E1152" s="16">
        <v>0.55208333333333337</v>
      </c>
      <c r="F1152" s="16">
        <v>0.59722222222222221</v>
      </c>
      <c r="G1152" s="16">
        <v>4.513888888888884E-2</v>
      </c>
      <c r="H1152" s="21">
        <v>2</v>
      </c>
      <c r="I1152" s="17">
        <v>2</v>
      </c>
      <c r="J1152" s="17">
        <v>4</v>
      </c>
      <c r="K1152" s="17">
        <v>4</v>
      </c>
      <c r="L1152" s="14" t="s">
        <v>61</v>
      </c>
      <c r="M1152" s="14" t="s">
        <v>62</v>
      </c>
      <c r="N1152" s="14">
        <v>1</v>
      </c>
      <c r="O1152" s="18">
        <f t="shared" si="175"/>
        <v>26.725168800000002</v>
      </c>
      <c r="P1152" s="18">
        <v>8.0985360000000011</v>
      </c>
      <c r="Q1152" s="18">
        <f t="shared" si="186"/>
        <v>4.9487328000000002</v>
      </c>
      <c r="R1152" s="18">
        <v>1.4996160000000001</v>
      </c>
      <c r="S1152" s="18">
        <f t="shared" si="187"/>
        <v>26.729999999999997</v>
      </c>
      <c r="T1152" s="22">
        <v>8.1</v>
      </c>
      <c r="U1152" s="21" t="s">
        <v>43</v>
      </c>
      <c r="V1152" s="21" t="s">
        <v>43</v>
      </c>
      <c r="W1152" s="19">
        <v>27.887979999999999</v>
      </c>
      <c r="X1152" s="19">
        <v>-115.19468000000001</v>
      </c>
      <c r="Y1152" s="18">
        <v>64.400000000000006</v>
      </c>
      <c r="Z1152" s="17">
        <v>18.000000000000004</v>
      </c>
      <c r="AA1152" s="21" t="s">
        <v>43</v>
      </c>
      <c r="AB1152" s="14" t="s">
        <v>44</v>
      </c>
      <c r="AC1152" s="21" t="s">
        <v>43</v>
      </c>
      <c r="AD1152" s="17">
        <v>14</v>
      </c>
      <c r="AE1152" s="17">
        <v>1</v>
      </c>
      <c r="AF1152" s="21" t="s">
        <v>43</v>
      </c>
      <c r="AG1152" s="14" t="s">
        <v>43</v>
      </c>
      <c r="AI1152" s="70">
        <f t="shared" si="188"/>
        <v>11.083</v>
      </c>
      <c r="AJ1152" s="71" t="s">
        <v>369</v>
      </c>
      <c r="AK1152" s="72">
        <f t="shared" si="189"/>
        <v>1.1117350137621949</v>
      </c>
      <c r="AL1152" s="73">
        <f t="shared" si="190"/>
        <v>1.1117350137621949</v>
      </c>
    </row>
    <row r="1153" spans="1:38" s="20" customFormat="1" hidden="1">
      <c r="A1153" s="14" t="s">
        <v>78</v>
      </c>
      <c r="B1153" s="14" t="s">
        <v>40</v>
      </c>
      <c r="C1153" s="31">
        <v>38954</v>
      </c>
      <c r="D1153" s="15">
        <v>2006</v>
      </c>
      <c r="E1153" s="16">
        <v>0.55208333333333337</v>
      </c>
      <c r="F1153" s="16">
        <v>0.59722222222222221</v>
      </c>
      <c r="G1153" s="16">
        <v>4.513888888888884E-2</v>
      </c>
      <c r="H1153" s="21">
        <v>2</v>
      </c>
      <c r="I1153" s="17">
        <v>2</v>
      </c>
      <c r="J1153" s="17">
        <v>4</v>
      </c>
      <c r="K1153" s="17">
        <v>4</v>
      </c>
      <c r="L1153" s="14" t="s">
        <v>61</v>
      </c>
      <c r="M1153" s="14" t="s">
        <v>62</v>
      </c>
      <c r="N1153" s="14">
        <v>1</v>
      </c>
      <c r="O1153" s="18">
        <f t="shared" si="175"/>
        <v>26.725168800000002</v>
      </c>
      <c r="P1153" s="18">
        <v>8.0985360000000011</v>
      </c>
      <c r="Q1153" s="18">
        <f t="shared" si="186"/>
        <v>4.9487328000000002</v>
      </c>
      <c r="R1153" s="18">
        <v>1.4996160000000001</v>
      </c>
      <c r="S1153" s="18">
        <f t="shared" si="187"/>
        <v>26.729999999999997</v>
      </c>
      <c r="T1153" s="22">
        <v>8.1</v>
      </c>
      <c r="U1153" s="21" t="s">
        <v>43</v>
      </c>
      <c r="V1153" s="21" t="s">
        <v>43</v>
      </c>
      <c r="W1153" s="19">
        <v>27.887979999999999</v>
      </c>
      <c r="X1153" s="19">
        <v>-115.19468000000001</v>
      </c>
      <c r="Y1153" s="18">
        <v>64.400000000000006</v>
      </c>
      <c r="Z1153" s="17">
        <v>18.000000000000004</v>
      </c>
      <c r="AA1153" s="21" t="s">
        <v>43</v>
      </c>
      <c r="AB1153" s="14" t="s">
        <v>44</v>
      </c>
      <c r="AC1153" s="21" t="s">
        <v>43</v>
      </c>
      <c r="AD1153" s="17">
        <v>14</v>
      </c>
      <c r="AE1153" s="17">
        <v>1</v>
      </c>
      <c r="AF1153" s="21" t="s">
        <v>43</v>
      </c>
      <c r="AG1153" s="14" t="s">
        <v>43</v>
      </c>
      <c r="AI1153" s="70">
        <f t="shared" si="188"/>
        <v>11.083</v>
      </c>
      <c r="AJ1153" s="71" t="s">
        <v>369</v>
      </c>
      <c r="AK1153" s="72">
        <f t="shared" si="189"/>
        <v>1.1117350137621949</v>
      </c>
      <c r="AL1153" s="73">
        <f t="shared" si="190"/>
        <v>1.1117350137621949</v>
      </c>
    </row>
    <row r="1154" spans="1:38" s="20" customFormat="1" hidden="1">
      <c r="A1154" s="14" t="s">
        <v>78</v>
      </c>
      <c r="B1154" s="14" t="s">
        <v>40</v>
      </c>
      <c r="C1154" s="31">
        <v>38954</v>
      </c>
      <c r="D1154" s="15">
        <v>2006</v>
      </c>
      <c r="E1154" s="16">
        <v>0.55208333333333337</v>
      </c>
      <c r="F1154" s="16">
        <v>0.59722222222222221</v>
      </c>
      <c r="G1154" s="16">
        <v>4.513888888888884E-2</v>
      </c>
      <c r="H1154" s="21">
        <v>2</v>
      </c>
      <c r="I1154" s="17">
        <v>2</v>
      </c>
      <c r="J1154" s="17">
        <v>4</v>
      </c>
      <c r="K1154" s="17">
        <v>4</v>
      </c>
      <c r="L1154" s="14" t="s">
        <v>61</v>
      </c>
      <c r="M1154" s="14" t="s">
        <v>62</v>
      </c>
      <c r="N1154" s="14">
        <v>1</v>
      </c>
      <c r="O1154" s="18">
        <f t="shared" si="175"/>
        <v>26.725168800000002</v>
      </c>
      <c r="P1154" s="18">
        <v>8.0985360000000011</v>
      </c>
      <c r="Q1154" s="18">
        <f t="shared" si="186"/>
        <v>4.9487328000000002</v>
      </c>
      <c r="R1154" s="18">
        <v>1.4996160000000001</v>
      </c>
      <c r="S1154" s="18">
        <f t="shared" si="187"/>
        <v>26.729999999999997</v>
      </c>
      <c r="T1154" s="22">
        <v>8.1</v>
      </c>
      <c r="U1154" s="21" t="s">
        <v>43</v>
      </c>
      <c r="V1154" s="21" t="s">
        <v>43</v>
      </c>
      <c r="W1154" s="19">
        <v>27.887979999999999</v>
      </c>
      <c r="X1154" s="19">
        <v>-115.19468000000001</v>
      </c>
      <c r="Y1154" s="18">
        <v>64.400000000000006</v>
      </c>
      <c r="Z1154" s="17">
        <v>18.000000000000004</v>
      </c>
      <c r="AA1154" s="21" t="s">
        <v>43</v>
      </c>
      <c r="AB1154" s="14" t="s">
        <v>44</v>
      </c>
      <c r="AC1154" s="21" t="s">
        <v>43</v>
      </c>
      <c r="AD1154" s="17">
        <v>14</v>
      </c>
      <c r="AE1154" s="17">
        <v>1</v>
      </c>
      <c r="AF1154" s="21" t="s">
        <v>43</v>
      </c>
      <c r="AG1154" s="14" t="s">
        <v>43</v>
      </c>
      <c r="AI1154" s="70">
        <f t="shared" si="188"/>
        <v>11.083</v>
      </c>
      <c r="AJ1154" s="71" t="s">
        <v>369</v>
      </c>
      <c r="AK1154" s="72">
        <f t="shared" si="189"/>
        <v>1.1117350137621949</v>
      </c>
      <c r="AL1154" s="73">
        <f t="shared" si="190"/>
        <v>1.1117350137621949</v>
      </c>
    </row>
    <row r="1155" spans="1:38" s="20" customFormat="1" hidden="1">
      <c r="A1155" s="14" t="s">
        <v>78</v>
      </c>
      <c r="B1155" s="14" t="s">
        <v>40</v>
      </c>
      <c r="C1155" s="31">
        <v>38954</v>
      </c>
      <c r="D1155" s="15">
        <v>2006</v>
      </c>
      <c r="E1155" s="16">
        <v>0.55208333333333337</v>
      </c>
      <c r="F1155" s="16">
        <v>0.59722222222222221</v>
      </c>
      <c r="G1155" s="16">
        <v>4.513888888888884E-2</v>
      </c>
      <c r="H1155" s="21">
        <v>2</v>
      </c>
      <c r="I1155" s="17">
        <v>2</v>
      </c>
      <c r="J1155" s="17">
        <v>4</v>
      </c>
      <c r="K1155" s="17">
        <v>4</v>
      </c>
      <c r="L1155" s="14" t="s">
        <v>61</v>
      </c>
      <c r="M1155" s="14" t="s">
        <v>62</v>
      </c>
      <c r="N1155" s="14">
        <v>1</v>
      </c>
      <c r="O1155" s="18">
        <f t="shared" ref="O1155:O1218" si="191">P1155*3.3</f>
        <v>26.725168800000002</v>
      </c>
      <c r="P1155" s="18">
        <v>8.0985360000000011</v>
      </c>
      <c r="Q1155" s="18">
        <f t="shared" si="186"/>
        <v>4.9487328000000002</v>
      </c>
      <c r="R1155" s="18">
        <v>1.4996160000000001</v>
      </c>
      <c r="S1155" s="18">
        <f t="shared" si="187"/>
        <v>26.729999999999997</v>
      </c>
      <c r="T1155" s="22">
        <v>8.1</v>
      </c>
      <c r="U1155" s="21" t="s">
        <v>43</v>
      </c>
      <c r="V1155" s="21" t="s">
        <v>43</v>
      </c>
      <c r="W1155" s="19">
        <v>27.887979999999999</v>
      </c>
      <c r="X1155" s="19">
        <v>-115.19468000000001</v>
      </c>
      <c r="Y1155" s="18">
        <v>64.400000000000006</v>
      </c>
      <c r="Z1155" s="17">
        <v>18.000000000000004</v>
      </c>
      <c r="AA1155" s="21" t="s">
        <v>43</v>
      </c>
      <c r="AB1155" s="14" t="s">
        <v>44</v>
      </c>
      <c r="AC1155" s="21" t="s">
        <v>43</v>
      </c>
      <c r="AD1155" s="17">
        <v>14</v>
      </c>
      <c r="AE1155" s="17">
        <v>1</v>
      </c>
      <c r="AF1155" s="21" t="s">
        <v>43</v>
      </c>
      <c r="AG1155" s="14" t="s">
        <v>43</v>
      </c>
      <c r="AI1155" s="70">
        <f t="shared" si="188"/>
        <v>11.083</v>
      </c>
      <c r="AJ1155" s="71" t="s">
        <v>369</v>
      </c>
      <c r="AK1155" s="72">
        <f t="shared" si="189"/>
        <v>1.1117350137621949</v>
      </c>
      <c r="AL1155" s="73">
        <f t="shared" si="190"/>
        <v>1.1117350137621949</v>
      </c>
    </row>
    <row r="1156" spans="1:38" s="20" customFormat="1" hidden="1">
      <c r="A1156" s="14" t="s">
        <v>78</v>
      </c>
      <c r="B1156" s="14" t="s">
        <v>40</v>
      </c>
      <c r="C1156" s="31">
        <v>38954</v>
      </c>
      <c r="D1156" s="15">
        <v>2006</v>
      </c>
      <c r="E1156" s="16">
        <v>0.55208333333333337</v>
      </c>
      <c r="F1156" s="16">
        <v>0.59722222222222221</v>
      </c>
      <c r="G1156" s="16">
        <v>4.513888888888884E-2</v>
      </c>
      <c r="H1156" s="21">
        <v>2</v>
      </c>
      <c r="I1156" s="17">
        <v>2</v>
      </c>
      <c r="J1156" s="17">
        <v>4</v>
      </c>
      <c r="K1156" s="17">
        <v>4</v>
      </c>
      <c r="L1156" s="14" t="s">
        <v>61</v>
      </c>
      <c r="M1156" s="14" t="s">
        <v>62</v>
      </c>
      <c r="N1156" s="14">
        <v>1</v>
      </c>
      <c r="O1156" s="18">
        <f t="shared" si="191"/>
        <v>26.725168800000002</v>
      </c>
      <c r="P1156" s="18">
        <v>8.0985360000000011</v>
      </c>
      <c r="Q1156" s="18">
        <f t="shared" si="186"/>
        <v>4.9487328000000002</v>
      </c>
      <c r="R1156" s="18">
        <v>1.4996160000000001</v>
      </c>
      <c r="S1156" s="18">
        <f t="shared" si="187"/>
        <v>26.729999999999997</v>
      </c>
      <c r="T1156" s="22">
        <v>8.1</v>
      </c>
      <c r="U1156" s="21" t="s">
        <v>43</v>
      </c>
      <c r="V1156" s="21" t="s">
        <v>43</v>
      </c>
      <c r="W1156" s="19">
        <v>27.887979999999999</v>
      </c>
      <c r="X1156" s="19">
        <v>-115.19468000000001</v>
      </c>
      <c r="Y1156" s="18">
        <v>64.400000000000006</v>
      </c>
      <c r="Z1156" s="17">
        <v>18.000000000000004</v>
      </c>
      <c r="AA1156" s="21" t="s">
        <v>43</v>
      </c>
      <c r="AB1156" s="14" t="s">
        <v>44</v>
      </c>
      <c r="AC1156" s="21" t="s">
        <v>43</v>
      </c>
      <c r="AD1156" s="17">
        <v>14</v>
      </c>
      <c r="AE1156" s="17">
        <v>1</v>
      </c>
      <c r="AF1156" s="21" t="s">
        <v>43</v>
      </c>
      <c r="AG1156" s="14" t="s">
        <v>43</v>
      </c>
      <c r="AI1156" s="70">
        <f t="shared" si="188"/>
        <v>11.083</v>
      </c>
      <c r="AJ1156" s="71" t="s">
        <v>369</v>
      </c>
      <c r="AK1156" s="72">
        <f t="shared" si="189"/>
        <v>1.1117350137621949</v>
      </c>
      <c r="AL1156" s="73">
        <f t="shared" si="190"/>
        <v>1.1117350137621949</v>
      </c>
    </row>
    <row r="1157" spans="1:38" s="20" customFormat="1" hidden="1">
      <c r="A1157" s="14" t="s">
        <v>78</v>
      </c>
      <c r="B1157" s="14" t="s">
        <v>40</v>
      </c>
      <c r="C1157" s="31">
        <v>38954</v>
      </c>
      <c r="D1157" s="15">
        <v>2006</v>
      </c>
      <c r="E1157" s="16">
        <v>0.55208333333333337</v>
      </c>
      <c r="F1157" s="16">
        <v>0.59722222222222221</v>
      </c>
      <c r="G1157" s="16">
        <v>4.513888888888884E-2</v>
      </c>
      <c r="H1157" s="21">
        <v>2</v>
      </c>
      <c r="I1157" s="17">
        <v>2</v>
      </c>
      <c r="J1157" s="17">
        <v>4</v>
      </c>
      <c r="K1157" s="17">
        <v>4</v>
      </c>
      <c r="L1157" s="14" t="s">
        <v>61</v>
      </c>
      <c r="M1157" s="14" t="s">
        <v>62</v>
      </c>
      <c r="N1157" s="14">
        <v>1</v>
      </c>
      <c r="O1157" s="18">
        <f t="shared" si="191"/>
        <v>26.725168800000002</v>
      </c>
      <c r="P1157" s="18">
        <v>8.0985360000000011</v>
      </c>
      <c r="Q1157" s="18">
        <f t="shared" si="186"/>
        <v>4.9487328000000002</v>
      </c>
      <c r="R1157" s="18">
        <v>1.4996160000000001</v>
      </c>
      <c r="S1157" s="18">
        <f t="shared" si="187"/>
        <v>26.729999999999997</v>
      </c>
      <c r="T1157" s="22">
        <v>8.1</v>
      </c>
      <c r="U1157" s="21" t="s">
        <v>43</v>
      </c>
      <c r="V1157" s="21" t="s">
        <v>43</v>
      </c>
      <c r="W1157" s="19">
        <v>27.887979999999999</v>
      </c>
      <c r="X1157" s="19">
        <v>-115.19468000000001</v>
      </c>
      <c r="Y1157" s="18">
        <v>64.400000000000006</v>
      </c>
      <c r="Z1157" s="17">
        <v>18.000000000000004</v>
      </c>
      <c r="AA1157" s="21" t="s">
        <v>43</v>
      </c>
      <c r="AB1157" s="14" t="s">
        <v>44</v>
      </c>
      <c r="AC1157" s="21" t="s">
        <v>43</v>
      </c>
      <c r="AD1157" s="17">
        <v>15</v>
      </c>
      <c r="AE1157" s="17">
        <v>1</v>
      </c>
      <c r="AF1157" s="21" t="s">
        <v>43</v>
      </c>
      <c r="AG1157" s="14" t="s">
        <v>43</v>
      </c>
      <c r="AI1157" s="70">
        <f t="shared" si="188"/>
        <v>11.792</v>
      </c>
      <c r="AJ1157" s="71" t="s">
        <v>369</v>
      </c>
      <c r="AK1157" s="72">
        <f t="shared" si="189"/>
        <v>1.2734394051640829</v>
      </c>
      <c r="AL1157" s="73">
        <f t="shared" si="190"/>
        <v>1.2734394051640829</v>
      </c>
    </row>
    <row r="1158" spans="1:38" s="20" customFormat="1" hidden="1">
      <c r="A1158" s="14" t="s">
        <v>78</v>
      </c>
      <c r="B1158" s="14" t="s">
        <v>40</v>
      </c>
      <c r="C1158" s="31">
        <v>38954</v>
      </c>
      <c r="D1158" s="15">
        <v>2006</v>
      </c>
      <c r="E1158" s="16">
        <v>0.55208333333333337</v>
      </c>
      <c r="F1158" s="16">
        <v>0.59722222222222221</v>
      </c>
      <c r="G1158" s="16">
        <v>4.513888888888884E-2</v>
      </c>
      <c r="H1158" s="21">
        <v>2</v>
      </c>
      <c r="I1158" s="17">
        <v>2</v>
      </c>
      <c r="J1158" s="17">
        <v>4</v>
      </c>
      <c r="K1158" s="17">
        <v>4</v>
      </c>
      <c r="L1158" s="14" t="s">
        <v>61</v>
      </c>
      <c r="M1158" s="14" t="s">
        <v>62</v>
      </c>
      <c r="N1158" s="14">
        <v>1</v>
      </c>
      <c r="O1158" s="18">
        <f t="shared" si="191"/>
        <v>26.725168800000002</v>
      </c>
      <c r="P1158" s="18">
        <v>8.0985360000000011</v>
      </c>
      <c r="Q1158" s="18">
        <f t="shared" si="186"/>
        <v>4.9487328000000002</v>
      </c>
      <c r="R1158" s="18">
        <v>1.4996160000000001</v>
      </c>
      <c r="S1158" s="18">
        <f t="shared" si="187"/>
        <v>26.729999999999997</v>
      </c>
      <c r="T1158" s="22">
        <v>8.1</v>
      </c>
      <c r="U1158" s="21" t="s">
        <v>43</v>
      </c>
      <c r="V1158" s="21" t="s">
        <v>43</v>
      </c>
      <c r="W1158" s="19">
        <v>27.887979999999999</v>
      </c>
      <c r="X1158" s="19">
        <v>-115.19468000000001</v>
      </c>
      <c r="Y1158" s="18">
        <v>64.400000000000006</v>
      </c>
      <c r="Z1158" s="17">
        <v>18.000000000000004</v>
      </c>
      <c r="AA1158" s="21" t="s">
        <v>43</v>
      </c>
      <c r="AB1158" s="14" t="s">
        <v>44</v>
      </c>
      <c r="AC1158" s="21" t="s">
        <v>43</v>
      </c>
      <c r="AD1158" s="17">
        <v>15</v>
      </c>
      <c r="AE1158" s="17">
        <v>1</v>
      </c>
      <c r="AF1158" s="21" t="s">
        <v>43</v>
      </c>
      <c r="AG1158" s="14" t="s">
        <v>43</v>
      </c>
      <c r="AI1158" s="70">
        <f t="shared" si="188"/>
        <v>11.792</v>
      </c>
      <c r="AJ1158" s="71" t="s">
        <v>369</v>
      </c>
      <c r="AK1158" s="72">
        <f t="shared" si="189"/>
        <v>1.2734394051640829</v>
      </c>
      <c r="AL1158" s="73">
        <f t="shared" si="190"/>
        <v>1.2734394051640829</v>
      </c>
    </row>
    <row r="1159" spans="1:38" s="20" customFormat="1" hidden="1">
      <c r="A1159" s="14" t="s">
        <v>78</v>
      </c>
      <c r="B1159" s="14" t="s">
        <v>40</v>
      </c>
      <c r="C1159" s="31">
        <v>38954</v>
      </c>
      <c r="D1159" s="15">
        <v>2006</v>
      </c>
      <c r="E1159" s="16">
        <v>0.55208333333333337</v>
      </c>
      <c r="F1159" s="16">
        <v>0.59722222222222221</v>
      </c>
      <c r="G1159" s="16">
        <v>4.513888888888884E-2</v>
      </c>
      <c r="H1159" s="21">
        <v>2</v>
      </c>
      <c r="I1159" s="17">
        <v>2</v>
      </c>
      <c r="J1159" s="17">
        <v>4</v>
      </c>
      <c r="K1159" s="17">
        <v>4</v>
      </c>
      <c r="L1159" s="14" t="s">
        <v>61</v>
      </c>
      <c r="M1159" s="14" t="s">
        <v>62</v>
      </c>
      <c r="N1159" s="14">
        <v>1</v>
      </c>
      <c r="O1159" s="18">
        <f t="shared" si="191"/>
        <v>26.725168800000002</v>
      </c>
      <c r="P1159" s="18">
        <v>8.0985360000000011</v>
      </c>
      <c r="Q1159" s="18">
        <f t="shared" si="186"/>
        <v>4.9487328000000002</v>
      </c>
      <c r="R1159" s="18">
        <v>1.4996160000000001</v>
      </c>
      <c r="S1159" s="18">
        <f t="shared" si="187"/>
        <v>26.729999999999997</v>
      </c>
      <c r="T1159" s="22">
        <v>8.1</v>
      </c>
      <c r="U1159" s="21" t="s">
        <v>43</v>
      </c>
      <c r="V1159" s="21" t="s">
        <v>43</v>
      </c>
      <c r="W1159" s="19">
        <v>27.887979999999999</v>
      </c>
      <c r="X1159" s="19">
        <v>-115.19468000000001</v>
      </c>
      <c r="Y1159" s="18">
        <v>64.400000000000006</v>
      </c>
      <c r="Z1159" s="17">
        <v>18.000000000000004</v>
      </c>
      <c r="AA1159" s="21" t="s">
        <v>43</v>
      </c>
      <c r="AB1159" s="14" t="s">
        <v>44</v>
      </c>
      <c r="AC1159" s="21" t="s">
        <v>43</v>
      </c>
      <c r="AD1159" s="17">
        <v>16</v>
      </c>
      <c r="AE1159" s="17">
        <v>1</v>
      </c>
      <c r="AF1159" s="21" t="s">
        <v>43</v>
      </c>
      <c r="AG1159" s="14" t="s">
        <v>43</v>
      </c>
      <c r="AI1159" s="70">
        <f t="shared" si="188"/>
        <v>12.500999999999999</v>
      </c>
      <c r="AJ1159" s="71" t="s">
        <v>369</v>
      </c>
      <c r="AK1159" s="72">
        <f t="shared" si="189"/>
        <v>1.4471406331162124</v>
      </c>
      <c r="AL1159" s="73">
        <f t="shared" si="190"/>
        <v>1.4471406331162124</v>
      </c>
    </row>
    <row r="1160" spans="1:38" s="20" customFormat="1" hidden="1">
      <c r="A1160" s="14" t="s">
        <v>78</v>
      </c>
      <c r="B1160" s="14" t="s">
        <v>40</v>
      </c>
      <c r="C1160" s="31">
        <v>38954</v>
      </c>
      <c r="D1160" s="15">
        <v>2006</v>
      </c>
      <c r="E1160" s="16">
        <v>0.55208333333333337</v>
      </c>
      <c r="F1160" s="16">
        <v>0.59722222222222221</v>
      </c>
      <c r="G1160" s="16">
        <v>4.513888888888884E-2</v>
      </c>
      <c r="H1160" s="21">
        <v>2</v>
      </c>
      <c r="I1160" s="17">
        <v>2</v>
      </c>
      <c r="J1160" s="17">
        <v>4</v>
      </c>
      <c r="K1160" s="17">
        <v>4</v>
      </c>
      <c r="L1160" s="14" t="s">
        <v>61</v>
      </c>
      <c r="M1160" s="14" t="s">
        <v>62</v>
      </c>
      <c r="N1160" s="14">
        <v>1</v>
      </c>
      <c r="O1160" s="18">
        <f t="shared" si="191"/>
        <v>26.725168800000002</v>
      </c>
      <c r="P1160" s="18">
        <v>8.0985360000000011</v>
      </c>
      <c r="Q1160" s="18">
        <f t="shared" si="186"/>
        <v>4.9487328000000002</v>
      </c>
      <c r="R1160" s="18">
        <v>1.4996160000000001</v>
      </c>
      <c r="S1160" s="18">
        <f t="shared" si="187"/>
        <v>26.729999999999997</v>
      </c>
      <c r="T1160" s="22">
        <v>8.1</v>
      </c>
      <c r="U1160" s="21" t="s">
        <v>43</v>
      </c>
      <c r="V1160" s="21" t="s">
        <v>43</v>
      </c>
      <c r="W1160" s="19">
        <v>27.887979999999999</v>
      </c>
      <c r="X1160" s="19">
        <v>-115.19468000000001</v>
      </c>
      <c r="Y1160" s="18">
        <v>64.400000000000006</v>
      </c>
      <c r="Z1160" s="17">
        <v>18.000000000000004</v>
      </c>
      <c r="AA1160" s="21" t="s">
        <v>43</v>
      </c>
      <c r="AB1160" s="14" t="s">
        <v>44</v>
      </c>
      <c r="AC1160" s="21" t="s">
        <v>43</v>
      </c>
      <c r="AD1160" s="17">
        <v>17</v>
      </c>
      <c r="AE1160" s="17">
        <v>1</v>
      </c>
      <c r="AF1160" s="21" t="s">
        <v>43</v>
      </c>
      <c r="AG1160" s="14" t="s">
        <v>43</v>
      </c>
      <c r="AI1160" s="70">
        <f t="shared" si="188"/>
        <v>13.209999999999999</v>
      </c>
      <c r="AJ1160" s="71" t="s">
        <v>369</v>
      </c>
      <c r="AK1160" s="72">
        <f t="shared" si="189"/>
        <v>1.6329725885917237</v>
      </c>
      <c r="AL1160" s="73">
        <f t="shared" si="190"/>
        <v>1.6329725885917237</v>
      </c>
    </row>
    <row r="1161" spans="1:38" s="20" customFormat="1" hidden="1">
      <c r="A1161" s="14" t="s">
        <v>78</v>
      </c>
      <c r="B1161" s="14" t="s">
        <v>40</v>
      </c>
      <c r="C1161" s="31">
        <v>38954</v>
      </c>
      <c r="D1161" s="15">
        <v>2006</v>
      </c>
      <c r="E1161" s="16">
        <v>0.55208333333333337</v>
      </c>
      <c r="F1161" s="16">
        <v>0.59722222222222221</v>
      </c>
      <c r="G1161" s="16">
        <v>4.513888888888884E-2</v>
      </c>
      <c r="H1161" s="21">
        <v>2</v>
      </c>
      <c r="I1161" s="17">
        <v>2</v>
      </c>
      <c r="J1161" s="17">
        <v>4</v>
      </c>
      <c r="K1161" s="17">
        <v>4</v>
      </c>
      <c r="L1161" s="14" t="s">
        <v>61</v>
      </c>
      <c r="M1161" s="14" t="s">
        <v>62</v>
      </c>
      <c r="N1161" s="14">
        <v>1</v>
      </c>
      <c r="O1161" s="18">
        <f t="shared" si="191"/>
        <v>26.725168800000002</v>
      </c>
      <c r="P1161" s="18">
        <v>8.0985360000000011</v>
      </c>
      <c r="Q1161" s="18">
        <f t="shared" si="186"/>
        <v>4.9487328000000002</v>
      </c>
      <c r="R1161" s="18">
        <v>1.4996160000000001</v>
      </c>
      <c r="S1161" s="18">
        <f t="shared" si="187"/>
        <v>26.729999999999997</v>
      </c>
      <c r="T1161" s="22">
        <v>8.1</v>
      </c>
      <c r="U1161" s="21" t="s">
        <v>43</v>
      </c>
      <c r="V1161" s="21" t="s">
        <v>43</v>
      </c>
      <c r="W1161" s="19">
        <v>27.887979999999999</v>
      </c>
      <c r="X1161" s="19">
        <v>-115.19468000000001</v>
      </c>
      <c r="Y1161" s="18">
        <v>64.400000000000006</v>
      </c>
      <c r="Z1161" s="17">
        <v>18.000000000000004</v>
      </c>
      <c r="AA1161" s="21" t="s">
        <v>43</v>
      </c>
      <c r="AB1161" s="14" t="s">
        <v>44</v>
      </c>
      <c r="AC1161" s="21" t="s">
        <v>43</v>
      </c>
      <c r="AD1161" s="17">
        <v>17</v>
      </c>
      <c r="AE1161" s="17">
        <v>1</v>
      </c>
      <c r="AF1161" s="21" t="s">
        <v>43</v>
      </c>
      <c r="AG1161" s="14" t="s">
        <v>43</v>
      </c>
      <c r="AI1161" s="70">
        <f t="shared" si="188"/>
        <v>13.209999999999999</v>
      </c>
      <c r="AJ1161" s="71" t="s">
        <v>369</v>
      </c>
      <c r="AK1161" s="72">
        <f t="shared" si="189"/>
        <v>1.6329725885917237</v>
      </c>
      <c r="AL1161" s="73">
        <f t="shared" si="190"/>
        <v>1.6329725885917237</v>
      </c>
    </row>
    <row r="1162" spans="1:38" s="20" customFormat="1" hidden="1">
      <c r="A1162" s="14" t="s">
        <v>79</v>
      </c>
      <c r="B1162" s="14" t="s">
        <v>40</v>
      </c>
      <c r="C1162" s="31">
        <v>38954</v>
      </c>
      <c r="D1162" s="15">
        <v>2006</v>
      </c>
      <c r="E1162" s="16">
        <v>0.55208333333333337</v>
      </c>
      <c r="F1162" s="16">
        <v>0.59722222222222221</v>
      </c>
      <c r="G1162" s="16">
        <f t="shared" ref="G1162:G1225" si="192">F1162-E1162</f>
        <v>4.513888888888884E-2</v>
      </c>
      <c r="H1162" s="21">
        <v>2</v>
      </c>
      <c r="I1162" s="14">
        <v>2</v>
      </c>
      <c r="J1162" s="17">
        <v>4</v>
      </c>
      <c r="K1162" s="17">
        <v>4</v>
      </c>
      <c r="L1162" s="14" t="s">
        <v>61</v>
      </c>
      <c r="M1162" s="14" t="s">
        <v>62</v>
      </c>
      <c r="N1162" s="14">
        <v>1</v>
      </c>
      <c r="O1162" s="18">
        <f t="shared" si="191"/>
        <v>26.725168800000002</v>
      </c>
      <c r="P1162" s="18">
        <v>8.0985360000000011</v>
      </c>
      <c r="Q1162" s="18">
        <f t="shared" si="186"/>
        <v>4.9487328000000002</v>
      </c>
      <c r="R1162" s="18">
        <v>1.4996160000000001</v>
      </c>
      <c r="S1162" s="18">
        <f t="shared" si="187"/>
        <v>26.729999999999997</v>
      </c>
      <c r="T1162" s="22">
        <v>8.1</v>
      </c>
      <c r="U1162" s="21" t="s">
        <v>43</v>
      </c>
      <c r="V1162" s="21" t="s">
        <v>43</v>
      </c>
      <c r="W1162" s="19">
        <v>27.887979999999999</v>
      </c>
      <c r="X1162" s="19">
        <v>-115.19468000000001</v>
      </c>
      <c r="Y1162" s="18">
        <v>64.400000000000006</v>
      </c>
      <c r="Z1162" s="17">
        <f t="shared" ref="Z1162:Z1225" si="193">(Y1162-32)*5/9</f>
        <v>18.000000000000004</v>
      </c>
      <c r="AA1162" s="21" t="s">
        <v>43</v>
      </c>
      <c r="AB1162" s="14" t="s">
        <v>46</v>
      </c>
      <c r="AC1162" s="21" t="s">
        <v>43</v>
      </c>
      <c r="AD1162" s="17">
        <v>10</v>
      </c>
      <c r="AE1162" s="17">
        <v>1</v>
      </c>
      <c r="AF1162" s="21" t="s">
        <v>43</v>
      </c>
      <c r="AG1162" s="14" t="s">
        <v>43</v>
      </c>
      <c r="AI1162" s="70">
        <f t="shared" ref="AI1162:AI1225" si="194">(0.748*AD1162)+1.2345</f>
        <v>8.714500000000001</v>
      </c>
      <c r="AJ1162" s="74">
        <f t="shared" ref="AJ1162:AJ1225" si="195">((POWER(AI1162*10,3.36))*2.24)/100000</f>
        <v>74.039372912203305</v>
      </c>
      <c r="AK1162" s="74">
        <f t="shared" ref="AK1162:AK1225" si="196">(0.0026*AJ1162)-0.61</f>
        <v>-0.41749763042827137</v>
      </c>
      <c r="AL1162" s="73">
        <f t="shared" ref="AL1162:AL1225" si="197">IF(AK1162&gt;0,AK1162:AK1162,0)</f>
        <v>0</v>
      </c>
    </row>
    <row r="1163" spans="1:38" s="20" customFormat="1" hidden="1">
      <c r="A1163" s="14" t="s">
        <v>79</v>
      </c>
      <c r="B1163" s="14" t="s">
        <v>40</v>
      </c>
      <c r="C1163" s="31">
        <v>38954</v>
      </c>
      <c r="D1163" s="15">
        <v>2006</v>
      </c>
      <c r="E1163" s="16">
        <v>0.55208333333333337</v>
      </c>
      <c r="F1163" s="16">
        <v>0.59722222222222221</v>
      </c>
      <c r="G1163" s="16">
        <f t="shared" si="192"/>
        <v>4.513888888888884E-2</v>
      </c>
      <c r="H1163" s="21">
        <v>2</v>
      </c>
      <c r="I1163" s="14">
        <v>2</v>
      </c>
      <c r="J1163" s="17">
        <v>4</v>
      </c>
      <c r="K1163" s="17">
        <v>4</v>
      </c>
      <c r="L1163" s="14" t="s">
        <v>61</v>
      </c>
      <c r="M1163" s="14" t="s">
        <v>62</v>
      </c>
      <c r="N1163" s="14">
        <v>1</v>
      </c>
      <c r="O1163" s="18">
        <f t="shared" si="191"/>
        <v>26.725168800000002</v>
      </c>
      <c r="P1163" s="18">
        <v>8.0985360000000011</v>
      </c>
      <c r="Q1163" s="18">
        <f t="shared" si="186"/>
        <v>4.9487328000000002</v>
      </c>
      <c r="R1163" s="18">
        <v>1.4996160000000001</v>
      </c>
      <c r="S1163" s="18">
        <f t="shared" si="187"/>
        <v>26.729999999999997</v>
      </c>
      <c r="T1163" s="22">
        <v>8.1</v>
      </c>
      <c r="U1163" s="21" t="s">
        <v>43</v>
      </c>
      <c r="V1163" s="21" t="s">
        <v>43</v>
      </c>
      <c r="W1163" s="19">
        <v>27.887979999999999</v>
      </c>
      <c r="X1163" s="19">
        <v>-115.19468000000001</v>
      </c>
      <c r="Y1163" s="18">
        <v>64.400000000000006</v>
      </c>
      <c r="Z1163" s="17">
        <f t="shared" si="193"/>
        <v>18.000000000000004</v>
      </c>
      <c r="AA1163" s="21" t="s">
        <v>43</v>
      </c>
      <c r="AB1163" s="14" t="s">
        <v>46</v>
      </c>
      <c r="AC1163" s="21" t="s">
        <v>43</v>
      </c>
      <c r="AD1163" s="17">
        <v>10</v>
      </c>
      <c r="AE1163" s="17">
        <v>1</v>
      </c>
      <c r="AF1163" s="21" t="s">
        <v>43</v>
      </c>
      <c r="AG1163" s="14" t="s">
        <v>43</v>
      </c>
      <c r="AI1163" s="70">
        <f t="shared" si="194"/>
        <v>8.714500000000001</v>
      </c>
      <c r="AJ1163" s="74">
        <f t="shared" si="195"/>
        <v>74.039372912203305</v>
      </c>
      <c r="AK1163" s="74">
        <f t="shared" si="196"/>
        <v>-0.41749763042827137</v>
      </c>
      <c r="AL1163" s="73">
        <f t="shared" si="197"/>
        <v>0</v>
      </c>
    </row>
    <row r="1164" spans="1:38" s="20" customFormat="1" hidden="1">
      <c r="A1164" s="14" t="s">
        <v>79</v>
      </c>
      <c r="B1164" s="14" t="s">
        <v>40</v>
      </c>
      <c r="C1164" s="31">
        <v>38954</v>
      </c>
      <c r="D1164" s="15">
        <v>2006</v>
      </c>
      <c r="E1164" s="16">
        <v>0.55208333333333337</v>
      </c>
      <c r="F1164" s="16">
        <v>0.59722222222222221</v>
      </c>
      <c r="G1164" s="16">
        <f t="shared" si="192"/>
        <v>4.513888888888884E-2</v>
      </c>
      <c r="H1164" s="21">
        <v>2</v>
      </c>
      <c r="I1164" s="14">
        <v>2</v>
      </c>
      <c r="J1164" s="17">
        <v>4</v>
      </c>
      <c r="K1164" s="17">
        <v>4</v>
      </c>
      <c r="L1164" s="14" t="s">
        <v>61</v>
      </c>
      <c r="M1164" s="14" t="s">
        <v>62</v>
      </c>
      <c r="N1164" s="14">
        <v>1</v>
      </c>
      <c r="O1164" s="18">
        <f t="shared" si="191"/>
        <v>26.725168800000002</v>
      </c>
      <c r="P1164" s="18">
        <v>8.0985360000000011</v>
      </c>
      <c r="Q1164" s="18">
        <f t="shared" si="186"/>
        <v>4.9487328000000002</v>
      </c>
      <c r="R1164" s="18">
        <v>1.4996160000000001</v>
      </c>
      <c r="S1164" s="18">
        <f t="shared" si="187"/>
        <v>26.729999999999997</v>
      </c>
      <c r="T1164" s="22">
        <v>8.1</v>
      </c>
      <c r="U1164" s="21" t="s">
        <v>43</v>
      </c>
      <c r="V1164" s="21" t="s">
        <v>43</v>
      </c>
      <c r="W1164" s="19">
        <v>27.887979999999999</v>
      </c>
      <c r="X1164" s="19">
        <v>-115.19468000000001</v>
      </c>
      <c r="Y1164" s="18">
        <v>64.400000000000006</v>
      </c>
      <c r="Z1164" s="17">
        <f t="shared" si="193"/>
        <v>18.000000000000004</v>
      </c>
      <c r="AA1164" s="21" t="s">
        <v>43</v>
      </c>
      <c r="AB1164" s="14" t="s">
        <v>46</v>
      </c>
      <c r="AC1164" s="21" t="s">
        <v>43</v>
      </c>
      <c r="AD1164" s="17">
        <v>15</v>
      </c>
      <c r="AE1164" s="17">
        <v>1</v>
      </c>
      <c r="AF1164" s="21" t="s">
        <v>43</v>
      </c>
      <c r="AG1164" s="14" t="s">
        <v>43</v>
      </c>
      <c r="AI1164" s="70">
        <f t="shared" si="194"/>
        <v>12.454500000000001</v>
      </c>
      <c r="AJ1164" s="74">
        <f t="shared" si="195"/>
        <v>245.7787754986133</v>
      </c>
      <c r="AK1164" s="74">
        <f t="shared" si="196"/>
        <v>2.9024816296394529E-2</v>
      </c>
      <c r="AL1164" s="73">
        <f t="shared" si="197"/>
        <v>2.9024816296394529E-2</v>
      </c>
    </row>
    <row r="1165" spans="1:38" s="20" customFormat="1" hidden="1">
      <c r="A1165" s="14" t="s">
        <v>79</v>
      </c>
      <c r="B1165" s="14" t="s">
        <v>40</v>
      </c>
      <c r="C1165" s="31">
        <v>38954</v>
      </c>
      <c r="D1165" s="15">
        <v>2006</v>
      </c>
      <c r="E1165" s="16">
        <v>0.55208333333333337</v>
      </c>
      <c r="F1165" s="16">
        <v>0.59722222222222221</v>
      </c>
      <c r="G1165" s="16">
        <f t="shared" si="192"/>
        <v>4.513888888888884E-2</v>
      </c>
      <c r="H1165" s="21">
        <v>2</v>
      </c>
      <c r="I1165" s="14">
        <v>2</v>
      </c>
      <c r="J1165" s="17">
        <v>4</v>
      </c>
      <c r="K1165" s="17">
        <v>4</v>
      </c>
      <c r="L1165" s="14" t="s">
        <v>61</v>
      </c>
      <c r="M1165" s="14" t="s">
        <v>62</v>
      </c>
      <c r="N1165" s="14">
        <v>1</v>
      </c>
      <c r="O1165" s="18">
        <f t="shared" si="191"/>
        <v>26.725168800000002</v>
      </c>
      <c r="P1165" s="18">
        <v>8.0985360000000011</v>
      </c>
      <c r="Q1165" s="18">
        <f t="shared" si="186"/>
        <v>4.9487328000000002</v>
      </c>
      <c r="R1165" s="18">
        <v>1.4996160000000001</v>
      </c>
      <c r="S1165" s="18">
        <f t="shared" si="187"/>
        <v>26.729999999999997</v>
      </c>
      <c r="T1165" s="22">
        <v>8.1</v>
      </c>
      <c r="U1165" s="21" t="s">
        <v>43</v>
      </c>
      <c r="V1165" s="21" t="s">
        <v>43</v>
      </c>
      <c r="W1165" s="19">
        <v>27.887979999999999</v>
      </c>
      <c r="X1165" s="19">
        <v>-115.19468000000001</v>
      </c>
      <c r="Y1165" s="18">
        <v>64.400000000000006</v>
      </c>
      <c r="Z1165" s="17">
        <f t="shared" si="193"/>
        <v>18.000000000000004</v>
      </c>
      <c r="AA1165" s="21" t="s">
        <v>43</v>
      </c>
      <c r="AB1165" s="14" t="s">
        <v>46</v>
      </c>
      <c r="AC1165" s="21" t="s">
        <v>43</v>
      </c>
      <c r="AD1165" s="17">
        <v>15</v>
      </c>
      <c r="AE1165" s="17">
        <v>1</v>
      </c>
      <c r="AF1165" s="21" t="s">
        <v>43</v>
      </c>
      <c r="AG1165" s="14" t="s">
        <v>43</v>
      </c>
      <c r="AI1165" s="70">
        <f t="shared" si="194"/>
        <v>12.454500000000001</v>
      </c>
      <c r="AJ1165" s="74">
        <f t="shared" si="195"/>
        <v>245.7787754986133</v>
      </c>
      <c r="AK1165" s="74">
        <f t="shared" si="196"/>
        <v>2.9024816296394529E-2</v>
      </c>
      <c r="AL1165" s="73">
        <f t="shared" si="197"/>
        <v>2.9024816296394529E-2</v>
      </c>
    </row>
    <row r="1166" spans="1:38" s="20" customFormat="1" hidden="1">
      <c r="A1166" s="14" t="s">
        <v>79</v>
      </c>
      <c r="B1166" s="14" t="s">
        <v>40</v>
      </c>
      <c r="C1166" s="31">
        <v>38954</v>
      </c>
      <c r="D1166" s="15">
        <v>2006</v>
      </c>
      <c r="E1166" s="16">
        <v>0.55208333333333337</v>
      </c>
      <c r="F1166" s="16">
        <v>0.59722222222222221</v>
      </c>
      <c r="G1166" s="16">
        <f t="shared" si="192"/>
        <v>4.513888888888884E-2</v>
      </c>
      <c r="H1166" s="21">
        <v>2</v>
      </c>
      <c r="I1166" s="14">
        <v>2</v>
      </c>
      <c r="J1166" s="17">
        <v>4</v>
      </c>
      <c r="K1166" s="17">
        <v>4</v>
      </c>
      <c r="L1166" s="14" t="s">
        <v>61</v>
      </c>
      <c r="M1166" s="14" t="s">
        <v>62</v>
      </c>
      <c r="N1166" s="14">
        <v>1</v>
      </c>
      <c r="O1166" s="18">
        <f t="shared" si="191"/>
        <v>26.725168800000002</v>
      </c>
      <c r="P1166" s="18">
        <v>8.0985360000000011</v>
      </c>
      <c r="Q1166" s="18">
        <f t="shared" si="186"/>
        <v>4.9487328000000002</v>
      </c>
      <c r="R1166" s="18">
        <v>1.4996160000000001</v>
      </c>
      <c r="S1166" s="18">
        <f t="shared" si="187"/>
        <v>26.729999999999997</v>
      </c>
      <c r="T1166" s="22">
        <v>8.1</v>
      </c>
      <c r="U1166" s="21" t="s">
        <v>43</v>
      </c>
      <c r="V1166" s="21" t="s">
        <v>43</v>
      </c>
      <c r="W1166" s="19">
        <v>27.887979999999999</v>
      </c>
      <c r="X1166" s="19">
        <v>-115.19468000000001</v>
      </c>
      <c r="Y1166" s="18">
        <v>64.400000000000006</v>
      </c>
      <c r="Z1166" s="17">
        <f t="shared" si="193"/>
        <v>18.000000000000004</v>
      </c>
      <c r="AA1166" s="21" t="s">
        <v>43</v>
      </c>
      <c r="AB1166" s="14" t="s">
        <v>46</v>
      </c>
      <c r="AC1166" s="21" t="s">
        <v>43</v>
      </c>
      <c r="AD1166" s="17">
        <v>15</v>
      </c>
      <c r="AE1166" s="17">
        <v>1</v>
      </c>
      <c r="AF1166" s="21" t="s">
        <v>43</v>
      </c>
      <c r="AG1166" s="14" t="s">
        <v>43</v>
      </c>
      <c r="AI1166" s="70">
        <f t="shared" si="194"/>
        <v>12.454500000000001</v>
      </c>
      <c r="AJ1166" s="74">
        <f t="shared" si="195"/>
        <v>245.7787754986133</v>
      </c>
      <c r="AK1166" s="74">
        <f t="shared" si="196"/>
        <v>2.9024816296394529E-2</v>
      </c>
      <c r="AL1166" s="73">
        <f t="shared" si="197"/>
        <v>2.9024816296394529E-2</v>
      </c>
    </row>
    <row r="1167" spans="1:38" s="20" customFormat="1" hidden="1">
      <c r="A1167" s="14" t="s">
        <v>79</v>
      </c>
      <c r="B1167" s="14" t="s">
        <v>40</v>
      </c>
      <c r="C1167" s="31">
        <v>38954</v>
      </c>
      <c r="D1167" s="15">
        <v>2006</v>
      </c>
      <c r="E1167" s="16">
        <v>0.55208333333333337</v>
      </c>
      <c r="F1167" s="16">
        <v>0.59722222222222221</v>
      </c>
      <c r="G1167" s="16">
        <f t="shared" si="192"/>
        <v>4.513888888888884E-2</v>
      </c>
      <c r="H1167" s="21">
        <v>2</v>
      </c>
      <c r="I1167" s="14">
        <v>2</v>
      </c>
      <c r="J1167" s="17">
        <v>4</v>
      </c>
      <c r="K1167" s="17">
        <v>4</v>
      </c>
      <c r="L1167" s="14" t="s">
        <v>61</v>
      </c>
      <c r="M1167" s="14" t="s">
        <v>62</v>
      </c>
      <c r="N1167" s="14">
        <v>1</v>
      </c>
      <c r="O1167" s="18">
        <f t="shared" si="191"/>
        <v>26.725168800000002</v>
      </c>
      <c r="P1167" s="18">
        <v>8.0985360000000011</v>
      </c>
      <c r="Q1167" s="18">
        <f t="shared" si="186"/>
        <v>4.9487328000000002</v>
      </c>
      <c r="R1167" s="18">
        <v>1.4996160000000001</v>
      </c>
      <c r="S1167" s="18">
        <f t="shared" si="187"/>
        <v>26.729999999999997</v>
      </c>
      <c r="T1167" s="22">
        <v>8.1</v>
      </c>
      <c r="U1167" s="21" t="s">
        <v>43</v>
      </c>
      <c r="V1167" s="21" t="s">
        <v>43</v>
      </c>
      <c r="W1167" s="19">
        <v>27.887979999999999</v>
      </c>
      <c r="X1167" s="19">
        <v>-115.19468000000001</v>
      </c>
      <c r="Y1167" s="18">
        <v>64.400000000000006</v>
      </c>
      <c r="Z1167" s="17">
        <f t="shared" si="193"/>
        <v>18.000000000000004</v>
      </c>
      <c r="AA1167" s="21" t="s">
        <v>43</v>
      </c>
      <c r="AB1167" s="14" t="s">
        <v>46</v>
      </c>
      <c r="AC1167" s="21" t="s">
        <v>43</v>
      </c>
      <c r="AD1167" s="17">
        <v>17</v>
      </c>
      <c r="AE1167" s="17">
        <v>1</v>
      </c>
      <c r="AF1167" s="21" t="s">
        <v>43</v>
      </c>
      <c r="AG1167" s="14" t="s">
        <v>43</v>
      </c>
      <c r="AI1167" s="70">
        <f t="shared" si="194"/>
        <v>13.9505</v>
      </c>
      <c r="AJ1167" s="74">
        <f t="shared" si="195"/>
        <v>359.80704047984557</v>
      </c>
      <c r="AK1167" s="74">
        <f t="shared" si="196"/>
        <v>0.32549830524759849</v>
      </c>
      <c r="AL1167" s="73">
        <f t="shared" si="197"/>
        <v>0.32549830524759849</v>
      </c>
    </row>
    <row r="1168" spans="1:38" s="20" customFormat="1" hidden="1">
      <c r="A1168" s="14" t="s">
        <v>79</v>
      </c>
      <c r="B1168" s="14" t="s">
        <v>40</v>
      </c>
      <c r="C1168" s="31">
        <v>38954</v>
      </c>
      <c r="D1168" s="15">
        <v>2006</v>
      </c>
      <c r="E1168" s="16">
        <v>0.55208333333333337</v>
      </c>
      <c r="F1168" s="16">
        <v>0.59722222222222221</v>
      </c>
      <c r="G1168" s="16">
        <f t="shared" si="192"/>
        <v>4.513888888888884E-2</v>
      </c>
      <c r="H1168" s="21">
        <v>2</v>
      </c>
      <c r="I1168" s="14">
        <v>2</v>
      </c>
      <c r="J1168" s="17">
        <v>4</v>
      </c>
      <c r="K1168" s="17">
        <v>4</v>
      </c>
      <c r="L1168" s="14" t="s">
        <v>61</v>
      </c>
      <c r="M1168" s="14" t="s">
        <v>62</v>
      </c>
      <c r="N1168" s="14">
        <v>1</v>
      </c>
      <c r="O1168" s="18">
        <f t="shared" si="191"/>
        <v>26.725168800000002</v>
      </c>
      <c r="P1168" s="18">
        <v>8.0985360000000011</v>
      </c>
      <c r="Q1168" s="18">
        <f t="shared" si="186"/>
        <v>4.9487328000000002</v>
      </c>
      <c r="R1168" s="18">
        <v>1.4996160000000001</v>
      </c>
      <c r="S1168" s="18">
        <f t="shared" si="187"/>
        <v>26.729999999999997</v>
      </c>
      <c r="T1168" s="22">
        <v>8.1</v>
      </c>
      <c r="U1168" s="21" t="s">
        <v>43</v>
      </c>
      <c r="V1168" s="21" t="s">
        <v>43</v>
      </c>
      <c r="W1168" s="19">
        <v>27.887979999999999</v>
      </c>
      <c r="X1168" s="19">
        <v>-115.19468000000001</v>
      </c>
      <c r="Y1168" s="18">
        <v>64.400000000000006</v>
      </c>
      <c r="Z1168" s="17">
        <f t="shared" si="193"/>
        <v>18.000000000000004</v>
      </c>
      <c r="AA1168" s="21" t="s">
        <v>43</v>
      </c>
      <c r="AB1168" s="14" t="s">
        <v>46</v>
      </c>
      <c r="AC1168" s="21" t="s">
        <v>43</v>
      </c>
      <c r="AD1168" s="17">
        <v>17</v>
      </c>
      <c r="AE1168" s="17">
        <v>1</v>
      </c>
      <c r="AF1168" s="21" t="s">
        <v>43</v>
      </c>
      <c r="AG1168" s="14" t="s">
        <v>43</v>
      </c>
      <c r="AI1168" s="70">
        <f t="shared" si="194"/>
        <v>13.9505</v>
      </c>
      <c r="AJ1168" s="74">
        <f t="shared" si="195"/>
        <v>359.80704047984557</v>
      </c>
      <c r="AK1168" s="74">
        <f t="shared" si="196"/>
        <v>0.32549830524759849</v>
      </c>
      <c r="AL1168" s="73">
        <f t="shared" si="197"/>
        <v>0.32549830524759849</v>
      </c>
    </row>
    <row r="1169" spans="1:38" s="20" customFormat="1" hidden="1">
      <c r="A1169" s="14" t="s">
        <v>79</v>
      </c>
      <c r="B1169" s="14" t="s">
        <v>40</v>
      </c>
      <c r="C1169" s="31">
        <v>38954</v>
      </c>
      <c r="D1169" s="15">
        <v>2006</v>
      </c>
      <c r="E1169" s="16">
        <v>0.55208333333333337</v>
      </c>
      <c r="F1169" s="16">
        <v>0.59722222222222221</v>
      </c>
      <c r="G1169" s="16">
        <f t="shared" si="192"/>
        <v>4.513888888888884E-2</v>
      </c>
      <c r="H1169" s="21">
        <v>2</v>
      </c>
      <c r="I1169" s="14">
        <v>2</v>
      </c>
      <c r="J1169" s="17">
        <v>4</v>
      </c>
      <c r="K1169" s="17">
        <v>4</v>
      </c>
      <c r="L1169" s="14" t="s">
        <v>61</v>
      </c>
      <c r="M1169" s="14" t="s">
        <v>62</v>
      </c>
      <c r="N1169" s="14">
        <v>1</v>
      </c>
      <c r="O1169" s="18">
        <f t="shared" si="191"/>
        <v>26.725168800000002</v>
      </c>
      <c r="P1169" s="18">
        <v>8.0985360000000011</v>
      </c>
      <c r="Q1169" s="18">
        <f t="shared" si="186"/>
        <v>4.9487328000000002</v>
      </c>
      <c r="R1169" s="18">
        <v>1.4996160000000001</v>
      </c>
      <c r="S1169" s="18">
        <f t="shared" si="187"/>
        <v>26.729999999999997</v>
      </c>
      <c r="T1169" s="22">
        <v>8.1</v>
      </c>
      <c r="U1169" s="21" t="s">
        <v>43</v>
      </c>
      <c r="V1169" s="21" t="s">
        <v>43</v>
      </c>
      <c r="W1169" s="19">
        <v>27.887979999999999</v>
      </c>
      <c r="X1169" s="19">
        <v>-115.19468000000001</v>
      </c>
      <c r="Y1169" s="18">
        <v>64.400000000000006</v>
      </c>
      <c r="Z1169" s="17">
        <f t="shared" si="193"/>
        <v>18.000000000000004</v>
      </c>
      <c r="AA1169" s="21" t="s">
        <v>43</v>
      </c>
      <c r="AB1169" s="14" t="s">
        <v>46</v>
      </c>
      <c r="AC1169" s="21" t="s">
        <v>43</v>
      </c>
      <c r="AD1169" s="17">
        <v>17</v>
      </c>
      <c r="AE1169" s="17">
        <v>1</v>
      </c>
      <c r="AF1169" s="21" t="s">
        <v>43</v>
      </c>
      <c r="AG1169" s="14" t="s">
        <v>43</v>
      </c>
      <c r="AI1169" s="70">
        <f t="shared" si="194"/>
        <v>13.9505</v>
      </c>
      <c r="AJ1169" s="74">
        <f t="shared" si="195"/>
        <v>359.80704047984557</v>
      </c>
      <c r="AK1169" s="74">
        <f t="shared" si="196"/>
        <v>0.32549830524759849</v>
      </c>
      <c r="AL1169" s="73">
        <f t="shared" si="197"/>
        <v>0.32549830524759849</v>
      </c>
    </row>
    <row r="1170" spans="1:38" s="20" customFormat="1" hidden="1">
      <c r="A1170" s="14" t="s">
        <v>79</v>
      </c>
      <c r="B1170" s="14" t="s">
        <v>40</v>
      </c>
      <c r="C1170" s="31">
        <v>38954</v>
      </c>
      <c r="D1170" s="15">
        <v>2006</v>
      </c>
      <c r="E1170" s="16">
        <v>0.55208333333333337</v>
      </c>
      <c r="F1170" s="16">
        <v>0.59722222222222221</v>
      </c>
      <c r="G1170" s="16">
        <f t="shared" si="192"/>
        <v>4.513888888888884E-2</v>
      </c>
      <c r="H1170" s="21">
        <v>2</v>
      </c>
      <c r="I1170" s="14">
        <v>2</v>
      </c>
      <c r="J1170" s="17">
        <v>4</v>
      </c>
      <c r="K1170" s="17">
        <v>4</v>
      </c>
      <c r="L1170" s="14" t="s">
        <v>61</v>
      </c>
      <c r="M1170" s="14" t="s">
        <v>62</v>
      </c>
      <c r="N1170" s="14">
        <v>1</v>
      </c>
      <c r="O1170" s="18">
        <f t="shared" si="191"/>
        <v>26.725168800000002</v>
      </c>
      <c r="P1170" s="18">
        <v>8.0985360000000011</v>
      </c>
      <c r="Q1170" s="18">
        <f t="shared" si="186"/>
        <v>4.9487328000000002</v>
      </c>
      <c r="R1170" s="18">
        <v>1.4996160000000001</v>
      </c>
      <c r="S1170" s="18">
        <f t="shared" si="187"/>
        <v>26.729999999999997</v>
      </c>
      <c r="T1170" s="22">
        <v>8.1</v>
      </c>
      <c r="U1170" s="21" t="s">
        <v>43</v>
      </c>
      <c r="V1170" s="21" t="s">
        <v>43</v>
      </c>
      <c r="W1170" s="19">
        <v>27.887979999999999</v>
      </c>
      <c r="X1170" s="19">
        <v>-115.19468000000001</v>
      </c>
      <c r="Y1170" s="18">
        <v>64.400000000000006</v>
      </c>
      <c r="Z1170" s="17">
        <f t="shared" si="193"/>
        <v>18.000000000000004</v>
      </c>
      <c r="AA1170" s="21" t="s">
        <v>43</v>
      </c>
      <c r="AB1170" s="14" t="s">
        <v>46</v>
      </c>
      <c r="AC1170" s="21" t="s">
        <v>43</v>
      </c>
      <c r="AD1170" s="17">
        <v>17</v>
      </c>
      <c r="AE1170" s="17">
        <v>1</v>
      </c>
      <c r="AF1170" s="21" t="s">
        <v>43</v>
      </c>
      <c r="AG1170" s="14" t="s">
        <v>43</v>
      </c>
      <c r="AI1170" s="70">
        <f t="shared" si="194"/>
        <v>13.9505</v>
      </c>
      <c r="AJ1170" s="74">
        <f t="shared" si="195"/>
        <v>359.80704047984557</v>
      </c>
      <c r="AK1170" s="74">
        <f t="shared" si="196"/>
        <v>0.32549830524759849</v>
      </c>
      <c r="AL1170" s="73">
        <f t="shared" si="197"/>
        <v>0.32549830524759849</v>
      </c>
    </row>
    <row r="1171" spans="1:38" s="20" customFormat="1" hidden="1">
      <c r="A1171" s="14" t="s">
        <v>79</v>
      </c>
      <c r="B1171" s="14" t="s">
        <v>40</v>
      </c>
      <c r="C1171" s="31">
        <v>38954</v>
      </c>
      <c r="D1171" s="15">
        <v>2006</v>
      </c>
      <c r="E1171" s="16">
        <v>0.55208333333333337</v>
      </c>
      <c r="F1171" s="16">
        <v>0.59722222222222221</v>
      </c>
      <c r="G1171" s="16">
        <f t="shared" si="192"/>
        <v>4.513888888888884E-2</v>
      </c>
      <c r="H1171" s="21">
        <v>2</v>
      </c>
      <c r="I1171" s="14">
        <v>2</v>
      </c>
      <c r="J1171" s="17">
        <v>4</v>
      </c>
      <c r="K1171" s="17">
        <v>4</v>
      </c>
      <c r="L1171" s="14" t="s">
        <v>61</v>
      </c>
      <c r="M1171" s="14" t="s">
        <v>62</v>
      </c>
      <c r="N1171" s="14">
        <v>1</v>
      </c>
      <c r="O1171" s="18">
        <f t="shared" si="191"/>
        <v>26.725168800000002</v>
      </c>
      <c r="P1171" s="18">
        <v>8.0985360000000011</v>
      </c>
      <c r="Q1171" s="18">
        <f t="shared" si="186"/>
        <v>4.9487328000000002</v>
      </c>
      <c r="R1171" s="18">
        <v>1.4996160000000001</v>
      </c>
      <c r="S1171" s="18">
        <f t="shared" si="187"/>
        <v>26.729999999999997</v>
      </c>
      <c r="T1171" s="22">
        <v>8.1</v>
      </c>
      <c r="U1171" s="21" t="s">
        <v>43</v>
      </c>
      <c r="V1171" s="21" t="s">
        <v>43</v>
      </c>
      <c r="W1171" s="19">
        <v>27.887979999999999</v>
      </c>
      <c r="X1171" s="19">
        <v>-115.19468000000001</v>
      </c>
      <c r="Y1171" s="18">
        <v>64.400000000000006</v>
      </c>
      <c r="Z1171" s="17">
        <f t="shared" si="193"/>
        <v>18.000000000000004</v>
      </c>
      <c r="AA1171" s="21" t="s">
        <v>43</v>
      </c>
      <c r="AB1171" s="14" t="s">
        <v>46</v>
      </c>
      <c r="AC1171" s="21" t="s">
        <v>43</v>
      </c>
      <c r="AD1171" s="17">
        <v>17</v>
      </c>
      <c r="AE1171" s="17">
        <v>1</v>
      </c>
      <c r="AF1171" s="21" t="s">
        <v>43</v>
      </c>
      <c r="AG1171" s="14" t="s">
        <v>43</v>
      </c>
      <c r="AI1171" s="70">
        <f t="shared" si="194"/>
        <v>13.9505</v>
      </c>
      <c r="AJ1171" s="74">
        <f t="shared" si="195"/>
        <v>359.80704047984557</v>
      </c>
      <c r="AK1171" s="74">
        <f t="shared" si="196"/>
        <v>0.32549830524759849</v>
      </c>
      <c r="AL1171" s="73">
        <f t="shared" si="197"/>
        <v>0.32549830524759849</v>
      </c>
    </row>
    <row r="1172" spans="1:38" s="20" customFormat="1" hidden="1">
      <c r="A1172" s="14" t="s">
        <v>79</v>
      </c>
      <c r="B1172" s="14" t="s">
        <v>40</v>
      </c>
      <c r="C1172" s="31">
        <v>38954</v>
      </c>
      <c r="D1172" s="15">
        <v>2006</v>
      </c>
      <c r="E1172" s="16">
        <v>0.55208333333333337</v>
      </c>
      <c r="F1172" s="16">
        <v>0.59722222222222221</v>
      </c>
      <c r="G1172" s="16">
        <f t="shared" si="192"/>
        <v>4.513888888888884E-2</v>
      </c>
      <c r="H1172" s="21">
        <v>2</v>
      </c>
      <c r="I1172" s="14">
        <v>2</v>
      </c>
      <c r="J1172" s="17">
        <v>4</v>
      </c>
      <c r="K1172" s="17">
        <v>4</v>
      </c>
      <c r="L1172" s="14" t="s">
        <v>61</v>
      </c>
      <c r="M1172" s="14" t="s">
        <v>62</v>
      </c>
      <c r="N1172" s="14">
        <v>1</v>
      </c>
      <c r="O1172" s="18">
        <f t="shared" si="191"/>
        <v>26.725168800000002</v>
      </c>
      <c r="P1172" s="18">
        <v>8.0985360000000011</v>
      </c>
      <c r="Q1172" s="18">
        <f t="shared" si="186"/>
        <v>4.9487328000000002</v>
      </c>
      <c r="R1172" s="18">
        <v>1.4996160000000001</v>
      </c>
      <c r="S1172" s="18">
        <f t="shared" si="187"/>
        <v>26.729999999999997</v>
      </c>
      <c r="T1172" s="22">
        <v>8.1</v>
      </c>
      <c r="U1172" s="21" t="s">
        <v>43</v>
      </c>
      <c r="V1172" s="21" t="s">
        <v>43</v>
      </c>
      <c r="W1172" s="19">
        <v>27.887979999999999</v>
      </c>
      <c r="X1172" s="19">
        <v>-115.19468000000001</v>
      </c>
      <c r="Y1172" s="18">
        <v>64.400000000000006</v>
      </c>
      <c r="Z1172" s="17">
        <f t="shared" si="193"/>
        <v>18.000000000000004</v>
      </c>
      <c r="AA1172" s="21" t="s">
        <v>43</v>
      </c>
      <c r="AB1172" s="14" t="s">
        <v>46</v>
      </c>
      <c r="AC1172" s="21" t="s">
        <v>43</v>
      </c>
      <c r="AD1172" s="17">
        <v>18</v>
      </c>
      <c r="AE1172" s="17">
        <v>1</v>
      </c>
      <c r="AF1172" s="21" t="s">
        <v>43</v>
      </c>
      <c r="AG1172" s="14" t="s">
        <v>43</v>
      </c>
      <c r="AI1172" s="70">
        <f t="shared" si="194"/>
        <v>14.698500000000001</v>
      </c>
      <c r="AJ1172" s="74">
        <f t="shared" si="195"/>
        <v>428.83019204754055</v>
      </c>
      <c r="AK1172" s="74">
        <f t="shared" si="196"/>
        <v>0.50495849932360548</v>
      </c>
      <c r="AL1172" s="73">
        <f t="shared" si="197"/>
        <v>0.50495849932360548</v>
      </c>
    </row>
    <row r="1173" spans="1:38" s="20" customFormat="1" hidden="1">
      <c r="A1173" s="14" t="s">
        <v>79</v>
      </c>
      <c r="B1173" s="14" t="s">
        <v>40</v>
      </c>
      <c r="C1173" s="31">
        <v>38954</v>
      </c>
      <c r="D1173" s="15">
        <v>2006</v>
      </c>
      <c r="E1173" s="16">
        <v>0.55208333333333337</v>
      </c>
      <c r="F1173" s="16">
        <v>0.59722222222222221</v>
      </c>
      <c r="G1173" s="16">
        <f t="shared" si="192"/>
        <v>4.513888888888884E-2</v>
      </c>
      <c r="H1173" s="21">
        <v>2</v>
      </c>
      <c r="I1173" s="14">
        <v>2</v>
      </c>
      <c r="J1173" s="17">
        <v>4</v>
      </c>
      <c r="K1173" s="17">
        <v>4</v>
      </c>
      <c r="L1173" s="14" t="s">
        <v>61</v>
      </c>
      <c r="M1173" s="14" t="s">
        <v>62</v>
      </c>
      <c r="N1173" s="14">
        <v>1</v>
      </c>
      <c r="O1173" s="18">
        <f t="shared" si="191"/>
        <v>26.725168800000002</v>
      </c>
      <c r="P1173" s="18">
        <v>8.0985360000000011</v>
      </c>
      <c r="Q1173" s="18">
        <f t="shared" si="186"/>
        <v>4.9487328000000002</v>
      </c>
      <c r="R1173" s="18">
        <v>1.4996160000000001</v>
      </c>
      <c r="S1173" s="18">
        <f t="shared" si="187"/>
        <v>26.729999999999997</v>
      </c>
      <c r="T1173" s="22">
        <v>8.1</v>
      </c>
      <c r="U1173" s="21" t="s">
        <v>43</v>
      </c>
      <c r="V1173" s="21" t="s">
        <v>43</v>
      </c>
      <c r="W1173" s="19">
        <v>27.887979999999999</v>
      </c>
      <c r="X1173" s="19">
        <v>-115.19468000000001</v>
      </c>
      <c r="Y1173" s="18">
        <v>64.400000000000006</v>
      </c>
      <c r="Z1173" s="17">
        <f t="shared" si="193"/>
        <v>18.000000000000004</v>
      </c>
      <c r="AA1173" s="21" t="s">
        <v>43</v>
      </c>
      <c r="AB1173" s="14" t="s">
        <v>46</v>
      </c>
      <c r="AC1173" s="21" t="s">
        <v>43</v>
      </c>
      <c r="AD1173" s="17">
        <v>18</v>
      </c>
      <c r="AE1173" s="17">
        <v>1</v>
      </c>
      <c r="AF1173" s="21" t="s">
        <v>43</v>
      </c>
      <c r="AG1173" s="14" t="s">
        <v>43</v>
      </c>
      <c r="AI1173" s="70">
        <f t="shared" si="194"/>
        <v>14.698500000000001</v>
      </c>
      <c r="AJ1173" s="74">
        <f t="shared" si="195"/>
        <v>428.83019204754055</v>
      </c>
      <c r="AK1173" s="74">
        <f t="shared" si="196"/>
        <v>0.50495849932360548</v>
      </c>
      <c r="AL1173" s="73">
        <f t="shared" si="197"/>
        <v>0.50495849932360548</v>
      </c>
    </row>
    <row r="1174" spans="1:38" s="20" customFormat="1" hidden="1">
      <c r="A1174" s="14" t="s">
        <v>79</v>
      </c>
      <c r="B1174" s="14" t="s">
        <v>40</v>
      </c>
      <c r="C1174" s="31">
        <v>38954</v>
      </c>
      <c r="D1174" s="15">
        <v>2006</v>
      </c>
      <c r="E1174" s="16">
        <v>0.55208333333333337</v>
      </c>
      <c r="F1174" s="16">
        <v>0.59722222222222221</v>
      </c>
      <c r="G1174" s="16">
        <f t="shared" si="192"/>
        <v>4.513888888888884E-2</v>
      </c>
      <c r="H1174" s="21">
        <v>2</v>
      </c>
      <c r="I1174" s="14">
        <v>2</v>
      </c>
      <c r="J1174" s="17">
        <v>4</v>
      </c>
      <c r="K1174" s="17">
        <v>4</v>
      </c>
      <c r="L1174" s="14" t="s">
        <v>61</v>
      </c>
      <c r="M1174" s="14" t="s">
        <v>62</v>
      </c>
      <c r="N1174" s="14">
        <v>1</v>
      </c>
      <c r="O1174" s="18">
        <f t="shared" si="191"/>
        <v>26.725168800000002</v>
      </c>
      <c r="P1174" s="18">
        <v>8.0985360000000011</v>
      </c>
      <c r="Q1174" s="18">
        <f t="shared" si="186"/>
        <v>4.9487328000000002</v>
      </c>
      <c r="R1174" s="18">
        <v>1.4996160000000001</v>
      </c>
      <c r="S1174" s="18">
        <f t="shared" si="187"/>
        <v>26.729999999999997</v>
      </c>
      <c r="T1174" s="22">
        <v>8.1</v>
      </c>
      <c r="U1174" s="21" t="s">
        <v>43</v>
      </c>
      <c r="V1174" s="21" t="s">
        <v>43</v>
      </c>
      <c r="W1174" s="19">
        <v>27.887979999999999</v>
      </c>
      <c r="X1174" s="19">
        <v>-115.19468000000001</v>
      </c>
      <c r="Y1174" s="18">
        <v>64.400000000000006</v>
      </c>
      <c r="Z1174" s="17">
        <f t="shared" si="193"/>
        <v>18.000000000000004</v>
      </c>
      <c r="AA1174" s="21" t="s">
        <v>43</v>
      </c>
      <c r="AB1174" s="14" t="s">
        <v>46</v>
      </c>
      <c r="AC1174" s="21" t="s">
        <v>43</v>
      </c>
      <c r="AD1174" s="17">
        <v>18</v>
      </c>
      <c r="AE1174" s="17">
        <v>1</v>
      </c>
      <c r="AF1174" s="21" t="s">
        <v>43</v>
      </c>
      <c r="AG1174" s="14" t="s">
        <v>43</v>
      </c>
      <c r="AI1174" s="70">
        <f t="shared" si="194"/>
        <v>14.698500000000001</v>
      </c>
      <c r="AJ1174" s="74">
        <f t="shared" si="195"/>
        <v>428.83019204754055</v>
      </c>
      <c r="AK1174" s="74">
        <f t="shared" si="196"/>
        <v>0.50495849932360548</v>
      </c>
      <c r="AL1174" s="73">
        <f t="shared" si="197"/>
        <v>0.50495849932360548</v>
      </c>
    </row>
    <row r="1175" spans="1:38" s="20" customFormat="1" hidden="1">
      <c r="A1175" s="14" t="s">
        <v>79</v>
      </c>
      <c r="B1175" s="14" t="s">
        <v>40</v>
      </c>
      <c r="C1175" s="31">
        <v>38954</v>
      </c>
      <c r="D1175" s="15">
        <v>2006</v>
      </c>
      <c r="E1175" s="16">
        <v>0.55208333333333337</v>
      </c>
      <c r="F1175" s="16">
        <v>0.59722222222222221</v>
      </c>
      <c r="G1175" s="16">
        <f t="shared" si="192"/>
        <v>4.513888888888884E-2</v>
      </c>
      <c r="H1175" s="21">
        <v>2</v>
      </c>
      <c r="I1175" s="14">
        <v>2</v>
      </c>
      <c r="J1175" s="17">
        <v>4</v>
      </c>
      <c r="K1175" s="17">
        <v>4</v>
      </c>
      <c r="L1175" s="14" t="s">
        <v>61</v>
      </c>
      <c r="M1175" s="14" t="s">
        <v>62</v>
      </c>
      <c r="N1175" s="14">
        <v>1</v>
      </c>
      <c r="O1175" s="18">
        <f t="shared" si="191"/>
        <v>26.725168800000002</v>
      </c>
      <c r="P1175" s="18">
        <v>8.0985360000000011</v>
      </c>
      <c r="Q1175" s="18">
        <f t="shared" si="186"/>
        <v>4.9487328000000002</v>
      </c>
      <c r="R1175" s="18">
        <v>1.4996160000000001</v>
      </c>
      <c r="S1175" s="18">
        <f t="shared" si="187"/>
        <v>26.729999999999997</v>
      </c>
      <c r="T1175" s="22">
        <v>8.1</v>
      </c>
      <c r="U1175" s="21" t="s">
        <v>43</v>
      </c>
      <c r="V1175" s="21" t="s">
        <v>43</v>
      </c>
      <c r="W1175" s="19">
        <v>27.887979999999999</v>
      </c>
      <c r="X1175" s="19">
        <v>-115.19468000000001</v>
      </c>
      <c r="Y1175" s="18">
        <v>64.400000000000006</v>
      </c>
      <c r="Z1175" s="17">
        <f t="shared" si="193"/>
        <v>18.000000000000004</v>
      </c>
      <c r="AA1175" s="21" t="s">
        <v>43</v>
      </c>
      <c r="AB1175" s="14" t="s">
        <v>46</v>
      </c>
      <c r="AC1175" s="21" t="s">
        <v>43</v>
      </c>
      <c r="AD1175" s="17">
        <v>18</v>
      </c>
      <c r="AE1175" s="17">
        <v>1</v>
      </c>
      <c r="AF1175" s="21" t="s">
        <v>43</v>
      </c>
      <c r="AG1175" s="14" t="s">
        <v>43</v>
      </c>
      <c r="AI1175" s="70">
        <f t="shared" si="194"/>
        <v>14.698500000000001</v>
      </c>
      <c r="AJ1175" s="74">
        <f t="shared" si="195"/>
        <v>428.83019204754055</v>
      </c>
      <c r="AK1175" s="74">
        <f t="shared" si="196"/>
        <v>0.50495849932360548</v>
      </c>
      <c r="AL1175" s="73">
        <f t="shared" si="197"/>
        <v>0.50495849932360548</v>
      </c>
    </row>
    <row r="1176" spans="1:38" s="20" customFormat="1" hidden="1">
      <c r="A1176" s="14" t="s">
        <v>79</v>
      </c>
      <c r="B1176" s="14" t="s">
        <v>40</v>
      </c>
      <c r="C1176" s="31">
        <v>38954</v>
      </c>
      <c r="D1176" s="15">
        <v>2006</v>
      </c>
      <c r="E1176" s="16">
        <v>0.55208333333333337</v>
      </c>
      <c r="F1176" s="16">
        <v>0.59722222222222221</v>
      </c>
      <c r="G1176" s="16">
        <f t="shared" si="192"/>
        <v>4.513888888888884E-2</v>
      </c>
      <c r="H1176" s="21">
        <v>2</v>
      </c>
      <c r="I1176" s="14">
        <v>2</v>
      </c>
      <c r="J1176" s="17">
        <v>4</v>
      </c>
      <c r="K1176" s="17">
        <v>4</v>
      </c>
      <c r="L1176" s="14" t="s">
        <v>61</v>
      </c>
      <c r="M1176" s="14" t="s">
        <v>62</v>
      </c>
      <c r="N1176" s="14">
        <v>1</v>
      </c>
      <c r="O1176" s="18">
        <f t="shared" si="191"/>
        <v>26.725168800000002</v>
      </c>
      <c r="P1176" s="18">
        <v>8.0985360000000011</v>
      </c>
      <c r="Q1176" s="18">
        <f t="shared" si="186"/>
        <v>4.9487328000000002</v>
      </c>
      <c r="R1176" s="18">
        <v>1.4996160000000001</v>
      </c>
      <c r="S1176" s="18">
        <f t="shared" si="187"/>
        <v>26.729999999999997</v>
      </c>
      <c r="T1176" s="22">
        <v>8.1</v>
      </c>
      <c r="U1176" s="21" t="s">
        <v>43</v>
      </c>
      <c r="V1176" s="21" t="s">
        <v>43</v>
      </c>
      <c r="W1176" s="19">
        <v>27.887979999999999</v>
      </c>
      <c r="X1176" s="19">
        <v>-115.19468000000001</v>
      </c>
      <c r="Y1176" s="18">
        <v>64.400000000000006</v>
      </c>
      <c r="Z1176" s="17">
        <f t="shared" si="193"/>
        <v>18.000000000000004</v>
      </c>
      <c r="AA1176" s="21" t="s">
        <v>43</v>
      </c>
      <c r="AB1176" s="14" t="s">
        <v>46</v>
      </c>
      <c r="AC1176" s="21" t="s">
        <v>43</v>
      </c>
      <c r="AD1176" s="17">
        <v>18</v>
      </c>
      <c r="AE1176" s="17">
        <v>1</v>
      </c>
      <c r="AF1176" s="21" t="s">
        <v>43</v>
      </c>
      <c r="AG1176" s="14" t="s">
        <v>43</v>
      </c>
      <c r="AI1176" s="70">
        <f t="shared" si="194"/>
        <v>14.698500000000001</v>
      </c>
      <c r="AJ1176" s="74">
        <f t="shared" si="195"/>
        <v>428.83019204754055</v>
      </c>
      <c r="AK1176" s="74">
        <f t="shared" si="196"/>
        <v>0.50495849932360548</v>
      </c>
      <c r="AL1176" s="73">
        <f t="shared" si="197"/>
        <v>0.50495849932360548</v>
      </c>
    </row>
    <row r="1177" spans="1:38" s="20" customFormat="1" hidden="1">
      <c r="A1177" s="14" t="s">
        <v>79</v>
      </c>
      <c r="B1177" s="14" t="s">
        <v>40</v>
      </c>
      <c r="C1177" s="31">
        <v>38954</v>
      </c>
      <c r="D1177" s="15">
        <v>2006</v>
      </c>
      <c r="E1177" s="16">
        <v>0.55208333333333337</v>
      </c>
      <c r="F1177" s="16">
        <v>0.59722222222222221</v>
      </c>
      <c r="G1177" s="16">
        <f t="shared" si="192"/>
        <v>4.513888888888884E-2</v>
      </c>
      <c r="H1177" s="21">
        <v>2</v>
      </c>
      <c r="I1177" s="14">
        <v>2</v>
      </c>
      <c r="J1177" s="17">
        <v>4</v>
      </c>
      <c r="K1177" s="17">
        <v>4</v>
      </c>
      <c r="L1177" s="14" t="s">
        <v>61</v>
      </c>
      <c r="M1177" s="14" t="s">
        <v>62</v>
      </c>
      <c r="N1177" s="14">
        <v>1</v>
      </c>
      <c r="O1177" s="18">
        <f t="shared" si="191"/>
        <v>26.725168800000002</v>
      </c>
      <c r="P1177" s="18">
        <v>8.0985360000000011</v>
      </c>
      <c r="Q1177" s="18">
        <f t="shared" si="186"/>
        <v>4.9487328000000002</v>
      </c>
      <c r="R1177" s="18">
        <v>1.4996160000000001</v>
      </c>
      <c r="S1177" s="18">
        <f t="shared" si="187"/>
        <v>26.729999999999997</v>
      </c>
      <c r="T1177" s="22">
        <v>8.1</v>
      </c>
      <c r="U1177" s="21" t="s">
        <v>43</v>
      </c>
      <c r="V1177" s="21" t="s">
        <v>43</v>
      </c>
      <c r="W1177" s="19">
        <v>27.887979999999999</v>
      </c>
      <c r="X1177" s="19">
        <v>-115.19468000000001</v>
      </c>
      <c r="Y1177" s="18">
        <v>64.400000000000006</v>
      </c>
      <c r="Z1177" s="17">
        <f t="shared" si="193"/>
        <v>18.000000000000004</v>
      </c>
      <c r="AA1177" s="21" t="s">
        <v>43</v>
      </c>
      <c r="AB1177" s="14" t="s">
        <v>46</v>
      </c>
      <c r="AC1177" s="21" t="s">
        <v>43</v>
      </c>
      <c r="AD1177" s="17">
        <v>18</v>
      </c>
      <c r="AE1177" s="17">
        <v>1</v>
      </c>
      <c r="AF1177" s="21" t="s">
        <v>43</v>
      </c>
      <c r="AG1177" s="14" t="s">
        <v>43</v>
      </c>
      <c r="AI1177" s="70">
        <f t="shared" si="194"/>
        <v>14.698500000000001</v>
      </c>
      <c r="AJ1177" s="74">
        <f t="shared" si="195"/>
        <v>428.83019204754055</v>
      </c>
      <c r="AK1177" s="74">
        <f t="shared" si="196"/>
        <v>0.50495849932360548</v>
      </c>
      <c r="AL1177" s="73">
        <f t="shared" si="197"/>
        <v>0.50495849932360548</v>
      </c>
    </row>
    <row r="1178" spans="1:38" s="20" customFormat="1" hidden="1">
      <c r="A1178" s="14" t="s">
        <v>79</v>
      </c>
      <c r="B1178" s="14" t="s">
        <v>40</v>
      </c>
      <c r="C1178" s="31">
        <v>38954</v>
      </c>
      <c r="D1178" s="15">
        <v>2006</v>
      </c>
      <c r="E1178" s="16">
        <v>0.55208333333333337</v>
      </c>
      <c r="F1178" s="16">
        <v>0.59722222222222221</v>
      </c>
      <c r="G1178" s="16">
        <f t="shared" si="192"/>
        <v>4.513888888888884E-2</v>
      </c>
      <c r="H1178" s="21">
        <v>2</v>
      </c>
      <c r="I1178" s="14">
        <v>2</v>
      </c>
      <c r="J1178" s="17">
        <v>4</v>
      </c>
      <c r="K1178" s="17">
        <v>4</v>
      </c>
      <c r="L1178" s="14" t="s">
        <v>61</v>
      </c>
      <c r="M1178" s="14" t="s">
        <v>62</v>
      </c>
      <c r="N1178" s="14">
        <v>1</v>
      </c>
      <c r="O1178" s="18">
        <f t="shared" si="191"/>
        <v>26.725168800000002</v>
      </c>
      <c r="P1178" s="18">
        <v>8.0985360000000011</v>
      </c>
      <c r="Q1178" s="18">
        <f t="shared" si="186"/>
        <v>4.9487328000000002</v>
      </c>
      <c r="R1178" s="18">
        <v>1.4996160000000001</v>
      </c>
      <c r="S1178" s="18">
        <f t="shared" si="187"/>
        <v>26.729999999999997</v>
      </c>
      <c r="T1178" s="22">
        <v>8.1</v>
      </c>
      <c r="U1178" s="21" t="s">
        <v>43</v>
      </c>
      <c r="V1178" s="21" t="s">
        <v>43</v>
      </c>
      <c r="W1178" s="19">
        <v>27.887979999999999</v>
      </c>
      <c r="X1178" s="19">
        <v>-115.19468000000001</v>
      </c>
      <c r="Y1178" s="18">
        <v>64.400000000000006</v>
      </c>
      <c r="Z1178" s="17">
        <f t="shared" si="193"/>
        <v>18.000000000000004</v>
      </c>
      <c r="AA1178" s="21" t="s">
        <v>43</v>
      </c>
      <c r="AB1178" s="14" t="s">
        <v>46</v>
      </c>
      <c r="AC1178" s="21" t="s">
        <v>43</v>
      </c>
      <c r="AD1178" s="17">
        <v>18</v>
      </c>
      <c r="AE1178" s="17">
        <v>1</v>
      </c>
      <c r="AF1178" s="21" t="s">
        <v>43</v>
      </c>
      <c r="AG1178" s="14" t="s">
        <v>43</v>
      </c>
      <c r="AI1178" s="70">
        <f t="shared" si="194"/>
        <v>14.698500000000001</v>
      </c>
      <c r="AJ1178" s="74">
        <f t="shared" si="195"/>
        <v>428.83019204754055</v>
      </c>
      <c r="AK1178" s="74">
        <f t="shared" si="196"/>
        <v>0.50495849932360548</v>
      </c>
      <c r="AL1178" s="73">
        <f t="shared" si="197"/>
        <v>0.50495849932360548</v>
      </c>
    </row>
    <row r="1179" spans="1:38" s="20" customFormat="1" hidden="1">
      <c r="A1179" s="14" t="s">
        <v>79</v>
      </c>
      <c r="B1179" s="14" t="s">
        <v>40</v>
      </c>
      <c r="C1179" s="31">
        <v>38954</v>
      </c>
      <c r="D1179" s="15">
        <v>2006</v>
      </c>
      <c r="E1179" s="16">
        <v>0.55208333333333337</v>
      </c>
      <c r="F1179" s="16">
        <v>0.59722222222222221</v>
      </c>
      <c r="G1179" s="16">
        <f t="shared" si="192"/>
        <v>4.513888888888884E-2</v>
      </c>
      <c r="H1179" s="21">
        <v>2</v>
      </c>
      <c r="I1179" s="14">
        <v>2</v>
      </c>
      <c r="J1179" s="17">
        <v>4</v>
      </c>
      <c r="K1179" s="17">
        <v>4</v>
      </c>
      <c r="L1179" s="14" t="s">
        <v>61</v>
      </c>
      <c r="M1179" s="14" t="s">
        <v>62</v>
      </c>
      <c r="N1179" s="14">
        <v>1</v>
      </c>
      <c r="O1179" s="18">
        <f t="shared" si="191"/>
        <v>26.725168800000002</v>
      </c>
      <c r="P1179" s="18">
        <v>8.0985360000000011</v>
      </c>
      <c r="Q1179" s="18">
        <f t="shared" si="186"/>
        <v>4.9487328000000002</v>
      </c>
      <c r="R1179" s="18">
        <v>1.4996160000000001</v>
      </c>
      <c r="S1179" s="18">
        <f t="shared" si="187"/>
        <v>26.729999999999997</v>
      </c>
      <c r="T1179" s="22">
        <v>8.1</v>
      </c>
      <c r="U1179" s="21" t="s">
        <v>43</v>
      </c>
      <c r="V1179" s="21" t="s">
        <v>43</v>
      </c>
      <c r="W1179" s="19">
        <v>27.887979999999999</v>
      </c>
      <c r="X1179" s="19">
        <v>-115.19468000000001</v>
      </c>
      <c r="Y1179" s="18">
        <v>64.400000000000006</v>
      </c>
      <c r="Z1179" s="17">
        <f t="shared" si="193"/>
        <v>18.000000000000004</v>
      </c>
      <c r="AA1179" s="21" t="s">
        <v>43</v>
      </c>
      <c r="AB1179" s="14" t="s">
        <v>46</v>
      </c>
      <c r="AC1179" s="21" t="s">
        <v>43</v>
      </c>
      <c r="AD1179" s="17">
        <v>18</v>
      </c>
      <c r="AE1179" s="17">
        <v>1</v>
      </c>
      <c r="AF1179" s="21" t="s">
        <v>43</v>
      </c>
      <c r="AG1179" s="14" t="s">
        <v>43</v>
      </c>
      <c r="AI1179" s="70">
        <f t="shared" si="194"/>
        <v>14.698500000000001</v>
      </c>
      <c r="AJ1179" s="74">
        <f t="shared" si="195"/>
        <v>428.83019204754055</v>
      </c>
      <c r="AK1179" s="74">
        <f t="shared" si="196"/>
        <v>0.50495849932360548</v>
      </c>
      <c r="AL1179" s="73">
        <f t="shared" si="197"/>
        <v>0.50495849932360548</v>
      </c>
    </row>
    <row r="1180" spans="1:38" s="20" customFormat="1" hidden="1">
      <c r="A1180" s="14" t="s">
        <v>79</v>
      </c>
      <c r="B1180" s="14" t="s">
        <v>40</v>
      </c>
      <c r="C1180" s="31">
        <v>38954</v>
      </c>
      <c r="D1180" s="15">
        <v>2006</v>
      </c>
      <c r="E1180" s="16">
        <v>0.55208333333333337</v>
      </c>
      <c r="F1180" s="16">
        <v>0.59722222222222221</v>
      </c>
      <c r="G1180" s="16">
        <f t="shared" si="192"/>
        <v>4.513888888888884E-2</v>
      </c>
      <c r="H1180" s="21">
        <v>2</v>
      </c>
      <c r="I1180" s="14">
        <v>2</v>
      </c>
      <c r="J1180" s="17">
        <v>4</v>
      </c>
      <c r="K1180" s="17">
        <v>4</v>
      </c>
      <c r="L1180" s="14" t="s">
        <v>61</v>
      </c>
      <c r="M1180" s="14" t="s">
        <v>62</v>
      </c>
      <c r="N1180" s="14">
        <v>1</v>
      </c>
      <c r="O1180" s="18">
        <f t="shared" si="191"/>
        <v>26.725168800000002</v>
      </c>
      <c r="P1180" s="18">
        <v>8.0985360000000011</v>
      </c>
      <c r="Q1180" s="18">
        <f t="shared" si="186"/>
        <v>4.9487328000000002</v>
      </c>
      <c r="R1180" s="18">
        <v>1.4996160000000001</v>
      </c>
      <c r="S1180" s="18">
        <f t="shared" si="187"/>
        <v>26.729999999999997</v>
      </c>
      <c r="T1180" s="22">
        <v>8.1</v>
      </c>
      <c r="U1180" s="21" t="s">
        <v>43</v>
      </c>
      <c r="V1180" s="21" t="s">
        <v>43</v>
      </c>
      <c r="W1180" s="19">
        <v>27.887979999999999</v>
      </c>
      <c r="X1180" s="19">
        <v>-115.19468000000001</v>
      </c>
      <c r="Y1180" s="18">
        <v>64.400000000000006</v>
      </c>
      <c r="Z1180" s="17">
        <f t="shared" si="193"/>
        <v>18.000000000000004</v>
      </c>
      <c r="AA1180" s="21" t="s">
        <v>43</v>
      </c>
      <c r="AB1180" s="14" t="s">
        <v>46</v>
      </c>
      <c r="AC1180" s="21" t="s">
        <v>43</v>
      </c>
      <c r="AD1180" s="17">
        <v>19</v>
      </c>
      <c r="AE1180" s="17">
        <v>1</v>
      </c>
      <c r="AF1180" s="21" t="s">
        <v>43</v>
      </c>
      <c r="AG1180" s="14" t="s">
        <v>43</v>
      </c>
      <c r="AI1180" s="70">
        <f t="shared" si="194"/>
        <v>15.4465</v>
      </c>
      <c r="AJ1180" s="74">
        <f t="shared" si="195"/>
        <v>506.66058069508574</v>
      </c>
      <c r="AK1180" s="74">
        <f t="shared" si="196"/>
        <v>0.70731750980722297</v>
      </c>
      <c r="AL1180" s="73">
        <f t="shared" si="197"/>
        <v>0.70731750980722297</v>
      </c>
    </row>
    <row r="1181" spans="1:38" s="20" customFormat="1" hidden="1">
      <c r="A1181" s="14" t="s">
        <v>79</v>
      </c>
      <c r="B1181" s="14" t="s">
        <v>40</v>
      </c>
      <c r="C1181" s="31">
        <v>38954</v>
      </c>
      <c r="D1181" s="15">
        <v>2006</v>
      </c>
      <c r="E1181" s="16">
        <v>0.55208333333333337</v>
      </c>
      <c r="F1181" s="16">
        <v>0.59722222222222221</v>
      </c>
      <c r="G1181" s="16">
        <f t="shared" si="192"/>
        <v>4.513888888888884E-2</v>
      </c>
      <c r="H1181" s="21">
        <v>2</v>
      </c>
      <c r="I1181" s="14">
        <v>2</v>
      </c>
      <c r="J1181" s="17">
        <v>4</v>
      </c>
      <c r="K1181" s="17">
        <v>4</v>
      </c>
      <c r="L1181" s="14" t="s">
        <v>61</v>
      </c>
      <c r="M1181" s="14" t="s">
        <v>62</v>
      </c>
      <c r="N1181" s="14">
        <v>1</v>
      </c>
      <c r="O1181" s="18">
        <f t="shared" si="191"/>
        <v>26.725168800000002</v>
      </c>
      <c r="P1181" s="18">
        <v>8.0985360000000011</v>
      </c>
      <c r="Q1181" s="18">
        <f t="shared" si="186"/>
        <v>4.9487328000000002</v>
      </c>
      <c r="R1181" s="18">
        <v>1.4996160000000001</v>
      </c>
      <c r="S1181" s="18">
        <f t="shared" si="187"/>
        <v>26.729999999999997</v>
      </c>
      <c r="T1181" s="22">
        <v>8.1</v>
      </c>
      <c r="U1181" s="21" t="s">
        <v>43</v>
      </c>
      <c r="V1181" s="21" t="s">
        <v>43</v>
      </c>
      <c r="W1181" s="19">
        <v>27.887979999999999</v>
      </c>
      <c r="X1181" s="19">
        <v>-115.19468000000001</v>
      </c>
      <c r="Y1181" s="18">
        <v>64.400000000000006</v>
      </c>
      <c r="Z1181" s="17">
        <f t="shared" si="193"/>
        <v>18.000000000000004</v>
      </c>
      <c r="AA1181" s="21" t="s">
        <v>43</v>
      </c>
      <c r="AB1181" s="14" t="s">
        <v>46</v>
      </c>
      <c r="AC1181" s="21" t="s">
        <v>43</v>
      </c>
      <c r="AD1181" s="17">
        <v>19</v>
      </c>
      <c r="AE1181" s="17">
        <v>1</v>
      </c>
      <c r="AF1181" s="21" t="s">
        <v>43</v>
      </c>
      <c r="AG1181" s="14" t="s">
        <v>43</v>
      </c>
      <c r="AI1181" s="70">
        <f t="shared" si="194"/>
        <v>15.4465</v>
      </c>
      <c r="AJ1181" s="74">
        <f t="shared" si="195"/>
        <v>506.66058069508574</v>
      </c>
      <c r="AK1181" s="74">
        <f t="shared" si="196"/>
        <v>0.70731750980722297</v>
      </c>
      <c r="AL1181" s="73">
        <f t="shared" si="197"/>
        <v>0.70731750980722297</v>
      </c>
    </row>
    <row r="1182" spans="1:38" s="20" customFormat="1" hidden="1">
      <c r="A1182" s="14" t="s">
        <v>79</v>
      </c>
      <c r="B1182" s="14" t="s">
        <v>40</v>
      </c>
      <c r="C1182" s="31">
        <v>38954</v>
      </c>
      <c r="D1182" s="15">
        <v>2006</v>
      </c>
      <c r="E1182" s="16">
        <v>0.55208333333333337</v>
      </c>
      <c r="F1182" s="16">
        <v>0.59722222222222221</v>
      </c>
      <c r="G1182" s="16">
        <f t="shared" si="192"/>
        <v>4.513888888888884E-2</v>
      </c>
      <c r="H1182" s="21">
        <v>2</v>
      </c>
      <c r="I1182" s="14">
        <v>2</v>
      </c>
      <c r="J1182" s="17">
        <v>4</v>
      </c>
      <c r="K1182" s="17">
        <v>4</v>
      </c>
      <c r="L1182" s="14" t="s">
        <v>61</v>
      </c>
      <c r="M1182" s="14" t="s">
        <v>62</v>
      </c>
      <c r="N1182" s="14">
        <v>1</v>
      </c>
      <c r="O1182" s="18">
        <f t="shared" si="191"/>
        <v>26.725168800000002</v>
      </c>
      <c r="P1182" s="18">
        <v>8.0985360000000011</v>
      </c>
      <c r="Q1182" s="18">
        <f t="shared" si="186"/>
        <v>4.9487328000000002</v>
      </c>
      <c r="R1182" s="18">
        <v>1.4996160000000001</v>
      </c>
      <c r="S1182" s="18">
        <f t="shared" si="187"/>
        <v>26.729999999999997</v>
      </c>
      <c r="T1182" s="22">
        <v>8.1</v>
      </c>
      <c r="U1182" s="21" t="s">
        <v>43</v>
      </c>
      <c r="V1182" s="21" t="s">
        <v>43</v>
      </c>
      <c r="W1182" s="19">
        <v>27.887979999999999</v>
      </c>
      <c r="X1182" s="19">
        <v>-115.19468000000001</v>
      </c>
      <c r="Y1182" s="18">
        <v>64.400000000000006</v>
      </c>
      <c r="Z1182" s="17">
        <f t="shared" si="193"/>
        <v>18.000000000000004</v>
      </c>
      <c r="AA1182" s="21" t="s">
        <v>43</v>
      </c>
      <c r="AB1182" s="14" t="s">
        <v>46</v>
      </c>
      <c r="AC1182" s="21" t="s">
        <v>43</v>
      </c>
      <c r="AD1182" s="17">
        <v>19</v>
      </c>
      <c r="AE1182" s="17">
        <v>1</v>
      </c>
      <c r="AF1182" s="21" t="s">
        <v>43</v>
      </c>
      <c r="AG1182" s="14" t="s">
        <v>43</v>
      </c>
      <c r="AI1182" s="70">
        <f t="shared" si="194"/>
        <v>15.4465</v>
      </c>
      <c r="AJ1182" s="74">
        <f t="shared" si="195"/>
        <v>506.66058069508574</v>
      </c>
      <c r="AK1182" s="74">
        <f t="shared" si="196"/>
        <v>0.70731750980722297</v>
      </c>
      <c r="AL1182" s="73">
        <f t="shared" si="197"/>
        <v>0.70731750980722297</v>
      </c>
    </row>
    <row r="1183" spans="1:38" s="20" customFormat="1" hidden="1">
      <c r="A1183" s="14" t="s">
        <v>79</v>
      </c>
      <c r="B1183" s="14" t="s">
        <v>40</v>
      </c>
      <c r="C1183" s="31">
        <v>38954</v>
      </c>
      <c r="D1183" s="15">
        <v>2006</v>
      </c>
      <c r="E1183" s="16">
        <v>0.55208333333333337</v>
      </c>
      <c r="F1183" s="16">
        <v>0.59722222222222221</v>
      </c>
      <c r="G1183" s="16">
        <f t="shared" si="192"/>
        <v>4.513888888888884E-2</v>
      </c>
      <c r="H1183" s="21">
        <v>2</v>
      </c>
      <c r="I1183" s="14">
        <v>2</v>
      </c>
      <c r="J1183" s="17">
        <v>4</v>
      </c>
      <c r="K1183" s="17">
        <v>4</v>
      </c>
      <c r="L1183" s="14" t="s">
        <v>61</v>
      </c>
      <c r="M1183" s="14" t="s">
        <v>62</v>
      </c>
      <c r="N1183" s="14">
        <v>1</v>
      </c>
      <c r="O1183" s="18">
        <f t="shared" si="191"/>
        <v>26.725168800000002</v>
      </c>
      <c r="P1183" s="18">
        <v>8.0985360000000011</v>
      </c>
      <c r="Q1183" s="18">
        <f t="shared" si="186"/>
        <v>4.9487328000000002</v>
      </c>
      <c r="R1183" s="18">
        <v>1.4996160000000001</v>
      </c>
      <c r="S1183" s="18">
        <f t="shared" si="187"/>
        <v>26.729999999999997</v>
      </c>
      <c r="T1183" s="22">
        <v>8.1</v>
      </c>
      <c r="U1183" s="21" t="s">
        <v>43</v>
      </c>
      <c r="V1183" s="21" t="s">
        <v>43</v>
      </c>
      <c r="W1183" s="19">
        <v>27.887979999999999</v>
      </c>
      <c r="X1183" s="19">
        <v>-115.19468000000001</v>
      </c>
      <c r="Y1183" s="18">
        <v>64.400000000000006</v>
      </c>
      <c r="Z1183" s="17">
        <f t="shared" si="193"/>
        <v>18.000000000000004</v>
      </c>
      <c r="AA1183" s="21" t="s">
        <v>43</v>
      </c>
      <c r="AB1183" s="14" t="s">
        <v>46</v>
      </c>
      <c r="AC1183" s="21" t="s">
        <v>43</v>
      </c>
      <c r="AD1183" s="17">
        <v>19</v>
      </c>
      <c r="AE1183" s="17">
        <v>1</v>
      </c>
      <c r="AF1183" s="21" t="s">
        <v>43</v>
      </c>
      <c r="AG1183" s="14" t="s">
        <v>43</v>
      </c>
      <c r="AI1183" s="70">
        <f t="shared" si="194"/>
        <v>15.4465</v>
      </c>
      <c r="AJ1183" s="74">
        <f t="shared" si="195"/>
        <v>506.66058069508574</v>
      </c>
      <c r="AK1183" s="74">
        <f t="shared" si="196"/>
        <v>0.70731750980722297</v>
      </c>
      <c r="AL1183" s="73">
        <f t="shared" si="197"/>
        <v>0.70731750980722297</v>
      </c>
    </row>
    <row r="1184" spans="1:38" s="20" customFormat="1" hidden="1">
      <c r="A1184" s="14" t="s">
        <v>79</v>
      </c>
      <c r="B1184" s="14" t="s">
        <v>40</v>
      </c>
      <c r="C1184" s="31">
        <v>38954</v>
      </c>
      <c r="D1184" s="15">
        <v>2006</v>
      </c>
      <c r="E1184" s="16">
        <v>0.55208333333333337</v>
      </c>
      <c r="F1184" s="16">
        <v>0.59722222222222221</v>
      </c>
      <c r="G1184" s="16">
        <f t="shared" si="192"/>
        <v>4.513888888888884E-2</v>
      </c>
      <c r="H1184" s="21">
        <v>2</v>
      </c>
      <c r="I1184" s="14">
        <v>2</v>
      </c>
      <c r="J1184" s="17">
        <v>4</v>
      </c>
      <c r="K1184" s="17">
        <v>4</v>
      </c>
      <c r="L1184" s="14" t="s">
        <v>61</v>
      </c>
      <c r="M1184" s="14" t="s">
        <v>62</v>
      </c>
      <c r="N1184" s="14">
        <v>1</v>
      </c>
      <c r="O1184" s="18">
        <f t="shared" si="191"/>
        <v>26.725168800000002</v>
      </c>
      <c r="P1184" s="18">
        <v>8.0985360000000011</v>
      </c>
      <c r="Q1184" s="18">
        <f t="shared" si="186"/>
        <v>4.9487328000000002</v>
      </c>
      <c r="R1184" s="18">
        <v>1.4996160000000001</v>
      </c>
      <c r="S1184" s="18">
        <f t="shared" si="187"/>
        <v>26.729999999999997</v>
      </c>
      <c r="T1184" s="22">
        <v>8.1</v>
      </c>
      <c r="U1184" s="21" t="s">
        <v>43</v>
      </c>
      <c r="V1184" s="21" t="s">
        <v>43</v>
      </c>
      <c r="W1184" s="19">
        <v>27.887979999999999</v>
      </c>
      <c r="X1184" s="19">
        <v>-115.19468000000001</v>
      </c>
      <c r="Y1184" s="18">
        <v>64.400000000000006</v>
      </c>
      <c r="Z1184" s="17">
        <f t="shared" si="193"/>
        <v>18.000000000000004</v>
      </c>
      <c r="AA1184" s="21" t="s">
        <v>43</v>
      </c>
      <c r="AB1184" s="14" t="s">
        <v>46</v>
      </c>
      <c r="AC1184" s="21" t="s">
        <v>43</v>
      </c>
      <c r="AD1184" s="17">
        <v>19</v>
      </c>
      <c r="AE1184" s="17">
        <v>1</v>
      </c>
      <c r="AF1184" s="21" t="s">
        <v>43</v>
      </c>
      <c r="AG1184" s="14" t="s">
        <v>43</v>
      </c>
      <c r="AI1184" s="70">
        <f t="shared" si="194"/>
        <v>15.4465</v>
      </c>
      <c r="AJ1184" s="74">
        <f t="shared" si="195"/>
        <v>506.66058069508574</v>
      </c>
      <c r="AK1184" s="74">
        <f t="shared" si="196"/>
        <v>0.70731750980722297</v>
      </c>
      <c r="AL1184" s="73">
        <f t="shared" si="197"/>
        <v>0.70731750980722297</v>
      </c>
    </row>
    <row r="1185" spans="1:38" s="20" customFormat="1" hidden="1">
      <c r="A1185" s="14" t="s">
        <v>79</v>
      </c>
      <c r="B1185" s="14" t="s">
        <v>40</v>
      </c>
      <c r="C1185" s="31">
        <v>38954</v>
      </c>
      <c r="D1185" s="15">
        <v>2006</v>
      </c>
      <c r="E1185" s="16">
        <v>0.55208333333333337</v>
      </c>
      <c r="F1185" s="16">
        <v>0.59722222222222221</v>
      </c>
      <c r="G1185" s="16">
        <f t="shared" si="192"/>
        <v>4.513888888888884E-2</v>
      </c>
      <c r="H1185" s="21">
        <v>2</v>
      </c>
      <c r="I1185" s="14">
        <v>2</v>
      </c>
      <c r="J1185" s="17">
        <v>4</v>
      </c>
      <c r="K1185" s="17">
        <v>4</v>
      </c>
      <c r="L1185" s="14" t="s">
        <v>61</v>
      </c>
      <c r="M1185" s="14" t="s">
        <v>62</v>
      </c>
      <c r="N1185" s="14">
        <v>1</v>
      </c>
      <c r="O1185" s="18">
        <f t="shared" si="191"/>
        <v>26.725168800000002</v>
      </c>
      <c r="P1185" s="18">
        <v>8.0985360000000011</v>
      </c>
      <c r="Q1185" s="18">
        <f t="shared" si="186"/>
        <v>4.9487328000000002</v>
      </c>
      <c r="R1185" s="18">
        <v>1.4996160000000001</v>
      </c>
      <c r="S1185" s="18">
        <f t="shared" si="187"/>
        <v>26.729999999999997</v>
      </c>
      <c r="T1185" s="22">
        <v>8.1</v>
      </c>
      <c r="U1185" s="21" t="s">
        <v>43</v>
      </c>
      <c r="V1185" s="21" t="s">
        <v>43</v>
      </c>
      <c r="W1185" s="19">
        <v>27.887979999999999</v>
      </c>
      <c r="X1185" s="19">
        <v>-115.19468000000001</v>
      </c>
      <c r="Y1185" s="18">
        <v>64.400000000000006</v>
      </c>
      <c r="Z1185" s="17">
        <f t="shared" si="193"/>
        <v>18.000000000000004</v>
      </c>
      <c r="AA1185" s="21" t="s">
        <v>43</v>
      </c>
      <c r="AB1185" s="14" t="s">
        <v>46</v>
      </c>
      <c r="AC1185" s="21" t="s">
        <v>43</v>
      </c>
      <c r="AD1185" s="17">
        <v>19</v>
      </c>
      <c r="AE1185" s="17">
        <v>1</v>
      </c>
      <c r="AF1185" s="21" t="s">
        <v>43</v>
      </c>
      <c r="AG1185" s="14" t="s">
        <v>43</v>
      </c>
      <c r="AI1185" s="70">
        <f t="shared" si="194"/>
        <v>15.4465</v>
      </c>
      <c r="AJ1185" s="74">
        <f t="shared" si="195"/>
        <v>506.66058069508574</v>
      </c>
      <c r="AK1185" s="74">
        <f t="shared" si="196"/>
        <v>0.70731750980722297</v>
      </c>
      <c r="AL1185" s="73">
        <f t="shared" si="197"/>
        <v>0.70731750980722297</v>
      </c>
    </row>
    <row r="1186" spans="1:38" s="20" customFormat="1" hidden="1">
      <c r="A1186" s="14" t="s">
        <v>79</v>
      </c>
      <c r="B1186" s="14" t="s">
        <v>40</v>
      </c>
      <c r="C1186" s="31">
        <v>38954</v>
      </c>
      <c r="D1186" s="15">
        <v>2006</v>
      </c>
      <c r="E1186" s="16">
        <v>0.55208333333333337</v>
      </c>
      <c r="F1186" s="16">
        <v>0.59722222222222221</v>
      </c>
      <c r="G1186" s="16">
        <f t="shared" si="192"/>
        <v>4.513888888888884E-2</v>
      </c>
      <c r="H1186" s="21">
        <v>2</v>
      </c>
      <c r="I1186" s="14">
        <v>2</v>
      </c>
      <c r="J1186" s="17">
        <v>4</v>
      </c>
      <c r="K1186" s="17">
        <v>4</v>
      </c>
      <c r="L1186" s="14" t="s">
        <v>61</v>
      </c>
      <c r="M1186" s="14" t="s">
        <v>62</v>
      </c>
      <c r="N1186" s="14">
        <v>1</v>
      </c>
      <c r="O1186" s="18">
        <f t="shared" si="191"/>
        <v>26.725168800000002</v>
      </c>
      <c r="P1186" s="18">
        <v>8.0985360000000011</v>
      </c>
      <c r="Q1186" s="18">
        <f t="shared" si="186"/>
        <v>4.9487328000000002</v>
      </c>
      <c r="R1186" s="18">
        <v>1.4996160000000001</v>
      </c>
      <c r="S1186" s="18">
        <f t="shared" si="187"/>
        <v>26.729999999999997</v>
      </c>
      <c r="T1186" s="22">
        <v>8.1</v>
      </c>
      <c r="U1186" s="21" t="s">
        <v>43</v>
      </c>
      <c r="V1186" s="21" t="s">
        <v>43</v>
      </c>
      <c r="W1186" s="19">
        <v>27.887979999999999</v>
      </c>
      <c r="X1186" s="19">
        <v>-115.19468000000001</v>
      </c>
      <c r="Y1186" s="18">
        <v>64.400000000000006</v>
      </c>
      <c r="Z1186" s="17">
        <f t="shared" si="193"/>
        <v>18.000000000000004</v>
      </c>
      <c r="AA1186" s="21" t="s">
        <v>43</v>
      </c>
      <c r="AB1186" s="14" t="s">
        <v>46</v>
      </c>
      <c r="AC1186" s="21" t="s">
        <v>43</v>
      </c>
      <c r="AD1186" s="17">
        <v>19</v>
      </c>
      <c r="AE1186" s="17">
        <v>1</v>
      </c>
      <c r="AF1186" s="21" t="s">
        <v>43</v>
      </c>
      <c r="AG1186" s="14" t="s">
        <v>43</v>
      </c>
      <c r="AI1186" s="70">
        <f t="shared" si="194"/>
        <v>15.4465</v>
      </c>
      <c r="AJ1186" s="74">
        <f t="shared" si="195"/>
        <v>506.66058069508574</v>
      </c>
      <c r="AK1186" s="74">
        <f t="shared" si="196"/>
        <v>0.70731750980722297</v>
      </c>
      <c r="AL1186" s="73">
        <f t="shared" si="197"/>
        <v>0.70731750980722297</v>
      </c>
    </row>
    <row r="1187" spans="1:38" s="20" customFormat="1" hidden="1">
      <c r="A1187" s="14" t="s">
        <v>79</v>
      </c>
      <c r="B1187" s="14" t="s">
        <v>40</v>
      </c>
      <c r="C1187" s="31">
        <v>38954</v>
      </c>
      <c r="D1187" s="15">
        <v>2006</v>
      </c>
      <c r="E1187" s="16">
        <v>0.55208333333333337</v>
      </c>
      <c r="F1187" s="16">
        <v>0.59722222222222221</v>
      </c>
      <c r="G1187" s="16">
        <f t="shared" si="192"/>
        <v>4.513888888888884E-2</v>
      </c>
      <c r="H1187" s="21">
        <v>2</v>
      </c>
      <c r="I1187" s="14">
        <v>2</v>
      </c>
      <c r="J1187" s="17">
        <v>4</v>
      </c>
      <c r="K1187" s="17">
        <v>4</v>
      </c>
      <c r="L1187" s="14" t="s">
        <v>61</v>
      </c>
      <c r="M1187" s="14" t="s">
        <v>62</v>
      </c>
      <c r="N1187" s="14">
        <v>1</v>
      </c>
      <c r="O1187" s="18">
        <f t="shared" si="191"/>
        <v>26.725168800000002</v>
      </c>
      <c r="P1187" s="18">
        <v>8.0985360000000011</v>
      </c>
      <c r="Q1187" s="18">
        <f t="shared" si="186"/>
        <v>4.9487328000000002</v>
      </c>
      <c r="R1187" s="18">
        <v>1.4996160000000001</v>
      </c>
      <c r="S1187" s="18">
        <f t="shared" si="187"/>
        <v>26.729999999999997</v>
      </c>
      <c r="T1187" s="22">
        <v>8.1</v>
      </c>
      <c r="U1187" s="21" t="s">
        <v>43</v>
      </c>
      <c r="V1187" s="21" t="s">
        <v>43</v>
      </c>
      <c r="W1187" s="19">
        <v>27.887979999999999</v>
      </c>
      <c r="X1187" s="19">
        <v>-115.19468000000001</v>
      </c>
      <c r="Y1187" s="18">
        <v>64.400000000000006</v>
      </c>
      <c r="Z1187" s="17">
        <f t="shared" si="193"/>
        <v>18.000000000000004</v>
      </c>
      <c r="AA1187" s="21" t="s">
        <v>43</v>
      </c>
      <c r="AB1187" s="14" t="s">
        <v>46</v>
      </c>
      <c r="AC1187" s="21" t="s">
        <v>43</v>
      </c>
      <c r="AD1187" s="17">
        <v>19</v>
      </c>
      <c r="AE1187" s="17">
        <v>1</v>
      </c>
      <c r="AF1187" s="21" t="s">
        <v>43</v>
      </c>
      <c r="AG1187" s="14" t="s">
        <v>43</v>
      </c>
      <c r="AI1187" s="70">
        <f t="shared" si="194"/>
        <v>15.4465</v>
      </c>
      <c r="AJ1187" s="74">
        <f t="shared" si="195"/>
        <v>506.66058069508574</v>
      </c>
      <c r="AK1187" s="74">
        <f t="shared" si="196"/>
        <v>0.70731750980722297</v>
      </c>
      <c r="AL1187" s="73">
        <f t="shared" si="197"/>
        <v>0.70731750980722297</v>
      </c>
    </row>
    <row r="1188" spans="1:38" s="20" customFormat="1" hidden="1">
      <c r="A1188" s="14" t="s">
        <v>79</v>
      </c>
      <c r="B1188" s="14" t="s">
        <v>40</v>
      </c>
      <c r="C1188" s="31">
        <v>38954</v>
      </c>
      <c r="D1188" s="15">
        <v>2006</v>
      </c>
      <c r="E1188" s="16">
        <v>0.55208333333333337</v>
      </c>
      <c r="F1188" s="16">
        <v>0.59722222222222221</v>
      </c>
      <c r="G1188" s="16">
        <f t="shared" si="192"/>
        <v>4.513888888888884E-2</v>
      </c>
      <c r="H1188" s="21">
        <v>2</v>
      </c>
      <c r="I1188" s="14">
        <v>2</v>
      </c>
      <c r="J1188" s="17">
        <v>4</v>
      </c>
      <c r="K1188" s="17">
        <v>4</v>
      </c>
      <c r="L1188" s="14" t="s">
        <v>61</v>
      </c>
      <c r="M1188" s="14" t="s">
        <v>62</v>
      </c>
      <c r="N1188" s="14">
        <v>1</v>
      </c>
      <c r="O1188" s="18">
        <f t="shared" si="191"/>
        <v>26.725168800000002</v>
      </c>
      <c r="P1188" s="18">
        <v>8.0985360000000011</v>
      </c>
      <c r="Q1188" s="18">
        <f t="shared" si="186"/>
        <v>4.9487328000000002</v>
      </c>
      <c r="R1188" s="18">
        <v>1.4996160000000001</v>
      </c>
      <c r="S1188" s="18">
        <f t="shared" si="187"/>
        <v>26.729999999999997</v>
      </c>
      <c r="T1188" s="22">
        <v>8.1</v>
      </c>
      <c r="U1188" s="21" t="s">
        <v>43</v>
      </c>
      <c r="V1188" s="21" t="s">
        <v>43</v>
      </c>
      <c r="W1188" s="19">
        <v>27.887979999999999</v>
      </c>
      <c r="X1188" s="19">
        <v>-115.19468000000001</v>
      </c>
      <c r="Y1188" s="18">
        <v>64.400000000000006</v>
      </c>
      <c r="Z1188" s="17">
        <f t="shared" si="193"/>
        <v>18.000000000000004</v>
      </c>
      <c r="AA1188" s="21" t="s">
        <v>43</v>
      </c>
      <c r="AB1188" s="14" t="s">
        <v>46</v>
      </c>
      <c r="AC1188" s="21" t="s">
        <v>43</v>
      </c>
      <c r="AD1188" s="17">
        <v>20</v>
      </c>
      <c r="AE1188" s="17">
        <v>1</v>
      </c>
      <c r="AF1188" s="21" t="s">
        <v>43</v>
      </c>
      <c r="AG1188" s="14" t="s">
        <v>43</v>
      </c>
      <c r="AI1188" s="70">
        <f t="shared" si="194"/>
        <v>16.194500000000001</v>
      </c>
      <c r="AJ1188" s="74">
        <f t="shared" si="195"/>
        <v>593.9131834357014</v>
      </c>
      <c r="AK1188" s="74">
        <f t="shared" si="196"/>
        <v>0.93417427693282351</v>
      </c>
      <c r="AL1188" s="73">
        <f t="shared" si="197"/>
        <v>0.93417427693282351</v>
      </c>
    </row>
    <row r="1189" spans="1:38" s="20" customFormat="1" hidden="1">
      <c r="A1189" s="14" t="s">
        <v>79</v>
      </c>
      <c r="B1189" s="14" t="s">
        <v>40</v>
      </c>
      <c r="C1189" s="31">
        <v>38954</v>
      </c>
      <c r="D1189" s="15">
        <v>2006</v>
      </c>
      <c r="E1189" s="16">
        <v>0.55208333333333337</v>
      </c>
      <c r="F1189" s="16">
        <v>0.59722222222222221</v>
      </c>
      <c r="G1189" s="16">
        <f t="shared" si="192"/>
        <v>4.513888888888884E-2</v>
      </c>
      <c r="H1189" s="21">
        <v>2</v>
      </c>
      <c r="I1189" s="14">
        <v>2</v>
      </c>
      <c r="J1189" s="17">
        <v>4</v>
      </c>
      <c r="K1189" s="17">
        <v>4</v>
      </c>
      <c r="L1189" s="14" t="s">
        <v>61</v>
      </c>
      <c r="M1189" s="14" t="s">
        <v>62</v>
      </c>
      <c r="N1189" s="14">
        <v>1</v>
      </c>
      <c r="O1189" s="18">
        <f t="shared" si="191"/>
        <v>26.725168800000002</v>
      </c>
      <c r="P1189" s="18">
        <v>8.0985360000000011</v>
      </c>
      <c r="Q1189" s="18">
        <f t="shared" si="186"/>
        <v>4.9487328000000002</v>
      </c>
      <c r="R1189" s="18">
        <v>1.4996160000000001</v>
      </c>
      <c r="S1189" s="18">
        <f t="shared" si="187"/>
        <v>26.729999999999997</v>
      </c>
      <c r="T1189" s="22">
        <v>8.1</v>
      </c>
      <c r="U1189" s="21" t="s">
        <v>43</v>
      </c>
      <c r="V1189" s="21" t="s">
        <v>43</v>
      </c>
      <c r="W1189" s="19">
        <v>27.887979999999999</v>
      </c>
      <c r="X1189" s="19">
        <v>-115.19468000000001</v>
      </c>
      <c r="Y1189" s="18">
        <v>64.400000000000006</v>
      </c>
      <c r="Z1189" s="17">
        <f t="shared" si="193"/>
        <v>18.000000000000004</v>
      </c>
      <c r="AA1189" s="21" t="s">
        <v>43</v>
      </c>
      <c r="AB1189" s="14" t="s">
        <v>46</v>
      </c>
      <c r="AC1189" s="21" t="s">
        <v>43</v>
      </c>
      <c r="AD1189" s="17">
        <v>20</v>
      </c>
      <c r="AE1189" s="17">
        <v>1</v>
      </c>
      <c r="AF1189" s="21" t="s">
        <v>43</v>
      </c>
      <c r="AG1189" s="14" t="s">
        <v>43</v>
      </c>
      <c r="AI1189" s="70">
        <f t="shared" si="194"/>
        <v>16.194500000000001</v>
      </c>
      <c r="AJ1189" s="74">
        <f t="shared" si="195"/>
        <v>593.9131834357014</v>
      </c>
      <c r="AK1189" s="74">
        <f t="shared" si="196"/>
        <v>0.93417427693282351</v>
      </c>
      <c r="AL1189" s="73">
        <f t="shared" si="197"/>
        <v>0.93417427693282351</v>
      </c>
    </row>
    <row r="1190" spans="1:38" s="20" customFormat="1" hidden="1">
      <c r="A1190" s="14" t="s">
        <v>79</v>
      </c>
      <c r="B1190" s="14" t="s">
        <v>40</v>
      </c>
      <c r="C1190" s="31">
        <v>38954</v>
      </c>
      <c r="D1190" s="15">
        <v>2006</v>
      </c>
      <c r="E1190" s="16">
        <v>0.55208333333333337</v>
      </c>
      <c r="F1190" s="16">
        <v>0.59722222222222221</v>
      </c>
      <c r="G1190" s="16">
        <f t="shared" si="192"/>
        <v>4.513888888888884E-2</v>
      </c>
      <c r="H1190" s="21">
        <v>2</v>
      </c>
      <c r="I1190" s="14">
        <v>2</v>
      </c>
      <c r="J1190" s="17">
        <v>4</v>
      </c>
      <c r="K1190" s="17">
        <v>4</v>
      </c>
      <c r="L1190" s="14" t="s">
        <v>61</v>
      </c>
      <c r="M1190" s="14" t="s">
        <v>62</v>
      </c>
      <c r="N1190" s="14">
        <v>1</v>
      </c>
      <c r="O1190" s="18">
        <f t="shared" si="191"/>
        <v>26.725168800000002</v>
      </c>
      <c r="P1190" s="18">
        <v>8.0985360000000011</v>
      </c>
      <c r="Q1190" s="18">
        <f t="shared" si="186"/>
        <v>4.9487328000000002</v>
      </c>
      <c r="R1190" s="18">
        <v>1.4996160000000001</v>
      </c>
      <c r="S1190" s="18">
        <f t="shared" si="187"/>
        <v>26.729999999999997</v>
      </c>
      <c r="T1190" s="22">
        <v>8.1</v>
      </c>
      <c r="U1190" s="21" t="s">
        <v>43</v>
      </c>
      <c r="V1190" s="21" t="s">
        <v>43</v>
      </c>
      <c r="W1190" s="19">
        <v>27.887979999999999</v>
      </c>
      <c r="X1190" s="19">
        <v>-115.19468000000001</v>
      </c>
      <c r="Y1190" s="18">
        <v>64.400000000000006</v>
      </c>
      <c r="Z1190" s="17">
        <f t="shared" si="193"/>
        <v>18.000000000000004</v>
      </c>
      <c r="AA1190" s="21" t="s">
        <v>43</v>
      </c>
      <c r="AB1190" s="14" t="s">
        <v>46</v>
      </c>
      <c r="AC1190" s="21" t="s">
        <v>43</v>
      </c>
      <c r="AD1190" s="17">
        <v>20</v>
      </c>
      <c r="AE1190" s="17">
        <v>1</v>
      </c>
      <c r="AF1190" s="21" t="s">
        <v>43</v>
      </c>
      <c r="AG1190" s="14" t="s">
        <v>43</v>
      </c>
      <c r="AI1190" s="70">
        <f t="shared" si="194"/>
        <v>16.194500000000001</v>
      </c>
      <c r="AJ1190" s="74">
        <f t="shared" si="195"/>
        <v>593.9131834357014</v>
      </c>
      <c r="AK1190" s="74">
        <f t="shared" si="196"/>
        <v>0.93417427693282351</v>
      </c>
      <c r="AL1190" s="73">
        <f t="shared" si="197"/>
        <v>0.93417427693282351</v>
      </c>
    </row>
    <row r="1191" spans="1:38" s="20" customFormat="1" hidden="1">
      <c r="A1191" s="14" t="s">
        <v>79</v>
      </c>
      <c r="B1191" s="14" t="s">
        <v>40</v>
      </c>
      <c r="C1191" s="31">
        <v>38954</v>
      </c>
      <c r="D1191" s="15">
        <v>2006</v>
      </c>
      <c r="E1191" s="16">
        <v>0.55208333333333337</v>
      </c>
      <c r="F1191" s="16">
        <v>0.59722222222222221</v>
      </c>
      <c r="G1191" s="16">
        <f t="shared" si="192"/>
        <v>4.513888888888884E-2</v>
      </c>
      <c r="H1191" s="21">
        <v>2</v>
      </c>
      <c r="I1191" s="14">
        <v>2</v>
      </c>
      <c r="J1191" s="17">
        <v>4</v>
      </c>
      <c r="K1191" s="17">
        <v>4</v>
      </c>
      <c r="L1191" s="14" t="s">
        <v>61</v>
      </c>
      <c r="M1191" s="14" t="s">
        <v>62</v>
      </c>
      <c r="N1191" s="14">
        <v>1</v>
      </c>
      <c r="O1191" s="18">
        <f t="shared" si="191"/>
        <v>26.725168800000002</v>
      </c>
      <c r="P1191" s="18">
        <v>8.0985360000000011</v>
      </c>
      <c r="Q1191" s="18">
        <f t="shared" si="186"/>
        <v>4.9487328000000002</v>
      </c>
      <c r="R1191" s="18">
        <v>1.4996160000000001</v>
      </c>
      <c r="S1191" s="18">
        <f t="shared" si="187"/>
        <v>26.729999999999997</v>
      </c>
      <c r="T1191" s="22">
        <v>8.1</v>
      </c>
      <c r="U1191" s="21" t="s">
        <v>43</v>
      </c>
      <c r="V1191" s="21" t="s">
        <v>43</v>
      </c>
      <c r="W1191" s="19">
        <v>27.887979999999999</v>
      </c>
      <c r="X1191" s="19">
        <v>-115.19468000000001</v>
      </c>
      <c r="Y1191" s="18">
        <v>64.400000000000006</v>
      </c>
      <c r="Z1191" s="17">
        <f t="shared" si="193"/>
        <v>18.000000000000004</v>
      </c>
      <c r="AA1191" s="21" t="s">
        <v>43</v>
      </c>
      <c r="AB1191" s="14" t="s">
        <v>46</v>
      </c>
      <c r="AC1191" s="21" t="s">
        <v>43</v>
      </c>
      <c r="AD1191" s="17">
        <v>20</v>
      </c>
      <c r="AE1191" s="17">
        <v>1</v>
      </c>
      <c r="AF1191" s="21" t="s">
        <v>43</v>
      </c>
      <c r="AG1191" s="14" t="s">
        <v>43</v>
      </c>
      <c r="AI1191" s="70">
        <f t="shared" si="194"/>
        <v>16.194500000000001</v>
      </c>
      <c r="AJ1191" s="74">
        <f t="shared" si="195"/>
        <v>593.9131834357014</v>
      </c>
      <c r="AK1191" s="74">
        <f t="shared" si="196"/>
        <v>0.93417427693282351</v>
      </c>
      <c r="AL1191" s="73">
        <f t="shared" si="197"/>
        <v>0.93417427693282351</v>
      </c>
    </row>
    <row r="1192" spans="1:38" s="20" customFormat="1" hidden="1">
      <c r="A1192" s="14" t="s">
        <v>79</v>
      </c>
      <c r="B1192" s="14" t="s">
        <v>40</v>
      </c>
      <c r="C1192" s="31">
        <v>38954</v>
      </c>
      <c r="D1192" s="15">
        <v>2006</v>
      </c>
      <c r="E1192" s="16">
        <v>0.55208333333333337</v>
      </c>
      <c r="F1192" s="16">
        <v>0.59722222222222221</v>
      </c>
      <c r="G1192" s="16">
        <f t="shared" si="192"/>
        <v>4.513888888888884E-2</v>
      </c>
      <c r="H1192" s="21">
        <v>2</v>
      </c>
      <c r="I1192" s="14">
        <v>2</v>
      </c>
      <c r="J1192" s="17">
        <v>4</v>
      </c>
      <c r="K1192" s="17">
        <v>4</v>
      </c>
      <c r="L1192" s="14" t="s">
        <v>61</v>
      </c>
      <c r="M1192" s="14" t="s">
        <v>62</v>
      </c>
      <c r="N1192" s="14">
        <v>1</v>
      </c>
      <c r="O1192" s="18">
        <f t="shared" si="191"/>
        <v>26.725168800000002</v>
      </c>
      <c r="P1192" s="18">
        <v>8.0985360000000011</v>
      </c>
      <c r="Q1192" s="18">
        <f t="shared" si="186"/>
        <v>4.9487328000000002</v>
      </c>
      <c r="R1192" s="18">
        <v>1.4996160000000001</v>
      </c>
      <c r="S1192" s="18">
        <f t="shared" si="187"/>
        <v>26.729999999999997</v>
      </c>
      <c r="T1192" s="22">
        <v>8.1</v>
      </c>
      <c r="U1192" s="21" t="s">
        <v>43</v>
      </c>
      <c r="V1192" s="21" t="s">
        <v>43</v>
      </c>
      <c r="W1192" s="19">
        <v>27.887979999999999</v>
      </c>
      <c r="X1192" s="19">
        <v>-115.19468000000001</v>
      </c>
      <c r="Y1192" s="18">
        <v>64.400000000000006</v>
      </c>
      <c r="Z1192" s="17">
        <f t="shared" si="193"/>
        <v>18.000000000000004</v>
      </c>
      <c r="AA1192" s="21" t="s">
        <v>43</v>
      </c>
      <c r="AB1192" s="14" t="s">
        <v>46</v>
      </c>
      <c r="AC1192" s="21" t="s">
        <v>43</v>
      </c>
      <c r="AD1192" s="17">
        <v>20</v>
      </c>
      <c r="AE1192" s="17">
        <v>1</v>
      </c>
      <c r="AF1192" s="21" t="s">
        <v>43</v>
      </c>
      <c r="AG1192" s="14" t="s">
        <v>43</v>
      </c>
      <c r="AI1192" s="70">
        <f t="shared" si="194"/>
        <v>16.194500000000001</v>
      </c>
      <c r="AJ1192" s="74">
        <f t="shared" si="195"/>
        <v>593.9131834357014</v>
      </c>
      <c r="AK1192" s="74">
        <f t="shared" si="196"/>
        <v>0.93417427693282351</v>
      </c>
      <c r="AL1192" s="73">
        <f t="shared" si="197"/>
        <v>0.93417427693282351</v>
      </c>
    </row>
    <row r="1193" spans="1:38" s="20" customFormat="1" hidden="1">
      <c r="A1193" s="14" t="s">
        <v>79</v>
      </c>
      <c r="B1193" s="14" t="s">
        <v>40</v>
      </c>
      <c r="C1193" s="31">
        <v>38954</v>
      </c>
      <c r="D1193" s="15">
        <v>2006</v>
      </c>
      <c r="E1193" s="16">
        <v>0.55208333333333337</v>
      </c>
      <c r="F1193" s="16">
        <v>0.59722222222222221</v>
      </c>
      <c r="G1193" s="16">
        <f t="shared" si="192"/>
        <v>4.513888888888884E-2</v>
      </c>
      <c r="H1193" s="21">
        <v>2</v>
      </c>
      <c r="I1193" s="14">
        <v>2</v>
      </c>
      <c r="J1193" s="17">
        <v>4</v>
      </c>
      <c r="K1193" s="17">
        <v>4</v>
      </c>
      <c r="L1193" s="14" t="s">
        <v>61</v>
      </c>
      <c r="M1193" s="14" t="s">
        <v>62</v>
      </c>
      <c r="N1193" s="14">
        <v>1</v>
      </c>
      <c r="O1193" s="18">
        <f t="shared" si="191"/>
        <v>26.725168800000002</v>
      </c>
      <c r="P1193" s="18">
        <v>8.0985360000000011</v>
      </c>
      <c r="Q1193" s="18">
        <f t="shared" si="186"/>
        <v>4.9487328000000002</v>
      </c>
      <c r="R1193" s="18">
        <v>1.4996160000000001</v>
      </c>
      <c r="S1193" s="18">
        <f t="shared" si="187"/>
        <v>26.729999999999997</v>
      </c>
      <c r="T1193" s="22">
        <v>8.1</v>
      </c>
      <c r="U1193" s="21" t="s">
        <v>43</v>
      </c>
      <c r="V1193" s="21" t="s">
        <v>43</v>
      </c>
      <c r="W1193" s="19">
        <v>27.887979999999999</v>
      </c>
      <c r="X1193" s="19">
        <v>-115.19468000000001</v>
      </c>
      <c r="Y1193" s="18">
        <v>64.400000000000006</v>
      </c>
      <c r="Z1193" s="17">
        <f t="shared" si="193"/>
        <v>18.000000000000004</v>
      </c>
      <c r="AA1193" s="21" t="s">
        <v>43</v>
      </c>
      <c r="AB1193" s="14" t="s">
        <v>46</v>
      </c>
      <c r="AC1193" s="21" t="s">
        <v>43</v>
      </c>
      <c r="AD1193" s="17">
        <v>20</v>
      </c>
      <c r="AE1193" s="17">
        <v>1</v>
      </c>
      <c r="AF1193" s="21" t="s">
        <v>43</v>
      </c>
      <c r="AG1193" s="14" t="s">
        <v>43</v>
      </c>
      <c r="AI1193" s="70">
        <f t="shared" si="194"/>
        <v>16.194500000000001</v>
      </c>
      <c r="AJ1193" s="74">
        <f t="shared" si="195"/>
        <v>593.9131834357014</v>
      </c>
      <c r="AK1193" s="74">
        <f t="shared" si="196"/>
        <v>0.93417427693282351</v>
      </c>
      <c r="AL1193" s="73">
        <f t="shared" si="197"/>
        <v>0.93417427693282351</v>
      </c>
    </row>
    <row r="1194" spans="1:38" s="20" customFormat="1" hidden="1">
      <c r="A1194" s="14" t="s">
        <v>79</v>
      </c>
      <c r="B1194" s="14" t="s">
        <v>40</v>
      </c>
      <c r="C1194" s="31">
        <v>38954</v>
      </c>
      <c r="D1194" s="15">
        <v>2006</v>
      </c>
      <c r="E1194" s="16">
        <v>0.55208333333333337</v>
      </c>
      <c r="F1194" s="16">
        <v>0.59722222222222221</v>
      </c>
      <c r="G1194" s="16">
        <f t="shared" si="192"/>
        <v>4.513888888888884E-2</v>
      </c>
      <c r="H1194" s="21">
        <v>2</v>
      </c>
      <c r="I1194" s="14">
        <v>2</v>
      </c>
      <c r="J1194" s="17">
        <v>4</v>
      </c>
      <c r="K1194" s="17">
        <v>4</v>
      </c>
      <c r="L1194" s="14" t="s">
        <v>61</v>
      </c>
      <c r="M1194" s="14" t="s">
        <v>62</v>
      </c>
      <c r="N1194" s="14">
        <v>1</v>
      </c>
      <c r="O1194" s="18">
        <f t="shared" si="191"/>
        <v>26.725168800000002</v>
      </c>
      <c r="P1194" s="18">
        <v>8.0985360000000011</v>
      </c>
      <c r="Q1194" s="18">
        <f t="shared" si="186"/>
        <v>4.9487328000000002</v>
      </c>
      <c r="R1194" s="18">
        <v>1.4996160000000001</v>
      </c>
      <c r="S1194" s="18">
        <f t="shared" si="187"/>
        <v>26.729999999999997</v>
      </c>
      <c r="T1194" s="22">
        <v>8.1</v>
      </c>
      <c r="U1194" s="21" t="s">
        <v>43</v>
      </c>
      <c r="V1194" s="21" t="s">
        <v>43</v>
      </c>
      <c r="W1194" s="19">
        <v>27.887979999999999</v>
      </c>
      <c r="X1194" s="19">
        <v>-115.19468000000001</v>
      </c>
      <c r="Y1194" s="18">
        <v>64.400000000000006</v>
      </c>
      <c r="Z1194" s="17">
        <f t="shared" si="193"/>
        <v>18.000000000000004</v>
      </c>
      <c r="AA1194" s="21" t="s">
        <v>43</v>
      </c>
      <c r="AB1194" s="14" t="s">
        <v>46</v>
      </c>
      <c r="AC1194" s="21" t="s">
        <v>43</v>
      </c>
      <c r="AD1194" s="17">
        <v>20</v>
      </c>
      <c r="AE1194" s="17">
        <v>1</v>
      </c>
      <c r="AF1194" s="21" t="s">
        <v>43</v>
      </c>
      <c r="AG1194" s="14" t="s">
        <v>43</v>
      </c>
      <c r="AI1194" s="70">
        <f t="shared" si="194"/>
        <v>16.194500000000001</v>
      </c>
      <c r="AJ1194" s="74">
        <f t="shared" si="195"/>
        <v>593.9131834357014</v>
      </c>
      <c r="AK1194" s="74">
        <f t="shared" si="196"/>
        <v>0.93417427693282351</v>
      </c>
      <c r="AL1194" s="73">
        <f t="shared" si="197"/>
        <v>0.93417427693282351</v>
      </c>
    </row>
    <row r="1195" spans="1:38" s="20" customFormat="1" hidden="1">
      <c r="A1195" s="14" t="s">
        <v>79</v>
      </c>
      <c r="B1195" s="14" t="s">
        <v>40</v>
      </c>
      <c r="C1195" s="31">
        <v>38954</v>
      </c>
      <c r="D1195" s="15">
        <v>2006</v>
      </c>
      <c r="E1195" s="16">
        <v>0.55208333333333337</v>
      </c>
      <c r="F1195" s="16">
        <v>0.59722222222222221</v>
      </c>
      <c r="G1195" s="16">
        <f t="shared" si="192"/>
        <v>4.513888888888884E-2</v>
      </c>
      <c r="H1195" s="21">
        <v>2</v>
      </c>
      <c r="I1195" s="14">
        <v>2</v>
      </c>
      <c r="J1195" s="17">
        <v>4</v>
      </c>
      <c r="K1195" s="17">
        <v>4</v>
      </c>
      <c r="L1195" s="14" t="s">
        <v>61</v>
      </c>
      <c r="M1195" s="14" t="s">
        <v>62</v>
      </c>
      <c r="N1195" s="14">
        <v>1</v>
      </c>
      <c r="O1195" s="18">
        <f t="shared" si="191"/>
        <v>26.725168800000002</v>
      </c>
      <c r="P1195" s="18">
        <v>8.0985360000000011</v>
      </c>
      <c r="Q1195" s="18">
        <f t="shared" si="186"/>
        <v>4.9487328000000002</v>
      </c>
      <c r="R1195" s="18">
        <v>1.4996160000000001</v>
      </c>
      <c r="S1195" s="18">
        <f t="shared" si="187"/>
        <v>26.729999999999997</v>
      </c>
      <c r="T1195" s="22">
        <v>8.1</v>
      </c>
      <c r="U1195" s="21" t="s">
        <v>43</v>
      </c>
      <c r="V1195" s="21" t="s">
        <v>43</v>
      </c>
      <c r="W1195" s="19">
        <v>27.887979999999999</v>
      </c>
      <c r="X1195" s="19">
        <v>-115.19468000000001</v>
      </c>
      <c r="Y1195" s="18">
        <v>64.400000000000006</v>
      </c>
      <c r="Z1195" s="17">
        <f t="shared" si="193"/>
        <v>18.000000000000004</v>
      </c>
      <c r="AA1195" s="21" t="s">
        <v>43</v>
      </c>
      <c r="AB1195" s="14" t="s">
        <v>46</v>
      </c>
      <c r="AC1195" s="21" t="s">
        <v>43</v>
      </c>
      <c r="AD1195" s="17">
        <v>20</v>
      </c>
      <c r="AE1195" s="17">
        <v>1</v>
      </c>
      <c r="AF1195" s="21" t="s">
        <v>43</v>
      </c>
      <c r="AG1195" s="14" t="s">
        <v>43</v>
      </c>
      <c r="AI1195" s="70">
        <f t="shared" si="194"/>
        <v>16.194500000000001</v>
      </c>
      <c r="AJ1195" s="74">
        <f t="shared" si="195"/>
        <v>593.9131834357014</v>
      </c>
      <c r="AK1195" s="74">
        <f t="shared" si="196"/>
        <v>0.93417427693282351</v>
      </c>
      <c r="AL1195" s="73">
        <f t="shared" si="197"/>
        <v>0.93417427693282351</v>
      </c>
    </row>
    <row r="1196" spans="1:38" s="20" customFormat="1" hidden="1">
      <c r="A1196" s="14" t="s">
        <v>79</v>
      </c>
      <c r="B1196" s="14" t="s">
        <v>40</v>
      </c>
      <c r="C1196" s="31">
        <v>38954</v>
      </c>
      <c r="D1196" s="15">
        <v>2006</v>
      </c>
      <c r="E1196" s="16">
        <v>0.55208333333333337</v>
      </c>
      <c r="F1196" s="16">
        <v>0.59722222222222221</v>
      </c>
      <c r="G1196" s="16">
        <f t="shared" si="192"/>
        <v>4.513888888888884E-2</v>
      </c>
      <c r="H1196" s="21">
        <v>2</v>
      </c>
      <c r="I1196" s="14">
        <v>2</v>
      </c>
      <c r="J1196" s="17">
        <v>4</v>
      </c>
      <c r="K1196" s="17">
        <v>4</v>
      </c>
      <c r="L1196" s="14" t="s">
        <v>61</v>
      </c>
      <c r="M1196" s="14" t="s">
        <v>62</v>
      </c>
      <c r="N1196" s="14">
        <v>1</v>
      </c>
      <c r="O1196" s="18">
        <f t="shared" si="191"/>
        <v>26.725168800000002</v>
      </c>
      <c r="P1196" s="18">
        <v>8.0985360000000011</v>
      </c>
      <c r="Q1196" s="18">
        <f t="shared" si="186"/>
        <v>4.9487328000000002</v>
      </c>
      <c r="R1196" s="18">
        <v>1.4996160000000001</v>
      </c>
      <c r="S1196" s="18">
        <f t="shared" si="187"/>
        <v>26.729999999999997</v>
      </c>
      <c r="T1196" s="22">
        <v>8.1</v>
      </c>
      <c r="U1196" s="21" t="s">
        <v>43</v>
      </c>
      <c r="V1196" s="21" t="s">
        <v>43</v>
      </c>
      <c r="W1196" s="19">
        <v>27.887979999999999</v>
      </c>
      <c r="X1196" s="19">
        <v>-115.19468000000001</v>
      </c>
      <c r="Y1196" s="18">
        <v>64.400000000000006</v>
      </c>
      <c r="Z1196" s="17">
        <f t="shared" si="193"/>
        <v>18.000000000000004</v>
      </c>
      <c r="AA1196" s="21" t="s">
        <v>43</v>
      </c>
      <c r="AB1196" s="14" t="s">
        <v>46</v>
      </c>
      <c r="AC1196" s="21" t="s">
        <v>43</v>
      </c>
      <c r="AD1196" s="17">
        <v>20</v>
      </c>
      <c r="AE1196" s="17">
        <v>1</v>
      </c>
      <c r="AF1196" s="21" t="s">
        <v>43</v>
      </c>
      <c r="AG1196" s="14" t="s">
        <v>43</v>
      </c>
      <c r="AI1196" s="70">
        <f t="shared" si="194"/>
        <v>16.194500000000001</v>
      </c>
      <c r="AJ1196" s="74">
        <f t="shared" si="195"/>
        <v>593.9131834357014</v>
      </c>
      <c r="AK1196" s="74">
        <f t="shared" si="196"/>
        <v>0.93417427693282351</v>
      </c>
      <c r="AL1196" s="73">
        <f t="shared" si="197"/>
        <v>0.93417427693282351</v>
      </c>
    </row>
    <row r="1197" spans="1:38" s="20" customFormat="1" hidden="1">
      <c r="A1197" s="14" t="s">
        <v>79</v>
      </c>
      <c r="B1197" s="14" t="s">
        <v>40</v>
      </c>
      <c r="C1197" s="31">
        <v>38954</v>
      </c>
      <c r="D1197" s="15">
        <v>2006</v>
      </c>
      <c r="E1197" s="16">
        <v>0.55208333333333337</v>
      </c>
      <c r="F1197" s="16">
        <v>0.59722222222222221</v>
      </c>
      <c r="G1197" s="16">
        <f t="shared" si="192"/>
        <v>4.513888888888884E-2</v>
      </c>
      <c r="H1197" s="21">
        <v>2</v>
      </c>
      <c r="I1197" s="14">
        <v>2</v>
      </c>
      <c r="J1197" s="17">
        <v>4</v>
      </c>
      <c r="K1197" s="17">
        <v>4</v>
      </c>
      <c r="L1197" s="14" t="s">
        <v>61</v>
      </c>
      <c r="M1197" s="14" t="s">
        <v>62</v>
      </c>
      <c r="N1197" s="14">
        <v>1</v>
      </c>
      <c r="O1197" s="18">
        <f t="shared" si="191"/>
        <v>26.725168800000002</v>
      </c>
      <c r="P1197" s="18">
        <v>8.0985360000000011</v>
      </c>
      <c r="Q1197" s="18">
        <f t="shared" si="186"/>
        <v>4.9487328000000002</v>
      </c>
      <c r="R1197" s="18">
        <v>1.4996160000000001</v>
      </c>
      <c r="S1197" s="18">
        <f t="shared" si="187"/>
        <v>26.729999999999997</v>
      </c>
      <c r="T1197" s="22">
        <v>8.1</v>
      </c>
      <c r="U1197" s="21" t="s">
        <v>43</v>
      </c>
      <c r="V1197" s="21" t="s">
        <v>43</v>
      </c>
      <c r="W1197" s="19">
        <v>27.887979999999999</v>
      </c>
      <c r="X1197" s="19">
        <v>-115.19468000000001</v>
      </c>
      <c r="Y1197" s="18">
        <v>64.400000000000006</v>
      </c>
      <c r="Z1197" s="17">
        <f t="shared" si="193"/>
        <v>18.000000000000004</v>
      </c>
      <c r="AA1197" s="21" t="s">
        <v>43</v>
      </c>
      <c r="AB1197" s="14" t="s">
        <v>46</v>
      </c>
      <c r="AC1197" s="21" t="s">
        <v>43</v>
      </c>
      <c r="AD1197" s="17">
        <v>20</v>
      </c>
      <c r="AE1197" s="17">
        <v>1</v>
      </c>
      <c r="AF1197" s="21" t="s">
        <v>43</v>
      </c>
      <c r="AG1197" s="14" t="s">
        <v>43</v>
      </c>
      <c r="AI1197" s="70">
        <f t="shared" si="194"/>
        <v>16.194500000000001</v>
      </c>
      <c r="AJ1197" s="74">
        <f t="shared" si="195"/>
        <v>593.9131834357014</v>
      </c>
      <c r="AK1197" s="74">
        <f t="shared" si="196"/>
        <v>0.93417427693282351</v>
      </c>
      <c r="AL1197" s="73">
        <f t="shared" si="197"/>
        <v>0.93417427693282351</v>
      </c>
    </row>
    <row r="1198" spans="1:38" s="20" customFormat="1" hidden="1">
      <c r="A1198" s="14" t="s">
        <v>79</v>
      </c>
      <c r="B1198" s="14" t="s">
        <v>40</v>
      </c>
      <c r="C1198" s="31">
        <v>38954</v>
      </c>
      <c r="D1198" s="15">
        <v>2006</v>
      </c>
      <c r="E1198" s="16">
        <v>0.55208333333333337</v>
      </c>
      <c r="F1198" s="16">
        <v>0.59722222222222221</v>
      </c>
      <c r="G1198" s="16">
        <f t="shared" si="192"/>
        <v>4.513888888888884E-2</v>
      </c>
      <c r="H1198" s="21">
        <v>2</v>
      </c>
      <c r="I1198" s="14">
        <v>2</v>
      </c>
      <c r="J1198" s="17">
        <v>4</v>
      </c>
      <c r="K1198" s="17">
        <v>4</v>
      </c>
      <c r="L1198" s="14" t="s">
        <v>61</v>
      </c>
      <c r="M1198" s="14" t="s">
        <v>62</v>
      </c>
      <c r="N1198" s="14">
        <v>1</v>
      </c>
      <c r="O1198" s="18">
        <f t="shared" si="191"/>
        <v>26.725168800000002</v>
      </c>
      <c r="P1198" s="18">
        <v>8.0985360000000011</v>
      </c>
      <c r="Q1198" s="18">
        <f t="shared" si="186"/>
        <v>4.9487328000000002</v>
      </c>
      <c r="R1198" s="18">
        <v>1.4996160000000001</v>
      </c>
      <c r="S1198" s="18">
        <f t="shared" si="187"/>
        <v>26.729999999999997</v>
      </c>
      <c r="T1198" s="22">
        <v>8.1</v>
      </c>
      <c r="U1198" s="21" t="s">
        <v>43</v>
      </c>
      <c r="V1198" s="21" t="s">
        <v>43</v>
      </c>
      <c r="W1198" s="19">
        <v>27.887979999999999</v>
      </c>
      <c r="X1198" s="19">
        <v>-115.19468000000001</v>
      </c>
      <c r="Y1198" s="18">
        <v>64.400000000000006</v>
      </c>
      <c r="Z1198" s="17">
        <f t="shared" si="193"/>
        <v>18.000000000000004</v>
      </c>
      <c r="AA1198" s="21" t="s">
        <v>43</v>
      </c>
      <c r="AB1198" s="14" t="s">
        <v>46</v>
      </c>
      <c r="AC1198" s="21" t="s">
        <v>43</v>
      </c>
      <c r="AD1198" s="17">
        <v>20</v>
      </c>
      <c r="AE1198" s="17">
        <v>1</v>
      </c>
      <c r="AF1198" s="21" t="s">
        <v>43</v>
      </c>
      <c r="AG1198" s="14" t="s">
        <v>43</v>
      </c>
      <c r="AI1198" s="70">
        <f t="shared" si="194"/>
        <v>16.194500000000001</v>
      </c>
      <c r="AJ1198" s="74">
        <f t="shared" si="195"/>
        <v>593.9131834357014</v>
      </c>
      <c r="AK1198" s="74">
        <f t="shared" si="196"/>
        <v>0.93417427693282351</v>
      </c>
      <c r="AL1198" s="73">
        <f t="shared" si="197"/>
        <v>0.93417427693282351</v>
      </c>
    </row>
    <row r="1199" spans="1:38" s="20" customFormat="1" hidden="1">
      <c r="A1199" s="14" t="s">
        <v>79</v>
      </c>
      <c r="B1199" s="14" t="s">
        <v>40</v>
      </c>
      <c r="C1199" s="31">
        <v>38954</v>
      </c>
      <c r="D1199" s="15">
        <v>2006</v>
      </c>
      <c r="E1199" s="16">
        <v>0.55208333333333337</v>
      </c>
      <c r="F1199" s="16">
        <v>0.59722222222222221</v>
      </c>
      <c r="G1199" s="16">
        <f t="shared" si="192"/>
        <v>4.513888888888884E-2</v>
      </c>
      <c r="H1199" s="21">
        <v>2</v>
      </c>
      <c r="I1199" s="14">
        <v>2</v>
      </c>
      <c r="J1199" s="17">
        <v>4</v>
      </c>
      <c r="K1199" s="17">
        <v>4</v>
      </c>
      <c r="L1199" s="14" t="s">
        <v>61</v>
      </c>
      <c r="M1199" s="14" t="s">
        <v>62</v>
      </c>
      <c r="N1199" s="14">
        <v>1</v>
      </c>
      <c r="O1199" s="18">
        <f t="shared" si="191"/>
        <v>26.725168800000002</v>
      </c>
      <c r="P1199" s="18">
        <v>8.0985360000000011</v>
      </c>
      <c r="Q1199" s="18">
        <f t="shared" si="186"/>
        <v>4.9487328000000002</v>
      </c>
      <c r="R1199" s="18">
        <v>1.4996160000000001</v>
      </c>
      <c r="S1199" s="18">
        <f t="shared" si="187"/>
        <v>26.729999999999997</v>
      </c>
      <c r="T1199" s="22">
        <v>8.1</v>
      </c>
      <c r="U1199" s="21" t="s">
        <v>43</v>
      </c>
      <c r="V1199" s="21" t="s">
        <v>43</v>
      </c>
      <c r="W1199" s="19">
        <v>27.887979999999999</v>
      </c>
      <c r="X1199" s="19">
        <v>-115.19468000000001</v>
      </c>
      <c r="Y1199" s="18">
        <v>64.400000000000006</v>
      </c>
      <c r="Z1199" s="17">
        <f t="shared" si="193"/>
        <v>18.000000000000004</v>
      </c>
      <c r="AA1199" s="21" t="s">
        <v>43</v>
      </c>
      <c r="AB1199" s="14" t="s">
        <v>46</v>
      </c>
      <c r="AC1199" s="21" t="s">
        <v>43</v>
      </c>
      <c r="AD1199" s="17">
        <v>20</v>
      </c>
      <c r="AE1199" s="17">
        <v>1</v>
      </c>
      <c r="AF1199" s="21" t="s">
        <v>43</v>
      </c>
      <c r="AG1199" s="14" t="s">
        <v>43</v>
      </c>
      <c r="AI1199" s="70">
        <f t="shared" si="194"/>
        <v>16.194500000000001</v>
      </c>
      <c r="AJ1199" s="74">
        <f t="shared" si="195"/>
        <v>593.9131834357014</v>
      </c>
      <c r="AK1199" s="74">
        <f t="shared" si="196"/>
        <v>0.93417427693282351</v>
      </c>
      <c r="AL1199" s="73">
        <f t="shared" si="197"/>
        <v>0.93417427693282351</v>
      </c>
    </row>
    <row r="1200" spans="1:38" s="20" customFormat="1" hidden="1">
      <c r="A1200" s="14" t="s">
        <v>79</v>
      </c>
      <c r="B1200" s="14" t="s">
        <v>40</v>
      </c>
      <c r="C1200" s="31">
        <v>38954</v>
      </c>
      <c r="D1200" s="15">
        <v>2006</v>
      </c>
      <c r="E1200" s="16">
        <v>0.55208333333333337</v>
      </c>
      <c r="F1200" s="16">
        <v>0.59722222222222221</v>
      </c>
      <c r="G1200" s="16">
        <f t="shared" si="192"/>
        <v>4.513888888888884E-2</v>
      </c>
      <c r="H1200" s="21">
        <v>2</v>
      </c>
      <c r="I1200" s="14">
        <v>2</v>
      </c>
      <c r="J1200" s="17">
        <v>4</v>
      </c>
      <c r="K1200" s="17">
        <v>4</v>
      </c>
      <c r="L1200" s="14" t="s">
        <v>61</v>
      </c>
      <c r="M1200" s="14" t="s">
        <v>62</v>
      </c>
      <c r="N1200" s="14">
        <v>1</v>
      </c>
      <c r="O1200" s="18">
        <f t="shared" si="191"/>
        <v>26.725168800000002</v>
      </c>
      <c r="P1200" s="18">
        <v>8.0985360000000011</v>
      </c>
      <c r="Q1200" s="18">
        <f t="shared" si="186"/>
        <v>4.9487328000000002</v>
      </c>
      <c r="R1200" s="18">
        <v>1.4996160000000001</v>
      </c>
      <c r="S1200" s="18">
        <f t="shared" si="187"/>
        <v>26.729999999999997</v>
      </c>
      <c r="T1200" s="22">
        <v>8.1</v>
      </c>
      <c r="U1200" s="21" t="s">
        <v>43</v>
      </c>
      <c r="V1200" s="21" t="s">
        <v>43</v>
      </c>
      <c r="W1200" s="19">
        <v>27.887979999999999</v>
      </c>
      <c r="X1200" s="19">
        <v>-115.19468000000001</v>
      </c>
      <c r="Y1200" s="18">
        <v>64.400000000000006</v>
      </c>
      <c r="Z1200" s="17">
        <f t="shared" si="193"/>
        <v>18.000000000000004</v>
      </c>
      <c r="AA1200" s="21" t="s">
        <v>43</v>
      </c>
      <c r="AB1200" s="14" t="s">
        <v>46</v>
      </c>
      <c r="AC1200" s="21" t="s">
        <v>43</v>
      </c>
      <c r="AD1200" s="17">
        <v>20</v>
      </c>
      <c r="AE1200" s="17">
        <v>1</v>
      </c>
      <c r="AF1200" s="21" t="s">
        <v>43</v>
      </c>
      <c r="AG1200" s="14" t="s">
        <v>43</v>
      </c>
      <c r="AI1200" s="70">
        <f t="shared" si="194"/>
        <v>16.194500000000001</v>
      </c>
      <c r="AJ1200" s="74">
        <f t="shared" si="195"/>
        <v>593.9131834357014</v>
      </c>
      <c r="AK1200" s="74">
        <f t="shared" si="196"/>
        <v>0.93417427693282351</v>
      </c>
      <c r="AL1200" s="73">
        <f t="shared" si="197"/>
        <v>0.93417427693282351</v>
      </c>
    </row>
    <row r="1201" spans="1:38" s="20" customFormat="1" hidden="1">
      <c r="A1201" s="14" t="s">
        <v>79</v>
      </c>
      <c r="B1201" s="14" t="s">
        <v>40</v>
      </c>
      <c r="C1201" s="31">
        <v>38954</v>
      </c>
      <c r="D1201" s="15">
        <v>2006</v>
      </c>
      <c r="E1201" s="16">
        <v>0.55208333333333337</v>
      </c>
      <c r="F1201" s="16">
        <v>0.59722222222222221</v>
      </c>
      <c r="G1201" s="16">
        <f t="shared" si="192"/>
        <v>4.513888888888884E-2</v>
      </c>
      <c r="H1201" s="21">
        <v>2</v>
      </c>
      <c r="I1201" s="14">
        <v>2</v>
      </c>
      <c r="J1201" s="17">
        <v>4</v>
      </c>
      <c r="K1201" s="17">
        <v>4</v>
      </c>
      <c r="L1201" s="14" t="s">
        <v>61</v>
      </c>
      <c r="M1201" s="14" t="s">
        <v>62</v>
      </c>
      <c r="N1201" s="14">
        <v>1</v>
      </c>
      <c r="O1201" s="18">
        <f t="shared" si="191"/>
        <v>26.725168800000002</v>
      </c>
      <c r="P1201" s="18">
        <v>8.0985360000000011</v>
      </c>
      <c r="Q1201" s="18">
        <f t="shared" si="186"/>
        <v>4.9487328000000002</v>
      </c>
      <c r="R1201" s="18">
        <v>1.4996160000000001</v>
      </c>
      <c r="S1201" s="18">
        <f t="shared" si="187"/>
        <v>26.729999999999997</v>
      </c>
      <c r="T1201" s="22">
        <v>8.1</v>
      </c>
      <c r="U1201" s="21" t="s">
        <v>43</v>
      </c>
      <c r="V1201" s="21" t="s">
        <v>43</v>
      </c>
      <c r="W1201" s="19">
        <v>27.887979999999999</v>
      </c>
      <c r="X1201" s="19">
        <v>-115.19468000000001</v>
      </c>
      <c r="Y1201" s="18">
        <v>64.400000000000006</v>
      </c>
      <c r="Z1201" s="17">
        <f t="shared" si="193"/>
        <v>18.000000000000004</v>
      </c>
      <c r="AA1201" s="21" t="s">
        <v>43</v>
      </c>
      <c r="AB1201" s="14" t="s">
        <v>46</v>
      </c>
      <c r="AC1201" s="21" t="s">
        <v>43</v>
      </c>
      <c r="AD1201" s="17">
        <v>20</v>
      </c>
      <c r="AE1201" s="17">
        <v>1</v>
      </c>
      <c r="AF1201" s="21" t="s">
        <v>43</v>
      </c>
      <c r="AG1201" s="14" t="s">
        <v>43</v>
      </c>
      <c r="AI1201" s="70">
        <f t="shared" si="194"/>
        <v>16.194500000000001</v>
      </c>
      <c r="AJ1201" s="74">
        <f t="shared" si="195"/>
        <v>593.9131834357014</v>
      </c>
      <c r="AK1201" s="74">
        <f t="shared" si="196"/>
        <v>0.93417427693282351</v>
      </c>
      <c r="AL1201" s="73">
        <f t="shared" si="197"/>
        <v>0.93417427693282351</v>
      </c>
    </row>
    <row r="1202" spans="1:38" s="20" customFormat="1" hidden="1">
      <c r="A1202" s="14" t="s">
        <v>79</v>
      </c>
      <c r="B1202" s="14" t="s">
        <v>40</v>
      </c>
      <c r="C1202" s="31">
        <v>38954</v>
      </c>
      <c r="D1202" s="15">
        <v>2006</v>
      </c>
      <c r="E1202" s="16">
        <v>0.55208333333333337</v>
      </c>
      <c r="F1202" s="16">
        <v>0.59722222222222221</v>
      </c>
      <c r="G1202" s="16">
        <f t="shared" si="192"/>
        <v>4.513888888888884E-2</v>
      </c>
      <c r="H1202" s="21">
        <v>2</v>
      </c>
      <c r="I1202" s="14">
        <v>2</v>
      </c>
      <c r="J1202" s="17">
        <v>4</v>
      </c>
      <c r="K1202" s="17">
        <v>4</v>
      </c>
      <c r="L1202" s="14" t="s">
        <v>61</v>
      </c>
      <c r="M1202" s="14" t="s">
        <v>62</v>
      </c>
      <c r="N1202" s="14">
        <v>1</v>
      </c>
      <c r="O1202" s="18">
        <f t="shared" si="191"/>
        <v>26.725168800000002</v>
      </c>
      <c r="P1202" s="18">
        <v>8.0985360000000011</v>
      </c>
      <c r="Q1202" s="18">
        <f t="shared" si="186"/>
        <v>4.9487328000000002</v>
      </c>
      <c r="R1202" s="18">
        <v>1.4996160000000001</v>
      </c>
      <c r="S1202" s="18">
        <f t="shared" si="187"/>
        <v>26.729999999999997</v>
      </c>
      <c r="T1202" s="22">
        <v>8.1</v>
      </c>
      <c r="U1202" s="21" t="s">
        <v>43</v>
      </c>
      <c r="V1202" s="21" t="s">
        <v>43</v>
      </c>
      <c r="W1202" s="19">
        <v>27.887979999999999</v>
      </c>
      <c r="X1202" s="19">
        <v>-115.19468000000001</v>
      </c>
      <c r="Y1202" s="18">
        <v>64.400000000000006</v>
      </c>
      <c r="Z1202" s="17">
        <f t="shared" si="193"/>
        <v>18.000000000000004</v>
      </c>
      <c r="AA1202" s="21" t="s">
        <v>43</v>
      </c>
      <c r="AB1202" s="14" t="s">
        <v>46</v>
      </c>
      <c r="AC1202" s="21" t="s">
        <v>43</v>
      </c>
      <c r="AD1202" s="17">
        <v>21</v>
      </c>
      <c r="AE1202" s="17">
        <v>1</v>
      </c>
      <c r="AF1202" s="21" t="s">
        <v>43</v>
      </c>
      <c r="AG1202" s="14" t="s">
        <v>43</v>
      </c>
      <c r="AI1202" s="70">
        <f t="shared" si="194"/>
        <v>16.942499999999999</v>
      </c>
      <c r="AJ1202" s="74">
        <f t="shared" si="195"/>
        <v>691.21379845369552</v>
      </c>
      <c r="AK1202" s="74">
        <f t="shared" si="196"/>
        <v>1.1871558759796081</v>
      </c>
      <c r="AL1202" s="73">
        <f t="shared" si="197"/>
        <v>1.1871558759796081</v>
      </c>
    </row>
    <row r="1203" spans="1:38" s="20" customFormat="1" hidden="1">
      <c r="A1203" s="14" t="s">
        <v>79</v>
      </c>
      <c r="B1203" s="14" t="s">
        <v>40</v>
      </c>
      <c r="C1203" s="31">
        <v>38954</v>
      </c>
      <c r="D1203" s="15">
        <v>2006</v>
      </c>
      <c r="E1203" s="16">
        <v>0.55208333333333337</v>
      </c>
      <c r="F1203" s="16">
        <v>0.59722222222222221</v>
      </c>
      <c r="G1203" s="16">
        <f t="shared" si="192"/>
        <v>4.513888888888884E-2</v>
      </c>
      <c r="H1203" s="21">
        <v>2</v>
      </c>
      <c r="I1203" s="14">
        <v>2</v>
      </c>
      <c r="J1203" s="17">
        <v>4</v>
      </c>
      <c r="K1203" s="17">
        <v>4</v>
      </c>
      <c r="L1203" s="14" t="s">
        <v>61</v>
      </c>
      <c r="M1203" s="14" t="s">
        <v>62</v>
      </c>
      <c r="N1203" s="14">
        <v>1</v>
      </c>
      <c r="O1203" s="18">
        <f t="shared" si="191"/>
        <v>26.725168800000002</v>
      </c>
      <c r="P1203" s="18">
        <v>8.0985360000000011</v>
      </c>
      <c r="Q1203" s="18">
        <f t="shared" si="186"/>
        <v>4.9487328000000002</v>
      </c>
      <c r="R1203" s="18">
        <v>1.4996160000000001</v>
      </c>
      <c r="S1203" s="18">
        <f t="shared" si="187"/>
        <v>26.729999999999997</v>
      </c>
      <c r="T1203" s="22">
        <v>8.1</v>
      </c>
      <c r="U1203" s="21" t="s">
        <v>43</v>
      </c>
      <c r="V1203" s="21" t="s">
        <v>43</v>
      </c>
      <c r="W1203" s="19">
        <v>27.887979999999999</v>
      </c>
      <c r="X1203" s="19">
        <v>-115.19468000000001</v>
      </c>
      <c r="Y1203" s="18">
        <v>64.400000000000006</v>
      </c>
      <c r="Z1203" s="17">
        <f t="shared" si="193"/>
        <v>18.000000000000004</v>
      </c>
      <c r="AA1203" s="21" t="s">
        <v>43</v>
      </c>
      <c r="AB1203" s="14" t="s">
        <v>46</v>
      </c>
      <c r="AC1203" s="21" t="s">
        <v>43</v>
      </c>
      <c r="AD1203" s="17">
        <v>21</v>
      </c>
      <c r="AE1203" s="17">
        <v>1</v>
      </c>
      <c r="AF1203" s="21" t="s">
        <v>43</v>
      </c>
      <c r="AG1203" s="14" t="s">
        <v>43</v>
      </c>
      <c r="AI1203" s="70">
        <f t="shared" si="194"/>
        <v>16.942499999999999</v>
      </c>
      <c r="AJ1203" s="74">
        <f t="shared" si="195"/>
        <v>691.21379845369552</v>
      </c>
      <c r="AK1203" s="74">
        <f t="shared" si="196"/>
        <v>1.1871558759796081</v>
      </c>
      <c r="AL1203" s="73">
        <f t="shared" si="197"/>
        <v>1.1871558759796081</v>
      </c>
    </row>
    <row r="1204" spans="1:38" s="20" customFormat="1" hidden="1">
      <c r="A1204" s="14" t="s">
        <v>79</v>
      </c>
      <c r="B1204" s="14" t="s">
        <v>40</v>
      </c>
      <c r="C1204" s="31">
        <v>38954</v>
      </c>
      <c r="D1204" s="15">
        <v>2006</v>
      </c>
      <c r="E1204" s="16">
        <v>0.55208333333333337</v>
      </c>
      <c r="F1204" s="16">
        <v>0.59722222222222221</v>
      </c>
      <c r="G1204" s="16">
        <f t="shared" si="192"/>
        <v>4.513888888888884E-2</v>
      </c>
      <c r="H1204" s="21">
        <v>2</v>
      </c>
      <c r="I1204" s="14">
        <v>2</v>
      </c>
      <c r="J1204" s="17">
        <v>4</v>
      </c>
      <c r="K1204" s="17">
        <v>4</v>
      </c>
      <c r="L1204" s="14" t="s">
        <v>61</v>
      </c>
      <c r="M1204" s="14" t="s">
        <v>62</v>
      </c>
      <c r="N1204" s="14">
        <v>1</v>
      </c>
      <c r="O1204" s="18">
        <f t="shared" si="191"/>
        <v>26.725168800000002</v>
      </c>
      <c r="P1204" s="18">
        <v>8.0985360000000011</v>
      </c>
      <c r="Q1204" s="18">
        <f t="shared" si="186"/>
        <v>4.9487328000000002</v>
      </c>
      <c r="R1204" s="18">
        <v>1.4996160000000001</v>
      </c>
      <c r="S1204" s="18">
        <f t="shared" si="187"/>
        <v>26.729999999999997</v>
      </c>
      <c r="T1204" s="22">
        <v>8.1</v>
      </c>
      <c r="U1204" s="21" t="s">
        <v>43</v>
      </c>
      <c r="V1204" s="21" t="s">
        <v>43</v>
      </c>
      <c r="W1204" s="19">
        <v>27.887979999999999</v>
      </c>
      <c r="X1204" s="19">
        <v>-115.19468000000001</v>
      </c>
      <c r="Y1204" s="18">
        <v>64.400000000000006</v>
      </c>
      <c r="Z1204" s="17">
        <f t="shared" si="193"/>
        <v>18.000000000000004</v>
      </c>
      <c r="AA1204" s="21" t="s">
        <v>43</v>
      </c>
      <c r="AB1204" s="14" t="s">
        <v>46</v>
      </c>
      <c r="AC1204" s="21" t="s">
        <v>43</v>
      </c>
      <c r="AD1204" s="17">
        <v>21</v>
      </c>
      <c r="AE1204" s="17">
        <v>1</v>
      </c>
      <c r="AF1204" s="21" t="s">
        <v>43</v>
      </c>
      <c r="AG1204" s="14" t="s">
        <v>43</v>
      </c>
      <c r="AI1204" s="70">
        <f t="shared" si="194"/>
        <v>16.942499999999999</v>
      </c>
      <c r="AJ1204" s="74">
        <f t="shared" si="195"/>
        <v>691.21379845369552</v>
      </c>
      <c r="AK1204" s="74">
        <f t="shared" si="196"/>
        <v>1.1871558759796081</v>
      </c>
      <c r="AL1204" s="73">
        <f t="shared" si="197"/>
        <v>1.1871558759796081</v>
      </c>
    </row>
    <row r="1205" spans="1:38" s="20" customFormat="1" hidden="1">
      <c r="A1205" s="14" t="s">
        <v>79</v>
      </c>
      <c r="B1205" s="14" t="s">
        <v>40</v>
      </c>
      <c r="C1205" s="31">
        <v>38954</v>
      </c>
      <c r="D1205" s="15">
        <v>2006</v>
      </c>
      <c r="E1205" s="16">
        <v>0.55208333333333337</v>
      </c>
      <c r="F1205" s="16">
        <v>0.59722222222222221</v>
      </c>
      <c r="G1205" s="16">
        <f t="shared" si="192"/>
        <v>4.513888888888884E-2</v>
      </c>
      <c r="H1205" s="21">
        <v>2</v>
      </c>
      <c r="I1205" s="14">
        <v>2</v>
      </c>
      <c r="J1205" s="17">
        <v>4</v>
      </c>
      <c r="K1205" s="17">
        <v>4</v>
      </c>
      <c r="L1205" s="14" t="s">
        <v>61</v>
      </c>
      <c r="M1205" s="14" t="s">
        <v>62</v>
      </c>
      <c r="N1205" s="14">
        <v>1</v>
      </c>
      <c r="O1205" s="18">
        <f t="shared" si="191"/>
        <v>26.725168800000002</v>
      </c>
      <c r="P1205" s="18">
        <v>8.0985360000000011</v>
      </c>
      <c r="Q1205" s="18">
        <f t="shared" si="186"/>
        <v>4.9487328000000002</v>
      </c>
      <c r="R1205" s="18">
        <v>1.4996160000000001</v>
      </c>
      <c r="S1205" s="18">
        <f t="shared" si="187"/>
        <v>26.729999999999997</v>
      </c>
      <c r="T1205" s="22">
        <v>8.1</v>
      </c>
      <c r="U1205" s="21" t="s">
        <v>43</v>
      </c>
      <c r="V1205" s="21" t="s">
        <v>43</v>
      </c>
      <c r="W1205" s="19">
        <v>27.887979999999999</v>
      </c>
      <c r="X1205" s="19">
        <v>-115.19468000000001</v>
      </c>
      <c r="Y1205" s="18">
        <v>64.400000000000006</v>
      </c>
      <c r="Z1205" s="17">
        <f t="shared" si="193"/>
        <v>18.000000000000004</v>
      </c>
      <c r="AA1205" s="21" t="s">
        <v>43</v>
      </c>
      <c r="AB1205" s="14" t="s">
        <v>46</v>
      </c>
      <c r="AC1205" s="21" t="s">
        <v>43</v>
      </c>
      <c r="AD1205" s="17">
        <v>21</v>
      </c>
      <c r="AE1205" s="17">
        <v>1</v>
      </c>
      <c r="AF1205" s="21" t="s">
        <v>43</v>
      </c>
      <c r="AG1205" s="14" t="s">
        <v>43</v>
      </c>
      <c r="AI1205" s="70">
        <f t="shared" si="194"/>
        <v>16.942499999999999</v>
      </c>
      <c r="AJ1205" s="74">
        <f t="shared" si="195"/>
        <v>691.21379845369552</v>
      </c>
      <c r="AK1205" s="74">
        <f t="shared" si="196"/>
        <v>1.1871558759796081</v>
      </c>
      <c r="AL1205" s="73">
        <f t="shared" si="197"/>
        <v>1.1871558759796081</v>
      </c>
    </row>
    <row r="1206" spans="1:38" s="20" customFormat="1" hidden="1">
      <c r="A1206" s="14" t="s">
        <v>79</v>
      </c>
      <c r="B1206" s="14" t="s">
        <v>40</v>
      </c>
      <c r="C1206" s="31">
        <v>38954</v>
      </c>
      <c r="D1206" s="15">
        <v>2006</v>
      </c>
      <c r="E1206" s="16">
        <v>0.55208333333333337</v>
      </c>
      <c r="F1206" s="16">
        <v>0.59722222222222221</v>
      </c>
      <c r="G1206" s="16">
        <f t="shared" si="192"/>
        <v>4.513888888888884E-2</v>
      </c>
      <c r="H1206" s="21">
        <v>2</v>
      </c>
      <c r="I1206" s="14">
        <v>2</v>
      </c>
      <c r="J1206" s="17">
        <v>4</v>
      </c>
      <c r="K1206" s="17">
        <v>4</v>
      </c>
      <c r="L1206" s="14" t="s">
        <v>61</v>
      </c>
      <c r="M1206" s="14" t="s">
        <v>62</v>
      </c>
      <c r="N1206" s="14">
        <v>1</v>
      </c>
      <c r="O1206" s="18">
        <f t="shared" si="191"/>
        <v>26.725168800000002</v>
      </c>
      <c r="P1206" s="18">
        <v>8.0985360000000011</v>
      </c>
      <c r="Q1206" s="18">
        <f t="shared" ref="Q1206:Q1269" si="198">R1206*3.3</f>
        <v>4.9487328000000002</v>
      </c>
      <c r="R1206" s="18">
        <v>1.4996160000000001</v>
      </c>
      <c r="S1206" s="18">
        <f t="shared" ref="S1206:S1269" si="199">T1206*3.3</f>
        <v>26.729999999999997</v>
      </c>
      <c r="T1206" s="22">
        <v>8.1</v>
      </c>
      <c r="U1206" s="21" t="s">
        <v>43</v>
      </c>
      <c r="V1206" s="21" t="s">
        <v>43</v>
      </c>
      <c r="W1206" s="19">
        <v>27.887979999999999</v>
      </c>
      <c r="X1206" s="19">
        <v>-115.19468000000001</v>
      </c>
      <c r="Y1206" s="18">
        <v>64.400000000000006</v>
      </c>
      <c r="Z1206" s="17">
        <f t="shared" si="193"/>
        <v>18.000000000000004</v>
      </c>
      <c r="AA1206" s="21" t="s">
        <v>43</v>
      </c>
      <c r="AB1206" s="14" t="s">
        <v>46</v>
      </c>
      <c r="AC1206" s="21" t="s">
        <v>43</v>
      </c>
      <c r="AD1206" s="17">
        <v>21</v>
      </c>
      <c r="AE1206" s="17">
        <v>1</v>
      </c>
      <c r="AF1206" s="21" t="s">
        <v>43</v>
      </c>
      <c r="AG1206" s="14" t="s">
        <v>43</v>
      </c>
      <c r="AI1206" s="70">
        <f t="shared" si="194"/>
        <v>16.942499999999999</v>
      </c>
      <c r="AJ1206" s="74">
        <f t="shared" si="195"/>
        <v>691.21379845369552</v>
      </c>
      <c r="AK1206" s="74">
        <f t="shared" si="196"/>
        <v>1.1871558759796081</v>
      </c>
      <c r="AL1206" s="73">
        <f t="shared" si="197"/>
        <v>1.1871558759796081</v>
      </c>
    </row>
    <row r="1207" spans="1:38" s="20" customFormat="1" hidden="1">
      <c r="A1207" s="14" t="s">
        <v>79</v>
      </c>
      <c r="B1207" s="14" t="s">
        <v>40</v>
      </c>
      <c r="C1207" s="31">
        <v>38954</v>
      </c>
      <c r="D1207" s="15">
        <v>2006</v>
      </c>
      <c r="E1207" s="16">
        <v>0.55208333333333337</v>
      </c>
      <c r="F1207" s="16">
        <v>0.59722222222222221</v>
      </c>
      <c r="G1207" s="16">
        <f t="shared" si="192"/>
        <v>4.513888888888884E-2</v>
      </c>
      <c r="H1207" s="21">
        <v>2</v>
      </c>
      <c r="I1207" s="14">
        <v>2</v>
      </c>
      <c r="J1207" s="17">
        <v>4</v>
      </c>
      <c r="K1207" s="17">
        <v>4</v>
      </c>
      <c r="L1207" s="14" t="s">
        <v>61</v>
      </c>
      <c r="M1207" s="14" t="s">
        <v>62</v>
      </c>
      <c r="N1207" s="14">
        <v>1</v>
      </c>
      <c r="O1207" s="18">
        <f t="shared" si="191"/>
        <v>26.725168800000002</v>
      </c>
      <c r="P1207" s="18">
        <v>8.0985360000000011</v>
      </c>
      <c r="Q1207" s="18">
        <f t="shared" si="198"/>
        <v>4.9487328000000002</v>
      </c>
      <c r="R1207" s="18">
        <v>1.4996160000000001</v>
      </c>
      <c r="S1207" s="18">
        <f t="shared" si="199"/>
        <v>26.729999999999997</v>
      </c>
      <c r="T1207" s="22">
        <v>8.1</v>
      </c>
      <c r="U1207" s="21" t="s">
        <v>43</v>
      </c>
      <c r="V1207" s="21" t="s">
        <v>43</v>
      </c>
      <c r="W1207" s="19">
        <v>27.887979999999999</v>
      </c>
      <c r="X1207" s="19">
        <v>-115.19468000000001</v>
      </c>
      <c r="Y1207" s="18">
        <v>64.400000000000006</v>
      </c>
      <c r="Z1207" s="17">
        <f t="shared" si="193"/>
        <v>18.000000000000004</v>
      </c>
      <c r="AA1207" s="21" t="s">
        <v>43</v>
      </c>
      <c r="AB1207" s="14" t="s">
        <v>46</v>
      </c>
      <c r="AC1207" s="21" t="s">
        <v>43</v>
      </c>
      <c r="AD1207" s="17">
        <v>21</v>
      </c>
      <c r="AE1207" s="17">
        <v>1</v>
      </c>
      <c r="AF1207" s="21" t="s">
        <v>43</v>
      </c>
      <c r="AG1207" s="14" t="s">
        <v>43</v>
      </c>
      <c r="AI1207" s="70">
        <f t="shared" si="194"/>
        <v>16.942499999999999</v>
      </c>
      <c r="AJ1207" s="74">
        <f t="shared" si="195"/>
        <v>691.21379845369552</v>
      </c>
      <c r="AK1207" s="74">
        <f t="shared" si="196"/>
        <v>1.1871558759796081</v>
      </c>
      <c r="AL1207" s="73">
        <f t="shared" si="197"/>
        <v>1.1871558759796081</v>
      </c>
    </row>
    <row r="1208" spans="1:38" s="20" customFormat="1" hidden="1">
      <c r="A1208" s="14" t="s">
        <v>79</v>
      </c>
      <c r="B1208" s="14" t="s">
        <v>40</v>
      </c>
      <c r="C1208" s="31">
        <v>38954</v>
      </c>
      <c r="D1208" s="15">
        <v>2006</v>
      </c>
      <c r="E1208" s="16">
        <v>0.55208333333333337</v>
      </c>
      <c r="F1208" s="16">
        <v>0.59722222222222221</v>
      </c>
      <c r="G1208" s="16">
        <f t="shared" si="192"/>
        <v>4.513888888888884E-2</v>
      </c>
      <c r="H1208" s="21">
        <v>2</v>
      </c>
      <c r="I1208" s="14">
        <v>2</v>
      </c>
      <c r="J1208" s="17">
        <v>4</v>
      </c>
      <c r="K1208" s="17">
        <v>4</v>
      </c>
      <c r="L1208" s="14" t="s">
        <v>61</v>
      </c>
      <c r="M1208" s="14" t="s">
        <v>62</v>
      </c>
      <c r="N1208" s="14">
        <v>1</v>
      </c>
      <c r="O1208" s="18">
        <f t="shared" si="191"/>
        <v>26.725168800000002</v>
      </c>
      <c r="P1208" s="18">
        <v>8.0985360000000011</v>
      </c>
      <c r="Q1208" s="18">
        <f t="shared" si="198"/>
        <v>4.9487328000000002</v>
      </c>
      <c r="R1208" s="18">
        <v>1.4996160000000001</v>
      </c>
      <c r="S1208" s="18">
        <f t="shared" si="199"/>
        <v>26.729999999999997</v>
      </c>
      <c r="T1208" s="22">
        <v>8.1</v>
      </c>
      <c r="U1208" s="21" t="s">
        <v>43</v>
      </c>
      <c r="V1208" s="21" t="s">
        <v>43</v>
      </c>
      <c r="W1208" s="19">
        <v>27.887979999999999</v>
      </c>
      <c r="X1208" s="19">
        <v>-115.19468000000001</v>
      </c>
      <c r="Y1208" s="18">
        <v>64.400000000000006</v>
      </c>
      <c r="Z1208" s="17">
        <f t="shared" si="193"/>
        <v>18.000000000000004</v>
      </c>
      <c r="AA1208" s="21" t="s">
        <v>43</v>
      </c>
      <c r="AB1208" s="14" t="s">
        <v>46</v>
      </c>
      <c r="AC1208" s="21" t="s">
        <v>43</v>
      </c>
      <c r="AD1208" s="17">
        <v>21</v>
      </c>
      <c r="AE1208" s="17">
        <v>1</v>
      </c>
      <c r="AF1208" s="21" t="s">
        <v>43</v>
      </c>
      <c r="AG1208" s="14" t="s">
        <v>43</v>
      </c>
      <c r="AI1208" s="70">
        <f t="shared" si="194"/>
        <v>16.942499999999999</v>
      </c>
      <c r="AJ1208" s="74">
        <f t="shared" si="195"/>
        <v>691.21379845369552</v>
      </c>
      <c r="AK1208" s="74">
        <f t="shared" si="196"/>
        <v>1.1871558759796081</v>
      </c>
      <c r="AL1208" s="73">
        <f t="shared" si="197"/>
        <v>1.1871558759796081</v>
      </c>
    </row>
    <row r="1209" spans="1:38" s="20" customFormat="1" hidden="1">
      <c r="A1209" s="14" t="s">
        <v>79</v>
      </c>
      <c r="B1209" s="14" t="s">
        <v>40</v>
      </c>
      <c r="C1209" s="31">
        <v>38954</v>
      </c>
      <c r="D1209" s="15">
        <v>2006</v>
      </c>
      <c r="E1209" s="16">
        <v>0.55208333333333337</v>
      </c>
      <c r="F1209" s="16">
        <v>0.59722222222222221</v>
      </c>
      <c r="G1209" s="16">
        <f t="shared" si="192"/>
        <v>4.513888888888884E-2</v>
      </c>
      <c r="H1209" s="21">
        <v>2</v>
      </c>
      <c r="I1209" s="14">
        <v>2</v>
      </c>
      <c r="J1209" s="17">
        <v>4</v>
      </c>
      <c r="K1209" s="17">
        <v>4</v>
      </c>
      <c r="L1209" s="14" t="s">
        <v>61</v>
      </c>
      <c r="M1209" s="14" t="s">
        <v>62</v>
      </c>
      <c r="N1209" s="14">
        <v>1</v>
      </c>
      <c r="O1209" s="18">
        <f t="shared" si="191"/>
        <v>26.725168800000002</v>
      </c>
      <c r="P1209" s="18">
        <v>8.0985360000000011</v>
      </c>
      <c r="Q1209" s="18">
        <f t="shared" si="198"/>
        <v>4.9487328000000002</v>
      </c>
      <c r="R1209" s="18">
        <v>1.4996160000000001</v>
      </c>
      <c r="S1209" s="18">
        <f t="shared" si="199"/>
        <v>26.729999999999997</v>
      </c>
      <c r="T1209" s="22">
        <v>8.1</v>
      </c>
      <c r="U1209" s="21" t="s">
        <v>43</v>
      </c>
      <c r="V1209" s="21" t="s">
        <v>43</v>
      </c>
      <c r="W1209" s="19">
        <v>27.887979999999999</v>
      </c>
      <c r="X1209" s="19">
        <v>-115.19468000000001</v>
      </c>
      <c r="Y1209" s="18">
        <v>64.400000000000006</v>
      </c>
      <c r="Z1209" s="17">
        <f t="shared" si="193"/>
        <v>18.000000000000004</v>
      </c>
      <c r="AA1209" s="21" t="s">
        <v>43</v>
      </c>
      <c r="AB1209" s="14" t="s">
        <v>46</v>
      </c>
      <c r="AC1209" s="21" t="s">
        <v>43</v>
      </c>
      <c r="AD1209" s="17">
        <v>21</v>
      </c>
      <c r="AE1209" s="17">
        <v>1</v>
      </c>
      <c r="AF1209" s="21" t="s">
        <v>43</v>
      </c>
      <c r="AG1209" s="14" t="s">
        <v>43</v>
      </c>
      <c r="AI1209" s="70">
        <f t="shared" si="194"/>
        <v>16.942499999999999</v>
      </c>
      <c r="AJ1209" s="74">
        <f t="shared" si="195"/>
        <v>691.21379845369552</v>
      </c>
      <c r="AK1209" s="74">
        <f t="shared" si="196"/>
        <v>1.1871558759796081</v>
      </c>
      <c r="AL1209" s="73">
        <f t="shared" si="197"/>
        <v>1.1871558759796081</v>
      </c>
    </row>
    <row r="1210" spans="1:38" s="20" customFormat="1" hidden="1">
      <c r="A1210" s="14" t="s">
        <v>79</v>
      </c>
      <c r="B1210" s="14" t="s">
        <v>40</v>
      </c>
      <c r="C1210" s="31">
        <v>38954</v>
      </c>
      <c r="D1210" s="15">
        <v>2006</v>
      </c>
      <c r="E1210" s="16">
        <v>0.55208333333333337</v>
      </c>
      <c r="F1210" s="16">
        <v>0.59722222222222221</v>
      </c>
      <c r="G1210" s="16">
        <f t="shared" si="192"/>
        <v>4.513888888888884E-2</v>
      </c>
      <c r="H1210" s="21">
        <v>2</v>
      </c>
      <c r="I1210" s="14">
        <v>2</v>
      </c>
      <c r="J1210" s="17">
        <v>4</v>
      </c>
      <c r="K1210" s="17">
        <v>4</v>
      </c>
      <c r="L1210" s="14" t="s">
        <v>61</v>
      </c>
      <c r="M1210" s="14" t="s">
        <v>62</v>
      </c>
      <c r="N1210" s="14">
        <v>1</v>
      </c>
      <c r="O1210" s="18">
        <f t="shared" si="191"/>
        <v>26.725168800000002</v>
      </c>
      <c r="P1210" s="18">
        <v>8.0985360000000011</v>
      </c>
      <c r="Q1210" s="18">
        <f t="shared" si="198"/>
        <v>4.9487328000000002</v>
      </c>
      <c r="R1210" s="18">
        <v>1.4996160000000001</v>
      </c>
      <c r="S1210" s="18">
        <f t="shared" si="199"/>
        <v>26.729999999999997</v>
      </c>
      <c r="T1210" s="22">
        <v>8.1</v>
      </c>
      <c r="U1210" s="21" t="s">
        <v>43</v>
      </c>
      <c r="V1210" s="21" t="s">
        <v>43</v>
      </c>
      <c r="W1210" s="19">
        <v>27.887979999999999</v>
      </c>
      <c r="X1210" s="19">
        <v>-115.19468000000001</v>
      </c>
      <c r="Y1210" s="18">
        <v>64.400000000000006</v>
      </c>
      <c r="Z1210" s="17">
        <f t="shared" si="193"/>
        <v>18.000000000000004</v>
      </c>
      <c r="AA1210" s="21" t="s">
        <v>43</v>
      </c>
      <c r="AB1210" s="14" t="s">
        <v>46</v>
      </c>
      <c r="AC1210" s="21" t="s">
        <v>43</v>
      </c>
      <c r="AD1210" s="17">
        <v>21</v>
      </c>
      <c r="AE1210" s="17">
        <v>1</v>
      </c>
      <c r="AF1210" s="21" t="s">
        <v>43</v>
      </c>
      <c r="AG1210" s="14" t="s">
        <v>43</v>
      </c>
      <c r="AI1210" s="70">
        <f t="shared" si="194"/>
        <v>16.942499999999999</v>
      </c>
      <c r="AJ1210" s="74">
        <f t="shared" si="195"/>
        <v>691.21379845369552</v>
      </c>
      <c r="AK1210" s="74">
        <f t="shared" si="196"/>
        <v>1.1871558759796081</v>
      </c>
      <c r="AL1210" s="73">
        <f t="shared" si="197"/>
        <v>1.1871558759796081</v>
      </c>
    </row>
    <row r="1211" spans="1:38" s="20" customFormat="1" hidden="1">
      <c r="A1211" s="14" t="s">
        <v>79</v>
      </c>
      <c r="B1211" s="14" t="s">
        <v>40</v>
      </c>
      <c r="C1211" s="31">
        <v>38954</v>
      </c>
      <c r="D1211" s="15">
        <v>2006</v>
      </c>
      <c r="E1211" s="16">
        <v>0.55208333333333337</v>
      </c>
      <c r="F1211" s="16">
        <v>0.59722222222222221</v>
      </c>
      <c r="G1211" s="16">
        <f t="shared" si="192"/>
        <v>4.513888888888884E-2</v>
      </c>
      <c r="H1211" s="21">
        <v>2</v>
      </c>
      <c r="I1211" s="14">
        <v>2</v>
      </c>
      <c r="J1211" s="17">
        <v>4</v>
      </c>
      <c r="K1211" s="17">
        <v>4</v>
      </c>
      <c r="L1211" s="14" t="s">
        <v>61</v>
      </c>
      <c r="M1211" s="14" t="s">
        <v>62</v>
      </c>
      <c r="N1211" s="14">
        <v>1</v>
      </c>
      <c r="O1211" s="18">
        <f t="shared" si="191"/>
        <v>26.725168800000002</v>
      </c>
      <c r="P1211" s="18">
        <v>8.0985360000000011</v>
      </c>
      <c r="Q1211" s="18">
        <f t="shared" si="198"/>
        <v>4.9487328000000002</v>
      </c>
      <c r="R1211" s="18">
        <v>1.4996160000000001</v>
      </c>
      <c r="S1211" s="18">
        <f t="shared" si="199"/>
        <v>26.729999999999997</v>
      </c>
      <c r="T1211" s="22">
        <v>8.1</v>
      </c>
      <c r="U1211" s="21" t="s">
        <v>43</v>
      </c>
      <c r="V1211" s="21" t="s">
        <v>43</v>
      </c>
      <c r="W1211" s="19">
        <v>27.887979999999999</v>
      </c>
      <c r="X1211" s="19">
        <v>-115.19468000000001</v>
      </c>
      <c r="Y1211" s="18">
        <v>64.400000000000006</v>
      </c>
      <c r="Z1211" s="17">
        <f t="shared" si="193"/>
        <v>18.000000000000004</v>
      </c>
      <c r="AA1211" s="21" t="s">
        <v>43</v>
      </c>
      <c r="AB1211" s="14" t="s">
        <v>46</v>
      </c>
      <c r="AC1211" s="21" t="s">
        <v>43</v>
      </c>
      <c r="AD1211" s="17">
        <v>21</v>
      </c>
      <c r="AE1211" s="17">
        <v>1</v>
      </c>
      <c r="AF1211" s="21" t="s">
        <v>43</v>
      </c>
      <c r="AG1211" s="14" t="s">
        <v>43</v>
      </c>
      <c r="AI1211" s="70">
        <f t="shared" si="194"/>
        <v>16.942499999999999</v>
      </c>
      <c r="AJ1211" s="74">
        <f t="shared" si="195"/>
        <v>691.21379845369552</v>
      </c>
      <c r="AK1211" s="74">
        <f t="shared" si="196"/>
        <v>1.1871558759796081</v>
      </c>
      <c r="AL1211" s="73">
        <f t="shared" si="197"/>
        <v>1.1871558759796081</v>
      </c>
    </row>
    <row r="1212" spans="1:38" s="20" customFormat="1" hidden="1">
      <c r="A1212" s="14" t="s">
        <v>79</v>
      </c>
      <c r="B1212" s="14" t="s">
        <v>40</v>
      </c>
      <c r="C1212" s="31">
        <v>38954</v>
      </c>
      <c r="D1212" s="15">
        <v>2006</v>
      </c>
      <c r="E1212" s="16">
        <v>0.55208333333333337</v>
      </c>
      <c r="F1212" s="16">
        <v>0.59722222222222221</v>
      </c>
      <c r="G1212" s="16">
        <f t="shared" si="192"/>
        <v>4.513888888888884E-2</v>
      </c>
      <c r="H1212" s="21">
        <v>2</v>
      </c>
      <c r="I1212" s="14">
        <v>2</v>
      </c>
      <c r="J1212" s="17">
        <v>4</v>
      </c>
      <c r="K1212" s="17">
        <v>4</v>
      </c>
      <c r="L1212" s="14" t="s">
        <v>61</v>
      </c>
      <c r="M1212" s="14" t="s">
        <v>62</v>
      </c>
      <c r="N1212" s="14">
        <v>1</v>
      </c>
      <c r="O1212" s="18">
        <f t="shared" si="191"/>
        <v>26.725168800000002</v>
      </c>
      <c r="P1212" s="18">
        <v>8.0985360000000011</v>
      </c>
      <c r="Q1212" s="18">
        <f t="shared" si="198"/>
        <v>4.9487328000000002</v>
      </c>
      <c r="R1212" s="18">
        <v>1.4996160000000001</v>
      </c>
      <c r="S1212" s="18">
        <f t="shared" si="199"/>
        <v>26.729999999999997</v>
      </c>
      <c r="T1212" s="22">
        <v>8.1</v>
      </c>
      <c r="U1212" s="21" t="s">
        <v>43</v>
      </c>
      <c r="V1212" s="21" t="s">
        <v>43</v>
      </c>
      <c r="W1212" s="19">
        <v>27.887979999999999</v>
      </c>
      <c r="X1212" s="19">
        <v>-115.19468000000001</v>
      </c>
      <c r="Y1212" s="18">
        <v>64.400000000000006</v>
      </c>
      <c r="Z1212" s="17">
        <f t="shared" si="193"/>
        <v>18.000000000000004</v>
      </c>
      <c r="AA1212" s="21" t="s">
        <v>43</v>
      </c>
      <c r="AB1212" s="14" t="s">
        <v>46</v>
      </c>
      <c r="AC1212" s="21" t="s">
        <v>43</v>
      </c>
      <c r="AD1212" s="17">
        <v>21</v>
      </c>
      <c r="AE1212" s="17">
        <v>1</v>
      </c>
      <c r="AF1212" s="21" t="s">
        <v>43</v>
      </c>
      <c r="AG1212" s="14" t="s">
        <v>43</v>
      </c>
      <c r="AI1212" s="70">
        <f t="shared" si="194"/>
        <v>16.942499999999999</v>
      </c>
      <c r="AJ1212" s="74">
        <f t="shared" si="195"/>
        <v>691.21379845369552</v>
      </c>
      <c r="AK1212" s="74">
        <f t="shared" si="196"/>
        <v>1.1871558759796081</v>
      </c>
      <c r="AL1212" s="73">
        <f t="shared" si="197"/>
        <v>1.1871558759796081</v>
      </c>
    </row>
    <row r="1213" spans="1:38" s="20" customFormat="1" hidden="1">
      <c r="A1213" s="14" t="s">
        <v>79</v>
      </c>
      <c r="B1213" s="14" t="s">
        <v>40</v>
      </c>
      <c r="C1213" s="31">
        <v>38954</v>
      </c>
      <c r="D1213" s="15">
        <v>2006</v>
      </c>
      <c r="E1213" s="16">
        <v>0.55208333333333337</v>
      </c>
      <c r="F1213" s="16">
        <v>0.59722222222222221</v>
      </c>
      <c r="G1213" s="16">
        <f t="shared" si="192"/>
        <v>4.513888888888884E-2</v>
      </c>
      <c r="H1213" s="21">
        <v>2</v>
      </c>
      <c r="I1213" s="14">
        <v>2</v>
      </c>
      <c r="J1213" s="17">
        <v>4</v>
      </c>
      <c r="K1213" s="17">
        <v>4</v>
      </c>
      <c r="L1213" s="14" t="s">
        <v>61</v>
      </c>
      <c r="M1213" s="14" t="s">
        <v>62</v>
      </c>
      <c r="N1213" s="14">
        <v>1</v>
      </c>
      <c r="O1213" s="18">
        <f t="shared" si="191"/>
        <v>26.725168800000002</v>
      </c>
      <c r="P1213" s="18">
        <v>8.0985360000000011</v>
      </c>
      <c r="Q1213" s="18">
        <f t="shared" si="198"/>
        <v>4.9487328000000002</v>
      </c>
      <c r="R1213" s="18">
        <v>1.4996160000000001</v>
      </c>
      <c r="S1213" s="18">
        <f t="shared" si="199"/>
        <v>26.729999999999997</v>
      </c>
      <c r="T1213" s="22">
        <v>8.1</v>
      </c>
      <c r="U1213" s="21" t="s">
        <v>43</v>
      </c>
      <c r="V1213" s="21" t="s">
        <v>43</v>
      </c>
      <c r="W1213" s="19">
        <v>27.887979999999999</v>
      </c>
      <c r="X1213" s="19">
        <v>-115.19468000000001</v>
      </c>
      <c r="Y1213" s="18">
        <v>64.400000000000006</v>
      </c>
      <c r="Z1213" s="17">
        <f t="shared" si="193"/>
        <v>18.000000000000004</v>
      </c>
      <c r="AA1213" s="21" t="s">
        <v>43</v>
      </c>
      <c r="AB1213" s="14" t="s">
        <v>46</v>
      </c>
      <c r="AC1213" s="21" t="s">
        <v>43</v>
      </c>
      <c r="AD1213" s="17">
        <v>21</v>
      </c>
      <c r="AE1213" s="17">
        <v>1</v>
      </c>
      <c r="AF1213" s="21" t="s">
        <v>43</v>
      </c>
      <c r="AG1213" s="14" t="s">
        <v>43</v>
      </c>
      <c r="AI1213" s="70">
        <f t="shared" si="194"/>
        <v>16.942499999999999</v>
      </c>
      <c r="AJ1213" s="74">
        <f t="shared" si="195"/>
        <v>691.21379845369552</v>
      </c>
      <c r="AK1213" s="74">
        <f t="shared" si="196"/>
        <v>1.1871558759796081</v>
      </c>
      <c r="AL1213" s="73">
        <f t="shared" si="197"/>
        <v>1.1871558759796081</v>
      </c>
    </row>
    <row r="1214" spans="1:38" s="20" customFormat="1" hidden="1">
      <c r="A1214" s="14" t="s">
        <v>79</v>
      </c>
      <c r="B1214" s="14" t="s">
        <v>40</v>
      </c>
      <c r="C1214" s="31">
        <v>38954</v>
      </c>
      <c r="D1214" s="15">
        <v>2006</v>
      </c>
      <c r="E1214" s="16">
        <v>0.55208333333333337</v>
      </c>
      <c r="F1214" s="16">
        <v>0.59722222222222221</v>
      </c>
      <c r="G1214" s="16">
        <f t="shared" si="192"/>
        <v>4.513888888888884E-2</v>
      </c>
      <c r="H1214" s="21">
        <v>2</v>
      </c>
      <c r="I1214" s="14">
        <v>2</v>
      </c>
      <c r="J1214" s="17">
        <v>4</v>
      </c>
      <c r="K1214" s="17">
        <v>4</v>
      </c>
      <c r="L1214" s="14" t="s">
        <v>61</v>
      </c>
      <c r="M1214" s="14" t="s">
        <v>62</v>
      </c>
      <c r="N1214" s="14">
        <v>1</v>
      </c>
      <c r="O1214" s="18">
        <f t="shared" si="191"/>
        <v>26.725168800000002</v>
      </c>
      <c r="P1214" s="18">
        <v>8.0985360000000011</v>
      </c>
      <c r="Q1214" s="18">
        <f t="shared" si="198"/>
        <v>4.9487328000000002</v>
      </c>
      <c r="R1214" s="18">
        <v>1.4996160000000001</v>
      </c>
      <c r="S1214" s="18">
        <f t="shared" si="199"/>
        <v>26.729999999999997</v>
      </c>
      <c r="T1214" s="22">
        <v>8.1</v>
      </c>
      <c r="U1214" s="21" t="s">
        <v>43</v>
      </c>
      <c r="V1214" s="21" t="s">
        <v>43</v>
      </c>
      <c r="W1214" s="19">
        <v>27.887979999999999</v>
      </c>
      <c r="X1214" s="19">
        <v>-115.19468000000001</v>
      </c>
      <c r="Y1214" s="18">
        <v>64.400000000000006</v>
      </c>
      <c r="Z1214" s="17">
        <f t="shared" si="193"/>
        <v>18.000000000000004</v>
      </c>
      <c r="AA1214" s="21" t="s">
        <v>43</v>
      </c>
      <c r="AB1214" s="14" t="s">
        <v>46</v>
      </c>
      <c r="AC1214" s="21" t="s">
        <v>43</v>
      </c>
      <c r="AD1214" s="17">
        <v>21</v>
      </c>
      <c r="AE1214" s="17">
        <v>1</v>
      </c>
      <c r="AF1214" s="21" t="s">
        <v>43</v>
      </c>
      <c r="AG1214" s="14" t="s">
        <v>43</v>
      </c>
      <c r="AI1214" s="70">
        <f t="shared" si="194"/>
        <v>16.942499999999999</v>
      </c>
      <c r="AJ1214" s="74">
        <f t="shared" si="195"/>
        <v>691.21379845369552</v>
      </c>
      <c r="AK1214" s="74">
        <f t="shared" si="196"/>
        <v>1.1871558759796081</v>
      </c>
      <c r="AL1214" s="73">
        <f t="shared" si="197"/>
        <v>1.1871558759796081</v>
      </c>
    </row>
    <row r="1215" spans="1:38" s="20" customFormat="1" hidden="1">
      <c r="A1215" s="14" t="s">
        <v>79</v>
      </c>
      <c r="B1215" s="14" t="s">
        <v>40</v>
      </c>
      <c r="C1215" s="31">
        <v>38954</v>
      </c>
      <c r="D1215" s="15">
        <v>2006</v>
      </c>
      <c r="E1215" s="16">
        <v>0.55208333333333337</v>
      </c>
      <c r="F1215" s="16">
        <v>0.59722222222222221</v>
      </c>
      <c r="G1215" s="16">
        <f t="shared" si="192"/>
        <v>4.513888888888884E-2</v>
      </c>
      <c r="H1215" s="21">
        <v>2</v>
      </c>
      <c r="I1215" s="14">
        <v>2</v>
      </c>
      <c r="J1215" s="17">
        <v>4</v>
      </c>
      <c r="K1215" s="17">
        <v>4</v>
      </c>
      <c r="L1215" s="14" t="s">
        <v>61</v>
      </c>
      <c r="M1215" s="14" t="s">
        <v>62</v>
      </c>
      <c r="N1215" s="14">
        <v>1</v>
      </c>
      <c r="O1215" s="18">
        <f t="shared" si="191"/>
        <v>26.725168800000002</v>
      </c>
      <c r="P1215" s="18">
        <v>8.0985360000000011</v>
      </c>
      <c r="Q1215" s="18">
        <f t="shared" si="198"/>
        <v>4.9487328000000002</v>
      </c>
      <c r="R1215" s="18">
        <v>1.4996160000000001</v>
      </c>
      <c r="S1215" s="18">
        <f t="shared" si="199"/>
        <v>26.729999999999997</v>
      </c>
      <c r="T1215" s="22">
        <v>8.1</v>
      </c>
      <c r="U1215" s="21" t="s">
        <v>43</v>
      </c>
      <c r="V1215" s="21" t="s">
        <v>43</v>
      </c>
      <c r="W1215" s="19">
        <v>27.887979999999999</v>
      </c>
      <c r="X1215" s="19">
        <v>-115.19468000000001</v>
      </c>
      <c r="Y1215" s="18">
        <v>64.400000000000006</v>
      </c>
      <c r="Z1215" s="17">
        <f t="shared" si="193"/>
        <v>18.000000000000004</v>
      </c>
      <c r="AA1215" s="21" t="s">
        <v>43</v>
      </c>
      <c r="AB1215" s="14" t="s">
        <v>46</v>
      </c>
      <c r="AC1215" s="21" t="s">
        <v>43</v>
      </c>
      <c r="AD1215" s="17">
        <v>21</v>
      </c>
      <c r="AE1215" s="17">
        <v>1</v>
      </c>
      <c r="AF1215" s="21" t="s">
        <v>43</v>
      </c>
      <c r="AG1215" s="14" t="s">
        <v>43</v>
      </c>
      <c r="AI1215" s="70">
        <f t="shared" si="194"/>
        <v>16.942499999999999</v>
      </c>
      <c r="AJ1215" s="74">
        <f t="shared" si="195"/>
        <v>691.21379845369552</v>
      </c>
      <c r="AK1215" s="74">
        <f t="shared" si="196"/>
        <v>1.1871558759796081</v>
      </c>
      <c r="AL1215" s="73">
        <f t="shared" si="197"/>
        <v>1.1871558759796081</v>
      </c>
    </row>
    <row r="1216" spans="1:38" s="20" customFormat="1" hidden="1">
      <c r="A1216" s="14" t="s">
        <v>79</v>
      </c>
      <c r="B1216" s="14" t="s">
        <v>40</v>
      </c>
      <c r="C1216" s="31">
        <v>38954</v>
      </c>
      <c r="D1216" s="15">
        <v>2006</v>
      </c>
      <c r="E1216" s="16">
        <v>0.55208333333333337</v>
      </c>
      <c r="F1216" s="16">
        <v>0.59722222222222221</v>
      </c>
      <c r="G1216" s="16">
        <f t="shared" si="192"/>
        <v>4.513888888888884E-2</v>
      </c>
      <c r="H1216" s="21">
        <v>2</v>
      </c>
      <c r="I1216" s="14">
        <v>2</v>
      </c>
      <c r="J1216" s="17">
        <v>4</v>
      </c>
      <c r="K1216" s="17">
        <v>4</v>
      </c>
      <c r="L1216" s="14" t="s">
        <v>61</v>
      </c>
      <c r="M1216" s="14" t="s">
        <v>62</v>
      </c>
      <c r="N1216" s="14">
        <v>1</v>
      </c>
      <c r="O1216" s="18">
        <f t="shared" si="191"/>
        <v>26.725168800000002</v>
      </c>
      <c r="P1216" s="18">
        <v>8.0985360000000011</v>
      </c>
      <c r="Q1216" s="18">
        <f t="shared" si="198"/>
        <v>4.9487328000000002</v>
      </c>
      <c r="R1216" s="18">
        <v>1.4996160000000001</v>
      </c>
      <c r="S1216" s="18">
        <f t="shared" si="199"/>
        <v>26.729999999999997</v>
      </c>
      <c r="T1216" s="22">
        <v>8.1</v>
      </c>
      <c r="U1216" s="21" t="s">
        <v>43</v>
      </c>
      <c r="V1216" s="21" t="s">
        <v>43</v>
      </c>
      <c r="W1216" s="19">
        <v>27.887979999999999</v>
      </c>
      <c r="X1216" s="19">
        <v>-115.19468000000001</v>
      </c>
      <c r="Y1216" s="18">
        <v>64.400000000000006</v>
      </c>
      <c r="Z1216" s="17">
        <f t="shared" si="193"/>
        <v>18.000000000000004</v>
      </c>
      <c r="AA1216" s="21" t="s">
        <v>43</v>
      </c>
      <c r="AB1216" s="14" t="s">
        <v>46</v>
      </c>
      <c r="AC1216" s="21" t="s">
        <v>43</v>
      </c>
      <c r="AD1216" s="17">
        <v>21</v>
      </c>
      <c r="AE1216" s="17">
        <v>1</v>
      </c>
      <c r="AF1216" s="21" t="s">
        <v>43</v>
      </c>
      <c r="AG1216" s="14" t="s">
        <v>43</v>
      </c>
      <c r="AI1216" s="70">
        <f t="shared" si="194"/>
        <v>16.942499999999999</v>
      </c>
      <c r="AJ1216" s="74">
        <f t="shared" si="195"/>
        <v>691.21379845369552</v>
      </c>
      <c r="AK1216" s="74">
        <f t="shared" si="196"/>
        <v>1.1871558759796081</v>
      </c>
      <c r="AL1216" s="73">
        <f t="shared" si="197"/>
        <v>1.1871558759796081</v>
      </c>
    </row>
    <row r="1217" spans="1:38" s="20" customFormat="1" hidden="1">
      <c r="A1217" s="14" t="s">
        <v>79</v>
      </c>
      <c r="B1217" s="14" t="s">
        <v>40</v>
      </c>
      <c r="C1217" s="31">
        <v>38954</v>
      </c>
      <c r="D1217" s="15">
        <v>2006</v>
      </c>
      <c r="E1217" s="16">
        <v>0.55208333333333337</v>
      </c>
      <c r="F1217" s="16">
        <v>0.59722222222222221</v>
      </c>
      <c r="G1217" s="16">
        <f t="shared" si="192"/>
        <v>4.513888888888884E-2</v>
      </c>
      <c r="H1217" s="21">
        <v>2</v>
      </c>
      <c r="I1217" s="14">
        <v>2</v>
      </c>
      <c r="J1217" s="17">
        <v>4</v>
      </c>
      <c r="K1217" s="17">
        <v>4</v>
      </c>
      <c r="L1217" s="14" t="s">
        <v>61</v>
      </c>
      <c r="M1217" s="14" t="s">
        <v>62</v>
      </c>
      <c r="N1217" s="14">
        <v>1</v>
      </c>
      <c r="O1217" s="18">
        <f t="shared" si="191"/>
        <v>26.725168800000002</v>
      </c>
      <c r="P1217" s="18">
        <v>8.0985360000000011</v>
      </c>
      <c r="Q1217" s="18">
        <f t="shared" si="198"/>
        <v>4.9487328000000002</v>
      </c>
      <c r="R1217" s="18">
        <v>1.4996160000000001</v>
      </c>
      <c r="S1217" s="18">
        <f t="shared" si="199"/>
        <v>26.729999999999997</v>
      </c>
      <c r="T1217" s="22">
        <v>8.1</v>
      </c>
      <c r="U1217" s="21" t="s">
        <v>43</v>
      </c>
      <c r="V1217" s="21" t="s">
        <v>43</v>
      </c>
      <c r="W1217" s="19">
        <v>27.887979999999999</v>
      </c>
      <c r="X1217" s="19">
        <v>-115.19468000000001</v>
      </c>
      <c r="Y1217" s="18">
        <v>64.400000000000006</v>
      </c>
      <c r="Z1217" s="17">
        <f t="shared" si="193"/>
        <v>18.000000000000004</v>
      </c>
      <c r="AA1217" s="21" t="s">
        <v>43</v>
      </c>
      <c r="AB1217" s="14" t="s">
        <v>46</v>
      </c>
      <c r="AC1217" s="21" t="s">
        <v>43</v>
      </c>
      <c r="AD1217" s="17">
        <v>22</v>
      </c>
      <c r="AE1217" s="17">
        <v>1</v>
      </c>
      <c r="AF1217" s="21" t="s">
        <v>43</v>
      </c>
      <c r="AG1217" s="14" t="s">
        <v>43</v>
      </c>
      <c r="AI1217" s="70">
        <f t="shared" si="194"/>
        <v>17.6905</v>
      </c>
      <c r="AJ1217" s="74">
        <f t="shared" si="195"/>
        <v>799.19872211710003</v>
      </c>
      <c r="AK1217" s="74">
        <f t="shared" si="196"/>
        <v>1.4679166775044603</v>
      </c>
      <c r="AL1217" s="73">
        <f t="shared" si="197"/>
        <v>1.4679166775044603</v>
      </c>
    </row>
    <row r="1218" spans="1:38" s="20" customFormat="1" hidden="1">
      <c r="A1218" s="14" t="s">
        <v>79</v>
      </c>
      <c r="B1218" s="14" t="s">
        <v>40</v>
      </c>
      <c r="C1218" s="31">
        <v>38954</v>
      </c>
      <c r="D1218" s="15">
        <v>2006</v>
      </c>
      <c r="E1218" s="16">
        <v>0.55208333333333337</v>
      </c>
      <c r="F1218" s="16">
        <v>0.59722222222222221</v>
      </c>
      <c r="G1218" s="16">
        <f t="shared" si="192"/>
        <v>4.513888888888884E-2</v>
      </c>
      <c r="H1218" s="21">
        <v>2</v>
      </c>
      <c r="I1218" s="14">
        <v>2</v>
      </c>
      <c r="J1218" s="17">
        <v>4</v>
      </c>
      <c r="K1218" s="17">
        <v>4</v>
      </c>
      <c r="L1218" s="14" t="s">
        <v>61</v>
      </c>
      <c r="M1218" s="14" t="s">
        <v>62</v>
      </c>
      <c r="N1218" s="14">
        <v>1</v>
      </c>
      <c r="O1218" s="18">
        <f t="shared" si="191"/>
        <v>26.725168800000002</v>
      </c>
      <c r="P1218" s="18">
        <v>8.0985360000000011</v>
      </c>
      <c r="Q1218" s="18">
        <f t="shared" si="198"/>
        <v>4.9487328000000002</v>
      </c>
      <c r="R1218" s="18">
        <v>1.4996160000000001</v>
      </c>
      <c r="S1218" s="18">
        <f t="shared" si="199"/>
        <v>26.729999999999997</v>
      </c>
      <c r="T1218" s="22">
        <v>8.1</v>
      </c>
      <c r="U1218" s="21" t="s">
        <v>43</v>
      </c>
      <c r="V1218" s="21" t="s">
        <v>43</v>
      </c>
      <c r="W1218" s="19">
        <v>27.887979999999999</v>
      </c>
      <c r="X1218" s="19">
        <v>-115.19468000000001</v>
      </c>
      <c r="Y1218" s="18">
        <v>64.400000000000006</v>
      </c>
      <c r="Z1218" s="17">
        <f t="shared" si="193"/>
        <v>18.000000000000004</v>
      </c>
      <c r="AA1218" s="21" t="s">
        <v>43</v>
      </c>
      <c r="AB1218" s="14" t="s">
        <v>46</v>
      </c>
      <c r="AC1218" s="21" t="s">
        <v>43</v>
      </c>
      <c r="AD1218" s="17">
        <v>22</v>
      </c>
      <c r="AE1218" s="17">
        <v>1</v>
      </c>
      <c r="AF1218" s="21" t="s">
        <v>43</v>
      </c>
      <c r="AG1218" s="14" t="s">
        <v>43</v>
      </c>
      <c r="AI1218" s="70">
        <f t="shared" si="194"/>
        <v>17.6905</v>
      </c>
      <c r="AJ1218" s="74">
        <f t="shared" si="195"/>
        <v>799.19872211710003</v>
      </c>
      <c r="AK1218" s="74">
        <f t="shared" si="196"/>
        <v>1.4679166775044603</v>
      </c>
      <c r="AL1218" s="73">
        <f t="shared" si="197"/>
        <v>1.4679166775044603</v>
      </c>
    </row>
    <row r="1219" spans="1:38" s="20" customFormat="1" hidden="1">
      <c r="A1219" s="14" t="s">
        <v>79</v>
      </c>
      <c r="B1219" s="14" t="s">
        <v>40</v>
      </c>
      <c r="C1219" s="31">
        <v>38954</v>
      </c>
      <c r="D1219" s="15">
        <v>2006</v>
      </c>
      <c r="E1219" s="16">
        <v>0.55208333333333337</v>
      </c>
      <c r="F1219" s="16">
        <v>0.59722222222222221</v>
      </c>
      <c r="G1219" s="16">
        <f t="shared" si="192"/>
        <v>4.513888888888884E-2</v>
      </c>
      <c r="H1219" s="21">
        <v>2</v>
      </c>
      <c r="I1219" s="14">
        <v>2</v>
      </c>
      <c r="J1219" s="17">
        <v>4</v>
      </c>
      <c r="K1219" s="17">
        <v>4</v>
      </c>
      <c r="L1219" s="14" t="s">
        <v>61</v>
      </c>
      <c r="M1219" s="14" t="s">
        <v>62</v>
      </c>
      <c r="N1219" s="14">
        <v>1</v>
      </c>
      <c r="O1219" s="18">
        <f t="shared" ref="O1219:O1282" si="200">P1219*3.3</f>
        <v>26.725168800000002</v>
      </c>
      <c r="P1219" s="18">
        <v>8.0985360000000011</v>
      </c>
      <c r="Q1219" s="18">
        <f t="shared" si="198"/>
        <v>4.9487328000000002</v>
      </c>
      <c r="R1219" s="18">
        <v>1.4996160000000001</v>
      </c>
      <c r="S1219" s="18">
        <f t="shared" si="199"/>
        <v>26.729999999999997</v>
      </c>
      <c r="T1219" s="22">
        <v>8.1</v>
      </c>
      <c r="U1219" s="21" t="s">
        <v>43</v>
      </c>
      <c r="V1219" s="21" t="s">
        <v>43</v>
      </c>
      <c r="W1219" s="19">
        <v>27.887979999999999</v>
      </c>
      <c r="X1219" s="19">
        <v>-115.19468000000001</v>
      </c>
      <c r="Y1219" s="18">
        <v>64.400000000000006</v>
      </c>
      <c r="Z1219" s="17">
        <f t="shared" si="193"/>
        <v>18.000000000000004</v>
      </c>
      <c r="AA1219" s="21" t="s">
        <v>43</v>
      </c>
      <c r="AB1219" s="14" t="s">
        <v>46</v>
      </c>
      <c r="AC1219" s="21" t="s">
        <v>43</v>
      </c>
      <c r="AD1219" s="17">
        <v>22</v>
      </c>
      <c r="AE1219" s="17">
        <v>1</v>
      </c>
      <c r="AF1219" s="21" t="s">
        <v>43</v>
      </c>
      <c r="AG1219" s="14" t="s">
        <v>43</v>
      </c>
      <c r="AI1219" s="70">
        <f t="shared" si="194"/>
        <v>17.6905</v>
      </c>
      <c r="AJ1219" s="74">
        <f t="shared" si="195"/>
        <v>799.19872211710003</v>
      </c>
      <c r="AK1219" s="74">
        <f t="shared" si="196"/>
        <v>1.4679166775044603</v>
      </c>
      <c r="AL1219" s="73">
        <f t="shared" si="197"/>
        <v>1.4679166775044603</v>
      </c>
    </row>
    <row r="1220" spans="1:38" s="20" customFormat="1" hidden="1">
      <c r="A1220" s="14" t="s">
        <v>79</v>
      </c>
      <c r="B1220" s="14" t="s">
        <v>40</v>
      </c>
      <c r="C1220" s="31">
        <v>38954</v>
      </c>
      <c r="D1220" s="15">
        <v>2006</v>
      </c>
      <c r="E1220" s="16">
        <v>0.55208333333333337</v>
      </c>
      <c r="F1220" s="16">
        <v>0.59722222222222221</v>
      </c>
      <c r="G1220" s="16">
        <f t="shared" si="192"/>
        <v>4.513888888888884E-2</v>
      </c>
      <c r="H1220" s="21">
        <v>2</v>
      </c>
      <c r="I1220" s="14">
        <v>2</v>
      </c>
      <c r="J1220" s="17">
        <v>4</v>
      </c>
      <c r="K1220" s="17">
        <v>4</v>
      </c>
      <c r="L1220" s="14" t="s">
        <v>61</v>
      </c>
      <c r="M1220" s="14" t="s">
        <v>62</v>
      </c>
      <c r="N1220" s="14">
        <v>1</v>
      </c>
      <c r="O1220" s="18">
        <f t="shared" si="200"/>
        <v>26.725168800000002</v>
      </c>
      <c r="P1220" s="18">
        <v>8.0985360000000011</v>
      </c>
      <c r="Q1220" s="18">
        <f t="shared" si="198"/>
        <v>4.9487328000000002</v>
      </c>
      <c r="R1220" s="18">
        <v>1.4996160000000001</v>
      </c>
      <c r="S1220" s="18">
        <f t="shared" si="199"/>
        <v>26.729999999999997</v>
      </c>
      <c r="T1220" s="22">
        <v>8.1</v>
      </c>
      <c r="U1220" s="21" t="s">
        <v>43</v>
      </c>
      <c r="V1220" s="21" t="s">
        <v>43</v>
      </c>
      <c r="W1220" s="19">
        <v>27.887979999999999</v>
      </c>
      <c r="X1220" s="19">
        <v>-115.19468000000001</v>
      </c>
      <c r="Y1220" s="18">
        <v>64.400000000000006</v>
      </c>
      <c r="Z1220" s="17">
        <f t="shared" si="193"/>
        <v>18.000000000000004</v>
      </c>
      <c r="AA1220" s="21" t="s">
        <v>43</v>
      </c>
      <c r="AB1220" s="14" t="s">
        <v>46</v>
      </c>
      <c r="AC1220" s="21" t="s">
        <v>43</v>
      </c>
      <c r="AD1220" s="17">
        <v>22</v>
      </c>
      <c r="AE1220" s="17">
        <v>1</v>
      </c>
      <c r="AF1220" s="21" t="s">
        <v>43</v>
      </c>
      <c r="AG1220" s="14" t="s">
        <v>43</v>
      </c>
      <c r="AI1220" s="70">
        <f t="shared" si="194"/>
        <v>17.6905</v>
      </c>
      <c r="AJ1220" s="74">
        <f t="shared" si="195"/>
        <v>799.19872211710003</v>
      </c>
      <c r="AK1220" s="74">
        <f t="shared" si="196"/>
        <v>1.4679166775044603</v>
      </c>
      <c r="AL1220" s="73">
        <f t="shared" si="197"/>
        <v>1.4679166775044603</v>
      </c>
    </row>
    <row r="1221" spans="1:38" s="20" customFormat="1" hidden="1">
      <c r="A1221" s="14" t="s">
        <v>79</v>
      </c>
      <c r="B1221" s="14" t="s">
        <v>40</v>
      </c>
      <c r="C1221" s="31">
        <v>38954</v>
      </c>
      <c r="D1221" s="15">
        <v>2006</v>
      </c>
      <c r="E1221" s="16">
        <v>0.55208333333333337</v>
      </c>
      <c r="F1221" s="16">
        <v>0.59722222222222221</v>
      </c>
      <c r="G1221" s="16">
        <f t="shared" si="192"/>
        <v>4.513888888888884E-2</v>
      </c>
      <c r="H1221" s="21">
        <v>2</v>
      </c>
      <c r="I1221" s="14">
        <v>2</v>
      </c>
      <c r="J1221" s="17">
        <v>4</v>
      </c>
      <c r="K1221" s="17">
        <v>4</v>
      </c>
      <c r="L1221" s="14" t="s">
        <v>61</v>
      </c>
      <c r="M1221" s="14" t="s">
        <v>62</v>
      </c>
      <c r="N1221" s="14">
        <v>1</v>
      </c>
      <c r="O1221" s="18">
        <f t="shared" si="200"/>
        <v>26.725168800000002</v>
      </c>
      <c r="P1221" s="18">
        <v>8.0985360000000011</v>
      </c>
      <c r="Q1221" s="18">
        <f t="shared" si="198"/>
        <v>4.9487328000000002</v>
      </c>
      <c r="R1221" s="18">
        <v>1.4996160000000001</v>
      </c>
      <c r="S1221" s="18">
        <f t="shared" si="199"/>
        <v>26.729999999999997</v>
      </c>
      <c r="T1221" s="22">
        <v>8.1</v>
      </c>
      <c r="U1221" s="21" t="s">
        <v>43</v>
      </c>
      <c r="V1221" s="21" t="s">
        <v>43</v>
      </c>
      <c r="W1221" s="19">
        <v>27.887979999999999</v>
      </c>
      <c r="X1221" s="19">
        <v>-115.19468000000001</v>
      </c>
      <c r="Y1221" s="18">
        <v>64.400000000000006</v>
      </c>
      <c r="Z1221" s="17">
        <f t="shared" si="193"/>
        <v>18.000000000000004</v>
      </c>
      <c r="AA1221" s="21" t="s">
        <v>43</v>
      </c>
      <c r="AB1221" s="14" t="s">
        <v>46</v>
      </c>
      <c r="AC1221" s="21" t="s">
        <v>43</v>
      </c>
      <c r="AD1221" s="17">
        <v>22</v>
      </c>
      <c r="AE1221" s="17">
        <v>1</v>
      </c>
      <c r="AF1221" s="21" t="s">
        <v>43</v>
      </c>
      <c r="AG1221" s="14" t="s">
        <v>43</v>
      </c>
      <c r="AI1221" s="70">
        <f t="shared" si="194"/>
        <v>17.6905</v>
      </c>
      <c r="AJ1221" s="74">
        <f t="shared" si="195"/>
        <v>799.19872211710003</v>
      </c>
      <c r="AK1221" s="74">
        <f t="shared" si="196"/>
        <v>1.4679166775044603</v>
      </c>
      <c r="AL1221" s="73">
        <f t="shared" si="197"/>
        <v>1.4679166775044603</v>
      </c>
    </row>
    <row r="1222" spans="1:38" s="20" customFormat="1" hidden="1">
      <c r="A1222" s="14" t="s">
        <v>79</v>
      </c>
      <c r="B1222" s="14" t="s">
        <v>40</v>
      </c>
      <c r="C1222" s="31">
        <v>38954</v>
      </c>
      <c r="D1222" s="15">
        <v>2006</v>
      </c>
      <c r="E1222" s="16">
        <v>0.55208333333333337</v>
      </c>
      <c r="F1222" s="16">
        <v>0.59722222222222221</v>
      </c>
      <c r="G1222" s="16">
        <f t="shared" si="192"/>
        <v>4.513888888888884E-2</v>
      </c>
      <c r="H1222" s="21">
        <v>2</v>
      </c>
      <c r="I1222" s="14">
        <v>2</v>
      </c>
      <c r="J1222" s="17">
        <v>4</v>
      </c>
      <c r="K1222" s="17">
        <v>4</v>
      </c>
      <c r="L1222" s="14" t="s">
        <v>61</v>
      </c>
      <c r="M1222" s="14" t="s">
        <v>62</v>
      </c>
      <c r="N1222" s="14">
        <v>1</v>
      </c>
      <c r="O1222" s="18">
        <f t="shared" si="200"/>
        <v>26.725168800000002</v>
      </c>
      <c r="P1222" s="18">
        <v>8.0985360000000011</v>
      </c>
      <c r="Q1222" s="18">
        <f t="shared" si="198"/>
        <v>4.9487328000000002</v>
      </c>
      <c r="R1222" s="18">
        <v>1.4996160000000001</v>
      </c>
      <c r="S1222" s="18">
        <f t="shared" si="199"/>
        <v>26.729999999999997</v>
      </c>
      <c r="T1222" s="22">
        <v>8.1</v>
      </c>
      <c r="U1222" s="21" t="s">
        <v>43</v>
      </c>
      <c r="V1222" s="21" t="s">
        <v>43</v>
      </c>
      <c r="W1222" s="19">
        <v>27.887979999999999</v>
      </c>
      <c r="X1222" s="19">
        <v>-115.19468000000001</v>
      </c>
      <c r="Y1222" s="18">
        <v>64.400000000000006</v>
      </c>
      <c r="Z1222" s="17">
        <f t="shared" si="193"/>
        <v>18.000000000000004</v>
      </c>
      <c r="AA1222" s="21" t="s">
        <v>43</v>
      </c>
      <c r="AB1222" s="14" t="s">
        <v>46</v>
      </c>
      <c r="AC1222" s="21" t="s">
        <v>43</v>
      </c>
      <c r="AD1222" s="17">
        <v>22</v>
      </c>
      <c r="AE1222" s="17">
        <v>1</v>
      </c>
      <c r="AF1222" s="21" t="s">
        <v>43</v>
      </c>
      <c r="AG1222" s="14" t="s">
        <v>43</v>
      </c>
      <c r="AI1222" s="70">
        <f t="shared" si="194"/>
        <v>17.6905</v>
      </c>
      <c r="AJ1222" s="74">
        <f t="shared" si="195"/>
        <v>799.19872211710003</v>
      </c>
      <c r="AK1222" s="74">
        <f t="shared" si="196"/>
        <v>1.4679166775044603</v>
      </c>
      <c r="AL1222" s="73">
        <f t="shared" si="197"/>
        <v>1.4679166775044603</v>
      </c>
    </row>
    <row r="1223" spans="1:38" s="20" customFormat="1" hidden="1">
      <c r="A1223" s="14" t="s">
        <v>79</v>
      </c>
      <c r="B1223" s="14" t="s">
        <v>40</v>
      </c>
      <c r="C1223" s="31">
        <v>38954</v>
      </c>
      <c r="D1223" s="15">
        <v>2006</v>
      </c>
      <c r="E1223" s="16">
        <v>0.55208333333333337</v>
      </c>
      <c r="F1223" s="16">
        <v>0.59722222222222221</v>
      </c>
      <c r="G1223" s="16">
        <f t="shared" si="192"/>
        <v>4.513888888888884E-2</v>
      </c>
      <c r="H1223" s="21">
        <v>2</v>
      </c>
      <c r="I1223" s="14">
        <v>2</v>
      </c>
      <c r="J1223" s="17">
        <v>4</v>
      </c>
      <c r="K1223" s="17">
        <v>4</v>
      </c>
      <c r="L1223" s="14" t="s">
        <v>61</v>
      </c>
      <c r="M1223" s="14" t="s">
        <v>62</v>
      </c>
      <c r="N1223" s="14">
        <v>1</v>
      </c>
      <c r="O1223" s="18">
        <f t="shared" si="200"/>
        <v>26.725168800000002</v>
      </c>
      <c r="P1223" s="18">
        <v>8.0985360000000011</v>
      </c>
      <c r="Q1223" s="18">
        <f t="shared" si="198"/>
        <v>4.9487328000000002</v>
      </c>
      <c r="R1223" s="18">
        <v>1.4996160000000001</v>
      </c>
      <c r="S1223" s="18">
        <f t="shared" si="199"/>
        <v>26.729999999999997</v>
      </c>
      <c r="T1223" s="22">
        <v>8.1</v>
      </c>
      <c r="U1223" s="21" t="s">
        <v>43</v>
      </c>
      <c r="V1223" s="21" t="s">
        <v>43</v>
      </c>
      <c r="W1223" s="19">
        <v>27.887979999999999</v>
      </c>
      <c r="X1223" s="19">
        <v>-115.19468000000001</v>
      </c>
      <c r="Y1223" s="18">
        <v>64.400000000000006</v>
      </c>
      <c r="Z1223" s="17">
        <f t="shared" si="193"/>
        <v>18.000000000000004</v>
      </c>
      <c r="AA1223" s="21" t="s">
        <v>43</v>
      </c>
      <c r="AB1223" s="14" t="s">
        <v>46</v>
      </c>
      <c r="AC1223" s="21" t="s">
        <v>43</v>
      </c>
      <c r="AD1223" s="17">
        <v>22</v>
      </c>
      <c r="AE1223" s="17">
        <v>1</v>
      </c>
      <c r="AF1223" s="21" t="s">
        <v>43</v>
      </c>
      <c r="AG1223" s="14" t="s">
        <v>43</v>
      </c>
      <c r="AI1223" s="70">
        <f t="shared" si="194"/>
        <v>17.6905</v>
      </c>
      <c r="AJ1223" s="74">
        <f t="shared" si="195"/>
        <v>799.19872211710003</v>
      </c>
      <c r="AK1223" s="74">
        <f t="shared" si="196"/>
        <v>1.4679166775044603</v>
      </c>
      <c r="AL1223" s="73">
        <f t="shared" si="197"/>
        <v>1.4679166775044603</v>
      </c>
    </row>
    <row r="1224" spans="1:38" s="20" customFormat="1" hidden="1">
      <c r="A1224" s="14" t="s">
        <v>79</v>
      </c>
      <c r="B1224" s="14" t="s">
        <v>40</v>
      </c>
      <c r="C1224" s="31">
        <v>38954</v>
      </c>
      <c r="D1224" s="15">
        <v>2006</v>
      </c>
      <c r="E1224" s="16">
        <v>0.55208333333333337</v>
      </c>
      <c r="F1224" s="16">
        <v>0.59722222222222221</v>
      </c>
      <c r="G1224" s="16">
        <f t="shared" si="192"/>
        <v>4.513888888888884E-2</v>
      </c>
      <c r="H1224" s="21">
        <v>2</v>
      </c>
      <c r="I1224" s="14">
        <v>2</v>
      </c>
      <c r="J1224" s="17">
        <v>4</v>
      </c>
      <c r="K1224" s="17">
        <v>4</v>
      </c>
      <c r="L1224" s="14" t="s">
        <v>61</v>
      </c>
      <c r="M1224" s="14" t="s">
        <v>62</v>
      </c>
      <c r="N1224" s="14">
        <v>1</v>
      </c>
      <c r="O1224" s="18">
        <f t="shared" si="200"/>
        <v>26.725168800000002</v>
      </c>
      <c r="P1224" s="18">
        <v>8.0985360000000011</v>
      </c>
      <c r="Q1224" s="18">
        <f t="shared" si="198"/>
        <v>4.9487328000000002</v>
      </c>
      <c r="R1224" s="18">
        <v>1.4996160000000001</v>
      </c>
      <c r="S1224" s="18">
        <f t="shared" si="199"/>
        <v>26.729999999999997</v>
      </c>
      <c r="T1224" s="22">
        <v>8.1</v>
      </c>
      <c r="U1224" s="21" t="s">
        <v>43</v>
      </c>
      <c r="V1224" s="21" t="s">
        <v>43</v>
      </c>
      <c r="W1224" s="19">
        <v>27.887979999999999</v>
      </c>
      <c r="X1224" s="19">
        <v>-115.19468000000001</v>
      </c>
      <c r="Y1224" s="18">
        <v>64.400000000000006</v>
      </c>
      <c r="Z1224" s="17">
        <f t="shared" si="193"/>
        <v>18.000000000000004</v>
      </c>
      <c r="AA1224" s="21" t="s">
        <v>43</v>
      </c>
      <c r="AB1224" s="14" t="s">
        <v>46</v>
      </c>
      <c r="AC1224" s="21" t="s">
        <v>43</v>
      </c>
      <c r="AD1224" s="17">
        <v>22</v>
      </c>
      <c r="AE1224" s="17">
        <v>1</v>
      </c>
      <c r="AF1224" s="21" t="s">
        <v>43</v>
      </c>
      <c r="AG1224" s="14" t="s">
        <v>43</v>
      </c>
      <c r="AI1224" s="70">
        <f t="shared" si="194"/>
        <v>17.6905</v>
      </c>
      <c r="AJ1224" s="74">
        <f t="shared" si="195"/>
        <v>799.19872211710003</v>
      </c>
      <c r="AK1224" s="74">
        <f t="shared" si="196"/>
        <v>1.4679166775044603</v>
      </c>
      <c r="AL1224" s="73">
        <f t="shared" si="197"/>
        <v>1.4679166775044603</v>
      </c>
    </row>
    <row r="1225" spans="1:38" s="20" customFormat="1" hidden="1">
      <c r="A1225" s="14" t="s">
        <v>79</v>
      </c>
      <c r="B1225" s="14" t="s">
        <v>40</v>
      </c>
      <c r="C1225" s="31">
        <v>38954</v>
      </c>
      <c r="D1225" s="15">
        <v>2006</v>
      </c>
      <c r="E1225" s="16">
        <v>0.55208333333333337</v>
      </c>
      <c r="F1225" s="16">
        <v>0.59722222222222221</v>
      </c>
      <c r="G1225" s="16">
        <f t="shared" si="192"/>
        <v>4.513888888888884E-2</v>
      </c>
      <c r="H1225" s="21">
        <v>2</v>
      </c>
      <c r="I1225" s="14">
        <v>2</v>
      </c>
      <c r="J1225" s="17">
        <v>4</v>
      </c>
      <c r="K1225" s="17">
        <v>4</v>
      </c>
      <c r="L1225" s="14" t="s">
        <v>61</v>
      </c>
      <c r="M1225" s="14" t="s">
        <v>62</v>
      </c>
      <c r="N1225" s="14">
        <v>1</v>
      </c>
      <c r="O1225" s="18">
        <f t="shared" si="200"/>
        <v>26.725168800000002</v>
      </c>
      <c r="P1225" s="18">
        <v>8.0985360000000011</v>
      </c>
      <c r="Q1225" s="18">
        <f t="shared" si="198"/>
        <v>4.9487328000000002</v>
      </c>
      <c r="R1225" s="18">
        <v>1.4996160000000001</v>
      </c>
      <c r="S1225" s="18">
        <f t="shared" si="199"/>
        <v>26.729999999999997</v>
      </c>
      <c r="T1225" s="22">
        <v>8.1</v>
      </c>
      <c r="U1225" s="21" t="s">
        <v>43</v>
      </c>
      <c r="V1225" s="21" t="s">
        <v>43</v>
      </c>
      <c r="W1225" s="19">
        <v>27.887979999999999</v>
      </c>
      <c r="X1225" s="19">
        <v>-115.19468000000001</v>
      </c>
      <c r="Y1225" s="18">
        <v>64.400000000000006</v>
      </c>
      <c r="Z1225" s="17">
        <f t="shared" si="193"/>
        <v>18.000000000000004</v>
      </c>
      <c r="AA1225" s="21" t="s">
        <v>43</v>
      </c>
      <c r="AB1225" s="14" t="s">
        <v>46</v>
      </c>
      <c r="AC1225" s="21" t="s">
        <v>43</v>
      </c>
      <c r="AD1225" s="17">
        <v>22</v>
      </c>
      <c r="AE1225" s="17">
        <v>1</v>
      </c>
      <c r="AF1225" s="21" t="s">
        <v>43</v>
      </c>
      <c r="AG1225" s="14" t="s">
        <v>43</v>
      </c>
      <c r="AI1225" s="70">
        <f t="shared" si="194"/>
        <v>17.6905</v>
      </c>
      <c r="AJ1225" s="74">
        <f t="shared" si="195"/>
        <v>799.19872211710003</v>
      </c>
      <c r="AK1225" s="74">
        <f t="shared" si="196"/>
        <v>1.4679166775044603</v>
      </c>
      <c r="AL1225" s="73">
        <f t="shared" si="197"/>
        <v>1.4679166775044603</v>
      </c>
    </row>
    <row r="1226" spans="1:38" s="20" customFormat="1" hidden="1">
      <c r="A1226" s="14" t="s">
        <v>79</v>
      </c>
      <c r="B1226" s="14" t="s">
        <v>40</v>
      </c>
      <c r="C1226" s="31">
        <v>38954</v>
      </c>
      <c r="D1226" s="15">
        <v>2006</v>
      </c>
      <c r="E1226" s="16">
        <v>0.55208333333333337</v>
      </c>
      <c r="F1226" s="16">
        <v>0.59722222222222221</v>
      </c>
      <c r="G1226" s="16">
        <f t="shared" ref="G1226:G1245" si="201">F1226-E1226</f>
        <v>4.513888888888884E-2</v>
      </c>
      <c r="H1226" s="21">
        <v>2</v>
      </c>
      <c r="I1226" s="14">
        <v>2</v>
      </c>
      <c r="J1226" s="17">
        <v>4</v>
      </c>
      <c r="K1226" s="17">
        <v>4</v>
      </c>
      <c r="L1226" s="14" t="s">
        <v>61</v>
      </c>
      <c r="M1226" s="14" t="s">
        <v>62</v>
      </c>
      <c r="N1226" s="14">
        <v>1</v>
      </c>
      <c r="O1226" s="18">
        <f t="shared" si="200"/>
        <v>26.725168800000002</v>
      </c>
      <c r="P1226" s="18">
        <v>8.0985360000000011</v>
      </c>
      <c r="Q1226" s="18">
        <f t="shared" si="198"/>
        <v>4.9487328000000002</v>
      </c>
      <c r="R1226" s="18">
        <v>1.4996160000000001</v>
      </c>
      <c r="S1226" s="18">
        <f t="shared" si="199"/>
        <v>26.729999999999997</v>
      </c>
      <c r="T1226" s="22">
        <v>8.1</v>
      </c>
      <c r="U1226" s="21" t="s">
        <v>43</v>
      </c>
      <c r="V1226" s="21" t="s">
        <v>43</v>
      </c>
      <c r="W1226" s="19">
        <v>27.887979999999999</v>
      </c>
      <c r="X1226" s="19">
        <v>-115.19468000000001</v>
      </c>
      <c r="Y1226" s="18">
        <v>64.400000000000006</v>
      </c>
      <c r="Z1226" s="17">
        <f t="shared" ref="Z1226:Z1245" si="202">(Y1226-32)*5/9</f>
        <v>18.000000000000004</v>
      </c>
      <c r="AA1226" s="21" t="s">
        <v>43</v>
      </c>
      <c r="AB1226" s="14" t="s">
        <v>46</v>
      </c>
      <c r="AC1226" s="21" t="s">
        <v>43</v>
      </c>
      <c r="AD1226" s="17">
        <v>22</v>
      </c>
      <c r="AE1226" s="17">
        <v>1</v>
      </c>
      <c r="AF1226" s="21" t="s">
        <v>43</v>
      </c>
      <c r="AG1226" s="14" t="s">
        <v>43</v>
      </c>
      <c r="AI1226" s="70">
        <f t="shared" ref="AI1226:AI1245" si="203">(0.748*AD1226)+1.2345</f>
        <v>17.6905</v>
      </c>
      <c r="AJ1226" s="74">
        <f t="shared" ref="AJ1226:AJ1245" si="204">((POWER(AI1226*10,3.36))*2.24)/100000</f>
        <v>799.19872211710003</v>
      </c>
      <c r="AK1226" s="74">
        <f t="shared" ref="AK1226:AK1245" si="205">(0.0026*AJ1226)-0.61</f>
        <v>1.4679166775044603</v>
      </c>
      <c r="AL1226" s="73">
        <f t="shared" ref="AL1226:AL1245" si="206">IF(AK1226&gt;0,AK1226:AK1226,0)</f>
        <v>1.4679166775044603</v>
      </c>
    </row>
    <row r="1227" spans="1:38" s="20" customFormat="1" hidden="1">
      <c r="A1227" s="14" t="s">
        <v>79</v>
      </c>
      <c r="B1227" s="14" t="s">
        <v>40</v>
      </c>
      <c r="C1227" s="31">
        <v>38954</v>
      </c>
      <c r="D1227" s="15">
        <v>2006</v>
      </c>
      <c r="E1227" s="16">
        <v>0.55208333333333337</v>
      </c>
      <c r="F1227" s="16">
        <v>0.59722222222222221</v>
      </c>
      <c r="G1227" s="16">
        <f t="shared" si="201"/>
        <v>4.513888888888884E-2</v>
      </c>
      <c r="H1227" s="21">
        <v>2</v>
      </c>
      <c r="I1227" s="14">
        <v>2</v>
      </c>
      <c r="J1227" s="17">
        <v>4</v>
      </c>
      <c r="K1227" s="17">
        <v>4</v>
      </c>
      <c r="L1227" s="14" t="s">
        <v>61</v>
      </c>
      <c r="M1227" s="14" t="s">
        <v>62</v>
      </c>
      <c r="N1227" s="14">
        <v>1</v>
      </c>
      <c r="O1227" s="18">
        <f t="shared" si="200"/>
        <v>26.725168800000002</v>
      </c>
      <c r="P1227" s="18">
        <v>8.0985360000000011</v>
      </c>
      <c r="Q1227" s="18">
        <f t="shared" si="198"/>
        <v>4.9487328000000002</v>
      </c>
      <c r="R1227" s="18">
        <v>1.4996160000000001</v>
      </c>
      <c r="S1227" s="18">
        <f t="shared" si="199"/>
        <v>26.729999999999997</v>
      </c>
      <c r="T1227" s="22">
        <v>8.1</v>
      </c>
      <c r="U1227" s="21" t="s">
        <v>43</v>
      </c>
      <c r="V1227" s="21" t="s">
        <v>43</v>
      </c>
      <c r="W1227" s="19">
        <v>27.887979999999999</v>
      </c>
      <c r="X1227" s="19">
        <v>-115.19468000000001</v>
      </c>
      <c r="Y1227" s="18">
        <v>64.400000000000006</v>
      </c>
      <c r="Z1227" s="17">
        <f t="shared" si="202"/>
        <v>18.000000000000004</v>
      </c>
      <c r="AA1227" s="21" t="s">
        <v>43</v>
      </c>
      <c r="AB1227" s="14" t="s">
        <v>46</v>
      </c>
      <c r="AC1227" s="21" t="s">
        <v>43</v>
      </c>
      <c r="AD1227" s="17">
        <v>22</v>
      </c>
      <c r="AE1227" s="17">
        <v>1</v>
      </c>
      <c r="AF1227" s="21" t="s">
        <v>43</v>
      </c>
      <c r="AG1227" s="14" t="s">
        <v>43</v>
      </c>
      <c r="AI1227" s="70">
        <f t="shared" si="203"/>
        <v>17.6905</v>
      </c>
      <c r="AJ1227" s="74">
        <f t="shared" si="204"/>
        <v>799.19872211710003</v>
      </c>
      <c r="AK1227" s="74">
        <f t="shared" si="205"/>
        <v>1.4679166775044603</v>
      </c>
      <c r="AL1227" s="73">
        <f t="shared" si="206"/>
        <v>1.4679166775044603</v>
      </c>
    </row>
    <row r="1228" spans="1:38" s="20" customFormat="1" hidden="1">
      <c r="A1228" s="14" t="s">
        <v>79</v>
      </c>
      <c r="B1228" s="14" t="s">
        <v>40</v>
      </c>
      <c r="C1228" s="31">
        <v>38954</v>
      </c>
      <c r="D1228" s="15">
        <v>2006</v>
      </c>
      <c r="E1228" s="16">
        <v>0.55208333333333337</v>
      </c>
      <c r="F1228" s="16">
        <v>0.59722222222222221</v>
      </c>
      <c r="G1228" s="16">
        <f t="shared" si="201"/>
        <v>4.513888888888884E-2</v>
      </c>
      <c r="H1228" s="21">
        <v>2</v>
      </c>
      <c r="I1228" s="14">
        <v>2</v>
      </c>
      <c r="J1228" s="17">
        <v>4</v>
      </c>
      <c r="K1228" s="17">
        <v>4</v>
      </c>
      <c r="L1228" s="14" t="s">
        <v>61</v>
      </c>
      <c r="M1228" s="14" t="s">
        <v>62</v>
      </c>
      <c r="N1228" s="14">
        <v>1</v>
      </c>
      <c r="O1228" s="18">
        <f t="shared" si="200"/>
        <v>26.725168800000002</v>
      </c>
      <c r="P1228" s="18">
        <v>8.0985360000000011</v>
      </c>
      <c r="Q1228" s="18">
        <f t="shared" si="198"/>
        <v>4.9487328000000002</v>
      </c>
      <c r="R1228" s="18">
        <v>1.4996160000000001</v>
      </c>
      <c r="S1228" s="18">
        <f t="shared" si="199"/>
        <v>26.729999999999997</v>
      </c>
      <c r="T1228" s="22">
        <v>8.1</v>
      </c>
      <c r="U1228" s="21" t="s">
        <v>43</v>
      </c>
      <c r="V1228" s="21" t="s">
        <v>43</v>
      </c>
      <c r="W1228" s="19">
        <v>27.887979999999999</v>
      </c>
      <c r="X1228" s="19">
        <v>-115.19468000000001</v>
      </c>
      <c r="Y1228" s="18">
        <v>64.400000000000006</v>
      </c>
      <c r="Z1228" s="17">
        <f t="shared" si="202"/>
        <v>18.000000000000004</v>
      </c>
      <c r="AA1228" s="21" t="s">
        <v>43</v>
      </c>
      <c r="AB1228" s="14" t="s">
        <v>46</v>
      </c>
      <c r="AC1228" s="21" t="s">
        <v>43</v>
      </c>
      <c r="AD1228" s="17">
        <v>22</v>
      </c>
      <c r="AE1228" s="17">
        <v>1</v>
      </c>
      <c r="AF1228" s="21" t="s">
        <v>43</v>
      </c>
      <c r="AG1228" s="14" t="s">
        <v>43</v>
      </c>
      <c r="AI1228" s="70">
        <f t="shared" si="203"/>
        <v>17.6905</v>
      </c>
      <c r="AJ1228" s="74">
        <f t="shared" si="204"/>
        <v>799.19872211710003</v>
      </c>
      <c r="AK1228" s="74">
        <f t="shared" si="205"/>
        <v>1.4679166775044603</v>
      </c>
      <c r="AL1228" s="73">
        <f t="shared" si="206"/>
        <v>1.4679166775044603</v>
      </c>
    </row>
    <row r="1229" spans="1:38" s="20" customFormat="1" hidden="1">
      <c r="A1229" s="14" t="s">
        <v>79</v>
      </c>
      <c r="B1229" s="14" t="s">
        <v>40</v>
      </c>
      <c r="C1229" s="31">
        <v>38954</v>
      </c>
      <c r="D1229" s="15">
        <v>2006</v>
      </c>
      <c r="E1229" s="16">
        <v>0.55208333333333337</v>
      </c>
      <c r="F1229" s="16">
        <v>0.59722222222222221</v>
      </c>
      <c r="G1229" s="16">
        <f t="shared" si="201"/>
        <v>4.513888888888884E-2</v>
      </c>
      <c r="H1229" s="21">
        <v>2</v>
      </c>
      <c r="I1229" s="14">
        <v>2</v>
      </c>
      <c r="J1229" s="17">
        <v>4</v>
      </c>
      <c r="K1229" s="17">
        <v>4</v>
      </c>
      <c r="L1229" s="14" t="s">
        <v>61</v>
      </c>
      <c r="M1229" s="14" t="s">
        <v>62</v>
      </c>
      <c r="N1229" s="14">
        <v>1</v>
      </c>
      <c r="O1229" s="18">
        <f t="shared" si="200"/>
        <v>26.725168800000002</v>
      </c>
      <c r="P1229" s="18">
        <v>8.0985360000000011</v>
      </c>
      <c r="Q1229" s="18">
        <f t="shared" si="198"/>
        <v>4.9487328000000002</v>
      </c>
      <c r="R1229" s="18">
        <v>1.4996160000000001</v>
      </c>
      <c r="S1229" s="18">
        <f t="shared" si="199"/>
        <v>26.729999999999997</v>
      </c>
      <c r="T1229" s="22">
        <v>8.1</v>
      </c>
      <c r="U1229" s="21" t="s">
        <v>43</v>
      </c>
      <c r="V1229" s="21" t="s">
        <v>43</v>
      </c>
      <c r="W1229" s="19">
        <v>27.887979999999999</v>
      </c>
      <c r="X1229" s="19">
        <v>-115.19468000000001</v>
      </c>
      <c r="Y1229" s="18">
        <v>64.400000000000006</v>
      </c>
      <c r="Z1229" s="17">
        <f t="shared" si="202"/>
        <v>18.000000000000004</v>
      </c>
      <c r="AA1229" s="21" t="s">
        <v>43</v>
      </c>
      <c r="AB1229" s="14" t="s">
        <v>46</v>
      </c>
      <c r="AC1229" s="21" t="s">
        <v>43</v>
      </c>
      <c r="AD1229" s="17">
        <v>22</v>
      </c>
      <c r="AE1229" s="17">
        <v>1</v>
      </c>
      <c r="AF1229" s="21" t="s">
        <v>43</v>
      </c>
      <c r="AG1229" s="14" t="s">
        <v>43</v>
      </c>
      <c r="AI1229" s="70">
        <f t="shared" si="203"/>
        <v>17.6905</v>
      </c>
      <c r="AJ1229" s="74">
        <f t="shared" si="204"/>
        <v>799.19872211710003</v>
      </c>
      <c r="AK1229" s="74">
        <f t="shared" si="205"/>
        <v>1.4679166775044603</v>
      </c>
      <c r="AL1229" s="73">
        <f t="shared" si="206"/>
        <v>1.4679166775044603</v>
      </c>
    </row>
    <row r="1230" spans="1:38" s="20" customFormat="1" hidden="1">
      <c r="A1230" s="14" t="s">
        <v>79</v>
      </c>
      <c r="B1230" s="14" t="s">
        <v>40</v>
      </c>
      <c r="C1230" s="31">
        <v>38954</v>
      </c>
      <c r="D1230" s="15">
        <v>2006</v>
      </c>
      <c r="E1230" s="16">
        <v>0.55208333333333337</v>
      </c>
      <c r="F1230" s="16">
        <v>0.59722222222222221</v>
      </c>
      <c r="G1230" s="16">
        <f t="shared" si="201"/>
        <v>4.513888888888884E-2</v>
      </c>
      <c r="H1230" s="21">
        <v>2</v>
      </c>
      <c r="I1230" s="14">
        <v>2</v>
      </c>
      <c r="J1230" s="17">
        <v>4</v>
      </c>
      <c r="K1230" s="17">
        <v>4</v>
      </c>
      <c r="L1230" s="14" t="s">
        <v>61</v>
      </c>
      <c r="M1230" s="14" t="s">
        <v>62</v>
      </c>
      <c r="N1230" s="14">
        <v>1</v>
      </c>
      <c r="O1230" s="18">
        <f t="shared" si="200"/>
        <v>26.725168800000002</v>
      </c>
      <c r="P1230" s="18">
        <v>8.0985360000000011</v>
      </c>
      <c r="Q1230" s="18">
        <f t="shared" si="198"/>
        <v>4.9487328000000002</v>
      </c>
      <c r="R1230" s="18">
        <v>1.4996160000000001</v>
      </c>
      <c r="S1230" s="18">
        <f t="shared" si="199"/>
        <v>26.729999999999997</v>
      </c>
      <c r="T1230" s="22">
        <v>8.1</v>
      </c>
      <c r="U1230" s="21" t="s">
        <v>43</v>
      </c>
      <c r="V1230" s="21" t="s">
        <v>43</v>
      </c>
      <c r="W1230" s="19">
        <v>27.887979999999999</v>
      </c>
      <c r="X1230" s="19">
        <v>-115.19468000000001</v>
      </c>
      <c r="Y1230" s="18">
        <v>64.400000000000006</v>
      </c>
      <c r="Z1230" s="17">
        <f t="shared" si="202"/>
        <v>18.000000000000004</v>
      </c>
      <c r="AA1230" s="21" t="s">
        <v>43</v>
      </c>
      <c r="AB1230" s="14" t="s">
        <v>46</v>
      </c>
      <c r="AC1230" s="21" t="s">
        <v>43</v>
      </c>
      <c r="AD1230" s="17">
        <v>22</v>
      </c>
      <c r="AE1230" s="17">
        <v>1</v>
      </c>
      <c r="AF1230" s="21" t="s">
        <v>43</v>
      </c>
      <c r="AG1230" s="14" t="s">
        <v>43</v>
      </c>
      <c r="AI1230" s="70">
        <f t="shared" si="203"/>
        <v>17.6905</v>
      </c>
      <c r="AJ1230" s="74">
        <f t="shared" si="204"/>
        <v>799.19872211710003</v>
      </c>
      <c r="AK1230" s="74">
        <f t="shared" si="205"/>
        <v>1.4679166775044603</v>
      </c>
      <c r="AL1230" s="73">
        <f t="shared" si="206"/>
        <v>1.4679166775044603</v>
      </c>
    </row>
    <row r="1231" spans="1:38" s="20" customFormat="1" hidden="1">
      <c r="A1231" s="14" t="s">
        <v>79</v>
      </c>
      <c r="B1231" s="14" t="s">
        <v>40</v>
      </c>
      <c r="C1231" s="31">
        <v>38954</v>
      </c>
      <c r="D1231" s="15">
        <v>2006</v>
      </c>
      <c r="E1231" s="16">
        <v>0.55208333333333337</v>
      </c>
      <c r="F1231" s="16">
        <v>0.59722222222222221</v>
      </c>
      <c r="G1231" s="16">
        <f t="shared" si="201"/>
        <v>4.513888888888884E-2</v>
      </c>
      <c r="H1231" s="21">
        <v>2</v>
      </c>
      <c r="I1231" s="14">
        <v>2</v>
      </c>
      <c r="J1231" s="17">
        <v>4</v>
      </c>
      <c r="K1231" s="17">
        <v>4</v>
      </c>
      <c r="L1231" s="14" t="s">
        <v>61</v>
      </c>
      <c r="M1231" s="14" t="s">
        <v>62</v>
      </c>
      <c r="N1231" s="14">
        <v>1</v>
      </c>
      <c r="O1231" s="18">
        <f t="shared" si="200"/>
        <v>26.725168800000002</v>
      </c>
      <c r="P1231" s="18">
        <v>8.0985360000000011</v>
      </c>
      <c r="Q1231" s="18">
        <f t="shared" si="198"/>
        <v>4.9487328000000002</v>
      </c>
      <c r="R1231" s="18">
        <v>1.4996160000000001</v>
      </c>
      <c r="S1231" s="18">
        <f t="shared" si="199"/>
        <v>26.729999999999997</v>
      </c>
      <c r="T1231" s="22">
        <v>8.1</v>
      </c>
      <c r="U1231" s="21" t="s">
        <v>43</v>
      </c>
      <c r="V1231" s="21" t="s">
        <v>43</v>
      </c>
      <c r="W1231" s="19">
        <v>27.887979999999999</v>
      </c>
      <c r="X1231" s="19">
        <v>-115.19468000000001</v>
      </c>
      <c r="Y1231" s="18">
        <v>64.400000000000006</v>
      </c>
      <c r="Z1231" s="17">
        <f t="shared" si="202"/>
        <v>18.000000000000004</v>
      </c>
      <c r="AA1231" s="21" t="s">
        <v>43</v>
      </c>
      <c r="AB1231" s="14" t="s">
        <v>46</v>
      </c>
      <c r="AC1231" s="21" t="s">
        <v>43</v>
      </c>
      <c r="AD1231" s="17">
        <v>22</v>
      </c>
      <c r="AE1231" s="17">
        <v>1</v>
      </c>
      <c r="AF1231" s="21" t="s">
        <v>43</v>
      </c>
      <c r="AG1231" s="14" t="s">
        <v>43</v>
      </c>
      <c r="AI1231" s="70">
        <f t="shared" si="203"/>
        <v>17.6905</v>
      </c>
      <c r="AJ1231" s="74">
        <f t="shared" si="204"/>
        <v>799.19872211710003</v>
      </c>
      <c r="AK1231" s="74">
        <f t="shared" si="205"/>
        <v>1.4679166775044603</v>
      </c>
      <c r="AL1231" s="73">
        <f t="shared" si="206"/>
        <v>1.4679166775044603</v>
      </c>
    </row>
    <row r="1232" spans="1:38" s="20" customFormat="1" hidden="1">
      <c r="A1232" s="14" t="s">
        <v>79</v>
      </c>
      <c r="B1232" s="14" t="s">
        <v>40</v>
      </c>
      <c r="C1232" s="31">
        <v>38954</v>
      </c>
      <c r="D1232" s="15">
        <v>2006</v>
      </c>
      <c r="E1232" s="16">
        <v>0.55208333333333337</v>
      </c>
      <c r="F1232" s="16">
        <v>0.59722222222222221</v>
      </c>
      <c r="G1232" s="16">
        <f t="shared" si="201"/>
        <v>4.513888888888884E-2</v>
      </c>
      <c r="H1232" s="21">
        <v>2</v>
      </c>
      <c r="I1232" s="14">
        <v>2</v>
      </c>
      <c r="J1232" s="17">
        <v>4</v>
      </c>
      <c r="K1232" s="17">
        <v>4</v>
      </c>
      <c r="L1232" s="14" t="s">
        <v>61</v>
      </c>
      <c r="M1232" s="14" t="s">
        <v>62</v>
      </c>
      <c r="N1232" s="14">
        <v>1</v>
      </c>
      <c r="O1232" s="18">
        <f t="shared" si="200"/>
        <v>26.725168800000002</v>
      </c>
      <c r="P1232" s="18">
        <v>8.0985360000000011</v>
      </c>
      <c r="Q1232" s="18">
        <f t="shared" si="198"/>
        <v>4.9487328000000002</v>
      </c>
      <c r="R1232" s="18">
        <v>1.4996160000000001</v>
      </c>
      <c r="S1232" s="18">
        <f t="shared" si="199"/>
        <v>26.729999999999997</v>
      </c>
      <c r="T1232" s="22">
        <v>8.1</v>
      </c>
      <c r="U1232" s="21" t="s">
        <v>43</v>
      </c>
      <c r="V1232" s="21" t="s">
        <v>43</v>
      </c>
      <c r="W1232" s="19">
        <v>27.887979999999999</v>
      </c>
      <c r="X1232" s="19">
        <v>-115.19468000000001</v>
      </c>
      <c r="Y1232" s="18">
        <v>64.400000000000006</v>
      </c>
      <c r="Z1232" s="17">
        <f t="shared" si="202"/>
        <v>18.000000000000004</v>
      </c>
      <c r="AA1232" s="21" t="s">
        <v>43</v>
      </c>
      <c r="AB1232" s="14" t="s">
        <v>46</v>
      </c>
      <c r="AC1232" s="21" t="s">
        <v>43</v>
      </c>
      <c r="AD1232" s="17">
        <v>22</v>
      </c>
      <c r="AE1232" s="17">
        <v>1</v>
      </c>
      <c r="AF1232" s="21" t="s">
        <v>43</v>
      </c>
      <c r="AG1232" s="14" t="s">
        <v>43</v>
      </c>
      <c r="AI1232" s="70">
        <f t="shared" si="203"/>
        <v>17.6905</v>
      </c>
      <c r="AJ1232" s="74">
        <f t="shared" si="204"/>
        <v>799.19872211710003</v>
      </c>
      <c r="AK1232" s="74">
        <f t="shared" si="205"/>
        <v>1.4679166775044603</v>
      </c>
      <c r="AL1232" s="73">
        <f t="shared" si="206"/>
        <v>1.4679166775044603</v>
      </c>
    </row>
    <row r="1233" spans="1:38" s="20" customFormat="1" hidden="1">
      <c r="A1233" s="14" t="s">
        <v>79</v>
      </c>
      <c r="B1233" s="14" t="s">
        <v>40</v>
      </c>
      <c r="C1233" s="31">
        <v>38954</v>
      </c>
      <c r="D1233" s="15">
        <v>2006</v>
      </c>
      <c r="E1233" s="16">
        <v>0.55208333333333337</v>
      </c>
      <c r="F1233" s="16">
        <v>0.59722222222222221</v>
      </c>
      <c r="G1233" s="16">
        <f t="shared" si="201"/>
        <v>4.513888888888884E-2</v>
      </c>
      <c r="H1233" s="21">
        <v>2</v>
      </c>
      <c r="I1233" s="14">
        <v>2</v>
      </c>
      <c r="J1233" s="17">
        <v>4</v>
      </c>
      <c r="K1233" s="17">
        <v>4</v>
      </c>
      <c r="L1233" s="14" t="s">
        <v>61</v>
      </c>
      <c r="M1233" s="14" t="s">
        <v>62</v>
      </c>
      <c r="N1233" s="14">
        <v>1</v>
      </c>
      <c r="O1233" s="18">
        <f t="shared" si="200"/>
        <v>26.725168800000002</v>
      </c>
      <c r="P1233" s="18">
        <v>8.0985360000000011</v>
      </c>
      <c r="Q1233" s="18">
        <f t="shared" si="198"/>
        <v>4.9487328000000002</v>
      </c>
      <c r="R1233" s="18">
        <v>1.4996160000000001</v>
      </c>
      <c r="S1233" s="18">
        <f t="shared" si="199"/>
        <v>26.729999999999997</v>
      </c>
      <c r="T1233" s="22">
        <v>8.1</v>
      </c>
      <c r="U1233" s="21" t="s">
        <v>43</v>
      </c>
      <c r="V1233" s="21" t="s">
        <v>43</v>
      </c>
      <c r="W1233" s="19">
        <v>27.887979999999999</v>
      </c>
      <c r="X1233" s="19">
        <v>-115.19468000000001</v>
      </c>
      <c r="Y1233" s="18">
        <v>64.400000000000006</v>
      </c>
      <c r="Z1233" s="17">
        <f t="shared" si="202"/>
        <v>18.000000000000004</v>
      </c>
      <c r="AA1233" s="21" t="s">
        <v>43</v>
      </c>
      <c r="AB1233" s="14" t="s">
        <v>46</v>
      </c>
      <c r="AC1233" s="21" t="s">
        <v>43</v>
      </c>
      <c r="AD1233" s="17">
        <v>22</v>
      </c>
      <c r="AE1233" s="17">
        <v>1</v>
      </c>
      <c r="AF1233" s="21" t="s">
        <v>43</v>
      </c>
      <c r="AG1233" s="14" t="s">
        <v>43</v>
      </c>
      <c r="AI1233" s="70">
        <f t="shared" si="203"/>
        <v>17.6905</v>
      </c>
      <c r="AJ1233" s="74">
        <f t="shared" si="204"/>
        <v>799.19872211710003</v>
      </c>
      <c r="AK1233" s="74">
        <f t="shared" si="205"/>
        <v>1.4679166775044603</v>
      </c>
      <c r="AL1233" s="73">
        <f t="shared" si="206"/>
        <v>1.4679166775044603</v>
      </c>
    </row>
    <row r="1234" spans="1:38" s="20" customFormat="1" hidden="1">
      <c r="A1234" s="14" t="s">
        <v>79</v>
      </c>
      <c r="B1234" s="14" t="s">
        <v>40</v>
      </c>
      <c r="C1234" s="31">
        <v>38954</v>
      </c>
      <c r="D1234" s="15">
        <v>2006</v>
      </c>
      <c r="E1234" s="16">
        <v>0.55208333333333337</v>
      </c>
      <c r="F1234" s="16">
        <v>0.59722222222222221</v>
      </c>
      <c r="G1234" s="16">
        <f t="shared" si="201"/>
        <v>4.513888888888884E-2</v>
      </c>
      <c r="H1234" s="21">
        <v>2</v>
      </c>
      <c r="I1234" s="14">
        <v>2</v>
      </c>
      <c r="J1234" s="17">
        <v>4</v>
      </c>
      <c r="K1234" s="17">
        <v>4</v>
      </c>
      <c r="L1234" s="14" t="s">
        <v>61</v>
      </c>
      <c r="M1234" s="14" t="s">
        <v>62</v>
      </c>
      <c r="N1234" s="14">
        <v>1</v>
      </c>
      <c r="O1234" s="18">
        <f t="shared" si="200"/>
        <v>26.725168800000002</v>
      </c>
      <c r="P1234" s="18">
        <v>8.0985360000000011</v>
      </c>
      <c r="Q1234" s="18">
        <f t="shared" si="198"/>
        <v>4.9487328000000002</v>
      </c>
      <c r="R1234" s="18">
        <v>1.4996160000000001</v>
      </c>
      <c r="S1234" s="18">
        <f t="shared" si="199"/>
        <v>26.729999999999997</v>
      </c>
      <c r="T1234" s="22">
        <v>8.1</v>
      </c>
      <c r="U1234" s="21" t="s">
        <v>43</v>
      </c>
      <c r="V1234" s="21" t="s">
        <v>43</v>
      </c>
      <c r="W1234" s="19">
        <v>27.887979999999999</v>
      </c>
      <c r="X1234" s="19">
        <v>-115.19468000000001</v>
      </c>
      <c r="Y1234" s="18">
        <v>64.400000000000006</v>
      </c>
      <c r="Z1234" s="17">
        <f t="shared" si="202"/>
        <v>18.000000000000004</v>
      </c>
      <c r="AA1234" s="21" t="s">
        <v>43</v>
      </c>
      <c r="AB1234" s="14" t="s">
        <v>46</v>
      </c>
      <c r="AC1234" s="21" t="s">
        <v>43</v>
      </c>
      <c r="AD1234" s="17">
        <v>22</v>
      </c>
      <c r="AE1234" s="17">
        <v>1</v>
      </c>
      <c r="AF1234" s="21" t="s">
        <v>43</v>
      </c>
      <c r="AG1234" s="14" t="s">
        <v>43</v>
      </c>
      <c r="AI1234" s="70">
        <f t="shared" si="203"/>
        <v>17.6905</v>
      </c>
      <c r="AJ1234" s="74">
        <f t="shared" si="204"/>
        <v>799.19872211710003</v>
      </c>
      <c r="AK1234" s="74">
        <f t="shared" si="205"/>
        <v>1.4679166775044603</v>
      </c>
      <c r="AL1234" s="73">
        <f t="shared" si="206"/>
        <v>1.4679166775044603</v>
      </c>
    </row>
    <row r="1235" spans="1:38" s="20" customFormat="1" hidden="1">
      <c r="A1235" s="14" t="s">
        <v>79</v>
      </c>
      <c r="B1235" s="14" t="s">
        <v>40</v>
      </c>
      <c r="C1235" s="31">
        <v>38954</v>
      </c>
      <c r="D1235" s="15">
        <v>2006</v>
      </c>
      <c r="E1235" s="16">
        <v>0.55208333333333337</v>
      </c>
      <c r="F1235" s="16">
        <v>0.59722222222222221</v>
      </c>
      <c r="G1235" s="16">
        <f t="shared" si="201"/>
        <v>4.513888888888884E-2</v>
      </c>
      <c r="H1235" s="21">
        <v>2</v>
      </c>
      <c r="I1235" s="14">
        <v>2</v>
      </c>
      <c r="J1235" s="17">
        <v>4</v>
      </c>
      <c r="K1235" s="17">
        <v>4</v>
      </c>
      <c r="L1235" s="14" t="s">
        <v>61</v>
      </c>
      <c r="M1235" s="14" t="s">
        <v>62</v>
      </c>
      <c r="N1235" s="14">
        <v>1</v>
      </c>
      <c r="O1235" s="18">
        <f t="shared" si="200"/>
        <v>26.725168800000002</v>
      </c>
      <c r="P1235" s="18">
        <v>8.0985360000000011</v>
      </c>
      <c r="Q1235" s="18">
        <f t="shared" si="198"/>
        <v>4.9487328000000002</v>
      </c>
      <c r="R1235" s="18">
        <v>1.4996160000000001</v>
      </c>
      <c r="S1235" s="18">
        <f t="shared" si="199"/>
        <v>26.729999999999997</v>
      </c>
      <c r="T1235" s="22">
        <v>8.1</v>
      </c>
      <c r="U1235" s="21" t="s">
        <v>43</v>
      </c>
      <c r="V1235" s="21" t="s">
        <v>43</v>
      </c>
      <c r="W1235" s="19">
        <v>27.887979999999999</v>
      </c>
      <c r="X1235" s="19">
        <v>-115.19468000000001</v>
      </c>
      <c r="Y1235" s="18">
        <v>64.400000000000006</v>
      </c>
      <c r="Z1235" s="17">
        <f t="shared" si="202"/>
        <v>18.000000000000004</v>
      </c>
      <c r="AA1235" s="21" t="s">
        <v>43</v>
      </c>
      <c r="AB1235" s="14" t="s">
        <v>46</v>
      </c>
      <c r="AC1235" s="21" t="s">
        <v>43</v>
      </c>
      <c r="AD1235" s="17">
        <v>22</v>
      </c>
      <c r="AE1235" s="17">
        <v>1</v>
      </c>
      <c r="AF1235" s="21" t="s">
        <v>43</v>
      </c>
      <c r="AG1235" s="14" t="s">
        <v>43</v>
      </c>
      <c r="AI1235" s="70">
        <f t="shared" si="203"/>
        <v>17.6905</v>
      </c>
      <c r="AJ1235" s="74">
        <f t="shared" si="204"/>
        <v>799.19872211710003</v>
      </c>
      <c r="AK1235" s="74">
        <f t="shared" si="205"/>
        <v>1.4679166775044603</v>
      </c>
      <c r="AL1235" s="73">
        <f t="shared" si="206"/>
        <v>1.4679166775044603</v>
      </c>
    </row>
    <row r="1236" spans="1:38" s="20" customFormat="1" hidden="1">
      <c r="A1236" s="14" t="s">
        <v>79</v>
      </c>
      <c r="B1236" s="14" t="s">
        <v>40</v>
      </c>
      <c r="C1236" s="31">
        <v>38954</v>
      </c>
      <c r="D1236" s="15">
        <v>2006</v>
      </c>
      <c r="E1236" s="16">
        <v>0.55208333333333337</v>
      </c>
      <c r="F1236" s="16">
        <v>0.59722222222222221</v>
      </c>
      <c r="G1236" s="16">
        <f t="shared" si="201"/>
        <v>4.513888888888884E-2</v>
      </c>
      <c r="H1236" s="21">
        <v>2</v>
      </c>
      <c r="I1236" s="14">
        <v>2</v>
      </c>
      <c r="J1236" s="17">
        <v>4</v>
      </c>
      <c r="K1236" s="17">
        <v>4</v>
      </c>
      <c r="L1236" s="14" t="s">
        <v>61</v>
      </c>
      <c r="M1236" s="14" t="s">
        <v>62</v>
      </c>
      <c r="N1236" s="14">
        <v>1</v>
      </c>
      <c r="O1236" s="18">
        <f t="shared" si="200"/>
        <v>26.725168800000002</v>
      </c>
      <c r="P1236" s="18">
        <v>8.0985360000000011</v>
      </c>
      <c r="Q1236" s="18">
        <f t="shared" si="198"/>
        <v>4.9487328000000002</v>
      </c>
      <c r="R1236" s="18">
        <v>1.4996160000000001</v>
      </c>
      <c r="S1236" s="18">
        <f t="shared" si="199"/>
        <v>26.729999999999997</v>
      </c>
      <c r="T1236" s="22">
        <v>8.1</v>
      </c>
      <c r="U1236" s="21" t="s">
        <v>43</v>
      </c>
      <c r="V1236" s="21" t="s">
        <v>43</v>
      </c>
      <c r="W1236" s="19">
        <v>27.887979999999999</v>
      </c>
      <c r="X1236" s="19">
        <v>-115.19468000000001</v>
      </c>
      <c r="Y1236" s="18">
        <v>64.400000000000006</v>
      </c>
      <c r="Z1236" s="17">
        <f t="shared" si="202"/>
        <v>18.000000000000004</v>
      </c>
      <c r="AA1236" s="21" t="s">
        <v>43</v>
      </c>
      <c r="AB1236" s="14" t="s">
        <v>46</v>
      </c>
      <c r="AC1236" s="21" t="s">
        <v>43</v>
      </c>
      <c r="AD1236" s="17">
        <v>23</v>
      </c>
      <c r="AE1236" s="17">
        <v>1</v>
      </c>
      <c r="AF1236" s="21" t="s">
        <v>43</v>
      </c>
      <c r="AG1236" s="14" t="s">
        <v>43</v>
      </c>
      <c r="AI1236" s="70">
        <f t="shared" si="203"/>
        <v>18.438500000000001</v>
      </c>
      <c r="AJ1236" s="74">
        <f t="shared" si="204"/>
        <v>918.51444961025391</v>
      </c>
      <c r="AK1236" s="74">
        <f t="shared" si="205"/>
        <v>1.7781375689866601</v>
      </c>
      <c r="AL1236" s="73">
        <f t="shared" si="206"/>
        <v>1.7781375689866601</v>
      </c>
    </row>
    <row r="1237" spans="1:38" s="20" customFormat="1" hidden="1">
      <c r="A1237" s="14" t="s">
        <v>79</v>
      </c>
      <c r="B1237" s="14" t="s">
        <v>40</v>
      </c>
      <c r="C1237" s="31">
        <v>38954</v>
      </c>
      <c r="D1237" s="15">
        <v>2006</v>
      </c>
      <c r="E1237" s="16">
        <v>0.55208333333333337</v>
      </c>
      <c r="F1237" s="16">
        <v>0.59722222222222221</v>
      </c>
      <c r="G1237" s="16">
        <f t="shared" si="201"/>
        <v>4.513888888888884E-2</v>
      </c>
      <c r="H1237" s="21">
        <v>2</v>
      </c>
      <c r="I1237" s="14">
        <v>2</v>
      </c>
      <c r="J1237" s="17">
        <v>4</v>
      </c>
      <c r="K1237" s="17">
        <v>4</v>
      </c>
      <c r="L1237" s="14" t="s">
        <v>61</v>
      </c>
      <c r="M1237" s="14" t="s">
        <v>62</v>
      </c>
      <c r="N1237" s="14">
        <v>1</v>
      </c>
      <c r="O1237" s="18">
        <f t="shared" si="200"/>
        <v>26.725168800000002</v>
      </c>
      <c r="P1237" s="18">
        <v>8.0985360000000011</v>
      </c>
      <c r="Q1237" s="18">
        <f t="shared" si="198"/>
        <v>4.9487328000000002</v>
      </c>
      <c r="R1237" s="18">
        <v>1.4996160000000001</v>
      </c>
      <c r="S1237" s="18">
        <f t="shared" si="199"/>
        <v>26.729999999999997</v>
      </c>
      <c r="T1237" s="22">
        <v>8.1</v>
      </c>
      <c r="U1237" s="21" t="s">
        <v>43</v>
      </c>
      <c r="V1237" s="21" t="s">
        <v>43</v>
      </c>
      <c r="W1237" s="19">
        <v>27.887979999999999</v>
      </c>
      <c r="X1237" s="19">
        <v>-115.19468000000001</v>
      </c>
      <c r="Y1237" s="18">
        <v>64.400000000000006</v>
      </c>
      <c r="Z1237" s="17">
        <f t="shared" si="202"/>
        <v>18.000000000000004</v>
      </c>
      <c r="AA1237" s="21" t="s">
        <v>43</v>
      </c>
      <c r="AB1237" s="14" t="s">
        <v>46</v>
      </c>
      <c r="AC1237" s="21" t="s">
        <v>43</v>
      </c>
      <c r="AD1237" s="17">
        <v>23</v>
      </c>
      <c r="AE1237" s="17">
        <v>1</v>
      </c>
      <c r="AF1237" s="21" t="s">
        <v>43</v>
      </c>
      <c r="AG1237" s="14" t="s">
        <v>43</v>
      </c>
      <c r="AI1237" s="70">
        <f t="shared" si="203"/>
        <v>18.438500000000001</v>
      </c>
      <c r="AJ1237" s="74">
        <f t="shared" si="204"/>
        <v>918.51444961025391</v>
      </c>
      <c r="AK1237" s="74">
        <f t="shared" si="205"/>
        <v>1.7781375689866601</v>
      </c>
      <c r="AL1237" s="73">
        <f t="shared" si="206"/>
        <v>1.7781375689866601</v>
      </c>
    </row>
    <row r="1238" spans="1:38" s="20" customFormat="1" hidden="1">
      <c r="A1238" s="14" t="s">
        <v>79</v>
      </c>
      <c r="B1238" s="14" t="s">
        <v>40</v>
      </c>
      <c r="C1238" s="31">
        <v>38954</v>
      </c>
      <c r="D1238" s="15">
        <v>2006</v>
      </c>
      <c r="E1238" s="16">
        <v>0.55208333333333337</v>
      </c>
      <c r="F1238" s="16">
        <v>0.59722222222222221</v>
      </c>
      <c r="G1238" s="16">
        <f t="shared" si="201"/>
        <v>4.513888888888884E-2</v>
      </c>
      <c r="H1238" s="21">
        <v>2</v>
      </c>
      <c r="I1238" s="14">
        <v>2</v>
      </c>
      <c r="J1238" s="17">
        <v>4</v>
      </c>
      <c r="K1238" s="17">
        <v>4</v>
      </c>
      <c r="L1238" s="14" t="s">
        <v>61</v>
      </c>
      <c r="M1238" s="14" t="s">
        <v>62</v>
      </c>
      <c r="N1238" s="14">
        <v>1</v>
      </c>
      <c r="O1238" s="18">
        <f t="shared" si="200"/>
        <v>26.725168800000002</v>
      </c>
      <c r="P1238" s="18">
        <v>8.0985360000000011</v>
      </c>
      <c r="Q1238" s="18">
        <f t="shared" si="198"/>
        <v>4.9487328000000002</v>
      </c>
      <c r="R1238" s="18">
        <v>1.4996160000000001</v>
      </c>
      <c r="S1238" s="18">
        <f t="shared" si="199"/>
        <v>26.729999999999997</v>
      </c>
      <c r="T1238" s="22">
        <v>8.1</v>
      </c>
      <c r="U1238" s="21" t="s">
        <v>43</v>
      </c>
      <c r="V1238" s="21" t="s">
        <v>43</v>
      </c>
      <c r="W1238" s="19">
        <v>27.887979999999999</v>
      </c>
      <c r="X1238" s="19">
        <v>-115.19468000000001</v>
      </c>
      <c r="Y1238" s="18">
        <v>64.400000000000006</v>
      </c>
      <c r="Z1238" s="17">
        <f t="shared" si="202"/>
        <v>18.000000000000004</v>
      </c>
      <c r="AA1238" s="21" t="s">
        <v>43</v>
      </c>
      <c r="AB1238" s="14" t="s">
        <v>46</v>
      </c>
      <c r="AC1238" s="21" t="s">
        <v>43</v>
      </c>
      <c r="AD1238" s="17">
        <v>23</v>
      </c>
      <c r="AE1238" s="17">
        <v>1</v>
      </c>
      <c r="AF1238" s="21" t="s">
        <v>43</v>
      </c>
      <c r="AG1238" s="14" t="s">
        <v>43</v>
      </c>
      <c r="AI1238" s="70">
        <f t="shared" si="203"/>
        <v>18.438500000000001</v>
      </c>
      <c r="AJ1238" s="74">
        <f t="shared" si="204"/>
        <v>918.51444961025391</v>
      </c>
      <c r="AK1238" s="74">
        <f t="shared" si="205"/>
        <v>1.7781375689866601</v>
      </c>
      <c r="AL1238" s="73">
        <f t="shared" si="206"/>
        <v>1.7781375689866601</v>
      </c>
    </row>
    <row r="1239" spans="1:38" s="20" customFormat="1" hidden="1">
      <c r="A1239" s="14" t="s">
        <v>79</v>
      </c>
      <c r="B1239" s="14" t="s">
        <v>40</v>
      </c>
      <c r="C1239" s="31">
        <v>38954</v>
      </c>
      <c r="D1239" s="15">
        <v>2006</v>
      </c>
      <c r="E1239" s="16">
        <v>0.55208333333333337</v>
      </c>
      <c r="F1239" s="16">
        <v>0.59722222222222221</v>
      </c>
      <c r="G1239" s="16">
        <f t="shared" si="201"/>
        <v>4.513888888888884E-2</v>
      </c>
      <c r="H1239" s="21">
        <v>2</v>
      </c>
      <c r="I1239" s="14">
        <v>2</v>
      </c>
      <c r="J1239" s="17">
        <v>4</v>
      </c>
      <c r="K1239" s="17">
        <v>4</v>
      </c>
      <c r="L1239" s="14" t="s">
        <v>61</v>
      </c>
      <c r="M1239" s="14" t="s">
        <v>62</v>
      </c>
      <c r="N1239" s="14">
        <v>1</v>
      </c>
      <c r="O1239" s="18">
        <f t="shared" si="200"/>
        <v>26.725168800000002</v>
      </c>
      <c r="P1239" s="18">
        <v>8.0985360000000011</v>
      </c>
      <c r="Q1239" s="18">
        <f t="shared" si="198"/>
        <v>4.9487328000000002</v>
      </c>
      <c r="R1239" s="18">
        <v>1.4996160000000001</v>
      </c>
      <c r="S1239" s="18">
        <f t="shared" si="199"/>
        <v>26.729999999999997</v>
      </c>
      <c r="T1239" s="22">
        <v>8.1</v>
      </c>
      <c r="U1239" s="21" t="s">
        <v>43</v>
      </c>
      <c r="V1239" s="21" t="s">
        <v>43</v>
      </c>
      <c r="W1239" s="19">
        <v>27.887979999999999</v>
      </c>
      <c r="X1239" s="19">
        <v>-115.19468000000001</v>
      </c>
      <c r="Y1239" s="18">
        <v>64.400000000000006</v>
      </c>
      <c r="Z1239" s="17">
        <f t="shared" si="202"/>
        <v>18.000000000000004</v>
      </c>
      <c r="AA1239" s="21" t="s">
        <v>43</v>
      </c>
      <c r="AB1239" s="14" t="s">
        <v>46</v>
      </c>
      <c r="AC1239" s="21" t="s">
        <v>43</v>
      </c>
      <c r="AD1239" s="17">
        <v>23</v>
      </c>
      <c r="AE1239" s="17">
        <v>1</v>
      </c>
      <c r="AF1239" s="21" t="s">
        <v>43</v>
      </c>
      <c r="AG1239" s="14" t="s">
        <v>43</v>
      </c>
      <c r="AI1239" s="70">
        <f t="shared" si="203"/>
        <v>18.438500000000001</v>
      </c>
      <c r="AJ1239" s="74">
        <f t="shared" si="204"/>
        <v>918.51444961025391</v>
      </c>
      <c r="AK1239" s="74">
        <f t="shared" si="205"/>
        <v>1.7781375689866601</v>
      </c>
      <c r="AL1239" s="73">
        <f t="shared" si="206"/>
        <v>1.7781375689866601</v>
      </c>
    </row>
    <row r="1240" spans="1:38" s="20" customFormat="1" hidden="1">
      <c r="A1240" s="14" t="s">
        <v>79</v>
      </c>
      <c r="B1240" s="14" t="s">
        <v>40</v>
      </c>
      <c r="C1240" s="31">
        <v>38954</v>
      </c>
      <c r="D1240" s="15">
        <v>2006</v>
      </c>
      <c r="E1240" s="16">
        <v>0.55208333333333337</v>
      </c>
      <c r="F1240" s="16">
        <v>0.59722222222222221</v>
      </c>
      <c r="G1240" s="16">
        <f t="shared" si="201"/>
        <v>4.513888888888884E-2</v>
      </c>
      <c r="H1240" s="21">
        <v>2</v>
      </c>
      <c r="I1240" s="14">
        <v>2</v>
      </c>
      <c r="J1240" s="17">
        <v>4</v>
      </c>
      <c r="K1240" s="17">
        <v>4</v>
      </c>
      <c r="L1240" s="14" t="s">
        <v>61</v>
      </c>
      <c r="M1240" s="14" t="s">
        <v>62</v>
      </c>
      <c r="N1240" s="14">
        <v>1</v>
      </c>
      <c r="O1240" s="18">
        <f t="shared" si="200"/>
        <v>26.725168800000002</v>
      </c>
      <c r="P1240" s="18">
        <v>8.0985360000000011</v>
      </c>
      <c r="Q1240" s="18">
        <f t="shared" si="198"/>
        <v>4.9487328000000002</v>
      </c>
      <c r="R1240" s="18">
        <v>1.4996160000000001</v>
      </c>
      <c r="S1240" s="18">
        <f t="shared" si="199"/>
        <v>26.729999999999997</v>
      </c>
      <c r="T1240" s="22">
        <v>8.1</v>
      </c>
      <c r="U1240" s="21" t="s">
        <v>43</v>
      </c>
      <c r="V1240" s="21" t="s">
        <v>43</v>
      </c>
      <c r="W1240" s="19">
        <v>27.887979999999999</v>
      </c>
      <c r="X1240" s="19">
        <v>-115.19468000000001</v>
      </c>
      <c r="Y1240" s="18">
        <v>64.400000000000006</v>
      </c>
      <c r="Z1240" s="17">
        <f t="shared" si="202"/>
        <v>18.000000000000004</v>
      </c>
      <c r="AA1240" s="21" t="s">
        <v>43</v>
      </c>
      <c r="AB1240" s="14" t="s">
        <v>46</v>
      </c>
      <c r="AC1240" s="21" t="s">
        <v>43</v>
      </c>
      <c r="AD1240" s="17">
        <v>23</v>
      </c>
      <c r="AE1240" s="17">
        <v>1</v>
      </c>
      <c r="AF1240" s="21" t="s">
        <v>43</v>
      </c>
      <c r="AG1240" s="14" t="s">
        <v>43</v>
      </c>
      <c r="AI1240" s="70">
        <f t="shared" si="203"/>
        <v>18.438500000000001</v>
      </c>
      <c r="AJ1240" s="74">
        <f t="shared" si="204"/>
        <v>918.51444961025391</v>
      </c>
      <c r="AK1240" s="74">
        <f t="shared" si="205"/>
        <v>1.7781375689866601</v>
      </c>
      <c r="AL1240" s="73">
        <f t="shared" si="206"/>
        <v>1.7781375689866601</v>
      </c>
    </row>
    <row r="1241" spans="1:38" s="20" customFormat="1" hidden="1">
      <c r="A1241" s="14" t="s">
        <v>79</v>
      </c>
      <c r="B1241" s="14" t="s">
        <v>40</v>
      </c>
      <c r="C1241" s="31">
        <v>38954</v>
      </c>
      <c r="D1241" s="15">
        <v>2006</v>
      </c>
      <c r="E1241" s="16">
        <v>0.55208333333333337</v>
      </c>
      <c r="F1241" s="16">
        <v>0.59722222222222221</v>
      </c>
      <c r="G1241" s="16">
        <f t="shared" si="201"/>
        <v>4.513888888888884E-2</v>
      </c>
      <c r="H1241" s="21">
        <v>2</v>
      </c>
      <c r="I1241" s="14">
        <v>2</v>
      </c>
      <c r="J1241" s="17">
        <v>4</v>
      </c>
      <c r="K1241" s="17">
        <v>4</v>
      </c>
      <c r="L1241" s="14" t="s">
        <v>61</v>
      </c>
      <c r="M1241" s="14" t="s">
        <v>62</v>
      </c>
      <c r="N1241" s="14">
        <v>1</v>
      </c>
      <c r="O1241" s="18">
        <f t="shared" si="200"/>
        <v>26.725168800000002</v>
      </c>
      <c r="P1241" s="18">
        <v>8.0985360000000011</v>
      </c>
      <c r="Q1241" s="18">
        <f t="shared" si="198"/>
        <v>4.9487328000000002</v>
      </c>
      <c r="R1241" s="18">
        <v>1.4996160000000001</v>
      </c>
      <c r="S1241" s="18">
        <f t="shared" si="199"/>
        <v>26.729999999999997</v>
      </c>
      <c r="T1241" s="22">
        <v>8.1</v>
      </c>
      <c r="U1241" s="21" t="s">
        <v>43</v>
      </c>
      <c r="V1241" s="21" t="s">
        <v>43</v>
      </c>
      <c r="W1241" s="19">
        <v>27.887979999999999</v>
      </c>
      <c r="X1241" s="19">
        <v>-115.19468000000001</v>
      </c>
      <c r="Y1241" s="18">
        <v>64.400000000000006</v>
      </c>
      <c r="Z1241" s="17">
        <f t="shared" si="202"/>
        <v>18.000000000000004</v>
      </c>
      <c r="AA1241" s="21" t="s">
        <v>43</v>
      </c>
      <c r="AB1241" s="14" t="s">
        <v>46</v>
      </c>
      <c r="AC1241" s="21" t="s">
        <v>43</v>
      </c>
      <c r="AD1241" s="17">
        <v>23</v>
      </c>
      <c r="AE1241" s="17">
        <v>1</v>
      </c>
      <c r="AF1241" s="21" t="s">
        <v>43</v>
      </c>
      <c r="AG1241" s="14" t="s">
        <v>43</v>
      </c>
      <c r="AI1241" s="70">
        <f t="shared" si="203"/>
        <v>18.438500000000001</v>
      </c>
      <c r="AJ1241" s="74">
        <f t="shared" si="204"/>
        <v>918.51444961025391</v>
      </c>
      <c r="AK1241" s="74">
        <f t="shared" si="205"/>
        <v>1.7781375689866601</v>
      </c>
      <c r="AL1241" s="73">
        <f t="shared" si="206"/>
        <v>1.7781375689866601</v>
      </c>
    </row>
    <row r="1242" spans="1:38" s="20" customFormat="1" hidden="1">
      <c r="A1242" s="14" t="s">
        <v>79</v>
      </c>
      <c r="B1242" s="14" t="s">
        <v>40</v>
      </c>
      <c r="C1242" s="31">
        <v>38954</v>
      </c>
      <c r="D1242" s="15">
        <v>2006</v>
      </c>
      <c r="E1242" s="16">
        <v>0.55208333333333337</v>
      </c>
      <c r="F1242" s="16">
        <v>0.59722222222222221</v>
      </c>
      <c r="G1242" s="16">
        <f t="shared" si="201"/>
        <v>4.513888888888884E-2</v>
      </c>
      <c r="H1242" s="21">
        <v>2</v>
      </c>
      <c r="I1242" s="14">
        <v>2</v>
      </c>
      <c r="J1242" s="17">
        <v>4</v>
      </c>
      <c r="K1242" s="17">
        <v>4</v>
      </c>
      <c r="L1242" s="14" t="s">
        <v>61</v>
      </c>
      <c r="M1242" s="14" t="s">
        <v>62</v>
      </c>
      <c r="N1242" s="14">
        <v>1</v>
      </c>
      <c r="O1242" s="18">
        <f t="shared" si="200"/>
        <v>26.725168800000002</v>
      </c>
      <c r="P1242" s="18">
        <v>8.0985360000000011</v>
      </c>
      <c r="Q1242" s="18">
        <f t="shared" si="198"/>
        <v>4.9487328000000002</v>
      </c>
      <c r="R1242" s="18">
        <v>1.4996160000000001</v>
      </c>
      <c r="S1242" s="18">
        <f t="shared" si="199"/>
        <v>26.729999999999997</v>
      </c>
      <c r="T1242" s="22">
        <v>8.1</v>
      </c>
      <c r="U1242" s="21" t="s">
        <v>43</v>
      </c>
      <c r="V1242" s="21" t="s">
        <v>43</v>
      </c>
      <c r="W1242" s="19">
        <v>27.887979999999999</v>
      </c>
      <c r="X1242" s="19">
        <v>-115.19468000000001</v>
      </c>
      <c r="Y1242" s="18">
        <v>64.400000000000006</v>
      </c>
      <c r="Z1242" s="17">
        <f t="shared" si="202"/>
        <v>18.000000000000004</v>
      </c>
      <c r="AA1242" s="21" t="s">
        <v>43</v>
      </c>
      <c r="AB1242" s="14" t="s">
        <v>46</v>
      </c>
      <c r="AC1242" s="21" t="s">
        <v>43</v>
      </c>
      <c r="AD1242" s="17">
        <v>23</v>
      </c>
      <c r="AE1242" s="17">
        <v>1</v>
      </c>
      <c r="AF1242" s="21" t="s">
        <v>43</v>
      </c>
      <c r="AG1242" s="14" t="s">
        <v>43</v>
      </c>
      <c r="AI1242" s="70">
        <f t="shared" si="203"/>
        <v>18.438500000000001</v>
      </c>
      <c r="AJ1242" s="74">
        <f t="shared" si="204"/>
        <v>918.51444961025391</v>
      </c>
      <c r="AK1242" s="74">
        <f t="shared" si="205"/>
        <v>1.7781375689866601</v>
      </c>
      <c r="AL1242" s="73">
        <f t="shared" si="206"/>
        <v>1.7781375689866601</v>
      </c>
    </row>
    <row r="1243" spans="1:38" s="20" customFormat="1" hidden="1">
      <c r="A1243" s="14" t="s">
        <v>79</v>
      </c>
      <c r="B1243" s="14" t="s">
        <v>40</v>
      </c>
      <c r="C1243" s="31">
        <v>38954</v>
      </c>
      <c r="D1243" s="15">
        <v>2006</v>
      </c>
      <c r="E1243" s="16">
        <v>0.55208333333333337</v>
      </c>
      <c r="F1243" s="16">
        <v>0.59722222222222221</v>
      </c>
      <c r="G1243" s="16">
        <f t="shared" si="201"/>
        <v>4.513888888888884E-2</v>
      </c>
      <c r="H1243" s="21">
        <v>2</v>
      </c>
      <c r="I1243" s="14">
        <v>2</v>
      </c>
      <c r="J1243" s="17">
        <v>4</v>
      </c>
      <c r="K1243" s="17">
        <v>4</v>
      </c>
      <c r="L1243" s="14" t="s">
        <v>61</v>
      </c>
      <c r="M1243" s="14" t="s">
        <v>62</v>
      </c>
      <c r="N1243" s="14">
        <v>1</v>
      </c>
      <c r="O1243" s="18">
        <f t="shared" si="200"/>
        <v>26.725168800000002</v>
      </c>
      <c r="P1243" s="18">
        <v>8.0985360000000011</v>
      </c>
      <c r="Q1243" s="18">
        <f t="shared" si="198"/>
        <v>4.9487328000000002</v>
      </c>
      <c r="R1243" s="18">
        <v>1.4996160000000001</v>
      </c>
      <c r="S1243" s="18">
        <f t="shared" si="199"/>
        <v>26.729999999999997</v>
      </c>
      <c r="T1243" s="22">
        <v>8.1</v>
      </c>
      <c r="U1243" s="21" t="s">
        <v>43</v>
      </c>
      <c r="V1243" s="21" t="s">
        <v>43</v>
      </c>
      <c r="W1243" s="19">
        <v>27.887979999999999</v>
      </c>
      <c r="X1243" s="19">
        <v>-115.19468000000001</v>
      </c>
      <c r="Y1243" s="18">
        <v>64.400000000000006</v>
      </c>
      <c r="Z1243" s="17">
        <f t="shared" si="202"/>
        <v>18.000000000000004</v>
      </c>
      <c r="AA1243" s="21" t="s">
        <v>43</v>
      </c>
      <c r="AB1243" s="14" t="s">
        <v>46</v>
      </c>
      <c r="AC1243" s="21" t="s">
        <v>43</v>
      </c>
      <c r="AD1243" s="17">
        <v>24</v>
      </c>
      <c r="AE1243" s="17">
        <v>1</v>
      </c>
      <c r="AF1243" s="21" t="s">
        <v>43</v>
      </c>
      <c r="AG1243" s="14" t="s">
        <v>43</v>
      </c>
      <c r="AI1243" s="70">
        <f t="shared" si="203"/>
        <v>19.186499999999999</v>
      </c>
      <c r="AJ1243" s="74">
        <f t="shared" si="204"/>
        <v>1049.8173965226345</v>
      </c>
      <c r="AK1243" s="74">
        <f t="shared" si="205"/>
        <v>2.1195252309588497</v>
      </c>
      <c r="AL1243" s="73">
        <f t="shared" si="206"/>
        <v>2.1195252309588497</v>
      </c>
    </row>
    <row r="1244" spans="1:38" s="20" customFormat="1" hidden="1">
      <c r="A1244" s="14" t="s">
        <v>79</v>
      </c>
      <c r="B1244" s="14" t="s">
        <v>40</v>
      </c>
      <c r="C1244" s="31">
        <v>38954</v>
      </c>
      <c r="D1244" s="15">
        <v>2006</v>
      </c>
      <c r="E1244" s="16">
        <v>0.55208333333333337</v>
      </c>
      <c r="F1244" s="16">
        <v>0.59722222222222221</v>
      </c>
      <c r="G1244" s="16">
        <f t="shared" si="201"/>
        <v>4.513888888888884E-2</v>
      </c>
      <c r="H1244" s="21">
        <v>2</v>
      </c>
      <c r="I1244" s="14">
        <v>2</v>
      </c>
      <c r="J1244" s="17">
        <v>4</v>
      </c>
      <c r="K1244" s="17">
        <v>4</v>
      </c>
      <c r="L1244" s="14" t="s">
        <v>61</v>
      </c>
      <c r="M1244" s="14" t="s">
        <v>62</v>
      </c>
      <c r="N1244" s="14">
        <v>1</v>
      </c>
      <c r="O1244" s="18">
        <f t="shared" si="200"/>
        <v>26.725168800000002</v>
      </c>
      <c r="P1244" s="18">
        <v>8.0985360000000011</v>
      </c>
      <c r="Q1244" s="18">
        <f t="shared" si="198"/>
        <v>4.9487328000000002</v>
      </c>
      <c r="R1244" s="18">
        <v>1.4996160000000001</v>
      </c>
      <c r="S1244" s="18">
        <f t="shared" si="199"/>
        <v>26.729999999999997</v>
      </c>
      <c r="T1244" s="22">
        <v>8.1</v>
      </c>
      <c r="U1244" s="21" t="s">
        <v>43</v>
      </c>
      <c r="V1244" s="21" t="s">
        <v>43</v>
      </c>
      <c r="W1244" s="19">
        <v>27.887979999999999</v>
      </c>
      <c r="X1244" s="19">
        <v>-115.19468000000001</v>
      </c>
      <c r="Y1244" s="18">
        <v>64.400000000000006</v>
      </c>
      <c r="Z1244" s="17">
        <f t="shared" si="202"/>
        <v>18.000000000000004</v>
      </c>
      <c r="AA1244" s="21" t="s">
        <v>43</v>
      </c>
      <c r="AB1244" s="14" t="s">
        <v>46</v>
      </c>
      <c r="AC1244" s="21" t="s">
        <v>43</v>
      </c>
      <c r="AD1244" s="17">
        <v>24</v>
      </c>
      <c r="AE1244" s="17">
        <v>1</v>
      </c>
      <c r="AF1244" s="21" t="s">
        <v>43</v>
      </c>
      <c r="AG1244" s="14" t="s">
        <v>43</v>
      </c>
      <c r="AI1244" s="70">
        <f t="shared" si="203"/>
        <v>19.186499999999999</v>
      </c>
      <c r="AJ1244" s="74">
        <f t="shared" si="204"/>
        <v>1049.8173965226345</v>
      </c>
      <c r="AK1244" s="74">
        <f t="shared" si="205"/>
        <v>2.1195252309588497</v>
      </c>
      <c r="AL1244" s="73">
        <f t="shared" si="206"/>
        <v>2.1195252309588497</v>
      </c>
    </row>
    <row r="1245" spans="1:38" s="20" customFormat="1" hidden="1">
      <c r="A1245" s="14" t="s">
        <v>79</v>
      </c>
      <c r="B1245" s="14" t="s">
        <v>40</v>
      </c>
      <c r="C1245" s="31">
        <v>38954</v>
      </c>
      <c r="D1245" s="15">
        <v>2006</v>
      </c>
      <c r="E1245" s="16">
        <v>0.55208333333333337</v>
      </c>
      <c r="F1245" s="16">
        <v>0.59722222222222221</v>
      </c>
      <c r="G1245" s="16">
        <f t="shared" si="201"/>
        <v>4.513888888888884E-2</v>
      </c>
      <c r="H1245" s="21">
        <v>2</v>
      </c>
      <c r="I1245" s="14">
        <v>2</v>
      </c>
      <c r="J1245" s="17">
        <v>4</v>
      </c>
      <c r="K1245" s="17">
        <v>4</v>
      </c>
      <c r="L1245" s="14" t="s">
        <v>61</v>
      </c>
      <c r="M1245" s="14" t="s">
        <v>62</v>
      </c>
      <c r="N1245" s="14">
        <v>1</v>
      </c>
      <c r="O1245" s="18">
        <f t="shared" si="200"/>
        <v>26.725168800000002</v>
      </c>
      <c r="P1245" s="18">
        <v>8.0985360000000011</v>
      </c>
      <c r="Q1245" s="18">
        <f t="shared" si="198"/>
        <v>4.9487328000000002</v>
      </c>
      <c r="R1245" s="18">
        <v>1.4996160000000001</v>
      </c>
      <c r="S1245" s="18">
        <f t="shared" si="199"/>
        <v>26.729999999999997</v>
      </c>
      <c r="T1245" s="22">
        <v>8.1</v>
      </c>
      <c r="U1245" s="21" t="s">
        <v>43</v>
      </c>
      <c r="V1245" s="21" t="s">
        <v>43</v>
      </c>
      <c r="W1245" s="19">
        <v>27.887979999999999</v>
      </c>
      <c r="X1245" s="19">
        <v>-115.19468000000001</v>
      </c>
      <c r="Y1245" s="18">
        <v>64.400000000000006</v>
      </c>
      <c r="Z1245" s="17">
        <f t="shared" si="202"/>
        <v>18.000000000000004</v>
      </c>
      <c r="AA1245" s="21" t="s">
        <v>43</v>
      </c>
      <c r="AB1245" s="14" t="s">
        <v>46</v>
      </c>
      <c r="AC1245" s="21" t="s">
        <v>43</v>
      </c>
      <c r="AD1245" s="17">
        <v>24</v>
      </c>
      <c r="AE1245" s="17">
        <v>1</v>
      </c>
      <c r="AF1245" s="21" t="s">
        <v>43</v>
      </c>
      <c r="AG1245" s="14" t="s">
        <v>43</v>
      </c>
      <c r="AI1245" s="70">
        <f t="shared" si="203"/>
        <v>19.186499999999999</v>
      </c>
      <c r="AJ1245" s="74">
        <f t="shared" si="204"/>
        <v>1049.8173965226345</v>
      </c>
      <c r="AK1245" s="74">
        <f t="shared" si="205"/>
        <v>2.1195252309588497</v>
      </c>
      <c r="AL1245" s="73">
        <f t="shared" si="206"/>
        <v>2.1195252309588497</v>
      </c>
    </row>
    <row r="1246" spans="1:38" s="20" customFormat="1">
      <c r="A1246" s="14" t="s">
        <v>80</v>
      </c>
      <c r="B1246" s="14" t="s">
        <v>40</v>
      </c>
      <c r="C1246" s="31">
        <v>38945</v>
      </c>
      <c r="D1246" s="15">
        <v>2006</v>
      </c>
      <c r="E1246" s="16">
        <v>0.4145833333333333</v>
      </c>
      <c r="F1246" s="16">
        <v>0.44097222222222227</v>
      </c>
      <c r="G1246" s="16">
        <v>2.6388888888888962E-2</v>
      </c>
      <c r="H1246" s="21">
        <v>2</v>
      </c>
      <c r="I1246" s="17">
        <v>1</v>
      </c>
      <c r="J1246" s="17">
        <v>5</v>
      </c>
      <c r="K1246" s="17">
        <v>5</v>
      </c>
      <c r="L1246" s="14" t="s">
        <v>48</v>
      </c>
      <c r="M1246" s="14" t="s">
        <v>49</v>
      </c>
      <c r="N1246" s="17">
        <v>1</v>
      </c>
      <c r="O1246" s="18">
        <f t="shared" si="200"/>
        <v>56.095696800000006</v>
      </c>
      <c r="P1246" s="18">
        <v>16.998696000000002</v>
      </c>
      <c r="Q1246" s="18">
        <f t="shared" si="198"/>
        <v>47.847808800000003</v>
      </c>
      <c r="R1246" s="18">
        <v>14.499336000000001</v>
      </c>
      <c r="S1246" s="18">
        <f t="shared" si="199"/>
        <v>56.099999999999994</v>
      </c>
      <c r="T1246" s="22">
        <v>17</v>
      </c>
      <c r="U1246" s="21" t="s">
        <v>43</v>
      </c>
      <c r="V1246" s="21" t="s">
        <v>43</v>
      </c>
      <c r="W1246" s="19">
        <v>27.8429</v>
      </c>
      <c r="X1246" s="19">
        <v>-115.17345</v>
      </c>
      <c r="Y1246" s="22" t="s">
        <v>43</v>
      </c>
      <c r="Z1246" s="23" t="s">
        <v>43</v>
      </c>
      <c r="AA1246" s="21" t="s">
        <v>43</v>
      </c>
      <c r="AB1246" s="14" t="s">
        <v>44</v>
      </c>
      <c r="AC1246" s="21" t="s">
        <v>43</v>
      </c>
      <c r="AD1246" s="17">
        <v>11</v>
      </c>
      <c r="AE1246" s="17">
        <v>1</v>
      </c>
      <c r="AF1246" s="21" t="s">
        <v>43</v>
      </c>
      <c r="AG1246" s="14" t="s">
        <v>43</v>
      </c>
      <c r="AI1246" s="70">
        <f>(0.709*AD1246)+1.157</f>
        <v>8.9559999999999995</v>
      </c>
      <c r="AJ1246" s="71" t="s">
        <v>369</v>
      </c>
      <c r="AK1246" s="72">
        <f>((POWER(AI1246*10,2.19))*0.037)/1000</f>
        <v>0.69715856935839871</v>
      </c>
      <c r="AL1246" s="73">
        <f>((POWER(AI1246*10,2.19))*0.037)/1000</f>
        <v>0.69715856935839871</v>
      </c>
    </row>
    <row r="1247" spans="1:38" s="20" customFormat="1">
      <c r="A1247" s="14" t="s">
        <v>81</v>
      </c>
      <c r="B1247" s="14" t="s">
        <v>40</v>
      </c>
      <c r="C1247" s="31">
        <v>38945</v>
      </c>
      <c r="D1247" s="15">
        <v>2006</v>
      </c>
      <c r="E1247" s="16">
        <v>0.4145833333333333</v>
      </c>
      <c r="F1247" s="16">
        <v>0.44097222222222227</v>
      </c>
      <c r="G1247" s="16">
        <v>2.6388888888888962E-2</v>
      </c>
      <c r="H1247" s="21">
        <v>2</v>
      </c>
      <c r="I1247" s="17">
        <v>1</v>
      </c>
      <c r="J1247" s="17">
        <v>5</v>
      </c>
      <c r="K1247" s="17">
        <v>5</v>
      </c>
      <c r="L1247" s="14" t="s">
        <v>48</v>
      </c>
      <c r="M1247" s="14" t="s">
        <v>49</v>
      </c>
      <c r="N1247" s="17">
        <v>1</v>
      </c>
      <c r="O1247" s="18">
        <f t="shared" si="200"/>
        <v>56.095696800000006</v>
      </c>
      <c r="P1247" s="18">
        <v>16.998696000000002</v>
      </c>
      <c r="Q1247" s="18">
        <f t="shared" si="198"/>
        <v>47.847808800000003</v>
      </c>
      <c r="R1247" s="18">
        <v>14.499336000000001</v>
      </c>
      <c r="S1247" s="18">
        <f t="shared" si="199"/>
        <v>56.099999999999994</v>
      </c>
      <c r="T1247" s="22">
        <v>17</v>
      </c>
      <c r="U1247" s="21" t="s">
        <v>43</v>
      </c>
      <c r="V1247" s="21" t="s">
        <v>43</v>
      </c>
      <c r="W1247" s="19">
        <v>27.8429</v>
      </c>
      <c r="X1247" s="19">
        <v>-115.17345</v>
      </c>
      <c r="Y1247" s="22" t="s">
        <v>43</v>
      </c>
      <c r="Z1247" s="23" t="s">
        <v>43</v>
      </c>
      <c r="AA1247" s="21" t="s">
        <v>43</v>
      </c>
      <c r="AB1247" s="14" t="s">
        <v>46</v>
      </c>
      <c r="AC1247" s="21" t="s">
        <v>43</v>
      </c>
      <c r="AD1247" s="17">
        <v>0</v>
      </c>
      <c r="AE1247" s="17">
        <v>0</v>
      </c>
      <c r="AF1247" s="21" t="s">
        <v>43</v>
      </c>
      <c r="AG1247" s="14" t="s">
        <v>43</v>
      </c>
      <c r="AI1247" s="70">
        <f>(0.748*AD1247)+1.2345</f>
        <v>1.2344999999999999</v>
      </c>
      <c r="AJ1247" s="74">
        <f>((POWER(AI1247*10,3.36))*2.24)/100000</f>
        <v>0.10414971720920797</v>
      </c>
      <c r="AK1247" s="74">
        <f>(0.0026*AJ1247)-0.61</f>
        <v>-0.6097292107352561</v>
      </c>
      <c r="AL1247" s="73">
        <f>IF(AK1247&gt;0,AK1247:AK1247,0)</f>
        <v>0</v>
      </c>
    </row>
    <row r="1248" spans="1:38" s="20" customFormat="1">
      <c r="A1248" s="14" t="s">
        <v>80</v>
      </c>
      <c r="B1248" s="14" t="s">
        <v>40</v>
      </c>
      <c r="C1248" s="31">
        <v>38945</v>
      </c>
      <c r="D1248" s="15">
        <v>2006</v>
      </c>
      <c r="E1248" s="16">
        <v>0.4145833333333333</v>
      </c>
      <c r="F1248" s="16">
        <v>0.44097222222222227</v>
      </c>
      <c r="G1248" s="16">
        <v>2.6388888888888962E-2</v>
      </c>
      <c r="H1248" s="21">
        <v>2</v>
      </c>
      <c r="I1248" s="17">
        <v>1</v>
      </c>
      <c r="J1248" s="17">
        <v>5</v>
      </c>
      <c r="K1248" s="17">
        <v>5</v>
      </c>
      <c r="L1248" s="14" t="s">
        <v>48</v>
      </c>
      <c r="M1248" s="14" t="s">
        <v>49</v>
      </c>
      <c r="N1248" s="17">
        <v>1</v>
      </c>
      <c r="O1248" s="18">
        <f t="shared" si="200"/>
        <v>56.095696800000006</v>
      </c>
      <c r="P1248" s="18">
        <v>16.998696000000002</v>
      </c>
      <c r="Q1248" s="18">
        <f t="shared" si="198"/>
        <v>47.847808800000003</v>
      </c>
      <c r="R1248" s="18">
        <v>14.499336000000001</v>
      </c>
      <c r="S1248" s="18">
        <f t="shared" si="199"/>
        <v>56.099999999999994</v>
      </c>
      <c r="T1248" s="22">
        <v>17</v>
      </c>
      <c r="U1248" s="21" t="s">
        <v>43</v>
      </c>
      <c r="V1248" s="21" t="s">
        <v>43</v>
      </c>
      <c r="W1248" s="19">
        <v>27.8429</v>
      </c>
      <c r="X1248" s="19">
        <v>-115.17345</v>
      </c>
      <c r="Y1248" s="22" t="s">
        <v>43</v>
      </c>
      <c r="Z1248" s="23" t="s">
        <v>43</v>
      </c>
      <c r="AA1248" s="21" t="s">
        <v>43</v>
      </c>
      <c r="AB1248" s="14" t="s">
        <v>44</v>
      </c>
      <c r="AC1248" s="21" t="s">
        <v>43</v>
      </c>
      <c r="AD1248" s="17">
        <v>12</v>
      </c>
      <c r="AE1248" s="17">
        <v>1</v>
      </c>
      <c r="AF1248" s="21" t="s">
        <v>43</v>
      </c>
      <c r="AG1248" s="14" t="s">
        <v>43</v>
      </c>
      <c r="AI1248" s="70">
        <f t="shared" ref="AI1248:AI1311" si="207">(0.709*AD1248)+1.157</f>
        <v>9.6649999999999991</v>
      </c>
      <c r="AJ1248" s="71" t="s">
        <v>369</v>
      </c>
      <c r="AK1248" s="72">
        <f t="shared" ref="AK1248:AK1311" si="208">((POWER(AI1248*10,2.19))*0.037)/1000</f>
        <v>0.82374690124645178</v>
      </c>
      <c r="AL1248" s="73">
        <f t="shared" ref="AL1248:AL1311" si="209">((POWER(AI1248*10,2.19))*0.037)/1000</f>
        <v>0.82374690124645178</v>
      </c>
    </row>
    <row r="1249" spans="1:38" s="20" customFormat="1">
      <c r="A1249" s="14" t="s">
        <v>80</v>
      </c>
      <c r="B1249" s="14" t="s">
        <v>40</v>
      </c>
      <c r="C1249" s="31">
        <v>38945</v>
      </c>
      <c r="D1249" s="15">
        <v>2006</v>
      </c>
      <c r="E1249" s="16">
        <v>0.4145833333333333</v>
      </c>
      <c r="F1249" s="16">
        <v>0.44097222222222227</v>
      </c>
      <c r="G1249" s="16">
        <v>2.6388888888888962E-2</v>
      </c>
      <c r="H1249" s="21">
        <v>2</v>
      </c>
      <c r="I1249" s="17">
        <v>1</v>
      </c>
      <c r="J1249" s="17">
        <v>5</v>
      </c>
      <c r="K1249" s="17">
        <v>5</v>
      </c>
      <c r="L1249" s="14" t="s">
        <v>48</v>
      </c>
      <c r="M1249" s="14" t="s">
        <v>49</v>
      </c>
      <c r="N1249" s="17">
        <v>1</v>
      </c>
      <c r="O1249" s="18">
        <f t="shared" si="200"/>
        <v>56.095696800000006</v>
      </c>
      <c r="P1249" s="18">
        <v>16.998696000000002</v>
      </c>
      <c r="Q1249" s="18">
        <f t="shared" si="198"/>
        <v>47.847808800000003</v>
      </c>
      <c r="R1249" s="18">
        <v>14.499336000000001</v>
      </c>
      <c r="S1249" s="18">
        <f t="shared" si="199"/>
        <v>56.099999999999994</v>
      </c>
      <c r="T1249" s="22">
        <v>17</v>
      </c>
      <c r="U1249" s="21" t="s">
        <v>43</v>
      </c>
      <c r="V1249" s="21" t="s">
        <v>43</v>
      </c>
      <c r="W1249" s="19">
        <v>27.8429</v>
      </c>
      <c r="X1249" s="19">
        <v>-115.17345</v>
      </c>
      <c r="Y1249" s="22" t="s">
        <v>43</v>
      </c>
      <c r="Z1249" s="23" t="s">
        <v>43</v>
      </c>
      <c r="AA1249" s="21" t="s">
        <v>43</v>
      </c>
      <c r="AB1249" s="14" t="s">
        <v>44</v>
      </c>
      <c r="AC1249" s="21" t="s">
        <v>43</v>
      </c>
      <c r="AD1249" s="17">
        <v>12</v>
      </c>
      <c r="AE1249" s="17">
        <v>1</v>
      </c>
      <c r="AF1249" s="21" t="s">
        <v>43</v>
      </c>
      <c r="AG1249" s="14" t="s">
        <v>43</v>
      </c>
      <c r="AI1249" s="70">
        <f t="shared" si="207"/>
        <v>9.6649999999999991</v>
      </c>
      <c r="AJ1249" s="71" t="s">
        <v>369</v>
      </c>
      <c r="AK1249" s="72">
        <f t="shared" si="208"/>
        <v>0.82374690124645178</v>
      </c>
      <c r="AL1249" s="73">
        <f t="shared" si="209"/>
        <v>0.82374690124645178</v>
      </c>
    </row>
    <row r="1250" spans="1:38" s="20" customFormat="1">
      <c r="A1250" s="14" t="s">
        <v>80</v>
      </c>
      <c r="B1250" s="14" t="s">
        <v>40</v>
      </c>
      <c r="C1250" s="31">
        <v>38945</v>
      </c>
      <c r="D1250" s="15">
        <v>2006</v>
      </c>
      <c r="E1250" s="16">
        <v>0.4145833333333333</v>
      </c>
      <c r="F1250" s="16">
        <v>0.44097222222222227</v>
      </c>
      <c r="G1250" s="16">
        <v>2.6388888888888962E-2</v>
      </c>
      <c r="H1250" s="21">
        <v>2</v>
      </c>
      <c r="I1250" s="17">
        <v>1</v>
      </c>
      <c r="J1250" s="17">
        <v>5</v>
      </c>
      <c r="K1250" s="17">
        <v>5</v>
      </c>
      <c r="L1250" s="14" t="s">
        <v>48</v>
      </c>
      <c r="M1250" s="14" t="s">
        <v>49</v>
      </c>
      <c r="N1250" s="17">
        <v>1</v>
      </c>
      <c r="O1250" s="18">
        <f t="shared" si="200"/>
        <v>56.095696800000006</v>
      </c>
      <c r="P1250" s="18">
        <v>16.998696000000002</v>
      </c>
      <c r="Q1250" s="18">
        <f t="shared" si="198"/>
        <v>47.847808800000003</v>
      </c>
      <c r="R1250" s="18">
        <v>14.499336000000001</v>
      </c>
      <c r="S1250" s="18">
        <f t="shared" si="199"/>
        <v>56.099999999999994</v>
      </c>
      <c r="T1250" s="22">
        <v>17</v>
      </c>
      <c r="U1250" s="21" t="s">
        <v>43</v>
      </c>
      <c r="V1250" s="21" t="s">
        <v>43</v>
      </c>
      <c r="W1250" s="19">
        <v>27.8429</v>
      </c>
      <c r="X1250" s="19">
        <v>-115.17345</v>
      </c>
      <c r="Y1250" s="22" t="s">
        <v>43</v>
      </c>
      <c r="Z1250" s="23" t="s">
        <v>43</v>
      </c>
      <c r="AA1250" s="21" t="s">
        <v>43</v>
      </c>
      <c r="AB1250" s="14" t="s">
        <v>44</v>
      </c>
      <c r="AC1250" s="21" t="s">
        <v>43</v>
      </c>
      <c r="AD1250" s="17">
        <v>12</v>
      </c>
      <c r="AE1250" s="17">
        <v>1</v>
      </c>
      <c r="AF1250" s="21" t="s">
        <v>43</v>
      </c>
      <c r="AG1250" s="14" t="s">
        <v>43</v>
      </c>
      <c r="AI1250" s="70">
        <f t="shared" si="207"/>
        <v>9.6649999999999991</v>
      </c>
      <c r="AJ1250" s="71" t="s">
        <v>369</v>
      </c>
      <c r="AK1250" s="72">
        <f t="shared" si="208"/>
        <v>0.82374690124645178</v>
      </c>
      <c r="AL1250" s="73">
        <f t="shared" si="209"/>
        <v>0.82374690124645178</v>
      </c>
    </row>
    <row r="1251" spans="1:38" s="20" customFormat="1">
      <c r="A1251" s="14" t="s">
        <v>80</v>
      </c>
      <c r="B1251" s="14" t="s">
        <v>40</v>
      </c>
      <c r="C1251" s="31">
        <v>38945</v>
      </c>
      <c r="D1251" s="15">
        <v>2006</v>
      </c>
      <c r="E1251" s="16">
        <v>0.4145833333333333</v>
      </c>
      <c r="F1251" s="16">
        <v>0.44097222222222227</v>
      </c>
      <c r="G1251" s="16">
        <v>2.6388888888888962E-2</v>
      </c>
      <c r="H1251" s="21">
        <v>2</v>
      </c>
      <c r="I1251" s="17">
        <v>1</v>
      </c>
      <c r="J1251" s="17">
        <v>5</v>
      </c>
      <c r="K1251" s="17">
        <v>5</v>
      </c>
      <c r="L1251" s="14" t="s">
        <v>48</v>
      </c>
      <c r="M1251" s="14" t="s">
        <v>49</v>
      </c>
      <c r="N1251" s="17">
        <v>1</v>
      </c>
      <c r="O1251" s="18">
        <f t="shared" si="200"/>
        <v>56.095696800000006</v>
      </c>
      <c r="P1251" s="18">
        <v>16.998696000000002</v>
      </c>
      <c r="Q1251" s="18">
        <f t="shared" si="198"/>
        <v>47.847808800000003</v>
      </c>
      <c r="R1251" s="18">
        <v>14.499336000000001</v>
      </c>
      <c r="S1251" s="18">
        <f t="shared" si="199"/>
        <v>56.099999999999994</v>
      </c>
      <c r="T1251" s="22">
        <v>17</v>
      </c>
      <c r="U1251" s="21" t="s">
        <v>43</v>
      </c>
      <c r="V1251" s="21" t="s">
        <v>43</v>
      </c>
      <c r="W1251" s="19">
        <v>27.8429</v>
      </c>
      <c r="X1251" s="19">
        <v>-115.17345</v>
      </c>
      <c r="Y1251" s="22" t="s">
        <v>43</v>
      </c>
      <c r="Z1251" s="23" t="s">
        <v>43</v>
      </c>
      <c r="AA1251" s="21" t="s">
        <v>43</v>
      </c>
      <c r="AB1251" s="14" t="s">
        <v>44</v>
      </c>
      <c r="AC1251" s="21" t="s">
        <v>43</v>
      </c>
      <c r="AD1251" s="17">
        <v>12</v>
      </c>
      <c r="AE1251" s="17">
        <v>1</v>
      </c>
      <c r="AF1251" s="21" t="s">
        <v>43</v>
      </c>
      <c r="AG1251" s="14" t="s">
        <v>43</v>
      </c>
      <c r="AI1251" s="70">
        <f t="shared" si="207"/>
        <v>9.6649999999999991</v>
      </c>
      <c r="AJ1251" s="71" t="s">
        <v>369</v>
      </c>
      <c r="AK1251" s="72">
        <f t="shared" si="208"/>
        <v>0.82374690124645178</v>
      </c>
      <c r="AL1251" s="73">
        <f t="shared" si="209"/>
        <v>0.82374690124645178</v>
      </c>
    </row>
    <row r="1252" spans="1:38" s="20" customFormat="1">
      <c r="A1252" s="14" t="s">
        <v>80</v>
      </c>
      <c r="B1252" s="14" t="s">
        <v>40</v>
      </c>
      <c r="C1252" s="31">
        <v>38945</v>
      </c>
      <c r="D1252" s="15">
        <v>2006</v>
      </c>
      <c r="E1252" s="16">
        <v>0.4145833333333333</v>
      </c>
      <c r="F1252" s="16">
        <v>0.44097222222222227</v>
      </c>
      <c r="G1252" s="16">
        <v>2.6388888888888962E-2</v>
      </c>
      <c r="H1252" s="21">
        <v>2</v>
      </c>
      <c r="I1252" s="17">
        <v>1</v>
      </c>
      <c r="J1252" s="17">
        <v>5</v>
      </c>
      <c r="K1252" s="17">
        <v>5</v>
      </c>
      <c r="L1252" s="14" t="s">
        <v>48</v>
      </c>
      <c r="M1252" s="14" t="s">
        <v>49</v>
      </c>
      <c r="N1252" s="17">
        <v>1</v>
      </c>
      <c r="O1252" s="18">
        <f t="shared" si="200"/>
        <v>56.095696800000006</v>
      </c>
      <c r="P1252" s="18">
        <v>16.998696000000002</v>
      </c>
      <c r="Q1252" s="18">
        <f t="shared" si="198"/>
        <v>47.847808800000003</v>
      </c>
      <c r="R1252" s="18">
        <v>14.499336000000001</v>
      </c>
      <c r="S1252" s="18">
        <f t="shared" si="199"/>
        <v>56.099999999999994</v>
      </c>
      <c r="T1252" s="22">
        <v>17</v>
      </c>
      <c r="U1252" s="21" t="s">
        <v>43</v>
      </c>
      <c r="V1252" s="21" t="s">
        <v>43</v>
      </c>
      <c r="W1252" s="19">
        <v>27.8429</v>
      </c>
      <c r="X1252" s="19">
        <v>-115.17345</v>
      </c>
      <c r="Y1252" s="22" t="s">
        <v>43</v>
      </c>
      <c r="Z1252" s="23" t="s">
        <v>43</v>
      </c>
      <c r="AA1252" s="21" t="s">
        <v>43</v>
      </c>
      <c r="AB1252" s="14" t="s">
        <v>44</v>
      </c>
      <c r="AC1252" s="21" t="s">
        <v>43</v>
      </c>
      <c r="AD1252" s="17">
        <v>13</v>
      </c>
      <c r="AE1252" s="17">
        <v>1</v>
      </c>
      <c r="AF1252" s="21" t="s">
        <v>43</v>
      </c>
      <c r="AG1252" s="14" t="s">
        <v>43</v>
      </c>
      <c r="AI1252" s="70">
        <f t="shared" si="207"/>
        <v>10.373999999999999</v>
      </c>
      <c r="AJ1252" s="71" t="s">
        <v>369</v>
      </c>
      <c r="AK1252" s="72">
        <f t="shared" si="208"/>
        <v>0.96188687250685145</v>
      </c>
      <c r="AL1252" s="73">
        <f t="shared" si="209"/>
        <v>0.96188687250685145</v>
      </c>
    </row>
    <row r="1253" spans="1:38" s="20" customFormat="1">
      <c r="A1253" s="14" t="s">
        <v>80</v>
      </c>
      <c r="B1253" s="14" t="s">
        <v>40</v>
      </c>
      <c r="C1253" s="31">
        <v>38945</v>
      </c>
      <c r="D1253" s="15">
        <v>2006</v>
      </c>
      <c r="E1253" s="16">
        <v>0.4145833333333333</v>
      </c>
      <c r="F1253" s="16">
        <v>0.44097222222222227</v>
      </c>
      <c r="G1253" s="16">
        <v>2.6388888888888962E-2</v>
      </c>
      <c r="H1253" s="21">
        <v>2</v>
      </c>
      <c r="I1253" s="17">
        <v>1</v>
      </c>
      <c r="J1253" s="17">
        <v>5</v>
      </c>
      <c r="K1253" s="17">
        <v>5</v>
      </c>
      <c r="L1253" s="14" t="s">
        <v>48</v>
      </c>
      <c r="M1253" s="14" t="s">
        <v>49</v>
      </c>
      <c r="N1253" s="17">
        <v>1</v>
      </c>
      <c r="O1253" s="18">
        <f t="shared" si="200"/>
        <v>56.095696800000006</v>
      </c>
      <c r="P1253" s="18">
        <v>16.998696000000002</v>
      </c>
      <c r="Q1253" s="18">
        <f t="shared" si="198"/>
        <v>47.847808800000003</v>
      </c>
      <c r="R1253" s="18">
        <v>14.499336000000001</v>
      </c>
      <c r="S1253" s="18">
        <f t="shared" si="199"/>
        <v>56.099999999999994</v>
      </c>
      <c r="T1253" s="22">
        <v>17</v>
      </c>
      <c r="U1253" s="21" t="s">
        <v>43</v>
      </c>
      <c r="V1253" s="21" t="s">
        <v>43</v>
      </c>
      <c r="W1253" s="19">
        <v>27.8429</v>
      </c>
      <c r="X1253" s="19">
        <v>-115.17345</v>
      </c>
      <c r="Y1253" s="22" t="s">
        <v>43</v>
      </c>
      <c r="Z1253" s="23" t="s">
        <v>43</v>
      </c>
      <c r="AA1253" s="21" t="s">
        <v>43</v>
      </c>
      <c r="AB1253" s="14" t="s">
        <v>44</v>
      </c>
      <c r="AC1253" s="21" t="s">
        <v>43</v>
      </c>
      <c r="AD1253" s="17">
        <v>13</v>
      </c>
      <c r="AE1253" s="17">
        <v>1</v>
      </c>
      <c r="AF1253" s="21" t="s">
        <v>43</v>
      </c>
      <c r="AG1253" s="14" t="s">
        <v>43</v>
      </c>
      <c r="AI1253" s="70">
        <f t="shared" si="207"/>
        <v>10.373999999999999</v>
      </c>
      <c r="AJ1253" s="71" t="s">
        <v>369</v>
      </c>
      <c r="AK1253" s="72">
        <f t="shared" si="208"/>
        <v>0.96188687250685145</v>
      </c>
      <c r="AL1253" s="73">
        <f t="shared" si="209"/>
        <v>0.96188687250685145</v>
      </c>
    </row>
    <row r="1254" spans="1:38" s="20" customFormat="1">
      <c r="A1254" s="14" t="s">
        <v>80</v>
      </c>
      <c r="B1254" s="14" t="s">
        <v>40</v>
      </c>
      <c r="C1254" s="31">
        <v>38945</v>
      </c>
      <c r="D1254" s="15">
        <v>2006</v>
      </c>
      <c r="E1254" s="16">
        <v>0.4145833333333333</v>
      </c>
      <c r="F1254" s="16">
        <v>0.44097222222222227</v>
      </c>
      <c r="G1254" s="16">
        <v>2.6388888888888962E-2</v>
      </c>
      <c r="H1254" s="21">
        <v>2</v>
      </c>
      <c r="I1254" s="17">
        <v>1</v>
      </c>
      <c r="J1254" s="17">
        <v>5</v>
      </c>
      <c r="K1254" s="17">
        <v>5</v>
      </c>
      <c r="L1254" s="14" t="s">
        <v>48</v>
      </c>
      <c r="M1254" s="14" t="s">
        <v>49</v>
      </c>
      <c r="N1254" s="17">
        <v>1</v>
      </c>
      <c r="O1254" s="18">
        <f t="shared" si="200"/>
        <v>56.095696800000006</v>
      </c>
      <c r="P1254" s="18">
        <v>16.998696000000002</v>
      </c>
      <c r="Q1254" s="18">
        <f t="shared" si="198"/>
        <v>47.847808800000003</v>
      </c>
      <c r="R1254" s="18">
        <v>14.499336000000001</v>
      </c>
      <c r="S1254" s="18">
        <f t="shared" si="199"/>
        <v>56.099999999999994</v>
      </c>
      <c r="T1254" s="22">
        <v>17</v>
      </c>
      <c r="U1254" s="21" t="s">
        <v>43</v>
      </c>
      <c r="V1254" s="21" t="s">
        <v>43</v>
      </c>
      <c r="W1254" s="19">
        <v>27.8429</v>
      </c>
      <c r="X1254" s="19">
        <v>-115.17345</v>
      </c>
      <c r="Y1254" s="22" t="s">
        <v>43</v>
      </c>
      <c r="Z1254" s="23" t="s">
        <v>43</v>
      </c>
      <c r="AA1254" s="21" t="s">
        <v>43</v>
      </c>
      <c r="AB1254" s="14" t="s">
        <v>44</v>
      </c>
      <c r="AC1254" s="21" t="s">
        <v>43</v>
      </c>
      <c r="AD1254" s="17">
        <v>13</v>
      </c>
      <c r="AE1254" s="17">
        <v>1</v>
      </c>
      <c r="AF1254" s="21" t="s">
        <v>43</v>
      </c>
      <c r="AG1254" s="14" t="s">
        <v>43</v>
      </c>
      <c r="AI1254" s="70">
        <f t="shared" si="207"/>
        <v>10.373999999999999</v>
      </c>
      <c r="AJ1254" s="71" t="s">
        <v>369</v>
      </c>
      <c r="AK1254" s="72">
        <f t="shared" si="208"/>
        <v>0.96188687250685145</v>
      </c>
      <c r="AL1254" s="73">
        <f t="shared" si="209"/>
        <v>0.96188687250685145</v>
      </c>
    </row>
    <row r="1255" spans="1:38" s="20" customFormat="1">
      <c r="A1255" s="14" t="s">
        <v>80</v>
      </c>
      <c r="B1255" s="14" t="s">
        <v>40</v>
      </c>
      <c r="C1255" s="31">
        <v>38945</v>
      </c>
      <c r="D1255" s="15">
        <v>2006</v>
      </c>
      <c r="E1255" s="16">
        <v>0.4145833333333333</v>
      </c>
      <c r="F1255" s="16">
        <v>0.44097222222222227</v>
      </c>
      <c r="G1255" s="16">
        <v>2.6388888888888962E-2</v>
      </c>
      <c r="H1255" s="21">
        <v>2</v>
      </c>
      <c r="I1255" s="17">
        <v>1</v>
      </c>
      <c r="J1255" s="17">
        <v>5</v>
      </c>
      <c r="K1255" s="17">
        <v>5</v>
      </c>
      <c r="L1255" s="14" t="s">
        <v>48</v>
      </c>
      <c r="M1255" s="14" t="s">
        <v>49</v>
      </c>
      <c r="N1255" s="17">
        <v>1</v>
      </c>
      <c r="O1255" s="18">
        <f t="shared" si="200"/>
        <v>56.095696800000006</v>
      </c>
      <c r="P1255" s="18">
        <v>16.998696000000002</v>
      </c>
      <c r="Q1255" s="18">
        <f t="shared" si="198"/>
        <v>47.847808800000003</v>
      </c>
      <c r="R1255" s="18">
        <v>14.499336000000001</v>
      </c>
      <c r="S1255" s="18">
        <f t="shared" si="199"/>
        <v>56.099999999999994</v>
      </c>
      <c r="T1255" s="22">
        <v>17</v>
      </c>
      <c r="U1255" s="21" t="s">
        <v>43</v>
      </c>
      <c r="V1255" s="21" t="s">
        <v>43</v>
      </c>
      <c r="W1255" s="19">
        <v>27.8429</v>
      </c>
      <c r="X1255" s="19">
        <v>-115.17345</v>
      </c>
      <c r="Y1255" s="22" t="s">
        <v>43</v>
      </c>
      <c r="Z1255" s="23" t="s">
        <v>43</v>
      </c>
      <c r="AA1255" s="21" t="s">
        <v>43</v>
      </c>
      <c r="AB1255" s="14" t="s">
        <v>44</v>
      </c>
      <c r="AC1255" s="21" t="s">
        <v>43</v>
      </c>
      <c r="AD1255" s="17">
        <v>14</v>
      </c>
      <c r="AE1255" s="17">
        <v>1</v>
      </c>
      <c r="AF1255" s="21" t="s">
        <v>43</v>
      </c>
      <c r="AG1255" s="14" t="s">
        <v>43</v>
      </c>
      <c r="AI1255" s="70">
        <f t="shared" si="207"/>
        <v>11.083</v>
      </c>
      <c r="AJ1255" s="71" t="s">
        <v>369</v>
      </c>
      <c r="AK1255" s="72">
        <f t="shared" si="208"/>
        <v>1.1117350137621949</v>
      </c>
      <c r="AL1255" s="73">
        <f t="shared" si="209"/>
        <v>1.1117350137621949</v>
      </c>
    </row>
    <row r="1256" spans="1:38" s="20" customFormat="1">
      <c r="A1256" s="14" t="s">
        <v>80</v>
      </c>
      <c r="B1256" s="14" t="s">
        <v>40</v>
      </c>
      <c r="C1256" s="31">
        <v>38945</v>
      </c>
      <c r="D1256" s="15">
        <v>2006</v>
      </c>
      <c r="E1256" s="16">
        <v>0.4145833333333333</v>
      </c>
      <c r="F1256" s="16">
        <v>0.44097222222222227</v>
      </c>
      <c r="G1256" s="16">
        <v>2.6388888888888962E-2</v>
      </c>
      <c r="H1256" s="21">
        <v>2</v>
      </c>
      <c r="I1256" s="17">
        <v>1</v>
      </c>
      <c r="J1256" s="17">
        <v>5</v>
      </c>
      <c r="K1256" s="17">
        <v>5</v>
      </c>
      <c r="L1256" s="14" t="s">
        <v>48</v>
      </c>
      <c r="M1256" s="14" t="s">
        <v>49</v>
      </c>
      <c r="N1256" s="17">
        <v>1</v>
      </c>
      <c r="O1256" s="18">
        <f t="shared" si="200"/>
        <v>56.095696800000006</v>
      </c>
      <c r="P1256" s="18">
        <v>16.998696000000002</v>
      </c>
      <c r="Q1256" s="18">
        <f t="shared" si="198"/>
        <v>47.847808800000003</v>
      </c>
      <c r="R1256" s="18">
        <v>14.499336000000001</v>
      </c>
      <c r="S1256" s="18">
        <f t="shared" si="199"/>
        <v>56.099999999999994</v>
      </c>
      <c r="T1256" s="22">
        <v>17</v>
      </c>
      <c r="U1256" s="21" t="s">
        <v>43</v>
      </c>
      <c r="V1256" s="21" t="s">
        <v>43</v>
      </c>
      <c r="W1256" s="19">
        <v>27.8429</v>
      </c>
      <c r="X1256" s="19">
        <v>-115.17345</v>
      </c>
      <c r="Y1256" s="22" t="s">
        <v>43</v>
      </c>
      <c r="Z1256" s="23" t="s">
        <v>43</v>
      </c>
      <c r="AA1256" s="21" t="s">
        <v>43</v>
      </c>
      <c r="AB1256" s="14" t="s">
        <v>44</v>
      </c>
      <c r="AC1256" s="21" t="s">
        <v>43</v>
      </c>
      <c r="AD1256" s="17">
        <v>14</v>
      </c>
      <c r="AE1256" s="17">
        <v>1</v>
      </c>
      <c r="AF1256" s="21" t="s">
        <v>43</v>
      </c>
      <c r="AG1256" s="14" t="s">
        <v>43</v>
      </c>
      <c r="AI1256" s="70">
        <f t="shared" si="207"/>
        <v>11.083</v>
      </c>
      <c r="AJ1256" s="71" t="s">
        <v>369</v>
      </c>
      <c r="AK1256" s="72">
        <f t="shared" si="208"/>
        <v>1.1117350137621949</v>
      </c>
      <c r="AL1256" s="73">
        <f t="shared" si="209"/>
        <v>1.1117350137621949</v>
      </c>
    </row>
    <row r="1257" spans="1:38" s="20" customFormat="1">
      <c r="A1257" s="14" t="s">
        <v>80</v>
      </c>
      <c r="B1257" s="14" t="s">
        <v>40</v>
      </c>
      <c r="C1257" s="31">
        <v>38945</v>
      </c>
      <c r="D1257" s="15">
        <v>2006</v>
      </c>
      <c r="E1257" s="16">
        <v>0.4145833333333333</v>
      </c>
      <c r="F1257" s="16">
        <v>0.44097222222222227</v>
      </c>
      <c r="G1257" s="16">
        <v>2.6388888888888962E-2</v>
      </c>
      <c r="H1257" s="21">
        <v>2</v>
      </c>
      <c r="I1257" s="17">
        <v>1</v>
      </c>
      <c r="J1257" s="17">
        <v>5</v>
      </c>
      <c r="K1257" s="17">
        <v>5</v>
      </c>
      <c r="L1257" s="14" t="s">
        <v>48</v>
      </c>
      <c r="M1257" s="14" t="s">
        <v>49</v>
      </c>
      <c r="N1257" s="17">
        <v>1</v>
      </c>
      <c r="O1257" s="18">
        <f t="shared" si="200"/>
        <v>56.095696800000006</v>
      </c>
      <c r="P1257" s="18">
        <v>16.998696000000002</v>
      </c>
      <c r="Q1257" s="18">
        <f t="shared" si="198"/>
        <v>47.847808800000003</v>
      </c>
      <c r="R1257" s="18">
        <v>14.499336000000001</v>
      </c>
      <c r="S1257" s="18">
        <f t="shared" si="199"/>
        <v>56.099999999999994</v>
      </c>
      <c r="T1257" s="22">
        <v>17</v>
      </c>
      <c r="U1257" s="21" t="s">
        <v>43</v>
      </c>
      <c r="V1257" s="21" t="s">
        <v>43</v>
      </c>
      <c r="W1257" s="19">
        <v>27.8429</v>
      </c>
      <c r="X1257" s="19">
        <v>-115.17345</v>
      </c>
      <c r="Y1257" s="22" t="s">
        <v>43</v>
      </c>
      <c r="Z1257" s="23" t="s">
        <v>43</v>
      </c>
      <c r="AA1257" s="21" t="s">
        <v>43</v>
      </c>
      <c r="AB1257" s="14" t="s">
        <v>44</v>
      </c>
      <c r="AC1257" s="21" t="s">
        <v>43</v>
      </c>
      <c r="AD1257" s="17">
        <v>14</v>
      </c>
      <c r="AE1257" s="17">
        <v>1</v>
      </c>
      <c r="AF1257" s="21" t="s">
        <v>43</v>
      </c>
      <c r="AG1257" s="14" t="s">
        <v>43</v>
      </c>
      <c r="AI1257" s="70">
        <f t="shared" si="207"/>
        <v>11.083</v>
      </c>
      <c r="AJ1257" s="71" t="s">
        <v>369</v>
      </c>
      <c r="AK1257" s="72">
        <f t="shared" si="208"/>
        <v>1.1117350137621949</v>
      </c>
      <c r="AL1257" s="73">
        <f t="shared" si="209"/>
        <v>1.1117350137621949</v>
      </c>
    </row>
    <row r="1258" spans="1:38" s="20" customFormat="1">
      <c r="A1258" s="14" t="s">
        <v>80</v>
      </c>
      <c r="B1258" s="14" t="s">
        <v>40</v>
      </c>
      <c r="C1258" s="31">
        <v>38945</v>
      </c>
      <c r="D1258" s="15">
        <v>2006</v>
      </c>
      <c r="E1258" s="16">
        <v>0.4145833333333333</v>
      </c>
      <c r="F1258" s="16">
        <v>0.44097222222222227</v>
      </c>
      <c r="G1258" s="16">
        <v>2.6388888888888962E-2</v>
      </c>
      <c r="H1258" s="21">
        <v>2</v>
      </c>
      <c r="I1258" s="17">
        <v>1</v>
      </c>
      <c r="J1258" s="17">
        <v>5</v>
      </c>
      <c r="K1258" s="17">
        <v>5</v>
      </c>
      <c r="L1258" s="14" t="s">
        <v>48</v>
      </c>
      <c r="M1258" s="14" t="s">
        <v>49</v>
      </c>
      <c r="N1258" s="17">
        <v>1</v>
      </c>
      <c r="O1258" s="18">
        <f t="shared" si="200"/>
        <v>56.095696800000006</v>
      </c>
      <c r="P1258" s="18">
        <v>16.998696000000002</v>
      </c>
      <c r="Q1258" s="18">
        <f t="shared" si="198"/>
        <v>47.847808800000003</v>
      </c>
      <c r="R1258" s="18">
        <v>14.499336000000001</v>
      </c>
      <c r="S1258" s="18">
        <f t="shared" si="199"/>
        <v>56.099999999999994</v>
      </c>
      <c r="T1258" s="22">
        <v>17</v>
      </c>
      <c r="U1258" s="21" t="s">
        <v>43</v>
      </c>
      <c r="V1258" s="21" t="s">
        <v>43</v>
      </c>
      <c r="W1258" s="19">
        <v>27.8429</v>
      </c>
      <c r="X1258" s="19">
        <v>-115.17345</v>
      </c>
      <c r="Y1258" s="22" t="s">
        <v>43</v>
      </c>
      <c r="Z1258" s="23" t="s">
        <v>43</v>
      </c>
      <c r="AA1258" s="21" t="s">
        <v>43</v>
      </c>
      <c r="AB1258" s="14" t="s">
        <v>44</v>
      </c>
      <c r="AC1258" s="21" t="s">
        <v>43</v>
      </c>
      <c r="AD1258" s="17">
        <v>14</v>
      </c>
      <c r="AE1258" s="17">
        <v>1</v>
      </c>
      <c r="AF1258" s="21" t="s">
        <v>43</v>
      </c>
      <c r="AG1258" s="14" t="s">
        <v>43</v>
      </c>
      <c r="AI1258" s="70">
        <f t="shared" si="207"/>
        <v>11.083</v>
      </c>
      <c r="AJ1258" s="71" t="s">
        <v>369</v>
      </c>
      <c r="AK1258" s="72">
        <f t="shared" si="208"/>
        <v>1.1117350137621949</v>
      </c>
      <c r="AL1258" s="73">
        <f t="shared" si="209"/>
        <v>1.1117350137621949</v>
      </c>
    </row>
    <row r="1259" spans="1:38" s="20" customFormat="1">
      <c r="A1259" s="14" t="s">
        <v>80</v>
      </c>
      <c r="B1259" s="14" t="s">
        <v>40</v>
      </c>
      <c r="C1259" s="31">
        <v>38945</v>
      </c>
      <c r="D1259" s="15">
        <v>2006</v>
      </c>
      <c r="E1259" s="16">
        <v>0.4145833333333333</v>
      </c>
      <c r="F1259" s="16">
        <v>0.44097222222222227</v>
      </c>
      <c r="G1259" s="16">
        <v>2.6388888888888962E-2</v>
      </c>
      <c r="H1259" s="21">
        <v>2</v>
      </c>
      <c r="I1259" s="17">
        <v>1</v>
      </c>
      <c r="J1259" s="17">
        <v>5</v>
      </c>
      <c r="K1259" s="17">
        <v>5</v>
      </c>
      <c r="L1259" s="14" t="s">
        <v>48</v>
      </c>
      <c r="M1259" s="14" t="s">
        <v>49</v>
      </c>
      <c r="N1259" s="17">
        <v>1</v>
      </c>
      <c r="O1259" s="18">
        <f t="shared" si="200"/>
        <v>56.095696800000006</v>
      </c>
      <c r="P1259" s="18">
        <v>16.998696000000002</v>
      </c>
      <c r="Q1259" s="18">
        <f t="shared" si="198"/>
        <v>47.847808800000003</v>
      </c>
      <c r="R1259" s="18">
        <v>14.499336000000001</v>
      </c>
      <c r="S1259" s="18">
        <f t="shared" si="199"/>
        <v>56.099999999999994</v>
      </c>
      <c r="T1259" s="22">
        <v>17</v>
      </c>
      <c r="U1259" s="21" t="s">
        <v>43</v>
      </c>
      <c r="V1259" s="21" t="s">
        <v>43</v>
      </c>
      <c r="W1259" s="19">
        <v>27.8429</v>
      </c>
      <c r="X1259" s="19">
        <v>-115.17345</v>
      </c>
      <c r="Y1259" s="22" t="s">
        <v>43</v>
      </c>
      <c r="Z1259" s="23" t="s">
        <v>43</v>
      </c>
      <c r="AA1259" s="21" t="s">
        <v>43</v>
      </c>
      <c r="AB1259" s="14" t="s">
        <v>44</v>
      </c>
      <c r="AC1259" s="21" t="s">
        <v>43</v>
      </c>
      <c r="AD1259" s="17">
        <v>14</v>
      </c>
      <c r="AE1259" s="17">
        <v>1</v>
      </c>
      <c r="AF1259" s="21" t="s">
        <v>43</v>
      </c>
      <c r="AG1259" s="14" t="s">
        <v>43</v>
      </c>
      <c r="AI1259" s="70">
        <f t="shared" si="207"/>
        <v>11.083</v>
      </c>
      <c r="AJ1259" s="71" t="s">
        <v>369</v>
      </c>
      <c r="AK1259" s="72">
        <f t="shared" si="208"/>
        <v>1.1117350137621949</v>
      </c>
      <c r="AL1259" s="73">
        <f t="shared" si="209"/>
        <v>1.1117350137621949</v>
      </c>
    </row>
    <row r="1260" spans="1:38" s="20" customFormat="1">
      <c r="A1260" s="14" t="s">
        <v>80</v>
      </c>
      <c r="B1260" s="14" t="s">
        <v>40</v>
      </c>
      <c r="C1260" s="31">
        <v>38945</v>
      </c>
      <c r="D1260" s="15">
        <v>2006</v>
      </c>
      <c r="E1260" s="16">
        <v>0.4145833333333333</v>
      </c>
      <c r="F1260" s="16">
        <v>0.44097222222222227</v>
      </c>
      <c r="G1260" s="16">
        <v>2.6388888888888962E-2</v>
      </c>
      <c r="H1260" s="21">
        <v>2</v>
      </c>
      <c r="I1260" s="17">
        <v>1</v>
      </c>
      <c r="J1260" s="17">
        <v>5</v>
      </c>
      <c r="K1260" s="17">
        <v>5</v>
      </c>
      <c r="L1260" s="14" t="s">
        <v>48</v>
      </c>
      <c r="M1260" s="14" t="s">
        <v>49</v>
      </c>
      <c r="N1260" s="17">
        <v>1</v>
      </c>
      <c r="O1260" s="18">
        <f t="shared" si="200"/>
        <v>56.095696800000006</v>
      </c>
      <c r="P1260" s="18">
        <v>16.998696000000002</v>
      </c>
      <c r="Q1260" s="18">
        <f t="shared" si="198"/>
        <v>47.847808800000003</v>
      </c>
      <c r="R1260" s="18">
        <v>14.499336000000001</v>
      </c>
      <c r="S1260" s="18">
        <f t="shared" si="199"/>
        <v>56.099999999999994</v>
      </c>
      <c r="T1260" s="22">
        <v>17</v>
      </c>
      <c r="U1260" s="21" t="s">
        <v>43</v>
      </c>
      <c r="V1260" s="21" t="s">
        <v>43</v>
      </c>
      <c r="W1260" s="19">
        <v>27.8429</v>
      </c>
      <c r="X1260" s="19">
        <v>-115.17345</v>
      </c>
      <c r="Y1260" s="22" t="s">
        <v>43</v>
      </c>
      <c r="Z1260" s="23" t="s">
        <v>43</v>
      </c>
      <c r="AA1260" s="21" t="s">
        <v>43</v>
      </c>
      <c r="AB1260" s="14" t="s">
        <v>44</v>
      </c>
      <c r="AC1260" s="21" t="s">
        <v>43</v>
      </c>
      <c r="AD1260" s="17">
        <v>14</v>
      </c>
      <c r="AE1260" s="17">
        <v>1</v>
      </c>
      <c r="AF1260" s="21" t="s">
        <v>43</v>
      </c>
      <c r="AG1260" s="14" t="s">
        <v>43</v>
      </c>
      <c r="AI1260" s="70">
        <f t="shared" si="207"/>
        <v>11.083</v>
      </c>
      <c r="AJ1260" s="71" t="s">
        <v>369</v>
      </c>
      <c r="AK1260" s="72">
        <f t="shared" si="208"/>
        <v>1.1117350137621949</v>
      </c>
      <c r="AL1260" s="73">
        <f t="shared" si="209"/>
        <v>1.1117350137621949</v>
      </c>
    </row>
    <row r="1261" spans="1:38" s="20" customFormat="1">
      <c r="A1261" s="14" t="s">
        <v>80</v>
      </c>
      <c r="B1261" s="14" t="s">
        <v>40</v>
      </c>
      <c r="C1261" s="31">
        <v>38945</v>
      </c>
      <c r="D1261" s="15">
        <v>2006</v>
      </c>
      <c r="E1261" s="16">
        <v>0.4145833333333333</v>
      </c>
      <c r="F1261" s="16">
        <v>0.44097222222222227</v>
      </c>
      <c r="G1261" s="16">
        <v>2.6388888888888962E-2</v>
      </c>
      <c r="H1261" s="21">
        <v>2</v>
      </c>
      <c r="I1261" s="17">
        <v>1</v>
      </c>
      <c r="J1261" s="17">
        <v>5</v>
      </c>
      <c r="K1261" s="17">
        <v>5</v>
      </c>
      <c r="L1261" s="14" t="s">
        <v>48</v>
      </c>
      <c r="M1261" s="14" t="s">
        <v>49</v>
      </c>
      <c r="N1261" s="17">
        <v>1</v>
      </c>
      <c r="O1261" s="18">
        <f t="shared" si="200"/>
        <v>56.095696800000006</v>
      </c>
      <c r="P1261" s="18">
        <v>16.998696000000002</v>
      </c>
      <c r="Q1261" s="18">
        <f t="shared" si="198"/>
        <v>47.847808800000003</v>
      </c>
      <c r="R1261" s="18">
        <v>14.499336000000001</v>
      </c>
      <c r="S1261" s="18">
        <f t="shared" si="199"/>
        <v>56.099999999999994</v>
      </c>
      <c r="T1261" s="22">
        <v>17</v>
      </c>
      <c r="U1261" s="21" t="s">
        <v>43</v>
      </c>
      <c r="V1261" s="21" t="s">
        <v>43</v>
      </c>
      <c r="W1261" s="19">
        <v>27.8429</v>
      </c>
      <c r="X1261" s="19">
        <v>-115.17345</v>
      </c>
      <c r="Y1261" s="22" t="s">
        <v>43</v>
      </c>
      <c r="Z1261" s="23" t="s">
        <v>43</v>
      </c>
      <c r="AA1261" s="21" t="s">
        <v>43</v>
      </c>
      <c r="AB1261" s="14" t="s">
        <v>44</v>
      </c>
      <c r="AC1261" s="21" t="s">
        <v>43</v>
      </c>
      <c r="AD1261" s="17">
        <v>14</v>
      </c>
      <c r="AE1261" s="17">
        <v>1</v>
      </c>
      <c r="AF1261" s="21" t="s">
        <v>43</v>
      </c>
      <c r="AG1261" s="14" t="s">
        <v>43</v>
      </c>
      <c r="AI1261" s="70">
        <f t="shared" si="207"/>
        <v>11.083</v>
      </c>
      <c r="AJ1261" s="71" t="s">
        <v>369</v>
      </c>
      <c r="AK1261" s="72">
        <f t="shared" si="208"/>
        <v>1.1117350137621949</v>
      </c>
      <c r="AL1261" s="73">
        <f t="shared" si="209"/>
        <v>1.1117350137621949</v>
      </c>
    </row>
    <row r="1262" spans="1:38" s="20" customFormat="1">
      <c r="A1262" s="14" t="s">
        <v>80</v>
      </c>
      <c r="B1262" s="14" t="s">
        <v>40</v>
      </c>
      <c r="C1262" s="31">
        <v>38945</v>
      </c>
      <c r="D1262" s="15">
        <v>2006</v>
      </c>
      <c r="E1262" s="16">
        <v>0.4145833333333333</v>
      </c>
      <c r="F1262" s="16">
        <v>0.44097222222222227</v>
      </c>
      <c r="G1262" s="16">
        <v>2.6388888888888962E-2</v>
      </c>
      <c r="H1262" s="21">
        <v>2</v>
      </c>
      <c r="I1262" s="17">
        <v>1</v>
      </c>
      <c r="J1262" s="17">
        <v>5</v>
      </c>
      <c r="K1262" s="17">
        <v>5</v>
      </c>
      <c r="L1262" s="14" t="s">
        <v>48</v>
      </c>
      <c r="M1262" s="14" t="s">
        <v>49</v>
      </c>
      <c r="N1262" s="17">
        <v>1</v>
      </c>
      <c r="O1262" s="18">
        <f t="shared" si="200"/>
        <v>56.095696800000006</v>
      </c>
      <c r="P1262" s="18">
        <v>16.998696000000002</v>
      </c>
      <c r="Q1262" s="18">
        <f t="shared" si="198"/>
        <v>47.847808800000003</v>
      </c>
      <c r="R1262" s="18">
        <v>14.499336000000001</v>
      </c>
      <c r="S1262" s="18">
        <f t="shared" si="199"/>
        <v>56.099999999999994</v>
      </c>
      <c r="T1262" s="22">
        <v>17</v>
      </c>
      <c r="U1262" s="21" t="s">
        <v>43</v>
      </c>
      <c r="V1262" s="21" t="s">
        <v>43</v>
      </c>
      <c r="W1262" s="19">
        <v>27.8429</v>
      </c>
      <c r="X1262" s="19">
        <v>-115.17345</v>
      </c>
      <c r="Y1262" s="22" t="s">
        <v>43</v>
      </c>
      <c r="Z1262" s="23" t="s">
        <v>43</v>
      </c>
      <c r="AA1262" s="21" t="s">
        <v>43</v>
      </c>
      <c r="AB1262" s="14" t="s">
        <v>44</v>
      </c>
      <c r="AC1262" s="21" t="s">
        <v>43</v>
      </c>
      <c r="AD1262" s="17">
        <v>14</v>
      </c>
      <c r="AE1262" s="17">
        <v>1</v>
      </c>
      <c r="AF1262" s="21" t="s">
        <v>43</v>
      </c>
      <c r="AG1262" s="14" t="s">
        <v>43</v>
      </c>
      <c r="AI1262" s="70">
        <f t="shared" si="207"/>
        <v>11.083</v>
      </c>
      <c r="AJ1262" s="71" t="s">
        <v>369</v>
      </c>
      <c r="AK1262" s="72">
        <f t="shared" si="208"/>
        <v>1.1117350137621949</v>
      </c>
      <c r="AL1262" s="73">
        <f t="shared" si="209"/>
        <v>1.1117350137621949</v>
      </c>
    </row>
    <row r="1263" spans="1:38" s="20" customFormat="1">
      <c r="A1263" s="14" t="s">
        <v>80</v>
      </c>
      <c r="B1263" s="14" t="s">
        <v>40</v>
      </c>
      <c r="C1263" s="31">
        <v>38945</v>
      </c>
      <c r="D1263" s="15">
        <v>2006</v>
      </c>
      <c r="E1263" s="16">
        <v>0.4145833333333333</v>
      </c>
      <c r="F1263" s="16">
        <v>0.44097222222222227</v>
      </c>
      <c r="G1263" s="16">
        <v>2.6388888888888962E-2</v>
      </c>
      <c r="H1263" s="21">
        <v>2</v>
      </c>
      <c r="I1263" s="17">
        <v>1</v>
      </c>
      <c r="J1263" s="17">
        <v>5</v>
      </c>
      <c r="K1263" s="17">
        <v>5</v>
      </c>
      <c r="L1263" s="14" t="s">
        <v>48</v>
      </c>
      <c r="M1263" s="14" t="s">
        <v>49</v>
      </c>
      <c r="N1263" s="17">
        <v>1</v>
      </c>
      <c r="O1263" s="18">
        <f t="shared" si="200"/>
        <v>56.095696800000006</v>
      </c>
      <c r="P1263" s="18">
        <v>16.998696000000002</v>
      </c>
      <c r="Q1263" s="18">
        <f t="shared" si="198"/>
        <v>47.847808800000003</v>
      </c>
      <c r="R1263" s="18">
        <v>14.499336000000001</v>
      </c>
      <c r="S1263" s="18">
        <f t="shared" si="199"/>
        <v>56.099999999999994</v>
      </c>
      <c r="T1263" s="22">
        <v>17</v>
      </c>
      <c r="U1263" s="21" t="s">
        <v>43</v>
      </c>
      <c r="V1263" s="21" t="s">
        <v>43</v>
      </c>
      <c r="W1263" s="19">
        <v>27.8429</v>
      </c>
      <c r="X1263" s="19">
        <v>-115.17345</v>
      </c>
      <c r="Y1263" s="22" t="s">
        <v>43</v>
      </c>
      <c r="Z1263" s="23" t="s">
        <v>43</v>
      </c>
      <c r="AA1263" s="21" t="s">
        <v>43</v>
      </c>
      <c r="AB1263" s="14" t="s">
        <v>44</v>
      </c>
      <c r="AC1263" s="21" t="s">
        <v>43</v>
      </c>
      <c r="AD1263" s="17">
        <v>14</v>
      </c>
      <c r="AE1263" s="17">
        <v>1</v>
      </c>
      <c r="AF1263" s="21" t="s">
        <v>43</v>
      </c>
      <c r="AG1263" s="14" t="s">
        <v>43</v>
      </c>
      <c r="AI1263" s="70">
        <f t="shared" si="207"/>
        <v>11.083</v>
      </c>
      <c r="AJ1263" s="71" t="s">
        <v>369</v>
      </c>
      <c r="AK1263" s="72">
        <f t="shared" si="208"/>
        <v>1.1117350137621949</v>
      </c>
      <c r="AL1263" s="73">
        <f t="shared" si="209"/>
        <v>1.1117350137621949</v>
      </c>
    </row>
    <row r="1264" spans="1:38" s="20" customFormat="1">
      <c r="A1264" s="14" t="s">
        <v>80</v>
      </c>
      <c r="B1264" s="14" t="s">
        <v>40</v>
      </c>
      <c r="C1264" s="31">
        <v>38945</v>
      </c>
      <c r="D1264" s="15">
        <v>2006</v>
      </c>
      <c r="E1264" s="16">
        <v>0.4145833333333333</v>
      </c>
      <c r="F1264" s="16">
        <v>0.44097222222222227</v>
      </c>
      <c r="G1264" s="16">
        <v>2.6388888888888962E-2</v>
      </c>
      <c r="H1264" s="21">
        <v>2</v>
      </c>
      <c r="I1264" s="17">
        <v>1</v>
      </c>
      <c r="J1264" s="17">
        <v>5</v>
      </c>
      <c r="K1264" s="17">
        <v>5</v>
      </c>
      <c r="L1264" s="14" t="s">
        <v>48</v>
      </c>
      <c r="M1264" s="14" t="s">
        <v>49</v>
      </c>
      <c r="N1264" s="17">
        <v>1</v>
      </c>
      <c r="O1264" s="18">
        <f t="shared" si="200"/>
        <v>56.095696800000006</v>
      </c>
      <c r="P1264" s="18">
        <v>16.998696000000002</v>
      </c>
      <c r="Q1264" s="18">
        <f t="shared" si="198"/>
        <v>47.847808800000003</v>
      </c>
      <c r="R1264" s="18">
        <v>14.499336000000001</v>
      </c>
      <c r="S1264" s="18">
        <f t="shared" si="199"/>
        <v>56.099999999999994</v>
      </c>
      <c r="T1264" s="22">
        <v>17</v>
      </c>
      <c r="U1264" s="21" t="s">
        <v>43</v>
      </c>
      <c r="V1264" s="21" t="s">
        <v>43</v>
      </c>
      <c r="W1264" s="19">
        <v>27.8429</v>
      </c>
      <c r="X1264" s="19">
        <v>-115.17345</v>
      </c>
      <c r="Y1264" s="22" t="s">
        <v>43</v>
      </c>
      <c r="Z1264" s="23" t="s">
        <v>43</v>
      </c>
      <c r="AA1264" s="21" t="s">
        <v>43</v>
      </c>
      <c r="AB1264" s="14" t="s">
        <v>44</v>
      </c>
      <c r="AC1264" s="21" t="s">
        <v>43</v>
      </c>
      <c r="AD1264" s="17">
        <v>14</v>
      </c>
      <c r="AE1264" s="17">
        <v>1</v>
      </c>
      <c r="AF1264" s="21" t="s">
        <v>43</v>
      </c>
      <c r="AG1264" s="14" t="s">
        <v>43</v>
      </c>
      <c r="AI1264" s="70">
        <f t="shared" si="207"/>
        <v>11.083</v>
      </c>
      <c r="AJ1264" s="71" t="s">
        <v>369</v>
      </c>
      <c r="AK1264" s="72">
        <f t="shared" si="208"/>
        <v>1.1117350137621949</v>
      </c>
      <c r="AL1264" s="73">
        <f t="shared" si="209"/>
        <v>1.1117350137621949</v>
      </c>
    </row>
    <row r="1265" spans="1:38" s="20" customFormat="1">
      <c r="A1265" s="14" t="s">
        <v>80</v>
      </c>
      <c r="B1265" s="14" t="s">
        <v>40</v>
      </c>
      <c r="C1265" s="31">
        <v>38945</v>
      </c>
      <c r="D1265" s="15">
        <v>2006</v>
      </c>
      <c r="E1265" s="16">
        <v>0.4145833333333333</v>
      </c>
      <c r="F1265" s="16">
        <v>0.44097222222222227</v>
      </c>
      <c r="G1265" s="16">
        <v>2.6388888888888962E-2</v>
      </c>
      <c r="H1265" s="21">
        <v>2</v>
      </c>
      <c r="I1265" s="17">
        <v>1</v>
      </c>
      <c r="J1265" s="17">
        <v>5</v>
      </c>
      <c r="K1265" s="17">
        <v>5</v>
      </c>
      <c r="L1265" s="14" t="s">
        <v>48</v>
      </c>
      <c r="M1265" s="14" t="s">
        <v>49</v>
      </c>
      <c r="N1265" s="17">
        <v>1</v>
      </c>
      <c r="O1265" s="18">
        <f t="shared" si="200"/>
        <v>56.095696800000006</v>
      </c>
      <c r="P1265" s="18">
        <v>16.998696000000002</v>
      </c>
      <c r="Q1265" s="18">
        <f t="shared" si="198"/>
        <v>47.847808800000003</v>
      </c>
      <c r="R1265" s="18">
        <v>14.499336000000001</v>
      </c>
      <c r="S1265" s="18">
        <f t="shared" si="199"/>
        <v>56.099999999999994</v>
      </c>
      <c r="T1265" s="22">
        <v>17</v>
      </c>
      <c r="U1265" s="21" t="s">
        <v>43</v>
      </c>
      <c r="V1265" s="21" t="s">
        <v>43</v>
      </c>
      <c r="W1265" s="19">
        <v>27.8429</v>
      </c>
      <c r="X1265" s="19">
        <v>-115.17345</v>
      </c>
      <c r="Y1265" s="22" t="s">
        <v>43</v>
      </c>
      <c r="Z1265" s="23" t="s">
        <v>43</v>
      </c>
      <c r="AA1265" s="21" t="s">
        <v>43</v>
      </c>
      <c r="AB1265" s="14" t="s">
        <v>44</v>
      </c>
      <c r="AC1265" s="21" t="s">
        <v>43</v>
      </c>
      <c r="AD1265" s="17">
        <v>15</v>
      </c>
      <c r="AE1265" s="17">
        <v>1</v>
      </c>
      <c r="AF1265" s="21" t="s">
        <v>43</v>
      </c>
      <c r="AG1265" s="14" t="s">
        <v>43</v>
      </c>
      <c r="AI1265" s="70">
        <f t="shared" si="207"/>
        <v>11.792</v>
      </c>
      <c r="AJ1265" s="71" t="s">
        <v>369</v>
      </c>
      <c r="AK1265" s="72">
        <f t="shared" si="208"/>
        <v>1.2734394051640829</v>
      </c>
      <c r="AL1265" s="73">
        <f t="shared" si="209"/>
        <v>1.2734394051640829</v>
      </c>
    </row>
    <row r="1266" spans="1:38" s="20" customFormat="1">
      <c r="A1266" s="14" t="s">
        <v>80</v>
      </c>
      <c r="B1266" s="14" t="s">
        <v>40</v>
      </c>
      <c r="C1266" s="31">
        <v>38945</v>
      </c>
      <c r="D1266" s="15">
        <v>2006</v>
      </c>
      <c r="E1266" s="16">
        <v>0.4145833333333333</v>
      </c>
      <c r="F1266" s="16">
        <v>0.44097222222222227</v>
      </c>
      <c r="G1266" s="16">
        <v>2.6388888888888962E-2</v>
      </c>
      <c r="H1266" s="21">
        <v>2</v>
      </c>
      <c r="I1266" s="17">
        <v>1</v>
      </c>
      <c r="J1266" s="17">
        <v>5</v>
      </c>
      <c r="K1266" s="17">
        <v>5</v>
      </c>
      <c r="L1266" s="14" t="s">
        <v>48</v>
      </c>
      <c r="M1266" s="14" t="s">
        <v>49</v>
      </c>
      <c r="N1266" s="17">
        <v>1</v>
      </c>
      <c r="O1266" s="18">
        <f t="shared" si="200"/>
        <v>56.095696800000006</v>
      </c>
      <c r="P1266" s="18">
        <v>16.998696000000002</v>
      </c>
      <c r="Q1266" s="18">
        <f t="shared" si="198"/>
        <v>47.847808800000003</v>
      </c>
      <c r="R1266" s="18">
        <v>14.499336000000001</v>
      </c>
      <c r="S1266" s="18">
        <f t="shared" si="199"/>
        <v>56.099999999999994</v>
      </c>
      <c r="T1266" s="22">
        <v>17</v>
      </c>
      <c r="U1266" s="21" t="s">
        <v>43</v>
      </c>
      <c r="V1266" s="21" t="s">
        <v>43</v>
      </c>
      <c r="W1266" s="19">
        <v>27.8429</v>
      </c>
      <c r="X1266" s="19">
        <v>-115.17345</v>
      </c>
      <c r="Y1266" s="22" t="s">
        <v>43</v>
      </c>
      <c r="Z1266" s="23" t="s">
        <v>43</v>
      </c>
      <c r="AA1266" s="21" t="s">
        <v>43</v>
      </c>
      <c r="AB1266" s="14" t="s">
        <v>44</v>
      </c>
      <c r="AC1266" s="21" t="s">
        <v>43</v>
      </c>
      <c r="AD1266" s="17">
        <v>15</v>
      </c>
      <c r="AE1266" s="17">
        <v>1</v>
      </c>
      <c r="AF1266" s="21" t="s">
        <v>43</v>
      </c>
      <c r="AG1266" s="14" t="s">
        <v>43</v>
      </c>
      <c r="AI1266" s="70">
        <f t="shared" si="207"/>
        <v>11.792</v>
      </c>
      <c r="AJ1266" s="71" t="s">
        <v>369</v>
      </c>
      <c r="AK1266" s="72">
        <f t="shared" si="208"/>
        <v>1.2734394051640829</v>
      </c>
      <c r="AL1266" s="73">
        <f t="shared" si="209"/>
        <v>1.2734394051640829</v>
      </c>
    </row>
    <row r="1267" spans="1:38" s="20" customFormat="1">
      <c r="A1267" s="14" t="s">
        <v>80</v>
      </c>
      <c r="B1267" s="14" t="s">
        <v>40</v>
      </c>
      <c r="C1267" s="31">
        <v>38945</v>
      </c>
      <c r="D1267" s="15">
        <v>2006</v>
      </c>
      <c r="E1267" s="16">
        <v>0.4145833333333333</v>
      </c>
      <c r="F1267" s="16">
        <v>0.44097222222222227</v>
      </c>
      <c r="G1267" s="16">
        <v>2.6388888888888962E-2</v>
      </c>
      <c r="H1267" s="21">
        <v>2</v>
      </c>
      <c r="I1267" s="17">
        <v>1</v>
      </c>
      <c r="J1267" s="17">
        <v>5</v>
      </c>
      <c r="K1267" s="17">
        <v>5</v>
      </c>
      <c r="L1267" s="14" t="s">
        <v>48</v>
      </c>
      <c r="M1267" s="14" t="s">
        <v>49</v>
      </c>
      <c r="N1267" s="17">
        <v>1</v>
      </c>
      <c r="O1267" s="18">
        <f t="shared" si="200"/>
        <v>56.095696800000006</v>
      </c>
      <c r="P1267" s="18">
        <v>16.998696000000002</v>
      </c>
      <c r="Q1267" s="18">
        <f t="shared" si="198"/>
        <v>47.847808800000003</v>
      </c>
      <c r="R1267" s="18">
        <v>14.499336000000001</v>
      </c>
      <c r="S1267" s="18">
        <f t="shared" si="199"/>
        <v>56.099999999999994</v>
      </c>
      <c r="T1267" s="22">
        <v>17</v>
      </c>
      <c r="U1267" s="21" t="s">
        <v>43</v>
      </c>
      <c r="V1267" s="21" t="s">
        <v>43</v>
      </c>
      <c r="W1267" s="19">
        <v>27.8429</v>
      </c>
      <c r="X1267" s="19">
        <v>-115.17345</v>
      </c>
      <c r="Y1267" s="22" t="s">
        <v>43</v>
      </c>
      <c r="Z1267" s="23" t="s">
        <v>43</v>
      </c>
      <c r="AA1267" s="21" t="s">
        <v>43</v>
      </c>
      <c r="AB1267" s="14" t="s">
        <v>44</v>
      </c>
      <c r="AC1267" s="21" t="s">
        <v>43</v>
      </c>
      <c r="AD1267" s="17">
        <v>15</v>
      </c>
      <c r="AE1267" s="17">
        <v>1</v>
      </c>
      <c r="AF1267" s="21" t="s">
        <v>43</v>
      </c>
      <c r="AG1267" s="14" t="s">
        <v>43</v>
      </c>
      <c r="AI1267" s="70">
        <f t="shared" si="207"/>
        <v>11.792</v>
      </c>
      <c r="AJ1267" s="71" t="s">
        <v>369</v>
      </c>
      <c r="AK1267" s="72">
        <f t="shared" si="208"/>
        <v>1.2734394051640829</v>
      </c>
      <c r="AL1267" s="73">
        <f t="shared" si="209"/>
        <v>1.2734394051640829</v>
      </c>
    </row>
    <row r="1268" spans="1:38" s="20" customFormat="1">
      <c r="A1268" s="14" t="s">
        <v>80</v>
      </c>
      <c r="B1268" s="14" t="s">
        <v>40</v>
      </c>
      <c r="C1268" s="31">
        <v>38945</v>
      </c>
      <c r="D1268" s="15">
        <v>2006</v>
      </c>
      <c r="E1268" s="16">
        <v>0.4145833333333333</v>
      </c>
      <c r="F1268" s="16">
        <v>0.44097222222222227</v>
      </c>
      <c r="G1268" s="16">
        <v>2.6388888888888962E-2</v>
      </c>
      <c r="H1268" s="21">
        <v>2</v>
      </c>
      <c r="I1268" s="17">
        <v>1</v>
      </c>
      <c r="J1268" s="17">
        <v>5</v>
      </c>
      <c r="K1268" s="17">
        <v>5</v>
      </c>
      <c r="L1268" s="14" t="s">
        <v>48</v>
      </c>
      <c r="M1268" s="14" t="s">
        <v>49</v>
      </c>
      <c r="N1268" s="17">
        <v>1</v>
      </c>
      <c r="O1268" s="18">
        <f t="shared" si="200"/>
        <v>56.095696800000006</v>
      </c>
      <c r="P1268" s="18">
        <v>16.998696000000002</v>
      </c>
      <c r="Q1268" s="18">
        <f t="shared" si="198"/>
        <v>47.847808800000003</v>
      </c>
      <c r="R1268" s="18">
        <v>14.499336000000001</v>
      </c>
      <c r="S1268" s="18">
        <f t="shared" si="199"/>
        <v>56.099999999999994</v>
      </c>
      <c r="T1268" s="22">
        <v>17</v>
      </c>
      <c r="U1268" s="21" t="s">
        <v>43</v>
      </c>
      <c r="V1268" s="21" t="s">
        <v>43</v>
      </c>
      <c r="W1268" s="19">
        <v>27.8429</v>
      </c>
      <c r="X1268" s="19">
        <v>-115.17345</v>
      </c>
      <c r="Y1268" s="22" t="s">
        <v>43</v>
      </c>
      <c r="Z1268" s="23" t="s">
        <v>43</v>
      </c>
      <c r="AA1268" s="21" t="s">
        <v>43</v>
      </c>
      <c r="AB1268" s="14" t="s">
        <v>44</v>
      </c>
      <c r="AC1268" s="21" t="s">
        <v>43</v>
      </c>
      <c r="AD1268" s="17">
        <v>15</v>
      </c>
      <c r="AE1268" s="17">
        <v>1</v>
      </c>
      <c r="AF1268" s="21" t="s">
        <v>43</v>
      </c>
      <c r="AG1268" s="14" t="s">
        <v>43</v>
      </c>
      <c r="AI1268" s="70">
        <f t="shared" si="207"/>
        <v>11.792</v>
      </c>
      <c r="AJ1268" s="71" t="s">
        <v>369</v>
      </c>
      <c r="AK1268" s="72">
        <f t="shared" si="208"/>
        <v>1.2734394051640829</v>
      </c>
      <c r="AL1268" s="73">
        <f t="shared" si="209"/>
        <v>1.2734394051640829</v>
      </c>
    </row>
    <row r="1269" spans="1:38" s="20" customFormat="1">
      <c r="A1269" s="14" t="s">
        <v>80</v>
      </c>
      <c r="B1269" s="14" t="s">
        <v>40</v>
      </c>
      <c r="C1269" s="31">
        <v>38945</v>
      </c>
      <c r="D1269" s="15">
        <v>2006</v>
      </c>
      <c r="E1269" s="16">
        <v>0.4145833333333333</v>
      </c>
      <c r="F1269" s="16">
        <v>0.44097222222222227</v>
      </c>
      <c r="G1269" s="16">
        <v>2.6388888888888962E-2</v>
      </c>
      <c r="H1269" s="21">
        <v>2</v>
      </c>
      <c r="I1269" s="17">
        <v>1</v>
      </c>
      <c r="J1269" s="17">
        <v>5</v>
      </c>
      <c r="K1269" s="17">
        <v>5</v>
      </c>
      <c r="L1269" s="14" t="s">
        <v>48</v>
      </c>
      <c r="M1269" s="14" t="s">
        <v>49</v>
      </c>
      <c r="N1269" s="17">
        <v>1</v>
      </c>
      <c r="O1269" s="18">
        <f t="shared" si="200"/>
        <v>56.095696800000006</v>
      </c>
      <c r="P1269" s="18">
        <v>16.998696000000002</v>
      </c>
      <c r="Q1269" s="18">
        <f t="shared" si="198"/>
        <v>47.847808800000003</v>
      </c>
      <c r="R1269" s="18">
        <v>14.499336000000001</v>
      </c>
      <c r="S1269" s="18">
        <f t="shared" si="199"/>
        <v>56.099999999999994</v>
      </c>
      <c r="T1269" s="22">
        <v>17</v>
      </c>
      <c r="U1269" s="21" t="s">
        <v>43</v>
      </c>
      <c r="V1269" s="21" t="s">
        <v>43</v>
      </c>
      <c r="W1269" s="19">
        <v>27.8429</v>
      </c>
      <c r="X1269" s="19">
        <v>-115.17345</v>
      </c>
      <c r="Y1269" s="22" t="s">
        <v>43</v>
      </c>
      <c r="Z1269" s="23" t="s">
        <v>43</v>
      </c>
      <c r="AA1269" s="21" t="s">
        <v>43</v>
      </c>
      <c r="AB1269" s="14" t="s">
        <v>44</v>
      </c>
      <c r="AC1269" s="21" t="s">
        <v>43</v>
      </c>
      <c r="AD1269" s="17">
        <v>15</v>
      </c>
      <c r="AE1269" s="17">
        <v>1</v>
      </c>
      <c r="AF1269" s="21" t="s">
        <v>43</v>
      </c>
      <c r="AG1269" s="14" t="s">
        <v>43</v>
      </c>
      <c r="AI1269" s="70">
        <f t="shared" si="207"/>
        <v>11.792</v>
      </c>
      <c r="AJ1269" s="71" t="s">
        <v>369</v>
      </c>
      <c r="AK1269" s="72">
        <f t="shared" si="208"/>
        <v>1.2734394051640829</v>
      </c>
      <c r="AL1269" s="73">
        <f t="shared" si="209"/>
        <v>1.2734394051640829</v>
      </c>
    </row>
    <row r="1270" spans="1:38" s="20" customFormat="1">
      <c r="A1270" s="14" t="s">
        <v>80</v>
      </c>
      <c r="B1270" s="14" t="s">
        <v>40</v>
      </c>
      <c r="C1270" s="31">
        <v>38945</v>
      </c>
      <c r="D1270" s="15">
        <v>2006</v>
      </c>
      <c r="E1270" s="16">
        <v>0.4145833333333333</v>
      </c>
      <c r="F1270" s="16">
        <v>0.44097222222222227</v>
      </c>
      <c r="G1270" s="16">
        <v>2.6388888888888962E-2</v>
      </c>
      <c r="H1270" s="21">
        <v>2</v>
      </c>
      <c r="I1270" s="17">
        <v>1</v>
      </c>
      <c r="J1270" s="17">
        <v>5</v>
      </c>
      <c r="K1270" s="17">
        <v>5</v>
      </c>
      <c r="L1270" s="14" t="s">
        <v>48</v>
      </c>
      <c r="M1270" s="14" t="s">
        <v>49</v>
      </c>
      <c r="N1270" s="17">
        <v>1</v>
      </c>
      <c r="O1270" s="18">
        <f t="shared" si="200"/>
        <v>56.095696800000006</v>
      </c>
      <c r="P1270" s="18">
        <v>16.998696000000002</v>
      </c>
      <c r="Q1270" s="18">
        <f t="shared" ref="Q1270:Q1333" si="210">R1270*3.3</f>
        <v>47.847808800000003</v>
      </c>
      <c r="R1270" s="18">
        <v>14.499336000000001</v>
      </c>
      <c r="S1270" s="18">
        <f t="shared" ref="S1270:S1329" si="211">T1270*3.3</f>
        <v>56.099999999999994</v>
      </c>
      <c r="T1270" s="22">
        <v>17</v>
      </c>
      <c r="U1270" s="21" t="s">
        <v>43</v>
      </c>
      <c r="V1270" s="21" t="s">
        <v>43</v>
      </c>
      <c r="W1270" s="19">
        <v>27.8429</v>
      </c>
      <c r="X1270" s="19">
        <v>-115.17345</v>
      </c>
      <c r="Y1270" s="22" t="s">
        <v>43</v>
      </c>
      <c r="Z1270" s="23" t="s">
        <v>43</v>
      </c>
      <c r="AA1270" s="21" t="s">
        <v>43</v>
      </c>
      <c r="AB1270" s="14" t="s">
        <v>44</v>
      </c>
      <c r="AC1270" s="21" t="s">
        <v>43</v>
      </c>
      <c r="AD1270" s="17">
        <v>15</v>
      </c>
      <c r="AE1270" s="17">
        <v>1</v>
      </c>
      <c r="AF1270" s="21" t="s">
        <v>43</v>
      </c>
      <c r="AG1270" s="14" t="s">
        <v>43</v>
      </c>
      <c r="AI1270" s="70">
        <f t="shared" si="207"/>
        <v>11.792</v>
      </c>
      <c r="AJ1270" s="71" t="s">
        <v>369</v>
      </c>
      <c r="AK1270" s="72">
        <f t="shared" si="208"/>
        <v>1.2734394051640829</v>
      </c>
      <c r="AL1270" s="73">
        <f t="shared" si="209"/>
        <v>1.2734394051640829</v>
      </c>
    </row>
    <row r="1271" spans="1:38" s="20" customFormat="1">
      <c r="A1271" s="14" t="s">
        <v>80</v>
      </c>
      <c r="B1271" s="14" t="s">
        <v>40</v>
      </c>
      <c r="C1271" s="31">
        <v>38945</v>
      </c>
      <c r="D1271" s="15">
        <v>2006</v>
      </c>
      <c r="E1271" s="16">
        <v>0.4145833333333333</v>
      </c>
      <c r="F1271" s="16">
        <v>0.44097222222222227</v>
      </c>
      <c r="G1271" s="16">
        <v>2.6388888888888962E-2</v>
      </c>
      <c r="H1271" s="21">
        <v>2</v>
      </c>
      <c r="I1271" s="17">
        <v>1</v>
      </c>
      <c r="J1271" s="17">
        <v>5</v>
      </c>
      <c r="K1271" s="17">
        <v>5</v>
      </c>
      <c r="L1271" s="14" t="s">
        <v>48</v>
      </c>
      <c r="M1271" s="14" t="s">
        <v>49</v>
      </c>
      <c r="N1271" s="17">
        <v>1</v>
      </c>
      <c r="O1271" s="18">
        <f t="shared" si="200"/>
        <v>56.095696800000006</v>
      </c>
      <c r="P1271" s="18">
        <v>16.998696000000002</v>
      </c>
      <c r="Q1271" s="18">
        <f t="shared" si="210"/>
        <v>47.847808800000003</v>
      </c>
      <c r="R1271" s="18">
        <v>14.499336000000001</v>
      </c>
      <c r="S1271" s="18">
        <f t="shared" si="211"/>
        <v>56.099999999999994</v>
      </c>
      <c r="T1271" s="22">
        <v>17</v>
      </c>
      <c r="U1271" s="21" t="s">
        <v>43</v>
      </c>
      <c r="V1271" s="21" t="s">
        <v>43</v>
      </c>
      <c r="W1271" s="19">
        <v>27.8429</v>
      </c>
      <c r="X1271" s="19">
        <v>-115.17345</v>
      </c>
      <c r="Y1271" s="22" t="s">
        <v>43</v>
      </c>
      <c r="Z1271" s="23" t="s">
        <v>43</v>
      </c>
      <c r="AA1271" s="21" t="s">
        <v>43</v>
      </c>
      <c r="AB1271" s="14" t="s">
        <v>44</v>
      </c>
      <c r="AC1271" s="21" t="s">
        <v>43</v>
      </c>
      <c r="AD1271" s="17">
        <v>15</v>
      </c>
      <c r="AE1271" s="17">
        <v>1</v>
      </c>
      <c r="AF1271" s="21" t="s">
        <v>43</v>
      </c>
      <c r="AG1271" s="14" t="s">
        <v>43</v>
      </c>
      <c r="AI1271" s="70">
        <f t="shared" si="207"/>
        <v>11.792</v>
      </c>
      <c r="AJ1271" s="71" t="s">
        <v>369</v>
      </c>
      <c r="AK1271" s="72">
        <f t="shared" si="208"/>
        <v>1.2734394051640829</v>
      </c>
      <c r="AL1271" s="73">
        <f t="shared" si="209"/>
        <v>1.2734394051640829</v>
      </c>
    </row>
    <row r="1272" spans="1:38" s="20" customFormat="1">
      <c r="A1272" s="14" t="s">
        <v>80</v>
      </c>
      <c r="B1272" s="14" t="s">
        <v>40</v>
      </c>
      <c r="C1272" s="31">
        <v>38945</v>
      </c>
      <c r="D1272" s="15">
        <v>2006</v>
      </c>
      <c r="E1272" s="16">
        <v>0.4145833333333333</v>
      </c>
      <c r="F1272" s="16">
        <v>0.44097222222222227</v>
      </c>
      <c r="G1272" s="16">
        <v>2.6388888888888962E-2</v>
      </c>
      <c r="H1272" s="21">
        <v>2</v>
      </c>
      <c r="I1272" s="17">
        <v>1</v>
      </c>
      <c r="J1272" s="17">
        <v>5</v>
      </c>
      <c r="K1272" s="17">
        <v>5</v>
      </c>
      <c r="L1272" s="14" t="s">
        <v>48</v>
      </c>
      <c r="M1272" s="14" t="s">
        <v>49</v>
      </c>
      <c r="N1272" s="17">
        <v>1</v>
      </c>
      <c r="O1272" s="18">
        <f t="shared" si="200"/>
        <v>56.095696800000006</v>
      </c>
      <c r="P1272" s="18">
        <v>16.998696000000002</v>
      </c>
      <c r="Q1272" s="18">
        <f t="shared" si="210"/>
        <v>47.847808800000003</v>
      </c>
      <c r="R1272" s="18">
        <v>14.499336000000001</v>
      </c>
      <c r="S1272" s="18">
        <f t="shared" si="211"/>
        <v>56.099999999999994</v>
      </c>
      <c r="T1272" s="22">
        <v>17</v>
      </c>
      <c r="U1272" s="21" t="s">
        <v>43</v>
      </c>
      <c r="V1272" s="21" t="s">
        <v>43</v>
      </c>
      <c r="W1272" s="19">
        <v>27.8429</v>
      </c>
      <c r="X1272" s="19">
        <v>-115.17345</v>
      </c>
      <c r="Y1272" s="22" t="s">
        <v>43</v>
      </c>
      <c r="Z1272" s="23" t="s">
        <v>43</v>
      </c>
      <c r="AA1272" s="21" t="s">
        <v>43</v>
      </c>
      <c r="AB1272" s="14" t="s">
        <v>44</v>
      </c>
      <c r="AC1272" s="21" t="s">
        <v>43</v>
      </c>
      <c r="AD1272" s="17">
        <v>15</v>
      </c>
      <c r="AE1272" s="17">
        <v>1</v>
      </c>
      <c r="AF1272" s="21" t="s">
        <v>43</v>
      </c>
      <c r="AG1272" s="14" t="s">
        <v>43</v>
      </c>
      <c r="AI1272" s="70">
        <f t="shared" si="207"/>
        <v>11.792</v>
      </c>
      <c r="AJ1272" s="71" t="s">
        <v>369</v>
      </c>
      <c r="AK1272" s="72">
        <f t="shared" si="208"/>
        <v>1.2734394051640829</v>
      </c>
      <c r="AL1272" s="73">
        <f t="shared" si="209"/>
        <v>1.2734394051640829</v>
      </c>
    </row>
    <row r="1273" spans="1:38" s="20" customFormat="1">
      <c r="A1273" s="14" t="s">
        <v>80</v>
      </c>
      <c r="B1273" s="14" t="s">
        <v>40</v>
      </c>
      <c r="C1273" s="31">
        <v>38945</v>
      </c>
      <c r="D1273" s="15">
        <v>2006</v>
      </c>
      <c r="E1273" s="16">
        <v>0.4145833333333333</v>
      </c>
      <c r="F1273" s="16">
        <v>0.44097222222222227</v>
      </c>
      <c r="G1273" s="16">
        <v>2.6388888888888962E-2</v>
      </c>
      <c r="H1273" s="21">
        <v>2</v>
      </c>
      <c r="I1273" s="17">
        <v>1</v>
      </c>
      <c r="J1273" s="17">
        <v>5</v>
      </c>
      <c r="K1273" s="17">
        <v>5</v>
      </c>
      <c r="L1273" s="14" t="s">
        <v>48</v>
      </c>
      <c r="M1273" s="14" t="s">
        <v>49</v>
      </c>
      <c r="N1273" s="17">
        <v>1</v>
      </c>
      <c r="O1273" s="18">
        <f t="shared" si="200"/>
        <v>56.095696800000006</v>
      </c>
      <c r="P1273" s="18">
        <v>16.998696000000002</v>
      </c>
      <c r="Q1273" s="18">
        <f t="shared" si="210"/>
        <v>47.847808800000003</v>
      </c>
      <c r="R1273" s="18">
        <v>14.499336000000001</v>
      </c>
      <c r="S1273" s="18">
        <f t="shared" si="211"/>
        <v>56.099999999999994</v>
      </c>
      <c r="T1273" s="22">
        <v>17</v>
      </c>
      <c r="U1273" s="21" t="s">
        <v>43</v>
      </c>
      <c r="V1273" s="21" t="s">
        <v>43</v>
      </c>
      <c r="W1273" s="19">
        <v>27.8429</v>
      </c>
      <c r="X1273" s="19">
        <v>-115.17345</v>
      </c>
      <c r="Y1273" s="22" t="s">
        <v>43</v>
      </c>
      <c r="Z1273" s="23" t="s">
        <v>43</v>
      </c>
      <c r="AA1273" s="21" t="s">
        <v>43</v>
      </c>
      <c r="AB1273" s="14" t="s">
        <v>44</v>
      </c>
      <c r="AC1273" s="21" t="s">
        <v>43</v>
      </c>
      <c r="AD1273" s="17">
        <v>16</v>
      </c>
      <c r="AE1273" s="17">
        <v>1</v>
      </c>
      <c r="AF1273" s="21" t="s">
        <v>43</v>
      </c>
      <c r="AG1273" s="14" t="s">
        <v>43</v>
      </c>
      <c r="AI1273" s="70">
        <f t="shared" si="207"/>
        <v>12.500999999999999</v>
      </c>
      <c r="AJ1273" s="71" t="s">
        <v>369</v>
      </c>
      <c r="AK1273" s="72">
        <f t="shared" si="208"/>
        <v>1.4471406331162124</v>
      </c>
      <c r="AL1273" s="73">
        <f t="shared" si="209"/>
        <v>1.4471406331162124</v>
      </c>
    </row>
    <row r="1274" spans="1:38" s="20" customFormat="1">
      <c r="A1274" s="14" t="s">
        <v>80</v>
      </c>
      <c r="B1274" s="14" t="s">
        <v>40</v>
      </c>
      <c r="C1274" s="31">
        <v>38945</v>
      </c>
      <c r="D1274" s="15">
        <v>2006</v>
      </c>
      <c r="E1274" s="16">
        <v>0.4145833333333333</v>
      </c>
      <c r="F1274" s="16">
        <v>0.44097222222222227</v>
      </c>
      <c r="G1274" s="16">
        <v>2.6388888888888962E-2</v>
      </c>
      <c r="H1274" s="21">
        <v>2</v>
      </c>
      <c r="I1274" s="17">
        <v>1</v>
      </c>
      <c r="J1274" s="17">
        <v>5</v>
      </c>
      <c r="K1274" s="17">
        <v>5</v>
      </c>
      <c r="L1274" s="14" t="s">
        <v>48</v>
      </c>
      <c r="M1274" s="14" t="s">
        <v>49</v>
      </c>
      <c r="N1274" s="17">
        <v>1</v>
      </c>
      <c r="O1274" s="18">
        <f t="shared" si="200"/>
        <v>56.095696800000006</v>
      </c>
      <c r="P1274" s="18">
        <v>16.998696000000002</v>
      </c>
      <c r="Q1274" s="18">
        <f t="shared" si="210"/>
        <v>47.847808800000003</v>
      </c>
      <c r="R1274" s="18">
        <v>14.499336000000001</v>
      </c>
      <c r="S1274" s="18">
        <f t="shared" si="211"/>
        <v>56.099999999999994</v>
      </c>
      <c r="T1274" s="22">
        <v>17</v>
      </c>
      <c r="U1274" s="21" t="s">
        <v>43</v>
      </c>
      <c r="V1274" s="21" t="s">
        <v>43</v>
      </c>
      <c r="W1274" s="19">
        <v>27.8429</v>
      </c>
      <c r="X1274" s="19">
        <v>-115.17345</v>
      </c>
      <c r="Y1274" s="22" t="s">
        <v>43</v>
      </c>
      <c r="Z1274" s="23" t="s">
        <v>43</v>
      </c>
      <c r="AA1274" s="21" t="s">
        <v>43</v>
      </c>
      <c r="AB1274" s="14" t="s">
        <v>44</v>
      </c>
      <c r="AC1274" s="21" t="s">
        <v>43</v>
      </c>
      <c r="AD1274" s="17">
        <v>16</v>
      </c>
      <c r="AE1274" s="17">
        <v>1</v>
      </c>
      <c r="AF1274" s="21" t="s">
        <v>43</v>
      </c>
      <c r="AG1274" s="14" t="s">
        <v>43</v>
      </c>
      <c r="AI1274" s="70">
        <f t="shared" si="207"/>
        <v>12.500999999999999</v>
      </c>
      <c r="AJ1274" s="71" t="s">
        <v>369</v>
      </c>
      <c r="AK1274" s="72">
        <f t="shared" si="208"/>
        <v>1.4471406331162124</v>
      </c>
      <c r="AL1274" s="73">
        <f t="shared" si="209"/>
        <v>1.4471406331162124</v>
      </c>
    </row>
    <row r="1275" spans="1:38" s="20" customFormat="1">
      <c r="A1275" s="14" t="s">
        <v>80</v>
      </c>
      <c r="B1275" s="14" t="s">
        <v>40</v>
      </c>
      <c r="C1275" s="31">
        <v>38945</v>
      </c>
      <c r="D1275" s="15">
        <v>2006</v>
      </c>
      <c r="E1275" s="16">
        <v>0.4145833333333333</v>
      </c>
      <c r="F1275" s="16">
        <v>0.44097222222222227</v>
      </c>
      <c r="G1275" s="16">
        <v>2.6388888888888962E-2</v>
      </c>
      <c r="H1275" s="21">
        <v>2</v>
      </c>
      <c r="I1275" s="17">
        <v>1</v>
      </c>
      <c r="J1275" s="17">
        <v>5</v>
      </c>
      <c r="K1275" s="17">
        <v>5</v>
      </c>
      <c r="L1275" s="14" t="s">
        <v>48</v>
      </c>
      <c r="M1275" s="14" t="s">
        <v>49</v>
      </c>
      <c r="N1275" s="17">
        <v>1</v>
      </c>
      <c r="O1275" s="18">
        <f t="shared" si="200"/>
        <v>56.095696800000006</v>
      </c>
      <c r="P1275" s="18">
        <v>16.998696000000002</v>
      </c>
      <c r="Q1275" s="18">
        <f t="shared" si="210"/>
        <v>47.847808800000003</v>
      </c>
      <c r="R1275" s="18">
        <v>14.499336000000001</v>
      </c>
      <c r="S1275" s="18">
        <f t="shared" si="211"/>
        <v>56.099999999999994</v>
      </c>
      <c r="T1275" s="22">
        <v>17</v>
      </c>
      <c r="U1275" s="21" t="s">
        <v>43</v>
      </c>
      <c r="V1275" s="21" t="s">
        <v>43</v>
      </c>
      <c r="W1275" s="19">
        <v>27.8429</v>
      </c>
      <c r="X1275" s="19">
        <v>-115.17345</v>
      </c>
      <c r="Y1275" s="22" t="s">
        <v>43</v>
      </c>
      <c r="Z1275" s="23" t="s">
        <v>43</v>
      </c>
      <c r="AA1275" s="21" t="s">
        <v>43</v>
      </c>
      <c r="AB1275" s="14" t="s">
        <v>44</v>
      </c>
      <c r="AC1275" s="21" t="s">
        <v>43</v>
      </c>
      <c r="AD1275" s="17">
        <v>16</v>
      </c>
      <c r="AE1275" s="17">
        <v>1</v>
      </c>
      <c r="AF1275" s="21" t="s">
        <v>43</v>
      </c>
      <c r="AG1275" s="14" t="s">
        <v>43</v>
      </c>
      <c r="AI1275" s="70">
        <f t="shared" si="207"/>
        <v>12.500999999999999</v>
      </c>
      <c r="AJ1275" s="71" t="s">
        <v>369</v>
      </c>
      <c r="AK1275" s="72">
        <f t="shared" si="208"/>
        <v>1.4471406331162124</v>
      </c>
      <c r="AL1275" s="73">
        <f t="shared" si="209"/>
        <v>1.4471406331162124</v>
      </c>
    </row>
    <row r="1276" spans="1:38" s="20" customFormat="1">
      <c r="A1276" s="14" t="s">
        <v>80</v>
      </c>
      <c r="B1276" s="14" t="s">
        <v>40</v>
      </c>
      <c r="C1276" s="31">
        <v>38945</v>
      </c>
      <c r="D1276" s="15">
        <v>2006</v>
      </c>
      <c r="E1276" s="16">
        <v>0.4145833333333333</v>
      </c>
      <c r="F1276" s="16">
        <v>0.44097222222222227</v>
      </c>
      <c r="G1276" s="16">
        <v>2.6388888888888962E-2</v>
      </c>
      <c r="H1276" s="21">
        <v>2</v>
      </c>
      <c r="I1276" s="17">
        <v>1</v>
      </c>
      <c r="J1276" s="17">
        <v>5</v>
      </c>
      <c r="K1276" s="17">
        <v>5</v>
      </c>
      <c r="L1276" s="14" t="s">
        <v>48</v>
      </c>
      <c r="M1276" s="14" t="s">
        <v>49</v>
      </c>
      <c r="N1276" s="17">
        <v>1</v>
      </c>
      <c r="O1276" s="18">
        <f t="shared" si="200"/>
        <v>56.095696800000006</v>
      </c>
      <c r="P1276" s="18">
        <v>16.998696000000002</v>
      </c>
      <c r="Q1276" s="18">
        <f t="shared" si="210"/>
        <v>47.847808800000003</v>
      </c>
      <c r="R1276" s="18">
        <v>14.499336000000001</v>
      </c>
      <c r="S1276" s="18">
        <f t="shared" si="211"/>
        <v>56.099999999999994</v>
      </c>
      <c r="T1276" s="22">
        <v>17</v>
      </c>
      <c r="U1276" s="21" t="s">
        <v>43</v>
      </c>
      <c r="V1276" s="21" t="s">
        <v>43</v>
      </c>
      <c r="W1276" s="19">
        <v>27.8429</v>
      </c>
      <c r="X1276" s="19">
        <v>-115.17345</v>
      </c>
      <c r="Y1276" s="22" t="s">
        <v>43</v>
      </c>
      <c r="Z1276" s="23" t="s">
        <v>43</v>
      </c>
      <c r="AA1276" s="21" t="s">
        <v>43</v>
      </c>
      <c r="AB1276" s="14" t="s">
        <v>44</v>
      </c>
      <c r="AC1276" s="21" t="s">
        <v>43</v>
      </c>
      <c r="AD1276" s="17">
        <v>16</v>
      </c>
      <c r="AE1276" s="17">
        <v>1</v>
      </c>
      <c r="AF1276" s="21" t="s">
        <v>43</v>
      </c>
      <c r="AG1276" s="14" t="s">
        <v>43</v>
      </c>
      <c r="AI1276" s="70">
        <f t="shared" si="207"/>
        <v>12.500999999999999</v>
      </c>
      <c r="AJ1276" s="71" t="s">
        <v>369</v>
      </c>
      <c r="AK1276" s="72">
        <f t="shared" si="208"/>
        <v>1.4471406331162124</v>
      </c>
      <c r="AL1276" s="73">
        <f t="shared" si="209"/>
        <v>1.4471406331162124</v>
      </c>
    </row>
    <row r="1277" spans="1:38" s="20" customFormat="1">
      <c r="A1277" s="14" t="s">
        <v>80</v>
      </c>
      <c r="B1277" s="14" t="s">
        <v>40</v>
      </c>
      <c r="C1277" s="31">
        <v>38945</v>
      </c>
      <c r="D1277" s="15">
        <v>2006</v>
      </c>
      <c r="E1277" s="16">
        <v>0.4145833333333333</v>
      </c>
      <c r="F1277" s="16">
        <v>0.44097222222222227</v>
      </c>
      <c r="G1277" s="16">
        <v>2.6388888888888962E-2</v>
      </c>
      <c r="H1277" s="21">
        <v>2</v>
      </c>
      <c r="I1277" s="17">
        <v>1</v>
      </c>
      <c r="J1277" s="17">
        <v>5</v>
      </c>
      <c r="K1277" s="17">
        <v>5</v>
      </c>
      <c r="L1277" s="14" t="s">
        <v>48</v>
      </c>
      <c r="M1277" s="14" t="s">
        <v>49</v>
      </c>
      <c r="N1277" s="17">
        <v>1</v>
      </c>
      <c r="O1277" s="18">
        <f t="shared" si="200"/>
        <v>56.095696800000006</v>
      </c>
      <c r="P1277" s="18">
        <v>16.998696000000002</v>
      </c>
      <c r="Q1277" s="18">
        <f t="shared" si="210"/>
        <v>47.847808800000003</v>
      </c>
      <c r="R1277" s="18">
        <v>14.499336000000001</v>
      </c>
      <c r="S1277" s="18">
        <f t="shared" si="211"/>
        <v>56.099999999999994</v>
      </c>
      <c r="T1277" s="22">
        <v>17</v>
      </c>
      <c r="U1277" s="21" t="s">
        <v>43</v>
      </c>
      <c r="V1277" s="21" t="s">
        <v>43</v>
      </c>
      <c r="W1277" s="19">
        <v>27.8429</v>
      </c>
      <c r="X1277" s="19">
        <v>-115.17345</v>
      </c>
      <c r="Y1277" s="22" t="s">
        <v>43</v>
      </c>
      <c r="Z1277" s="23" t="s">
        <v>43</v>
      </c>
      <c r="AA1277" s="21" t="s">
        <v>43</v>
      </c>
      <c r="AB1277" s="14" t="s">
        <v>44</v>
      </c>
      <c r="AC1277" s="21" t="s">
        <v>43</v>
      </c>
      <c r="AD1277" s="17">
        <v>16</v>
      </c>
      <c r="AE1277" s="17">
        <v>1</v>
      </c>
      <c r="AF1277" s="21" t="s">
        <v>43</v>
      </c>
      <c r="AG1277" s="14" t="s">
        <v>43</v>
      </c>
      <c r="AI1277" s="70">
        <f t="shared" si="207"/>
        <v>12.500999999999999</v>
      </c>
      <c r="AJ1277" s="71" t="s">
        <v>369</v>
      </c>
      <c r="AK1277" s="72">
        <f t="shared" si="208"/>
        <v>1.4471406331162124</v>
      </c>
      <c r="AL1277" s="73">
        <f t="shared" si="209"/>
        <v>1.4471406331162124</v>
      </c>
    </row>
    <row r="1278" spans="1:38" s="20" customFormat="1">
      <c r="A1278" s="14" t="s">
        <v>80</v>
      </c>
      <c r="B1278" s="14" t="s">
        <v>40</v>
      </c>
      <c r="C1278" s="31">
        <v>38945</v>
      </c>
      <c r="D1278" s="15">
        <v>2006</v>
      </c>
      <c r="E1278" s="16">
        <v>0.4145833333333333</v>
      </c>
      <c r="F1278" s="16">
        <v>0.44097222222222227</v>
      </c>
      <c r="G1278" s="16">
        <v>2.6388888888888962E-2</v>
      </c>
      <c r="H1278" s="21">
        <v>2</v>
      </c>
      <c r="I1278" s="17">
        <v>1</v>
      </c>
      <c r="J1278" s="17">
        <v>5</v>
      </c>
      <c r="K1278" s="17">
        <v>5</v>
      </c>
      <c r="L1278" s="14" t="s">
        <v>48</v>
      </c>
      <c r="M1278" s="14" t="s">
        <v>49</v>
      </c>
      <c r="N1278" s="17">
        <v>1</v>
      </c>
      <c r="O1278" s="18">
        <f t="shared" si="200"/>
        <v>56.095696800000006</v>
      </c>
      <c r="P1278" s="18">
        <v>16.998696000000002</v>
      </c>
      <c r="Q1278" s="18">
        <f t="shared" si="210"/>
        <v>47.847808800000003</v>
      </c>
      <c r="R1278" s="18">
        <v>14.499336000000001</v>
      </c>
      <c r="S1278" s="18">
        <f t="shared" si="211"/>
        <v>56.099999999999994</v>
      </c>
      <c r="T1278" s="22">
        <v>17</v>
      </c>
      <c r="U1278" s="21" t="s">
        <v>43</v>
      </c>
      <c r="V1278" s="21" t="s">
        <v>43</v>
      </c>
      <c r="W1278" s="19">
        <v>27.8429</v>
      </c>
      <c r="X1278" s="19">
        <v>-115.17345</v>
      </c>
      <c r="Y1278" s="22" t="s">
        <v>43</v>
      </c>
      <c r="Z1278" s="23" t="s">
        <v>43</v>
      </c>
      <c r="AA1278" s="21" t="s">
        <v>43</v>
      </c>
      <c r="AB1278" s="14" t="s">
        <v>44</v>
      </c>
      <c r="AC1278" s="21" t="s">
        <v>43</v>
      </c>
      <c r="AD1278" s="17">
        <v>17</v>
      </c>
      <c r="AE1278" s="17">
        <v>1</v>
      </c>
      <c r="AF1278" s="21" t="s">
        <v>43</v>
      </c>
      <c r="AG1278" s="14" t="s">
        <v>43</v>
      </c>
      <c r="AI1278" s="70">
        <f t="shared" si="207"/>
        <v>13.209999999999999</v>
      </c>
      <c r="AJ1278" s="71" t="s">
        <v>369</v>
      </c>
      <c r="AK1278" s="72">
        <f t="shared" si="208"/>
        <v>1.6329725885917237</v>
      </c>
      <c r="AL1278" s="73">
        <f t="shared" si="209"/>
        <v>1.6329725885917237</v>
      </c>
    </row>
    <row r="1279" spans="1:38" s="20" customFormat="1">
      <c r="A1279" s="14" t="s">
        <v>80</v>
      </c>
      <c r="B1279" s="14" t="s">
        <v>40</v>
      </c>
      <c r="C1279" s="31">
        <v>38945</v>
      </c>
      <c r="D1279" s="15">
        <v>2006</v>
      </c>
      <c r="E1279" s="16">
        <v>0.4145833333333333</v>
      </c>
      <c r="F1279" s="16">
        <v>0.44097222222222227</v>
      </c>
      <c r="G1279" s="16">
        <v>2.6388888888888962E-2</v>
      </c>
      <c r="H1279" s="21">
        <v>2</v>
      </c>
      <c r="I1279" s="17">
        <v>1</v>
      </c>
      <c r="J1279" s="17">
        <v>5</v>
      </c>
      <c r="K1279" s="17">
        <v>5</v>
      </c>
      <c r="L1279" s="14" t="s">
        <v>48</v>
      </c>
      <c r="M1279" s="14" t="s">
        <v>49</v>
      </c>
      <c r="N1279" s="17">
        <v>1</v>
      </c>
      <c r="O1279" s="18">
        <f t="shared" si="200"/>
        <v>56.095696800000006</v>
      </c>
      <c r="P1279" s="18">
        <v>16.998696000000002</v>
      </c>
      <c r="Q1279" s="18">
        <f t="shared" si="210"/>
        <v>47.847808800000003</v>
      </c>
      <c r="R1279" s="18">
        <v>14.499336000000001</v>
      </c>
      <c r="S1279" s="18">
        <f t="shared" si="211"/>
        <v>56.099999999999994</v>
      </c>
      <c r="T1279" s="22">
        <v>17</v>
      </c>
      <c r="U1279" s="21" t="s">
        <v>43</v>
      </c>
      <c r="V1279" s="21" t="s">
        <v>43</v>
      </c>
      <c r="W1279" s="19">
        <v>27.8429</v>
      </c>
      <c r="X1279" s="19">
        <v>-115.17345</v>
      </c>
      <c r="Y1279" s="22" t="s">
        <v>43</v>
      </c>
      <c r="Z1279" s="23" t="s">
        <v>43</v>
      </c>
      <c r="AA1279" s="21" t="s">
        <v>43</v>
      </c>
      <c r="AB1279" s="14" t="s">
        <v>44</v>
      </c>
      <c r="AC1279" s="21" t="s">
        <v>43</v>
      </c>
      <c r="AD1279" s="17">
        <v>17</v>
      </c>
      <c r="AE1279" s="17">
        <v>1</v>
      </c>
      <c r="AF1279" s="21" t="s">
        <v>43</v>
      </c>
      <c r="AG1279" s="14" t="s">
        <v>43</v>
      </c>
      <c r="AI1279" s="70">
        <f t="shared" si="207"/>
        <v>13.209999999999999</v>
      </c>
      <c r="AJ1279" s="71" t="s">
        <v>369</v>
      </c>
      <c r="AK1279" s="72">
        <f t="shared" si="208"/>
        <v>1.6329725885917237</v>
      </c>
      <c r="AL1279" s="73">
        <f t="shared" si="209"/>
        <v>1.6329725885917237</v>
      </c>
    </row>
    <row r="1280" spans="1:38" s="20" customFormat="1">
      <c r="A1280" s="14" t="s">
        <v>80</v>
      </c>
      <c r="B1280" s="14" t="s">
        <v>40</v>
      </c>
      <c r="C1280" s="31">
        <v>38945</v>
      </c>
      <c r="D1280" s="15">
        <v>2006</v>
      </c>
      <c r="E1280" s="16">
        <v>0.4145833333333333</v>
      </c>
      <c r="F1280" s="16">
        <v>0.44097222222222227</v>
      </c>
      <c r="G1280" s="16">
        <v>2.6388888888888962E-2</v>
      </c>
      <c r="H1280" s="21">
        <v>2</v>
      </c>
      <c r="I1280" s="17">
        <v>1</v>
      </c>
      <c r="J1280" s="17">
        <v>5</v>
      </c>
      <c r="K1280" s="17">
        <v>5</v>
      </c>
      <c r="L1280" s="14" t="s">
        <v>48</v>
      </c>
      <c r="M1280" s="14" t="s">
        <v>49</v>
      </c>
      <c r="N1280" s="17">
        <v>1</v>
      </c>
      <c r="O1280" s="18">
        <f t="shared" si="200"/>
        <v>56.095696800000006</v>
      </c>
      <c r="P1280" s="18">
        <v>16.998696000000002</v>
      </c>
      <c r="Q1280" s="18">
        <f t="shared" si="210"/>
        <v>47.847808800000003</v>
      </c>
      <c r="R1280" s="18">
        <v>14.499336000000001</v>
      </c>
      <c r="S1280" s="18">
        <f t="shared" si="211"/>
        <v>56.099999999999994</v>
      </c>
      <c r="T1280" s="22">
        <v>17</v>
      </c>
      <c r="U1280" s="21" t="s">
        <v>43</v>
      </c>
      <c r="V1280" s="21" t="s">
        <v>43</v>
      </c>
      <c r="W1280" s="19">
        <v>27.8429</v>
      </c>
      <c r="X1280" s="19">
        <v>-115.17345</v>
      </c>
      <c r="Y1280" s="22" t="s">
        <v>43</v>
      </c>
      <c r="Z1280" s="23" t="s">
        <v>43</v>
      </c>
      <c r="AA1280" s="21" t="s">
        <v>43</v>
      </c>
      <c r="AB1280" s="14" t="s">
        <v>44</v>
      </c>
      <c r="AC1280" s="21" t="s">
        <v>43</v>
      </c>
      <c r="AD1280" s="17">
        <v>17</v>
      </c>
      <c r="AE1280" s="17">
        <v>1</v>
      </c>
      <c r="AF1280" s="21" t="s">
        <v>43</v>
      </c>
      <c r="AG1280" s="14" t="s">
        <v>43</v>
      </c>
      <c r="AI1280" s="70">
        <f t="shared" si="207"/>
        <v>13.209999999999999</v>
      </c>
      <c r="AJ1280" s="71" t="s">
        <v>369</v>
      </c>
      <c r="AK1280" s="72">
        <f t="shared" si="208"/>
        <v>1.6329725885917237</v>
      </c>
      <c r="AL1280" s="73">
        <f t="shared" si="209"/>
        <v>1.6329725885917237</v>
      </c>
    </row>
    <row r="1281" spans="1:38" s="20" customFormat="1">
      <c r="A1281" s="14" t="s">
        <v>80</v>
      </c>
      <c r="B1281" s="14" t="s">
        <v>40</v>
      </c>
      <c r="C1281" s="31">
        <v>38945</v>
      </c>
      <c r="D1281" s="15">
        <v>2006</v>
      </c>
      <c r="E1281" s="16">
        <v>0.4145833333333333</v>
      </c>
      <c r="F1281" s="16">
        <v>0.44097222222222227</v>
      </c>
      <c r="G1281" s="16">
        <v>2.6388888888888962E-2</v>
      </c>
      <c r="H1281" s="21">
        <v>2</v>
      </c>
      <c r="I1281" s="17">
        <v>1</v>
      </c>
      <c r="J1281" s="17">
        <v>5</v>
      </c>
      <c r="K1281" s="17">
        <v>5</v>
      </c>
      <c r="L1281" s="14" t="s">
        <v>48</v>
      </c>
      <c r="M1281" s="14" t="s">
        <v>49</v>
      </c>
      <c r="N1281" s="17">
        <v>1</v>
      </c>
      <c r="O1281" s="18">
        <f t="shared" si="200"/>
        <v>56.095696800000006</v>
      </c>
      <c r="P1281" s="18">
        <v>16.998696000000002</v>
      </c>
      <c r="Q1281" s="18">
        <f t="shared" si="210"/>
        <v>47.847808800000003</v>
      </c>
      <c r="R1281" s="18">
        <v>14.499336000000001</v>
      </c>
      <c r="S1281" s="18">
        <f t="shared" si="211"/>
        <v>56.099999999999994</v>
      </c>
      <c r="T1281" s="22">
        <v>17</v>
      </c>
      <c r="U1281" s="21" t="s">
        <v>43</v>
      </c>
      <c r="V1281" s="21" t="s">
        <v>43</v>
      </c>
      <c r="W1281" s="19">
        <v>27.8429</v>
      </c>
      <c r="X1281" s="19">
        <v>-115.17345</v>
      </c>
      <c r="Y1281" s="22" t="s">
        <v>43</v>
      </c>
      <c r="Z1281" s="23" t="s">
        <v>43</v>
      </c>
      <c r="AA1281" s="21" t="s">
        <v>43</v>
      </c>
      <c r="AB1281" s="14" t="s">
        <v>44</v>
      </c>
      <c r="AC1281" s="21" t="s">
        <v>43</v>
      </c>
      <c r="AD1281" s="17">
        <v>17</v>
      </c>
      <c r="AE1281" s="17">
        <v>1</v>
      </c>
      <c r="AF1281" s="21" t="s">
        <v>43</v>
      </c>
      <c r="AG1281" s="14" t="s">
        <v>43</v>
      </c>
      <c r="AI1281" s="70">
        <f t="shared" si="207"/>
        <v>13.209999999999999</v>
      </c>
      <c r="AJ1281" s="71" t="s">
        <v>369</v>
      </c>
      <c r="AK1281" s="72">
        <f t="shared" si="208"/>
        <v>1.6329725885917237</v>
      </c>
      <c r="AL1281" s="73">
        <f t="shared" si="209"/>
        <v>1.6329725885917237</v>
      </c>
    </row>
    <row r="1282" spans="1:38" s="20" customFormat="1">
      <c r="A1282" s="14" t="s">
        <v>80</v>
      </c>
      <c r="B1282" s="14" t="s">
        <v>40</v>
      </c>
      <c r="C1282" s="31">
        <v>38945</v>
      </c>
      <c r="D1282" s="15">
        <v>2006</v>
      </c>
      <c r="E1282" s="16">
        <v>0.4145833333333333</v>
      </c>
      <c r="F1282" s="16">
        <v>0.44097222222222227</v>
      </c>
      <c r="G1282" s="16">
        <v>2.6388888888888962E-2</v>
      </c>
      <c r="H1282" s="21">
        <v>2</v>
      </c>
      <c r="I1282" s="17">
        <v>1</v>
      </c>
      <c r="J1282" s="17">
        <v>5</v>
      </c>
      <c r="K1282" s="17">
        <v>5</v>
      </c>
      <c r="L1282" s="14" t="s">
        <v>48</v>
      </c>
      <c r="M1282" s="14" t="s">
        <v>49</v>
      </c>
      <c r="N1282" s="17">
        <v>1</v>
      </c>
      <c r="O1282" s="18">
        <f t="shared" si="200"/>
        <v>56.095696800000006</v>
      </c>
      <c r="P1282" s="18">
        <v>16.998696000000002</v>
      </c>
      <c r="Q1282" s="18">
        <f t="shared" si="210"/>
        <v>47.847808800000003</v>
      </c>
      <c r="R1282" s="18">
        <v>14.499336000000001</v>
      </c>
      <c r="S1282" s="18">
        <f t="shared" si="211"/>
        <v>56.099999999999994</v>
      </c>
      <c r="T1282" s="22">
        <v>17</v>
      </c>
      <c r="U1282" s="21" t="s">
        <v>43</v>
      </c>
      <c r="V1282" s="21" t="s">
        <v>43</v>
      </c>
      <c r="W1282" s="19">
        <v>27.8429</v>
      </c>
      <c r="X1282" s="19">
        <v>-115.17345</v>
      </c>
      <c r="Y1282" s="22" t="s">
        <v>43</v>
      </c>
      <c r="Z1282" s="23" t="s">
        <v>43</v>
      </c>
      <c r="AA1282" s="21" t="s">
        <v>43</v>
      </c>
      <c r="AB1282" s="14" t="s">
        <v>44</v>
      </c>
      <c r="AC1282" s="21" t="s">
        <v>43</v>
      </c>
      <c r="AD1282" s="17">
        <v>18</v>
      </c>
      <c r="AE1282" s="17">
        <v>1</v>
      </c>
      <c r="AF1282" s="21" t="s">
        <v>43</v>
      </c>
      <c r="AG1282" s="14" t="s">
        <v>43</v>
      </c>
      <c r="AI1282" s="70">
        <f t="shared" si="207"/>
        <v>13.918999999999999</v>
      </c>
      <c r="AJ1282" s="71" t="s">
        <v>369</v>
      </c>
      <c r="AK1282" s="72">
        <f t="shared" si="208"/>
        <v>1.8310631406548505</v>
      </c>
      <c r="AL1282" s="73">
        <f t="shared" si="209"/>
        <v>1.8310631406548505</v>
      </c>
    </row>
    <row r="1283" spans="1:38" s="20" customFormat="1">
      <c r="A1283" s="14" t="s">
        <v>80</v>
      </c>
      <c r="B1283" s="14" t="s">
        <v>40</v>
      </c>
      <c r="C1283" s="31">
        <v>38945</v>
      </c>
      <c r="D1283" s="15">
        <v>2006</v>
      </c>
      <c r="E1283" s="16">
        <v>0.4145833333333333</v>
      </c>
      <c r="F1283" s="16">
        <v>0.44097222222222227</v>
      </c>
      <c r="G1283" s="16">
        <v>2.6388888888888962E-2</v>
      </c>
      <c r="H1283" s="21">
        <v>2</v>
      </c>
      <c r="I1283" s="17">
        <v>1</v>
      </c>
      <c r="J1283" s="17">
        <v>5</v>
      </c>
      <c r="K1283" s="17">
        <v>5</v>
      </c>
      <c r="L1283" s="14" t="s">
        <v>48</v>
      </c>
      <c r="M1283" s="14" t="s">
        <v>49</v>
      </c>
      <c r="N1283" s="17">
        <v>1</v>
      </c>
      <c r="O1283" s="18">
        <f t="shared" ref="O1283:O1346" si="212">P1283*3.3</f>
        <v>56.095696800000006</v>
      </c>
      <c r="P1283" s="18">
        <v>16.998696000000002</v>
      </c>
      <c r="Q1283" s="18">
        <f t="shared" si="210"/>
        <v>47.847808800000003</v>
      </c>
      <c r="R1283" s="18">
        <v>14.499336000000001</v>
      </c>
      <c r="S1283" s="18">
        <f t="shared" si="211"/>
        <v>56.099999999999994</v>
      </c>
      <c r="T1283" s="22">
        <v>17</v>
      </c>
      <c r="U1283" s="21" t="s">
        <v>43</v>
      </c>
      <c r="V1283" s="21" t="s">
        <v>43</v>
      </c>
      <c r="W1283" s="19">
        <v>27.8429</v>
      </c>
      <c r="X1283" s="19">
        <v>-115.17345</v>
      </c>
      <c r="Y1283" s="22" t="s">
        <v>43</v>
      </c>
      <c r="Z1283" s="23" t="s">
        <v>43</v>
      </c>
      <c r="AA1283" s="21" t="s">
        <v>43</v>
      </c>
      <c r="AB1283" s="14" t="s">
        <v>44</v>
      </c>
      <c r="AC1283" s="21" t="s">
        <v>43</v>
      </c>
      <c r="AD1283" s="17">
        <v>18</v>
      </c>
      <c r="AE1283" s="17">
        <v>1</v>
      </c>
      <c r="AF1283" s="21" t="s">
        <v>43</v>
      </c>
      <c r="AG1283" s="14" t="s">
        <v>43</v>
      </c>
      <c r="AI1283" s="70">
        <f t="shared" si="207"/>
        <v>13.918999999999999</v>
      </c>
      <c r="AJ1283" s="71" t="s">
        <v>369</v>
      </c>
      <c r="AK1283" s="72">
        <f t="shared" si="208"/>
        <v>1.8310631406548505</v>
      </c>
      <c r="AL1283" s="73">
        <f t="shared" si="209"/>
        <v>1.8310631406548505</v>
      </c>
    </row>
    <row r="1284" spans="1:38" s="20" customFormat="1">
      <c r="A1284" s="14" t="s">
        <v>80</v>
      </c>
      <c r="B1284" s="14" t="s">
        <v>40</v>
      </c>
      <c r="C1284" s="31">
        <v>38945</v>
      </c>
      <c r="D1284" s="15">
        <v>2006</v>
      </c>
      <c r="E1284" s="16">
        <v>0.4145833333333333</v>
      </c>
      <c r="F1284" s="16">
        <v>0.44097222222222227</v>
      </c>
      <c r="G1284" s="16">
        <v>2.6388888888888962E-2</v>
      </c>
      <c r="H1284" s="21">
        <v>2</v>
      </c>
      <c r="I1284" s="17">
        <v>1</v>
      </c>
      <c r="J1284" s="17">
        <v>5</v>
      </c>
      <c r="K1284" s="17">
        <v>5</v>
      </c>
      <c r="L1284" s="14" t="s">
        <v>48</v>
      </c>
      <c r="M1284" s="14" t="s">
        <v>49</v>
      </c>
      <c r="N1284" s="17">
        <v>1</v>
      </c>
      <c r="O1284" s="18">
        <f t="shared" si="212"/>
        <v>56.095696800000006</v>
      </c>
      <c r="P1284" s="18">
        <v>16.998696000000002</v>
      </c>
      <c r="Q1284" s="18">
        <f t="shared" si="210"/>
        <v>47.847808800000003</v>
      </c>
      <c r="R1284" s="18">
        <v>14.499336000000001</v>
      </c>
      <c r="S1284" s="18">
        <f t="shared" si="211"/>
        <v>56.099999999999994</v>
      </c>
      <c r="T1284" s="22">
        <v>17</v>
      </c>
      <c r="U1284" s="21" t="s">
        <v>43</v>
      </c>
      <c r="V1284" s="21" t="s">
        <v>43</v>
      </c>
      <c r="W1284" s="19">
        <v>27.8429</v>
      </c>
      <c r="X1284" s="19">
        <v>-115.17345</v>
      </c>
      <c r="Y1284" s="22" t="s">
        <v>43</v>
      </c>
      <c r="Z1284" s="23" t="s">
        <v>43</v>
      </c>
      <c r="AA1284" s="21" t="s">
        <v>43</v>
      </c>
      <c r="AB1284" s="14" t="s">
        <v>44</v>
      </c>
      <c r="AC1284" s="21" t="s">
        <v>43</v>
      </c>
      <c r="AD1284" s="17">
        <v>18</v>
      </c>
      <c r="AE1284" s="17">
        <v>1</v>
      </c>
      <c r="AF1284" s="21" t="s">
        <v>43</v>
      </c>
      <c r="AG1284" s="14" t="s">
        <v>43</v>
      </c>
      <c r="AI1284" s="70">
        <f t="shared" si="207"/>
        <v>13.918999999999999</v>
      </c>
      <c r="AJ1284" s="71" t="s">
        <v>369</v>
      </c>
      <c r="AK1284" s="72">
        <f t="shared" si="208"/>
        <v>1.8310631406548505</v>
      </c>
      <c r="AL1284" s="73">
        <f t="shared" si="209"/>
        <v>1.8310631406548505</v>
      </c>
    </row>
    <row r="1285" spans="1:38" s="20" customFormat="1">
      <c r="A1285" s="14" t="s">
        <v>80</v>
      </c>
      <c r="B1285" s="14" t="s">
        <v>40</v>
      </c>
      <c r="C1285" s="31">
        <v>38945</v>
      </c>
      <c r="D1285" s="15">
        <v>2006</v>
      </c>
      <c r="E1285" s="16">
        <v>0.4145833333333333</v>
      </c>
      <c r="F1285" s="16">
        <v>0.44097222222222227</v>
      </c>
      <c r="G1285" s="16">
        <v>2.6388888888888962E-2</v>
      </c>
      <c r="H1285" s="21">
        <v>2</v>
      </c>
      <c r="I1285" s="17">
        <v>1</v>
      </c>
      <c r="J1285" s="17">
        <v>5</v>
      </c>
      <c r="K1285" s="17">
        <v>5</v>
      </c>
      <c r="L1285" s="14" t="s">
        <v>48</v>
      </c>
      <c r="M1285" s="14" t="s">
        <v>49</v>
      </c>
      <c r="N1285" s="17">
        <v>1</v>
      </c>
      <c r="O1285" s="18">
        <f t="shared" si="212"/>
        <v>56.095696800000006</v>
      </c>
      <c r="P1285" s="18">
        <v>16.998696000000002</v>
      </c>
      <c r="Q1285" s="18">
        <f t="shared" si="210"/>
        <v>47.847808800000003</v>
      </c>
      <c r="R1285" s="18">
        <v>14.499336000000001</v>
      </c>
      <c r="S1285" s="18">
        <f t="shared" si="211"/>
        <v>56.099999999999994</v>
      </c>
      <c r="T1285" s="22">
        <v>17</v>
      </c>
      <c r="U1285" s="21" t="s">
        <v>43</v>
      </c>
      <c r="V1285" s="21" t="s">
        <v>43</v>
      </c>
      <c r="W1285" s="19">
        <v>27.8429</v>
      </c>
      <c r="X1285" s="19">
        <v>-115.17345</v>
      </c>
      <c r="Y1285" s="22" t="s">
        <v>43</v>
      </c>
      <c r="Z1285" s="23" t="s">
        <v>43</v>
      </c>
      <c r="AA1285" s="21" t="s">
        <v>43</v>
      </c>
      <c r="AB1285" s="14" t="s">
        <v>44</v>
      </c>
      <c r="AC1285" s="21" t="s">
        <v>43</v>
      </c>
      <c r="AD1285" s="17">
        <v>18</v>
      </c>
      <c r="AE1285" s="17">
        <v>1</v>
      </c>
      <c r="AF1285" s="21" t="s">
        <v>43</v>
      </c>
      <c r="AG1285" s="14" t="s">
        <v>43</v>
      </c>
      <c r="AI1285" s="70">
        <f t="shared" si="207"/>
        <v>13.918999999999999</v>
      </c>
      <c r="AJ1285" s="71" t="s">
        <v>369</v>
      </c>
      <c r="AK1285" s="72">
        <f t="shared" si="208"/>
        <v>1.8310631406548505</v>
      </c>
      <c r="AL1285" s="73">
        <f t="shared" si="209"/>
        <v>1.8310631406548505</v>
      </c>
    </row>
    <row r="1286" spans="1:38" s="20" customFormat="1">
      <c r="A1286" s="14" t="s">
        <v>80</v>
      </c>
      <c r="B1286" s="14" t="s">
        <v>40</v>
      </c>
      <c r="C1286" s="31">
        <v>38945</v>
      </c>
      <c r="D1286" s="15">
        <v>2006</v>
      </c>
      <c r="E1286" s="16">
        <v>0.4145833333333333</v>
      </c>
      <c r="F1286" s="16">
        <v>0.44097222222222227</v>
      </c>
      <c r="G1286" s="16">
        <v>2.6388888888888962E-2</v>
      </c>
      <c r="H1286" s="21">
        <v>2</v>
      </c>
      <c r="I1286" s="17">
        <v>1</v>
      </c>
      <c r="J1286" s="17">
        <v>5</v>
      </c>
      <c r="K1286" s="17">
        <v>5</v>
      </c>
      <c r="L1286" s="14" t="s">
        <v>48</v>
      </c>
      <c r="M1286" s="14" t="s">
        <v>49</v>
      </c>
      <c r="N1286" s="17">
        <v>1</v>
      </c>
      <c r="O1286" s="18">
        <f t="shared" si="212"/>
        <v>56.095696800000006</v>
      </c>
      <c r="P1286" s="18">
        <v>16.998696000000002</v>
      </c>
      <c r="Q1286" s="18">
        <f t="shared" si="210"/>
        <v>47.847808800000003</v>
      </c>
      <c r="R1286" s="18">
        <v>14.499336000000001</v>
      </c>
      <c r="S1286" s="18">
        <f t="shared" si="211"/>
        <v>56.099999999999994</v>
      </c>
      <c r="T1286" s="22">
        <v>17</v>
      </c>
      <c r="U1286" s="21" t="s">
        <v>43</v>
      </c>
      <c r="V1286" s="21" t="s">
        <v>43</v>
      </c>
      <c r="W1286" s="19">
        <v>27.8429</v>
      </c>
      <c r="X1286" s="19">
        <v>-115.17345</v>
      </c>
      <c r="Y1286" s="22" t="s">
        <v>43</v>
      </c>
      <c r="Z1286" s="23" t="s">
        <v>43</v>
      </c>
      <c r="AA1286" s="21" t="s">
        <v>43</v>
      </c>
      <c r="AB1286" s="14" t="s">
        <v>44</v>
      </c>
      <c r="AC1286" s="21" t="s">
        <v>43</v>
      </c>
      <c r="AD1286" s="17">
        <v>18</v>
      </c>
      <c r="AE1286" s="17">
        <v>1</v>
      </c>
      <c r="AF1286" s="21" t="s">
        <v>43</v>
      </c>
      <c r="AG1286" s="14" t="s">
        <v>43</v>
      </c>
      <c r="AI1286" s="70">
        <f t="shared" si="207"/>
        <v>13.918999999999999</v>
      </c>
      <c r="AJ1286" s="71" t="s">
        <v>369</v>
      </c>
      <c r="AK1286" s="72">
        <f t="shared" si="208"/>
        <v>1.8310631406548505</v>
      </c>
      <c r="AL1286" s="73">
        <f t="shared" si="209"/>
        <v>1.8310631406548505</v>
      </c>
    </row>
    <row r="1287" spans="1:38" s="20" customFormat="1">
      <c r="A1287" s="14" t="s">
        <v>80</v>
      </c>
      <c r="B1287" s="14" t="s">
        <v>40</v>
      </c>
      <c r="C1287" s="31">
        <v>38945</v>
      </c>
      <c r="D1287" s="15">
        <v>2006</v>
      </c>
      <c r="E1287" s="16">
        <v>0.4145833333333333</v>
      </c>
      <c r="F1287" s="16">
        <v>0.44097222222222227</v>
      </c>
      <c r="G1287" s="16">
        <v>2.6388888888888962E-2</v>
      </c>
      <c r="H1287" s="21">
        <v>2</v>
      </c>
      <c r="I1287" s="17">
        <v>1</v>
      </c>
      <c r="J1287" s="17">
        <v>5</v>
      </c>
      <c r="K1287" s="17">
        <v>5</v>
      </c>
      <c r="L1287" s="14" t="s">
        <v>48</v>
      </c>
      <c r="M1287" s="14" t="s">
        <v>49</v>
      </c>
      <c r="N1287" s="17">
        <v>1</v>
      </c>
      <c r="O1287" s="18">
        <f t="shared" si="212"/>
        <v>56.095696800000006</v>
      </c>
      <c r="P1287" s="18">
        <v>16.998696000000002</v>
      </c>
      <c r="Q1287" s="18">
        <f t="shared" si="210"/>
        <v>47.847808800000003</v>
      </c>
      <c r="R1287" s="18">
        <v>14.499336000000001</v>
      </c>
      <c r="S1287" s="18">
        <f t="shared" si="211"/>
        <v>56.099999999999994</v>
      </c>
      <c r="T1287" s="22">
        <v>17</v>
      </c>
      <c r="U1287" s="21" t="s">
        <v>43</v>
      </c>
      <c r="V1287" s="21" t="s">
        <v>43</v>
      </c>
      <c r="W1287" s="19">
        <v>27.8429</v>
      </c>
      <c r="X1287" s="19">
        <v>-115.17345</v>
      </c>
      <c r="Y1287" s="22" t="s">
        <v>43</v>
      </c>
      <c r="Z1287" s="23" t="s">
        <v>43</v>
      </c>
      <c r="AA1287" s="21" t="s">
        <v>43</v>
      </c>
      <c r="AB1287" s="14" t="s">
        <v>44</v>
      </c>
      <c r="AC1287" s="21" t="s">
        <v>43</v>
      </c>
      <c r="AD1287" s="17">
        <v>18</v>
      </c>
      <c r="AE1287" s="17">
        <v>1</v>
      </c>
      <c r="AF1287" s="21" t="s">
        <v>43</v>
      </c>
      <c r="AG1287" s="14" t="s">
        <v>43</v>
      </c>
      <c r="AI1287" s="70">
        <f t="shared" si="207"/>
        <v>13.918999999999999</v>
      </c>
      <c r="AJ1287" s="71" t="s">
        <v>369</v>
      </c>
      <c r="AK1287" s="72">
        <f t="shared" si="208"/>
        <v>1.8310631406548505</v>
      </c>
      <c r="AL1287" s="73">
        <f t="shared" si="209"/>
        <v>1.8310631406548505</v>
      </c>
    </row>
    <row r="1288" spans="1:38" s="20" customFormat="1">
      <c r="A1288" s="14" t="s">
        <v>80</v>
      </c>
      <c r="B1288" s="14" t="s">
        <v>40</v>
      </c>
      <c r="C1288" s="31">
        <v>38945</v>
      </c>
      <c r="D1288" s="15">
        <v>2006</v>
      </c>
      <c r="E1288" s="16">
        <v>0.4145833333333333</v>
      </c>
      <c r="F1288" s="16">
        <v>0.44097222222222227</v>
      </c>
      <c r="G1288" s="16">
        <v>2.6388888888888962E-2</v>
      </c>
      <c r="H1288" s="21">
        <v>2</v>
      </c>
      <c r="I1288" s="17">
        <v>1</v>
      </c>
      <c r="J1288" s="17">
        <v>5</v>
      </c>
      <c r="K1288" s="17">
        <v>5</v>
      </c>
      <c r="L1288" s="14" t="s">
        <v>48</v>
      </c>
      <c r="M1288" s="14" t="s">
        <v>49</v>
      </c>
      <c r="N1288" s="17">
        <v>1</v>
      </c>
      <c r="O1288" s="18">
        <f t="shared" si="212"/>
        <v>56.095696800000006</v>
      </c>
      <c r="P1288" s="18">
        <v>16.998696000000002</v>
      </c>
      <c r="Q1288" s="18">
        <f t="shared" si="210"/>
        <v>47.847808800000003</v>
      </c>
      <c r="R1288" s="18">
        <v>14.499336000000001</v>
      </c>
      <c r="S1288" s="18">
        <f t="shared" si="211"/>
        <v>56.099999999999994</v>
      </c>
      <c r="T1288" s="22">
        <v>17</v>
      </c>
      <c r="U1288" s="21" t="s">
        <v>43</v>
      </c>
      <c r="V1288" s="21" t="s">
        <v>43</v>
      </c>
      <c r="W1288" s="19">
        <v>27.8429</v>
      </c>
      <c r="X1288" s="19">
        <v>-115.17345</v>
      </c>
      <c r="Y1288" s="22" t="s">
        <v>43</v>
      </c>
      <c r="Z1288" s="23" t="s">
        <v>43</v>
      </c>
      <c r="AA1288" s="21" t="s">
        <v>43</v>
      </c>
      <c r="AB1288" s="14" t="s">
        <v>44</v>
      </c>
      <c r="AC1288" s="21" t="s">
        <v>43</v>
      </c>
      <c r="AD1288" s="17">
        <v>18</v>
      </c>
      <c r="AE1288" s="17">
        <v>1</v>
      </c>
      <c r="AF1288" s="21" t="s">
        <v>43</v>
      </c>
      <c r="AG1288" s="14" t="s">
        <v>43</v>
      </c>
      <c r="AI1288" s="70">
        <f t="shared" si="207"/>
        <v>13.918999999999999</v>
      </c>
      <c r="AJ1288" s="71" t="s">
        <v>369</v>
      </c>
      <c r="AK1288" s="72">
        <f t="shared" si="208"/>
        <v>1.8310631406548505</v>
      </c>
      <c r="AL1288" s="73">
        <f t="shared" si="209"/>
        <v>1.8310631406548505</v>
      </c>
    </row>
    <row r="1289" spans="1:38" s="20" customFormat="1">
      <c r="A1289" s="14" t="s">
        <v>80</v>
      </c>
      <c r="B1289" s="14" t="s">
        <v>40</v>
      </c>
      <c r="C1289" s="31">
        <v>38945</v>
      </c>
      <c r="D1289" s="15">
        <v>2006</v>
      </c>
      <c r="E1289" s="16">
        <v>0.4145833333333333</v>
      </c>
      <c r="F1289" s="16">
        <v>0.44097222222222227</v>
      </c>
      <c r="G1289" s="16">
        <v>2.6388888888888962E-2</v>
      </c>
      <c r="H1289" s="21">
        <v>2</v>
      </c>
      <c r="I1289" s="17">
        <v>1</v>
      </c>
      <c r="J1289" s="17">
        <v>5</v>
      </c>
      <c r="K1289" s="17">
        <v>5</v>
      </c>
      <c r="L1289" s="14" t="s">
        <v>48</v>
      </c>
      <c r="M1289" s="14" t="s">
        <v>49</v>
      </c>
      <c r="N1289" s="17">
        <v>1</v>
      </c>
      <c r="O1289" s="18">
        <f t="shared" si="212"/>
        <v>56.095696800000006</v>
      </c>
      <c r="P1289" s="18">
        <v>16.998696000000002</v>
      </c>
      <c r="Q1289" s="18">
        <f t="shared" si="210"/>
        <v>47.847808800000003</v>
      </c>
      <c r="R1289" s="18">
        <v>14.499336000000001</v>
      </c>
      <c r="S1289" s="18">
        <f t="shared" si="211"/>
        <v>56.099999999999994</v>
      </c>
      <c r="T1289" s="22">
        <v>17</v>
      </c>
      <c r="U1289" s="21" t="s">
        <v>43</v>
      </c>
      <c r="V1289" s="21" t="s">
        <v>43</v>
      </c>
      <c r="W1289" s="19">
        <v>27.8429</v>
      </c>
      <c r="X1289" s="19">
        <v>-115.17345</v>
      </c>
      <c r="Y1289" s="22" t="s">
        <v>43</v>
      </c>
      <c r="Z1289" s="23" t="s">
        <v>43</v>
      </c>
      <c r="AA1289" s="21" t="s">
        <v>43</v>
      </c>
      <c r="AB1289" s="14" t="s">
        <v>44</v>
      </c>
      <c r="AC1289" s="21" t="s">
        <v>43</v>
      </c>
      <c r="AD1289" s="17">
        <v>18</v>
      </c>
      <c r="AE1289" s="17">
        <v>1</v>
      </c>
      <c r="AF1289" s="21" t="s">
        <v>43</v>
      </c>
      <c r="AG1289" s="14" t="s">
        <v>43</v>
      </c>
      <c r="AI1289" s="70">
        <f t="shared" si="207"/>
        <v>13.918999999999999</v>
      </c>
      <c r="AJ1289" s="71" t="s">
        <v>369</v>
      </c>
      <c r="AK1289" s="72">
        <f t="shared" si="208"/>
        <v>1.8310631406548505</v>
      </c>
      <c r="AL1289" s="73">
        <f t="shared" si="209"/>
        <v>1.8310631406548505</v>
      </c>
    </row>
    <row r="1290" spans="1:38" s="20" customFormat="1">
      <c r="A1290" s="14" t="s">
        <v>80</v>
      </c>
      <c r="B1290" s="14" t="s">
        <v>40</v>
      </c>
      <c r="C1290" s="31">
        <v>38945</v>
      </c>
      <c r="D1290" s="15">
        <v>2006</v>
      </c>
      <c r="E1290" s="16">
        <v>0.4145833333333333</v>
      </c>
      <c r="F1290" s="16">
        <v>0.44097222222222227</v>
      </c>
      <c r="G1290" s="16">
        <v>2.6388888888888962E-2</v>
      </c>
      <c r="H1290" s="21">
        <v>2</v>
      </c>
      <c r="I1290" s="17">
        <v>1</v>
      </c>
      <c r="J1290" s="17">
        <v>5</v>
      </c>
      <c r="K1290" s="17">
        <v>5</v>
      </c>
      <c r="L1290" s="14" t="s">
        <v>48</v>
      </c>
      <c r="M1290" s="14" t="s">
        <v>49</v>
      </c>
      <c r="N1290" s="17">
        <v>1</v>
      </c>
      <c r="O1290" s="18">
        <f t="shared" si="212"/>
        <v>56.095696800000006</v>
      </c>
      <c r="P1290" s="18">
        <v>16.998696000000002</v>
      </c>
      <c r="Q1290" s="18">
        <f t="shared" si="210"/>
        <v>47.847808800000003</v>
      </c>
      <c r="R1290" s="18">
        <v>14.499336000000001</v>
      </c>
      <c r="S1290" s="18">
        <f t="shared" si="211"/>
        <v>56.099999999999994</v>
      </c>
      <c r="T1290" s="22">
        <v>17</v>
      </c>
      <c r="U1290" s="21" t="s">
        <v>43</v>
      </c>
      <c r="V1290" s="21" t="s">
        <v>43</v>
      </c>
      <c r="W1290" s="19">
        <v>27.8429</v>
      </c>
      <c r="X1290" s="19">
        <v>-115.17345</v>
      </c>
      <c r="Y1290" s="22" t="s">
        <v>43</v>
      </c>
      <c r="Z1290" s="23" t="s">
        <v>43</v>
      </c>
      <c r="AA1290" s="21" t="s">
        <v>43</v>
      </c>
      <c r="AB1290" s="14" t="s">
        <v>44</v>
      </c>
      <c r="AC1290" s="21" t="s">
        <v>43</v>
      </c>
      <c r="AD1290" s="17">
        <v>18</v>
      </c>
      <c r="AE1290" s="17">
        <v>1</v>
      </c>
      <c r="AF1290" s="21" t="s">
        <v>43</v>
      </c>
      <c r="AG1290" s="14" t="s">
        <v>43</v>
      </c>
      <c r="AI1290" s="70">
        <f t="shared" si="207"/>
        <v>13.918999999999999</v>
      </c>
      <c r="AJ1290" s="71" t="s">
        <v>369</v>
      </c>
      <c r="AK1290" s="72">
        <f t="shared" si="208"/>
        <v>1.8310631406548505</v>
      </c>
      <c r="AL1290" s="73">
        <f t="shared" si="209"/>
        <v>1.8310631406548505</v>
      </c>
    </row>
    <row r="1291" spans="1:38" s="20" customFormat="1">
      <c r="A1291" s="14" t="s">
        <v>80</v>
      </c>
      <c r="B1291" s="14" t="s">
        <v>40</v>
      </c>
      <c r="C1291" s="31">
        <v>38945</v>
      </c>
      <c r="D1291" s="15">
        <v>2006</v>
      </c>
      <c r="E1291" s="16">
        <v>0.4145833333333333</v>
      </c>
      <c r="F1291" s="16">
        <v>0.44097222222222227</v>
      </c>
      <c r="G1291" s="16">
        <v>2.6388888888888962E-2</v>
      </c>
      <c r="H1291" s="21">
        <v>2</v>
      </c>
      <c r="I1291" s="17">
        <v>1</v>
      </c>
      <c r="J1291" s="17">
        <v>5</v>
      </c>
      <c r="K1291" s="17">
        <v>5</v>
      </c>
      <c r="L1291" s="14" t="s">
        <v>48</v>
      </c>
      <c r="M1291" s="14" t="s">
        <v>49</v>
      </c>
      <c r="N1291" s="17">
        <v>1</v>
      </c>
      <c r="O1291" s="18">
        <f t="shared" si="212"/>
        <v>56.095696800000006</v>
      </c>
      <c r="P1291" s="18">
        <v>16.998696000000002</v>
      </c>
      <c r="Q1291" s="18">
        <f t="shared" si="210"/>
        <v>47.847808800000003</v>
      </c>
      <c r="R1291" s="18">
        <v>14.499336000000001</v>
      </c>
      <c r="S1291" s="18">
        <f t="shared" si="211"/>
        <v>56.099999999999994</v>
      </c>
      <c r="T1291" s="22">
        <v>17</v>
      </c>
      <c r="U1291" s="21" t="s">
        <v>43</v>
      </c>
      <c r="V1291" s="21" t="s">
        <v>43</v>
      </c>
      <c r="W1291" s="19">
        <v>27.8429</v>
      </c>
      <c r="X1291" s="19">
        <v>-115.17345</v>
      </c>
      <c r="Y1291" s="22" t="s">
        <v>43</v>
      </c>
      <c r="Z1291" s="23" t="s">
        <v>43</v>
      </c>
      <c r="AA1291" s="21" t="s">
        <v>43</v>
      </c>
      <c r="AB1291" s="14" t="s">
        <v>44</v>
      </c>
      <c r="AC1291" s="21" t="s">
        <v>43</v>
      </c>
      <c r="AD1291" s="17">
        <v>18</v>
      </c>
      <c r="AE1291" s="17">
        <v>1</v>
      </c>
      <c r="AF1291" s="21" t="s">
        <v>43</v>
      </c>
      <c r="AG1291" s="14" t="s">
        <v>43</v>
      </c>
      <c r="AI1291" s="70">
        <f t="shared" si="207"/>
        <v>13.918999999999999</v>
      </c>
      <c r="AJ1291" s="71" t="s">
        <v>369</v>
      </c>
      <c r="AK1291" s="72">
        <f t="shared" si="208"/>
        <v>1.8310631406548505</v>
      </c>
      <c r="AL1291" s="73">
        <f t="shared" si="209"/>
        <v>1.8310631406548505</v>
      </c>
    </row>
    <row r="1292" spans="1:38" s="20" customFormat="1">
      <c r="A1292" s="14" t="s">
        <v>80</v>
      </c>
      <c r="B1292" s="14" t="s">
        <v>40</v>
      </c>
      <c r="C1292" s="31">
        <v>38945</v>
      </c>
      <c r="D1292" s="15">
        <v>2006</v>
      </c>
      <c r="E1292" s="16">
        <v>0.4145833333333333</v>
      </c>
      <c r="F1292" s="16">
        <v>0.44097222222222227</v>
      </c>
      <c r="G1292" s="16">
        <v>2.6388888888888962E-2</v>
      </c>
      <c r="H1292" s="21">
        <v>2</v>
      </c>
      <c r="I1292" s="17">
        <v>1</v>
      </c>
      <c r="J1292" s="17">
        <v>5</v>
      </c>
      <c r="K1292" s="17">
        <v>5</v>
      </c>
      <c r="L1292" s="14" t="s">
        <v>48</v>
      </c>
      <c r="M1292" s="14" t="s">
        <v>49</v>
      </c>
      <c r="N1292" s="17">
        <v>1</v>
      </c>
      <c r="O1292" s="18">
        <f t="shared" si="212"/>
        <v>56.095696800000006</v>
      </c>
      <c r="P1292" s="18">
        <v>16.998696000000002</v>
      </c>
      <c r="Q1292" s="18">
        <f t="shared" si="210"/>
        <v>47.847808800000003</v>
      </c>
      <c r="R1292" s="18">
        <v>14.499336000000001</v>
      </c>
      <c r="S1292" s="18">
        <f t="shared" si="211"/>
        <v>56.099999999999994</v>
      </c>
      <c r="T1292" s="22">
        <v>17</v>
      </c>
      <c r="U1292" s="21" t="s">
        <v>43</v>
      </c>
      <c r="V1292" s="21" t="s">
        <v>43</v>
      </c>
      <c r="W1292" s="19">
        <v>27.8429</v>
      </c>
      <c r="X1292" s="19">
        <v>-115.17345</v>
      </c>
      <c r="Y1292" s="22" t="s">
        <v>43</v>
      </c>
      <c r="Z1292" s="23" t="s">
        <v>43</v>
      </c>
      <c r="AA1292" s="21" t="s">
        <v>43</v>
      </c>
      <c r="AB1292" s="14" t="s">
        <v>44</v>
      </c>
      <c r="AC1292" s="21" t="s">
        <v>43</v>
      </c>
      <c r="AD1292" s="17">
        <v>20</v>
      </c>
      <c r="AE1292" s="17">
        <v>1</v>
      </c>
      <c r="AF1292" s="21" t="s">
        <v>43</v>
      </c>
      <c r="AG1292" s="14" t="s">
        <v>43</v>
      </c>
      <c r="AI1292" s="70">
        <f t="shared" si="207"/>
        <v>15.337</v>
      </c>
      <c r="AJ1292" s="71" t="s">
        <v>369</v>
      </c>
      <c r="AK1292" s="72">
        <f t="shared" si="208"/>
        <v>2.2645047633742106</v>
      </c>
      <c r="AL1292" s="73">
        <f t="shared" si="209"/>
        <v>2.2645047633742106</v>
      </c>
    </row>
    <row r="1293" spans="1:38" s="20" customFormat="1">
      <c r="A1293" s="14" t="s">
        <v>80</v>
      </c>
      <c r="B1293" s="14" t="s">
        <v>40</v>
      </c>
      <c r="C1293" s="31">
        <v>38945</v>
      </c>
      <c r="D1293" s="15">
        <v>2006</v>
      </c>
      <c r="E1293" s="16">
        <v>0.4145833333333333</v>
      </c>
      <c r="F1293" s="16">
        <v>0.44097222222222227</v>
      </c>
      <c r="G1293" s="16">
        <v>2.6388888888888962E-2</v>
      </c>
      <c r="H1293" s="21">
        <v>2</v>
      </c>
      <c r="I1293" s="17">
        <v>1</v>
      </c>
      <c r="J1293" s="17">
        <v>5</v>
      </c>
      <c r="K1293" s="17">
        <v>5</v>
      </c>
      <c r="L1293" s="14" t="s">
        <v>48</v>
      </c>
      <c r="M1293" s="14" t="s">
        <v>49</v>
      </c>
      <c r="N1293" s="17">
        <v>1</v>
      </c>
      <c r="O1293" s="18">
        <f t="shared" si="212"/>
        <v>56.095696800000006</v>
      </c>
      <c r="P1293" s="18">
        <v>16.998696000000002</v>
      </c>
      <c r="Q1293" s="18">
        <f t="shared" si="210"/>
        <v>47.847808800000003</v>
      </c>
      <c r="R1293" s="18">
        <v>14.499336000000001</v>
      </c>
      <c r="S1293" s="18">
        <f t="shared" si="211"/>
        <v>56.099999999999994</v>
      </c>
      <c r="T1293" s="22">
        <v>17</v>
      </c>
      <c r="U1293" s="21" t="s">
        <v>43</v>
      </c>
      <c r="V1293" s="21" t="s">
        <v>43</v>
      </c>
      <c r="W1293" s="19">
        <v>27.8429</v>
      </c>
      <c r="X1293" s="19">
        <v>-115.17345</v>
      </c>
      <c r="Y1293" s="22" t="s">
        <v>43</v>
      </c>
      <c r="Z1293" s="23" t="s">
        <v>43</v>
      </c>
      <c r="AA1293" s="21" t="s">
        <v>43</v>
      </c>
      <c r="AB1293" s="14" t="s">
        <v>44</v>
      </c>
      <c r="AC1293" s="21" t="s">
        <v>43</v>
      </c>
      <c r="AD1293" s="17">
        <v>20</v>
      </c>
      <c r="AE1293" s="17">
        <v>1</v>
      </c>
      <c r="AF1293" s="21" t="s">
        <v>43</v>
      </c>
      <c r="AG1293" s="14" t="s">
        <v>43</v>
      </c>
      <c r="AI1293" s="70">
        <f t="shared" si="207"/>
        <v>15.337</v>
      </c>
      <c r="AJ1293" s="71" t="s">
        <v>369</v>
      </c>
      <c r="AK1293" s="72">
        <f t="shared" si="208"/>
        <v>2.2645047633742106</v>
      </c>
      <c r="AL1293" s="73">
        <f t="shared" si="209"/>
        <v>2.2645047633742106</v>
      </c>
    </row>
    <row r="1294" spans="1:38" s="20" customFormat="1">
      <c r="A1294" s="14" t="s">
        <v>80</v>
      </c>
      <c r="B1294" s="14" t="s">
        <v>40</v>
      </c>
      <c r="C1294" s="31">
        <v>38945</v>
      </c>
      <c r="D1294" s="15">
        <v>2006</v>
      </c>
      <c r="E1294" s="16">
        <v>0.4145833333333333</v>
      </c>
      <c r="F1294" s="16">
        <v>0.44097222222222227</v>
      </c>
      <c r="G1294" s="16">
        <v>2.6388888888888962E-2</v>
      </c>
      <c r="H1294" s="21">
        <v>2</v>
      </c>
      <c r="I1294" s="17">
        <v>1</v>
      </c>
      <c r="J1294" s="17">
        <v>5</v>
      </c>
      <c r="K1294" s="17">
        <v>5</v>
      </c>
      <c r="L1294" s="14" t="s">
        <v>48</v>
      </c>
      <c r="M1294" s="14" t="s">
        <v>49</v>
      </c>
      <c r="N1294" s="17">
        <v>1</v>
      </c>
      <c r="O1294" s="18">
        <f t="shared" si="212"/>
        <v>56.095696800000006</v>
      </c>
      <c r="P1294" s="18">
        <v>16.998696000000002</v>
      </c>
      <c r="Q1294" s="18">
        <f t="shared" si="210"/>
        <v>47.847808800000003</v>
      </c>
      <c r="R1294" s="18">
        <v>14.499336000000001</v>
      </c>
      <c r="S1294" s="18">
        <f t="shared" si="211"/>
        <v>56.099999999999994</v>
      </c>
      <c r="T1294" s="22">
        <v>17</v>
      </c>
      <c r="U1294" s="21" t="s">
        <v>43</v>
      </c>
      <c r="V1294" s="21" t="s">
        <v>43</v>
      </c>
      <c r="W1294" s="19">
        <v>27.8429</v>
      </c>
      <c r="X1294" s="19">
        <v>-115.17345</v>
      </c>
      <c r="Y1294" s="22" t="s">
        <v>43</v>
      </c>
      <c r="Z1294" s="23" t="s">
        <v>43</v>
      </c>
      <c r="AA1294" s="21" t="s">
        <v>43</v>
      </c>
      <c r="AB1294" s="14" t="s">
        <v>44</v>
      </c>
      <c r="AC1294" s="21" t="s">
        <v>43</v>
      </c>
      <c r="AD1294" s="17">
        <v>20</v>
      </c>
      <c r="AE1294" s="17">
        <v>1</v>
      </c>
      <c r="AF1294" s="21" t="s">
        <v>43</v>
      </c>
      <c r="AG1294" s="14" t="s">
        <v>43</v>
      </c>
      <c r="AI1294" s="70">
        <f t="shared" si="207"/>
        <v>15.337</v>
      </c>
      <c r="AJ1294" s="71" t="s">
        <v>369</v>
      </c>
      <c r="AK1294" s="72">
        <f t="shared" si="208"/>
        <v>2.2645047633742106</v>
      </c>
      <c r="AL1294" s="73">
        <f t="shared" si="209"/>
        <v>2.2645047633742106</v>
      </c>
    </row>
    <row r="1295" spans="1:38" s="20" customFormat="1">
      <c r="A1295" s="14" t="s">
        <v>80</v>
      </c>
      <c r="B1295" s="14" t="s">
        <v>40</v>
      </c>
      <c r="C1295" s="31">
        <v>38945</v>
      </c>
      <c r="D1295" s="15">
        <v>2006</v>
      </c>
      <c r="E1295" s="16">
        <v>0.4145833333333333</v>
      </c>
      <c r="F1295" s="16">
        <v>0.44097222222222227</v>
      </c>
      <c r="G1295" s="16">
        <v>2.6388888888888962E-2</v>
      </c>
      <c r="H1295" s="21">
        <v>2</v>
      </c>
      <c r="I1295" s="17">
        <v>1</v>
      </c>
      <c r="J1295" s="17">
        <v>5</v>
      </c>
      <c r="K1295" s="17">
        <v>5</v>
      </c>
      <c r="L1295" s="14" t="s">
        <v>48</v>
      </c>
      <c r="M1295" s="14" t="s">
        <v>49</v>
      </c>
      <c r="N1295" s="17">
        <v>1</v>
      </c>
      <c r="O1295" s="18">
        <f t="shared" si="212"/>
        <v>56.095696800000006</v>
      </c>
      <c r="P1295" s="18">
        <v>16.998696000000002</v>
      </c>
      <c r="Q1295" s="18">
        <f t="shared" si="210"/>
        <v>47.847808800000003</v>
      </c>
      <c r="R1295" s="18">
        <v>14.499336000000001</v>
      </c>
      <c r="S1295" s="18">
        <f t="shared" si="211"/>
        <v>56.099999999999994</v>
      </c>
      <c r="T1295" s="22">
        <v>17</v>
      </c>
      <c r="U1295" s="21" t="s">
        <v>43</v>
      </c>
      <c r="V1295" s="21" t="s">
        <v>43</v>
      </c>
      <c r="W1295" s="19">
        <v>27.8429</v>
      </c>
      <c r="X1295" s="19">
        <v>-115.17345</v>
      </c>
      <c r="Y1295" s="22" t="s">
        <v>43</v>
      </c>
      <c r="Z1295" s="23" t="s">
        <v>43</v>
      </c>
      <c r="AA1295" s="21" t="s">
        <v>43</v>
      </c>
      <c r="AB1295" s="14" t="s">
        <v>44</v>
      </c>
      <c r="AC1295" s="21" t="s">
        <v>43</v>
      </c>
      <c r="AD1295" s="17">
        <v>20</v>
      </c>
      <c r="AE1295" s="17">
        <v>1</v>
      </c>
      <c r="AF1295" s="21" t="s">
        <v>43</v>
      </c>
      <c r="AG1295" s="14" t="s">
        <v>43</v>
      </c>
      <c r="AI1295" s="70">
        <f t="shared" si="207"/>
        <v>15.337</v>
      </c>
      <c r="AJ1295" s="71" t="s">
        <v>369</v>
      </c>
      <c r="AK1295" s="72">
        <f t="shared" si="208"/>
        <v>2.2645047633742106</v>
      </c>
      <c r="AL1295" s="73">
        <f t="shared" si="209"/>
        <v>2.2645047633742106</v>
      </c>
    </row>
    <row r="1296" spans="1:38" s="20" customFormat="1">
      <c r="A1296" s="14" t="s">
        <v>80</v>
      </c>
      <c r="B1296" s="14" t="s">
        <v>40</v>
      </c>
      <c r="C1296" s="31">
        <v>38945</v>
      </c>
      <c r="D1296" s="15">
        <v>2006</v>
      </c>
      <c r="E1296" s="16">
        <v>0.4145833333333333</v>
      </c>
      <c r="F1296" s="16">
        <v>0.44097222222222227</v>
      </c>
      <c r="G1296" s="16">
        <v>2.6388888888888962E-2</v>
      </c>
      <c r="H1296" s="21">
        <v>2</v>
      </c>
      <c r="I1296" s="17">
        <v>1</v>
      </c>
      <c r="J1296" s="17">
        <v>5</v>
      </c>
      <c r="K1296" s="17">
        <v>5</v>
      </c>
      <c r="L1296" s="14" t="s">
        <v>48</v>
      </c>
      <c r="M1296" s="14" t="s">
        <v>49</v>
      </c>
      <c r="N1296" s="17">
        <v>1</v>
      </c>
      <c r="O1296" s="18">
        <f t="shared" si="212"/>
        <v>56.095696800000006</v>
      </c>
      <c r="P1296" s="18">
        <v>16.998696000000002</v>
      </c>
      <c r="Q1296" s="18">
        <f t="shared" si="210"/>
        <v>47.847808800000003</v>
      </c>
      <c r="R1296" s="18">
        <v>14.499336000000001</v>
      </c>
      <c r="S1296" s="18">
        <f t="shared" si="211"/>
        <v>56.099999999999994</v>
      </c>
      <c r="T1296" s="22">
        <v>17</v>
      </c>
      <c r="U1296" s="21" t="s">
        <v>43</v>
      </c>
      <c r="V1296" s="21" t="s">
        <v>43</v>
      </c>
      <c r="W1296" s="19">
        <v>27.8429</v>
      </c>
      <c r="X1296" s="19">
        <v>-115.17345</v>
      </c>
      <c r="Y1296" s="22" t="s">
        <v>43</v>
      </c>
      <c r="Z1296" s="23" t="s">
        <v>43</v>
      </c>
      <c r="AA1296" s="21" t="s">
        <v>43</v>
      </c>
      <c r="AB1296" s="14" t="s">
        <v>44</v>
      </c>
      <c r="AC1296" s="21" t="s">
        <v>43</v>
      </c>
      <c r="AD1296" s="17">
        <v>21</v>
      </c>
      <c r="AE1296" s="17">
        <v>1</v>
      </c>
      <c r="AF1296" s="21" t="s">
        <v>43</v>
      </c>
      <c r="AG1296" s="14" t="s">
        <v>43</v>
      </c>
      <c r="AI1296" s="70">
        <f t="shared" si="207"/>
        <v>16.045999999999999</v>
      </c>
      <c r="AJ1296" s="71" t="s">
        <v>369</v>
      </c>
      <c r="AK1296" s="72">
        <f t="shared" si="208"/>
        <v>2.5000862380340183</v>
      </c>
      <c r="AL1296" s="73">
        <f t="shared" si="209"/>
        <v>2.5000862380340183</v>
      </c>
    </row>
    <row r="1297" spans="1:38" s="20" customFormat="1">
      <c r="A1297" s="14" t="s">
        <v>80</v>
      </c>
      <c r="B1297" s="14" t="s">
        <v>40</v>
      </c>
      <c r="C1297" s="31">
        <v>38945</v>
      </c>
      <c r="D1297" s="15">
        <v>2006</v>
      </c>
      <c r="E1297" s="16">
        <v>0.4145833333333333</v>
      </c>
      <c r="F1297" s="16">
        <v>0.44097222222222227</v>
      </c>
      <c r="G1297" s="16">
        <v>2.6388888888888962E-2</v>
      </c>
      <c r="H1297" s="21">
        <v>2</v>
      </c>
      <c r="I1297" s="17">
        <v>1</v>
      </c>
      <c r="J1297" s="17">
        <v>5</v>
      </c>
      <c r="K1297" s="17">
        <v>5</v>
      </c>
      <c r="L1297" s="14" t="s">
        <v>48</v>
      </c>
      <c r="M1297" s="14" t="s">
        <v>49</v>
      </c>
      <c r="N1297" s="17">
        <v>1</v>
      </c>
      <c r="O1297" s="18">
        <f t="shared" si="212"/>
        <v>56.095696800000006</v>
      </c>
      <c r="P1297" s="18">
        <v>16.998696000000002</v>
      </c>
      <c r="Q1297" s="18">
        <f t="shared" si="210"/>
        <v>47.847808800000003</v>
      </c>
      <c r="R1297" s="18">
        <v>14.499336000000001</v>
      </c>
      <c r="S1297" s="18">
        <f t="shared" si="211"/>
        <v>56.099999999999994</v>
      </c>
      <c r="T1297" s="22">
        <v>17</v>
      </c>
      <c r="U1297" s="21" t="s">
        <v>43</v>
      </c>
      <c r="V1297" s="21" t="s">
        <v>43</v>
      </c>
      <c r="W1297" s="19">
        <v>27.8429</v>
      </c>
      <c r="X1297" s="19">
        <v>-115.17345</v>
      </c>
      <c r="Y1297" s="22" t="s">
        <v>43</v>
      </c>
      <c r="Z1297" s="23" t="s">
        <v>43</v>
      </c>
      <c r="AA1297" s="21" t="s">
        <v>43</v>
      </c>
      <c r="AB1297" s="14" t="s">
        <v>44</v>
      </c>
      <c r="AC1297" s="21" t="s">
        <v>43</v>
      </c>
      <c r="AD1297" s="17">
        <v>21</v>
      </c>
      <c r="AE1297" s="17">
        <v>1</v>
      </c>
      <c r="AF1297" s="21" t="s">
        <v>43</v>
      </c>
      <c r="AG1297" s="14" t="s">
        <v>43</v>
      </c>
      <c r="AI1297" s="70">
        <f t="shared" si="207"/>
        <v>16.045999999999999</v>
      </c>
      <c r="AJ1297" s="71" t="s">
        <v>369</v>
      </c>
      <c r="AK1297" s="72">
        <f t="shared" si="208"/>
        <v>2.5000862380340183</v>
      </c>
      <c r="AL1297" s="73">
        <f t="shared" si="209"/>
        <v>2.5000862380340183</v>
      </c>
    </row>
    <row r="1298" spans="1:38" s="20" customFormat="1">
      <c r="A1298" s="14" t="s">
        <v>82</v>
      </c>
      <c r="B1298" s="14" t="s">
        <v>40</v>
      </c>
      <c r="C1298" s="31">
        <v>38945</v>
      </c>
      <c r="D1298" s="15">
        <v>2006</v>
      </c>
      <c r="E1298" s="16">
        <v>0.52222222222222225</v>
      </c>
      <c r="F1298" s="16">
        <v>0.55347222222222225</v>
      </c>
      <c r="G1298" s="16">
        <v>3.125E-2</v>
      </c>
      <c r="H1298" s="21">
        <v>2</v>
      </c>
      <c r="I1298" s="17">
        <v>2</v>
      </c>
      <c r="J1298" s="17">
        <v>6</v>
      </c>
      <c r="K1298" s="17">
        <v>6</v>
      </c>
      <c r="L1298" s="14" t="s">
        <v>48</v>
      </c>
      <c r="M1298" s="14" t="s">
        <v>49</v>
      </c>
      <c r="N1298" s="17">
        <v>1</v>
      </c>
      <c r="O1298" s="18">
        <f t="shared" si="212"/>
        <v>37.29</v>
      </c>
      <c r="P1298" s="18">
        <v>11.3</v>
      </c>
      <c r="Q1298" s="18">
        <f t="shared" si="210"/>
        <v>6.930237599999999</v>
      </c>
      <c r="R1298" s="18">
        <v>2.1000719999999999</v>
      </c>
      <c r="S1298" s="18">
        <f t="shared" si="211"/>
        <v>37.29</v>
      </c>
      <c r="T1298" s="22">
        <v>11.3</v>
      </c>
      <c r="U1298" s="21" t="s">
        <v>43</v>
      </c>
      <c r="V1298" s="21" t="s">
        <v>43</v>
      </c>
      <c r="W1298" s="19">
        <v>27.846869999999999</v>
      </c>
      <c r="X1298" s="19">
        <v>-115.17297000000001</v>
      </c>
      <c r="Y1298" s="22" t="s">
        <v>43</v>
      </c>
      <c r="Z1298" s="23" t="s">
        <v>43</v>
      </c>
      <c r="AA1298" s="21" t="s">
        <v>43</v>
      </c>
      <c r="AB1298" s="14" t="s">
        <v>44</v>
      </c>
      <c r="AC1298" s="21" t="s">
        <v>43</v>
      </c>
      <c r="AD1298" s="17">
        <v>4</v>
      </c>
      <c r="AE1298" s="17">
        <v>1</v>
      </c>
      <c r="AF1298" s="21" t="s">
        <v>43</v>
      </c>
      <c r="AG1298" s="14" t="s">
        <v>43</v>
      </c>
      <c r="AI1298" s="70">
        <f t="shared" si="207"/>
        <v>3.9929999999999999</v>
      </c>
      <c r="AJ1298" s="71" t="s">
        <v>369</v>
      </c>
      <c r="AK1298" s="72">
        <f t="shared" si="208"/>
        <v>0.11886314399295218</v>
      </c>
      <c r="AL1298" s="73">
        <f t="shared" si="209"/>
        <v>0.11886314399295218</v>
      </c>
    </row>
    <row r="1299" spans="1:38" s="20" customFormat="1">
      <c r="A1299" s="14" t="s">
        <v>82</v>
      </c>
      <c r="B1299" s="14" t="s">
        <v>40</v>
      </c>
      <c r="C1299" s="31">
        <v>38945</v>
      </c>
      <c r="D1299" s="15">
        <v>2006</v>
      </c>
      <c r="E1299" s="16">
        <v>0.52222222222222225</v>
      </c>
      <c r="F1299" s="16">
        <v>0.55347222222222225</v>
      </c>
      <c r="G1299" s="16">
        <v>3.125E-2</v>
      </c>
      <c r="H1299" s="21">
        <v>2</v>
      </c>
      <c r="I1299" s="17">
        <v>2</v>
      </c>
      <c r="J1299" s="17">
        <v>6</v>
      </c>
      <c r="K1299" s="17">
        <v>6</v>
      </c>
      <c r="L1299" s="14" t="s">
        <v>48</v>
      </c>
      <c r="M1299" s="14" t="s">
        <v>49</v>
      </c>
      <c r="N1299" s="17">
        <v>1</v>
      </c>
      <c r="O1299" s="18">
        <f t="shared" si="212"/>
        <v>37.29</v>
      </c>
      <c r="P1299" s="18">
        <v>11.3</v>
      </c>
      <c r="Q1299" s="18">
        <f t="shared" si="210"/>
        <v>6.930237599999999</v>
      </c>
      <c r="R1299" s="18">
        <v>2.1000719999999999</v>
      </c>
      <c r="S1299" s="18">
        <f t="shared" si="211"/>
        <v>37.29</v>
      </c>
      <c r="T1299" s="22">
        <v>11.3</v>
      </c>
      <c r="U1299" s="21" t="s">
        <v>43</v>
      </c>
      <c r="V1299" s="21" t="s">
        <v>43</v>
      </c>
      <c r="W1299" s="19">
        <v>27.846869999999999</v>
      </c>
      <c r="X1299" s="19">
        <v>-115.17297000000001</v>
      </c>
      <c r="Y1299" s="22" t="s">
        <v>43</v>
      </c>
      <c r="Z1299" s="23" t="s">
        <v>43</v>
      </c>
      <c r="AA1299" s="21" t="s">
        <v>43</v>
      </c>
      <c r="AB1299" s="14" t="s">
        <v>44</v>
      </c>
      <c r="AC1299" s="21" t="s">
        <v>43</v>
      </c>
      <c r="AD1299" s="17">
        <v>5</v>
      </c>
      <c r="AE1299" s="17">
        <v>1</v>
      </c>
      <c r="AF1299" s="21" t="s">
        <v>43</v>
      </c>
      <c r="AG1299" s="14" t="s">
        <v>43</v>
      </c>
      <c r="AI1299" s="70">
        <f t="shared" si="207"/>
        <v>4.702</v>
      </c>
      <c r="AJ1299" s="71" t="s">
        <v>369</v>
      </c>
      <c r="AK1299" s="72">
        <f t="shared" si="208"/>
        <v>0.17002025858157216</v>
      </c>
      <c r="AL1299" s="73">
        <f t="shared" si="209"/>
        <v>0.17002025858157216</v>
      </c>
    </row>
    <row r="1300" spans="1:38" s="20" customFormat="1">
      <c r="A1300" s="14" t="s">
        <v>82</v>
      </c>
      <c r="B1300" s="14" t="s">
        <v>40</v>
      </c>
      <c r="C1300" s="31">
        <v>38945</v>
      </c>
      <c r="D1300" s="15">
        <v>2006</v>
      </c>
      <c r="E1300" s="16">
        <v>0.52222222222222225</v>
      </c>
      <c r="F1300" s="16">
        <v>0.55347222222222225</v>
      </c>
      <c r="G1300" s="16">
        <v>3.125E-2</v>
      </c>
      <c r="H1300" s="21">
        <v>2</v>
      </c>
      <c r="I1300" s="17">
        <v>2</v>
      </c>
      <c r="J1300" s="17">
        <v>6</v>
      </c>
      <c r="K1300" s="17">
        <v>6</v>
      </c>
      <c r="L1300" s="14" t="s">
        <v>48</v>
      </c>
      <c r="M1300" s="14" t="s">
        <v>49</v>
      </c>
      <c r="N1300" s="17">
        <v>1</v>
      </c>
      <c r="O1300" s="18">
        <f t="shared" si="212"/>
        <v>37.29</v>
      </c>
      <c r="P1300" s="18">
        <v>11.3</v>
      </c>
      <c r="Q1300" s="18">
        <f t="shared" si="210"/>
        <v>6.930237599999999</v>
      </c>
      <c r="R1300" s="18">
        <v>2.1000719999999999</v>
      </c>
      <c r="S1300" s="18">
        <f t="shared" si="211"/>
        <v>37.29</v>
      </c>
      <c r="T1300" s="22">
        <v>11.3</v>
      </c>
      <c r="U1300" s="21" t="s">
        <v>43</v>
      </c>
      <c r="V1300" s="21" t="s">
        <v>43</v>
      </c>
      <c r="W1300" s="19">
        <v>27.846869999999999</v>
      </c>
      <c r="X1300" s="19">
        <v>-115.17297000000001</v>
      </c>
      <c r="Y1300" s="22" t="s">
        <v>43</v>
      </c>
      <c r="Z1300" s="23" t="s">
        <v>43</v>
      </c>
      <c r="AA1300" s="21" t="s">
        <v>43</v>
      </c>
      <c r="AB1300" s="14" t="s">
        <v>44</v>
      </c>
      <c r="AC1300" s="21" t="s">
        <v>43</v>
      </c>
      <c r="AD1300" s="17">
        <v>8</v>
      </c>
      <c r="AE1300" s="17">
        <v>1</v>
      </c>
      <c r="AF1300" s="21" t="s">
        <v>43</v>
      </c>
      <c r="AG1300" s="14" t="s">
        <v>43</v>
      </c>
      <c r="AI1300" s="70">
        <f t="shared" si="207"/>
        <v>6.8289999999999997</v>
      </c>
      <c r="AJ1300" s="71" t="s">
        <v>369</v>
      </c>
      <c r="AK1300" s="72">
        <f t="shared" si="208"/>
        <v>0.38498499317927082</v>
      </c>
      <c r="AL1300" s="73">
        <f t="shared" si="209"/>
        <v>0.38498499317927082</v>
      </c>
    </row>
    <row r="1301" spans="1:38" s="20" customFormat="1">
      <c r="A1301" s="14" t="s">
        <v>82</v>
      </c>
      <c r="B1301" s="14" t="s">
        <v>40</v>
      </c>
      <c r="C1301" s="31">
        <v>38945</v>
      </c>
      <c r="D1301" s="15">
        <v>2006</v>
      </c>
      <c r="E1301" s="16">
        <v>0.52222222222222225</v>
      </c>
      <c r="F1301" s="16">
        <v>0.55347222222222225</v>
      </c>
      <c r="G1301" s="16">
        <v>3.125E-2</v>
      </c>
      <c r="H1301" s="21">
        <v>2</v>
      </c>
      <c r="I1301" s="17">
        <v>2</v>
      </c>
      <c r="J1301" s="17">
        <v>6</v>
      </c>
      <c r="K1301" s="17">
        <v>6</v>
      </c>
      <c r="L1301" s="14" t="s">
        <v>48</v>
      </c>
      <c r="M1301" s="14" t="s">
        <v>49</v>
      </c>
      <c r="N1301" s="17">
        <v>1</v>
      </c>
      <c r="O1301" s="18">
        <f t="shared" si="212"/>
        <v>37.29</v>
      </c>
      <c r="P1301" s="18">
        <v>11.3</v>
      </c>
      <c r="Q1301" s="18">
        <f t="shared" si="210"/>
        <v>6.930237599999999</v>
      </c>
      <c r="R1301" s="18">
        <v>2.1000719999999999</v>
      </c>
      <c r="S1301" s="18">
        <f t="shared" si="211"/>
        <v>37.29</v>
      </c>
      <c r="T1301" s="22">
        <v>11.3</v>
      </c>
      <c r="U1301" s="21" t="s">
        <v>43</v>
      </c>
      <c r="V1301" s="21" t="s">
        <v>43</v>
      </c>
      <c r="W1301" s="19">
        <v>27.846869999999999</v>
      </c>
      <c r="X1301" s="19">
        <v>-115.17297000000001</v>
      </c>
      <c r="Y1301" s="22" t="s">
        <v>43</v>
      </c>
      <c r="Z1301" s="23" t="s">
        <v>43</v>
      </c>
      <c r="AA1301" s="21" t="s">
        <v>43</v>
      </c>
      <c r="AB1301" s="14" t="s">
        <v>44</v>
      </c>
      <c r="AC1301" s="21" t="s">
        <v>43</v>
      </c>
      <c r="AD1301" s="17">
        <v>8</v>
      </c>
      <c r="AE1301" s="17">
        <v>1</v>
      </c>
      <c r="AF1301" s="21" t="s">
        <v>43</v>
      </c>
      <c r="AG1301" s="14" t="s">
        <v>43</v>
      </c>
      <c r="AI1301" s="70">
        <f t="shared" si="207"/>
        <v>6.8289999999999997</v>
      </c>
      <c r="AJ1301" s="71" t="s">
        <v>369</v>
      </c>
      <c r="AK1301" s="72">
        <f t="shared" si="208"/>
        <v>0.38498499317927082</v>
      </c>
      <c r="AL1301" s="73">
        <f t="shared" si="209"/>
        <v>0.38498499317927082</v>
      </c>
    </row>
    <row r="1302" spans="1:38" s="20" customFormat="1">
      <c r="A1302" s="14" t="s">
        <v>82</v>
      </c>
      <c r="B1302" s="14" t="s">
        <v>40</v>
      </c>
      <c r="C1302" s="31">
        <v>38945</v>
      </c>
      <c r="D1302" s="15">
        <v>2006</v>
      </c>
      <c r="E1302" s="16">
        <v>0.52222222222222225</v>
      </c>
      <c r="F1302" s="16">
        <v>0.55347222222222225</v>
      </c>
      <c r="G1302" s="16">
        <v>3.125E-2</v>
      </c>
      <c r="H1302" s="21">
        <v>2</v>
      </c>
      <c r="I1302" s="17">
        <v>2</v>
      </c>
      <c r="J1302" s="17">
        <v>6</v>
      </c>
      <c r="K1302" s="17">
        <v>6</v>
      </c>
      <c r="L1302" s="14" t="s">
        <v>48</v>
      </c>
      <c r="M1302" s="14" t="s">
        <v>49</v>
      </c>
      <c r="N1302" s="17">
        <v>1</v>
      </c>
      <c r="O1302" s="18">
        <f t="shared" si="212"/>
        <v>37.29</v>
      </c>
      <c r="P1302" s="18">
        <v>11.3</v>
      </c>
      <c r="Q1302" s="18">
        <f t="shared" si="210"/>
        <v>6.930237599999999</v>
      </c>
      <c r="R1302" s="18">
        <v>2.1000719999999999</v>
      </c>
      <c r="S1302" s="18">
        <f t="shared" si="211"/>
        <v>37.29</v>
      </c>
      <c r="T1302" s="22">
        <v>11.3</v>
      </c>
      <c r="U1302" s="21" t="s">
        <v>43</v>
      </c>
      <c r="V1302" s="21" t="s">
        <v>43</v>
      </c>
      <c r="W1302" s="19">
        <v>27.846869999999999</v>
      </c>
      <c r="X1302" s="19">
        <v>-115.17297000000001</v>
      </c>
      <c r="Y1302" s="22" t="s">
        <v>43</v>
      </c>
      <c r="Z1302" s="23" t="s">
        <v>43</v>
      </c>
      <c r="AA1302" s="21" t="s">
        <v>43</v>
      </c>
      <c r="AB1302" s="14" t="s">
        <v>44</v>
      </c>
      <c r="AC1302" s="21" t="s">
        <v>43</v>
      </c>
      <c r="AD1302" s="17">
        <v>10</v>
      </c>
      <c r="AE1302" s="17">
        <v>1</v>
      </c>
      <c r="AF1302" s="21" t="s">
        <v>43</v>
      </c>
      <c r="AG1302" s="14" t="s">
        <v>43</v>
      </c>
      <c r="AI1302" s="70">
        <f t="shared" si="207"/>
        <v>8.2469999999999999</v>
      </c>
      <c r="AJ1302" s="71" t="s">
        <v>369</v>
      </c>
      <c r="AK1302" s="72">
        <f t="shared" si="208"/>
        <v>0.58195573469462847</v>
      </c>
      <c r="AL1302" s="73">
        <f t="shared" si="209"/>
        <v>0.58195573469462847</v>
      </c>
    </row>
    <row r="1303" spans="1:38" s="20" customFormat="1">
      <c r="A1303" s="14" t="s">
        <v>82</v>
      </c>
      <c r="B1303" s="14" t="s">
        <v>40</v>
      </c>
      <c r="C1303" s="31">
        <v>38945</v>
      </c>
      <c r="D1303" s="15">
        <v>2006</v>
      </c>
      <c r="E1303" s="16">
        <v>0.52222222222222225</v>
      </c>
      <c r="F1303" s="16">
        <v>0.55347222222222225</v>
      </c>
      <c r="G1303" s="16">
        <v>3.125E-2</v>
      </c>
      <c r="H1303" s="21">
        <v>2</v>
      </c>
      <c r="I1303" s="17">
        <v>2</v>
      </c>
      <c r="J1303" s="17">
        <v>6</v>
      </c>
      <c r="K1303" s="17">
        <v>6</v>
      </c>
      <c r="L1303" s="14" t="s">
        <v>48</v>
      </c>
      <c r="M1303" s="14" t="s">
        <v>49</v>
      </c>
      <c r="N1303" s="17">
        <v>1</v>
      </c>
      <c r="O1303" s="18">
        <f t="shared" si="212"/>
        <v>37.29</v>
      </c>
      <c r="P1303" s="18">
        <v>11.3</v>
      </c>
      <c r="Q1303" s="18">
        <f t="shared" si="210"/>
        <v>6.930237599999999</v>
      </c>
      <c r="R1303" s="18">
        <v>2.1000719999999999</v>
      </c>
      <c r="S1303" s="18">
        <f t="shared" si="211"/>
        <v>37.29</v>
      </c>
      <c r="T1303" s="22">
        <v>11.3</v>
      </c>
      <c r="U1303" s="21" t="s">
        <v>43</v>
      </c>
      <c r="V1303" s="21" t="s">
        <v>43</v>
      </c>
      <c r="W1303" s="19">
        <v>27.846869999999999</v>
      </c>
      <c r="X1303" s="19">
        <v>-115.17297000000001</v>
      </c>
      <c r="Y1303" s="22" t="s">
        <v>43</v>
      </c>
      <c r="Z1303" s="23" t="s">
        <v>43</v>
      </c>
      <c r="AA1303" s="21" t="s">
        <v>43</v>
      </c>
      <c r="AB1303" s="14" t="s">
        <v>44</v>
      </c>
      <c r="AC1303" s="21" t="s">
        <v>43</v>
      </c>
      <c r="AD1303" s="17">
        <v>10</v>
      </c>
      <c r="AE1303" s="17">
        <v>1</v>
      </c>
      <c r="AF1303" s="21" t="s">
        <v>43</v>
      </c>
      <c r="AG1303" s="14" t="s">
        <v>43</v>
      </c>
      <c r="AI1303" s="70">
        <f t="shared" si="207"/>
        <v>8.2469999999999999</v>
      </c>
      <c r="AJ1303" s="71" t="s">
        <v>369</v>
      </c>
      <c r="AK1303" s="72">
        <f t="shared" si="208"/>
        <v>0.58195573469462847</v>
      </c>
      <c r="AL1303" s="73">
        <f t="shared" si="209"/>
        <v>0.58195573469462847</v>
      </c>
    </row>
    <row r="1304" spans="1:38" s="20" customFormat="1">
      <c r="A1304" s="14" t="s">
        <v>82</v>
      </c>
      <c r="B1304" s="14" t="s">
        <v>40</v>
      </c>
      <c r="C1304" s="31">
        <v>38945</v>
      </c>
      <c r="D1304" s="15">
        <v>2006</v>
      </c>
      <c r="E1304" s="16">
        <v>0.52222222222222225</v>
      </c>
      <c r="F1304" s="16">
        <v>0.55347222222222225</v>
      </c>
      <c r="G1304" s="16">
        <v>3.125E-2</v>
      </c>
      <c r="H1304" s="21">
        <v>2</v>
      </c>
      <c r="I1304" s="17">
        <v>2</v>
      </c>
      <c r="J1304" s="17">
        <v>6</v>
      </c>
      <c r="K1304" s="17">
        <v>6</v>
      </c>
      <c r="L1304" s="14" t="s">
        <v>48</v>
      </c>
      <c r="M1304" s="14" t="s">
        <v>49</v>
      </c>
      <c r="N1304" s="17">
        <v>1</v>
      </c>
      <c r="O1304" s="18">
        <f t="shared" si="212"/>
        <v>37.29</v>
      </c>
      <c r="P1304" s="18">
        <v>11.3</v>
      </c>
      <c r="Q1304" s="18">
        <f t="shared" si="210"/>
        <v>6.930237599999999</v>
      </c>
      <c r="R1304" s="18">
        <v>2.1000719999999999</v>
      </c>
      <c r="S1304" s="18">
        <f t="shared" si="211"/>
        <v>37.29</v>
      </c>
      <c r="T1304" s="22">
        <v>11.3</v>
      </c>
      <c r="U1304" s="21" t="s">
        <v>43</v>
      </c>
      <c r="V1304" s="21" t="s">
        <v>43</v>
      </c>
      <c r="W1304" s="19">
        <v>27.846869999999999</v>
      </c>
      <c r="X1304" s="19">
        <v>-115.17297000000001</v>
      </c>
      <c r="Y1304" s="22" t="s">
        <v>43</v>
      </c>
      <c r="Z1304" s="23" t="s">
        <v>43</v>
      </c>
      <c r="AA1304" s="21" t="s">
        <v>43</v>
      </c>
      <c r="AB1304" s="14" t="s">
        <v>44</v>
      </c>
      <c r="AC1304" s="21" t="s">
        <v>43</v>
      </c>
      <c r="AD1304" s="17">
        <v>11</v>
      </c>
      <c r="AE1304" s="17">
        <v>1</v>
      </c>
      <c r="AF1304" s="21" t="s">
        <v>43</v>
      </c>
      <c r="AG1304" s="14" t="s">
        <v>43</v>
      </c>
      <c r="AI1304" s="70">
        <f t="shared" si="207"/>
        <v>8.9559999999999995</v>
      </c>
      <c r="AJ1304" s="71" t="s">
        <v>369</v>
      </c>
      <c r="AK1304" s="72">
        <f t="shared" si="208"/>
        <v>0.69715856935839871</v>
      </c>
      <c r="AL1304" s="73">
        <f t="shared" si="209"/>
        <v>0.69715856935839871</v>
      </c>
    </row>
    <row r="1305" spans="1:38" s="20" customFormat="1">
      <c r="A1305" s="14" t="s">
        <v>82</v>
      </c>
      <c r="B1305" s="14" t="s">
        <v>40</v>
      </c>
      <c r="C1305" s="31">
        <v>38945</v>
      </c>
      <c r="D1305" s="15">
        <v>2006</v>
      </c>
      <c r="E1305" s="16">
        <v>0.52222222222222225</v>
      </c>
      <c r="F1305" s="16">
        <v>0.55347222222222225</v>
      </c>
      <c r="G1305" s="16">
        <v>3.125E-2</v>
      </c>
      <c r="H1305" s="21">
        <v>2</v>
      </c>
      <c r="I1305" s="17">
        <v>2</v>
      </c>
      <c r="J1305" s="17">
        <v>6</v>
      </c>
      <c r="K1305" s="17">
        <v>6</v>
      </c>
      <c r="L1305" s="14" t="s">
        <v>48</v>
      </c>
      <c r="M1305" s="14" t="s">
        <v>49</v>
      </c>
      <c r="N1305" s="17">
        <v>1</v>
      </c>
      <c r="O1305" s="18">
        <f t="shared" si="212"/>
        <v>37.29</v>
      </c>
      <c r="P1305" s="18">
        <v>11.3</v>
      </c>
      <c r="Q1305" s="18">
        <f t="shared" si="210"/>
        <v>6.930237599999999</v>
      </c>
      <c r="R1305" s="18">
        <v>2.1000719999999999</v>
      </c>
      <c r="S1305" s="18">
        <f t="shared" si="211"/>
        <v>37.29</v>
      </c>
      <c r="T1305" s="22">
        <v>11.3</v>
      </c>
      <c r="U1305" s="21" t="s">
        <v>43</v>
      </c>
      <c r="V1305" s="21" t="s">
        <v>43</v>
      </c>
      <c r="W1305" s="19">
        <v>27.846869999999999</v>
      </c>
      <c r="X1305" s="19">
        <v>-115.17297000000001</v>
      </c>
      <c r="Y1305" s="22" t="s">
        <v>43</v>
      </c>
      <c r="Z1305" s="23" t="s">
        <v>43</v>
      </c>
      <c r="AA1305" s="21" t="s">
        <v>43</v>
      </c>
      <c r="AB1305" s="14" t="s">
        <v>44</v>
      </c>
      <c r="AC1305" s="21" t="s">
        <v>43</v>
      </c>
      <c r="AD1305" s="17">
        <v>12</v>
      </c>
      <c r="AE1305" s="17">
        <v>1</v>
      </c>
      <c r="AF1305" s="21" t="s">
        <v>43</v>
      </c>
      <c r="AG1305" s="14" t="s">
        <v>43</v>
      </c>
      <c r="AI1305" s="70">
        <f t="shared" si="207"/>
        <v>9.6649999999999991</v>
      </c>
      <c r="AJ1305" s="71" t="s">
        <v>369</v>
      </c>
      <c r="AK1305" s="72">
        <f t="shared" si="208"/>
        <v>0.82374690124645178</v>
      </c>
      <c r="AL1305" s="73">
        <f t="shared" si="209"/>
        <v>0.82374690124645178</v>
      </c>
    </row>
    <row r="1306" spans="1:38" s="20" customFormat="1">
      <c r="A1306" s="14" t="s">
        <v>82</v>
      </c>
      <c r="B1306" s="14" t="s">
        <v>40</v>
      </c>
      <c r="C1306" s="31">
        <v>38945</v>
      </c>
      <c r="D1306" s="15">
        <v>2006</v>
      </c>
      <c r="E1306" s="16">
        <v>0.52222222222222225</v>
      </c>
      <c r="F1306" s="16">
        <v>0.55347222222222225</v>
      </c>
      <c r="G1306" s="16">
        <v>3.125E-2</v>
      </c>
      <c r="H1306" s="21">
        <v>2</v>
      </c>
      <c r="I1306" s="17">
        <v>2</v>
      </c>
      <c r="J1306" s="17">
        <v>6</v>
      </c>
      <c r="K1306" s="17">
        <v>6</v>
      </c>
      <c r="L1306" s="14" t="s">
        <v>48</v>
      </c>
      <c r="M1306" s="14" t="s">
        <v>49</v>
      </c>
      <c r="N1306" s="17">
        <v>1</v>
      </c>
      <c r="O1306" s="18">
        <f t="shared" si="212"/>
        <v>37.29</v>
      </c>
      <c r="P1306" s="18">
        <v>11.3</v>
      </c>
      <c r="Q1306" s="18">
        <f t="shared" si="210"/>
        <v>6.930237599999999</v>
      </c>
      <c r="R1306" s="18">
        <v>2.1000719999999999</v>
      </c>
      <c r="S1306" s="18">
        <f t="shared" si="211"/>
        <v>37.29</v>
      </c>
      <c r="T1306" s="22">
        <v>11.3</v>
      </c>
      <c r="U1306" s="21" t="s">
        <v>43</v>
      </c>
      <c r="V1306" s="21" t="s">
        <v>43</v>
      </c>
      <c r="W1306" s="19">
        <v>27.846869999999999</v>
      </c>
      <c r="X1306" s="19">
        <v>-115.17297000000001</v>
      </c>
      <c r="Y1306" s="22" t="s">
        <v>43</v>
      </c>
      <c r="Z1306" s="23" t="s">
        <v>43</v>
      </c>
      <c r="AA1306" s="21" t="s">
        <v>43</v>
      </c>
      <c r="AB1306" s="14" t="s">
        <v>44</v>
      </c>
      <c r="AC1306" s="21" t="s">
        <v>43</v>
      </c>
      <c r="AD1306" s="17">
        <v>12</v>
      </c>
      <c r="AE1306" s="17">
        <v>1</v>
      </c>
      <c r="AF1306" s="21" t="s">
        <v>43</v>
      </c>
      <c r="AG1306" s="14" t="s">
        <v>43</v>
      </c>
      <c r="AI1306" s="70">
        <f t="shared" si="207"/>
        <v>9.6649999999999991</v>
      </c>
      <c r="AJ1306" s="71" t="s">
        <v>369</v>
      </c>
      <c r="AK1306" s="72">
        <f t="shared" si="208"/>
        <v>0.82374690124645178</v>
      </c>
      <c r="AL1306" s="73">
        <f t="shared" si="209"/>
        <v>0.82374690124645178</v>
      </c>
    </row>
    <row r="1307" spans="1:38" s="20" customFormat="1">
      <c r="A1307" s="14" t="s">
        <v>82</v>
      </c>
      <c r="B1307" s="14" t="s">
        <v>40</v>
      </c>
      <c r="C1307" s="31">
        <v>38945</v>
      </c>
      <c r="D1307" s="15">
        <v>2006</v>
      </c>
      <c r="E1307" s="16">
        <v>0.52222222222222225</v>
      </c>
      <c r="F1307" s="16">
        <v>0.55347222222222225</v>
      </c>
      <c r="G1307" s="16">
        <v>3.125E-2</v>
      </c>
      <c r="H1307" s="21">
        <v>2</v>
      </c>
      <c r="I1307" s="17">
        <v>2</v>
      </c>
      <c r="J1307" s="17">
        <v>6</v>
      </c>
      <c r="K1307" s="17">
        <v>6</v>
      </c>
      <c r="L1307" s="14" t="s">
        <v>48</v>
      </c>
      <c r="M1307" s="14" t="s">
        <v>49</v>
      </c>
      <c r="N1307" s="17">
        <v>1</v>
      </c>
      <c r="O1307" s="18">
        <f t="shared" si="212"/>
        <v>37.29</v>
      </c>
      <c r="P1307" s="18">
        <v>11.3</v>
      </c>
      <c r="Q1307" s="18">
        <f t="shared" si="210"/>
        <v>6.930237599999999</v>
      </c>
      <c r="R1307" s="18">
        <v>2.1000719999999999</v>
      </c>
      <c r="S1307" s="18">
        <f t="shared" si="211"/>
        <v>37.29</v>
      </c>
      <c r="T1307" s="22">
        <v>11.3</v>
      </c>
      <c r="U1307" s="21" t="s">
        <v>43</v>
      </c>
      <c r="V1307" s="21" t="s">
        <v>43</v>
      </c>
      <c r="W1307" s="19">
        <v>27.846869999999999</v>
      </c>
      <c r="X1307" s="19">
        <v>-115.17297000000001</v>
      </c>
      <c r="Y1307" s="22" t="s">
        <v>43</v>
      </c>
      <c r="Z1307" s="23" t="s">
        <v>43</v>
      </c>
      <c r="AA1307" s="21" t="s">
        <v>43</v>
      </c>
      <c r="AB1307" s="14" t="s">
        <v>44</v>
      </c>
      <c r="AC1307" s="21" t="s">
        <v>43</v>
      </c>
      <c r="AD1307" s="17">
        <v>12</v>
      </c>
      <c r="AE1307" s="17">
        <v>1</v>
      </c>
      <c r="AF1307" s="21" t="s">
        <v>43</v>
      </c>
      <c r="AG1307" s="14" t="s">
        <v>43</v>
      </c>
      <c r="AI1307" s="70">
        <f t="shared" si="207"/>
        <v>9.6649999999999991</v>
      </c>
      <c r="AJ1307" s="71" t="s">
        <v>369</v>
      </c>
      <c r="AK1307" s="72">
        <f t="shared" si="208"/>
        <v>0.82374690124645178</v>
      </c>
      <c r="AL1307" s="73">
        <f t="shared" si="209"/>
        <v>0.82374690124645178</v>
      </c>
    </row>
    <row r="1308" spans="1:38" s="20" customFormat="1">
      <c r="A1308" s="14" t="s">
        <v>82</v>
      </c>
      <c r="B1308" s="14" t="s">
        <v>40</v>
      </c>
      <c r="C1308" s="31">
        <v>38945</v>
      </c>
      <c r="D1308" s="15">
        <v>2006</v>
      </c>
      <c r="E1308" s="16">
        <v>0.52222222222222225</v>
      </c>
      <c r="F1308" s="16">
        <v>0.55347222222222225</v>
      </c>
      <c r="G1308" s="16">
        <v>3.125E-2</v>
      </c>
      <c r="H1308" s="21">
        <v>2</v>
      </c>
      <c r="I1308" s="17">
        <v>2</v>
      </c>
      <c r="J1308" s="17">
        <v>6</v>
      </c>
      <c r="K1308" s="17">
        <v>6</v>
      </c>
      <c r="L1308" s="14" t="s">
        <v>48</v>
      </c>
      <c r="M1308" s="14" t="s">
        <v>49</v>
      </c>
      <c r="N1308" s="17">
        <v>1</v>
      </c>
      <c r="O1308" s="18">
        <f t="shared" si="212"/>
        <v>37.29</v>
      </c>
      <c r="P1308" s="18">
        <v>11.3</v>
      </c>
      <c r="Q1308" s="18">
        <f t="shared" si="210"/>
        <v>6.930237599999999</v>
      </c>
      <c r="R1308" s="18">
        <v>2.1000719999999999</v>
      </c>
      <c r="S1308" s="18">
        <f t="shared" si="211"/>
        <v>37.29</v>
      </c>
      <c r="T1308" s="22">
        <v>11.3</v>
      </c>
      <c r="U1308" s="21" t="s">
        <v>43</v>
      </c>
      <c r="V1308" s="21" t="s">
        <v>43</v>
      </c>
      <c r="W1308" s="19">
        <v>27.846869999999999</v>
      </c>
      <c r="X1308" s="19">
        <v>-115.17297000000001</v>
      </c>
      <c r="Y1308" s="22" t="s">
        <v>43</v>
      </c>
      <c r="Z1308" s="23" t="s">
        <v>43</v>
      </c>
      <c r="AA1308" s="21" t="s">
        <v>43</v>
      </c>
      <c r="AB1308" s="14" t="s">
        <v>44</v>
      </c>
      <c r="AC1308" s="21" t="s">
        <v>43</v>
      </c>
      <c r="AD1308" s="17">
        <v>12</v>
      </c>
      <c r="AE1308" s="17">
        <v>1</v>
      </c>
      <c r="AF1308" s="21" t="s">
        <v>43</v>
      </c>
      <c r="AG1308" s="14" t="s">
        <v>43</v>
      </c>
      <c r="AI1308" s="70">
        <f t="shared" si="207"/>
        <v>9.6649999999999991</v>
      </c>
      <c r="AJ1308" s="71" t="s">
        <v>369</v>
      </c>
      <c r="AK1308" s="72">
        <f t="shared" si="208"/>
        <v>0.82374690124645178</v>
      </c>
      <c r="AL1308" s="73">
        <f t="shared" si="209"/>
        <v>0.82374690124645178</v>
      </c>
    </row>
    <row r="1309" spans="1:38" s="20" customFormat="1">
      <c r="A1309" s="14" t="s">
        <v>82</v>
      </c>
      <c r="B1309" s="14" t="s">
        <v>40</v>
      </c>
      <c r="C1309" s="31">
        <v>38945</v>
      </c>
      <c r="D1309" s="15">
        <v>2006</v>
      </c>
      <c r="E1309" s="16">
        <v>0.52222222222222225</v>
      </c>
      <c r="F1309" s="16">
        <v>0.55347222222222225</v>
      </c>
      <c r="G1309" s="16">
        <v>3.125E-2</v>
      </c>
      <c r="H1309" s="21">
        <v>2</v>
      </c>
      <c r="I1309" s="17">
        <v>2</v>
      </c>
      <c r="J1309" s="17">
        <v>6</v>
      </c>
      <c r="K1309" s="17">
        <v>6</v>
      </c>
      <c r="L1309" s="14" t="s">
        <v>48</v>
      </c>
      <c r="M1309" s="14" t="s">
        <v>49</v>
      </c>
      <c r="N1309" s="17">
        <v>1</v>
      </c>
      <c r="O1309" s="18">
        <f t="shared" si="212"/>
        <v>37.29</v>
      </c>
      <c r="P1309" s="18">
        <v>11.3</v>
      </c>
      <c r="Q1309" s="18">
        <f t="shared" si="210"/>
        <v>6.930237599999999</v>
      </c>
      <c r="R1309" s="18">
        <v>2.1000719999999999</v>
      </c>
      <c r="S1309" s="18">
        <f t="shared" si="211"/>
        <v>37.29</v>
      </c>
      <c r="T1309" s="22">
        <v>11.3</v>
      </c>
      <c r="U1309" s="21" t="s">
        <v>43</v>
      </c>
      <c r="V1309" s="21" t="s">
        <v>43</v>
      </c>
      <c r="W1309" s="19">
        <v>27.846869999999999</v>
      </c>
      <c r="X1309" s="19">
        <v>-115.17297000000001</v>
      </c>
      <c r="Y1309" s="22" t="s">
        <v>43</v>
      </c>
      <c r="Z1309" s="23" t="s">
        <v>43</v>
      </c>
      <c r="AA1309" s="21" t="s">
        <v>43</v>
      </c>
      <c r="AB1309" s="14" t="s">
        <v>44</v>
      </c>
      <c r="AC1309" s="21" t="s">
        <v>43</v>
      </c>
      <c r="AD1309" s="17">
        <v>13</v>
      </c>
      <c r="AE1309" s="17">
        <v>1</v>
      </c>
      <c r="AF1309" s="21" t="s">
        <v>43</v>
      </c>
      <c r="AG1309" s="14" t="s">
        <v>43</v>
      </c>
      <c r="AI1309" s="70">
        <f t="shared" si="207"/>
        <v>10.373999999999999</v>
      </c>
      <c r="AJ1309" s="71" t="s">
        <v>369</v>
      </c>
      <c r="AK1309" s="72">
        <f t="shared" si="208"/>
        <v>0.96188687250685145</v>
      </c>
      <c r="AL1309" s="73">
        <f t="shared" si="209"/>
        <v>0.96188687250685145</v>
      </c>
    </row>
    <row r="1310" spans="1:38" s="20" customFormat="1">
      <c r="A1310" s="14" t="s">
        <v>82</v>
      </c>
      <c r="B1310" s="14" t="s">
        <v>40</v>
      </c>
      <c r="C1310" s="31">
        <v>38945</v>
      </c>
      <c r="D1310" s="15">
        <v>2006</v>
      </c>
      <c r="E1310" s="16">
        <v>0.52222222222222225</v>
      </c>
      <c r="F1310" s="16">
        <v>0.55347222222222225</v>
      </c>
      <c r="G1310" s="16">
        <v>3.125E-2</v>
      </c>
      <c r="H1310" s="21">
        <v>2</v>
      </c>
      <c r="I1310" s="17">
        <v>2</v>
      </c>
      <c r="J1310" s="17">
        <v>6</v>
      </c>
      <c r="K1310" s="17">
        <v>6</v>
      </c>
      <c r="L1310" s="14" t="s">
        <v>48</v>
      </c>
      <c r="M1310" s="14" t="s">
        <v>49</v>
      </c>
      <c r="N1310" s="17">
        <v>1</v>
      </c>
      <c r="O1310" s="18">
        <f t="shared" si="212"/>
        <v>37.29</v>
      </c>
      <c r="P1310" s="18">
        <v>11.3</v>
      </c>
      <c r="Q1310" s="18">
        <f t="shared" si="210"/>
        <v>6.930237599999999</v>
      </c>
      <c r="R1310" s="18">
        <v>2.1000719999999999</v>
      </c>
      <c r="S1310" s="18">
        <f t="shared" si="211"/>
        <v>37.29</v>
      </c>
      <c r="T1310" s="22">
        <v>11.3</v>
      </c>
      <c r="U1310" s="21" t="s">
        <v>43</v>
      </c>
      <c r="V1310" s="21" t="s">
        <v>43</v>
      </c>
      <c r="W1310" s="19">
        <v>27.846869999999999</v>
      </c>
      <c r="X1310" s="19">
        <v>-115.17297000000001</v>
      </c>
      <c r="Y1310" s="22" t="s">
        <v>43</v>
      </c>
      <c r="Z1310" s="23" t="s">
        <v>43</v>
      </c>
      <c r="AA1310" s="21" t="s">
        <v>43</v>
      </c>
      <c r="AB1310" s="14" t="s">
        <v>44</v>
      </c>
      <c r="AC1310" s="21" t="s">
        <v>43</v>
      </c>
      <c r="AD1310" s="17">
        <v>13</v>
      </c>
      <c r="AE1310" s="17">
        <v>1</v>
      </c>
      <c r="AF1310" s="21" t="s">
        <v>43</v>
      </c>
      <c r="AG1310" s="14" t="s">
        <v>43</v>
      </c>
      <c r="AI1310" s="70">
        <f t="shared" si="207"/>
        <v>10.373999999999999</v>
      </c>
      <c r="AJ1310" s="71" t="s">
        <v>369</v>
      </c>
      <c r="AK1310" s="72">
        <f t="shared" si="208"/>
        <v>0.96188687250685145</v>
      </c>
      <c r="AL1310" s="73">
        <f t="shared" si="209"/>
        <v>0.96188687250685145</v>
      </c>
    </row>
    <row r="1311" spans="1:38" s="20" customFormat="1">
      <c r="A1311" s="14" t="s">
        <v>82</v>
      </c>
      <c r="B1311" s="14" t="s">
        <v>40</v>
      </c>
      <c r="C1311" s="31">
        <v>38945</v>
      </c>
      <c r="D1311" s="15">
        <v>2006</v>
      </c>
      <c r="E1311" s="16">
        <v>0.52222222222222225</v>
      </c>
      <c r="F1311" s="16">
        <v>0.55347222222222225</v>
      </c>
      <c r="G1311" s="16">
        <v>3.125E-2</v>
      </c>
      <c r="H1311" s="21">
        <v>2</v>
      </c>
      <c r="I1311" s="17">
        <v>2</v>
      </c>
      <c r="J1311" s="17">
        <v>6</v>
      </c>
      <c r="K1311" s="17">
        <v>6</v>
      </c>
      <c r="L1311" s="14" t="s">
        <v>48</v>
      </c>
      <c r="M1311" s="14" t="s">
        <v>49</v>
      </c>
      <c r="N1311" s="17">
        <v>1</v>
      </c>
      <c r="O1311" s="18">
        <f t="shared" si="212"/>
        <v>37.29</v>
      </c>
      <c r="P1311" s="18">
        <v>11.3</v>
      </c>
      <c r="Q1311" s="18">
        <f t="shared" si="210"/>
        <v>6.930237599999999</v>
      </c>
      <c r="R1311" s="18">
        <v>2.1000719999999999</v>
      </c>
      <c r="S1311" s="18">
        <f t="shared" si="211"/>
        <v>37.29</v>
      </c>
      <c r="T1311" s="22">
        <v>11.3</v>
      </c>
      <c r="U1311" s="21" t="s">
        <v>43</v>
      </c>
      <c r="V1311" s="21" t="s">
        <v>43</v>
      </c>
      <c r="W1311" s="19">
        <v>27.846869999999999</v>
      </c>
      <c r="X1311" s="19">
        <v>-115.17297000000001</v>
      </c>
      <c r="Y1311" s="22" t="s">
        <v>43</v>
      </c>
      <c r="Z1311" s="23" t="s">
        <v>43</v>
      </c>
      <c r="AA1311" s="21" t="s">
        <v>43</v>
      </c>
      <c r="AB1311" s="14" t="s">
        <v>44</v>
      </c>
      <c r="AC1311" s="21" t="s">
        <v>43</v>
      </c>
      <c r="AD1311" s="17">
        <v>13</v>
      </c>
      <c r="AE1311" s="17">
        <v>1</v>
      </c>
      <c r="AF1311" s="21" t="s">
        <v>43</v>
      </c>
      <c r="AG1311" s="14" t="s">
        <v>43</v>
      </c>
      <c r="AI1311" s="70">
        <f t="shared" si="207"/>
        <v>10.373999999999999</v>
      </c>
      <c r="AJ1311" s="71" t="s">
        <v>369</v>
      </c>
      <c r="AK1311" s="72">
        <f t="shared" si="208"/>
        <v>0.96188687250685145</v>
      </c>
      <c r="AL1311" s="73">
        <f t="shared" si="209"/>
        <v>0.96188687250685145</v>
      </c>
    </row>
    <row r="1312" spans="1:38" s="20" customFormat="1">
      <c r="A1312" s="14" t="s">
        <v>82</v>
      </c>
      <c r="B1312" s="14" t="s">
        <v>40</v>
      </c>
      <c r="C1312" s="31">
        <v>38945</v>
      </c>
      <c r="D1312" s="15">
        <v>2006</v>
      </c>
      <c r="E1312" s="16">
        <v>0.52222222222222225</v>
      </c>
      <c r="F1312" s="16">
        <v>0.55347222222222225</v>
      </c>
      <c r="G1312" s="16">
        <v>3.125E-2</v>
      </c>
      <c r="H1312" s="21">
        <v>2</v>
      </c>
      <c r="I1312" s="17">
        <v>2</v>
      </c>
      <c r="J1312" s="17">
        <v>6</v>
      </c>
      <c r="K1312" s="17">
        <v>6</v>
      </c>
      <c r="L1312" s="14" t="s">
        <v>48</v>
      </c>
      <c r="M1312" s="14" t="s">
        <v>49</v>
      </c>
      <c r="N1312" s="17">
        <v>1</v>
      </c>
      <c r="O1312" s="18">
        <f t="shared" si="212"/>
        <v>37.29</v>
      </c>
      <c r="P1312" s="18">
        <v>11.3</v>
      </c>
      <c r="Q1312" s="18">
        <f t="shared" si="210"/>
        <v>6.930237599999999</v>
      </c>
      <c r="R1312" s="18">
        <v>2.1000719999999999</v>
      </c>
      <c r="S1312" s="18">
        <f t="shared" si="211"/>
        <v>37.29</v>
      </c>
      <c r="T1312" s="22">
        <v>11.3</v>
      </c>
      <c r="U1312" s="21" t="s">
        <v>43</v>
      </c>
      <c r="V1312" s="21" t="s">
        <v>43</v>
      </c>
      <c r="W1312" s="19">
        <v>27.846869999999999</v>
      </c>
      <c r="X1312" s="19">
        <v>-115.17297000000001</v>
      </c>
      <c r="Y1312" s="22" t="s">
        <v>43</v>
      </c>
      <c r="Z1312" s="23" t="s">
        <v>43</v>
      </c>
      <c r="AA1312" s="21" t="s">
        <v>43</v>
      </c>
      <c r="AB1312" s="14" t="s">
        <v>44</v>
      </c>
      <c r="AC1312" s="21" t="s">
        <v>43</v>
      </c>
      <c r="AD1312" s="17">
        <v>13</v>
      </c>
      <c r="AE1312" s="17">
        <v>1</v>
      </c>
      <c r="AF1312" s="21" t="s">
        <v>43</v>
      </c>
      <c r="AG1312" s="14" t="s">
        <v>43</v>
      </c>
      <c r="AI1312" s="70">
        <f t="shared" ref="AI1312:AI1329" si="213">(0.709*AD1312)+1.157</f>
        <v>10.373999999999999</v>
      </c>
      <c r="AJ1312" s="71" t="s">
        <v>369</v>
      </c>
      <c r="AK1312" s="72">
        <f t="shared" ref="AK1312:AK1329" si="214">((POWER(AI1312*10,2.19))*0.037)/1000</f>
        <v>0.96188687250685145</v>
      </c>
      <c r="AL1312" s="73">
        <f t="shared" ref="AL1312:AL1329" si="215">((POWER(AI1312*10,2.19))*0.037)/1000</f>
        <v>0.96188687250685145</v>
      </c>
    </row>
    <row r="1313" spans="1:38" s="20" customFormat="1">
      <c r="A1313" s="14" t="s">
        <v>82</v>
      </c>
      <c r="B1313" s="14" t="s">
        <v>40</v>
      </c>
      <c r="C1313" s="31">
        <v>38945</v>
      </c>
      <c r="D1313" s="15">
        <v>2006</v>
      </c>
      <c r="E1313" s="16">
        <v>0.52222222222222225</v>
      </c>
      <c r="F1313" s="16">
        <v>0.55347222222222225</v>
      </c>
      <c r="G1313" s="16">
        <v>3.125E-2</v>
      </c>
      <c r="H1313" s="21">
        <v>2</v>
      </c>
      <c r="I1313" s="17">
        <v>2</v>
      </c>
      <c r="J1313" s="17">
        <v>6</v>
      </c>
      <c r="K1313" s="17">
        <v>6</v>
      </c>
      <c r="L1313" s="14" t="s">
        <v>48</v>
      </c>
      <c r="M1313" s="14" t="s">
        <v>49</v>
      </c>
      <c r="N1313" s="17">
        <v>1</v>
      </c>
      <c r="O1313" s="18">
        <f t="shared" si="212"/>
        <v>37.29</v>
      </c>
      <c r="P1313" s="18">
        <v>11.3</v>
      </c>
      <c r="Q1313" s="18">
        <f t="shared" si="210"/>
        <v>6.930237599999999</v>
      </c>
      <c r="R1313" s="18">
        <v>2.1000719999999999</v>
      </c>
      <c r="S1313" s="18">
        <f t="shared" si="211"/>
        <v>37.29</v>
      </c>
      <c r="T1313" s="22">
        <v>11.3</v>
      </c>
      <c r="U1313" s="21" t="s">
        <v>43</v>
      </c>
      <c r="V1313" s="21" t="s">
        <v>43</v>
      </c>
      <c r="W1313" s="19">
        <v>27.846869999999999</v>
      </c>
      <c r="X1313" s="19">
        <v>-115.17297000000001</v>
      </c>
      <c r="Y1313" s="22" t="s">
        <v>43</v>
      </c>
      <c r="Z1313" s="23" t="s">
        <v>43</v>
      </c>
      <c r="AA1313" s="21" t="s">
        <v>43</v>
      </c>
      <c r="AB1313" s="14" t="s">
        <v>44</v>
      </c>
      <c r="AC1313" s="21" t="s">
        <v>43</v>
      </c>
      <c r="AD1313" s="17">
        <v>13</v>
      </c>
      <c r="AE1313" s="17">
        <v>1</v>
      </c>
      <c r="AF1313" s="21" t="s">
        <v>43</v>
      </c>
      <c r="AG1313" s="14" t="s">
        <v>43</v>
      </c>
      <c r="AI1313" s="70">
        <f t="shared" si="213"/>
        <v>10.373999999999999</v>
      </c>
      <c r="AJ1313" s="71" t="s">
        <v>369</v>
      </c>
      <c r="AK1313" s="72">
        <f t="shared" si="214"/>
        <v>0.96188687250685145</v>
      </c>
      <c r="AL1313" s="73">
        <f t="shared" si="215"/>
        <v>0.96188687250685145</v>
      </c>
    </row>
    <row r="1314" spans="1:38" s="20" customFormat="1">
      <c r="A1314" s="14" t="s">
        <v>82</v>
      </c>
      <c r="B1314" s="14" t="s">
        <v>40</v>
      </c>
      <c r="C1314" s="31">
        <v>38945</v>
      </c>
      <c r="D1314" s="15">
        <v>2006</v>
      </c>
      <c r="E1314" s="16">
        <v>0.52222222222222225</v>
      </c>
      <c r="F1314" s="16">
        <v>0.55347222222222225</v>
      </c>
      <c r="G1314" s="16">
        <v>3.125E-2</v>
      </c>
      <c r="H1314" s="21">
        <v>2</v>
      </c>
      <c r="I1314" s="17">
        <v>2</v>
      </c>
      <c r="J1314" s="17">
        <v>6</v>
      </c>
      <c r="K1314" s="17">
        <v>6</v>
      </c>
      <c r="L1314" s="14" t="s">
        <v>48</v>
      </c>
      <c r="M1314" s="14" t="s">
        <v>49</v>
      </c>
      <c r="N1314" s="17">
        <v>1</v>
      </c>
      <c r="O1314" s="18">
        <f t="shared" si="212"/>
        <v>37.29</v>
      </c>
      <c r="P1314" s="18">
        <v>11.3</v>
      </c>
      <c r="Q1314" s="18">
        <f t="shared" si="210"/>
        <v>6.930237599999999</v>
      </c>
      <c r="R1314" s="18">
        <v>2.1000719999999999</v>
      </c>
      <c r="S1314" s="18">
        <f t="shared" si="211"/>
        <v>37.29</v>
      </c>
      <c r="T1314" s="22">
        <v>11.3</v>
      </c>
      <c r="U1314" s="21" t="s">
        <v>43</v>
      </c>
      <c r="V1314" s="21" t="s">
        <v>43</v>
      </c>
      <c r="W1314" s="19">
        <v>27.846869999999999</v>
      </c>
      <c r="X1314" s="19">
        <v>-115.17297000000001</v>
      </c>
      <c r="Y1314" s="22" t="s">
        <v>43</v>
      </c>
      <c r="Z1314" s="23" t="s">
        <v>43</v>
      </c>
      <c r="AA1314" s="21" t="s">
        <v>43</v>
      </c>
      <c r="AB1314" s="14" t="s">
        <v>44</v>
      </c>
      <c r="AC1314" s="21" t="s">
        <v>43</v>
      </c>
      <c r="AD1314" s="17">
        <v>13</v>
      </c>
      <c r="AE1314" s="17">
        <v>1</v>
      </c>
      <c r="AF1314" s="21" t="s">
        <v>43</v>
      </c>
      <c r="AG1314" s="14" t="s">
        <v>43</v>
      </c>
      <c r="AI1314" s="70">
        <f t="shared" si="213"/>
        <v>10.373999999999999</v>
      </c>
      <c r="AJ1314" s="71" t="s">
        <v>369</v>
      </c>
      <c r="AK1314" s="72">
        <f t="shared" si="214"/>
        <v>0.96188687250685145</v>
      </c>
      <c r="AL1314" s="73">
        <f t="shared" si="215"/>
        <v>0.96188687250685145</v>
      </c>
    </row>
    <row r="1315" spans="1:38" s="20" customFormat="1">
      <c r="A1315" s="14" t="s">
        <v>82</v>
      </c>
      <c r="B1315" s="14" t="s">
        <v>40</v>
      </c>
      <c r="C1315" s="31">
        <v>38945</v>
      </c>
      <c r="D1315" s="15">
        <v>2006</v>
      </c>
      <c r="E1315" s="16">
        <v>0.52222222222222225</v>
      </c>
      <c r="F1315" s="16">
        <v>0.55347222222222225</v>
      </c>
      <c r="G1315" s="16">
        <v>3.125E-2</v>
      </c>
      <c r="H1315" s="21">
        <v>2</v>
      </c>
      <c r="I1315" s="17">
        <v>2</v>
      </c>
      <c r="J1315" s="17">
        <v>6</v>
      </c>
      <c r="K1315" s="17">
        <v>6</v>
      </c>
      <c r="L1315" s="14" t="s">
        <v>48</v>
      </c>
      <c r="M1315" s="14" t="s">
        <v>49</v>
      </c>
      <c r="N1315" s="17">
        <v>1</v>
      </c>
      <c r="O1315" s="18">
        <f t="shared" si="212"/>
        <v>37.29</v>
      </c>
      <c r="P1315" s="18">
        <v>11.3</v>
      </c>
      <c r="Q1315" s="18">
        <f t="shared" si="210"/>
        <v>6.930237599999999</v>
      </c>
      <c r="R1315" s="18">
        <v>2.1000719999999999</v>
      </c>
      <c r="S1315" s="18">
        <f t="shared" si="211"/>
        <v>37.29</v>
      </c>
      <c r="T1315" s="22">
        <v>11.3</v>
      </c>
      <c r="U1315" s="21" t="s">
        <v>43</v>
      </c>
      <c r="V1315" s="21" t="s">
        <v>43</v>
      </c>
      <c r="W1315" s="19">
        <v>27.846869999999999</v>
      </c>
      <c r="X1315" s="19">
        <v>-115.17297000000001</v>
      </c>
      <c r="Y1315" s="22" t="s">
        <v>43</v>
      </c>
      <c r="Z1315" s="23" t="s">
        <v>43</v>
      </c>
      <c r="AA1315" s="21" t="s">
        <v>43</v>
      </c>
      <c r="AB1315" s="14" t="s">
        <v>44</v>
      </c>
      <c r="AC1315" s="21" t="s">
        <v>43</v>
      </c>
      <c r="AD1315" s="17">
        <v>14</v>
      </c>
      <c r="AE1315" s="17">
        <v>1</v>
      </c>
      <c r="AF1315" s="21" t="s">
        <v>43</v>
      </c>
      <c r="AG1315" s="14" t="s">
        <v>43</v>
      </c>
      <c r="AI1315" s="70">
        <f t="shared" si="213"/>
        <v>11.083</v>
      </c>
      <c r="AJ1315" s="71" t="s">
        <v>369</v>
      </c>
      <c r="AK1315" s="72">
        <f t="shared" si="214"/>
        <v>1.1117350137621949</v>
      </c>
      <c r="AL1315" s="73">
        <f t="shared" si="215"/>
        <v>1.1117350137621949</v>
      </c>
    </row>
    <row r="1316" spans="1:38" s="20" customFormat="1">
      <c r="A1316" s="14" t="s">
        <v>82</v>
      </c>
      <c r="B1316" s="14" t="s">
        <v>40</v>
      </c>
      <c r="C1316" s="31">
        <v>38945</v>
      </c>
      <c r="D1316" s="15">
        <v>2006</v>
      </c>
      <c r="E1316" s="16">
        <v>0.52222222222222225</v>
      </c>
      <c r="F1316" s="16">
        <v>0.55347222222222225</v>
      </c>
      <c r="G1316" s="16">
        <v>3.125E-2</v>
      </c>
      <c r="H1316" s="21">
        <v>2</v>
      </c>
      <c r="I1316" s="17">
        <v>2</v>
      </c>
      <c r="J1316" s="17">
        <v>6</v>
      </c>
      <c r="K1316" s="17">
        <v>6</v>
      </c>
      <c r="L1316" s="14" t="s">
        <v>48</v>
      </c>
      <c r="M1316" s="14" t="s">
        <v>49</v>
      </c>
      <c r="N1316" s="17">
        <v>1</v>
      </c>
      <c r="O1316" s="18">
        <f t="shared" si="212"/>
        <v>37.29</v>
      </c>
      <c r="P1316" s="18">
        <v>11.3</v>
      </c>
      <c r="Q1316" s="18">
        <f t="shared" si="210"/>
        <v>6.930237599999999</v>
      </c>
      <c r="R1316" s="18">
        <v>2.1000719999999999</v>
      </c>
      <c r="S1316" s="18">
        <f t="shared" si="211"/>
        <v>37.29</v>
      </c>
      <c r="T1316" s="22">
        <v>11.3</v>
      </c>
      <c r="U1316" s="21" t="s">
        <v>43</v>
      </c>
      <c r="V1316" s="21" t="s">
        <v>43</v>
      </c>
      <c r="W1316" s="19">
        <v>27.846869999999999</v>
      </c>
      <c r="X1316" s="19">
        <v>-115.17297000000001</v>
      </c>
      <c r="Y1316" s="22" t="s">
        <v>43</v>
      </c>
      <c r="Z1316" s="23" t="s">
        <v>43</v>
      </c>
      <c r="AA1316" s="21" t="s">
        <v>43</v>
      </c>
      <c r="AB1316" s="14" t="s">
        <v>44</v>
      </c>
      <c r="AC1316" s="21" t="s">
        <v>43</v>
      </c>
      <c r="AD1316" s="17">
        <v>14</v>
      </c>
      <c r="AE1316" s="17">
        <v>1</v>
      </c>
      <c r="AF1316" s="21" t="s">
        <v>43</v>
      </c>
      <c r="AG1316" s="14" t="s">
        <v>43</v>
      </c>
      <c r="AI1316" s="70">
        <f t="shared" si="213"/>
        <v>11.083</v>
      </c>
      <c r="AJ1316" s="71" t="s">
        <v>369</v>
      </c>
      <c r="AK1316" s="72">
        <f t="shared" si="214"/>
        <v>1.1117350137621949</v>
      </c>
      <c r="AL1316" s="73">
        <f t="shared" si="215"/>
        <v>1.1117350137621949</v>
      </c>
    </row>
    <row r="1317" spans="1:38" s="20" customFormat="1">
      <c r="A1317" s="14" t="s">
        <v>82</v>
      </c>
      <c r="B1317" s="14" t="s">
        <v>40</v>
      </c>
      <c r="C1317" s="31">
        <v>38945</v>
      </c>
      <c r="D1317" s="15">
        <v>2006</v>
      </c>
      <c r="E1317" s="16">
        <v>0.52222222222222225</v>
      </c>
      <c r="F1317" s="16">
        <v>0.55347222222222225</v>
      </c>
      <c r="G1317" s="16">
        <v>3.125E-2</v>
      </c>
      <c r="H1317" s="21">
        <v>2</v>
      </c>
      <c r="I1317" s="17">
        <v>2</v>
      </c>
      <c r="J1317" s="17">
        <v>6</v>
      </c>
      <c r="K1317" s="17">
        <v>6</v>
      </c>
      <c r="L1317" s="14" t="s">
        <v>48</v>
      </c>
      <c r="M1317" s="14" t="s">
        <v>49</v>
      </c>
      <c r="N1317" s="17">
        <v>1</v>
      </c>
      <c r="O1317" s="18">
        <f t="shared" si="212"/>
        <v>37.29</v>
      </c>
      <c r="P1317" s="18">
        <v>11.3</v>
      </c>
      <c r="Q1317" s="18">
        <f t="shared" si="210"/>
        <v>6.930237599999999</v>
      </c>
      <c r="R1317" s="18">
        <v>2.1000719999999999</v>
      </c>
      <c r="S1317" s="18">
        <f t="shared" si="211"/>
        <v>37.29</v>
      </c>
      <c r="T1317" s="22">
        <v>11.3</v>
      </c>
      <c r="U1317" s="21" t="s">
        <v>43</v>
      </c>
      <c r="V1317" s="21" t="s">
        <v>43</v>
      </c>
      <c r="W1317" s="19">
        <v>27.846869999999999</v>
      </c>
      <c r="X1317" s="19">
        <v>-115.17297000000001</v>
      </c>
      <c r="Y1317" s="22" t="s">
        <v>43</v>
      </c>
      <c r="Z1317" s="23" t="s">
        <v>43</v>
      </c>
      <c r="AA1317" s="21" t="s">
        <v>43</v>
      </c>
      <c r="AB1317" s="14" t="s">
        <v>44</v>
      </c>
      <c r="AC1317" s="21" t="s">
        <v>43</v>
      </c>
      <c r="AD1317" s="17">
        <v>14</v>
      </c>
      <c r="AE1317" s="17">
        <v>1</v>
      </c>
      <c r="AF1317" s="21" t="s">
        <v>43</v>
      </c>
      <c r="AG1317" s="14" t="s">
        <v>43</v>
      </c>
      <c r="AI1317" s="70">
        <f t="shared" si="213"/>
        <v>11.083</v>
      </c>
      <c r="AJ1317" s="71" t="s">
        <v>369</v>
      </c>
      <c r="AK1317" s="72">
        <f t="shared" si="214"/>
        <v>1.1117350137621949</v>
      </c>
      <c r="AL1317" s="73">
        <f t="shared" si="215"/>
        <v>1.1117350137621949</v>
      </c>
    </row>
    <row r="1318" spans="1:38" s="20" customFormat="1">
      <c r="A1318" s="14" t="s">
        <v>82</v>
      </c>
      <c r="B1318" s="14" t="s">
        <v>40</v>
      </c>
      <c r="C1318" s="31">
        <v>38945</v>
      </c>
      <c r="D1318" s="15">
        <v>2006</v>
      </c>
      <c r="E1318" s="16">
        <v>0.52222222222222225</v>
      </c>
      <c r="F1318" s="16">
        <v>0.55347222222222225</v>
      </c>
      <c r="G1318" s="16">
        <v>3.125E-2</v>
      </c>
      <c r="H1318" s="21">
        <v>2</v>
      </c>
      <c r="I1318" s="17">
        <v>2</v>
      </c>
      <c r="J1318" s="17">
        <v>6</v>
      </c>
      <c r="K1318" s="17">
        <v>6</v>
      </c>
      <c r="L1318" s="14" t="s">
        <v>48</v>
      </c>
      <c r="M1318" s="14" t="s">
        <v>49</v>
      </c>
      <c r="N1318" s="17">
        <v>1</v>
      </c>
      <c r="O1318" s="18">
        <f t="shared" si="212"/>
        <v>37.29</v>
      </c>
      <c r="P1318" s="18">
        <v>11.3</v>
      </c>
      <c r="Q1318" s="18">
        <f t="shared" si="210"/>
        <v>6.930237599999999</v>
      </c>
      <c r="R1318" s="18">
        <v>2.1000719999999999</v>
      </c>
      <c r="S1318" s="18">
        <f t="shared" si="211"/>
        <v>37.29</v>
      </c>
      <c r="T1318" s="22">
        <v>11.3</v>
      </c>
      <c r="U1318" s="21" t="s">
        <v>43</v>
      </c>
      <c r="V1318" s="21" t="s">
        <v>43</v>
      </c>
      <c r="W1318" s="19">
        <v>27.846869999999999</v>
      </c>
      <c r="X1318" s="19">
        <v>-115.17297000000001</v>
      </c>
      <c r="Y1318" s="22" t="s">
        <v>43</v>
      </c>
      <c r="Z1318" s="23" t="s">
        <v>43</v>
      </c>
      <c r="AA1318" s="21" t="s">
        <v>43</v>
      </c>
      <c r="AB1318" s="14" t="s">
        <v>44</v>
      </c>
      <c r="AC1318" s="21" t="s">
        <v>43</v>
      </c>
      <c r="AD1318" s="17">
        <v>14</v>
      </c>
      <c r="AE1318" s="17">
        <v>1</v>
      </c>
      <c r="AF1318" s="21" t="s">
        <v>43</v>
      </c>
      <c r="AG1318" s="14" t="s">
        <v>43</v>
      </c>
      <c r="AI1318" s="70">
        <f t="shared" si="213"/>
        <v>11.083</v>
      </c>
      <c r="AJ1318" s="71" t="s">
        <v>369</v>
      </c>
      <c r="AK1318" s="72">
        <f t="shared" si="214"/>
        <v>1.1117350137621949</v>
      </c>
      <c r="AL1318" s="73">
        <f t="shared" si="215"/>
        <v>1.1117350137621949</v>
      </c>
    </row>
    <row r="1319" spans="1:38" s="20" customFormat="1">
      <c r="A1319" s="14" t="s">
        <v>82</v>
      </c>
      <c r="B1319" s="14" t="s">
        <v>40</v>
      </c>
      <c r="C1319" s="31">
        <v>38945</v>
      </c>
      <c r="D1319" s="15">
        <v>2006</v>
      </c>
      <c r="E1319" s="16">
        <v>0.52222222222222225</v>
      </c>
      <c r="F1319" s="16">
        <v>0.55347222222222225</v>
      </c>
      <c r="G1319" s="16">
        <v>3.125E-2</v>
      </c>
      <c r="H1319" s="21">
        <v>2</v>
      </c>
      <c r="I1319" s="17">
        <v>2</v>
      </c>
      <c r="J1319" s="17">
        <v>6</v>
      </c>
      <c r="K1319" s="17">
        <v>6</v>
      </c>
      <c r="L1319" s="14" t="s">
        <v>48</v>
      </c>
      <c r="M1319" s="14" t="s">
        <v>49</v>
      </c>
      <c r="N1319" s="17">
        <v>1</v>
      </c>
      <c r="O1319" s="18">
        <f t="shared" si="212"/>
        <v>37.29</v>
      </c>
      <c r="P1319" s="18">
        <v>11.3</v>
      </c>
      <c r="Q1319" s="18">
        <f t="shared" si="210"/>
        <v>6.930237599999999</v>
      </c>
      <c r="R1319" s="18">
        <v>2.1000719999999999</v>
      </c>
      <c r="S1319" s="18">
        <f t="shared" si="211"/>
        <v>37.29</v>
      </c>
      <c r="T1319" s="22">
        <v>11.3</v>
      </c>
      <c r="U1319" s="21" t="s">
        <v>43</v>
      </c>
      <c r="V1319" s="21" t="s">
        <v>43</v>
      </c>
      <c r="W1319" s="19">
        <v>27.846869999999999</v>
      </c>
      <c r="X1319" s="19">
        <v>-115.17297000000001</v>
      </c>
      <c r="Y1319" s="22" t="s">
        <v>43</v>
      </c>
      <c r="Z1319" s="23" t="s">
        <v>43</v>
      </c>
      <c r="AA1319" s="21" t="s">
        <v>43</v>
      </c>
      <c r="AB1319" s="14" t="s">
        <v>44</v>
      </c>
      <c r="AC1319" s="21" t="s">
        <v>43</v>
      </c>
      <c r="AD1319" s="17">
        <v>14</v>
      </c>
      <c r="AE1319" s="17">
        <v>1</v>
      </c>
      <c r="AF1319" s="21" t="s">
        <v>43</v>
      </c>
      <c r="AG1319" s="14" t="s">
        <v>43</v>
      </c>
      <c r="AI1319" s="70">
        <f t="shared" si="213"/>
        <v>11.083</v>
      </c>
      <c r="AJ1319" s="71" t="s">
        <v>369</v>
      </c>
      <c r="AK1319" s="72">
        <f t="shared" si="214"/>
        <v>1.1117350137621949</v>
      </c>
      <c r="AL1319" s="73">
        <f t="shared" si="215"/>
        <v>1.1117350137621949</v>
      </c>
    </row>
    <row r="1320" spans="1:38" s="20" customFormat="1">
      <c r="A1320" s="14" t="s">
        <v>82</v>
      </c>
      <c r="B1320" s="14" t="s">
        <v>40</v>
      </c>
      <c r="C1320" s="31">
        <v>38945</v>
      </c>
      <c r="D1320" s="15">
        <v>2006</v>
      </c>
      <c r="E1320" s="16">
        <v>0.52222222222222225</v>
      </c>
      <c r="F1320" s="16">
        <v>0.55347222222222225</v>
      </c>
      <c r="G1320" s="16">
        <v>3.125E-2</v>
      </c>
      <c r="H1320" s="21">
        <v>2</v>
      </c>
      <c r="I1320" s="17">
        <v>2</v>
      </c>
      <c r="J1320" s="17">
        <v>6</v>
      </c>
      <c r="K1320" s="17">
        <v>6</v>
      </c>
      <c r="L1320" s="14" t="s">
        <v>48</v>
      </c>
      <c r="M1320" s="14" t="s">
        <v>49</v>
      </c>
      <c r="N1320" s="17">
        <v>1</v>
      </c>
      <c r="O1320" s="18">
        <f t="shared" si="212"/>
        <v>37.29</v>
      </c>
      <c r="P1320" s="18">
        <v>11.3</v>
      </c>
      <c r="Q1320" s="18">
        <f t="shared" si="210"/>
        <v>6.930237599999999</v>
      </c>
      <c r="R1320" s="18">
        <v>2.1000719999999999</v>
      </c>
      <c r="S1320" s="18">
        <f t="shared" si="211"/>
        <v>37.29</v>
      </c>
      <c r="T1320" s="22">
        <v>11.3</v>
      </c>
      <c r="U1320" s="21" t="s">
        <v>43</v>
      </c>
      <c r="V1320" s="21" t="s">
        <v>43</v>
      </c>
      <c r="W1320" s="19">
        <v>27.846869999999999</v>
      </c>
      <c r="X1320" s="19">
        <v>-115.17297000000001</v>
      </c>
      <c r="Y1320" s="22" t="s">
        <v>43</v>
      </c>
      <c r="Z1320" s="23" t="s">
        <v>43</v>
      </c>
      <c r="AA1320" s="21" t="s">
        <v>43</v>
      </c>
      <c r="AB1320" s="14" t="s">
        <v>44</v>
      </c>
      <c r="AC1320" s="21" t="s">
        <v>43</v>
      </c>
      <c r="AD1320" s="17">
        <v>15</v>
      </c>
      <c r="AE1320" s="17">
        <v>1</v>
      </c>
      <c r="AF1320" s="21" t="s">
        <v>43</v>
      </c>
      <c r="AG1320" s="14" t="s">
        <v>43</v>
      </c>
      <c r="AI1320" s="70">
        <f t="shared" si="213"/>
        <v>11.792</v>
      </c>
      <c r="AJ1320" s="71" t="s">
        <v>369</v>
      </c>
      <c r="AK1320" s="72">
        <f t="shared" si="214"/>
        <v>1.2734394051640829</v>
      </c>
      <c r="AL1320" s="73">
        <f t="shared" si="215"/>
        <v>1.2734394051640829</v>
      </c>
    </row>
    <row r="1321" spans="1:38" s="20" customFormat="1">
      <c r="A1321" s="14" t="s">
        <v>82</v>
      </c>
      <c r="B1321" s="14" t="s">
        <v>40</v>
      </c>
      <c r="C1321" s="31">
        <v>38945</v>
      </c>
      <c r="D1321" s="15">
        <v>2006</v>
      </c>
      <c r="E1321" s="16">
        <v>0.52222222222222225</v>
      </c>
      <c r="F1321" s="16">
        <v>0.55347222222222225</v>
      </c>
      <c r="G1321" s="16">
        <v>3.125E-2</v>
      </c>
      <c r="H1321" s="21">
        <v>2</v>
      </c>
      <c r="I1321" s="17">
        <v>2</v>
      </c>
      <c r="J1321" s="17">
        <v>6</v>
      </c>
      <c r="K1321" s="17">
        <v>6</v>
      </c>
      <c r="L1321" s="14" t="s">
        <v>48</v>
      </c>
      <c r="M1321" s="14" t="s">
        <v>49</v>
      </c>
      <c r="N1321" s="17">
        <v>1</v>
      </c>
      <c r="O1321" s="18">
        <f t="shared" si="212"/>
        <v>37.29</v>
      </c>
      <c r="P1321" s="18">
        <v>11.3</v>
      </c>
      <c r="Q1321" s="18">
        <f t="shared" si="210"/>
        <v>6.930237599999999</v>
      </c>
      <c r="R1321" s="18">
        <v>2.1000719999999999</v>
      </c>
      <c r="S1321" s="18">
        <f t="shared" si="211"/>
        <v>37.29</v>
      </c>
      <c r="T1321" s="22">
        <v>11.3</v>
      </c>
      <c r="U1321" s="21" t="s">
        <v>43</v>
      </c>
      <c r="V1321" s="21" t="s">
        <v>43</v>
      </c>
      <c r="W1321" s="19">
        <v>27.846869999999999</v>
      </c>
      <c r="X1321" s="19">
        <v>-115.17297000000001</v>
      </c>
      <c r="Y1321" s="22" t="s">
        <v>43</v>
      </c>
      <c r="Z1321" s="23" t="s">
        <v>43</v>
      </c>
      <c r="AA1321" s="21" t="s">
        <v>43</v>
      </c>
      <c r="AB1321" s="14" t="s">
        <v>44</v>
      </c>
      <c r="AC1321" s="21" t="s">
        <v>43</v>
      </c>
      <c r="AD1321" s="17">
        <v>15</v>
      </c>
      <c r="AE1321" s="17">
        <v>1</v>
      </c>
      <c r="AF1321" s="21" t="s">
        <v>43</v>
      </c>
      <c r="AG1321" s="14" t="s">
        <v>43</v>
      </c>
      <c r="AI1321" s="70">
        <f t="shared" si="213"/>
        <v>11.792</v>
      </c>
      <c r="AJ1321" s="71" t="s">
        <v>369</v>
      </c>
      <c r="AK1321" s="72">
        <f t="shared" si="214"/>
        <v>1.2734394051640829</v>
      </c>
      <c r="AL1321" s="73">
        <f t="shared" si="215"/>
        <v>1.2734394051640829</v>
      </c>
    </row>
    <row r="1322" spans="1:38" s="20" customFormat="1">
      <c r="A1322" s="14" t="s">
        <v>82</v>
      </c>
      <c r="B1322" s="14" t="s">
        <v>40</v>
      </c>
      <c r="C1322" s="31">
        <v>38945</v>
      </c>
      <c r="D1322" s="15">
        <v>2006</v>
      </c>
      <c r="E1322" s="16">
        <v>0.52222222222222225</v>
      </c>
      <c r="F1322" s="16">
        <v>0.55347222222222225</v>
      </c>
      <c r="G1322" s="16">
        <v>3.125E-2</v>
      </c>
      <c r="H1322" s="21">
        <v>2</v>
      </c>
      <c r="I1322" s="17">
        <v>2</v>
      </c>
      <c r="J1322" s="17">
        <v>6</v>
      </c>
      <c r="K1322" s="17">
        <v>6</v>
      </c>
      <c r="L1322" s="14" t="s">
        <v>48</v>
      </c>
      <c r="M1322" s="14" t="s">
        <v>49</v>
      </c>
      <c r="N1322" s="17">
        <v>1</v>
      </c>
      <c r="O1322" s="18">
        <f t="shared" si="212"/>
        <v>37.29</v>
      </c>
      <c r="P1322" s="18">
        <v>11.3</v>
      </c>
      <c r="Q1322" s="18">
        <f t="shared" si="210"/>
        <v>6.930237599999999</v>
      </c>
      <c r="R1322" s="18">
        <v>2.1000719999999999</v>
      </c>
      <c r="S1322" s="18">
        <f t="shared" si="211"/>
        <v>37.29</v>
      </c>
      <c r="T1322" s="22">
        <v>11.3</v>
      </c>
      <c r="U1322" s="21" t="s">
        <v>43</v>
      </c>
      <c r="V1322" s="21" t="s">
        <v>43</v>
      </c>
      <c r="W1322" s="19">
        <v>27.846869999999999</v>
      </c>
      <c r="X1322" s="19">
        <v>-115.17297000000001</v>
      </c>
      <c r="Y1322" s="22" t="s">
        <v>43</v>
      </c>
      <c r="Z1322" s="23" t="s">
        <v>43</v>
      </c>
      <c r="AA1322" s="21" t="s">
        <v>43</v>
      </c>
      <c r="AB1322" s="14" t="s">
        <v>44</v>
      </c>
      <c r="AC1322" s="21" t="s">
        <v>43</v>
      </c>
      <c r="AD1322" s="17">
        <v>15</v>
      </c>
      <c r="AE1322" s="17">
        <v>1</v>
      </c>
      <c r="AF1322" s="21" t="s">
        <v>43</v>
      </c>
      <c r="AG1322" s="14" t="s">
        <v>43</v>
      </c>
      <c r="AI1322" s="70">
        <f t="shared" si="213"/>
        <v>11.792</v>
      </c>
      <c r="AJ1322" s="71" t="s">
        <v>369</v>
      </c>
      <c r="AK1322" s="72">
        <f t="shared" si="214"/>
        <v>1.2734394051640829</v>
      </c>
      <c r="AL1322" s="73">
        <f t="shared" si="215"/>
        <v>1.2734394051640829</v>
      </c>
    </row>
    <row r="1323" spans="1:38" s="20" customFormat="1">
      <c r="A1323" s="14" t="s">
        <v>82</v>
      </c>
      <c r="B1323" s="14" t="s">
        <v>40</v>
      </c>
      <c r="C1323" s="31">
        <v>38945</v>
      </c>
      <c r="D1323" s="15">
        <v>2006</v>
      </c>
      <c r="E1323" s="16">
        <v>0.52222222222222225</v>
      </c>
      <c r="F1323" s="16">
        <v>0.55347222222222225</v>
      </c>
      <c r="G1323" s="16">
        <v>3.125E-2</v>
      </c>
      <c r="H1323" s="21">
        <v>2</v>
      </c>
      <c r="I1323" s="17">
        <v>2</v>
      </c>
      <c r="J1323" s="17">
        <v>6</v>
      </c>
      <c r="K1323" s="17">
        <v>6</v>
      </c>
      <c r="L1323" s="14" t="s">
        <v>48</v>
      </c>
      <c r="M1323" s="14" t="s">
        <v>49</v>
      </c>
      <c r="N1323" s="17">
        <v>1</v>
      </c>
      <c r="O1323" s="18">
        <f t="shared" si="212"/>
        <v>37.29</v>
      </c>
      <c r="P1323" s="18">
        <v>11.3</v>
      </c>
      <c r="Q1323" s="18">
        <f t="shared" si="210"/>
        <v>6.930237599999999</v>
      </c>
      <c r="R1323" s="18">
        <v>2.1000719999999999</v>
      </c>
      <c r="S1323" s="18">
        <f t="shared" si="211"/>
        <v>37.29</v>
      </c>
      <c r="T1323" s="22">
        <v>11.3</v>
      </c>
      <c r="U1323" s="21" t="s">
        <v>43</v>
      </c>
      <c r="V1323" s="21" t="s">
        <v>43</v>
      </c>
      <c r="W1323" s="19">
        <v>27.846869999999999</v>
      </c>
      <c r="X1323" s="19">
        <v>-115.17297000000001</v>
      </c>
      <c r="Y1323" s="22" t="s">
        <v>43</v>
      </c>
      <c r="Z1323" s="23" t="s">
        <v>43</v>
      </c>
      <c r="AA1323" s="21" t="s">
        <v>43</v>
      </c>
      <c r="AB1323" s="14" t="s">
        <v>44</v>
      </c>
      <c r="AC1323" s="21" t="s">
        <v>43</v>
      </c>
      <c r="AD1323" s="17">
        <v>15</v>
      </c>
      <c r="AE1323" s="17">
        <v>1</v>
      </c>
      <c r="AF1323" s="21" t="s">
        <v>43</v>
      </c>
      <c r="AG1323" s="14" t="s">
        <v>43</v>
      </c>
      <c r="AI1323" s="70">
        <f t="shared" si="213"/>
        <v>11.792</v>
      </c>
      <c r="AJ1323" s="71" t="s">
        <v>369</v>
      </c>
      <c r="AK1323" s="72">
        <f t="shared" si="214"/>
        <v>1.2734394051640829</v>
      </c>
      <c r="AL1323" s="73">
        <f t="shared" si="215"/>
        <v>1.2734394051640829</v>
      </c>
    </row>
    <row r="1324" spans="1:38" s="20" customFormat="1">
      <c r="A1324" s="14" t="s">
        <v>82</v>
      </c>
      <c r="B1324" s="14" t="s">
        <v>40</v>
      </c>
      <c r="C1324" s="31">
        <v>38945</v>
      </c>
      <c r="D1324" s="15">
        <v>2006</v>
      </c>
      <c r="E1324" s="16">
        <v>0.52222222222222225</v>
      </c>
      <c r="F1324" s="16">
        <v>0.55347222222222225</v>
      </c>
      <c r="G1324" s="16">
        <v>3.125E-2</v>
      </c>
      <c r="H1324" s="21">
        <v>2</v>
      </c>
      <c r="I1324" s="17">
        <v>2</v>
      </c>
      <c r="J1324" s="17">
        <v>6</v>
      </c>
      <c r="K1324" s="17">
        <v>6</v>
      </c>
      <c r="L1324" s="14" t="s">
        <v>48</v>
      </c>
      <c r="M1324" s="14" t="s">
        <v>49</v>
      </c>
      <c r="N1324" s="17">
        <v>1</v>
      </c>
      <c r="O1324" s="18">
        <f t="shared" si="212"/>
        <v>37.29</v>
      </c>
      <c r="P1324" s="18">
        <v>11.3</v>
      </c>
      <c r="Q1324" s="18">
        <f t="shared" si="210"/>
        <v>6.930237599999999</v>
      </c>
      <c r="R1324" s="18">
        <v>2.1000719999999999</v>
      </c>
      <c r="S1324" s="18">
        <f t="shared" si="211"/>
        <v>37.29</v>
      </c>
      <c r="T1324" s="22">
        <v>11.3</v>
      </c>
      <c r="U1324" s="21" t="s">
        <v>43</v>
      </c>
      <c r="V1324" s="21" t="s">
        <v>43</v>
      </c>
      <c r="W1324" s="19">
        <v>27.846869999999999</v>
      </c>
      <c r="X1324" s="19">
        <v>-115.17297000000001</v>
      </c>
      <c r="Y1324" s="22" t="s">
        <v>43</v>
      </c>
      <c r="Z1324" s="23" t="s">
        <v>43</v>
      </c>
      <c r="AA1324" s="21" t="s">
        <v>43</v>
      </c>
      <c r="AB1324" s="14" t="s">
        <v>44</v>
      </c>
      <c r="AC1324" s="21" t="s">
        <v>43</v>
      </c>
      <c r="AD1324" s="17">
        <v>15</v>
      </c>
      <c r="AE1324" s="17">
        <v>1</v>
      </c>
      <c r="AF1324" s="21" t="s">
        <v>43</v>
      </c>
      <c r="AG1324" s="14" t="s">
        <v>43</v>
      </c>
      <c r="AI1324" s="70">
        <f t="shared" si="213"/>
        <v>11.792</v>
      </c>
      <c r="AJ1324" s="71" t="s">
        <v>369</v>
      </c>
      <c r="AK1324" s="72">
        <f t="shared" si="214"/>
        <v>1.2734394051640829</v>
      </c>
      <c r="AL1324" s="73">
        <f t="shared" si="215"/>
        <v>1.2734394051640829</v>
      </c>
    </row>
    <row r="1325" spans="1:38" s="20" customFormat="1">
      <c r="A1325" s="14" t="s">
        <v>82</v>
      </c>
      <c r="B1325" s="14" t="s">
        <v>40</v>
      </c>
      <c r="C1325" s="31">
        <v>38945</v>
      </c>
      <c r="D1325" s="15">
        <v>2006</v>
      </c>
      <c r="E1325" s="16">
        <v>0.52222222222222225</v>
      </c>
      <c r="F1325" s="16">
        <v>0.55347222222222225</v>
      </c>
      <c r="G1325" s="16">
        <v>3.125E-2</v>
      </c>
      <c r="H1325" s="21">
        <v>2</v>
      </c>
      <c r="I1325" s="17">
        <v>2</v>
      </c>
      <c r="J1325" s="17">
        <v>6</v>
      </c>
      <c r="K1325" s="17">
        <v>6</v>
      </c>
      <c r="L1325" s="14" t="s">
        <v>48</v>
      </c>
      <c r="M1325" s="14" t="s">
        <v>49</v>
      </c>
      <c r="N1325" s="17">
        <v>1</v>
      </c>
      <c r="O1325" s="18">
        <f t="shared" si="212"/>
        <v>37.29</v>
      </c>
      <c r="P1325" s="18">
        <v>11.3</v>
      </c>
      <c r="Q1325" s="18">
        <f t="shared" si="210"/>
        <v>6.930237599999999</v>
      </c>
      <c r="R1325" s="18">
        <v>2.1000719999999999</v>
      </c>
      <c r="S1325" s="18">
        <f t="shared" si="211"/>
        <v>37.29</v>
      </c>
      <c r="T1325" s="22">
        <v>11.3</v>
      </c>
      <c r="U1325" s="21" t="s">
        <v>43</v>
      </c>
      <c r="V1325" s="21" t="s">
        <v>43</v>
      </c>
      <c r="W1325" s="19">
        <v>27.846869999999999</v>
      </c>
      <c r="X1325" s="19">
        <v>-115.17297000000001</v>
      </c>
      <c r="Y1325" s="22" t="s">
        <v>43</v>
      </c>
      <c r="Z1325" s="23" t="s">
        <v>43</v>
      </c>
      <c r="AA1325" s="21" t="s">
        <v>43</v>
      </c>
      <c r="AB1325" s="14" t="s">
        <v>44</v>
      </c>
      <c r="AC1325" s="21" t="s">
        <v>43</v>
      </c>
      <c r="AD1325" s="17">
        <v>15</v>
      </c>
      <c r="AE1325" s="17">
        <v>1</v>
      </c>
      <c r="AF1325" s="21" t="s">
        <v>43</v>
      </c>
      <c r="AG1325" s="14" t="s">
        <v>43</v>
      </c>
      <c r="AI1325" s="70">
        <f t="shared" si="213"/>
        <v>11.792</v>
      </c>
      <c r="AJ1325" s="71" t="s">
        <v>369</v>
      </c>
      <c r="AK1325" s="72">
        <f t="shared" si="214"/>
        <v>1.2734394051640829</v>
      </c>
      <c r="AL1325" s="73">
        <f t="shared" si="215"/>
        <v>1.2734394051640829</v>
      </c>
    </row>
    <row r="1326" spans="1:38" s="20" customFormat="1">
      <c r="A1326" s="14" t="s">
        <v>82</v>
      </c>
      <c r="B1326" s="14" t="s">
        <v>40</v>
      </c>
      <c r="C1326" s="31">
        <v>38945</v>
      </c>
      <c r="D1326" s="15">
        <v>2006</v>
      </c>
      <c r="E1326" s="16">
        <v>0.52222222222222225</v>
      </c>
      <c r="F1326" s="16">
        <v>0.55347222222222225</v>
      </c>
      <c r="G1326" s="16">
        <v>3.125E-2</v>
      </c>
      <c r="H1326" s="21">
        <v>2</v>
      </c>
      <c r="I1326" s="17">
        <v>2</v>
      </c>
      <c r="J1326" s="17">
        <v>6</v>
      </c>
      <c r="K1326" s="17">
        <v>6</v>
      </c>
      <c r="L1326" s="14" t="s">
        <v>48</v>
      </c>
      <c r="M1326" s="14" t="s">
        <v>49</v>
      </c>
      <c r="N1326" s="17">
        <v>1</v>
      </c>
      <c r="O1326" s="18">
        <f t="shared" si="212"/>
        <v>37.29</v>
      </c>
      <c r="P1326" s="18">
        <v>11.3</v>
      </c>
      <c r="Q1326" s="18">
        <f t="shared" si="210"/>
        <v>6.930237599999999</v>
      </c>
      <c r="R1326" s="18">
        <v>2.1000719999999999</v>
      </c>
      <c r="S1326" s="18">
        <f t="shared" si="211"/>
        <v>37.29</v>
      </c>
      <c r="T1326" s="22">
        <v>11.3</v>
      </c>
      <c r="U1326" s="21" t="s">
        <v>43</v>
      </c>
      <c r="V1326" s="21" t="s">
        <v>43</v>
      </c>
      <c r="W1326" s="19">
        <v>27.846869999999999</v>
      </c>
      <c r="X1326" s="19">
        <v>-115.17297000000001</v>
      </c>
      <c r="Y1326" s="22" t="s">
        <v>43</v>
      </c>
      <c r="Z1326" s="23" t="s">
        <v>43</v>
      </c>
      <c r="AA1326" s="21" t="s">
        <v>43</v>
      </c>
      <c r="AB1326" s="14" t="s">
        <v>44</v>
      </c>
      <c r="AC1326" s="21" t="s">
        <v>43</v>
      </c>
      <c r="AD1326" s="17">
        <v>15</v>
      </c>
      <c r="AE1326" s="17">
        <v>1</v>
      </c>
      <c r="AF1326" s="21" t="s">
        <v>43</v>
      </c>
      <c r="AG1326" s="14" t="s">
        <v>43</v>
      </c>
      <c r="AI1326" s="70">
        <f t="shared" si="213"/>
        <v>11.792</v>
      </c>
      <c r="AJ1326" s="71" t="s">
        <v>369</v>
      </c>
      <c r="AK1326" s="72">
        <f t="shared" si="214"/>
        <v>1.2734394051640829</v>
      </c>
      <c r="AL1326" s="73">
        <f t="shared" si="215"/>
        <v>1.2734394051640829</v>
      </c>
    </row>
    <row r="1327" spans="1:38" s="20" customFormat="1">
      <c r="A1327" s="14" t="s">
        <v>82</v>
      </c>
      <c r="B1327" s="14" t="s">
        <v>40</v>
      </c>
      <c r="C1327" s="31">
        <v>38945</v>
      </c>
      <c r="D1327" s="15">
        <v>2006</v>
      </c>
      <c r="E1327" s="16">
        <v>0.52222222222222225</v>
      </c>
      <c r="F1327" s="16">
        <v>0.55347222222222225</v>
      </c>
      <c r="G1327" s="16">
        <v>3.125E-2</v>
      </c>
      <c r="H1327" s="21">
        <v>2</v>
      </c>
      <c r="I1327" s="17">
        <v>2</v>
      </c>
      <c r="J1327" s="17">
        <v>6</v>
      </c>
      <c r="K1327" s="17">
        <v>6</v>
      </c>
      <c r="L1327" s="14" t="s">
        <v>48</v>
      </c>
      <c r="M1327" s="14" t="s">
        <v>49</v>
      </c>
      <c r="N1327" s="17">
        <v>1</v>
      </c>
      <c r="O1327" s="18">
        <f t="shared" si="212"/>
        <v>37.29</v>
      </c>
      <c r="P1327" s="18">
        <v>11.3</v>
      </c>
      <c r="Q1327" s="18">
        <f t="shared" si="210"/>
        <v>6.930237599999999</v>
      </c>
      <c r="R1327" s="18">
        <v>2.1000719999999999</v>
      </c>
      <c r="S1327" s="18">
        <f t="shared" si="211"/>
        <v>37.29</v>
      </c>
      <c r="T1327" s="22">
        <v>11.3</v>
      </c>
      <c r="U1327" s="21" t="s">
        <v>43</v>
      </c>
      <c r="V1327" s="21" t="s">
        <v>43</v>
      </c>
      <c r="W1327" s="19">
        <v>27.846869999999999</v>
      </c>
      <c r="X1327" s="19">
        <v>-115.17297000000001</v>
      </c>
      <c r="Y1327" s="22" t="s">
        <v>43</v>
      </c>
      <c r="Z1327" s="23" t="s">
        <v>43</v>
      </c>
      <c r="AA1327" s="21" t="s">
        <v>43</v>
      </c>
      <c r="AB1327" s="14" t="s">
        <v>44</v>
      </c>
      <c r="AC1327" s="21" t="s">
        <v>43</v>
      </c>
      <c r="AD1327" s="17">
        <v>16</v>
      </c>
      <c r="AE1327" s="17">
        <v>1</v>
      </c>
      <c r="AF1327" s="21" t="s">
        <v>43</v>
      </c>
      <c r="AG1327" s="14" t="s">
        <v>43</v>
      </c>
      <c r="AI1327" s="70">
        <f t="shared" si="213"/>
        <v>12.500999999999999</v>
      </c>
      <c r="AJ1327" s="71" t="s">
        <v>369</v>
      </c>
      <c r="AK1327" s="72">
        <f t="shared" si="214"/>
        <v>1.4471406331162124</v>
      </c>
      <c r="AL1327" s="73">
        <f t="shared" si="215"/>
        <v>1.4471406331162124</v>
      </c>
    </row>
    <row r="1328" spans="1:38" s="20" customFormat="1">
      <c r="A1328" s="14" t="s">
        <v>82</v>
      </c>
      <c r="B1328" s="14" t="s">
        <v>40</v>
      </c>
      <c r="C1328" s="31">
        <v>38945</v>
      </c>
      <c r="D1328" s="15">
        <v>2006</v>
      </c>
      <c r="E1328" s="16">
        <v>0.52222222222222225</v>
      </c>
      <c r="F1328" s="16">
        <v>0.55347222222222225</v>
      </c>
      <c r="G1328" s="16">
        <v>3.125E-2</v>
      </c>
      <c r="H1328" s="21">
        <v>2</v>
      </c>
      <c r="I1328" s="17">
        <v>2</v>
      </c>
      <c r="J1328" s="17">
        <v>6</v>
      </c>
      <c r="K1328" s="17">
        <v>6</v>
      </c>
      <c r="L1328" s="14" t="s">
        <v>48</v>
      </c>
      <c r="M1328" s="14" t="s">
        <v>49</v>
      </c>
      <c r="N1328" s="17">
        <v>1</v>
      </c>
      <c r="O1328" s="18">
        <f t="shared" si="212"/>
        <v>37.29</v>
      </c>
      <c r="P1328" s="18">
        <v>11.3</v>
      </c>
      <c r="Q1328" s="18">
        <f t="shared" si="210"/>
        <v>6.930237599999999</v>
      </c>
      <c r="R1328" s="18">
        <v>2.1000719999999999</v>
      </c>
      <c r="S1328" s="18">
        <f t="shared" si="211"/>
        <v>37.29</v>
      </c>
      <c r="T1328" s="22">
        <v>11.3</v>
      </c>
      <c r="U1328" s="21" t="s">
        <v>43</v>
      </c>
      <c r="V1328" s="21" t="s">
        <v>43</v>
      </c>
      <c r="W1328" s="19">
        <v>27.846869999999999</v>
      </c>
      <c r="X1328" s="19">
        <v>-115.17297000000001</v>
      </c>
      <c r="Y1328" s="22" t="s">
        <v>43</v>
      </c>
      <c r="Z1328" s="23" t="s">
        <v>43</v>
      </c>
      <c r="AA1328" s="21" t="s">
        <v>43</v>
      </c>
      <c r="AB1328" s="14" t="s">
        <v>44</v>
      </c>
      <c r="AC1328" s="21" t="s">
        <v>43</v>
      </c>
      <c r="AD1328" s="17">
        <v>18</v>
      </c>
      <c r="AE1328" s="17">
        <v>1</v>
      </c>
      <c r="AF1328" s="21" t="s">
        <v>43</v>
      </c>
      <c r="AG1328" s="14" t="s">
        <v>43</v>
      </c>
      <c r="AI1328" s="70">
        <f t="shared" si="213"/>
        <v>13.918999999999999</v>
      </c>
      <c r="AJ1328" s="71" t="s">
        <v>369</v>
      </c>
      <c r="AK1328" s="72">
        <f t="shared" si="214"/>
        <v>1.8310631406548505</v>
      </c>
      <c r="AL1328" s="73">
        <f t="shared" si="215"/>
        <v>1.8310631406548505</v>
      </c>
    </row>
    <row r="1329" spans="1:38" s="20" customFormat="1">
      <c r="A1329" s="14" t="s">
        <v>82</v>
      </c>
      <c r="B1329" s="14" t="s">
        <v>40</v>
      </c>
      <c r="C1329" s="31">
        <v>38945</v>
      </c>
      <c r="D1329" s="15">
        <v>2006</v>
      </c>
      <c r="E1329" s="16">
        <v>0.52222222222222225</v>
      </c>
      <c r="F1329" s="16">
        <v>0.55347222222222225</v>
      </c>
      <c r="G1329" s="16">
        <v>3.125E-2</v>
      </c>
      <c r="H1329" s="21">
        <v>2</v>
      </c>
      <c r="I1329" s="17">
        <v>2</v>
      </c>
      <c r="J1329" s="17">
        <v>6</v>
      </c>
      <c r="K1329" s="17">
        <v>6</v>
      </c>
      <c r="L1329" s="14" t="s">
        <v>48</v>
      </c>
      <c r="M1329" s="14" t="s">
        <v>49</v>
      </c>
      <c r="N1329" s="17">
        <v>1</v>
      </c>
      <c r="O1329" s="18">
        <f t="shared" si="212"/>
        <v>37.29</v>
      </c>
      <c r="P1329" s="18">
        <v>11.3</v>
      </c>
      <c r="Q1329" s="18">
        <f t="shared" si="210"/>
        <v>6.930237599999999</v>
      </c>
      <c r="R1329" s="18">
        <v>2.1000719999999999</v>
      </c>
      <c r="S1329" s="18">
        <f t="shared" si="211"/>
        <v>37.29</v>
      </c>
      <c r="T1329" s="22">
        <v>11.3</v>
      </c>
      <c r="U1329" s="21" t="s">
        <v>43</v>
      </c>
      <c r="V1329" s="21" t="s">
        <v>43</v>
      </c>
      <c r="W1329" s="19">
        <v>27.846869999999999</v>
      </c>
      <c r="X1329" s="19">
        <v>-115.17297000000001</v>
      </c>
      <c r="Y1329" s="22" t="s">
        <v>43</v>
      </c>
      <c r="Z1329" s="23" t="s">
        <v>43</v>
      </c>
      <c r="AA1329" s="21" t="s">
        <v>43</v>
      </c>
      <c r="AB1329" s="14" t="s">
        <v>44</v>
      </c>
      <c r="AC1329" s="21" t="s">
        <v>43</v>
      </c>
      <c r="AD1329" s="17">
        <v>21</v>
      </c>
      <c r="AE1329" s="17">
        <v>1</v>
      </c>
      <c r="AF1329" s="21" t="s">
        <v>43</v>
      </c>
      <c r="AG1329" s="14" t="s">
        <v>43</v>
      </c>
      <c r="AI1329" s="70">
        <f t="shared" si="213"/>
        <v>16.045999999999999</v>
      </c>
      <c r="AJ1329" s="71" t="s">
        <v>369</v>
      </c>
      <c r="AK1329" s="72">
        <f t="shared" si="214"/>
        <v>2.5000862380340183</v>
      </c>
      <c r="AL1329" s="73">
        <f t="shared" si="215"/>
        <v>2.5000862380340183</v>
      </c>
    </row>
    <row r="1330" spans="1:38" s="20" customFormat="1">
      <c r="A1330" s="14" t="s">
        <v>83</v>
      </c>
      <c r="B1330" s="14" t="s">
        <v>40</v>
      </c>
      <c r="C1330" s="31">
        <v>38945</v>
      </c>
      <c r="D1330" s="15">
        <v>2006</v>
      </c>
      <c r="E1330" s="16">
        <v>0.52222222222222225</v>
      </c>
      <c r="F1330" s="16">
        <v>0.55347222222222225</v>
      </c>
      <c r="G1330" s="16">
        <f t="shared" ref="G1330:G1372" si="216">F1330-E1330</f>
        <v>3.125E-2</v>
      </c>
      <c r="H1330" s="21">
        <v>2</v>
      </c>
      <c r="I1330" s="17">
        <v>2</v>
      </c>
      <c r="J1330" s="17">
        <v>6</v>
      </c>
      <c r="K1330" s="17">
        <v>6</v>
      </c>
      <c r="L1330" s="14" t="s">
        <v>48</v>
      </c>
      <c r="M1330" s="14" t="s">
        <v>49</v>
      </c>
      <c r="N1330" s="14">
        <v>1</v>
      </c>
      <c r="O1330" s="18">
        <f t="shared" si="212"/>
        <v>37.29</v>
      </c>
      <c r="P1330" s="18">
        <v>11.3</v>
      </c>
      <c r="Q1330" s="18">
        <f t="shared" si="210"/>
        <v>6.930237599999999</v>
      </c>
      <c r="R1330" s="18">
        <v>2.1000719999999999</v>
      </c>
      <c r="S1330" s="18">
        <f t="shared" ref="S1330:S1373" si="217">R1330*0.3048</f>
        <v>0.6401019456</v>
      </c>
      <c r="T1330" s="22">
        <v>11.3</v>
      </c>
      <c r="U1330" s="21" t="s">
        <v>43</v>
      </c>
      <c r="V1330" s="21" t="s">
        <v>43</v>
      </c>
      <c r="W1330" s="19">
        <v>27.846869999999999</v>
      </c>
      <c r="X1330" s="19">
        <v>-115.17297000000001</v>
      </c>
      <c r="Y1330" s="22" t="s">
        <v>43</v>
      </c>
      <c r="Z1330" s="23" t="s">
        <v>43</v>
      </c>
      <c r="AA1330" s="21" t="s">
        <v>43</v>
      </c>
      <c r="AB1330" s="14" t="s">
        <v>46</v>
      </c>
      <c r="AC1330" s="21" t="s">
        <v>43</v>
      </c>
      <c r="AD1330" s="17">
        <v>12</v>
      </c>
      <c r="AE1330" s="17">
        <v>1</v>
      </c>
      <c r="AF1330" s="21" t="s">
        <v>43</v>
      </c>
      <c r="AG1330" s="14" t="s">
        <v>43</v>
      </c>
      <c r="AI1330" s="70">
        <f t="shared" ref="AI1330:AI1372" si="218">(0.748*AD1330)+1.2345</f>
        <v>10.2105</v>
      </c>
      <c r="AJ1330" s="74">
        <f t="shared" ref="AJ1330:AJ1372" si="219">((POWER(AI1330*10,3.36))*2.24)/100000</f>
        <v>126.07993341662893</v>
      </c>
      <c r="AK1330" s="74">
        <f t="shared" ref="AK1330:AK1372" si="220">(0.0026*AJ1330)-0.61</f>
        <v>-0.28219217311676476</v>
      </c>
      <c r="AL1330" s="73">
        <f t="shared" ref="AL1330:AL1372" si="221">IF(AK1330&gt;0,AK1330:AK1330,0)</f>
        <v>0</v>
      </c>
    </row>
    <row r="1331" spans="1:38" s="20" customFormat="1">
      <c r="A1331" s="14" t="s">
        <v>83</v>
      </c>
      <c r="B1331" s="14" t="s">
        <v>40</v>
      </c>
      <c r="C1331" s="31">
        <v>38945</v>
      </c>
      <c r="D1331" s="15">
        <v>2006</v>
      </c>
      <c r="E1331" s="16">
        <v>0.52222222222222225</v>
      </c>
      <c r="F1331" s="16">
        <v>0.55347222222222225</v>
      </c>
      <c r="G1331" s="16">
        <f t="shared" si="216"/>
        <v>3.125E-2</v>
      </c>
      <c r="H1331" s="21">
        <v>2</v>
      </c>
      <c r="I1331" s="17">
        <v>2</v>
      </c>
      <c r="J1331" s="17">
        <v>6</v>
      </c>
      <c r="K1331" s="17">
        <v>6</v>
      </c>
      <c r="L1331" s="14" t="s">
        <v>48</v>
      </c>
      <c r="M1331" s="14" t="s">
        <v>49</v>
      </c>
      <c r="N1331" s="14">
        <v>1</v>
      </c>
      <c r="O1331" s="18">
        <f t="shared" si="212"/>
        <v>37.29</v>
      </c>
      <c r="P1331" s="18">
        <v>11.3</v>
      </c>
      <c r="Q1331" s="18">
        <f t="shared" si="210"/>
        <v>6.930237599999999</v>
      </c>
      <c r="R1331" s="18">
        <v>2.1000719999999999</v>
      </c>
      <c r="S1331" s="18">
        <f t="shared" si="217"/>
        <v>0.6401019456</v>
      </c>
      <c r="T1331" s="22">
        <v>11.3</v>
      </c>
      <c r="U1331" s="21" t="s">
        <v>43</v>
      </c>
      <c r="V1331" s="21" t="s">
        <v>43</v>
      </c>
      <c r="W1331" s="19">
        <v>27.846869999999999</v>
      </c>
      <c r="X1331" s="19">
        <v>-115.17297000000001</v>
      </c>
      <c r="Y1331" s="22" t="s">
        <v>43</v>
      </c>
      <c r="Z1331" s="23" t="s">
        <v>43</v>
      </c>
      <c r="AA1331" s="21" t="s">
        <v>43</v>
      </c>
      <c r="AB1331" s="14" t="s">
        <v>46</v>
      </c>
      <c r="AC1331" s="21" t="s">
        <v>43</v>
      </c>
      <c r="AD1331" s="17">
        <v>14</v>
      </c>
      <c r="AE1331" s="17">
        <v>1</v>
      </c>
      <c r="AF1331" s="21" t="s">
        <v>43</v>
      </c>
      <c r="AG1331" s="14" t="s">
        <v>43</v>
      </c>
      <c r="AI1331" s="70">
        <f t="shared" si="218"/>
        <v>11.7065</v>
      </c>
      <c r="AJ1331" s="74">
        <f t="shared" si="219"/>
        <v>199.60111901661068</v>
      </c>
      <c r="AK1331" s="74">
        <f t="shared" si="220"/>
        <v>-9.1037090556812195E-2</v>
      </c>
      <c r="AL1331" s="73">
        <f t="shared" si="221"/>
        <v>0</v>
      </c>
    </row>
    <row r="1332" spans="1:38" s="20" customFormat="1">
      <c r="A1332" s="14" t="s">
        <v>83</v>
      </c>
      <c r="B1332" s="14" t="s">
        <v>40</v>
      </c>
      <c r="C1332" s="31">
        <v>38945</v>
      </c>
      <c r="D1332" s="15">
        <v>2006</v>
      </c>
      <c r="E1332" s="16">
        <v>0.52222222222222225</v>
      </c>
      <c r="F1332" s="16">
        <v>0.55347222222222225</v>
      </c>
      <c r="G1332" s="16">
        <f t="shared" si="216"/>
        <v>3.125E-2</v>
      </c>
      <c r="H1332" s="21">
        <v>2</v>
      </c>
      <c r="I1332" s="17">
        <v>2</v>
      </c>
      <c r="J1332" s="17">
        <v>6</v>
      </c>
      <c r="K1332" s="17">
        <v>6</v>
      </c>
      <c r="L1332" s="14" t="s">
        <v>48</v>
      </c>
      <c r="M1332" s="14" t="s">
        <v>49</v>
      </c>
      <c r="N1332" s="14">
        <v>1</v>
      </c>
      <c r="O1332" s="18">
        <f t="shared" si="212"/>
        <v>37.29</v>
      </c>
      <c r="P1332" s="18">
        <v>11.3</v>
      </c>
      <c r="Q1332" s="18">
        <f t="shared" si="210"/>
        <v>6.930237599999999</v>
      </c>
      <c r="R1332" s="18">
        <v>2.1000719999999999</v>
      </c>
      <c r="S1332" s="18">
        <f t="shared" si="217"/>
        <v>0.6401019456</v>
      </c>
      <c r="T1332" s="22">
        <v>11.3</v>
      </c>
      <c r="U1332" s="21" t="s">
        <v>43</v>
      </c>
      <c r="V1332" s="21" t="s">
        <v>43</v>
      </c>
      <c r="W1332" s="19">
        <v>27.846869999999999</v>
      </c>
      <c r="X1332" s="19">
        <v>-115.17297000000001</v>
      </c>
      <c r="Y1332" s="22" t="s">
        <v>43</v>
      </c>
      <c r="Z1332" s="23" t="s">
        <v>43</v>
      </c>
      <c r="AA1332" s="21" t="s">
        <v>43</v>
      </c>
      <c r="AB1332" s="14" t="s">
        <v>46</v>
      </c>
      <c r="AC1332" s="21" t="s">
        <v>43</v>
      </c>
      <c r="AD1332" s="17">
        <v>15</v>
      </c>
      <c r="AE1332" s="17">
        <v>1</v>
      </c>
      <c r="AF1332" s="21" t="s">
        <v>43</v>
      </c>
      <c r="AG1332" s="14" t="s">
        <v>43</v>
      </c>
      <c r="AI1332" s="70">
        <f t="shared" si="218"/>
        <v>12.454500000000001</v>
      </c>
      <c r="AJ1332" s="74">
        <f t="shared" si="219"/>
        <v>245.7787754986133</v>
      </c>
      <c r="AK1332" s="74">
        <f t="shared" si="220"/>
        <v>2.9024816296394529E-2</v>
      </c>
      <c r="AL1332" s="73">
        <f t="shared" si="221"/>
        <v>2.9024816296394529E-2</v>
      </c>
    </row>
    <row r="1333" spans="1:38" s="20" customFormat="1">
      <c r="A1333" s="14" t="s">
        <v>83</v>
      </c>
      <c r="B1333" s="14" t="s">
        <v>40</v>
      </c>
      <c r="C1333" s="31">
        <v>38945</v>
      </c>
      <c r="D1333" s="15">
        <v>2006</v>
      </c>
      <c r="E1333" s="16">
        <v>0.52222222222222225</v>
      </c>
      <c r="F1333" s="16">
        <v>0.55347222222222225</v>
      </c>
      <c r="G1333" s="16">
        <f t="shared" si="216"/>
        <v>3.125E-2</v>
      </c>
      <c r="H1333" s="21">
        <v>2</v>
      </c>
      <c r="I1333" s="17">
        <v>2</v>
      </c>
      <c r="J1333" s="17">
        <v>6</v>
      </c>
      <c r="K1333" s="17">
        <v>6</v>
      </c>
      <c r="L1333" s="14" t="s">
        <v>48</v>
      </c>
      <c r="M1333" s="14" t="s">
        <v>49</v>
      </c>
      <c r="N1333" s="14">
        <v>1</v>
      </c>
      <c r="O1333" s="18">
        <f t="shared" si="212"/>
        <v>37.29</v>
      </c>
      <c r="P1333" s="18">
        <v>11.3</v>
      </c>
      <c r="Q1333" s="18">
        <f t="shared" si="210"/>
        <v>6.930237599999999</v>
      </c>
      <c r="R1333" s="18">
        <v>2.1000719999999999</v>
      </c>
      <c r="S1333" s="18">
        <f t="shared" si="217"/>
        <v>0.6401019456</v>
      </c>
      <c r="T1333" s="22">
        <v>11.3</v>
      </c>
      <c r="U1333" s="21" t="s">
        <v>43</v>
      </c>
      <c r="V1333" s="21" t="s">
        <v>43</v>
      </c>
      <c r="W1333" s="19">
        <v>27.846869999999999</v>
      </c>
      <c r="X1333" s="19">
        <v>-115.17297000000001</v>
      </c>
      <c r="Y1333" s="22" t="s">
        <v>43</v>
      </c>
      <c r="Z1333" s="23" t="s">
        <v>43</v>
      </c>
      <c r="AA1333" s="21" t="s">
        <v>43</v>
      </c>
      <c r="AB1333" s="14" t="s">
        <v>46</v>
      </c>
      <c r="AC1333" s="21" t="s">
        <v>43</v>
      </c>
      <c r="AD1333" s="17">
        <v>16</v>
      </c>
      <c r="AE1333" s="17">
        <v>1</v>
      </c>
      <c r="AF1333" s="21" t="s">
        <v>43</v>
      </c>
      <c r="AG1333" s="14" t="s">
        <v>43</v>
      </c>
      <c r="AI1333" s="70">
        <f t="shared" si="218"/>
        <v>13.202500000000001</v>
      </c>
      <c r="AJ1333" s="74">
        <f t="shared" si="219"/>
        <v>298.98731991165073</v>
      </c>
      <c r="AK1333" s="74">
        <f t="shared" si="220"/>
        <v>0.16736703177029189</v>
      </c>
      <c r="AL1333" s="73">
        <f t="shared" si="221"/>
        <v>0.16736703177029189</v>
      </c>
    </row>
    <row r="1334" spans="1:38" s="20" customFormat="1">
      <c r="A1334" s="14" t="s">
        <v>83</v>
      </c>
      <c r="B1334" s="14" t="s">
        <v>40</v>
      </c>
      <c r="C1334" s="31">
        <v>38945</v>
      </c>
      <c r="D1334" s="15">
        <v>2006</v>
      </c>
      <c r="E1334" s="16">
        <v>0.52222222222222225</v>
      </c>
      <c r="F1334" s="16">
        <v>0.55347222222222225</v>
      </c>
      <c r="G1334" s="16">
        <f t="shared" si="216"/>
        <v>3.125E-2</v>
      </c>
      <c r="H1334" s="21">
        <v>2</v>
      </c>
      <c r="I1334" s="17">
        <v>2</v>
      </c>
      <c r="J1334" s="17">
        <v>6</v>
      </c>
      <c r="K1334" s="17">
        <v>6</v>
      </c>
      <c r="L1334" s="14" t="s">
        <v>48</v>
      </c>
      <c r="M1334" s="14" t="s">
        <v>49</v>
      </c>
      <c r="N1334" s="14">
        <v>1</v>
      </c>
      <c r="O1334" s="18">
        <f t="shared" si="212"/>
        <v>37.29</v>
      </c>
      <c r="P1334" s="18">
        <v>11.3</v>
      </c>
      <c r="Q1334" s="18">
        <f t="shared" ref="Q1334:Q1397" si="222">R1334*3.3</f>
        <v>6.930237599999999</v>
      </c>
      <c r="R1334" s="18">
        <v>2.1000719999999999</v>
      </c>
      <c r="S1334" s="18">
        <f t="shared" si="217"/>
        <v>0.6401019456</v>
      </c>
      <c r="T1334" s="22">
        <v>11.3</v>
      </c>
      <c r="U1334" s="21" t="s">
        <v>43</v>
      </c>
      <c r="V1334" s="21" t="s">
        <v>43</v>
      </c>
      <c r="W1334" s="19">
        <v>27.846869999999999</v>
      </c>
      <c r="X1334" s="19">
        <v>-115.17297000000001</v>
      </c>
      <c r="Y1334" s="22" t="s">
        <v>43</v>
      </c>
      <c r="Z1334" s="23" t="s">
        <v>43</v>
      </c>
      <c r="AA1334" s="21" t="s">
        <v>43</v>
      </c>
      <c r="AB1334" s="14" t="s">
        <v>46</v>
      </c>
      <c r="AC1334" s="21" t="s">
        <v>43</v>
      </c>
      <c r="AD1334" s="17">
        <v>17</v>
      </c>
      <c r="AE1334" s="17">
        <v>1</v>
      </c>
      <c r="AF1334" s="21" t="s">
        <v>43</v>
      </c>
      <c r="AG1334" s="14" t="s">
        <v>43</v>
      </c>
      <c r="AI1334" s="70">
        <f t="shared" si="218"/>
        <v>13.9505</v>
      </c>
      <c r="AJ1334" s="74">
        <f t="shared" si="219"/>
        <v>359.80704047984557</v>
      </c>
      <c r="AK1334" s="74">
        <f t="shared" si="220"/>
        <v>0.32549830524759849</v>
      </c>
      <c r="AL1334" s="73">
        <f t="shared" si="221"/>
        <v>0.32549830524759849</v>
      </c>
    </row>
    <row r="1335" spans="1:38" s="20" customFormat="1">
      <c r="A1335" s="14" t="s">
        <v>83</v>
      </c>
      <c r="B1335" s="14" t="s">
        <v>40</v>
      </c>
      <c r="C1335" s="31">
        <v>38945</v>
      </c>
      <c r="D1335" s="15">
        <v>2006</v>
      </c>
      <c r="E1335" s="16">
        <v>0.52222222222222225</v>
      </c>
      <c r="F1335" s="16">
        <v>0.55347222222222225</v>
      </c>
      <c r="G1335" s="16">
        <f t="shared" si="216"/>
        <v>3.125E-2</v>
      </c>
      <c r="H1335" s="21">
        <v>2</v>
      </c>
      <c r="I1335" s="17">
        <v>2</v>
      </c>
      <c r="J1335" s="17">
        <v>6</v>
      </c>
      <c r="K1335" s="17">
        <v>6</v>
      </c>
      <c r="L1335" s="14" t="s">
        <v>48</v>
      </c>
      <c r="M1335" s="14" t="s">
        <v>49</v>
      </c>
      <c r="N1335" s="14">
        <v>1</v>
      </c>
      <c r="O1335" s="18">
        <f t="shared" si="212"/>
        <v>37.29</v>
      </c>
      <c r="P1335" s="18">
        <v>11.3</v>
      </c>
      <c r="Q1335" s="18">
        <f t="shared" si="222"/>
        <v>6.930237599999999</v>
      </c>
      <c r="R1335" s="18">
        <v>2.1000719999999999</v>
      </c>
      <c r="S1335" s="18">
        <f t="shared" si="217"/>
        <v>0.6401019456</v>
      </c>
      <c r="T1335" s="22">
        <v>11.3</v>
      </c>
      <c r="U1335" s="21" t="s">
        <v>43</v>
      </c>
      <c r="V1335" s="21" t="s">
        <v>43</v>
      </c>
      <c r="W1335" s="19">
        <v>27.846869999999999</v>
      </c>
      <c r="X1335" s="19">
        <v>-115.17297000000001</v>
      </c>
      <c r="Y1335" s="22" t="s">
        <v>43</v>
      </c>
      <c r="Z1335" s="23" t="s">
        <v>43</v>
      </c>
      <c r="AA1335" s="21" t="s">
        <v>43</v>
      </c>
      <c r="AB1335" s="14" t="s">
        <v>46</v>
      </c>
      <c r="AC1335" s="21" t="s">
        <v>43</v>
      </c>
      <c r="AD1335" s="17">
        <v>17</v>
      </c>
      <c r="AE1335" s="17">
        <v>1</v>
      </c>
      <c r="AF1335" s="21" t="s">
        <v>43</v>
      </c>
      <c r="AG1335" s="14" t="s">
        <v>43</v>
      </c>
      <c r="AI1335" s="70">
        <f t="shared" si="218"/>
        <v>13.9505</v>
      </c>
      <c r="AJ1335" s="74">
        <f t="shared" si="219"/>
        <v>359.80704047984557</v>
      </c>
      <c r="AK1335" s="74">
        <f t="shared" si="220"/>
        <v>0.32549830524759849</v>
      </c>
      <c r="AL1335" s="73">
        <f t="shared" si="221"/>
        <v>0.32549830524759849</v>
      </c>
    </row>
    <row r="1336" spans="1:38" s="20" customFormat="1">
      <c r="A1336" s="14" t="s">
        <v>83</v>
      </c>
      <c r="B1336" s="14" t="s">
        <v>40</v>
      </c>
      <c r="C1336" s="31">
        <v>38945</v>
      </c>
      <c r="D1336" s="15">
        <v>2006</v>
      </c>
      <c r="E1336" s="16">
        <v>0.52222222222222225</v>
      </c>
      <c r="F1336" s="16">
        <v>0.55347222222222225</v>
      </c>
      <c r="G1336" s="16">
        <f t="shared" si="216"/>
        <v>3.125E-2</v>
      </c>
      <c r="H1336" s="21">
        <v>2</v>
      </c>
      <c r="I1336" s="17">
        <v>2</v>
      </c>
      <c r="J1336" s="17">
        <v>6</v>
      </c>
      <c r="K1336" s="17">
        <v>6</v>
      </c>
      <c r="L1336" s="14" t="s">
        <v>48</v>
      </c>
      <c r="M1336" s="14" t="s">
        <v>49</v>
      </c>
      <c r="N1336" s="14">
        <v>1</v>
      </c>
      <c r="O1336" s="18">
        <f t="shared" si="212"/>
        <v>37.29</v>
      </c>
      <c r="P1336" s="18">
        <v>11.3</v>
      </c>
      <c r="Q1336" s="18">
        <f t="shared" si="222"/>
        <v>6.930237599999999</v>
      </c>
      <c r="R1336" s="18">
        <v>2.1000719999999999</v>
      </c>
      <c r="S1336" s="18">
        <f t="shared" si="217"/>
        <v>0.6401019456</v>
      </c>
      <c r="T1336" s="22">
        <v>11.3</v>
      </c>
      <c r="U1336" s="21" t="s">
        <v>43</v>
      </c>
      <c r="V1336" s="21" t="s">
        <v>43</v>
      </c>
      <c r="W1336" s="19">
        <v>27.846869999999999</v>
      </c>
      <c r="X1336" s="19">
        <v>-115.17297000000001</v>
      </c>
      <c r="Y1336" s="22" t="s">
        <v>43</v>
      </c>
      <c r="Z1336" s="23" t="s">
        <v>43</v>
      </c>
      <c r="AA1336" s="21" t="s">
        <v>43</v>
      </c>
      <c r="AB1336" s="14" t="s">
        <v>46</v>
      </c>
      <c r="AC1336" s="21" t="s">
        <v>43</v>
      </c>
      <c r="AD1336" s="17">
        <v>17</v>
      </c>
      <c r="AE1336" s="17">
        <v>1</v>
      </c>
      <c r="AF1336" s="21" t="s">
        <v>43</v>
      </c>
      <c r="AG1336" s="14" t="s">
        <v>43</v>
      </c>
      <c r="AI1336" s="70">
        <f t="shared" si="218"/>
        <v>13.9505</v>
      </c>
      <c r="AJ1336" s="74">
        <f t="shared" si="219"/>
        <v>359.80704047984557</v>
      </c>
      <c r="AK1336" s="74">
        <f t="shared" si="220"/>
        <v>0.32549830524759849</v>
      </c>
      <c r="AL1336" s="73">
        <f t="shared" si="221"/>
        <v>0.32549830524759849</v>
      </c>
    </row>
    <row r="1337" spans="1:38" s="20" customFormat="1">
      <c r="A1337" s="14" t="s">
        <v>83</v>
      </c>
      <c r="B1337" s="14" t="s">
        <v>40</v>
      </c>
      <c r="C1337" s="31">
        <v>38945</v>
      </c>
      <c r="D1337" s="15">
        <v>2006</v>
      </c>
      <c r="E1337" s="16">
        <v>0.52222222222222225</v>
      </c>
      <c r="F1337" s="16">
        <v>0.55347222222222225</v>
      </c>
      <c r="G1337" s="16">
        <f t="shared" si="216"/>
        <v>3.125E-2</v>
      </c>
      <c r="H1337" s="21">
        <v>2</v>
      </c>
      <c r="I1337" s="17">
        <v>2</v>
      </c>
      <c r="J1337" s="17">
        <v>6</v>
      </c>
      <c r="K1337" s="17">
        <v>6</v>
      </c>
      <c r="L1337" s="14" t="s">
        <v>48</v>
      </c>
      <c r="M1337" s="14" t="s">
        <v>49</v>
      </c>
      <c r="N1337" s="14">
        <v>1</v>
      </c>
      <c r="O1337" s="18">
        <f t="shared" si="212"/>
        <v>37.29</v>
      </c>
      <c r="P1337" s="18">
        <v>11.3</v>
      </c>
      <c r="Q1337" s="18">
        <f t="shared" si="222"/>
        <v>6.930237599999999</v>
      </c>
      <c r="R1337" s="18">
        <v>2.1000719999999999</v>
      </c>
      <c r="S1337" s="18">
        <f t="shared" si="217"/>
        <v>0.6401019456</v>
      </c>
      <c r="T1337" s="22">
        <v>11.3</v>
      </c>
      <c r="U1337" s="21" t="s">
        <v>43</v>
      </c>
      <c r="V1337" s="21" t="s">
        <v>43</v>
      </c>
      <c r="W1337" s="19">
        <v>27.846869999999999</v>
      </c>
      <c r="X1337" s="19">
        <v>-115.17297000000001</v>
      </c>
      <c r="Y1337" s="22" t="s">
        <v>43</v>
      </c>
      <c r="Z1337" s="23" t="s">
        <v>43</v>
      </c>
      <c r="AA1337" s="21" t="s">
        <v>43</v>
      </c>
      <c r="AB1337" s="14" t="s">
        <v>46</v>
      </c>
      <c r="AC1337" s="21" t="s">
        <v>43</v>
      </c>
      <c r="AD1337" s="17">
        <v>17</v>
      </c>
      <c r="AE1337" s="17">
        <v>1</v>
      </c>
      <c r="AF1337" s="21" t="s">
        <v>43</v>
      </c>
      <c r="AG1337" s="14" t="s">
        <v>43</v>
      </c>
      <c r="AI1337" s="70">
        <f t="shared" si="218"/>
        <v>13.9505</v>
      </c>
      <c r="AJ1337" s="74">
        <f t="shared" si="219"/>
        <v>359.80704047984557</v>
      </c>
      <c r="AK1337" s="74">
        <f t="shared" si="220"/>
        <v>0.32549830524759849</v>
      </c>
      <c r="AL1337" s="73">
        <f t="shared" si="221"/>
        <v>0.32549830524759849</v>
      </c>
    </row>
    <row r="1338" spans="1:38" s="20" customFormat="1">
      <c r="A1338" s="14" t="s">
        <v>83</v>
      </c>
      <c r="B1338" s="14" t="s">
        <v>40</v>
      </c>
      <c r="C1338" s="31">
        <v>38945</v>
      </c>
      <c r="D1338" s="15">
        <v>2006</v>
      </c>
      <c r="E1338" s="16">
        <v>0.52222222222222225</v>
      </c>
      <c r="F1338" s="16">
        <v>0.55347222222222225</v>
      </c>
      <c r="G1338" s="16">
        <f t="shared" si="216"/>
        <v>3.125E-2</v>
      </c>
      <c r="H1338" s="21">
        <v>2</v>
      </c>
      <c r="I1338" s="17">
        <v>2</v>
      </c>
      <c r="J1338" s="17">
        <v>6</v>
      </c>
      <c r="K1338" s="17">
        <v>6</v>
      </c>
      <c r="L1338" s="14" t="s">
        <v>48</v>
      </c>
      <c r="M1338" s="14" t="s">
        <v>49</v>
      </c>
      <c r="N1338" s="14">
        <v>1</v>
      </c>
      <c r="O1338" s="18">
        <f t="shared" si="212"/>
        <v>37.29</v>
      </c>
      <c r="P1338" s="18">
        <v>11.3</v>
      </c>
      <c r="Q1338" s="18">
        <f t="shared" si="222"/>
        <v>6.930237599999999</v>
      </c>
      <c r="R1338" s="18">
        <v>2.1000719999999999</v>
      </c>
      <c r="S1338" s="18">
        <f t="shared" si="217"/>
        <v>0.6401019456</v>
      </c>
      <c r="T1338" s="22">
        <v>11.3</v>
      </c>
      <c r="U1338" s="21" t="s">
        <v>43</v>
      </c>
      <c r="V1338" s="21" t="s">
        <v>43</v>
      </c>
      <c r="W1338" s="19">
        <v>27.846869999999999</v>
      </c>
      <c r="X1338" s="19">
        <v>-115.17297000000001</v>
      </c>
      <c r="Y1338" s="22" t="s">
        <v>43</v>
      </c>
      <c r="Z1338" s="23" t="s">
        <v>43</v>
      </c>
      <c r="AA1338" s="21" t="s">
        <v>43</v>
      </c>
      <c r="AB1338" s="14" t="s">
        <v>46</v>
      </c>
      <c r="AC1338" s="21" t="s">
        <v>43</v>
      </c>
      <c r="AD1338" s="17">
        <v>18</v>
      </c>
      <c r="AE1338" s="17">
        <v>1</v>
      </c>
      <c r="AF1338" s="21" t="s">
        <v>43</v>
      </c>
      <c r="AG1338" s="14" t="s">
        <v>43</v>
      </c>
      <c r="AI1338" s="70">
        <f t="shared" si="218"/>
        <v>14.698500000000001</v>
      </c>
      <c r="AJ1338" s="74">
        <f t="shared" si="219"/>
        <v>428.83019204754055</v>
      </c>
      <c r="AK1338" s="74">
        <f t="shared" si="220"/>
        <v>0.50495849932360548</v>
      </c>
      <c r="AL1338" s="73">
        <f t="shared" si="221"/>
        <v>0.50495849932360548</v>
      </c>
    </row>
    <row r="1339" spans="1:38" s="20" customFormat="1">
      <c r="A1339" s="14" t="s">
        <v>83</v>
      </c>
      <c r="B1339" s="14" t="s">
        <v>40</v>
      </c>
      <c r="C1339" s="31">
        <v>38945</v>
      </c>
      <c r="D1339" s="15">
        <v>2006</v>
      </c>
      <c r="E1339" s="16">
        <v>0.52222222222222225</v>
      </c>
      <c r="F1339" s="16">
        <v>0.55347222222222225</v>
      </c>
      <c r="G1339" s="16">
        <f t="shared" si="216"/>
        <v>3.125E-2</v>
      </c>
      <c r="H1339" s="21">
        <v>2</v>
      </c>
      <c r="I1339" s="17">
        <v>2</v>
      </c>
      <c r="J1339" s="17">
        <v>6</v>
      </c>
      <c r="K1339" s="17">
        <v>6</v>
      </c>
      <c r="L1339" s="14" t="s">
        <v>48</v>
      </c>
      <c r="M1339" s="14" t="s">
        <v>49</v>
      </c>
      <c r="N1339" s="14">
        <v>1</v>
      </c>
      <c r="O1339" s="18">
        <f t="shared" si="212"/>
        <v>37.29</v>
      </c>
      <c r="P1339" s="18">
        <v>11.3</v>
      </c>
      <c r="Q1339" s="18">
        <f t="shared" si="222"/>
        <v>6.930237599999999</v>
      </c>
      <c r="R1339" s="18">
        <v>2.1000719999999999</v>
      </c>
      <c r="S1339" s="18">
        <f t="shared" si="217"/>
        <v>0.6401019456</v>
      </c>
      <c r="T1339" s="22">
        <v>11.3</v>
      </c>
      <c r="U1339" s="21" t="s">
        <v>43</v>
      </c>
      <c r="V1339" s="21" t="s">
        <v>43</v>
      </c>
      <c r="W1339" s="19">
        <v>27.846869999999999</v>
      </c>
      <c r="X1339" s="19">
        <v>-115.17297000000001</v>
      </c>
      <c r="Y1339" s="22" t="s">
        <v>43</v>
      </c>
      <c r="Z1339" s="23" t="s">
        <v>43</v>
      </c>
      <c r="AA1339" s="21" t="s">
        <v>43</v>
      </c>
      <c r="AB1339" s="14" t="s">
        <v>46</v>
      </c>
      <c r="AC1339" s="21" t="s">
        <v>43</v>
      </c>
      <c r="AD1339" s="17">
        <v>18</v>
      </c>
      <c r="AE1339" s="17">
        <v>1</v>
      </c>
      <c r="AF1339" s="21" t="s">
        <v>43</v>
      </c>
      <c r="AG1339" s="14" t="s">
        <v>43</v>
      </c>
      <c r="AI1339" s="70">
        <f t="shared" si="218"/>
        <v>14.698500000000001</v>
      </c>
      <c r="AJ1339" s="74">
        <f t="shared" si="219"/>
        <v>428.83019204754055</v>
      </c>
      <c r="AK1339" s="74">
        <f t="shared" si="220"/>
        <v>0.50495849932360548</v>
      </c>
      <c r="AL1339" s="73">
        <f t="shared" si="221"/>
        <v>0.50495849932360548</v>
      </c>
    </row>
    <row r="1340" spans="1:38" s="20" customFormat="1">
      <c r="A1340" s="14" t="s">
        <v>83</v>
      </c>
      <c r="B1340" s="14" t="s">
        <v>40</v>
      </c>
      <c r="C1340" s="31">
        <v>38945</v>
      </c>
      <c r="D1340" s="15">
        <v>2006</v>
      </c>
      <c r="E1340" s="16">
        <v>0.52222222222222225</v>
      </c>
      <c r="F1340" s="16">
        <v>0.55347222222222225</v>
      </c>
      <c r="G1340" s="16">
        <f t="shared" si="216"/>
        <v>3.125E-2</v>
      </c>
      <c r="H1340" s="21">
        <v>2</v>
      </c>
      <c r="I1340" s="17">
        <v>2</v>
      </c>
      <c r="J1340" s="17">
        <v>6</v>
      </c>
      <c r="K1340" s="17">
        <v>6</v>
      </c>
      <c r="L1340" s="14" t="s">
        <v>48</v>
      </c>
      <c r="M1340" s="14" t="s">
        <v>49</v>
      </c>
      <c r="N1340" s="14">
        <v>1</v>
      </c>
      <c r="O1340" s="18">
        <f t="shared" si="212"/>
        <v>37.29</v>
      </c>
      <c r="P1340" s="18">
        <v>11.3</v>
      </c>
      <c r="Q1340" s="18">
        <f t="shared" si="222"/>
        <v>6.930237599999999</v>
      </c>
      <c r="R1340" s="18">
        <v>2.1000719999999999</v>
      </c>
      <c r="S1340" s="18">
        <f t="shared" si="217"/>
        <v>0.6401019456</v>
      </c>
      <c r="T1340" s="22">
        <v>11.3</v>
      </c>
      <c r="U1340" s="21" t="s">
        <v>43</v>
      </c>
      <c r="V1340" s="21" t="s">
        <v>43</v>
      </c>
      <c r="W1340" s="19">
        <v>27.846869999999999</v>
      </c>
      <c r="X1340" s="19">
        <v>-115.17297000000001</v>
      </c>
      <c r="Y1340" s="22" t="s">
        <v>43</v>
      </c>
      <c r="Z1340" s="23" t="s">
        <v>43</v>
      </c>
      <c r="AA1340" s="21" t="s">
        <v>43</v>
      </c>
      <c r="AB1340" s="14" t="s">
        <v>46</v>
      </c>
      <c r="AC1340" s="21" t="s">
        <v>43</v>
      </c>
      <c r="AD1340" s="17">
        <v>18</v>
      </c>
      <c r="AE1340" s="17">
        <v>1</v>
      </c>
      <c r="AF1340" s="21" t="s">
        <v>43</v>
      </c>
      <c r="AG1340" s="14" t="s">
        <v>43</v>
      </c>
      <c r="AI1340" s="70">
        <f t="shared" si="218"/>
        <v>14.698500000000001</v>
      </c>
      <c r="AJ1340" s="74">
        <f t="shared" si="219"/>
        <v>428.83019204754055</v>
      </c>
      <c r="AK1340" s="74">
        <f t="shared" si="220"/>
        <v>0.50495849932360548</v>
      </c>
      <c r="AL1340" s="73">
        <f t="shared" si="221"/>
        <v>0.50495849932360548</v>
      </c>
    </row>
    <row r="1341" spans="1:38" s="20" customFormat="1">
      <c r="A1341" s="14" t="s">
        <v>83</v>
      </c>
      <c r="B1341" s="14" t="s">
        <v>40</v>
      </c>
      <c r="C1341" s="31">
        <v>38945</v>
      </c>
      <c r="D1341" s="15">
        <v>2006</v>
      </c>
      <c r="E1341" s="16">
        <v>0.52222222222222225</v>
      </c>
      <c r="F1341" s="16">
        <v>0.55347222222222225</v>
      </c>
      <c r="G1341" s="16">
        <f t="shared" si="216"/>
        <v>3.125E-2</v>
      </c>
      <c r="H1341" s="21">
        <v>2</v>
      </c>
      <c r="I1341" s="17">
        <v>2</v>
      </c>
      <c r="J1341" s="17">
        <v>6</v>
      </c>
      <c r="K1341" s="17">
        <v>6</v>
      </c>
      <c r="L1341" s="14" t="s">
        <v>48</v>
      </c>
      <c r="M1341" s="14" t="s">
        <v>49</v>
      </c>
      <c r="N1341" s="14">
        <v>1</v>
      </c>
      <c r="O1341" s="18">
        <f t="shared" si="212"/>
        <v>37.29</v>
      </c>
      <c r="P1341" s="18">
        <v>11.3</v>
      </c>
      <c r="Q1341" s="18">
        <f t="shared" si="222"/>
        <v>6.930237599999999</v>
      </c>
      <c r="R1341" s="18">
        <v>2.1000719999999999</v>
      </c>
      <c r="S1341" s="18">
        <f t="shared" si="217"/>
        <v>0.6401019456</v>
      </c>
      <c r="T1341" s="22">
        <v>11.3</v>
      </c>
      <c r="U1341" s="21" t="s">
        <v>43</v>
      </c>
      <c r="V1341" s="21" t="s">
        <v>43</v>
      </c>
      <c r="W1341" s="19">
        <v>27.846869999999999</v>
      </c>
      <c r="X1341" s="19">
        <v>-115.17297000000001</v>
      </c>
      <c r="Y1341" s="22" t="s">
        <v>43</v>
      </c>
      <c r="Z1341" s="23" t="s">
        <v>43</v>
      </c>
      <c r="AA1341" s="21" t="s">
        <v>43</v>
      </c>
      <c r="AB1341" s="14" t="s">
        <v>46</v>
      </c>
      <c r="AC1341" s="21" t="s">
        <v>43</v>
      </c>
      <c r="AD1341" s="17">
        <v>18</v>
      </c>
      <c r="AE1341" s="17">
        <v>1</v>
      </c>
      <c r="AF1341" s="21" t="s">
        <v>43</v>
      </c>
      <c r="AG1341" s="14" t="s">
        <v>43</v>
      </c>
      <c r="AI1341" s="70">
        <f t="shared" si="218"/>
        <v>14.698500000000001</v>
      </c>
      <c r="AJ1341" s="74">
        <f t="shared" si="219"/>
        <v>428.83019204754055</v>
      </c>
      <c r="AK1341" s="74">
        <f t="shared" si="220"/>
        <v>0.50495849932360548</v>
      </c>
      <c r="AL1341" s="73">
        <f t="shared" si="221"/>
        <v>0.50495849932360548</v>
      </c>
    </row>
    <row r="1342" spans="1:38" s="20" customFormat="1">
      <c r="A1342" s="14" t="s">
        <v>83</v>
      </c>
      <c r="B1342" s="14" t="s">
        <v>40</v>
      </c>
      <c r="C1342" s="31">
        <v>38945</v>
      </c>
      <c r="D1342" s="15">
        <v>2006</v>
      </c>
      <c r="E1342" s="16">
        <v>0.52222222222222225</v>
      </c>
      <c r="F1342" s="16">
        <v>0.55347222222222225</v>
      </c>
      <c r="G1342" s="16">
        <f t="shared" si="216"/>
        <v>3.125E-2</v>
      </c>
      <c r="H1342" s="21">
        <v>2</v>
      </c>
      <c r="I1342" s="17">
        <v>2</v>
      </c>
      <c r="J1342" s="17">
        <v>6</v>
      </c>
      <c r="K1342" s="17">
        <v>6</v>
      </c>
      <c r="L1342" s="14" t="s">
        <v>48</v>
      </c>
      <c r="M1342" s="14" t="s">
        <v>49</v>
      </c>
      <c r="N1342" s="14">
        <v>1</v>
      </c>
      <c r="O1342" s="18">
        <f t="shared" si="212"/>
        <v>37.29</v>
      </c>
      <c r="P1342" s="18">
        <v>11.3</v>
      </c>
      <c r="Q1342" s="18">
        <f t="shared" si="222"/>
        <v>6.930237599999999</v>
      </c>
      <c r="R1342" s="18">
        <v>2.1000719999999999</v>
      </c>
      <c r="S1342" s="18">
        <f t="shared" si="217"/>
        <v>0.6401019456</v>
      </c>
      <c r="T1342" s="22">
        <v>11.3</v>
      </c>
      <c r="U1342" s="21" t="s">
        <v>43</v>
      </c>
      <c r="V1342" s="21" t="s">
        <v>43</v>
      </c>
      <c r="W1342" s="19">
        <v>27.846869999999999</v>
      </c>
      <c r="X1342" s="19">
        <v>-115.17297000000001</v>
      </c>
      <c r="Y1342" s="22" t="s">
        <v>43</v>
      </c>
      <c r="Z1342" s="23" t="s">
        <v>43</v>
      </c>
      <c r="AA1342" s="21" t="s">
        <v>43</v>
      </c>
      <c r="AB1342" s="14" t="s">
        <v>46</v>
      </c>
      <c r="AC1342" s="21" t="s">
        <v>43</v>
      </c>
      <c r="AD1342" s="17">
        <v>18</v>
      </c>
      <c r="AE1342" s="17">
        <v>1</v>
      </c>
      <c r="AF1342" s="21" t="s">
        <v>43</v>
      </c>
      <c r="AG1342" s="14" t="s">
        <v>43</v>
      </c>
      <c r="AI1342" s="70">
        <f t="shared" si="218"/>
        <v>14.698500000000001</v>
      </c>
      <c r="AJ1342" s="74">
        <f t="shared" si="219"/>
        <v>428.83019204754055</v>
      </c>
      <c r="AK1342" s="74">
        <f t="shared" si="220"/>
        <v>0.50495849932360548</v>
      </c>
      <c r="AL1342" s="73">
        <f t="shared" si="221"/>
        <v>0.50495849932360548</v>
      </c>
    </row>
    <row r="1343" spans="1:38" s="20" customFormat="1">
      <c r="A1343" s="14" t="s">
        <v>83</v>
      </c>
      <c r="B1343" s="14" t="s">
        <v>40</v>
      </c>
      <c r="C1343" s="31">
        <v>38945</v>
      </c>
      <c r="D1343" s="15">
        <v>2006</v>
      </c>
      <c r="E1343" s="16">
        <v>0.52222222222222225</v>
      </c>
      <c r="F1343" s="16">
        <v>0.55347222222222225</v>
      </c>
      <c r="G1343" s="16">
        <f t="shared" si="216"/>
        <v>3.125E-2</v>
      </c>
      <c r="H1343" s="21">
        <v>2</v>
      </c>
      <c r="I1343" s="17">
        <v>2</v>
      </c>
      <c r="J1343" s="17">
        <v>6</v>
      </c>
      <c r="K1343" s="17">
        <v>6</v>
      </c>
      <c r="L1343" s="14" t="s">
        <v>48</v>
      </c>
      <c r="M1343" s="14" t="s">
        <v>49</v>
      </c>
      <c r="N1343" s="14">
        <v>1</v>
      </c>
      <c r="O1343" s="18">
        <f t="shared" si="212"/>
        <v>37.29</v>
      </c>
      <c r="P1343" s="18">
        <v>11.3</v>
      </c>
      <c r="Q1343" s="18">
        <f t="shared" si="222"/>
        <v>6.930237599999999</v>
      </c>
      <c r="R1343" s="18">
        <v>2.1000719999999999</v>
      </c>
      <c r="S1343" s="18">
        <f t="shared" si="217"/>
        <v>0.6401019456</v>
      </c>
      <c r="T1343" s="22">
        <v>11.3</v>
      </c>
      <c r="U1343" s="21" t="s">
        <v>43</v>
      </c>
      <c r="V1343" s="21" t="s">
        <v>43</v>
      </c>
      <c r="W1343" s="19">
        <v>27.846869999999999</v>
      </c>
      <c r="X1343" s="19">
        <v>-115.17297000000001</v>
      </c>
      <c r="Y1343" s="22" t="s">
        <v>43</v>
      </c>
      <c r="Z1343" s="23" t="s">
        <v>43</v>
      </c>
      <c r="AA1343" s="21" t="s">
        <v>43</v>
      </c>
      <c r="AB1343" s="14" t="s">
        <v>46</v>
      </c>
      <c r="AC1343" s="21" t="s">
        <v>43</v>
      </c>
      <c r="AD1343" s="17">
        <v>18</v>
      </c>
      <c r="AE1343" s="17">
        <v>1</v>
      </c>
      <c r="AF1343" s="21" t="s">
        <v>43</v>
      </c>
      <c r="AG1343" s="14" t="s">
        <v>43</v>
      </c>
      <c r="AI1343" s="70">
        <f t="shared" si="218"/>
        <v>14.698500000000001</v>
      </c>
      <c r="AJ1343" s="74">
        <f t="shared" si="219"/>
        <v>428.83019204754055</v>
      </c>
      <c r="AK1343" s="74">
        <f t="shared" si="220"/>
        <v>0.50495849932360548</v>
      </c>
      <c r="AL1343" s="73">
        <f t="shared" si="221"/>
        <v>0.50495849932360548</v>
      </c>
    </row>
    <row r="1344" spans="1:38" s="20" customFormat="1">
      <c r="A1344" s="14" t="s">
        <v>83</v>
      </c>
      <c r="B1344" s="14" t="s">
        <v>40</v>
      </c>
      <c r="C1344" s="31">
        <v>38945</v>
      </c>
      <c r="D1344" s="15">
        <v>2006</v>
      </c>
      <c r="E1344" s="16">
        <v>0.52222222222222225</v>
      </c>
      <c r="F1344" s="16">
        <v>0.55347222222222225</v>
      </c>
      <c r="G1344" s="16">
        <f t="shared" si="216"/>
        <v>3.125E-2</v>
      </c>
      <c r="H1344" s="21">
        <v>2</v>
      </c>
      <c r="I1344" s="17">
        <v>2</v>
      </c>
      <c r="J1344" s="17">
        <v>6</v>
      </c>
      <c r="K1344" s="17">
        <v>6</v>
      </c>
      <c r="L1344" s="14" t="s">
        <v>48</v>
      </c>
      <c r="M1344" s="14" t="s">
        <v>49</v>
      </c>
      <c r="N1344" s="14">
        <v>1</v>
      </c>
      <c r="O1344" s="18">
        <f t="shared" si="212"/>
        <v>37.29</v>
      </c>
      <c r="P1344" s="18">
        <v>11.3</v>
      </c>
      <c r="Q1344" s="18">
        <f t="shared" si="222"/>
        <v>6.930237599999999</v>
      </c>
      <c r="R1344" s="18">
        <v>2.1000719999999999</v>
      </c>
      <c r="S1344" s="18">
        <f t="shared" si="217"/>
        <v>0.6401019456</v>
      </c>
      <c r="T1344" s="22">
        <v>11.3</v>
      </c>
      <c r="U1344" s="21" t="s">
        <v>43</v>
      </c>
      <c r="V1344" s="21" t="s">
        <v>43</v>
      </c>
      <c r="W1344" s="19">
        <v>27.846869999999999</v>
      </c>
      <c r="X1344" s="19">
        <v>-115.17297000000001</v>
      </c>
      <c r="Y1344" s="22" t="s">
        <v>43</v>
      </c>
      <c r="Z1344" s="23" t="s">
        <v>43</v>
      </c>
      <c r="AA1344" s="21" t="s">
        <v>43</v>
      </c>
      <c r="AB1344" s="14" t="s">
        <v>46</v>
      </c>
      <c r="AC1344" s="21" t="s">
        <v>43</v>
      </c>
      <c r="AD1344" s="17">
        <v>19</v>
      </c>
      <c r="AE1344" s="17">
        <v>1</v>
      </c>
      <c r="AF1344" s="21" t="s">
        <v>43</v>
      </c>
      <c r="AG1344" s="14" t="s">
        <v>43</v>
      </c>
      <c r="AI1344" s="70">
        <f t="shared" si="218"/>
        <v>15.4465</v>
      </c>
      <c r="AJ1344" s="74">
        <f t="shared" si="219"/>
        <v>506.66058069508574</v>
      </c>
      <c r="AK1344" s="74">
        <f t="shared" si="220"/>
        <v>0.70731750980722297</v>
      </c>
      <c r="AL1344" s="73">
        <f t="shared" si="221"/>
        <v>0.70731750980722297</v>
      </c>
    </row>
    <row r="1345" spans="1:38" s="20" customFormat="1">
      <c r="A1345" s="14" t="s">
        <v>83</v>
      </c>
      <c r="B1345" s="14" t="s">
        <v>40</v>
      </c>
      <c r="C1345" s="31">
        <v>38945</v>
      </c>
      <c r="D1345" s="15">
        <v>2006</v>
      </c>
      <c r="E1345" s="16">
        <v>0.52222222222222225</v>
      </c>
      <c r="F1345" s="16">
        <v>0.55347222222222225</v>
      </c>
      <c r="G1345" s="16">
        <f t="shared" si="216"/>
        <v>3.125E-2</v>
      </c>
      <c r="H1345" s="21">
        <v>2</v>
      </c>
      <c r="I1345" s="17">
        <v>2</v>
      </c>
      <c r="J1345" s="17">
        <v>6</v>
      </c>
      <c r="K1345" s="17">
        <v>6</v>
      </c>
      <c r="L1345" s="14" t="s">
        <v>48</v>
      </c>
      <c r="M1345" s="14" t="s">
        <v>49</v>
      </c>
      <c r="N1345" s="14">
        <v>1</v>
      </c>
      <c r="O1345" s="18">
        <f t="shared" si="212"/>
        <v>37.29</v>
      </c>
      <c r="P1345" s="18">
        <v>11.3</v>
      </c>
      <c r="Q1345" s="18">
        <f t="shared" si="222"/>
        <v>6.930237599999999</v>
      </c>
      <c r="R1345" s="18">
        <v>2.1000719999999999</v>
      </c>
      <c r="S1345" s="18">
        <f t="shared" si="217"/>
        <v>0.6401019456</v>
      </c>
      <c r="T1345" s="22">
        <v>11.3</v>
      </c>
      <c r="U1345" s="21" t="s">
        <v>43</v>
      </c>
      <c r="V1345" s="21" t="s">
        <v>43</v>
      </c>
      <c r="W1345" s="19">
        <v>27.846869999999999</v>
      </c>
      <c r="X1345" s="19">
        <v>-115.17297000000001</v>
      </c>
      <c r="Y1345" s="22" t="s">
        <v>43</v>
      </c>
      <c r="Z1345" s="23" t="s">
        <v>43</v>
      </c>
      <c r="AA1345" s="21" t="s">
        <v>43</v>
      </c>
      <c r="AB1345" s="14" t="s">
        <v>46</v>
      </c>
      <c r="AC1345" s="21" t="s">
        <v>43</v>
      </c>
      <c r="AD1345" s="17">
        <v>19</v>
      </c>
      <c r="AE1345" s="17">
        <v>1</v>
      </c>
      <c r="AF1345" s="21" t="s">
        <v>43</v>
      </c>
      <c r="AG1345" s="14" t="s">
        <v>43</v>
      </c>
      <c r="AI1345" s="70">
        <f t="shared" si="218"/>
        <v>15.4465</v>
      </c>
      <c r="AJ1345" s="74">
        <f t="shared" si="219"/>
        <v>506.66058069508574</v>
      </c>
      <c r="AK1345" s="74">
        <f t="shared" si="220"/>
        <v>0.70731750980722297</v>
      </c>
      <c r="AL1345" s="73">
        <f t="shared" si="221"/>
        <v>0.70731750980722297</v>
      </c>
    </row>
    <row r="1346" spans="1:38" s="20" customFormat="1">
      <c r="A1346" s="14" t="s">
        <v>83</v>
      </c>
      <c r="B1346" s="14" t="s">
        <v>40</v>
      </c>
      <c r="C1346" s="31">
        <v>38945</v>
      </c>
      <c r="D1346" s="15">
        <v>2006</v>
      </c>
      <c r="E1346" s="16">
        <v>0.52222222222222225</v>
      </c>
      <c r="F1346" s="16">
        <v>0.55347222222222225</v>
      </c>
      <c r="G1346" s="16">
        <f t="shared" si="216"/>
        <v>3.125E-2</v>
      </c>
      <c r="H1346" s="21">
        <v>2</v>
      </c>
      <c r="I1346" s="17">
        <v>2</v>
      </c>
      <c r="J1346" s="17">
        <v>6</v>
      </c>
      <c r="K1346" s="17">
        <v>6</v>
      </c>
      <c r="L1346" s="14" t="s">
        <v>48</v>
      </c>
      <c r="M1346" s="14" t="s">
        <v>49</v>
      </c>
      <c r="N1346" s="14">
        <v>1</v>
      </c>
      <c r="O1346" s="18">
        <f t="shared" si="212"/>
        <v>37.29</v>
      </c>
      <c r="P1346" s="18">
        <v>11.3</v>
      </c>
      <c r="Q1346" s="18">
        <f t="shared" si="222"/>
        <v>6.930237599999999</v>
      </c>
      <c r="R1346" s="18">
        <v>2.1000719999999999</v>
      </c>
      <c r="S1346" s="18">
        <f t="shared" si="217"/>
        <v>0.6401019456</v>
      </c>
      <c r="T1346" s="22">
        <v>11.3</v>
      </c>
      <c r="U1346" s="21" t="s">
        <v>43</v>
      </c>
      <c r="V1346" s="21" t="s">
        <v>43</v>
      </c>
      <c r="W1346" s="19">
        <v>27.846869999999999</v>
      </c>
      <c r="X1346" s="19">
        <v>-115.17297000000001</v>
      </c>
      <c r="Y1346" s="22" t="s">
        <v>43</v>
      </c>
      <c r="Z1346" s="23" t="s">
        <v>43</v>
      </c>
      <c r="AA1346" s="21" t="s">
        <v>43</v>
      </c>
      <c r="AB1346" s="14" t="s">
        <v>46</v>
      </c>
      <c r="AC1346" s="21" t="s">
        <v>43</v>
      </c>
      <c r="AD1346" s="17">
        <v>19</v>
      </c>
      <c r="AE1346" s="17">
        <v>1</v>
      </c>
      <c r="AF1346" s="21" t="s">
        <v>43</v>
      </c>
      <c r="AG1346" s="14" t="s">
        <v>43</v>
      </c>
      <c r="AI1346" s="70">
        <f t="shared" si="218"/>
        <v>15.4465</v>
      </c>
      <c r="AJ1346" s="74">
        <f t="shared" si="219"/>
        <v>506.66058069508574</v>
      </c>
      <c r="AK1346" s="74">
        <f t="shared" si="220"/>
        <v>0.70731750980722297</v>
      </c>
      <c r="AL1346" s="73">
        <f t="shared" si="221"/>
        <v>0.70731750980722297</v>
      </c>
    </row>
    <row r="1347" spans="1:38" s="20" customFormat="1">
      <c r="A1347" s="14" t="s">
        <v>83</v>
      </c>
      <c r="B1347" s="14" t="s">
        <v>40</v>
      </c>
      <c r="C1347" s="31">
        <v>38945</v>
      </c>
      <c r="D1347" s="15">
        <v>2006</v>
      </c>
      <c r="E1347" s="16">
        <v>0.52222222222222225</v>
      </c>
      <c r="F1347" s="16">
        <v>0.55347222222222225</v>
      </c>
      <c r="G1347" s="16">
        <f t="shared" si="216"/>
        <v>3.125E-2</v>
      </c>
      <c r="H1347" s="21">
        <v>2</v>
      </c>
      <c r="I1347" s="17">
        <v>2</v>
      </c>
      <c r="J1347" s="17">
        <v>6</v>
      </c>
      <c r="K1347" s="17">
        <v>6</v>
      </c>
      <c r="L1347" s="14" t="s">
        <v>48</v>
      </c>
      <c r="M1347" s="14" t="s">
        <v>49</v>
      </c>
      <c r="N1347" s="14">
        <v>1</v>
      </c>
      <c r="O1347" s="18">
        <f t="shared" ref="O1347:O1410" si="223">P1347*3.3</f>
        <v>37.29</v>
      </c>
      <c r="P1347" s="18">
        <v>11.3</v>
      </c>
      <c r="Q1347" s="18">
        <f t="shared" si="222"/>
        <v>6.930237599999999</v>
      </c>
      <c r="R1347" s="18">
        <v>2.1000719999999999</v>
      </c>
      <c r="S1347" s="18">
        <f t="shared" si="217"/>
        <v>0.6401019456</v>
      </c>
      <c r="T1347" s="22">
        <v>11.3</v>
      </c>
      <c r="U1347" s="21" t="s">
        <v>43</v>
      </c>
      <c r="V1347" s="21" t="s">
        <v>43</v>
      </c>
      <c r="W1347" s="19">
        <v>27.846869999999999</v>
      </c>
      <c r="X1347" s="19">
        <v>-115.17297000000001</v>
      </c>
      <c r="Y1347" s="22" t="s">
        <v>43</v>
      </c>
      <c r="Z1347" s="23" t="s">
        <v>43</v>
      </c>
      <c r="AA1347" s="21" t="s">
        <v>43</v>
      </c>
      <c r="AB1347" s="14" t="s">
        <v>46</v>
      </c>
      <c r="AC1347" s="21" t="s">
        <v>43</v>
      </c>
      <c r="AD1347" s="17">
        <v>19</v>
      </c>
      <c r="AE1347" s="17">
        <v>1</v>
      </c>
      <c r="AF1347" s="21" t="s">
        <v>43</v>
      </c>
      <c r="AG1347" s="14" t="s">
        <v>43</v>
      </c>
      <c r="AI1347" s="70">
        <f t="shared" si="218"/>
        <v>15.4465</v>
      </c>
      <c r="AJ1347" s="74">
        <f t="shared" si="219"/>
        <v>506.66058069508574</v>
      </c>
      <c r="AK1347" s="74">
        <f t="shared" si="220"/>
        <v>0.70731750980722297</v>
      </c>
      <c r="AL1347" s="73">
        <f t="shared" si="221"/>
        <v>0.70731750980722297</v>
      </c>
    </row>
    <row r="1348" spans="1:38" s="20" customFormat="1">
      <c r="A1348" s="14" t="s">
        <v>83</v>
      </c>
      <c r="B1348" s="14" t="s">
        <v>40</v>
      </c>
      <c r="C1348" s="31">
        <v>38945</v>
      </c>
      <c r="D1348" s="15">
        <v>2006</v>
      </c>
      <c r="E1348" s="16">
        <v>0.52222222222222225</v>
      </c>
      <c r="F1348" s="16">
        <v>0.55347222222222225</v>
      </c>
      <c r="G1348" s="16">
        <f t="shared" si="216"/>
        <v>3.125E-2</v>
      </c>
      <c r="H1348" s="21">
        <v>2</v>
      </c>
      <c r="I1348" s="17">
        <v>2</v>
      </c>
      <c r="J1348" s="17">
        <v>6</v>
      </c>
      <c r="K1348" s="17">
        <v>6</v>
      </c>
      <c r="L1348" s="14" t="s">
        <v>48</v>
      </c>
      <c r="M1348" s="14" t="s">
        <v>49</v>
      </c>
      <c r="N1348" s="14">
        <v>1</v>
      </c>
      <c r="O1348" s="18">
        <f t="shared" si="223"/>
        <v>37.29</v>
      </c>
      <c r="P1348" s="18">
        <v>11.3</v>
      </c>
      <c r="Q1348" s="18">
        <f t="shared" si="222"/>
        <v>6.930237599999999</v>
      </c>
      <c r="R1348" s="18">
        <v>2.1000719999999999</v>
      </c>
      <c r="S1348" s="18">
        <f t="shared" si="217"/>
        <v>0.6401019456</v>
      </c>
      <c r="T1348" s="22">
        <v>11.3</v>
      </c>
      <c r="U1348" s="21" t="s">
        <v>43</v>
      </c>
      <c r="V1348" s="21" t="s">
        <v>43</v>
      </c>
      <c r="W1348" s="19">
        <v>27.846869999999999</v>
      </c>
      <c r="X1348" s="19">
        <v>-115.17297000000001</v>
      </c>
      <c r="Y1348" s="22" t="s">
        <v>43</v>
      </c>
      <c r="Z1348" s="23" t="s">
        <v>43</v>
      </c>
      <c r="AA1348" s="21" t="s">
        <v>43</v>
      </c>
      <c r="AB1348" s="14" t="s">
        <v>46</v>
      </c>
      <c r="AC1348" s="21" t="s">
        <v>43</v>
      </c>
      <c r="AD1348" s="17">
        <v>19</v>
      </c>
      <c r="AE1348" s="17">
        <v>1</v>
      </c>
      <c r="AF1348" s="21" t="s">
        <v>43</v>
      </c>
      <c r="AG1348" s="14" t="s">
        <v>43</v>
      </c>
      <c r="AI1348" s="70">
        <f t="shared" si="218"/>
        <v>15.4465</v>
      </c>
      <c r="AJ1348" s="74">
        <f t="shared" si="219"/>
        <v>506.66058069508574</v>
      </c>
      <c r="AK1348" s="74">
        <f t="shared" si="220"/>
        <v>0.70731750980722297</v>
      </c>
      <c r="AL1348" s="73">
        <f t="shared" si="221"/>
        <v>0.70731750980722297</v>
      </c>
    </row>
    <row r="1349" spans="1:38" s="20" customFormat="1">
      <c r="A1349" s="14" t="s">
        <v>83</v>
      </c>
      <c r="B1349" s="14" t="s">
        <v>40</v>
      </c>
      <c r="C1349" s="31">
        <v>38945</v>
      </c>
      <c r="D1349" s="15">
        <v>2006</v>
      </c>
      <c r="E1349" s="16">
        <v>0.52222222222222225</v>
      </c>
      <c r="F1349" s="16">
        <v>0.55347222222222225</v>
      </c>
      <c r="G1349" s="16">
        <f t="shared" si="216"/>
        <v>3.125E-2</v>
      </c>
      <c r="H1349" s="21">
        <v>2</v>
      </c>
      <c r="I1349" s="17">
        <v>2</v>
      </c>
      <c r="J1349" s="17">
        <v>6</v>
      </c>
      <c r="K1349" s="17">
        <v>6</v>
      </c>
      <c r="L1349" s="14" t="s">
        <v>48</v>
      </c>
      <c r="M1349" s="14" t="s">
        <v>49</v>
      </c>
      <c r="N1349" s="14">
        <v>1</v>
      </c>
      <c r="O1349" s="18">
        <f t="shared" si="223"/>
        <v>37.29</v>
      </c>
      <c r="P1349" s="18">
        <v>11.3</v>
      </c>
      <c r="Q1349" s="18">
        <f t="shared" si="222"/>
        <v>6.930237599999999</v>
      </c>
      <c r="R1349" s="18">
        <v>2.1000719999999999</v>
      </c>
      <c r="S1349" s="18">
        <f t="shared" si="217"/>
        <v>0.6401019456</v>
      </c>
      <c r="T1349" s="22">
        <v>11.3</v>
      </c>
      <c r="U1349" s="21" t="s">
        <v>43</v>
      </c>
      <c r="V1349" s="21" t="s">
        <v>43</v>
      </c>
      <c r="W1349" s="19">
        <v>27.846869999999999</v>
      </c>
      <c r="X1349" s="19">
        <v>-115.17297000000001</v>
      </c>
      <c r="Y1349" s="22" t="s">
        <v>43</v>
      </c>
      <c r="Z1349" s="23" t="s">
        <v>43</v>
      </c>
      <c r="AA1349" s="21" t="s">
        <v>43</v>
      </c>
      <c r="AB1349" s="14" t="s">
        <v>46</v>
      </c>
      <c r="AC1349" s="21" t="s">
        <v>43</v>
      </c>
      <c r="AD1349" s="17">
        <v>19</v>
      </c>
      <c r="AE1349" s="17">
        <v>1</v>
      </c>
      <c r="AF1349" s="21" t="s">
        <v>43</v>
      </c>
      <c r="AG1349" s="14" t="s">
        <v>43</v>
      </c>
      <c r="AI1349" s="70">
        <f t="shared" si="218"/>
        <v>15.4465</v>
      </c>
      <c r="AJ1349" s="74">
        <f t="shared" si="219"/>
        <v>506.66058069508574</v>
      </c>
      <c r="AK1349" s="74">
        <f t="shared" si="220"/>
        <v>0.70731750980722297</v>
      </c>
      <c r="AL1349" s="73">
        <f t="shared" si="221"/>
        <v>0.70731750980722297</v>
      </c>
    </row>
    <row r="1350" spans="1:38" s="20" customFormat="1">
      <c r="A1350" s="14" t="s">
        <v>83</v>
      </c>
      <c r="B1350" s="14" t="s">
        <v>40</v>
      </c>
      <c r="C1350" s="31">
        <v>38945</v>
      </c>
      <c r="D1350" s="15">
        <v>2006</v>
      </c>
      <c r="E1350" s="16">
        <v>0.52222222222222225</v>
      </c>
      <c r="F1350" s="16">
        <v>0.55347222222222225</v>
      </c>
      <c r="G1350" s="16">
        <f t="shared" si="216"/>
        <v>3.125E-2</v>
      </c>
      <c r="H1350" s="21">
        <v>2</v>
      </c>
      <c r="I1350" s="17">
        <v>2</v>
      </c>
      <c r="J1350" s="17">
        <v>6</v>
      </c>
      <c r="K1350" s="17">
        <v>6</v>
      </c>
      <c r="L1350" s="14" t="s">
        <v>48</v>
      </c>
      <c r="M1350" s="14" t="s">
        <v>49</v>
      </c>
      <c r="N1350" s="14">
        <v>1</v>
      </c>
      <c r="O1350" s="18">
        <f t="shared" si="223"/>
        <v>37.29</v>
      </c>
      <c r="P1350" s="18">
        <v>11.3</v>
      </c>
      <c r="Q1350" s="18">
        <f t="shared" si="222"/>
        <v>6.930237599999999</v>
      </c>
      <c r="R1350" s="18">
        <v>2.1000719999999999</v>
      </c>
      <c r="S1350" s="18">
        <f t="shared" si="217"/>
        <v>0.6401019456</v>
      </c>
      <c r="T1350" s="22">
        <v>11.3</v>
      </c>
      <c r="U1350" s="21" t="s">
        <v>43</v>
      </c>
      <c r="V1350" s="21" t="s">
        <v>43</v>
      </c>
      <c r="W1350" s="19">
        <v>27.846869999999999</v>
      </c>
      <c r="X1350" s="19">
        <v>-115.17297000000001</v>
      </c>
      <c r="Y1350" s="22" t="s">
        <v>43</v>
      </c>
      <c r="Z1350" s="23" t="s">
        <v>43</v>
      </c>
      <c r="AA1350" s="21" t="s">
        <v>43</v>
      </c>
      <c r="AB1350" s="14" t="s">
        <v>46</v>
      </c>
      <c r="AC1350" s="21" t="s">
        <v>43</v>
      </c>
      <c r="AD1350" s="17">
        <v>19</v>
      </c>
      <c r="AE1350" s="17">
        <v>1</v>
      </c>
      <c r="AF1350" s="21" t="s">
        <v>43</v>
      </c>
      <c r="AG1350" s="14" t="s">
        <v>43</v>
      </c>
      <c r="AI1350" s="70">
        <f t="shared" si="218"/>
        <v>15.4465</v>
      </c>
      <c r="AJ1350" s="74">
        <f t="shared" si="219"/>
        <v>506.66058069508574</v>
      </c>
      <c r="AK1350" s="74">
        <f t="shared" si="220"/>
        <v>0.70731750980722297</v>
      </c>
      <c r="AL1350" s="73">
        <f t="shared" si="221"/>
        <v>0.70731750980722297</v>
      </c>
    </row>
    <row r="1351" spans="1:38" s="20" customFormat="1">
      <c r="A1351" s="14" t="s">
        <v>83</v>
      </c>
      <c r="B1351" s="14" t="s">
        <v>40</v>
      </c>
      <c r="C1351" s="31">
        <v>38945</v>
      </c>
      <c r="D1351" s="15">
        <v>2006</v>
      </c>
      <c r="E1351" s="16">
        <v>0.52222222222222225</v>
      </c>
      <c r="F1351" s="16">
        <v>0.55347222222222225</v>
      </c>
      <c r="G1351" s="16">
        <f t="shared" si="216"/>
        <v>3.125E-2</v>
      </c>
      <c r="H1351" s="21">
        <v>2</v>
      </c>
      <c r="I1351" s="17">
        <v>2</v>
      </c>
      <c r="J1351" s="17">
        <v>6</v>
      </c>
      <c r="K1351" s="17">
        <v>6</v>
      </c>
      <c r="L1351" s="14" t="s">
        <v>48</v>
      </c>
      <c r="M1351" s="14" t="s">
        <v>49</v>
      </c>
      <c r="N1351" s="14">
        <v>1</v>
      </c>
      <c r="O1351" s="18">
        <f t="shared" si="223"/>
        <v>37.29</v>
      </c>
      <c r="P1351" s="18">
        <v>11.3</v>
      </c>
      <c r="Q1351" s="18">
        <f t="shared" si="222"/>
        <v>6.930237599999999</v>
      </c>
      <c r="R1351" s="18">
        <v>2.1000719999999999</v>
      </c>
      <c r="S1351" s="18">
        <f t="shared" si="217"/>
        <v>0.6401019456</v>
      </c>
      <c r="T1351" s="22">
        <v>11.3</v>
      </c>
      <c r="U1351" s="21" t="s">
        <v>43</v>
      </c>
      <c r="V1351" s="21" t="s">
        <v>43</v>
      </c>
      <c r="W1351" s="19">
        <v>27.846869999999999</v>
      </c>
      <c r="X1351" s="19">
        <v>-115.17297000000001</v>
      </c>
      <c r="Y1351" s="22" t="s">
        <v>43</v>
      </c>
      <c r="Z1351" s="23" t="s">
        <v>43</v>
      </c>
      <c r="AA1351" s="21" t="s">
        <v>43</v>
      </c>
      <c r="AB1351" s="14" t="s">
        <v>46</v>
      </c>
      <c r="AC1351" s="21" t="s">
        <v>43</v>
      </c>
      <c r="AD1351" s="17">
        <v>19</v>
      </c>
      <c r="AE1351" s="17">
        <v>1</v>
      </c>
      <c r="AF1351" s="21" t="s">
        <v>43</v>
      </c>
      <c r="AG1351" s="14" t="s">
        <v>43</v>
      </c>
      <c r="AI1351" s="70">
        <f t="shared" si="218"/>
        <v>15.4465</v>
      </c>
      <c r="AJ1351" s="74">
        <f t="shared" si="219"/>
        <v>506.66058069508574</v>
      </c>
      <c r="AK1351" s="74">
        <f t="shared" si="220"/>
        <v>0.70731750980722297</v>
      </c>
      <c r="AL1351" s="73">
        <f t="shared" si="221"/>
        <v>0.70731750980722297</v>
      </c>
    </row>
    <row r="1352" spans="1:38" s="20" customFormat="1">
      <c r="A1352" s="14" t="s">
        <v>83</v>
      </c>
      <c r="B1352" s="14" t="s">
        <v>40</v>
      </c>
      <c r="C1352" s="31">
        <v>38945</v>
      </c>
      <c r="D1352" s="15">
        <v>2006</v>
      </c>
      <c r="E1352" s="16">
        <v>0.52222222222222225</v>
      </c>
      <c r="F1352" s="16">
        <v>0.55347222222222225</v>
      </c>
      <c r="G1352" s="16">
        <f t="shared" si="216"/>
        <v>3.125E-2</v>
      </c>
      <c r="H1352" s="21">
        <v>2</v>
      </c>
      <c r="I1352" s="17">
        <v>2</v>
      </c>
      <c r="J1352" s="17">
        <v>6</v>
      </c>
      <c r="K1352" s="17">
        <v>6</v>
      </c>
      <c r="L1352" s="14" t="s">
        <v>48</v>
      </c>
      <c r="M1352" s="14" t="s">
        <v>49</v>
      </c>
      <c r="N1352" s="14">
        <v>1</v>
      </c>
      <c r="O1352" s="18">
        <f t="shared" si="223"/>
        <v>37.29</v>
      </c>
      <c r="P1352" s="18">
        <v>11.3</v>
      </c>
      <c r="Q1352" s="18">
        <f t="shared" si="222"/>
        <v>6.930237599999999</v>
      </c>
      <c r="R1352" s="18">
        <v>2.1000719999999999</v>
      </c>
      <c r="S1352" s="18">
        <f t="shared" si="217"/>
        <v>0.6401019456</v>
      </c>
      <c r="T1352" s="22">
        <v>11.3</v>
      </c>
      <c r="U1352" s="21" t="s">
        <v>43</v>
      </c>
      <c r="V1352" s="21" t="s">
        <v>43</v>
      </c>
      <c r="W1352" s="19">
        <v>27.846869999999999</v>
      </c>
      <c r="X1352" s="19">
        <v>-115.17297000000001</v>
      </c>
      <c r="Y1352" s="22" t="s">
        <v>43</v>
      </c>
      <c r="Z1352" s="23" t="s">
        <v>43</v>
      </c>
      <c r="AA1352" s="21" t="s">
        <v>43</v>
      </c>
      <c r="AB1352" s="14" t="s">
        <v>46</v>
      </c>
      <c r="AC1352" s="21" t="s">
        <v>43</v>
      </c>
      <c r="AD1352" s="17">
        <v>19</v>
      </c>
      <c r="AE1352" s="17">
        <v>1</v>
      </c>
      <c r="AF1352" s="21" t="s">
        <v>43</v>
      </c>
      <c r="AG1352" s="14" t="s">
        <v>43</v>
      </c>
      <c r="AI1352" s="70">
        <f t="shared" si="218"/>
        <v>15.4465</v>
      </c>
      <c r="AJ1352" s="74">
        <f t="shared" si="219"/>
        <v>506.66058069508574</v>
      </c>
      <c r="AK1352" s="74">
        <f t="shared" si="220"/>
        <v>0.70731750980722297</v>
      </c>
      <c r="AL1352" s="73">
        <f t="shared" si="221"/>
        <v>0.70731750980722297</v>
      </c>
    </row>
    <row r="1353" spans="1:38" s="20" customFormat="1">
      <c r="A1353" s="14" t="s">
        <v>83</v>
      </c>
      <c r="B1353" s="14" t="s">
        <v>40</v>
      </c>
      <c r="C1353" s="31">
        <v>38945</v>
      </c>
      <c r="D1353" s="15">
        <v>2006</v>
      </c>
      <c r="E1353" s="16">
        <v>0.52222222222222225</v>
      </c>
      <c r="F1353" s="16">
        <v>0.55347222222222225</v>
      </c>
      <c r="G1353" s="16">
        <f t="shared" si="216"/>
        <v>3.125E-2</v>
      </c>
      <c r="H1353" s="21">
        <v>2</v>
      </c>
      <c r="I1353" s="17">
        <v>2</v>
      </c>
      <c r="J1353" s="17">
        <v>6</v>
      </c>
      <c r="K1353" s="17">
        <v>6</v>
      </c>
      <c r="L1353" s="14" t="s">
        <v>48</v>
      </c>
      <c r="M1353" s="14" t="s">
        <v>49</v>
      </c>
      <c r="N1353" s="14">
        <v>1</v>
      </c>
      <c r="O1353" s="18">
        <f t="shared" si="223"/>
        <v>37.29</v>
      </c>
      <c r="P1353" s="18">
        <v>11.3</v>
      </c>
      <c r="Q1353" s="18">
        <f t="shared" si="222"/>
        <v>6.930237599999999</v>
      </c>
      <c r="R1353" s="18">
        <v>2.1000719999999999</v>
      </c>
      <c r="S1353" s="18">
        <f t="shared" si="217"/>
        <v>0.6401019456</v>
      </c>
      <c r="T1353" s="22">
        <v>11.3</v>
      </c>
      <c r="U1353" s="21" t="s">
        <v>43</v>
      </c>
      <c r="V1353" s="21" t="s">
        <v>43</v>
      </c>
      <c r="W1353" s="19">
        <v>27.846869999999999</v>
      </c>
      <c r="X1353" s="19">
        <v>-115.17297000000001</v>
      </c>
      <c r="Y1353" s="22" t="s">
        <v>43</v>
      </c>
      <c r="Z1353" s="23" t="s">
        <v>43</v>
      </c>
      <c r="AA1353" s="21" t="s">
        <v>43</v>
      </c>
      <c r="AB1353" s="14" t="s">
        <v>46</v>
      </c>
      <c r="AC1353" s="21" t="s">
        <v>43</v>
      </c>
      <c r="AD1353" s="17">
        <v>19</v>
      </c>
      <c r="AE1353" s="17">
        <v>1</v>
      </c>
      <c r="AF1353" s="21" t="s">
        <v>43</v>
      </c>
      <c r="AG1353" s="14" t="s">
        <v>43</v>
      </c>
      <c r="AI1353" s="70">
        <f t="shared" si="218"/>
        <v>15.4465</v>
      </c>
      <c r="AJ1353" s="74">
        <f t="shared" si="219"/>
        <v>506.66058069508574</v>
      </c>
      <c r="AK1353" s="74">
        <f t="shared" si="220"/>
        <v>0.70731750980722297</v>
      </c>
      <c r="AL1353" s="73">
        <f t="shared" si="221"/>
        <v>0.70731750980722297</v>
      </c>
    </row>
    <row r="1354" spans="1:38" s="20" customFormat="1">
      <c r="A1354" s="14" t="s">
        <v>83</v>
      </c>
      <c r="B1354" s="14" t="s">
        <v>40</v>
      </c>
      <c r="C1354" s="31">
        <v>38945</v>
      </c>
      <c r="D1354" s="15">
        <v>2006</v>
      </c>
      <c r="E1354" s="16">
        <v>0.52222222222222225</v>
      </c>
      <c r="F1354" s="16">
        <v>0.55347222222222225</v>
      </c>
      <c r="G1354" s="16">
        <f t="shared" si="216"/>
        <v>3.125E-2</v>
      </c>
      <c r="H1354" s="21">
        <v>2</v>
      </c>
      <c r="I1354" s="17">
        <v>2</v>
      </c>
      <c r="J1354" s="17">
        <v>6</v>
      </c>
      <c r="K1354" s="17">
        <v>6</v>
      </c>
      <c r="L1354" s="14" t="s">
        <v>48</v>
      </c>
      <c r="M1354" s="14" t="s">
        <v>49</v>
      </c>
      <c r="N1354" s="14">
        <v>1</v>
      </c>
      <c r="O1354" s="18">
        <f t="shared" si="223"/>
        <v>37.29</v>
      </c>
      <c r="P1354" s="18">
        <v>11.3</v>
      </c>
      <c r="Q1354" s="18">
        <f t="shared" si="222"/>
        <v>6.930237599999999</v>
      </c>
      <c r="R1354" s="18">
        <v>2.1000719999999999</v>
      </c>
      <c r="S1354" s="18">
        <f t="shared" si="217"/>
        <v>0.6401019456</v>
      </c>
      <c r="T1354" s="22">
        <v>11.3</v>
      </c>
      <c r="U1354" s="21" t="s">
        <v>43</v>
      </c>
      <c r="V1354" s="21" t="s">
        <v>43</v>
      </c>
      <c r="W1354" s="19">
        <v>27.846869999999999</v>
      </c>
      <c r="X1354" s="19">
        <v>-115.17297000000001</v>
      </c>
      <c r="Y1354" s="22" t="s">
        <v>43</v>
      </c>
      <c r="Z1354" s="23" t="s">
        <v>43</v>
      </c>
      <c r="AA1354" s="21" t="s">
        <v>43</v>
      </c>
      <c r="AB1354" s="14" t="s">
        <v>46</v>
      </c>
      <c r="AC1354" s="21" t="s">
        <v>43</v>
      </c>
      <c r="AD1354" s="17">
        <v>19</v>
      </c>
      <c r="AE1354" s="17">
        <v>1</v>
      </c>
      <c r="AF1354" s="21" t="s">
        <v>43</v>
      </c>
      <c r="AG1354" s="14" t="s">
        <v>43</v>
      </c>
      <c r="AI1354" s="70">
        <f t="shared" si="218"/>
        <v>15.4465</v>
      </c>
      <c r="AJ1354" s="74">
        <f t="shared" si="219"/>
        <v>506.66058069508574</v>
      </c>
      <c r="AK1354" s="74">
        <f t="shared" si="220"/>
        <v>0.70731750980722297</v>
      </c>
      <c r="AL1354" s="73">
        <f t="shared" si="221"/>
        <v>0.70731750980722297</v>
      </c>
    </row>
    <row r="1355" spans="1:38" s="20" customFormat="1">
      <c r="A1355" s="14" t="s">
        <v>83</v>
      </c>
      <c r="B1355" s="14" t="s">
        <v>40</v>
      </c>
      <c r="C1355" s="31">
        <v>38945</v>
      </c>
      <c r="D1355" s="15">
        <v>2006</v>
      </c>
      <c r="E1355" s="16">
        <v>0.52222222222222225</v>
      </c>
      <c r="F1355" s="16">
        <v>0.55347222222222225</v>
      </c>
      <c r="G1355" s="16">
        <f t="shared" si="216"/>
        <v>3.125E-2</v>
      </c>
      <c r="H1355" s="21">
        <v>2</v>
      </c>
      <c r="I1355" s="17">
        <v>2</v>
      </c>
      <c r="J1355" s="17">
        <v>6</v>
      </c>
      <c r="K1355" s="17">
        <v>6</v>
      </c>
      <c r="L1355" s="14" t="s">
        <v>48</v>
      </c>
      <c r="M1355" s="14" t="s">
        <v>49</v>
      </c>
      <c r="N1355" s="14">
        <v>1</v>
      </c>
      <c r="O1355" s="18">
        <f t="shared" si="223"/>
        <v>37.29</v>
      </c>
      <c r="P1355" s="18">
        <v>11.3</v>
      </c>
      <c r="Q1355" s="18">
        <f t="shared" si="222"/>
        <v>6.930237599999999</v>
      </c>
      <c r="R1355" s="18">
        <v>2.1000719999999999</v>
      </c>
      <c r="S1355" s="18">
        <f t="shared" si="217"/>
        <v>0.6401019456</v>
      </c>
      <c r="T1355" s="22">
        <v>11.3</v>
      </c>
      <c r="U1355" s="21" t="s">
        <v>43</v>
      </c>
      <c r="V1355" s="21" t="s">
        <v>43</v>
      </c>
      <c r="W1355" s="19">
        <v>27.846869999999999</v>
      </c>
      <c r="X1355" s="19">
        <v>-115.17297000000001</v>
      </c>
      <c r="Y1355" s="22" t="s">
        <v>43</v>
      </c>
      <c r="Z1355" s="23" t="s">
        <v>43</v>
      </c>
      <c r="AA1355" s="21" t="s">
        <v>43</v>
      </c>
      <c r="AB1355" s="14" t="s">
        <v>46</v>
      </c>
      <c r="AC1355" s="21" t="s">
        <v>43</v>
      </c>
      <c r="AD1355" s="17">
        <v>19</v>
      </c>
      <c r="AE1355" s="17">
        <v>1</v>
      </c>
      <c r="AF1355" s="21" t="s">
        <v>43</v>
      </c>
      <c r="AG1355" s="14" t="s">
        <v>43</v>
      </c>
      <c r="AI1355" s="70">
        <f t="shared" si="218"/>
        <v>15.4465</v>
      </c>
      <c r="AJ1355" s="74">
        <f t="shared" si="219"/>
        <v>506.66058069508574</v>
      </c>
      <c r="AK1355" s="74">
        <f t="shared" si="220"/>
        <v>0.70731750980722297</v>
      </c>
      <c r="AL1355" s="73">
        <f t="shared" si="221"/>
        <v>0.70731750980722297</v>
      </c>
    </row>
    <row r="1356" spans="1:38" s="20" customFormat="1">
      <c r="A1356" s="14" t="s">
        <v>83</v>
      </c>
      <c r="B1356" s="14" t="s">
        <v>40</v>
      </c>
      <c r="C1356" s="31">
        <v>38945</v>
      </c>
      <c r="D1356" s="15">
        <v>2006</v>
      </c>
      <c r="E1356" s="16">
        <v>0.52222222222222225</v>
      </c>
      <c r="F1356" s="16">
        <v>0.55347222222222225</v>
      </c>
      <c r="G1356" s="16">
        <f t="shared" si="216"/>
        <v>3.125E-2</v>
      </c>
      <c r="H1356" s="21">
        <v>2</v>
      </c>
      <c r="I1356" s="17">
        <v>2</v>
      </c>
      <c r="J1356" s="17">
        <v>6</v>
      </c>
      <c r="K1356" s="17">
        <v>6</v>
      </c>
      <c r="L1356" s="14" t="s">
        <v>48</v>
      </c>
      <c r="M1356" s="14" t="s">
        <v>49</v>
      </c>
      <c r="N1356" s="14">
        <v>1</v>
      </c>
      <c r="O1356" s="18">
        <f t="shared" si="223"/>
        <v>37.29</v>
      </c>
      <c r="P1356" s="18">
        <v>11.3</v>
      </c>
      <c r="Q1356" s="18">
        <f t="shared" si="222"/>
        <v>6.930237599999999</v>
      </c>
      <c r="R1356" s="18">
        <v>2.1000719999999999</v>
      </c>
      <c r="S1356" s="18">
        <f t="shared" si="217"/>
        <v>0.6401019456</v>
      </c>
      <c r="T1356" s="22">
        <v>11.3</v>
      </c>
      <c r="U1356" s="21" t="s">
        <v>43</v>
      </c>
      <c r="V1356" s="21" t="s">
        <v>43</v>
      </c>
      <c r="W1356" s="19">
        <v>27.846869999999999</v>
      </c>
      <c r="X1356" s="19">
        <v>-115.17297000000001</v>
      </c>
      <c r="Y1356" s="22" t="s">
        <v>43</v>
      </c>
      <c r="Z1356" s="23" t="s">
        <v>43</v>
      </c>
      <c r="AA1356" s="21" t="s">
        <v>43</v>
      </c>
      <c r="AB1356" s="14" t="s">
        <v>46</v>
      </c>
      <c r="AC1356" s="21" t="s">
        <v>43</v>
      </c>
      <c r="AD1356" s="17">
        <v>20</v>
      </c>
      <c r="AE1356" s="17">
        <v>1</v>
      </c>
      <c r="AF1356" s="21" t="s">
        <v>43</v>
      </c>
      <c r="AG1356" s="14" t="s">
        <v>43</v>
      </c>
      <c r="AI1356" s="70">
        <f t="shared" si="218"/>
        <v>16.194500000000001</v>
      </c>
      <c r="AJ1356" s="74">
        <f t="shared" si="219"/>
        <v>593.9131834357014</v>
      </c>
      <c r="AK1356" s="74">
        <f t="shared" si="220"/>
        <v>0.93417427693282351</v>
      </c>
      <c r="AL1356" s="73">
        <f t="shared" si="221"/>
        <v>0.93417427693282351</v>
      </c>
    </row>
    <row r="1357" spans="1:38" s="20" customFormat="1">
      <c r="A1357" s="14" t="s">
        <v>83</v>
      </c>
      <c r="B1357" s="14" t="s">
        <v>40</v>
      </c>
      <c r="C1357" s="31">
        <v>38945</v>
      </c>
      <c r="D1357" s="15">
        <v>2006</v>
      </c>
      <c r="E1357" s="16">
        <v>0.52222222222222225</v>
      </c>
      <c r="F1357" s="16">
        <v>0.55347222222222225</v>
      </c>
      <c r="G1357" s="16">
        <f t="shared" si="216"/>
        <v>3.125E-2</v>
      </c>
      <c r="H1357" s="21">
        <v>2</v>
      </c>
      <c r="I1357" s="17">
        <v>2</v>
      </c>
      <c r="J1357" s="17">
        <v>6</v>
      </c>
      <c r="K1357" s="17">
        <v>6</v>
      </c>
      <c r="L1357" s="14" t="s">
        <v>48</v>
      </c>
      <c r="M1357" s="14" t="s">
        <v>49</v>
      </c>
      <c r="N1357" s="14">
        <v>1</v>
      </c>
      <c r="O1357" s="18">
        <f t="shared" si="223"/>
        <v>37.29</v>
      </c>
      <c r="P1357" s="18">
        <v>11.3</v>
      </c>
      <c r="Q1357" s="18">
        <f t="shared" si="222"/>
        <v>6.930237599999999</v>
      </c>
      <c r="R1357" s="18">
        <v>2.1000719999999999</v>
      </c>
      <c r="S1357" s="18">
        <f t="shared" si="217"/>
        <v>0.6401019456</v>
      </c>
      <c r="T1357" s="22">
        <v>11.3</v>
      </c>
      <c r="U1357" s="21" t="s">
        <v>43</v>
      </c>
      <c r="V1357" s="21" t="s">
        <v>43</v>
      </c>
      <c r="W1357" s="19">
        <v>27.846869999999999</v>
      </c>
      <c r="X1357" s="19">
        <v>-115.17297000000001</v>
      </c>
      <c r="Y1357" s="22" t="s">
        <v>43</v>
      </c>
      <c r="Z1357" s="23" t="s">
        <v>43</v>
      </c>
      <c r="AA1357" s="21" t="s">
        <v>43</v>
      </c>
      <c r="AB1357" s="14" t="s">
        <v>46</v>
      </c>
      <c r="AC1357" s="21" t="s">
        <v>43</v>
      </c>
      <c r="AD1357" s="17">
        <v>20</v>
      </c>
      <c r="AE1357" s="17">
        <v>1</v>
      </c>
      <c r="AF1357" s="21" t="s">
        <v>43</v>
      </c>
      <c r="AG1357" s="14" t="s">
        <v>43</v>
      </c>
      <c r="AI1357" s="70">
        <f t="shared" si="218"/>
        <v>16.194500000000001</v>
      </c>
      <c r="AJ1357" s="74">
        <f t="shared" si="219"/>
        <v>593.9131834357014</v>
      </c>
      <c r="AK1357" s="74">
        <f t="shared" si="220"/>
        <v>0.93417427693282351</v>
      </c>
      <c r="AL1357" s="73">
        <f t="shared" si="221"/>
        <v>0.93417427693282351</v>
      </c>
    </row>
    <row r="1358" spans="1:38" s="20" customFormat="1">
      <c r="A1358" s="14" t="s">
        <v>83</v>
      </c>
      <c r="B1358" s="14" t="s">
        <v>40</v>
      </c>
      <c r="C1358" s="31">
        <v>38945</v>
      </c>
      <c r="D1358" s="15">
        <v>2006</v>
      </c>
      <c r="E1358" s="16">
        <v>0.52222222222222225</v>
      </c>
      <c r="F1358" s="16">
        <v>0.55347222222222225</v>
      </c>
      <c r="G1358" s="16">
        <f t="shared" si="216"/>
        <v>3.125E-2</v>
      </c>
      <c r="H1358" s="21">
        <v>2</v>
      </c>
      <c r="I1358" s="17">
        <v>2</v>
      </c>
      <c r="J1358" s="17">
        <v>6</v>
      </c>
      <c r="K1358" s="17">
        <v>6</v>
      </c>
      <c r="L1358" s="14" t="s">
        <v>48</v>
      </c>
      <c r="M1358" s="14" t="s">
        <v>49</v>
      </c>
      <c r="N1358" s="14">
        <v>1</v>
      </c>
      <c r="O1358" s="18">
        <f t="shared" si="223"/>
        <v>37.29</v>
      </c>
      <c r="P1358" s="18">
        <v>11.3</v>
      </c>
      <c r="Q1358" s="18">
        <f t="shared" si="222"/>
        <v>6.930237599999999</v>
      </c>
      <c r="R1358" s="18">
        <v>2.1000719999999999</v>
      </c>
      <c r="S1358" s="18">
        <f t="shared" si="217"/>
        <v>0.6401019456</v>
      </c>
      <c r="T1358" s="22">
        <v>11.3</v>
      </c>
      <c r="U1358" s="21" t="s">
        <v>43</v>
      </c>
      <c r="V1358" s="21" t="s">
        <v>43</v>
      </c>
      <c r="W1358" s="19">
        <v>27.846869999999999</v>
      </c>
      <c r="X1358" s="19">
        <v>-115.17297000000001</v>
      </c>
      <c r="Y1358" s="22" t="s">
        <v>43</v>
      </c>
      <c r="Z1358" s="23" t="s">
        <v>43</v>
      </c>
      <c r="AA1358" s="21" t="s">
        <v>43</v>
      </c>
      <c r="AB1358" s="14" t="s">
        <v>46</v>
      </c>
      <c r="AC1358" s="21" t="s">
        <v>43</v>
      </c>
      <c r="AD1358" s="17">
        <v>20</v>
      </c>
      <c r="AE1358" s="17">
        <v>1</v>
      </c>
      <c r="AF1358" s="21" t="s">
        <v>43</v>
      </c>
      <c r="AG1358" s="14" t="s">
        <v>43</v>
      </c>
      <c r="AI1358" s="70">
        <f t="shared" si="218"/>
        <v>16.194500000000001</v>
      </c>
      <c r="AJ1358" s="74">
        <f t="shared" si="219"/>
        <v>593.9131834357014</v>
      </c>
      <c r="AK1358" s="74">
        <f t="shared" si="220"/>
        <v>0.93417427693282351</v>
      </c>
      <c r="AL1358" s="73">
        <f t="shared" si="221"/>
        <v>0.93417427693282351</v>
      </c>
    </row>
    <row r="1359" spans="1:38" s="20" customFormat="1">
      <c r="A1359" s="14" t="s">
        <v>83</v>
      </c>
      <c r="B1359" s="14" t="s">
        <v>40</v>
      </c>
      <c r="C1359" s="31">
        <v>38945</v>
      </c>
      <c r="D1359" s="15">
        <v>2006</v>
      </c>
      <c r="E1359" s="16">
        <v>0.52222222222222225</v>
      </c>
      <c r="F1359" s="16">
        <v>0.55347222222222225</v>
      </c>
      <c r="G1359" s="16">
        <f t="shared" si="216"/>
        <v>3.125E-2</v>
      </c>
      <c r="H1359" s="21">
        <v>2</v>
      </c>
      <c r="I1359" s="17">
        <v>2</v>
      </c>
      <c r="J1359" s="17">
        <v>6</v>
      </c>
      <c r="K1359" s="17">
        <v>6</v>
      </c>
      <c r="L1359" s="14" t="s">
        <v>48</v>
      </c>
      <c r="M1359" s="14" t="s">
        <v>49</v>
      </c>
      <c r="N1359" s="14">
        <v>1</v>
      </c>
      <c r="O1359" s="18">
        <f t="shared" si="223"/>
        <v>37.29</v>
      </c>
      <c r="P1359" s="18">
        <v>11.3</v>
      </c>
      <c r="Q1359" s="18">
        <f t="shared" si="222"/>
        <v>6.930237599999999</v>
      </c>
      <c r="R1359" s="18">
        <v>2.1000719999999999</v>
      </c>
      <c r="S1359" s="18">
        <f t="shared" si="217"/>
        <v>0.6401019456</v>
      </c>
      <c r="T1359" s="22">
        <v>11.3</v>
      </c>
      <c r="U1359" s="21" t="s">
        <v>43</v>
      </c>
      <c r="V1359" s="21" t="s">
        <v>43</v>
      </c>
      <c r="W1359" s="19">
        <v>27.846869999999999</v>
      </c>
      <c r="X1359" s="19">
        <v>-115.17297000000001</v>
      </c>
      <c r="Y1359" s="22" t="s">
        <v>43</v>
      </c>
      <c r="Z1359" s="23" t="s">
        <v>43</v>
      </c>
      <c r="AA1359" s="21" t="s">
        <v>43</v>
      </c>
      <c r="AB1359" s="14" t="s">
        <v>46</v>
      </c>
      <c r="AC1359" s="21" t="s">
        <v>43</v>
      </c>
      <c r="AD1359" s="17">
        <v>20</v>
      </c>
      <c r="AE1359" s="17">
        <v>1</v>
      </c>
      <c r="AF1359" s="21" t="s">
        <v>43</v>
      </c>
      <c r="AG1359" s="14" t="s">
        <v>43</v>
      </c>
      <c r="AI1359" s="70">
        <f t="shared" si="218"/>
        <v>16.194500000000001</v>
      </c>
      <c r="AJ1359" s="74">
        <f t="shared" si="219"/>
        <v>593.9131834357014</v>
      </c>
      <c r="AK1359" s="74">
        <f t="shared" si="220"/>
        <v>0.93417427693282351</v>
      </c>
      <c r="AL1359" s="73">
        <f t="shared" si="221"/>
        <v>0.93417427693282351</v>
      </c>
    </row>
    <row r="1360" spans="1:38" s="20" customFormat="1">
      <c r="A1360" s="14" t="s">
        <v>83</v>
      </c>
      <c r="B1360" s="14" t="s">
        <v>40</v>
      </c>
      <c r="C1360" s="31">
        <v>38945</v>
      </c>
      <c r="D1360" s="15">
        <v>2006</v>
      </c>
      <c r="E1360" s="16">
        <v>0.52222222222222225</v>
      </c>
      <c r="F1360" s="16">
        <v>0.55347222222222225</v>
      </c>
      <c r="G1360" s="16">
        <f t="shared" si="216"/>
        <v>3.125E-2</v>
      </c>
      <c r="H1360" s="21">
        <v>2</v>
      </c>
      <c r="I1360" s="17">
        <v>2</v>
      </c>
      <c r="J1360" s="17">
        <v>6</v>
      </c>
      <c r="K1360" s="17">
        <v>6</v>
      </c>
      <c r="L1360" s="14" t="s">
        <v>48</v>
      </c>
      <c r="M1360" s="14" t="s">
        <v>49</v>
      </c>
      <c r="N1360" s="14">
        <v>1</v>
      </c>
      <c r="O1360" s="18">
        <f t="shared" si="223"/>
        <v>37.29</v>
      </c>
      <c r="P1360" s="18">
        <v>11.3</v>
      </c>
      <c r="Q1360" s="18">
        <f t="shared" si="222"/>
        <v>6.930237599999999</v>
      </c>
      <c r="R1360" s="18">
        <v>2.1000719999999999</v>
      </c>
      <c r="S1360" s="18">
        <f t="shared" si="217"/>
        <v>0.6401019456</v>
      </c>
      <c r="T1360" s="22">
        <v>11.3</v>
      </c>
      <c r="U1360" s="21" t="s">
        <v>43</v>
      </c>
      <c r="V1360" s="21" t="s">
        <v>43</v>
      </c>
      <c r="W1360" s="19">
        <v>27.846869999999999</v>
      </c>
      <c r="X1360" s="19">
        <v>-115.17297000000001</v>
      </c>
      <c r="Y1360" s="22" t="s">
        <v>43</v>
      </c>
      <c r="Z1360" s="23" t="s">
        <v>43</v>
      </c>
      <c r="AA1360" s="21" t="s">
        <v>43</v>
      </c>
      <c r="AB1360" s="14" t="s">
        <v>46</v>
      </c>
      <c r="AC1360" s="21" t="s">
        <v>43</v>
      </c>
      <c r="AD1360" s="17">
        <v>20</v>
      </c>
      <c r="AE1360" s="17">
        <v>1</v>
      </c>
      <c r="AF1360" s="21" t="s">
        <v>43</v>
      </c>
      <c r="AG1360" s="14" t="s">
        <v>43</v>
      </c>
      <c r="AI1360" s="70">
        <f t="shared" si="218"/>
        <v>16.194500000000001</v>
      </c>
      <c r="AJ1360" s="74">
        <f t="shared" si="219"/>
        <v>593.9131834357014</v>
      </c>
      <c r="AK1360" s="74">
        <f t="shared" si="220"/>
        <v>0.93417427693282351</v>
      </c>
      <c r="AL1360" s="73">
        <f t="shared" si="221"/>
        <v>0.93417427693282351</v>
      </c>
    </row>
    <row r="1361" spans="1:38" s="20" customFormat="1">
      <c r="A1361" s="14" t="s">
        <v>83</v>
      </c>
      <c r="B1361" s="14" t="s">
        <v>40</v>
      </c>
      <c r="C1361" s="31">
        <v>38945</v>
      </c>
      <c r="D1361" s="15">
        <v>2006</v>
      </c>
      <c r="E1361" s="16">
        <v>0.52222222222222225</v>
      </c>
      <c r="F1361" s="16">
        <v>0.55347222222222225</v>
      </c>
      <c r="G1361" s="16">
        <f t="shared" si="216"/>
        <v>3.125E-2</v>
      </c>
      <c r="H1361" s="21">
        <v>2</v>
      </c>
      <c r="I1361" s="17">
        <v>2</v>
      </c>
      <c r="J1361" s="17">
        <v>6</v>
      </c>
      <c r="K1361" s="17">
        <v>6</v>
      </c>
      <c r="L1361" s="14" t="s">
        <v>48</v>
      </c>
      <c r="M1361" s="14" t="s">
        <v>49</v>
      </c>
      <c r="N1361" s="14">
        <v>1</v>
      </c>
      <c r="O1361" s="18">
        <f t="shared" si="223"/>
        <v>37.29</v>
      </c>
      <c r="P1361" s="18">
        <v>11.3</v>
      </c>
      <c r="Q1361" s="18">
        <f t="shared" si="222"/>
        <v>6.930237599999999</v>
      </c>
      <c r="R1361" s="18">
        <v>2.1000719999999999</v>
      </c>
      <c r="S1361" s="18">
        <f t="shared" si="217"/>
        <v>0.6401019456</v>
      </c>
      <c r="T1361" s="22">
        <v>11.3</v>
      </c>
      <c r="U1361" s="21" t="s">
        <v>43</v>
      </c>
      <c r="V1361" s="21" t="s">
        <v>43</v>
      </c>
      <c r="W1361" s="19">
        <v>27.846869999999999</v>
      </c>
      <c r="X1361" s="19">
        <v>-115.17297000000001</v>
      </c>
      <c r="Y1361" s="22" t="s">
        <v>43</v>
      </c>
      <c r="Z1361" s="23" t="s">
        <v>43</v>
      </c>
      <c r="AA1361" s="21" t="s">
        <v>43</v>
      </c>
      <c r="AB1361" s="14" t="s">
        <v>46</v>
      </c>
      <c r="AC1361" s="21" t="s">
        <v>43</v>
      </c>
      <c r="AD1361" s="17">
        <v>20</v>
      </c>
      <c r="AE1361" s="17">
        <v>1</v>
      </c>
      <c r="AF1361" s="21" t="s">
        <v>43</v>
      </c>
      <c r="AG1361" s="14" t="s">
        <v>43</v>
      </c>
      <c r="AI1361" s="70">
        <f t="shared" si="218"/>
        <v>16.194500000000001</v>
      </c>
      <c r="AJ1361" s="74">
        <f t="shared" si="219"/>
        <v>593.9131834357014</v>
      </c>
      <c r="AK1361" s="74">
        <f t="shared" si="220"/>
        <v>0.93417427693282351</v>
      </c>
      <c r="AL1361" s="73">
        <f t="shared" si="221"/>
        <v>0.93417427693282351</v>
      </c>
    </row>
    <row r="1362" spans="1:38" s="20" customFormat="1">
      <c r="A1362" s="14" t="s">
        <v>83</v>
      </c>
      <c r="B1362" s="14" t="s">
        <v>40</v>
      </c>
      <c r="C1362" s="31">
        <v>38945</v>
      </c>
      <c r="D1362" s="15">
        <v>2006</v>
      </c>
      <c r="E1362" s="16">
        <v>0.52222222222222225</v>
      </c>
      <c r="F1362" s="16">
        <v>0.55347222222222225</v>
      </c>
      <c r="G1362" s="16">
        <f t="shared" si="216"/>
        <v>3.125E-2</v>
      </c>
      <c r="H1362" s="21">
        <v>2</v>
      </c>
      <c r="I1362" s="17">
        <v>2</v>
      </c>
      <c r="J1362" s="17">
        <v>6</v>
      </c>
      <c r="K1362" s="17">
        <v>6</v>
      </c>
      <c r="L1362" s="14" t="s">
        <v>48</v>
      </c>
      <c r="M1362" s="14" t="s">
        <v>49</v>
      </c>
      <c r="N1362" s="14">
        <v>1</v>
      </c>
      <c r="O1362" s="18">
        <f t="shared" si="223"/>
        <v>37.29</v>
      </c>
      <c r="P1362" s="18">
        <v>11.3</v>
      </c>
      <c r="Q1362" s="18">
        <f t="shared" si="222"/>
        <v>6.930237599999999</v>
      </c>
      <c r="R1362" s="18">
        <v>2.1000719999999999</v>
      </c>
      <c r="S1362" s="18">
        <f t="shared" si="217"/>
        <v>0.6401019456</v>
      </c>
      <c r="T1362" s="22">
        <v>11.3</v>
      </c>
      <c r="U1362" s="21" t="s">
        <v>43</v>
      </c>
      <c r="V1362" s="21" t="s">
        <v>43</v>
      </c>
      <c r="W1362" s="19">
        <v>27.846869999999999</v>
      </c>
      <c r="X1362" s="19">
        <v>-115.17297000000001</v>
      </c>
      <c r="Y1362" s="22" t="s">
        <v>43</v>
      </c>
      <c r="Z1362" s="23" t="s">
        <v>43</v>
      </c>
      <c r="AA1362" s="21" t="s">
        <v>43</v>
      </c>
      <c r="AB1362" s="14" t="s">
        <v>46</v>
      </c>
      <c r="AC1362" s="21" t="s">
        <v>43</v>
      </c>
      <c r="AD1362" s="17">
        <v>21</v>
      </c>
      <c r="AE1362" s="17">
        <v>1</v>
      </c>
      <c r="AF1362" s="21" t="s">
        <v>43</v>
      </c>
      <c r="AG1362" s="14" t="s">
        <v>43</v>
      </c>
      <c r="AI1362" s="70">
        <f t="shared" si="218"/>
        <v>16.942499999999999</v>
      </c>
      <c r="AJ1362" s="74">
        <f t="shared" si="219"/>
        <v>691.21379845369552</v>
      </c>
      <c r="AK1362" s="74">
        <f t="shared" si="220"/>
        <v>1.1871558759796081</v>
      </c>
      <c r="AL1362" s="73">
        <f t="shared" si="221"/>
        <v>1.1871558759796081</v>
      </c>
    </row>
    <row r="1363" spans="1:38" s="20" customFormat="1">
      <c r="A1363" s="14" t="s">
        <v>83</v>
      </c>
      <c r="B1363" s="14" t="s">
        <v>40</v>
      </c>
      <c r="C1363" s="31">
        <v>38945</v>
      </c>
      <c r="D1363" s="15">
        <v>2006</v>
      </c>
      <c r="E1363" s="16">
        <v>0.52222222222222225</v>
      </c>
      <c r="F1363" s="16">
        <v>0.55347222222222225</v>
      </c>
      <c r="G1363" s="16">
        <f t="shared" si="216"/>
        <v>3.125E-2</v>
      </c>
      <c r="H1363" s="21">
        <v>2</v>
      </c>
      <c r="I1363" s="17">
        <v>2</v>
      </c>
      <c r="J1363" s="17">
        <v>6</v>
      </c>
      <c r="K1363" s="17">
        <v>6</v>
      </c>
      <c r="L1363" s="14" t="s">
        <v>48</v>
      </c>
      <c r="M1363" s="14" t="s">
        <v>49</v>
      </c>
      <c r="N1363" s="14">
        <v>1</v>
      </c>
      <c r="O1363" s="18">
        <f t="shared" si="223"/>
        <v>37.29</v>
      </c>
      <c r="P1363" s="18">
        <v>11.3</v>
      </c>
      <c r="Q1363" s="18">
        <f t="shared" si="222"/>
        <v>6.930237599999999</v>
      </c>
      <c r="R1363" s="18">
        <v>2.1000719999999999</v>
      </c>
      <c r="S1363" s="18">
        <f t="shared" si="217"/>
        <v>0.6401019456</v>
      </c>
      <c r="T1363" s="22">
        <v>11.3</v>
      </c>
      <c r="U1363" s="21" t="s">
        <v>43</v>
      </c>
      <c r="V1363" s="21" t="s">
        <v>43</v>
      </c>
      <c r="W1363" s="19">
        <v>27.846869999999999</v>
      </c>
      <c r="X1363" s="19">
        <v>-115.17297000000001</v>
      </c>
      <c r="Y1363" s="22" t="s">
        <v>43</v>
      </c>
      <c r="Z1363" s="23" t="s">
        <v>43</v>
      </c>
      <c r="AA1363" s="21" t="s">
        <v>43</v>
      </c>
      <c r="AB1363" s="14" t="s">
        <v>46</v>
      </c>
      <c r="AC1363" s="21" t="s">
        <v>43</v>
      </c>
      <c r="AD1363" s="17">
        <v>21</v>
      </c>
      <c r="AE1363" s="17">
        <v>1</v>
      </c>
      <c r="AF1363" s="21" t="s">
        <v>43</v>
      </c>
      <c r="AG1363" s="14" t="s">
        <v>43</v>
      </c>
      <c r="AI1363" s="70">
        <f t="shared" si="218"/>
        <v>16.942499999999999</v>
      </c>
      <c r="AJ1363" s="74">
        <f t="shared" si="219"/>
        <v>691.21379845369552</v>
      </c>
      <c r="AK1363" s="74">
        <f t="shared" si="220"/>
        <v>1.1871558759796081</v>
      </c>
      <c r="AL1363" s="73">
        <f t="shared" si="221"/>
        <v>1.1871558759796081</v>
      </c>
    </row>
    <row r="1364" spans="1:38" s="20" customFormat="1">
      <c r="A1364" s="14" t="s">
        <v>83</v>
      </c>
      <c r="B1364" s="14" t="s">
        <v>40</v>
      </c>
      <c r="C1364" s="31">
        <v>38945</v>
      </c>
      <c r="D1364" s="15">
        <v>2006</v>
      </c>
      <c r="E1364" s="16">
        <v>0.52222222222222225</v>
      </c>
      <c r="F1364" s="16">
        <v>0.55347222222222225</v>
      </c>
      <c r="G1364" s="16">
        <f t="shared" si="216"/>
        <v>3.125E-2</v>
      </c>
      <c r="H1364" s="21">
        <v>2</v>
      </c>
      <c r="I1364" s="17">
        <v>2</v>
      </c>
      <c r="J1364" s="17">
        <v>6</v>
      </c>
      <c r="K1364" s="17">
        <v>6</v>
      </c>
      <c r="L1364" s="14" t="s">
        <v>48</v>
      </c>
      <c r="M1364" s="14" t="s">
        <v>49</v>
      </c>
      <c r="N1364" s="14">
        <v>1</v>
      </c>
      <c r="O1364" s="18">
        <f t="shared" si="223"/>
        <v>37.29</v>
      </c>
      <c r="P1364" s="18">
        <v>11.3</v>
      </c>
      <c r="Q1364" s="18">
        <f t="shared" si="222"/>
        <v>6.930237599999999</v>
      </c>
      <c r="R1364" s="18">
        <v>2.1000719999999999</v>
      </c>
      <c r="S1364" s="18">
        <f t="shared" si="217"/>
        <v>0.6401019456</v>
      </c>
      <c r="T1364" s="22">
        <v>11.3</v>
      </c>
      <c r="U1364" s="21" t="s">
        <v>43</v>
      </c>
      <c r="V1364" s="21" t="s">
        <v>43</v>
      </c>
      <c r="W1364" s="19">
        <v>27.846869999999999</v>
      </c>
      <c r="X1364" s="19">
        <v>-115.17297000000001</v>
      </c>
      <c r="Y1364" s="22" t="s">
        <v>43</v>
      </c>
      <c r="Z1364" s="23" t="s">
        <v>43</v>
      </c>
      <c r="AA1364" s="21" t="s">
        <v>43</v>
      </c>
      <c r="AB1364" s="14" t="s">
        <v>46</v>
      </c>
      <c r="AC1364" s="21" t="s">
        <v>43</v>
      </c>
      <c r="AD1364" s="17">
        <v>21</v>
      </c>
      <c r="AE1364" s="17">
        <v>1</v>
      </c>
      <c r="AF1364" s="21" t="s">
        <v>43</v>
      </c>
      <c r="AG1364" s="14" t="s">
        <v>43</v>
      </c>
      <c r="AI1364" s="70">
        <f t="shared" si="218"/>
        <v>16.942499999999999</v>
      </c>
      <c r="AJ1364" s="74">
        <f t="shared" si="219"/>
        <v>691.21379845369552</v>
      </c>
      <c r="AK1364" s="74">
        <f t="shared" si="220"/>
        <v>1.1871558759796081</v>
      </c>
      <c r="AL1364" s="73">
        <f t="shared" si="221"/>
        <v>1.1871558759796081</v>
      </c>
    </row>
    <row r="1365" spans="1:38" s="20" customFormat="1">
      <c r="A1365" s="14" t="s">
        <v>83</v>
      </c>
      <c r="B1365" s="14" t="s">
        <v>40</v>
      </c>
      <c r="C1365" s="31">
        <v>38945</v>
      </c>
      <c r="D1365" s="15">
        <v>2006</v>
      </c>
      <c r="E1365" s="16">
        <v>0.52222222222222225</v>
      </c>
      <c r="F1365" s="16">
        <v>0.55347222222222225</v>
      </c>
      <c r="G1365" s="16">
        <f t="shared" si="216"/>
        <v>3.125E-2</v>
      </c>
      <c r="H1365" s="21">
        <v>2</v>
      </c>
      <c r="I1365" s="17">
        <v>2</v>
      </c>
      <c r="J1365" s="17">
        <v>6</v>
      </c>
      <c r="K1365" s="17">
        <v>6</v>
      </c>
      <c r="L1365" s="14" t="s">
        <v>48</v>
      </c>
      <c r="M1365" s="14" t="s">
        <v>49</v>
      </c>
      <c r="N1365" s="14">
        <v>1</v>
      </c>
      <c r="O1365" s="18">
        <f t="shared" si="223"/>
        <v>37.29</v>
      </c>
      <c r="P1365" s="18">
        <v>11.3</v>
      </c>
      <c r="Q1365" s="18">
        <f t="shared" si="222"/>
        <v>6.930237599999999</v>
      </c>
      <c r="R1365" s="18">
        <v>2.1000719999999999</v>
      </c>
      <c r="S1365" s="18">
        <f t="shared" si="217"/>
        <v>0.6401019456</v>
      </c>
      <c r="T1365" s="22">
        <v>11.3</v>
      </c>
      <c r="U1365" s="21" t="s">
        <v>43</v>
      </c>
      <c r="V1365" s="21" t="s">
        <v>43</v>
      </c>
      <c r="W1365" s="19">
        <v>27.846869999999999</v>
      </c>
      <c r="X1365" s="19">
        <v>-115.17297000000001</v>
      </c>
      <c r="Y1365" s="22" t="s">
        <v>43</v>
      </c>
      <c r="Z1365" s="23" t="s">
        <v>43</v>
      </c>
      <c r="AA1365" s="21" t="s">
        <v>43</v>
      </c>
      <c r="AB1365" s="14" t="s">
        <v>46</v>
      </c>
      <c r="AC1365" s="21" t="s">
        <v>43</v>
      </c>
      <c r="AD1365" s="17">
        <v>21</v>
      </c>
      <c r="AE1365" s="17">
        <v>1</v>
      </c>
      <c r="AF1365" s="21" t="s">
        <v>43</v>
      </c>
      <c r="AG1365" s="14" t="s">
        <v>43</v>
      </c>
      <c r="AI1365" s="70">
        <f t="shared" si="218"/>
        <v>16.942499999999999</v>
      </c>
      <c r="AJ1365" s="74">
        <f t="shared" si="219"/>
        <v>691.21379845369552</v>
      </c>
      <c r="AK1365" s="74">
        <f t="shared" si="220"/>
        <v>1.1871558759796081</v>
      </c>
      <c r="AL1365" s="73">
        <f t="shared" si="221"/>
        <v>1.1871558759796081</v>
      </c>
    </row>
    <row r="1366" spans="1:38" s="20" customFormat="1">
      <c r="A1366" s="14" t="s">
        <v>83</v>
      </c>
      <c r="B1366" s="14" t="s">
        <v>40</v>
      </c>
      <c r="C1366" s="31">
        <v>38945</v>
      </c>
      <c r="D1366" s="15">
        <v>2006</v>
      </c>
      <c r="E1366" s="16">
        <v>0.52222222222222225</v>
      </c>
      <c r="F1366" s="16">
        <v>0.55347222222222225</v>
      </c>
      <c r="G1366" s="16">
        <f t="shared" si="216"/>
        <v>3.125E-2</v>
      </c>
      <c r="H1366" s="21">
        <v>2</v>
      </c>
      <c r="I1366" s="17">
        <v>2</v>
      </c>
      <c r="J1366" s="17">
        <v>6</v>
      </c>
      <c r="K1366" s="17">
        <v>6</v>
      </c>
      <c r="L1366" s="14" t="s">
        <v>48</v>
      </c>
      <c r="M1366" s="14" t="s">
        <v>49</v>
      </c>
      <c r="N1366" s="14">
        <v>1</v>
      </c>
      <c r="O1366" s="18">
        <f t="shared" si="223"/>
        <v>37.29</v>
      </c>
      <c r="P1366" s="18">
        <v>11.3</v>
      </c>
      <c r="Q1366" s="18">
        <f t="shared" si="222"/>
        <v>6.930237599999999</v>
      </c>
      <c r="R1366" s="18">
        <v>2.1000719999999999</v>
      </c>
      <c r="S1366" s="18">
        <f t="shared" si="217"/>
        <v>0.6401019456</v>
      </c>
      <c r="T1366" s="22">
        <v>11.3</v>
      </c>
      <c r="U1366" s="21" t="s">
        <v>43</v>
      </c>
      <c r="V1366" s="21" t="s">
        <v>43</v>
      </c>
      <c r="W1366" s="19">
        <v>27.846869999999999</v>
      </c>
      <c r="X1366" s="19">
        <v>-115.17297000000001</v>
      </c>
      <c r="Y1366" s="22" t="s">
        <v>43</v>
      </c>
      <c r="Z1366" s="23" t="s">
        <v>43</v>
      </c>
      <c r="AA1366" s="21" t="s">
        <v>43</v>
      </c>
      <c r="AB1366" s="14" t="s">
        <v>46</v>
      </c>
      <c r="AC1366" s="21" t="s">
        <v>43</v>
      </c>
      <c r="AD1366" s="17">
        <v>21</v>
      </c>
      <c r="AE1366" s="17">
        <v>1</v>
      </c>
      <c r="AF1366" s="21" t="s">
        <v>43</v>
      </c>
      <c r="AG1366" s="14" t="s">
        <v>43</v>
      </c>
      <c r="AI1366" s="70">
        <f t="shared" si="218"/>
        <v>16.942499999999999</v>
      </c>
      <c r="AJ1366" s="74">
        <f t="shared" si="219"/>
        <v>691.21379845369552</v>
      </c>
      <c r="AK1366" s="74">
        <f t="shared" si="220"/>
        <v>1.1871558759796081</v>
      </c>
      <c r="AL1366" s="73">
        <f t="shared" si="221"/>
        <v>1.1871558759796081</v>
      </c>
    </row>
    <row r="1367" spans="1:38" s="20" customFormat="1">
      <c r="A1367" s="14" t="s">
        <v>83</v>
      </c>
      <c r="B1367" s="14" t="s">
        <v>40</v>
      </c>
      <c r="C1367" s="31">
        <v>38945</v>
      </c>
      <c r="D1367" s="15">
        <v>2006</v>
      </c>
      <c r="E1367" s="16">
        <v>0.52222222222222225</v>
      </c>
      <c r="F1367" s="16">
        <v>0.55347222222222225</v>
      </c>
      <c r="G1367" s="16">
        <f t="shared" si="216"/>
        <v>3.125E-2</v>
      </c>
      <c r="H1367" s="21">
        <v>2</v>
      </c>
      <c r="I1367" s="17">
        <v>2</v>
      </c>
      <c r="J1367" s="17">
        <v>6</v>
      </c>
      <c r="K1367" s="17">
        <v>6</v>
      </c>
      <c r="L1367" s="14" t="s">
        <v>48</v>
      </c>
      <c r="M1367" s="14" t="s">
        <v>49</v>
      </c>
      <c r="N1367" s="14">
        <v>1</v>
      </c>
      <c r="O1367" s="18">
        <f t="shared" si="223"/>
        <v>37.29</v>
      </c>
      <c r="P1367" s="18">
        <v>11.3</v>
      </c>
      <c r="Q1367" s="18">
        <f t="shared" si="222"/>
        <v>6.930237599999999</v>
      </c>
      <c r="R1367" s="18">
        <v>2.1000719999999999</v>
      </c>
      <c r="S1367" s="18">
        <f t="shared" si="217"/>
        <v>0.6401019456</v>
      </c>
      <c r="T1367" s="22">
        <v>11.3</v>
      </c>
      <c r="U1367" s="21" t="s">
        <v>43</v>
      </c>
      <c r="V1367" s="21" t="s">
        <v>43</v>
      </c>
      <c r="W1367" s="19">
        <v>27.846869999999999</v>
      </c>
      <c r="X1367" s="19">
        <v>-115.17297000000001</v>
      </c>
      <c r="Y1367" s="22" t="s">
        <v>43</v>
      </c>
      <c r="Z1367" s="23" t="s">
        <v>43</v>
      </c>
      <c r="AA1367" s="21" t="s">
        <v>43</v>
      </c>
      <c r="AB1367" s="14" t="s">
        <v>46</v>
      </c>
      <c r="AC1367" s="21" t="s">
        <v>43</v>
      </c>
      <c r="AD1367" s="17">
        <v>21</v>
      </c>
      <c r="AE1367" s="17">
        <v>1</v>
      </c>
      <c r="AF1367" s="21" t="s">
        <v>43</v>
      </c>
      <c r="AG1367" s="14" t="s">
        <v>43</v>
      </c>
      <c r="AI1367" s="70">
        <f t="shared" si="218"/>
        <v>16.942499999999999</v>
      </c>
      <c r="AJ1367" s="74">
        <f t="shared" si="219"/>
        <v>691.21379845369552</v>
      </c>
      <c r="AK1367" s="74">
        <f t="shared" si="220"/>
        <v>1.1871558759796081</v>
      </c>
      <c r="AL1367" s="73">
        <f t="shared" si="221"/>
        <v>1.1871558759796081</v>
      </c>
    </row>
    <row r="1368" spans="1:38" s="20" customFormat="1">
      <c r="A1368" s="14" t="s">
        <v>83</v>
      </c>
      <c r="B1368" s="14" t="s">
        <v>40</v>
      </c>
      <c r="C1368" s="31">
        <v>38945</v>
      </c>
      <c r="D1368" s="15">
        <v>2006</v>
      </c>
      <c r="E1368" s="16">
        <v>0.52222222222222225</v>
      </c>
      <c r="F1368" s="16">
        <v>0.55347222222222225</v>
      </c>
      <c r="G1368" s="16">
        <f t="shared" si="216"/>
        <v>3.125E-2</v>
      </c>
      <c r="H1368" s="21">
        <v>2</v>
      </c>
      <c r="I1368" s="17">
        <v>2</v>
      </c>
      <c r="J1368" s="17">
        <v>6</v>
      </c>
      <c r="K1368" s="17">
        <v>6</v>
      </c>
      <c r="L1368" s="14" t="s">
        <v>48</v>
      </c>
      <c r="M1368" s="14" t="s">
        <v>49</v>
      </c>
      <c r="N1368" s="14">
        <v>1</v>
      </c>
      <c r="O1368" s="18">
        <f t="shared" si="223"/>
        <v>37.29</v>
      </c>
      <c r="P1368" s="18">
        <v>11.3</v>
      </c>
      <c r="Q1368" s="18">
        <f t="shared" si="222"/>
        <v>6.930237599999999</v>
      </c>
      <c r="R1368" s="18">
        <v>2.1000719999999999</v>
      </c>
      <c r="S1368" s="18">
        <f t="shared" si="217"/>
        <v>0.6401019456</v>
      </c>
      <c r="T1368" s="22">
        <v>11.3</v>
      </c>
      <c r="U1368" s="21" t="s">
        <v>43</v>
      </c>
      <c r="V1368" s="21" t="s">
        <v>43</v>
      </c>
      <c r="W1368" s="19">
        <v>27.846869999999999</v>
      </c>
      <c r="X1368" s="19">
        <v>-115.17297000000001</v>
      </c>
      <c r="Y1368" s="22" t="s">
        <v>43</v>
      </c>
      <c r="Z1368" s="23" t="s">
        <v>43</v>
      </c>
      <c r="AA1368" s="21" t="s">
        <v>43</v>
      </c>
      <c r="AB1368" s="14" t="s">
        <v>46</v>
      </c>
      <c r="AC1368" s="21" t="s">
        <v>43</v>
      </c>
      <c r="AD1368" s="17">
        <v>21</v>
      </c>
      <c r="AE1368" s="17">
        <v>1</v>
      </c>
      <c r="AF1368" s="21" t="s">
        <v>43</v>
      </c>
      <c r="AG1368" s="14" t="s">
        <v>43</v>
      </c>
      <c r="AI1368" s="70">
        <f t="shared" si="218"/>
        <v>16.942499999999999</v>
      </c>
      <c r="AJ1368" s="74">
        <f t="shared" si="219"/>
        <v>691.21379845369552</v>
      </c>
      <c r="AK1368" s="74">
        <f t="shared" si="220"/>
        <v>1.1871558759796081</v>
      </c>
      <c r="AL1368" s="73">
        <f t="shared" si="221"/>
        <v>1.1871558759796081</v>
      </c>
    </row>
    <row r="1369" spans="1:38" s="20" customFormat="1">
      <c r="A1369" s="14" t="s">
        <v>83</v>
      </c>
      <c r="B1369" s="14" t="s">
        <v>40</v>
      </c>
      <c r="C1369" s="31">
        <v>38945</v>
      </c>
      <c r="D1369" s="15">
        <v>2006</v>
      </c>
      <c r="E1369" s="16">
        <v>0.52222222222222225</v>
      </c>
      <c r="F1369" s="16">
        <v>0.55347222222222225</v>
      </c>
      <c r="G1369" s="16">
        <f t="shared" si="216"/>
        <v>3.125E-2</v>
      </c>
      <c r="H1369" s="21">
        <v>2</v>
      </c>
      <c r="I1369" s="17">
        <v>2</v>
      </c>
      <c r="J1369" s="17">
        <v>6</v>
      </c>
      <c r="K1369" s="17">
        <v>6</v>
      </c>
      <c r="L1369" s="14" t="s">
        <v>48</v>
      </c>
      <c r="M1369" s="14" t="s">
        <v>49</v>
      </c>
      <c r="N1369" s="14">
        <v>1</v>
      </c>
      <c r="O1369" s="18">
        <f t="shared" si="223"/>
        <v>37.29</v>
      </c>
      <c r="P1369" s="18">
        <v>11.3</v>
      </c>
      <c r="Q1369" s="18">
        <f t="shared" si="222"/>
        <v>6.930237599999999</v>
      </c>
      <c r="R1369" s="18">
        <v>2.1000719999999999</v>
      </c>
      <c r="S1369" s="18">
        <f t="shared" si="217"/>
        <v>0.6401019456</v>
      </c>
      <c r="T1369" s="22">
        <v>11.3</v>
      </c>
      <c r="U1369" s="21" t="s">
        <v>43</v>
      </c>
      <c r="V1369" s="21" t="s">
        <v>43</v>
      </c>
      <c r="W1369" s="19">
        <v>27.846869999999999</v>
      </c>
      <c r="X1369" s="19">
        <v>-115.17297000000001</v>
      </c>
      <c r="Y1369" s="22" t="s">
        <v>43</v>
      </c>
      <c r="Z1369" s="23" t="s">
        <v>43</v>
      </c>
      <c r="AA1369" s="21" t="s">
        <v>43</v>
      </c>
      <c r="AB1369" s="14" t="s">
        <v>46</v>
      </c>
      <c r="AC1369" s="21" t="s">
        <v>43</v>
      </c>
      <c r="AD1369" s="17">
        <v>21</v>
      </c>
      <c r="AE1369" s="17">
        <v>1</v>
      </c>
      <c r="AF1369" s="21" t="s">
        <v>43</v>
      </c>
      <c r="AG1369" s="14" t="s">
        <v>43</v>
      </c>
      <c r="AI1369" s="70">
        <f t="shared" si="218"/>
        <v>16.942499999999999</v>
      </c>
      <c r="AJ1369" s="74">
        <f t="shared" si="219"/>
        <v>691.21379845369552</v>
      </c>
      <c r="AK1369" s="74">
        <f t="shared" si="220"/>
        <v>1.1871558759796081</v>
      </c>
      <c r="AL1369" s="73">
        <f t="shared" si="221"/>
        <v>1.1871558759796081</v>
      </c>
    </row>
    <row r="1370" spans="1:38" s="20" customFormat="1">
      <c r="A1370" s="14" t="s">
        <v>83</v>
      </c>
      <c r="B1370" s="14" t="s">
        <v>40</v>
      </c>
      <c r="C1370" s="31">
        <v>38945</v>
      </c>
      <c r="D1370" s="15">
        <v>2006</v>
      </c>
      <c r="E1370" s="16">
        <v>0.52222222222222225</v>
      </c>
      <c r="F1370" s="16">
        <v>0.55347222222222225</v>
      </c>
      <c r="G1370" s="16">
        <f t="shared" si="216"/>
        <v>3.125E-2</v>
      </c>
      <c r="H1370" s="21">
        <v>2</v>
      </c>
      <c r="I1370" s="17">
        <v>2</v>
      </c>
      <c r="J1370" s="17">
        <v>6</v>
      </c>
      <c r="K1370" s="17">
        <v>6</v>
      </c>
      <c r="L1370" s="14" t="s">
        <v>48</v>
      </c>
      <c r="M1370" s="14" t="s">
        <v>49</v>
      </c>
      <c r="N1370" s="14">
        <v>1</v>
      </c>
      <c r="O1370" s="18">
        <f t="shared" si="223"/>
        <v>37.29</v>
      </c>
      <c r="P1370" s="18">
        <v>11.3</v>
      </c>
      <c r="Q1370" s="18">
        <f t="shared" si="222"/>
        <v>6.930237599999999</v>
      </c>
      <c r="R1370" s="18">
        <v>2.1000719999999999</v>
      </c>
      <c r="S1370" s="18">
        <f t="shared" si="217"/>
        <v>0.6401019456</v>
      </c>
      <c r="T1370" s="22">
        <v>11.3</v>
      </c>
      <c r="U1370" s="21" t="s">
        <v>43</v>
      </c>
      <c r="V1370" s="21" t="s">
        <v>43</v>
      </c>
      <c r="W1370" s="19">
        <v>27.846869999999999</v>
      </c>
      <c r="X1370" s="19">
        <v>-115.17297000000001</v>
      </c>
      <c r="Y1370" s="22" t="s">
        <v>43</v>
      </c>
      <c r="Z1370" s="23" t="s">
        <v>43</v>
      </c>
      <c r="AA1370" s="21" t="s">
        <v>43</v>
      </c>
      <c r="AB1370" s="14" t="s">
        <v>46</v>
      </c>
      <c r="AC1370" s="21" t="s">
        <v>43</v>
      </c>
      <c r="AD1370" s="17">
        <v>21</v>
      </c>
      <c r="AE1370" s="17">
        <v>1</v>
      </c>
      <c r="AF1370" s="21" t="s">
        <v>43</v>
      </c>
      <c r="AG1370" s="14" t="s">
        <v>43</v>
      </c>
      <c r="AI1370" s="70">
        <f t="shared" si="218"/>
        <v>16.942499999999999</v>
      </c>
      <c r="AJ1370" s="74">
        <f t="shared" si="219"/>
        <v>691.21379845369552</v>
      </c>
      <c r="AK1370" s="74">
        <f t="shared" si="220"/>
        <v>1.1871558759796081</v>
      </c>
      <c r="AL1370" s="73">
        <f t="shared" si="221"/>
        <v>1.1871558759796081</v>
      </c>
    </row>
    <row r="1371" spans="1:38" s="20" customFormat="1">
      <c r="A1371" s="14" t="s">
        <v>83</v>
      </c>
      <c r="B1371" s="14" t="s">
        <v>40</v>
      </c>
      <c r="C1371" s="31">
        <v>38945</v>
      </c>
      <c r="D1371" s="15">
        <v>2006</v>
      </c>
      <c r="E1371" s="16">
        <v>0.52222222222222225</v>
      </c>
      <c r="F1371" s="16">
        <v>0.55347222222222225</v>
      </c>
      <c r="G1371" s="16">
        <f t="shared" si="216"/>
        <v>3.125E-2</v>
      </c>
      <c r="H1371" s="21">
        <v>2</v>
      </c>
      <c r="I1371" s="17">
        <v>2</v>
      </c>
      <c r="J1371" s="17">
        <v>6</v>
      </c>
      <c r="K1371" s="17">
        <v>6</v>
      </c>
      <c r="L1371" s="14" t="s">
        <v>48</v>
      </c>
      <c r="M1371" s="14" t="s">
        <v>49</v>
      </c>
      <c r="N1371" s="14">
        <v>1</v>
      </c>
      <c r="O1371" s="18">
        <f t="shared" si="223"/>
        <v>37.29</v>
      </c>
      <c r="P1371" s="18">
        <v>11.3</v>
      </c>
      <c r="Q1371" s="18">
        <f t="shared" si="222"/>
        <v>6.930237599999999</v>
      </c>
      <c r="R1371" s="18">
        <v>2.1000719999999999</v>
      </c>
      <c r="S1371" s="18">
        <f t="shared" si="217"/>
        <v>0.6401019456</v>
      </c>
      <c r="T1371" s="22">
        <v>11.3</v>
      </c>
      <c r="U1371" s="21" t="s">
        <v>43</v>
      </c>
      <c r="V1371" s="21" t="s">
        <v>43</v>
      </c>
      <c r="W1371" s="19">
        <v>27.846869999999999</v>
      </c>
      <c r="X1371" s="19">
        <v>-115.17297000000001</v>
      </c>
      <c r="Y1371" s="22" t="s">
        <v>43</v>
      </c>
      <c r="Z1371" s="23" t="s">
        <v>43</v>
      </c>
      <c r="AA1371" s="21" t="s">
        <v>43</v>
      </c>
      <c r="AB1371" s="14" t="s">
        <v>46</v>
      </c>
      <c r="AC1371" s="21" t="s">
        <v>43</v>
      </c>
      <c r="AD1371" s="17">
        <v>21</v>
      </c>
      <c r="AE1371" s="17">
        <v>1</v>
      </c>
      <c r="AF1371" s="21" t="s">
        <v>43</v>
      </c>
      <c r="AG1371" s="14" t="s">
        <v>43</v>
      </c>
      <c r="AI1371" s="70">
        <f t="shared" si="218"/>
        <v>16.942499999999999</v>
      </c>
      <c r="AJ1371" s="74">
        <f t="shared" si="219"/>
        <v>691.21379845369552</v>
      </c>
      <c r="AK1371" s="74">
        <f t="shared" si="220"/>
        <v>1.1871558759796081</v>
      </c>
      <c r="AL1371" s="73">
        <f t="shared" si="221"/>
        <v>1.1871558759796081</v>
      </c>
    </row>
    <row r="1372" spans="1:38" s="20" customFormat="1">
      <c r="A1372" s="14" t="s">
        <v>83</v>
      </c>
      <c r="B1372" s="14" t="s">
        <v>40</v>
      </c>
      <c r="C1372" s="31">
        <v>38945</v>
      </c>
      <c r="D1372" s="15">
        <v>2006</v>
      </c>
      <c r="E1372" s="16">
        <v>0.52222222222222225</v>
      </c>
      <c r="F1372" s="16">
        <v>0.55347222222222225</v>
      </c>
      <c r="G1372" s="16">
        <f t="shared" si="216"/>
        <v>3.125E-2</v>
      </c>
      <c r="H1372" s="21">
        <v>2</v>
      </c>
      <c r="I1372" s="17">
        <v>2</v>
      </c>
      <c r="J1372" s="17">
        <v>6</v>
      </c>
      <c r="K1372" s="17">
        <v>6</v>
      </c>
      <c r="L1372" s="14" t="s">
        <v>48</v>
      </c>
      <c r="M1372" s="14" t="s">
        <v>49</v>
      </c>
      <c r="N1372" s="14">
        <v>1</v>
      </c>
      <c r="O1372" s="18">
        <f t="shared" si="223"/>
        <v>37.29</v>
      </c>
      <c r="P1372" s="18">
        <v>11.3</v>
      </c>
      <c r="Q1372" s="18">
        <f t="shared" si="222"/>
        <v>6.930237599999999</v>
      </c>
      <c r="R1372" s="18">
        <v>2.1000719999999999</v>
      </c>
      <c r="S1372" s="18">
        <f t="shared" si="217"/>
        <v>0.6401019456</v>
      </c>
      <c r="T1372" s="22">
        <v>11.3</v>
      </c>
      <c r="U1372" s="21" t="s">
        <v>43</v>
      </c>
      <c r="V1372" s="21" t="s">
        <v>43</v>
      </c>
      <c r="W1372" s="19">
        <v>27.846869999999999</v>
      </c>
      <c r="X1372" s="19">
        <v>-115.17297000000001</v>
      </c>
      <c r="Y1372" s="22" t="s">
        <v>43</v>
      </c>
      <c r="Z1372" s="23" t="s">
        <v>43</v>
      </c>
      <c r="AA1372" s="21" t="s">
        <v>43</v>
      </c>
      <c r="AB1372" s="14" t="s">
        <v>46</v>
      </c>
      <c r="AC1372" s="21" t="s">
        <v>43</v>
      </c>
      <c r="AD1372" s="17">
        <v>21</v>
      </c>
      <c r="AE1372" s="17">
        <v>1</v>
      </c>
      <c r="AF1372" s="21" t="s">
        <v>43</v>
      </c>
      <c r="AG1372" s="14" t="s">
        <v>43</v>
      </c>
      <c r="AI1372" s="70">
        <f t="shared" si="218"/>
        <v>16.942499999999999</v>
      </c>
      <c r="AJ1372" s="74">
        <f t="shared" si="219"/>
        <v>691.21379845369552</v>
      </c>
      <c r="AK1372" s="74">
        <f t="shared" si="220"/>
        <v>1.1871558759796081</v>
      </c>
      <c r="AL1372" s="73">
        <f t="shared" si="221"/>
        <v>1.1871558759796081</v>
      </c>
    </row>
    <row r="1373" spans="1:38" s="20" customFormat="1">
      <c r="A1373" s="14" t="s">
        <v>84</v>
      </c>
      <c r="B1373" s="14" t="s">
        <v>40</v>
      </c>
      <c r="C1373" s="31">
        <v>38946</v>
      </c>
      <c r="D1373" s="15">
        <v>2006</v>
      </c>
      <c r="E1373" s="16">
        <v>0.42638888888888887</v>
      </c>
      <c r="F1373" s="16">
        <v>0.4381944444444445</v>
      </c>
      <c r="G1373" s="16">
        <v>1.1805555555555625E-2</v>
      </c>
      <c r="H1373" s="21">
        <v>2</v>
      </c>
      <c r="I1373" s="17">
        <v>1</v>
      </c>
      <c r="J1373" s="17">
        <v>7</v>
      </c>
      <c r="K1373" s="17">
        <v>7</v>
      </c>
      <c r="L1373" s="14" t="s">
        <v>48</v>
      </c>
      <c r="M1373" s="14" t="s">
        <v>49</v>
      </c>
      <c r="N1373" s="17">
        <v>1</v>
      </c>
      <c r="O1373" s="18">
        <f t="shared" si="223"/>
        <v>60.3504</v>
      </c>
      <c r="P1373" s="18">
        <v>18.288</v>
      </c>
      <c r="Q1373" s="18">
        <f t="shared" si="222"/>
        <v>60.3504</v>
      </c>
      <c r="R1373" s="18">
        <v>18.288</v>
      </c>
      <c r="S1373" s="18">
        <f t="shared" si="217"/>
        <v>5.5741824000000006</v>
      </c>
      <c r="T1373" s="22">
        <v>18.3</v>
      </c>
      <c r="U1373" s="21" t="s">
        <v>43</v>
      </c>
      <c r="V1373" s="21" t="s">
        <v>43</v>
      </c>
      <c r="W1373" s="19">
        <v>27.845500000000001</v>
      </c>
      <c r="X1373" s="19">
        <v>-115.16576999999999</v>
      </c>
      <c r="Y1373" s="22" t="s">
        <v>43</v>
      </c>
      <c r="Z1373" s="23" t="s">
        <v>43</v>
      </c>
      <c r="AA1373" s="21" t="s">
        <v>43</v>
      </c>
      <c r="AB1373" s="14" t="s">
        <v>44</v>
      </c>
      <c r="AC1373" s="21" t="s">
        <v>43</v>
      </c>
      <c r="AD1373" s="17">
        <v>11</v>
      </c>
      <c r="AE1373" s="17">
        <v>1</v>
      </c>
      <c r="AF1373" s="21" t="s">
        <v>43</v>
      </c>
      <c r="AG1373" s="14">
        <v>210</v>
      </c>
      <c r="AI1373" s="70">
        <f t="shared" ref="AI1373:AI1382" si="224">(0.709*AD1373)+1.157</f>
        <v>8.9559999999999995</v>
      </c>
      <c r="AJ1373" s="71" t="s">
        <v>369</v>
      </c>
      <c r="AK1373" s="72">
        <f t="shared" ref="AK1373:AK1382" si="225">((POWER(AI1373*10,2.19))*0.037)/1000</f>
        <v>0.69715856935839871</v>
      </c>
      <c r="AL1373" s="73">
        <f t="shared" ref="AL1373:AL1382" si="226">((POWER(AI1373*10,2.19))*0.037)/1000</f>
        <v>0.69715856935839871</v>
      </c>
    </row>
    <row r="1374" spans="1:38" s="20" customFormat="1">
      <c r="A1374" s="14" t="s">
        <v>84</v>
      </c>
      <c r="B1374" s="14" t="s">
        <v>40</v>
      </c>
      <c r="C1374" s="31">
        <v>38946</v>
      </c>
      <c r="D1374" s="15">
        <v>2006</v>
      </c>
      <c r="E1374" s="16">
        <v>0.42638888888888887</v>
      </c>
      <c r="F1374" s="16">
        <v>0.4381944444444445</v>
      </c>
      <c r="G1374" s="16">
        <v>1.1805555555555625E-2</v>
      </c>
      <c r="H1374" s="21">
        <v>2</v>
      </c>
      <c r="I1374" s="17">
        <v>1</v>
      </c>
      <c r="J1374" s="17">
        <v>7</v>
      </c>
      <c r="K1374" s="17">
        <v>7</v>
      </c>
      <c r="L1374" s="14" t="s">
        <v>48</v>
      </c>
      <c r="M1374" s="14" t="s">
        <v>49</v>
      </c>
      <c r="N1374" s="17">
        <v>1</v>
      </c>
      <c r="O1374" s="18">
        <f t="shared" si="223"/>
        <v>60.3504</v>
      </c>
      <c r="P1374" s="18">
        <v>18.288</v>
      </c>
      <c r="Q1374" s="18">
        <f t="shared" si="222"/>
        <v>60.3504</v>
      </c>
      <c r="R1374" s="18">
        <v>18.288</v>
      </c>
      <c r="S1374" s="18">
        <f>T1374*3.3</f>
        <v>60.39</v>
      </c>
      <c r="T1374" s="22">
        <v>18.3</v>
      </c>
      <c r="U1374" s="21">
        <f>V1374*3.3</f>
        <v>60.3504</v>
      </c>
      <c r="V1374" s="22">
        <f>(R1374+P1374)/2</f>
        <v>18.288</v>
      </c>
      <c r="W1374" s="19">
        <v>27.845500000000001</v>
      </c>
      <c r="X1374" s="19">
        <v>-115.16576999999999</v>
      </c>
      <c r="Y1374" s="22" t="s">
        <v>43</v>
      </c>
      <c r="Z1374" s="23" t="s">
        <v>43</v>
      </c>
      <c r="AA1374" s="21" t="s">
        <v>43</v>
      </c>
      <c r="AB1374" s="14" t="s">
        <v>44</v>
      </c>
      <c r="AC1374" s="21" t="s">
        <v>43</v>
      </c>
      <c r="AD1374" s="17">
        <v>12</v>
      </c>
      <c r="AE1374" s="17">
        <v>1</v>
      </c>
      <c r="AF1374" s="21" t="s">
        <v>43</v>
      </c>
      <c r="AG1374" s="14">
        <v>210</v>
      </c>
      <c r="AI1374" s="70">
        <f t="shared" si="224"/>
        <v>9.6649999999999991</v>
      </c>
      <c r="AJ1374" s="71" t="s">
        <v>369</v>
      </c>
      <c r="AK1374" s="72">
        <f t="shared" si="225"/>
        <v>0.82374690124645178</v>
      </c>
      <c r="AL1374" s="73">
        <f t="shared" si="226"/>
        <v>0.82374690124645178</v>
      </c>
    </row>
    <row r="1375" spans="1:38" s="20" customFormat="1">
      <c r="A1375" s="14" t="s">
        <v>84</v>
      </c>
      <c r="B1375" s="14" t="s">
        <v>40</v>
      </c>
      <c r="C1375" s="31">
        <v>38946</v>
      </c>
      <c r="D1375" s="15">
        <v>2006</v>
      </c>
      <c r="E1375" s="16">
        <v>0.42638888888888887</v>
      </c>
      <c r="F1375" s="16">
        <v>0.4381944444444445</v>
      </c>
      <c r="G1375" s="16">
        <v>1.1805555555555625E-2</v>
      </c>
      <c r="H1375" s="21">
        <v>2</v>
      </c>
      <c r="I1375" s="17">
        <v>1</v>
      </c>
      <c r="J1375" s="17">
        <v>7</v>
      </c>
      <c r="K1375" s="17">
        <v>7</v>
      </c>
      <c r="L1375" s="14" t="s">
        <v>48</v>
      </c>
      <c r="M1375" s="14" t="s">
        <v>49</v>
      </c>
      <c r="N1375" s="17">
        <v>1</v>
      </c>
      <c r="O1375" s="18">
        <f t="shared" si="223"/>
        <v>60.3504</v>
      </c>
      <c r="P1375" s="18">
        <v>18.288</v>
      </c>
      <c r="Q1375" s="18">
        <f t="shared" si="222"/>
        <v>60.3504</v>
      </c>
      <c r="R1375" s="18">
        <v>18.288</v>
      </c>
      <c r="S1375" s="18">
        <f t="shared" ref="S1375:S1383" si="227">T1375*3.3</f>
        <v>60.39</v>
      </c>
      <c r="T1375" s="22">
        <v>18.3</v>
      </c>
      <c r="U1375" s="21">
        <f t="shared" ref="U1375:U1383" si="228">V1375*3.3</f>
        <v>60.3504</v>
      </c>
      <c r="V1375" s="22">
        <f t="shared" ref="V1375:V1382" si="229">(R1375+P1375)/2</f>
        <v>18.288</v>
      </c>
      <c r="W1375" s="19">
        <v>27.845500000000001</v>
      </c>
      <c r="X1375" s="19">
        <v>-115.16576999999999</v>
      </c>
      <c r="Y1375" s="22" t="s">
        <v>43</v>
      </c>
      <c r="Z1375" s="23" t="s">
        <v>43</v>
      </c>
      <c r="AA1375" s="21" t="s">
        <v>43</v>
      </c>
      <c r="AB1375" s="14" t="s">
        <v>44</v>
      </c>
      <c r="AC1375" s="21" t="s">
        <v>43</v>
      </c>
      <c r="AD1375" s="17">
        <v>12</v>
      </c>
      <c r="AE1375" s="17">
        <v>1</v>
      </c>
      <c r="AF1375" s="21" t="s">
        <v>43</v>
      </c>
      <c r="AG1375" s="14">
        <v>210</v>
      </c>
      <c r="AI1375" s="70">
        <f t="shared" si="224"/>
        <v>9.6649999999999991</v>
      </c>
      <c r="AJ1375" s="71" t="s">
        <v>369</v>
      </c>
      <c r="AK1375" s="72">
        <f t="shared" si="225"/>
        <v>0.82374690124645178</v>
      </c>
      <c r="AL1375" s="73">
        <f t="shared" si="226"/>
        <v>0.82374690124645178</v>
      </c>
    </row>
    <row r="1376" spans="1:38" s="20" customFormat="1">
      <c r="A1376" s="14" t="s">
        <v>84</v>
      </c>
      <c r="B1376" s="14" t="s">
        <v>40</v>
      </c>
      <c r="C1376" s="31">
        <v>38946</v>
      </c>
      <c r="D1376" s="15">
        <v>2006</v>
      </c>
      <c r="E1376" s="16">
        <v>0.42638888888888887</v>
      </c>
      <c r="F1376" s="16">
        <v>0.4381944444444445</v>
      </c>
      <c r="G1376" s="16">
        <v>1.1805555555555625E-2</v>
      </c>
      <c r="H1376" s="21">
        <v>2</v>
      </c>
      <c r="I1376" s="17">
        <v>1</v>
      </c>
      <c r="J1376" s="17">
        <v>7</v>
      </c>
      <c r="K1376" s="17">
        <v>7</v>
      </c>
      <c r="L1376" s="14" t="s">
        <v>48</v>
      </c>
      <c r="M1376" s="14" t="s">
        <v>49</v>
      </c>
      <c r="N1376" s="17">
        <v>1</v>
      </c>
      <c r="O1376" s="18">
        <f t="shared" si="223"/>
        <v>60.3504</v>
      </c>
      <c r="P1376" s="18">
        <v>18.288</v>
      </c>
      <c r="Q1376" s="18">
        <f t="shared" si="222"/>
        <v>60.3504</v>
      </c>
      <c r="R1376" s="18">
        <v>18.288</v>
      </c>
      <c r="S1376" s="18">
        <f t="shared" si="227"/>
        <v>60.39</v>
      </c>
      <c r="T1376" s="22">
        <v>18.3</v>
      </c>
      <c r="U1376" s="21">
        <f t="shared" si="228"/>
        <v>60.3504</v>
      </c>
      <c r="V1376" s="22">
        <f t="shared" si="229"/>
        <v>18.288</v>
      </c>
      <c r="W1376" s="19">
        <v>27.845500000000001</v>
      </c>
      <c r="X1376" s="19">
        <v>-115.16576999999999</v>
      </c>
      <c r="Y1376" s="22" t="s">
        <v>43</v>
      </c>
      <c r="Z1376" s="23" t="s">
        <v>43</v>
      </c>
      <c r="AA1376" s="21" t="s">
        <v>43</v>
      </c>
      <c r="AB1376" s="14" t="s">
        <v>44</v>
      </c>
      <c r="AC1376" s="21" t="s">
        <v>43</v>
      </c>
      <c r="AD1376" s="17">
        <v>12</v>
      </c>
      <c r="AE1376" s="17">
        <v>1</v>
      </c>
      <c r="AF1376" s="21" t="s">
        <v>43</v>
      </c>
      <c r="AG1376" s="14">
        <v>210</v>
      </c>
      <c r="AI1376" s="70">
        <f t="shared" si="224"/>
        <v>9.6649999999999991</v>
      </c>
      <c r="AJ1376" s="71" t="s">
        <v>369</v>
      </c>
      <c r="AK1376" s="72">
        <f t="shared" si="225"/>
        <v>0.82374690124645178</v>
      </c>
      <c r="AL1376" s="73">
        <f t="shared" si="226"/>
        <v>0.82374690124645178</v>
      </c>
    </row>
    <row r="1377" spans="1:38" s="20" customFormat="1">
      <c r="A1377" s="14" t="s">
        <v>84</v>
      </c>
      <c r="B1377" s="14" t="s">
        <v>40</v>
      </c>
      <c r="C1377" s="31">
        <v>38946</v>
      </c>
      <c r="D1377" s="15">
        <v>2006</v>
      </c>
      <c r="E1377" s="16">
        <v>0.42638888888888887</v>
      </c>
      <c r="F1377" s="16">
        <v>0.4381944444444445</v>
      </c>
      <c r="G1377" s="16">
        <v>1.1805555555555625E-2</v>
      </c>
      <c r="H1377" s="21">
        <v>2</v>
      </c>
      <c r="I1377" s="17">
        <v>1</v>
      </c>
      <c r="J1377" s="17">
        <v>7</v>
      </c>
      <c r="K1377" s="17">
        <v>7</v>
      </c>
      <c r="L1377" s="14" t="s">
        <v>48</v>
      </c>
      <c r="M1377" s="14" t="s">
        <v>49</v>
      </c>
      <c r="N1377" s="17">
        <v>1</v>
      </c>
      <c r="O1377" s="18">
        <f t="shared" si="223"/>
        <v>60.3504</v>
      </c>
      <c r="P1377" s="18">
        <v>18.288</v>
      </c>
      <c r="Q1377" s="18">
        <f t="shared" si="222"/>
        <v>60.3504</v>
      </c>
      <c r="R1377" s="18">
        <v>18.288</v>
      </c>
      <c r="S1377" s="18">
        <f t="shared" si="227"/>
        <v>60.39</v>
      </c>
      <c r="T1377" s="22">
        <v>18.3</v>
      </c>
      <c r="U1377" s="21">
        <f t="shared" si="228"/>
        <v>60.3504</v>
      </c>
      <c r="V1377" s="22">
        <f t="shared" si="229"/>
        <v>18.288</v>
      </c>
      <c r="W1377" s="19">
        <v>27.845500000000001</v>
      </c>
      <c r="X1377" s="19">
        <v>-115.16576999999999</v>
      </c>
      <c r="Y1377" s="22" t="s">
        <v>43</v>
      </c>
      <c r="Z1377" s="23" t="s">
        <v>43</v>
      </c>
      <c r="AA1377" s="21" t="s">
        <v>43</v>
      </c>
      <c r="AB1377" s="14" t="s">
        <v>44</v>
      </c>
      <c r="AC1377" s="21" t="s">
        <v>43</v>
      </c>
      <c r="AD1377" s="17">
        <v>13</v>
      </c>
      <c r="AE1377" s="17">
        <v>1</v>
      </c>
      <c r="AF1377" s="21" t="s">
        <v>43</v>
      </c>
      <c r="AG1377" s="14">
        <v>210</v>
      </c>
      <c r="AI1377" s="70">
        <f t="shared" si="224"/>
        <v>10.373999999999999</v>
      </c>
      <c r="AJ1377" s="71" t="s">
        <v>369</v>
      </c>
      <c r="AK1377" s="72">
        <f t="shared" si="225"/>
        <v>0.96188687250685145</v>
      </c>
      <c r="AL1377" s="73">
        <f t="shared" si="226"/>
        <v>0.96188687250685145</v>
      </c>
    </row>
    <row r="1378" spans="1:38" s="20" customFormat="1">
      <c r="A1378" s="14" t="s">
        <v>84</v>
      </c>
      <c r="B1378" s="14" t="s">
        <v>40</v>
      </c>
      <c r="C1378" s="31">
        <v>38946</v>
      </c>
      <c r="D1378" s="15">
        <v>2006</v>
      </c>
      <c r="E1378" s="16">
        <v>0.42638888888888887</v>
      </c>
      <c r="F1378" s="16">
        <v>0.4381944444444445</v>
      </c>
      <c r="G1378" s="16">
        <v>1.1805555555555625E-2</v>
      </c>
      <c r="H1378" s="21">
        <v>2</v>
      </c>
      <c r="I1378" s="17">
        <v>1</v>
      </c>
      <c r="J1378" s="17">
        <v>7</v>
      </c>
      <c r="K1378" s="17">
        <v>7</v>
      </c>
      <c r="L1378" s="14" t="s">
        <v>48</v>
      </c>
      <c r="M1378" s="14" t="s">
        <v>49</v>
      </c>
      <c r="N1378" s="17">
        <v>1</v>
      </c>
      <c r="O1378" s="18">
        <f t="shared" si="223"/>
        <v>60.3504</v>
      </c>
      <c r="P1378" s="18">
        <v>18.288</v>
      </c>
      <c r="Q1378" s="18">
        <f t="shared" si="222"/>
        <v>60.3504</v>
      </c>
      <c r="R1378" s="18">
        <v>18.288</v>
      </c>
      <c r="S1378" s="18">
        <f t="shared" si="227"/>
        <v>60.39</v>
      </c>
      <c r="T1378" s="22">
        <v>18.3</v>
      </c>
      <c r="U1378" s="21">
        <f t="shared" si="228"/>
        <v>60.3504</v>
      </c>
      <c r="V1378" s="22">
        <f t="shared" si="229"/>
        <v>18.288</v>
      </c>
      <c r="W1378" s="19">
        <v>27.845500000000001</v>
      </c>
      <c r="X1378" s="19">
        <v>-115.16576999999999</v>
      </c>
      <c r="Y1378" s="22" t="s">
        <v>43</v>
      </c>
      <c r="Z1378" s="23" t="s">
        <v>43</v>
      </c>
      <c r="AA1378" s="21" t="s">
        <v>43</v>
      </c>
      <c r="AB1378" s="14" t="s">
        <v>44</v>
      </c>
      <c r="AC1378" s="21" t="s">
        <v>43</v>
      </c>
      <c r="AD1378" s="17">
        <v>13</v>
      </c>
      <c r="AE1378" s="17">
        <v>1</v>
      </c>
      <c r="AF1378" s="21" t="s">
        <v>43</v>
      </c>
      <c r="AG1378" s="14">
        <v>210</v>
      </c>
      <c r="AI1378" s="70">
        <f t="shared" si="224"/>
        <v>10.373999999999999</v>
      </c>
      <c r="AJ1378" s="71" t="s">
        <v>369</v>
      </c>
      <c r="AK1378" s="72">
        <f t="shared" si="225"/>
        <v>0.96188687250685145</v>
      </c>
      <c r="AL1378" s="73">
        <f t="shared" si="226"/>
        <v>0.96188687250685145</v>
      </c>
    </row>
    <row r="1379" spans="1:38" s="20" customFormat="1">
      <c r="A1379" s="14" t="s">
        <v>84</v>
      </c>
      <c r="B1379" s="14" t="s">
        <v>40</v>
      </c>
      <c r="C1379" s="31">
        <v>38946</v>
      </c>
      <c r="D1379" s="15">
        <v>2006</v>
      </c>
      <c r="E1379" s="16">
        <v>0.42638888888888887</v>
      </c>
      <c r="F1379" s="16">
        <v>0.4381944444444445</v>
      </c>
      <c r="G1379" s="16">
        <v>1.1805555555555625E-2</v>
      </c>
      <c r="H1379" s="21">
        <v>2</v>
      </c>
      <c r="I1379" s="17">
        <v>1</v>
      </c>
      <c r="J1379" s="17">
        <v>7</v>
      </c>
      <c r="K1379" s="17">
        <v>7</v>
      </c>
      <c r="L1379" s="14" t="s">
        <v>48</v>
      </c>
      <c r="M1379" s="14" t="s">
        <v>49</v>
      </c>
      <c r="N1379" s="17">
        <v>1</v>
      </c>
      <c r="O1379" s="18">
        <f t="shared" si="223"/>
        <v>60.3504</v>
      </c>
      <c r="P1379" s="18">
        <v>18.288</v>
      </c>
      <c r="Q1379" s="18">
        <f t="shared" si="222"/>
        <v>60.3504</v>
      </c>
      <c r="R1379" s="18">
        <v>18.288</v>
      </c>
      <c r="S1379" s="18">
        <f t="shared" si="227"/>
        <v>60.39</v>
      </c>
      <c r="T1379" s="22">
        <v>18.3</v>
      </c>
      <c r="U1379" s="21">
        <f t="shared" si="228"/>
        <v>60.3504</v>
      </c>
      <c r="V1379" s="22">
        <f t="shared" si="229"/>
        <v>18.288</v>
      </c>
      <c r="W1379" s="19">
        <v>27.845500000000001</v>
      </c>
      <c r="X1379" s="19">
        <v>-115.16576999999999</v>
      </c>
      <c r="Y1379" s="22" t="s">
        <v>43</v>
      </c>
      <c r="Z1379" s="23" t="s">
        <v>43</v>
      </c>
      <c r="AA1379" s="21" t="s">
        <v>43</v>
      </c>
      <c r="AB1379" s="14" t="s">
        <v>44</v>
      </c>
      <c r="AC1379" s="21" t="s">
        <v>43</v>
      </c>
      <c r="AD1379" s="17">
        <v>13</v>
      </c>
      <c r="AE1379" s="17">
        <v>1</v>
      </c>
      <c r="AF1379" s="21" t="s">
        <v>43</v>
      </c>
      <c r="AG1379" s="14">
        <v>210</v>
      </c>
      <c r="AI1379" s="70">
        <f t="shared" si="224"/>
        <v>10.373999999999999</v>
      </c>
      <c r="AJ1379" s="71" t="s">
        <v>369</v>
      </c>
      <c r="AK1379" s="72">
        <f t="shared" si="225"/>
        <v>0.96188687250685145</v>
      </c>
      <c r="AL1379" s="73">
        <f t="shared" si="226"/>
        <v>0.96188687250685145</v>
      </c>
    </row>
    <row r="1380" spans="1:38" s="20" customFormat="1">
      <c r="A1380" s="14" t="s">
        <v>84</v>
      </c>
      <c r="B1380" s="14" t="s">
        <v>40</v>
      </c>
      <c r="C1380" s="31">
        <v>38946</v>
      </c>
      <c r="D1380" s="15">
        <v>2006</v>
      </c>
      <c r="E1380" s="16">
        <v>0.42638888888888887</v>
      </c>
      <c r="F1380" s="16">
        <v>0.4381944444444445</v>
      </c>
      <c r="G1380" s="16">
        <v>1.1805555555555625E-2</v>
      </c>
      <c r="H1380" s="21">
        <v>2</v>
      </c>
      <c r="I1380" s="17">
        <v>1</v>
      </c>
      <c r="J1380" s="17">
        <v>7</v>
      </c>
      <c r="K1380" s="17">
        <v>7</v>
      </c>
      <c r="L1380" s="14" t="s">
        <v>48</v>
      </c>
      <c r="M1380" s="14" t="s">
        <v>49</v>
      </c>
      <c r="N1380" s="17">
        <v>1</v>
      </c>
      <c r="O1380" s="18">
        <f t="shared" si="223"/>
        <v>60.3504</v>
      </c>
      <c r="P1380" s="18">
        <v>18.288</v>
      </c>
      <c r="Q1380" s="18">
        <f t="shared" si="222"/>
        <v>60.3504</v>
      </c>
      <c r="R1380" s="18">
        <v>18.288</v>
      </c>
      <c r="S1380" s="18">
        <f t="shared" si="227"/>
        <v>60.39</v>
      </c>
      <c r="T1380" s="22">
        <v>18.3</v>
      </c>
      <c r="U1380" s="21">
        <f t="shared" si="228"/>
        <v>60.3504</v>
      </c>
      <c r="V1380" s="22">
        <f t="shared" si="229"/>
        <v>18.288</v>
      </c>
      <c r="W1380" s="19">
        <v>27.845500000000001</v>
      </c>
      <c r="X1380" s="19">
        <v>-115.16576999999999</v>
      </c>
      <c r="Y1380" s="22" t="s">
        <v>43</v>
      </c>
      <c r="Z1380" s="23" t="s">
        <v>43</v>
      </c>
      <c r="AA1380" s="21" t="s">
        <v>43</v>
      </c>
      <c r="AB1380" s="14" t="s">
        <v>44</v>
      </c>
      <c r="AC1380" s="21" t="s">
        <v>43</v>
      </c>
      <c r="AD1380" s="17">
        <v>14</v>
      </c>
      <c r="AE1380" s="17">
        <v>1</v>
      </c>
      <c r="AF1380" s="21" t="s">
        <v>43</v>
      </c>
      <c r="AG1380" s="14">
        <v>210</v>
      </c>
      <c r="AI1380" s="70">
        <f t="shared" si="224"/>
        <v>11.083</v>
      </c>
      <c r="AJ1380" s="71" t="s">
        <v>369</v>
      </c>
      <c r="AK1380" s="72">
        <f t="shared" si="225"/>
        <v>1.1117350137621949</v>
      </c>
      <c r="AL1380" s="73">
        <f t="shared" si="226"/>
        <v>1.1117350137621949</v>
      </c>
    </row>
    <row r="1381" spans="1:38" s="20" customFormat="1">
      <c r="A1381" s="14" t="s">
        <v>84</v>
      </c>
      <c r="B1381" s="14" t="s">
        <v>40</v>
      </c>
      <c r="C1381" s="31">
        <v>38946</v>
      </c>
      <c r="D1381" s="15">
        <v>2006</v>
      </c>
      <c r="E1381" s="16">
        <v>0.42638888888888887</v>
      </c>
      <c r="F1381" s="16">
        <v>0.4381944444444445</v>
      </c>
      <c r="G1381" s="16">
        <v>1.1805555555555625E-2</v>
      </c>
      <c r="H1381" s="21">
        <v>2</v>
      </c>
      <c r="I1381" s="17">
        <v>1</v>
      </c>
      <c r="J1381" s="17">
        <v>7</v>
      </c>
      <c r="K1381" s="17">
        <v>7</v>
      </c>
      <c r="L1381" s="14" t="s">
        <v>48</v>
      </c>
      <c r="M1381" s="14" t="s">
        <v>49</v>
      </c>
      <c r="N1381" s="17">
        <v>1</v>
      </c>
      <c r="O1381" s="18">
        <f t="shared" si="223"/>
        <v>60.3504</v>
      </c>
      <c r="P1381" s="18">
        <v>18.288</v>
      </c>
      <c r="Q1381" s="18">
        <f t="shared" si="222"/>
        <v>60.3504</v>
      </c>
      <c r="R1381" s="18">
        <v>18.288</v>
      </c>
      <c r="S1381" s="18">
        <f t="shared" si="227"/>
        <v>60.39</v>
      </c>
      <c r="T1381" s="22">
        <v>18.3</v>
      </c>
      <c r="U1381" s="21">
        <f t="shared" si="228"/>
        <v>60.3504</v>
      </c>
      <c r="V1381" s="22">
        <f t="shared" si="229"/>
        <v>18.288</v>
      </c>
      <c r="W1381" s="19">
        <v>27.845500000000001</v>
      </c>
      <c r="X1381" s="19">
        <v>-115.16576999999999</v>
      </c>
      <c r="Y1381" s="22" t="s">
        <v>43</v>
      </c>
      <c r="Z1381" s="23" t="s">
        <v>43</v>
      </c>
      <c r="AA1381" s="21" t="s">
        <v>43</v>
      </c>
      <c r="AB1381" s="14" t="s">
        <v>44</v>
      </c>
      <c r="AC1381" s="21" t="s">
        <v>43</v>
      </c>
      <c r="AD1381" s="17">
        <v>14</v>
      </c>
      <c r="AE1381" s="17">
        <v>1</v>
      </c>
      <c r="AF1381" s="21" t="s">
        <v>43</v>
      </c>
      <c r="AG1381" s="14">
        <v>210</v>
      </c>
      <c r="AI1381" s="70">
        <f t="shared" si="224"/>
        <v>11.083</v>
      </c>
      <c r="AJ1381" s="71" t="s">
        <v>369</v>
      </c>
      <c r="AK1381" s="72">
        <f t="shared" si="225"/>
        <v>1.1117350137621949</v>
      </c>
      <c r="AL1381" s="73">
        <f t="shared" si="226"/>
        <v>1.1117350137621949</v>
      </c>
    </row>
    <row r="1382" spans="1:38" s="20" customFormat="1">
      <c r="A1382" s="14" t="s">
        <v>84</v>
      </c>
      <c r="B1382" s="14" t="s">
        <v>40</v>
      </c>
      <c r="C1382" s="31">
        <v>38946</v>
      </c>
      <c r="D1382" s="15">
        <v>2006</v>
      </c>
      <c r="E1382" s="16">
        <v>0.42638888888888887</v>
      </c>
      <c r="F1382" s="16">
        <v>0.4381944444444445</v>
      </c>
      <c r="G1382" s="16">
        <v>1.1805555555555625E-2</v>
      </c>
      <c r="H1382" s="21">
        <v>2</v>
      </c>
      <c r="I1382" s="17">
        <v>1</v>
      </c>
      <c r="J1382" s="17">
        <v>7</v>
      </c>
      <c r="K1382" s="17">
        <v>7</v>
      </c>
      <c r="L1382" s="14" t="s">
        <v>48</v>
      </c>
      <c r="M1382" s="14" t="s">
        <v>49</v>
      </c>
      <c r="N1382" s="17">
        <v>1</v>
      </c>
      <c r="O1382" s="18">
        <f t="shared" si="223"/>
        <v>60.3504</v>
      </c>
      <c r="P1382" s="18">
        <v>18.288</v>
      </c>
      <c r="Q1382" s="18">
        <f t="shared" si="222"/>
        <v>60.3504</v>
      </c>
      <c r="R1382" s="18">
        <v>18.288</v>
      </c>
      <c r="S1382" s="18">
        <f t="shared" si="227"/>
        <v>60.39</v>
      </c>
      <c r="T1382" s="22">
        <v>18.3</v>
      </c>
      <c r="U1382" s="21">
        <f t="shared" si="228"/>
        <v>60.3504</v>
      </c>
      <c r="V1382" s="22">
        <f t="shared" si="229"/>
        <v>18.288</v>
      </c>
      <c r="W1382" s="19">
        <v>27.845500000000001</v>
      </c>
      <c r="X1382" s="19">
        <v>-115.16576999999999</v>
      </c>
      <c r="Y1382" s="22" t="s">
        <v>43</v>
      </c>
      <c r="Z1382" s="23" t="s">
        <v>43</v>
      </c>
      <c r="AA1382" s="21" t="s">
        <v>43</v>
      </c>
      <c r="AB1382" s="14" t="s">
        <v>44</v>
      </c>
      <c r="AC1382" s="21" t="s">
        <v>43</v>
      </c>
      <c r="AD1382" s="17">
        <v>14</v>
      </c>
      <c r="AE1382" s="17">
        <v>1</v>
      </c>
      <c r="AF1382" s="21" t="s">
        <v>43</v>
      </c>
      <c r="AG1382" s="14">
        <v>210</v>
      </c>
      <c r="AI1382" s="70">
        <f t="shared" si="224"/>
        <v>11.083</v>
      </c>
      <c r="AJ1382" s="71" t="s">
        <v>369</v>
      </c>
      <c r="AK1382" s="72">
        <f t="shared" si="225"/>
        <v>1.1117350137621949</v>
      </c>
      <c r="AL1382" s="73">
        <f t="shared" si="226"/>
        <v>1.1117350137621949</v>
      </c>
    </row>
    <row r="1383" spans="1:38" s="20" customFormat="1">
      <c r="A1383" s="14" t="s">
        <v>85</v>
      </c>
      <c r="B1383" s="14" t="s">
        <v>40</v>
      </c>
      <c r="C1383" s="31">
        <v>38946</v>
      </c>
      <c r="D1383" s="15">
        <v>2006</v>
      </c>
      <c r="E1383" s="16">
        <v>0.42638888888888887</v>
      </c>
      <c r="F1383" s="16">
        <v>0.4381944444444445</v>
      </c>
      <c r="G1383" s="16">
        <v>1.1805555555555625E-2</v>
      </c>
      <c r="H1383" s="21">
        <v>2</v>
      </c>
      <c r="I1383" s="17">
        <v>1</v>
      </c>
      <c r="J1383" s="17">
        <v>7</v>
      </c>
      <c r="K1383" s="17">
        <v>7</v>
      </c>
      <c r="L1383" s="14" t="s">
        <v>48</v>
      </c>
      <c r="M1383" s="14" t="s">
        <v>49</v>
      </c>
      <c r="N1383" s="17">
        <v>1</v>
      </c>
      <c r="O1383" s="18">
        <f t="shared" si="223"/>
        <v>60.3504</v>
      </c>
      <c r="P1383" s="18">
        <v>18.288</v>
      </c>
      <c r="Q1383" s="18">
        <f t="shared" si="222"/>
        <v>60.3504</v>
      </c>
      <c r="R1383" s="18">
        <v>18.288</v>
      </c>
      <c r="S1383" s="18">
        <f t="shared" si="227"/>
        <v>60.39</v>
      </c>
      <c r="T1383" s="22">
        <v>18.3</v>
      </c>
      <c r="U1383" s="21">
        <f t="shared" si="228"/>
        <v>60.3504</v>
      </c>
      <c r="V1383" s="22">
        <f t="shared" ref="V1383" si="230">(R1383+P1383)/2</f>
        <v>18.288</v>
      </c>
      <c r="W1383" s="19">
        <v>27.845500000000001</v>
      </c>
      <c r="X1383" s="19">
        <v>-115.16576999999999</v>
      </c>
      <c r="Y1383" s="22" t="s">
        <v>43</v>
      </c>
      <c r="Z1383" s="23" t="s">
        <v>43</v>
      </c>
      <c r="AA1383" s="21" t="s">
        <v>43</v>
      </c>
      <c r="AB1383" s="14" t="s">
        <v>46</v>
      </c>
      <c r="AC1383" s="21" t="s">
        <v>43</v>
      </c>
      <c r="AD1383" s="17">
        <v>0</v>
      </c>
      <c r="AE1383" s="17">
        <v>0</v>
      </c>
      <c r="AF1383" s="21" t="s">
        <v>43</v>
      </c>
      <c r="AG1383" s="14">
        <v>210</v>
      </c>
      <c r="AI1383" s="70">
        <f>(0.748*AD1383)+1.2345</f>
        <v>1.2344999999999999</v>
      </c>
      <c r="AJ1383" s="74">
        <f>((POWER(AI1383*10,3.36))*2.24)/100000</f>
        <v>0.10414971720920797</v>
      </c>
      <c r="AK1383" s="74">
        <f>(0.0026*AJ1383)-0.61</f>
        <v>-0.6097292107352561</v>
      </c>
      <c r="AL1383" s="73">
        <f>IF(AK1383&gt;0,AK1383:AK1383,0)</f>
        <v>0</v>
      </c>
    </row>
    <row r="1384" spans="1:38" s="20" customFormat="1">
      <c r="A1384" s="14" t="s">
        <v>84</v>
      </c>
      <c r="B1384" s="14" t="s">
        <v>40</v>
      </c>
      <c r="C1384" s="31">
        <v>38946</v>
      </c>
      <c r="D1384" s="15">
        <v>2006</v>
      </c>
      <c r="E1384" s="16">
        <v>0.42638888888888887</v>
      </c>
      <c r="F1384" s="16">
        <v>0.4381944444444445</v>
      </c>
      <c r="G1384" s="16">
        <v>1.1805555555555625E-2</v>
      </c>
      <c r="H1384" s="21">
        <v>2</v>
      </c>
      <c r="I1384" s="17">
        <v>1</v>
      </c>
      <c r="J1384" s="17">
        <v>7</v>
      </c>
      <c r="K1384" s="17">
        <v>7</v>
      </c>
      <c r="L1384" s="14" t="s">
        <v>48</v>
      </c>
      <c r="M1384" s="14" t="s">
        <v>49</v>
      </c>
      <c r="N1384" s="17">
        <v>1</v>
      </c>
      <c r="O1384" s="18">
        <f t="shared" si="223"/>
        <v>60.3504</v>
      </c>
      <c r="P1384" s="18">
        <v>18.288</v>
      </c>
      <c r="Q1384" s="18">
        <f t="shared" si="222"/>
        <v>60.3504</v>
      </c>
      <c r="R1384" s="18">
        <v>18.288</v>
      </c>
      <c r="S1384" s="18">
        <f t="shared" ref="S1384:S1385" si="231">T1384*3.3</f>
        <v>60.39</v>
      </c>
      <c r="T1384" s="22">
        <v>18.3</v>
      </c>
      <c r="U1384" s="21">
        <f t="shared" ref="U1384:U1385" si="232">V1384*3.3</f>
        <v>60.3504</v>
      </c>
      <c r="V1384" s="22">
        <f t="shared" ref="V1384:V1385" si="233">(R1384+P1384)/2</f>
        <v>18.288</v>
      </c>
      <c r="W1384" s="19">
        <v>27.845500000000001</v>
      </c>
      <c r="X1384" s="19">
        <v>-115.16576999999999</v>
      </c>
      <c r="Y1384" s="22" t="s">
        <v>43</v>
      </c>
      <c r="Z1384" s="23" t="s">
        <v>43</v>
      </c>
      <c r="AA1384" s="21" t="s">
        <v>43</v>
      </c>
      <c r="AB1384" s="14" t="s">
        <v>44</v>
      </c>
      <c r="AC1384" s="21" t="s">
        <v>43</v>
      </c>
      <c r="AD1384" s="17">
        <v>14</v>
      </c>
      <c r="AE1384" s="17">
        <v>1</v>
      </c>
      <c r="AF1384" s="21" t="s">
        <v>43</v>
      </c>
      <c r="AG1384" s="14">
        <v>210</v>
      </c>
      <c r="AI1384" s="70">
        <f t="shared" ref="AI1384:AI1430" si="234">(0.709*AD1384)+1.157</f>
        <v>11.083</v>
      </c>
      <c r="AJ1384" s="71" t="s">
        <v>369</v>
      </c>
      <c r="AK1384" s="72">
        <f t="shared" ref="AK1384:AK1430" si="235">((POWER(AI1384*10,2.19))*0.037)/1000</f>
        <v>1.1117350137621949</v>
      </c>
      <c r="AL1384" s="73">
        <f t="shared" ref="AL1384:AL1430" si="236">((POWER(AI1384*10,2.19))*0.037)/1000</f>
        <v>1.1117350137621949</v>
      </c>
    </row>
    <row r="1385" spans="1:38" s="20" customFormat="1">
      <c r="A1385" s="14" t="s">
        <v>84</v>
      </c>
      <c r="B1385" s="14" t="s">
        <v>40</v>
      </c>
      <c r="C1385" s="31">
        <v>38946</v>
      </c>
      <c r="D1385" s="15">
        <v>2006</v>
      </c>
      <c r="E1385" s="16">
        <v>0.42638888888888887</v>
      </c>
      <c r="F1385" s="16">
        <v>0.4381944444444445</v>
      </c>
      <c r="G1385" s="16">
        <v>1.1805555555555625E-2</v>
      </c>
      <c r="H1385" s="21">
        <v>2</v>
      </c>
      <c r="I1385" s="17">
        <v>1</v>
      </c>
      <c r="J1385" s="17">
        <v>7</v>
      </c>
      <c r="K1385" s="17">
        <v>7</v>
      </c>
      <c r="L1385" s="14" t="s">
        <v>48</v>
      </c>
      <c r="M1385" s="14" t="s">
        <v>49</v>
      </c>
      <c r="N1385" s="17">
        <v>1</v>
      </c>
      <c r="O1385" s="18">
        <f t="shared" si="223"/>
        <v>60.3504</v>
      </c>
      <c r="P1385" s="18">
        <v>18.288</v>
      </c>
      <c r="Q1385" s="18">
        <f t="shared" si="222"/>
        <v>60.3504</v>
      </c>
      <c r="R1385" s="18">
        <v>18.288</v>
      </c>
      <c r="S1385" s="18">
        <f t="shared" si="231"/>
        <v>60.39</v>
      </c>
      <c r="T1385" s="22">
        <v>18.3</v>
      </c>
      <c r="U1385" s="21">
        <f t="shared" si="232"/>
        <v>60.3504</v>
      </c>
      <c r="V1385" s="22">
        <f t="shared" si="233"/>
        <v>18.288</v>
      </c>
      <c r="W1385" s="19">
        <v>27.845500000000001</v>
      </c>
      <c r="X1385" s="19">
        <v>-115.16576999999999</v>
      </c>
      <c r="Y1385" s="22" t="s">
        <v>43</v>
      </c>
      <c r="Z1385" s="23" t="s">
        <v>43</v>
      </c>
      <c r="AA1385" s="21" t="s">
        <v>43</v>
      </c>
      <c r="AB1385" s="14" t="s">
        <v>44</v>
      </c>
      <c r="AC1385" s="21" t="s">
        <v>43</v>
      </c>
      <c r="AD1385" s="17">
        <v>15</v>
      </c>
      <c r="AE1385" s="17">
        <v>1</v>
      </c>
      <c r="AF1385" s="21" t="s">
        <v>43</v>
      </c>
      <c r="AG1385" s="14">
        <v>210</v>
      </c>
      <c r="AI1385" s="70">
        <f t="shared" si="234"/>
        <v>11.792</v>
      </c>
      <c r="AJ1385" s="71" t="s">
        <v>369</v>
      </c>
      <c r="AK1385" s="72">
        <f t="shared" si="235"/>
        <v>1.2734394051640829</v>
      </c>
      <c r="AL1385" s="73">
        <f t="shared" si="236"/>
        <v>1.2734394051640829</v>
      </c>
    </row>
    <row r="1386" spans="1:38" s="20" customFormat="1">
      <c r="A1386" s="14" t="s">
        <v>86</v>
      </c>
      <c r="B1386" s="14" t="s">
        <v>40</v>
      </c>
      <c r="C1386" s="31">
        <v>38946</v>
      </c>
      <c r="D1386" s="15">
        <v>2006</v>
      </c>
      <c r="E1386" s="16">
        <v>0.50972222222222219</v>
      </c>
      <c r="F1386" s="16">
        <v>0.55694444444444446</v>
      </c>
      <c r="G1386" s="16">
        <v>4.7222222222222276E-2</v>
      </c>
      <c r="H1386" s="21">
        <v>2</v>
      </c>
      <c r="I1386" s="17">
        <v>2</v>
      </c>
      <c r="J1386" s="17">
        <v>8</v>
      </c>
      <c r="K1386" s="17">
        <v>8</v>
      </c>
      <c r="L1386" s="14" t="s">
        <v>48</v>
      </c>
      <c r="M1386" s="14" t="s">
        <v>49</v>
      </c>
      <c r="N1386" s="17">
        <v>1</v>
      </c>
      <c r="O1386" s="18">
        <f t="shared" si="223"/>
        <v>18.809208000000002</v>
      </c>
      <c r="P1386" s="18">
        <v>5.6997600000000004</v>
      </c>
      <c r="Q1386" s="18">
        <f t="shared" si="222"/>
        <v>6.930237599999999</v>
      </c>
      <c r="R1386" s="18">
        <v>2.1000719999999999</v>
      </c>
      <c r="S1386" s="18">
        <f t="shared" ref="S1386:S1449" si="237">T1386*3.3</f>
        <v>18.809999999999999</v>
      </c>
      <c r="T1386" s="22">
        <v>5.7</v>
      </c>
      <c r="U1386" s="21" t="s">
        <v>43</v>
      </c>
      <c r="V1386" s="21" t="s">
        <v>43</v>
      </c>
      <c r="W1386" s="19">
        <v>27.848220000000001</v>
      </c>
      <c r="X1386" s="19">
        <v>-115.17097</v>
      </c>
      <c r="Y1386" s="22" t="s">
        <v>43</v>
      </c>
      <c r="Z1386" s="23" t="s">
        <v>43</v>
      </c>
      <c r="AA1386" s="21" t="s">
        <v>43</v>
      </c>
      <c r="AB1386" s="14" t="s">
        <v>44</v>
      </c>
      <c r="AC1386" s="21" t="s">
        <v>43</v>
      </c>
      <c r="AD1386" s="17">
        <v>4</v>
      </c>
      <c r="AE1386" s="17">
        <v>1</v>
      </c>
      <c r="AF1386" s="21" t="s">
        <v>43</v>
      </c>
      <c r="AG1386" s="14">
        <v>210</v>
      </c>
      <c r="AI1386" s="70">
        <f t="shared" si="234"/>
        <v>3.9929999999999999</v>
      </c>
      <c r="AJ1386" s="71" t="s">
        <v>369</v>
      </c>
      <c r="AK1386" s="72">
        <f t="shared" si="235"/>
        <v>0.11886314399295218</v>
      </c>
      <c r="AL1386" s="73">
        <f t="shared" si="236"/>
        <v>0.11886314399295218</v>
      </c>
    </row>
    <row r="1387" spans="1:38" s="20" customFormat="1">
      <c r="A1387" s="14" t="s">
        <v>86</v>
      </c>
      <c r="B1387" s="14" t="s">
        <v>40</v>
      </c>
      <c r="C1387" s="31">
        <v>38946</v>
      </c>
      <c r="D1387" s="15">
        <v>2006</v>
      </c>
      <c r="E1387" s="16">
        <v>0.50972222222222219</v>
      </c>
      <c r="F1387" s="16">
        <v>0.55694444444444446</v>
      </c>
      <c r="G1387" s="16">
        <v>4.7222222222222276E-2</v>
      </c>
      <c r="H1387" s="21">
        <v>2</v>
      </c>
      <c r="I1387" s="17">
        <v>2</v>
      </c>
      <c r="J1387" s="17">
        <v>8</v>
      </c>
      <c r="K1387" s="17">
        <v>8</v>
      </c>
      <c r="L1387" s="14" t="s">
        <v>48</v>
      </c>
      <c r="M1387" s="14" t="s">
        <v>49</v>
      </c>
      <c r="N1387" s="17">
        <v>1</v>
      </c>
      <c r="O1387" s="18">
        <f t="shared" si="223"/>
        <v>18.809208000000002</v>
      </c>
      <c r="P1387" s="18">
        <v>5.6997600000000004</v>
      </c>
      <c r="Q1387" s="18">
        <f t="shared" si="222"/>
        <v>6.930237599999999</v>
      </c>
      <c r="R1387" s="18">
        <v>2.1000719999999999</v>
      </c>
      <c r="S1387" s="18">
        <f t="shared" si="237"/>
        <v>18.809999999999999</v>
      </c>
      <c r="T1387" s="22">
        <v>5.7</v>
      </c>
      <c r="U1387" s="21" t="s">
        <v>43</v>
      </c>
      <c r="V1387" s="21" t="s">
        <v>43</v>
      </c>
      <c r="W1387" s="19">
        <v>27.848220000000001</v>
      </c>
      <c r="X1387" s="19">
        <v>-115.17097</v>
      </c>
      <c r="Y1387" s="22" t="s">
        <v>43</v>
      </c>
      <c r="Z1387" s="23" t="s">
        <v>43</v>
      </c>
      <c r="AA1387" s="21" t="s">
        <v>43</v>
      </c>
      <c r="AB1387" s="14" t="s">
        <v>44</v>
      </c>
      <c r="AC1387" s="21" t="s">
        <v>43</v>
      </c>
      <c r="AD1387" s="17">
        <v>8</v>
      </c>
      <c r="AE1387" s="17">
        <v>1</v>
      </c>
      <c r="AF1387" s="21" t="s">
        <v>43</v>
      </c>
      <c r="AG1387" s="14">
        <v>210</v>
      </c>
      <c r="AI1387" s="70">
        <f t="shared" si="234"/>
        <v>6.8289999999999997</v>
      </c>
      <c r="AJ1387" s="71" t="s">
        <v>369</v>
      </c>
      <c r="AK1387" s="72">
        <f t="shared" si="235"/>
        <v>0.38498499317927082</v>
      </c>
      <c r="AL1387" s="73">
        <f t="shared" si="236"/>
        <v>0.38498499317927082</v>
      </c>
    </row>
    <row r="1388" spans="1:38" s="20" customFormat="1">
      <c r="A1388" s="14" t="s">
        <v>86</v>
      </c>
      <c r="B1388" s="14" t="s">
        <v>40</v>
      </c>
      <c r="C1388" s="31">
        <v>38946</v>
      </c>
      <c r="D1388" s="15">
        <v>2006</v>
      </c>
      <c r="E1388" s="16">
        <v>0.50972222222222219</v>
      </c>
      <c r="F1388" s="16">
        <v>0.55694444444444446</v>
      </c>
      <c r="G1388" s="16">
        <v>4.7222222222222276E-2</v>
      </c>
      <c r="H1388" s="21">
        <v>2</v>
      </c>
      <c r="I1388" s="17">
        <v>2</v>
      </c>
      <c r="J1388" s="17">
        <v>8</v>
      </c>
      <c r="K1388" s="17">
        <v>8</v>
      </c>
      <c r="L1388" s="14" t="s">
        <v>48</v>
      </c>
      <c r="M1388" s="14" t="s">
        <v>49</v>
      </c>
      <c r="N1388" s="17">
        <v>1</v>
      </c>
      <c r="O1388" s="18">
        <f t="shared" si="223"/>
        <v>18.809208000000002</v>
      </c>
      <c r="P1388" s="18">
        <v>5.6997600000000004</v>
      </c>
      <c r="Q1388" s="18">
        <f t="shared" si="222"/>
        <v>6.930237599999999</v>
      </c>
      <c r="R1388" s="18">
        <v>2.1000719999999999</v>
      </c>
      <c r="S1388" s="18">
        <f t="shared" si="237"/>
        <v>18.809999999999999</v>
      </c>
      <c r="T1388" s="22">
        <v>5.7</v>
      </c>
      <c r="U1388" s="21" t="s">
        <v>43</v>
      </c>
      <c r="V1388" s="21" t="s">
        <v>43</v>
      </c>
      <c r="W1388" s="19">
        <v>27.848220000000001</v>
      </c>
      <c r="X1388" s="19">
        <v>-115.17097</v>
      </c>
      <c r="Y1388" s="22" t="s">
        <v>43</v>
      </c>
      <c r="Z1388" s="23" t="s">
        <v>43</v>
      </c>
      <c r="AA1388" s="21" t="s">
        <v>43</v>
      </c>
      <c r="AB1388" s="14" t="s">
        <v>44</v>
      </c>
      <c r="AC1388" s="21" t="s">
        <v>43</v>
      </c>
      <c r="AD1388" s="17">
        <v>11</v>
      </c>
      <c r="AE1388" s="17">
        <v>1</v>
      </c>
      <c r="AF1388" s="21" t="s">
        <v>43</v>
      </c>
      <c r="AG1388" s="14">
        <v>210</v>
      </c>
      <c r="AI1388" s="70">
        <f t="shared" si="234"/>
        <v>8.9559999999999995</v>
      </c>
      <c r="AJ1388" s="71" t="s">
        <v>369</v>
      </c>
      <c r="AK1388" s="72">
        <f t="shared" si="235"/>
        <v>0.69715856935839871</v>
      </c>
      <c r="AL1388" s="73">
        <f t="shared" si="236"/>
        <v>0.69715856935839871</v>
      </c>
    </row>
    <row r="1389" spans="1:38" s="20" customFormat="1">
      <c r="A1389" s="14" t="s">
        <v>86</v>
      </c>
      <c r="B1389" s="14" t="s">
        <v>40</v>
      </c>
      <c r="C1389" s="31">
        <v>38946</v>
      </c>
      <c r="D1389" s="15">
        <v>2006</v>
      </c>
      <c r="E1389" s="16">
        <v>0.50972222222222219</v>
      </c>
      <c r="F1389" s="16">
        <v>0.55694444444444446</v>
      </c>
      <c r="G1389" s="16">
        <v>4.7222222222222276E-2</v>
      </c>
      <c r="H1389" s="21">
        <v>2</v>
      </c>
      <c r="I1389" s="17">
        <v>2</v>
      </c>
      <c r="J1389" s="17">
        <v>8</v>
      </c>
      <c r="K1389" s="17">
        <v>8</v>
      </c>
      <c r="L1389" s="14" t="s">
        <v>48</v>
      </c>
      <c r="M1389" s="14" t="s">
        <v>49</v>
      </c>
      <c r="N1389" s="17">
        <v>1</v>
      </c>
      <c r="O1389" s="18">
        <f t="shared" si="223"/>
        <v>18.809208000000002</v>
      </c>
      <c r="P1389" s="18">
        <v>5.6997600000000004</v>
      </c>
      <c r="Q1389" s="18">
        <f t="shared" si="222"/>
        <v>6.930237599999999</v>
      </c>
      <c r="R1389" s="18">
        <v>2.1000719999999999</v>
      </c>
      <c r="S1389" s="18">
        <f t="shared" si="237"/>
        <v>18.809999999999999</v>
      </c>
      <c r="T1389" s="22">
        <v>5.7</v>
      </c>
      <c r="U1389" s="21" t="s">
        <v>43</v>
      </c>
      <c r="V1389" s="21" t="s">
        <v>43</v>
      </c>
      <c r="W1389" s="19">
        <v>27.848220000000001</v>
      </c>
      <c r="X1389" s="19">
        <v>-115.17097</v>
      </c>
      <c r="Y1389" s="22" t="s">
        <v>43</v>
      </c>
      <c r="Z1389" s="23" t="s">
        <v>43</v>
      </c>
      <c r="AA1389" s="21" t="s">
        <v>43</v>
      </c>
      <c r="AB1389" s="14" t="s">
        <v>44</v>
      </c>
      <c r="AC1389" s="21" t="s">
        <v>43</v>
      </c>
      <c r="AD1389" s="17">
        <v>12</v>
      </c>
      <c r="AE1389" s="17">
        <v>1</v>
      </c>
      <c r="AF1389" s="21" t="s">
        <v>43</v>
      </c>
      <c r="AG1389" s="14">
        <v>210</v>
      </c>
      <c r="AI1389" s="70">
        <f t="shared" si="234"/>
        <v>9.6649999999999991</v>
      </c>
      <c r="AJ1389" s="71" t="s">
        <v>369</v>
      </c>
      <c r="AK1389" s="72">
        <f t="shared" si="235"/>
        <v>0.82374690124645178</v>
      </c>
      <c r="AL1389" s="73">
        <f t="shared" si="236"/>
        <v>0.82374690124645178</v>
      </c>
    </row>
    <row r="1390" spans="1:38" s="20" customFormat="1">
      <c r="A1390" s="14" t="s">
        <v>86</v>
      </c>
      <c r="B1390" s="14" t="s">
        <v>40</v>
      </c>
      <c r="C1390" s="31">
        <v>38946</v>
      </c>
      <c r="D1390" s="15">
        <v>2006</v>
      </c>
      <c r="E1390" s="16">
        <v>0.50972222222222219</v>
      </c>
      <c r="F1390" s="16">
        <v>0.55694444444444446</v>
      </c>
      <c r="G1390" s="16">
        <v>4.7222222222222276E-2</v>
      </c>
      <c r="H1390" s="21">
        <v>2</v>
      </c>
      <c r="I1390" s="17">
        <v>2</v>
      </c>
      <c r="J1390" s="17">
        <v>8</v>
      </c>
      <c r="K1390" s="17">
        <v>8</v>
      </c>
      <c r="L1390" s="14" t="s">
        <v>48</v>
      </c>
      <c r="M1390" s="14" t="s">
        <v>49</v>
      </c>
      <c r="N1390" s="17">
        <v>1</v>
      </c>
      <c r="O1390" s="18">
        <f t="shared" si="223"/>
        <v>18.809208000000002</v>
      </c>
      <c r="P1390" s="18">
        <v>5.6997600000000004</v>
      </c>
      <c r="Q1390" s="18">
        <f t="shared" si="222"/>
        <v>6.930237599999999</v>
      </c>
      <c r="R1390" s="18">
        <v>2.1000719999999999</v>
      </c>
      <c r="S1390" s="18">
        <f t="shared" si="237"/>
        <v>18.809999999999999</v>
      </c>
      <c r="T1390" s="22">
        <v>5.7</v>
      </c>
      <c r="U1390" s="21" t="s">
        <v>43</v>
      </c>
      <c r="V1390" s="21" t="s">
        <v>43</v>
      </c>
      <c r="W1390" s="19">
        <v>27.848220000000001</v>
      </c>
      <c r="X1390" s="19">
        <v>-115.17097</v>
      </c>
      <c r="Y1390" s="22" t="s">
        <v>43</v>
      </c>
      <c r="Z1390" s="23" t="s">
        <v>43</v>
      </c>
      <c r="AA1390" s="21" t="s">
        <v>43</v>
      </c>
      <c r="AB1390" s="14" t="s">
        <v>44</v>
      </c>
      <c r="AC1390" s="21" t="s">
        <v>43</v>
      </c>
      <c r="AD1390" s="17">
        <v>12</v>
      </c>
      <c r="AE1390" s="17">
        <v>1</v>
      </c>
      <c r="AF1390" s="21" t="s">
        <v>43</v>
      </c>
      <c r="AG1390" s="14">
        <v>210</v>
      </c>
      <c r="AI1390" s="70">
        <f t="shared" si="234"/>
        <v>9.6649999999999991</v>
      </c>
      <c r="AJ1390" s="71" t="s">
        <v>369</v>
      </c>
      <c r="AK1390" s="72">
        <f t="shared" si="235"/>
        <v>0.82374690124645178</v>
      </c>
      <c r="AL1390" s="73">
        <f t="shared" si="236"/>
        <v>0.82374690124645178</v>
      </c>
    </row>
    <row r="1391" spans="1:38" s="20" customFormat="1">
      <c r="A1391" s="14" t="s">
        <v>86</v>
      </c>
      <c r="B1391" s="14" t="s">
        <v>40</v>
      </c>
      <c r="C1391" s="31">
        <v>38946</v>
      </c>
      <c r="D1391" s="15">
        <v>2006</v>
      </c>
      <c r="E1391" s="16">
        <v>0.50972222222222219</v>
      </c>
      <c r="F1391" s="16">
        <v>0.55694444444444446</v>
      </c>
      <c r="G1391" s="16">
        <v>4.7222222222222276E-2</v>
      </c>
      <c r="H1391" s="21">
        <v>2</v>
      </c>
      <c r="I1391" s="17">
        <v>2</v>
      </c>
      <c r="J1391" s="17">
        <v>8</v>
      </c>
      <c r="K1391" s="17">
        <v>8</v>
      </c>
      <c r="L1391" s="14" t="s">
        <v>48</v>
      </c>
      <c r="M1391" s="14" t="s">
        <v>49</v>
      </c>
      <c r="N1391" s="17">
        <v>1</v>
      </c>
      <c r="O1391" s="18">
        <f t="shared" si="223"/>
        <v>18.809208000000002</v>
      </c>
      <c r="P1391" s="18">
        <v>5.6997600000000004</v>
      </c>
      <c r="Q1391" s="18">
        <f t="shared" si="222"/>
        <v>6.930237599999999</v>
      </c>
      <c r="R1391" s="18">
        <v>2.1000719999999999</v>
      </c>
      <c r="S1391" s="18">
        <f t="shared" si="237"/>
        <v>18.809999999999999</v>
      </c>
      <c r="T1391" s="22">
        <v>5.7</v>
      </c>
      <c r="U1391" s="21" t="s">
        <v>43</v>
      </c>
      <c r="V1391" s="21" t="s">
        <v>43</v>
      </c>
      <c r="W1391" s="19">
        <v>27.848220000000001</v>
      </c>
      <c r="X1391" s="19">
        <v>-115.17097</v>
      </c>
      <c r="Y1391" s="22" t="s">
        <v>43</v>
      </c>
      <c r="Z1391" s="23" t="s">
        <v>43</v>
      </c>
      <c r="AA1391" s="21" t="s">
        <v>43</v>
      </c>
      <c r="AB1391" s="14" t="s">
        <v>44</v>
      </c>
      <c r="AC1391" s="21" t="s">
        <v>43</v>
      </c>
      <c r="AD1391" s="17">
        <v>12</v>
      </c>
      <c r="AE1391" s="17">
        <v>1</v>
      </c>
      <c r="AF1391" s="21" t="s">
        <v>43</v>
      </c>
      <c r="AG1391" s="14">
        <v>210</v>
      </c>
      <c r="AI1391" s="70">
        <f t="shared" si="234"/>
        <v>9.6649999999999991</v>
      </c>
      <c r="AJ1391" s="71" t="s">
        <v>369</v>
      </c>
      <c r="AK1391" s="72">
        <f t="shared" si="235"/>
        <v>0.82374690124645178</v>
      </c>
      <c r="AL1391" s="73">
        <f t="shared" si="236"/>
        <v>0.82374690124645178</v>
      </c>
    </row>
    <row r="1392" spans="1:38" s="20" customFormat="1">
      <c r="A1392" s="14" t="s">
        <v>86</v>
      </c>
      <c r="B1392" s="14" t="s">
        <v>40</v>
      </c>
      <c r="C1392" s="31">
        <v>38946</v>
      </c>
      <c r="D1392" s="15">
        <v>2006</v>
      </c>
      <c r="E1392" s="16">
        <v>0.50972222222222219</v>
      </c>
      <c r="F1392" s="16">
        <v>0.55694444444444446</v>
      </c>
      <c r="G1392" s="16">
        <v>4.7222222222222276E-2</v>
      </c>
      <c r="H1392" s="21">
        <v>2</v>
      </c>
      <c r="I1392" s="17">
        <v>2</v>
      </c>
      <c r="J1392" s="17">
        <v>8</v>
      </c>
      <c r="K1392" s="17">
        <v>8</v>
      </c>
      <c r="L1392" s="14" t="s">
        <v>48</v>
      </c>
      <c r="M1392" s="14" t="s">
        <v>49</v>
      </c>
      <c r="N1392" s="17">
        <v>1</v>
      </c>
      <c r="O1392" s="18">
        <f t="shared" si="223"/>
        <v>18.809208000000002</v>
      </c>
      <c r="P1392" s="18">
        <v>5.6997600000000004</v>
      </c>
      <c r="Q1392" s="18">
        <f t="shared" si="222"/>
        <v>6.930237599999999</v>
      </c>
      <c r="R1392" s="18">
        <v>2.1000719999999999</v>
      </c>
      <c r="S1392" s="18">
        <f t="shared" si="237"/>
        <v>18.809999999999999</v>
      </c>
      <c r="T1392" s="22">
        <v>5.7</v>
      </c>
      <c r="U1392" s="21" t="s">
        <v>43</v>
      </c>
      <c r="V1392" s="21" t="s">
        <v>43</v>
      </c>
      <c r="W1392" s="19">
        <v>27.848220000000001</v>
      </c>
      <c r="X1392" s="19">
        <v>-115.17097</v>
      </c>
      <c r="Y1392" s="22" t="s">
        <v>43</v>
      </c>
      <c r="Z1392" s="23" t="s">
        <v>43</v>
      </c>
      <c r="AA1392" s="21" t="s">
        <v>43</v>
      </c>
      <c r="AB1392" s="14" t="s">
        <v>44</v>
      </c>
      <c r="AC1392" s="21" t="s">
        <v>43</v>
      </c>
      <c r="AD1392" s="17">
        <v>12</v>
      </c>
      <c r="AE1392" s="17">
        <v>1</v>
      </c>
      <c r="AF1392" s="21" t="s">
        <v>43</v>
      </c>
      <c r="AG1392" s="14">
        <v>210</v>
      </c>
      <c r="AI1392" s="70">
        <f t="shared" si="234"/>
        <v>9.6649999999999991</v>
      </c>
      <c r="AJ1392" s="71" t="s">
        <v>369</v>
      </c>
      <c r="AK1392" s="72">
        <f t="shared" si="235"/>
        <v>0.82374690124645178</v>
      </c>
      <c r="AL1392" s="73">
        <f t="shared" si="236"/>
        <v>0.82374690124645178</v>
      </c>
    </row>
    <row r="1393" spans="1:38" s="20" customFormat="1">
      <c r="A1393" s="14" t="s">
        <v>86</v>
      </c>
      <c r="B1393" s="14" t="s">
        <v>40</v>
      </c>
      <c r="C1393" s="31">
        <v>38946</v>
      </c>
      <c r="D1393" s="15">
        <v>2006</v>
      </c>
      <c r="E1393" s="16">
        <v>0.50972222222222219</v>
      </c>
      <c r="F1393" s="16">
        <v>0.55694444444444446</v>
      </c>
      <c r="G1393" s="16">
        <v>4.7222222222222276E-2</v>
      </c>
      <c r="H1393" s="21">
        <v>2</v>
      </c>
      <c r="I1393" s="17">
        <v>2</v>
      </c>
      <c r="J1393" s="17">
        <v>8</v>
      </c>
      <c r="K1393" s="17">
        <v>8</v>
      </c>
      <c r="L1393" s="14" t="s">
        <v>48</v>
      </c>
      <c r="M1393" s="14" t="s">
        <v>49</v>
      </c>
      <c r="N1393" s="17">
        <v>1</v>
      </c>
      <c r="O1393" s="18">
        <f t="shared" si="223"/>
        <v>18.809208000000002</v>
      </c>
      <c r="P1393" s="18">
        <v>5.6997600000000004</v>
      </c>
      <c r="Q1393" s="18">
        <f t="shared" si="222"/>
        <v>6.930237599999999</v>
      </c>
      <c r="R1393" s="18">
        <v>2.1000719999999999</v>
      </c>
      <c r="S1393" s="18">
        <f t="shared" si="237"/>
        <v>18.809999999999999</v>
      </c>
      <c r="T1393" s="22">
        <v>5.7</v>
      </c>
      <c r="U1393" s="21" t="s">
        <v>43</v>
      </c>
      <c r="V1393" s="21" t="s">
        <v>43</v>
      </c>
      <c r="W1393" s="19">
        <v>27.848220000000001</v>
      </c>
      <c r="X1393" s="19">
        <v>-115.17097</v>
      </c>
      <c r="Y1393" s="22" t="s">
        <v>43</v>
      </c>
      <c r="Z1393" s="23" t="s">
        <v>43</v>
      </c>
      <c r="AA1393" s="21" t="s">
        <v>43</v>
      </c>
      <c r="AB1393" s="14" t="s">
        <v>44</v>
      </c>
      <c r="AC1393" s="21" t="s">
        <v>43</v>
      </c>
      <c r="AD1393" s="17">
        <v>12</v>
      </c>
      <c r="AE1393" s="17">
        <v>1</v>
      </c>
      <c r="AF1393" s="21" t="s">
        <v>43</v>
      </c>
      <c r="AG1393" s="14">
        <v>210</v>
      </c>
      <c r="AI1393" s="70">
        <f t="shared" si="234"/>
        <v>9.6649999999999991</v>
      </c>
      <c r="AJ1393" s="71" t="s">
        <v>369</v>
      </c>
      <c r="AK1393" s="72">
        <f t="shared" si="235"/>
        <v>0.82374690124645178</v>
      </c>
      <c r="AL1393" s="73">
        <f t="shared" si="236"/>
        <v>0.82374690124645178</v>
      </c>
    </row>
    <row r="1394" spans="1:38" s="20" customFormat="1">
      <c r="A1394" s="14" t="s">
        <v>86</v>
      </c>
      <c r="B1394" s="14" t="s">
        <v>40</v>
      </c>
      <c r="C1394" s="31">
        <v>38946</v>
      </c>
      <c r="D1394" s="15">
        <v>2006</v>
      </c>
      <c r="E1394" s="16">
        <v>0.50972222222222219</v>
      </c>
      <c r="F1394" s="16">
        <v>0.55694444444444446</v>
      </c>
      <c r="G1394" s="16">
        <v>4.7222222222222276E-2</v>
      </c>
      <c r="H1394" s="21">
        <v>2</v>
      </c>
      <c r="I1394" s="17">
        <v>2</v>
      </c>
      <c r="J1394" s="17">
        <v>8</v>
      </c>
      <c r="K1394" s="17">
        <v>8</v>
      </c>
      <c r="L1394" s="14" t="s">
        <v>48</v>
      </c>
      <c r="M1394" s="14" t="s">
        <v>49</v>
      </c>
      <c r="N1394" s="17">
        <v>1</v>
      </c>
      <c r="O1394" s="18">
        <f t="shared" si="223"/>
        <v>18.809208000000002</v>
      </c>
      <c r="P1394" s="18">
        <v>5.6997600000000004</v>
      </c>
      <c r="Q1394" s="18">
        <f t="shared" si="222"/>
        <v>6.930237599999999</v>
      </c>
      <c r="R1394" s="18">
        <v>2.1000719999999999</v>
      </c>
      <c r="S1394" s="18">
        <f t="shared" si="237"/>
        <v>18.809999999999999</v>
      </c>
      <c r="T1394" s="22">
        <v>5.7</v>
      </c>
      <c r="U1394" s="21" t="s">
        <v>43</v>
      </c>
      <c r="V1394" s="21" t="s">
        <v>43</v>
      </c>
      <c r="W1394" s="19">
        <v>27.848220000000001</v>
      </c>
      <c r="X1394" s="19">
        <v>-115.17097</v>
      </c>
      <c r="Y1394" s="22" t="s">
        <v>43</v>
      </c>
      <c r="Z1394" s="23" t="s">
        <v>43</v>
      </c>
      <c r="AA1394" s="21" t="s">
        <v>43</v>
      </c>
      <c r="AB1394" s="14" t="s">
        <v>44</v>
      </c>
      <c r="AC1394" s="21" t="s">
        <v>43</v>
      </c>
      <c r="AD1394" s="17">
        <v>13</v>
      </c>
      <c r="AE1394" s="17">
        <v>1</v>
      </c>
      <c r="AF1394" s="21" t="s">
        <v>43</v>
      </c>
      <c r="AG1394" s="14">
        <v>210</v>
      </c>
      <c r="AI1394" s="70">
        <f t="shared" si="234"/>
        <v>10.373999999999999</v>
      </c>
      <c r="AJ1394" s="71" t="s">
        <v>369</v>
      </c>
      <c r="AK1394" s="72">
        <f t="shared" si="235"/>
        <v>0.96188687250685145</v>
      </c>
      <c r="AL1394" s="73">
        <f t="shared" si="236"/>
        <v>0.96188687250685145</v>
      </c>
    </row>
    <row r="1395" spans="1:38" s="20" customFormat="1">
      <c r="A1395" s="14" t="s">
        <v>86</v>
      </c>
      <c r="B1395" s="14" t="s">
        <v>40</v>
      </c>
      <c r="C1395" s="31">
        <v>38946</v>
      </c>
      <c r="D1395" s="15">
        <v>2006</v>
      </c>
      <c r="E1395" s="16">
        <v>0.50972222222222219</v>
      </c>
      <c r="F1395" s="16">
        <v>0.55694444444444446</v>
      </c>
      <c r="G1395" s="16">
        <v>4.7222222222222276E-2</v>
      </c>
      <c r="H1395" s="21">
        <v>2</v>
      </c>
      <c r="I1395" s="17">
        <v>2</v>
      </c>
      <c r="J1395" s="17">
        <v>8</v>
      </c>
      <c r="K1395" s="17">
        <v>8</v>
      </c>
      <c r="L1395" s="14" t="s">
        <v>48</v>
      </c>
      <c r="M1395" s="14" t="s">
        <v>49</v>
      </c>
      <c r="N1395" s="17">
        <v>1</v>
      </c>
      <c r="O1395" s="18">
        <f t="shared" si="223"/>
        <v>18.809208000000002</v>
      </c>
      <c r="P1395" s="18">
        <v>5.6997600000000004</v>
      </c>
      <c r="Q1395" s="18">
        <f t="shared" si="222"/>
        <v>6.930237599999999</v>
      </c>
      <c r="R1395" s="18">
        <v>2.1000719999999999</v>
      </c>
      <c r="S1395" s="18">
        <f t="shared" si="237"/>
        <v>18.809999999999999</v>
      </c>
      <c r="T1395" s="22">
        <v>5.7</v>
      </c>
      <c r="U1395" s="21" t="s">
        <v>43</v>
      </c>
      <c r="V1395" s="21" t="s">
        <v>43</v>
      </c>
      <c r="W1395" s="19">
        <v>27.848220000000001</v>
      </c>
      <c r="X1395" s="19">
        <v>-115.17097</v>
      </c>
      <c r="Y1395" s="22" t="s">
        <v>43</v>
      </c>
      <c r="Z1395" s="23" t="s">
        <v>43</v>
      </c>
      <c r="AA1395" s="21" t="s">
        <v>43</v>
      </c>
      <c r="AB1395" s="14" t="s">
        <v>44</v>
      </c>
      <c r="AC1395" s="21" t="s">
        <v>43</v>
      </c>
      <c r="AD1395" s="17">
        <v>13</v>
      </c>
      <c r="AE1395" s="17">
        <v>1</v>
      </c>
      <c r="AF1395" s="21" t="s">
        <v>43</v>
      </c>
      <c r="AG1395" s="14">
        <v>210</v>
      </c>
      <c r="AI1395" s="70">
        <f t="shared" si="234"/>
        <v>10.373999999999999</v>
      </c>
      <c r="AJ1395" s="71" t="s">
        <v>369</v>
      </c>
      <c r="AK1395" s="72">
        <f t="shared" si="235"/>
        <v>0.96188687250685145</v>
      </c>
      <c r="AL1395" s="73">
        <f t="shared" si="236"/>
        <v>0.96188687250685145</v>
      </c>
    </row>
    <row r="1396" spans="1:38" s="20" customFormat="1">
      <c r="A1396" s="14" t="s">
        <v>86</v>
      </c>
      <c r="B1396" s="14" t="s">
        <v>40</v>
      </c>
      <c r="C1396" s="31">
        <v>38946</v>
      </c>
      <c r="D1396" s="15">
        <v>2006</v>
      </c>
      <c r="E1396" s="16">
        <v>0.50972222222222219</v>
      </c>
      <c r="F1396" s="16">
        <v>0.55694444444444446</v>
      </c>
      <c r="G1396" s="16">
        <v>4.7222222222222276E-2</v>
      </c>
      <c r="H1396" s="21">
        <v>2</v>
      </c>
      <c r="I1396" s="17">
        <v>2</v>
      </c>
      <c r="J1396" s="17">
        <v>8</v>
      </c>
      <c r="K1396" s="17">
        <v>8</v>
      </c>
      <c r="L1396" s="14" t="s">
        <v>48</v>
      </c>
      <c r="M1396" s="14" t="s">
        <v>49</v>
      </c>
      <c r="N1396" s="17">
        <v>1</v>
      </c>
      <c r="O1396" s="18">
        <f t="shared" si="223"/>
        <v>18.809208000000002</v>
      </c>
      <c r="P1396" s="18">
        <v>5.6997600000000004</v>
      </c>
      <c r="Q1396" s="18">
        <f t="shared" si="222"/>
        <v>6.930237599999999</v>
      </c>
      <c r="R1396" s="18">
        <v>2.1000719999999999</v>
      </c>
      <c r="S1396" s="18">
        <f t="shared" si="237"/>
        <v>18.809999999999999</v>
      </c>
      <c r="T1396" s="22">
        <v>5.7</v>
      </c>
      <c r="U1396" s="21" t="s">
        <v>43</v>
      </c>
      <c r="V1396" s="21" t="s">
        <v>43</v>
      </c>
      <c r="W1396" s="19">
        <v>27.848220000000001</v>
      </c>
      <c r="X1396" s="19">
        <v>-115.17097</v>
      </c>
      <c r="Y1396" s="22" t="s">
        <v>43</v>
      </c>
      <c r="Z1396" s="23" t="s">
        <v>43</v>
      </c>
      <c r="AA1396" s="21" t="s">
        <v>43</v>
      </c>
      <c r="AB1396" s="14" t="s">
        <v>44</v>
      </c>
      <c r="AC1396" s="21" t="s">
        <v>43</v>
      </c>
      <c r="AD1396" s="17">
        <v>14</v>
      </c>
      <c r="AE1396" s="17">
        <v>1</v>
      </c>
      <c r="AF1396" s="21" t="s">
        <v>43</v>
      </c>
      <c r="AG1396" s="14">
        <v>210</v>
      </c>
      <c r="AI1396" s="70">
        <f t="shared" si="234"/>
        <v>11.083</v>
      </c>
      <c r="AJ1396" s="71" t="s">
        <v>369</v>
      </c>
      <c r="AK1396" s="72">
        <f t="shared" si="235"/>
        <v>1.1117350137621949</v>
      </c>
      <c r="AL1396" s="73">
        <f t="shared" si="236"/>
        <v>1.1117350137621949</v>
      </c>
    </row>
    <row r="1397" spans="1:38" s="20" customFormat="1">
      <c r="A1397" s="14" t="s">
        <v>86</v>
      </c>
      <c r="B1397" s="14" t="s">
        <v>40</v>
      </c>
      <c r="C1397" s="31">
        <v>38946</v>
      </c>
      <c r="D1397" s="15">
        <v>2006</v>
      </c>
      <c r="E1397" s="16">
        <v>0.50972222222222219</v>
      </c>
      <c r="F1397" s="16">
        <v>0.55694444444444446</v>
      </c>
      <c r="G1397" s="16">
        <v>4.7222222222222276E-2</v>
      </c>
      <c r="H1397" s="21">
        <v>2</v>
      </c>
      <c r="I1397" s="17">
        <v>2</v>
      </c>
      <c r="J1397" s="17">
        <v>8</v>
      </c>
      <c r="K1397" s="17">
        <v>8</v>
      </c>
      <c r="L1397" s="14" t="s">
        <v>48</v>
      </c>
      <c r="M1397" s="14" t="s">
        <v>49</v>
      </c>
      <c r="N1397" s="17">
        <v>1</v>
      </c>
      <c r="O1397" s="18">
        <f t="shared" si="223"/>
        <v>18.809208000000002</v>
      </c>
      <c r="P1397" s="18">
        <v>5.6997600000000004</v>
      </c>
      <c r="Q1397" s="18">
        <f t="shared" si="222"/>
        <v>6.930237599999999</v>
      </c>
      <c r="R1397" s="18">
        <v>2.1000719999999999</v>
      </c>
      <c r="S1397" s="18">
        <f t="shared" si="237"/>
        <v>18.809999999999999</v>
      </c>
      <c r="T1397" s="22">
        <v>5.7</v>
      </c>
      <c r="U1397" s="21" t="s">
        <v>43</v>
      </c>
      <c r="V1397" s="21" t="s">
        <v>43</v>
      </c>
      <c r="W1397" s="19">
        <v>27.848220000000001</v>
      </c>
      <c r="X1397" s="19">
        <v>-115.17097</v>
      </c>
      <c r="Y1397" s="22" t="s">
        <v>43</v>
      </c>
      <c r="Z1397" s="23" t="s">
        <v>43</v>
      </c>
      <c r="AA1397" s="21" t="s">
        <v>43</v>
      </c>
      <c r="AB1397" s="14" t="s">
        <v>44</v>
      </c>
      <c r="AC1397" s="21" t="s">
        <v>43</v>
      </c>
      <c r="AD1397" s="17">
        <v>14</v>
      </c>
      <c r="AE1397" s="17">
        <v>1</v>
      </c>
      <c r="AF1397" s="21" t="s">
        <v>43</v>
      </c>
      <c r="AG1397" s="14">
        <v>210</v>
      </c>
      <c r="AI1397" s="70">
        <f t="shared" si="234"/>
        <v>11.083</v>
      </c>
      <c r="AJ1397" s="71" t="s">
        <v>369</v>
      </c>
      <c r="AK1397" s="72">
        <f t="shared" si="235"/>
        <v>1.1117350137621949</v>
      </c>
      <c r="AL1397" s="73">
        <f t="shared" si="236"/>
        <v>1.1117350137621949</v>
      </c>
    </row>
    <row r="1398" spans="1:38" s="20" customFormat="1">
      <c r="A1398" s="14" t="s">
        <v>86</v>
      </c>
      <c r="B1398" s="14" t="s">
        <v>40</v>
      </c>
      <c r="C1398" s="31">
        <v>38946</v>
      </c>
      <c r="D1398" s="15">
        <v>2006</v>
      </c>
      <c r="E1398" s="16">
        <v>0.50972222222222219</v>
      </c>
      <c r="F1398" s="16">
        <v>0.55694444444444446</v>
      </c>
      <c r="G1398" s="16">
        <v>4.7222222222222276E-2</v>
      </c>
      <c r="H1398" s="21">
        <v>2</v>
      </c>
      <c r="I1398" s="17">
        <v>2</v>
      </c>
      <c r="J1398" s="17">
        <v>8</v>
      </c>
      <c r="K1398" s="17">
        <v>8</v>
      </c>
      <c r="L1398" s="14" t="s">
        <v>48</v>
      </c>
      <c r="M1398" s="14" t="s">
        <v>49</v>
      </c>
      <c r="N1398" s="17">
        <v>1</v>
      </c>
      <c r="O1398" s="18">
        <f t="shared" si="223"/>
        <v>18.809208000000002</v>
      </c>
      <c r="P1398" s="18">
        <v>5.6997600000000004</v>
      </c>
      <c r="Q1398" s="18">
        <f t="shared" ref="Q1398:Q1461" si="238">R1398*3.3</f>
        <v>6.930237599999999</v>
      </c>
      <c r="R1398" s="18">
        <v>2.1000719999999999</v>
      </c>
      <c r="S1398" s="18">
        <f t="shared" si="237"/>
        <v>18.809999999999999</v>
      </c>
      <c r="T1398" s="22">
        <v>5.7</v>
      </c>
      <c r="U1398" s="21" t="s">
        <v>43</v>
      </c>
      <c r="V1398" s="21" t="s">
        <v>43</v>
      </c>
      <c r="W1398" s="19">
        <v>27.848220000000001</v>
      </c>
      <c r="X1398" s="19">
        <v>-115.17097</v>
      </c>
      <c r="Y1398" s="22" t="s">
        <v>43</v>
      </c>
      <c r="Z1398" s="23" t="s">
        <v>43</v>
      </c>
      <c r="AA1398" s="21" t="s">
        <v>43</v>
      </c>
      <c r="AB1398" s="14" t="s">
        <v>44</v>
      </c>
      <c r="AC1398" s="21" t="s">
        <v>43</v>
      </c>
      <c r="AD1398" s="17">
        <v>14</v>
      </c>
      <c r="AE1398" s="17">
        <v>1</v>
      </c>
      <c r="AF1398" s="21" t="s">
        <v>43</v>
      </c>
      <c r="AG1398" s="14">
        <v>210</v>
      </c>
      <c r="AI1398" s="70">
        <f t="shared" si="234"/>
        <v>11.083</v>
      </c>
      <c r="AJ1398" s="71" t="s">
        <v>369</v>
      </c>
      <c r="AK1398" s="72">
        <f t="shared" si="235"/>
        <v>1.1117350137621949</v>
      </c>
      <c r="AL1398" s="73">
        <f t="shared" si="236"/>
        <v>1.1117350137621949</v>
      </c>
    </row>
    <row r="1399" spans="1:38" s="20" customFormat="1">
      <c r="A1399" s="14" t="s">
        <v>86</v>
      </c>
      <c r="B1399" s="14" t="s">
        <v>40</v>
      </c>
      <c r="C1399" s="31">
        <v>38946</v>
      </c>
      <c r="D1399" s="15">
        <v>2006</v>
      </c>
      <c r="E1399" s="16">
        <v>0.50972222222222219</v>
      </c>
      <c r="F1399" s="16">
        <v>0.55694444444444446</v>
      </c>
      <c r="G1399" s="16">
        <v>4.7222222222222276E-2</v>
      </c>
      <c r="H1399" s="21">
        <v>2</v>
      </c>
      <c r="I1399" s="17">
        <v>2</v>
      </c>
      <c r="J1399" s="17">
        <v>8</v>
      </c>
      <c r="K1399" s="17">
        <v>8</v>
      </c>
      <c r="L1399" s="14" t="s">
        <v>48</v>
      </c>
      <c r="M1399" s="14" t="s">
        <v>49</v>
      </c>
      <c r="N1399" s="17">
        <v>1</v>
      </c>
      <c r="O1399" s="18">
        <f t="shared" si="223"/>
        <v>18.809208000000002</v>
      </c>
      <c r="P1399" s="18">
        <v>5.6997600000000004</v>
      </c>
      <c r="Q1399" s="18">
        <f t="shared" si="238"/>
        <v>6.930237599999999</v>
      </c>
      <c r="R1399" s="18">
        <v>2.1000719999999999</v>
      </c>
      <c r="S1399" s="18">
        <f t="shared" si="237"/>
        <v>18.809999999999999</v>
      </c>
      <c r="T1399" s="22">
        <v>5.7</v>
      </c>
      <c r="U1399" s="21" t="s">
        <v>43</v>
      </c>
      <c r="V1399" s="21" t="s">
        <v>43</v>
      </c>
      <c r="W1399" s="19">
        <v>27.848220000000001</v>
      </c>
      <c r="X1399" s="19">
        <v>-115.17097</v>
      </c>
      <c r="Y1399" s="22" t="s">
        <v>43</v>
      </c>
      <c r="Z1399" s="23" t="s">
        <v>43</v>
      </c>
      <c r="AA1399" s="21" t="s">
        <v>43</v>
      </c>
      <c r="AB1399" s="14" t="s">
        <v>44</v>
      </c>
      <c r="AC1399" s="21" t="s">
        <v>43</v>
      </c>
      <c r="AD1399" s="17">
        <v>14</v>
      </c>
      <c r="AE1399" s="17">
        <v>1</v>
      </c>
      <c r="AF1399" s="21" t="s">
        <v>43</v>
      </c>
      <c r="AG1399" s="14">
        <v>210</v>
      </c>
      <c r="AI1399" s="70">
        <f t="shared" si="234"/>
        <v>11.083</v>
      </c>
      <c r="AJ1399" s="71" t="s">
        <v>369</v>
      </c>
      <c r="AK1399" s="72">
        <f t="shared" si="235"/>
        <v>1.1117350137621949</v>
      </c>
      <c r="AL1399" s="73">
        <f t="shared" si="236"/>
        <v>1.1117350137621949</v>
      </c>
    </row>
    <row r="1400" spans="1:38" s="20" customFormat="1">
      <c r="A1400" s="14" t="s">
        <v>86</v>
      </c>
      <c r="B1400" s="14" t="s">
        <v>40</v>
      </c>
      <c r="C1400" s="31">
        <v>38946</v>
      </c>
      <c r="D1400" s="15">
        <v>2006</v>
      </c>
      <c r="E1400" s="16">
        <v>0.50972222222222219</v>
      </c>
      <c r="F1400" s="16">
        <v>0.55694444444444446</v>
      </c>
      <c r="G1400" s="16">
        <v>4.7222222222222276E-2</v>
      </c>
      <c r="H1400" s="21">
        <v>2</v>
      </c>
      <c r="I1400" s="17">
        <v>2</v>
      </c>
      <c r="J1400" s="17">
        <v>8</v>
      </c>
      <c r="K1400" s="17">
        <v>8</v>
      </c>
      <c r="L1400" s="14" t="s">
        <v>48</v>
      </c>
      <c r="M1400" s="14" t="s">
        <v>49</v>
      </c>
      <c r="N1400" s="17">
        <v>1</v>
      </c>
      <c r="O1400" s="18">
        <f t="shared" si="223"/>
        <v>18.809208000000002</v>
      </c>
      <c r="P1400" s="18">
        <v>5.6997600000000004</v>
      </c>
      <c r="Q1400" s="18">
        <f t="shared" si="238"/>
        <v>6.930237599999999</v>
      </c>
      <c r="R1400" s="18">
        <v>2.1000719999999999</v>
      </c>
      <c r="S1400" s="18">
        <f t="shared" si="237"/>
        <v>18.809999999999999</v>
      </c>
      <c r="T1400" s="22">
        <v>5.7</v>
      </c>
      <c r="U1400" s="21" t="s">
        <v>43</v>
      </c>
      <c r="V1400" s="21" t="s">
        <v>43</v>
      </c>
      <c r="W1400" s="19">
        <v>27.848220000000001</v>
      </c>
      <c r="X1400" s="19">
        <v>-115.17097</v>
      </c>
      <c r="Y1400" s="22" t="s">
        <v>43</v>
      </c>
      <c r="Z1400" s="23" t="s">
        <v>43</v>
      </c>
      <c r="AA1400" s="21" t="s">
        <v>43</v>
      </c>
      <c r="AB1400" s="14" t="s">
        <v>44</v>
      </c>
      <c r="AC1400" s="21" t="s">
        <v>43</v>
      </c>
      <c r="AD1400" s="17">
        <v>14</v>
      </c>
      <c r="AE1400" s="17">
        <v>1</v>
      </c>
      <c r="AF1400" s="21" t="s">
        <v>43</v>
      </c>
      <c r="AG1400" s="14">
        <v>210</v>
      </c>
      <c r="AI1400" s="70">
        <f t="shared" si="234"/>
        <v>11.083</v>
      </c>
      <c r="AJ1400" s="71" t="s">
        <v>369</v>
      </c>
      <c r="AK1400" s="72">
        <f t="shared" si="235"/>
        <v>1.1117350137621949</v>
      </c>
      <c r="AL1400" s="73">
        <f t="shared" si="236"/>
        <v>1.1117350137621949</v>
      </c>
    </row>
    <row r="1401" spans="1:38" s="20" customFormat="1">
      <c r="A1401" s="14" t="s">
        <v>86</v>
      </c>
      <c r="B1401" s="14" t="s">
        <v>40</v>
      </c>
      <c r="C1401" s="31">
        <v>38946</v>
      </c>
      <c r="D1401" s="15">
        <v>2006</v>
      </c>
      <c r="E1401" s="16">
        <v>0.50972222222222219</v>
      </c>
      <c r="F1401" s="16">
        <v>0.55694444444444446</v>
      </c>
      <c r="G1401" s="16">
        <v>4.7222222222222276E-2</v>
      </c>
      <c r="H1401" s="21">
        <v>2</v>
      </c>
      <c r="I1401" s="17">
        <v>2</v>
      </c>
      <c r="J1401" s="17">
        <v>8</v>
      </c>
      <c r="K1401" s="17">
        <v>8</v>
      </c>
      <c r="L1401" s="14" t="s">
        <v>48</v>
      </c>
      <c r="M1401" s="14" t="s">
        <v>49</v>
      </c>
      <c r="N1401" s="17">
        <v>1</v>
      </c>
      <c r="O1401" s="18">
        <f t="shared" si="223"/>
        <v>18.809208000000002</v>
      </c>
      <c r="P1401" s="18">
        <v>5.6997600000000004</v>
      </c>
      <c r="Q1401" s="18">
        <f t="shared" si="238"/>
        <v>6.930237599999999</v>
      </c>
      <c r="R1401" s="18">
        <v>2.1000719999999999</v>
      </c>
      <c r="S1401" s="18">
        <f t="shared" si="237"/>
        <v>18.809999999999999</v>
      </c>
      <c r="T1401" s="22">
        <v>5.7</v>
      </c>
      <c r="U1401" s="21" t="s">
        <v>43</v>
      </c>
      <c r="V1401" s="21" t="s">
        <v>43</v>
      </c>
      <c r="W1401" s="19">
        <v>27.848220000000001</v>
      </c>
      <c r="X1401" s="19">
        <v>-115.17097</v>
      </c>
      <c r="Y1401" s="22" t="s">
        <v>43</v>
      </c>
      <c r="Z1401" s="23" t="s">
        <v>43</v>
      </c>
      <c r="AA1401" s="21" t="s">
        <v>43</v>
      </c>
      <c r="AB1401" s="14" t="s">
        <v>44</v>
      </c>
      <c r="AC1401" s="21" t="s">
        <v>43</v>
      </c>
      <c r="AD1401" s="17">
        <v>14</v>
      </c>
      <c r="AE1401" s="17">
        <v>1</v>
      </c>
      <c r="AF1401" s="21" t="s">
        <v>43</v>
      </c>
      <c r="AG1401" s="14">
        <v>210</v>
      </c>
      <c r="AI1401" s="70">
        <f t="shared" si="234"/>
        <v>11.083</v>
      </c>
      <c r="AJ1401" s="71" t="s">
        <v>369</v>
      </c>
      <c r="AK1401" s="72">
        <f t="shared" si="235"/>
        <v>1.1117350137621949</v>
      </c>
      <c r="AL1401" s="73">
        <f t="shared" si="236"/>
        <v>1.1117350137621949</v>
      </c>
    </row>
    <row r="1402" spans="1:38" s="20" customFormat="1">
      <c r="A1402" s="14" t="s">
        <v>86</v>
      </c>
      <c r="B1402" s="14" t="s">
        <v>40</v>
      </c>
      <c r="C1402" s="31">
        <v>38946</v>
      </c>
      <c r="D1402" s="15">
        <v>2006</v>
      </c>
      <c r="E1402" s="16">
        <v>0.50972222222222219</v>
      </c>
      <c r="F1402" s="16">
        <v>0.55694444444444446</v>
      </c>
      <c r="G1402" s="16">
        <v>4.7222222222222276E-2</v>
      </c>
      <c r="H1402" s="21">
        <v>2</v>
      </c>
      <c r="I1402" s="17">
        <v>2</v>
      </c>
      <c r="J1402" s="17">
        <v>8</v>
      </c>
      <c r="K1402" s="17">
        <v>8</v>
      </c>
      <c r="L1402" s="14" t="s">
        <v>48</v>
      </c>
      <c r="M1402" s="14" t="s">
        <v>49</v>
      </c>
      <c r="N1402" s="17">
        <v>1</v>
      </c>
      <c r="O1402" s="18">
        <f t="shared" si="223"/>
        <v>18.809208000000002</v>
      </c>
      <c r="P1402" s="18">
        <v>5.6997600000000004</v>
      </c>
      <c r="Q1402" s="18">
        <f t="shared" si="238"/>
        <v>6.930237599999999</v>
      </c>
      <c r="R1402" s="18">
        <v>2.1000719999999999</v>
      </c>
      <c r="S1402" s="18">
        <f t="shared" si="237"/>
        <v>18.809999999999999</v>
      </c>
      <c r="T1402" s="22">
        <v>5.7</v>
      </c>
      <c r="U1402" s="21" t="s">
        <v>43</v>
      </c>
      <c r="V1402" s="21" t="s">
        <v>43</v>
      </c>
      <c r="W1402" s="19">
        <v>27.848220000000001</v>
      </c>
      <c r="X1402" s="19">
        <v>-115.17097</v>
      </c>
      <c r="Y1402" s="22" t="s">
        <v>43</v>
      </c>
      <c r="Z1402" s="23" t="s">
        <v>43</v>
      </c>
      <c r="AA1402" s="21" t="s">
        <v>43</v>
      </c>
      <c r="AB1402" s="14" t="s">
        <v>44</v>
      </c>
      <c r="AC1402" s="21" t="s">
        <v>43</v>
      </c>
      <c r="AD1402" s="17">
        <v>14</v>
      </c>
      <c r="AE1402" s="17">
        <v>1</v>
      </c>
      <c r="AF1402" s="21" t="s">
        <v>43</v>
      </c>
      <c r="AG1402" s="14">
        <v>210</v>
      </c>
      <c r="AI1402" s="70">
        <f t="shared" si="234"/>
        <v>11.083</v>
      </c>
      <c r="AJ1402" s="71" t="s">
        <v>369</v>
      </c>
      <c r="AK1402" s="72">
        <f t="shared" si="235"/>
        <v>1.1117350137621949</v>
      </c>
      <c r="AL1402" s="73">
        <f t="shared" si="236"/>
        <v>1.1117350137621949</v>
      </c>
    </row>
    <row r="1403" spans="1:38" s="20" customFormat="1">
      <c r="A1403" s="14" t="s">
        <v>86</v>
      </c>
      <c r="B1403" s="14" t="s">
        <v>40</v>
      </c>
      <c r="C1403" s="31">
        <v>38946</v>
      </c>
      <c r="D1403" s="15">
        <v>2006</v>
      </c>
      <c r="E1403" s="16">
        <v>0.50972222222222219</v>
      </c>
      <c r="F1403" s="16">
        <v>0.55694444444444446</v>
      </c>
      <c r="G1403" s="16">
        <v>4.7222222222222276E-2</v>
      </c>
      <c r="H1403" s="21">
        <v>2</v>
      </c>
      <c r="I1403" s="17">
        <v>2</v>
      </c>
      <c r="J1403" s="17">
        <v>8</v>
      </c>
      <c r="K1403" s="17">
        <v>8</v>
      </c>
      <c r="L1403" s="14" t="s">
        <v>48</v>
      </c>
      <c r="M1403" s="14" t="s">
        <v>49</v>
      </c>
      <c r="N1403" s="17">
        <v>1</v>
      </c>
      <c r="O1403" s="18">
        <f t="shared" si="223"/>
        <v>18.809208000000002</v>
      </c>
      <c r="P1403" s="18">
        <v>5.6997600000000004</v>
      </c>
      <c r="Q1403" s="18">
        <f t="shared" si="238"/>
        <v>6.930237599999999</v>
      </c>
      <c r="R1403" s="18">
        <v>2.1000719999999999</v>
      </c>
      <c r="S1403" s="18">
        <f t="shared" si="237"/>
        <v>18.809999999999999</v>
      </c>
      <c r="T1403" s="22">
        <v>5.7</v>
      </c>
      <c r="U1403" s="21" t="s">
        <v>43</v>
      </c>
      <c r="V1403" s="21" t="s">
        <v>43</v>
      </c>
      <c r="W1403" s="19">
        <v>27.848220000000001</v>
      </c>
      <c r="X1403" s="19">
        <v>-115.17097</v>
      </c>
      <c r="Y1403" s="22" t="s">
        <v>43</v>
      </c>
      <c r="Z1403" s="23" t="s">
        <v>43</v>
      </c>
      <c r="AA1403" s="21" t="s">
        <v>43</v>
      </c>
      <c r="AB1403" s="14" t="s">
        <v>44</v>
      </c>
      <c r="AC1403" s="21" t="s">
        <v>43</v>
      </c>
      <c r="AD1403" s="17">
        <v>15</v>
      </c>
      <c r="AE1403" s="17">
        <v>1</v>
      </c>
      <c r="AF1403" s="21" t="s">
        <v>43</v>
      </c>
      <c r="AG1403" s="14">
        <v>210</v>
      </c>
      <c r="AI1403" s="70">
        <f t="shared" si="234"/>
        <v>11.792</v>
      </c>
      <c r="AJ1403" s="71" t="s">
        <v>369</v>
      </c>
      <c r="AK1403" s="72">
        <f t="shared" si="235"/>
        <v>1.2734394051640829</v>
      </c>
      <c r="AL1403" s="73">
        <f t="shared" si="236"/>
        <v>1.2734394051640829</v>
      </c>
    </row>
    <row r="1404" spans="1:38" s="20" customFormat="1">
      <c r="A1404" s="14" t="s">
        <v>86</v>
      </c>
      <c r="B1404" s="14" t="s">
        <v>40</v>
      </c>
      <c r="C1404" s="31">
        <v>38946</v>
      </c>
      <c r="D1404" s="15">
        <v>2006</v>
      </c>
      <c r="E1404" s="16">
        <v>0.50972222222222219</v>
      </c>
      <c r="F1404" s="16">
        <v>0.55694444444444446</v>
      </c>
      <c r="G1404" s="16">
        <v>4.7222222222222276E-2</v>
      </c>
      <c r="H1404" s="21">
        <v>2</v>
      </c>
      <c r="I1404" s="17">
        <v>2</v>
      </c>
      <c r="J1404" s="17">
        <v>8</v>
      </c>
      <c r="K1404" s="17">
        <v>8</v>
      </c>
      <c r="L1404" s="14" t="s">
        <v>48</v>
      </c>
      <c r="M1404" s="14" t="s">
        <v>49</v>
      </c>
      <c r="N1404" s="17">
        <v>1</v>
      </c>
      <c r="O1404" s="18">
        <f t="shared" si="223"/>
        <v>18.809208000000002</v>
      </c>
      <c r="P1404" s="18">
        <v>5.6997600000000004</v>
      </c>
      <c r="Q1404" s="18">
        <f t="shared" si="238"/>
        <v>6.930237599999999</v>
      </c>
      <c r="R1404" s="18">
        <v>2.1000719999999999</v>
      </c>
      <c r="S1404" s="18">
        <f t="shared" si="237"/>
        <v>18.809999999999999</v>
      </c>
      <c r="T1404" s="22">
        <v>5.7</v>
      </c>
      <c r="U1404" s="21" t="s">
        <v>43</v>
      </c>
      <c r="V1404" s="21" t="s">
        <v>43</v>
      </c>
      <c r="W1404" s="19">
        <v>27.848220000000001</v>
      </c>
      <c r="X1404" s="19">
        <v>-115.17097</v>
      </c>
      <c r="Y1404" s="22" t="s">
        <v>43</v>
      </c>
      <c r="Z1404" s="23" t="s">
        <v>43</v>
      </c>
      <c r="AA1404" s="21" t="s">
        <v>43</v>
      </c>
      <c r="AB1404" s="14" t="s">
        <v>44</v>
      </c>
      <c r="AC1404" s="21" t="s">
        <v>43</v>
      </c>
      <c r="AD1404" s="17">
        <v>15</v>
      </c>
      <c r="AE1404" s="17">
        <v>1</v>
      </c>
      <c r="AF1404" s="21" t="s">
        <v>43</v>
      </c>
      <c r="AG1404" s="14">
        <v>210</v>
      </c>
      <c r="AI1404" s="70">
        <f t="shared" si="234"/>
        <v>11.792</v>
      </c>
      <c r="AJ1404" s="71" t="s">
        <v>369</v>
      </c>
      <c r="AK1404" s="72">
        <f t="shared" si="235"/>
        <v>1.2734394051640829</v>
      </c>
      <c r="AL1404" s="73">
        <f t="shared" si="236"/>
        <v>1.2734394051640829</v>
      </c>
    </row>
    <row r="1405" spans="1:38" s="20" customFormat="1">
      <c r="A1405" s="14" t="s">
        <v>86</v>
      </c>
      <c r="B1405" s="14" t="s">
        <v>40</v>
      </c>
      <c r="C1405" s="31">
        <v>38946</v>
      </c>
      <c r="D1405" s="15">
        <v>2006</v>
      </c>
      <c r="E1405" s="16">
        <v>0.50972222222222219</v>
      </c>
      <c r="F1405" s="16">
        <v>0.55694444444444446</v>
      </c>
      <c r="G1405" s="16">
        <v>4.7222222222222276E-2</v>
      </c>
      <c r="H1405" s="21">
        <v>2</v>
      </c>
      <c r="I1405" s="17">
        <v>2</v>
      </c>
      <c r="J1405" s="17">
        <v>8</v>
      </c>
      <c r="K1405" s="17">
        <v>8</v>
      </c>
      <c r="L1405" s="14" t="s">
        <v>48</v>
      </c>
      <c r="M1405" s="14" t="s">
        <v>49</v>
      </c>
      <c r="N1405" s="17">
        <v>1</v>
      </c>
      <c r="O1405" s="18">
        <f t="shared" si="223"/>
        <v>18.809208000000002</v>
      </c>
      <c r="P1405" s="18">
        <v>5.6997600000000004</v>
      </c>
      <c r="Q1405" s="18">
        <f t="shared" si="238"/>
        <v>6.930237599999999</v>
      </c>
      <c r="R1405" s="18">
        <v>2.1000719999999999</v>
      </c>
      <c r="S1405" s="18">
        <f t="shared" si="237"/>
        <v>18.809999999999999</v>
      </c>
      <c r="T1405" s="22">
        <v>5.7</v>
      </c>
      <c r="U1405" s="21" t="s">
        <v>43</v>
      </c>
      <c r="V1405" s="21" t="s">
        <v>43</v>
      </c>
      <c r="W1405" s="19">
        <v>27.848220000000001</v>
      </c>
      <c r="X1405" s="19">
        <v>-115.17097</v>
      </c>
      <c r="Y1405" s="22" t="s">
        <v>43</v>
      </c>
      <c r="Z1405" s="23" t="s">
        <v>43</v>
      </c>
      <c r="AA1405" s="21" t="s">
        <v>43</v>
      </c>
      <c r="AB1405" s="14" t="s">
        <v>44</v>
      </c>
      <c r="AC1405" s="21" t="s">
        <v>43</v>
      </c>
      <c r="AD1405" s="17">
        <v>15</v>
      </c>
      <c r="AE1405" s="17">
        <v>1</v>
      </c>
      <c r="AF1405" s="21" t="s">
        <v>43</v>
      </c>
      <c r="AG1405" s="14">
        <v>210</v>
      </c>
      <c r="AI1405" s="70">
        <f t="shared" si="234"/>
        <v>11.792</v>
      </c>
      <c r="AJ1405" s="71" t="s">
        <v>369</v>
      </c>
      <c r="AK1405" s="72">
        <f t="shared" si="235"/>
        <v>1.2734394051640829</v>
      </c>
      <c r="AL1405" s="73">
        <f t="shared" si="236"/>
        <v>1.2734394051640829</v>
      </c>
    </row>
    <row r="1406" spans="1:38" s="20" customFormat="1">
      <c r="A1406" s="14" t="s">
        <v>86</v>
      </c>
      <c r="B1406" s="14" t="s">
        <v>40</v>
      </c>
      <c r="C1406" s="31">
        <v>38946</v>
      </c>
      <c r="D1406" s="15">
        <v>2006</v>
      </c>
      <c r="E1406" s="16">
        <v>0.50972222222222219</v>
      </c>
      <c r="F1406" s="16">
        <v>0.55694444444444446</v>
      </c>
      <c r="G1406" s="16">
        <v>4.7222222222222276E-2</v>
      </c>
      <c r="H1406" s="21">
        <v>2</v>
      </c>
      <c r="I1406" s="17">
        <v>2</v>
      </c>
      <c r="J1406" s="17">
        <v>8</v>
      </c>
      <c r="K1406" s="17">
        <v>8</v>
      </c>
      <c r="L1406" s="14" t="s">
        <v>48</v>
      </c>
      <c r="M1406" s="14" t="s">
        <v>49</v>
      </c>
      <c r="N1406" s="17">
        <v>1</v>
      </c>
      <c r="O1406" s="18">
        <f t="shared" si="223"/>
        <v>18.809208000000002</v>
      </c>
      <c r="P1406" s="18">
        <v>5.6997600000000004</v>
      </c>
      <c r="Q1406" s="18">
        <f t="shared" si="238"/>
        <v>6.930237599999999</v>
      </c>
      <c r="R1406" s="18">
        <v>2.1000719999999999</v>
      </c>
      <c r="S1406" s="18">
        <f t="shared" si="237"/>
        <v>18.809999999999999</v>
      </c>
      <c r="T1406" s="22">
        <v>5.7</v>
      </c>
      <c r="U1406" s="21" t="s">
        <v>43</v>
      </c>
      <c r="V1406" s="21" t="s">
        <v>43</v>
      </c>
      <c r="W1406" s="19">
        <v>27.848220000000001</v>
      </c>
      <c r="X1406" s="19">
        <v>-115.17097</v>
      </c>
      <c r="Y1406" s="22" t="s">
        <v>43</v>
      </c>
      <c r="Z1406" s="23" t="s">
        <v>43</v>
      </c>
      <c r="AA1406" s="21" t="s">
        <v>43</v>
      </c>
      <c r="AB1406" s="14" t="s">
        <v>44</v>
      </c>
      <c r="AC1406" s="21" t="s">
        <v>43</v>
      </c>
      <c r="AD1406" s="17">
        <v>15</v>
      </c>
      <c r="AE1406" s="17">
        <v>1</v>
      </c>
      <c r="AF1406" s="21" t="s">
        <v>43</v>
      </c>
      <c r="AG1406" s="14">
        <v>210</v>
      </c>
      <c r="AI1406" s="70">
        <f t="shared" si="234"/>
        <v>11.792</v>
      </c>
      <c r="AJ1406" s="71" t="s">
        <v>369</v>
      </c>
      <c r="AK1406" s="72">
        <f t="shared" si="235"/>
        <v>1.2734394051640829</v>
      </c>
      <c r="AL1406" s="73">
        <f t="shared" si="236"/>
        <v>1.2734394051640829</v>
      </c>
    </row>
    <row r="1407" spans="1:38" s="20" customFormat="1">
      <c r="A1407" s="14" t="s">
        <v>86</v>
      </c>
      <c r="B1407" s="14" t="s">
        <v>40</v>
      </c>
      <c r="C1407" s="31">
        <v>38946</v>
      </c>
      <c r="D1407" s="15">
        <v>2006</v>
      </c>
      <c r="E1407" s="16">
        <v>0.50972222222222219</v>
      </c>
      <c r="F1407" s="16">
        <v>0.55694444444444446</v>
      </c>
      <c r="G1407" s="16">
        <v>4.7222222222222276E-2</v>
      </c>
      <c r="H1407" s="21">
        <v>2</v>
      </c>
      <c r="I1407" s="17">
        <v>2</v>
      </c>
      <c r="J1407" s="17">
        <v>8</v>
      </c>
      <c r="K1407" s="17">
        <v>8</v>
      </c>
      <c r="L1407" s="14" t="s">
        <v>48</v>
      </c>
      <c r="M1407" s="14" t="s">
        <v>49</v>
      </c>
      <c r="N1407" s="17">
        <v>1</v>
      </c>
      <c r="O1407" s="18">
        <f t="shared" si="223"/>
        <v>18.809208000000002</v>
      </c>
      <c r="P1407" s="18">
        <v>5.6997600000000004</v>
      </c>
      <c r="Q1407" s="18">
        <f t="shared" si="238"/>
        <v>6.930237599999999</v>
      </c>
      <c r="R1407" s="18">
        <v>2.1000719999999999</v>
      </c>
      <c r="S1407" s="18">
        <f t="shared" si="237"/>
        <v>18.809999999999999</v>
      </c>
      <c r="T1407" s="22">
        <v>5.7</v>
      </c>
      <c r="U1407" s="21" t="s">
        <v>43</v>
      </c>
      <c r="V1407" s="21" t="s">
        <v>43</v>
      </c>
      <c r="W1407" s="19">
        <v>27.848220000000001</v>
      </c>
      <c r="X1407" s="19">
        <v>-115.17097</v>
      </c>
      <c r="Y1407" s="22" t="s">
        <v>43</v>
      </c>
      <c r="Z1407" s="23" t="s">
        <v>43</v>
      </c>
      <c r="AA1407" s="21" t="s">
        <v>43</v>
      </c>
      <c r="AB1407" s="14" t="s">
        <v>44</v>
      </c>
      <c r="AC1407" s="21" t="s">
        <v>43</v>
      </c>
      <c r="AD1407" s="17">
        <v>15</v>
      </c>
      <c r="AE1407" s="17">
        <v>1</v>
      </c>
      <c r="AF1407" s="21" t="s">
        <v>43</v>
      </c>
      <c r="AG1407" s="14">
        <v>210</v>
      </c>
      <c r="AI1407" s="70">
        <f t="shared" si="234"/>
        <v>11.792</v>
      </c>
      <c r="AJ1407" s="71" t="s">
        <v>369</v>
      </c>
      <c r="AK1407" s="72">
        <f t="shared" si="235"/>
        <v>1.2734394051640829</v>
      </c>
      <c r="AL1407" s="73">
        <f t="shared" si="236"/>
        <v>1.2734394051640829</v>
      </c>
    </row>
    <row r="1408" spans="1:38" s="20" customFormat="1">
      <c r="A1408" s="14" t="s">
        <v>86</v>
      </c>
      <c r="B1408" s="14" t="s">
        <v>40</v>
      </c>
      <c r="C1408" s="31">
        <v>38946</v>
      </c>
      <c r="D1408" s="15">
        <v>2006</v>
      </c>
      <c r="E1408" s="16">
        <v>0.50972222222222219</v>
      </c>
      <c r="F1408" s="16">
        <v>0.55694444444444446</v>
      </c>
      <c r="G1408" s="16">
        <v>4.7222222222222276E-2</v>
      </c>
      <c r="H1408" s="21">
        <v>2</v>
      </c>
      <c r="I1408" s="17">
        <v>2</v>
      </c>
      <c r="J1408" s="17">
        <v>8</v>
      </c>
      <c r="K1408" s="17">
        <v>8</v>
      </c>
      <c r="L1408" s="14" t="s">
        <v>48</v>
      </c>
      <c r="M1408" s="14" t="s">
        <v>49</v>
      </c>
      <c r="N1408" s="17">
        <v>1</v>
      </c>
      <c r="O1408" s="18">
        <f t="shared" si="223"/>
        <v>18.809208000000002</v>
      </c>
      <c r="P1408" s="18">
        <v>5.6997600000000004</v>
      </c>
      <c r="Q1408" s="18">
        <f t="shared" si="238"/>
        <v>6.930237599999999</v>
      </c>
      <c r="R1408" s="18">
        <v>2.1000719999999999</v>
      </c>
      <c r="S1408" s="18">
        <f t="shared" si="237"/>
        <v>18.809999999999999</v>
      </c>
      <c r="T1408" s="22">
        <v>5.7</v>
      </c>
      <c r="U1408" s="21" t="s">
        <v>43</v>
      </c>
      <c r="V1408" s="21" t="s">
        <v>43</v>
      </c>
      <c r="W1408" s="19">
        <v>27.848220000000001</v>
      </c>
      <c r="X1408" s="19">
        <v>-115.17097</v>
      </c>
      <c r="Y1408" s="22" t="s">
        <v>43</v>
      </c>
      <c r="Z1408" s="23" t="s">
        <v>43</v>
      </c>
      <c r="AA1408" s="21" t="s">
        <v>43</v>
      </c>
      <c r="AB1408" s="14" t="s">
        <v>44</v>
      </c>
      <c r="AC1408" s="21" t="s">
        <v>43</v>
      </c>
      <c r="AD1408" s="17">
        <v>15</v>
      </c>
      <c r="AE1408" s="17">
        <v>1</v>
      </c>
      <c r="AF1408" s="21" t="s">
        <v>43</v>
      </c>
      <c r="AG1408" s="14">
        <v>210</v>
      </c>
      <c r="AI1408" s="70">
        <f t="shared" si="234"/>
        <v>11.792</v>
      </c>
      <c r="AJ1408" s="71" t="s">
        <v>369</v>
      </c>
      <c r="AK1408" s="72">
        <f t="shared" si="235"/>
        <v>1.2734394051640829</v>
      </c>
      <c r="AL1408" s="73">
        <f t="shared" si="236"/>
        <v>1.2734394051640829</v>
      </c>
    </row>
    <row r="1409" spans="1:38" s="20" customFormat="1">
      <c r="A1409" s="14" t="s">
        <v>86</v>
      </c>
      <c r="B1409" s="14" t="s">
        <v>40</v>
      </c>
      <c r="C1409" s="31">
        <v>38946</v>
      </c>
      <c r="D1409" s="15">
        <v>2006</v>
      </c>
      <c r="E1409" s="16">
        <v>0.50972222222222219</v>
      </c>
      <c r="F1409" s="16">
        <v>0.55694444444444446</v>
      </c>
      <c r="G1409" s="16">
        <v>4.7222222222222276E-2</v>
      </c>
      <c r="H1409" s="21">
        <v>2</v>
      </c>
      <c r="I1409" s="17">
        <v>2</v>
      </c>
      <c r="J1409" s="17">
        <v>8</v>
      </c>
      <c r="K1409" s="17">
        <v>8</v>
      </c>
      <c r="L1409" s="14" t="s">
        <v>48</v>
      </c>
      <c r="M1409" s="14" t="s">
        <v>49</v>
      </c>
      <c r="N1409" s="17">
        <v>1</v>
      </c>
      <c r="O1409" s="18">
        <f t="shared" si="223"/>
        <v>18.809208000000002</v>
      </c>
      <c r="P1409" s="18">
        <v>5.6997600000000004</v>
      </c>
      <c r="Q1409" s="18">
        <f t="shared" si="238"/>
        <v>6.930237599999999</v>
      </c>
      <c r="R1409" s="18">
        <v>2.1000719999999999</v>
      </c>
      <c r="S1409" s="18">
        <f t="shared" si="237"/>
        <v>18.809999999999999</v>
      </c>
      <c r="T1409" s="22">
        <v>5.7</v>
      </c>
      <c r="U1409" s="21" t="s">
        <v>43</v>
      </c>
      <c r="V1409" s="21" t="s">
        <v>43</v>
      </c>
      <c r="W1409" s="19">
        <v>27.848220000000001</v>
      </c>
      <c r="X1409" s="19">
        <v>-115.17097</v>
      </c>
      <c r="Y1409" s="22" t="s">
        <v>43</v>
      </c>
      <c r="Z1409" s="23" t="s">
        <v>43</v>
      </c>
      <c r="AA1409" s="21" t="s">
        <v>43</v>
      </c>
      <c r="AB1409" s="14" t="s">
        <v>44</v>
      </c>
      <c r="AC1409" s="21" t="s">
        <v>43</v>
      </c>
      <c r="AD1409" s="17">
        <v>15</v>
      </c>
      <c r="AE1409" s="17">
        <v>1</v>
      </c>
      <c r="AF1409" s="21" t="s">
        <v>43</v>
      </c>
      <c r="AG1409" s="14">
        <v>210</v>
      </c>
      <c r="AI1409" s="70">
        <f t="shared" si="234"/>
        <v>11.792</v>
      </c>
      <c r="AJ1409" s="71" t="s">
        <v>369</v>
      </c>
      <c r="AK1409" s="72">
        <f t="shared" si="235"/>
        <v>1.2734394051640829</v>
      </c>
      <c r="AL1409" s="73">
        <f t="shared" si="236"/>
        <v>1.2734394051640829</v>
      </c>
    </row>
    <row r="1410" spans="1:38" s="20" customFormat="1">
      <c r="A1410" s="14" t="s">
        <v>86</v>
      </c>
      <c r="B1410" s="14" t="s">
        <v>40</v>
      </c>
      <c r="C1410" s="31">
        <v>38946</v>
      </c>
      <c r="D1410" s="15">
        <v>2006</v>
      </c>
      <c r="E1410" s="16">
        <v>0.50972222222222219</v>
      </c>
      <c r="F1410" s="16">
        <v>0.55694444444444446</v>
      </c>
      <c r="G1410" s="16">
        <v>4.7222222222222276E-2</v>
      </c>
      <c r="H1410" s="21">
        <v>2</v>
      </c>
      <c r="I1410" s="17">
        <v>2</v>
      </c>
      <c r="J1410" s="17">
        <v>8</v>
      </c>
      <c r="K1410" s="17">
        <v>8</v>
      </c>
      <c r="L1410" s="14" t="s">
        <v>48</v>
      </c>
      <c r="M1410" s="14" t="s">
        <v>49</v>
      </c>
      <c r="N1410" s="17">
        <v>1</v>
      </c>
      <c r="O1410" s="18">
        <f t="shared" si="223"/>
        <v>18.809208000000002</v>
      </c>
      <c r="P1410" s="18">
        <v>5.6997600000000004</v>
      </c>
      <c r="Q1410" s="18">
        <f t="shared" si="238"/>
        <v>6.930237599999999</v>
      </c>
      <c r="R1410" s="18">
        <v>2.1000719999999999</v>
      </c>
      <c r="S1410" s="18">
        <f t="shared" si="237"/>
        <v>18.809999999999999</v>
      </c>
      <c r="T1410" s="22">
        <v>5.7</v>
      </c>
      <c r="U1410" s="21" t="s">
        <v>43</v>
      </c>
      <c r="V1410" s="21" t="s">
        <v>43</v>
      </c>
      <c r="W1410" s="19">
        <v>27.848220000000001</v>
      </c>
      <c r="X1410" s="19">
        <v>-115.17097</v>
      </c>
      <c r="Y1410" s="22" t="s">
        <v>43</v>
      </c>
      <c r="Z1410" s="23" t="s">
        <v>43</v>
      </c>
      <c r="AA1410" s="21" t="s">
        <v>43</v>
      </c>
      <c r="AB1410" s="14" t="s">
        <v>44</v>
      </c>
      <c r="AC1410" s="21" t="s">
        <v>43</v>
      </c>
      <c r="AD1410" s="17">
        <v>15</v>
      </c>
      <c r="AE1410" s="17">
        <v>1</v>
      </c>
      <c r="AF1410" s="21" t="s">
        <v>43</v>
      </c>
      <c r="AG1410" s="14">
        <v>210</v>
      </c>
      <c r="AI1410" s="70">
        <f t="shared" si="234"/>
        <v>11.792</v>
      </c>
      <c r="AJ1410" s="71" t="s">
        <v>369</v>
      </c>
      <c r="AK1410" s="72">
        <f t="shared" si="235"/>
        <v>1.2734394051640829</v>
      </c>
      <c r="AL1410" s="73">
        <f t="shared" si="236"/>
        <v>1.2734394051640829</v>
      </c>
    </row>
    <row r="1411" spans="1:38" s="20" customFormat="1">
      <c r="A1411" s="14" t="s">
        <v>86</v>
      </c>
      <c r="B1411" s="14" t="s">
        <v>40</v>
      </c>
      <c r="C1411" s="31">
        <v>38946</v>
      </c>
      <c r="D1411" s="15">
        <v>2006</v>
      </c>
      <c r="E1411" s="16">
        <v>0.50972222222222219</v>
      </c>
      <c r="F1411" s="16">
        <v>0.55694444444444446</v>
      </c>
      <c r="G1411" s="16">
        <v>4.7222222222222276E-2</v>
      </c>
      <c r="H1411" s="21">
        <v>2</v>
      </c>
      <c r="I1411" s="17">
        <v>2</v>
      </c>
      <c r="J1411" s="17">
        <v>8</v>
      </c>
      <c r="K1411" s="17">
        <v>8</v>
      </c>
      <c r="L1411" s="14" t="s">
        <v>48</v>
      </c>
      <c r="M1411" s="14" t="s">
        <v>49</v>
      </c>
      <c r="N1411" s="17">
        <v>1</v>
      </c>
      <c r="O1411" s="18">
        <f t="shared" ref="O1411:O1474" si="239">P1411*3.3</f>
        <v>18.809208000000002</v>
      </c>
      <c r="P1411" s="18">
        <v>5.6997600000000004</v>
      </c>
      <c r="Q1411" s="18">
        <f t="shared" si="238"/>
        <v>6.930237599999999</v>
      </c>
      <c r="R1411" s="18">
        <v>2.1000719999999999</v>
      </c>
      <c r="S1411" s="18">
        <f t="shared" si="237"/>
        <v>18.809999999999999</v>
      </c>
      <c r="T1411" s="22">
        <v>5.7</v>
      </c>
      <c r="U1411" s="21" t="s">
        <v>43</v>
      </c>
      <c r="V1411" s="21" t="s">
        <v>43</v>
      </c>
      <c r="W1411" s="19">
        <v>27.848220000000001</v>
      </c>
      <c r="X1411" s="19">
        <v>-115.17097</v>
      </c>
      <c r="Y1411" s="22" t="s">
        <v>43</v>
      </c>
      <c r="Z1411" s="23" t="s">
        <v>43</v>
      </c>
      <c r="AA1411" s="21" t="s">
        <v>43</v>
      </c>
      <c r="AB1411" s="14" t="s">
        <v>44</v>
      </c>
      <c r="AC1411" s="21" t="s">
        <v>43</v>
      </c>
      <c r="AD1411" s="17">
        <v>15</v>
      </c>
      <c r="AE1411" s="17">
        <v>1</v>
      </c>
      <c r="AF1411" s="21" t="s">
        <v>43</v>
      </c>
      <c r="AG1411" s="14">
        <v>210</v>
      </c>
      <c r="AI1411" s="70">
        <f t="shared" si="234"/>
        <v>11.792</v>
      </c>
      <c r="AJ1411" s="71" t="s">
        <v>369</v>
      </c>
      <c r="AK1411" s="72">
        <f t="shared" si="235"/>
        <v>1.2734394051640829</v>
      </c>
      <c r="AL1411" s="73">
        <f t="shared" si="236"/>
        <v>1.2734394051640829</v>
      </c>
    </row>
    <row r="1412" spans="1:38" s="20" customFormat="1">
      <c r="A1412" s="14" t="s">
        <v>86</v>
      </c>
      <c r="B1412" s="14" t="s">
        <v>40</v>
      </c>
      <c r="C1412" s="31">
        <v>38946</v>
      </c>
      <c r="D1412" s="15">
        <v>2006</v>
      </c>
      <c r="E1412" s="16">
        <v>0.50972222222222219</v>
      </c>
      <c r="F1412" s="16">
        <v>0.55694444444444446</v>
      </c>
      <c r="G1412" s="16">
        <v>4.7222222222222276E-2</v>
      </c>
      <c r="H1412" s="21">
        <v>2</v>
      </c>
      <c r="I1412" s="17">
        <v>2</v>
      </c>
      <c r="J1412" s="17">
        <v>8</v>
      </c>
      <c r="K1412" s="17">
        <v>8</v>
      </c>
      <c r="L1412" s="14" t="s">
        <v>48</v>
      </c>
      <c r="M1412" s="14" t="s">
        <v>49</v>
      </c>
      <c r="N1412" s="17">
        <v>1</v>
      </c>
      <c r="O1412" s="18">
        <f t="shared" si="239"/>
        <v>18.809208000000002</v>
      </c>
      <c r="P1412" s="18">
        <v>5.6997600000000004</v>
      </c>
      <c r="Q1412" s="18">
        <f t="shared" si="238"/>
        <v>6.930237599999999</v>
      </c>
      <c r="R1412" s="18">
        <v>2.1000719999999999</v>
      </c>
      <c r="S1412" s="18">
        <f t="shared" si="237"/>
        <v>18.809999999999999</v>
      </c>
      <c r="T1412" s="22">
        <v>5.7</v>
      </c>
      <c r="U1412" s="21" t="s">
        <v>43</v>
      </c>
      <c r="V1412" s="21" t="s">
        <v>43</v>
      </c>
      <c r="W1412" s="19">
        <v>27.848220000000001</v>
      </c>
      <c r="X1412" s="19">
        <v>-115.17097</v>
      </c>
      <c r="Y1412" s="22" t="s">
        <v>43</v>
      </c>
      <c r="Z1412" s="23" t="s">
        <v>43</v>
      </c>
      <c r="AA1412" s="21" t="s">
        <v>43</v>
      </c>
      <c r="AB1412" s="14" t="s">
        <v>44</v>
      </c>
      <c r="AC1412" s="21" t="s">
        <v>43</v>
      </c>
      <c r="AD1412" s="17">
        <v>15</v>
      </c>
      <c r="AE1412" s="17">
        <v>1</v>
      </c>
      <c r="AF1412" s="21" t="s">
        <v>43</v>
      </c>
      <c r="AG1412" s="14">
        <v>210</v>
      </c>
      <c r="AI1412" s="70">
        <f t="shared" si="234"/>
        <v>11.792</v>
      </c>
      <c r="AJ1412" s="71" t="s">
        <v>369</v>
      </c>
      <c r="AK1412" s="72">
        <f t="shared" si="235"/>
        <v>1.2734394051640829</v>
      </c>
      <c r="AL1412" s="73">
        <f t="shared" si="236"/>
        <v>1.2734394051640829</v>
      </c>
    </row>
    <row r="1413" spans="1:38" s="20" customFormat="1">
      <c r="A1413" s="14" t="s">
        <v>86</v>
      </c>
      <c r="B1413" s="14" t="s">
        <v>40</v>
      </c>
      <c r="C1413" s="31">
        <v>38946</v>
      </c>
      <c r="D1413" s="15">
        <v>2006</v>
      </c>
      <c r="E1413" s="16">
        <v>0.50972222222222219</v>
      </c>
      <c r="F1413" s="16">
        <v>0.55694444444444446</v>
      </c>
      <c r="G1413" s="16">
        <v>4.7222222222222276E-2</v>
      </c>
      <c r="H1413" s="21">
        <v>2</v>
      </c>
      <c r="I1413" s="17">
        <v>2</v>
      </c>
      <c r="J1413" s="17">
        <v>8</v>
      </c>
      <c r="K1413" s="17">
        <v>8</v>
      </c>
      <c r="L1413" s="14" t="s">
        <v>48</v>
      </c>
      <c r="M1413" s="14" t="s">
        <v>49</v>
      </c>
      <c r="N1413" s="17">
        <v>1</v>
      </c>
      <c r="O1413" s="18">
        <f t="shared" si="239"/>
        <v>18.809208000000002</v>
      </c>
      <c r="P1413" s="18">
        <v>5.6997600000000004</v>
      </c>
      <c r="Q1413" s="18">
        <f t="shared" si="238"/>
        <v>6.930237599999999</v>
      </c>
      <c r="R1413" s="18">
        <v>2.1000719999999999</v>
      </c>
      <c r="S1413" s="18">
        <f t="shared" si="237"/>
        <v>18.809999999999999</v>
      </c>
      <c r="T1413" s="22">
        <v>5.7</v>
      </c>
      <c r="U1413" s="21" t="s">
        <v>43</v>
      </c>
      <c r="V1413" s="21" t="s">
        <v>43</v>
      </c>
      <c r="W1413" s="19">
        <v>27.848220000000001</v>
      </c>
      <c r="X1413" s="19">
        <v>-115.17097</v>
      </c>
      <c r="Y1413" s="22" t="s">
        <v>43</v>
      </c>
      <c r="Z1413" s="23" t="s">
        <v>43</v>
      </c>
      <c r="AA1413" s="21" t="s">
        <v>43</v>
      </c>
      <c r="AB1413" s="14" t="s">
        <v>44</v>
      </c>
      <c r="AC1413" s="21" t="s">
        <v>43</v>
      </c>
      <c r="AD1413" s="17">
        <v>15</v>
      </c>
      <c r="AE1413" s="17">
        <v>1</v>
      </c>
      <c r="AF1413" s="21" t="s">
        <v>43</v>
      </c>
      <c r="AG1413" s="14">
        <v>210</v>
      </c>
      <c r="AI1413" s="70">
        <f t="shared" si="234"/>
        <v>11.792</v>
      </c>
      <c r="AJ1413" s="71" t="s">
        <v>369</v>
      </c>
      <c r="AK1413" s="72">
        <f t="shared" si="235"/>
        <v>1.2734394051640829</v>
      </c>
      <c r="AL1413" s="73">
        <f t="shared" si="236"/>
        <v>1.2734394051640829</v>
      </c>
    </row>
    <row r="1414" spans="1:38" s="20" customFormat="1">
      <c r="A1414" s="14" t="s">
        <v>86</v>
      </c>
      <c r="B1414" s="14" t="s">
        <v>40</v>
      </c>
      <c r="C1414" s="31">
        <v>38946</v>
      </c>
      <c r="D1414" s="15">
        <v>2006</v>
      </c>
      <c r="E1414" s="16">
        <v>0.50972222222222219</v>
      </c>
      <c r="F1414" s="16">
        <v>0.55694444444444446</v>
      </c>
      <c r="G1414" s="16">
        <v>4.7222222222222276E-2</v>
      </c>
      <c r="H1414" s="21">
        <v>2</v>
      </c>
      <c r="I1414" s="17">
        <v>2</v>
      </c>
      <c r="J1414" s="17">
        <v>8</v>
      </c>
      <c r="K1414" s="17">
        <v>8</v>
      </c>
      <c r="L1414" s="14" t="s">
        <v>48</v>
      </c>
      <c r="M1414" s="14" t="s">
        <v>49</v>
      </c>
      <c r="N1414" s="17">
        <v>1</v>
      </c>
      <c r="O1414" s="18">
        <f t="shared" si="239"/>
        <v>18.809208000000002</v>
      </c>
      <c r="P1414" s="18">
        <v>5.6997600000000004</v>
      </c>
      <c r="Q1414" s="18">
        <f t="shared" si="238"/>
        <v>6.930237599999999</v>
      </c>
      <c r="R1414" s="18">
        <v>2.1000719999999999</v>
      </c>
      <c r="S1414" s="18">
        <f t="shared" si="237"/>
        <v>18.809999999999999</v>
      </c>
      <c r="T1414" s="22">
        <v>5.7</v>
      </c>
      <c r="U1414" s="21" t="s">
        <v>43</v>
      </c>
      <c r="V1414" s="21" t="s">
        <v>43</v>
      </c>
      <c r="W1414" s="19">
        <v>27.848220000000001</v>
      </c>
      <c r="X1414" s="19">
        <v>-115.17097</v>
      </c>
      <c r="Y1414" s="22" t="s">
        <v>43</v>
      </c>
      <c r="Z1414" s="23" t="s">
        <v>43</v>
      </c>
      <c r="AA1414" s="21" t="s">
        <v>43</v>
      </c>
      <c r="AB1414" s="14" t="s">
        <v>44</v>
      </c>
      <c r="AC1414" s="21" t="s">
        <v>43</v>
      </c>
      <c r="AD1414" s="17">
        <v>15</v>
      </c>
      <c r="AE1414" s="17">
        <v>1</v>
      </c>
      <c r="AF1414" s="21" t="s">
        <v>43</v>
      </c>
      <c r="AG1414" s="14">
        <v>210</v>
      </c>
      <c r="AI1414" s="70">
        <f t="shared" si="234"/>
        <v>11.792</v>
      </c>
      <c r="AJ1414" s="71" t="s">
        <v>369</v>
      </c>
      <c r="AK1414" s="72">
        <f t="shared" si="235"/>
        <v>1.2734394051640829</v>
      </c>
      <c r="AL1414" s="73">
        <f t="shared" si="236"/>
        <v>1.2734394051640829</v>
      </c>
    </row>
    <row r="1415" spans="1:38" s="20" customFormat="1">
      <c r="A1415" s="14" t="s">
        <v>86</v>
      </c>
      <c r="B1415" s="14" t="s">
        <v>40</v>
      </c>
      <c r="C1415" s="31">
        <v>38946</v>
      </c>
      <c r="D1415" s="15">
        <v>2006</v>
      </c>
      <c r="E1415" s="16">
        <v>0.50972222222222219</v>
      </c>
      <c r="F1415" s="16">
        <v>0.55694444444444446</v>
      </c>
      <c r="G1415" s="16">
        <v>4.7222222222222276E-2</v>
      </c>
      <c r="H1415" s="21">
        <v>2</v>
      </c>
      <c r="I1415" s="17">
        <v>2</v>
      </c>
      <c r="J1415" s="17">
        <v>8</v>
      </c>
      <c r="K1415" s="17">
        <v>8</v>
      </c>
      <c r="L1415" s="14" t="s">
        <v>48</v>
      </c>
      <c r="M1415" s="14" t="s">
        <v>49</v>
      </c>
      <c r="N1415" s="17">
        <v>1</v>
      </c>
      <c r="O1415" s="18">
        <f t="shared" si="239"/>
        <v>18.809208000000002</v>
      </c>
      <c r="P1415" s="18">
        <v>5.6997600000000004</v>
      </c>
      <c r="Q1415" s="18">
        <f t="shared" si="238"/>
        <v>6.930237599999999</v>
      </c>
      <c r="R1415" s="18">
        <v>2.1000719999999999</v>
      </c>
      <c r="S1415" s="18">
        <f t="shared" si="237"/>
        <v>18.809999999999999</v>
      </c>
      <c r="T1415" s="22">
        <v>5.7</v>
      </c>
      <c r="U1415" s="21" t="s">
        <v>43</v>
      </c>
      <c r="V1415" s="21" t="s">
        <v>43</v>
      </c>
      <c r="W1415" s="19">
        <v>27.848220000000001</v>
      </c>
      <c r="X1415" s="19">
        <v>-115.17097</v>
      </c>
      <c r="Y1415" s="22" t="s">
        <v>43</v>
      </c>
      <c r="Z1415" s="23" t="s">
        <v>43</v>
      </c>
      <c r="AA1415" s="21" t="s">
        <v>43</v>
      </c>
      <c r="AB1415" s="14" t="s">
        <v>44</v>
      </c>
      <c r="AC1415" s="21" t="s">
        <v>43</v>
      </c>
      <c r="AD1415" s="17">
        <v>16</v>
      </c>
      <c r="AE1415" s="17">
        <v>1</v>
      </c>
      <c r="AF1415" s="21" t="s">
        <v>43</v>
      </c>
      <c r="AG1415" s="14">
        <v>210</v>
      </c>
      <c r="AI1415" s="70">
        <f t="shared" si="234"/>
        <v>12.500999999999999</v>
      </c>
      <c r="AJ1415" s="71" t="s">
        <v>369</v>
      </c>
      <c r="AK1415" s="72">
        <f t="shared" si="235"/>
        <v>1.4471406331162124</v>
      </c>
      <c r="AL1415" s="73">
        <f t="shared" si="236"/>
        <v>1.4471406331162124</v>
      </c>
    </row>
    <row r="1416" spans="1:38" s="20" customFormat="1">
      <c r="A1416" s="14" t="s">
        <v>86</v>
      </c>
      <c r="B1416" s="14" t="s">
        <v>40</v>
      </c>
      <c r="C1416" s="31">
        <v>38946</v>
      </c>
      <c r="D1416" s="15">
        <v>2006</v>
      </c>
      <c r="E1416" s="16">
        <v>0.50972222222222219</v>
      </c>
      <c r="F1416" s="16">
        <v>0.55694444444444446</v>
      </c>
      <c r="G1416" s="16">
        <v>4.7222222222222276E-2</v>
      </c>
      <c r="H1416" s="21">
        <v>2</v>
      </c>
      <c r="I1416" s="17">
        <v>2</v>
      </c>
      <c r="J1416" s="17">
        <v>8</v>
      </c>
      <c r="K1416" s="17">
        <v>8</v>
      </c>
      <c r="L1416" s="14" t="s">
        <v>48</v>
      </c>
      <c r="M1416" s="14" t="s">
        <v>49</v>
      </c>
      <c r="N1416" s="17">
        <v>1</v>
      </c>
      <c r="O1416" s="18">
        <f t="shared" si="239"/>
        <v>18.809208000000002</v>
      </c>
      <c r="P1416" s="18">
        <v>5.6997600000000004</v>
      </c>
      <c r="Q1416" s="18">
        <f t="shared" si="238"/>
        <v>6.930237599999999</v>
      </c>
      <c r="R1416" s="18">
        <v>2.1000719999999999</v>
      </c>
      <c r="S1416" s="18">
        <f t="shared" si="237"/>
        <v>18.809999999999999</v>
      </c>
      <c r="T1416" s="22">
        <v>5.7</v>
      </c>
      <c r="U1416" s="21" t="s">
        <v>43</v>
      </c>
      <c r="V1416" s="21" t="s">
        <v>43</v>
      </c>
      <c r="W1416" s="19">
        <v>27.848220000000001</v>
      </c>
      <c r="X1416" s="19">
        <v>-115.17097</v>
      </c>
      <c r="Y1416" s="22" t="s">
        <v>43</v>
      </c>
      <c r="Z1416" s="23" t="s">
        <v>43</v>
      </c>
      <c r="AA1416" s="21" t="s">
        <v>43</v>
      </c>
      <c r="AB1416" s="14" t="s">
        <v>44</v>
      </c>
      <c r="AC1416" s="21" t="s">
        <v>43</v>
      </c>
      <c r="AD1416" s="17">
        <v>16</v>
      </c>
      <c r="AE1416" s="17">
        <v>1</v>
      </c>
      <c r="AF1416" s="21" t="s">
        <v>43</v>
      </c>
      <c r="AG1416" s="14">
        <v>210</v>
      </c>
      <c r="AI1416" s="70">
        <f t="shared" si="234"/>
        <v>12.500999999999999</v>
      </c>
      <c r="AJ1416" s="71" t="s">
        <v>369</v>
      </c>
      <c r="AK1416" s="72">
        <f t="shared" si="235"/>
        <v>1.4471406331162124</v>
      </c>
      <c r="AL1416" s="73">
        <f t="shared" si="236"/>
        <v>1.4471406331162124</v>
      </c>
    </row>
    <row r="1417" spans="1:38" s="20" customFormat="1">
      <c r="A1417" s="14" t="s">
        <v>86</v>
      </c>
      <c r="B1417" s="14" t="s">
        <v>40</v>
      </c>
      <c r="C1417" s="31">
        <v>38946</v>
      </c>
      <c r="D1417" s="15">
        <v>2006</v>
      </c>
      <c r="E1417" s="16">
        <v>0.50972222222222219</v>
      </c>
      <c r="F1417" s="16">
        <v>0.55694444444444446</v>
      </c>
      <c r="G1417" s="16">
        <v>4.7222222222222276E-2</v>
      </c>
      <c r="H1417" s="21">
        <v>2</v>
      </c>
      <c r="I1417" s="17">
        <v>2</v>
      </c>
      <c r="J1417" s="17">
        <v>8</v>
      </c>
      <c r="K1417" s="17">
        <v>8</v>
      </c>
      <c r="L1417" s="14" t="s">
        <v>48</v>
      </c>
      <c r="M1417" s="14" t="s">
        <v>49</v>
      </c>
      <c r="N1417" s="17">
        <v>1</v>
      </c>
      <c r="O1417" s="18">
        <f t="shared" si="239"/>
        <v>18.809208000000002</v>
      </c>
      <c r="P1417" s="18">
        <v>5.6997600000000004</v>
      </c>
      <c r="Q1417" s="18">
        <f t="shared" si="238"/>
        <v>6.930237599999999</v>
      </c>
      <c r="R1417" s="18">
        <v>2.1000719999999999</v>
      </c>
      <c r="S1417" s="18">
        <f t="shared" si="237"/>
        <v>18.809999999999999</v>
      </c>
      <c r="T1417" s="22">
        <v>5.7</v>
      </c>
      <c r="U1417" s="21" t="s">
        <v>43</v>
      </c>
      <c r="V1417" s="21" t="s">
        <v>43</v>
      </c>
      <c r="W1417" s="19">
        <v>27.848220000000001</v>
      </c>
      <c r="X1417" s="19">
        <v>-115.17097</v>
      </c>
      <c r="Y1417" s="22" t="s">
        <v>43</v>
      </c>
      <c r="Z1417" s="23" t="s">
        <v>43</v>
      </c>
      <c r="AA1417" s="21" t="s">
        <v>43</v>
      </c>
      <c r="AB1417" s="14" t="s">
        <v>44</v>
      </c>
      <c r="AC1417" s="21" t="s">
        <v>43</v>
      </c>
      <c r="AD1417" s="17">
        <v>16</v>
      </c>
      <c r="AE1417" s="17">
        <v>1</v>
      </c>
      <c r="AF1417" s="21" t="s">
        <v>43</v>
      </c>
      <c r="AG1417" s="14">
        <v>210</v>
      </c>
      <c r="AI1417" s="70">
        <f t="shared" si="234"/>
        <v>12.500999999999999</v>
      </c>
      <c r="AJ1417" s="71" t="s">
        <v>369</v>
      </c>
      <c r="AK1417" s="72">
        <f t="shared" si="235"/>
        <v>1.4471406331162124</v>
      </c>
      <c r="AL1417" s="73">
        <f t="shared" si="236"/>
        <v>1.4471406331162124</v>
      </c>
    </row>
    <row r="1418" spans="1:38" s="20" customFormat="1">
      <c r="A1418" s="14" t="s">
        <v>86</v>
      </c>
      <c r="B1418" s="14" t="s">
        <v>40</v>
      </c>
      <c r="C1418" s="31">
        <v>38946</v>
      </c>
      <c r="D1418" s="15">
        <v>2006</v>
      </c>
      <c r="E1418" s="16">
        <v>0.50972222222222219</v>
      </c>
      <c r="F1418" s="16">
        <v>0.55694444444444446</v>
      </c>
      <c r="G1418" s="16">
        <v>4.7222222222222276E-2</v>
      </c>
      <c r="H1418" s="21">
        <v>2</v>
      </c>
      <c r="I1418" s="17">
        <v>2</v>
      </c>
      <c r="J1418" s="17">
        <v>8</v>
      </c>
      <c r="K1418" s="17">
        <v>8</v>
      </c>
      <c r="L1418" s="14" t="s">
        <v>48</v>
      </c>
      <c r="M1418" s="14" t="s">
        <v>49</v>
      </c>
      <c r="N1418" s="17">
        <v>1</v>
      </c>
      <c r="O1418" s="18">
        <f t="shared" si="239"/>
        <v>18.809208000000002</v>
      </c>
      <c r="P1418" s="18">
        <v>5.6997600000000004</v>
      </c>
      <c r="Q1418" s="18">
        <f t="shared" si="238"/>
        <v>6.930237599999999</v>
      </c>
      <c r="R1418" s="18">
        <v>2.1000719999999999</v>
      </c>
      <c r="S1418" s="18">
        <f t="shared" si="237"/>
        <v>18.809999999999999</v>
      </c>
      <c r="T1418" s="22">
        <v>5.7</v>
      </c>
      <c r="U1418" s="21" t="s">
        <v>43</v>
      </c>
      <c r="V1418" s="21" t="s">
        <v>43</v>
      </c>
      <c r="W1418" s="19">
        <v>27.848220000000001</v>
      </c>
      <c r="X1418" s="19">
        <v>-115.17097</v>
      </c>
      <c r="Y1418" s="22" t="s">
        <v>43</v>
      </c>
      <c r="Z1418" s="23" t="s">
        <v>43</v>
      </c>
      <c r="AA1418" s="21" t="s">
        <v>43</v>
      </c>
      <c r="AB1418" s="14" t="s">
        <v>44</v>
      </c>
      <c r="AC1418" s="21" t="s">
        <v>43</v>
      </c>
      <c r="AD1418" s="17">
        <v>16</v>
      </c>
      <c r="AE1418" s="17">
        <v>1</v>
      </c>
      <c r="AF1418" s="21" t="s">
        <v>43</v>
      </c>
      <c r="AG1418" s="14">
        <v>210</v>
      </c>
      <c r="AI1418" s="70">
        <f t="shared" si="234"/>
        <v>12.500999999999999</v>
      </c>
      <c r="AJ1418" s="71" t="s">
        <v>369</v>
      </c>
      <c r="AK1418" s="72">
        <f t="shared" si="235"/>
        <v>1.4471406331162124</v>
      </c>
      <c r="AL1418" s="73">
        <f t="shared" si="236"/>
        <v>1.4471406331162124</v>
      </c>
    </row>
    <row r="1419" spans="1:38" s="20" customFormat="1">
      <c r="A1419" s="14" t="s">
        <v>86</v>
      </c>
      <c r="B1419" s="14" t="s">
        <v>40</v>
      </c>
      <c r="C1419" s="31">
        <v>38946</v>
      </c>
      <c r="D1419" s="15">
        <v>2006</v>
      </c>
      <c r="E1419" s="16">
        <v>0.50972222222222219</v>
      </c>
      <c r="F1419" s="16">
        <v>0.55694444444444446</v>
      </c>
      <c r="G1419" s="16">
        <v>4.7222222222222276E-2</v>
      </c>
      <c r="H1419" s="21">
        <v>2</v>
      </c>
      <c r="I1419" s="17">
        <v>2</v>
      </c>
      <c r="J1419" s="17">
        <v>8</v>
      </c>
      <c r="K1419" s="17">
        <v>8</v>
      </c>
      <c r="L1419" s="14" t="s">
        <v>48</v>
      </c>
      <c r="M1419" s="14" t="s">
        <v>49</v>
      </c>
      <c r="N1419" s="17">
        <v>1</v>
      </c>
      <c r="O1419" s="18">
        <f t="shared" si="239"/>
        <v>18.809208000000002</v>
      </c>
      <c r="P1419" s="18">
        <v>5.6997600000000004</v>
      </c>
      <c r="Q1419" s="18">
        <f t="shared" si="238"/>
        <v>6.930237599999999</v>
      </c>
      <c r="R1419" s="18">
        <v>2.1000719999999999</v>
      </c>
      <c r="S1419" s="18">
        <f t="shared" si="237"/>
        <v>18.809999999999999</v>
      </c>
      <c r="T1419" s="22">
        <v>5.7</v>
      </c>
      <c r="U1419" s="21" t="s">
        <v>43</v>
      </c>
      <c r="V1419" s="21" t="s">
        <v>43</v>
      </c>
      <c r="W1419" s="19">
        <v>27.848220000000001</v>
      </c>
      <c r="X1419" s="19">
        <v>-115.17097</v>
      </c>
      <c r="Y1419" s="22" t="s">
        <v>43</v>
      </c>
      <c r="Z1419" s="23" t="s">
        <v>43</v>
      </c>
      <c r="AA1419" s="21" t="s">
        <v>43</v>
      </c>
      <c r="AB1419" s="14" t="s">
        <v>44</v>
      </c>
      <c r="AC1419" s="21" t="s">
        <v>43</v>
      </c>
      <c r="AD1419" s="17">
        <v>16</v>
      </c>
      <c r="AE1419" s="17">
        <v>1</v>
      </c>
      <c r="AF1419" s="21" t="s">
        <v>43</v>
      </c>
      <c r="AG1419" s="14">
        <v>210</v>
      </c>
      <c r="AI1419" s="70">
        <f t="shared" si="234"/>
        <v>12.500999999999999</v>
      </c>
      <c r="AJ1419" s="71" t="s">
        <v>369</v>
      </c>
      <c r="AK1419" s="72">
        <f t="shared" si="235"/>
        <v>1.4471406331162124</v>
      </c>
      <c r="AL1419" s="73">
        <f t="shared" si="236"/>
        <v>1.4471406331162124</v>
      </c>
    </row>
    <row r="1420" spans="1:38" s="20" customFormat="1">
      <c r="A1420" s="14" t="s">
        <v>86</v>
      </c>
      <c r="B1420" s="14" t="s">
        <v>40</v>
      </c>
      <c r="C1420" s="31">
        <v>38946</v>
      </c>
      <c r="D1420" s="15">
        <v>2006</v>
      </c>
      <c r="E1420" s="16">
        <v>0.50972222222222219</v>
      </c>
      <c r="F1420" s="16">
        <v>0.55694444444444446</v>
      </c>
      <c r="G1420" s="16">
        <v>4.7222222222222276E-2</v>
      </c>
      <c r="H1420" s="21">
        <v>2</v>
      </c>
      <c r="I1420" s="17">
        <v>2</v>
      </c>
      <c r="J1420" s="17">
        <v>8</v>
      </c>
      <c r="K1420" s="17">
        <v>8</v>
      </c>
      <c r="L1420" s="14" t="s">
        <v>48</v>
      </c>
      <c r="M1420" s="14" t="s">
        <v>49</v>
      </c>
      <c r="N1420" s="17">
        <v>1</v>
      </c>
      <c r="O1420" s="18">
        <f t="shared" si="239"/>
        <v>18.809208000000002</v>
      </c>
      <c r="P1420" s="18">
        <v>5.6997600000000004</v>
      </c>
      <c r="Q1420" s="18">
        <f t="shared" si="238"/>
        <v>6.930237599999999</v>
      </c>
      <c r="R1420" s="18">
        <v>2.1000719999999999</v>
      </c>
      <c r="S1420" s="18">
        <f t="shared" si="237"/>
        <v>18.809999999999999</v>
      </c>
      <c r="T1420" s="22">
        <v>5.7</v>
      </c>
      <c r="U1420" s="21" t="s">
        <v>43</v>
      </c>
      <c r="V1420" s="21" t="s">
        <v>43</v>
      </c>
      <c r="W1420" s="19">
        <v>27.848220000000001</v>
      </c>
      <c r="X1420" s="19">
        <v>-115.17097</v>
      </c>
      <c r="Y1420" s="22" t="s">
        <v>43</v>
      </c>
      <c r="Z1420" s="23" t="s">
        <v>43</v>
      </c>
      <c r="AA1420" s="21" t="s">
        <v>43</v>
      </c>
      <c r="AB1420" s="14" t="s">
        <v>44</v>
      </c>
      <c r="AC1420" s="21" t="s">
        <v>43</v>
      </c>
      <c r="AD1420" s="17">
        <v>16</v>
      </c>
      <c r="AE1420" s="17">
        <v>1</v>
      </c>
      <c r="AF1420" s="21" t="s">
        <v>43</v>
      </c>
      <c r="AG1420" s="14">
        <v>210</v>
      </c>
      <c r="AI1420" s="70">
        <f t="shared" si="234"/>
        <v>12.500999999999999</v>
      </c>
      <c r="AJ1420" s="71" t="s">
        <v>369</v>
      </c>
      <c r="AK1420" s="72">
        <f t="shared" si="235"/>
        <v>1.4471406331162124</v>
      </c>
      <c r="AL1420" s="73">
        <f t="shared" si="236"/>
        <v>1.4471406331162124</v>
      </c>
    </row>
    <row r="1421" spans="1:38" s="20" customFormat="1">
      <c r="A1421" s="14" t="s">
        <v>86</v>
      </c>
      <c r="B1421" s="14" t="s">
        <v>40</v>
      </c>
      <c r="C1421" s="31">
        <v>38946</v>
      </c>
      <c r="D1421" s="15">
        <v>2006</v>
      </c>
      <c r="E1421" s="16">
        <v>0.50972222222222219</v>
      </c>
      <c r="F1421" s="16">
        <v>0.55694444444444446</v>
      </c>
      <c r="G1421" s="16">
        <v>4.7222222222222276E-2</v>
      </c>
      <c r="H1421" s="21">
        <v>2</v>
      </c>
      <c r="I1421" s="17">
        <v>2</v>
      </c>
      <c r="J1421" s="17">
        <v>8</v>
      </c>
      <c r="K1421" s="17">
        <v>8</v>
      </c>
      <c r="L1421" s="14" t="s">
        <v>48</v>
      </c>
      <c r="M1421" s="14" t="s">
        <v>49</v>
      </c>
      <c r="N1421" s="17">
        <v>1</v>
      </c>
      <c r="O1421" s="18">
        <f t="shared" si="239"/>
        <v>18.809208000000002</v>
      </c>
      <c r="P1421" s="18">
        <v>5.6997600000000004</v>
      </c>
      <c r="Q1421" s="18">
        <f t="shared" si="238"/>
        <v>6.930237599999999</v>
      </c>
      <c r="R1421" s="18">
        <v>2.1000719999999999</v>
      </c>
      <c r="S1421" s="18">
        <f t="shared" si="237"/>
        <v>18.809999999999999</v>
      </c>
      <c r="T1421" s="22">
        <v>5.7</v>
      </c>
      <c r="U1421" s="21" t="s">
        <v>43</v>
      </c>
      <c r="V1421" s="21" t="s">
        <v>43</v>
      </c>
      <c r="W1421" s="19">
        <v>27.848220000000001</v>
      </c>
      <c r="X1421" s="19">
        <v>-115.17097</v>
      </c>
      <c r="Y1421" s="22" t="s">
        <v>43</v>
      </c>
      <c r="Z1421" s="23" t="s">
        <v>43</v>
      </c>
      <c r="AA1421" s="21" t="s">
        <v>43</v>
      </c>
      <c r="AB1421" s="14" t="s">
        <v>44</v>
      </c>
      <c r="AC1421" s="21" t="s">
        <v>43</v>
      </c>
      <c r="AD1421" s="17">
        <v>16</v>
      </c>
      <c r="AE1421" s="17">
        <v>1</v>
      </c>
      <c r="AF1421" s="21" t="s">
        <v>43</v>
      </c>
      <c r="AG1421" s="14">
        <v>210</v>
      </c>
      <c r="AI1421" s="70">
        <f t="shared" si="234"/>
        <v>12.500999999999999</v>
      </c>
      <c r="AJ1421" s="71" t="s">
        <v>369</v>
      </c>
      <c r="AK1421" s="72">
        <f t="shared" si="235"/>
        <v>1.4471406331162124</v>
      </c>
      <c r="AL1421" s="73">
        <f t="shared" si="236"/>
        <v>1.4471406331162124</v>
      </c>
    </row>
    <row r="1422" spans="1:38" s="20" customFormat="1">
      <c r="A1422" s="14" t="s">
        <v>86</v>
      </c>
      <c r="B1422" s="14" t="s">
        <v>40</v>
      </c>
      <c r="C1422" s="31">
        <v>38946</v>
      </c>
      <c r="D1422" s="15">
        <v>2006</v>
      </c>
      <c r="E1422" s="16">
        <v>0.50972222222222219</v>
      </c>
      <c r="F1422" s="16">
        <v>0.55694444444444446</v>
      </c>
      <c r="G1422" s="16">
        <v>4.7222222222222276E-2</v>
      </c>
      <c r="H1422" s="21">
        <v>2</v>
      </c>
      <c r="I1422" s="17">
        <v>2</v>
      </c>
      <c r="J1422" s="17">
        <v>8</v>
      </c>
      <c r="K1422" s="17">
        <v>8</v>
      </c>
      <c r="L1422" s="14" t="s">
        <v>48</v>
      </c>
      <c r="M1422" s="14" t="s">
        <v>49</v>
      </c>
      <c r="N1422" s="17">
        <v>1</v>
      </c>
      <c r="O1422" s="18">
        <f t="shared" si="239"/>
        <v>18.809208000000002</v>
      </c>
      <c r="P1422" s="18">
        <v>5.6997600000000004</v>
      </c>
      <c r="Q1422" s="18">
        <f t="shared" si="238"/>
        <v>6.930237599999999</v>
      </c>
      <c r="R1422" s="18">
        <v>2.1000719999999999</v>
      </c>
      <c r="S1422" s="18">
        <f t="shared" si="237"/>
        <v>18.809999999999999</v>
      </c>
      <c r="T1422" s="22">
        <v>5.7</v>
      </c>
      <c r="U1422" s="21" t="s">
        <v>43</v>
      </c>
      <c r="V1422" s="21" t="s">
        <v>43</v>
      </c>
      <c r="W1422" s="19">
        <v>27.848220000000001</v>
      </c>
      <c r="X1422" s="19">
        <v>-115.17097</v>
      </c>
      <c r="Y1422" s="22" t="s">
        <v>43</v>
      </c>
      <c r="Z1422" s="23" t="s">
        <v>43</v>
      </c>
      <c r="AA1422" s="21" t="s">
        <v>43</v>
      </c>
      <c r="AB1422" s="14" t="s">
        <v>44</v>
      </c>
      <c r="AC1422" s="21" t="s">
        <v>43</v>
      </c>
      <c r="AD1422" s="17">
        <v>17</v>
      </c>
      <c r="AE1422" s="17">
        <v>1</v>
      </c>
      <c r="AF1422" s="21" t="s">
        <v>43</v>
      </c>
      <c r="AG1422" s="14">
        <v>210</v>
      </c>
      <c r="AI1422" s="70">
        <f t="shared" si="234"/>
        <v>13.209999999999999</v>
      </c>
      <c r="AJ1422" s="71" t="s">
        <v>369</v>
      </c>
      <c r="AK1422" s="72">
        <f t="shared" si="235"/>
        <v>1.6329725885917237</v>
      </c>
      <c r="AL1422" s="73">
        <f t="shared" si="236"/>
        <v>1.6329725885917237</v>
      </c>
    </row>
    <row r="1423" spans="1:38" s="20" customFormat="1">
      <c r="A1423" s="14" t="s">
        <v>86</v>
      </c>
      <c r="B1423" s="14" t="s">
        <v>40</v>
      </c>
      <c r="C1423" s="31">
        <v>38946</v>
      </c>
      <c r="D1423" s="15">
        <v>2006</v>
      </c>
      <c r="E1423" s="16">
        <v>0.50972222222222219</v>
      </c>
      <c r="F1423" s="16">
        <v>0.55694444444444446</v>
      </c>
      <c r="G1423" s="16">
        <v>4.7222222222222276E-2</v>
      </c>
      <c r="H1423" s="21">
        <v>2</v>
      </c>
      <c r="I1423" s="17">
        <v>2</v>
      </c>
      <c r="J1423" s="17">
        <v>8</v>
      </c>
      <c r="K1423" s="17">
        <v>8</v>
      </c>
      <c r="L1423" s="14" t="s">
        <v>48</v>
      </c>
      <c r="M1423" s="14" t="s">
        <v>49</v>
      </c>
      <c r="N1423" s="17">
        <v>1</v>
      </c>
      <c r="O1423" s="18">
        <f t="shared" si="239"/>
        <v>18.809208000000002</v>
      </c>
      <c r="P1423" s="18">
        <v>5.6997600000000004</v>
      </c>
      <c r="Q1423" s="18">
        <f t="shared" si="238"/>
        <v>6.930237599999999</v>
      </c>
      <c r="R1423" s="18">
        <v>2.1000719999999999</v>
      </c>
      <c r="S1423" s="18">
        <f t="shared" si="237"/>
        <v>18.809999999999999</v>
      </c>
      <c r="T1423" s="22">
        <v>5.7</v>
      </c>
      <c r="U1423" s="21" t="s">
        <v>43</v>
      </c>
      <c r="V1423" s="21" t="s">
        <v>43</v>
      </c>
      <c r="W1423" s="19">
        <v>27.848220000000001</v>
      </c>
      <c r="X1423" s="19">
        <v>-115.17097</v>
      </c>
      <c r="Y1423" s="22" t="s">
        <v>43</v>
      </c>
      <c r="Z1423" s="23" t="s">
        <v>43</v>
      </c>
      <c r="AA1423" s="21" t="s">
        <v>43</v>
      </c>
      <c r="AB1423" s="14" t="s">
        <v>44</v>
      </c>
      <c r="AC1423" s="21" t="s">
        <v>43</v>
      </c>
      <c r="AD1423" s="17">
        <v>17</v>
      </c>
      <c r="AE1423" s="17">
        <v>1</v>
      </c>
      <c r="AF1423" s="21" t="s">
        <v>43</v>
      </c>
      <c r="AG1423" s="14">
        <v>210</v>
      </c>
      <c r="AI1423" s="70">
        <f t="shared" si="234"/>
        <v>13.209999999999999</v>
      </c>
      <c r="AJ1423" s="71" t="s">
        <v>369</v>
      </c>
      <c r="AK1423" s="72">
        <f t="shared" si="235"/>
        <v>1.6329725885917237</v>
      </c>
      <c r="AL1423" s="73">
        <f t="shared" si="236"/>
        <v>1.6329725885917237</v>
      </c>
    </row>
    <row r="1424" spans="1:38" s="20" customFormat="1">
      <c r="A1424" s="14" t="s">
        <v>86</v>
      </c>
      <c r="B1424" s="14" t="s">
        <v>40</v>
      </c>
      <c r="C1424" s="31">
        <v>38946</v>
      </c>
      <c r="D1424" s="15">
        <v>2006</v>
      </c>
      <c r="E1424" s="16">
        <v>0.50972222222222219</v>
      </c>
      <c r="F1424" s="16">
        <v>0.55694444444444446</v>
      </c>
      <c r="G1424" s="16">
        <v>4.7222222222222276E-2</v>
      </c>
      <c r="H1424" s="21">
        <v>2</v>
      </c>
      <c r="I1424" s="17">
        <v>2</v>
      </c>
      <c r="J1424" s="17">
        <v>8</v>
      </c>
      <c r="K1424" s="17">
        <v>8</v>
      </c>
      <c r="L1424" s="14" t="s">
        <v>48</v>
      </c>
      <c r="M1424" s="14" t="s">
        <v>49</v>
      </c>
      <c r="N1424" s="17">
        <v>1</v>
      </c>
      <c r="O1424" s="18">
        <f t="shared" si="239"/>
        <v>18.809208000000002</v>
      </c>
      <c r="P1424" s="18">
        <v>5.6997600000000004</v>
      </c>
      <c r="Q1424" s="18">
        <f t="shared" si="238"/>
        <v>6.930237599999999</v>
      </c>
      <c r="R1424" s="18">
        <v>2.1000719999999999</v>
      </c>
      <c r="S1424" s="18">
        <f t="shared" si="237"/>
        <v>18.809999999999999</v>
      </c>
      <c r="T1424" s="22">
        <v>5.7</v>
      </c>
      <c r="U1424" s="21" t="s">
        <v>43</v>
      </c>
      <c r="V1424" s="21" t="s">
        <v>43</v>
      </c>
      <c r="W1424" s="19">
        <v>27.848220000000001</v>
      </c>
      <c r="X1424" s="19">
        <v>-115.17097</v>
      </c>
      <c r="Y1424" s="22" t="s">
        <v>43</v>
      </c>
      <c r="Z1424" s="23" t="s">
        <v>43</v>
      </c>
      <c r="AA1424" s="21" t="s">
        <v>43</v>
      </c>
      <c r="AB1424" s="14" t="s">
        <v>44</v>
      </c>
      <c r="AC1424" s="21" t="s">
        <v>43</v>
      </c>
      <c r="AD1424" s="17">
        <v>17</v>
      </c>
      <c r="AE1424" s="17">
        <v>1</v>
      </c>
      <c r="AF1424" s="21" t="s">
        <v>43</v>
      </c>
      <c r="AG1424" s="14">
        <v>210</v>
      </c>
      <c r="AI1424" s="70">
        <f t="shared" si="234"/>
        <v>13.209999999999999</v>
      </c>
      <c r="AJ1424" s="71" t="s">
        <v>369</v>
      </c>
      <c r="AK1424" s="72">
        <f t="shared" si="235"/>
        <v>1.6329725885917237</v>
      </c>
      <c r="AL1424" s="73">
        <f t="shared" si="236"/>
        <v>1.6329725885917237</v>
      </c>
    </row>
    <row r="1425" spans="1:38" s="20" customFormat="1">
      <c r="A1425" s="14" t="s">
        <v>86</v>
      </c>
      <c r="B1425" s="14" t="s">
        <v>40</v>
      </c>
      <c r="C1425" s="31">
        <v>38946</v>
      </c>
      <c r="D1425" s="15">
        <v>2006</v>
      </c>
      <c r="E1425" s="16">
        <v>0.50972222222222219</v>
      </c>
      <c r="F1425" s="16">
        <v>0.55694444444444446</v>
      </c>
      <c r="G1425" s="16">
        <v>4.7222222222222276E-2</v>
      </c>
      <c r="H1425" s="21">
        <v>2</v>
      </c>
      <c r="I1425" s="17">
        <v>2</v>
      </c>
      <c r="J1425" s="17">
        <v>8</v>
      </c>
      <c r="K1425" s="17">
        <v>8</v>
      </c>
      <c r="L1425" s="14" t="s">
        <v>48</v>
      </c>
      <c r="M1425" s="14" t="s">
        <v>49</v>
      </c>
      <c r="N1425" s="17">
        <v>1</v>
      </c>
      <c r="O1425" s="18">
        <f t="shared" si="239"/>
        <v>18.809208000000002</v>
      </c>
      <c r="P1425" s="18">
        <v>5.6997600000000004</v>
      </c>
      <c r="Q1425" s="18">
        <f t="shared" si="238"/>
        <v>6.930237599999999</v>
      </c>
      <c r="R1425" s="18">
        <v>2.1000719999999999</v>
      </c>
      <c r="S1425" s="18">
        <f t="shared" si="237"/>
        <v>18.809999999999999</v>
      </c>
      <c r="T1425" s="22">
        <v>5.7</v>
      </c>
      <c r="U1425" s="21" t="s">
        <v>43</v>
      </c>
      <c r="V1425" s="21" t="s">
        <v>43</v>
      </c>
      <c r="W1425" s="19">
        <v>27.848220000000001</v>
      </c>
      <c r="X1425" s="19">
        <v>-115.17097</v>
      </c>
      <c r="Y1425" s="22" t="s">
        <v>43</v>
      </c>
      <c r="Z1425" s="23" t="s">
        <v>43</v>
      </c>
      <c r="AA1425" s="21" t="s">
        <v>43</v>
      </c>
      <c r="AB1425" s="14" t="s">
        <v>44</v>
      </c>
      <c r="AC1425" s="21" t="s">
        <v>43</v>
      </c>
      <c r="AD1425" s="17">
        <v>17</v>
      </c>
      <c r="AE1425" s="17">
        <v>1</v>
      </c>
      <c r="AF1425" s="21" t="s">
        <v>43</v>
      </c>
      <c r="AG1425" s="14">
        <v>210</v>
      </c>
      <c r="AI1425" s="70">
        <f t="shared" si="234"/>
        <v>13.209999999999999</v>
      </c>
      <c r="AJ1425" s="71" t="s">
        <v>369</v>
      </c>
      <c r="AK1425" s="72">
        <f t="shared" si="235"/>
        <v>1.6329725885917237</v>
      </c>
      <c r="AL1425" s="73">
        <f t="shared" si="236"/>
        <v>1.6329725885917237</v>
      </c>
    </row>
    <row r="1426" spans="1:38" s="20" customFormat="1">
      <c r="A1426" s="14" t="s">
        <v>86</v>
      </c>
      <c r="B1426" s="14" t="s">
        <v>40</v>
      </c>
      <c r="C1426" s="31">
        <v>38946</v>
      </c>
      <c r="D1426" s="15">
        <v>2006</v>
      </c>
      <c r="E1426" s="16">
        <v>0.50972222222222219</v>
      </c>
      <c r="F1426" s="16">
        <v>0.55694444444444446</v>
      </c>
      <c r="G1426" s="16">
        <v>4.7222222222222276E-2</v>
      </c>
      <c r="H1426" s="21">
        <v>2</v>
      </c>
      <c r="I1426" s="17">
        <v>2</v>
      </c>
      <c r="J1426" s="17">
        <v>8</v>
      </c>
      <c r="K1426" s="17">
        <v>8</v>
      </c>
      <c r="L1426" s="14" t="s">
        <v>48</v>
      </c>
      <c r="M1426" s="14" t="s">
        <v>49</v>
      </c>
      <c r="N1426" s="17">
        <v>1</v>
      </c>
      <c r="O1426" s="18">
        <f t="shared" si="239"/>
        <v>18.809208000000002</v>
      </c>
      <c r="P1426" s="18">
        <v>5.6997600000000004</v>
      </c>
      <c r="Q1426" s="18">
        <f t="shared" si="238"/>
        <v>6.930237599999999</v>
      </c>
      <c r="R1426" s="18">
        <v>2.1000719999999999</v>
      </c>
      <c r="S1426" s="18">
        <f t="shared" si="237"/>
        <v>18.809999999999999</v>
      </c>
      <c r="T1426" s="22">
        <v>5.7</v>
      </c>
      <c r="U1426" s="21" t="s">
        <v>43</v>
      </c>
      <c r="V1426" s="21" t="s">
        <v>43</v>
      </c>
      <c r="W1426" s="19">
        <v>27.848220000000001</v>
      </c>
      <c r="X1426" s="19">
        <v>-115.17097</v>
      </c>
      <c r="Y1426" s="22" t="s">
        <v>43</v>
      </c>
      <c r="Z1426" s="23" t="s">
        <v>43</v>
      </c>
      <c r="AA1426" s="21" t="s">
        <v>43</v>
      </c>
      <c r="AB1426" s="14" t="s">
        <v>44</v>
      </c>
      <c r="AC1426" s="21" t="s">
        <v>43</v>
      </c>
      <c r="AD1426" s="17">
        <v>17</v>
      </c>
      <c r="AE1426" s="17">
        <v>1</v>
      </c>
      <c r="AF1426" s="21" t="s">
        <v>43</v>
      </c>
      <c r="AG1426" s="14">
        <v>210</v>
      </c>
      <c r="AI1426" s="70">
        <f t="shared" si="234"/>
        <v>13.209999999999999</v>
      </c>
      <c r="AJ1426" s="71" t="s">
        <v>369</v>
      </c>
      <c r="AK1426" s="72">
        <f t="shared" si="235"/>
        <v>1.6329725885917237</v>
      </c>
      <c r="AL1426" s="73">
        <f t="shared" si="236"/>
        <v>1.6329725885917237</v>
      </c>
    </row>
    <row r="1427" spans="1:38" s="20" customFormat="1">
      <c r="A1427" s="14" t="s">
        <v>86</v>
      </c>
      <c r="B1427" s="14" t="s">
        <v>40</v>
      </c>
      <c r="C1427" s="31">
        <v>38946</v>
      </c>
      <c r="D1427" s="15">
        <v>2006</v>
      </c>
      <c r="E1427" s="16">
        <v>0.50972222222222219</v>
      </c>
      <c r="F1427" s="16">
        <v>0.55694444444444446</v>
      </c>
      <c r="G1427" s="16">
        <v>4.7222222222222276E-2</v>
      </c>
      <c r="H1427" s="21">
        <v>2</v>
      </c>
      <c r="I1427" s="17">
        <v>2</v>
      </c>
      <c r="J1427" s="17">
        <v>8</v>
      </c>
      <c r="K1427" s="17">
        <v>8</v>
      </c>
      <c r="L1427" s="14" t="s">
        <v>48</v>
      </c>
      <c r="M1427" s="14" t="s">
        <v>49</v>
      </c>
      <c r="N1427" s="17">
        <v>1</v>
      </c>
      <c r="O1427" s="18">
        <f t="shared" si="239"/>
        <v>18.809208000000002</v>
      </c>
      <c r="P1427" s="18">
        <v>5.6997600000000004</v>
      </c>
      <c r="Q1427" s="18">
        <f t="shared" si="238"/>
        <v>6.930237599999999</v>
      </c>
      <c r="R1427" s="18">
        <v>2.1000719999999999</v>
      </c>
      <c r="S1427" s="18">
        <f t="shared" si="237"/>
        <v>18.809999999999999</v>
      </c>
      <c r="T1427" s="22">
        <v>5.7</v>
      </c>
      <c r="U1427" s="21" t="s">
        <v>43</v>
      </c>
      <c r="V1427" s="21" t="s">
        <v>43</v>
      </c>
      <c r="W1427" s="19">
        <v>27.848220000000001</v>
      </c>
      <c r="X1427" s="19">
        <v>-115.17097</v>
      </c>
      <c r="Y1427" s="22" t="s">
        <v>43</v>
      </c>
      <c r="Z1427" s="23" t="s">
        <v>43</v>
      </c>
      <c r="AA1427" s="21" t="s">
        <v>43</v>
      </c>
      <c r="AB1427" s="14" t="s">
        <v>44</v>
      </c>
      <c r="AC1427" s="21" t="s">
        <v>43</v>
      </c>
      <c r="AD1427" s="17">
        <v>17</v>
      </c>
      <c r="AE1427" s="17">
        <v>1</v>
      </c>
      <c r="AF1427" s="21" t="s">
        <v>43</v>
      </c>
      <c r="AG1427" s="14">
        <v>210</v>
      </c>
      <c r="AI1427" s="70">
        <f t="shared" si="234"/>
        <v>13.209999999999999</v>
      </c>
      <c r="AJ1427" s="71" t="s">
        <v>369</v>
      </c>
      <c r="AK1427" s="72">
        <f t="shared" si="235"/>
        <v>1.6329725885917237</v>
      </c>
      <c r="AL1427" s="73">
        <f t="shared" si="236"/>
        <v>1.6329725885917237</v>
      </c>
    </row>
    <row r="1428" spans="1:38" s="20" customFormat="1">
      <c r="A1428" s="14" t="s">
        <v>86</v>
      </c>
      <c r="B1428" s="14" t="s">
        <v>40</v>
      </c>
      <c r="C1428" s="31">
        <v>38946</v>
      </c>
      <c r="D1428" s="15">
        <v>2006</v>
      </c>
      <c r="E1428" s="16">
        <v>0.50972222222222219</v>
      </c>
      <c r="F1428" s="16">
        <v>0.55694444444444446</v>
      </c>
      <c r="G1428" s="16">
        <v>4.7222222222222276E-2</v>
      </c>
      <c r="H1428" s="21">
        <v>2</v>
      </c>
      <c r="I1428" s="17">
        <v>2</v>
      </c>
      <c r="J1428" s="17">
        <v>8</v>
      </c>
      <c r="K1428" s="17">
        <v>8</v>
      </c>
      <c r="L1428" s="14" t="s">
        <v>48</v>
      </c>
      <c r="M1428" s="14" t="s">
        <v>49</v>
      </c>
      <c r="N1428" s="17">
        <v>1</v>
      </c>
      <c r="O1428" s="18">
        <f t="shared" si="239"/>
        <v>18.809208000000002</v>
      </c>
      <c r="P1428" s="18">
        <v>5.6997600000000004</v>
      </c>
      <c r="Q1428" s="18">
        <f t="shared" si="238"/>
        <v>6.930237599999999</v>
      </c>
      <c r="R1428" s="18">
        <v>2.1000719999999999</v>
      </c>
      <c r="S1428" s="18">
        <f t="shared" si="237"/>
        <v>18.809999999999999</v>
      </c>
      <c r="T1428" s="22">
        <v>5.7</v>
      </c>
      <c r="U1428" s="21" t="s">
        <v>43</v>
      </c>
      <c r="V1428" s="21" t="s">
        <v>43</v>
      </c>
      <c r="W1428" s="19">
        <v>27.848220000000001</v>
      </c>
      <c r="X1428" s="19">
        <v>-115.17097</v>
      </c>
      <c r="Y1428" s="22" t="s">
        <v>43</v>
      </c>
      <c r="Z1428" s="23" t="s">
        <v>43</v>
      </c>
      <c r="AA1428" s="21" t="s">
        <v>43</v>
      </c>
      <c r="AB1428" s="14" t="s">
        <v>44</v>
      </c>
      <c r="AC1428" s="21" t="s">
        <v>43</v>
      </c>
      <c r="AD1428" s="17">
        <v>19</v>
      </c>
      <c r="AE1428" s="17">
        <v>1</v>
      </c>
      <c r="AF1428" s="21" t="s">
        <v>43</v>
      </c>
      <c r="AG1428" s="14">
        <v>210</v>
      </c>
      <c r="AI1428" s="70">
        <f t="shared" si="234"/>
        <v>14.628</v>
      </c>
      <c r="AJ1428" s="71" t="s">
        <v>369</v>
      </c>
      <c r="AK1428" s="72">
        <f t="shared" si="235"/>
        <v>2.041534710262368</v>
      </c>
      <c r="AL1428" s="73">
        <f t="shared" si="236"/>
        <v>2.041534710262368</v>
      </c>
    </row>
    <row r="1429" spans="1:38" s="20" customFormat="1">
      <c r="A1429" s="14" t="s">
        <v>86</v>
      </c>
      <c r="B1429" s="14" t="s">
        <v>40</v>
      </c>
      <c r="C1429" s="31">
        <v>38946</v>
      </c>
      <c r="D1429" s="15">
        <v>2006</v>
      </c>
      <c r="E1429" s="16">
        <v>0.50972222222222219</v>
      </c>
      <c r="F1429" s="16">
        <v>0.55694444444444446</v>
      </c>
      <c r="G1429" s="16">
        <v>4.7222222222222276E-2</v>
      </c>
      <c r="H1429" s="21">
        <v>2</v>
      </c>
      <c r="I1429" s="17">
        <v>2</v>
      </c>
      <c r="J1429" s="17">
        <v>8</v>
      </c>
      <c r="K1429" s="17">
        <v>8</v>
      </c>
      <c r="L1429" s="14" t="s">
        <v>48</v>
      </c>
      <c r="M1429" s="14" t="s">
        <v>49</v>
      </c>
      <c r="N1429" s="17">
        <v>1</v>
      </c>
      <c r="O1429" s="18">
        <f t="shared" si="239"/>
        <v>18.809208000000002</v>
      </c>
      <c r="P1429" s="18">
        <v>5.6997600000000004</v>
      </c>
      <c r="Q1429" s="18">
        <f t="shared" si="238"/>
        <v>6.930237599999999</v>
      </c>
      <c r="R1429" s="18">
        <v>2.1000719999999999</v>
      </c>
      <c r="S1429" s="18">
        <f t="shared" si="237"/>
        <v>18.809999999999999</v>
      </c>
      <c r="T1429" s="22">
        <v>5.7</v>
      </c>
      <c r="U1429" s="21" t="s">
        <v>43</v>
      </c>
      <c r="V1429" s="21" t="s">
        <v>43</v>
      </c>
      <c r="W1429" s="19">
        <v>27.848220000000001</v>
      </c>
      <c r="X1429" s="19">
        <v>-115.17097</v>
      </c>
      <c r="Y1429" s="22" t="s">
        <v>43</v>
      </c>
      <c r="Z1429" s="23" t="s">
        <v>43</v>
      </c>
      <c r="AA1429" s="21" t="s">
        <v>43</v>
      </c>
      <c r="AB1429" s="14" t="s">
        <v>44</v>
      </c>
      <c r="AC1429" s="21" t="s">
        <v>43</v>
      </c>
      <c r="AD1429" s="17">
        <v>19</v>
      </c>
      <c r="AE1429" s="17">
        <v>1</v>
      </c>
      <c r="AF1429" s="21" t="s">
        <v>43</v>
      </c>
      <c r="AG1429" s="14">
        <v>210</v>
      </c>
      <c r="AI1429" s="70">
        <f t="shared" si="234"/>
        <v>14.628</v>
      </c>
      <c r="AJ1429" s="71" t="s">
        <v>369</v>
      </c>
      <c r="AK1429" s="72">
        <f t="shared" si="235"/>
        <v>2.041534710262368</v>
      </c>
      <c r="AL1429" s="73">
        <f t="shared" si="236"/>
        <v>2.041534710262368</v>
      </c>
    </row>
    <row r="1430" spans="1:38" s="20" customFormat="1">
      <c r="A1430" s="14" t="s">
        <v>86</v>
      </c>
      <c r="B1430" s="14" t="s">
        <v>40</v>
      </c>
      <c r="C1430" s="31">
        <v>38946</v>
      </c>
      <c r="D1430" s="15">
        <v>2006</v>
      </c>
      <c r="E1430" s="16">
        <v>0.50972222222222219</v>
      </c>
      <c r="F1430" s="16">
        <v>0.55694444444444446</v>
      </c>
      <c r="G1430" s="16">
        <v>4.7222222222222276E-2</v>
      </c>
      <c r="H1430" s="21">
        <v>2</v>
      </c>
      <c r="I1430" s="17">
        <v>2</v>
      </c>
      <c r="J1430" s="17">
        <v>8</v>
      </c>
      <c r="K1430" s="17">
        <v>8</v>
      </c>
      <c r="L1430" s="14" t="s">
        <v>48</v>
      </c>
      <c r="M1430" s="14" t="s">
        <v>49</v>
      </c>
      <c r="N1430" s="17">
        <v>1</v>
      </c>
      <c r="O1430" s="18">
        <f t="shared" si="239"/>
        <v>18.809208000000002</v>
      </c>
      <c r="P1430" s="18">
        <v>5.6997600000000004</v>
      </c>
      <c r="Q1430" s="18">
        <f t="shared" si="238"/>
        <v>6.930237599999999</v>
      </c>
      <c r="R1430" s="18">
        <v>2.1000719999999999</v>
      </c>
      <c r="S1430" s="18">
        <f t="shared" si="237"/>
        <v>18.809999999999999</v>
      </c>
      <c r="T1430" s="22">
        <v>5.7</v>
      </c>
      <c r="U1430" s="21" t="s">
        <v>43</v>
      </c>
      <c r="V1430" s="21" t="s">
        <v>43</v>
      </c>
      <c r="W1430" s="19">
        <v>27.848220000000001</v>
      </c>
      <c r="X1430" s="19">
        <v>-115.17097</v>
      </c>
      <c r="Y1430" s="22" t="s">
        <v>43</v>
      </c>
      <c r="Z1430" s="23" t="s">
        <v>43</v>
      </c>
      <c r="AA1430" s="21" t="s">
        <v>43</v>
      </c>
      <c r="AB1430" s="14" t="s">
        <v>44</v>
      </c>
      <c r="AC1430" s="21" t="s">
        <v>43</v>
      </c>
      <c r="AD1430" s="17">
        <v>19</v>
      </c>
      <c r="AE1430" s="17">
        <v>1</v>
      </c>
      <c r="AF1430" s="21" t="s">
        <v>43</v>
      </c>
      <c r="AG1430" s="14">
        <v>210</v>
      </c>
      <c r="AI1430" s="70">
        <f t="shared" si="234"/>
        <v>14.628</v>
      </c>
      <c r="AJ1430" s="71" t="s">
        <v>369</v>
      </c>
      <c r="AK1430" s="72">
        <f t="shared" si="235"/>
        <v>2.041534710262368</v>
      </c>
      <c r="AL1430" s="73">
        <f t="shared" si="236"/>
        <v>2.041534710262368</v>
      </c>
    </row>
    <row r="1431" spans="1:38" s="20" customFormat="1">
      <c r="A1431" s="14" t="s">
        <v>87</v>
      </c>
      <c r="B1431" s="14" t="s">
        <v>40</v>
      </c>
      <c r="C1431" s="31">
        <v>38946</v>
      </c>
      <c r="D1431" s="15">
        <v>2006</v>
      </c>
      <c r="E1431" s="16">
        <v>0.50972222222222219</v>
      </c>
      <c r="F1431" s="16">
        <v>0.55694444444444446</v>
      </c>
      <c r="G1431" s="16">
        <f t="shared" ref="G1431:G1494" si="240">F1431-E1431</f>
        <v>4.7222222222222276E-2</v>
      </c>
      <c r="H1431" s="21">
        <v>2</v>
      </c>
      <c r="I1431" s="14">
        <v>2</v>
      </c>
      <c r="J1431" s="17">
        <v>8</v>
      </c>
      <c r="K1431" s="17">
        <v>8</v>
      </c>
      <c r="L1431" s="14" t="s">
        <v>48</v>
      </c>
      <c r="M1431" s="14" t="s">
        <v>49</v>
      </c>
      <c r="N1431" s="14">
        <v>1</v>
      </c>
      <c r="O1431" s="18">
        <f t="shared" si="239"/>
        <v>18.809208000000002</v>
      </c>
      <c r="P1431" s="18">
        <v>5.6997600000000004</v>
      </c>
      <c r="Q1431" s="18">
        <f t="shared" si="238"/>
        <v>6.930237599999999</v>
      </c>
      <c r="R1431" s="18">
        <v>2.1000719999999999</v>
      </c>
      <c r="S1431" s="18">
        <f t="shared" si="237"/>
        <v>18.809999999999999</v>
      </c>
      <c r="T1431" s="22">
        <v>5.7</v>
      </c>
      <c r="U1431" s="21" t="s">
        <v>43</v>
      </c>
      <c r="V1431" s="21" t="s">
        <v>43</v>
      </c>
      <c r="W1431" s="19">
        <v>27.848220000000001</v>
      </c>
      <c r="X1431" s="19">
        <v>-115.17097</v>
      </c>
      <c r="Y1431" s="22" t="s">
        <v>43</v>
      </c>
      <c r="Z1431" s="23" t="s">
        <v>43</v>
      </c>
      <c r="AA1431" s="21" t="s">
        <v>43</v>
      </c>
      <c r="AB1431" s="14" t="s">
        <v>46</v>
      </c>
      <c r="AC1431" s="21" t="s">
        <v>43</v>
      </c>
      <c r="AD1431" s="17">
        <v>13</v>
      </c>
      <c r="AE1431" s="17">
        <v>1</v>
      </c>
      <c r="AF1431" s="21" t="s">
        <v>43</v>
      </c>
      <c r="AG1431" s="14">
        <v>210</v>
      </c>
      <c r="AI1431" s="70">
        <f t="shared" ref="AI1431:AI1494" si="241">(0.748*AD1431)+1.2345</f>
        <v>10.958500000000001</v>
      </c>
      <c r="AJ1431" s="74">
        <f t="shared" ref="AJ1431:AJ1494" si="242">((POWER(AI1431*10,3.36))*2.24)/100000</f>
        <v>159.88648485388254</v>
      </c>
      <c r="AK1431" s="74">
        <f t="shared" ref="AK1431:AK1494" si="243">(0.0026*AJ1431)-0.61</f>
        <v>-0.19429513937990539</v>
      </c>
      <c r="AL1431" s="73">
        <f t="shared" ref="AL1431:AL1494" si="244">IF(AK1431&gt;0,AK1431:AK1431,0)</f>
        <v>0</v>
      </c>
    </row>
    <row r="1432" spans="1:38" s="20" customFormat="1">
      <c r="A1432" s="14" t="s">
        <v>87</v>
      </c>
      <c r="B1432" s="14" t="s">
        <v>40</v>
      </c>
      <c r="C1432" s="31">
        <v>38946</v>
      </c>
      <c r="D1432" s="15">
        <v>2006</v>
      </c>
      <c r="E1432" s="16">
        <v>0.50972222222222219</v>
      </c>
      <c r="F1432" s="16">
        <v>0.55694444444444446</v>
      </c>
      <c r="G1432" s="16">
        <f t="shared" si="240"/>
        <v>4.7222222222222276E-2</v>
      </c>
      <c r="H1432" s="21">
        <v>2</v>
      </c>
      <c r="I1432" s="14">
        <v>2</v>
      </c>
      <c r="J1432" s="17">
        <v>8</v>
      </c>
      <c r="K1432" s="17">
        <v>8</v>
      </c>
      <c r="L1432" s="14" t="s">
        <v>48</v>
      </c>
      <c r="M1432" s="14" t="s">
        <v>49</v>
      </c>
      <c r="N1432" s="14">
        <v>1</v>
      </c>
      <c r="O1432" s="18">
        <f t="shared" si="239"/>
        <v>18.809208000000002</v>
      </c>
      <c r="P1432" s="18">
        <v>5.6997600000000004</v>
      </c>
      <c r="Q1432" s="18">
        <f t="shared" si="238"/>
        <v>6.930237599999999</v>
      </c>
      <c r="R1432" s="18">
        <v>2.1000719999999999</v>
      </c>
      <c r="S1432" s="18">
        <f t="shared" si="237"/>
        <v>18.809999999999999</v>
      </c>
      <c r="T1432" s="22">
        <v>5.7</v>
      </c>
      <c r="U1432" s="21" t="s">
        <v>43</v>
      </c>
      <c r="V1432" s="21" t="s">
        <v>43</v>
      </c>
      <c r="W1432" s="19">
        <v>27.848220000000001</v>
      </c>
      <c r="X1432" s="19">
        <v>-115.17097</v>
      </c>
      <c r="Y1432" s="22" t="s">
        <v>43</v>
      </c>
      <c r="Z1432" s="23" t="s">
        <v>43</v>
      </c>
      <c r="AA1432" s="21" t="s">
        <v>43</v>
      </c>
      <c r="AB1432" s="14" t="s">
        <v>46</v>
      </c>
      <c r="AC1432" s="21" t="s">
        <v>43</v>
      </c>
      <c r="AD1432" s="17">
        <v>13</v>
      </c>
      <c r="AE1432" s="17">
        <v>1</v>
      </c>
      <c r="AF1432" s="21" t="s">
        <v>43</v>
      </c>
      <c r="AG1432" s="14">
        <v>210</v>
      </c>
      <c r="AI1432" s="70">
        <f t="shared" si="241"/>
        <v>10.958500000000001</v>
      </c>
      <c r="AJ1432" s="74">
        <f t="shared" si="242"/>
        <v>159.88648485388254</v>
      </c>
      <c r="AK1432" s="74">
        <f t="shared" si="243"/>
        <v>-0.19429513937990539</v>
      </c>
      <c r="AL1432" s="73">
        <f t="shared" si="244"/>
        <v>0</v>
      </c>
    </row>
    <row r="1433" spans="1:38" s="20" customFormat="1">
      <c r="A1433" s="14" t="s">
        <v>87</v>
      </c>
      <c r="B1433" s="14" t="s">
        <v>40</v>
      </c>
      <c r="C1433" s="31">
        <v>38946</v>
      </c>
      <c r="D1433" s="15">
        <v>2006</v>
      </c>
      <c r="E1433" s="16">
        <v>0.50972222222222219</v>
      </c>
      <c r="F1433" s="16">
        <v>0.55694444444444446</v>
      </c>
      <c r="G1433" s="16">
        <f t="shared" si="240"/>
        <v>4.7222222222222276E-2</v>
      </c>
      <c r="H1433" s="21">
        <v>2</v>
      </c>
      <c r="I1433" s="14">
        <v>2</v>
      </c>
      <c r="J1433" s="17">
        <v>8</v>
      </c>
      <c r="K1433" s="17">
        <v>8</v>
      </c>
      <c r="L1433" s="14" t="s">
        <v>48</v>
      </c>
      <c r="M1433" s="14" t="s">
        <v>49</v>
      </c>
      <c r="N1433" s="14">
        <v>1</v>
      </c>
      <c r="O1433" s="18">
        <f t="shared" si="239"/>
        <v>18.809208000000002</v>
      </c>
      <c r="P1433" s="18">
        <v>5.6997600000000004</v>
      </c>
      <c r="Q1433" s="18">
        <f t="shared" si="238"/>
        <v>6.930237599999999</v>
      </c>
      <c r="R1433" s="18">
        <v>2.1000719999999999</v>
      </c>
      <c r="S1433" s="18">
        <f t="shared" si="237"/>
        <v>18.809999999999999</v>
      </c>
      <c r="T1433" s="22">
        <v>5.7</v>
      </c>
      <c r="U1433" s="21" t="s">
        <v>43</v>
      </c>
      <c r="V1433" s="21" t="s">
        <v>43</v>
      </c>
      <c r="W1433" s="19">
        <v>27.848220000000001</v>
      </c>
      <c r="X1433" s="19">
        <v>-115.17097</v>
      </c>
      <c r="Y1433" s="22" t="s">
        <v>43</v>
      </c>
      <c r="Z1433" s="23" t="s">
        <v>43</v>
      </c>
      <c r="AA1433" s="21" t="s">
        <v>43</v>
      </c>
      <c r="AB1433" s="14" t="s">
        <v>46</v>
      </c>
      <c r="AC1433" s="21" t="s">
        <v>43</v>
      </c>
      <c r="AD1433" s="17">
        <v>15</v>
      </c>
      <c r="AE1433" s="17">
        <v>1</v>
      </c>
      <c r="AF1433" s="21" t="s">
        <v>43</v>
      </c>
      <c r="AG1433" s="14">
        <v>210</v>
      </c>
      <c r="AI1433" s="70">
        <f t="shared" si="241"/>
        <v>12.454500000000001</v>
      </c>
      <c r="AJ1433" s="74">
        <f t="shared" si="242"/>
        <v>245.7787754986133</v>
      </c>
      <c r="AK1433" s="74">
        <f t="shared" si="243"/>
        <v>2.9024816296394529E-2</v>
      </c>
      <c r="AL1433" s="73">
        <f t="shared" si="244"/>
        <v>2.9024816296394529E-2</v>
      </c>
    </row>
    <row r="1434" spans="1:38" s="20" customFormat="1">
      <c r="A1434" s="14" t="s">
        <v>87</v>
      </c>
      <c r="B1434" s="14" t="s">
        <v>40</v>
      </c>
      <c r="C1434" s="31">
        <v>38946</v>
      </c>
      <c r="D1434" s="15">
        <v>2006</v>
      </c>
      <c r="E1434" s="16">
        <v>0.50972222222222219</v>
      </c>
      <c r="F1434" s="16">
        <v>0.55694444444444446</v>
      </c>
      <c r="G1434" s="16">
        <f t="shared" si="240"/>
        <v>4.7222222222222276E-2</v>
      </c>
      <c r="H1434" s="21">
        <v>2</v>
      </c>
      <c r="I1434" s="14">
        <v>2</v>
      </c>
      <c r="J1434" s="17">
        <v>8</v>
      </c>
      <c r="K1434" s="17">
        <v>8</v>
      </c>
      <c r="L1434" s="14" t="s">
        <v>48</v>
      </c>
      <c r="M1434" s="14" t="s">
        <v>49</v>
      </c>
      <c r="N1434" s="14">
        <v>1</v>
      </c>
      <c r="O1434" s="18">
        <f t="shared" si="239"/>
        <v>18.809208000000002</v>
      </c>
      <c r="P1434" s="18">
        <v>5.6997600000000004</v>
      </c>
      <c r="Q1434" s="18">
        <f t="shared" si="238"/>
        <v>6.930237599999999</v>
      </c>
      <c r="R1434" s="18">
        <v>2.1000719999999999</v>
      </c>
      <c r="S1434" s="18">
        <f t="shared" si="237"/>
        <v>18.809999999999999</v>
      </c>
      <c r="T1434" s="22">
        <v>5.7</v>
      </c>
      <c r="U1434" s="21" t="s">
        <v>43</v>
      </c>
      <c r="V1434" s="21" t="s">
        <v>43</v>
      </c>
      <c r="W1434" s="19">
        <v>27.848220000000001</v>
      </c>
      <c r="X1434" s="19">
        <v>-115.17097</v>
      </c>
      <c r="Y1434" s="22" t="s">
        <v>43</v>
      </c>
      <c r="Z1434" s="23" t="s">
        <v>43</v>
      </c>
      <c r="AA1434" s="21" t="s">
        <v>43</v>
      </c>
      <c r="AB1434" s="14" t="s">
        <v>46</v>
      </c>
      <c r="AC1434" s="21" t="s">
        <v>43</v>
      </c>
      <c r="AD1434" s="17">
        <v>15</v>
      </c>
      <c r="AE1434" s="17">
        <v>1</v>
      </c>
      <c r="AF1434" s="21" t="s">
        <v>43</v>
      </c>
      <c r="AG1434" s="14">
        <v>210</v>
      </c>
      <c r="AI1434" s="70">
        <f t="shared" si="241"/>
        <v>12.454500000000001</v>
      </c>
      <c r="AJ1434" s="74">
        <f t="shared" si="242"/>
        <v>245.7787754986133</v>
      </c>
      <c r="AK1434" s="74">
        <f t="shared" si="243"/>
        <v>2.9024816296394529E-2</v>
      </c>
      <c r="AL1434" s="73">
        <f t="shared" si="244"/>
        <v>2.9024816296394529E-2</v>
      </c>
    </row>
    <row r="1435" spans="1:38" s="20" customFormat="1">
      <c r="A1435" s="14" t="s">
        <v>87</v>
      </c>
      <c r="B1435" s="14" t="s">
        <v>40</v>
      </c>
      <c r="C1435" s="31">
        <v>38946</v>
      </c>
      <c r="D1435" s="15">
        <v>2006</v>
      </c>
      <c r="E1435" s="16">
        <v>0.50972222222222219</v>
      </c>
      <c r="F1435" s="16">
        <v>0.55694444444444446</v>
      </c>
      <c r="G1435" s="16">
        <f t="shared" si="240"/>
        <v>4.7222222222222276E-2</v>
      </c>
      <c r="H1435" s="21">
        <v>2</v>
      </c>
      <c r="I1435" s="14">
        <v>2</v>
      </c>
      <c r="J1435" s="17">
        <v>8</v>
      </c>
      <c r="K1435" s="17">
        <v>8</v>
      </c>
      <c r="L1435" s="14" t="s">
        <v>48</v>
      </c>
      <c r="M1435" s="14" t="s">
        <v>49</v>
      </c>
      <c r="N1435" s="14">
        <v>1</v>
      </c>
      <c r="O1435" s="18">
        <f t="shared" si="239"/>
        <v>18.809208000000002</v>
      </c>
      <c r="P1435" s="18">
        <v>5.6997600000000004</v>
      </c>
      <c r="Q1435" s="18">
        <f t="shared" si="238"/>
        <v>6.930237599999999</v>
      </c>
      <c r="R1435" s="18">
        <v>2.1000719999999999</v>
      </c>
      <c r="S1435" s="18">
        <f t="shared" si="237"/>
        <v>18.809999999999999</v>
      </c>
      <c r="T1435" s="22">
        <v>5.7</v>
      </c>
      <c r="U1435" s="21" t="s">
        <v>43</v>
      </c>
      <c r="V1435" s="21" t="s">
        <v>43</v>
      </c>
      <c r="W1435" s="19">
        <v>27.848220000000001</v>
      </c>
      <c r="X1435" s="19">
        <v>-115.17097</v>
      </c>
      <c r="Y1435" s="22" t="s">
        <v>43</v>
      </c>
      <c r="Z1435" s="23" t="s">
        <v>43</v>
      </c>
      <c r="AA1435" s="21" t="s">
        <v>43</v>
      </c>
      <c r="AB1435" s="14" t="s">
        <v>46</v>
      </c>
      <c r="AC1435" s="21" t="s">
        <v>43</v>
      </c>
      <c r="AD1435" s="17">
        <v>15</v>
      </c>
      <c r="AE1435" s="17">
        <v>1</v>
      </c>
      <c r="AF1435" s="21" t="s">
        <v>43</v>
      </c>
      <c r="AG1435" s="14">
        <v>210</v>
      </c>
      <c r="AI1435" s="70">
        <f t="shared" si="241"/>
        <v>12.454500000000001</v>
      </c>
      <c r="AJ1435" s="74">
        <f t="shared" si="242"/>
        <v>245.7787754986133</v>
      </c>
      <c r="AK1435" s="74">
        <f t="shared" si="243"/>
        <v>2.9024816296394529E-2</v>
      </c>
      <c r="AL1435" s="73">
        <f t="shared" si="244"/>
        <v>2.9024816296394529E-2</v>
      </c>
    </row>
    <row r="1436" spans="1:38" s="20" customFormat="1">
      <c r="A1436" s="14" t="s">
        <v>87</v>
      </c>
      <c r="B1436" s="14" t="s">
        <v>40</v>
      </c>
      <c r="C1436" s="31">
        <v>38946</v>
      </c>
      <c r="D1436" s="15">
        <v>2006</v>
      </c>
      <c r="E1436" s="16">
        <v>0.50972222222222219</v>
      </c>
      <c r="F1436" s="16">
        <v>0.55694444444444446</v>
      </c>
      <c r="G1436" s="16">
        <f t="shared" si="240"/>
        <v>4.7222222222222276E-2</v>
      </c>
      <c r="H1436" s="21">
        <v>2</v>
      </c>
      <c r="I1436" s="14">
        <v>2</v>
      </c>
      <c r="J1436" s="17">
        <v>8</v>
      </c>
      <c r="K1436" s="17">
        <v>8</v>
      </c>
      <c r="L1436" s="14" t="s">
        <v>48</v>
      </c>
      <c r="M1436" s="14" t="s">
        <v>49</v>
      </c>
      <c r="N1436" s="14">
        <v>1</v>
      </c>
      <c r="O1436" s="18">
        <f t="shared" si="239"/>
        <v>18.809208000000002</v>
      </c>
      <c r="P1436" s="18">
        <v>5.6997600000000004</v>
      </c>
      <c r="Q1436" s="18">
        <f t="shared" si="238"/>
        <v>6.930237599999999</v>
      </c>
      <c r="R1436" s="18">
        <v>2.1000719999999999</v>
      </c>
      <c r="S1436" s="18">
        <f t="shared" si="237"/>
        <v>18.809999999999999</v>
      </c>
      <c r="T1436" s="22">
        <v>5.7</v>
      </c>
      <c r="U1436" s="21" t="s">
        <v>43</v>
      </c>
      <c r="V1436" s="21" t="s">
        <v>43</v>
      </c>
      <c r="W1436" s="19">
        <v>27.848220000000001</v>
      </c>
      <c r="X1436" s="19">
        <v>-115.17097</v>
      </c>
      <c r="Y1436" s="22" t="s">
        <v>43</v>
      </c>
      <c r="Z1436" s="23" t="s">
        <v>43</v>
      </c>
      <c r="AA1436" s="21" t="s">
        <v>43</v>
      </c>
      <c r="AB1436" s="14" t="s">
        <v>46</v>
      </c>
      <c r="AC1436" s="21" t="s">
        <v>43</v>
      </c>
      <c r="AD1436" s="17">
        <v>15</v>
      </c>
      <c r="AE1436" s="17">
        <v>1</v>
      </c>
      <c r="AF1436" s="21" t="s">
        <v>43</v>
      </c>
      <c r="AG1436" s="14">
        <v>210</v>
      </c>
      <c r="AI1436" s="70">
        <f t="shared" si="241"/>
        <v>12.454500000000001</v>
      </c>
      <c r="AJ1436" s="74">
        <f t="shared" si="242"/>
        <v>245.7787754986133</v>
      </c>
      <c r="AK1436" s="74">
        <f t="shared" si="243"/>
        <v>2.9024816296394529E-2</v>
      </c>
      <c r="AL1436" s="73">
        <f t="shared" si="244"/>
        <v>2.9024816296394529E-2</v>
      </c>
    </row>
    <row r="1437" spans="1:38" s="20" customFormat="1">
      <c r="A1437" s="14" t="s">
        <v>87</v>
      </c>
      <c r="B1437" s="14" t="s">
        <v>40</v>
      </c>
      <c r="C1437" s="31">
        <v>38946</v>
      </c>
      <c r="D1437" s="15">
        <v>2006</v>
      </c>
      <c r="E1437" s="16">
        <v>0.50972222222222219</v>
      </c>
      <c r="F1437" s="16">
        <v>0.55694444444444446</v>
      </c>
      <c r="G1437" s="16">
        <f t="shared" si="240"/>
        <v>4.7222222222222276E-2</v>
      </c>
      <c r="H1437" s="21">
        <v>2</v>
      </c>
      <c r="I1437" s="14">
        <v>2</v>
      </c>
      <c r="J1437" s="17">
        <v>8</v>
      </c>
      <c r="K1437" s="17">
        <v>8</v>
      </c>
      <c r="L1437" s="14" t="s">
        <v>48</v>
      </c>
      <c r="M1437" s="14" t="s">
        <v>49</v>
      </c>
      <c r="N1437" s="14">
        <v>1</v>
      </c>
      <c r="O1437" s="18">
        <f t="shared" si="239"/>
        <v>18.809208000000002</v>
      </c>
      <c r="P1437" s="18">
        <v>5.6997600000000004</v>
      </c>
      <c r="Q1437" s="18">
        <f t="shared" si="238"/>
        <v>6.930237599999999</v>
      </c>
      <c r="R1437" s="18">
        <v>2.1000719999999999</v>
      </c>
      <c r="S1437" s="18">
        <f t="shared" si="237"/>
        <v>18.809999999999999</v>
      </c>
      <c r="T1437" s="22">
        <v>5.7</v>
      </c>
      <c r="U1437" s="21" t="s">
        <v>43</v>
      </c>
      <c r="V1437" s="21" t="s">
        <v>43</v>
      </c>
      <c r="W1437" s="19">
        <v>27.848220000000001</v>
      </c>
      <c r="X1437" s="19">
        <v>-115.17097</v>
      </c>
      <c r="Y1437" s="22" t="s">
        <v>43</v>
      </c>
      <c r="Z1437" s="23" t="s">
        <v>43</v>
      </c>
      <c r="AA1437" s="21" t="s">
        <v>43</v>
      </c>
      <c r="AB1437" s="14" t="s">
        <v>46</v>
      </c>
      <c r="AC1437" s="21" t="s">
        <v>43</v>
      </c>
      <c r="AD1437" s="17">
        <v>16</v>
      </c>
      <c r="AE1437" s="17">
        <v>1</v>
      </c>
      <c r="AF1437" s="21" t="s">
        <v>43</v>
      </c>
      <c r="AG1437" s="14">
        <v>210</v>
      </c>
      <c r="AI1437" s="70">
        <f t="shared" si="241"/>
        <v>13.202500000000001</v>
      </c>
      <c r="AJ1437" s="74">
        <f t="shared" si="242"/>
        <v>298.98731991165073</v>
      </c>
      <c r="AK1437" s="74">
        <f t="shared" si="243"/>
        <v>0.16736703177029189</v>
      </c>
      <c r="AL1437" s="73">
        <f t="shared" si="244"/>
        <v>0.16736703177029189</v>
      </c>
    </row>
    <row r="1438" spans="1:38" s="20" customFormat="1">
      <c r="A1438" s="14" t="s">
        <v>87</v>
      </c>
      <c r="B1438" s="14" t="s">
        <v>40</v>
      </c>
      <c r="C1438" s="31">
        <v>38946</v>
      </c>
      <c r="D1438" s="15">
        <v>2006</v>
      </c>
      <c r="E1438" s="16">
        <v>0.50972222222222219</v>
      </c>
      <c r="F1438" s="16">
        <v>0.55694444444444446</v>
      </c>
      <c r="G1438" s="16">
        <f t="shared" si="240"/>
        <v>4.7222222222222276E-2</v>
      </c>
      <c r="H1438" s="21">
        <v>2</v>
      </c>
      <c r="I1438" s="14">
        <v>2</v>
      </c>
      <c r="J1438" s="17">
        <v>8</v>
      </c>
      <c r="K1438" s="17">
        <v>8</v>
      </c>
      <c r="L1438" s="14" t="s">
        <v>48</v>
      </c>
      <c r="M1438" s="14" t="s">
        <v>49</v>
      </c>
      <c r="N1438" s="14">
        <v>1</v>
      </c>
      <c r="O1438" s="18">
        <f t="shared" si="239"/>
        <v>18.809208000000002</v>
      </c>
      <c r="P1438" s="18">
        <v>5.6997600000000004</v>
      </c>
      <c r="Q1438" s="18">
        <f t="shared" si="238"/>
        <v>6.930237599999999</v>
      </c>
      <c r="R1438" s="18">
        <v>2.1000719999999999</v>
      </c>
      <c r="S1438" s="18">
        <f t="shared" si="237"/>
        <v>18.809999999999999</v>
      </c>
      <c r="T1438" s="22">
        <v>5.7</v>
      </c>
      <c r="U1438" s="21" t="s">
        <v>43</v>
      </c>
      <c r="V1438" s="21" t="s">
        <v>43</v>
      </c>
      <c r="W1438" s="19">
        <v>27.848220000000001</v>
      </c>
      <c r="X1438" s="19">
        <v>-115.17097</v>
      </c>
      <c r="Y1438" s="22" t="s">
        <v>43</v>
      </c>
      <c r="Z1438" s="23" t="s">
        <v>43</v>
      </c>
      <c r="AA1438" s="21" t="s">
        <v>43</v>
      </c>
      <c r="AB1438" s="14" t="s">
        <v>46</v>
      </c>
      <c r="AC1438" s="21" t="s">
        <v>43</v>
      </c>
      <c r="AD1438" s="17">
        <v>16</v>
      </c>
      <c r="AE1438" s="17">
        <v>1</v>
      </c>
      <c r="AF1438" s="21" t="s">
        <v>43</v>
      </c>
      <c r="AG1438" s="14">
        <v>210</v>
      </c>
      <c r="AI1438" s="70">
        <f t="shared" si="241"/>
        <v>13.202500000000001</v>
      </c>
      <c r="AJ1438" s="74">
        <f t="shared" si="242"/>
        <v>298.98731991165073</v>
      </c>
      <c r="AK1438" s="74">
        <f t="shared" si="243"/>
        <v>0.16736703177029189</v>
      </c>
      <c r="AL1438" s="73">
        <f t="shared" si="244"/>
        <v>0.16736703177029189</v>
      </c>
    </row>
    <row r="1439" spans="1:38" s="20" customFormat="1">
      <c r="A1439" s="14" t="s">
        <v>87</v>
      </c>
      <c r="B1439" s="14" t="s">
        <v>40</v>
      </c>
      <c r="C1439" s="31">
        <v>38946</v>
      </c>
      <c r="D1439" s="15">
        <v>2006</v>
      </c>
      <c r="E1439" s="16">
        <v>0.50972222222222219</v>
      </c>
      <c r="F1439" s="16">
        <v>0.55694444444444446</v>
      </c>
      <c r="G1439" s="16">
        <f t="shared" si="240"/>
        <v>4.7222222222222276E-2</v>
      </c>
      <c r="H1439" s="21">
        <v>2</v>
      </c>
      <c r="I1439" s="14">
        <v>2</v>
      </c>
      <c r="J1439" s="17">
        <v>8</v>
      </c>
      <c r="K1439" s="17">
        <v>8</v>
      </c>
      <c r="L1439" s="14" t="s">
        <v>48</v>
      </c>
      <c r="M1439" s="14" t="s">
        <v>49</v>
      </c>
      <c r="N1439" s="14">
        <v>1</v>
      </c>
      <c r="O1439" s="18">
        <f t="shared" si="239"/>
        <v>18.809208000000002</v>
      </c>
      <c r="P1439" s="18">
        <v>5.6997600000000004</v>
      </c>
      <c r="Q1439" s="18">
        <f t="shared" si="238"/>
        <v>6.930237599999999</v>
      </c>
      <c r="R1439" s="18">
        <v>2.1000719999999999</v>
      </c>
      <c r="S1439" s="18">
        <f t="shared" si="237"/>
        <v>18.809999999999999</v>
      </c>
      <c r="T1439" s="22">
        <v>5.7</v>
      </c>
      <c r="U1439" s="21" t="s">
        <v>43</v>
      </c>
      <c r="V1439" s="21" t="s">
        <v>43</v>
      </c>
      <c r="W1439" s="19">
        <v>27.848220000000001</v>
      </c>
      <c r="X1439" s="19">
        <v>-115.17097</v>
      </c>
      <c r="Y1439" s="22" t="s">
        <v>43</v>
      </c>
      <c r="Z1439" s="23" t="s">
        <v>43</v>
      </c>
      <c r="AA1439" s="21" t="s">
        <v>43</v>
      </c>
      <c r="AB1439" s="14" t="s">
        <v>46</v>
      </c>
      <c r="AC1439" s="21" t="s">
        <v>43</v>
      </c>
      <c r="AD1439" s="17">
        <v>16</v>
      </c>
      <c r="AE1439" s="17">
        <v>1</v>
      </c>
      <c r="AF1439" s="21" t="s">
        <v>43</v>
      </c>
      <c r="AG1439" s="14">
        <v>210</v>
      </c>
      <c r="AI1439" s="70">
        <f t="shared" si="241"/>
        <v>13.202500000000001</v>
      </c>
      <c r="AJ1439" s="74">
        <f t="shared" si="242"/>
        <v>298.98731991165073</v>
      </c>
      <c r="AK1439" s="74">
        <f t="shared" si="243"/>
        <v>0.16736703177029189</v>
      </c>
      <c r="AL1439" s="73">
        <f t="shared" si="244"/>
        <v>0.16736703177029189</v>
      </c>
    </row>
    <row r="1440" spans="1:38" s="20" customFormat="1">
      <c r="A1440" s="14" t="s">
        <v>87</v>
      </c>
      <c r="B1440" s="14" t="s">
        <v>40</v>
      </c>
      <c r="C1440" s="31">
        <v>38946</v>
      </c>
      <c r="D1440" s="15">
        <v>2006</v>
      </c>
      <c r="E1440" s="16">
        <v>0.50972222222222219</v>
      </c>
      <c r="F1440" s="16">
        <v>0.55694444444444446</v>
      </c>
      <c r="G1440" s="16">
        <f t="shared" si="240"/>
        <v>4.7222222222222276E-2</v>
      </c>
      <c r="H1440" s="21">
        <v>2</v>
      </c>
      <c r="I1440" s="14">
        <v>2</v>
      </c>
      <c r="J1440" s="17">
        <v>8</v>
      </c>
      <c r="K1440" s="17">
        <v>8</v>
      </c>
      <c r="L1440" s="14" t="s">
        <v>48</v>
      </c>
      <c r="M1440" s="14" t="s">
        <v>49</v>
      </c>
      <c r="N1440" s="14">
        <v>1</v>
      </c>
      <c r="O1440" s="18">
        <f t="shared" si="239"/>
        <v>18.809208000000002</v>
      </c>
      <c r="P1440" s="18">
        <v>5.6997600000000004</v>
      </c>
      <c r="Q1440" s="18">
        <f t="shared" si="238"/>
        <v>6.930237599999999</v>
      </c>
      <c r="R1440" s="18">
        <v>2.1000719999999999</v>
      </c>
      <c r="S1440" s="18">
        <f t="shared" si="237"/>
        <v>18.809999999999999</v>
      </c>
      <c r="T1440" s="22">
        <v>5.7</v>
      </c>
      <c r="U1440" s="21" t="s">
        <v>43</v>
      </c>
      <c r="V1440" s="21" t="s">
        <v>43</v>
      </c>
      <c r="W1440" s="19">
        <v>27.848220000000001</v>
      </c>
      <c r="X1440" s="19">
        <v>-115.17097</v>
      </c>
      <c r="Y1440" s="22" t="s">
        <v>43</v>
      </c>
      <c r="Z1440" s="23" t="s">
        <v>43</v>
      </c>
      <c r="AA1440" s="21" t="s">
        <v>43</v>
      </c>
      <c r="AB1440" s="14" t="s">
        <v>46</v>
      </c>
      <c r="AC1440" s="21" t="s">
        <v>43</v>
      </c>
      <c r="AD1440" s="17">
        <v>16</v>
      </c>
      <c r="AE1440" s="17">
        <v>1</v>
      </c>
      <c r="AF1440" s="21" t="s">
        <v>43</v>
      </c>
      <c r="AG1440" s="14">
        <v>210</v>
      </c>
      <c r="AI1440" s="70">
        <f t="shared" si="241"/>
        <v>13.202500000000001</v>
      </c>
      <c r="AJ1440" s="74">
        <f t="shared" si="242"/>
        <v>298.98731991165073</v>
      </c>
      <c r="AK1440" s="74">
        <f t="shared" si="243"/>
        <v>0.16736703177029189</v>
      </c>
      <c r="AL1440" s="73">
        <f t="shared" si="244"/>
        <v>0.16736703177029189</v>
      </c>
    </row>
    <row r="1441" spans="1:38" s="20" customFormat="1">
      <c r="A1441" s="14" t="s">
        <v>87</v>
      </c>
      <c r="B1441" s="14" t="s">
        <v>40</v>
      </c>
      <c r="C1441" s="31">
        <v>38946</v>
      </c>
      <c r="D1441" s="15">
        <v>2006</v>
      </c>
      <c r="E1441" s="16">
        <v>0.50972222222222219</v>
      </c>
      <c r="F1441" s="16">
        <v>0.55694444444444446</v>
      </c>
      <c r="G1441" s="16">
        <f t="shared" si="240"/>
        <v>4.7222222222222276E-2</v>
      </c>
      <c r="H1441" s="21">
        <v>2</v>
      </c>
      <c r="I1441" s="14">
        <v>2</v>
      </c>
      <c r="J1441" s="17">
        <v>8</v>
      </c>
      <c r="K1441" s="17">
        <v>8</v>
      </c>
      <c r="L1441" s="14" t="s">
        <v>48</v>
      </c>
      <c r="M1441" s="14" t="s">
        <v>49</v>
      </c>
      <c r="N1441" s="14">
        <v>1</v>
      </c>
      <c r="O1441" s="18">
        <f t="shared" si="239"/>
        <v>18.809208000000002</v>
      </c>
      <c r="P1441" s="18">
        <v>5.6997600000000004</v>
      </c>
      <c r="Q1441" s="18">
        <f t="shared" si="238"/>
        <v>6.930237599999999</v>
      </c>
      <c r="R1441" s="18">
        <v>2.1000719999999999</v>
      </c>
      <c r="S1441" s="18">
        <f t="shared" si="237"/>
        <v>18.809999999999999</v>
      </c>
      <c r="T1441" s="22">
        <v>5.7</v>
      </c>
      <c r="U1441" s="21" t="s">
        <v>43</v>
      </c>
      <c r="V1441" s="21" t="s">
        <v>43</v>
      </c>
      <c r="W1441" s="19">
        <v>27.848220000000001</v>
      </c>
      <c r="X1441" s="19">
        <v>-115.17097</v>
      </c>
      <c r="Y1441" s="22" t="s">
        <v>43</v>
      </c>
      <c r="Z1441" s="23" t="s">
        <v>43</v>
      </c>
      <c r="AA1441" s="21" t="s">
        <v>43</v>
      </c>
      <c r="AB1441" s="14" t="s">
        <v>46</v>
      </c>
      <c r="AC1441" s="21" t="s">
        <v>43</v>
      </c>
      <c r="AD1441" s="17">
        <v>16</v>
      </c>
      <c r="AE1441" s="17">
        <v>1</v>
      </c>
      <c r="AF1441" s="21" t="s">
        <v>43</v>
      </c>
      <c r="AG1441" s="14">
        <v>210</v>
      </c>
      <c r="AI1441" s="70">
        <f t="shared" si="241"/>
        <v>13.202500000000001</v>
      </c>
      <c r="AJ1441" s="74">
        <f t="shared" si="242"/>
        <v>298.98731991165073</v>
      </c>
      <c r="AK1441" s="74">
        <f t="shared" si="243"/>
        <v>0.16736703177029189</v>
      </c>
      <c r="AL1441" s="73">
        <f t="shared" si="244"/>
        <v>0.16736703177029189</v>
      </c>
    </row>
    <row r="1442" spans="1:38" s="20" customFormat="1">
      <c r="A1442" s="14" t="s">
        <v>87</v>
      </c>
      <c r="B1442" s="14" t="s">
        <v>40</v>
      </c>
      <c r="C1442" s="31">
        <v>38946</v>
      </c>
      <c r="D1442" s="15">
        <v>2006</v>
      </c>
      <c r="E1442" s="16">
        <v>0.50972222222222219</v>
      </c>
      <c r="F1442" s="16">
        <v>0.55694444444444446</v>
      </c>
      <c r="G1442" s="16">
        <f t="shared" si="240"/>
        <v>4.7222222222222276E-2</v>
      </c>
      <c r="H1442" s="21">
        <v>2</v>
      </c>
      <c r="I1442" s="14">
        <v>2</v>
      </c>
      <c r="J1442" s="17">
        <v>8</v>
      </c>
      <c r="K1442" s="17">
        <v>8</v>
      </c>
      <c r="L1442" s="14" t="s">
        <v>48</v>
      </c>
      <c r="M1442" s="14" t="s">
        <v>49</v>
      </c>
      <c r="N1442" s="14">
        <v>1</v>
      </c>
      <c r="O1442" s="18">
        <f t="shared" si="239"/>
        <v>18.809208000000002</v>
      </c>
      <c r="P1442" s="18">
        <v>5.6997600000000004</v>
      </c>
      <c r="Q1442" s="18">
        <f t="shared" si="238"/>
        <v>6.930237599999999</v>
      </c>
      <c r="R1442" s="18">
        <v>2.1000719999999999</v>
      </c>
      <c r="S1442" s="18">
        <f t="shared" si="237"/>
        <v>18.809999999999999</v>
      </c>
      <c r="T1442" s="22">
        <v>5.7</v>
      </c>
      <c r="U1442" s="21" t="s">
        <v>43</v>
      </c>
      <c r="V1442" s="21" t="s">
        <v>43</v>
      </c>
      <c r="W1442" s="19">
        <v>27.848220000000001</v>
      </c>
      <c r="X1442" s="19">
        <v>-115.17097</v>
      </c>
      <c r="Y1442" s="22" t="s">
        <v>43</v>
      </c>
      <c r="Z1442" s="23" t="s">
        <v>43</v>
      </c>
      <c r="AA1442" s="21" t="s">
        <v>43</v>
      </c>
      <c r="AB1442" s="14" t="s">
        <v>46</v>
      </c>
      <c r="AC1442" s="21" t="s">
        <v>43</v>
      </c>
      <c r="AD1442" s="17">
        <v>17</v>
      </c>
      <c r="AE1442" s="17">
        <v>1</v>
      </c>
      <c r="AF1442" s="21" t="s">
        <v>43</v>
      </c>
      <c r="AG1442" s="14">
        <v>210</v>
      </c>
      <c r="AI1442" s="70">
        <f t="shared" si="241"/>
        <v>13.9505</v>
      </c>
      <c r="AJ1442" s="74">
        <f t="shared" si="242"/>
        <v>359.80704047984557</v>
      </c>
      <c r="AK1442" s="74">
        <f t="shared" si="243"/>
        <v>0.32549830524759849</v>
      </c>
      <c r="AL1442" s="73">
        <f t="shared" si="244"/>
        <v>0.32549830524759849</v>
      </c>
    </row>
    <row r="1443" spans="1:38" s="20" customFormat="1">
      <c r="A1443" s="14" t="s">
        <v>87</v>
      </c>
      <c r="B1443" s="14" t="s">
        <v>40</v>
      </c>
      <c r="C1443" s="31">
        <v>38946</v>
      </c>
      <c r="D1443" s="15">
        <v>2006</v>
      </c>
      <c r="E1443" s="16">
        <v>0.50972222222222219</v>
      </c>
      <c r="F1443" s="16">
        <v>0.55694444444444446</v>
      </c>
      <c r="G1443" s="16">
        <f t="shared" si="240"/>
        <v>4.7222222222222276E-2</v>
      </c>
      <c r="H1443" s="21">
        <v>2</v>
      </c>
      <c r="I1443" s="14">
        <v>2</v>
      </c>
      <c r="J1443" s="17">
        <v>8</v>
      </c>
      <c r="K1443" s="17">
        <v>8</v>
      </c>
      <c r="L1443" s="14" t="s">
        <v>48</v>
      </c>
      <c r="M1443" s="14" t="s">
        <v>49</v>
      </c>
      <c r="N1443" s="14">
        <v>1</v>
      </c>
      <c r="O1443" s="18">
        <f t="shared" si="239"/>
        <v>18.809208000000002</v>
      </c>
      <c r="P1443" s="18">
        <v>5.6997600000000004</v>
      </c>
      <c r="Q1443" s="18">
        <f t="shared" si="238"/>
        <v>6.930237599999999</v>
      </c>
      <c r="R1443" s="18">
        <v>2.1000719999999999</v>
      </c>
      <c r="S1443" s="18">
        <f t="shared" si="237"/>
        <v>18.809999999999999</v>
      </c>
      <c r="T1443" s="22">
        <v>5.7</v>
      </c>
      <c r="U1443" s="21" t="s">
        <v>43</v>
      </c>
      <c r="V1443" s="21" t="s">
        <v>43</v>
      </c>
      <c r="W1443" s="19">
        <v>27.848220000000001</v>
      </c>
      <c r="X1443" s="19">
        <v>-115.17097</v>
      </c>
      <c r="Y1443" s="22" t="s">
        <v>43</v>
      </c>
      <c r="Z1443" s="23" t="s">
        <v>43</v>
      </c>
      <c r="AA1443" s="21" t="s">
        <v>43</v>
      </c>
      <c r="AB1443" s="14" t="s">
        <v>46</v>
      </c>
      <c r="AC1443" s="21" t="s">
        <v>43</v>
      </c>
      <c r="AD1443" s="17">
        <v>17</v>
      </c>
      <c r="AE1443" s="17">
        <v>1</v>
      </c>
      <c r="AF1443" s="21" t="s">
        <v>43</v>
      </c>
      <c r="AG1443" s="14">
        <v>210</v>
      </c>
      <c r="AI1443" s="70">
        <f t="shared" si="241"/>
        <v>13.9505</v>
      </c>
      <c r="AJ1443" s="74">
        <f t="shared" si="242"/>
        <v>359.80704047984557</v>
      </c>
      <c r="AK1443" s="74">
        <f t="shared" si="243"/>
        <v>0.32549830524759849</v>
      </c>
      <c r="AL1443" s="73">
        <f t="shared" si="244"/>
        <v>0.32549830524759849</v>
      </c>
    </row>
    <row r="1444" spans="1:38" s="20" customFormat="1">
      <c r="A1444" s="14" t="s">
        <v>87</v>
      </c>
      <c r="B1444" s="14" t="s">
        <v>40</v>
      </c>
      <c r="C1444" s="31">
        <v>38946</v>
      </c>
      <c r="D1444" s="15">
        <v>2006</v>
      </c>
      <c r="E1444" s="16">
        <v>0.50972222222222219</v>
      </c>
      <c r="F1444" s="16">
        <v>0.55694444444444446</v>
      </c>
      <c r="G1444" s="16">
        <f t="shared" si="240"/>
        <v>4.7222222222222276E-2</v>
      </c>
      <c r="H1444" s="21">
        <v>2</v>
      </c>
      <c r="I1444" s="14">
        <v>2</v>
      </c>
      <c r="J1444" s="17">
        <v>8</v>
      </c>
      <c r="K1444" s="17">
        <v>8</v>
      </c>
      <c r="L1444" s="14" t="s">
        <v>48</v>
      </c>
      <c r="M1444" s="14" t="s">
        <v>49</v>
      </c>
      <c r="N1444" s="14">
        <v>1</v>
      </c>
      <c r="O1444" s="18">
        <f t="shared" si="239"/>
        <v>18.809208000000002</v>
      </c>
      <c r="P1444" s="18">
        <v>5.6997600000000004</v>
      </c>
      <c r="Q1444" s="18">
        <f t="shared" si="238"/>
        <v>6.930237599999999</v>
      </c>
      <c r="R1444" s="18">
        <v>2.1000719999999999</v>
      </c>
      <c r="S1444" s="18">
        <f t="shared" si="237"/>
        <v>18.809999999999999</v>
      </c>
      <c r="T1444" s="22">
        <v>5.7</v>
      </c>
      <c r="U1444" s="21" t="s">
        <v>43</v>
      </c>
      <c r="V1444" s="21" t="s">
        <v>43</v>
      </c>
      <c r="W1444" s="19">
        <v>27.848220000000001</v>
      </c>
      <c r="X1444" s="19">
        <v>-115.17097</v>
      </c>
      <c r="Y1444" s="22" t="s">
        <v>43</v>
      </c>
      <c r="Z1444" s="23" t="s">
        <v>43</v>
      </c>
      <c r="AA1444" s="21" t="s">
        <v>43</v>
      </c>
      <c r="AB1444" s="14" t="s">
        <v>46</v>
      </c>
      <c r="AC1444" s="21" t="s">
        <v>43</v>
      </c>
      <c r="AD1444" s="17">
        <v>17</v>
      </c>
      <c r="AE1444" s="17">
        <v>1</v>
      </c>
      <c r="AF1444" s="21" t="s">
        <v>43</v>
      </c>
      <c r="AG1444" s="14">
        <v>210</v>
      </c>
      <c r="AI1444" s="70">
        <f t="shared" si="241"/>
        <v>13.9505</v>
      </c>
      <c r="AJ1444" s="74">
        <f t="shared" si="242"/>
        <v>359.80704047984557</v>
      </c>
      <c r="AK1444" s="74">
        <f t="shared" si="243"/>
        <v>0.32549830524759849</v>
      </c>
      <c r="AL1444" s="73">
        <f t="shared" si="244"/>
        <v>0.32549830524759849</v>
      </c>
    </row>
    <row r="1445" spans="1:38" s="20" customFormat="1">
      <c r="A1445" s="14" t="s">
        <v>87</v>
      </c>
      <c r="B1445" s="14" t="s">
        <v>40</v>
      </c>
      <c r="C1445" s="31">
        <v>38946</v>
      </c>
      <c r="D1445" s="15">
        <v>2006</v>
      </c>
      <c r="E1445" s="16">
        <v>0.50972222222222219</v>
      </c>
      <c r="F1445" s="16">
        <v>0.55694444444444446</v>
      </c>
      <c r="G1445" s="16">
        <f t="shared" si="240"/>
        <v>4.7222222222222276E-2</v>
      </c>
      <c r="H1445" s="21">
        <v>2</v>
      </c>
      <c r="I1445" s="14">
        <v>2</v>
      </c>
      <c r="J1445" s="17">
        <v>8</v>
      </c>
      <c r="K1445" s="17">
        <v>8</v>
      </c>
      <c r="L1445" s="14" t="s">
        <v>48</v>
      </c>
      <c r="M1445" s="14" t="s">
        <v>49</v>
      </c>
      <c r="N1445" s="14">
        <v>1</v>
      </c>
      <c r="O1445" s="18">
        <f t="shared" si="239"/>
        <v>18.809208000000002</v>
      </c>
      <c r="P1445" s="18">
        <v>5.6997600000000004</v>
      </c>
      <c r="Q1445" s="18">
        <f t="shared" si="238"/>
        <v>6.930237599999999</v>
      </c>
      <c r="R1445" s="18">
        <v>2.1000719999999999</v>
      </c>
      <c r="S1445" s="18">
        <f t="shared" si="237"/>
        <v>18.809999999999999</v>
      </c>
      <c r="T1445" s="22">
        <v>5.7</v>
      </c>
      <c r="U1445" s="21" t="s">
        <v>43</v>
      </c>
      <c r="V1445" s="21" t="s">
        <v>43</v>
      </c>
      <c r="W1445" s="19">
        <v>27.848220000000001</v>
      </c>
      <c r="X1445" s="19">
        <v>-115.17097</v>
      </c>
      <c r="Y1445" s="22" t="s">
        <v>43</v>
      </c>
      <c r="Z1445" s="23" t="s">
        <v>43</v>
      </c>
      <c r="AA1445" s="21" t="s">
        <v>43</v>
      </c>
      <c r="AB1445" s="14" t="s">
        <v>46</v>
      </c>
      <c r="AC1445" s="21" t="s">
        <v>43</v>
      </c>
      <c r="AD1445" s="17">
        <v>17</v>
      </c>
      <c r="AE1445" s="17">
        <v>1</v>
      </c>
      <c r="AF1445" s="21" t="s">
        <v>43</v>
      </c>
      <c r="AG1445" s="14">
        <v>210</v>
      </c>
      <c r="AI1445" s="70">
        <f t="shared" si="241"/>
        <v>13.9505</v>
      </c>
      <c r="AJ1445" s="74">
        <f t="shared" si="242"/>
        <v>359.80704047984557</v>
      </c>
      <c r="AK1445" s="74">
        <f t="shared" si="243"/>
        <v>0.32549830524759849</v>
      </c>
      <c r="AL1445" s="73">
        <f t="shared" si="244"/>
        <v>0.32549830524759849</v>
      </c>
    </row>
    <row r="1446" spans="1:38" s="20" customFormat="1">
      <c r="A1446" s="14" t="s">
        <v>87</v>
      </c>
      <c r="B1446" s="14" t="s">
        <v>40</v>
      </c>
      <c r="C1446" s="31">
        <v>38946</v>
      </c>
      <c r="D1446" s="15">
        <v>2006</v>
      </c>
      <c r="E1446" s="16">
        <v>0.50972222222222219</v>
      </c>
      <c r="F1446" s="16">
        <v>0.55694444444444446</v>
      </c>
      <c r="G1446" s="16">
        <f t="shared" si="240"/>
        <v>4.7222222222222276E-2</v>
      </c>
      <c r="H1446" s="21">
        <v>2</v>
      </c>
      <c r="I1446" s="14">
        <v>2</v>
      </c>
      <c r="J1446" s="17">
        <v>8</v>
      </c>
      <c r="K1446" s="17">
        <v>8</v>
      </c>
      <c r="L1446" s="14" t="s">
        <v>48</v>
      </c>
      <c r="M1446" s="14" t="s">
        <v>49</v>
      </c>
      <c r="N1446" s="14">
        <v>1</v>
      </c>
      <c r="O1446" s="18">
        <f t="shared" si="239"/>
        <v>18.809208000000002</v>
      </c>
      <c r="P1446" s="18">
        <v>5.6997600000000004</v>
      </c>
      <c r="Q1446" s="18">
        <f t="shared" si="238"/>
        <v>6.930237599999999</v>
      </c>
      <c r="R1446" s="18">
        <v>2.1000719999999999</v>
      </c>
      <c r="S1446" s="18">
        <f t="shared" si="237"/>
        <v>18.809999999999999</v>
      </c>
      <c r="T1446" s="22">
        <v>5.7</v>
      </c>
      <c r="U1446" s="21" t="s">
        <v>43</v>
      </c>
      <c r="V1446" s="21" t="s">
        <v>43</v>
      </c>
      <c r="W1446" s="19">
        <v>27.848220000000001</v>
      </c>
      <c r="X1446" s="19">
        <v>-115.17097</v>
      </c>
      <c r="Y1446" s="22" t="s">
        <v>43</v>
      </c>
      <c r="Z1446" s="23" t="s">
        <v>43</v>
      </c>
      <c r="AA1446" s="21" t="s">
        <v>43</v>
      </c>
      <c r="AB1446" s="14" t="s">
        <v>46</v>
      </c>
      <c r="AC1446" s="21" t="s">
        <v>43</v>
      </c>
      <c r="AD1446" s="17">
        <v>17</v>
      </c>
      <c r="AE1446" s="17">
        <v>1</v>
      </c>
      <c r="AF1446" s="21" t="s">
        <v>43</v>
      </c>
      <c r="AG1446" s="14">
        <v>210</v>
      </c>
      <c r="AI1446" s="70">
        <f t="shared" si="241"/>
        <v>13.9505</v>
      </c>
      <c r="AJ1446" s="74">
        <f t="shared" si="242"/>
        <v>359.80704047984557</v>
      </c>
      <c r="AK1446" s="74">
        <f t="shared" si="243"/>
        <v>0.32549830524759849</v>
      </c>
      <c r="AL1446" s="73">
        <f t="shared" si="244"/>
        <v>0.32549830524759849</v>
      </c>
    </row>
    <row r="1447" spans="1:38" s="20" customFormat="1">
      <c r="A1447" s="14" t="s">
        <v>87</v>
      </c>
      <c r="B1447" s="14" t="s">
        <v>40</v>
      </c>
      <c r="C1447" s="31">
        <v>38946</v>
      </c>
      <c r="D1447" s="15">
        <v>2006</v>
      </c>
      <c r="E1447" s="16">
        <v>0.50972222222222219</v>
      </c>
      <c r="F1447" s="16">
        <v>0.55694444444444446</v>
      </c>
      <c r="G1447" s="16">
        <f t="shared" si="240"/>
        <v>4.7222222222222276E-2</v>
      </c>
      <c r="H1447" s="21">
        <v>2</v>
      </c>
      <c r="I1447" s="14">
        <v>2</v>
      </c>
      <c r="J1447" s="17">
        <v>8</v>
      </c>
      <c r="K1447" s="17">
        <v>8</v>
      </c>
      <c r="L1447" s="14" t="s">
        <v>48</v>
      </c>
      <c r="M1447" s="14" t="s">
        <v>49</v>
      </c>
      <c r="N1447" s="14">
        <v>1</v>
      </c>
      <c r="O1447" s="18">
        <f t="shared" si="239"/>
        <v>18.809208000000002</v>
      </c>
      <c r="P1447" s="18">
        <v>5.6997600000000004</v>
      </c>
      <c r="Q1447" s="18">
        <f t="shared" si="238"/>
        <v>6.930237599999999</v>
      </c>
      <c r="R1447" s="18">
        <v>2.1000719999999999</v>
      </c>
      <c r="S1447" s="18">
        <f t="shared" si="237"/>
        <v>18.809999999999999</v>
      </c>
      <c r="T1447" s="22">
        <v>5.7</v>
      </c>
      <c r="U1447" s="21" t="s">
        <v>43</v>
      </c>
      <c r="V1447" s="21" t="s">
        <v>43</v>
      </c>
      <c r="W1447" s="19">
        <v>27.848220000000001</v>
      </c>
      <c r="X1447" s="19">
        <v>-115.17097</v>
      </c>
      <c r="Y1447" s="22" t="s">
        <v>43</v>
      </c>
      <c r="Z1447" s="23" t="s">
        <v>43</v>
      </c>
      <c r="AA1447" s="21" t="s">
        <v>43</v>
      </c>
      <c r="AB1447" s="14" t="s">
        <v>46</v>
      </c>
      <c r="AC1447" s="21" t="s">
        <v>43</v>
      </c>
      <c r="AD1447" s="17">
        <v>17</v>
      </c>
      <c r="AE1447" s="17">
        <v>1</v>
      </c>
      <c r="AF1447" s="21" t="s">
        <v>43</v>
      </c>
      <c r="AG1447" s="14">
        <v>210</v>
      </c>
      <c r="AI1447" s="70">
        <f t="shared" si="241"/>
        <v>13.9505</v>
      </c>
      <c r="AJ1447" s="74">
        <f t="shared" si="242"/>
        <v>359.80704047984557</v>
      </c>
      <c r="AK1447" s="74">
        <f t="shared" si="243"/>
        <v>0.32549830524759849</v>
      </c>
      <c r="AL1447" s="73">
        <f t="shared" si="244"/>
        <v>0.32549830524759849</v>
      </c>
    </row>
    <row r="1448" spans="1:38" s="20" customFormat="1">
      <c r="A1448" s="14" t="s">
        <v>87</v>
      </c>
      <c r="B1448" s="14" t="s">
        <v>40</v>
      </c>
      <c r="C1448" s="31">
        <v>38946</v>
      </c>
      <c r="D1448" s="15">
        <v>2006</v>
      </c>
      <c r="E1448" s="16">
        <v>0.50972222222222219</v>
      </c>
      <c r="F1448" s="16">
        <v>0.55694444444444446</v>
      </c>
      <c r="G1448" s="16">
        <f t="shared" si="240"/>
        <v>4.7222222222222276E-2</v>
      </c>
      <c r="H1448" s="21">
        <v>2</v>
      </c>
      <c r="I1448" s="14">
        <v>2</v>
      </c>
      <c r="J1448" s="17">
        <v>8</v>
      </c>
      <c r="K1448" s="17">
        <v>8</v>
      </c>
      <c r="L1448" s="14" t="s">
        <v>48</v>
      </c>
      <c r="M1448" s="14" t="s">
        <v>49</v>
      </c>
      <c r="N1448" s="14">
        <v>1</v>
      </c>
      <c r="O1448" s="18">
        <f t="shared" si="239"/>
        <v>18.809208000000002</v>
      </c>
      <c r="P1448" s="18">
        <v>5.6997600000000004</v>
      </c>
      <c r="Q1448" s="18">
        <f t="shared" si="238"/>
        <v>6.930237599999999</v>
      </c>
      <c r="R1448" s="18">
        <v>2.1000719999999999</v>
      </c>
      <c r="S1448" s="18">
        <f t="shared" si="237"/>
        <v>18.809999999999999</v>
      </c>
      <c r="T1448" s="22">
        <v>5.7</v>
      </c>
      <c r="U1448" s="21" t="s">
        <v>43</v>
      </c>
      <c r="V1448" s="21" t="s">
        <v>43</v>
      </c>
      <c r="W1448" s="19">
        <v>27.848220000000001</v>
      </c>
      <c r="X1448" s="19">
        <v>-115.17097</v>
      </c>
      <c r="Y1448" s="22" t="s">
        <v>43</v>
      </c>
      <c r="Z1448" s="23" t="s">
        <v>43</v>
      </c>
      <c r="AA1448" s="21" t="s">
        <v>43</v>
      </c>
      <c r="AB1448" s="14" t="s">
        <v>46</v>
      </c>
      <c r="AC1448" s="21" t="s">
        <v>43</v>
      </c>
      <c r="AD1448" s="17">
        <v>18</v>
      </c>
      <c r="AE1448" s="17">
        <v>1</v>
      </c>
      <c r="AF1448" s="21" t="s">
        <v>43</v>
      </c>
      <c r="AG1448" s="14">
        <v>210</v>
      </c>
      <c r="AI1448" s="70">
        <f t="shared" si="241"/>
        <v>14.698500000000001</v>
      </c>
      <c r="AJ1448" s="74">
        <f t="shared" si="242"/>
        <v>428.83019204754055</v>
      </c>
      <c r="AK1448" s="74">
        <f t="shared" si="243"/>
        <v>0.50495849932360548</v>
      </c>
      <c r="AL1448" s="73">
        <f t="shared" si="244"/>
        <v>0.50495849932360548</v>
      </c>
    </row>
    <row r="1449" spans="1:38" s="20" customFormat="1">
      <c r="A1449" s="14" t="s">
        <v>87</v>
      </c>
      <c r="B1449" s="14" t="s">
        <v>40</v>
      </c>
      <c r="C1449" s="31">
        <v>38946</v>
      </c>
      <c r="D1449" s="15">
        <v>2006</v>
      </c>
      <c r="E1449" s="16">
        <v>0.50972222222222219</v>
      </c>
      <c r="F1449" s="16">
        <v>0.55694444444444446</v>
      </c>
      <c r="G1449" s="16">
        <f t="shared" si="240"/>
        <v>4.7222222222222276E-2</v>
      </c>
      <c r="H1449" s="21">
        <v>2</v>
      </c>
      <c r="I1449" s="14">
        <v>2</v>
      </c>
      <c r="J1449" s="17">
        <v>8</v>
      </c>
      <c r="K1449" s="17">
        <v>8</v>
      </c>
      <c r="L1449" s="14" t="s">
        <v>48</v>
      </c>
      <c r="M1449" s="14" t="s">
        <v>49</v>
      </c>
      <c r="N1449" s="14">
        <v>1</v>
      </c>
      <c r="O1449" s="18">
        <f t="shared" si="239"/>
        <v>18.809208000000002</v>
      </c>
      <c r="P1449" s="18">
        <v>5.6997600000000004</v>
      </c>
      <c r="Q1449" s="18">
        <f t="shared" si="238"/>
        <v>6.930237599999999</v>
      </c>
      <c r="R1449" s="18">
        <v>2.1000719999999999</v>
      </c>
      <c r="S1449" s="18">
        <f t="shared" si="237"/>
        <v>18.809999999999999</v>
      </c>
      <c r="T1449" s="22">
        <v>5.7</v>
      </c>
      <c r="U1449" s="21" t="s">
        <v>43</v>
      </c>
      <c r="V1449" s="21" t="s">
        <v>43</v>
      </c>
      <c r="W1449" s="19">
        <v>27.848220000000001</v>
      </c>
      <c r="X1449" s="19">
        <v>-115.17097</v>
      </c>
      <c r="Y1449" s="22" t="s">
        <v>43</v>
      </c>
      <c r="Z1449" s="23" t="s">
        <v>43</v>
      </c>
      <c r="AA1449" s="21" t="s">
        <v>43</v>
      </c>
      <c r="AB1449" s="14" t="s">
        <v>46</v>
      </c>
      <c r="AC1449" s="21" t="s">
        <v>43</v>
      </c>
      <c r="AD1449" s="17">
        <v>18</v>
      </c>
      <c r="AE1449" s="17">
        <v>1</v>
      </c>
      <c r="AF1449" s="21" t="s">
        <v>43</v>
      </c>
      <c r="AG1449" s="14">
        <v>210</v>
      </c>
      <c r="AI1449" s="70">
        <f t="shared" si="241"/>
        <v>14.698500000000001</v>
      </c>
      <c r="AJ1449" s="74">
        <f t="shared" si="242"/>
        <v>428.83019204754055</v>
      </c>
      <c r="AK1449" s="74">
        <f t="shared" si="243"/>
        <v>0.50495849932360548</v>
      </c>
      <c r="AL1449" s="73">
        <f t="shared" si="244"/>
        <v>0.50495849932360548</v>
      </c>
    </row>
    <row r="1450" spans="1:38" s="20" customFormat="1">
      <c r="A1450" s="14" t="s">
        <v>87</v>
      </c>
      <c r="B1450" s="14" t="s">
        <v>40</v>
      </c>
      <c r="C1450" s="31">
        <v>38946</v>
      </c>
      <c r="D1450" s="15">
        <v>2006</v>
      </c>
      <c r="E1450" s="16">
        <v>0.50972222222222219</v>
      </c>
      <c r="F1450" s="16">
        <v>0.55694444444444446</v>
      </c>
      <c r="G1450" s="16">
        <f t="shared" si="240"/>
        <v>4.7222222222222276E-2</v>
      </c>
      <c r="H1450" s="21">
        <v>2</v>
      </c>
      <c r="I1450" s="14">
        <v>2</v>
      </c>
      <c r="J1450" s="17">
        <v>8</v>
      </c>
      <c r="K1450" s="17">
        <v>8</v>
      </c>
      <c r="L1450" s="14" t="s">
        <v>48</v>
      </c>
      <c r="M1450" s="14" t="s">
        <v>49</v>
      </c>
      <c r="N1450" s="14">
        <v>1</v>
      </c>
      <c r="O1450" s="18">
        <f t="shared" si="239"/>
        <v>18.809208000000002</v>
      </c>
      <c r="P1450" s="18">
        <v>5.6997600000000004</v>
      </c>
      <c r="Q1450" s="18">
        <f t="shared" si="238"/>
        <v>6.930237599999999</v>
      </c>
      <c r="R1450" s="18">
        <v>2.1000719999999999</v>
      </c>
      <c r="S1450" s="18">
        <f t="shared" ref="S1450:S1513" si="245">T1450*3.3</f>
        <v>18.809999999999999</v>
      </c>
      <c r="T1450" s="22">
        <v>5.7</v>
      </c>
      <c r="U1450" s="21" t="s">
        <v>43</v>
      </c>
      <c r="V1450" s="21" t="s">
        <v>43</v>
      </c>
      <c r="W1450" s="19">
        <v>27.848220000000001</v>
      </c>
      <c r="X1450" s="19">
        <v>-115.17097</v>
      </c>
      <c r="Y1450" s="22" t="s">
        <v>43</v>
      </c>
      <c r="Z1450" s="23" t="s">
        <v>43</v>
      </c>
      <c r="AA1450" s="21" t="s">
        <v>43</v>
      </c>
      <c r="AB1450" s="14" t="s">
        <v>46</v>
      </c>
      <c r="AC1450" s="21" t="s">
        <v>43</v>
      </c>
      <c r="AD1450" s="17">
        <v>18</v>
      </c>
      <c r="AE1450" s="17">
        <v>1</v>
      </c>
      <c r="AF1450" s="21" t="s">
        <v>43</v>
      </c>
      <c r="AG1450" s="14">
        <v>210</v>
      </c>
      <c r="AI1450" s="70">
        <f t="shared" si="241"/>
        <v>14.698500000000001</v>
      </c>
      <c r="AJ1450" s="74">
        <f t="shared" si="242"/>
        <v>428.83019204754055</v>
      </c>
      <c r="AK1450" s="74">
        <f t="shared" si="243"/>
        <v>0.50495849932360548</v>
      </c>
      <c r="AL1450" s="73">
        <f t="shared" si="244"/>
        <v>0.50495849932360548</v>
      </c>
    </row>
    <row r="1451" spans="1:38" s="20" customFormat="1">
      <c r="A1451" s="14" t="s">
        <v>87</v>
      </c>
      <c r="B1451" s="14" t="s">
        <v>40</v>
      </c>
      <c r="C1451" s="31">
        <v>38946</v>
      </c>
      <c r="D1451" s="15">
        <v>2006</v>
      </c>
      <c r="E1451" s="16">
        <v>0.50972222222222219</v>
      </c>
      <c r="F1451" s="16">
        <v>0.55694444444444446</v>
      </c>
      <c r="G1451" s="16">
        <f t="shared" si="240"/>
        <v>4.7222222222222276E-2</v>
      </c>
      <c r="H1451" s="21">
        <v>2</v>
      </c>
      <c r="I1451" s="14">
        <v>2</v>
      </c>
      <c r="J1451" s="17">
        <v>8</v>
      </c>
      <c r="K1451" s="17">
        <v>8</v>
      </c>
      <c r="L1451" s="14" t="s">
        <v>48</v>
      </c>
      <c r="M1451" s="14" t="s">
        <v>49</v>
      </c>
      <c r="N1451" s="14">
        <v>1</v>
      </c>
      <c r="O1451" s="18">
        <f t="shared" si="239"/>
        <v>18.809208000000002</v>
      </c>
      <c r="P1451" s="18">
        <v>5.6997600000000004</v>
      </c>
      <c r="Q1451" s="18">
        <f t="shared" si="238"/>
        <v>6.930237599999999</v>
      </c>
      <c r="R1451" s="18">
        <v>2.1000719999999999</v>
      </c>
      <c r="S1451" s="18">
        <f t="shared" si="245"/>
        <v>18.809999999999999</v>
      </c>
      <c r="T1451" s="22">
        <v>5.7</v>
      </c>
      <c r="U1451" s="21" t="s">
        <v>43</v>
      </c>
      <c r="V1451" s="21" t="s">
        <v>43</v>
      </c>
      <c r="W1451" s="19">
        <v>27.848220000000001</v>
      </c>
      <c r="X1451" s="19">
        <v>-115.17097</v>
      </c>
      <c r="Y1451" s="22" t="s">
        <v>43</v>
      </c>
      <c r="Z1451" s="23" t="s">
        <v>43</v>
      </c>
      <c r="AA1451" s="21" t="s">
        <v>43</v>
      </c>
      <c r="AB1451" s="14" t="s">
        <v>46</v>
      </c>
      <c r="AC1451" s="21" t="s">
        <v>43</v>
      </c>
      <c r="AD1451" s="17">
        <v>18</v>
      </c>
      <c r="AE1451" s="17">
        <v>1</v>
      </c>
      <c r="AF1451" s="21" t="s">
        <v>43</v>
      </c>
      <c r="AG1451" s="14">
        <v>210</v>
      </c>
      <c r="AI1451" s="70">
        <f t="shared" si="241"/>
        <v>14.698500000000001</v>
      </c>
      <c r="AJ1451" s="74">
        <f t="shared" si="242"/>
        <v>428.83019204754055</v>
      </c>
      <c r="AK1451" s="74">
        <f t="shared" si="243"/>
        <v>0.50495849932360548</v>
      </c>
      <c r="AL1451" s="73">
        <f t="shared" si="244"/>
        <v>0.50495849932360548</v>
      </c>
    </row>
    <row r="1452" spans="1:38" s="20" customFormat="1">
      <c r="A1452" s="14" t="s">
        <v>87</v>
      </c>
      <c r="B1452" s="14" t="s">
        <v>40</v>
      </c>
      <c r="C1452" s="31">
        <v>38946</v>
      </c>
      <c r="D1452" s="15">
        <v>2006</v>
      </c>
      <c r="E1452" s="16">
        <v>0.50972222222222219</v>
      </c>
      <c r="F1452" s="16">
        <v>0.55694444444444446</v>
      </c>
      <c r="G1452" s="16">
        <f t="shared" si="240"/>
        <v>4.7222222222222276E-2</v>
      </c>
      <c r="H1452" s="21">
        <v>2</v>
      </c>
      <c r="I1452" s="14">
        <v>2</v>
      </c>
      <c r="J1452" s="17">
        <v>8</v>
      </c>
      <c r="K1452" s="17">
        <v>8</v>
      </c>
      <c r="L1452" s="14" t="s">
        <v>48</v>
      </c>
      <c r="M1452" s="14" t="s">
        <v>49</v>
      </c>
      <c r="N1452" s="14">
        <v>1</v>
      </c>
      <c r="O1452" s="18">
        <f t="shared" si="239"/>
        <v>18.809208000000002</v>
      </c>
      <c r="P1452" s="18">
        <v>5.6997600000000004</v>
      </c>
      <c r="Q1452" s="18">
        <f t="shared" si="238"/>
        <v>6.930237599999999</v>
      </c>
      <c r="R1452" s="18">
        <v>2.1000719999999999</v>
      </c>
      <c r="S1452" s="18">
        <f t="shared" si="245"/>
        <v>18.809999999999999</v>
      </c>
      <c r="T1452" s="22">
        <v>5.7</v>
      </c>
      <c r="U1452" s="21" t="s">
        <v>43</v>
      </c>
      <c r="V1452" s="21" t="s">
        <v>43</v>
      </c>
      <c r="W1452" s="19">
        <v>27.848220000000001</v>
      </c>
      <c r="X1452" s="19">
        <v>-115.17097</v>
      </c>
      <c r="Y1452" s="22" t="s">
        <v>43</v>
      </c>
      <c r="Z1452" s="23" t="s">
        <v>43</v>
      </c>
      <c r="AA1452" s="21" t="s">
        <v>43</v>
      </c>
      <c r="AB1452" s="14" t="s">
        <v>46</v>
      </c>
      <c r="AC1452" s="21" t="s">
        <v>43</v>
      </c>
      <c r="AD1452" s="17">
        <v>18</v>
      </c>
      <c r="AE1452" s="17">
        <v>1</v>
      </c>
      <c r="AF1452" s="21" t="s">
        <v>43</v>
      </c>
      <c r="AG1452" s="14">
        <v>210</v>
      </c>
      <c r="AI1452" s="70">
        <f t="shared" si="241"/>
        <v>14.698500000000001</v>
      </c>
      <c r="AJ1452" s="74">
        <f t="shared" si="242"/>
        <v>428.83019204754055</v>
      </c>
      <c r="AK1452" s="74">
        <f t="shared" si="243"/>
        <v>0.50495849932360548</v>
      </c>
      <c r="AL1452" s="73">
        <f t="shared" si="244"/>
        <v>0.50495849932360548</v>
      </c>
    </row>
    <row r="1453" spans="1:38" s="20" customFormat="1">
      <c r="A1453" s="14" t="s">
        <v>87</v>
      </c>
      <c r="B1453" s="14" t="s">
        <v>40</v>
      </c>
      <c r="C1453" s="31">
        <v>38946</v>
      </c>
      <c r="D1453" s="15">
        <v>2006</v>
      </c>
      <c r="E1453" s="16">
        <v>0.50972222222222219</v>
      </c>
      <c r="F1453" s="16">
        <v>0.55694444444444446</v>
      </c>
      <c r="G1453" s="16">
        <f t="shared" si="240"/>
        <v>4.7222222222222276E-2</v>
      </c>
      <c r="H1453" s="21">
        <v>2</v>
      </c>
      <c r="I1453" s="14">
        <v>2</v>
      </c>
      <c r="J1453" s="17">
        <v>8</v>
      </c>
      <c r="K1453" s="17">
        <v>8</v>
      </c>
      <c r="L1453" s="14" t="s">
        <v>48</v>
      </c>
      <c r="M1453" s="14" t="s">
        <v>49</v>
      </c>
      <c r="N1453" s="14">
        <v>1</v>
      </c>
      <c r="O1453" s="18">
        <f t="shared" si="239"/>
        <v>18.809208000000002</v>
      </c>
      <c r="P1453" s="18">
        <v>5.6997600000000004</v>
      </c>
      <c r="Q1453" s="18">
        <f t="shared" si="238"/>
        <v>6.930237599999999</v>
      </c>
      <c r="R1453" s="18">
        <v>2.1000719999999999</v>
      </c>
      <c r="S1453" s="18">
        <f t="shared" si="245"/>
        <v>18.809999999999999</v>
      </c>
      <c r="T1453" s="22">
        <v>5.7</v>
      </c>
      <c r="U1453" s="21" t="s">
        <v>43</v>
      </c>
      <c r="V1453" s="21" t="s">
        <v>43</v>
      </c>
      <c r="W1453" s="19">
        <v>27.848220000000001</v>
      </c>
      <c r="X1453" s="19">
        <v>-115.17097</v>
      </c>
      <c r="Y1453" s="22" t="s">
        <v>43</v>
      </c>
      <c r="Z1453" s="23" t="s">
        <v>43</v>
      </c>
      <c r="AA1453" s="21" t="s">
        <v>43</v>
      </c>
      <c r="AB1453" s="14" t="s">
        <v>46</v>
      </c>
      <c r="AC1453" s="21" t="s">
        <v>43</v>
      </c>
      <c r="AD1453" s="17">
        <v>18</v>
      </c>
      <c r="AE1453" s="17">
        <v>1</v>
      </c>
      <c r="AF1453" s="21" t="s">
        <v>43</v>
      </c>
      <c r="AG1453" s="14">
        <v>210</v>
      </c>
      <c r="AI1453" s="70">
        <f t="shared" si="241"/>
        <v>14.698500000000001</v>
      </c>
      <c r="AJ1453" s="74">
        <f t="shared" si="242"/>
        <v>428.83019204754055</v>
      </c>
      <c r="AK1453" s="74">
        <f t="shared" si="243"/>
        <v>0.50495849932360548</v>
      </c>
      <c r="AL1453" s="73">
        <f t="shared" si="244"/>
        <v>0.50495849932360548</v>
      </c>
    </row>
    <row r="1454" spans="1:38" s="20" customFormat="1">
      <c r="A1454" s="14" t="s">
        <v>87</v>
      </c>
      <c r="B1454" s="14" t="s">
        <v>40</v>
      </c>
      <c r="C1454" s="31">
        <v>38946</v>
      </c>
      <c r="D1454" s="15">
        <v>2006</v>
      </c>
      <c r="E1454" s="16">
        <v>0.50972222222222219</v>
      </c>
      <c r="F1454" s="16">
        <v>0.55694444444444446</v>
      </c>
      <c r="G1454" s="16">
        <f t="shared" si="240"/>
        <v>4.7222222222222276E-2</v>
      </c>
      <c r="H1454" s="21">
        <v>2</v>
      </c>
      <c r="I1454" s="14">
        <v>2</v>
      </c>
      <c r="J1454" s="17">
        <v>8</v>
      </c>
      <c r="K1454" s="17">
        <v>8</v>
      </c>
      <c r="L1454" s="14" t="s">
        <v>48</v>
      </c>
      <c r="M1454" s="14" t="s">
        <v>49</v>
      </c>
      <c r="N1454" s="14">
        <v>1</v>
      </c>
      <c r="O1454" s="18">
        <f t="shared" si="239"/>
        <v>18.809208000000002</v>
      </c>
      <c r="P1454" s="18">
        <v>5.6997600000000004</v>
      </c>
      <c r="Q1454" s="18">
        <f t="shared" si="238"/>
        <v>6.930237599999999</v>
      </c>
      <c r="R1454" s="18">
        <v>2.1000719999999999</v>
      </c>
      <c r="S1454" s="18">
        <f t="shared" si="245"/>
        <v>18.809999999999999</v>
      </c>
      <c r="T1454" s="22">
        <v>5.7</v>
      </c>
      <c r="U1454" s="21" t="s">
        <v>43</v>
      </c>
      <c r="V1454" s="21" t="s">
        <v>43</v>
      </c>
      <c r="W1454" s="19">
        <v>27.848220000000001</v>
      </c>
      <c r="X1454" s="19">
        <v>-115.17097</v>
      </c>
      <c r="Y1454" s="22" t="s">
        <v>43</v>
      </c>
      <c r="Z1454" s="23" t="s">
        <v>43</v>
      </c>
      <c r="AA1454" s="21" t="s">
        <v>43</v>
      </c>
      <c r="AB1454" s="14" t="s">
        <v>46</v>
      </c>
      <c r="AC1454" s="21" t="s">
        <v>43</v>
      </c>
      <c r="AD1454" s="17">
        <v>18</v>
      </c>
      <c r="AE1454" s="17">
        <v>1</v>
      </c>
      <c r="AF1454" s="21" t="s">
        <v>43</v>
      </c>
      <c r="AG1454" s="14">
        <v>210</v>
      </c>
      <c r="AI1454" s="70">
        <f t="shared" si="241"/>
        <v>14.698500000000001</v>
      </c>
      <c r="AJ1454" s="74">
        <f t="shared" si="242"/>
        <v>428.83019204754055</v>
      </c>
      <c r="AK1454" s="74">
        <f t="shared" si="243"/>
        <v>0.50495849932360548</v>
      </c>
      <c r="AL1454" s="73">
        <f t="shared" si="244"/>
        <v>0.50495849932360548</v>
      </c>
    </row>
    <row r="1455" spans="1:38" s="20" customFormat="1">
      <c r="A1455" s="14" t="s">
        <v>87</v>
      </c>
      <c r="B1455" s="14" t="s">
        <v>40</v>
      </c>
      <c r="C1455" s="31">
        <v>38946</v>
      </c>
      <c r="D1455" s="15">
        <v>2006</v>
      </c>
      <c r="E1455" s="16">
        <v>0.50972222222222219</v>
      </c>
      <c r="F1455" s="16">
        <v>0.55694444444444446</v>
      </c>
      <c r="G1455" s="16">
        <f t="shared" si="240"/>
        <v>4.7222222222222276E-2</v>
      </c>
      <c r="H1455" s="21">
        <v>2</v>
      </c>
      <c r="I1455" s="14">
        <v>2</v>
      </c>
      <c r="J1455" s="17">
        <v>8</v>
      </c>
      <c r="K1455" s="17">
        <v>8</v>
      </c>
      <c r="L1455" s="14" t="s">
        <v>48</v>
      </c>
      <c r="M1455" s="14" t="s">
        <v>49</v>
      </c>
      <c r="N1455" s="14">
        <v>1</v>
      </c>
      <c r="O1455" s="18">
        <f t="shared" si="239"/>
        <v>18.809208000000002</v>
      </c>
      <c r="P1455" s="18">
        <v>5.6997600000000004</v>
      </c>
      <c r="Q1455" s="18">
        <f t="shared" si="238"/>
        <v>6.930237599999999</v>
      </c>
      <c r="R1455" s="18">
        <v>2.1000719999999999</v>
      </c>
      <c r="S1455" s="18">
        <f t="shared" si="245"/>
        <v>18.809999999999999</v>
      </c>
      <c r="T1455" s="22">
        <v>5.7</v>
      </c>
      <c r="U1455" s="21" t="s">
        <v>43</v>
      </c>
      <c r="V1455" s="21" t="s">
        <v>43</v>
      </c>
      <c r="W1455" s="19">
        <v>27.848220000000001</v>
      </c>
      <c r="X1455" s="19">
        <v>-115.17097</v>
      </c>
      <c r="Y1455" s="22" t="s">
        <v>43</v>
      </c>
      <c r="Z1455" s="23" t="s">
        <v>43</v>
      </c>
      <c r="AA1455" s="21" t="s">
        <v>43</v>
      </c>
      <c r="AB1455" s="14" t="s">
        <v>46</v>
      </c>
      <c r="AC1455" s="21" t="s">
        <v>43</v>
      </c>
      <c r="AD1455" s="17">
        <v>18</v>
      </c>
      <c r="AE1455" s="17">
        <v>1</v>
      </c>
      <c r="AF1455" s="21" t="s">
        <v>43</v>
      </c>
      <c r="AG1455" s="14">
        <v>210</v>
      </c>
      <c r="AI1455" s="70">
        <f t="shared" si="241"/>
        <v>14.698500000000001</v>
      </c>
      <c r="AJ1455" s="74">
        <f t="shared" si="242"/>
        <v>428.83019204754055</v>
      </c>
      <c r="AK1455" s="74">
        <f t="shared" si="243"/>
        <v>0.50495849932360548</v>
      </c>
      <c r="AL1455" s="73">
        <f t="shared" si="244"/>
        <v>0.50495849932360548</v>
      </c>
    </row>
    <row r="1456" spans="1:38" s="20" customFormat="1">
      <c r="A1456" s="14" t="s">
        <v>87</v>
      </c>
      <c r="B1456" s="14" t="s">
        <v>40</v>
      </c>
      <c r="C1456" s="31">
        <v>38946</v>
      </c>
      <c r="D1456" s="15">
        <v>2006</v>
      </c>
      <c r="E1456" s="16">
        <v>0.50972222222222219</v>
      </c>
      <c r="F1456" s="16">
        <v>0.55694444444444446</v>
      </c>
      <c r="G1456" s="16">
        <f t="shared" si="240"/>
        <v>4.7222222222222276E-2</v>
      </c>
      <c r="H1456" s="21">
        <v>2</v>
      </c>
      <c r="I1456" s="14">
        <v>2</v>
      </c>
      <c r="J1456" s="17">
        <v>8</v>
      </c>
      <c r="K1456" s="17">
        <v>8</v>
      </c>
      <c r="L1456" s="14" t="s">
        <v>48</v>
      </c>
      <c r="M1456" s="14" t="s">
        <v>49</v>
      </c>
      <c r="N1456" s="14">
        <v>1</v>
      </c>
      <c r="O1456" s="18">
        <f t="shared" si="239"/>
        <v>18.809208000000002</v>
      </c>
      <c r="P1456" s="18">
        <v>5.6997600000000004</v>
      </c>
      <c r="Q1456" s="18">
        <f t="shared" si="238"/>
        <v>6.930237599999999</v>
      </c>
      <c r="R1456" s="18">
        <v>2.1000719999999999</v>
      </c>
      <c r="S1456" s="18">
        <f t="shared" si="245"/>
        <v>18.809999999999999</v>
      </c>
      <c r="T1456" s="22">
        <v>5.7</v>
      </c>
      <c r="U1456" s="21" t="s">
        <v>43</v>
      </c>
      <c r="V1456" s="21" t="s">
        <v>43</v>
      </c>
      <c r="W1456" s="19">
        <v>27.848220000000001</v>
      </c>
      <c r="X1456" s="19">
        <v>-115.17097</v>
      </c>
      <c r="Y1456" s="22" t="s">
        <v>43</v>
      </c>
      <c r="Z1456" s="23" t="s">
        <v>43</v>
      </c>
      <c r="AA1456" s="21" t="s">
        <v>43</v>
      </c>
      <c r="AB1456" s="14" t="s">
        <v>46</v>
      </c>
      <c r="AC1456" s="21" t="s">
        <v>43</v>
      </c>
      <c r="AD1456" s="17">
        <v>18</v>
      </c>
      <c r="AE1456" s="17">
        <v>1</v>
      </c>
      <c r="AF1456" s="21" t="s">
        <v>43</v>
      </c>
      <c r="AG1456" s="14">
        <v>210</v>
      </c>
      <c r="AI1456" s="70">
        <f t="shared" si="241"/>
        <v>14.698500000000001</v>
      </c>
      <c r="AJ1456" s="74">
        <f t="shared" si="242"/>
        <v>428.83019204754055</v>
      </c>
      <c r="AK1456" s="74">
        <f t="shared" si="243"/>
        <v>0.50495849932360548</v>
      </c>
      <c r="AL1456" s="73">
        <f t="shared" si="244"/>
        <v>0.50495849932360548</v>
      </c>
    </row>
    <row r="1457" spans="1:38" s="20" customFormat="1">
      <c r="A1457" s="14" t="s">
        <v>87</v>
      </c>
      <c r="B1457" s="14" t="s">
        <v>40</v>
      </c>
      <c r="C1457" s="31">
        <v>38946</v>
      </c>
      <c r="D1457" s="15">
        <v>2006</v>
      </c>
      <c r="E1457" s="16">
        <v>0.50972222222222219</v>
      </c>
      <c r="F1457" s="16">
        <v>0.55694444444444446</v>
      </c>
      <c r="G1457" s="16">
        <f t="shared" si="240"/>
        <v>4.7222222222222276E-2</v>
      </c>
      <c r="H1457" s="21">
        <v>2</v>
      </c>
      <c r="I1457" s="14">
        <v>2</v>
      </c>
      <c r="J1457" s="17">
        <v>8</v>
      </c>
      <c r="K1457" s="17">
        <v>8</v>
      </c>
      <c r="L1457" s="14" t="s">
        <v>48</v>
      </c>
      <c r="M1457" s="14" t="s">
        <v>49</v>
      </c>
      <c r="N1457" s="14">
        <v>1</v>
      </c>
      <c r="O1457" s="18">
        <f t="shared" si="239"/>
        <v>18.809208000000002</v>
      </c>
      <c r="P1457" s="18">
        <v>5.6997600000000004</v>
      </c>
      <c r="Q1457" s="18">
        <f t="shared" si="238"/>
        <v>6.930237599999999</v>
      </c>
      <c r="R1457" s="18">
        <v>2.1000719999999999</v>
      </c>
      <c r="S1457" s="18">
        <f t="shared" si="245"/>
        <v>18.809999999999999</v>
      </c>
      <c r="T1457" s="22">
        <v>5.7</v>
      </c>
      <c r="U1457" s="21" t="s">
        <v>43</v>
      </c>
      <c r="V1457" s="21" t="s">
        <v>43</v>
      </c>
      <c r="W1457" s="19">
        <v>27.848220000000001</v>
      </c>
      <c r="X1457" s="19">
        <v>-115.17097</v>
      </c>
      <c r="Y1457" s="22" t="s">
        <v>43</v>
      </c>
      <c r="Z1457" s="23" t="s">
        <v>43</v>
      </c>
      <c r="AA1457" s="21" t="s">
        <v>43</v>
      </c>
      <c r="AB1457" s="14" t="s">
        <v>46</v>
      </c>
      <c r="AC1457" s="21" t="s">
        <v>43</v>
      </c>
      <c r="AD1457" s="17">
        <v>18</v>
      </c>
      <c r="AE1457" s="17">
        <v>1</v>
      </c>
      <c r="AF1457" s="21" t="s">
        <v>43</v>
      </c>
      <c r="AG1457" s="14">
        <v>210</v>
      </c>
      <c r="AI1457" s="70">
        <f t="shared" si="241"/>
        <v>14.698500000000001</v>
      </c>
      <c r="AJ1457" s="74">
        <f t="shared" si="242"/>
        <v>428.83019204754055</v>
      </c>
      <c r="AK1457" s="74">
        <f t="shared" si="243"/>
        <v>0.50495849932360548</v>
      </c>
      <c r="AL1457" s="73">
        <f t="shared" si="244"/>
        <v>0.50495849932360548</v>
      </c>
    </row>
    <row r="1458" spans="1:38" s="20" customFormat="1">
      <c r="A1458" s="14" t="s">
        <v>87</v>
      </c>
      <c r="B1458" s="14" t="s">
        <v>40</v>
      </c>
      <c r="C1458" s="31">
        <v>38946</v>
      </c>
      <c r="D1458" s="15">
        <v>2006</v>
      </c>
      <c r="E1458" s="16">
        <v>0.50972222222222219</v>
      </c>
      <c r="F1458" s="16">
        <v>0.55694444444444446</v>
      </c>
      <c r="G1458" s="16">
        <f t="shared" si="240"/>
        <v>4.7222222222222276E-2</v>
      </c>
      <c r="H1458" s="21">
        <v>2</v>
      </c>
      <c r="I1458" s="14">
        <v>2</v>
      </c>
      <c r="J1458" s="17">
        <v>8</v>
      </c>
      <c r="K1458" s="17">
        <v>8</v>
      </c>
      <c r="L1458" s="14" t="s">
        <v>48</v>
      </c>
      <c r="M1458" s="14" t="s">
        <v>49</v>
      </c>
      <c r="N1458" s="14">
        <v>1</v>
      </c>
      <c r="O1458" s="18">
        <f t="shared" si="239"/>
        <v>18.809208000000002</v>
      </c>
      <c r="P1458" s="18">
        <v>5.6997600000000004</v>
      </c>
      <c r="Q1458" s="18">
        <f t="shared" si="238"/>
        <v>6.930237599999999</v>
      </c>
      <c r="R1458" s="18">
        <v>2.1000719999999999</v>
      </c>
      <c r="S1458" s="18">
        <f t="shared" si="245"/>
        <v>18.809999999999999</v>
      </c>
      <c r="T1458" s="22">
        <v>5.7</v>
      </c>
      <c r="U1458" s="21" t="s">
        <v>43</v>
      </c>
      <c r="V1458" s="21" t="s">
        <v>43</v>
      </c>
      <c r="W1458" s="19">
        <v>27.848220000000001</v>
      </c>
      <c r="X1458" s="19">
        <v>-115.17097</v>
      </c>
      <c r="Y1458" s="22" t="s">
        <v>43</v>
      </c>
      <c r="Z1458" s="23" t="s">
        <v>43</v>
      </c>
      <c r="AA1458" s="21" t="s">
        <v>43</v>
      </c>
      <c r="AB1458" s="14" t="s">
        <v>46</v>
      </c>
      <c r="AC1458" s="21" t="s">
        <v>43</v>
      </c>
      <c r="AD1458" s="17">
        <v>18</v>
      </c>
      <c r="AE1458" s="17">
        <v>1</v>
      </c>
      <c r="AF1458" s="21" t="s">
        <v>43</v>
      </c>
      <c r="AG1458" s="14">
        <v>210</v>
      </c>
      <c r="AI1458" s="70">
        <f t="shared" si="241"/>
        <v>14.698500000000001</v>
      </c>
      <c r="AJ1458" s="74">
        <f t="shared" si="242"/>
        <v>428.83019204754055</v>
      </c>
      <c r="AK1458" s="74">
        <f t="shared" si="243"/>
        <v>0.50495849932360548</v>
      </c>
      <c r="AL1458" s="73">
        <f t="shared" si="244"/>
        <v>0.50495849932360548</v>
      </c>
    </row>
    <row r="1459" spans="1:38" s="20" customFormat="1">
      <c r="A1459" s="14" t="s">
        <v>87</v>
      </c>
      <c r="B1459" s="14" t="s">
        <v>40</v>
      </c>
      <c r="C1459" s="31">
        <v>38946</v>
      </c>
      <c r="D1459" s="15">
        <v>2006</v>
      </c>
      <c r="E1459" s="16">
        <v>0.50972222222222219</v>
      </c>
      <c r="F1459" s="16">
        <v>0.55694444444444446</v>
      </c>
      <c r="G1459" s="16">
        <f t="shared" si="240"/>
        <v>4.7222222222222276E-2</v>
      </c>
      <c r="H1459" s="21">
        <v>2</v>
      </c>
      <c r="I1459" s="14">
        <v>2</v>
      </c>
      <c r="J1459" s="17">
        <v>8</v>
      </c>
      <c r="K1459" s="17">
        <v>8</v>
      </c>
      <c r="L1459" s="14" t="s">
        <v>48</v>
      </c>
      <c r="M1459" s="14" t="s">
        <v>49</v>
      </c>
      <c r="N1459" s="14">
        <v>1</v>
      </c>
      <c r="O1459" s="18">
        <f t="shared" si="239"/>
        <v>18.809208000000002</v>
      </c>
      <c r="P1459" s="18">
        <v>5.6997600000000004</v>
      </c>
      <c r="Q1459" s="18">
        <f t="shared" si="238"/>
        <v>6.930237599999999</v>
      </c>
      <c r="R1459" s="18">
        <v>2.1000719999999999</v>
      </c>
      <c r="S1459" s="18">
        <f t="shared" si="245"/>
        <v>18.809999999999999</v>
      </c>
      <c r="T1459" s="22">
        <v>5.7</v>
      </c>
      <c r="U1459" s="21" t="s">
        <v>43</v>
      </c>
      <c r="V1459" s="21" t="s">
        <v>43</v>
      </c>
      <c r="W1459" s="19">
        <v>27.848220000000001</v>
      </c>
      <c r="X1459" s="19">
        <v>-115.17097</v>
      </c>
      <c r="Y1459" s="22" t="s">
        <v>43</v>
      </c>
      <c r="Z1459" s="23" t="s">
        <v>43</v>
      </c>
      <c r="AA1459" s="21" t="s">
        <v>43</v>
      </c>
      <c r="AB1459" s="14" t="s">
        <v>46</v>
      </c>
      <c r="AC1459" s="21" t="s">
        <v>43</v>
      </c>
      <c r="AD1459" s="17">
        <v>18</v>
      </c>
      <c r="AE1459" s="17">
        <v>1</v>
      </c>
      <c r="AF1459" s="21" t="s">
        <v>43</v>
      </c>
      <c r="AG1459" s="14">
        <v>210</v>
      </c>
      <c r="AI1459" s="70">
        <f t="shared" si="241"/>
        <v>14.698500000000001</v>
      </c>
      <c r="AJ1459" s="74">
        <f t="shared" si="242"/>
        <v>428.83019204754055</v>
      </c>
      <c r="AK1459" s="74">
        <f t="shared" si="243"/>
        <v>0.50495849932360548</v>
      </c>
      <c r="AL1459" s="73">
        <f t="shared" si="244"/>
        <v>0.50495849932360548</v>
      </c>
    </row>
    <row r="1460" spans="1:38" s="20" customFormat="1">
      <c r="A1460" s="14" t="s">
        <v>87</v>
      </c>
      <c r="B1460" s="14" t="s">
        <v>40</v>
      </c>
      <c r="C1460" s="31">
        <v>38946</v>
      </c>
      <c r="D1460" s="15">
        <v>2006</v>
      </c>
      <c r="E1460" s="16">
        <v>0.50972222222222219</v>
      </c>
      <c r="F1460" s="16">
        <v>0.55694444444444446</v>
      </c>
      <c r="G1460" s="16">
        <f t="shared" si="240"/>
        <v>4.7222222222222276E-2</v>
      </c>
      <c r="H1460" s="21">
        <v>2</v>
      </c>
      <c r="I1460" s="14">
        <v>2</v>
      </c>
      <c r="J1460" s="17">
        <v>8</v>
      </c>
      <c r="K1460" s="17">
        <v>8</v>
      </c>
      <c r="L1460" s="14" t="s">
        <v>48</v>
      </c>
      <c r="M1460" s="14" t="s">
        <v>49</v>
      </c>
      <c r="N1460" s="14">
        <v>1</v>
      </c>
      <c r="O1460" s="18">
        <f t="shared" si="239"/>
        <v>18.809208000000002</v>
      </c>
      <c r="P1460" s="18">
        <v>5.6997600000000004</v>
      </c>
      <c r="Q1460" s="18">
        <f t="shared" si="238"/>
        <v>6.930237599999999</v>
      </c>
      <c r="R1460" s="18">
        <v>2.1000719999999999</v>
      </c>
      <c r="S1460" s="18">
        <f t="shared" si="245"/>
        <v>18.809999999999999</v>
      </c>
      <c r="T1460" s="22">
        <v>5.7</v>
      </c>
      <c r="U1460" s="21" t="s">
        <v>43</v>
      </c>
      <c r="V1460" s="21" t="s">
        <v>43</v>
      </c>
      <c r="W1460" s="19">
        <v>27.848220000000001</v>
      </c>
      <c r="X1460" s="19">
        <v>-115.17097</v>
      </c>
      <c r="Y1460" s="22" t="s">
        <v>43</v>
      </c>
      <c r="Z1460" s="23" t="s">
        <v>43</v>
      </c>
      <c r="AA1460" s="21" t="s">
        <v>43</v>
      </c>
      <c r="AB1460" s="14" t="s">
        <v>46</v>
      </c>
      <c r="AC1460" s="21" t="s">
        <v>43</v>
      </c>
      <c r="AD1460" s="17">
        <v>18</v>
      </c>
      <c r="AE1460" s="17">
        <v>1</v>
      </c>
      <c r="AF1460" s="21" t="s">
        <v>43</v>
      </c>
      <c r="AG1460" s="14">
        <v>210</v>
      </c>
      <c r="AI1460" s="70">
        <f t="shared" si="241"/>
        <v>14.698500000000001</v>
      </c>
      <c r="AJ1460" s="74">
        <f t="shared" si="242"/>
        <v>428.83019204754055</v>
      </c>
      <c r="AK1460" s="74">
        <f t="shared" si="243"/>
        <v>0.50495849932360548</v>
      </c>
      <c r="AL1460" s="73">
        <f t="shared" si="244"/>
        <v>0.50495849932360548</v>
      </c>
    </row>
    <row r="1461" spans="1:38" s="20" customFormat="1">
      <c r="A1461" s="14" t="s">
        <v>87</v>
      </c>
      <c r="B1461" s="14" t="s">
        <v>40</v>
      </c>
      <c r="C1461" s="31">
        <v>38946</v>
      </c>
      <c r="D1461" s="15">
        <v>2006</v>
      </c>
      <c r="E1461" s="16">
        <v>0.50972222222222219</v>
      </c>
      <c r="F1461" s="16">
        <v>0.55694444444444446</v>
      </c>
      <c r="G1461" s="16">
        <f t="shared" si="240"/>
        <v>4.7222222222222276E-2</v>
      </c>
      <c r="H1461" s="21">
        <v>2</v>
      </c>
      <c r="I1461" s="14">
        <v>2</v>
      </c>
      <c r="J1461" s="17">
        <v>8</v>
      </c>
      <c r="K1461" s="17">
        <v>8</v>
      </c>
      <c r="L1461" s="14" t="s">
        <v>48</v>
      </c>
      <c r="M1461" s="14" t="s">
        <v>49</v>
      </c>
      <c r="N1461" s="14">
        <v>1</v>
      </c>
      <c r="O1461" s="18">
        <f t="shared" si="239"/>
        <v>18.809208000000002</v>
      </c>
      <c r="P1461" s="18">
        <v>5.6997600000000004</v>
      </c>
      <c r="Q1461" s="18">
        <f t="shared" si="238"/>
        <v>6.930237599999999</v>
      </c>
      <c r="R1461" s="18">
        <v>2.1000719999999999</v>
      </c>
      <c r="S1461" s="18">
        <f t="shared" si="245"/>
        <v>18.809999999999999</v>
      </c>
      <c r="T1461" s="22">
        <v>5.7</v>
      </c>
      <c r="U1461" s="21" t="s">
        <v>43</v>
      </c>
      <c r="V1461" s="21" t="s">
        <v>43</v>
      </c>
      <c r="W1461" s="19">
        <v>27.848220000000001</v>
      </c>
      <c r="X1461" s="19">
        <v>-115.17097</v>
      </c>
      <c r="Y1461" s="22" t="s">
        <v>43</v>
      </c>
      <c r="Z1461" s="23" t="s">
        <v>43</v>
      </c>
      <c r="AA1461" s="21" t="s">
        <v>43</v>
      </c>
      <c r="AB1461" s="14" t="s">
        <v>46</v>
      </c>
      <c r="AC1461" s="21" t="s">
        <v>43</v>
      </c>
      <c r="AD1461" s="17">
        <v>18</v>
      </c>
      <c r="AE1461" s="17">
        <v>1</v>
      </c>
      <c r="AF1461" s="21" t="s">
        <v>43</v>
      </c>
      <c r="AG1461" s="14">
        <v>210</v>
      </c>
      <c r="AI1461" s="70">
        <f t="shared" si="241"/>
        <v>14.698500000000001</v>
      </c>
      <c r="AJ1461" s="74">
        <f t="shared" si="242"/>
        <v>428.83019204754055</v>
      </c>
      <c r="AK1461" s="74">
        <f t="shared" si="243"/>
        <v>0.50495849932360548</v>
      </c>
      <c r="AL1461" s="73">
        <f t="shared" si="244"/>
        <v>0.50495849932360548</v>
      </c>
    </row>
    <row r="1462" spans="1:38" s="20" customFormat="1">
      <c r="A1462" s="14" t="s">
        <v>87</v>
      </c>
      <c r="B1462" s="14" t="s">
        <v>40</v>
      </c>
      <c r="C1462" s="31">
        <v>38946</v>
      </c>
      <c r="D1462" s="15">
        <v>2006</v>
      </c>
      <c r="E1462" s="16">
        <v>0.50972222222222219</v>
      </c>
      <c r="F1462" s="16">
        <v>0.55694444444444446</v>
      </c>
      <c r="G1462" s="16">
        <f t="shared" si="240"/>
        <v>4.7222222222222276E-2</v>
      </c>
      <c r="H1462" s="21">
        <v>2</v>
      </c>
      <c r="I1462" s="14">
        <v>2</v>
      </c>
      <c r="J1462" s="17">
        <v>8</v>
      </c>
      <c r="K1462" s="17">
        <v>8</v>
      </c>
      <c r="L1462" s="14" t="s">
        <v>48</v>
      </c>
      <c r="M1462" s="14" t="s">
        <v>49</v>
      </c>
      <c r="N1462" s="14">
        <v>1</v>
      </c>
      <c r="O1462" s="18">
        <f t="shared" si="239"/>
        <v>18.809208000000002</v>
      </c>
      <c r="P1462" s="18">
        <v>5.6997600000000004</v>
      </c>
      <c r="Q1462" s="18">
        <f t="shared" ref="Q1462:Q1525" si="246">R1462*3.3</f>
        <v>6.930237599999999</v>
      </c>
      <c r="R1462" s="18">
        <v>2.1000719999999999</v>
      </c>
      <c r="S1462" s="18">
        <f t="shared" si="245"/>
        <v>18.809999999999999</v>
      </c>
      <c r="T1462" s="22">
        <v>5.7</v>
      </c>
      <c r="U1462" s="21" t="s">
        <v>43</v>
      </c>
      <c r="V1462" s="21" t="s">
        <v>43</v>
      </c>
      <c r="W1462" s="19">
        <v>27.848220000000001</v>
      </c>
      <c r="X1462" s="19">
        <v>-115.17097</v>
      </c>
      <c r="Y1462" s="22" t="s">
        <v>43</v>
      </c>
      <c r="Z1462" s="23" t="s">
        <v>43</v>
      </c>
      <c r="AA1462" s="21" t="s">
        <v>43</v>
      </c>
      <c r="AB1462" s="14" t="s">
        <v>46</v>
      </c>
      <c r="AC1462" s="21" t="s">
        <v>43</v>
      </c>
      <c r="AD1462" s="17">
        <v>19</v>
      </c>
      <c r="AE1462" s="17">
        <v>1</v>
      </c>
      <c r="AF1462" s="21" t="s">
        <v>43</v>
      </c>
      <c r="AG1462" s="14">
        <v>210</v>
      </c>
      <c r="AI1462" s="70">
        <f t="shared" si="241"/>
        <v>15.4465</v>
      </c>
      <c r="AJ1462" s="74">
        <f t="shared" si="242"/>
        <v>506.66058069508574</v>
      </c>
      <c r="AK1462" s="74">
        <f t="shared" si="243"/>
        <v>0.70731750980722297</v>
      </c>
      <c r="AL1462" s="73">
        <f t="shared" si="244"/>
        <v>0.70731750980722297</v>
      </c>
    </row>
    <row r="1463" spans="1:38" s="20" customFormat="1">
      <c r="A1463" s="14" t="s">
        <v>87</v>
      </c>
      <c r="B1463" s="14" t="s">
        <v>40</v>
      </c>
      <c r="C1463" s="31">
        <v>38946</v>
      </c>
      <c r="D1463" s="15">
        <v>2006</v>
      </c>
      <c r="E1463" s="16">
        <v>0.50972222222222219</v>
      </c>
      <c r="F1463" s="16">
        <v>0.55694444444444446</v>
      </c>
      <c r="G1463" s="16">
        <f t="shared" si="240"/>
        <v>4.7222222222222276E-2</v>
      </c>
      <c r="H1463" s="21">
        <v>2</v>
      </c>
      <c r="I1463" s="14">
        <v>2</v>
      </c>
      <c r="J1463" s="17">
        <v>8</v>
      </c>
      <c r="K1463" s="17">
        <v>8</v>
      </c>
      <c r="L1463" s="14" t="s">
        <v>48</v>
      </c>
      <c r="M1463" s="14" t="s">
        <v>49</v>
      </c>
      <c r="N1463" s="14">
        <v>1</v>
      </c>
      <c r="O1463" s="18">
        <f t="shared" si="239"/>
        <v>18.809208000000002</v>
      </c>
      <c r="P1463" s="18">
        <v>5.6997600000000004</v>
      </c>
      <c r="Q1463" s="18">
        <f t="shared" si="246"/>
        <v>6.930237599999999</v>
      </c>
      <c r="R1463" s="18">
        <v>2.1000719999999999</v>
      </c>
      <c r="S1463" s="18">
        <f t="shared" si="245"/>
        <v>18.809999999999999</v>
      </c>
      <c r="T1463" s="22">
        <v>5.7</v>
      </c>
      <c r="U1463" s="21" t="s">
        <v>43</v>
      </c>
      <c r="V1463" s="21" t="s">
        <v>43</v>
      </c>
      <c r="W1463" s="19">
        <v>27.848220000000001</v>
      </c>
      <c r="X1463" s="19">
        <v>-115.17097</v>
      </c>
      <c r="Y1463" s="22" t="s">
        <v>43</v>
      </c>
      <c r="Z1463" s="23" t="s">
        <v>43</v>
      </c>
      <c r="AA1463" s="21" t="s">
        <v>43</v>
      </c>
      <c r="AB1463" s="14" t="s">
        <v>46</v>
      </c>
      <c r="AC1463" s="21" t="s">
        <v>43</v>
      </c>
      <c r="AD1463" s="17">
        <v>19</v>
      </c>
      <c r="AE1463" s="17">
        <v>1</v>
      </c>
      <c r="AF1463" s="21" t="s">
        <v>43</v>
      </c>
      <c r="AG1463" s="14">
        <v>210</v>
      </c>
      <c r="AI1463" s="70">
        <f t="shared" si="241"/>
        <v>15.4465</v>
      </c>
      <c r="AJ1463" s="74">
        <f t="shared" si="242"/>
        <v>506.66058069508574</v>
      </c>
      <c r="AK1463" s="74">
        <f t="shared" si="243"/>
        <v>0.70731750980722297</v>
      </c>
      <c r="AL1463" s="73">
        <f t="shared" si="244"/>
        <v>0.70731750980722297</v>
      </c>
    </row>
    <row r="1464" spans="1:38" s="20" customFormat="1">
      <c r="A1464" s="14" t="s">
        <v>87</v>
      </c>
      <c r="B1464" s="14" t="s">
        <v>40</v>
      </c>
      <c r="C1464" s="31">
        <v>38946</v>
      </c>
      <c r="D1464" s="15">
        <v>2006</v>
      </c>
      <c r="E1464" s="16">
        <v>0.50972222222222219</v>
      </c>
      <c r="F1464" s="16">
        <v>0.55694444444444446</v>
      </c>
      <c r="G1464" s="16">
        <f t="shared" si="240"/>
        <v>4.7222222222222276E-2</v>
      </c>
      <c r="H1464" s="21">
        <v>2</v>
      </c>
      <c r="I1464" s="14">
        <v>2</v>
      </c>
      <c r="J1464" s="17">
        <v>8</v>
      </c>
      <c r="K1464" s="17">
        <v>8</v>
      </c>
      <c r="L1464" s="14" t="s">
        <v>48</v>
      </c>
      <c r="M1464" s="14" t="s">
        <v>49</v>
      </c>
      <c r="N1464" s="14">
        <v>1</v>
      </c>
      <c r="O1464" s="18">
        <f t="shared" si="239"/>
        <v>18.809208000000002</v>
      </c>
      <c r="P1464" s="18">
        <v>5.6997600000000004</v>
      </c>
      <c r="Q1464" s="18">
        <f t="shared" si="246"/>
        <v>6.930237599999999</v>
      </c>
      <c r="R1464" s="18">
        <v>2.1000719999999999</v>
      </c>
      <c r="S1464" s="18">
        <f t="shared" si="245"/>
        <v>18.809999999999999</v>
      </c>
      <c r="T1464" s="22">
        <v>5.7</v>
      </c>
      <c r="U1464" s="21" t="s">
        <v>43</v>
      </c>
      <c r="V1464" s="21" t="s">
        <v>43</v>
      </c>
      <c r="W1464" s="19">
        <v>27.848220000000001</v>
      </c>
      <c r="X1464" s="19">
        <v>-115.17097</v>
      </c>
      <c r="Y1464" s="22" t="s">
        <v>43</v>
      </c>
      <c r="Z1464" s="23" t="s">
        <v>43</v>
      </c>
      <c r="AA1464" s="21" t="s">
        <v>43</v>
      </c>
      <c r="AB1464" s="14" t="s">
        <v>46</v>
      </c>
      <c r="AC1464" s="21" t="s">
        <v>43</v>
      </c>
      <c r="AD1464" s="17">
        <v>19</v>
      </c>
      <c r="AE1464" s="17">
        <v>1</v>
      </c>
      <c r="AF1464" s="21" t="s">
        <v>43</v>
      </c>
      <c r="AG1464" s="14">
        <v>210</v>
      </c>
      <c r="AI1464" s="70">
        <f t="shared" si="241"/>
        <v>15.4465</v>
      </c>
      <c r="AJ1464" s="74">
        <f t="shared" si="242"/>
        <v>506.66058069508574</v>
      </c>
      <c r="AK1464" s="74">
        <f t="shared" si="243"/>
        <v>0.70731750980722297</v>
      </c>
      <c r="AL1464" s="73">
        <f t="shared" si="244"/>
        <v>0.70731750980722297</v>
      </c>
    </row>
    <row r="1465" spans="1:38" s="20" customFormat="1">
      <c r="A1465" s="14" t="s">
        <v>87</v>
      </c>
      <c r="B1465" s="14" t="s">
        <v>40</v>
      </c>
      <c r="C1465" s="31">
        <v>38946</v>
      </c>
      <c r="D1465" s="15">
        <v>2006</v>
      </c>
      <c r="E1465" s="16">
        <v>0.50972222222222219</v>
      </c>
      <c r="F1465" s="16">
        <v>0.55694444444444446</v>
      </c>
      <c r="G1465" s="16">
        <f t="shared" si="240"/>
        <v>4.7222222222222276E-2</v>
      </c>
      <c r="H1465" s="21">
        <v>2</v>
      </c>
      <c r="I1465" s="14">
        <v>2</v>
      </c>
      <c r="J1465" s="17">
        <v>8</v>
      </c>
      <c r="K1465" s="17">
        <v>8</v>
      </c>
      <c r="L1465" s="14" t="s">
        <v>48</v>
      </c>
      <c r="M1465" s="14" t="s">
        <v>49</v>
      </c>
      <c r="N1465" s="14">
        <v>1</v>
      </c>
      <c r="O1465" s="18">
        <f t="shared" si="239"/>
        <v>18.809208000000002</v>
      </c>
      <c r="P1465" s="18">
        <v>5.6997600000000004</v>
      </c>
      <c r="Q1465" s="18">
        <f t="shared" si="246"/>
        <v>6.930237599999999</v>
      </c>
      <c r="R1465" s="18">
        <v>2.1000719999999999</v>
      </c>
      <c r="S1465" s="18">
        <f t="shared" si="245"/>
        <v>18.809999999999999</v>
      </c>
      <c r="T1465" s="22">
        <v>5.7</v>
      </c>
      <c r="U1465" s="21" t="s">
        <v>43</v>
      </c>
      <c r="V1465" s="21" t="s">
        <v>43</v>
      </c>
      <c r="W1465" s="19">
        <v>27.848220000000001</v>
      </c>
      <c r="X1465" s="19">
        <v>-115.17097</v>
      </c>
      <c r="Y1465" s="22" t="s">
        <v>43</v>
      </c>
      <c r="Z1465" s="23" t="s">
        <v>43</v>
      </c>
      <c r="AA1465" s="21" t="s">
        <v>43</v>
      </c>
      <c r="AB1465" s="14" t="s">
        <v>46</v>
      </c>
      <c r="AC1465" s="21" t="s">
        <v>43</v>
      </c>
      <c r="AD1465" s="17">
        <v>19</v>
      </c>
      <c r="AE1465" s="17">
        <v>1</v>
      </c>
      <c r="AF1465" s="21" t="s">
        <v>43</v>
      </c>
      <c r="AG1465" s="14">
        <v>210</v>
      </c>
      <c r="AI1465" s="70">
        <f t="shared" si="241"/>
        <v>15.4465</v>
      </c>
      <c r="AJ1465" s="74">
        <f t="shared" si="242"/>
        <v>506.66058069508574</v>
      </c>
      <c r="AK1465" s="74">
        <f t="shared" si="243"/>
        <v>0.70731750980722297</v>
      </c>
      <c r="AL1465" s="73">
        <f t="shared" si="244"/>
        <v>0.70731750980722297</v>
      </c>
    </row>
    <row r="1466" spans="1:38" s="20" customFormat="1">
      <c r="A1466" s="14" t="s">
        <v>87</v>
      </c>
      <c r="B1466" s="14" t="s">
        <v>40</v>
      </c>
      <c r="C1466" s="31">
        <v>38946</v>
      </c>
      <c r="D1466" s="15">
        <v>2006</v>
      </c>
      <c r="E1466" s="16">
        <v>0.50972222222222219</v>
      </c>
      <c r="F1466" s="16">
        <v>0.55694444444444446</v>
      </c>
      <c r="G1466" s="16">
        <f t="shared" si="240"/>
        <v>4.7222222222222276E-2</v>
      </c>
      <c r="H1466" s="21">
        <v>2</v>
      </c>
      <c r="I1466" s="14">
        <v>2</v>
      </c>
      <c r="J1466" s="17">
        <v>8</v>
      </c>
      <c r="K1466" s="17">
        <v>8</v>
      </c>
      <c r="L1466" s="14" t="s">
        <v>48</v>
      </c>
      <c r="M1466" s="14" t="s">
        <v>49</v>
      </c>
      <c r="N1466" s="14">
        <v>1</v>
      </c>
      <c r="O1466" s="18">
        <f t="shared" si="239"/>
        <v>18.809208000000002</v>
      </c>
      <c r="P1466" s="18">
        <v>5.6997600000000004</v>
      </c>
      <c r="Q1466" s="18">
        <f t="shared" si="246"/>
        <v>6.930237599999999</v>
      </c>
      <c r="R1466" s="18">
        <v>2.1000719999999999</v>
      </c>
      <c r="S1466" s="18">
        <f t="shared" si="245"/>
        <v>18.809999999999999</v>
      </c>
      <c r="T1466" s="22">
        <v>5.7</v>
      </c>
      <c r="U1466" s="21" t="s">
        <v>43</v>
      </c>
      <c r="V1466" s="21" t="s">
        <v>43</v>
      </c>
      <c r="W1466" s="19">
        <v>27.848220000000001</v>
      </c>
      <c r="X1466" s="19">
        <v>-115.17097</v>
      </c>
      <c r="Y1466" s="22" t="s">
        <v>43</v>
      </c>
      <c r="Z1466" s="23" t="s">
        <v>43</v>
      </c>
      <c r="AA1466" s="21" t="s">
        <v>43</v>
      </c>
      <c r="AB1466" s="14" t="s">
        <v>46</v>
      </c>
      <c r="AC1466" s="21" t="s">
        <v>43</v>
      </c>
      <c r="AD1466" s="17">
        <v>19</v>
      </c>
      <c r="AE1466" s="17">
        <v>1</v>
      </c>
      <c r="AF1466" s="21" t="s">
        <v>43</v>
      </c>
      <c r="AG1466" s="14">
        <v>210</v>
      </c>
      <c r="AI1466" s="70">
        <f t="shared" si="241"/>
        <v>15.4465</v>
      </c>
      <c r="AJ1466" s="74">
        <f t="shared" si="242"/>
        <v>506.66058069508574</v>
      </c>
      <c r="AK1466" s="74">
        <f t="shared" si="243"/>
        <v>0.70731750980722297</v>
      </c>
      <c r="AL1466" s="73">
        <f t="shared" si="244"/>
        <v>0.70731750980722297</v>
      </c>
    </row>
    <row r="1467" spans="1:38" s="20" customFormat="1">
      <c r="A1467" s="14" t="s">
        <v>87</v>
      </c>
      <c r="B1467" s="14" t="s">
        <v>40</v>
      </c>
      <c r="C1467" s="31">
        <v>38946</v>
      </c>
      <c r="D1467" s="15">
        <v>2006</v>
      </c>
      <c r="E1467" s="16">
        <v>0.50972222222222219</v>
      </c>
      <c r="F1467" s="16">
        <v>0.55694444444444446</v>
      </c>
      <c r="G1467" s="16">
        <f t="shared" si="240"/>
        <v>4.7222222222222276E-2</v>
      </c>
      <c r="H1467" s="21">
        <v>2</v>
      </c>
      <c r="I1467" s="14">
        <v>2</v>
      </c>
      <c r="J1467" s="17">
        <v>8</v>
      </c>
      <c r="K1467" s="17">
        <v>8</v>
      </c>
      <c r="L1467" s="14" t="s">
        <v>48</v>
      </c>
      <c r="M1467" s="14" t="s">
        <v>49</v>
      </c>
      <c r="N1467" s="14">
        <v>1</v>
      </c>
      <c r="O1467" s="18">
        <f t="shared" si="239"/>
        <v>18.809208000000002</v>
      </c>
      <c r="P1467" s="18">
        <v>5.6997600000000004</v>
      </c>
      <c r="Q1467" s="18">
        <f t="shared" si="246"/>
        <v>6.930237599999999</v>
      </c>
      <c r="R1467" s="18">
        <v>2.1000719999999999</v>
      </c>
      <c r="S1467" s="18">
        <f t="shared" si="245"/>
        <v>18.809999999999999</v>
      </c>
      <c r="T1467" s="22">
        <v>5.7</v>
      </c>
      <c r="U1467" s="21" t="s">
        <v>43</v>
      </c>
      <c r="V1467" s="21" t="s">
        <v>43</v>
      </c>
      <c r="W1467" s="19">
        <v>27.848220000000001</v>
      </c>
      <c r="X1467" s="19">
        <v>-115.17097</v>
      </c>
      <c r="Y1467" s="22" t="s">
        <v>43</v>
      </c>
      <c r="Z1467" s="23" t="s">
        <v>43</v>
      </c>
      <c r="AA1467" s="21" t="s">
        <v>43</v>
      </c>
      <c r="AB1467" s="14" t="s">
        <v>46</v>
      </c>
      <c r="AC1467" s="21" t="s">
        <v>43</v>
      </c>
      <c r="AD1467" s="17">
        <v>19</v>
      </c>
      <c r="AE1467" s="17">
        <v>1</v>
      </c>
      <c r="AF1467" s="21" t="s">
        <v>43</v>
      </c>
      <c r="AG1467" s="14">
        <v>210</v>
      </c>
      <c r="AI1467" s="70">
        <f t="shared" si="241"/>
        <v>15.4465</v>
      </c>
      <c r="AJ1467" s="74">
        <f t="shared" si="242"/>
        <v>506.66058069508574</v>
      </c>
      <c r="AK1467" s="74">
        <f t="shared" si="243"/>
        <v>0.70731750980722297</v>
      </c>
      <c r="AL1467" s="73">
        <f t="shared" si="244"/>
        <v>0.70731750980722297</v>
      </c>
    </row>
    <row r="1468" spans="1:38" s="20" customFormat="1">
      <c r="A1468" s="14" t="s">
        <v>87</v>
      </c>
      <c r="B1468" s="14" t="s">
        <v>40</v>
      </c>
      <c r="C1468" s="31">
        <v>38946</v>
      </c>
      <c r="D1468" s="15">
        <v>2006</v>
      </c>
      <c r="E1468" s="16">
        <v>0.50972222222222219</v>
      </c>
      <c r="F1468" s="16">
        <v>0.55694444444444446</v>
      </c>
      <c r="G1468" s="16">
        <f t="shared" si="240"/>
        <v>4.7222222222222276E-2</v>
      </c>
      <c r="H1468" s="21">
        <v>2</v>
      </c>
      <c r="I1468" s="14">
        <v>2</v>
      </c>
      <c r="J1468" s="17">
        <v>8</v>
      </c>
      <c r="K1468" s="17">
        <v>8</v>
      </c>
      <c r="L1468" s="14" t="s">
        <v>48</v>
      </c>
      <c r="M1468" s="14" t="s">
        <v>49</v>
      </c>
      <c r="N1468" s="14">
        <v>1</v>
      </c>
      <c r="O1468" s="18">
        <f t="shared" si="239"/>
        <v>18.809208000000002</v>
      </c>
      <c r="P1468" s="18">
        <v>5.6997600000000004</v>
      </c>
      <c r="Q1468" s="18">
        <f t="shared" si="246"/>
        <v>6.930237599999999</v>
      </c>
      <c r="R1468" s="18">
        <v>2.1000719999999999</v>
      </c>
      <c r="S1468" s="18">
        <f t="shared" si="245"/>
        <v>18.809999999999999</v>
      </c>
      <c r="T1468" s="22">
        <v>5.7</v>
      </c>
      <c r="U1468" s="21" t="s">
        <v>43</v>
      </c>
      <c r="V1468" s="21" t="s">
        <v>43</v>
      </c>
      <c r="W1468" s="19">
        <v>27.848220000000001</v>
      </c>
      <c r="X1468" s="19">
        <v>-115.17097</v>
      </c>
      <c r="Y1468" s="22" t="s">
        <v>43</v>
      </c>
      <c r="Z1468" s="23" t="s">
        <v>43</v>
      </c>
      <c r="AA1468" s="21" t="s">
        <v>43</v>
      </c>
      <c r="AB1468" s="14" t="s">
        <v>46</v>
      </c>
      <c r="AC1468" s="21" t="s">
        <v>43</v>
      </c>
      <c r="AD1468" s="17">
        <v>19</v>
      </c>
      <c r="AE1468" s="17">
        <v>1</v>
      </c>
      <c r="AF1468" s="21" t="s">
        <v>43</v>
      </c>
      <c r="AG1468" s="14">
        <v>210</v>
      </c>
      <c r="AI1468" s="70">
        <f t="shared" si="241"/>
        <v>15.4465</v>
      </c>
      <c r="AJ1468" s="74">
        <f t="shared" si="242"/>
        <v>506.66058069508574</v>
      </c>
      <c r="AK1468" s="74">
        <f t="shared" si="243"/>
        <v>0.70731750980722297</v>
      </c>
      <c r="AL1468" s="73">
        <f t="shared" si="244"/>
        <v>0.70731750980722297</v>
      </c>
    </row>
    <row r="1469" spans="1:38" s="20" customFormat="1">
      <c r="A1469" s="14" t="s">
        <v>87</v>
      </c>
      <c r="B1469" s="14" t="s">
        <v>40</v>
      </c>
      <c r="C1469" s="31">
        <v>38946</v>
      </c>
      <c r="D1469" s="15">
        <v>2006</v>
      </c>
      <c r="E1469" s="16">
        <v>0.50972222222222219</v>
      </c>
      <c r="F1469" s="16">
        <v>0.55694444444444446</v>
      </c>
      <c r="G1469" s="16">
        <f t="shared" si="240"/>
        <v>4.7222222222222276E-2</v>
      </c>
      <c r="H1469" s="21">
        <v>2</v>
      </c>
      <c r="I1469" s="14">
        <v>2</v>
      </c>
      <c r="J1469" s="17">
        <v>8</v>
      </c>
      <c r="K1469" s="17">
        <v>8</v>
      </c>
      <c r="L1469" s="14" t="s">
        <v>48</v>
      </c>
      <c r="M1469" s="14" t="s">
        <v>49</v>
      </c>
      <c r="N1469" s="14">
        <v>1</v>
      </c>
      <c r="O1469" s="18">
        <f t="shared" si="239"/>
        <v>18.809208000000002</v>
      </c>
      <c r="P1469" s="18">
        <v>5.6997600000000004</v>
      </c>
      <c r="Q1469" s="18">
        <f t="shared" si="246"/>
        <v>6.930237599999999</v>
      </c>
      <c r="R1469" s="18">
        <v>2.1000719999999999</v>
      </c>
      <c r="S1469" s="18">
        <f t="shared" si="245"/>
        <v>18.809999999999999</v>
      </c>
      <c r="T1469" s="22">
        <v>5.7</v>
      </c>
      <c r="U1469" s="21" t="s">
        <v>43</v>
      </c>
      <c r="V1469" s="21" t="s">
        <v>43</v>
      </c>
      <c r="W1469" s="19">
        <v>27.848220000000001</v>
      </c>
      <c r="X1469" s="19">
        <v>-115.17097</v>
      </c>
      <c r="Y1469" s="22" t="s">
        <v>43</v>
      </c>
      <c r="Z1469" s="23" t="s">
        <v>43</v>
      </c>
      <c r="AA1469" s="21" t="s">
        <v>43</v>
      </c>
      <c r="AB1469" s="14" t="s">
        <v>46</v>
      </c>
      <c r="AC1469" s="21" t="s">
        <v>43</v>
      </c>
      <c r="AD1469" s="17">
        <v>19</v>
      </c>
      <c r="AE1469" s="17">
        <v>1</v>
      </c>
      <c r="AF1469" s="21" t="s">
        <v>43</v>
      </c>
      <c r="AG1469" s="14">
        <v>210</v>
      </c>
      <c r="AI1469" s="70">
        <f t="shared" si="241"/>
        <v>15.4465</v>
      </c>
      <c r="AJ1469" s="74">
        <f t="shared" si="242"/>
        <v>506.66058069508574</v>
      </c>
      <c r="AK1469" s="74">
        <f t="shared" si="243"/>
        <v>0.70731750980722297</v>
      </c>
      <c r="AL1469" s="73">
        <f t="shared" si="244"/>
        <v>0.70731750980722297</v>
      </c>
    </row>
    <row r="1470" spans="1:38" s="20" customFormat="1">
      <c r="A1470" s="14" t="s">
        <v>87</v>
      </c>
      <c r="B1470" s="14" t="s">
        <v>40</v>
      </c>
      <c r="C1470" s="31">
        <v>38946</v>
      </c>
      <c r="D1470" s="15">
        <v>2006</v>
      </c>
      <c r="E1470" s="16">
        <v>0.50972222222222219</v>
      </c>
      <c r="F1470" s="16">
        <v>0.55694444444444446</v>
      </c>
      <c r="G1470" s="16">
        <f t="shared" si="240"/>
        <v>4.7222222222222276E-2</v>
      </c>
      <c r="H1470" s="21">
        <v>2</v>
      </c>
      <c r="I1470" s="14">
        <v>2</v>
      </c>
      <c r="J1470" s="17">
        <v>8</v>
      </c>
      <c r="K1470" s="17">
        <v>8</v>
      </c>
      <c r="L1470" s="14" t="s">
        <v>48</v>
      </c>
      <c r="M1470" s="14" t="s">
        <v>49</v>
      </c>
      <c r="N1470" s="14">
        <v>1</v>
      </c>
      <c r="O1470" s="18">
        <f t="shared" si="239"/>
        <v>18.809208000000002</v>
      </c>
      <c r="P1470" s="18">
        <v>5.6997600000000004</v>
      </c>
      <c r="Q1470" s="18">
        <f t="shared" si="246"/>
        <v>6.930237599999999</v>
      </c>
      <c r="R1470" s="18">
        <v>2.1000719999999999</v>
      </c>
      <c r="S1470" s="18">
        <f t="shared" si="245"/>
        <v>18.809999999999999</v>
      </c>
      <c r="T1470" s="22">
        <v>5.7</v>
      </c>
      <c r="U1470" s="21" t="s">
        <v>43</v>
      </c>
      <c r="V1470" s="21" t="s">
        <v>43</v>
      </c>
      <c r="W1470" s="19">
        <v>27.848220000000001</v>
      </c>
      <c r="X1470" s="19">
        <v>-115.17097</v>
      </c>
      <c r="Y1470" s="22" t="s">
        <v>43</v>
      </c>
      <c r="Z1470" s="23" t="s">
        <v>43</v>
      </c>
      <c r="AA1470" s="21" t="s">
        <v>43</v>
      </c>
      <c r="AB1470" s="14" t="s">
        <v>46</v>
      </c>
      <c r="AC1470" s="21" t="s">
        <v>43</v>
      </c>
      <c r="AD1470" s="17">
        <v>19</v>
      </c>
      <c r="AE1470" s="17">
        <v>1</v>
      </c>
      <c r="AF1470" s="21" t="s">
        <v>43</v>
      </c>
      <c r="AG1470" s="14">
        <v>210</v>
      </c>
      <c r="AI1470" s="70">
        <f t="shared" si="241"/>
        <v>15.4465</v>
      </c>
      <c r="AJ1470" s="74">
        <f t="shared" si="242"/>
        <v>506.66058069508574</v>
      </c>
      <c r="AK1470" s="74">
        <f t="shared" si="243"/>
        <v>0.70731750980722297</v>
      </c>
      <c r="AL1470" s="73">
        <f t="shared" si="244"/>
        <v>0.70731750980722297</v>
      </c>
    </row>
    <row r="1471" spans="1:38" s="20" customFormat="1">
      <c r="A1471" s="14" t="s">
        <v>87</v>
      </c>
      <c r="B1471" s="14" t="s">
        <v>40</v>
      </c>
      <c r="C1471" s="31">
        <v>38946</v>
      </c>
      <c r="D1471" s="15">
        <v>2006</v>
      </c>
      <c r="E1471" s="16">
        <v>0.50972222222222219</v>
      </c>
      <c r="F1471" s="16">
        <v>0.55694444444444446</v>
      </c>
      <c r="G1471" s="16">
        <f t="shared" si="240"/>
        <v>4.7222222222222276E-2</v>
      </c>
      <c r="H1471" s="21">
        <v>2</v>
      </c>
      <c r="I1471" s="14">
        <v>2</v>
      </c>
      <c r="J1471" s="17">
        <v>8</v>
      </c>
      <c r="K1471" s="17">
        <v>8</v>
      </c>
      <c r="L1471" s="14" t="s">
        <v>48</v>
      </c>
      <c r="M1471" s="14" t="s">
        <v>49</v>
      </c>
      <c r="N1471" s="14">
        <v>1</v>
      </c>
      <c r="O1471" s="18">
        <f t="shared" si="239"/>
        <v>18.809208000000002</v>
      </c>
      <c r="P1471" s="18">
        <v>5.6997600000000004</v>
      </c>
      <c r="Q1471" s="18">
        <f t="shared" si="246"/>
        <v>6.930237599999999</v>
      </c>
      <c r="R1471" s="18">
        <v>2.1000719999999999</v>
      </c>
      <c r="S1471" s="18">
        <f t="shared" si="245"/>
        <v>18.809999999999999</v>
      </c>
      <c r="T1471" s="22">
        <v>5.7</v>
      </c>
      <c r="U1471" s="21" t="s">
        <v>43</v>
      </c>
      <c r="V1471" s="21" t="s">
        <v>43</v>
      </c>
      <c r="W1471" s="19">
        <v>27.848220000000001</v>
      </c>
      <c r="X1471" s="19">
        <v>-115.17097</v>
      </c>
      <c r="Y1471" s="22" t="s">
        <v>43</v>
      </c>
      <c r="Z1471" s="23" t="s">
        <v>43</v>
      </c>
      <c r="AA1471" s="21" t="s">
        <v>43</v>
      </c>
      <c r="AB1471" s="14" t="s">
        <v>46</v>
      </c>
      <c r="AC1471" s="21" t="s">
        <v>43</v>
      </c>
      <c r="AD1471" s="17">
        <v>19</v>
      </c>
      <c r="AE1471" s="17">
        <v>1</v>
      </c>
      <c r="AF1471" s="21" t="s">
        <v>43</v>
      </c>
      <c r="AG1471" s="14">
        <v>210</v>
      </c>
      <c r="AI1471" s="70">
        <f t="shared" si="241"/>
        <v>15.4465</v>
      </c>
      <c r="AJ1471" s="74">
        <f t="shared" si="242"/>
        <v>506.66058069508574</v>
      </c>
      <c r="AK1471" s="74">
        <f t="shared" si="243"/>
        <v>0.70731750980722297</v>
      </c>
      <c r="AL1471" s="73">
        <f t="shared" si="244"/>
        <v>0.70731750980722297</v>
      </c>
    </row>
    <row r="1472" spans="1:38" s="20" customFormat="1">
      <c r="A1472" s="14" t="s">
        <v>87</v>
      </c>
      <c r="B1472" s="14" t="s">
        <v>40</v>
      </c>
      <c r="C1472" s="31">
        <v>38946</v>
      </c>
      <c r="D1472" s="15">
        <v>2006</v>
      </c>
      <c r="E1472" s="16">
        <v>0.50972222222222219</v>
      </c>
      <c r="F1472" s="16">
        <v>0.55694444444444446</v>
      </c>
      <c r="G1472" s="16">
        <f t="shared" si="240"/>
        <v>4.7222222222222276E-2</v>
      </c>
      <c r="H1472" s="21">
        <v>2</v>
      </c>
      <c r="I1472" s="14">
        <v>2</v>
      </c>
      <c r="J1472" s="17">
        <v>8</v>
      </c>
      <c r="K1472" s="17">
        <v>8</v>
      </c>
      <c r="L1472" s="14" t="s">
        <v>48</v>
      </c>
      <c r="M1472" s="14" t="s">
        <v>49</v>
      </c>
      <c r="N1472" s="14">
        <v>1</v>
      </c>
      <c r="O1472" s="18">
        <f t="shared" si="239"/>
        <v>18.809208000000002</v>
      </c>
      <c r="P1472" s="18">
        <v>5.6997600000000004</v>
      </c>
      <c r="Q1472" s="18">
        <f t="shared" si="246"/>
        <v>6.930237599999999</v>
      </c>
      <c r="R1472" s="18">
        <v>2.1000719999999999</v>
      </c>
      <c r="S1472" s="18">
        <f t="shared" si="245"/>
        <v>18.809999999999999</v>
      </c>
      <c r="T1472" s="22">
        <v>5.7</v>
      </c>
      <c r="U1472" s="21" t="s">
        <v>43</v>
      </c>
      <c r="V1472" s="21" t="s">
        <v>43</v>
      </c>
      <c r="W1472" s="19">
        <v>27.848220000000001</v>
      </c>
      <c r="X1472" s="19">
        <v>-115.17097</v>
      </c>
      <c r="Y1472" s="22" t="s">
        <v>43</v>
      </c>
      <c r="Z1472" s="23" t="s">
        <v>43</v>
      </c>
      <c r="AA1472" s="21" t="s">
        <v>43</v>
      </c>
      <c r="AB1472" s="14" t="s">
        <v>46</v>
      </c>
      <c r="AC1472" s="21" t="s">
        <v>43</v>
      </c>
      <c r="AD1472" s="17">
        <v>19</v>
      </c>
      <c r="AE1472" s="17">
        <v>1</v>
      </c>
      <c r="AF1472" s="21" t="s">
        <v>43</v>
      </c>
      <c r="AG1472" s="14">
        <v>210</v>
      </c>
      <c r="AI1472" s="70">
        <f t="shared" si="241"/>
        <v>15.4465</v>
      </c>
      <c r="AJ1472" s="74">
        <f t="shared" si="242"/>
        <v>506.66058069508574</v>
      </c>
      <c r="AK1472" s="74">
        <f t="shared" si="243"/>
        <v>0.70731750980722297</v>
      </c>
      <c r="AL1472" s="73">
        <f t="shared" si="244"/>
        <v>0.70731750980722297</v>
      </c>
    </row>
    <row r="1473" spans="1:38" s="20" customFormat="1">
      <c r="A1473" s="14" t="s">
        <v>87</v>
      </c>
      <c r="B1473" s="14" t="s">
        <v>40</v>
      </c>
      <c r="C1473" s="31">
        <v>38946</v>
      </c>
      <c r="D1473" s="15">
        <v>2006</v>
      </c>
      <c r="E1473" s="16">
        <v>0.50972222222222219</v>
      </c>
      <c r="F1473" s="16">
        <v>0.55694444444444446</v>
      </c>
      <c r="G1473" s="16">
        <f t="shared" si="240"/>
        <v>4.7222222222222276E-2</v>
      </c>
      <c r="H1473" s="21">
        <v>2</v>
      </c>
      <c r="I1473" s="14">
        <v>2</v>
      </c>
      <c r="J1473" s="17">
        <v>8</v>
      </c>
      <c r="K1473" s="17">
        <v>8</v>
      </c>
      <c r="L1473" s="14" t="s">
        <v>48</v>
      </c>
      <c r="M1473" s="14" t="s">
        <v>49</v>
      </c>
      <c r="N1473" s="14">
        <v>1</v>
      </c>
      <c r="O1473" s="18">
        <f t="shared" si="239"/>
        <v>18.809208000000002</v>
      </c>
      <c r="P1473" s="18">
        <v>5.6997600000000004</v>
      </c>
      <c r="Q1473" s="18">
        <f t="shared" si="246"/>
        <v>6.930237599999999</v>
      </c>
      <c r="R1473" s="18">
        <v>2.1000719999999999</v>
      </c>
      <c r="S1473" s="18">
        <f t="shared" si="245"/>
        <v>18.809999999999999</v>
      </c>
      <c r="T1473" s="22">
        <v>5.7</v>
      </c>
      <c r="U1473" s="21" t="s">
        <v>43</v>
      </c>
      <c r="V1473" s="21" t="s">
        <v>43</v>
      </c>
      <c r="W1473" s="19">
        <v>27.848220000000001</v>
      </c>
      <c r="X1473" s="19">
        <v>-115.17097</v>
      </c>
      <c r="Y1473" s="22" t="s">
        <v>43</v>
      </c>
      <c r="Z1473" s="23" t="s">
        <v>43</v>
      </c>
      <c r="AA1473" s="21" t="s">
        <v>43</v>
      </c>
      <c r="AB1473" s="14" t="s">
        <v>46</v>
      </c>
      <c r="AC1473" s="21" t="s">
        <v>43</v>
      </c>
      <c r="AD1473" s="17">
        <v>19</v>
      </c>
      <c r="AE1473" s="17">
        <v>1</v>
      </c>
      <c r="AF1473" s="21" t="s">
        <v>43</v>
      </c>
      <c r="AG1473" s="14">
        <v>210</v>
      </c>
      <c r="AI1473" s="70">
        <f t="shared" si="241"/>
        <v>15.4465</v>
      </c>
      <c r="AJ1473" s="74">
        <f t="shared" si="242"/>
        <v>506.66058069508574</v>
      </c>
      <c r="AK1473" s="74">
        <f t="shared" si="243"/>
        <v>0.70731750980722297</v>
      </c>
      <c r="AL1473" s="73">
        <f t="shared" si="244"/>
        <v>0.70731750980722297</v>
      </c>
    </row>
    <row r="1474" spans="1:38" s="20" customFormat="1">
      <c r="A1474" s="14" t="s">
        <v>87</v>
      </c>
      <c r="B1474" s="14" t="s">
        <v>40</v>
      </c>
      <c r="C1474" s="31">
        <v>38946</v>
      </c>
      <c r="D1474" s="15">
        <v>2006</v>
      </c>
      <c r="E1474" s="16">
        <v>0.50972222222222219</v>
      </c>
      <c r="F1474" s="16">
        <v>0.55694444444444446</v>
      </c>
      <c r="G1474" s="16">
        <f t="shared" si="240"/>
        <v>4.7222222222222276E-2</v>
      </c>
      <c r="H1474" s="21">
        <v>2</v>
      </c>
      <c r="I1474" s="14">
        <v>2</v>
      </c>
      <c r="J1474" s="17">
        <v>8</v>
      </c>
      <c r="K1474" s="17">
        <v>8</v>
      </c>
      <c r="L1474" s="14" t="s">
        <v>48</v>
      </c>
      <c r="M1474" s="14" t="s">
        <v>49</v>
      </c>
      <c r="N1474" s="14">
        <v>1</v>
      </c>
      <c r="O1474" s="18">
        <f t="shared" si="239"/>
        <v>18.809208000000002</v>
      </c>
      <c r="P1474" s="18">
        <v>5.6997600000000004</v>
      </c>
      <c r="Q1474" s="18">
        <f t="shared" si="246"/>
        <v>6.930237599999999</v>
      </c>
      <c r="R1474" s="18">
        <v>2.1000719999999999</v>
      </c>
      <c r="S1474" s="18">
        <f t="shared" si="245"/>
        <v>18.809999999999999</v>
      </c>
      <c r="T1474" s="22">
        <v>5.7</v>
      </c>
      <c r="U1474" s="21" t="s">
        <v>43</v>
      </c>
      <c r="V1474" s="21" t="s">
        <v>43</v>
      </c>
      <c r="W1474" s="19">
        <v>27.848220000000001</v>
      </c>
      <c r="X1474" s="19">
        <v>-115.17097</v>
      </c>
      <c r="Y1474" s="22" t="s">
        <v>43</v>
      </c>
      <c r="Z1474" s="23" t="s">
        <v>43</v>
      </c>
      <c r="AA1474" s="21" t="s">
        <v>43</v>
      </c>
      <c r="AB1474" s="14" t="s">
        <v>46</v>
      </c>
      <c r="AC1474" s="21" t="s">
        <v>43</v>
      </c>
      <c r="AD1474" s="17">
        <v>19</v>
      </c>
      <c r="AE1474" s="17">
        <v>1</v>
      </c>
      <c r="AF1474" s="21" t="s">
        <v>43</v>
      </c>
      <c r="AG1474" s="14">
        <v>210</v>
      </c>
      <c r="AI1474" s="70">
        <f t="shared" si="241"/>
        <v>15.4465</v>
      </c>
      <c r="AJ1474" s="74">
        <f t="shared" si="242"/>
        <v>506.66058069508574</v>
      </c>
      <c r="AK1474" s="74">
        <f t="shared" si="243"/>
        <v>0.70731750980722297</v>
      </c>
      <c r="AL1474" s="73">
        <f t="shared" si="244"/>
        <v>0.70731750980722297</v>
      </c>
    </row>
    <row r="1475" spans="1:38" s="20" customFormat="1">
      <c r="A1475" s="14" t="s">
        <v>87</v>
      </c>
      <c r="B1475" s="14" t="s">
        <v>40</v>
      </c>
      <c r="C1475" s="31">
        <v>38946</v>
      </c>
      <c r="D1475" s="15">
        <v>2006</v>
      </c>
      <c r="E1475" s="16">
        <v>0.50972222222222219</v>
      </c>
      <c r="F1475" s="16">
        <v>0.55694444444444446</v>
      </c>
      <c r="G1475" s="16">
        <f t="shared" si="240"/>
        <v>4.7222222222222276E-2</v>
      </c>
      <c r="H1475" s="21">
        <v>2</v>
      </c>
      <c r="I1475" s="14">
        <v>2</v>
      </c>
      <c r="J1475" s="17">
        <v>8</v>
      </c>
      <c r="K1475" s="17">
        <v>8</v>
      </c>
      <c r="L1475" s="14" t="s">
        <v>48</v>
      </c>
      <c r="M1475" s="14" t="s">
        <v>49</v>
      </c>
      <c r="N1475" s="14">
        <v>1</v>
      </c>
      <c r="O1475" s="18">
        <f t="shared" ref="O1475:O1533" si="247">P1475*3.3</f>
        <v>18.809208000000002</v>
      </c>
      <c r="P1475" s="18">
        <v>5.6997600000000004</v>
      </c>
      <c r="Q1475" s="18">
        <f t="shared" si="246"/>
        <v>6.930237599999999</v>
      </c>
      <c r="R1475" s="18">
        <v>2.1000719999999999</v>
      </c>
      <c r="S1475" s="18">
        <f t="shared" si="245"/>
        <v>18.809999999999999</v>
      </c>
      <c r="T1475" s="22">
        <v>5.7</v>
      </c>
      <c r="U1475" s="21" t="s">
        <v>43</v>
      </c>
      <c r="V1475" s="21" t="s">
        <v>43</v>
      </c>
      <c r="W1475" s="19">
        <v>27.848220000000001</v>
      </c>
      <c r="X1475" s="19">
        <v>-115.17097</v>
      </c>
      <c r="Y1475" s="22" t="s">
        <v>43</v>
      </c>
      <c r="Z1475" s="23" t="s">
        <v>43</v>
      </c>
      <c r="AA1475" s="21" t="s">
        <v>43</v>
      </c>
      <c r="AB1475" s="14" t="s">
        <v>46</v>
      </c>
      <c r="AC1475" s="21" t="s">
        <v>43</v>
      </c>
      <c r="AD1475" s="17">
        <v>19</v>
      </c>
      <c r="AE1475" s="17">
        <v>1</v>
      </c>
      <c r="AF1475" s="21" t="s">
        <v>43</v>
      </c>
      <c r="AG1475" s="14">
        <v>210</v>
      </c>
      <c r="AI1475" s="70">
        <f t="shared" si="241"/>
        <v>15.4465</v>
      </c>
      <c r="AJ1475" s="74">
        <f t="shared" si="242"/>
        <v>506.66058069508574</v>
      </c>
      <c r="AK1475" s="74">
        <f t="shared" si="243"/>
        <v>0.70731750980722297</v>
      </c>
      <c r="AL1475" s="73">
        <f t="shared" si="244"/>
        <v>0.70731750980722297</v>
      </c>
    </row>
    <row r="1476" spans="1:38" s="20" customFormat="1">
      <c r="A1476" s="14" t="s">
        <v>87</v>
      </c>
      <c r="B1476" s="14" t="s">
        <v>40</v>
      </c>
      <c r="C1476" s="31">
        <v>38946</v>
      </c>
      <c r="D1476" s="15">
        <v>2006</v>
      </c>
      <c r="E1476" s="16">
        <v>0.50972222222222219</v>
      </c>
      <c r="F1476" s="16">
        <v>0.55694444444444446</v>
      </c>
      <c r="G1476" s="16">
        <f t="shared" si="240"/>
        <v>4.7222222222222276E-2</v>
      </c>
      <c r="H1476" s="21">
        <v>2</v>
      </c>
      <c r="I1476" s="14">
        <v>2</v>
      </c>
      <c r="J1476" s="17">
        <v>8</v>
      </c>
      <c r="K1476" s="17">
        <v>8</v>
      </c>
      <c r="L1476" s="14" t="s">
        <v>48</v>
      </c>
      <c r="M1476" s="14" t="s">
        <v>49</v>
      </c>
      <c r="N1476" s="14">
        <v>1</v>
      </c>
      <c r="O1476" s="18">
        <f t="shared" si="247"/>
        <v>18.809208000000002</v>
      </c>
      <c r="P1476" s="18">
        <v>5.6997600000000004</v>
      </c>
      <c r="Q1476" s="18">
        <f t="shared" si="246"/>
        <v>6.930237599999999</v>
      </c>
      <c r="R1476" s="18">
        <v>2.1000719999999999</v>
      </c>
      <c r="S1476" s="18">
        <f t="shared" si="245"/>
        <v>18.809999999999999</v>
      </c>
      <c r="T1476" s="22">
        <v>5.7</v>
      </c>
      <c r="U1476" s="21" t="s">
        <v>43</v>
      </c>
      <c r="V1476" s="21" t="s">
        <v>43</v>
      </c>
      <c r="W1476" s="19">
        <v>27.848220000000001</v>
      </c>
      <c r="X1476" s="19">
        <v>-115.17097</v>
      </c>
      <c r="Y1476" s="22" t="s">
        <v>43</v>
      </c>
      <c r="Z1476" s="23" t="s">
        <v>43</v>
      </c>
      <c r="AA1476" s="21" t="s">
        <v>43</v>
      </c>
      <c r="AB1476" s="14" t="s">
        <v>46</v>
      </c>
      <c r="AC1476" s="21" t="s">
        <v>43</v>
      </c>
      <c r="AD1476" s="17">
        <v>19</v>
      </c>
      <c r="AE1476" s="17">
        <v>1</v>
      </c>
      <c r="AF1476" s="21" t="s">
        <v>43</v>
      </c>
      <c r="AG1476" s="14">
        <v>210</v>
      </c>
      <c r="AI1476" s="70">
        <f t="shared" si="241"/>
        <v>15.4465</v>
      </c>
      <c r="AJ1476" s="74">
        <f t="shared" si="242"/>
        <v>506.66058069508574</v>
      </c>
      <c r="AK1476" s="74">
        <f t="shared" si="243"/>
        <v>0.70731750980722297</v>
      </c>
      <c r="AL1476" s="73">
        <f t="shared" si="244"/>
        <v>0.70731750980722297</v>
      </c>
    </row>
    <row r="1477" spans="1:38" s="20" customFormat="1">
      <c r="A1477" s="14" t="s">
        <v>87</v>
      </c>
      <c r="B1477" s="14" t="s">
        <v>40</v>
      </c>
      <c r="C1477" s="31">
        <v>38946</v>
      </c>
      <c r="D1477" s="15">
        <v>2006</v>
      </c>
      <c r="E1477" s="16">
        <v>0.50972222222222219</v>
      </c>
      <c r="F1477" s="16">
        <v>0.55694444444444446</v>
      </c>
      <c r="G1477" s="16">
        <f t="shared" si="240"/>
        <v>4.7222222222222276E-2</v>
      </c>
      <c r="H1477" s="21">
        <v>2</v>
      </c>
      <c r="I1477" s="14">
        <v>2</v>
      </c>
      <c r="J1477" s="17">
        <v>8</v>
      </c>
      <c r="K1477" s="17">
        <v>8</v>
      </c>
      <c r="L1477" s="14" t="s">
        <v>48</v>
      </c>
      <c r="M1477" s="14" t="s">
        <v>49</v>
      </c>
      <c r="N1477" s="14">
        <v>1</v>
      </c>
      <c r="O1477" s="18">
        <f t="shared" si="247"/>
        <v>18.809208000000002</v>
      </c>
      <c r="P1477" s="18">
        <v>5.6997600000000004</v>
      </c>
      <c r="Q1477" s="18">
        <f t="shared" si="246"/>
        <v>6.930237599999999</v>
      </c>
      <c r="R1477" s="18">
        <v>2.1000719999999999</v>
      </c>
      <c r="S1477" s="18">
        <f t="shared" si="245"/>
        <v>18.809999999999999</v>
      </c>
      <c r="T1477" s="22">
        <v>5.7</v>
      </c>
      <c r="U1477" s="21" t="s">
        <v>43</v>
      </c>
      <c r="V1477" s="21" t="s">
        <v>43</v>
      </c>
      <c r="W1477" s="19">
        <v>27.848220000000001</v>
      </c>
      <c r="X1477" s="19">
        <v>-115.17097</v>
      </c>
      <c r="Y1477" s="22" t="s">
        <v>43</v>
      </c>
      <c r="Z1477" s="23" t="s">
        <v>43</v>
      </c>
      <c r="AA1477" s="21" t="s">
        <v>43</v>
      </c>
      <c r="AB1477" s="14" t="s">
        <v>46</v>
      </c>
      <c r="AC1477" s="21" t="s">
        <v>43</v>
      </c>
      <c r="AD1477" s="17">
        <v>20</v>
      </c>
      <c r="AE1477" s="17">
        <v>1</v>
      </c>
      <c r="AF1477" s="21" t="s">
        <v>43</v>
      </c>
      <c r="AG1477" s="14">
        <v>210</v>
      </c>
      <c r="AI1477" s="70">
        <f t="shared" si="241"/>
        <v>16.194500000000001</v>
      </c>
      <c r="AJ1477" s="74">
        <f t="shared" si="242"/>
        <v>593.9131834357014</v>
      </c>
      <c r="AK1477" s="74">
        <f t="shared" si="243"/>
        <v>0.93417427693282351</v>
      </c>
      <c r="AL1477" s="73">
        <f t="shared" si="244"/>
        <v>0.93417427693282351</v>
      </c>
    </row>
    <row r="1478" spans="1:38" s="20" customFormat="1">
      <c r="A1478" s="14" t="s">
        <v>87</v>
      </c>
      <c r="B1478" s="14" t="s">
        <v>40</v>
      </c>
      <c r="C1478" s="31">
        <v>38946</v>
      </c>
      <c r="D1478" s="15">
        <v>2006</v>
      </c>
      <c r="E1478" s="16">
        <v>0.50972222222222219</v>
      </c>
      <c r="F1478" s="16">
        <v>0.55694444444444446</v>
      </c>
      <c r="G1478" s="16">
        <f t="shared" si="240"/>
        <v>4.7222222222222276E-2</v>
      </c>
      <c r="H1478" s="21">
        <v>2</v>
      </c>
      <c r="I1478" s="14">
        <v>2</v>
      </c>
      <c r="J1478" s="17">
        <v>8</v>
      </c>
      <c r="K1478" s="17">
        <v>8</v>
      </c>
      <c r="L1478" s="14" t="s">
        <v>48</v>
      </c>
      <c r="M1478" s="14" t="s">
        <v>49</v>
      </c>
      <c r="N1478" s="14">
        <v>1</v>
      </c>
      <c r="O1478" s="18">
        <f t="shared" si="247"/>
        <v>18.809208000000002</v>
      </c>
      <c r="P1478" s="18">
        <v>5.6997600000000004</v>
      </c>
      <c r="Q1478" s="18">
        <f t="shared" si="246"/>
        <v>6.930237599999999</v>
      </c>
      <c r="R1478" s="18">
        <v>2.1000719999999999</v>
      </c>
      <c r="S1478" s="18">
        <f t="shared" si="245"/>
        <v>18.809999999999999</v>
      </c>
      <c r="T1478" s="22">
        <v>5.7</v>
      </c>
      <c r="U1478" s="21" t="s">
        <v>43</v>
      </c>
      <c r="V1478" s="21" t="s">
        <v>43</v>
      </c>
      <c r="W1478" s="19">
        <v>27.848220000000001</v>
      </c>
      <c r="X1478" s="19">
        <v>-115.17097</v>
      </c>
      <c r="Y1478" s="22" t="s">
        <v>43</v>
      </c>
      <c r="Z1478" s="23" t="s">
        <v>43</v>
      </c>
      <c r="AA1478" s="21" t="s">
        <v>43</v>
      </c>
      <c r="AB1478" s="14" t="s">
        <v>46</v>
      </c>
      <c r="AC1478" s="21" t="s">
        <v>43</v>
      </c>
      <c r="AD1478" s="17">
        <v>20</v>
      </c>
      <c r="AE1478" s="17">
        <v>1</v>
      </c>
      <c r="AF1478" s="21" t="s">
        <v>43</v>
      </c>
      <c r="AG1478" s="14">
        <v>210</v>
      </c>
      <c r="AI1478" s="70">
        <f t="shared" si="241"/>
        <v>16.194500000000001</v>
      </c>
      <c r="AJ1478" s="74">
        <f t="shared" si="242"/>
        <v>593.9131834357014</v>
      </c>
      <c r="AK1478" s="74">
        <f t="shared" si="243"/>
        <v>0.93417427693282351</v>
      </c>
      <c r="AL1478" s="73">
        <f t="shared" si="244"/>
        <v>0.93417427693282351</v>
      </c>
    </row>
    <row r="1479" spans="1:38" s="20" customFormat="1">
      <c r="A1479" s="14" t="s">
        <v>87</v>
      </c>
      <c r="B1479" s="14" t="s">
        <v>40</v>
      </c>
      <c r="C1479" s="31">
        <v>38946</v>
      </c>
      <c r="D1479" s="15">
        <v>2006</v>
      </c>
      <c r="E1479" s="16">
        <v>0.50972222222222219</v>
      </c>
      <c r="F1479" s="16">
        <v>0.55694444444444446</v>
      </c>
      <c r="G1479" s="16">
        <f t="shared" si="240"/>
        <v>4.7222222222222276E-2</v>
      </c>
      <c r="H1479" s="21">
        <v>2</v>
      </c>
      <c r="I1479" s="14">
        <v>2</v>
      </c>
      <c r="J1479" s="17">
        <v>8</v>
      </c>
      <c r="K1479" s="17">
        <v>8</v>
      </c>
      <c r="L1479" s="14" t="s">
        <v>48</v>
      </c>
      <c r="M1479" s="14" t="s">
        <v>49</v>
      </c>
      <c r="N1479" s="14">
        <v>1</v>
      </c>
      <c r="O1479" s="18">
        <f t="shared" si="247"/>
        <v>18.809208000000002</v>
      </c>
      <c r="P1479" s="18">
        <v>5.6997600000000004</v>
      </c>
      <c r="Q1479" s="18">
        <f t="shared" si="246"/>
        <v>6.930237599999999</v>
      </c>
      <c r="R1479" s="18">
        <v>2.1000719999999999</v>
      </c>
      <c r="S1479" s="18">
        <f t="shared" si="245"/>
        <v>18.809999999999999</v>
      </c>
      <c r="T1479" s="22">
        <v>5.7</v>
      </c>
      <c r="U1479" s="21" t="s">
        <v>43</v>
      </c>
      <c r="V1479" s="21" t="s">
        <v>43</v>
      </c>
      <c r="W1479" s="19">
        <v>27.848220000000001</v>
      </c>
      <c r="X1479" s="19">
        <v>-115.17097</v>
      </c>
      <c r="Y1479" s="22" t="s">
        <v>43</v>
      </c>
      <c r="Z1479" s="23" t="s">
        <v>43</v>
      </c>
      <c r="AA1479" s="21" t="s">
        <v>43</v>
      </c>
      <c r="AB1479" s="14" t="s">
        <v>46</v>
      </c>
      <c r="AC1479" s="21" t="s">
        <v>43</v>
      </c>
      <c r="AD1479" s="17">
        <v>20</v>
      </c>
      <c r="AE1479" s="17">
        <v>1</v>
      </c>
      <c r="AF1479" s="21" t="s">
        <v>43</v>
      </c>
      <c r="AG1479" s="14">
        <v>210</v>
      </c>
      <c r="AI1479" s="70">
        <f t="shared" si="241"/>
        <v>16.194500000000001</v>
      </c>
      <c r="AJ1479" s="74">
        <f t="shared" si="242"/>
        <v>593.9131834357014</v>
      </c>
      <c r="AK1479" s="74">
        <f t="shared" si="243"/>
        <v>0.93417427693282351</v>
      </c>
      <c r="AL1479" s="73">
        <f t="shared" si="244"/>
        <v>0.93417427693282351</v>
      </c>
    </row>
    <row r="1480" spans="1:38" s="20" customFormat="1">
      <c r="A1480" s="14" t="s">
        <v>87</v>
      </c>
      <c r="B1480" s="14" t="s">
        <v>40</v>
      </c>
      <c r="C1480" s="31">
        <v>38946</v>
      </c>
      <c r="D1480" s="15">
        <v>2006</v>
      </c>
      <c r="E1480" s="16">
        <v>0.50972222222222219</v>
      </c>
      <c r="F1480" s="16">
        <v>0.55694444444444446</v>
      </c>
      <c r="G1480" s="16">
        <f t="shared" si="240"/>
        <v>4.7222222222222276E-2</v>
      </c>
      <c r="H1480" s="21">
        <v>2</v>
      </c>
      <c r="I1480" s="14">
        <v>2</v>
      </c>
      <c r="J1480" s="17">
        <v>8</v>
      </c>
      <c r="K1480" s="17">
        <v>8</v>
      </c>
      <c r="L1480" s="14" t="s">
        <v>48</v>
      </c>
      <c r="M1480" s="14" t="s">
        <v>49</v>
      </c>
      <c r="N1480" s="14">
        <v>1</v>
      </c>
      <c r="O1480" s="18">
        <f t="shared" si="247"/>
        <v>18.809208000000002</v>
      </c>
      <c r="P1480" s="18">
        <v>5.6997600000000004</v>
      </c>
      <c r="Q1480" s="18">
        <f t="shared" si="246"/>
        <v>6.930237599999999</v>
      </c>
      <c r="R1480" s="18">
        <v>2.1000719999999999</v>
      </c>
      <c r="S1480" s="18">
        <f t="shared" si="245"/>
        <v>18.809999999999999</v>
      </c>
      <c r="T1480" s="22">
        <v>5.7</v>
      </c>
      <c r="U1480" s="21" t="s">
        <v>43</v>
      </c>
      <c r="V1480" s="21" t="s">
        <v>43</v>
      </c>
      <c r="W1480" s="19">
        <v>27.848220000000001</v>
      </c>
      <c r="X1480" s="19">
        <v>-115.17097</v>
      </c>
      <c r="Y1480" s="22" t="s">
        <v>43</v>
      </c>
      <c r="Z1480" s="23" t="s">
        <v>43</v>
      </c>
      <c r="AA1480" s="21" t="s">
        <v>43</v>
      </c>
      <c r="AB1480" s="14" t="s">
        <v>46</v>
      </c>
      <c r="AC1480" s="21" t="s">
        <v>43</v>
      </c>
      <c r="AD1480" s="17">
        <v>20</v>
      </c>
      <c r="AE1480" s="17">
        <v>1</v>
      </c>
      <c r="AF1480" s="21" t="s">
        <v>43</v>
      </c>
      <c r="AG1480" s="14">
        <v>210</v>
      </c>
      <c r="AI1480" s="70">
        <f t="shared" si="241"/>
        <v>16.194500000000001</v>
      </c>
      <c r="AJ1480" s="74">
        <f t="shared" si="242"/>
        <v>593.9131834357014</v>
      </c>
      <c r="AK1480" s="74">
        <f t="shared" si="243"/>
        <v>0.93417427693282351</v>
      </c>
      <c r="AL1480" s="73">
        <f t="shared" si="244"/>
        <v>0.93417427693282351</v>
      </c>
    </row>
    <row r="1481" spans="1:38" s="20" customFormat="1">
      <c r="A1481" s="14" t="s">
        <v>87</v>
      </c>
      <c r="B1481" s="14" t="s">
        <v>40</v>
      </c>
      <c r="C1481" s="31">
        <v>38946</v>
      </c>
      <c r="D1481" s="15">
        <v>2006</v>
      </c>
      <c r="E1481" s="16">
        <v>0.50972222222222219</v>
      </c>
      <c r="F1481" s="16">
        <v>0.55694444444444446</v>
      </c>
      <c r="G1481" s="16">
        <f t="shared" si="240"/>
        <v>4.7222222222222276E-2</v>
      </c>
      <c r="H1481" s="21">
        <v>2</v>
      </c>
      <c r="I1481" s="14">
        <v>2</v>
      </c>
      <c r="J1481" s="17">
        <v>8</v>
      </c>
      <c r="K1481" s="17">
        <v>8</v>
      </c>
      <c r="L1481" s="14" t="s">
        <v>48</v>
      </c>
      <c r="M1481" s="14" t="s">
        <v>49</v>
      </c>
      <c r="N1481" s="14">
        <v>1</v>
      </c>
      <c r="O1481" s="18">
        <f t="shared" si="247"/>
        <v>18.809208000000002</v>
      </c>
      <c r="P1481" s="18">
        <v>5.6997600000000004</v>
      </c>
      <c r="Q1481" s="18">
        <f t="shared" si="246"/>
        <v>6.930237599999999</v>
      </c>
      <c r="R1481" s="18">
        <v>2.1000719999999999</v>
      </c>
      <c r="S1481" s="18">
        <f t="shared" si="245"/>
        <v>18.809999999999999</v>
      </c>
      <c r="T1481" s="22">
        <v>5.7</v>
      </c>
      <c r="U1481" s="21" t="s">
        <v>43</v>
      </c>
      <c r="V1481" s="21" t="s">
        <v>43</v>
      </c>
      <c r="W1481" s="19">
        <v>27.848220000000001</v>
      </c>
      <c r="X1481" s="19">
        <v>-115.17097</v>
      </c>
      <c r="Y1481" s="22" t="s">
        <v>43</v>
      </c>
      <c r="Z1481" s="23" t="s">
        <v>43</v>
      </c>
      <c r="AA1481" s="21" t="s">
        <v>43</v>
      </c>
      <c r="AB1481" s="14" t="s">
        <v>46</v>
      </c>
      <c r="AC1481" s="21" t="s">
        <v>43</v>
      </c>
      <c r="AD1481" s="17">
        <v>20</v>
      </c>
      <c r="AE1481" s="17">
        <v>1</v>
      </c>
      <c r="AF1481" s="21" t="s">
        <v>43</v>
      </c>
      <c r="AG1481" s="14">
        <v>210</v>
      </c>
      <c r="AI1481" s="70">
        <f t="shared" si="241"/>
        <v>16.194500000000001</v>
      </c>
      <c r="AJ1481" s="74">
        <f t="shared" si="242"/>
        <v>593.9131834357014</v>
      </c>
      <c r="AK1481" s="74">
        <f t="shared" si="243"/>
        <v>0.93417427693282351</v>
      </c>
      <c r="AL1481" s="73">
        <f t="shared" si="244"/>
        <v>0.93417427693282351</v>
      </c>
    </row>
    <row r="1482" spans="1:38" s="20" customFormat="1">
      <c r="A1482" s="14" t="s">
        <v>87</v>
      </c>
      <c r="B1482" s="14" t="s">
        <v>40</v>
      </c>
      <c r="C1482" s="31">
        <v>38946</v>
      </c>
      <c r="D1482" s="15">
        <v>2006</v>
      </c>
      <c r="E1482" s="16">
        <v>0.50972222222222219</v>
      </c>
      <c r="F1482" s="16">
        <v>0.55694444444444446</v>
      </c>
      <c r="G1482" s="16">
        <f t="shared" si="240"/>
        <v>4.7222222222222276E-2</v>
      </c>
      <c r="H1482" s="21">
        <v>2</v>
      </c>
      <c r="I1482" s="14">
        <v>2</v>
      </c>
      <c r="J1482" s="17">
        <v>8</v>
      </c>
      <c r="K1482" s="17">
        <v>8</v>
      </c>
      <c r="L1482" s="14" t="s">
        <v>48</v>
      </c>
      <c r="M1482" s="14" t="s">
        <v>49</v>
      </c>
      <c r="N1482" s="14">
        <v>1</v>
      </c>
      <c r="O1482" s="18">
        <f t="shared" si="247"/>
        <v>18.809208000000002</v>
      </c>
      <c r="P1482" s="18">
        <v>5.6997600000000004</v>
      </c>
      <c r="Q1482" s="18">
        <f t="shared" si="246"/>
        <v>6.930237599999999</v>
      </c>
      <c r="R1482" s="18">
        <v>2.1000719999999999</v>
      </c>
      <c r="S1482" s="18">
        <f t="shared" si="245"/>
        <v>18.809999999999999</v>
      </c>
      <c r="T1482" s="22">
        <v>5.7</v>
      </c>
      <c r="U1482" s="21" t="s">
        <v>43</v>
      </c>
      <c r="V1482" s="21" t="s">
        <v>43</v>
      </c>
      <c r="W1482" s="19">
        <v>27.848220000000001</v>
      </c>
      <c r="X1482" s="19">
        <v>-115.17097</v>
      </c>
      <c r="Y1482" s="22" t="s">
        <v>43</v>
      </c>
      <c r="Z1482" s="23" t="s">
        <v>43</v>
      </c>
      <c r="AA1482" s="21" t="s">
        <v>43</v>
      </c>
      <c r="AB1482" s="14" t="s">
        <v>46</v>
      </c>
      <c r="AC1482" s="21" t="s">
        <v>43</v>
      </c>
      <c r="AD1482" s="17">
        <v>20</v>
      </c>
      <c r="AE1482" s="17">
        <v>1</v>
      </c>
      <c r="AF1482" s="21" t="s">
        <v>43</v>
      </c>
      <c r="AG1482" s="14">
        <v>210</v>
      </c>
      <c r="AI1482" s="70">
        <f t="shared" si="241"/>
        <v>16.194500000000001</v>
      </c>
      <c r="AJ1482" s="74">
        <f t="shared" si="242"/>
        <v>593.9131834357014</v>
      </c>
      <c r="AK1482" s="74">
        <f t="shared" si="243"/>
        <v>0.93417427693282351</v>
      </c>
      <c r="AL1482" s="73">
        <f t="shared" si="244"/>
        <v>0.93417427693282351</v>
      </c>
    </row>
    <row r="1483" spans="1:38" s="20" customFormat="1">
      <c r="A1483" s="14" t="s">
        <v>87</v>
      </c>
      <c r="B1483" s="14" t="s">
        <v>40</v>
      </c>
      <c r="C1483" s="31">
        <v>38946</v>
      </c>
      <c r="D1483" s="15">
        <v>2006</v>
      </c>
      <c r="E1483" s="16">
        <v>0.50972222222222219</v>
      </c>
      <c r="F1483" s="16">
        <v>0.55694444444444446</v>
      </c>
      <c r="G1483" s="16">
        <f t="shared" si="240"/>
        <v>4.7222222222222276E-2</v>
      </c>
      <c r="H1483" s="21">
        <v>2</v>
      </c>
      <c r="I1483" s="14">
        <v>2</v>
      </c>
      <c r="J1483" s="17">
        <v>8</v>
      </c>
      <c r="K1483" s="17">
        <v>8</v>
      </c>
      <c r="L1483" s="14" t="s">
        <v>48</v>
      </c>
      <c r="M1483" s="14" t="s">
        <v>49</v>
      </c>
      <c r="N1483" s="14">
        <v>1</v>
      </c>
      <c r="O1483" s="18">
        <f t="shared" si="247"/>
        <v>18.809208000000002</v>
      </c>
      <c r="P1483" s="18">
        <v>5.6997600000000004</v>
      </c>
      <c r="Q1483" s="18">
        <f t="shared" si="246"/>
        <v>6.930237599999999</v>
      </c>
      <c r="R1483" s="18">
        <v>2.1000719999999999</v>
      </c>
      <c r="S1483" s="18">
        <f t="shared" si="245"/>
        <v>18.809999999999999</v>
      </c>
      <c r="T1483" s="22">
        <v>5.7</v>
      </c>
      <c r="U1483" s="21" t="s">
        <v>43</v>
      </c>
      <c r="V1483" s="21" t="s">
        <v>43</v>
      </c>
      <c r="W1483" s="19">
        <v>27.848220000000001</v>
      </c>
      <c r="X1483" s="19">
        <v>-115.17097</v>
      </c>
      <c r="Y1483" s="22" t="s">
        <v>43</v>
      </c>
      <c r="Z1483" s="23" t="s">
        <v>43</v>
      </c>
      <c r="AA1483" s="21" t="s">
        <v>43</v>
      </c>
      <c r="AB1483" s="14" t="s">
        <v>46</v>
      </c>
      <c r="AC1483" s="21" t="s">
        <v>43</v>
      </c>
      <c r="AD1483" s="17">
        <v>20</v>
      </c>
      <c r="AE1483" s="17">
        <v>1</v>
      </c>
      <c r="AF1483" s="21" t="s">
        <v>43</v>
      </c>
      <c r="AG1483" s="14">
        <v>210</v>
      </c>
      <c r="AI1483" s="70">
        <f t="shared" si="241"/>
        <v>16.194500000000001</v>
      </c>
      <c r="AJ1483" s="74">
        <f t="shared" si="242"/>
        <v>593.9131834357014</v>
      </c>
      <c r="AK1483" s="74">
        <f t="shared" si="243"/>
        <v>0.93417427693282351</v>
      </c>
      <c r="AL1483" s="73">
        <f t="shared" si="244"/>
        <v>0.93417427693282351</v>
      </c>
    </row>
    <row r="1484" spans="1:38" s="20" customFormat="1">
      <c r="A1484" s="14" t="s">
        <v>87</v>
      </c>
      <c r="B1484" s="14" t="s">
        <v>40</v>
      </c>
      <c r="C1484" s="31">
        <v>38946</v>
      </c>
      <c r="D1484" s="15">
        <v>2006</v>
      </c>
      <c r="E1484" s="16">
        <v>0.50972222222222219</v>
      </c>
      <c r="F1484" s="16">
        <v>0.55694444444444446</v>
      </c>
      <c r="G1484" s="16">
        <f t="shared" si="240"/>
        <v>4.7222222222222276E-2</v>
      </c>
      <c r="H1484" s="21">
        <v>2</v>
      </c>
      <c r="I1484" s="14">
        <v>2</v>
      </c>
      <c r="J1484" s="17">
        <v>8</v>
      </c>
      <c r="K1484" s="17">
        <v>8</v>
      </c>
      <c r="L1484" s="14" t="s">
        <v>48</v>
      </c>
      <c r="M1484" s="14" t="s">
        <v>49</v>
      </c>
      <c r="N1484" s="14">
        <v>1</v>
      </c>
      <c r="O1484" s="18">
        <f t="shared" si="247"/>
        <v>18.809208000000002</v>
      </c>
      <c r="P1484" s="18">
        <v>5.6997600000000004</v>
      </c>
      <c r="Q1484" s="18">
        <f t="shared" si="246"/>
        <v>6.930237599999999</v>
      </c>
      <c r="R1484" s="18">
        <v>2.1000719999999999</v>
      </c>
      <c r="S1484" s="18">
        <f t="shared" si="245"/>
        <v>18.809999999999999</v>
      </c>
      <c r="T1484" s="22">
        <v>5.7</v>
      </c>
      <c r="U1484" s="21" t="s">
        <v>43</v>
      </c>
      <c r="V1484" s="21" t="s">
        <v>43</v>
      </c>
      <c r="W1484" s="19">
        <v>27.848220000000001</v>
      </c>
      <c r="X1484" s="19">
        <v>-115.17097</v>
      </c>
      <c r="Y1484" s="22" t="s">
        <v>43</v>
      </c>
      <c r="Z1484" s="23" t="s">
        <v>43</v>
      </c>
      <c r="AA1484" s="21" t="s">
        <v>43</v>
      </c>
      <c r="AB1484" s="14" t="s">
        <v>46</v>
      </c>
      <c r="AC1484" s="21" t="s">
        <v>43</v>
      </c>
      <c r="AD1484" s="17">
        <v>20</v>
      </c>
      <c r="AE1484" s="17">
        <v>1</v>
      </c>
      <c r="AF1484" s="21" t="s">
        <v>43</v>
      </c>
      <c r="AG1484" s="14">
        <v>210</v>
      </c>
      <c r="AI1484" s="70">
        <f t="shared" si="241"/>
        <v>16.194500000000001</v>
      </c>
      <c r="AJ1484" s="74">
        <f t="shared" si="242"/>
        <v>593.9131834357014</v>
      </c>
      <c r="AK1484" s="74">
        <f t="shared" si="243"/>
        <v>0.93417427693282351</v>
      </c>
      <c r="AL1484" s="73">
        <f t="shared" si="244"/>
        <v>0.93417427693282351</v>
      </c>
    </row>
    <row r="1485" spans="1:38" s="20" customFormat="1">
      <c r="A1485" s="14" t="s">
        <v>87</v>
      </c>
      <c r="B1485" s="14" t="s">
        <v>40</v>
      </c>
      <c r="C1485" s="31">
        <v>38946</v>
      </c>
      <c r="D1485" s="15">
        <v>2006</v>
      </c>
      <c r="E1485" s="16">
        <v>0.50972222222222219</v>
      </c>
      <c r="F1485" s="16">
        <v>0.55694444444444446</v>
      </c>
      <c r="G1485" s="16">
        <f t="shared" si="240"/>
        <v>4.7222222222222276E-2</v>
      </c>
      <c r="H1485" s="21">
        <v>2</v>
      </c>
      <c r="I1485" s="14">
        <v>2</v>
      </c>
      <c r="J1485" s="17">
        <v>8</v>
      </c>
      <c r="K1485" s="17">
        <v>8</v>
      </c>
      <c r="L1485" s="14" t="s">
        <v>48</v>
      </c>
      <c r="M1485" s="14" t="s">
        <v>49</v>
      </c>
      <c r="N1485" s="14">
        <v>1</v>
      </c>
      <c r="O1485" s="18">
        <f t="shared" si="247"/>
        <v>18.809208000000002</v>
      </c>
      <c r="P1485" s="18">
        <v>5.6997600000000004</v>
      </c>
      <c r="Q1485" s="18">
        <f t="shared" si="246"/>
        <v>6.930237599999999</v>
      </c>
      <c r="R1485" s="18">
        <v>2.1000719999999999</v>
      </c>
      <c r="S1485" s="18">
        <f t="shared" si="245"/>
        <v>18.809999999999999</v>
      </c>
      <c r="T1485" s="22">
        <v>5.7</v>
      </c>
      <c r="U1485" s="21" t="s">
        <v>43</v>
      </c>
      <c r="V1485" s="21" t="s">
        <v>43</v>
      </c>
      <c r="W1485" s="19">
        <v>27.848220000000001</v>
      </c>
      <c r="X1485" s="19">
        <v>-115.17097</v>
      </c>
      <c r="Y1485" s="22" t="s">
        <v>43</v>
      </c>
      <c r="Z1485" s="23" t="s">
        <v>43</v>
      </c>
      <c r="AA1485" s="21" t="s">
        <v>43</v>
      </c>
      <c r="AB1485" s="14" t="s">
        <v>46</v>
      </c>
      <c r="AC1485" s="21" t="s">
        <v>43</v>
      </c>
      <c r="AD1485" s="17">
        <v>20</v>
      </c>
      <c r="AE1485" s="17">
        <v>1</v>
      </c>
      <c r="AF1485" s="21" t="s">
        <v>43</v>
      </c>
      <c r="AG1485" s="14">
        <v>210</v>
      </c>
      <c r="AI1485" s="70">
        <f t="shared" si="241"/>
        <v>16.194500000000001</v>
      </c>
      <c r="AJ1485" s="74">
        <f t="shared" si="242"/>
        <v>593.9131834357014</v>
      </c>
      <c r="AK1485" s="74">
        <f t="shared" si="243"/>
        <v>0.93417427693282351</v>
      </c>
      <c r="AL1485" s="73">
        <f t="shared" si="244"/>
        <v>0.93417427693282351</v>
      </c>
    </row>
    <row r="1486" spans="1:38" s="20" customFormat="1">
      <c r="A1486" s="14" t="s">
        <v>87</v>
      </c>
      <c r="B1486" s="14" t="s">
        <v>40</v>
      </c>
      <c r="C1486" s="31">
        <v>38946</v>
      </c>
      <c r="D1486" s="15">
        <v>2006</v>
      </c>
      <c r="E1486" s="16">
        <v>0.50972222222222219</v>
      </c>
      <c r="F1486" s="16">
        <v>0.55694444444444446</v>
      </c>
      <c r="G1486" s="16">
        <f t="shared" si="240"/>
        <v>4.7222222222222276E-2</v>
      </c>
      <c r="H1486" s="21">
        <v>2</v>
      </c>
      <c r="I1486" s="14">
        <v>2</v>
      </c>
      <c r="J1486" s="17">
        <v>8</v>
      </c>
      <c r="K1486" s="17">
        <v>8</v>
      </c>
      <c r="L1486" s="14" t="s">
        <v>48</v>
      </c>
      <c r="M1486" s="14" t="s">
        <v>49</v>
      </c>
      <c r="N1486" s="14">
        <v>1</v>
      </c>
      <c r="O1486" s="18">
        <f t="shared" si="247"/>
        <v>18.809208000000002</v>
      </c>
      <c r="P1486" s="18">
        <v>5.6997600000000004</v>
      </c>
      <c r="Q1486" s="18">
        <f t="shared" si="246"/>
        <v>6.930237599999999</v>
      </c>
      <c r="R1486" s="18">
        <v>2.1000719999999999</v>
      </c>
      <c r="S1486" s="18">
        <f t="shared" si="245"/>
        <v>18.809999999999999</v>
      </c>
      <c r="T1486" s="22">
        <v>5.7</v>
      </c>
      <c r="U1486" s="21" t="s">
        <v>43</v>
      </c>
      <c r="V1486" s="21" t="s">
        <v>43</v>
      </c>
      <c r="W1486" s="19">
        <v>27.848220000000001</v>
      </c>
      <c r="X1486" s="19">
        <v>-115.17097</v>
      </c>
      <c r="Y1486" s="22" t="s">
        <v>43</v>
      </c>
      <c r="Z1486" s="23" t="s">
        <v>43</v>
      </c>
      <c r="AA1486" s="21" t="s">
        <v>43</v>
      </c>
      <c r="AB1486" s="14" t="s">
        <v>46</v>
      </c>
      <c r="AC1486" s="21" t="s">
        <v>43</v>
      </c>
      <c r="AD1486" s="17">
        <v>20</v>
      </c>
      <c r="AE1486" s="17">
        <v>1</v>
      </c>
      <c r="AF1486" s="21" t="s">
        <v>43</v>
      </c>
      <c r="AG1486" s="14">
        <v>210</v>
      </c>
      <c r="AI1486" s="70">
        <f t="shared" si="241"/>
        <v>16.194500000000001</v>
      </c>
      <c r="AJ1486" s="74">
        <f t="shared" si="242"/>
        <v>593.9131834357014</v>
      </c>
      <c r="AK1486" s="74">
        <f t="shared" si="243"/>
        <v>0.93417427693282351</v>
      </c>
      <c r="AL1486" s="73">
        <f t="shared" si="244"/>
        <v>0.93417427693282351</v>
      </c>
    </row>
    <row r="1487" spans="1:38" s="20" customFormat="1">
      <c r="A1487" s="14" t="s">
        <v>87</v>
      </c>
      <c r="B1487" s="14" t="s">
        <v>40</v>
      </c>
      <c r="C1487" s="31">
        <v>38946</v>
      </c>
      <c r="D1487" s="15">
        <v>2006</v>
      </c>
      <c r="E1487" s="16">
        <v>0.50972222222222219</v>
      </c>
      <c r="F1487" s="16">
        <v>0.55694444444444446</v>
      </c>
      <c r="G1487" s="16">
        <f t="shared" si="240"/>
        <v>4.7222222222222276E-2</v>
      </c>
      <c r="H1487" s="21">
        <v>2</v>
      </c>
      <c r="I1487" s="14">
        <v>2</v>
      </c>
      <c r="J1487" s="17">
        <v>8</v>
      </c>
      <c r="K1487" s="17">
        <v>8</v>
      </c>
      <c r="L1487" s="14" t="s">
        <v>48</v>
      </c>
      <c r="M1487" s="14" t="s">
        <v>49</v>
      </c>
      <c r="N1487" s="14">
        <v>1</v>
      </c>
      <c r="O1487" s="18">
        <f t="shared" si="247"/>
        <v>18.809208000000002</v>
      </c>
      <c r="P1487" s="18">
        <v>5.6997600000000004</v>
      </c>
      <c r="Q1487" s="18">
        <f t="shared" si="246"/>
        <v>6.930237599999999</v>
      </c>
      <c r="R1487" s="18">
        <v>2.1000719999999999</v>
      </c>
      <c r="S1487" s="18">
        <f t="shared" si="245"/>
        <v>18.809999999999999</v>
      </c>
      <c r="T1487" s="22">
        <v>5.7</v>
      </c>
      <c r="U1487" s="21" t="s">
        <v>43</v>
      </c>
      <c r="V1487" s="21" t="s">
        <v>43</v>
      </c>
      <c r="W1487" s="19">
        <v>27.848220000000001</v>
      </c>
      <c r="X1487" s="19">
        <v>-115.17097</v>
      </c>
      <c r="Y1487" s="22" t="s">
        <v>43</v>
      </c>
      <c r="Z1487" s="23" t="s">
        <v>43</v>
      </c>
      <c r="AA1487" s="21" t="s">
        <v>43</v>
      </c>
      <c r="AB1487" s="14" t="s">
        <v>46</v>
      </c>
      <c r="AC1487" s="21" t="s">
        <v>43</v>
      </c>
      <c r="AD1487" s="17">
        <v>20</v>
      </c>
      <c r="AE1487" s="17">
        <v>1</v>
      </c>
      <c r="AF1487" s="21" t="s">
        <v>43</v>
      </c>
      <c r="AG1487" s="14">
        <v>210</v>
      </c>
      <c r="AI1487" s="70">
        <f t="shared" si="241"/>
        <v>16.194500000000001</v>
      </c>
      <c r="AJ1487" s="74">
        <f t="shared" si="242"/>
        <v>593.9131834357014</v>
      </c>
      <c r="AK1487" s="74">
        <f t="shared" si="243"/>
        <v>0.93417427693282351</v>
      </c>
      <c r="AL1487" s="73">
        <f t="shared" si="244"/>
        <v>0.93417427693282351</v>
      </c>
    </row>
    <row r="1488" spans="1:38" s="20" customFormat="1">
      <c r="A1488" s="14" t="s">
        <v>87</v>
      </c>
      <c r="B1488" s="14" t="s">
        <v>40</v>
      </c>
      <c r="C1488" s="31">
        <v>38946</v>
      </c>
      <c r="D1488" s="15">
        <v>2006</v>
      </c>
      <c r="E1488" s="16">
        <v>0.50972222222222219</v>
      </c>
      <c r="F1488" s="16">
        <v>0.55694444444444446</v>
      </c>
      <c r="G1488" s="16">
        <f t="shared" si="240"/>
        <v>4.7222222222222276E-2</v>
      </c>
      <c r="H1488" s="21">
        <v>2</v>
      </c>
      <c r="I1488" s="14">
        <v>2</v>
      </c>
      <c r="J1488" s="17">
        <v>8</v>
      </c>
      <c r="K1488" s="17">
        <v>8</v>
      </c>
      <c r="L1488" s="14" t="s">
        <v>48</v>
      </c>
      <c r="M1488" s="14" t="s">
        <v>49</v>
      </c>
      <c r="N1488" s="14">
        <v>1</v>
      </c>
      <c r="O1488" s="18">
        <f t="shared" si="247"/>
        <v>18.809208000000002</v>
      </c>
      <c r="P1488" s="18">
        <v>5.6997600000000004</v>
      </c>
      <c r="Q1488" s="18">
        <f t="shared" si="246"/>
        <v>6.930237599999999</v>
      </c>
      <c r="R1488" s="18">
        <v>2.1000719999999999</v>
      </c>
      <c r="S1488" s="18">
        <f t="shared" si="245"/>
        <v>18.809999999999999</v>
      </c>
      <c r="T1488" s="22">
        <v>5.7</v>
      </c>
      <c r="U1488" s="21" t="s">
        <v>43</v>
      </c>
      <c r="V1488" s="21" t="s">
        <v>43</v>
      </c>
      <c r="W1488" s="19">
        <v>27.848220000000001</v>
      </c>
      <c r="X1488" s="19">
        <v>-115.17097</v>
      </c>
      <c r="Y1488" s="22" t="s">
        <v>43</v>
      </c>
      <c r="Z1488" s="23" t="s">
        <v>43</v>
      </c>
      <c r="AA1488" s="21" t="s">
        <v>43</v>
      </c>
      <c r="AB1488" s="14" t="s">
        <v>46</v>
      </c>
      <c r="AC1488" s="21" t="s">
        <v>43</v>
      </c>
      <c r="AD1488" s="17">
        <v>20</v>
      </c>
      <c r="AE1488" s="17">
        <v>1</v>
      </c>
      <c r="AF1488" s="21" t="s">
        <v>43</v>
      </c>
      <c r="AG1488" s="14">
        <v>210</v>
      </c>
      <c r="AI1488" s="70">
        <f t="shared" si="241"/>
        <v>16.194500000000001</v>
      </c>
      <c r="AJ1488" s="74">
        <f t="shared" si="242"/>
        <v>593.9131834357014</v>
      </c>
      <c r="AK1488" s="74">
        <f t="shared" si="243"/>
        <v>0.93417427693282351</v>
      </c>
      <c r="AL1488" s="73">
        <f t="shared" si="244"/>
        <v>0.93417427693282351</v>
      </c>
    </row>
    <row r="1489" spans="1:38" s="20" customFormat="1">
      <c r="A1489" s="14" t="s">
        <v>87</v>
      </c>
      <c r="B1489" s="14" t="s">
        <v>40</v>
      </c>
      <c r="C1489" s="31">
        <v>38946</v>
      </c>
      <c r="D1489" s="15">
        <v>2006</v>
      </c>
      <c r="E1489" s="16">
        <v>0.50972222222222219</v>
      </c>
      <c r="F1489" s="16">
        <v>0.55694444444444446</v>
      </c>
      <c r="G1489" s="16">
        <f t="shared" si="240"/>
        <v>4.7222222222222276E-2</v>
      </c>
      <c r="H1489" s="21">
        <v>2</v>
      </c>
      <c r="I1489" s="14">
        <v>2</v>
      </c>
      <c r="J1489" s="17">
        <v>8</v>
      </c>
      <c r="K1489" s="17">
        <v>8</v>
      </c>
      <c r="L1489" s="14" t="s">
        <v>48</v>
      </c>
      <c r="M1489" s="14" t="s">
        <v>49</v>
      </c>
      <c r="N1489" s="14">
        <v>1</v>
      </c>
      <c r="O1489" s="18">
        <f t="shared" si="247"/>
        <v>18.809208000000002</v>
      </c>
      <c r="P1489" s="18">
        <v>5.6997600000000004</v>
      </c>
      <c r="Q1489" s="18">
        <f t="shared" si="246"/>
        <v>6.930237599999999</v>
      </c>
      <c r="R1489" s="18">
        <v>2.1000719999999999</v>
      </c>
      <c r="S1489" s="18">
        <f t="shared" si="245"/>
        <v>18.809999999999999</v>
      </c>
      <c r="T1489" s="22">
        <v>5.7</v>
      </c>
      <c r="U1489" s="21" t="s">
        <v>43</v>
      </c>
      <c r="V1489" s="21" t="s">
        <v>43</v>
      </c>
      <c r="W1489" s="19">
        <v>27.848220000000001</v>
      </c>
      <c r="X1489" s="19">
        <v>-115.17097</v>
      </c>
      <c r="Y1489" s="22" t="s">
        <v>43</v>
      </c>
      <c r="Z1489" s="23" t="s">
        <v>43</v>
      </c>
      <c r="AA1489" s="21" t="s">
        <v>43</v>
      </c>
      <c r="AB1489" s="14" t="s">
        <v>46</v>
      </c>
      <c r="AC1489" s="21" t="s">
        <v>43</v>
      </c>
      <c r="AD1489" s="17">
        <v>20</v>
      </c>
      <c r="AE1489" s="17">
        <v>1</v>
      </c>
      <c r="AF1489" s="21" t="s">
        <v>43</v>
      </c>
      <c r="AG1489" s="14">
        <v>210</v>
      </c>
      <c r="AI1489" s="70">
        <f t="shared" si="241"/>
        <v>16.194500000000001</v>
      </c>
      <c r="AJ1489" s="74">
        <f t="shared" si="242"/>
        <v>593.9131834357014</v>
      </c>
      <c r="AK1489" s="74">
        <f t="shared" si="243"/>
        <v>0.93417427693282351</v>
      </c>
      <c r="AL1489" s="73">
        <f t="shared" si="244"/>
        <v>0.93417427693282351</v>
      </c>
    </row>
    <row r="1490" spans="1:38" s="20" customFormat="1">
      <c r="A1490" s="14" t="s">
        <v>87</v>
      </c>
      <c r="B1490" s="14" t="s">
        <v>40</v>
      </c>
      <c r="C1490" s="31">
        <v>38946</v>
      </c>
      <c r="D1490" s="15">
        <v>2006</v>
      </c>
      <c r="E1490" s="16">
        <v>0.50972222222222219</v>
      </c>
      <c r="F1490" s="16">
        <v>0.55694444444444446</v>
      </c>
      <c r="G1490" s="16">
        <f t="shared" si="240"/>
        <v>4.7222222222222276E-2</v>
      </c>
      <c r="H1490" s="21">
        <v>2</v>
      </c>
      <c r="I1490" s="14">
        <v>2</v>
      </c>
      <c r="J1490" s="17">
        <v>8</v>
      </c>
      <c r="K1490" s="17">
        <v>8</v>
      </c>
      <c r="L1490" s="14" t="s">
        <v>48</v>
      </c>
      <c r="M1490" s="14" t="s">
        <v>49</v>
      </c>
      <c r="N1490" s="14">
        <v>1</v>
      </c>
      <c r="O1490" s="18">
        <f t="shared" si="247"/>
        <v>18.809208000000002</v>
      </c>
      <c r="P1490" s="18">
        <v>5.6997600000000004</v>
      </c>
      <c r="Q1490" s="18">
        <f t="shared" si="246"/>
        <v>6.930237599999999</v>
      </c>
      <c r="R1490" s="18">
        <v>2.1000719999999999</v>
      </c>
      <c r="S1490" s="18">
        <f t="shared" si="245"/>
        <v>18.809999999999999</v>
      </c>
      <c r="T1490" s="22">
        <v>5.7</v>
      </c>
      <c r="U1490" s="21" t="s">
        <v>43</v>
      </c>
      <c r="V1490" s="21" t="s">
        <v>43</v>
      </c>
      <c r="W1490" s="19">
        <v>27.848220000000001</v>
      </c>
      <c r="X1490" s="19">
        <v>-115.17097</v>
      </c>
      <c r="Y1490" s="22" t="s">
        <v>43</v>
      </c>
      <c r="Z1490" s="23" t="s">
        <v>43</v>
      </c>
      <c r="AA1490" s="21" t="s">
        <v>43</v>
      </c>
      <c r="AB1490" s="14" t="s">
        <v>46</v>
      </c>
      <c r="AC1490" s="21" t="s">
        <v>43</v>
      </c>
      <c r="AD1490" s="17">
        <v>20</v>
      </c>
      <c r="AE1490" s="17">
        <v>1</v>
      </c>
      <c r="AF1490" s="21" t="s">
        <v>43</v>
      </c>
      <c r="AG1490" s="14">
        <v>210</v>
      </c>
      <c r="AI1490" s="70">
        <f t="shared" si="241"/>
        <v>16.194500000000001</v>
      </c>
      <c r="AJ1490" s="74">
        <f t="shared" si="242"/>
        <v>593.9131834357014</v>
      </c>
      <c r="AK1490" s="74">
        <f t="shared" si="243"/>
        <v>0.93417427693282351</v>
      </c>
      <c r="AL1490" s="73">
        <f t="shared" si="244"/>
        <v>0.93417427693282351</v>
      </c>
    </row>
    <row r="1491" spans="1:38" s="20" customFormat="1">
      <c r="A1491" s="14" t="s">
        <v>87</v>
      </c>
      <c r="B1491" s="14" t="s">
        <v>40</v>
      </c>
      <c r="C1491" s="31">
        <v>38946</v>
      </c>
      <c r="D1491" s="15">
        <v>2006</v>
      </c>
      <c r="E1491" s="16">
        <v>0.50972222222222219</v>
      </c>
      <c r="F1491" s="16">
        <v>0.55694444444444446</v>
      </c>
      <c r="G1491" s="16">
        <f t="shared" si="240"/>
        <v>4.7222222222222276E-2</v>
      </c>
      <c r="H1491" s="21">
        <v>2</v>
      </c>
      <c r="I1491" s="14">
        <v>2</v>
      </c>
      <c r="J1491" s="17">
        <v>8</v>
      </c>
      <c r="K1491" s="17">
        <v>8</v>
      </c>
      <c r="L1491" s="14" t="s">
        <v>48</v>
      </c>
      <c r="M1491" s="14" t="s">
        <v>49</v>
      </c>
      <c r="N1491" s="14">
        <v>1</v>
      </c>
      <c r="O1491" s="18">
        <f t="shared" si="247"/>
        <v>18.809208000000002</v>
      </c>
      <c r="P1491" s="18">
        <v>5.6997600000000004</v>
      </c>
      <c r="Q1491" s="18">
        <f t="shared" si="246"/>
        <v>6.930237599999999</v>
      </c>
      <c r="R1491" s="18">
        <v>2.1000719999999999</v>
      </c>
      <c r="S1491" s="18">
        <f t="shared" si="245"/>
        <v>18.809999999999999</v>
      </c>
      <c r="T1491" s="22">
        <v>5.7</v>
      </c>
      <c r="U1491" s="21" t="s">
        <v>43</v>
      </c>
      <c r="V1491" s="21" t="s">
        <v>43</v>
      </c>
      <c r="W1491" s="19">
        <v>27.848220000000001</v>
      </c>
      <c r="X1491" s="19">
        <v>-115.17097</v>
      </c>
      <c r="Y1491" s="22" t="s">
        <v>43</v>
      </c>
      <c r="Z1491" s="23" t="s">
        <v>43</v>
      </c>
      <c r="AA1491" s="21" t="s">
        <v>43</v>
      </c>
      <c r="AB1491" s="14" t="s">
        <v>46</v>
      </c>
      <c r="AC1491" s="21" t="s">
        <v>43</v>
      </c>
      <c r="AD1491" s="17">
        <v>20</v>
      </c>
      <c r="AE1491" s="17">
        <v>1</v>
      </c>
      <c r="AF1491" s="21" t="s">
        <v>43</v>
      </c>
      <c r="AG1491" s="14">
        <v>210</v>
      </c>
      <c r="AI1491" s="70">
        <f t="shared" si="241"/>
        <v>16.194500000000001</v>
      </c>
      <c r="AJ1491" s="74">
        <f t="shared" si="242"/>
        <v>593.9131834357014</v>
      </c>
      <c r="AK1491" s="74">
        <f t="shared" si="243"/>
        <v>0.93417427693282351</v>
      </c>
      <c r="AL1491" s="73">
        <f t="shared" si="244"/>
        <v>0.93417427693282351</v>
      </c>
    </row>
    <row r="1492" spans="1:38" s="20" customFormat="1">
      <c r="A1492" s="14" t="s">
        <v>87</v>
      </c>
      <c r="B1492" s="14" t="s">
        <v>40</v>
      </c>
      <c r="C1492" s="31">
        <v>38946</v>
      </c>
      <c r="D1492" s="15">
        <v>2006</v>
      </c>
      <c r="E1492" s="16">
        <v>0.50972222222222219</v>
      </c>
      <c r="F1492" s="16">
        <v>0.55694444444444446</v>
      </c>
      <c r="G1492" s="16">
        <f t="shared" si="240"/>
        <v>4.7222222222222276E-2</v>
      </c>
      <c r="H1492" s="21">
        <v>2</v>
      </c>
      <c r="I1492" s="14">
        <v>2</v>
      </c>
      <c r="J1492" s="17">
        <v>8</v>
      </c>
      <c r="K1492" s="17">
        <v>8</v>
      </c>
      <c r="L1492" s="14" t="s">
        <v>48</v>
      </c>
      <c r="M1492" s="14" t="s">
        <v>49</v>
      </c>
      <c r="N1492" s="14">
        <v>1</v>
      </c>
      <c r="O1492" s="18">
        <f t="shared" si="247"/>
        <v>18.809208000000002</v>
      </c>
      <c r="P1492" s="18">
        <v>5.6997600000000004</v>
      </c>
      <c r="Q1492" s="18">
        <f t="shared" si="246"/>
        <v>6.930237599999999</v>
      </c>
      <c r="R1492" s="18">
        <v>2.1000719999999999</v>
      </c>
      <c r="S1492" s="18">
        <f t="shared" si="245"/>
        <v>18.809999999999999</v>
      </c>
      <c r="T1492" s="22">
        <v>5.7</v>
      </c>
      <c r="U1492" s="21" t="s">
        <v>43</v>
      </c>
      <c r="V1492" s="21" t="s">
        <v>43</v>
      </c>
      <c r="W1492" s="19">
        <v>27.848220000000001</v>
      </c>
      <c r="X1492" s="19">
        <v>-115.17097</v>
      </c>
      <c r="Y1492" s="22" t="s">
        <v>43</v>
      </c>
      <c r="Z1492" s="23" t="s">
        <v>43</v>
      </c>
      <c r="AA1492" s="21" t="s">
        <v>43</v>
      </c>
      <c r="AB1492" s="14" t="s">
        <v>46</v>
      </c>
      <c r="AC1492" s="21" t="s">
        <v>43</v>
      </c>
      <c r="AD1492" s="17">
        <v>20</v>
      </c>
      <c r="AE1492" s="17">
        <v>1</v>
      </c>
      <c r="AF1492" s="21" t="s">
        <v>43</v>
      </c>
      <c r="AG1492" s="14">
        <v>210</v>
      </c>
      <c r="AI1492" s="70">
        <f t="shared" si="241"/>
        <v>16.194500000000001</v>
      </c>
      <c r="AJ1492" s="74">
        <f t="shared" si="242"/>
        <v>593.9131834357014</v>
      </c>
      <c r="AK1492" s="74">
        <f t="shared" si="243"/>
        <v>0.93417427693282351</v>
      </c>
      <c r="AL1492" s="73">
        <f t="shared" si="244"/>
        <v>0.93417427693282351</v>
      </c>
    </row>
    <row r="1493" spans="1:38" s="20" customFormat="1">
      <c r="A1493" s="14" t="s">
        <v>87</v>
      </c>
      <c r="B1493" s="14" t="s">
        <v>40</v>
      </c>
      <c r="C1493" s="31">
        <v>38946</v>
      </c>
      <c r="D1493" s="15">
        <v>2006</v>
      </c>
      <c r="E1493" s="16">
        <v>0.50972222222222219</v>
      </c>
      <c r="F1493" s="16">
        <v>0.55694444444444446</v>
      </c>
      <c r="G1493" s="16">
        <f t="shared" si="240"/>
        <v>4.7222222222222276E-2</v>
      </c>
      <c r="H1493" s="21">
        <v>2</v>
      </c>
      <c r="I1493" s="14">
        <v>2</v>
      </c>
      <c r="J1493" s="17">
        <v>8</v>
      </c>
      <c r="K1493" s="17">
        <v>8</v>
      </c>
      <c r="L1493" s="14" t="s">
        <v>48</v>
      </c>
      <c r="M1493" s="14" t="s">
        <v>49</v>
      </c>
      <c r="N1493" s="14">
        <v>1</v>
      </c>
      <c r="O1493" s="18">
        <f t="shared" si="247"/>
        <v>18.809208000000002</v>
      </c>
      <c r="P1493" s="18">
        <v>5.6997600000000004</v>
      </c>
      <c r="Q1493" s="18">
        <f t="shared" si="246"/>
        <v>6.930237599999999</v>
      </c>
      <c r="R1493" s="18">
        <v>2.1000719999999999</v>
      </c>
      <c r="S1493" s="18">
        <f t="shared" si="245"/>
        <v>18.809999999999999</v>
      </c>
      <c r="T1493" s="22">
        <v>5.7</v>
      </c>
      <c r="U1493" s="21" t="s">
        <v>43</v>
      </c>
      <c r="V1493" s="21" t="s">
        <v>43</v>
      </c>
      <c r="W1493" s="19">
        <v>27.848220000000001</v>
      </c>
      <c r="X1493" s="19">
        <v>-115.17097</v>
      </c>
      <c r="Y1493" s="22" t="s">
        <v>43</v>
      </c>
      <c r="Z1493" s="23" t="s">
        <v>43</v>
      </c>
      <c r="AA1493" s="21" t="s">
        <v>43</v>
      </c>
      <c r="AB1493" s="14" t="s">
        <v>46</v>
      </c>
      <c r="AC1493" s="21" t="s">
        <v>43</v>
      </c>
      <c r="AD1493" s="17">
        <v>20</v>
      </c>
      <c r="AE1493" s="17">
        <v>1</v>
      </c>
      <c r="AF1493" s="21" t="s">
        <v>43</v>
      </c>
      <c r="AG1493" s="14">
        <v>210</v>
      </c>
      <c r="AI1493" s="70">
        <f t="shared" si="241"/>
        <v>16.194500000000001</v>
      </c>
      <c r="AJ1493" s="74">
        <f t="shared" si="242"/>
        <v>593.9131834357014</v>
      </c>
      <c r="AK1493" s="74">
        <f t="shared" si="243"/>
        <v>0.93417427693282351</v>
      </c>
      <c r="AL1493" s="73">
        <f t="shared" si="244"/>
        <v>0.93417427693282351</v>
      </c>
    </row>
    <row r="1494" spans="1:38" s="20" customFormat="1">
      <c r="A1494" s="14" t="s">
        <v>87</v>
      </c>
      <c r="B1494" s="14" t="s">
        <v>40</v>
      </c>
      <c r="C1494" s="31">
        <v>38946</v>
      </c>
      <c r="D1494" s="15">
        <v>2006</v>
      </c>
      <c r="E1494" s="16">
        <v>0.50972222222222219</v>
      </c>
      <c r="F1494" s="16">
        <v>0.55694444444444446</v>
      </c>
      <c r="G1494" s="16">
        <f t="shared" si="240"/>
        <v>4.7222222222222276E-2</v>
      </c>
      <c r="H1494" s="21">
        <v>2</v>
      </c>
      <c r="I1494" s="14">
        <v>2</v>
      </c>
      <c r="J1494" s="17">
        <v>8</v>
      </c>
      <c r="K1494" s="17">
        <v>8</v>
      </c>
      <c r="L1494" s="14" t="s">
        <v>48</v>
      </c>
      <c r="M1494" s="14" t="s">
        <v>49</v>
      </c>
      <c r="N1494" s="14">
        <v>1</v>
      </c>
      <c r="O1494" s="18">
        <f t="shared" si="247"/>
        <v>18.809208000000002</v>
      </c>
      <c r="P1494" s="18">
        <v>5.6997600000000004</v>
      </c>
      <c r="Q1494" s="18">
        <f t="shared" si="246"/>
        <v>6.930237599999999</v>
      </c>
      <c r="R1494" s="18">
        <v>2.1000719999999999</v>
      </c>
      <c r="S1494" s="18">
        <f t="shared" si="245"/>
        <v>18.809999999999999</v>
      </c>
      <c r="T1494" s="22">
        <v>5.7</v>
      </c>
      <c r="U1494" s="21" t="s">
        <v>43</v>
      </c>
      <c r="V1494" s="21" t="s">
        <v>43</v>
      </c>
      <c r="W1494" s="19">
        <v>27.848220000000001</v>
      </c>
      <c r="X1494" s="19">
        <v>-115.17097</v>
      </c>
      <c r="Y1494" s="22" t="s">
        <v>43</v>
      </c>
      <c r="Z1494" s="23" t="s">
        <v>43</v>
      </c>
      <c r="AA1494" s="21" t="s">
        <v>43</v>
      </c>
      <c r="AB1494" s="14" t="s">
        <v>46</v>
      </c>
      <c r="AC1494" s="21" t="s">
        <v>43</v>
      </c>
      <c r="AD1494" s="17">
        <v>20</v>
      </c>
      <c r="AE1494" s="17">
        <v>1</v>
      </c>
      <c r="AF1494" s="21" t="s">
        <v>43</v>
      </c>
      <c r="AG1494" s="14">
        <v>210</v>
      </c>
      <c r="AI1494" s="70">
        <f t="shared" si="241"/>
        <v>16.194500000000001</v>
      </c>
      <c r="AJ1494" s="74">
        <f t="shared" si="242"/>
        <v>593.9131834357014</v>
      </c>
      <c r="AK1494" s="74">
        <f t="shared" si="243"/>
        <v>0.93417427693282351</v>
      </c>
      <c r="AL1494" s="73">
        <f t="shared" si="244"/>
        <v>0.93417427693282351</v>
      </c>
    </row>
    <row r="1495" spans="1:38" s="20" customFormat="1">
      <c r="A1495" s="14" t="s">
        <v>87</v>
      </c>
      <c r="B1495" s="14" t="s">
        <v>40</v>
      </c>
      <c r="C1495" s="31">
        <v>38946</v>
      </c>
      <c r="D1495" s="15">
        <v>2006</v>
      </c>
      <c r="E1495" s="16">
        <v>0.50972222222222219</v>
      </c>
      <c r="F1495" s="16">
        <v>0.55694444444444446</v>
      </c>
      <c r="G1495" s="16">
        <f t="shared" ref="G1495:G1533" si="248">F1495-E1495</f>
        <v>4.7222222222222276E-2</v>
      </c>
      <c r="H1495" s="21">
        <v>2</v>
      </c>
      <c r="I1495" s="14">
        <v>2</v>
      </c>
      <c r="J1495" s="17">
        <v>8</v>
      </c>
      <c r="K1495" s="17">
        <v>8</v>
      </c>
      <c r="L1495" s="14" t="s">
        <v>48</v>
      </c>
      <c r="M1495" s="14" t="s">
        <v>49</v>
      </c>
      <c r="N1495" s="14">
        <v>1</v>
      </c>
      <c r="O1495" s="18">
        <f t="shared" si="247"/>
        <v>18.809208000000002</v>
      </c>
      <c r="P1495" s="18">
        <v>5.6997600000000004</v>
      </c>
      <c r="Q1495" s="18">
        <f t="shared" si="246"/>
        <v>6.930237599999999</v>
      </c>
      <c r="R1495" s="18">
        <v>2.1000719999999999</v>
      </c>
      <c r="S1495" s="18">
        <f t="shared" si="245"/>
        <v>18.809999999999999</v>
      </c>
      <c r="T1495" s="22">
        <v>5.7</v>
      </c>
      <c r="U1495" s="21" t="s">
        <v>43</v>
      </c>
      <c r="V1495" s="21" t="s">
        <v>43</v>
      </c>
      <c r="W1495" s="19">
        <v>27.848220000000001</v>
      </c>
      <c r="X1495" s="19">
        <v>-115.17097</v>
      </c>
      <c r="Y1495" s="22" t="s">
        <v>43</v>
      </c>
      <c r="Z1495" s="23" t="s">
        <v>43</v>
      </c>
      <c r="AA1495" s="21" t="s">
        <v>43</v>
      </c>
      <c r="AB1495" s="14" t="s">
        <v>46</v>
      </c>
      <c r="AC1495" s="21" t="s">
        <v>43</v>
      </c>
      <c r="AD1495" s="17">
        <v>20</v>
      </c>
      <c r="AE1495" s="17">
        <v>1</v>
      </c>
      <c r="AF1495" s="21" t="s">
        <v>43</v>
      </c>
      <c r="AG1495" s="14">
        <v>210</v>
      </c>
      <c r="AI1495" s="70">
        <f t="shared" ref="AI1495:AI1533" si="249">(0.748*AD1495)+1.2345</f>
        <v>16.194500000000001</v>
      </c>
      <c r="AJ1495" s="74">
        <f t="shared" ref="AJ1495:AJ1533" si="250">((POWER(AI1495*10,3.36))*2.24)/100000</f>
        <v>593.9131834357014</v>
      </c>
      <c r="AK1495" s="74">
        <f t="shared" ref="AK1495:AK1533" si="251">(0.0026*AJ1495)-0.61</f>
        <v>0.93417427693282351</v>
      </c>
      <c r="AL1495" s="73">
        <f t="shared" ref="AL1495:AL1533" si="252">IF(AK1495&gt;0,AK1495:AK1495,0)</f>
        <v>0.93417427693282351</v>
      </c>
    </row>
    <row r="1496" spans="1:38" s="20" customFormat="1">
      <c r="A1496" s="14" t="s">
        <v>87</v>
      </c>
      <c r="B1496" s="14" t="s">
        <v>40</v>
      </c>
      <c r="C1496" s="31">
        <v>38946</v>
      </c>
      <c r="D1496" s="15">
        <v>2006</v>
      </c>
      <c r="E1496" s="16">
        <v>0.50972222222222219</v>
      </c>
      <c r="F1496" s="16">
        <v>0.55694444444444446</v>
      </c>
      <c r="G1496" s="16">
        <f t="shared" si="248"/>
        <v>4.7222222222222276E-2</v>
      </c>
      <c r="H1496" s="21">
        <v>2</v>
      </c>
      <c r="I1496" s="14">
        <v>2</v>
      </c>
      <c r="J1496" s="17">
        <v>8</v>
      </c>
      <c r="K1496" s="17">
        <v>8</v>
      </c>
      <c r="L1496" s="14" t="s">
        <v>48</v>
      </c>
      <c r="M1496" s="14" t="s">
        <v>49</v>
      </c>
      <c r="N1496" s="14">
        <v>1</v>
      </c>
      <c r="O1496" s="18">
        <f t="shared" si="247"/>
        <v>18.809208000000002</v>
      </c>
      <c r="P1496" s="18">
        <v>5.6997600000000004</v>
      </c>
      <c r="Q1496" s="18">
        <f t="shared" si="246"/>
        <v>6.930237599999999</v>
      </c>
      <c r="R1496" s="18">
        <v>2.1000719999999999</v>
      </c>
      <c r="S1496" s="18">
        <f t="shared" si="245"/>
        <v>18.809999999999999</v>
      </c>
      <c r="T1496" s="22">
        <v>5.7</v>
      </c>
      <c r="U1496" s="21" t="s">
        <v>43</v>
      </c>
      <c r="V1496" s="21" t="s">
        <v>43</v>
      </c>
      <c r="W1496" s="19">
        <v>27.848220000000001</v>
      </c>
      <c r="X1496" s="19">
        <v>-115.17097</v>
      </c>
      <c r="Y1496" s="22" t="s">
        <v>43</v>
      </c>
      <c r="Z1496" s="23" t="s">
        <v>43</v>
      </c>
      <c r="AA1496" s="21" t="s">
        <v>43</v>
      </c>
      <c r="AB1496" s="14" t="s">
        <v>46</v>
      </c>
      <c r="AC1496" s="21" t="s">
        <v>43</v>
      </c>
      <c r="AD1496" s="17">
        <v>20</v>
      </c>
      <c r="AE1496" s="17">
        <v>1</v>
      </c>
      <c r="AF1496" s="21" t="s">
        <v>43</v>
      </c>
      <c r="AG1496" s="14">
        <v>210</v>
      </c>
      <c r="AI1496" s="70">
        <f t="shared" si="249"/>
        <v>16.194500000000001</v>
      </c>
      <c r="AJ1496" s="74">
        <f t="shared" si="250"/>
        <v>593.9131834357014</v>
      </c>
      <c r="AK1496" s="74">
        <f t="shared" si="251"/>
        <v>0.93417427693282351</v>
      </c>
      <c r="AL1496" s="73">
        <f t="shared" si="252"/>
        <v>0.93417427693282351</v>
      </c>
    </row>
    <row r="1497" spans="1:38" s="20" customFormat="1">
      <c r="A1497" s="14" t="s">
        <v>87</v>
      </c>
      <c r="B1497" s="14" t="s">
        <v>40</v>
      </c>
      <c r="C1497" s="31">
        <v>38946</v>
      </c>
      <c r="D1497" s="15">
        <v>2006</v>
      </c>
      <c r="E1497" s="16">
        <v>0.50972222222222219</v>
      </c>
      <c r="F1497" s="16">
        <v>0.55694444444444446</v>
      </c>
      <c r="G1497" s="16">
        <f t="shared" si="248"/>
        <v>4.7222222222222276E-2</v>
      </c>
      <c r="H1497" s="21">
        <v>2</v>
      </c>
      <c r="I1497" s="14">
        <v>2</v>
      </c>
      <c r="J1497" s="17">
        <v>8</v>
      </c>
      <c r="K1497" s="17">
        <v>8</v>
      </c>
      <c r="L1497" s="14" t="s">
        <v>48</v>
      </c>
      <c r="M1497" s="14" t="s">
        <v>49</v>
      </c>
      <c r="N1497" s="14">
        <v>1</v>
      </c>
      <c r="O1497" s="18">
        <f t="shared" si="247"/>
        <v>18.809208000000002</v>
      </c>
      <c r="P1497" s="18">
        <v>5.6997600000000004</v>
      </c>
      <c r="Q1497" s="18">
        <f t="shared" si="246"/>
        <v>6.930237599999999</v>
      </c>
      <c r="R1497" s="18">
        <v>2.1000719999999999</v>
      </c>
      <c r="S1497" s="18">
        <f t="shared" si="245"/>
        <v>18.809999999999999</v>
      </c>
      <c r="T1497" s="22">
        <v>5.7</v>
      </c>
      <c r="U1497" s="21" t="s">
        <v>43</v>
      </c>
      <c r="V1497" s="21" t="s">
        <v>43</v>
      </c>
      <c r="W1497" s="19">
        <v>27.848220000000001</v>
      </c>
      <c r="X1497" s="19">
        <v>-115.17097</v>
      </c>
      <c r="Y1497" s="22" t="s">
        <v>43</v>
      </c>
      <c r="Z1497" s="23" t="s">
        <v>43</v>
      </c>
      <c r="AA1497" s="21" t="s">
        <v>43</v>
      </c>
      <c r="AB1497" s="14" t="s">
        <v>46</v>
      </c>
      <c r="AC1497" s="21" t="s">
        <v>43</v>
      </c>
      <c r="AD1497" s="17">
        <v>20</v>
      </c>
      <c r="AE1497" s="17">
        <v>1</v>
      </c>
      <c r="AF1497" s="21" t="s">
        <v>43</v>
      </c>
      <c r="AG1497" s="14">
        <v>210</v>
      </c>
      <c r="AI1497" s="70">
        <f t="shared" si="249"/>
        <v>16.194500000000001</v>
      </c>
      <c r="AJ1497" s="74">
        <f t="shared" si="250"/>
        <v>593.9131834357014</v>
      </c>
      <c r="AK1497" s="74">
        <f t="shared" si="251"/>
        <v>0.93417427693282351</v>
      </c>
      <c r="AL1497" s="73">
        <f t="shared" si="252"/>
        <v>0.93417427693282351</v>
      </c>
    </row>
    <row r="1498" spans="1:38" s="20" customFormat="1">
      <c r="A1498" s="14" t="s">
        <v>87</v>
      </c>
      <c r="B1498" s="14" t="s">
        <v>40</v>
      </c>
      <c r="C1498" s="31">
        <v>38946</v>
      </c>
      <c r="D1498" s="15">
        <v>2006</v>
      </c>
      <c r="E1498" s="16">
        <v>0.50972222222222219</v>
      </c>
      <c r="F1498" s="16">
        <v>0.55694444444444446</v>
      </c>
      <c r="G1498" s="16">
        <f t="shared" si="248"/>
        <v>4.7222222222222276E-2</v>
      </c>
      <c r="H1498" s="21">
        <v>2</v>
      </c>
      <c r="I1498" s="14">
        <v>2</v>
      </c>
      <c r="J1498" s="17">
        <v>8</v>
      </c>
      <c r="K1498" s="17">
        <v>8</v>
      </c>
      <c r="L1498" s="14" t="s">
        <v>48</v>
      </c>
      <c r="M1498" s="14" t="s">
        <v>49</v>
      </c>
      <c r="N1498" s="14">
        <v>1</v>
      </c>
      <c r="O1498" s="18">
        <f t="shared" si="247"/>
        <v>18.809208000000002</v>
      </c>
      <c r="P1498" s="18">
        <v>5.6997600000000004</v>
      </c>
      <c r="Q1498" s="18">
        <f t="shared" si="246"/>
        <v>6.930237599999999</v>
      </c>
      <c r="R1498" s="18">
        <v>2.1000719999999999</v>
      </c>
      <c r="S1498" s="18">
        <f t="shared" si="245"/>
        <v>18.809999999999999</v>
      </c>
      <c r="T1498" s="22">
        <v>5.7</v>
      </c>
      <c r="U1498" s="21" t="s">
        <v>43</v>
      </c>
      <c r="V1498" s="21" t="s">
        <v>43</v>
      </c>
      <c r="W1498" s="19">
        <v>27.848220000000001</v>
      </c>
      <c r="X1498" s="19">
        <v>-115.17097</v>
      </c>
      <c r="Y1498" s="22" t="s">
        <v>43</v>
      </c>
      <c r="Z1498" s="23" t="s">
        <v>43</v>
      </c>
      <c r="AA1498" s="21" t="s">
        <v>43</v>
      </c>
      <c r="AB1498" s="14" t="s">
        <v>46</v>
      </c>
      <c r="AC1498" s="21" t="s">
        <v>43</v>
      </c>
      <c r="AD1498" s="17">
        <v>21</v>
      </c>
      <c r="AE1498" s="17">
        <v>1</v>
      </c>
      <c r="AF1498" s="21" t="s">
        <v>43</v>
      </c>
      <c r="AG1498" s="14">
        <v>210</v>
      </c>
      <c r="AI1498" s="70">
        <f t="shared" si="249"/>
        <v>16.942499999999999</v>
      </c>
      <c r="AJ1498" s="74">
        <f t="shared" si="250"/>
        <v>691.21379845369552</v>
      </c>
      <c r="AK1498" s="74">
        <f t="shared" si="251"/>
        <v>1.1871558759796081</v>
      </c>
      <c r="AL1498" s="73">
        <f t="shared" si="252"/>
        <v>1.1871558759796081</v>
      </c>
    </row>
    <row r="1499" spans="1:38" s="20" customFormat="1">
      <c r="A1499" s="14" t="s">
        <v>87</v>
      </c>
      <c r="B1499" s="14" t="s">
        <v>40</v>
      </c>
      <c r="C1499" s="31">
        <v>38946</v>
      </c>
      <c r="D1499" s="15">
        <v>2006</v>
      </c>
      <c r="E1499" s="16">
        <v>0.50972222222222219</v>
      </c>
      <c r="F1499" s="16">
        <v>0.55694444444444446</v>
      </c>
      <c r="G1499" s="16">
        <f t="shared" si="248"/>
        <v>4.7222222222222276E-2</v>
      </c>
      <c r="H1499" s="21">
        <v>2</v>
      </c>
      <c r="I1499" s="14">
        <v>2</v>
      </c>
      <c r="J1499" s="17">
        <v>8</v>
      </c>
      <c r="K1499" s="17">
        <v>8</v>
      </c>
      <c r="L1499" s="14" t="s">
        <v>48</v>
      </c>
      <c r="M1499" s="14" t="s">
        <v>49</v>
      </c>
      <c r="N1499" s="14">
        <v>1</v>
      </c>
      <c r="O1499" s="18">
        <f t="shared" si="247"/>
        <v>18.809208000000002</v>
      </c>
      <c r="P1499" s="18">
        <v>5.6997600000000004</v>
      </c>
      <c r="Q1499" s="18">
        <f t="shared" si="246"/>
        <v>6.930237599999999</v>
      </c>
      <c r="R1499" s="18">
        <v>2.1000719999999999</v>
      </c>
      <c r="S1499" s="18">
        <f t="shared" si="245"/>
        <v>18.809999999999999</v>
      </c>
      <c r="T1499" s="22">
        <v>5.7</v>
      </c>
      <c r="U1499" s="21" t="s">
        <v>43</v>
      </c>
      <c r="V1499" s="21" t="s">
        <v>43</v>
      </c>
      <c r="W1499" s="19">
        <v>27.848220000000001</v>
      </c>
      <c r="X1499" s="19">
        <v>-115.17097</v>
      </c>
      <c r="Y1499" s="22" t="s">
        <v>43</v>
      </c>
      <c r="Z1499" s="23" t="s">
        <v>43</v>
      </c>
      <c r="AA1499" s="21" t="s">
        <v>43</v>
      </c>
      <c r="AB1499" s="14" t="s">
        <v>46</v>
      </c>
      <c r="AC1499" s="21" t="s">
        <v>43</v>
      </c>
      <c r="AD1499" s="17">
        <v>21</v>
      </c>
      <c r="AE1499" s="17">
        <v>1</v>
      </c>
      <c r="AF1499" s="21" t="s">
        <v>43</v>
      </c>
      <c r="AG1499" s="14">
        <v>210</v>
      </c>
      <c r="AI1499" s="70">
        <f t="shared" si="249"/>
        <v>16.942499999999999</v>
      </c>
      <c r="AJ1499" s="74">
        <f t="shared" si="250"/>
        <v>691.21379845369552</v>
      </c>
      <c r="AK1499" s="74">
        <f t="shared" si="251"/>
        <v>1.1871558759796081</v>
      </c>
      <c r="AL1499" s="73">
        <f t="shared" si="252"/>
        <v>1.1871558759796081</v>
      </c>
    </row>
    <row r="1500" spans="1:38" s="20" customFormat="1">
      <c r="A1500" s="14" t="s">
        <v>87</v>
      </c>
      <c r="B1500" s="14" t="s">
        <v>40</v>
      </c>
      <c r="C1500" s="31">
        <v>38946</v>
      </c>
      <c r="D1500" s="15">
        <v>2006</v>
      </c>
      <c r="E1500" s="16">
        <v>0.50972222222222219</v>
      </c>
      <c r="F1500" s="16">
        <v>0.55694444444444446</v>
      </c>
      <c r="G1500" s="16">
        <f t="shared" si="248"/>
        <v>4.7222222222222276E-2</v>
      </c>
      <c r="H1500" s="21">
        <v>2</v>
      </c>
      <c r="I1500" s="14">
        <v>2</v>
      </c>
      <c r="J1500" s="17">
        <v>8</v>
      </c>
      <c r="K1500" s="17">
        <v>8</v>
      </c>
      <c r="L1500" s="14" t="s">
        <v>48</v>
      </c>
      <c r="M1500" s="14" t="s">
        <v>49</v>
      </c>
      <c r="N1500" s="14">
        <v>1</v>
      </c>
      <c r="O1500" s="18">
        <f t="shared" si="247"/>
        <v>18.809208000000002</v>
      </c>
      <c r="P1500" s="18">
        <v>5.6997600000000004</v>
      </c>
      <c r="Q1500" s="18">
        <f t="shared" si="246"/>
        <v>6.930237599999999</v>
      </c>
      <c r="R1500" s="18">
        <v>2.1000719999999999</v>
      </c>
      <c r="S1500" s="18">
        <f t="shared" si="245"/>
        <v>18.809999999999999</v>
      </c>
      <c r="T1500" s="22">
        <v>5.7</v>
      </c>
      <c r="U1500" s="21" t="s">
        <v>43</v>
      </c>
      <c r="V1500" s="21" t="s">
        <v>43</v>
      </c>
      <c r="W1500" s="19">
        <v>27.848220000000001</v>
      </c>
      <c r="X1500" s="19">
        <v>-115.17097</v>
      </c>
      <c r="Y1500" s="22" t="s">
        <v>43</v>
      </c>
      <c r="Z1500" s="23" t="s">
        <v>43</v>
      </c>
      <c r="AA1500" s="21" t="s">
        <v>43</v>
      </c>
      <c r="AB1500" s="14" t="s">
        <v>46</v>
      </c>
      <c r="AC1500" s="21" t="s">
        <v>43</v>
      </c>
      <c r="AD1500" s="17">
        <v>21</v>
      </c>
      <c r="AE1500" s="17">
        <v>1</v>
      </c>
      <c r="AF1500" s="21" t="s">
        <v>43</v>
      </c>
      <c r="AG1500" s="14">
        <v>210</v>
      </c>
      <c r="AI1500" s="70">
        <f t="shared" si="249"/>
        <v>16.942499999999999</v>
      </c>
      <c r="AJ1500" s="74">
        <f t="shared" si="250"/>
        <v>691.21379845369552</v>
      </c>
      <c r="AK1500" s="74">
        <f t="shared" si="251"/>
        <v>1.1871558759796081</v>
      </c>
      <c r="AL1500" s="73">
        <f t="shared" si="252"/>
        <v>1.1871558759796081</v>
      </c>
    </row>
    <row r="1501" spans="1:38" s="20" customFormat="1">
      <c r="A1501" s="14" t="s">
        <v>87</v>
      </c>
      <c r="B1501" s="14" t="s">
        <v>40</v>
      </c>
      <c r="C1501" s="31">
        <v>38946</v>
      </c>
      <c r="D1501" s="15">
        <v>2006</v>
      </c>
      <c r="E1501" s="16">
        <v>0.50972222222222219</v>
      </c>
      <c r="F1501" s="16">
        <v>0.55694444444444446</v>
      </c>
      <c r="G1501" s="16">
        <f t="shared" si="248"/>
        <v>4.7222222222222276E-2</v>
      </c>
      <c r="H1501" s="21">
        <v>2</v>
      </c>
      <c r="I1501" s="14">
        <v>2</v>
      </c>
      <c r="J1501" s="17">
        <v>8</v>
      </c>
      <c r="K1501" s="17">
        <v>8</v>
      </c>
      <c r="L1501" s="14" t="s">
        <v>48</v>
      </c>
      <c r="M1501" s="14" t="s">
        <v>49</v>
      </c>
      <c r="N1501" s="14">
        <v>1</v>
      </c>
      <c r="O1501" s="18">
        <f t="shared" si="247"/>
        <v>18.809208000000002</v>
      </c>
      <c r="P1501" s="18">
        <v>5.6997600000000004</v>
      </c>
      <c r="Q1501" s="18">
        <f t="shared" si="246"/>
        <v>6.930237599999999</v>
      </c>
      <c r="R1501" s="18">
        <v>2.1000719999999999</v>
      </c>
      <c r="S1501" s="18">
        <f t="shared" si="245"/>
        <v>18.809999999999999</v>
      </c>
      <c r="T1501" s="22">
        <v>5.7</v>
      </c>
      <c r="U1501" s="21" t="s">
        <v>43</v>
      </c>
      <c r="V1501" s="21" t="s">
        <v>43</v>
      </c>
      <c r="W1501" s="19">
        <v>27.848220000000001</v>
      </c>
      <c r="X1501" s="19">
        <v>-115.17097</v>
      </c>
      <c r="Y1501" s="22" t="s">
        <v>43</v>
      </c>
      <c r="Z1501" s="23" t="s">
        <v>43</v>
      </c>
      <c r="AA1501" s="21" t="s">
        <v>43</v>
      </c>
      <c r="AB1501" s="14" t="s">
        <v>46</v>
      </c>
      <c r="AC1501" s="21" t="s">
        <v>43</v>
      </c>
      <c r="AD1501" s="17">
        <v>21</v>
      </c>
      <c r="AE1501" s="17">
        <v>1</v>
      </c>
      <c r="AF1501" s="21" t="s">
        <v>43</v>
      </c>
      <c r="AG1501" s="14">
        <v>210</v>
      </c>
      <c r="AI1501" s="70">
        <f t="shared" si="249"/>
        <v>16.942499999999999</v>
      </c>
      <c r="AJ1501" s="74">
        <f t="shared" si="250"/>
        <v>691.21379845369552</v>
      </c>
      <c r="AK1501" s="74">
        <f t="shared" si="251"/>
        <v>1.1871558759796081</v>
      </c>
      <c r="AL1501" s="73">
        <f t="shared" si="252"/>
        <v>1.1871558759796081</v>
      </c>
    </row>
    <row r="1502" spans="1:38" s="20" customFormat="1">
      <c r="A1502" s="14" t="s">
        <v>87</v>
      </c>
      <c r="B1502" s="14" t="s">
        <v>40</v>
      </c>
      <c r="C1502" s="31">
        <v>38946</v>
      </c>
      <c r="D1502" s="15">
        <v>2006</v>
      </c>
      <c r="E1502" s="16">
        <v>0.50972222222222219</v>
      </c>
      <c r="F1502" s="16">
        <v>0.55694444444444446</v>
      </c>
      <c r="G1502" s="16">
        <f t="shared" si="248"/>
        <v>4.7222222222222276E-2</v>
      </c>
      <c r="H1502" s="21">
        <v>2</v>
      </c>
      <c r="I1502" s="14">
        <v>2</v>
      </c>
      <c r="J1502" s="17">
        <v>8</v>
      </c>
      <c r="K1502" s="17">
        <v>8</v>
      </c>
      <c r="L1502" s="14" t="s">
        <v>48</v>
      </c>
      <c r="M1502" s="14" t="s">
        <v>49</v>
      </c>
      <c r="N1502" s="14">
        <v>1</v>
      </c>
      <c r="O1502" s="18">
        <f t="shared" si="247"/>
        <v>18.809208000000002</v>
      </c>
      <c r="P1502" s="18">
        <v>5.6997600000000004</v>
      </c>
      <c r="Q1502" s="18">
        <f t="shared" si="246"/>
        <v>6.930237599999999</v>
      </c>
      <c r="R1502" s="18">
        <v>2.1000719999999999</v>
      </c>
      <c r="S1502" s="18">
        <f t="shared" si="245"/>
        <v>18.809999999999999</v>
      </c>
      <c r="T1502" s="22">
        <v>5.7</v>
      </c>
      <c r="U1502" s="21" t="s">
        <v>43</v>
      </c>
      <c r="V1502" s="21" t="s">
        <v>43</v>
      </c>
      <c r="W1502" s="19">
        <v>27.848220000000001</v>
      </c>
      <c r="X1502" s="19">
        <v>-115.17097</v>
      </c>
      <c r="Y1502" s="22" t="s">
        <v>43</v>
      </c>
      <c r="Z1502" s="23" t="s">
        <v>43</v>
      </c>
      <c r="AA1502" s="21" t="s">
        <v>43</v>
      </c>
      <c r="AB1502" s="14" t="s">
        <v>46</v>
      </c>
      <c r="AC1502" s="21" t="s">
        <v>43</v>
      </c>
      <c r="AD1502" s="17">
        <v>21</v>
      </c>
      <c r="AE1502" s="17">
        <v>1</v>
      </c>
      <c r="AF1502" s="21" t="s">
        <v>43</v>
      </c>
      <c r="AG1502" s="14">
        <v>210</v>
      </c>
      <c r="AI1502" s="70">
        <f t="shared" si="249"/>
        <v>16.942499999999999</v>
      </c>
      <c r="AJ1502" s="74">
        <f t="shared" si="250"/>
        <v>691.21379845369552</v>
      </c>
      <c r="AK1502" s="74">
        <f t="shared" si="251"/>
        <v>1.1871558759796081</v>
      </c>
      <c r="AL1502" s="73">
        <f t="shared" si="252"/>
        <v>1.1871558759796081</v>
      </c>
    </row>
    <row r="1503" spans="1:38" s="20" customFormat="1">
      <c r="A1503" s="14" t="s">
        <v>87</v>
      </c>
      <c r="B1503" s="14" t="s">
        <v>40</v>
      </c>
      <c r="C1503" s="31">
        <v>38946</v>
      </c>
      <c r="D1503" s="15">
        <v>2006</v>
      </c>
      <c r="E1503" s="16">
        <v>0.50972222222222219</v>
      </c>
      <c r="F1503" s="16">
        <v>0.55694444444444446</v>
      </c>
      <c r="G1503" s="16">
        <f t="shared" si="248"/>
        <v>4.7222222222222276E-2</v>
      </c>
      <c r="H1503" s="21">
        <v>2</v>
      </c>
      <c r="I1503" s="14">
        <v>2</v>
      </c>
      <c r="J1503" s="17">
        <v>8</v>
      </c>
      <c r="K1503" s="17">
        <v>8</v>
      </c>
      <c r="L1503" s="14" t="s">
        <v>48</v>
      </c>
      <c r="M1503" s="14" t="s">
        <v>49</v>
      </c>
      <c r="N1503" s="14">
        <v>1</v>
      </c>
      <c r="O1503" s="18">
        <f t="shared" si="247"/>
        <v>18.809208000000002</v>
      </c>
      <c r="P1503" s="18">
        <v>5.6997600000000004</v>
      </c>
      <c r="Q1503" s="18">
        <f t="shared" si="246"/>
        <v>6.930237599999999</v>
      </c>
      <c r="R1503" s="18">
        <v>2.1000719999999999</v>
      </c>
      <c r="S1503" s="18">
        <f t="shared" si="245"/>
        <v>18.809999999999999</v>
      </c>
      <c r="T1503" s="22">
        <v>5.7</v>
      </c>
      <c r="U1503" s="21" t="s">
        <v>43</v>
      </c>
      <c r="V1503" s="21" t="s">
        <v>43</v>
      </c>
      <c r="W1503" s="19">
        <v>27.848220000000001</v>
      </c>
      <c r="X1503" s="19">
        <v>-115.17097</v>
      </c>
      <c r="Y1503" s="22" t="s">
        <v>43</v>
      </c>
      <c r="Z1503" s="23" t="s">
        <v>43</v>
      </c>
      <c r="AA1503" s="21" t="s">
        <v>43</v>
      </c>
      <c r="AB1503" s="14" t="s">
        <v>46</v>
      </c>
      <c r="AC1503" s="21" t="s">
        <v>43</v>
      </c>
      <c r="AD1503" s="17">
        <v>21</v>
      </c>
      <c r="AE1503" s="17">
        <v>1</v>
      </c>
      <c r="AF1503" s="21" t="s">
        <v>43</v>
      </c>
      <c r="AG1503" s="14">
        <v>210</v>
      </c>
      <c r="AI1503" s="70">
        <f t="shared" si="249"/>
        <v>16.942499999999999</v>
      </c>
      <c r="AJ1503" s="74">
        <f t="shared" si="250"/>
        <v>691.21379845369552</v>
      </c>
      <c r="AK1503" s="74">
        <f t="shared" si="251"/>
        <v>1.1871558759796081</v>
      </c>
      <c r="AL1503" s="73">
        <f t="shared" si="252"/>
        <v>1.1871558759796081</v>
      </c>
    </row>
    <row r="1504" spans="1:38" s="20" customFormat="1">
      <c r="A1504" s="14" t="s">
        <v>87</v>
      </c>
      <c r="B1504" s="14" t="s">
        <v>40</v>
      </c>
      <c r="C1504" s="31">
        <v>38946</v>
      </c>
      <c r="D1504" s="15">
        <v>2006</v>
      </c>
      <c r="E1504" s="16">
        <v>0.50972222222222219</v>
      </c>
      <c r="F1504" s="16">
        <v>0.55694444444444446</v>
      </c>
      <c r="G1504" s="16">
        <f t="shared" si="248"/>
        <v>4.7222222222222276E-2</v>
      </c>
      <c r="H1504" s="21">
        <v>2</v>
      </c>
      <c r="I1504" s="14">
        <v>2</v>
      </c>
      <c r="J1504" s="17">
        <v>8</v>
      </c>
      <c r="K1504" s="17">
        <v>8</v>
      </c>
      <c r="L1504" s="14" t="s">
        <v>48</v>
      </c>
      <c r="M1504" s="14" t="s">
        <v>49</v>
      </c>
      <c r="N1504" s="14">
        <v>1</v>
      </c>
      <c r="O1504" s="18">
        <f t="shared" si="247"/>
        <v>18.809208000000002</v>
      </c>
      <c r="P1504" s="18">
        <v>5.6997600000000004</v>
      </c>
      <c r="Q1504" s="18">
        <f t="shared" si="246"/>
        <v>6.930237599999999</v>
      </c>
      <c r="R1504" s="18">
        <v>2.1000719999999999</v>
      </c>
      <c r="S1504" s="18">
        <f t="shared" si="245"/>
        <v>18.809999999999999</v>
      </c>
      <c r="T1504" s="22">
        <v>5.7</v>
      </c>
      <c r="U1504" s="21" t="s">
        <v>43</v>
      </c>
      <c r="V1504" s="21" t="s">
        <v>43</v>
      </c>
      <c r="W1504" s="19">
        <v>27.848220000000001</v>
      </c>
      <c r="X1504" s="19">
        <v>-115.17097</v>
      </c>
      <c r="Y1504" s="22" t="s">
        <v>43</v>
      </c>
      <c r="Z1504" s="23" t="s">
        <v>43</v>
      </c>
      <c r="AA1504" s="21" t="s">
        <v>43</v>
      </c>
      <c r="AB1504" s="14" t="s">
        <v>46</v>
      </c>
      <c r="AC1504" s="21" t="s">
        <v>43</v>
      </c>
      <c r="AD1504" s="17">
        <v>21</v>
      </c>
      <c r="AE1504" s="17">
        <v>1</v>
      </c>
      <c r="AF1504" s="21" t="s">
        <v>43</v>
      </c>
      <c r="AG1504" s="14">
        <v>210</v>
      </c>
      <c r="AI1504" s="70">
        <f t="shared" si="249"/>
        <v>16.942499999999999</v>
      </c>
      <c r="AJ1504" s="74">
        <f t="shared" si="250"/>
        <v>691.21379845369552</v>
      </c>
      <c r="AK1504" s="74">
        <f t="shared" si="251"/>
        <v>1.1871558759796081</v>
      </c>
      <c r="AL1504" s="73">
        <f t="shared" si="252"/>
        <v>1.1871558759796081</v>
      </c>
    </row>
    <row r="1505" spans="1:38" s="20" customFormat="1">
      <c r="A1505" s="14" t="s">
        <v>87</v>
      </c>
      <c r="B1505" s="14" t="s">
        <v>40</v>
      </c>
      <c r="C1505" s="31">
        <v>38946</v>
      </c>
      <c r="D1505" s="15">
        <v>2006</v>
      </c>
      <c r="E1505" s="16">
        <v>0.50972222222222219</v>
      </c>
      <c r="F1505" s="16">
        <v>0.55694444444444446</v>
      </c>
      <c r="G1505" s="16">
        <f t="shared" si="248"/>
        <v>4.7222222222222276E-2</v>
      </c>
      <c r="H1505" s="21">
        <v>2</v>
      </c>
      <c r="I1505" s="14">
        <v>2</v>
      </c>
      <c r="J1505" s="17">
        <v>8</v>
      </c>
      <c r="K1505" s="17">
        <v>8</v>
      </c>
      <c r="L1505" s="14" t="s">
        <v>48</v>
      </c>
      <c r="M1505" s="14" t="s">
        <v>49</v>
      </c>
      <c r="N1505" s="14">
        <v>1</v>
      </c>
      <c r="O1505" s="18">
        <f t="shared" si="247"/>
        <v>18.809208000000002</v>
      </c>
      <c r="P1505" s="18">
        <v>5.6997600000000004</v>
      </c>
      <c r="Q1505" s="18">
        <f t="shared" si="246"/>
        <v>6.930237599999999</v>
      </c>
      <c r="R1505" s="18">
        <v>2.1000719999999999</v>
      </c>
      <c r="S1505" s="18">
        <f t="shared" si="245"/>
        <v>18.809999999999999</v>
      </c>
      <c r="T1505" s="22">
        <v>5.7</v>
      </c>
      <c r="U1505" s="21" t="s">
        <v>43</v>
      </c>
      <c r="V1505" s="21" t="s">
        <v>43</v>
      </c>
      <c r="W1505" s="19">
        <v>27.848220000000001</v>
      </c>
      <c r="X1505" s="19">
        <v>-115.17097</v>
      </c>
      <c r="Y1505" s="22" t="s">
        <v>43</v>
      </c>
      <c r="Z1505" s="23" t="s">
        <v>43</v>
      </c>
      <c r="AA1505" s="21" t="s">
        <v>43</v>
      </c>
      <c r="AB1505" s="14" t="s">
        <v>46</v>
      </c>
      <c r="AC1505" s="21" t="s">
        <v>43</v>
      </c>
      <c r="AD1505" s="17">
        <v>21</v>
      </c>
      <c r="AE1505" s="17">
        <v>1</v>
      </c>
      <c r="AF1505" s="21" t="s">
        <v>43</v>
      </c>
      <c r="AG1505" s="14">
        <v>210</v>
      </c>
      <c r="AI1505" s="70">
        <f t="shared" si="249"/>
        <v>16.942499999999999</v>
      </c>
      <c r="AJ1505" s="74">
        <f t="shared" si="250"/>
        <v>691.21379845369552</v>
      </c>
      <c r="AK1505" s="74">
        <f t="shared" si="251"/>
        <v>1.1871558759796081</v>
      </c>
      <c r="AL1505" s="73">
        <f t="shared" si="252"/>
        <v>1.1871558759796081</v>
      </c>
    </row>
    <row r="1506" spans="1:38" s="20" customFormat="1">
      <c r="A1506" s="14" t="s">
        <v>87</v>
      </c>
      <c r="B1506" s="14" t="s">
        <v>40</v>
      </c>
      <c r="C1506" s="31">
        <v>38946</v>
      </c>
      <c r="D1506" s="15">
        <v>2006</v>
      </c>
      <c r="E1506" s="16">
        <v>0.50972222222222219</v>
      </c>
      <c r="F1506" s="16">
        <v>0.55694444444444446</v>
      </c>
      <c r="G1506" s="16">
        <f t="shared" si="248"/>
        <v>4.7222222222222276E-2</v>
      </c>
      <c r="H1506" s="21">
        <v>2</v>
      </c>
      <c r="I1506" s="14">
        <v>2</v>
      </c>
      <c r="J1506" s="17">
        <v>8</v>
      </c>
      <c r="K1506" s="17">
        <v>8</v>
      </c>
      <c r="L1506" s="14" t="s">
        <v>48</v>
      </c>
      <c r="M1506" s="14" t="s">
        <v>49</v>
      </c>
      <c r="N1506" s="14">
        <v>1</v>
      </c>
      <c r="O1506" s="18">
        <f t="shared" si="247"/>
        <v>18.809208000000002</v>
      </c>
      <c r="P1506" s="18">
        <v>5.6997600000000004</v>
      </c>
      <c r="Q1506" s="18">
        <f t="shared" si="246"/>
        <v>6.930237599999999</v>
      </c>
      <c r="R1506" s="18">
        <v>2.1000719999999999</v>
      </c>
      <c r="S1506" s="18">
        <f t="shared" si="245"/>
        <v>18.809999999999999</v>
      </c>
      <c r="T1506" s="22">
        <v>5.7</v>
      </c>
      <c r="U1506" s="21" t="s">
        <v>43</v>
      </c>
      <c r="V1506" s="21" t="s">
        <v>43</v>
      </c>
      <c r="W1506" s="19">
        <v>27.848220000000001</v>
      </c>
      <c r="X1506" s="19">
        <v>-115.17097</v>
      </c>
      <c r="Y1506" s="22" t="s">
        <v>43</v>
      </c>
      <c r="Z1506" s="23" t="s">
        <v>43</v>
      </c>
      <c r="AA1506" s="21" t="s">
        <v>43</v>
      </c>
      <c r="AB1506" s="14" t="s">
        <v>46</v>
      </c>
      <c r="AC1506" s="21" t="s">
        <v>43</v>
      </c>
      <c r="AD1506" s="17">
        <v>21</v>
      </c>
      <c r="AE1506" s="17">
        <v>1</v>
      </c>
      <c r="AF1506" s="21" t="s">
        <v>43</v>
      </c>
      <c r="AG1506" s="14">
        <v>210</v>
      </c>
      <c r="AI1506" s="70">
        <f t="shared" si="249"/>
        <v>16.942499999999999</v>
      </c>
      <c r="AJ1506" s="74">
        <f t="shared" si="250"/>
        <v>691.21379845369552</v>
      </c>
      <c r="AK1506" s="74">
        <f t="shared" si="251"/>
        <v>1.1871558759796081</v>
      </c>
      <c r="AL1506" s="73">
        <f t="shared" si="252"/>
        <v>1.1871558759796081</v>
      </c>
    </row>
    <row r="1507" spans="1:38" s="20" customFormat="1">
      <c r="A1507" s="14" t="s">
        <v>87</v>
      </c>
      <c r="B1507" s="14" t="s">
        <v>40</v>
      </c>
      <c r="C1507" s="31">
        <v>38946</v>
      </c>
      <c r="D1507" s="15">
        <v>2006</v>
      </c>
      <c r="E1507" s="16">
        <v>0.50972222222222219</v>
      </c>
      <c r="F1507" s="16">
        <v>0.55694444444444446</v>
      </c>
      <c r="G1507" s="16">
        <f t="shared" si="248"/>
        <v>4.7222222222222276E-2</v>
      </c>
      <c r="H1507" s="21">
        <v>2</v>
      </c>
      <c r="I1507" s="14">
        <v>2</v>
      </c>
      <c r="J1507" s="17">
        <v>8</v>
      </c>
      <c r="K1507" s="17">
        <v>8</v>
      </c>
      <c r="L1507" s="14" t="s">
        <v>48</v>
      </c>
      <c r="M1507" s="14" t="s">
        <v>49</v>
      </c>
      <c r="N1507" s="14">
        <v>1</v>
      </c>
      <c r="O1507" s="18">
        <f t="shared" si="247"/>
        <v>18.809208000000002</v>
      </c>
      <c r="P1507" s="18">
        <v>5.6997600000000004</v>
      </c>
      <c r="Q1507" s="18">
        <f t="shared" si="246"/>
        <v>6.930237599999999</v>
      </c>
      <c r="R1507" s="18">
        <v>2.1000719999999999</v>
      </c>
      <c r="S1507" s="18">
        <f t="shared" si="245"/>
        <v>18.809999999999999</v>
      </c>
      <c r="T1507" s="22">
        <v>5.7</v>
      </c>
      <c r="U1507" s="21" t="s">
        <v>43</v>
      </c>
      <c r="V1507" s="21" t="s">
        <v>43</v>
      </c>
      <c r="W1507" s="19">
        <v>27.848220000000001</v>
      </c>
      <c r="X1507" s="19">
        <v>-115.17097</v>
      </c>
      <c r="Y1507" s="22" t="s">
        <v>43</v>
      </c>
      <c r="Z1507" s="23" t="s">
        <v>43</v>
      </c>
      <c r="AA1507" s="21" t="s">
        <v>43</v>
      </c>
      <c r="AB1507" s="14" t="s">
        <v>46</v>
      </c>
      <c r="AC1507" s="21" t="s">
        <v>43</v>
      </c>
      <c r="AD1507" s="17">
        <v>21</v>
      </c>
      <c r="AE1507" s="17">
        <v>1</v>
      </c>
      <c r="AF1507" s="21" t="s">
        <v>43</v>
      </c>
      <c r="AG1507" s="14">
        <v>210</v>
      </c>
      <c r="AI1507" s="70">
        <f t="shared" si="249"/>
        <v>16.942499999999999</v>
      </c>
      <c r="AJ1507" s="74">
        <f t="shared" si="250"/>
        <v>691.21379845369552</v>
      </c>
      <c r="AK1507" s="74">
        <f t="shared" si="251"/>
        <v>1.1871558759796081</v>
      </c>
      <c r="AL1507" s="73">
        <f t="shared" si="252"/>
        <v>1.1871558759796081</v>
      </c>
    </row>
    <row r="1508" spans="1:38" s="20" customFormat="1">
      <c r="A1508" s="14" t="s">
        <v>87</v>
      </c>
      <c r="B1508" s="14" t="s">
        <v>40</v>
      </c>
      <c r="C1508" s="31">
        <v>38946</v>
      </c>
      <c r="D1508" s="15">
        <v>2006</v>
      </c>
      <c r="E1508" s="16">
        <v>0.50972222222222219</v>
      </c>
      <c r="F1508" s="16">
        <v>0.55694444444444446</v>
      </c>
      <c r="G1508" s="16">
        <f t="shared" si="248"/>
        <v>4.7222222222222276E-2</v>
      </c>
      <c r="H1508" s="21">
        <v>2</v>
      </c>
      <c r="I1508" s="14">
        <v>2</v>
      </c>
      <c r="J1508" s="17">
        <v>8</v>
      </c>
      <c r="K1508" s="17">
        <v>8</v>
      </c>
      <c r="L1508" s="14" t="s">
        <v>48</v>
      </c>
      <c r="M1508" s="14" t="s">
        <v>49</v>
      </c>
      <c r="N1508" s="14">
        <v>1</v>
      </c>
      <c r="O1508" s="18">
        <f t="shared" si="247"/>
        <v>18.809208000000002</v>
      </c>
      <c r="P1508" s="18">
        <v>5.6997600000000004</v>
      </c>
      <c r="Q1508" s="18">
        <f t="shared" si="246"/>
        <v>6.930237599999999</v>
      </c>
      <c r="R1508" s="18">
        <v>2.1000719999999999</v>
      </c>
      <c r="S1508" s="18">
        <f t="shared" si="245"/>
        <v>18.809999999999999</v>
      </c>
      <c r="T1508" s="22">
        <v>5.7</v>
      </c>
      <c r="U1508" s="21" t="s">
        <v>43</v>
      </c>
      <c r="V1508" s="21" t="s">
        <v>43</v>
      </c>
      <c r="W1508" s="19">
        <v>27.848220000000001</v>
      </c>
      <c r="X1508" s="19">
        <v>-115.17097</v>
      </c>
      <c r="Y1508" s="22" t="s">
        <v>43</v>
      </c>
      <c r="Z1508" s="23" t="s">
        <v>43</v>
      </c>
      <c r="AA1508" s="21" t="s">
        <v>43</v>
      </c>
      <c r="AB1508" s="14" t="s">
        <v>46</v>
      </c>
      <c r="AC1508" s="21" t="s">
        <v>43</v>
      </c>
      <c r="AD1508" s="17">
        <v>21</v>
      </c>
      <c r="AE1508" s="17">
        <v>1</v>
      </c>
      <c r="AF1508" s="21" t="s">
        <v>43</v>
      </c>
      <c r="AG1508" s="14">
        <v>210</v>
      </c>
      <c r="AI1508" s="70">
        <f t="shared" si="249"/>
        <v>16.942499999999999</v>
      </c>
      <c r="AJ1508" s="74">
        <f t="shared" si="250"/>
        <v>691.21379845369552</v>
      </c>
      <c r="AK1508" s="74">
        <f t="shared" si="251"/>
        <v>1.1871558759796081</v>
      </c>
      <c r="AL1508" s="73">
        <f t="shared" si="252"/>
        <v>1.1871558759796081</v>
      </c>
    </row>
    <row r="1509" spans="1:38" s="20" customFormat="1">
      <c r="A1509" s="14" t="s">
        <v>87</v>
      </c>
      <c r="B1509" s="14" t="s">
        <v>40</v>
      </c>
      <c r="C1509" s="31">
        <v>38946</v>
      </c>
      <c r="D1509" s="15">
        <v>2006</v>
      </c>
      <c r="E1509" s="16">
        <v>0.50972222222222219</v>
      </c>
      <c r="F1509" s="16">
        <v>0.55694444444444446</v>
      </c>
      <c r="G1509" s="16">
        <f t="shared" si="248"/>
        <v>4.7222222222222276E-2</v>
      </c>
      <c r="H1509" s="21">
        <v>2</v>
      </c>
      <c r="I1509" s="14">
        <v>2</v>
      </c>
      <c r="J1509" s="17">
        <v>8</v>
      </c>
      <c r="K1509" s="17">
        <v>8</v>
      </c>
      <c r="L1509" s="14" t="s">
        <v>48</v>
      </c>
      <c r="M1509" s="14" t="s">
        <v>49</v>
      </c>
      <c r="N1509" s="14">
        <v>1</v>
      </c>
      <c r="O1509" s="18">
        <f t="shared" si="247"/>
        <v>18.809208000000002</v>
      </c>
      <c r="P1509" s="18">
        <v>5.6997600000000004</v>
      </c>
      <c r="Q1509" s="18">
        <f t="shared" si="246"/>
        <v>6.930237599999999</v>
      </c>
      <c r="R1509" s="18">
        <v>2.1000719999999999</v>
      </c>
      <c r="S1509" s="18">
        <f t="shared" si="245"/>
        <v>18.809999999999999</v>
      </c>
      <c r="T1509" s="22">
        <v>5.7</v>
      </c>
      <c r="U1509" s="21" t="s">
        <v>43</v>
      </c>
      <c r="V1509" s="21" t="s">
        <v>43</v>
      </c>
      <c r="W1509" s="19">
        <v>27.848220000000001</v>
      </c>
      <c r="X1509" s="19">
        <v>-115.17097</v>
      </c>
      <c r="Y1509" s="22" t="s">
        <v>43</v>
      </c>
      <c r="Z1509" s="23" t="s">
        <v>43</v>
      </c>
      <c r="AA1509" s="21" t="s">
        <v>43</v>
      </c>
      <c r="AB1509" s="14" t="s">
        <v>46</v>
      </c>
      <c r="AC1509" s="21" t="s">
        <v>43</v>
      </c>
      <c r="AD1509" s="17">
        <v>21</v>
      </c>
      <c r="AE1509" s="17">
        <v>1</v>
      </c>
      <c r="AF1509" s="21" t="s">
        <v>43</v>
      </c>
      <c r="AG1509" s="14">
        <v>210</v>
      </c>
      <c r="AI1509" s="70">
        <f t="shared" si="249"/>
        <v>16.942499999999999</v>
      </c>
      <c r="AJ1509" s="74">
        <f t="shared" si="250"/>
        <v>691.21379845369552</v>
      </c>
      <c r="AK1509" s="74">
        <f t="shared" si="251"/>
        <v>1.1871558759796081</v>
      </c>
      <c r="AL1509" s="73">
        <f t="shared" si="252"/>
        <v>1.1871558759796081</v>
      </c>
    </row>
    <row r="1510" spans="1:38" s="20" customFormat="1">
      <c r="A1510" s="14" t="s">
        <v>87</v>
      </c>
      <c r="B1510" s="14" t="s">
        <v>40</v>
      </c>
      <c r="C1510" s="31">
        <v>38946</v>
      </c>
      <c r="D1510" s="15">
        <v>2006</v>
      </c>
      <c r="E1510" s="16">
        <v>0.50972222222222219</v>
      </c>
      <c r="F1510" s="16">
        <v>0.55694444444444446</v>
      </c>
      <c r="G1510" s="16">
        <f t="shared" si="248"/>
        <v>4.7222222222222276E-2</v>
      </c>
      <c r="H1510" s="21">
        <v>2</v>
      </c>
      <c r="I1510" s="14">
        <v>2</v>
      </c>
      <c r="J1510" s="17">
        <v>8</v>
      </c>
      <c r="K1510" s="17">
        <v>8</v>
      </c>
      <c r="L1510" s="14" t="s">
        <v>48</v>
      </c>
      <c r="M1510" s="14" t="s">
        <v>49</v>
      </c>
      <c r="N1510" s="14">
        <v>1</v>
      </c>
      <c r="O1510" s="18">
        <f t="shared" si="247"/>
        <v>18.809208000000002</v>
      </c>
      <c r="P1510" s="18">
        <v>5.6997600000000004</v>
      </c>
      <c r="Q1510" s="18">
        <f t="shared" si="246"/>
        <v>6.930237599999999</v>
      </c>
      <c r="R1510" s="18">
        <v>2.1000719999999999</v>
      </c>
      <c r="S1510" s="18">
        <f t="shared" si="245"/>
        <v>18.809999999999999</v>
      </c>
      <c r="T1510" s="22">
        <v>5.7</v>
      </c>
      <c r="U1510" s="21" t="s">
        <v>43</v>
      </c>
      <c r="V1510" s="21" t="s">
        <v>43</v>
      </c>
      <c r="W1510" s="19">
        <v>27.848220000000001</v>
      </c>
      <c r="X1510" s="19">
        <v>-115.17097</v>
      </c>
      <c r="Y1510" s="22" t="s">
        <v>43</v>
      </c>
      <c r="Z1510" s="23" t="s">
        <v>43</v>
      </c>
      <c r="AA1510" s="21" t="s">
        <v>43</v>
      </c>
      <c r="AB1510" s="14" t="s">
        <v>46</v>
      </c>
      <c r="AC1510" s="21" t="s">
        <v>43</v>
      </c>
      <c r="AD1510" s="17">
        <v>21</v>
      </c>
      <c r="AE1510" s="17">
        <v>1</v>
      </c>
      <c r="AF1510" s="21" t="s">
        <v>43</v>
      </c>
      <c r="AG1510" s="14">
        <v>210</v>
      </c>
      <c r="AI1510" s="70">
        <f t="shared" si="249"/>
        <v>16.942499999999999</v>
      </c>
      <c r="AJ1510" s="74">
        <f t="shared" si="250"/>
        <v>691.21379845369552</v>
      </c>
      <c r="AK1510" s="74">
        <f t="shared" si="251"/>
        <v>1.1871558759796081</v>
      </c>
      <c r="AL1510" s="73">
        <f t="shared" si="252"/>
        <v>1.1871558759796081</v>
      </c>
    </row>
    <row r="1511" spans="1:38" s="20" customFormat="1">
      <c r="A1511" s="14" t="s">
        <v>87</v>
      </c>
      <c r="B1511" s="14" t="s">
        <v>40</v>
      </c>
      <c r="C1511" s="31">
        <v>38946</v>
      </c>
      <c r="D1511" s="15">
        <v>2006</v>
      </c>
      <c r="E1511" s="16">
        <v>0.50972222222222219</v>
      </c>
      <c r="F1511" s="16">
        <v>0.55694444444444446</v>
      </c>
      <c r="G1511" s="16">
        <f t="shared" si="248"/>
        <v>4.7222222222222276E-2</v>
      </c>
      <c r="H1511" s="21">
        <v>2</v>
      </c>
      <c r="I1511" s="14">
        <v>2</v>
      </c>
      <c r="J1511" s="17">
        <v>8</v>
      </c>
      <c r="K1511" s="17">
        <v>8</v>
      </c>
      <c r="L1511" s="14" t="s">
        <v>48</v>
      </c>
      <c r="M1511" s="14" t="s">
        <v>49</v>
      </c>
      <c r="N1511" s="14">
        <v>1</v>
      </c>
      <c r="O1511" s="18">
        <f t="shared" si="247"/>
        <v>18.809208000000002</v>
      </c>
      <c r="P1511" s="18">
        <v>5.6997600000000004</v>
      </c>
      <c r="Q1511" s="18">
        <f t="shared" si="246"/>
        <v>6.930237599999999</v>
      </c>
      <c r="R1511" s="18">
        <v>2.1000719999999999</v>
      </c>
      <c r="S1511" s="18">
        <f t="shared" si="245"/>
        <v>18.809999999999999</v>
      </c>
      <c r="T1511" s="22">
        <v>5.7</v>
      </c>
      <c r="U1511" s="21" t="s">
        <v>43</v>
      </c>
      <c r="V1511" s="21" t="s">
        <v>43</v>
      </c>
      <c r="W1511" s="19">
        <v>27.848220000000001</v>
      </c>
      <c r="X1511" s="19">
        <v>-115.17097</v>
      </c>
      <c r="Y1511" s="22" t="s">
        <v>43</v>
      </c>
      <c r="Z1511" s="23" t="s">
        <v>43</v>
      </c>
      <c r="AA1511" s="21" t="s">
        <v>43</v>
      </c>
      <c r="AB1511" s="14" t="s">
        <v>46</v>
      </c>
      <c r="AC1511" s="21" t="s">
        <v>43</v>
      </c>
      <c r="AD1511" s="17">
        <v>21</v>
      </c>
      <c r="AE1511" s="17">
        <v>1</v>
      </c>
      <c r="AF1511" s="21" t="s">
        <v>43</v>
      </c>
      <c r="AG1511" s="14">
        <v>210</v>
      </c>
      <c r="AI1511" s="70">
        <f t="shared" si="249"/>
        <v>16.942499999999999</v>
      </c>
      <c r="AJ1511" s="74">
        <f t="shared" si="250"/>
        <v>691.21379845369552</v>
      </c>
      <c r="AK1511" s="74">
        <f t="shared" si="251"/>
        <v>1.1871558759796081</v>
      </c>
      <c r="AL1511" s="73">
        <f t="shared" si="252"/>
        <v>1.1871558759796081</v>
      </c>
    </row>
    <row r="1512" spans="1:38" s="20" customFormat="1">
      <c r="A1512" s="14" t="s">
        <v>87</v>
      </c>
      <c r="B1512" s="14" t="s">
        <v>40</v>
      </c>
      <c r="C1512" s="31">
        <v>38946</v>
      </c>
      <c r="D1512" s="15">
        <v>2006</v>
      </c>
      <c r="E1512" s="16">
        <v>0.50972222222222219</v>
      </c>
      <c r="F1512" s="16">
        <v>0.55694444444444446</v>
      </c>
      <c r="G1512" s="16">
        <f t="shared" si="248"/>
        <v>4.7222222222222276E-2</v>
      </c>
      <c r="H1512" s="21">
        <v>2</v>
      </c>
      <c r="I1512" s="14">
        <v>2</v>
      </c>
      <c r="J1512" s="17">
        <v>8</v>
      </c>
      <c r="K1512" s="17">
        <v>8</v>
      </c>
      <c r="L1512" s="14" t="s">
        <v>48</v>
      </c>
      <c r="M1512" s="14" t="s">
        <v>49</v>
      </c>
      <c r="N1512" s="14">
        <v>1</v>
      </c>
      <c r="O1512" s="18">
        <f t="shared" si="247"/>
        <v>18.809208000000002</v>
      </c>
      <c r="P1512" s="18">
        <v>5.6997600000000004</v>
      </c>
      <c r="Q1512" s="18">
        <f t="shared" si="246"/>
        <v>6.930237599999999</v>
      </c>
      <c r="R1512" s="18">
        <v>2.1000719999999999</v>
      </c>
      <c r="S1512" s="18">
        <f t="shared" si="245"/>
        <v>18.809999999999999</v>
      </c>
      <c r="T1512" s="22">
        <v>5.7</v>
      </c>
      <c r="U1512" s="21" t="s">
        <v>43</v>
      </c>
      <c r="V1512" s="21" t="s">
        <v>43</v>
      </c>
      <c r="W1512" s="19">
        <v>27.848220000000001</v>
      </c>
      <c r="X1512" s="19">
        <v>-115.17097</v>
      </c>
      <c r="Y1512" s="22" t="s">
        <v>43</v>
      </c>
      <c r="Z1512" s="23" t="s">
        <v>43</v>
      </c>
      <c r="AA1512" s="21" t="s">
        <v>43</v>
      </c>
      <c r="AB1512" s="14" t="s">
        <v>46</v>
      </c>
      <c r="AC1512" s="21" t="s">
        <v>43</v>
      </c>
      <c r="AD1512" s="17">
        <v>21</v>
      </c>
      <c r="AE1512" s="17">
        <v>1</v>
      </c>
      <c r="AF1512" s="21" t="s">
        <v>43</v>
      </c>
      <c r="AG1512" s="14">
        <v>210</v>
      </c>
      <c r="AI1512" s="70">
        <f t="shared" si="249"/>
        <v>16.942499999999999</v>
      </c>
      <c r="AJ1512" s="74">
        <f t="shared" si="250"/>
        <v>691.21379845369552</v>
      </c>
      <c r="AK1512" s="74">
        <f t="shared" si="251"/>
        <v>1.1871558759796081</v>
      </c>
      <c r="AL1512" s="73">
        <f t="shared" si="252"/>
        <v>1.1871558759796081</v>
      </c>
    </row>
    <row r="1513" spans="1:38" s="20" customFormat="1">
      <c r="A1513" s="14" t="s">
        <v>87</v>
      </c>
      <c r="B1513" s="14" t="s">
        <v>40</v>
      </c>
      <c r="C1513" s="31">
        <v>38946</v>
      </c>
      <c r="D1513" s="15">
        <v>2006</v>
      </c>
      <c r="E1513" s="16">
        <v>0.50972222222222219</v>
      </c>
      <c r="F1513" s="16">
        <v>0.55694444444444446</v>
      </c>
      <c r="G1513" s="16">
        <f t="shared" si="248"/>
        <v>4.7222222222222276E-2</v>
      </c>
      <c r="H1513" s="21">
        <v>2</v>
      </c>
      <c r="I1513" s="14">
        <v>2</v>
      </c>
      <c r="J1513" s="17">
        <v>8</v>
      </c>
      <c r="K1513" s="17">
        <v>8</v>
      </c>
      <c r="L1513" s="14" t="s">
        <v>48</v>
      </c>
      <c r="M1513" s="14" t="s">
        <v>49</v>
      </c>
      <c r="N1513" s="14">
        <v>1</v>
      </c>
      <c r="O1513" s="18">
        <f t="shared" si="247"/>
        <v>18.809208000000002</v>
      </c>
      <c r="P1513" s="18">
        <v>5.6997600000000004</v>
      </c>
      <c r="Q1513" s="18">
        <f t="shared" si="246"/>
        <v>6.930237599999999</v>
      </c>
      <c r="R1513" s="18">
        <v>2.1000719999999999</v>
      </c>
      <c r="S1513" s="18">
        <f t="shared" si="245"/>
        <v>18.809999999999999</v>
      </c>
      <c r="T1513" s="22">
        <v>5.7</v>
      </c>
      <c r="U1513" s="21" t="s">
        <v>43</v>
      </c>
      <c r="V1513" s="21" t="s">
        <v>43</v>
      </c>
      <c r="W1513" s="19">
        <v>27.848220000000001</v>
      </c>
      <c r="X1513" s="19">
        <v>-115.17097</v>
      </c>
      <c r="Y1513" s="22" t="s">
        <v>43</v>
      </c>
      <c r="Z1513" s="23" t="s">
        <v>43</v>
      </c>
      <c r="AA1513" s="21" t="s">
        <v>43</v>
      </c>
      <c r="AB1513" s="14" t="s">
        <v>46</v>
      </c>
      <c r="AC1513" s="21" t="s">
        <v>43</v>
      </c>
      <c r="AD1513" s="17">
        <v>21</v>
      </c>
      <c r="AE1513" s="17">
        <v>1</v>
      </c>
      <c r="AF1513" s="21" t="s">
        <v>43</v>
      </c>
      <c r="AG1513" s="14">
        <v>210</v>
      </c>
      <c r="AI1513" s="70">
        <f t="shared" si="249"/>
        <v>16.942499999999999</v>
      </c>
      <c r="AJ1513" s="74">
        <f t="shared" si="250"/>
        <v>691.21379845369552</v>
      </c>
      <c r="AK1513" s="74">
        <f t="shared" si="251"/>
        <v>1.1871558759796081</v>
      </c>
      <c r="AL1513" s="73">
        <f t="shared" si="252"/>
        <v>1.1871558759796081</v>
      </c>
    </row>
    <row r="1514" spans="1:38" s="20" customFormat="1">
      <c r="A1514" s="14" t="s">
        <v>87</v>
      </c>
      <c r="B1514" s="14" t="s">
        <v>40</v>
      </c>
      <c r="C1514" s="31">
        <v>38946</v>
      </c>
      <c r="D1514" s="15">
        <v>2006</v>
      </c>
      <c r="E1514" s="16">
        <v>0.50972222222222219</v>
      </c>
      <c r="F1514" s="16">
        <v>0.55694444444444446</v>
      </c>
      <c r="G1514" s="16">
        <f t="shared" si="248"/>
        <v>4.7222222222222276E-2</v>
      </c>
      <c r="H1514" s="21">
        <v>2</v>
      </c>
      <c r="I1514" s="14">
        <v>2</v>
      </c>
      <c r="J1514" s="17">
        <v>8</v>
      </c>
      <c r="K1514" s="17">
        <v>8</v>
      </c>
      <c r="L1514" s="14" t="s">
        <v>48</v>
      </c>
      <c r="M1514" s="14" t="s">
        <v>49</v>
      </c>
      <c r="N1514" s="14">
        <v>1</v>
      </c>
      <c r="O1514" s="18">
        <f t="shared" si="247"/>
        <v>18.809208000000002</v>
      </c>
      <c r="P1514" s="18">
        <v>5.6997600000000004</v>
      </c>
      <c r="Q1514" s="18">
        <f t="shared" si="246"/>
        <v>6.930237599999999</v>
      </c>
      <c r="R1514" s="18">
        <v>2.1000719999999999</v>
      </c>
      <c r="S1514" s="18">
        <f t="shared" ref="S1514:S1533" si="253">T1514*3.3</f>
        <v>18.809999999999999</v>
      </c>
      <c r="T1514" s="22">
        <v>5.7</v>
      </c>
      <c r="U1514" s="21" t="s">
        <v>43</v>
      </c>
      <c r="V1514" s="21" t="s">
        <v>43</v>
      </c>
      <c r="W1514" s="19">
        <v>27.848220000000001</v>
      </c>
      <c r="X1514" s="19">
        <v>-115.17097</v>
      </c>
      <c r="Y1514" s="22" t="s">
        <v>43</v>
      </c>
      <c r="Z1514" s="23" t="s">
        <v>43</v>
      </c>
      <c r="AA1514" s="21" t="s">
        <v>43</v>
      </c>
      <c r="AB1514" s="14" t="s">
        <v>46</v>
      </c>
      <c r="AC1514" s="21" t="s">
        <v>43</v>
      </c>
      <c r="AD1514" s="17">
        <v>21</v>
      </c>
      <c r="AE1514" s="17">
        <v>1</v>
      </c>
      <c r="AF1514" s="21" t="s">
        <v>43</v>
      </c>
      <c r="AG1514" s="14">
        <v>210</v>
      </c>
      <c r="AI1514" s="70">
        <f t="shared" si="249"/>
        <v>16.942499999999999</v>
      </c>
      <c r="AJ1514" s="74">
        <f t="shared" si="250"/>
        <v>691.21379845369552</v>
      </c>
      <c r="AK1514" s="74">
        <f t="shared" si="251"/>
        <v>1.1871558759796081</v>
      </c>
      <c r="AL1514" s="73">
        <f t="shared" si="252"/>
        <v>1.1871558759796081</v>
      </c>
    </row>
    <row r="1515" spans="1:38" s="20" customFormat="1">
      <c r="A1515" s="14" t="s">
        <v>87</v>
      </c>
      <c r="B1515" s="14" t="s">
        <v>40</v>
      </c>
      <c r="C1515" s="31">
        <v>38946</v>
      </c>
      <c r="D1515" s="15">
        <v>2006</v>
      </c>
      <c r="E1515" s="16">
        <v>0.50972222222222219</v>
      </c>
      <c r="F1515" s="16">
        <v>0.55694444444444446</v>
      </c>
      <c r="G1515" s="16">
        <f t="shared" si="248"/>
        <v>4.7222222222222276E-2</v>
      </c>
      <c r="H1515" s="21">
        <v>2</v>
      </c>
      <c r="I1515" s="14">
        <v>2</v>
      </c>
      <c r="J1515" s="17">
        <v>8</v>
      </c>
      <c r="K1515" s="17">
        <v>8</v>
      </c>
      <c r="L1515" s="14" t="s">
        <v>48</v>
      </c>
      <c r="M1515" s="14" t="s">
        <v>49</v>
      </c>
      <c r="N1515" s="14">
        <v>1</v>
      </c>
      <c r="O1515" s="18">
        <f t="shared" si="247"/>
        <v>18.809208000000002</v>
      </c>
      <c r="P1515" s="18">
        <v>5.6997600000000004</v>
      </c>
      <c r="Q1515" s="18">
        <f t="shared" si="246"/>
        <v>6.930237599999999</v>
      </c>
      <c r="R1515" s="18">
        <v>2.1000719999999999</v>
      </c>
      <c r="S1515" s="18">
        <f t="shared" si="253"/>
        <v>18.809999999999999</v>
      </c>
      <c r="T1515" s="22">
        <v>5.7</v>
      </c>
      <c r="U1515" s="21" t="s">
        <v>43</v>
      </c>
      <c r="V1515" s="21" t="s">
        <v>43</v>
      </c>
      <c r="W1515" s="19">
        <v>27.848220000000001</v>
      </c>
      <c r="X1515" s="19">
        <v>-115.17097</v>
      </c>
      <c r="Y1515" s="22" t="s">
        <v>43</v>
      </c>
      <c r="Z1515" s="23" t="s">
        <v>43</v>
      </c>
      <c r="AA1515" s="21" t="s">
        <v>43</v>
      </c>
      <c r="AB1515" s="14" t="s">
        <v>46</v>
      </c>
      <c r="AC1515" s="21" t="s">
        <v>43</v>
      </c>
      <c r="AD1515" s="17">
        <v>21</v>
      </c>
      <c r="AE1515" s="17">
        <v>1</v>
      </c>
      <c r="AF1515" s="21" t="s">
        <v>43</v>
      </c>
      <c r="AG1515" s="14">
        <v>210</v>
      </c>
      <c r="AI1515" s="70">
        <f t="shared" si="249"/>
        <v>16.942499999999999</v>
      </c>
      <c r="AJ1515" s="74">
        <f t="shared" si="250"/>
        <v>691.21379845369552</v>
      </c>
      <c r="AK1515" s="74">
        <f t="shared" si="251"/>
        <v>1.1871558759796081</v>
      </c>
      <c r="AL1515" s="73">
        <f t="shared" si="252"/>
        <v>1.1871558759796081</v>
      </c>
    </row>
    <row r="1516" spans="1:38" s="20" customFormat="1">
      <c r="A1516" s="14" t="s">
        <v>87</v>
      </c>
      <c r="B1516" s="14" t="s">
        <v>40</v>
      </c>
      <c r="C1516" s="31">
        <v>38946</v>
      </c>
      <c r="D1516" s="15">
        <v>2006</v>
      </c>
      <c r="E1516" s="16">
        <v>0.50972222222222219</v>
      </c>
      <c r="F1516" s="16">
        <v>0.55694444444444446</v>
      </c>
      <c r="G1516" s="16">
        <f t="shared" si="248"/>
        <v>4.7222222222222276E-2</v>
      </c>
      <c r="H1516" s="21">
        <v>2</v>
      </c>
      <c r="I1516" s="14">
        <v>2</v>
      </c>
      <c r="J1516" s="17">
        <v>8</v>
      </c>
      <c r="K1516" s="17">
        <v>8</v>
      </c>
      <c r="L1516" s="14" t="s">
        <v>48</v>
      </c>
      <c r="M1516" s="14" t="s">
        <v>49</v>
      </c>
      <c r="N1516" s="14">
        <v>1</v>
      </c>
      <c r="O1516" s="18">
        <f t="shared" si="247"/>
        <v>18.809208000000002</v>
      </c>
      <c r="P1516" s="18">
        <v>5.6997600000000004</v>
      </c>
      <c r="Q1516" s="18">
        <f t="shared" si="246"/>
        <v>6.930237599999999</v>
      </c>
      <c r="R1516" s="18">
        <v>2.1000719999999999</v>
      </c>
      <c r="S1516" s="18">
        <f t="shared" si="253"/>
        <v>18.809999999999999</v>
      </c>
      <c r="T1516" s="22">
        <v>5.7</v>
      </c>
      <c r="U1516" s="21" t="s">
        <v>43</v>
      </c>
      <c r="V1516" s="21" t="s">
        <v>43</v>
      </c>
      <c r="W1516" s="19">
        <v>27.848220000000001</v>
      </c>
      <c r="X1516" s="19">
        <v>-115.17097</v>
      </c>
      <c r="Y1516" s="22" t="s">
        <v>43</v>
      </c>
      <c r="Z1516" s="23" t="s">
        <v>43</v>
      </c>
      <c r="AA1516" s="21" t="s">
        <v>43</v>
      </c>
      <c r="AB1516" s="14" t="s">
        <v>46</v>
      </c>
      <c r="AC1516" s="21" t="s">
        <v>43</v>
      </c>
      <c r="AD1516" s="17">
        <v>21</v>
      </c>
      <c r="AE1516" s="17">
        <v>1</v>
      </c>
      <c r="AF1516" s="21" t="s">
        <v>43</v>
      </c>
      <c r="AG1516" s="14">
        <v>210</v>
      </c>
      <c r="AI1516" s="70">
        <f t="shared" si="249"/>
        <v>16.942499999999999</v>
      </c>
      <c r="AJ1516" s="74">
        <f t="shared" si="250"/>
        <v>691.21379845369552</v>
      </c>
      <c r="AK1516" s="74">
        <f t="shared" si="251"/>
        <v>1.1871558759796081</v>
      </c>
      <c r="AL1516" s="73">
        <f t="shared" si="252"/>
        <v>1.1871558759796081</v>
      </c>
    </row>
    <row r="1517" spans="1:38" s="20" customFormat="1">
      <c r="A1517" s="14" t="s">
        <v>87</v>
      </c>
      <c r="B1517" s="14" t="s">
        <v>40</v>
      </c>
      <c r="C1517" s="31">
        <v>38946</v>
      </c>
      <c r="D1517" s="15">
        <v>2006</v>
      </c>
      <c r="E1517" s="16">
        <v>0.50972222222222219</v>
      </c>
      <c r="F1517" s="16">
        <v>0.55694444444444446</v>
      </c>
      <c r="G1517" s="16">
        <f t="shared" si="248"/>
        <v>4.7222222222222276E-2</v>
      </c>
      <c r="H1517" s="21">
        <v>2</v>
      </c>
      <c r="I1517" s="14">
        <v>2</v>
      </c>
      <c r="J1517" s="17">
        <v>8</v>
      </c>
      <c r="K1517" s="17">
        <v>8</v>
      </c>
      <c r="L1517" s="14" t="s">
        <v>48</v>
      </c>
      <c r="M1517" s="14" t="s">
        <v>49</v>
      </c>
      <c r="N1517" s="14">
        <v>1</v>
      </c>
      <c r="O1517" s="18">
        <f t="shared" si="247"/>
        <v>18.809208000000002</v>
      </c>
      <c r="P1517" s="18">
        <v>5.6997600000000004</v>
      </c>
      <c r="Q1517" s="18">
        <f t="shared" si="246"/>
        <v>6.930237599999999</v>
      </c>
      <c r="R1517" s="18">
        <v>2.1000719999999999</v>
      </c>
      <c r="S1517" s="18">
        <f t="shared" si="253"/>
        <v>18.809999999999999</v>
      </c>
      <c r="T1517" s="22">
        <v>5.7</v>
      </c>
      <c r="U1517" s="21" t="s">
        <v>43</v>
      </c>
      <c r="V1517" s="21" t="s">
        <v>43</v>
      </c>
      <c r="W1517" s="19">
        <v>27.848220000000001</v>
      </c>
      <c r="X1517" s="19">
        <v>-115.17097</v>
      </c>
      <c r="Y1517" s="22" t="s">
        <v>43</v>
      </c>
      <c r="Z1517" s="23" t="s">
        <v>43</v>
      </c>
      <c r="AA1517" s="21" t="s">
        <v>43</v>
      </c>
      <c r="AB1517" s="14" t="s">
        <v>46</v>
      </c>
      <c r="AC1517" s="21" t="s">
        <v>43</v>
      </c>
      <c r="AD1517" s="17">
        <v>21</v>
      </c>
      <c r="AE1517" s="17">
        <v>1</v>
      </c>
      <c r="AF1517" s="21" t="s">
        <v>43</v>
      </c>
      <c r="AG1517" s="14">
        <v>210</v>
      </c>
      <c r="AI1517" s="70">
        <f t="shared" si="249"/>
        <v>16.942499999999999</v>
      </c>
      <c r="AJ1517" s="74">
        <f t="shared" si="250"/>
        <v>691.21379845369552</v>
      </c>
      <c r="AK1517" s="74">
        <f t="shared" si="251"/>
        <v>1.1871558759796081</v>
      </c>
      <c r="AL1517" s="73">
        <f t="shared" si="252"/>
        <v>1.1871558759796081</v>
      </c>
    </row>
    <row r="1518" spans="1:38" s="20" customFormat="1">
      <c r="A1518" s="14" t="s">
        <v>87</v>
      </c>
      <c r="B1518" s="14" t="s">
        <v>40</v>
      </c>
      <c r="C1518" s="31">
        <v>38946</v>
      </c>
      <c r="D1518" s="15">
        <v>2006</v>
      </c>
      <c r="E1518" s="16">
        <v>0.50972222222222219</v>
      </c>
      <c r="F1518" s="16">
        <v>0.55694444444444446</v>
      </c>
      <c r="G1518" s="16">
        <f t="shared" si="248"/>
        <v>4.7222222222222276E-2</v>
      </c>
      <c r="H1518" s="21">
        <v>2</v>
      </c>
      <c r="I1518" s="14">
        <v>2</v>
      </c>
      <c r="J1518" s="17">
        <v>8</v>
      </c>
      <c r="K1518" s="17">
        <v>8</v>
      </c>
      <c r="L1518" s="14" t="s">
        <v>48</v>
      </c>
      <c r="M1518" s="14" t="s">
        <v>49</v>
      </c>
      <c r="N1518" s="14">
        <v>1</v>
      </c>
      <c r="O1518" s="18">
        <f t="shared" si="247"/>
        <v>18.809208000000002</v>
      </c>
      <c r="P1518" s="18">
        <v>5.6997600000000004</v>
      </c>
      <c r="Q1518" s="18">
        <f t="shared" si="246"/>
        <v>6.930237599999999</v>
      </c>
      <c r="R1518" s="18">
        <v>2.1000719999999999</v>
      </c>
      <c r="S1518" s="18">
        <f t="shared" si="253"/>
        <v>18.809999999999999</v>
      </c>
      <c r="T1518" s="22">
        <v>5.7</v>
      </c>
      <c r="U1518" s="21" t="s">
        <v>43</v>
      </c>
      <c r="V1518" s="21" t="s">
        <v>43</v>
      </c>
      <c r="W1518" s="19">
        <v>27.848220000000001</v>
      </c>
      <c r="X1518" s="19">
        <v>-115.17097</v>
      </c>
      <c r="Y1518" s="22" t="s">
        <v>43</v>
      </c>
      <c r="Z1518" s="23" t="s">
        <v>43</v>
      </c>
      <c r="AA1518" s="21" t="s">
        <v>43</v>
      </c>
      <c r="AB1518" s="14" t="s">
        <v>46</v>
      </c>
      <c r="AC1518" s="21" t="s">
        <v>43</v>
      </c>
      <c r="AD1518" s="17">
        <v>21</v>
      </c>
      <c r="AE1518" s="17">
        <v>1</v>
      </c>
      <c r="AF1518" s="21" t="s">
        <v>43</v>
      </c>
      <c r="AG1518" s="14">
        <v>210</v>
      </c>
      <c r="AI1518" s="70">
        <f t="shared" si="249"/>
        <v>16.942499999999999</v>
      </c>
      <c r="AJ1518" s="74">
        <f t="shared" si="250"/>
        <v>691.21379845369552</v>
      </c>
      <c r="AK1518" s="74">
        <f t="shared" si="251"/>
        <v>1.1871558759796081</v>
      </c>
      <c r="AL1518" s="73">
        <f t="shared" si="252"/>
        <v>1.1871558759796081</v>
      </c>
    </row>
    <row r="1519" spans="1:38" s="20" customFormat="1">
      <c r="A1519" s="14" t="s">
        <v>87</v>
      </c>
      <c r="B1519" s="14" t="s">
        <v>40</v>
      </c>
      <c r="C1519" s="31">
        <v>38946</v>
      </c>
      <c r="D1519" s="15">
        <v>2006</v>
      </c>
      <c r="E1519" s="16">
        <v>0.50972222222222219</v>
      </c>
      <c r="F1519" s="16">
        <v>0.55694444444444446</v>
      </c>
      <c r="G1519" s="16">
        <f t="shared" si="248"/>
        <v>4.7222222222222276E-2</v>
      </c>
      <c r="H1519" s="21">
        <v>2</v>
      </c>
      <c r="I1519" s="14">
        <v>2</v>
      </c>
      <c r="J1519" s="17">
        <v>8</v>
      </c>
      <c r="K1519" s="17">
        <v>8</v>
      </c>
      <c r="L1519" s="14" t="s">
        <v>48</v>
      </c>
      <c r="M1519" s="14" t="s">
        <v>49</v>
      </c>
      <c r="N1519" s="14">
        <v>1</v>
      </c>
      <c r="O1519" s="18">
        <f t="shared" si="247"/>
        <v>18.809208000000002</v>
      </c>
      <c r="P1519" s="18">
        <v>5.6997600000000004</v>
      </c>
      <c r="Q1519" s="18">
        <f t="shared" si="246"/>
        <v>6.930237599999999</v>
      </c>
      <c r="R1519" s="18">
        <v>2.1000719999999999</v>
      </c>
      <c r="S1519" s="18">
        <f t="shared" si="253"/>
        <v>18.809999999999999</v>
      </c>
      <c r="T1519" s="22">
        <v>5.7</v>
      </c>
      <c r="U1519" s="21" t="s">
        <v>43</v>
      </c>
      <c r="V1519" s="21" t="s">
        <v>43</v>
      </c>
      <c r="W1519" s="19">
        <v>27.848220000000001</v>
      </c>
      <c r="X1519" s="19">
        <v>-115.17097</v>
      </c>
      <c r="Y1519" s="22" t="s">
        <v>43</v>
      </c>
      <c r="Z1519" s="23" t="s">
        <v>43</v>
      </c>
      <c r="AA1519" s="21" t="s">
        <v>43</v>
      </c>
      <c r="AB1519" s="14" t="s">
        <v>46</v>
      </c>
      <c r="AC1519" s="21" t="s">
        <v>43</v>
      </c>
      <c r="AD1519" s="17">
        <v>21</v>
      </c>
      <c r="AE1519" s="17">
        <v>1</v>
      </c>
      <c r="AF1519" s="21" t="s">
        <v>43</v>
      </c>
      <c r="AG1519" s="14">
        <v>210</v>
      </c>
      <c r="AI1519" s="70">
        <f t="shared" si="249"/>
        <v>16.942499999999999</v>
      </c>
      <c r="AJ1519" s="74">
        <f t="shared" si="250"/>
        <v>691.21379845369552</v>
      </c>
      <c r="AK1519" s="74">
        <f t="shared" si="251"/>
        <v>1.1871558759796081</v>
      </c>
      <c r="AL1519" s="73">
        <f t="shared" si="252"/>
        <v>1.1871558759796081</v>
      </c>
    </row>
    <row r="1520" spans="1:38" s="20" customFormat="1">
      <c r="A1520" s="14" t="s">
        <v>87</v>
      </c>
      <c r="B1520" s="14" t="s">
        <v>40</v>
      </c>
      <c r="C1520" s="31">
        <v>38946</v>
      </c>
      <c r="D1520" s="15">
        <v>2006</v>
      </c>
      <c r="E1520" s="16">
        <v>0.50972222222222219</v>
      </c>
      <c r="F1520" s="16">
        <v>0.55694444444444446</v>
      </c>
      <c r="G1520" s="16">
        <f t="shared" si="248"/>
        <v>4.7222222222222276E-2</v>
      </c>
      <c r="H1520" s="21">
        <v>2</v>
      </c>
      <c r="I1520" s="14">
        <v>2</v>
      </c>
      <c r="J1520" s="17">
        <v>8</v>
      </c>
      <c r="K1520" s="17">
        <v>8</v>
      </c>
      <c r="L1520" s="14" t="s">
        <v>48</v>
      </c>
      <c r="M1520" s="14" t="s">
        <v>49</v>
      </c>
      <c r="N1520" s="14">
        <v>1</v>
      </c>
      <c r="O1520" s="18">
        <f t="shared" si="247"/>
        <v>18.809208000000002</v>
      </c>
      <c r="P1520" s="18">
        <v>5.6997600000000004</v>
      </c>
      <c r="Q1520" s="18">
        <f t="shared" si="246"/>
        <v>6.930237599999999</v>
      </c>
      <c r="R1520" s="18">
        <v>2.1000719999999999</v>
      </c>
      <c r="S1520" s="18">
        <f t="shared" si="253"/>
        <v>18.809999999999999</v>
      </c>
      <c r="T1520" s="22">
        <v>5.7</v>
      </c>
      <c r="U1520" s="21" t="s">
        <v>43</v>
      </c>
      <c r="V1520" s="21" t="s">
        <v>43</v>
      </c>
      <c r="W1520" s="19">
        <v>27.848220000000001</v>
      </c>
      <c r="X1520" s="19">
        <v>-115.17097</v>
      </c>
      <c r="Y1520" s="22" t="s">
        <v>43</v>
      </c>
      <c r="Z1520" s="23" t="s">
        <v>43</v>
      </c>
      <c r="AA1520" s="21" t="s">
        <v>43</v>
      </c>
      <c r="AB1520" s="14" t="s">
        <v>46</v>
      </c>
      <c r="AC1520" s="21" t="s">
        <v>43</v>
      </c>
      <c r="AD1520" s="17">
        <v>21</v>
      </c>
      <c r="AE1520" s="17">
        <v>1</v>
      </c>
      <c r="AF1520" s="21" t="s">
        <v>43</v>
      </c>
      <c r="AG1520" s="14">
        <v>210</v>
      </c>
      <c r="AI1520" s="70">
        <f t="shared" si="249"/>
        <v>16.942499999999999</v>
      </c>
      <c r="AJ1520" s="74">
        <f t="shared" si="250"/>
        <v>691.21379845369552</v>
      </c>
      <c r="AK1520" s="74">
        <f t="shared" si="251"/>
        <v>1.1871558759796081</v>
      </c>
      <c r="AL1520" s="73">
        <f t="shared" si="252"/>
        <v>1.1871558759796081</v>
      </c>
    </row>
    <row r="1521" spans="1:38" s="20" customFormat="1">
      <c r="A1521" s="14" t="s">
        <v>87</v>
      </c>
      <c r="B1521" s="14" t="s">
        <v>40</v>
      </c>
      <c r="C1521" s="31">
        <v>38946</v>
      </c>
      <c r="D1521" s="15">
        <v>2006</v>
      </c>
      <c r="E1521" s="16">
        <v>0.50972222222222219</v>
      </c>
      <c r="F1521" s="16">
        <v>0.55694444444444446</v>
      </c>
      <c r="G1521" s="16">
        <f t="shared" si="248"/>
        <v>4.7222222222222276E-2</v>
      </c>
      <c r="H1521" s="21">
        <v>2</v>
      </c>
      <c r="I1521" s="14">
        <v>2</v>
      </c>
      <c r="J1521" s="17">
        <v>8</v>
      </c>
      <c r="K1521" s="17">
        <v>8</v>
      </c>
      <c r="L1521" s="14" t="s">
        <v>48</v>
      </c>
      <c r="M1521" s="14" t="s">
        <v>49</v>
      </c>
      <c r="N1521" s="14">
        <v>1</v>
      </c>
      <c r="O1521" s="18">
        <f t="shared" si="247"/>
        <v>18.809208000000002</v>
      </c>
      <c r="P1521" s="18">
        <v>5.6997600000000004</v>
      </c>
      <c r="Q1521" s="18">
        <f t="shared" si="246"/>
        <v>6.930237599999999</v>
      </c>
      <c r="R1521" s="18">
        <v>2.1000719999999999</v>
      </c>
      <c r="S1521" s="18">
        <f t="shared" si="253"/>
        <v>18.809999999999999</v>
      </c>
      <c r="T1521" s="22">
        <v>5.7</v>
      </c>
      <c r="U1521" s="21" t="s">
        <v>43</v>
      </c>
      <c r="V1521" s="21" t="s">
        <v>43</v>
      </c>
      <c r="W1521" s="19">
        <v>27.848220000000001</v>
      </c>
      <c r="X1521" s="19">
        <v>-115.17097</v>
      </c>
      <c r="Y1521" s="22" t="s">
        <v>43</v>
      </c>
      <c r="Z1521" s="23" t="s">
        <v>43</v>
      </c>
      <c r="AA1521" s="21" t="s">
        <v>43</v>
      </c>
      <c r="AB1521" s="14" t="s">
        <v>46</v>
      </c>
      <c r="AC1521" s="21" t="s">
        <v>43</v>
      </c>
      <c r="AD1521" s="17">
        <v>21</v>
      </c>
      <c r="AE1521" s="17">
        <v>1</v>
      </c>
      <c r="AF1521" s="21" t="s">
        <v>43</v>
      </c>
      <c r="AG1521" s="14">
        <v>210</v>
      </c>
      <c r="AI1521" s="70">
        <f t="shared" si="249"/>
        <v>16.942499999999999</v>
      </c>
      <c r="AJ1521" s="74">
        <f t="shared" si="250"/>
        <v>691.21379845369552</v>
      </c>
      <c r="AK1521" s="74">
        <f t="shared" si="251"/>
        <v>1.1871558759796081</v>
      </c>
      <c r="AL1521" s="73">
        <f t="shared" si="252"/>
        <v>1.1871558759796081</v>
      </c>
    </row>
    <row r="1522" spans="1:38" s="20" customFormat="1">
      <c r="A1522" s="14" t="s">
        <v>87</v>
      </c>
      <c r="B1522" s="14" t="s">
        <v>40</v>
      </c>
      <c r="C1522" s="31">
        <v>38946</v>
      </c>
      <c r="D1522" s="15">
        <v>2006</v>
      </c>
      <c r="E1522" s="16">
        <v>0.50972222222222219</v>
      </c>
      <c r="F1522" s="16">
        <v>0.55694444444444446</v>
      </c>
      <c r="G1522" s="16">
        <f t="shared" si="248"/>
        <v>4.7222222222222276E-2</v>
      </c>
      <c r="H1522" s="21">
        <v>2</v>
      </c>
      <c r="I1522" s="14">
        <v>2</v>
      </c>
      <c r="J1522" s="17">
        <v>8</v>
      </c>
      <c r="K1522" s="17">
        <v>8</v>
      </c>
      <c r="L1522" s="14" t="s">
        <v>48</v>
      </c>
      <c r="M1522" s="14" t="s">
        <v>49</v>
      </c>
      <c r="N1522" s="14">
        <v>1</v>
      </c>
      <c r="O1522" s="18">
        <f t="shared" si="247"/>
        <v>18.809208000000002</v>
      </c>
      <c r="P1522" s="18">
        <v>5.6997600000000004</v>
      </c>
      <c r="Q1522" s="18">
        <f t="shared" si="246"/>
        <v>6.930237599999999</v>
      </c>
      <c r="R1522" s="18">
        <v>2.1000719999999999</v>
      </c>
      <c r="S1522" s="18">
        <f t="shared" si="253"/>
        <v>18.809999999999999</v>
      </c>
      <c r="T1522" s="22">
        <v>5.7</v>
      </c>
      <c r="U1522" s="21" t="s">
        <v>43</v>
      </c>
      <c r="V1522" s="21" t="s">
        <v>43</v>
      </c>
      <c r="W1522" s="19">
        <v>27.848220000000001</v>
      </c>
      <c r="X1522" s="19">
        <v>-115.17097</v>
      </c>
      <c r="Y1522" s="22" t="s">
        <v>43</v>
      </c>
      <c r="Z1522" s="23" t="s">
        <v>43</v>
      </c>
      <c r="AA1522" s="21" t="s">
        <v>43</v>
      </c>
      <c r="AB1522" s="14" t="s">
        <v>46</v>
      </c>
      <c r="AC1522" s="21" t="s">
        <v>43</v>
      </c>
      <c r="AD1522" s="17">
        <v>21</v>
      </c>
      <c r="AE1522" s="17">
        <v>1</v>
      </c>
      <c r="AF1522" s="21" t="s">
        <v>43</v>
      </c>
      <c r="AG1522" s="14">
        <v>210</v>
      </c>
      <c r="AI1522" s="70">
        <f t="shared" si="249"/>
        <v>16.942499999999999</v>
      </c>
      <c r="AJ1522" s="74">
        <f t="shared" si="250"/>
        <v>691.21379845369552</v>
      </c>
      <c r="AK1522" s="74">
        <f t="shared" si="251"/>
        <v>1.1871558759796081</v>
      </c>
      <c r="AL1522" s="73">
        <f t="shared" si="252"/>
        <v>1.1871558759796081</v>
      </c>
    </row>
    <row r="1523" spans="1:38" s="20" customFormat="1">
      <c r="A1523" s="14" t="s">
        <v>87</v>
      </c>
      <c r="B1523" s="14" t="s">
        <v>40</v>
      </c>
      <c r="C1523" s="31">
        <v>38946</v>
      </c>
      <c r="D1523" s="15">
        <v>2006</v>
      </c>
      <c r="E1523" s="16">
        <v>0.50972222222222219</v>
      </c>
      <c r="F1523" s="16">
        <v>0.55694444444444446</v>
      </c>
      <c r="G1523" s="16">
        <f t="shared" si="248"/>
        <v>4.7222222222222276E-2</v>
      </c>
      <c r="H1523" s="21">
        <v>2</v>
      </c>
      <c r="I1523" s="14">
        <v>2</v>
      </c>
      <c r="J1523" s="17">
        <v>8</v>
      </c>
      <c r="K1523" s="17">
        <v>8</v>
      </c>
      <c r="L1523" s="14" t="s">
        <v>48</v>
      </c>
      <c r="M1523" s="14" t="s">
        <v>49</v>
      </c>
      <c r="N1523" s="14">
        <v>1</v>
      </c>
      <c r="O1523" s="18">
        <f t="shared" si="247"/>
        <v>18.809208000000002</v>
      </c>
      <c r="P1523" s="18">
        <v>5.6997600000000004</v>
      </c>
      <c r="Q1523" s="18">
        <f t="shared" si="246"/>
        <v>6.930237599999999</v>
      </c>
      <c r="R1523" s="18">
        <v>2.1000719999999999</v>
      </c>
      <c r="S1523" s="18">
        <f t="shared" si="253"/>
        <v>18.809999999999999</v>
      </c>
      <c r="T1523" s="22">
        <v>5.7</v>
      </c>
      <c r="U1523" s="21" t="s">
        <v>43</v>
      </c>
      <c r="V1523" s="21" t="s">
        <v>43</v>
      </c>
      <c r="W1523" s="19">
        <v>27.848220000000001</v>
      </c>
      <c r="X1523" s="19">
        <v>-115.17097</v>
      </c>
      <c r="Y1523" s="22" t="s">
        <v>43</v>
      </c>
      <c r="Z1523" s="23" t="s">
        <v>43</v>
      </c>
      <c r="AA1523" s="21" t="s">
        <v>43</v>
      </c>
      <c r="AB1523" s="14" t="s">
        <v>46</v>
      </c>
      <c r="AC1523" s="21" t="s">
        <v>43</v>
      </c>
      <c r="AD1523" s="17">
        <v>22</v>
      </c>
      <c r="AE1523" s="17">
        <v>1</v>
      </c>
      <c r="AF1523" s="21" t="s">
        <v>43</v>
      </c>
      <c r="AG1523" s="14">
        <v>210</v>
      </c>
      <c r="AI1523" s="70">
        <f t="shared" si="249"/>
        <v>17.6905</v>
      </c>
      <c r="AJ1523" s="74">
        <f t="shared" si="250"/>
        <v>799.19872211710003</v>
      </c>
      <c r="AK1523" s="74">
        <f t="shared" si="251"/>
        <v>1.4679166775044603</v>
      </c>
      <c r="AL1523" s="73">
        <f t="shared" si="252"/>
        <v>1.4679166775044603</v>
      </c>
    </row>
    <row r="1524" spans="1:38" s="20" customFormat="1">
      <c r="A1524" s="14" t="s">
        <v>87</v>
      </c>
      <c r="B1524" s="14" t="s">
        <v>40</v>
      </c>
      <c r="C1524" s="31">
        <v>38946</v>
      </c>
      <c r="D1524" s="15">
        <v>2006</v>
      </c>
      <c r="E1524" s="16">
        <v>0.50972222222222219</v>
      </c>
      <c r="F1524" s="16">
        <v>0.55694444444444446</v>
      </c>
      <c r="G1524" s="16">
        <f t="shared" si="248"/>
        <v>4.7222222222222276E-2</v>
      </c>
      <c r="H1524" s="21">
        <v>2</v>
      </c>
      <c r="I1524" s="14">
        <v>2</v>
      </c>
      <c r="J1524" s="17">
        <v>8</v>
      </c>
      <c r="K1524" s="17">
        <v>8</v>
      </c>
      <c r="L1524" s="14" t="s">
        <v>48</v>
      </c>
      <c r="M1524" s="14" t="s">
        <v>49</v>
      </c>
      <c r="N1524" s="14">
        <v>1</v>
      </c>
      <c r="O1524" s="18">
        <f t="shared" si="247"/>
        <v>18.809208000000002</v>
      </c>
      <c r="P1524" s="18">
        <v>5.6997600000000004</v>
      </c>
      <c r="Q1524" s="18">
        <f t="shared" si="246"/>
        <v>6.930237599999999</v>
      </c>
      <c r="R1524" s="18">
        <v>2.1000719999999999</v>
      </c>
      <c r="S1524" s="18">
        <f t="shared" si="253"/>
        <v>18.809999999999999</v>
      </c>
      <c r="T1524" s="22">
        <v>5.7</v>
      </c>
      <c r="U1524" s="21" t="s">
        <v>43</v>
      </c>
      <c r="V1524" s="21" t="s">
        <v>43</v>
      </c>
      <c r="W1524" s="19">
        <v>27.848220000000001</v>
      </c>
      <c r="X1524" s="19">
        <v>-115.17097</v>
      </c>
      <c r="Y1524" s="22" t="s">
        <v>43</v>
      </c>
      <c r="Z1524" s="23" t="s">
        <v>43</v>
      </c>
      <c r="AA1524" s="21" t="s">
        <v>43</v>
      </c>
      <c r="AB1524" s="14" t="s">
        <v>46</v>
      </c>
      <c r="AC1524" s="21" t="s">
        <v>43</v>
      </c>
      <c r="AD1524" s="17">
        <v>22</v>
      </c>
      <c r="AE1524" s="17">
        <v>1</v>
      </c>
      <c r="AF1524" s="21" t="s">
        <v>43</v>
      </c>
      <c r="AG1524" s="14">
        <v>210</v>
      </c>
      <c r="AI1524" s="70">
        <f t="shared" si="249"/>
        <v>17.6905</v>
      </c>
      <c r="AJ1524" s="74">
        <f t="shared" si="250"/>
        <v>799.19872211710003</v>
      </c>
      <c r="AK1524" s="74">
        <f t="shared" si="251"/>
        <v>1.4679166775044603</v>
      </c>
      <c r="AL1524" s="73">
        <f t="shared" si="252"/>
        <v>1.4679166775044603</v>
      </c>
    </row>
    <row r="1525" spans="1:38" s="20" customFormat="1">
      <c r="A1525" s="14" t="s">
        <v>87</v>
      </c>
      <c r="B1525" s="14" t="s">
        <v>40</v>
      </c>
      <c r="C1525" s="31">
        <v>38946</v>
      </c>
      <c r="D1525" s="15">
        <v>2006</v>
      </c>
      <c r="E1525" s="16">
        <v>0.50972222222222219</v>
      </c>
      <c r="F1525" s="16">
        <v>0.55694444444444446</v>
      </c>
      <c r="G1525" s="16">
        <f t="shared" si="248"/>
        <v>4.7222222222222276E-2</v>
      </c>
      <c r="H1525" s="21">
        <v>2</v>
      </c>
      <c r="I1525" s="14">
        <v>2</v>
      </c>
      <c r="J1525" s="17">
        <v>8</v>
      </c>
      <c r="K1525" s="17">
        <v>8</v>
      </c>
      <c r="L1525" s="14" t="s">
        <v>48</v>
      </c>
      <c r="M1525" s="14" t="s">
        <v>49</v>
      </c>
      <c r="N1525" s="14">
        <v>1</v>
      </c>
      <c r="O1525" s="18">
        <f t="shared" si="247"/>
        <v>18.809208000000002</v>
      </c>
      <c r="P1525" s="18">
        <v>5.6997600000000004</v>
      </c>
      <c r="Q1525" s="18">
        <f t="shared" si="246"/>
        <v>6.930237599999999</v>
      </c>
      <c r="R1525" s="18">
        <v>2.1000719999999999</v>
      </c>
      <c r="S1525" s="18">
        <f t="shared" si="253"/>
        <v>18.809999999999999</v>
      </c>
      <c r="T1525" s="22">
        <v>5.7</v>
      </c>
      <c r="U1525" s="21" t="s">
        <v>43</v>
      </c>
      <c r="V1525" s="21" t="s">
        <v>43</v>
      </c>
      <c r="W1525" s="19">
        <v>27.848220000000001</v>
      </c>
      <c r="X1525" s="19">
        <v>-115.17097</v>
      </c>
      <c r="Y1525" s="22" t="s">
        <v>43</v>
      </c>
      <c r="Z1525" s="23" t="s">
        <v>43</v>
      </c>
      <c r="AA1525" s="21" t="s">
        <v>43</v>
      </c>
      <c r="AB1525" s="14" t="s">
        <v>46</v>
      </c>
      <c r="AC1525" s="21" t="s">
        <v>43</v>
      </c>
      <c r="AD1525" s="17">
        <v>22</v>
      </c>
      <c r="AE1525" s="17">
        <v>1</v>
      </c>
      <c r="AF1525" s="21" t="s">
        <v>43</v>
      </c>
      <c r="AG1525" s="14">
        <v>210</v>
      </c>
      <c r="AI1525" s="70">
        <f t="shared" si="249"/>
        <v>17.6905</v>
      </c>
      <c r="AJ1525" s="74">
        <f t="shared" si="250"/>
        <v>799.19872211710003</v>
      </c>
      <c r="AK1525" s="74">
        <f t="shared" si="251"/>
        <v>1.4679166775044603</v>
      </c>
      <c r="AL1525" s="73">
        <f t="shared" si="252"/>
        <v>1.4679166775044603</v>
      </c>
    </row>
    <row r="1526" spans="1:38" s="20" customFormat="1">
      <c r="A1526" s="14" t="s">
        <v>87</v>
      </c>
      <c r="B1526" s="14" t="s">
        <v>40</v>
      </c>
      <c r="C1526" s="31">
        <v>38946</v>
      </c>
      <c r="D1526" s="15">
        <v>2006</v>
      </c>
      <c r="E1526" s="16">
        <v>0.50972222222222219</v>
      </c>
      <c r="F1526" s="16">
        <v>0.55694444444444446</v>
      </c>
      <c r="G1526" s="16">
        <f t="shared" si="248"/>
        <v>4.7222222222222276E-2</v>
      </c>
      <c r="H1526" s="21">
        <v>2</v>
      </c>
      <c r="I1526" s="14">
        <v>2</v>
      </c>
      <c r="J1526" s="17">
        <v>8</v>
      </c>
      <c r="K1526" s="17">
        <v>8</v>
      </c>
      <c r="L1526" s="14" t="s">
        <v>48</v>
      </c>
      <c r="M1526" s="14" t="s">
        <v>49</v>
      </c>
      <c r="N1526" s="14">
        <v>1</v>
      </c>
      <c r="O1526" s="18">
        <f t="shared" si="247"/>
        <v>18.809208000000002</v>
      </c>
      <c r="P1526" s="18">
        <v>5.6997600000000004</v>
      </c>
      <c r="Q1526" s="18">
        <f t="shared" ref="Q1526:Q1533" si="254">R1526*3.3</f>
        <v>6.930237599999999</v>
      </c>
      <c r="R1526" s="18">
        <v>2.1000719999999999</v>
      </c>
      <c r="S1526" s="18">
        <f t="shared" si="253"/>
        <v>18.809999999999999</v>
      </c>
      <c r="T1526" s="22">
        <v>5.7</v>
      </c>
      <c r="U1526" s="21" t="s">
        <v>43</v>
      </c>
      <c r="V1526" s="21" t="s">
        <v>43</v>
      </c>
      <c r="W1526" s="19">
        <v>27.848220000000001</v>
      </c>
      <c r="X1526" s="19">
        <v>-115.17097</v>
      </c>
      <c r="Y1526" s="22" t="s">
        <v>43</v>
      </c>
      <c r="Z1526" s="23" t="s">
        <v>43</v>
      </c>
      <c r="AA1526" s="21" t="s">
        <v>43</v>
      </c>
      <c r="AB1526" s="14" t="s">
        <v>46</v>
      </c>
      <c r="AC1526" s="21" t="s">
        <v>43</v>
      </c>
      <c r="AD1526" s="17">
        <v>22</v>
      </c>
      <c r="AE1526" s="17">
        <v>1</v>
      </c>
      <c r="AF1526" s="21" t="s">
        <v>43</v>
      </c>
      <c r="AG1526" s="14">
        <v>210</v>
      </c>
      <c r="AI1526" s="70">
        <f t="shared" si="249"/>
        <v>17.6905</v>
      </c>
      <c r="AJ1526" s="74">
        <f t="shared" si="250"/>
        <v>799.19872211710003</v>
      </c>
      <c r="AK1526" s="74">
        <f t="shared" si="251"/>
        <v>1.4679166775044603</v>
      </c>
      <c r="AL1526" s="73">
        <f t="shared" si="252"/>
        <v>1.4679166775044603</v>
      </c>
    </row>
    <row r="1527" spans="1:38" s="20" customFormat="1">
      <c r="A1527" s="14" t="s">
        <v>87</v>
      </c>
      <c r="B1527" s="14" t="s">
        <v>40</v>
      </c>
      <c r="C1527" s="31">
        <v>38946</v>
      </c>
      <c r="D1527" s="15">
        <v>2006</v>
      </c>
      <c r="E1527" s="16">
        <v>0.50972222222222219</v>
      </c>
      <c r="F1527" s="16">
        <v>0.55694444444444446</v>
      </c>
      <c r="G1527" s="16">
        <f t="shared" si="248"/>
        <v>4.7222222222222276E-2</v>
      </c>
      <c r="H1527" s="21">
        <v>2</v>
      </c>
      <c r="I1527" s="14">
        <v>2</v>
      </c>
      <c r="J1527" s="17">
        <v>8</v>
      </c>
      <c r="K1527" s="17">
        <v>8</v>
      </c>
      <c r="L1527" s="14" t="s">
        <v>48</v>
      </c>
      <c r="M1527" s="14" t="s">
        <v>49</v>
      </c>
      <c r="N1527" s="14">
        <v>1</v>
      </c>
      <c r="O1527" s="18">
        <f t="shared" si="247"/>
        <v>18.809208000000002</v>
      </c>
      <c r="P1527" s="18">
        <v>5.6997600000000004</v>
      </c>
      <c r="Q1527" s="18">
        <f t="shared" si="254"/>
        <v>6.930237599999999</v>
      </c>
      <c r="R1527" s="18">
        <v>2.1000719999999999</v>
      </c>
      <c r="S1527" s="18">
        <f t="shared" si="253"/>
        <v>18.809999999999999</v>
      </c>
      <c r="T1527" s="22">
        <v>5.7</v>
      </c>
      <c r="U1527" s="21" t="s">
        <v>43</v>
      </c>
      <c r="V1527" s="21" t="s">
        <v>43</v>
      </c>
      <c r="W1527" s="19">
        <v>27.848220000000001</v>
      </c>
      <c r="X1527" s="19">
        <v>-115.17097</v>
      </c>
      <c r="Y1527" s="22" t="s">
        <v>43</v>
      </c>
      <c r="Z1527" s="23" t="s">
        <v>43</v>
      </c>
      <c r="AA1527" s="21" t="s">
        <v>43</v>
      </c>
      <c r="AB1527" s="14" t="s">
        <v>46</v>
      </c>
      <c r="AC1527" s="21" t="s">
        <v>43</v>
      </c>
      <c r="AD1527" s="17">
        <v>22</v>
      </c>
      <c r="AE1527" s="17">
        <v>1</v>
      </c>
      <c r="AF1527" s="21" t="s">
        <v>43</v>
      </c>
      <c r="AG1527" s="14">
        <v>210</v>
      </c>
      <c r="AI1527" s="70">
        <f t="shared" si="249"/>
        <v>17.6905</v>
      </c>
      <c r="AJ1527" s="74">
        <f t="shared" si="250"/>
        <v>799.19872211710003</v>
      </c>
      <c r="AK1527" s="74">
        <f t="shared" si="251"/>
        <v>1.4679166775044603</v>
      </c>
      <c r="AL1527" s="73">
        <f t="shared" si="252"/>
        <v>1.4679166775044603</v>
      </c>
    </row>
    <row r="1528" spans="1:38" s="20" customFormat="1">
      <c r="A1528" s="14" t="s">
        <v>87</v>
      </c>
      <c r="B1528" s="14" t="s">
        <v>40</v>
      </c>
      <c r="C1528" s="31">
        <v>38946</v>
      </c>
      <c r="D1528" s="15">
        <v>2006</v>
      </c>
      <c r="E1528" s="16">
        <v>0.50972222222222219</v>
      </c>
      <c r="F1528" s="16">
        <v>0.55694444444444446</v>
      </c>
      <c r="G1528" s="16">
        <f t="shared" si="248"/>
        <v>4.7222222222222276E-2</v>
      </c>
      <c r="H1528" s="21">
        <v>2</v>
      </c>
      <c r="I1528" s="14">
        <v>2</v>
      </c>
      <c r="J1528" s="17">
        <v>8</v>
      </c>
      <c r="K1528" s="17">
        <v>8</v>
      </c>
      <c r="L1528" s="14" t="s">
        <v>48</v>
      </c>
      <c r="M1528" s="14" t="s">
        <v>49</v>
      </c>
      <c r="N1528" s="14">
        <v>1</v>
      </c>
      <c r="O1528" s="18">
        <f t="shared" si="247"/>
        <v>18.809208000000002</v>
      </c>
      <c r="P1528" s="18">
        <v>5.6997600000000004</v>
      </c>
      <c r="Q1528" s="18">
        <f t="shared" si="254"/>
        <v>6.930237599999999</v>
      </c>
      <c r="R1528" s="18">
        <v>2.1000719999999999</v>
      </c>
      <c r="S1528" s="18">
        <f t="shared" si="253"/>
        <v>18.809999999999999</v>
      </c>
      <c r="T1528" s="22">
        <v>5.7</v>
      </c>
      <c r="U1528" s="21" t="s">
        <v>43</v>
      </c>
      <c r="V1528" s="21" t="s">
        <v>43</v>
      </c>
      <c r="W1528" s="19">
        <v>27.848220000000001</v>
      </c>
      <c r="X1528" s="19">
        <v>-115.17097</v>
      </c>
      <c r="Y1528" s="22" t="s">
        <v>43</v>
      </c>
      <c r="Z1528" s="23" t="s">
        <v>43</v>
      </c>
      <c r="AA1528" s="21" t="s">
        <v>43</v>
      </c>
      <c r="AB1528" s="14" t="s">
        <v>46</v>
      </c>
      <c r="AC1528" s="21" t="s">
        <v>43</v>
      </c>
      <c r="AD1528" s="17">
        <v>22</v>
      </c>
      <c r="AE1528" s="17">
        <v>1</v>
      </c>
      <c r="AF1528" s="21" t="s">
        <v>43</v>
      </c>
      <c r="AG1528" s="14">
        <v>210</v>
      </c>
      <c r="AI1528" s="70">
        <f t="shared" si="249"/>
        <v>17.6905</v>
      </c>
      <c r="AJ1528" s="74">
        <f t="shared" si="250"/>
        <v>799.19872211710003</v>
      </c>
      <c r="AK1528" s="74">
        <f t="shared" si="251"/>
        <v>1.4679166775044603</v>
      </c>
      <c r="AL1528" s="73">
        <f t="shared" si="252"/>
        <v>1.4679166775044603</v>
      </c>
    </row>
    <row r="1529" spans="1:38" s="20" customFormat="1">
      <c r="A1529" s="14" t="s">
        <v>87</v>
      </c>
      <c r="B1529" s="14" t="s">
        <v>40</v>
      </c>
      <c r="C1529" s="31">
        <v>38946</v>
      </c>
      <c r="D1529" s="15">
        <v>2006</v>
      </c>
      <c r="E1529" s="16">
        <v>0.50972222222222219</v>
      </c>
      <c r="F1529" s="16">
        <v>0.55694444444444446</v>
      </c>
      <c r="G1529" s="16">
        <f t="shared" si="248"/>
        <v>4.7222222222222276E-2</v>
      </c>
      <c r="H1529" s="21">
        <v>2</v>
      </c>
      <c r="I1529" s="14">
        <v>2</v>
      </c>
      <c r="J1529" s="17">
        <v>8</v>
      </c>
      <c r="K1529" s="17">
        <v>8</v>
      </c>
      <c r="L1529" s="14" t="s">
        <v>48</v>
      </c>
      <c r="M1529" s="14" t="s">
        <v>49</v>
      </c>
      <c r="N1529" s="14">
        <v>1</v>
      </c>
      <c r="O1529" s="18">
        <f t="shared" si="247"/>
        <v>18.809208000000002</v>
      </c>
      <c r="P1529" s="18">
        <v>5.6997600000000004</v>
      </c>
      <c r="Q1529" s="18">
        <f t="shared" si="254"/>
        <v>6.930237599999999</v>
      </c>
      <c r="R1529" s="18">
        <v>2.1000719999999999</v>
      </c>
      <c r="S1529" s="18">
        <f t="shared" si="253"/>
        <v>18.809999999999999</v>
      </c>
      <c r="T1529" s="22">
        <v>5.7</v>
      </c>
      <c r="U1529" s="21" t="s">
        <v>43</v>
      </c>
      <c r="V1529" s="21" t="s">
        <v>43</v>
      </c>
      <c r="W1529" s="19">
        <v>27.848220000000001</v>
      </c>
      <c r="X1529" s="19">
        <v>-115.17097</v>
      </c>
      <c r="Y1529" s="22" t="s">
        <v>43</v>
      </c>
      <c r="Z1529" s="23" t="s">
        <v>43</v>
      </c>
      <c r="AA1529" s="21" t="s">
        <v>43</v>
      </c>
      <c r="AB1529" s="14" t="s">
        <v>46</v>
      </c>
      <c r="AC1529" s="21" t="s">
        <v>43</v>
      </c>
      <c r="AD1529" s="17">
        <v>22</v>
      </c>
      <c r="AE1529" s="17">
        <v>1</v>
      </c>
      <c r="AF1529" s="21" t="s">
        <v>43</v>
      </c>
      <c r="AG1529" s="14">
        <v>210</v>
      </c>
      <c r="AI1529" s="70">
        <f t="shared" si="249"/>
        <v>17.6905</v>
      </c>
      <c r="AJ1529" s="74">
        <f t="shared" si="250"/>
        <v>799.19872211710003</v>
      </c>
      <c r="AK1529" s="74">
        <f t="shared" si="251"/>
        <v>1.4679166775044603</v>
      </c>
      <c r="AL1529" s="73">
        <f t="shared" si="252"/>
        <v>1.4679166775044603</v>
      </c>
    </row>
    <row r="1530" spans="1:38" s="20" customFormat="1">
      <c r="A1530" s="14" t="s">
        <v>87</v>
      </c>
      <c r="B1530" s="14" t="s">
        <v>40</v>
      </c>
      <c r="C1530" s="31">
        <v>38946</v>
      </c>
      <c r="D1530" s="15">
        <v>2006</v>
      </c>
      <c r="E1530" s="16">
        <v>0.50972222222222219</v>
      </c>
      <c r="F1530" s="16">
        <v>0.55694444444444446</v>
      </c>
      <c r="G1530" s="16">
        <f t="shared" si="248"/>
        <v>4.7222222222222276E-2</v>
      </c>
      <c r="H1530" s="21">
        <v>2</v>
      </c>
      <c r="I1530" s="14">
        <v>2</v>
      </c>
      <c r="J1530" s="17">
        <v>8</v>
      </c>
      <c r="K1530" s="17">
        <v>8</v>
      </c>
      <c r="L1530" s="14" t="s">
        <v>48</v>
      </c>
      <c r="M1530" s="14" t="s">
        <v>49</v>
      </c>
      <c r="N1530" s="14">
        <v>1</v>
      </c>
      <c r="O1530" s="18">
        <f t="shared" si="247"/>
        <v>18.809208000000002</v>
      </c>
      <c r="P1530" s="18">
        <v>5.6997600000000004</v>
      </c>
      <c r="Q1530" s="18">
        <f t="shared" si="254"/>
        <v>6.930237599999999</v>
      </c>
      <c r="R1530" s="18">
        <v>2.1000719999999999</v>
      </c>
      <c r="S1530" s="18">
        <f t="shared" si="253"/>
        <v>18.809999999999999</v>
      </c>
      <c r="T1530" s="22">
        <v>5.7</v>
      </c>
      <c r="U1530" s="21" t="s">
        <v>43</v>
      </c>
      <c r="V1530" s="21" t="s">
        <v>43</v>
      </c>
      <c r="W1530" s="19">
        <v>27.848220000000001</v>
      </c>
      <c r="X1530" s="19">
        <v>-115.17097</v>
      </c>
      <c r="Y1530" s="22" t="s">
        <v>43</v>
      </c>
      <c r="Z1530" s="23" t="s">
        <v>43</v>
      </c>
      <c r="AA1530" s="21" t="s">
        <v>43</v>
      </c>
      <c r="AB1530" s="14" t="s">
        <v>46</v>
      </c>
      <c r="AC1530" s="21" t="s">
        <v>43</v>
      </c>
      <c r="AD1530" s="17">
        <v>22</v>
      </c>
      <c r="AE1530" s="17">
        <v>1</v>
      </c>
      <c r="AF1530" s="21" t="s">
        <v>43</v>
      </c>
      <c r="AG1530" s="14">
        <v>210</v>
      </c>
      <c r="AI1530" s="70">
        <f t="shared" si="249"/>
        <v>17.6905</v>
      </c>
      <c r="AJ1530" s="74">
        <f t="shared" si="250"/>
        <v>799.19872211710003</v>
      </c>
      <c r="AK1530" s="74">
        <f t="shared" si="251"/>
        <v>1.4679166775044603</v>
      </c>
      <c r="AL1530" s="73">
        <f t="shared" si="252"/>
        <v>1.4679166775044603</v>
      </c>
    </row>
    <row r="1531" spans="1:38" s="20" customFormat="1">
      <c r="A1531" s="14" t="s">
        <v>87</v>
      </c>
      <c r="B1531" s="14" t="s">
        <v>40</v>
      </c>
      <c r="C1531" s="31">
        <v>38946</v>
      </c>
      <c r="D1531" s="15">
        <v>2006</v>
      </c>
      <c r="E1531" s="16">
        <v>0.50972222222222219</v>
      </c>
      <c r="F1531" s="16">
        <v>0.55694444444444446</v>
      </c>
      <c r="G1531" s="16">
        <f t="shared" si="248"/>
        <v>4.7222222222222276E-2</v>
      </c>
      <c r="H1531" s="21">
        <v>2</v>
      </c>
      <c r="I1531" s="14">
        <v>2</v>
      </c>
      <c r="J1531" s="17">
        <v>8</v>
      </c>
      <c r="K1531" s="17">
        <v>8</v>
      </c>
      <c r="L1531" s="14" t="s">
        <v>48</v>
      </c>
      <c r="M1531" s="14" t="s">
        <v>49</v>
      </c>
      <c r="N1531" s="14">
        <v>1</v>
      </c>
      <c r="O1531" s="18">
        <f t="shared" si="247"/>
        <v>18.809208000000002</v>
      </c>
      <c r="P1531" s="18">
        <v>5.6997600000000004</v>
      </c>
      <c r="Q1531" s="18">
        <f t="shared" si="254"/>
        <v>6.930237599999999</v>
      </c>
      <c r="R1531" s="18">
        <v>2.1000719999999999</v>
      </c>
      <c r="S1531" s="18">
        <f t="shared" si="253"/>
        <v>18.809999999999999</v>
      </c>
      <c r="T1531" s="22">
        <v>5.7</v>
      </c>
      <c r="U1531" s="21" t="s">
        <v>43</v>
      </c>
      <c r="V1531" s="21" t="s">
        <v>43</v>
      </c>
      <c r="W1531" s="19">
        <v>27.848220000000001</v>
      </c>
      <c r="X1531" s="19">
        <v>-115.17097</v>
      </c>
      <c r="Y1531" s="22" t="s">
        <v>43</v>
      </c>
      <c r="Z1531" s="23" t="s">
        <v>43</v>
      </c>
      <c r="AA1531" s="21" t="s">
        <v>43</v>
      </c>
      <c r="AB1531" s="14" t="s">
        <v>46</v>
      </c>
      <c r="AC1531" s="21" t="s">
        <v>43</v>
      </c>
      <c r="AD1531" s="17">
        <v>22</v>
      </c>
      <c r="AE1531" s="17">
        <v>1</v>
      </c>
      <c r="AF1531" s="21" t="s">
        <v>43</v>
      </c>
      <c r="AG1531" s="14">
        <v>210</v>
      </c>
      <c r="AI1531" s="70">
        <f t="shared" si="249"/>
        <v>17.6905</v>
      </c>
      <c r="AJ1531" s="74">
        <f t="shared" si="250"/>
        <v>799.19872211710003</v>
      </c>
      <c r="AK1531" s="74">
        <f t="shared" si="251"/>
        <v>1.4679166775044603</v>
      </c>
      <c r="AL1531" s="73">
        <f t="shared" si="252"/>
        <v>1.4679166775044603</v>
      </c>
    </row>
    <row r="1532" spans="1:38" s="20" customFormat="1">
      <c r="A1532" s="14" t="s">
        <v>87</v>
      </c>
      <c r="B1532" s="14" t="s">
        <v>40</v>
      </c>
      <c r="C1532" s="31">
        <v>38946</v>
      </c>
      <c r="D1532" s="15">
        <v>2006</v>
      </c>
      <c r="E1532" s="16">
        <v>0.50972222222222219</v>
      </c>
      <c r="F1532" s="16">
        <v>0.55694444444444446</v>
      </c>
      <c r="G1532" s="16">
        <f t="shared" si="248"/>
        <v>4.7222222222222276E-2</v>
      </c>
      <c r="H1532" s="21">
        <v>2</v>
      </c>
      <c r="I1532" s="14">
        <v>2</v>
      </c>
      <c r="J1532" s="17">
        <v>8</v>
      </c>
      <c r="K1532" s="17">
        <v>8</v>
      </c>
      <c r="L1532" s="14" t="s">
        <v>48</v>
      </c>
      <c r="M1532" s="14" t="s">
        <v>49</v>
      </c>
      <c r="N1532" s="14">
        <v>1</v>
      </c>
      <c r="O1532" s="18">
        <f t="shared" si="247"/>
        <v>18.809208000000002</v>
      </c>
      <c r="P1532" s="18">
        <v>5.6997600000000004</v>
      </c>
      <c r="Q1532" s="18">
        <f t="shared" si="254"/>
        <v>6.930237599999999</v>
      </c>
      <c r="R1532" s="18">
        <v>2.1000719999999999</v>
      </c>
      <c r="S1532" s="18">
        <f t="shared" si="253"/>
        <v>18.809999999999999</v>
      </c>
      <c r="T1532" s="22">
        <v>5.7</v>
      </c>
      <c r="U1532" s="21" t="s">
        <v>43</v>
      </c>
      <c r="V1532" s="21" t="s">
        <v>43</v>
      </c>
      <c r="W1532" s="19">
        <v>27.848220000000001</v>
      </c>
      <c r="X1532" s="19">
        <v>-115.17097</v>
      </c>
      <c r="Y1532" s="22" t="s">
        <v>43</v>
      </c>
      <c r="Z1532" s="23" t="s">
        <v>43</v>
      </c>
      <c r="AA1532" s="21" t="s">
        <v>43</v>
      </c>
      <c r="AB1532" s="14" t="s">
        <v>46</v>
      </c>
      <c r="AC1532" s="21" t="s">
        <v>43</v>
      </c>
      <c r="AD1532" s="17">
        <v>22</v>
      </c>
      <c r="AE1532" s="17">
        <v>1</v>
      </c>
      <c r="AF1532" s="21" t="s">
        <v>43</v>
      </c>
      <c r="AG1532" s="14">
        <v>210</v>
      </c>
      <c r="AI1532" s="70">
        <f t="shared" si="249"/>
        <v>17.6905</v>
      </c>
      <c r="AJ1532" s="74">
        <f t="shared" si="250"/>
        <v>799.19872211710003</v>
      </c>
      <c r="AK1532" s="74">
        <f t="shared" si="251"/>
        <v>1.4679166775044603</v>
      </c>
      <c r="AL1532" s="73">
        <f t="shared" si="252"/>
        <v>1.4679166775044603</v>
      </c>
    </row>
    <row r="1533" spans="1:38" s="20" customFormat="1">
      <c r="A1533" s="14" t="s">
        <v>87</v>
      </c>
      <c r="B1533" s="14" t="s">
        <v>40</v>
      </c>
      <c r="C1533" s="31">
        <v>38946</v>
      </c>
      <c r="D1533" s="15">
        <v>2006</v>
      </c>
      <c r="E1533" s="16">
        <v>0.50972222222222219</v>
      </c>
      <c r="F1533" s="16">
        <v>0.55694444444444446</v>
      </c>
      <c r="G1533" s="16">
        <f t="shared" si="248"/>
        <v>4.7222222222222276E-2</v>
      </c>
      <c r="H1533" s="21">
        <v>2</v>
      </c>
      <c r="I1533" s="14">
        <v>2</v>
      </c>
      <c r="J1533" s="17">
        <v>8</v>
      </c>
      <c r="K1533" s="17">
        <v>8</v>
      </c>
      <c r="L1533" s="14" t="s">
        <v>48</v>
      </c>
      <c r="M1533" s="14" t="s">
        <v>49</v>
      </c>
      <c r="N1533" s="14">
        <v>1</v>
      </c>
      <c r="O1533" s="18">
        <f t="shared" si="247"/>
        <v>18.809208000000002</v>
      </c>
      <c r="P1533" s="18">
        <v>5.6997600000000004</v>
      </c>
      <c r="Q1533" s="18">
        <f t="shared" si="254"/>
        <v>6.930237599999999</v>
      </c>
      <c r="R1533" s="18">
        <v>2.1000719999999999</v>
      </c>
      <c r="S1533" s="18">
        <f t="shared" si="253"/>
        <v>18.809999999999999</v>
      </c>
      <c r="T1533" s="22">
        <v>5.7</v>
      </c>
      <c r="U1533" s="21" t="s">
        <v>43</v>
      </c>
      <c r="V1533" s="21" t="s">
        <v>43</v>
      </c>
      <c r="W1533" s="19">
        <v>27.848220000000001</v>
      </c>
      <c r="X1533" s="19">
        <v>-115.17097</v>
      </c>
      <c r="Y1533" s="22" t="s">
        <v>43</v>
      </c>
      <c r="Z1533" s="23" t="s">
        <v>43</v>
      </c>
      <c r="AA1533" s="21" t="s">
        <v>43</v>
      </c>
      <c r="AB1533" s="14" t="s">
        <v>46</v>
      </c>
      <c r="AC1533" s="21" t="s">
        <v>43</v>
      </c>
      <c r="AD1533" s="17">
        <v>22</v>
      </c>
      <c r="AE1533" s="17">
        <v>1</v>
      </c>
      <c r="AF1533" s="21" t="s">
        <v>43</v>
      </c>
      <c r="AG1533" s="14">
        <v>210</v>
      </c>
      <c r="AI1533" s="70">
        <f t="shared" si="249"/>
        <v>17.6905</v>
      </c>
      <c r="AJ1533" s="74">
        <f t="shared" si="250"/>
        <v>799.19872211710003</v>
      </c>
      <c r="AK1533" s="74">
        <f t="shared" si="251"/>
        <v>1.4679166775044603</v>
      </c>
      <c r="AL1533" s="73">
        <f t="shared" si="252"/>
        <v>1.4679166775044603</v>
      </c>
    </row>
    <row r="1534" spans="1:38" hidden="1">
      <c r="A1534" s="14" t="s">
        <v>88</v>
      </c>
      <c r="B1534" s="14" t="s">
        <v>40</v>
      </c>
      <c r="C1534" s="31">
        <v>39282</v>
      </c>
      <c r="D1534" s="15">
        <v>2007</v>
      </c>
      <c r="E1534" s="16">
        <v>0.42430555555555555</v>
      </c>
      <c r="F1534" s="16">
        <v>0.44513888888888892</v>
      </c>
      <c r="G1534" s="16">
        <f>F1534-E1534</f>
        <v>2.083333333333337E-2</v>
      </c>
      <c r="H1534" s="21">
        <v>2</v>
      </c>
      <c r="I1534" s="17">
        <v>1</v>
      </c>
      <c r="J1534" s="17">
        <v>1</v>
      </c>
      <c r="K1534" s="17">
        <v>1</v>
      </c>
      <c r="L1534" s="14" t="s">
        <v>61</v>
      </c>
      <c r="M1534" s="14" t="s">
        <v>62</v>
      </c>
      <c r="N1534" s="14">
        <v>1</v>
      </c>
      <c r="O1534" s="14">
        <f>3.3*P1534</f>
        <v>61.05</v>
      </c>
      <c r="P1534" s="14">
        <v>18.5</v>
      </c>
      <c r="Q1534" s="14">
        <f>3.3*R1534</f>
        <v>61.05</v>
      </c>
      <c r="R1534" s="14">
        <v>18.5</v>
      </c>
      <c r="S1534" s="14">
        <f>3.3*T1534</f>
        <v>61.05</v>
      </c>
      <c r="T1534" s="14">
        <v>18.5</v>
      </c>
      <c r="U1534" s="21" t="s">
        <v>43</v>
      </c>
      <c r="V1534" s="21" t="s">
        <v>43</v>
      </c>
      <c r="W1534" s="19">
        <v>27.891500000000001</v>
      </c>
      <c r="X1534" s="19">
        <v>-115.18631000000001</v>
      </c>
      <c r="Y1534" s="18">
        <f t="shared" ref="Y1534:Y1597" si="255">(Z1534*1.8)+32</f>
        <v>55.400000000000006</v>
      </c>
      <c r="Z1534" s="17">
        <v>13</v>
      </c>
      <c r="AA1534" s="21">
        <v>10</v>
      </c>
      <c r="AB1534" s="14" t="s">
        <v>44</v>
      </c>
      <c r="AC1534" s="14" t="s">
        <v>43</v>
      </c>
      <c r="AD1534" s="17">
        <v>5</v>
      </c>
      <c r="AE1534" s="17">
        <v>1</v>
      </c>
      <c r="AF1534" s="14" t="s">
        <v>43</v>
      </c>
      <c r="AG1534" s="14">
        <v>300</v>
      </c>
      <c r="AI1534" s="70">
        <f t="shared" ref="AI1534:AI1597" si="256">(0.709*AD1534)+1.157</f>
        <v>4.702</v>
      </c>
      <c r="AJ1534" s="71" t="s">
        <v>369</v>
      </c>
      <c r="AK1534" s="72">
        <f t="shared" ref="AK1534:AK1597" si="257">((POWER(AI1534*10,2.19))*0.037)/1000</f>
        <v>0.17002025858157216</v>
      </c>
      <c r="AL1534" s="73">
        <f t="shared" ref="AL1534:AL1597" si="258">((POWER(AI1534*10,2.19))*0.037)/1000</f>
        <v>0.17002025858157216</v>
      </c>
    </row>
    <row r="1535" spans="1:38" hidden="1">
      <c r="A1535" s="14" t="s">
        <v>88</v>
      </c>
      <c r="B1535" s="14" t="s">
        <v>40</v>
      </c>
      <c r="C1535" s="31">
        <v>39282</v>
      </c>
      <c r="D1535" s="15">
        <v>2007</v>
      </c>
      <c r="E1535" s="16">
        <v>0.42430555555555555</v>
      </c>
      <c r="F1535" s="16">
        <v>0.44513888888888892</v>
      </c>
      <c r="G1535" s="16">
        <f t="shared" ref="G1535:G1598" si="259">F1535-E1535</f>
        <v>2.083333333333337E-2</v>
      </c>
      <c r="H1535" s="21">
        <v>2</v>
      </c>
      <c r="I1535" s="17">
        <v>1</v>
      </c>
      <c r="J1535" s="17">
        <v>1</v>
      </c>
      <c r="K1535" s="17">
        <v>1</v>
      </c>
      <c r="L1535" s="14" t="s">
        <v>61</v>
      </c>
      <c r="M1535" s="14" t="s">
        <v>62</v>
      </c>
      <c r="N1535" s="14">
        <v>1</v>
      </c>
      <c r="O1535" s="14">
        <f t="shared" ref="O1535:O1598" si="260">3.3*P1535</f>
        <v>61.05</v>
      </c>
      <c r="P1535" s="14">
        <v>18.5</v>
      </c>
      <c r="Q1535" s="14">
        <f t="shared" ref="Q1535:Q1598" si="261">3.3*R1535</f>
        <v>61.05</v>
      </c>
      <c r="R1535" s="14">
        <v>18.5</v>
      </c>
      <c r="S1535" s="14">
        <f t="shared" ref="S1535:S1598" si="262">3.3*T1535</f>
        <v>61.05</v>
      </c>
      <c r="T1535" s="14">
        <v>18.5</v>
      </c>
      <c r="U1535" s="21" t="s">
        <v>43</v>
      </c>
      <c r="V1535" s="21" t="s">
        <v>43</v>
      </c>
      <c r="W1535" s="19">
        <v>27.891500000000001</v>
      </c>
      <c r="X1535" s="19">
        <v>-115.18631000000001</v>
      </c>
      <c r="Y1535" s="18">
        <f t="shared" si="255"/>
        <v>55.400000000000006</v>
      </c>
      <c r="Z1535" s="17">
        <v>13</v>
      </c>
      <c r="AA1535" s="21">
        <v>10</v>
      </c>
      <c r="AB1535" s="14" t="s">
        <v>44</v>
      </c>
      <c r="AC1535" s="14" t="s">
        <v>43</v>
      </c>
      <c r="AD1535" s="17">
        <v>5</v>
      </c>
      <c r="AE1535" s="17">
        <v>1</v>
      </c>
      <c r="AF1535" s="14" t="s">
        <v>43</v>
      </c>
      <c r="AG1535" s="14">
        <v>300</v>
      </c>
      <c r="AI1535" s="70">
        <f t="shared" si="256"/>
        <v>4.702</v>
      </c>
      <c r="AJ1535" s="71" t="s">
        <v>369</v>
      </c>
      <c r="AK1535" s="72">
        <f t="shared" si="257"/>
        <v>0.17002025858157216</v>
      </c>
      <c r="AL1535" s="73">
        <f t="shared" si="258"/>
        <v>0.17002025858157216</v>
      </c>
    </row>
    <row r="1536" spans="1:38" hidden="1">
      <c r="A1536" s="14" t="s">
        <v>88</v>
      </c>
      <c r="B1536" s="14" t="s">
        <v>40</v>
      </c>
      <c r="C1536" s="31">
        <v>39282</v>
      </c>
      <c r="D1536" s="15">
        <v>2007</v>
      </c>
      <c r="E1536" s="16">
        <v>0.42430555555555555</v>
      </c>
      <c r="F1536" s="16">
        <v>0.44513888888888892</v>
      </c>
      <c r="G1536" s="16">
        <f t="shared" si="259"/>
        <v>2.083333333333337E-2</v>
      </c>
      <c r="H1536" s="21">
        <v>2</v>
      </c>
      <c r="I1536" s="17">
        <v>1</v>
      </c>
      <c r="J1536" s="17">
        <v>1</v>
      </c>
      <c r="K1536" s="17">
        <v>1</v>
      </c>
      <c r="L1536" s="14" t="s">
        <v>61</v>
      </c>
      <c r="M1536" s="14" t="s">
        <v>62</v>
      </c>
      <c r="N1536" s="14">
        <v>1</v>
      </c>
      <c r="O1536" s="14">
        <f t="shared" si="260"/>
        <v>61.05</v>
      </c>
      <c r="P1536" s="14">
        <v>18.5</v>
      </c>
      <c r="Q1536" s="14">
        <f t="shared" si="261"/>
        <v>61.05</v>
      </c>
      <c r="R1536" s="14">
        <v>18.5</v>
      </c>
      <c r="S1536" s="14">
        <f t="shared" si="262"/>
        <v>61.05</v>
      </c>
      <c r="T1536" s="14">
        <v>18.5</v>
      </c>
      <c r="U1536" s="21" t="s">
        <v>43</v>
      </c>
      <c r="V1536" s="21" t="s">
        <v>43</v>
      </c>
      <c r="W1536" s="19">
        <v>27.891500000000001</v>
      </c>
      <c r="X1536" s="19">
        <v>-115.18631000000001</v>
      </c>
      <c r="Y1536" s="18">
        <f t="shared" si="255"/>
        <v>55.400000000000006</v>
      </c>
      <c r="Z1536" s="17">
        <v>13</v>
      </c>
      <c r="AA1536" s="21">
        <v>10</v>
      </c>
      <c r="AB1536" s="14" t="s">
        <v>44</v>
      </c>
      <c r="AC1536" s="14" t="s">
        <v>43</v>
      </c>
      <c r="AD1536" s="17">
        <v>8</v>
      </c>
      <c r="AE1536" s="17">
        <v>1</v>
      </c>
      <c r="AF1536" s="14" t="s">
        <v>43</v>
      </c>
      <c r="AG1536" s="14">
        <v>300</v>
      </c>
      <c r="AI1536" s="70">
        <f t="shared" si="256"/>
        <v>6.8289999999999997</v>
      </c>
      <c r="AJ1536" s="71" t="s">
        <v>369</v>
      </c>
      <c r="AK1536" s="72">
        <f t="shared" si="257"/>
        <v>0.38498499317927082</v>
      </c>
      <c r="AL1536" s="73">
        <f t="shared" si="258"/>
        <v>0.38498499317927082</v>
      </c>
    </row>
    <row r="1537" spans="1:38" hidden="1">
      <c r="A1537" s="14" t="s">
        <v>88</v>
      </c>
      <c r="B1537" s="14" t="s">
        <v>40</v>
      </c>
      <c r="C1537" s="31">
        <v>39282</v>
      </c>
      <c r="D1537" s="15">
        <v>2007</v>
      </c>
      <c r="E1537" s="16">
        <v>0.42430555555555555</v>
      </c>
      <c r="F1537" s="16">
        <v>0.44513888888888892</v>
      </c>
      <c r="G1537" s="16">
        <f t="shared" si="259"/>
        <v>2.083333333333337E-2</v>
      </c>
      <c r="H1537" s="21">
        <v>2</v>
      </c>
      <c r="I1537" s="17">
        <v>1</v>
      </c>
      <c r="J1537" s="17">
        <v>1</v>
      </c>
      <c r="K1537" s="17">
        <v>1</v>
      </c>
      <c r="L1537" s="14" t="s">
        <v>61</v>
      </c>
      <c r="M1537" s="14" t="s">
        <v>62</v>
      </c>
      <c r="N1537" s="14">
        <v>1</v>
      </c>
      <c r="O1537" s="14">
        <f t="shared" si="260"/>
        <v>61.05</v>
      </c>
      <c r="P1537" s="14">
        <v>18.5</v>
      </c>
      <c r="Q1537" s="14">
        <f t="shared" si="261"/>
        <v>61.05</v>
      </c>
      <c r="R1537" s="14">
        <v>18.5</v>
      </c>
      <c r="S1537" s="14">
        <f t="shared" si="262"/>
        <v>61.05</v>
      </c>
      <c r="T1537" s="14">
        <v>18.5</v>
      </c>
      <c r="U1537" s="21" t="s">
        <v>43</v>
      </c>
      <c r="V1537" s="21" t="s">
        <v>43</v>
      </c>
      <c r="W1537" s="19">
        <v>27.891500000000001</v>
      </c>
      <c r="X1537" s="19">
        <v>-115.18631000000001</v>
      </c>
      <c r="Y1537" s="18">
        <f t="shared" si="255"/>
        <v>55.400000000000006</v>
      </c>
      <c r="Z1537" s="17">
        <v>13</v>
      </c>
      <c r="AA1537" s="21">
        <v>10</v>
      </c>
      <c r="AB1537" s="14" t="s">
        <v>44</v>
      </c>
      <c r="AC1537" s="14" t="s">
        <v>43</v>
      </c>
      <c r="AD1537" s="17">
        <v>8</v>
      </c>
      <c r="AE1537" s="17">
        <v>1</v>
      </c>
      <c r="AF1537" s="14" t="s">
        <v>43</v>
      </c>
      <c r="AG1537" s="14">
        <v>300</v>
      </c>
      <c r="AI1537" s="70">
        <f t="shared" si="256"/>
        <v>6.8289999999999997</v>
      </c>
      <c r="AJ1537" s="71" t="s">
        <v>369</v>
      </c>
      <c r="AK1537" s="72">
        <f t="shared" si="257"/>
        <v>0.38498499317927082</v>
      </c>
      <c r="AL1537" s="73">
        <f t="shared" si="258"/>
        <v>0.38498499317927082</v>
      </c>
    </row>
    <row r="1538" spans="1:38" hidden="1">
      <c r="A1538" s="14" t="s">
        <v>88</v>
      </c>
      <c r="B1538" s="14" t="s">
        <v>40</v>
      </c>
      <c r="C1538" s="31">
        <v>39282</v>
      </c>
      <c r="D1538" s="15">
        <v>2007</v>
      </c>
      <c r="E1538" s="16">
        <v>0.42430555555555555</v>
      </c>
      <c r="F1538" s="16">
        <v>0.44513888888888892</v>
      </c>
      <c r="G1538" s="16">
        <f t="shared" si="259"/>
        <v>2.083333333333337E-2</v>
      </c>
      <c r="H1538" s="21">
        <v>2</v>
      </c>
      <c r="I1538" s="17">
        <v>1</v>
      </c>
      <c r="J1538" s="17">
        <v>1</v>
      </c>
      <c r="K1538" s="17">
        <v>1</v>
      </c>
      <c r="L1538" s="14" t="s">
        <v>61</v>
      </c>
      <c r="M1538" s="14" t="s">
        <v>62</v>
      </c>
      <c r="N1538" s="14">
        <v>1</v>
      </c>
      <c r="O1538" s="14">
        <f t="shared" si="260"/>
        <v>61.05</v>
      </c>
      <c r="P1538" s="14">
        <v>18.5</v>
      </c>
      <c r="Q1538" s="14">
        <f t="shared" si="261"/>
        <v>61.05</v>
      </c>
      <c r="R1538" s="14">
        <v>18.5</v>
      </c>
      <c r="S1538" s="14">
        <f t="shared" si="262"/>
        <v>61.05</v>
      </c>
      <c r="T1538" s="14">
        <v>18.5</v>
      </c>
      <c r="U1538" s="21" t="s">
        <v>43</v>
      </c>
      <c r="V1538" s="21" t="s">
        <v>43</v>
      </c>
      <c r="W1538" s="19">
        <v>27.891500000000001</v>
      </c>
      <c r="X1538" s="19">
        <v>-115.18631000000001</v>
      </c>
      <c r="Y1538" s="18">
        <f t="shared" si="255"/>
        <v>55.400000000000006</v>
      </c>
      <c r="Z1538" s="17">
        <v>13</v>
      </c>
      <c r="AA1538" s="21">
        <v>10</v>
      </c>
      <c r="AB1538" s="14" t="s">
        <v>44</v>
      </c>
      <c r="AC1538" s="14" t="s">
        <v>43</v>
      </c>
      <c r="AD1538" s="17">
        <v>8</v>
      </c>
      <c r="AE1538" s="17">
        <v>1</v>
      </c>
      <c r="AF1538" s="14" t="s">
        <v>43</v>
      </c>
      <c r="AG1538" s="14">
        <v>300</v>
      </c>
      <c r="AI1538" s="70">
        <f t="shared" si="256"/>
        <v>6.8289999999999997</v>
      </c>
      <c r="AJ1538" s="71" t="s">
        <v>369</v>
      </c>
      <c r="AK1538" s="72">
        <f t="shared" si="257"/>
        <v>0.38498499317927082</v>
      </c>
      <c r="AL1538" s="73">
        <f t="shared" si="258"/>
        <v>0.38498499317927082</v>
      </c>
    </row>
    <row r="1539" spans="1:38" hidden="1">
      <c r="A1539" s="14" t="s">
        <v>88</v>
      </c>
      <c r="B1539" s="14" t="s">
        <v>40</v>
      </c>
      <c r="C1539" s="31">
        <v>39282</v>
      </c>
      <c r="D1539" s="15">
        <v>2007</v>
      </c>
      <c r="E1539" s="16">
        <v>0.42430555555555555</v>
      </c>
      <c r="F1539" s="16">
        <v>0.44513888888888892</v>
      </c>
      <c r="G1539" s="16">
        <f t="shared" si="259"/>
        <v>2.083333333333337E-2</v>
      </c>
      <c r="H1539" s="21">
        <v>2</v>
      </c>
      <c r="I1539" s="17">
        <v>1</v>
      </c>
      <c r="J1539" s="17">
        <v>1</v>
      </c>
      <c r="K1539" s="17">
        <v>1</v>
      </c>
      <c r="L1539" s="14" t="s">
        <v>61</v>
      </c>
      <c r="M1539" s="14" t="s">
        <v>62</v>
      </c>
      <c r="N1539" s="14">
        <v>1</v>
      </c>
      <c r="O1539" s="14">
        <f t="shared" si="260"/>
        <v>61.05</v>
      </c>
      <c r="P1539" s="14">
        <v>18.5</v>
      </c>
      <c r="Q1539" s="14">
        <f t="shared" si="261"/>
        <v>61.05</v>
      </c>
      <c r="R1539" s="14">
        <v>18.5</v>
      </c>
      <c r="S1539" s="14">
        <f t="shared" si="262"/>
        <v>61.05</v>
      </c>
      <c r="T1539" s="14">
        <v>18.5</v>
      </c>
      <c r="U1539" s="21" t="s">
        <v>43</v>
      </c>
      <c r="V1539" s="21" t="s">
        <v>43</v>
      </c>
      <c r="W1539" s="19">
        <v>27.891500000000001</v>
      </c>
      <c r="X1539" s="19">
        <v>-115.18631000000001</v>
      </c>
      <c r="Y1539" s="18">
        <f t="shared" si="255"/>
        <v>55.400000000000006</v>
      </c>
      <c r="Z1539" s="17">
        <v>13</v>
      </c>
      <c r="AA1539" s="21">
        <v>10</v>
      </c>
      <c r="AB1539" s="14" t="s">
        <v>44</v>
      </c>
      <c r="AC1539" s="14" t="s">
        <v>43</v>
      </c>
      <c r="AD1539" s="17">
        <v>8</v>
      </c>
      <c r="AE1539" s="17">
        <v>1</v>
      </c>
      <c r="AF1539" s="14" t="s">
        <v>43</v>
      </c>
      <c r="AG1539" s="14">
        <v>300</v>
      </c>
      <c r="AI1539" s="70">
        <f t="shared" si="256"/>
        <v>6.8289999999999997</v>
      </c>
      <c r="AJ1539" s="71" t="s">
        <v>369</v>
      </c>
      <c r="AK1539" s="72">
        <f t="shared" si="257"/>
        <v>0.38498499317927082</v>
      </c>
      <c r="AL1539" s="73">
        <f t="shared" si="258"/>
        <v>0.38498499317927082</v>
      </c>
    </row>
    <row r="1540" spans="1:38" hidden="1">
      <c r="A1540" s="14" t="s">
        <v>88</v>
      </c>
      <c r="B1540" s="14" t="s">
        <v>40</v>
      </c>
      <c r="C1540" s="31">
        <v>39282</v>
      </c>
      <c r="D1540" s="15">
        <v>2007</v>
      </c>
      <c r="E1540" s="16">
        <v>0.42430555555555555</v>
      </c>
      <c r="F1540" s="16">
        <v>0.44513888888888892</v>
      </c>
      <c r="G1540" s="16">
        <f t="shared" si="259"/>
        <v>2.083333333333337E-2</v>
      </c>
      <c r="H1540" s="21">
        <v>2</v>
      </c>
      <c r="I1540" s="17">
        <v>1</v>
      </c>
      <c r="J1540" s="17">
        <v>1</v>
      </c>
      <c r="K1540" s="17">
        <v>1</v>
      </c>
      <c r="L1540" s="14" t="s">
        <v>61</v>
      </c>
      <c r="M1540" s="14" t="s">
        <v>62</v>
      </c>
      <c r="N1540" s="14">
        <v>1</v>
      </c>
      <c r="O1540" s="14">
        <f t="shared" si="260"/>
        <v>61.05</v>
      </c>
      <c r="P1540" s="14">
        <v>18.5</v>
      </c>
      <c r="Q1540" s="14">
        <f t="shared" si="261"/>
        <v>61.05</v>
      </c>
      <c r="R1540" s="14">
        <v>18.5</v>
      </c>
      <c r="S1540" s="14">
        <f t="shared" si="262"/>
        <v>61.05</v>
      </c>
      <c r="T1540" s="14">
        <v>18.5</v>
      </c>
      <c r="U1540" s="21" t="s">
        <v>43</v>
      </c>
      <c r="V1540" s="21" t="s">
        <v>43</v>
      </c>
      <c r="W1540" s="19">
        <v>27.891500000000001</v>
      </c>
      <c r="X1540" s="19">
        <v>-115.18631000000001</v>
      </c>
      <c r="Y1540" s="18">
        <f t="shared" si="255"/>
        <v>55.400000000000006</v>
      </c>
      <c r="Z1540" s="17">
        <v>13</v>
      </c>
      <c r="AA1540" s="21">
        <v>10</v>
      </c>
      <c r="AB1540" s="14" t="s">
        <v>44</v>
      </c>
      <c r="AC1540" s="14" t="s">
        <v>43</v>
      </c>
      <c r="AD1540" s="17">
        <v>8</v>
      </c>
      <c r="AE1540" s="17">
        <v>1</v>
      </c>
      <c r="AF1540" s="14" t="s">
        <v>43</v>
      </c>
      <c r="AG1540" s="14">
        <v>300</v>
      </c>
      <c r="AI1540" s="70">
        <f t="shared" si="256"/>
        <v>6.8289999999999997</v>
      </c>
      <c r="AJ1540" s="71" t="s">
        <v>369</v>
      </c>
      <c r="AK1540" s="72">
        <f t="shared" si="257"/>
        <v>0.38498499317927082</v>
      </c>
      <c r="AL1540" s="73">
        <f t="shared" si="258"/>
        <v>0.38498499317927082</v>
      </c>
    </row>
    <row r="1541" spans="1:38" hidden="1">
      <c r="A1541" s="14" t="s">
        <v>88</v>
      </c>
      <c r="B1541" s="14" t="s">
        <v>40</v>
      </c>
      <c r="C1541" s="31">
        <v>39282</v>
      </c>
      <c r="D1541" s="15">
        <v>2007</v>
      </c>
      <c r="E1541" s="16">
        <v>0.42430555555555555</v>
      </c>
      <c r="F1541" s="16">
        <v>0.44513888888888892</v>
      </c>
      <c r="G1541" s="16">
        <f t="shared" si="259"/>
        <v>2.083333333333337E-2</v>
      </c>
      <c r="H1541" s="21">
        <v>2</v>
      </c>
      <c r="I1541" s="17">
        <v>1</v>
      </c>
      <c r="J1541" s="17">
        <v>1</v>
      </c>
      <c r="K1541" s="17">
        <v>1</v>
      </c>
      <c r="L1541" s="14" t="s">
        <v>61</v>
      </c>
      <c r="M1541" s="14" t="s">
        <v>62</v>
      </c>
      <c r="N1541" s="14">
        <v>1</v>
      </c>
      <c r="O1541" s="14">
        <f t="shared" si="260"/>
        <v>61.05</v>
      </c>
      <c r="P1541" s="14">
        <v>18.5</v>
      </c>
      <c r="Q1541" s="14">
        <f t="shared" si="261"/>
        <v>61.05</v>
      </c>
      <c r="R1541" s="14">
        <v>18.5</v>
      </c>
      <c r="S1541" s="14">
        <f t="shared" si="262"/>
        <v>61.05</v>
      </c>
      <c r="T1541" s="14">
        <v>18.5</v>
      </c>
      <c r="U1541" s="21" t="s">
        <v>43</v>
      </c>
      <c r="V1541" s="21" t="s">
        <v>43</v>
      </c>
      <c r="W1541" s="19">
        <v>27.891500000000001</v>
      </c>
      <c r="X1541" s="19">
        <v>-115.18631000000001</v>
      </c>
      <c r="Y1541" s="18">
        <f t="shared" si="255"/>
        <v>55.400000000000006</v>
      </c>
      <c r="Z1541" s="17">
        <v>13</v>
      </c>
      <c r="AA1541" s="21">
        <v>10</v>
      </c>
      <c r="AB1541" s="14" t="s">
        <v>44</v>
      </c>
      <c r="AC1541" s="14" t="s">
        <v>43</v>
      </c>
      <c r="AD1541" s="17">
        <v>10</v>
      </c>
      <c r="AE1541" s="17">
        <v>1</v>
      </c>
      <c r="AF1541" s="14" t="s">
        <v>43</v>
      </c>
      <c r="AG1541" s="14">
        <v>300</v>
      </c>
      <c r="AI1541" s="70">
        <f t="shared" si="256"/>
        <v>8.2469999999999999</v>
      </c>
      <c r="AJ1541" s="71" t="s">
        <v>369</v>
      </c>
      <c r="AK1541" s="72">
        <f t="shared" si="257"/>
        <v>0.58195573469462847</v>
      </c>
      <c r="AL1541" s="73">
        <f t="shared" si="258"/>
        <v>0.58195573469462847</v>
      </c>
    </row>
    <row r="1542" spans="1:38" hidden="1">
      <c r="A1542" s="14" t="s">
        <v>88</v>
      </c>
      <c r="B1542" s="14" t="s">
        <v>40</v>
      </c>
      <c r="C1542" s="31">
        <v>39282</v>
      </c>
      <c r="D1542" s="15">
        <v>2007</v>
      </c>
      <c r="E1542" s="16">
        <v>0.42430555555555555</v>
      </c>
      <c r="F1542" s="16">
        <v>0.44513888888888892</v>
      </c>
      <c r="G1542" s="16">
        <f t="shared" si="259"/>
        <v>2.083333333333337E-2</v>
      </c>
      <c r="H1542" s="21">
        <v>2</v>
      </c>
      <c r="I1542" s="17">
        <v>1</v>
      </c>
      <c r="J1542" s="17">
        <v>1</v>
      </c>
      <c r="K1542" s="17">
        <v>1</v>
      </c>
      <c r="L1542" s="14" t="s">
        <v>61</v>
      </c>
      <c r="M1542" s="14" t="s">
        <v>62</v>
      </c>
      <c r="N1542" s="14">
        <v>1</v>
      </c>
      <c r="O1542" s="14">
        <f t="shared" si="260"/>
        <v>61.05</v>
      </c>
      <c r="P1542" s="14">
        <v>18.5</v>
      </c>
      <c r="Q1542" s="14">
        <f t="shared" si="261"/>
        <v>61.05</v>
      </c>
      <c r="R1542" s="14">
        <v>18.5</v>
      </c>
      <c r="S1542" s="14">
        <f t="shared" si="262"/>
        <v>61.05</v>
      </c>
      <c r="T1542" s="14">
        <v>18.5</v>
      </c>
      <c r="U1542" s="21" t="s">
        <v>43</v>
      </c>
      <c r="V1542" s="21" t="s">
        <v>43</v>
      </c>
      <c r="W1542" s="19">
        <v>27.891500000000001</v>
      </c>
      <c r="X1542" s="19">
        <v>-115.18631000000001</v>
      </c>
      <c r="Y1542" s="18">
        <f t="shared" si="255"/>
        <v>55.400000000000006</v>
      </c>
      <c r="Z1542" s="17">
        <v>13</v>
      </c>
      <c r="AA1542" s="21">
        <v>10</v>
      </c>
      <c r="AB1542" s="14" t="s">
        <v>44</v>
      </c>
      <c r="AC1542" s="14" t="s">
        <v>43</v>
      </c>
      <c r="AD1542" s="17">
        <v>10</v>
      </c>
      <c r="AE1542" s="17">
        <v>1</v>
      </c>
      <c r="AF1542" s="14" t="s">
        <v>43</v>
      </c>
      <c r="AG1542" s="14">
        <v>300</v>
      </c>
      <c r="AI1542" s="70">
        <f t="shared" si="256"/>
        <v>8.2469999999999999</v>
      </c>
      <c r="AJ1542" s="71" t="s">
        <v>369</v>
      </c>
      <c r="AK1542" s="72">
        <f t="shared" si="257"/>
        <v>0.58195573469462847</v>
      </c>
      <c r="AL1542" s="73">
        <f t="shared" si="258"/>
        <v>0.58195573469462847</v>
      </c>
    </row>
    <row r="1543" spans="1:38" hidden="1">
      <c r="A1543" s="14" t="s">
        <v>88</v>
      </c>
      <c r="B1543" s="14" t="s">
        <v>40</v>
      </c>
      <c r="C1543" s="31">
        <v>39282</v>
      </c>
      <c r="D1543" s="15">
        <v>2007</v>
      </c>
      <c r="E1543" s="16">
        <v>0.42430555555555555</v>
      </c>
      <c r="F1543" s="16">
        <v>0.44513888888888892</v>
      </c>
      <c r="G1543" s="16">
        <f t="shared" si="259"/>
        <v>2.083333333333337E-2</v>
      </c>
      <c r="H1543" s="21">
        <v>2</v>
      </c>
      <c r="I1543" s="17">
        <v>1</v>
      </c>
      <c r="J1543" s="17">
        <v>1</v>
      </c>
      <c r="K1543" s="17">
        <v>1</v>
      </c>
      <c r="L1543" s="14" t="s">
        <v>61</v>
      </c>
      <c r="M1543" s="14" t="s">
        <v>62</v>
      </c>
      <c r="N1543" s="14">
        <v>1</v>
      </c>
      <c r="O1543" s="14">
        <f t="shared" si="260"/>
        <v>61.05</v>
      </c>
      <c r="P1543" s="14">
        <v>18.5</v>
      </c>
      <c r="Q1543" s="14">
        <f t="shared" si="261"/>
        <v>61.05</v>
      </c>
      <c r="R1543" s="14">
        <v>18.5</v>
      </c>
      <c r="S1543" s="14">
        <f t="shared" si="262"/>
        <v>61.05</v>
      </c>
      <c r="T1543" s="14">
        <v>18.5</v>
      </c>
      <c r="U1543" s="21" t="s">
        <v>43</v>
      </c>
      <c r="V1543" s="21" t="s">
        <v>43</v>
      </c>
      <c r="W1543" s="19">
        <v>27.891500000000001</v>
      </c>
      <c r="X1543" s="19">
        <v>-115.18631000000001</v>
      </c>
      <c r="Y1543" s="18">
        <f t="shared" si="255"/>
        <v>55.400000000000006</v>
      </c>
      <c r="Z1543" s="17">
        <v>13</v>
      </c>
      <c r="AA1543" s="21">
        <v>10</v>
      </c>
      <c r="AB1543" s="14" t="s">
        <v>44</v>
      </c>
      <c r="AC1543" s="14" t="s">
        <v>43</v>
      </c>
      <c r="AD1543" s="17">
        <v>10</v>
      </c>
      <c r="AE1543" s="17">
        <v>1</v>
      </c>
      <c r="AF1543" s="14" t="s">
        <v>43</v>
      </c>
      <c r="AG1543" s="14">
        <v>300</v>
      </c>
      <c r="AI1543" s="70">
        <f t="shared" si="256"/>
        <v>8.2469999999999999</v>
      </c>
      <c r="AJ1543" s="71" t="s">
        <v>369</v>
      </c>
      <c r="AK1543" s="72">
        <f t="shared" si="257"/>
        <v>0.58195573469462847</v>
      </c>
      <c r="AL1543" s="73">
        <f t="shared" si="258"/>
        <v>0.58195573469462847</v>
      </c>
    </row>
    <row r="1544" spans="1:38" hidden="1">
      <c r="A1544" s="14" t="s">
        <v>88</v>
      </c>
      <c r="B1544" s="14" t="s">
        <v>40</v>
      </c>
      <c r="C1544" s="31">
        <v>39282</v>
      </c>
      <c r="D1544" s="15">
        <v>2007</v>
      </c>
      <c r="E1544" s="16">
        <v>0.42430555555555555</v>
      </c>
      <c r="F1544" s="16">
        <v>0.44513888888888892</v>
      </c>
      <c r="G1544" s="16">
        <f t="shared" si="259"/>
        <v>2.083333333333337E-2</v>
      </c>
      <c r="H1544" s="21">
        <v>2</v>
      </c>
      <c r="I1544" s="17">
        <v>1</v>
      </c>
      <c r="J1544" s="17">
        <v>1</v>
      </c>
      <c r="K1544" s="17">
        <v>1</v>
      </c>
      <c r="L1544" s="14" t="s">
        <v>61</v>
      </c>
      <c r="M1544" s="14" t="s">
        <v>62</v>
      </c>
      <c r="N1544" s="14">
        <v>1</v>
      </c>
      <c r="O1544" s="14">
        <f t="shared" si="260"/>
        <v>61.05</v>
      </c>
      <c r="P1544" s="14">
        <v>18.5</v>
      </c>
      <c r="Q1544" s="14">
        <f t="shared" si="261"/>
        <v>61.05</v>
      </c>
      <c r="R1544" s="14">
        <v>18.5</v>
      </c>
      <c r="S1544" s="14">
        <f t="shared" si="262"/>
        <v>61.05</v>
      </c>
      <c r="T1544" s="14">
        <v>18.5</v>
      </c>
      <c r="U1544" s="21" t="s">
        <v>43</v>
      </c>
      <c r="V1544" s="21" t="s">
        <v>43</v>
      </c>
      <c r="W1544" s="19">
        <v>27.891500000000001</v>
      </c>
      <c r="X1544" s="19">
        <v>-115.18631000000001</v>
      </c>
      <c r="Y1544" s="18">
        <f t="shared" si="255"/>
        <v>55.400000000000006</v>
      </c>
      <c r="Z1544" s="17">
        <v>13</v>
      </c>
      <c r="AA1544" s="21">
        <v>10</v>
      </c>
      <c r="AB1544" s="14" t="s">
        <v>44</v>
      </c>
      <c r="AC1544" s="14" t="s">
        <v>43</v>
      </c>
      <c r="AD1544" s="17">
        <v>11</v>
      </c>
      <c r="AE1544" s="17">
        <v>1</v>
      </c>
      <c r="AF1544" s="14" t="s">
        <v>43</v>
      </c>
      <c r="AG1544" s="14">
        <v>300</v>
      </c>
      <c r="AI1544" s="70">
        <f t="shared" si="256"/>
        <v>8.9559999999999995</v>
      </c>
      <c r="AJ1544" s="71" t="s">
        <v>369</v>
      </c>
      <c r="AK1544" s="72">
        <f t="shared" si="257"/>
        <v>0.69715856935839871</v>
      </c>
      <c r="AL1544" s="73">
        <f t="shared" si="258"/>
        <v>0.69715856935839871</v>
      </c>
    </row>
    <row r="1545" spans="1:38" hidden="1">
      <c r="A1545" s="14" t="s">
        <v>88</v>
      </c>
      <c r="B1545" s="14" t="s">
        <v>40</v>
      </c>
      <c r="C1545" s="31">
        <v>39282</v>
      </c>
      <c r="D1545" s="15">
        <v>2007</v>
      </c>
      <c r="E1545" s="16">
        <v>0.42430555555555555</v>
      </c>
      <c r="F1545" s="16">
        <v>0.44513888888888892</v>
      </c>
      <c r="G1545" s="16">
        <f t="shared" si="259"/>
        <v>2.083333333333337E-2</v>
      </c>
      <c r="H1545" s="21">
        <v>2</v>
      </c>
      <c r="I1545" s="17">
        <v>1</v>
      </c>
      <c r="J1545" s="17">
        <v>1</v>
      </c>
      <c r="K1545" s="17">
        <v>1</v>
      </c>
      <c r="L1545" s="14" t="s">
        <v>61</v>
      </c>
      <c r="M1545" s="14" t="s">
        <v>62</v>
      </c>
      <c r="N1545" s="14">
        <v>1</v>
      </c>
      <c r="O1545" s="14">
        <f t="shared" si="260"/>
        <v>61.05</v>
      </c>
      <c r="P1545" s="14">
        <v>18.5</v>
      </c>
      <c r="Q1545" s="14">
        <f t="shared" si="261"/>
        <v>61.05</v>
      </c>
      <c r="R1545" s="14">
        <v>18.5</v>
      </c>
      <c r="S1545" s="14">
        <f t="shared" si="262"/>
        <v>61.05</v>
      </c>
      <c r="T1545" s="14">
        <v>18.5</v>
      </c>
      <c r="U1545" s="21" t="s">
        <v>43</v>
      </c>
      <c r="V1545" s="21" t="s">
        <v>43</v>
      </c>
      <c r="W1545" s="19">
        <v>27.891500000000001</v>
      </c>
      <c r="X1545" s="19">
        <v>-115.18631000000001</v>
      </c>
      <c r="Y1545" s="18">
        <f t="shared" si="255"/>
        <v>55.400000000000006</v>
      </c>
      <c r="Z1545" s="17">
        <v>13</v>
      </c>
      <c r="AA1545" s="21">
        <v>10</v>
      </c>
      <c r="AB1545" s="14" t="s">
        <v>44</v>
      </c>
      <c r="AC1545" s="14" t="s">
        <v>43</v>
      </c>
      <c r="AD1545" s="17">
        <v>11</v>
      </c>
      <c r="AE1545" s="17">
        <v>1</v>
      </c>
      <c r="AF1545" s="14" t="s">
        <v>43</v>
      </c>
      <c r="AG1545" s="14">
        <v>300</v>
      </c>
      <c r="AI1545" s="70">
        <f t="shared" si="256"/>
        <v>8.9559999999999995</v>
      </c>
      <c r="AJ1545" s="71" t="s">
        <v>369</v>
      </c>
      <c r="AK1545" s="72">
        <f t="shared" si="257"/>
        <v>0.69715856935839871</v>
      </c>
      <c r="AL1545" s="73">
        <f t="shared" si="258"/>
        <v>0.69715856935839871</v>
      </c>
    </row>
    <row r="1546" spans="1:38" hidden="1">
      <c r="A1546" s="14" t="s">
        <v>88</v>
      </c>
      <c r="B1546" s="14" t="s">
        <v>40</v>
      </c>
      <c r="C1546" s="31">
        <v>39282</v>
      </c>
      <c r="D1546" s="15">
        <v>2007</v>
      </c>
      <c r="E1546" s="16">
        <v>0.42430555555555555</v>
      </c>
      <c r="F1546" s="16">
        <v>0.44513888888888892</v>
      </c>
      <c r="G1546" s="16">
        <f t="shared" si="259"/>
        <v>2.083333333333337E-2</v>
      </c>
      <c r="H1546" s="21">
        <v>2</v>
      </c>
      <c r="I1546" s="17">
        <v>1</v>
      </c>
      <c r="J1546" s="17">
        <v>1</v>
      </c>
      <c r="K1546" s="17">
        <v>1</v>
      </c>
      <c r="L1546" s="14" t="s">
        <v>61</v>
      </c>
      <c r="M1546" s="14" t="s">
        <v>62</v>
      </c>
      <c r="N1546" s="14">
        <v>1</v>
      </c>
      <c r="O1546" s="14">
        <f t="shared" si="260"/>
        <v>61.05</v>
      </c>
      <c r="P1546" s="14">
        <v>18.5</v>
      </c>
      <c r="Q1546" s="14">
        <f t="shared" si="261"/>
        <v>61.05</v>
      </c>
      <c r="R1546" s="14">
        <v>18.5</v>
      </c>
      <c r="S1546" s="14">
        <f t="shared" si="262"/>
        <v>61.05</v>
      </c>
      <c r="T1546" s="14">
        <v>18.5</v>
      </c>
      <c r="U1546" s="21" t="s">
        <v>43</v>
      </c>
      <c r="V1546" s="21" t="s">
        <v>43</v>
      </c>
      <c r="W1546" s="19">
        <v>27.891500000000001</v>
      </c>
      <c r="X1546" s="19">
        <v>-115.18631000000001</v>
      </c>
      <c r="Y1546" s="18">
        <f t="shared" si="255"/>
        <v>55.400000000000006</v>
      </c>
      <c r="Z1546" s="17">
        <v>13</v>
      </c>
      <c r="AA1546" s="21">
        <v>10</v>
      </c>
      <c r="AB1546" s="14" t="s">
        <v>44</v>
      </c>
      <c r="AC1546" s="14" t="s">
        <v>43</v>
      </c>
      <c r="AD1546" s="17">
        <v>11</v>
      </c>
      <c r="AE1546" s="17">
        <v>1</v>
      </c>
      <c r="AF1546" s="14" t="s">
        <v>43</v>
      </c>
      <c r="AG1546" s="14">
        <v>300</v>
      </c>
      <c r="AI1546" s="70">
        <f t="shared" si="256"/>
        <v>8.9559999999999995</v>
      </c>
      <c r="AJ1546" s="71" t="s">
        <v>369</v>
      </c>
      <c r="AK1546" s="72">
        <f t="shared" si="257"/>
        <v>0.69715856935839871</v>
      </c>
      <c r="AL1546" s="73">
        <f t="shared" si="258"/>
        <v>0.69715856935839871</v>
      </c>
    </row>
    <row r="1547" spans="1:38" hidden="1">
      <c r="A1547" s="14" t="s">
        <v>88</v>
      </c>
      <c r="B1547" s="14" t="s">
        <v>40</v>
      </c>
      <c r="C1547" s="31">
        <v>39282</v>
      </c>
      <c r="D1547" s="15">
        <v>2007</v>
      </c>
      <c r="E1547" s="16">
        <v>0.42430555555555555</v>
      </c>
      <c r="F1547" s="16">
        <v>0.44513888888888892</v>
      </c>
      <c r="G1547" s="16">
        <f t="shared" si="259"/>
        <v>2.083333333333337E-2</v>
      </c>
      <c r="H1547" s="21">
        <v>2</v>
      </c>
      <c r="I1547" s="17">
        <v>1</v>
      </c>
      <c r="J1547" s="17">
        <v>1</v>
      </c>
      <c r="K1547" s="17">
        <v>1</v>
      </c>
      <c r="L1547" s="14" t="s">
        <v>61</v>
      </c>
      <c r="M1547" s="14" t="s">
        <v>62</v>
      </c>
      <c r="N1547" s="14">
        <v>1</v>
      </c>
      <c r="O1547" s="14">
        <f t="shared" si="260"/>
        <v>61.05</v>
      </c>
      <c r="P1547" s="14">
        <v>18.5</v>
      </c>
      <c r="Q1547" s="14">
        <f t="shared" si="261"/>
        <v>61.05</v>
      </c>
      <c r="R1547" s="14">
        <v>18.5</v>
      </c>
      <c r="S1547" s="14">
        <f t="shared" si="262"/>
        <v>61.05</v>
      </c>
      <c r="T1547" s="14">
        <v>18.5</v>
      </c>
      <c r="U1547" s="21" t="s">
        <v>43</v>
      </c>
      <c r="V1547" s="21" t="s">
        <v>43</v>
      </c>
      <c r="W1547" s="19">
        <v>27.891500000000001</v>
      </c>
      <c r="X1547" s="19">
        <v>-115.18631000000001</v>
      </c>
      <c r="Y1547" s="18">
        <f t="shared" si="255"/>
        <v>55.400000000000006</v>
      </c>
      <c r="Z1547" s="17">
        <v>13</v>
      </c>
      <c r="AA1547" s="21">
        <v>10</v>
      </c>
      <c r="AB1547" s="14" t="s">
        <v>44</v>
      </c>
      <c r="AC1547" s="14" t="s">
        <v>43</v>
      </c>
      <c r="AD1547" s="17">
        <v>12</v>
      </c>
      <c r="AE1547" s="17">
        <v>1</v>
      </c>
      <c r="AF1547" s="14" t="s">
        <v>43</v>
      </c>
      <c r="AG1547" s="14">
        <v>300</v>
      </c>
      <c r="AI1547" s="70">
        <f t="shared" si="256"/>
        <v>9.6649999999999991</v>
      </c>
      <c r="AJ1547" s="71" t="s">
        <v>369</v>
      </c>
      <c r="AK1547" s="72">
        <f t="shared" si="257"/>
        <v>0.82374690124645178</v>
      </c>
      <c r="AL1547" s="73">
        <f t="shared" si="258"/>
        <v>0.82374690124645178</v>
      </c>
    </row>
    <row r="1548" spans="1:38" hidden="1">
      <c r="A1548" s="14" t="s">
        <v>88</v>
      </c>
      <c r="B1548" s="14" t="s">
        <v>40</v>
      </c>
      <c r="C1548" s="31">
        <v>39282</v>
      </c>
      <c r="D1548" s="15">
        <v>2007</v>
      </c>
      <c r="E1548" s="16">
        <v>0.42430555555555555</v>
      </c>
      <c r="F1548" s="16">
        <v>0.44513888888888892</v>
      </c>
      <c r="G1548" s="16">
        <f t="shared" si="259"/>
        <v>2.083333333333337E-2</v>
      </c>
      <c r="H1548" s="21">
        <v>2</v>
      </c>
      <c r="I1548" s="17">
        <v>1</v>
      </c>
      <c r="J1548" s="17">
        <v>1</v>
      </c>
      <c r="K1548" s="17">
        <v>1</v>
      </c>
      <c r="L1548" s="14" t="s">
        <v>61</v>
      </c>
      <c r="M1548" s="14" t="s">
        <v>62</v>
      </c>
      <c r="N1548" s="14">
        <v>1</v>
      </c>
      <c r="O1548" s="14">
        <f t="shared" si="260"/>
        <v>61.05</v>
      </c>
      <c r="P1548" s="14">
        <v>18.5</v>
      </c>
      <c r="Q1548" s="14">
        <f t="shared" si="261"/>
        <v>61.05</v>
      </c>
      <c r="R1548" s="14">
        <v>18.5</v>
      </c>
      <c r="S1548" s="14">
        <f t="shared" si="262"/>
        <v>61.05</v>
      </c>
      <c r="T1548" s="14">
        <v>18.5</v>
      </c>
      <c r="U1548" s="21" t="s">
        <v>43</v>
      </c>
      <c r="V1548" s="21" t="s">
        <v>43</v>
      </c>
      <c r="W1548" s="19">
        <v>27.891500000000001</v>
      </c>
      <c r="X1548" s="19">
        <v>-115.18631000000001</v>
      </c>
      <c r="Y1548" s="18">
        <f t="shared" si="255"/>
        <v>55.400000000000006</v>
      </c>
      <c r="Z1548" s="17">
        <v>13</v>
      </c>
      <c r="AA1548" s="21">
        <v>10</v>
      </c>
      <c r="AB1548" s="14" t="s">
        <v>44</v>
      </c>
      <c r="AC1548" s="14" t="s">
        <v>43</v>
      </c>
      <c r="AD1548" s="17">
        <v>13</v>
      </c>
      <c r="AE1548" s="17">
        <v>1</v>
      </c>
      <c r="AF1548" s="14" t="s">
        <v>43</v>
      </c>
      <c r="AG1548" s="14">
        <v>300</v>
      </c>
      <c r="AI1548" s="70">
        <f t="shared" si="256"/>
        <v>10.373999999999999</v>
      </c>
      <c r="AJ1548" s="71" t="s">
        <v>369</v>
      </c>
      <c r="AK1548" s="72">
        <f t="shared" si="257"/>
        <v>0.96188687250685145</v>
      </c>
      <c r="AL1548" s="73">
        <f t="shared" si="258"/>
        <v>0.96188687250685145</v>
      </c>
    </row>
    <row r="1549" spans="1:38" hidden="1">
      <c r="A1549" s="14" t="s">
        <v>88</v>
      </c>
      <c r="B1549" s="14" t="s">
        <v>40</v>
      </c>
      <c r="C1549" s="31">
        <v>39282</v>
      </c>
      <c r="D1549" s="15">
        <v>2007</v>
      </c>
      <c r="E1549" s="16">
        <v>0.42430555555555555</v>
      </c>
      <c r="F1549" s="16">
        <v>0.44513888888888892</v>
      </c>
      <c r="G1549" s="16">
        <f t="shared" si="259"/>
        <v>2.083333333333337E-2</v>
      </c>
      <c r="H1549" s="21">
        <v>2</v>
      </c>
      <c r="I1549" s="17">
        <v>1</v>
      </c>
      <c r="J1549" s="17">
        <v>1</v>
      </c>
      <c r="K1549" s="17">
        <v>1</v>
      </c>
      <c r="L1549" s="14" t="s">
        <v>61</v>
      </c>
      <c r="M1549" s="14" t="s">
        <v>62</v>
      </c>
      <c r="N1549" s="14">
        <v>1</v>
      </c>
      <c r="O1549" s="14">
        <f t="shared" si="260"/>
        <v>61.05</v>
      </c>
      <c r="P1549" s="14">
        <v>18.5</v>
      </c>
      <c r="Q1549" s="14">
        <f t="shared" si="261"/>
        <v>61.05</v>
      </c>
      <c r="R1549" s="14">
        <v>18.5</v>
      </c>
      <c r="S1549" s="14">
        <f t="shared" si="262"/>
        <v>61.05</v>
      </c>
      <c r="T1549" s="14">
        <v>18.5</v>
      </c>
      <c r="U1549" s="21" t="s">
        <v>43</v>
      </c>
      <c r="V1549" s="21" t="s">
        <v>43</v>
      </c>
      <c r="W1549" s="19">
        <v>27.891500000000001</v>
      </c>
      <c r="X1549" s="19">
        <v>-115.18631000000001</v>
      </c>
      <c r="Y1549" s="18">
        <f t="shared" si="255"/>
        <v>55.400000000000006</v>
      </c>
      <c r="Z1549" s="17">
        <v>13</v>
      </c>
      <c r="AA1549" s="21">
        <v>10</v>
      </c>
      <c r="AB1549" s="14" t="s">
        <v>44</v>
      </c>
      <c r="AC1549" s="14" t="s">
        <v>43</v>
      </c>
      <c r="AD1549" s="17">
        <v>14</v>
      </c>
      <c r="AE1549" s="17">
        <v>1</v>
      </c>
      <c r="AF1549" s="14" t="s">
        <v>43</v>
      </c>
      <c r="AG1549" s="14">
        <v>300</v>
      </c>
      <c r="AI1549" s="70">
        <f t="shared" si="256"/>
        <v>11.083</v>
      </c>
      <c r="AJ1549" s="71" t="s">
        <v>369</v>
      </c>
      <c r="AK1549" s="72">
        <f t="shared" si="257"/>
        <v>1.1117350137621949</v>
      </c>
      <c r="AL1549" s="73">
        <f t="shared" si="258"/>
        <v>1.1117350137621949</v>
      </c>
    </row>
    <row r="1550" spans="1:38" hidden="1">
      <c r="A1550" s="14" t="s">
        <v>88</v>
      </c>
      <c r="B1550" s="14" t="s">
        <v>40</v>
      </c>
      <c r="C1550" s="31">
        <v>39282</v>
      </c>
      <c r="D1550" s="15">
        <v>2007</v>
      </c>
      <c r="E1550" s="16">
        <v>0.42430555555555555</v>
      </c>
      <c r="F1550" s="16">
        <v>0.44513888888888892</v>
      </c>
      <c r="G1550" s="16">
        <f t="shared" si="259"/>
        <v>2.083333333333337E-2</v>
      </c>
      <c r="H1550" s="21">
        <v>2</v>
      </c>
      <c r="I1550" s="17">
        <v>1</v>
      </c>
      <c r="J1550" s="17">
        <v>1</v>
      </c>
      <c r="K1550" s="17">
        <v>1</v>
      </c>
      <c r="L1550" s="14" t="s">
        <v>61</v>
      </c>
      <c r="M1550" s="14" t="s">
        <v>62</v>
      </c>
      <c r="N1550" s="14">
        <v>1</v>
      </c>
      <c r="O1550" s="14">
        <f t="shared" si="260"/>
        <v>61.05</v>
      </c>
      <c r="P1550" s="14">
        <v>18.5</v>
      </c>
      <c r="Q1550" s="14">
        <f t="shared" si="261"/>
        <v>61.05</v>
      </c>
      <c r="R1550" s="14">
        <v>18.5</v>
      </c>
      <c r="S1550" s="14">
        <f t="shared" si="262"/>
        <v>61.05</v>
      </c>
      <c r="T1550" s="14">
        <v>18.5</v>
      </c>
      <c r="U1550" s="21" t="s">
        <v>43</v>
      </c>
      <c r="V1550" s="21" t="s">
        <v>43</v>
      </c>
      <c r="W1550" s="19">
        <v>27.891500000000001</v>
      </c>
      <c r="X1550" s="19">
        <v>-115.18631000000001</v>
      </c>
      <c r="Y1550" s="18">
        <f t="shared" si="255"/>
        <v>55.400000000000006</v>
      </c>
      <c r="Z1550" s="17">
        <v>13</v>
      </c>
      <c r="AA1550" s="21">
        <v>10</v>
      </c>
      <c r="AB1550" s="14" t="s">
        <v>44</v>
      </c>
      <c r="AC1550" s="14" t="s">
        <v>43</v>
      </c>
      <c r="AD1550" s="17">
        <v>14</v>
      </c>
      <c r="AE1550" s="17">
        <v>1</v>
      </c>
      <c r="AF1550" s="14" t="s">
        <v>43</v>
      </c>
      <c r="AG1550" s="14">
        <v>300</v>
      </c>
      <c r="AI1550" s="70">
        <f t="shared" si="256"/>
        <v>11.083</v>
      </c>
      <c r="AJ1550" s="71" t="s">
        <v>369</v>
      </c>
      <c r="AK1550" s="72">
        <f t="shared" si="257"/>
        <v>1.1117350137621949</v>
      </c>
      <c r="AL1550" s="73">
        <f t="shared" si="258"/>
        <v>1.1117350137621949</v>
      </c>
    </row>
    <row r="1551" spans="1:38" hidden="1">
      <c r="A1551" s="14" t="s">
        <v>88</v>
      </c>
      <c r="B1551" s="14" t="s">
        <v>40</v>
      </c>
      <c r="C1551" s="31">
        <v>39282</v>
      </c>
      <c r="D1551" s="15">
        <v>2007</v>
      </c>
      <c r="E1551" s="16">
        <v>0.42430555555555555</v>
      </c>
      <c r="F1551" s="16">
        <v>0.44513888888888892</v>
      </c>
      <c r="G1551" s="16">
        <f t="shared" si="259"/>
        <v>2.083333333333337E-2</v>
      </c>
      <c r="H1551" s="21">
        <v>2</v>
      </c>
      <c r="I1551" s="17">
        <v>1</v>
      </c>
      <c r="J1551" s="17">
        <v>1</v>
      </c>
      <c r="K1551" s="17">
        <v>1</v>
      </c>
      <c r="L1551" s="14" t="s">
        <v>61</v>
      </c>
      <c r="M1551" s="14" t="s">
        <v>62</v>
      </c>
      <c r="N1551" s="14">
        <v>1</v>
      </c>
      <c r="O1551" s="14">
        <f t="shared" si="260"/>
        <v>61.05</v>
      </c>
      <c r="P1551" s="14">
        <v>18.5</v>
      </c>
      <c r="Q1551" s="14">
        <f t="shared" si="261"/>
        <v>61.05</v>
      </c>
      <c r="R1551" s="14">
        <v>18.5</v>
      </c>
      <c r="S1551" s="14">
        <f t="shared" si="262"/>
        <v>61.05</v>
      </c>
      <c r="T1551" s="14">
        <v>18.5</v>
      </c>
      <c r="U1551" s="21" t="s">
        <v>43</v>
      </c>
      <c r="V1551" s="21" t="s">
        <v>43</v>
      </c>
      <c r="W1551" s="19">
        <v>27.891500000000001</v>
      </c>
      <c r="X1551" s="19">
        <v>-115.18631000000001</v>
      </c>
      <c r="Y1551" s="18">
        <f t="shared" si="255"/>
        <v>55.400000000000006</v>
      </c>
      <c r="Z1551" s="17">
        <v>13</v>
      </c>
      <c r="AA1551" s="21">
        <v>10</v>
      </c>
      <c r="AB1551" s="14" t="s">
        <v>44</v>
      </c>
      <c r="AC1551" s="14" t="s">
        <v>43</v>
      </c>
      <c r="AD1551" s="17">
        <v>14</v>
      </c>
      <c r="AE1551" s="17">
        <v>1</v>
      </c>
      <c r="AF1551" s="14" t="s">
        <v>43</v>
      </c>
      <c r="AG1551" s="14">
        <v>300</v>
      </c>
      <c r="AI1551" s="70">
        <f t="shared" si="256"/>
        <v>11.083</v>
      </c>
      <c r="AJ1551" s="71" t="s">
        <v>369</v>
      </c>
      <c r="AK1551" s="72">
        <f t="shared" si="257"/>
        <v>1.1117350137621949</v>
      </c>
      <c r="AL1551" s="73">
        <f t="shared" si="258"/>
        <v>1.1117350137621949</v>
      </c>
    </row>
    <row r="1552" spans="1:38" hidden="1">
      <c r="A1552" s="14" t="s">
        <v>88</v>
      </c>
      <c r="B1552" s="14" t="s">
        <v>40</v>
      </c>
      <c r="C1552" s="31">
        <v>39282</v>
      </c>
      <c r="D1552" s="15">
        <v>2007</v>
      </c>
      <c r="E1552" s="16">
        <v>0.42430555555555555</v>
      </c>
      <c r="F1552" s="16">
        <v>0.44513888888888892</v>
      </c>
      <c r="G1552" s="16">
        <f t="shared" si="259"/>
        <v>2.083333333333337E-2</v>
      </c>
      <c r="H1552" s="21">
        <v>2</v>
      </c>
      <c r="I1552" s="17">
        <v>1</v>
      </c>
      <c r="J1552" s="17">
        <v>1</v>
      </c>
      <c r="K1552" s="17">
        <v>1</v>
      </c>
      <c r="L1552" s="14" t="s">
        <v>61</v>
      </c>
      <c r="M1552" s="14" t="s">
        <v>62</v>
      </c>
      <c r="N1552" s="14">
        <v>1</v>
      </c>
      <c r="O1552" s="14">
        <f t="shared" si="260"/>
        <v>61.05</v>
      </c>
      <c r="P1552" s="14">
        <v>18.5</v>
      </c>
      <c r="Q1552" s="14">
        <f t="shared" si="261"/>
        <v>61.05</v>
      </c>
      <c r="R1552" s="14">
        <v>18.5</v>
      </c>
      <c r="S1552" s="14">
        <f t="shared" si="262"/>
        <v>61.05</v>
      </c>
      <c r="T1552" s="14">
        <v>18.5</v>
      </c>
      <c r="U1552" s="21" t="s">
        <v>43</v>
      </c>
      <c r="V1552" s="21" t="s">
        <v>43</v>
      </c>
      <c r="W1552" s="19">
        <v>27.891500000000001</v>
      </c>
      <c r="X1552" s="19">
        <v>-115.18631000000001</v>
      </c>
      <c r="Y1552" s="18">
        <f t="shared" si="255"/>
        <v>55.400000000000006</v>
      </c>
      <c r="Z1552" s="17">
        <v>13</v>
      </c>
      <c r="AA1552" s="21">
        <v>10</v>
      </c>
      <c r="AB1552" s="14" t="s">
        <v>44</v>
      </c>
      <c r="AC1552" s="14" t="s">
        <v>43</v>
      </c>
      <c r="AD1552" s="17">
        <v>14</v>
      </c>
      <c r="AE1552" s="17">
        <v>1</v>
      </c>
      <c r="AF1552" s="14" t="s">
        <v>43</v>
      </c>
      <c r="AG1552" s="14">
        <v>300</v>
      </c>
      <c r="AI1552" s="70">
        <f t="shared" si="256"/>
        <v>11.083</v>
      </c>
      <c r="AJ1552" s="71" t="s">
        <v>369</v>
      </c>
      <c r="AK1552" s="72">
        <f t="shared" si="257"/>
        <v>1.1117350137621949</v>
      </c>
      <c r="AL1552" s="73">
        <f t="shared" si="258"/>
        <v>1.1117350137621949</v>
      </c>
    </row>
    <row r="1553" spans="1:38" hidden="1">
      <c r="A1553" s="14" t="s">
        <v>88</v>
      </c>
      <c r="B1553" s="14" t="s">
        <v>40</v>
      </c>
      <c r="C1553" s="31">
        <v>39282</v>
      </c>
      <c r="D1553" s="15">
        <v>2007</v>
      </c>
      <c r="E1553" s="16">
        <v>0.42430555555555555</v>
      </c>
      <c r="F1553" s="16">
        <v>0.44513888888888892</v>
      </c>
      <c r="G1553" s="16">
        <f t="shared" si="259"/>
        <v>2.083333333333337E-2</v>
      </c>
      <c r="H1553" s="21">
        <v>2</v>
      </c>
      <c r="I1553" s="17">
        <v>1</v>
      </c>
      <c r="J1553" s="17">
        <v>1</v>
      </c>
      <c r="K1553" s="17">
        <v>1</v>
      </c>
      <c r="L1553" s="14" t="s">
        <v>61</v>
      </c>
      <c r="M1553" s="14" t="s">
        <v>62</v>
      </c>
      <c r="N1553" s="14">
        <v>1</v>
      </c>
      <c r="O1553" s="14">
        <f t="shared" si="260"/>
        <v>61.05</v>
      </c>
      <c r="P1553" s="14">
        <v>18.5</v>
      </c>
      <c r="Q1553" s="14">
        <f t="shared" si="261"/>
        <v>61.05</v>
      </c>
      <c r="R1553" s="14">
        <v>18.5</v>
      </c>
      <c r="S1553" s="14">
        <f t="shared" si="262"/>
        <v>61.05</v>
      </c>
      <c r="T1553" s="14">
        <v>18.5</v>
      </c>
      <c r="U1553" s="21" t="s">
        <v>43</v>
      </c>
      <c r="V1553" s="21" t="s">
        <v>43</v>
      </c>
      <c r="W1553" s="19">
        <v>27.891500000000001</v>
      </c>
      <c r="X1553" s="19">
        <v>-115.18631000000001</v>
      </c>
      <c r="Y1553" s="18">
        <f t="shared" si="255"/>
        <v>55.400000000000006</v>
      </c>
      <c r="Z1553" s="17">
        <v>13</v>
      </c>
      <c r="AA1553" s="21">
        <v>10</v>
      </c>
      <c r="AB1553" s="14" t="s">
        <v>44</v>
      </c>
      <c r="AC1553" s="14" t="s">
        <v>43</v>
      </c>
      <c r="AD1553" s="17">
        <v>14</v>
      </c>
      <c r="AE1553" s="17">
        <v>1</v>
      </c>
      <c r="AF1553" s="14" t="s">
        <v>43</v>
      </c>
      <c r="AG1553" s="14">
        <v>300</v>
      </c>
      <c r="AI1553" s="70">
        <f t="shared" si="256"/>
        <v>11.083</v>
      </c>
      <c r="AJ1553" s="71" t="s">
        <v>369</v>
      </c>
      <c r="AK1553" s="72">
        <f t="shared" si="257"/>
        <v>1.1117350137621949</v>
      </c>
      <c r="AL1553" s="73">
        <f t="shared" si="258"/>
        <v>1.1117350137621949</v>
      </c>
    </row>
    <row r="1554" spans="1:38" hidden="1">
      <c r="A1554" s="14" t="s">
        <v>88</v>
      </c>
      <c r="B1554" s="14" t="s">
        <v>40</v>
      </c>
      <c r="C1554" s="31">
        <v>39282</v>
      </c>
      <c r="D1554" s="15">
        <v>2007</v>
      </c>
      <c r="E1554" s="16">
        <v>0.42430555555555555</v>
      </c>
      <c r="F1554" s="16">
        <v>0.44513888888888892</v>
      </c>
      <c r="G1554" s="16">
        <f t="shared" si="259"/>
        <v>2.083333333333337E-2</v>
      </c>
      <c r="H1554" s="21">
        <v>2</v>
      </c>
      <c r="I1554" s="17">
        <v>1</v>
      </c>
      <c r="J1554" s="17">
        <v>1</v>
      </c>
      <c r="K1554" s="17">
        <v>1</v>
      </c>
      <c r="L1554" s="14" t="s">
        <v>61</v>
      </c>
      <c r="M1554" s="14" t="s">
        <v>62</v>
      </c>
      <c r="N1554" s="14">
        <v>1</v>
      </c>
      <c r="O1554" s="14">
        <f t="shared" si="260"/>
        <v>61.05</v>
      </c>
      <c r="P1554" s="14">
        <v>18.5</v>
      </c>
      <c r="Q1554" s="14">
        <f t="shared" si="261"/>
        <v>61.05</v>
      </c>
      <c r="R1554" s="14">
        <v>18.5</v>
      </c>
      <c r="S1554" s="14">
        <f t="shared" si="262"/>
        <v>61.05</v>
      </c>
      <c r="T1554" s="14">
        <v>18.5</v>
      </c>
      <c r="U1554" s="21" t="s">
        <v>43</v>
      </c>
      <c r="V1554" s="21" t="s">
        <v>43</v>
      </c>
      <c r="W1554" s="19">
        <v>27.891500000000001</v>
      </c>
      <c r="X1554" s="19">
        <v>-115.18631000000001</v>
      </c>
      <c r="Y1554" s="18">
        <f t="shared" si="255"/>
        <v>55.400000000000006</v>
      </c>
      <c r="Z1554" s="17">
        <v>13</v>
      </c>
      <c r="AA1554" s="21">
        <v>10</v>
      </c>
      <c r="AB1554" s="14" t="s">
        <v>44</v>
      </c>
      <c r="AC1554" s="14" t="s">
        <v>43</v>
      </c>
      <c r="AD1554" s="17">
        <v>16</v>
      </c>
      <c r="AE1554" s="17">
        <v>1</v>
      </c>
      <c r="AF1554" s="14" t="s">
        <v>43</v>
      </c>
      <c r="AG1554" s="14">
        <v>300</v>
      </c>
      <c r="AI1554" s="70">
        <f t="shared" si="256"/>
        <v>12.500999999999999</v>
      </c>
      <c r="AJ1554" s="71" t="s">
        <v>369</v>
      </c>
      <c r="AK1554" s="72">
        <f t="shared" si="257"/>
        <v>1.4471406331162124</v>
      </c>
      <c r="AL1554" s="73">
        <f t="shared" si="258"/>
        <v>1.4471406331162124</v>
      </c>
    </row>
    <row r="1555" spans="1:38" hidden="1">
      <c r="A1555" s="14" t="s">
        <v>88</v>
      </c>
      <c r="B1555" s="14" t="s">
        <v>40</v>
      </c>
      <c r="C1555" s="31">
        <v>39282</v>
      </c>
      <c r="D1555" s="15">
        <v>2007</v>
      </c>
      <c r="E1555" s="16">
        <v>0.42430555555555555</v>
      </c>
      <c r="F1555" s="16">
        <v>0.44513888888888892</v>
      </c>
      <c r="G1555" s="16">
        <f t="shared" si="259"/>
        <v>2.083333333333337E-2</v>
      </c>
      <c r="H1555" s="21">
        <v>2</v>
      </c>
      <c r="I1555" s="17">
        <v>1</v>
      </c>
      <c r="J1555" s="17">
        <v>1</v>
      </c>
      <c r="K1555" s="17">
        <v>1</v>
      </c>
      <c r="L1555" s="14" t="s">
        <v>61</v>
      </c>
      <c r="M1555" s="14" t="s">
        <v>62</v>
      </c>
      <c r="N1555" s="14">
        <v>1</v>
      </c>
      <c r="O1555" s="14">
        <f t="shared" si="260"/>
        <v>61.05</v>
      </c>
      <c r="P1555" s="14">
        <v>18.5</v>
      </c>
      <c r="Q1555" s="14">
        <f t="shared" si="261"/>
        <v>61.05</v>
      </c>
      <c r="R1555" s="14">
        <v>18.5</v>
      </c>
      <c r="S1555" s="14">
        <f t="shared" si="262"/>
        <v>61.05</v>
      </c>
      <c r="T1555" s="14">
        <v>18.5</v>
      </c>
      <c r="U1555" s="21" t="s">
        <v>43</v>
      </c>
      <c r="V1555" s="21" t="s">
        <v>43</v>
      </c>
      <c r="W1555" s="19">
        <v>27.891500000000001</v>
      </c>
      <c r="X1555" s="19">
        <v>-115.18631000000001</v>
      </c>
      <c r="Y1555" s="18">
        <f t="shared" si="255"/>
        <v>55.400000000000006</v>
      </c>
      <c r="Z1555" s="17">
        <v>13</v>
      </c>
      <c r="AA1555" s="21">
        <v>10</v>
      </c>
      <c r="AB1555" s="14" t="s">
        <v>44</v>
      </c>
      <c r="AC1555" s="14" t="s">
        <v>43</v>
      </c>
      <c r="AD1555" s="17">
        <v>16</v>
      </c>
      <c r="AE1555" s="17">
        <v>1</v>
      </c>
      <c r="AF1555" s="14" t="s">
        <v>43</v>
      </c>
      <c r="AG1555" s="14">
        <v>300</v>
      </c>
      <c r="AI1555" s="70">
        <f t="shared" si="256"/>
        <v>12.500999999999999</v>
      </c>
      <c r="AJ1555" s="71" t="s">
        <v>369</v>
      </c>
      <c r="AK1555" s="72">
        <f t="shared" si="257"/>
        <v>1.4471406331162124</v>
      </c>
      <c r="AL1555" s="73">
        <f t="shared" si="258"/>
        <v>1.4471406331162124</v>
      </c>
    </row>
    <row r="1556" spans="1:38" hidden="1">
      <c r="A1556" s="14" t="s">
        <v>88</v>
      </c>
      <c r="B1556" s="14" t="s">
        <v>40</v>
      </c>
      <c r="C1556" s="31">
        <v>39282</v>
      </c>
      <c r="D1556" s="15">
        <v>2007</v>
      </c>
      <c r="E1556" s="16">
        <v>0.42430555555555555</v>
      </c>
      <c r="F1556" s="16">
        <v>0.44513888888888892</v>
      </c>
      <c r="G1556" s="16">
        <f t="shared" si="259"/>
        <v>2.083333333333337E-2</v>
      </c>
      <c r="H1556" s="21">
        <v>2</v>
      </c>
      <c r="I1556" s="17">
        <v>1</v>
      </c>
      <c r="J1556" s="17">
        <v>1</v>
      </c>
      <c r="K1556" s="17">
        <v>1</v>
      </c>
      <c r="L1556" s="14" t="s">
        <v>61</v>
      </c>
      <c r="M1556" s="14" t="s">
        <v>62</v>
      </c>
      <c r="N1556" s="14">
        <v>1</v>
      </c>
      <c r="O1556" s="14">
        <f t="shared" si="260"/>
        <v>61.05</v>
      </c>
      <c r="P1556" s="14">
        <v>18.5</v>
      </c>
      <c r="Q1556" s="14">
        <f t="shared" si="261"/>
        <v>61.05</v>
      </c>
      <c r="R1556" s="14">
        <v>18.5</v>
      </c>
      <c r="S1556" s="14">
        <f t="shared" si="262"/>
        <v>61.05</v>
      </c>
      <c r="T1556" s="14">
        <v>18.5</v>
      </c>
      <c r="U1556" s="21" t="s">
        <v>43</v>
      </c>
      <c r="V1556" s="21" t="s">
        <v>43</v>
      </c>
      <c r="W1556" s="19">
        <v>27.891500000000001</v>
      </c>
      <c r="X1556" s="19">
        <v>-115.18631000000001</v>
      </c>
      <c r="Y1556" s="18">
        <f t="shared" si="255"/>
        <v>55.400000000000006</v>
      </c>
      <c r="Z1556" s="17">
        <v>13</v>
      </c>
      <c r="AA1556" s="21">
        <v>10</v>
      </c>
      <c r="AB1556" s="14" t="s">
        <v>44</v>
      </c>
      <c r="AC1556" s="14" t="s">
        <v>43</v>
      </c>
      <c r="AD1556" s="17">
        <v>16</v>
      </c>
      <c r="AE1556" s="17">
        <v>1</v>
      </c>
      <c r="AF1556" s="14" t="s">
        <v>43</v>
      </c>
      <c r="AG1556" s="14">
        <v>300</v>
      </c>
      <c r="AI1556" s="70">
        <f t="shared" si="256"/>
        <v>12.500999999999999</v>
      </c>
      <c r="AJ1556" s="71" t="s">
        <v>369</v>
      </c>
      <c r="AK1556" s="72">
        <f t="shared" si="257"/>
        <v>1.4471406331162124</v>
      </c>
      <c r="AL1556" s="73">
        <f t="shared" si="258"/>
        <v>1.4471406331162124</v>
      </c>
    </row>
    <row r="1557" spans="1:38" hidden="1">
      <c r="A1557" s="14" t="s">
        <v>88</v>
      </c>
      <c r="B1557" s="14" t="s">
        <v>40</v>
      </c>
      <c r="C1557" s="31">
        <v>39282</v>
      </c>
      <c r="D1557" s="15">
        <v>2007</v>
      </c>
      <c r="E1557" s="16">
        <v>0.42430555555555555</v>
      </c>
      <c r="F1557" s="16">
        <v>0.44513888888888892</v>
      </c>
      <c r="G1557" s="16">
        <f t="shared" si="259"/>
        <v>2.083333333333337E-2</v>
      </c>
      <c r="H1557" s="21">
        <v>2</v>
      </c>
      <c r="I1557" s="17">
        <v>1</v>
      </c>
      <c r="J1557" s="17">
        <v>1</v>
      </c>
      <c r="K1557" s="17">
        <v>1</v>
      </c>
      <c r="L1557" s="14" t="s">
        <v>61</v>
      </c>
      <c r="M1557" s="14" t="s">
        <v>62</v>
      </c>
      <c r="N1557" s="14">
        <v>1</v>
      </c>
      <c r="O1557" s="14">
        <f t="shared" si="260"/>
        <v>61.05</v>
      </c>
      <c r="P1557" s="14">
        <v>18.5</v>
      </c>
      <c r="Q1557" s="14">
        <f t="shared" si="261"/>
        <v>61.05</v>
      </c>
      <c r="R1557" s="14">
        <v>18.5</v>
      </c>
      <c r="S1557" s="14">
        <f t="shared" si="262"/>
        <v>61.05</v>
      </c>
      <c r="T1557" s="14">
        <v>18.5</v>
      </c>
      <c r="U1557" s="21" t="s">
        <v>43</v>
      </c>
      <c r="V1557" s="21" t="s">
        <v>43</v>
      </c>
      <c r="W1557" s="19">
        <v>27.891500000000001</v>
      </c>
      <c r="X1557" s="19">
        <v>-115.18631000000001</v>
      </c>
      <c r="Y1557" s="18">
        <f t="shared" si="255"/>
        <v>55.400000000000006</v>
      </c>
      <c r="Z1557" s="17">
        <v>13</v>
      </c>
      <c r="AA1557" s="21">
        <v>10</v>
      </c>
      <c r="AB1557" s="14" t="s">
        <v>44</v>
      </c>
      <c r="AC1557" s="14" t="s">
        <v>43</v>
      </c>
      <c r="AD1557" s="17">
        <v>16</v>
      </c>
      <c r="AE1557" s="17">
        <v>1</v>
      </c>
      <c r="AF1557" s="14" t="s">
        <v>43</v>
      </c>
      <c r="AG1557" s="14">
        <v>300</v>
      </c>
      <c r="AI1557" s="70">
        <f t="shared" si="256"/>
        <v>12.500999999999999</v>
      </c>
      <c r="AJ1557" s="71" t="s">
        <v>369</v>
      </c>
      <c r="AK1557" s="72">
        <f t="shared" si="257"/>
        <v>1.4471406331162124</v>
      </c>
      <c r="AL1557" s="73">
        <f t="shared" si="258"/>
        <v>1.4471406331162124</v>
      </c>
    </row>
    <row r="1558" spans="1:38" hidden="1">
      <c r="A1558" s="14" t="s">
        <v>88</v>
      </c>
      <c r="B1558" s="14" t="s">
        <v>40</v>
      </c>
      <c r="C1558" s="31">
        <v>39282</v>
      </c>
      <c r="D1558" s="15">
        <v>2007</v>
      </c>
      <c r="E1558" s="16">
        <v>0.42430555555555555</v>
      </c>
      <c r="F1558" s="16">
        <v>0.44513888888888892</v>
      </c>
      <c r="G1558" s="16">
        <f t="shared" si="259"/>
        <v>2.083333333333337E-2</v>
      </c>
      <c r="H1558" s="21">
        <v>2</v>
      </c>
      <c r="I1558" s="17">
        <v>1</v>
      </c>
      <c r="J1558" s="17">
        <v>1</v>
      </c>
      <c r="K1558" s="17">
        <v>1</v>
      </c>
      <c r="L1558" s="14" t="s">
        <v>61</v>
      </c>
      <c r="M1558" s="14" t="s">
        <v>62</v>
      </c>
      <c r="N1558" s="14">
        <v>1</v>
      </c>
      <c r="O1558" s="14">
        <f t="shared" si="260"/>
        <v>61.05</v>
      </c>
      <c r="P1558" s="14">
        <v>18.5</v>
      </c>
      <c r="Q1558" s="14">
        <f t="shared" si="261"/>
        <v>61.05</v>
      </c>
      <c r="R1558" s="14">
        <v>18.5</v>
      </c>
      <c r="S1558" s="14">
        <f t="shared" si="262"/>
        <v>61.05</v>
      </c>
      <c r="T1558" s="14">
        <v>18.5</v>
      </c>
      <c r="U1558" s="21" t="s">
        <v>43</v>
      </c>
      <c r="V1558" s="21" t="s">
        <v>43</v>
      </c>
      <c r="W1558" s="19">
        <v>27.891500000000001</v>
      </c>
      <c r="X1558" s="19">
        <v>-115.18631000000001</v>
      </c>
      <c r="Y1558" s="18">
        <f t="shared" si="255"/>
        <v>55.400000000000006</v>
      </c>
      <c r="Z1558" s="17">
        <v>13</v>
      </c>
      <c r="AA1558" s="21">
        <v>10</v>
      </c>
      <c r="AB1558" s="14" t="s">
        <v>44</v>
      </c>
      <c r="AC1558" s="14" t="s">
        <v>43</v>
      </c>
      <c r="AD1558" s="17">
        <v>16</v>
      </c>
      <c r="AE1558" s="17">
        <v>1</v>
      </c>
      <c r="AF1558" s="14" t="s">
        <v>43</v>
      </c>
      <c r="AG1558" s="14">
        <v>300</v>
      </c>
      <c r="AI1558" s="70">
        <f t="shared" si="256"/>
        <v>12.500999999999999</v>
      </c>
      <c r="AJ1558" s="71" t="s">
        <v>369</v>
      </c>
      <c r="AK1558" s="72">
        <f t="shared" si="257"/>
        <v>1.4471406331162124</v>
      </c>
      <c r="AL1558" s="73">
        <f t="shared" si="258"/>
        <v>1.4471406331162124</v>
      </c>
    </row>
    <row r="1559" spans="1:38" hidden="1">
      <c r="A1559" s="14" t="s">
        <v>88</v>
      </c>
      <c r="B1559" s="14" t="s">
        <v>40</v>
      </c>
      <c r="C1559" s="31">
        <v>39282</v>
      </c>
      <c r="D1559" s="15">
        <v>2007</v>
      </c>
      <c r="E1559" s="16">
        <v>0.42430555555555555</v>
      </c>
      <c r="F1559" s="16">
        <v>0.44513888888888892</v>
      </c>
      <c r="G1559" s="16">
        <f t="shared" si="259"/>
        <v>2.083333333333337E-2</v>
      </c>
      <c r="H1559" s="21">
        <v>2</v>
      </c>
      <c r="I1559" s="17">
        <v>1</v>
      </c>
      <c r="J1559" s="17">
        <v>1</v>
      </c>
      <c r="K1559" s="17">
        <v>1</v>
      </c>
      <c r="L1559" s="14" t="s">
        <v>61</v>
      </c>
      <c r="M1559" s="14" t="s">
        <v>62</v>
      </c>
      <c r="N1559" s="14">
        <v>1</v>
      </c>
      <c r="O1559" s="14">
        <f t="shared" si="260"/>
        <v>61.05</v>
      </c>
      <c r="P1559" s="14">
        <v>18.5</v>
      </c>
      <c r="Q1559" s="14">
        <f t="shared" si="261"/>
        <v>61.05</v>
      </c>
      <c r="R1559" s="14">
        <v>18.5</v>
      </c>
      <c r="S1559" s="14">
        <f t="shared" si="262"/>
        <v>61.05</v>
      </c>
      <c r="T1559" s="14">
        <v>18.5</v>
      </c>
      <c r="U1559" s="21" t="s">
        <v>43</v>
      </c>
      <c r="V1559" s="21" t="s">
        <v>43</v>
      </c>
      <c r="W1559" s="19">
        <v>27.891500000000001</v>
      </c>
      <c r="X1559" s="19">
        <v>-115.18631000000001</v>
      </c>
      <c r="Y1559" s="18">
        <f t="shared" si="255"/>
        <v>55.400000000000006</v>
      </c>
      <c r="Z1559" s="17">
        <v>13</v>
      </c>
      <c r="AA1559" s="21">
        <v>10</v>
      </c>
      <c r="AB1559" s="14" t="s">
        <v>44</v>
      </c>
      <c r="AC1559" s="14" t="s">
        <v>43</v>
      </c>
      <c r="AD1559" s="17">
        <v>16</v>
      </c>
      <c r="AE1559" s="17">
        <v>1</v>
      </c>
      <c r="AF1559" s="14" t="s">
        <v>43</v>
      </c>
      <c r="AG1559" s="14">
        <v>300</v>
      </c>
      <c r="AI1559" s="70">
        <f t="shared" si="256"/>
        <v>12.500999999999999</v>
      </c>
      <c r="AJ1559" s="71" t="s">
        <v>369</v>
      </c>
      <c r="AK1559" s="72">
        <f t="shared" si="257"/>
        <v>1.4471406331162124</v>
      </c>
      <c r="AL1559" s="73">
        <f t="shared" si="258"/>
        <v>1.4471406331162124</v>
      </c>
    </row>
    <row r="1560" spans="1:38" hidden="1">
      <c r="A1560" s="14" t="s">
        <v>88</v>
      </c>
      <c r="B1560" s="14" t="s">
        <v>40</v>
      </c>
      <c r="C1560" s="31">
        <v>39282</v>
      </c>
      <c r="D1560" s="15">
        <v>2007</v>
      </c>
      <c r="E1560" s="16">
        <v>0.42430555555555555</v>
      </c>
      <c r="F1560" s="16">
        <v>0.44513888888888892</v>
      </c>
      <c r="G1560" s="16">
        <f t="shared" si="259"/>
        <v>2.083333333333337E-2</v>
      </c>
      <c r="H1560" s="21">
        <v>2</v>
      </c>
      <c r="I1560" s="17">
        <v>1</v>
      </c>
      <c r="J1560" s="17">
        <v>1</v>
      </c>
      <c r="K1560" s="17">
        <v>1</v>
      </c>
      <c r="L1560" s="14" t="s">
        <v>61</v>
      </c>
      <c r="M1560" s="14" t="s">
        <v>62</v>
      </c>
      <c r="N1560" s="14">
        <v>1</v>
      </c>
      <c r="O1560" s="14">
        <f t="shared" si="260"/>
        <v>61.05</v>
      </c>
      <c r="P1560" s="14">
        <v>18.5</v>
      </c>
      <c r="Q1560" s="14">
        <f t="shared" si="261"/>
        <v>61.05</v>
      </c>
      <c r="R1560" s="14">
        <v>18.5</v>
      </c>
      <c r="S1560" s="14">
        <f t="shared" si="262"/>
        <v>61.05</v>
      </c>
      <c r="T1560" s="14">
        <v>18.5</v>
      </c>
      <c r="U1560" s="21" t="s">
        <v>43</v>
      </c>
      <c r="V1560" s="21" t="s">
        <v>43</v>
      </c>
      <c r="W1560" s="19">
        <v>27.891500000000001</v>
      </c>
      <c r="X1560" s="19">
        <v>-115.18631000000001</v>
      </c>
      <c r="Y1560" s="18">
        <f t="shared" si="255"/>
        <v>55.400000000000006</v>
      </c>
      <c r="Z1560" s="17">
        <v>13</v>
      </c>
      <c r="AA1560" s="21">
        <v>10</v>
      </c>
      <c r="AB1560" s="14" t="s">
        <v>44</v>
      </c>
      <c r="AC1560" s="14" t="s">
        <v>43</v>
      </c>
      <c r="AD1560" s="17">
        <v>17</v>
      </c>
      <c r="AE1560" s="17">
        <v>1</v>
      </c>
      <c r="AF1560" s="14" t="s">
        <v>43</v>
      </c>
      <c r="AG1560" s="14">
        <v>300</v>
      </c>
      <c r="AI1560" s="70">
        <f t="shared" si="256"/>
        <v>13.209999999999999</v>
      </c>
      <c r="AJ1560" s="71" t="s">
        <v>369</v>
      </c>
      <c r="AK1560" s="72">
        <f t="shared" si="257"/>
        <v>1.6329725885917237</v>
      </c>
      <c r="AL1560" s="73">
        <f t="shared" si="258"/>
        <v>1.6329725885917237</v>
      </c>
    </row>
    <row r="1561" spans="1:38" hidden="1">
      <c r="A1561" s="14" t="s">
        <v>88</v>
      </c>
      <c r="B1561" s="14" t="s">
        <v>40</v>
      </c>
      <c r="C1561" s="31">
        <v>39282</v>
      </c>
      <c r="D1561" s="15">
        <v>2007</v>
      </c>
      <c r="E1561" s="16">
        <v>0.42430555555555555</v>
      </c>
      <c r="F1561" s="16">
        <v>0.44513888888888892</v>
      </c>
      <c r="G1561" s="16">
        <f t="shared" si="259"/>
        <v>2.083333333333337E-2</v>
      </c>
      <c r="H1561" s="21">
        <v>2</v>
      </c>
      <c r="I1561" s="17">
        <v>1</v>
      </c>
      <c r="J1561" s="17">
        <v>1</v>
      </c>
      <c r="K1561" s="17">
        <v>1</v>
      </c>
      <c r="L1561" s="14" t="s">
        <v>61</v>
      </c>
      <c r="M1561" s="14" t="s">
        <v>62</v>
      </c>
      <c r="N1561" s="14">
        <v>1</v>
      </c>
      <c r="O1561" s="14">
        <f t="shared" si="260"/>
        <v>61.05</v>
      </c>
      <c r="P1561" s="14">
        <v>18.5</v>
      </c>
      <c r="Q1561" s="14">
        <f t="shared" si="261"/>
        <v>61.05</v>
      </c>
      <c r="R1561" s="14">
        <v>18.5</v>
      </c>
      <c r="S1561" s="14">
        <f t="shared" si="262"/>
        <v>61.05</v>
      </c>
      <c r="T1561" s="14">
        <v>18.5</v>
      </c>
      <c r="U1561" s="21" t="s">
        <v>43</v>
      </c>
      <c r="V1561" s="21" t="s">
        <v>43</v>
      </c>
      <c r="W1561" s="19">
        <v>27.891500000000001</v>
      </c>
      <c r="X1561" s="19">
        <v>-115.18631000000001</v>
      </c>
      <c r="Y1561" s="18">
        <f t="shared" si="255"/>
        <v>55.400000000000006</v>
      </c>
      <c r="Z1561" s="17">
        <v>13</v>
      </c>
      <c r="AA1561" s="21">
        <v>10</v>
      </c>
      <c r="AB1561" s="14" t="s">
        <v>44</v>
      </c>
      <c r="AC1561" s="14" t="s">
        <v>43</v>
      </c>
      <c r="AD1561" s="17">
        <v>17</v>
      </c>
      <c r="AE1561" s="17">
        <v>1</v>
      </c>
      <c r="AF1561" s="14" t="s">
        <v>43</v>
      </c>
      <c r="AG1561" s="14">
        <v>300</v>
      </c>
      <c r="AI1561" s="70">
        <f t="shared" si="256"/>
        <v>13.209999999999999</v>
      </c>
      <c r="AJ1561" s="71" t="s">
        <v>369</v>
      </c>
      <c r="AK1561" s="72">
        <f t="shared" si="257"/>
        <v>1.6329725885917237</v>
      </c>
      <c r="AL1561" s="73">
        <f t="shared" si="258"/>
        <v>1.6329725885917237</v>
      </c>
    </row>
    <row r="1562" spans="1:38" hidden="1">
      <c r="A1562" s="14" t="s">
        <v>88</v>
      </c>
      <c r="B1562" s="14" t="s">
        <v>40</v>
      </c>
      <c r="C1562" s="31">
        <v>39282</v>
      </c>
      <c r="D1562" s="15">
        <v>2007</v>
      </c>
      <c r="E1562" s="16">
        <v>0.42430555555555555</v>
      </c>
      <c r="F1562" s="16">
        <v>0.44513888888888892</v>
      </c>
      <c r="G1562" s="16">
        <f t="shared" si="259"/>
        <v>2.083333333333337E-2</v>
      </c>
      <c r="H1562" s="21">
        <v>2</v>
      </c>
      <c r="I1562" s="17">
        <v>1</v>
      </c>
      <c r="J1562" s="17">
        <v>1</v>
      </c>
      <c r="K1562" s="17">
        <v>1</v>
      </c>
      <c r="L1562" s="14" t="s">
        <v>61</v>
      </c>
      <c r="M1562" s="14" t="s">
        <v>62</v>
      </c>
      <c r="N1562" s="14">
        <v>1</v>
      </c>
      <c r="O1562" s="14">
        <f t="shared" si="260"/>
        <v>61.05</v>
      </c>
      <c r="P1562" s="14">
        <v>18.5</v>
      </c>
      <c r="Q1562" s="14">
        <f t="shared" si="261"/>
        <v>61.05</v>
      </c>
      <c r="R1562" s="14">
        <v>18.5</v>
      </c>
      <c r="S1562" s="14">
        <f t="shared" si="262"/>
        <v>61.05</v>
      </c>
      <c r="T1562" s="14">
        <v>18.5</v>
      </c>
      <c r="U1562" s="21" t="s">
        <v>43</v>
      </c>
      <c r="V1562" s="21" t="s">
        <v>43</v>
      </c>
      <c r="W1562" s="19">
        <v>27.891500000000001</v>
      </c>
      <c r="X1562" s="19">
        <v>-115.18631000000001</v>
      </c>
      <c r="Y1562" s="18">
        <f t="shared" si="255"/>
        <v>55.400000000000006</v>
      </c>
      <c r="Z1562" s="17">
        <v>13</v>
      </c>
      <c r="AA1562" s="21">
        <v>10</v>
      </c>
      <c r="AB1562" s="14" t="s">
        <v>44</v>
      </c>
      <c r="AC1562" s="14" t="s">
        <v>43</v>
      </c>
      <c r="AD1562" s="17">
        <v>17</v>
      </c>
      <c r="AE1562" s="17">
        <v>1</v>
      </c>
      <c r="AF1562" s="14" t="s">
        <v>43</v>
      </c>
      <c r="AG1562" s="14">
        <v>300</v>
      </c>
      <c r="AI1562" s="70">
        <f t="shared" si="256"/>
        <v>13.209999999999999</v>
      </c>
      <c r="AJ1562" s="71" t="s">
        <v>369</v>
      </c>
      <c r="AK1562" s="72">
        <f t="shared" si="257"/>
        <v>1.6329725885917237</v>
      </c>
      <c r="AL1562" s="73">
        <f t="shared" si="258"/>
        <v>1.6329725885917237</v>
      </c>
    </row>
    <row r="1563" spans="1:38" hidden="1">
      <c r="A1563" s="14" t="s">
        <v>88</v>
      </c>
      <c r="B1563" s="14" t="s">
        <v>40</v>
      </c>
      <c r="C1563" s="31">
        <v>39282</v>
      </c>
      <c r="D1563" s="15">
        <v>2007</v>
      </c>
      <c r="E1563" s="16">
        <v>0.42430555555555555</v>
      </c>
      <c r="F1563" s="16">
        <v>0.44513888888888892</v>
      </c>
      <c r="G1563" s="16">
        <f t="shared" si="259"/>
        <v>2.083333333333337E-2</v>
      </c>
      <c r="H1563" s="21">
        <v>2</v>
      </c>
      <c r="I1563" s="17">
        <v>1</v>
      </c>
      <c r="J1563" s="17">
        <v>1</v>
      </c>
      <c r="K1563" s="17">
        <v>1</v>
      </c>
      <c r="L1563" s="14" t="s">
        <v>61</v>
      </c>
      <c r="M1563" s="14" t="s">
        <v>62</v>
      </c>
      <c r="N1563" s="14">
        <v>1</v>
      </c>
      <c r="O1563" s="14">
        <f t="shared" si="260"/>
        <v>61.05</v>
      </c>
      <c r="P1563" s="14">
        <v>18.5</v>
      </c>
      <c r="Q1563" s="14">
        <f t="shared" si="261"/>
        <v>61.05</v>
      </c>
      <c r="R1563" s="14">
        <v>18.5</v>
      </c>
      <c r="S1563" s="14">
        <f t="shared" si="262"/>
        <v>61.05</v>
      </c>
      <c r="T1563" s="14">
        <v>18.5</v>
      </c>
      <c r="U1563" s="21" t="s">
        <v>43</v>
      </c>
      <c r="V1563" s="21" t="s">
        <v>43</v>
      </c>
      <c r="W1563" s="19">
        <v>27.891500000000001</v>
      </c>
      <c r="X1563" s="19">
        <v>-115.18631000000001</v>
      </c>
      <c r="Y1563" s="18">
        <f t="shared" si="255"/>
        <v>55.400000000000006</v>
      </c>
      <c r="Z1563" s="17">
        <v>13</v>
      </c>
      <c r="AA1563" s="21">
        <v>10</v>
      </c>
      <c r="AB1563" s="14" t="s">
        <v>44</v>
      </c>
      <c r="AC1563" s="14" t="s">
        <v>43</v>
      </c>
      <c r="AD1563" s="17">
        <v>17</v>
      </c>
      <c r="AE1563" s="17">
        <v>1</v>
      </c>
      <c r="AF1563" s="14" t="s">
        <v>43</v>
      </c>
      <c r="AG1563" s="14">
        <v>300</v>
      </c>
      <c r="AI1563" s="70">
        <f t="shared" si="256"/>
        <v>13.209999999999999</v>
      </c>
      <c r="AJ1563" s="71" t="s">
        <v>369</v>
      </c>
      <c r="AK1563" s="72">
        <f t="shared" si="257"/>
        <v>1.6329725885917237</v>
      </c>
      <c r="AL1563" s="73">
        <f t="shared" si="258"/>
        <v>1.6329725885917237</v>
      </c>
    </row>
    <row r="1564" spans="1:38" hidden="1">
      <c r="A1564" s="14" t="s">
        <v>88</v>
      </c>
      <c r="B1564" s="14" t="s">
        <v>40</v>
      </c>
      <c r="C1564" s="31">
        <v>39282</v>
      </c>
      <c r="D1564" s="15">
        <v>2007</v>
      </c>
      <c r="E1564" s="16">
        <v>0.42430555555555555</v>
      </c>
      <c r="F1564" s="16">
        <v>0.44513888888888892</v>
      </c>
      <c r="G1564" s="16">
        <f t="shared" si="259"/>
        <v>2.083333333333337E-2</v>
      </c>
      <c r="H1564" s="21">
        <v>2</v>
      </c>
      <c r="I1564" s="17">
        <v>1</v>
      </c>
      <c r="J1564" s="17">
        <v>1</v>
      </c>
      <c r="K1564" s="17">
        <v>1</v>
      </c>
      <c r="L1564" s="14" t="s">
        <v>61</v>
      </c>
      <c r="M1564" s="14" t="s">
        <v>62</v>
      </c>
      <c r="N1564" s="14">
        <v>1</v>
      </c>
      <c r="O1564" s="14">
        <f t="shared" si="260"/>
        <v>61.05</v>
      </c>
      <c r="P1564" s="14">
        <v>18.5</v>
      </c>
      <c r="Q1564" s="14">
        <f t="shared" si="261"/>
        <v>61.05</v>
      </c>
      <c r="R1564" s="14">
        <v>18.5</v>
      </c>
      <c r="S1564" s="14">
        <f t="shared" si="262"/>
        <v>61.05</v>
      </c>
      <c r="T1564" s="14">
        <v>18.5</v>
      </c>
      <c r="U1564" s="21" t="s">
        <v>43</v>
      </c>
      <c r="V1564" s="21" t="s">
        <v>43</v>
      </c>
      <c r="W1564" s="19">
        <v>27.891500000000001</v>
      </c>
      <c r="X1564" s="19">
        <v>-115.18631000000001</v>
      </c>
      <c r="Y1564" s="18">
        <f t="shared" si="255"/>
        <v>55.400000000000006</v>
      </c>
      <c r="Z1564" s="17">
        <v>13</v>
      </c>
      <c r="AA1564" s="21">
        <v>10</v>
      </c>
      <c r="AB1564" s="14" t="s">
        <v>44</v>
      </c>
      <c r="AC1564" s="14" t="s">
        <v>43</v>
      </c>
      <c r="AD1564" s="17">
        <v>17</v>
      </c>
      <c r="AE1564" s="17">
        <v>1</v>
      </c>
      <c r="AF1564" s="14" t="s">
        <v>43</v>
      </c>
      <c r="AG1564" s="14">
        <v>300</v>
      </c>
      <c r="AI1564" s="70">
        <f t="shared" si="256"/>
        <v>13.209999999999999</v>
      </c>
      <c r="AJ1564" s="71" t="s">
        <v>369</v>
      </c>
      <c r="AK1564" s="72">
        <f t="shared" si="257"/>
        <v>1.6329725885917237</v>
      </c>
      <c r="AL1564" s="73">
        <f t="shared" si="258"/>
        <v>1.6329725885917237</v>
      </c>
    </row>
    <row r="1565" spans="1:38" hidden="1">
      <c r="A1565" s="14" t="s">
        <v>88</v>
      </c>
      <c r="B1565" s="14" t="s">
        <v>40</v>
      </c>
      <c r="C1565" s="31">
        <v>39282</v>
      </c>
      <c r="D1565" s="15">
        <v>2007</v>
      </c>
      <c r="E1565" s="16">
        <v>0.42430555555555555</v>
      </c>
      <c r="F1565" s="16">
        <v>0.44513888888888892</v>
      </c>
      <c r="G1565" s="16">
        <f t="shared" si="259"/>
        <v>2.083333333333337E-2</v>
      </c>
      <c r="H1565" s="21">
        <v>2</v>
      </c>
      <c r="I1565" s="17">
        <v>1</v>
      </c>
      <c r="J1565" s="17">
        <v>1</v>
      </c>
      <c r="K1565" s="17">
        <v>1</v>
      </c>
      <c r="L1565" s="14" t="s">
        <v>61</v>
      </c>
      <c r="M1565" s="14" t="s">
        <v>62</v>
      </c>
      <c r="N1565" s="14">
        <v>1</v>
      </c>
      <c r="O1565" s="14">
        <f t="shared" si="260"/>
        <v>61.05</v>
      </c>
      <c r="P1565" s="14">
        <v>18.5</v>
      </c>
      <c r="Q1565" s="14">
        <f t="shared" si="261"/>
        <v>61.05</v>
      </c>
      <c r="R1565" s="14">
        <v>18.5</v>
      </c>
      <c r="S1565" s="14">
        <f t="shared" si="262"/>
        <v>61.05</v>
      </c>
      <c r="T1565" s="14">
        <v>18.5</v>
      </c>
      <c r="U1565" s="21" t="s">
        <v>43</v>
      </c>
      <c r="V1565" s="21" t="s">
        <v>43</v>
      </c>
      <c r="W1565" s="19">
        <v>27.891500000000001</v>
      </c>
      <c r="X1565" s="19">
        <v>-115.18631000000001</v>
      </c>
      <c r="Y1565" s="18">
        <f t="shared" si="255"/>
        <v>55.400000000000006</v>
      </c>
      <c r="Z1565" s="17">
        <v>13</v>
      </c>
      <c r="AA1565" s="21">
        <v>10</v>
      </c>
      <c r="AB1565" s="14" t="s">
        <v>44</v>
      </c>
      <c r="AC1565" s="14" t="s">
        <v>43</v>
      </c>
      <c r="AD1565" s="17">
        <v>17</v>
      </c>
      <c r="AE1565" s="17">
        <v>1</v>
      </c>
      <c r="AF1565" s="14" t="s">
        <v>43</v>
      </c>
      <c r="AG1565" s="14">
        <v>300</v>
      </c>
      <c r="AI1565" s="70">
        <f t="shared" si="256"/>
        <v>13.209999999999999</v>
      </c>
      <c r="AJ1565" s="71" t="s">
        <v>369</v>
      </c>
      <c r="AK1565" s="72">
        <f t="shared" si="257"/>
        <v>1.6329725885917237</v>
      </c>
      <c r="AL1565" s="73">
        <f t="shared" si="258"/>
        <v>1.6329725885917237</v>
      </c>
    </row>
    <row r="1566" spans="1:38" hidden="1">
      <c r="A1566" s="14" t="s">
        <v>88</v>
      </c>
      <c r="B1566" s="14" t="s">
        <v>40</v>
      </c>
      <c r="C1566" s="31">
        <v>39282</v>
      </c>
      <c r="D1566" s="15">
        <v>2007</v>
      </c>
      <c r="E1566" s="16">
        <v>0.42430555555555555</v>
      </c>
      <c r="F1566" s="16">
        <v>0.44513888888888892</v>
      </c>
      <c r="G1566" s="16">
        <f t="shared" si="259"/>
        <v>2.083333333333337E-2</v>
      </c>
      <c r="H1566" s="21">
        <v>2</v>
      </c>
      <c r="I1566" s="17">
        <v>1</v>
      </c>
      <c r="J1566" s="17">
        <v>1</v>
      </c>
      <c r="K1566" s="17">
        <v>1</v>
      </c>
      <c r="L1566" s="14" t="s">
        <v>61</v>
      </c>
      <c r="M1566" s="14" t="s">
        <v>62</v>
      </c>
      <c r="N1566" s="14">
        <v>1</v>
      </c>
      <c r="O1566" s="14">
        <f t="shared" si="260"/>
        <v>61.05</v>
      </c>
      <c r="P1566" s="14">
        <v>18.5</v>
      </c>
      <c r="Q1566" s="14">
        <f t="shared" si="261"/>
        <v>61.05</v>
      </c>
      <c r="R1566" s="14">
        <v>18.5</v>
      </c>
      <c r="S1566" s="14">
        <f t="shared" si="262"/>
        <v>61.05</v>
      </c>
      <c r="T1566" s="14">
        <v>18.5</v>
      </c>
      <c r="U1566" s="21" t="s">
        <v>43</v>
      </c>
      <c r="V1566" s="21" t="s">
        <v>43</v>
      </c>
      <c r="W1566" s="19">
        <v>27.891500000000001</v>
      </c>
      <c r="X1566" s="19">
        <v>-115.18631000000001</v>
      </c>
      <c r="Y1566" s="18">
        <f t="shared" si="255"/>
        <v>55.400000000000006</v>
      </c>
      <c r="Z1566" s="17">
        <v>13</v>
      </c>
      <c r="AA1566" s="21">
        <v>10</v>
      </c>
      <c r="AB1566" s="14" t="s">
        <v>44</v>
      </c>
      <c r="AC1566" s="14" t="s">
        <v>43</v>
      </c>
      <c r="AD1566" s="17">
        <v>18</v>
      </c>
      <c r="AE1566" s="17">
        <v>1</v>
      </c>
      <c r="AF1566" s="14" t="s">
        <v>43</v>
      </c>
      <c r="AG1566" s="14">
        <v>300</v>
      </c>
      <c r="AI1566" s="70">
        <f t="shared" si="256"/>
        <v>13.918999999999999</v>
      </c>
      <c r="AJ1566" s="71" t="s">
        <v>369</v>
      </c>
      <c r="AK1566" s="72">
        <f t="shared" si="257"/>
        <v>1.8310631406548505</v>
      </c>
      <c r="AL1566" s="73">
        <f t="shared" si="258"/>
        <v>1.8310631406548505</v>
      </c>
    </row>
    <row r="1567" spans="1:38" hidden="1">
      <c r="A1567" s="14" t="s">
        <v>88</v>
      </c>
      <c r="B1567" s="14" t="s">
        <v>40</v>
      </c>
      <c r="C1567" s="31">
        <v>39282</v>
      </c>
      <c r="D1567" s="15">
        <v>2007</v>
      </c>
      <c r="E1567" s="16">
        <v>0.42430555555555555</v>
      </c>
      <c r="F1567" s="16">
        <v>0.44513888888888892</v>
      </c>
      <c r="G1567" s="16">
        <f t="shared" si="259"/>
        <v>2.083333333333337E-2</v>
      </c>
      <c r="H1567" s="21">
        <v>2</v>
      </c>
      <c r="I1567" s="17">
        <v>1</v>
      </c>
      <c r="J1567" s="17">
        <v>1</v>
      </c>
      <c r="K1567" s="17">
        <v>1</v>
      </c>
      <c r="L1567" s="14" t="s">
        <v>61</v>
      </c>
      <c r="M1567" s="14" t="s">
        <v>62</v>
      </c>
      <c r="N1567" s="14">
        <v>1</v>
      </c>
      <c r="O1567" s="14">
        <f t="shared" si="260"/>
        <v>61.05</v>
      </c>
      <c r="P1567" s="14">
        <v>18.5</v>
      </c>
      <c r="Q1567" s="14">
        <f t="shared" si="261"/>
        <v>61.05</v>
      </c>
      <c r="R1567" s="14">
        <v>18.5</v>
      </c>
      <c r="S1567" s="14">
        <f t="shared" si="262"/>
        <v>61.05</v>
      </c>
      <c r="T1567" s="14">
        <v>18.5</v>
      </c>
      <c r="U1567" s="21" t="s">
        <v>43</v>
      </c>
      <c r="V1567" s="21" t="s">
        <v>43</v>
      </c>
      <c r="W1567" s="19">
        <v>27.891500000000001</v>
      </c>
      <c r="X1567" s="19">
        <v>-115.18631000000001</v>
      </c>
      <c r="Y1567" s="18">
        <f t="shared" si="255"/>
        <v>55.400000000000006</v>
      </c>
      <c r="Z1567" s="17">
        <v>13</v>
      </c>
      <c r="AA1567" s="21">
        <v>10</v>
      </c>
      <c r="AB1567" s="14" t="s">
        <v>44</v>
      </c>
      <c r="AC1567" s="14" t="s">
        <v>43</v>
      </c>
      <c r="AD1567" s="17">
        <v>18</v>
      </c>
      <c r="AE1567" s="17">
        <v>1</v>
      </c>
      <c r="AF1567" s="14" t="s">
        <v>43</v>
      </c>
      <c r="AG1567" s="14">
        <v>300</v>
      </c>
      <c r="AI1567" s="70">
        <f t="shared" si="256"/>
        <v>13.918999999999999</v>
      </c>
      <c r="AJ1567" s="71" t="s">
        <v>369</v>
      </c>
      <c r="AK1567" s="72">
        <f t="shared" si="257"/>
        <v>1.8310631406548505</v>
      </c>
      <c r="AL1567" s="73">
        <f t="shared" si="258"/>
        <v>1.8310631406548505</v>
      </c>
    </row>
    <row r="1568" spans="1:38" hidden="1">
      <c r="A1568" s="14" t="s">
        <v>88</v>
      </c>
      <c r="B1568" s="14" t="s">
        <v>40</v>
      </c>
      <c r="C1568" s="31">
        <v>39282</v>
      </c>
      <c r="D1568" s="15">
        <v>2007</v>
      </c>
      <c r="E1568" s="16">
        <v>0.42430555555555555</v>
      </c>
      <c r="F1568" s="16">
        <v>0.44513888888888892</v>
      </c>
      <c r="G1568" s="16">
        <f t="shared" si="259"/>
        <v>2.083333333333337E-2</v>
      </c>
      <c r="H1568" s="21">
        <v>2</v>
      </c>
      <c r="I1568" s="17">
        <v>1</v>
      </c>
      <c r="J1568" s="17">
        <v>1</v>
      </c>
      <c r="K1568" s="17">
        <v>1</v>
      </c>
      <c r="L1568" s="14" t="s">
        <v>61</v>
      </c>
      <c r="M1568" s="14" t="s">
        <v>62</v>
      </c>
      <c r="N1568" s="14">
        <v>1</v>
      </c>
      <c r="O1568" s="14">
        <f t="shared" si="260"/>
        <v>61.05</v>
      </c>
      <c r="P1568" s="14">
        <v>18.5</v>
      </c>
      <c r="Q1568" s="14">
        <f t="shared" si="261"/>
        <v>61.05</v>
      </c>
      <c r="R1568" s="14">
        <v>18.5</v>
      </c>
      <c r="S1568" s="14">
        <f t="shared" si="262"/>
        <v>61.05</v>
      </c>
      <c r="T1568" s="14">
        <v>18.5</v>
      </c>
      <c r="U1568" s="21" t="s">
        <v>43</v>
      </c>
      <c r="V1568" s="21" t="s">
        <v>43</v>
      </c>
      <c r="W1568" s="19">
        <v>27.891500000000001</v>
      </c>
      <c r="X1568" s="19">
        <v>-115.18631000000001</v>
      </c>
      <c r="Y1568" s="18">
        <f t="shared" si="255"/>
        <v>55.400000000000006</v>
      </c>
      <c r="Z1568" s="17">
        <v>13</v>
      </c>
      <c r="AA1568" s="21">
        <v>10</v>
      </c>
      <c r="AB1568" s="14" t="s">
        <v>44</v>
      </c>
      <c r="AC1568" s="14" t="s">
        <v>43</v>
      </c>
      <c r="AD1568" s="17">
        <v>18</v>
      </c>
      <c r="AE1568" s="17">
        <v>1</v>
      </c>
      <c r="AF1568" s="14" t="s">
        <v>43</v>
      </c>
      <c r="AG1568" s="14">
        <v>300</v>
      </c>
      <c r="AI1568" s="70">
        <f t="shared" si="256"/>
        <v>13.918999999999999</v>
      </c>
      <c r="AJ1568" s="71" t="s">
        <v>369</v>
      </c>
      <c r="AK1568" s="72">
        <f t="shared" si="257"/>
        <v>1.8310631406548505</v>
      </c>
      <c r="AL1568" s="73">
        <f t="shared" si="258"/>
        <v>1.8310631406548505</v>
      </c>
    </row>
    <row r="1569" spans="1:38" hidden="1">
      <c r="A1569" s="14" t="s">
        <v>88</v>
      </c>
      <c r="B1569" s="14" t="s">
        <v>40</v>
      </c>
      <c r="C1569" s="31">
        <v>39282</v>
      </c>
      <c r="D1569" s="15">
        <v>2007</v>
      </c>
      <c r="E1569" s="16">
        <v>0.42430555555555555</v>
      </c>
      <c r="F1569" s="16">
        <v>0.44513888888888892</v>
      </c>
      <c r="G1569" s="16">
        <f t="shared" si="259"/>
        <v>2.083333333333337E-2</v>
      </c>
      <c r="H1569" s="21">
        <v>2</v>
      </c>
      <c r="I1569" s="17">
        <v>1</v>
      </c>
      <c r="J1569" s="17">
        <v>1</v>
      </c>
      <c r="K1569" s="17">
        <v>1</v>
      </c>
      <c r="L1569" s="14" t="s">
        <v>61</v>
      </c>
      <c r="M1569" s="14" t="s">
        <v>62</v>
      </c>
      <c r="N1569" s="14">
        <v>1</v>
      </c>
      <c r="O1569" s="14">
        <f t="shared" si="260"/>
        <v>61.05</v>
      </c>
      <c r="P1569" s="14">
        <v>18.5</v>
      </c>
      <c r="Q1569" s="14">
        <f t="shared" si="261"/>
        <v>61.05</v>
      </c>
      <c r="R1569" s="14">
        <v>18.5</v>
      </c>
      <c r="S1569" s="14">
        <f t="shared" si="262"/>
        <v>61.05</v>
      </c>
      <c r="T1569" s="14">
        <v>18.5</v>
      </c>
      <c r="U1569" s="21" t="s">
        <v>43</v>
      </c>
      <c r="V1569" s="21" t="s">
        <v>43</v>
      </c>
      <c r="W1569" s="19">
        <v>27.891500000000001</v>
      </c>
      <c r="X1569" s="19">
        <v>-115.18631000000001</v>
      </c>
      <c r="Y1569" s="18">
        <f t="shared" si="255"/>
        <v>55.400000000000006</v>
      </c>
      <c r="Z1569" s="17">
        <v>13</v>
      </c>
      <c r="AA1569" s="21">
        <v>10</v>
      </c>
      <c r="AB1569" s="14" t="s">
        <v>44</v>
      </c>
      <c r="AC1569" s="14" t="s">
        <v>43</v>
      </c>
      <c r="AD1569" s="17">
        <v>18</v>
      </c>
      <c r="AE1569" s="17">
        <v>1</v>
      </c>
      <c r="AF1569" s="14" t="s">
        <v>43</v>
      </c>
      <c r="AG1569" s="14">
        <v>300</v>
      </c>
      <c r="AI1569" s="70">
        <f t="shared" si="256"/>
        <v>13.918999999999999</v>
      </c>
      <c r="AJ1569" s="71" t="s">
        <v>369</v>
      </c>
      <c r="AK1569" s="72">
        <f t="shared" si="257"/>
        <v>1.8310631406548505</v>
      </c>
      <c r="AL1569" s="73">
        <f t="shared" si="258"/>
        <v>1.8310631406548505</v>
      </c>
    </row>
    <row r="1570" spans="1:38" hidden="1">
      <c r="A1570" s="14" t="s">
        <v>88</v>
      </c>
      <c r="B1570" s="14" t="s">
        <v>40</v>
      </c>
      <c r="C1570" s="31">
        <v>39282</v>
      </c>
      <c r="D1570" s="15">
        <v>2007</v>
      </c>
      <c r="E1570" s="16">
        <v>0.42430555555555555</v>
      </c>
      <c r="F1570" s="16">
        <v>0.44513888888888892</v>
      </c>
      <c r="G1570" s="16">
        <f t="shared" si="259"/>
        <v>2.083333333333337E-2</v>
      </c>
      <c r="H1570" s="21">
        <v>2</v>
      </c>
      <c r="I1570" s="17">
        <v>1</v>
      </c>
      <c r="J1570" s="17">
        <v>1</v>
      </c>
      <c r="K1570" s="17">
        <v>1</v>
      </c>
      <c r="L1570" s="14" t="s">
        <v>61</v>
      </c>
      <c r="M1570" s="14" t="s">
        <v>62</v>
      </c>
      <c r="N1570" s="14">
        <v>1</v>
      </c>
      <c r="O1570" s="14">
        <f t="shared" si="260"/>
        <v>61.05</v>
      </c>
      <c r="P1570" s="14">
        <v>18.5</v>
      </c>
      <c r="Q1570" s="14">
        <f t="shared" si="261"/>
        <v>61.05</v>
      </c>
      <c r="R1570" s="14">
        <v>18.5</v>
      </c>
      <c r="S1570" s="14">
        <f t="shared" si="262"/>
        <v>61.05</v>
      </c>
      <c r="T1570" s="14">
        <v>18.5</v>
      </c>
      <c r="U1570" s="21" t="s">
        <v>43</v>
      </c>
      <c r="V1570" s="21" t="s">
        <v>43</v>
      </c>
      <c r="W1570" s="19">
        <v>27.891500000000001</v>
      </c>
      <c r="X1570" s="19">
        <v>-115.18631000000001</v>
      </c>
      <c r="Y1570" s="18">
        <f t="shared" si="255"/>
        <v>55.400000000000006</v>
      </c>
      <c r="Z1570" s="17">
        <v>13</v>
      </c>
      <c r="AA1570" s="21">
        <v>10</v>
      </c>
      <c r="AB1570" s="14" t="s">
        <v>44</v>
      </c>
      <c r="AC1570" s="14" t="s">
        <v>43</v>
      </c>
      <c r="AD1570" s="17">
        <v>19</v>
      </c>
      <c r="AE1570" s="17">
        <v>1</v>
      </c>
      <c r="AF1570" s="14" t="s">
        <v>43</v>
      </c>
      <c r="AG1570" s="14">
        <v>300</v>
      </c>
      <c r="AI1570" s="70">
        <f t="shared" si="256"/>
        <v>14.628</v>
      </c>
      <c r="AJ1570" s="71" t="s">
        <v>369</v>
      </c>
      <c r="AK1570" s="72">
        <f t="shared" si="257"/>
        <v>2.041534710262368</v>
      </c>
      <c r="AL1570" s="73">
        <f t="shared" si="258"/>
        <v>2.041534710262368</v>
      </c>
    </row>
    <row r="1571" spans="1:38" hidden="1">
      <c r="A1571" s="14" t="s">
        <v>88</v>
      </c>
      <c r="B1571" s="14" t="s">
        <v>40</v>
      </c>
      <c r="C1571" s="31">
        <v>39282</v>
      </c>
      <c r="D1571" s="15">
        <v>2007</v>
      </c>
      <c r="E1571" s="16">
        <v>0.42430555555555555</v>
      </c>
      <c r="F1571" s="16">
        <v>0.44513888888888892</v>
      </c>
      <c r="G1571" s="16">
        <f t="shared" si="259"/>
        <v>2.083333333333337E-2</v>
      </c>
      <c r="H1571" s="21">
        <v>2</v>
      </c>
      <c r="I1571" s="17">
        <v>1</v>
      </c>
      <c r="J1571" s="17">
        <v>1</v>
      </c>
      <c r="K1571" s="17">
        <v>1</v>
      </c>
      <c r="L1571" s="14" t="s">
        <v>61</v>
      </c>
      <c r="M1571" s="14" t="s">
        <v>62</v>
      </c>
      <c r="N1571" s="14">
        <v>1</v>
      </c>
      <c r="O1571" s="14">
        <f t="shared" si="260"/>
        <v>61.05</v>
      </c>
      <c r="P1571" s="14">
        <v>18.5</v>
      </c>
      <c r="Q1571" s="14">
        <f t="shared" si="261"/>
        <v>61.05</v>
      </c>
      <c r="R1571" s="14">
        <v>18.5</v>
      </c>
      <c r="S1571" s="14">
        <f t="shared" si="262"/>
        <v>61.05</v>
      </c>
      <c r="T1571" s="14">
        <v>18.5</v>
      </c>
      <c r="U1571" s="21" t="s">
        <v>43</v>
      </c>
      <c r="V1571" s="21" t="s">
        <v>43</v>
      </c>
      <c r="W1571" s="19">
        <v>27.891500000000001</v>
      </c>
      <c r="X1571" s="19">
        <v>-115.18631000000001</v>
      </c>
      <c r="Y1571" s="18">
        <f t="shared" si="255"/>
        <v>55.400000000000006</v>
      </c>
      <c r="Z1571" s="17">
        <v>13</v>
      </c>
      <c r="AA1571" s="21">
        <v>10</v>
      </c>
      <c r="AB1571" s="14" t="s">
        <v>44</v>
      </c>
      <c r="AC1571" s="14" t="s">
        <v>43</v>
      </c>
      <c r="AD1571" s="17">
        <v>19</v>
      </c>
      <c r="AE1571" s="17">
        <v>1</v>
      </c>
      <c r="AF1571" s="14" t="s">
        <v>43</v>
      </c>
      <c r="AG1571" s="14">
        <v>300</v>
      </c>
      <c r="AI1571" s="70">
        <f t="shared" si="256"/>
        <v>14.628</v>
      </c>
      <c r="AJ1571" s="71" t="s">
        <v>369</v>
      </c>
      <c r="AK1571" s="72">
        <f t="shared" si="257"/>
        <v>2.041534710262368</v>
      </c>
      <c r="AL1571" s="73">
        <f t="shared" si="258"/>
        <v>2.041534710262368</v>
      </c>
    </row>
    <row r="1572" spans="1:38" hidden="1">
      <c r="A1572" s="14" t="s">
        <v>88</v>
      </c>
      <c r="B1572" s="14" t="s">
        <v>40</v>
      </c>
      <c r="C1572" s="31">
        <v>39282</v>
      </c>
      <c r="D1572" s="15">
        <v>2007</v>
      </c>
      <c r="E1572" s="16">
        <v>0.42430555555555555</v>
      </c>
      <c r="F1572" s="16">
        <v>0.44513888888888892</v>
      </c>
      <c r="G1572" s="16">
        <f t="shared" si="259"/>
        <v>2.083333333333337E-2</v>
      </c>
      <c r="H1572" s="21">
        <v>2</v>
      </c>
      <c r="I1572" s="17">
        <v>1</v>
      </c>
      <c r="J1572" s="17">
        <v>1</v>
      </c>
      <c r="K1572" s="17">
        <v>1</v>
      </c>
      <c r="L1572" s="14" t="s">
        <v>61</v>
      </c>
      <c r="M1572" s="14" t="s">
        <v>62</v>
      </c>
      <c r="N1572" s="14">
        <v>1</v>
      </c>
      <c r="O1572" s="14">
        <f t="shared" si="260"/>
        <v>61.05</v>
      </c>
      <c r="P1572" s="14">
        <v>18.5</v>
      </c>
      <c r="Q1572" s="14">
        <f t="shared" si="261"/>
        <v>61.05</v>
      </c>
      <c r="R1572" s="14">
        <v>18.5</v>
      </c>
      <c r="S1572" s="14">
        <f t="shared" si="262"/>
        <v>61.05</v>
      </c>
      <c r="T1572" s="14">
        <v>18.5</v>
      </c>
      <c r="U1572" s="21" t="s">
        <v>43</v>
      </c>
      <c r="V1572" s="21" t="s">
        <v>43</v>
      </c>
      <c r="W1572" s="19">
        <v>27.891500000000001</v>
      </c>
      <c r="X1572" s="19">
        <v>-115.18631000000001</v>
      </c>
      <c r="Y1572" s="18">
        <f t="shared" si="255"/>
        <v>55.400000000000006</v>
      </c>
      <c r="Z1572" s="17">
        <v>13</v>
      </c>
      <c r="AA1572" s="21">
        <v>10</v>
      </c>
      <c r="AB1572" s="14" t="s">
        <v>44</v>
      </c>
      <c r="AC1572" s="14" t="s">
        <v>43</v>
      </c>
      <c r="AD1572" s="17">
        <v>19</v>
      </c>
      <c r="AE1572" s="17">
        <v>1</v>
      </c>
      <c r="AF1572" s="14" t="s">
        <v>43</v>
      </c>
      <c r="AG1572" s="14">
        <v>300</v>
      </c>
      <c r="AI1572" s="70">
        <f t="shared" si="256"/>
        <v>14.628</v>
      </c>
      <c r="AJ1572" s="71" t="s">
        <v>369</v>
      </c>
      <c r="AK1572" s="72">
        <f t="shared" si="257"/>
        <v>2.041534710262368</v>
      </c>
      <c r="AL1572" s="73">
        <f t="shared" si="258"/>
        <v>2.041534710262368</v>
      </c>
    </row>
    <row r="1573" spans="1:38" hidden="1">
      <c r="A1573" s="14" t="s">
        <v>88</v>
      </c>
      <c r="B1573" s="14" t="s">
        <v>40</v>
      </c>
      <c r="C1573" s="31">
        <v>39282</v>
      </c>
      <c r="D1573" s="15">
        <v>2007</v>
      </c>
      <c r="E1573" s="16">
        <v>0.42430555555555555</v>
      </c>
      <c r="F1573" s="16">
        <v>0.44513888888888892</v>
      </c>
      <c r="G1573" s="16">
        <f t="shared" si="259"/>
        <v>2.083333333333337E-2</v>
      </c>
      <c r="H1573" s="21">
        <v>2</v>
      </c>
      <c r="I1573" s="17">
        <v>1</v>
      </c>
      <c r="J1573" s="17">
        <v>1</v>
      </c>
      <c r="K1573" s="17">
        <v>1</v>
      </c>
      <c r="L1573" s="14" t="s">
        <v>61</v>
      </c>
      <c r="M1573" s="14" t="s">
        <v>62</v>
      </c>
      <c r="N1573" s="14">
        <v>1</v>
      </c>
      <c r="O1573" s="14">
        <f t="shared" si="260"/>
        <v>61.05</v>
      </c>
      <c r="P1573" s="14">
        <v>18.5</v>
      </c>
      <c r="Q1573" s="14">
        <f t="shared" si="261"/>
        <v>61.05</v>
      </c>
      <c r="R1573" s="14">
        <v>18.5</v>
      </c>
      <c r="S1573" s="14">
        <f t="shared" si="262"/>
        <v>61.05</v>
      </c>
      <c r="T1573" s="14">
        <v>18.5</v>
      </c>
      <c r="U1573" s="21" t="s">
        <v>43</v>
      </c>
      <c r="V1573" s="21" t="s">
        <v>43</v>
      </c>
      <c r="W1573" s="19">
        <v>27.891500000000001</v>
      </c>
      <c r="X1573" s="19">
        <v>-115.18631000000001</v>
      </c>
      <c r="Y1573" s="18">
        <f t="shared" si="255"/>
        <v>55.400000000000006</v>
      </c>
      <c r="Z1573" s="17">
        <v>13</v>
      </c>
      <c r="AA1573" s="21">
        <v>10</v>
      </c>
      <c r="AB1573" s="14" t="s">
        <v>44</v>
      </c>
      <c r="AC1573" s="14" t="s">
        <v>43</v>
      </c>
      <c r="AD1573" s="17">
        <v>19</v>
      </c>
      <c r="AE1573" s="17">
        <v>1</v>
      </c>
      <c r="AF1573" s="14" t="s">
        <v>43</v>
      </c>
      <c r="AG1573" s="14">
        <v>300</v>
      </c>
      <c r="AI1573" s="70">
        <f t="shared" si="256"/>
        <v>14.628</v>
      </c>
      <c r="AJ1573" s="71" t="s">
        <v>369</v>
      </c>
      <c r="AK1573" s="72">
        <f t="shared" si="257"/>
        <v>2.041534710262368</v>
      </c>
      <c r="AL1573" s="73">
        <f t="shared" si="258"/>
        <v>2.041534710262368</v>
      </c>
    </row>
    <row r="1574" spans="1:38" hidden="1">
      <c r="A1574" s="14" t="s">
        <v>88</v>
      </c>
      <c r="B1574" s="14" t="s">
        <v>40</v>
      </c>
      <c r="C1574" s="31">
        <v>39282</v>
      </c>
      <c r="D1574" s="15">
        <v>2007</v>
      </c>
      <c r="E1574" s="16">
        <v>0.42430555555555555</v>
      </c>
      <c r="F1574" s="16">
        <v>0.44513888888888892</v>
      </c>
      <c r="G1574" s="16">
        <f t="shared" si="259"/>
        <v>2.083333333333337E-2</v>
      </c>
      <c r="H1574" s="21">
        <v>2</v>
      </c>
      <c r="I1574" s="17">
        <v>1</v>
      </c>
      <c r="J1574" s="17">
        <v>1</v>
      </c>
      <c r="K1574" s="17">
        <v>1</v>
      </c>
      <c r="L1574" s="14" t="s">
        <v>61</v>
      </c>
      <c r="M1574" s="14" t="s">
        <v>62</v>
      </c>
      <c r="N1574" s="14">
        <v>1</v>
      </c>
      <c r="O1574" s="14">
        <f t="shared" si="260"/>
        <v>61.05</v>
      </c>
      <c r="P1574" s="14">
        <v>18.5</v>
      </c>
      <c r="Q1574" s="14">
        <f t="shared" si="261"/>
        <v>61.05</v>
      </c>
      <c r="R1574" s="14">
        <v>18.5</v>
      </c>
      <c r="S1574" s="14">
        <f t="shared" si="262"/>
        <v>61.05</v>
      </c>
      <c r="T1574" s="14">
        <v>18.5</v>
      </c>
      <c r="U1574" s="21" t="s">
        <v>43</v>
      </c>
      <c r="V1574" s="21" t="s">
        <v>43</v>
      </c>
      <c r="W1574" s="19">
        <v>27.891500000000001</v>
      </c>
      <c r="X1574" s="19">
        <v>-115.18631000000001</v>
      </c>
      <c r="Y1574" s="18">
        <f t="shared" si="255"/>
        <v>55.400000000000006</v>
      </c>
      <c r="Z1574" s="17">
        <v>13</v>
      </c>
      <c r="AA1574" s="21">
        <v>10</v>
      </c>
      <c r="AB1574" s="14" t="s">
        <v>44</v>
      </c>
      <c r="AC1574" s="14" t="s">
        <v>43</v>
      </c>
      <c r="AD1574" s="17">
        <v>19</v>
      </c>
      <c r="AE1574" s="17">
        <v>1</v>
      </c>
      <c r="AF1574" s="14" t="s">
        <v>43</v>
      </c>
      <c r="AG1574" s="14">
        <v>300</v>
      </c>
      <c r="AI1574" s="70">
        <f t="shared" si="256"/>
        <v>14.628</v>
      </c>
      <c r="AJ1574" s="71" t="s">
        <v>369</v>
      </c>
      <c r="AK1574" s="72">
        <f t="shared" si="257"/>
        <v>2.041534710262368</v>
      </c>
      <c r="AL1574" s="73">
        <f t="shared" si="258"/>
        <v>2.041534710262368</v>
      </c>
    </row>
    <row r="1575" spans="1:38" hidden="1">
      <c r="A1575" s="14" t="s">
        <v>88</v>
      </c>
      <c r="B1575" s="14" t="s">
        <v>40</v>
      </c>
      <c r="C1575" s="31">
        <v>39282</v>
      </c>
      <c r="D1575" s="15">
        <v>2007</v>
      </c>
      <c r="E1575" s="16">
        <v>0.42430555555555555</v>
      </c>
      <c r="F1575" s="16">
        <v>0.44513888888888892</v>
      </c>
      <c r="G1575" s="16">
        <f t="shared" si="259"/>
        <v>2.083333333333337E-2</v>
      </c>
      <c r="H1575" s="21">
        <v>2</v>
      </c>
      <c r="I1575" s="17">
        <v>1</v>
      </c>
      <c r="J1575" s="17">
        <v>1</v>
      </c>
      <c r="K1575" s="17">
        <v>1</v>
      </c>
      <c r="L1575" s="14" t="s">
        <v>61</v>
      </c>
      <c r="M1575" s="14" t="s">
        <v>62</v>
      </c>
      <c r="N1575" s="14">
        <v>1</v>
      </c>
      <c r="O1575" s="14">
        <f t="shared" si="260"/>
        <v>61.05</v>
      </c>
      <c r="P1575" s="14">
        <v>18.5</v>
      </c>
      <c r="Q1575" s="14">
        <f t="shared" si="261"/>
        <v>61.05</v>
      </c>
      <c r="R1575" s="14">
        <v>18.5</v>
      </c>
      <c r="S1575" s="14">
        <f t="shared" si="262"/>
        <v>61.05</v>
      </c>
      <c r="T1575" s="14">
        <v>18.5</v>
      </c>
      <c r="U1575" s="21" t="s">
        <v>43</v>
      </c>
      <c r="V1575" s="21" t="s">
        <v>43</v>
      </c>
      <c r="W1575" s="19">
        <v>27.891500000000001</v>
      </c>
      <c r="X1575" s="19">
        <v>-115.18631000000001</v>
      </c>
      <c r="Y1575" s="18">
        <f t="shared" si="255"/>
        <v>55.400000000000006</v>
      </c>
      <c r="Z1575" s="17">
        <v>13</v>
      </c>
      <c r="AA1575" s="21">
        <v>10</v>
      </c>
      <c r="AB1575" s="14" t="s">
        <v>44</v>
      </c>
      <c r="AC1575" s="14" t="s">
        <v>43</v>
      </c>
      <c r="AD1575" s="17">
        <v>19</v>
      </c>
      <c r="AE1575" s="17">
        <v>1</v>
      </c>
      <c r="AF1575" s="14" t="s">
        <v>43</v>
      </c>
      <c r="AG1575" s="14">
        <v>300</v>
      </c>
      <c r="AI1575" s="70">
        <f t="shared" si="256"/>
        <v>14.628</v>
      </c>
      <c r="AJ1575" s="71" t="s">
        <v>369</v>
      </c>
      <c r="AK1575" s="72">
        <f t="shared" si="257"/>
        <v>2.041534710262368</v>
      </c>
      <c r="AL1575" s="73">
        <f t="shared" si="258"/>
        <v>2.041534710262368</v>
      </c>
    </row>
    <row r="1576" spans="1:38" hidden="1">
      <c r="A1576" s="14" t="s">
        <v>88</v>
      </c>
      <c r="B1576" s="14" t="s">
        <v>40</v>
      </c>
      <c r="C1576" s="31">
        <v>39282</v>
      </c>
      <c r="D1576" s="15">
        <v>2007</v>
      </c>
      <c r="E1576" s="16">
        <v>0.42430555555555555</v>
      </c>
      <c r="F1576" s="16">
        <v>0.44513888888888892</v>
      </c>
      <c r="G1576" s="16">
        <f t="shared" si="259"/>
        <v>2.083333333333337E-2</v>
      </c>
      <c r="H1576" s="21">
        <v>2</v>
      </c>
      <c r="I1576" s="17">
        <v>1</v>
      </c>
      <c r="J1576" s="17">
        <v>1</v>
      </c>
      <c r="K1576" s="17">
        <v>1</v>
      </c>
      <c r="L1576" s="14" t="s">
        <v>61</v>
      </c>
      <c r="M1576" s="14" t="s">
        <v>62</v>
      </c>
      <c r="N1576" s="14">
        <v>1</v>
      </c>
      <c r="O1576" s="14">
        <f t="shared" si="260"/>
        <v>61.05</v>
      </c>
      <c r="P1576" s="14">
        <v>18.5</v>
      </c>
      <c r="Q1576" s="14">
        <f t="shared" si="261"/>
        <v>61.05</v>
      </c>
      <c r="R1576" s="14">
        <v>18.5</v>
      </c>
      <c r="S1576" s="14">
        <f t="shared" si="262"/>
        <v>61.05</v>
      </c>
      <c r="T1576" s="14">
        <v>18.5</v>
      </c>
      <c r="U1576" s="21" t="s">
        <v>43</v>
      </c>
      <c r="V1576" s="21" t="s">
        <v>43</v>
      </c>
      <c r="W1576" s="19">
        <v>27.891500000000001</v>
      </c>
      <c r="X1576" s="19">
        <v>-115.18631000000001</v>
      </c>
      <c r="Y1576" s="18">
        <f t="shared" si="255"/>
        <v>55.400000000000006</v>
      </c>
      <c r="Z1576" s="17">
        <v>13</v>
      </c>
      <c r="AA1576" s="21">
        <v>10</v>
      </c>
      <c r="AB1576" s="14" t="s">
        <v>44</v>
      </c>
      <c r="AC1576" s="14" t="s">
        <v>43</v>
      </c>
      <c r="AD1576" s="17">
        <v>19</v>
      </c>
      <c r="AE1576" s="17">
        <v>1</v>
      </c>
      <c r="AF1576" s="14" t="s">
        <v>43</v>
      </c>
      <c r="AG1576" s="14">
        <v>300</v>
      </c>
      <c r="AI1576" s="70">
        <f t="shared" si="256"/>
        <v>14.628</v>
      </c>
      <c r="AJ1576" s="71" t="s">
        <v>369</v>
      </c>
      <c r="AK1576" s="72">
        <f t="shared" si="257"/>
        <v>2.041534710262368</v>
      </c>
      <c r="AL1576" s="73">
        <f t="shared" si="258"/>
        <v>2.041534710262368</v>
      </c>
    </row>
    <row r="1577" spans="1:38" hidden="1">
      <c r="A1577" s="14" t="s">
        <v>88</v>
      </c>
      <c r="B1577" s="14" t="s">
        <v>40</v>
      </c>
      <c r="C1577" s="31">
        <v>39282</v>
      </c>
      <c r="D1577" s="15">
        <v>2007</v>
      </c>
      <c r="E1577" s="16">
        <v>0.42430555555555555</v>
      </c>
      <c r="F1577" s="16">
        <v>0.44513888888888892</v>
      </c>
      <c r="G1577" s="16">
        <f t="shared" si="259"/>
        <v>2.083333333333337E-2</v>
      </c>
      <c r="H1577" s="21">
        <v>2</v>
      </c>
      <c r="I1577" s="17">
        <v>1</v>
      </c>
      <c r="J1577" s="17">
        <v>1</v>
      </c>
      <c r="K1577" s="17">
        <v>1</v>
      </c>
      <c r="L1577" s="14" t="s">
        <v>61</v>
      </c>
      <c r="M1577" s="14" t="s">
        <v>62</v>
      </c>
      <c r="N1577" s="14">
        <v>1</v>
      </c>
      <c r="O1577" s="14">
        <f t="shared" si="260"/>
        <v>61.05</v>
      </c>
      <c r="P1577" s="14">
        <v>18.5</v>
      </c>
      <c r="Q1577" s="14">
        <f t="shared" si="261"/>
        <v>61.05</v>
      </c>
      <c r="R1577" s="14">
        <v>18.5</v>
      </c>
      <c r="S1577" s="14">
        <f t="shared" si="262"/>
        <v>61.05</v>
      </c>
      <c r="T1577" s="14">
        <v>18.5</v>
      </c>
      <c r="U1577" s="21" t="s">
        <v>43</v>
      </c>
      <c r="V1577" s="21" t="s">
        <v>43</v>
      </c>
      <c r="W1577" s="19">
        <v>27.891500000000001</v>
      </c>
      <c r="X1577" s="19">
        <v>-115.18631000000001</v>
      </c>
      <c r="Y1577" s="18">
        <f t="shared" si="255"/>
        <v>55.400000000000006</v>
      </c>
      <c r="Z1577" s="17">
        <v>13</v>
      </c>
      <c r="AA1577" s="21">
        <v>10</v>
      </c>
      <c r="AB1577" s="14" t="s">
        <v>44</v>
      </c>
      <c r="AC1577" s="14" t="s">
        <v>43</v>
      </c>
      <c r="AD1577" s="17">
        <v>20</v>
      </c>
      <c r="AE1577" s="17">
        <v>1</v>
      </c>
      <c r="AF1577" s="14" t="s">
        <v>43</v>
      </c>
      <c r="AG1577" s="14">
        <v>300</v>
      </c>
      <c r="AI1577" s="70">
        <f t="shared" si="256"/>
        <v>15.337</v>
      </c>
      <c r="AJ1577" s="71" t="s">
        <v>369</v>
      </c>
      <c r="AK1577" s="72">
        <f t="shared" si="257"/>
        <v>2.2645047633742106</v>
      </c>
      <c r="AL1577" s="73">
        <f t="shared" si="258"/>
        <v>2.2645047633742106</v>
      </c>
    </row>
    <row r="1578" spans="1:38" hidden="1">
      <c r="A1578" s="14" t="s">
        <v>88</v>
      </c>
      <c r="B1578" s="14" t="s">
        <v>40</v>
      </c>
      <c r="C1578" s="31">
        <v>39282</v>
      </c>
      <c r="D1578" s="15">
        <v>2007</v>
      </c>
      <c r="E1578" s="16">
        <v>0.42430555555555555</v>
      </c>
      <c r="F1578" s="16">
        <v>0.44513888888888892</v>
      </c>
      <c r="G1578" s="16">
        <f t="shared" si="259"/>
        <v>2.083333333333337E-2</v>
      </c>
      <c r="H1578" s="21">
        <v>2</v>
      </c>
      <c r="I1578" s="17">
        <v>1</v>
      </c>
      <c r="J1578" s="17">
        <v>1</v>
      </c>
      <c r="K1578" s="17">
        <v>1</v>
      </c>
      <c r="L1578" s="14" t="s">
        <v>61</v>
      </c>
      <c r="M1578" s="14" t="s">
        <v>62</v>
      </c>
      <c r="N1578" s="14">
        <v>1</v>
      </c>
      <c r="O1578" s="14">
        <f t="shared" si="260"/>
        <v>61.05</v>
      </c>
      <c r="P1578" s="14">
        <v>18.5</v>
      </c>
      <c r="Q1578" s="14">
        <f t="shared" si="261"/>
        <v>61.05</v>
      </c>
      <c r="R1578" s="14">
        <v>18.5</v>
      </c>
      <c r="S1578" s="14">
        <f t="shared" si="262"/>
        <v>61.05</v>
      </c>
      <c r="T1578" s="14">
        <v>18.5</v>
      </c>
      <c r="U1578" s="21" t="s">
        <v>43</v>
      </c>
      <c r="V1578" s="21" t="s">
        <v>43</v>
      </c>
      <c r="W1578" s="19">
        <v>27.891500000000001</v>
      </c>
      <c r="X1578" s="19">
        <v>-115.18631000000001</v>
      </c>
      <c r="Y1578" s="18">
        <f t="shared" si="255"/>
        <v>55.400000000000006</v>
      </c>
      <c r="Z1578" s="17">
        <v>13</v>
      </c>
      <c r="AA1578" s="21">
        <v>10</v>
      </c>
      <c r="AB1578" s="14" t="s">
        <v>44</v>
      </c>
      <c r="AC1578" s="14" t="s">
        <v>43</v>
      </c>
      <c r="AD1578" s="17">
        <v>20</v>
      </c>
      <c r="AE1578" s="17">
        <v>1</v>
      </c>
      <c r="AF1578" s="14" t="s">
        <v>43</v>
      </c>
      <c r="AG1578" s="14">
        <v>300</v>
      </c>
      <c r="AI1578" s="70">
        <f t="shared" si="256"/>
        <v>15.337</v>
      </c>
      <c r="AJ1578" s="71" t="s">
        <v>369</v>
      </c>
      <c r="AK1578" s="72">
        <f t="shared" si="257"/>
        <v>2.2645047633742106</v>
      </c>
      <c r="AL1578" s="73">
        <f t="shared" si="258"/>
        <v>2.2645047633742106</v>
      </c>
    </row>
    <row r="1579" spans="1:38" hidden="1">
      <c r="A1579" s="14" t="s">
        <v>88</v>
      </c>
      <c r="B1579" s="14" t="s">
        <v>40</v>
      </c>
      <c r="C1579" s="31">
        <v>39282</v>
      </c>
      <c r="D1579" s="15">
        <v>2007</v>
      </c>
      <c r="E1579" s="16">
        <v>0.42430555555555555</v>
      </c>
      <c r="F1579" s="16">
        <v>0.44513888888888892</v>
      </c>
      <c r="G1579" s="16">
        <f t="shared" si="259"/>
        <v>2.083333333333337E-2</v>
      </c>
      <c r="H1579" s="21">
        <v>2</v>
      </c>
      <c r="I1579" s="17">
        <v>1</v>
      </c>
      <c r="J1579" s="17">
        <v>1</v>
      </c>
      <c r="K1579" s="17">
        <v>1</v>
      </c>
      <c r="L1579" s="14" t="s">
        <v>61</v>
      </c>
      <c r="M1579" s="14" t="s">
        <v>62</v>
      </c>
      <c r="N1579" s="14">
        <v>1</v>
      </c>
      <c r="O1579" s="14">
        <f t="shared" si="260"/>
        <v>61.05</v>
      </c>
      <c r="P1579" s="14">
        <v>18.5</v>
      </c>
      <c r="Q1579" s="14">
        <f t="shared" si="261"/>
        <v>61.05</v>
      </c>
      <c r="R1579" s="14">
        <v>18.5</v>
      </c>
      <c r="S1579" s="14">
        <f t="shared" si="262"/>
        <v>61.05</v>
      </c>
      <c r="T1579" s="14">
        <v>18.5</v>
      </c>
      <c r="U1579" s="21" t="s">
        <v>43</v>
      </c>
      <c r="V1579" s="21" t="s">
        <v>43</v>
      </c>
      <c r="W1579" s="19">
        <v>27.891500000000001</v>
      </c>
      <c r="X1579" s="19">
        <v>-115.18631000000001</v>
      </c>
      <c r="Y1579" s="18">
        <f t="shared" si="255"/>
        <v>55.400000000000006</v>
      </c>
      <c r="Z1579" s="17">
        <v>13</v>
      </c>
      <c r="AA1579" s="21">
        <v>10</v>
      </c>
      <c r="AB1579" s="14" t="s">
        <v>44</v>
      </c>
      <c r="AC1579" s="14" t="s">
        <v>43</v>
      </c>
      <c r="AD1579" s="17">
        <v>20</v>
      </c>
      <c r="AE1579" s="17">
        <v>1</v>
      </c>
      <c r="AF1579" s="14" t="s">
        <v>43</v>
      </c>
      <c r="AG1579" s="14">
        <v>300</v>
      </c>
      <c r="AI1579" s="70">
        <f t="shared" si="256"/>
        <v>15.337</v>
      </c>
      <c r="AJ1579" s="71" t="s">
        <v>369</v>
      </c>
      <c r="AK1579" s="72">
        <f t="shared" si="257"/>
        <v>2.2645047633742106</v>
      </c>
      <c r="AL1579" s="73">
        <f t="shared" si="258"/>
        <v>2.2645047633742106</v>
      </c>
    </row>
    <row r="1580" spans="1:38" hidden="1">
      <c r="A1580" s="14" t="s">
        <v>88</v>
      </c>
      <c r="B1580" s="14" t="s">
        <v>40</v>
      </c>
      <c r="C1580" s="31">
        <v>39282</v>
      </c>
      <c r="D1580" s="15">
        <v>2007</v>
      </c>
      <c r="E1580" s="16">
        <v>0.42430555555555555</v>
      </c>
      <c r="F1580" s="16">
        <v>0.44513888888888892</v>
      </c>
      <c r="G1580" s="16">
        <f t="shared" si="259"/>
        <v>2.083333333333337E-2</v>
      </c>
      <c r="H1580" s="21">
        <v>2</v>
      </c>
      <c r="I1580" s="17">
        <v>1</v>
      </c>
      <c r="J1580" s="17">
        <v>1</v>
      </c>
      <c r="K1580" s="17">
        <v>1</v>
      </c>
      <c r="L1580" s="14" t="s">
        <v>61</v>
      </c>
      <c r="M1580" s="14" t="s">
        <v>62</v>
      </c>
      <c r="N1580" s="14">
        <v>1</v>
      </c>
      <c r="O1580" s="14">
        <f t="shared" si="260"/>
        <v>61.05</v>
      </c>
      <c r="P1580" s="14">
        <v>18.5</v>
      </c>
      <c r="Q1580" s="14">
        <f t="shared" si="261"/>
        <v>61.05</v>
      </c>
      <c r="R1580" s="14">
        <v>18.5</v>
      </c>
      <c r="S1580" s="14">
        <f t="shared" si="262"/>
        <v>61.05</v>
      </c>
      <c r="T1580" s="14">
        <v>18.5</v>
      </c>
      <c r="U1580" s="21" t="s">
        <v>43</v>
      </c>
      <c r="V1580" s="21" t="s">
        <v>43</v>
      </c>
      <c r="W1580" s="19">
        <v>27.891500000000001</v>
      </c>
      <c r="X1580" s="19">
        <v>-115.18631000000001</v>
      </c>
      <c r="Y1580" s="18">
        <f t="shared" si="255"/>
        <v>55.400000000000006</v>
      </c>
      <c r="Z1580" s="17">
        <v>13</v>
      </c>
      <c r="AA1580" s="21">
        <v>10</v>
      </c>
      <c r="AB1580" s="14" t="s">
        <v>44</v>
      </c>
      <c r="AC1580" s="14" t="s">
        <v>43</v>
      </c>
      <c r="AD1580" s="17">
        <v>20</v>
      </c>
      <c r="AE1580" s="17">
        <v>1</v>
      </c>
      <c r="AF1580" s="14" t="s">
        <v>43</v>
      </c>
      <c r="AG1580" s="14">
        <v>300</v>
      </c>
      <c r="AI1580" s="70">
        <f t="shared" si="256"/>
        <v>15.337</v>
      </c>
      <c r="AJ1580" s="71" t="s">
        <v>369</v>
      </c>
      <c r="AK1580" s="72">
        <f t="shared" si="257"/>
        <v>2.2645047633742106</v>
      </c>
      <c r="AL1580" s="73">
        <f t="shared" si="258"/>
        <v>2.2645047633742106</v>
      </c>
    </row>
    <row r="1581" spans="1:38" hidden="1">
      <c r="A1581" s="14" t="s">
        <v>88</v>
      </c>
      <c r="B1581" s="14" t="s">
        <v>40</v>
      </c>
      <c r="C1581" s="31">
        <v>39282</v>
      </c>
      <c r="D1581" s="15">
        <v>2007</v>
      </c>
      <c r="E1581" s="16">
        <v>0.42430555555555555</v>
      </c>
      <c r="F1581" s="16">
        <v>0.44513888888888892</v>
      </c>
      <c r="G1581" s="16">
        <f t="shared" si="259"/>
        <v>2.083333333333337E-2</v>
      </c>
      <c r="H1581" s="21">
        <v>2</v>
      </c>
      <c r="I1581" s="17">
        <v>1</v>
      </c>
      <c r="J1581" s="17">
        <v>1</v>
      </c>
      <c r="K1581" s="17">
        <v>1</v>
      </c>
      <c r="L1581" s="14" t="s">
        <v>61</v>
      </c>
      <c r="M1581" s="14" t="s">
        <v>62</v>
      </c>
      <c r="N1581" s="14">
        <v>1</v>
      </c>
      <c r="O1581" s="14">
        <f t="shared" si="260"/>
        <v>61.05</v>
      </c>
      <c r="P1581" s="14">
        <v>18.5</v>
      </c>
      <c r="Q1581" s="14">
        <f t="shared" si="261"/>
        <v>61.05</v>
      </c>
      <c r="R1581" s="14">
        <v>18.5</v>
      </c>
      <c r="S1581" s="14">
        <f t="shared" si="262"/>
        <v>61.05</v>
      </c>
      <c r="T1581" s="14">
        <v>18.5</v>
      </c>
      <c r="U1581" s="21" t="s">
        <v>43</v>
      </c>
      <c r="V1581" s="21" t="s">
        <v>43</v>
      </c>
      <c r="W1581" s="19">
        <v>27.891500000000001</v>
      </c>
      <c r="X1581" s="19">
        <v>-115.18631000000001</v>
      </c>
      <c r="Y1581" s="18">
        <f t="shared" si="255"/>
        <v>55.400000000000006</v>
      </c>
      <c r="Z1581" s="17">
        <v>13</v>
      </c>
      <c r="AA1581" s="21">
        <v>10</v>
      </c>
      <c r="AB1581" s="14" t="s">
        <v>44</v>
      </c>
      <c r="AC1581" s="14" t="s">
        <v>43</v>
      </c>
      <c r="AD1581" s="17">
        <v>20</v>
      </c>
      <c r="AE1581" s="17">
        <v>1</v>
      </c>
      <c r="AF1581" s="14" t="s">
        <v>43</v>
      </c>
      <c r="AG1581" s="14">
        <v>300</v>
      </c>
      <c r="AI1581" s="70">
        <f t="shared" si="256"/>
        <v>15.337</v>
      </c>
      <c r="AJ1581" s="71" t="s">
        <v>369</v>
      </c>
      <c r="AK1581" s="72">
        <f t="shared" si="257"/>
        <v>2.2645047633742106</v>
      </c>
      <c r="AL1581" s="73">
        <f t="shared" si="258"/>
        <v>2.2645047633742106</v>
      </c>
    </row>
    <row r="1582" spans="1:38" hidden="1">
      <c r="A1582" s="14" t="s">
        <v>88</v>
      </c>
      <c r="B1582" s="14" t="s">
        <v>40</v>
      </c>
      <c r="C1582" s="31">
        <v>39282</v>
      </c>
      <c r="D1582" s="15">
        <v>2007</v>
      </c>
      <c r="E1582" s="16">
        <v>0.42430555555555555</v>
      </c>
      <c r="F1582" s="16">
        <v>0.44513888888888892</v>
      </c>
      <c r="G1582" s="16">
        <f t="shared" si="259"/>
        <v>2.083333333333337E-2</v>
      </c>
      <c r="H1582" s="21">
        <v>2</v>
      </c>
      <c r="I1582" s="17">
        <v>1</v>
      </c>
      <c r="J1582" s="17">
        <v>1</v>
      </c>
      <c r="K1582" s="17">
        <v>1</v>
      </c>
      <c r="L1582" s="14" t="s">
        <v>61</v>
      </c>
      <c r="M1582" s="14" t="s">
        <v>62</v>
      </c>
      <c r="N1582" s="14">
        <v>1</v>
      </c>
      <c r="O1582" s="14">
        <f t="shared" si="260"/>
        <v>61.05</v>
      </c>
      <c r="P1582" s="14">
        <v>18.5</v>
      </c>
      <c r="Q1582" s="14">
        <f t="shared" si="261"/>
        <v>61.05</v>
      </c>
      <c r="R1582" s="14">
        <v>18.5</v>
      </c>
      <c r="S1582" s="14">
        <f t="shared" si="262"/>
        <v>61.05</v>
      </c>
      <c r="T1582" s="14">
        <v>18.5</v>
      </c>
      <c r="U1582" s="21" t="s">
        <v>43</v>
      </c>
      <c r="V1582" s="21" t="s">
        <v>43</v>
      </c>
      <c r="W1582" s="19">
        <v>27.891500000000001</v>
      </c>
      <c r="X1582" s="19">
        <v>-115.18631000000001</v>
      </c>
      <c r="Y1582" s="18">
        <f t="shared" si="255"/>
        <v>55.400000000000006</v>
      </c>
      <c r="Z1582" s="17">
        <v>13</v>
      </c>
      <c r="AA1582" s="21">
        <v>10</v>
      </c>
      <c r="AB1582" s="14" t="s">
        <v>44</v>
      </c>
      <c r="AC1582" s="14" t="s">
        <v>43</v>
      </c>
      <c r="AD1582" s="17">
        <v>20</v>
      </c>
      <c r="AE1582" s="17">
        <v>1</v>
      </c>
      <c r="AF1582" s="14" t="s">
        <v>43</v>
      </c>
      <c r="AG1582" s="14">
        <v>300</v>
      </c>
      <c r="AI1582" s="70">
        <f t="shared" si="256"/>
        <v>15.337</v>
      </c>
      <c r="AJ1582" s="71" t="s">
        <v>369</v>
      </c>
      <c r="AK1582" s="72">
        <f t="shared" si="257"/>
        <v>2.2645047633742106</v>
      </c>
      <c r="AL1582" s="73">
        <f t="shared" si="258"/>
        <v>2.2645047633742106</v>
      </c>
    </row>
    <row r="1583" spans="1:38" hidden="1">
      <c r="A1583" s="14" t="s">
        <v>88</v>
      </c>
      <c r="B1583" s="14" t="s">
        <v>40</v>
      </c>
      <c r="C1583" s="31">
        <v>39282</v>
      </c>
      <c r="D1583" s="15">
        <v>2007</v>
      </c>
      <c r="E1583" s="16">
        <v>0.42430555555555555</v>
      </c>
      <c r="F1583" s="16">
        <v>0.44513888888888892</v>
      </c>
      <c r="G1583" s="16">
        <f t="shared" si="259"/>
        <v>2.083333333333337E-2</v>
      </c>
      <c r="H1583" s="21">
        <v>2</v>
      </c>
      <c r="I1583" s="17">
        <v>1</v>
      </c>
      <c r="J1583" s="17">
        <v>1</v>
      </c>
      <c r="K1583" s="17">
        <v>1</v>
      </c>
      <c r="L1583" s="14" t="s">
        <v>61</v>
      </c>
      <c r="M1583" s="14" t="s">
        <v>62</v>
      </c>
      <c r="N1583" s="14">
        <v>1</v>
      </c>
      <c r="O1583" s="14">
        <f t="shared" si="260"/>
        <v>61.05</v>
      </c>
      <c r="P1583" s="14">
        <v>18.5</v>
      </c>
      <c r="Q1583" s="14">
        <f t="shared" si="261"/>
        <v>61.05</v>
      </c>
      <c r="R1583" s="14">
        <v>18.5</v>
      </c>
      <c r="S1583" s="14">
        <f t="shared" si="262"/>
        <v>61.05</v>
      </c>
      <c r="T1583" s="14">
        <v>18.5</v>
      </c>
      <c r="U1583" s="21" t="s">
        <v>43</v>
      </c>
      <c r="V1583" s="21" t="s">
        <v>43</v>
      </c>
      <c r="W1583" s="19">
        <v>27.891500000000001</v>
      </c>
      <c r="X1583" s="19">
        <v>-115.18631000000001</v>
      </c>
      <c r="Y1583" s="18">
        <f t="shared" si="255"/>
        <v>55.400000000000006</v>
      </c>
      <c r="Z1583" s="17">
        <v>13</v>
      </c>
      <c r="AA1583" s="21">
        <v>10</v>
      </c>
      <c r="AB1583" s="14" t="s">
        <v>44</v>
      </c>
      <c r="AC1583" s="14" t="s">
        <v>43</v>
      </c>
      <c r="AD1583" s="17">
        <v>20</v>
      </c>
      <c r="AE1583" s="17">
        <v>1</v>
      </c>
      <c r="AF1583" s="14" t="s">
        <v>43</v>
      </c>
      <c r="AG1583" s="14">
        <v>300</v>
      </c>
      <c r="AI1583" s="70">
        <f t="shared" si="256"/>
        <v>15.337</v>
      </c>
      <c r="AJ1583" s="71" t="s">
        <v>369</v>
      </c>
      <c r="AK1583" s="72">
        <f t="shared" si="257"/>
        <v>2.2645047633742106</v>
      </c>
      <c r="AL1583" s="73">
        <f t="shared" si="258"/>
        <v>2.2645047633742106</v>
      </c>
    </row>
    <row r="1584" spans="1:38" hidden="1">
      <c r="A1584" s="14" t="s">
        <v>88</v>
      </c>
      <c r="B1584" s="14" t="s">
        <v>40</v>
      </c>
      <c r="C1584" s="31">
        <v>39282</v>
      </c>
      <c r="D1584" s="15">
        <v>2007</v>
      </c>
      <c r="E1584" s="16">
        <v>0.42430555555555555</v>
      </c>
      <c r="F1584" s="16">
        <v>0.44513888888888892</v>
      </c>
      <c r="G1584" s="16">
        <f t="shared" si="259"/>
        <v>2.083333333333337E-2</v>
      </c>
      <c r="H1584" s="21">
        <v>2</v>
      </c>
      <c r="I1584" s="17">
        <v>1</v>
      </c>
      <c r="J1584" s="17">
        <v>1</v>
      </c>
      <c r="K1584" s="17">
        <v>1</v>
      </c>
      <c r="L1584" s="14" t="s">
        <v>61</v>
      </c>
      <c r="M1584" s="14" t="s">
        <v>62</v>
      </c>
      <c r="N1584" s="14">
        <v>1</v>
      </c>
      <c r="O1584" s="14">
        <f t="shared" si="260"/>
        <v>61.05</v>
      </c>
      <c r="P1584" s="14">
        <v>18.5</v>
      </c>
      <c r="Q1584" s="14">
        <f t="shared" si="261"/>
        <v>61.05</v>
      </c>
      <c r="R1584" s="14">
        <v>18.5</v>
      </c>
      <c r="S1584" s="14">
        <f t="shared" si="262"/>
        <v>61.05</v>
      </c>
      <c r="T1584" s="14">
        <v>18.5</v>
      </c>
      <c r="U1584" s="21" t="s">
        <v>43</v>
      </c>
      <c r="V1584" s="21" t="s">
        <v>43</v>
      </c>
      <c r="W1584" s="19">
        <v>27.891500000000001</v>
      </c>
      <c r="X1584" s="19">
        <v>-115.18631000000001</v>
      </c>
      <c r="Y1584" s="18">
        <f t="shared" si="255"/>
        <v>55.400000000000006</v>
      </c>
      <c r="Z1584" s="17">
        <v>13</v>
      </c>
      <c r="AA1584" s="21">
        <v>10</v>
      </c>
      <c r="AB1584" s="14" t="s">
        <v>44</v>
      </c>
      <c r="AC1584" s="14" t="s">
        <v>43</v>
      </c>
      <c r="AD1584" s="17">
        <v>20</v>
      </c>
      <c r="AE1584" s="17">
        <v>1</v>
      </c>
      <c r="AF1584" s="14" t="s">
        <v>43</v>
      </c>
      <c r="AG1584" s="14">
        <v>300</v>
      </c>
      <c r="AI1584" s="70">
        <f t="shared" si="256"/>
        <v>15.337</v>
      </c>
      <c r="AJ1584" s="71" t="s">
        <v>369</v>
      </c>
      <c r="AK1584" s="72">
        <f t="shared" si="257"/>
        <v>2.2645047633742106</v>
      </c>
      <c r="AL1584" s="73">
        <f t="shared" si="258"/>
        <v>2.2645047633742106</v>
      </c>
    </row>
    <row r="1585" spans="1:38" hidden="1">
      <c r="A1585" s="14" t="s">
        <v>88</v>
      </c>
      <c r="B1585" s="14" t="s">
        <v>40</v>
      </c>
      <c r="C1585" s="31">
        <v>39282</v>
      </c>
      <c r="D1585" s="15">
        <v>2007</v>
      </c>
      <c r="E1585" s="16">
        <v>0.42430555555555555</v>
      </c>
      <c r="F1585" s="16">
        <v>0.44513888888888892</v>
      </c>
      <c r="G1585" s="16">
        <f t="shared" si="259"/>
        <v>2.083333333333337E-2</v>
      </c>
      <c r="H1585" s="21">
        <v>2</v>
      </c>
      <c r="I1585" s="17">
        <v>1</v>
      </c>
      <c r="J1585" s="17">
        <v>1</v>
      </c>
      <c r="K1585" s="17">
        <v>1</v>
      </c>
      <c r="L1585" s="14" t="s">
        <v>61</v>
      </c>
      <c r="M1585" s="14" t="s">
        <v>62</v>
      </c>
      <c r="N1585" s="14">
        <v>1</v>
      </c>
      <c r="O1585" s="14">
        <f t="shared" si="260"/>
        <v>61.05</v>
      </c>
      <c r="P1585" s="14">
        <v>18.5</v>
      </c>
      <c r="Q1585" s="14">
        <f t="shared" si="261"/>
        <v>61.05</v>
      </c>
      <c r="R1585" s="14">
        <v>18.5</v>
      </c>
      <c r="S1585" s="14">
        <f t="shared" si="262"/>
        <v>61.05</v>
      </c>
      <c r="T1585" s="14">
        <v>18.5</v>
      </c>
      <c r="U1585" s="21" t="s">
        <v>43</v>
      </c>
      <c r="V1585" s="21" t="s">
        <v>43</v>
      </c>
      <c r="W1585" s="19">
        <v>27.891500000000001</v>
      </c>
      <c r="X1585" s="19">
        <v>-115.18631000000001</v>
      </c>
      <c r="Y1585" s="18">
        <f t="shared" si="255"/>
        <v>55.400000000000006</v>
      </c>
      <c r="Z1585" s="17">
        <v>13</v>
      </c>
      <c r="AA1585" s="21">
        <v>10</v>
      </c>
      <c r="AB1585" s="14" t="s">
        <v>44</v>
      </c>
      <c r="AC1585" s="14" t="s">
        <v>43</v>
      </c>
      <c r="AD1585" s="17">
        <v>20</v>
      </c>
      <c r="AE1585" s="17">
        <v>1</v>
      </c>
      <c r="AF1585" s="14" t="s">
        <v>43</v>
      </c>
      <c r="AG1585" s="14">
        <v>300</v>
      </c>
      <c r="AI1585" s="70">
        <f t="shared" si="256"/>
        <v>15.337</v>
      </c>
      <c r="AJ1585" s="71" t="s">
        <v>369</v>
      </c>
      <c r="AK1585" s="72">
        <f t="shared" si="257"/>
        <v>2.2645047633742106</v>
      </c>
      <c r="AL1585" s="73">
        <f t="shared" si="258"/>
        <v>2.2645047633742106</v>
      </c>
    </row>
    <row r="1586" spans="1:38" hidden="1">
      <c r="A1586" s="14" t="s">
        <v>88</v>
      </c>
      <c r="B1586" s="14" t="s">
        <v>40</v>
      </c>
      <c r="C1586" s="31">
        <v>39282</v>
      </c>
      <c r="D1586" s="15">
        <v>2007</v>
      </c>
      <c r="E1586" s="16">
        <v>0.42430555555555555</v>
      </c>
      <c r="F1586" s="16">
        <v>0.44513888888888892</v>
      </c>
      <c r="G1586" s="16">
        <f t="shared" si="259"/>
        <v>2.083333333333337E-2</v>
      </c>
      <c r="H1586" s="21">
        <v>2</v>
      </c>
      <c r="I1586" s="17">
        <v>1</v>
      </c>
      <c r="J1586" s="17">
        <v>1</v>
      </c>
      <c r="K1586" s="17">
        <v>1</v>
      </c>
      <c r="L1586" s="14" t="s">
        <v>61</v>
      </c>
      <c r="M1586" s="14" t="s">
        <v>62</v>
      </c>
      <c r="N1586" s="14">
        <v>1</v>
      </c>
      <c r="O1586" s="14">
        <f t="shared" si="260"/>
        <v>61.05</v>
      </c>
      <c r="P1586" s="14">
        <v>18.5</v>
      </c>
      <c r="Q1586" s="14">
        <f t="shared" si="261"/>
        <v>61.05</v>
      </c>
      <c r="R1586" s="14">
        <v>18.5</v>
      </c>
      <c r="S1586" s="14">
        <f t="shared" si="262"/>
        <v>61.05</v>
      </c>
      <c r="T1586" s="14">
        <v>18.5</v>
      </c>
      <c r="U1586" s="21" t="s">
        <v>43</v>
      </c>
      <c r="V1586" s="21" t="s">
        <v>43</v>
      </c>
      <c r="W1586" s="19">
        <v>27.891500000000001</v>
      </c>
      <c r="X1586" s="19">
        <v>-115.18631000000001</v>
      </c>
      <c r="Y1586" s="18">
        <f t="shared" si="255"/>
        <v>55.400000000000006</v>
      </c>
      <c r="Z1586" s="17">
        <v>13</v>
      </c>
      <c r="AA1586" s="21">
        <v>10</v>
      </c>
      <c r="AB1586" s="14" t="s">
        <v>44</v>
      </c>
      <c r="AC1586" s="14" t="s">
        <v>43</v>
      </c>
      <c r="AD1586" s="17">
        <v>21</v>
      </c>
      <c r="AE1586" s="17">
        <v>1</v>
      </c>
      <c r="AF1586" s="14" t="s">
        <v>43</v>
      </c>
      <c r="AG1586" s="14">
        <v>300</v>
      </c>
      <c r="AI1586" s="70">
        <f t="shared" si="256"/>
        <v>16.045999999999999</v>
      </c>
      <c r="AJ1586" s="71" t="s">
        <v>369</v>
      </c>
      <c r="AK1586" s="72">
        <f t="shared" si="257"/>
        <v>2.5000862380340183</v>
      </c>
      <c r="AL1586" s="73">
        <f t="shared" si="258"/>
        <v>2.5000862380340183</v>
      </c>
    </row>
    <row r="1587" spans="1:38" hidden="1">
      <c r="A1587" s="14" t="s">
        <v>88</v>
      </c>
      <c r="B1587" s="14" t="s">
        <v>40</v>
      </c>
      <c r="C1587" s="31">
        <v>39282</v>
      </c>
      <c r="D1587" s="15">
        <v>2007</v>
      </c>
      <c r="E1587" s="16">
        <v>0.42430555555555555</v>
      </c>
      <c r="F1587" s="16">
        <v>0.44513888888888892</v>
      </c>
      <c r="G1587" s="16">
        <f t="shared" si="259"/>
        <v>2.083333333333337E-2</v>
      </c>
      <c r="H1587" s="21">
        <v>2</v>
      </c>
      <c r="I1587" s="17">
        <v>1</v>
      </c>
      <c r="J1587" s="17">
        <v>1</v>
      </c>
      <c r="K1587" s="17">
        <v>1</v>
      </c>
      <c r="L1587" s="14" t="s">
        <v>61</v>
      </c>
      <c r="M1587" s="14" t="s">
        <v>62</v>
      </c>
      <c r="N1587" s="14">
        <v>1</v>
      </c>
      <c r="O1587" s="14">
        <f t="shared" si="260"/>
        <v>61.05</v>
      </c>
      <c r="P1587" s="14">
        <v>18.5</v>
      </c>
      <c r="Q1587" s="14">
        <f t="shared" si="261"/>
        <v>61.05</v>
      </c>
      <c r="R1587" s="14">
        <v>18.5</v>
      </c>
      <c r="S1587" s="14">
        <f t="shared" si="262"/>
        <v>61.05</v>
      </c>
      <c r="T1587" s="14">
        <v>18.5</v>
      </c>
      <c r="U1587" s="21" t="s">
        <v>43</v>
      </c>
      <c r="V1587" s="21" t="s">
        <v>43</v>
      </c>
      <c r="W1587" s="19">
        <v>27.891500000000001</v>
      </c>
      <c r="X1587" s="19">
        <v>-115.18631000000001</v>
      </c>
      <c r="Y1587" s="18">
        <f t="shared" si="255"/>
        <v>55.400000000000006</v>
      </c>
      <c r="Z1587" s="17">
        <v>13</v>
      </c>
      <c r="AA1587" s="21">
        <v>10</v>
      </c>
      <c r="AB1587" s="14" t="s">
        <v>44</v>
      </c>
      <c r="AC1587" s="14" t="s">
        <v>43</v>
      </c>
      <c r="AD1587" s="17">
        <v>21</v>
      </c>
      <c r="AE1587" s="17">
        <v>1</v>
      </c>
      <c r="AF1587" s="14" t="s">
        <v>43</v>
      </c>
      <c r="AG1587" s="14">
        <v>300</v>
      </c>
      <c r="AI1587" s="70">
        <f t="shared" si="256"/>
        <v>16.045999999999999</v>
      </c>
      <c r="AJ1587" s="71" t="s">
        <v>369</v>
      </c>
      <c r="AK1587" s="72">
        <f t="shared" si="257"/>
        <v>2.5000862380340183</v>
      </c>
      <c r="AL1587" s="73">
        <f t="shared" si="258"/>
        <v>2.5000862380340183</v>
      </c>
    </row>
    <row r="1588" spans="1:38" hidden="1">
      <c r="A1588" s="14" t="s">
        <v>88</v>
      </c>
      <c r="B1588" s="14" t="s">
        <v>40</v>
      </c>
      <c r="C1588" s="31">
        <v>39282</v>
      </c>
      <c r="D1588" s="15">
        <v>2007</v>
      </c>
      <c r="E1588" s="16">
        <v>0.42430555555555555</v>
      </c>
      <c r="F1588" s="16">
        <v>0.44513888888888892</v>
      </c>
      <c r="G1588" s="16">
        <f t="shared" si="259"/>
        <v>2.083333333333337E-2</v>
      </c>
      <c r="H1588" s="21">
        <v>2</v>
      </c>
      <c r="I1588" s="17">
        <v>1</v>
      </c>
      <c r="J1588" s="17">
        <v>1</v>
      </c>
      <c r="K1588" s="17">
        <v>1</v>
      </c>
      <c r="L1588" s="14" t="s">
        <v>61</v>
      </c>
      <c r="M1588" s="14" t="s">
        <v>62</v>
      </c>
      <c r="N1588" s="14">
        <v>1</v>
      </c>
      <c r="O1588" s="14">
        <f t="shared" si="260"/>
        <v>61.05</v>
      </c>
      <c r="P1588" s="14">
        <v>18.5</v>
      </c>
      <c r="Q1588" s="14">
        <f t="shared" si="261"/>
        <v>61.05</v>
      </c>
      <c r="R1588" s="14">
        <v>18.5</v>
      </c>
      <c r="S1588" s="14">
        <f t="shared" si="262"/>
        <v>61.05</v>
      </c>
      <c r="T1588" s="14">
        <v>18.5</v>
      </c>
      <c r="U1588" s="21" t="s">
        <v>43</v>
      </c>
      <c r="V1588" s="21" t="s">
        <v>43</v>
      </c>
      <c r="W1588" s="19">
        <v>27.891500000000001</v>
      </c>
      <c r="X1588" s="19">
        <v>-115.18631000000001</v>
      </c>
      <c r="Y1588" s="18">
        <f t="shared" si="255"/>
        <v>55.400000000000006</v>
      </c>
      <c r="Z1588" s="17">
        <v>13</v>
      </c>
      <c r="AA1588" s="21">
        <v>10</v>
      </c>
      <c r="AB1588" s="14" t="s">
        <v>44</v>
      </c>
      <c r="AC1588" s="14" t="s">
        <v>43</v>
      </c>
      <c r="AD1588" s="17">
        <v>21</v>
      </c>
      <c r="AE1588" s="17">
        <v>1</v>
      </c>
      <c r="AF1588" s="14" t="s">
        <v>43</v>
      </c>
      <c r="AG1588" s="14">
        <v>300</v>
      </c>
      <c r="AI1588" s="70">
        <f t="shared" si="256"/>
        <v>16.045999999999999</v>
      </c>
      <c r="AJ1588" s="71" t="s">
        <v>369</v>
      </c>
      <c r="AK1588" s="72">
        <f t="shared" si="257"/>
        <v>2.5000862380340183</v>
      </c>
      <c r="AL1588" s="73">
        <f t="shared" si="258"/>
        <v>2.5000862380340183</v>
      </c>
    </row>
    <row r="1589" spans="1:38" hidden="1">
      <c r="A1589" s="14" t="s">
        <v>88</v>
      </c>
      <c r="B1589" s="14" t="s">
        <v>40</v>
      </c>
      <c r="C1589" s="31">
        <v>39282</v>
      </c>
      <c r="D1589" s="15">
        <v>2007</v>
      </c>
      <c r="E1589" s="16">
        <v>0.42430555555555555</v>
      </c>
      <c r="F1589" s="16">
        <v>0.44513888888888892</v>
      </c>
      <c r="G1589" s="16">
        <f t="shared" si="259"/>
        <v>2.083333333333337E-2</v>
      </c>
      <c r="H1589" s="21">
        <v>2</v>
      </c>
      <c r="I1589" s="17">
        <v>1</v>
      </c>
      <c r="J1589" s="17">
        <v>1</v>
      </c>
      <c r="K1589" s="17">
        <v>1</v>
      </c>
      <c r="L1589" s="14" t="s">
        <v>61</v>
      </c>
      <c r="M1589" s="14" t="s">
        <v>62</v>
      </c>
      <c r="N1589" s="14">
        <v>1</v>
      </c>
      <c r="O1589" s="14">
        <f t="shared" si="260"/>
        <v>61.05</v>
      </c>
      <c r="P1589" s="14">
        <v>18.5</v>
      </c>
      <c r="Q1589" s="14">
        <f t="shared" si="261"/>
        <v>61.05</v>
      </c>
      <c r="R1589" s="14">
        <v>18.5</v>
      </c>
      <c r="S1589" s="14">
        <f t="shared" si="262"/>
        <v>61.05</v>
      </c>
      <c r="T1589" s="14">
        <v>18.5</v>
      </c>
      <c r="U1589" s="21" t="s">
        <v>43</v>
      </c>
      <c r="V1589" s="21" t="s">
        <v>43</v>
      </c>
      <c r="W1589" s="19">
        <v>27.891500000000001</v>
      </c>
      <c r="X1589" s="19">
        <v>-115.18631000000001</v>
      </c>
      <c r="Y1589" s="18">
        <f t="shared" si="255"/>
        <v>55.400000000000006</v>
      </c>
      <c r="Z1589" s="17">
        <v>13</v>
      </c>
      <c r="AA1589" s="21">
        <v>10</v>
      </c>
      <c r="AB1589" s="14" t="s">
        <v>44</v>
      </c>
      <c r="AC1589" s="14" t="s">
        <v>43</v>
      </c>
      <c r="AD1589" s="17">
        <v>21</v>
      </c>
      <c r="AE1589" s="17">
        <v>1</v>
      </c>
      <c r="AF1589" s="14" t="s">
        <v>43</v>
      </c>
      <c r="AG1589" s="14">
        <v>300</v>
      </c>
      <c r="AI1589" s="70">
        <f t="shared" si="256"/>
        <v>16.045999999999999</v>
      </c>
      <c r="AJ1589" s="71" t="s">
        <v>369</v>
      </c>
      <c r="AK1589" s="72">
        <f t="shared" si="257"/>
        <v>2.5000862380340183</v>
      </c>
      <c r="AL1589" s="73">
        <f t="shared" si="258"/>
        <v>2.5000862380340183</v>
      </c>
    </row>
    <row r="1590" spans="1:38" hidden="1">
      <c r="A1590" s="14" t="s">
        <v>88</v>
      </c>
      <c r="B1590" s="14" t="s">
        <v>40</v>
      </c>
      <c r="C1590" s="31">
        <v>39282</v>
      </c>
      <c r="D1590" s="15">
        <v>2007</v>
      </c>
      <c r="E1590" s="16">
        <v>0.42430555555555555</v>
      </c>
      <c r="F1590" s="16">
        <v>0.44513888888888892</v>
      </c>
      <c r="G1590" s="16">
        <f t="shared" si="259"/>
        <v>2.083333333333337E-2</v>
      </c>
      <c r="H1590" s="21">
        <v>2</v>
      </c>
      <c r="I1590" s="17">
        <v>1</v>
      </c>
      <c r="J1590" s="17">
        <v>1</v>
      </c>
      <c r="K1590" s="17">
        <v>1</v>
      </c>
      <c r="L1590" s="14" t="s">
        <v>61</v>
      </c>
      <c r="M1590" s="14" t="s">
        <v>62</v>
      </c>
      <c r="N1590" s="14">
        <v>1</v>
      </c>
      <c r="O1590" s="14">
        <f t="shared" si="260"/>
        <v>61.05</v>
      </c>
      <c r="P1590" s="14">
        <v>18.5</v>
      </c>
      <c r="Q1590" s="14">
        <f t="shared" si="261"/>
        <v>61.05</v>
      </c>
      <c r="R1590" s="14">
        <v>18.5</v>
      </c>
      <c r="S1590" s="14">
        <f t="shared" si="262"/>
        <v>61.05</v>
      </c>
      <c r="T1590" s="14">
        <v>18.5</v>
      </c>
      <c r="U1590" s="21" t="s">
        <v>43</v>
      </c>
      <c r="V1590" s="21" t="s">
        <v>43</v>
      </c>
      <c r="W1590" s="19">
        <v>27.891500000000001</v>
      </c>
      <c r="X1590" s="19">
        <v>-115.18631000000001</v>
      </c>
      <c r="Y1590" s="18">
        <f t="shared" si="255"/>
        <v>55.400000000000006</v>
      </c>
      <c r="Z1590" s="17">
        <v>13</v>
      </c>
      <c r="AA1590" s="21">
        <v>10</v>
      </c>
      <c r="AB1590" s="14" t="s">
        <v>44</v>
      </c>
      <c r="AC1590" s="14" t="s">
        <v>43</v>
      </c>
      <c r="AD1590" s="17">
        <v>22</v>
      </c>
      <c r="AE1590" s="17">
        <v>1</v>
      </c>
      <c r="AF1590" s="14" t="s">
        <v>43</v>
      </c>
      <c r="AG1590" s="14">
        <v>300</v>
      </c>
      <c r="AI1590" s="70">
        <f t="shared" si="256"/>
        <v>16.754999999999999</v>
      </c>
      <c r="AJ1590" s="71" t="s">
        <v>369</v>
      </c>
      <c r="AK1590" s="72">
        <f t="shared" si="257"/>
        <v>2.7483879168691034</v>
      </c>
      <c r="AL1590" s="73">
        <f t="shared" si="258"/>
        <v>2.7483879168691034</v>
      </c>
    </row>
    <row r="1591" spans="1:38" hidden="1">
      <c r="A1591" s="14" t="s">
        <v>88</v>
      </c>
      <c r="B1591" s="14" t="s">
        <v>40</v>
      </c>
      <c r="C1591" s="31">
        <v>39282</v>
      </c>
      <c r="D1591" s="15">
        <v>2007</v>
      </c>
      <c r="E1591" s="16">
        <v>0.42430555555555555</v>
      </c>
      <c r="F1591" s="16">
        <v>0.44513888888888892</v>
      </c>
      <c r="G1591" s="16">
        <f t="shared" si="259"/>
        <v>2.083333333333337E-2</v>
      </c>
      <c r="H1591" s="21">
        <v>2</v>
      </c>
      <c r="I1591" s="17">
        <v>1</v>
      </c>
      <c r="J1591" s="17">
        <v>1</v>
      </c>
      <c r="K1591" s="17">
        <v>1</v>
      </c>
      <c r="L1591" s="14" t="s">
        <v>61</v>
      </c>
      <c r="M1591" s="14" t="s">
        <v>62</v>
      </c>
      <c r="N1591" s="14">
        <v>1</v>
      </c>
      <c r="O1591" s="14">
        <f t="shared" si="260"/>
        <v>61.05</v>
      </c>
      <c r="P1591" s="14">
        <v>18.5</v>
      </c>
      <c r="Q1591" s="14">
        <f t="shared" si="261"/>
        <v>61.05</v>
      </c>
      <c r="R1591" s="14">
        <v>18.5</v>
      </c>
      <c r="S1591" s="14">
        <f t="shared" si="262"/>
        <v>61.05</v>
      </c>
      <c r="T1591" s="14">
        <v>18.5</v>
      </c>
      <c r="U1591" s="21" t="s">
        <v>43</v>
      </c>
      <c r="V1591" s="21" t="s">
        <v>43</v>
      </c>
      <c r="W1591" s="19">
        <v>27.891500000000001</v>
      </c>
      <c r="X1591" s="19">
        <v>-115.18631000000001</v>
      </c>
      <c r="Y1591" s="18">
        <f t="shared" si="255"/>
        <v>55.400000000000006</v>
      </c>
      <c r="Z1591" s="17">
        <v>13</v>
      </c>
      <c r="AA1591" s="21">
        <v>10</v>
      </c>
      <c r="AB1591" s="14" t="s">
        <v>44</v>
      </c>
      <c r="AC1591" s="14" t="s">
        <v>43</v>
      </c>
      <c r="AD1591" s="17">
        <v>22</v>
      </c>
      <c r="AE1591" s="17">
        <v>1</v>
      </c>
      <c r="AF1591" s="14" t="s">
        <v>43</v>
      </c>
      <c r="AG1591" s="14">
        <v>300</v>
      </c>
      <c r="AI1591" s="70">
        <f t="shared" si="256"/>
        <v>16.754999999999999</v>
      </c>
      <c r="AJ1591" s="71" t="s">
        <v>369</v>
      </c>
      <c r="AK1591" s="72">
        <f t="shared" si="257"/>
        <v>2.7483879168691034</v>
      </c>
      <c r="AL1591" s="73">
        <f t="shared" si="258"/>
        <v>2.7483879168691034</v>
      </c>
    </row>
    <row r="1592" spans="1:38" hidden="1">
      <c r="A1592" s="14" t="s">
        <v>88</v>
      </c>
      <c r="B1592" s="14" t="s">
        <v>40</v>
      </c>
      <c r="C1592" s="31">
        <v>39282</v>
      </c>
      <c r="D1592" s="15">
        <v>2007</v>
      </c>
      <c r="E1592" s="16">
        <v>0.42430555555555555</v>
      </c>
      <c r="F1592" s="16">
        <v>0.44513888888888892</v>
      </c>
      <c r="G1592" s="16">
        <f t="shared" si="259"/>
        <v>2.083333333333337E-2</v>
      </c>
      <c r="H1592" s="21">
        <v>2</v>
      </c>
      <c r="I1592" s="17">
        <v>1</v>
      </c>
      <c r="J1592" s="17">
        <v>1</v>
      </c>
      <c r="K1592" s="17">
        <v>1</v>
      </c>
      <c r="L1592" s="14" t="s">
        <v>61</v>
      </c>
      <c r="M1592" s="14" t="s">
        <v>62</v>
      </c>
      <c r="N1592" s="14">
        <v>1</v>
      </c>
      <c r="O1592" s="14">
        <f t="shared" si="260"/>
        <v>61.05</v>
      </c>
      <c r="P1592" s="14">
        <v>18.5</v>
      </c>
      <c r="Q1592" s="14">
        <f t="shared" si="261"/>
        <v>61.05</v>
      </c>
      <c r="R1592" s="14">
        <v>18.5</v>
      </c>
      <c r="S1592" s="14">
        <f t="shared" si="262"/>
        <v>61.05</v>
      </c>
      <c r="T1592" s="14">
        <v>18.5</v>
      </c>
      <c r="U1592" s="21" t="s">
        <v>43</v>
      </c>
      <c r="V1592" s="21" t="s">
        <v>43</v>
      </c>
      <c r="W1592" s="19">
        <v>27.891500000000001</v>
      </c>
      <c r="X1592" s="19">
        <v>-115.18631000000001</v>
      </c>
      <c r="Y1592" s="18">
        <f t="shared" si="255"/>
        <v>55.400000000000006</v>
      </c>
      <c r="Z1592" s="17">
        <v>13</v>
      </c>
      <c r="AA1592" s="21">
        <v>10</v>
      </c>
      <c r="AB1592" s="14" t="s">
        <v>44</v>
      </c>
      <c r="AC1592" s="14" t="s">
        <v>43</v>
      </c>
      <c r="AD1592" s="17">
        <v>23</v>
      </c>
      <c r="AE1592" s="17">
        <v>1</v>
      </c>
      <c r="AF1592" s="14" t="s">
        <v>43</v>
      </c>
      <c r="AG1592" s="14">
        <v>300</v>
      </c>
      <c r="AI1592" s="70">
        <f t="shared" si="256"/>
        <v>17.463999999999999</v>
      </c>
      <c r="AJ1592" s="71" t="s">
        <v>369</v>
      </c>
      <c r="AK1592" s="72">
        <f t="shared" si="257"/>
        <v>3.0095147540604348</v>
      </c>
      <c r="AL1592" s="73">
        <f t="shared" si="258"/>
        <v>3.0095147540604348</v>
      </c>
    </row>
    <row r="1593" spans="1:38" hidden="1">
      <c r="A1593" s="14" t="s">
        <v>89</v>
      </c>
      <c r="B1593" s="14" t="s">
        <v>40</v>
      </c>
      <c r="C1593" s="31">
        <v>39282</v>
      </c>
      <c r="D1593" s="15">
        <v>2007</v>
      </c>
      <c r="E1593" s="16">
        <v>0.52083333333333337</v>
      </c>
      <c r="F1593" s="16">
        <v>0.55555555555555558</v>
      </c>
      <c r="G1593" s="16">
        <f t="shared" si="259"/>
        <v>3.472222222222221E-2</v>
      </c>
      <c r="H1593" s="21">
        <v>2</v>
      </c>
      <c r="I1593" s="17">
        <v>2</v>
      </c>
      <c r="J1593" s="17">
        <v>2</v>
      </c>
      <c r="K1593" s="17">
        <v>2</v>
      </c>
      <c r="L1593" s="14" t="s">
        <v>61</v>
      </c>
      <c r="M1593" s="14" t="s">
        <v>62</v>
      </c>
      <c r="N1593" s="17">
        <v>1</v>
      </c>
      <c r="O1593" s="14">
        <f t="shared" si="260"/>
        <v>37.29</v>
      </c>
      <c r="P1593" s="14">
        <v>11.3</v>
      </c>
      <c r="Q1593" s="14">
        <f t="shared" si="261"/>
        <v>37.29</v>
      </c>
      <c r="R1593" s="14">
        <v>11.3</v>
      </c>
      <c r="S1593" s="14">
        <f t="shared" si="262"/>
        <v>37.29</v>
      </c>
      <c r="T1593" s="14">
        <v>11.3</v>
      </c>
      <c r="U1593" s="21" t="s">
        <v>43</v>
      </c>
      <c r="V1593" s="21" t="s">
        <v>43</v>
      </c>
      <c r="W1593" s="19">
        <v>27.888110000000001</v>
      </c>
      <c r="X1593" s="19">
        <v>-115.19136</v>
      </c>
      <c r="Y1593" s="18">
        <f t="shared" si="255"/>
        <v>55.400000000000006</v>
      </c>
      <c r="Z1593" s="17">
        <v>13</v>
      </c>
      <c r="AA1593" s="21">
        <v>6</v>
      </c>
      <c r="AB1593" s="14" t="s">
        <v>44</v>
      </c>
      <c r="AC1593" s="14" t="s">
        <v>43</v>
      </c>
      <c r="AD1593" s="17">
        <v>5</v>
      </c>
      <c r="AE1593" s="17">
        <v>1</v>
      </c>
      <c r="AF1593" s="14" t="s">
        <v>43</v>
      </c>
      <c r="AG1593" s="14">
        <v>300</v>
      </c>
      <c r="AI1593" s="70">
        <f t="shared" si="256"/>
        <v>4.702</v>
      </c>
      <c r="AJ1593" s="71" t="s">
        <v>369</v>
      </c>
      <c r="AK1593" s="72">
        <f t="shared" si="257"/>
        <v>0.17002025858157216</v>
      </c>
      <c r="AL1593" s="73">
        <f t="shared" si="258"/>
        <v>0.17002025858157216</v>
      </c>
    </row>
    <row r="1594" spans="1:38" hidden="1">
      <c r="A1594" s="14" t="s">
        <v>89</v>
      </c>
      <c r="B1594" s="14" t="s">
        <v>40</v>
      </c>
      <c r="C1594" s="31">
        <v>39282</v>
      </c>
      <c r="D1594" s="15">
        <v>2007</v>
      </c>
      <c r="E1594" s="16">
        <v>0.52083333333333337</v>
      </c>
      <c r="F1594" s="16">
        <v>0.55555555555555558</v>
      </c>
      <c r="G1594" s="16">
        <f t="shared" si="259"/>
        <v>3.472222222222221E-2</v>
      </c>
      <c r="H1594" s="21">
        <v>2</v>
      </c>
      <c r="I1594" s="17">
        <v>2</v>
      </c>
      <c r="J1594" s="17">
        <v>2</v>
      </c>
      <c r="K1594" s="17">
        <v>2</v>
      </c>
      <c r="L1594" s="14" t="s">
        <v>61</v>
      </c>
      <c r="M1594" s="14" t="s">
        <v>62</v>
      </c>
      <c r="N1594" s="17">
        <v>1</v>
      </c>
      <c r="O1594" s="14">
        <f t="shared" si="260"/>
        <v>37.29</v>
      </c>
      <c r="P1594" s="14">
        <v>11.3</v>
      </c>
      <c r="Q1594" s="14">
        <f t="shared" si="261"/>
        <v>37.29</v>
      </c>
      <c r="R1594" s="14">
        <v>11.3</v>
      </c>
      <c r="S1594" s="14">
        <f t="shared" si="262"/>
        <v>37.29</v>
      </c>
      <c r="T1594" s="14">
        <v>11.3</v>
      </c>
      <c r="U1594" s="21" t="s">
        <v>43</v>
      </c>
      <c r="V1594" s="21" t="s">
        <v>43</v>
      </c>
      <c r="W1594" s="19">
        <v>27.888110000000001</v>
      </c>
      <c r="X1594" s="19">
        <v>-115.19136</v>
      </c>
      <c r="Y1594" s="18">
        <f t="shared" si="255"/>
        <v>55.400000000000006</v>
      </c>
      <c r="Z1594" s="17">
        <v>13</v>
      </c>
      <c r="AA1594" s="21">
        <v>6</v>
      </c>
      <c r="AB1594" s="14" t="s">
        <v>44</v>
      </c>
      <c r="AC1594" s="14" t="s">
        <v>43</v>
      </c>
      <c r="AD1594" s="17">
        <v>7</v>
      </c>
      <c r="AE1594" s="17">
        <v>1</v>
      </c>
      <c r="AF1594" s="14" t="s">
        <v>43</v>
      </c>
      <c r="AG1594" s="14">
        <v>300</v>
      </c>
      <c r="AI1594" s="70">
        <f t="shared" si="256"/>
        <v>6.12</v>
      </c>
      <c r="AJ1594" s="71" t="s">
        <v>369</v>
      </c>
      <c r="AK1594" s="72">
        <f t="shared" si="257"/>
        <v>0.30282194081802571</v>
      </c>
      <c r="AL1594" s="73">
        <f t="shared" si="258"/>
        <v>0.30282194081802571</v>
      </c>
    </row>
    <row r="1595" spans="1:38" hidden="1">
      <c r="A1595" s="14" t="s">
        <v>89</v>
      </c>
      <c r="B1595" s="14" t="s">
        <v>40</v>
      </c>
      <c r="C1595" s="31">
        <v>39282</v>
      </c>
      <c r="D1595" s="15">
        <v>2007</v>
      </c>
      <c r="E1595" s="16">
        <v>0.52083333333333337</v>
      </c>
      <c r="F1595" s="16">
        <v>0.55555555555555558</v>
      </c>
      <c r="G1595" s="16">
        <f t="shared" si="259"/>
        <v>3.472222222222221E-2</v>
      </c>
      <c r="H1595" s="21">
        <v>2</v>
      </c>
      <c r="I1595" s="17">
        <v>2</v>
      </c>
      <c r="J1595" s="17">
        <v>2</v>
      </c>
      <c r="K1595" s="17">
        <v>2</v>
      </c>
      <c r="L1595" s="14" t="s">
        <v>61</v>
      </c>
      <c r="M1595" s="14" t="s">
        <v>62</v>
      </c>
      <c r="N1595" s="17">
        <v>1</v>
      </c>
      <c r="O1595" s="14">
        <f t="shared" si="260"/>
        <v>37.29</v>
      </c>
      <c r="P1595" s="14">
        <v>11.3</v>
      </c>
      <c r="Q1595" s="14">
        <f t="shared" si="261"/>
        <v>37.29</v>
      </c>
      <c r="R1595" s="14">
        <v>11.3</v>
      </c>
      <c r="S1595" s="14">
        <f t="shared" si="262"/>
        <v>37.29</v>
      </c>
      <c r="T1595" s="14">
        <v>11.3</v>
      </c>
      <c r="U1595" s="21" t="s">
        <v>43</v>
      </c>
      <c r="V1595" s="21" t="s">
        <v>43</v>
      </c>
      <c r="W1595" s="19">
        <v>27.888110000000001</v>
      </c>
      <c r="X1595" s="19">
        <v>-115.19136</v>
      </c>
      <c r="Y1595" s="18">
        <f t="shared" si="255"/>
        <v>55.400000000000006</v>
      </c>
      <c r="Z1595" s="17">
        <v>13</v>
      </c>
      <c r="AA1595" s="21">
        <v>6</v>
      </c>
      <c r="AB1595" s="14" t="s">
        <v>44</v>
      </c>
      <c r="AC1595" s="14" t="s">
        <v>43</v>
      </c>
      <c r="AD1595" s="17">
        <v>7</v>
      </c>
      <c r="AE1595" s="17">
        <v>1</v>
      </c>
      <c r="AF1595" s="14" t="s">
        <v>43</v>
      </c>
      <c r="AG1595" s="14">
        <v>300</v>
      </c>
      <c r="AI1595" s="70">
        <f t="shared" si="256"/>
        <v>6.12</v>
      </c>
      <c r="AJ1595" s="71" t="s">
        <v>369</v>
      </c>
      <c r="AK1595" s="72">
        <f t="shared" si="257"/>
        <v>0.30282194081802571</v>
      </c>
      <c r="AL1595" s="73">
        <f t="shared" si="258"/>
        <v>0.30282194081802571</v>
      </c>
    </row>
    <row r="1596" spans="1:38" hidden="1">
      <c r="A1596" s="14" t="s">
        <v>89</v>
      </c>
      <c r="B1596" s="14" t="s">
        <v>40</v>
      </c>
      <c r="C1596" s="31">
        <v>39282</v>
      </c>
      <c r="D1596" s="15">
        <v>2007</v>
      </c>
      <c r="E1596" s="16">
        <v>0.52083333333333337</v>
      </c>
      <c r="F1596" s="16">
        <v>0.55555555555555558</v>
      </c>
      <c r="G1596" s="16">
        <f t="shared" si="259"/>
        <v>3.472222222222221E-2</v>
      </c>
      <c r="H1596" s="21">
        <v>2</v>
      </c>
      <c r="I1596" s="17">
        <v>2</v>
      </c>
      <c r="J1596" s="17">
        <v>2</v>
      </c>
      <c r="K1596" s="17">
        <v>2</v>
      </c>
      <c r="L1596" s="14" t="s">
        <v>61</v>
      </c>
      <c r="M1596" s="14" t="s">
        <v>62</v>
      </c>
      <c r="N1596" s="17">
        <v>1</v>
      </c>
      <c r="O1596" s="14">
        <f t="shared" si="260"/>
        <v>37.29</v>
      </c>
      <c r="P1596" s="14">
        <v>11.3</v>
      </c>
      <c r="Q1596" s="14">
        <f t="shared" si="261"/>
        <v>37.29</v>
      </c>
      <c r="R1596" s="14">
        <v>11.3</v>
      </c>
      <c r="S1596" s="14">
        <f t="shared" si="262"/>
        <v>37.29</v>
      </c>
      <c r="T1596" s="14">
        <v>11.3</v>
      </c>
      <c r="U1596" s="21" t="s">
        <v>43</v>
      </c>
      <c r="V1596" s="21" t="s">
        <v>43</v>
      </c>
      <c r="W1596" s="19">
        <v>27.888110000000001</v>
      </c>
      <c r="X1596" s="19">
        <v>-115.19136</v>
      </c>
      <c r="Y1596" s="18">
        <f t="shared" si="255"/>
        <v>55.400000000000006</v>
      </c>
      <c r="Z1596" s="17">
        <v>13</v>
      </c>
      <c r="AA1596" s="21">
        <v>6</v>
      </c>
      <c r="AB1596" s="14" t="s">
        <v>44</v>
      </c>
      <c r="AC1596" s="14" t="s">
        <v>43</v>
      </c>
      <c r="AD1596" s="17">
        <v>7</v>
      </c>
      <c r="AE1596" s="17">
        <v>1</v>
      </c>
      <c r="AF1596" s="14" t="s">
        <v>43</v>
      </c>
      <c r="AG1596" s="14">
        <v>300</v>
      </c>
      <c r="AI1596" s="70">
        <f t="shared" si="256"/>
        <v>6.12</v>
      </c>
      <c r="AJ1596" s="71" t="s">
        <v>369</v>
      </c>
      <c r="AK1596" s="72">
        <f t="shared" si="257"/>
        <v>0.30282194081802571</v>
      </c>
      <c r="AL1596" s="73">
        <f t="shared" si="258"/>
        <v>0.30282194081802571</v>
      </c>
    </row>
    <row r="1597" spans="1:38" hidden="1">
      <c r="A1597" s="14" t="s">
        <v>89</v>
      </c>
      <c r="B1597" s="14" t="s">
        <v>40</v>
      </c>
      <c r="C1597" s="31">
        <v>39282</v>
      </c>
      <c r="D1597" s="15">
        <v>2007</v>
      </c>
      <c r="E1597" s="16">
        <v>0.52083333333333337</v>
      </c>
      <c r="F1597" s="16">
        <v>0.55555555555555558</v>
      </c>
      <c r="G1597" s="16">
        <f t="shared" si="259"/>
        <v>3.472222222222221E-2</v>
      </c>
      <c r="H1597" s="21">
        <v>2</v>
      </c>
      <c r="I1597" s="17">
        <v>2</v>
      </c>
      <c r="J1597" s="17">
        <v>2</v>
      </c>
      <c r="K1597" s="17">
        <v>2</v>
      </c>
      <c r="L1597" s="14" t="s">
        <v>61</v>
      </c>
      <c r="M1597" s="14" t="s">
        <v>62</v>
      </c>
      <c r="N1597" s="17">
        <v>1</v>
      </c>
      <c r="O1597" s="14">
        <f t="shared" si="260"/>
        <v>37.29</v>
      </c>
      <c r="P1597" s="14">
        <v>11.3</v>
      </c>
      <c r="Q1597" s="14">
        <f t="shared" si="261"/>
        <v>37.29</v>
      </c>
      <c r="R1597" s="14">
        <v>11.3</v>
      </c>
      <c r="S1597" s="14">
        <f t="shared" si="262"/>
        <v>37.29</v>
      </c>
      <c r="T1597" s="14">
        <v>11.3</v>
      </c>
      <c r="U1597" s="21" t="s">
        <v>43</v>
      </c>
      <c r="V1597" s="21" t="s">
        <v>43</v>
      </c>
      <c r="W1597" s="19">
        <v>27.888110000000001</v>
      </c>
      <c r="X1597" s="19">
        <v>-115.19136</v>
      </c>
      <c r="Y1597" s="18">
        <f t="shared" si="255"/>
        <v>55.400000000000006</v>
      </c>
      <c r="Z1597" s="17">
        <v>13</v>
      </c>
      <c r="AA1597" s="21">
        <v>6</v>
      </c>
      <c r="AB1597" s="14" t="s">
        <v>44</v>
      </c>
      <c r="AC1597" s="14" t="s">
        <v>43</v>
      </c>
      <c r="AD1597" s="17">
        <v>7</v>
      </c>
      <c r="AE1597" s="17">
        <v>1</v>
      </c>
      <c r="AF1597" s="14" t="s">
        <v>43</v>
      </c>
      <c r="AG1597" s="14">
        <v>300</v>
      </c>
      <c r="AI1597" s="70">
        <f t="shared" si="256"/>
        <v>6.12</v>
      </c>
      <c r="AJ1597" s="71" t="s">
        <v>369</v>
      </c>
      <c r="AK1597" s="72">
        <f t="shared" si="257"/>
        <v>0.30282194081802571</v>
      </c>
      <c r="AL1597" s="73">
        <f t="shared" si="258"/>
        <v>0.30282194081802571</v>
      </c>
    </row>
    <row r="1598" spans="1:38" hidden="1">
      <c r="A1598" s="14" t="s">
        <v>89</v>
      </c>
      <c r="B1598" s="14" t="s">
        <v>40</v>
      </c>
      <c r="C1598" s="31">
        <v>39282</v>
      </c>
      <c r="D1598" s="15">
        <v>2007</v>
      </c>
      <c r="E1598" s="16">
        <v>0.52083333333333337</v>
      </c>
      <c r="F1598" s="16">
        <v>0.55555555555555558</v>
      </c>
      <c r="G1598" s="16">
        <f t="shared" si="259"/>
        <v>3.472222222222221E-2</v>
      </c>
      <c r="H1598" s="21">
        <v>2</v>
      </c>
      <c r="I1598" s="17">
        <v>2</v>
      </c>
      <c r="J1598" s="17">
        <v>2</v>
      </c>
      <c r="K1598" s="17">
        <v>2</v>
      </c>
      <c r="L1598" s="14" t="s">
        <v>61</v>
      </c>
      <c r="M1598" s="14" t="s">
        <v>62</v>
      </c>
      <c r="N1598" s="17">
        <v>1</v>
      </c>
      <c r="O1598" s="14">
        <f t="shared" si="260"/>
        <v>37.29</v>
      </c>
      <c r="P1598" s="14">
        <v>11.3</v>
      </c>
      <c r="Q1598" s="14">
        <f t="shared" si="261"/>
        <v>37.29</v>
      </c>
      <c r="R1598" s="14">
        <v>11.3</v>
      </c>
      <c r="S1598" s="14">
        <f t="shared" si="262"/>
        <v>37.29</v>
      </c>
      <c r="T1598" s="14">
        <v>11.3</v>
      </c>
      <c r="U1598" s="21" t="s">
        <v>43</v>
      </c>
      <c r="V1598" s="21" t="s">
        <v>43</v>
      </c>
      <c r="W1598" s="19">
        <v>27.888110000000001</v>
      </c>
      <c r="X1598" s="19">
        <v>-115.19136</v>
      </c>
      <c r="Y1598" s="18">
        <f t="shared" ref="Y1598:Y1661" si="263">(Z1598*1.8)+32</f>
        <v>55.400000000000006</v>
      </c>
      <c r="Z1598" s="17">
        <v>13</v>
      </c>
      <c r="AA1598" s="21">
        <v>6</v>
      </c>
      <c r="AB1598" s="14" t="s">
        <v>44</v>
      </c>
      <c r="AC1598" s="14" t="s">
        <v>43</v>
      </c>
      <c r="AD1598" s="17">
        <v>9</v>
      </c>
      <c r="AE1598" s="17">
        <v>1</v>
      </c>
      <c r="AF1598" s="14" t="s">
        <v>43</v>
      </c>
      <c r="AG1598" s="14">
        <v>300</v>
      </c>
      <c r="AI1598" s="70">
        <f t="shared" ref="AI1598:AI1661" si="264">(0.709*AD1598)+1.157</f>
        <v>7.5379999999999994</v>
      </c>
      <c r="AJ1598" s="71" t="s">
        <v>369</v>
      </c>
      <c r="AK1598" s="72">
        <f t="shared" ref="AK1598:AK1661" si="265">((POWER(AI1598*10,2.19))*0.037)/1000</f>
        <v>0.47796121404284658</v>
      </c>
      <c r="AL1598" s="73">
        <f t="shared" ref="AL1598:AL1661" si="266">((POWER(AI1598*10,2.19))*0.037)/1000</f>
        <v>0.47796121404284658</v>
      </c>
    </row>
    <row r="1599" spans="1:38" hidden="1">
      <c r="A1599" s="14" t="s">
        <v>89</v>
      </c>
      <c r="B1599" s="14" t="s">
        <v>40</v>
      </c>
      <c r="C1599" s="31">
        <v>39282</v>
      </c>
      <c r="D1599" s="15">
        <v>2007</v>
      </c>
      <c r="E1599" s="16">
        <v>0.52083333333333337</v>
      </c>
      <c r="F1599" s="16">
        <v>0.55555555555555558</v>
      </c>
      <c r="G1599" s="16">
        <f t="shared" ref="G1599:G1662" si="267">F1599-E1599</f>
        <v>3.472222222222221E-2</v>
      </c>
      <c r="H1599" s="21">
        <v>2</v>
      </c>
      <c r="I1599" s="17">
        <v>2</v>
      </c>
      <c r="J1599" s="17">
        <v>2</v>
      </c>
      <c r="K1599" s="17">
        <v>2</v>
      </c>
      <c r="L1599" s="14" t="s">
        <v>61</v>
      </c>
      <c r="M1599" s="14" t="s">
        <v>62</v>
      </c>
      <c r="N1599" s="17">
        <v>1</v>
      </c>
      <c r="O1599" s="14">
        <f t="shared" ref="O1599:O1662" si="268">3.3*P1599</f>
        <v>37.29</v>
      </c>
      <c r="P1599" s="14">
        <v>11.3</v>
      </c>
      <c r="Q1599" s="14">
        <f t="shared" ref="Q1599:Q1662" si="269">3.3*R1599</f>
        <v>37.29</v>
      </c>
      <c r="R1599" s="14">
        <v>11.3</v>
      </c>
      <c r="S1599" s="14">
        <f t="shared" ref="S1599:S1662" si="270">3.3*T1599</f>
        <v>37.29</v>
      </c>
      <c r="T1599" s="14">
        <v>11.3</v>
      </c>
      <c r="U1599" s="21" t="s">
        <v>43</v>
      </c>
      <c r="V1599" s="21" t="s">
        <v>43</v>
      </c>
      <c r="W1599" s="19">
        <v>27.888110000000001</v>
      </c>
      <c r="X1599" s="19">
        <v>-115.19136</v>
      </c>
      <c r="Y1599" s="18">
        <f t="shared" si="263"/>
        <v>55.400000000000006</v>
      </c>
      <c r="Z1599" s="17">
        <v>13</v>
      </c>
      <c r="AA1599" s="21">
        <v>6</v>
      </c>
      <c r="AB1599" s="14" t="s">
        <v>44</v>
      </c>
      <c r="AC1599" s="14" t="s">
        <v>43</v>
      </c>
      <c r="AD1599" s="17">
        <v>11</v>
      </c>
      <c r="AE1599" s="17">
        <v>1</v>
      </c>
      <c r="AF1599" s="14" t="s">
        <v>43</v>
      </c>
      <c r="AG1599" s="14">
        <v>300</v>
      </c>
      <c r="AI1599" s="70">
        <f t="shared" si="264"/>
        <v>8.9559999999999995</v>
      </c>
      <c r="AJ1599" s="71" t="s">
        <v>369</v>
      </c>
      <c r="AK1599" s="72">
        <f t="shared" si="265"/>
        <v>0.69715856935839871</v>
      </c>
      <c r="AL1599" s="73">
        <f t="shared" si="266"/>
        <v>0.69715856935839871</v>
      </c>
    </row>
    <row r="1600" spans="1:38" hidden="1">
      <c r="A1600" s="14" t="s">
        <v>89</v>
      </c>
      <c r="B1600" s="14" t="s">
        <v>40</v>
      </c>
      <c r="C1600" s="31">
        <v>39282</v>
      </c>
      <c r="D1600" s="15">
        <v>2007</v>
      </c>
      <c r="E1600" s="16">
        <v>0.52083333333333337</v>
      </c>
      <c r="F1600" s="16">
        <v>0.55555555555555558</v>
      </c>
      <c r="G1600" s="16">
        <f t="shared" si="267"/>
        <v>3.472222222222221E-2</v>
      </c>
      <c r="H1600" s="21">
        <v>2</v>
      </c>
      <c r="I1600" s="17">
        <v>2</v>
      </c>
      <c r="J1600" s="17">
        <v>2</v>
      </c>
      <c r="K1600" s="17">
        <v>2</v>
      </c>
      <c r="L1600" s="14" t="s">
        <v>61</v>
      </c>
      <c r="M1600" s="14" t="s">
        <v>62</v>
      </c>
      <c r="N1600" s="17">
        <v>1</v>
      </c>
      <c r="O1600" s="14">
        <f t="shared" si="268"/>
        <v>37.29</v>
      </c>
      <c r="P1600" s="14">
        <v>11.3</v>
      </c>
      <c r="Q1600" s="14">
        <f t="shared" si="269"/>
        <v>37.29</v>
      </c>
      <c r="R1600" s="14">
        <v>11.3</v>
      </c>
      <c r="S1600" s="14">
        <f t="shared" si="270"/>
        <v>37.29</v>
      </c>
      <c r="T1600" s="14">
        <v>11.3</v>
      </c>
      <c r="U1600" s="21" t="s">
        <v>43</v>
      </c>
      <c r="V1600" s="21" t="s">
        <v>43</v>
      </c>
      <c r="W1600" s="19">
        <v>27.888110000000001</v>
      </c>
      <c r="X1600" s="19">
        <v>-115.19136</v>
      </c>
      <c r="Y1600" s="18">
        <f t="shared" si="263"/>
        <v>55.400000000000006</v>
      </c>
      <c r="Z1600" s="17">
        <v>13</v>
      </c>
      <c r="AA1600" s="21">
        <v>6</v>
      </c>
      <c r="AB1600" s="14" t="s">
        <v>44</v>
      </c>
      <c r="AC1600" s="14" t="s">
        <v>43</v>
      </c>
      <c r="AD1600" s="17">
        <v>11</v>
      </c>
      <c r="AE1600" s="17">
        <v>1</v>
      </c>
      <c r="AF1600" s="14" t="s">
        <v>43</v>
      </c>
      <c r="AG1600" s="14">
        <v>300</v>
      </c>
      <c r="AI1600" s="70">
        <f t="shared" si="264"/>
        <v>8.9559999999999995</v>
      </c>
      <c r="AJ1600" s="71" t="s">
        <v>369</v>
      </c>
      <c r="AK1600" s="72">
        <f t="shared" si="265"/>
        <v>0.69715856935839871</v>
      </c>
      <c r="AL1600" s="73">
        <f t="shared" si="266"/>
        <v>0.69715856935839871</v>
      </c>
    </row>
    <row r="1601" spans="1:38" hidden="1">
      <c r="A1601" s="14" t="s">
        <v>89</v>
      </c>
      <c r="B1601" s="14" t="s">
        <v>40</v>
      </c>
      <c r="C1601" s="31">
        <v>39282</v>
      </c>
      <c r="D1601" s="15">
        <v>2007</v>
      </c>
      <c r="E1601" s="16">
        <v>0.52083333333333337</v>
      </c>
      <c r="F1601" s="16">
        <v>0.55555555555555558</v>
      </c>
      <c r="G1601" s="16">
        <f t="shared" si="267"/>
        <v>3.472222222222221E-2</v>
      </c>
      <c r="H1601" s="21">
        <v>2</v>
      </c>
      <c r="I1601" s="17">
        <v>2</v>
      </c>
      <c r="J1601" s="17">
        <v>2</v>
      </c>
      <c r="K1601" s="17">
        <v>2</v>
      </c>
      <c r="L1601" s="14" t="s">
        <v>61</v>
      </c>
      <c r="M1601" s="14" t="s">
        <v>62</v>
      </c>
      <c r="N1601" s="17">
        <v>1</v>
      </c>
      <c r="O1601" s="14">
        <f t="shared" si="268"/>
        <v>37.29</v>
      </c>
      <c r="P1601" s="14">
        <v>11.3</v>
      </c>
      <c r="Q1601" s="14">
        <f t="shared" si="269"/>
        <v>37.29</v>
      </c>
      <c r="R1601" s="14">
        <v>11.3</v>
      </c>
      <c r="S1601" s="14">
        <f t="shared" si="270"/>
        <v>37.29</v>
      </c>
      <c r="T1601" s="14">
        <v>11.3</v>
      </c>
      <c r="U1601" s="21" t="s">
        <v>43</v>
      </c>
      <c r="V1601" s="21" t="s">
        <v>43</v>
      </c>
      <c r="W1601" s="19">
        <v>27.888110000000001</v>
      </c>
      <c r="X1601" s="19">
        <v>-115.19136</v>
      </c>
      <c r="Y1601" s="18">
        <f t="shared" si="263"/>
        <v>55.400000000000006</v>
      </c>
      <c r="Z1601" s="17">
        <v>13</v>
      </c>
      <c r="AA1601" s="21">
        <v>6</v>
      </c>
      <c r="AB1601" s="14" t="s">
        <v>44</v>
      </c>
      <c r="AC1601" s="14" t="s">
        <v>43</v>
      </c>
      <c r="AD1601" s="17">
        <v>12</v>
      </c>
      <c r="AE1601" s="17">
        <v>1</v>
      </c>
      <c r="AF1601" s="14" t="s">
        <v>43</v>
      </c>
      <c r="AG1601" s="14">
        <v>300</v>
      </c>
      <c r="AI1601" s="70">
        <f t="shared" si="264"/>
        <v>9.6649999999999991</v>
      </c>
      <c r="AJ1601" s="71" t="s">
        <v>369</v>
      </c>
      <c r="AK1601" s="72">
        <f t="shared" si="265"/>
        <v>0.82374690124645178</v>
      </c>
      <c r="AL1601" s="73">
        <f t="shared" si="266"/>
        <v>0.82374690124645178</v>
      </c>
    </row>
    <row r="1602" spans="1:38" hidden="1">
      <c r="A1602" s="14" t="s">
        <v>89</v>
      </c>
      <c r="B1602" s="14" t="s">
        <v>40</v>
      </c>
      <c r="C1602" s="31">
        <v>39282</v>
      </c>
      <c r="D1602" s="15">
        <v>2007</v>
      </c>
      <c r="E1602" s="16">
        <v>0.52083333333333337</v>
      </c>
      <c r="F1602" s="16">
        <v>0.55555555555555558</v>
      </c>
      <c r="G1602" s="16">
        <f t="shared" si="267"/>
        <v>3.472222222222221E-2</v>
      </c>
      <c r="H1602" s="21">
        <v>2</v>
      </c>
      <c r="I1602" s="17">
        <v>2</v>
      </c>
      <c r="J1602" s="17">
        <v>2</v>
      </c>
      <c r="K1602" s="17">
        <v>2</v>
      </c>
      <c r="L1602" s="14" t="s">
        <v>61</v>
      </c>
      <c r="M1602" s="14" t="s">
        <v>62</v>
      </c>
      <c r="N1602" s="17">
        <v>1</v>
      </c>
      <c r="O1602" s="14">
        <f t="shared" si="268"/>
        <v>37.29</v>
      </c>
      <c r="P1602" s="14">
        <v>11.3</v>
      </c>
      <c r="Q1602" s="14">
        <f t="shared" si="269"/>
        <v>37.29</v>
      </c>
      <c r="R1602" s="14">
        <v>11.3</v>
      </c>
      <c r="S1602" s="14">
        <f t="shared" si="270"/>
        <v>37.29</v>
      </c>
      <c r="T1602" s="14">
        <v>11.3</v>
      </c>
      <c r="U1602" s="21" t="s">
        <v>43</v>
      </c>
      <c r="V1602" s="21" t="s">
        <v>43</v>
      </c>
      <c r="W1602" s="19">
        <v>27.888110000000001</v>
      </c>
      <c r="X1602" s="19">
        <v>-115.19136</v>
      </c>
      <c r="Y1602" s="18">
        <f t="shared" si="263"/>
        <v>55.400000000000006</v>
      </c>
      <c r="Z1602" s="17">
        <v>13</v>
      </c>
      <c r="AA1602" s="21">
        <v>6</v>
      </c>
      <c r="AB1602" s="14" t="s">
        <v>44</v>
      </c>
      <c r="AC1602" s="14" t="s">
        <v>43</v>
      </c>
      <c r="AD1602" s="17">
        <v>13</v>
      </c>
      <c r="AE1602" s="17">
        <v>1</v>
      </c>
      <c r="AF1602" s="14" t="s">
        <v>43</v>
      </c>
      <c r="AG1602" s="14">
        <v>300</v>
      </c>
      <c r="AI1602" s="70">
        <f t="shared" si="264"/>
        <v>10.373999999999999</v>
      </c>
      <c r="AJ1602" s="71" t="s">
        <v>369</v>
      </c>
      <c r="AK1602" s="72">
        <f t="shared" si="265"/>
        <v>0.96188687250685145</v>
      </c>
      <c r="AL1602" s="73">
        <f t="shared" si="266"/>
        <v>0.96188687250685145</v>
      </c>
    </row>
    <row r="1603" spans="1:38" hidden="1">
      <c r="A1603" s="14" t="s">
        <v>89</v>
      </c>
      <c r="B1603" s="14" t="s">
        <v>40</v>
      </c>
      <c r="C1603" s="31">
        <v>39282</v>
      </c>
      <c r="D1603" s="15">
        <v>2007</v>
      </c>
      <c r="E1603" s="16">
        <v>0.52083333333333337</v>
      </c>
      <c r="F1603" s="16">
        <v>0.55555555555555558</v>
      </c>
      <c r="G1603" s="16">
        <f t="shared" si="267"/>
        <v>3.472222222222221E-2</v>
      </c>
      <c r="H1603" s="21">
        <v>2</v>
      </c>
      <c r="I1603" s="17">
        <v>2</v>
      </c>
      <c r="J1603" s="17">
        <v>2</v>
      </c>
      <c r="K1603" s="17">
        <v>2</v>
      </c>
      <c r="L1603" s="14" t="s">
        <v>61</v>
      </c>
      <c r="M1603" s="14" t="s">
        <v>62</v>
      </c>
      <c r="N1603" s="17">
        <v>1</v>
      </c>
      <c r="O1603" s="14">
        <f t="shared" si="268"/>
        <v>37.29</v>
      </c>
      <c r="P1603" s="14">
        <v>11.3</v>
      </c>
      <c r="Q1603" s="14">
        <f t="shared" si="269"/>
        <v>37.29</v>
      </c>
      <c r="R1603" s="14">
        <v>11.3</v>
      </c>
      <c r="S1603" s="14">
        <f t="shared" si="270"/>
        <v>37.29</v>
      </c>
      <c r="T1603" s="14">
        <v>11.3</v>
      </c>
      <c r="U1603" s="21" t="s">
        <v>43</v>
      </c>
      <c r="V1603" s="21" t="s">
        <v>43</v>
      </c>
      <c r="W1603" s="19">
        <v>27.888110000000001</v>
      </c>
      <c r="X1603" s="19">
        <v>-115.19136</v>
      </c>
      <c r="Y1603" s="18">
        <f t="shared" si="263"/>
        <v>55.400000000000006</v>
      </c>
      <c r="Z1603" s="17">
        <v>13</v>
      </c>
      <c r="AA1603" s="21">
        <v>6</v>
      </c>
      <c r="AB1603" s="14" t="s">
        <v>44</v>
      </c>
      <c r="AC1603" s="14" t="s">
        <v>43</v>
      </c>
      <c r="AD1603" s="17">
        <v>13</v>
      </c>
      <c r="AE1603" s="17">
        <v>1</v>
      </c>
      <c r="AF1603" s="14" t="s">
        <v>43</v>
      </c>
      <c r="AG1603" s="14">
        <v>300</v>
      </c>
      <c r="AI1603" s="70">
        <f t="shared" si="264"/>
        <v>10.373999999999999</v>
      </c>
      <c r="AJ1603" s="71" t="s">
        <v>369</v>
      </c>
      <c r="AK1603" s="72">
        <f t="shared" si="265"/>
        <v>0.96188687250685145</v>
      </c>
      <c r="AL1603" s="73">
        <f t="shared" si="266"/>
        <v>0.96188687250685145</v>
      </c>
    </row>
    <row r="1604" spans="1:38" hidden="1">
      <c r="A1604" s="14" t="s">
        <v>89</v>
      </c>
      <c r="B1604" s="14" t="s">
        <v>40</v>
      </c>
      <c r="C1604" s="31">
        <v>39282</v>
      </c>
      <c r="D1604" s="15">
        <v>2007</v>
      </c>
      <c r="E1604" s="16">
        <v>0.52083333333333337</v>
      </c>
      <c r="F1604" s="16">
        <v>0.55555555555555558</v>
      </c>
      <c r="G1604" s="16">
        <f t="shared" si="267"/>
        <v>3.472222222222221E-2</v>
      </c>
      <c r="H1604" s="21">
        <v>2</v>
      </c>
      <c r="I1604" s="17">
        <v>2</v>
      </c>
      <c r="J1604" s="17">
        <v>2</v>
      </c>
      <c r="K1604" s="17">
        <v>2</v>
      </c>
      <c r="L1604" s="14" t="s">
        <v>61</v>
      </c>
      <c r="M1604" s="14" t="s">
        <v>62</v>
      </c>
      <c r="N1604" s="17">
        <v>1</v>
      </c>
      <c r="O1604" s="14">
        <f t="shared" si="268"/>
        <v>37.29</v>
      </c>
      <c r="P1604" s="14">
        <v>11.3</v>
      </c>
      <c r="Q1604" s="14">
        <f t="shared" si="269"/>
        <v>37.29</v>
      </c>
      <c r="R1604" s="14">
        <v>11.3</v>
      </c>
      <c r="S1604" s="14">
        <f t="shared" si="270"/>
        <v>37.29</v>
      </c>
      <c r="T1604" s="14">
        <v>11.3</v>
      </c>
      <c r="U1604" s="21" t="s">
        <v>43</v>
      </c>
      <c r="V1604" s="21" t="s">
        <v>43</v>
      </c>
      <c r="W1604" s="19">
        <v>27.888110000000001</v>
      </c>
      <c r="X1604" s="19">
        <v>-115.19136</v>
      </c>
      <c r="Y1604" s="18">
        <f t="shared" si="263"/>
        <v>55.400000000000006</v>
      </c>
      <c r="Z1604" s="17">
        <v>13</v>
      </c>
      <c r="AA1604" s="21">
        <v>6</v>
      </c>
      <c r="AB1604" s="14" t="s">
        <v>44</v>
      </c>
      <c r="AC1604" s="14" t="s">
        <v>43</v>
      </c>
      <c r="AD1604" s="17">
        <v>13</v>
      </c>
      <c r="AE1604" s="17">
        <v>1</v>
      </c>
      <c r="AF1604" s="14" t="s">
        <v>43</v>
      </c>
      <c r="AG1604" s="14">
        <v>300</v>
      </c>
      <c r="AI1604" s="70">
        <f t="shared" si="264"/>
        <v>10.373999999999999</v>
      </c>
      <c r="AJ1604" s="71" t="s">
        <v>369</v>
      </c>
      <c r="AK1604" s="72">
        <f t="shared" si="265"/>
        <v>0.96188687250685145</v>
      </c>
      <c r="AL1604" s="73">
        <f t="shared" si="266"/>
        <v>0.96188687250685145</v>
      </c>
    </row>
    <row r="1605" spans="1:38" hidden="1">
      <c r="A1605" s="14" t="s">
        <v>89</v>
      </c>
      <c r="B1605" s="14" t="s">
        <v>40</v>
      </c>
      <c r="C1605" s="31">
        <v>39282</v>
      </c>
      <c r="D1605" s="15">
        <v>2007</v>
      </c>
      <c r="E1605" s="16">
        <v>0.52083333333333337</v>
      </c>
      <c r="F1605" s="16">
        <v>0.55555555555555558</v>
      </c>
      <c r="G1605" s="16">
        <f t="shared" si="267"/>
        <v>3.472222222222221E-2</v>
      </c>
      <c r="H1605" s="21">
        <v>2</v>
      </c>
      <c r="I1605" s="17">
        <v>2</v>
      </c>
      <c r="J1605" s="17">
        <v>2</v>
      </c>
      <c r="K1605" s="17">
        <v>2</v>
      </c>
      <c r="L1605" s="14" t="s">
        <v>61</v>
      </c>
      <c r="M1605" s="14" t="s">
        <v>62</v>
      </c>
      <c r="N1605" s="17">
        <v>1</v>
      </c>
      <c r="O1605" s="14">
        <f t="shared" si="268"/>
        <v>37.29</v>
      </c>
      <c r="P1605" s="14">
        <v>11.3</v>
      </c>
      <c r="Q1605" s="14">
        <f t="shared" si="269"/>
        <v>37.29</v>
      </c>
      <c r="R1605" s="14">
        <v>11.3</v>
      </c>
      <c r="S1605" s="14">
        <f t="shared" si="270"/>
        <v>37.29</v>
      </c>
      <c r="T1605" s="14">
        <v>11.3</v>
      </c>
      <c r="U1605" s="21" t="s">
        <v>43</v>
      </c>
      <c r="V1605" s="21" t="s">
        <v>43</v>
      </c>
      <c r="W1605" s="19">
        <v>27.888110000000001</v>
      </c>
      <c r="X1605" s="19">
        <v>-115.19136</v>
      </c>
      <c r="Y1605" s="18">
        <f t="shared" si="263"/>
        <v>55.400000000000006</v>
      </c>
      <c r="Z1605" s="17">
        <v>13</v>
      </c>
      <c r="AA1605" s="21">
        <v>6</v>
      </c>
      <c r="AB1605" s="14" t="s">
        <v>44</v>
      </c>
      <c r="AC1605" s="14" t="s">
        <v>43</v>
      </c>
      <c r="AD1605" s="17">
        <v>13</v>
      </c>
      <c r="AE1605" s="17">
        <v>1</v>
      </c>
      <c r="AF1605" s="14" t="s">
        <v>43</v>
      </c>
      <c r="AG1605" s="14">
        <v>300</v>
      </c>
      <c r="AI1605" s="70">
        <f t="shared" si="264"/>
        <v>10.373999999999999</v>
      </c>
      <c r="AJ1605" s="71" t="s">
        <v>369</v>
      </c>
      <c r="AK1605" s="72">
        <f t="shared" si="265"/>
        <v>0.96188687250685145</v>
      </c>
      <c r="AL1605" s="73">
        <f t="shared" si="266"/>
        <v>0.96188687250685145</v>
      </c>
    </row>
    <row r="1606" spans="1:38" hidden="1">
      <c r="A1606" s="14" t="s">
        <v>89</v>
      </c>
      <c r="B1606" s="14" t="s">
        <v>40</v>
      </c>
      <c r="C1606" s="31">
        <v>39282</v>
      </c>
      <c r="D1606" s="15">
        <v>2007</v>
      </c>
      <c r="E1606" s="16">
        <v>0.52083333333333337</v>
      </c>
      <c r="F1606" s="16">
        <v>0.55555555555555558</v>
      </c>
      <c r="G1606" s="16">
        <f t="shared" si="267"/>
        <v>3.472222222222221E-2</v>
      </c>
      <c r="H1606" s="21">
        <v>2</v>
      </c>
      <c r="I1606" s="17">
        <v>2</v>
      </c>
      <c r="J1606" s="17">
        <v>2</v>
      </c>
      <c r="K1606" s="17">
        <v>2</v>
      </c>
      <c r="L1606" s="14" t="s">
        <v>61</v>
      </c>
      <c r="M1606" s="14" t="s">
        <v>62</v>
      </c>
      <c r="N1606" s="17">
        <v>1</v>
      </c>
      <c r="O1606" s="14">
        <f t="shared" si="268"/>
        <v>37.29</v>
      </c>
      <c r="P1606" s="14">
        <v>11.3</v>
      </c>
      <c r="Q1606" s="14">
        <f t="shared" si="269"/>
        <v>37.29</v>
      </c>
      <c r="R1606" s="14">
        <v>11.3</v>
      </c>
      <c r="S1606" s="14">
        <f t="shared" si="270"/>
        <v>37.29</v>
      </c>
      <c r="T1606" s="14">
        <v>11.3</v>
      </c>
      <c r="U1606" s="21" t="s">
        <v>43</v>
      </c>
      <c r="V1606" s="21" t="s">
        <v>43</v>
      </c>
      <c r="W1606" s="19">
        <v>27.888110000000001</v>
      </c>
      <c r="X1606" s="19">
        <v>-115.19136</v>
      </c>
      <c r="Y1606" s="18">
        <f t="shared" si="263"/>
        <v>55.400000000000006</v>
      </c>
      <c r="Z1606" s="17">
        <v>13</v>
      </c>
      <c r="AA1606" s="21">
        <v>6</v>
      </c>
      <c r="AB1606" s="14" t="s">
        <v>44</v>
      </c>
      <c r="AC1606" s="14" t="s">
        <v>43</v>
      </c>
      <c r="AD1606" s="17">
        <v>13</v>
      </c>
      <c r="AE1606" s="17">
        <v>1</v>
      </c>
      <c r="AF1606" s="14" t="s">
        <v>43</v>
      </c>
      <c r="AG1606" s="14">
        <v>300</v>
      </c>
      <c r="AI1606" s="70">
        <f t="shared" si="264"/>
        <v>10.373999999999999</v>
      </c>
      <c r="AJ1606" s="71" t="s">
        <v>369</v>
      </c>
      <c r="AK1606" s="72">
        <f t="shared" si="265"/>
        <v>0.96188687250685145</v>
      </c>
      <c r="AL1606" s="73">
        <f t="shared" si="266"/>
        <v>0.96188687250685145</v>
      </c>
    </row>
    <row r="1607" spans="1:38" hidden="1">
      <c r="A1607" s="14" t="s">
        <v>89</v>
      </c>
      <c r="B1607" s="14" t="s">
        <v>40</v>
      </c>
      <c r="C1607" s="31">
        <v>39282</v>
      </c>
      <c r="D1607" s="15">
        <v>2007</v>
      </c>
      <c r="E1607" s="16">
        <v>0.52083333333333337</v>
      </c>
      <c r="F1607" s="16">
        <v>0.55555555555555558</v>
      </c>
      <c r="G1607" s="16">
        <f t="shared" si="267"/>
        <v>3.472222222222221E-2</v>
      </c>
      <c r="H1607" s="21">
        <v>2</v>
      </c>
      <c r="I1607" s="17">
        <v>2</v>
      </c>
      <c r="J1607" s="17">
        <v>2</v>
      </c>
      <c r="K1607" s="17">
        <v>2</v>
      </c>
      <c r="L1607" s="14" t="s">
        <v>61</v>
      </c>
      <c r="M1607" s="14" t="s">
        <v>62</v>
      </c>
      <c r="N1607" s="17">
        <v>1</v>
      </c>
      <c r="O1607" s="14">
        <f t="shared" si="268"/>
        <v>37.29</v>
      </c>
      <c r="P1607" s="14">
        <v>11.3</v>
      </c>
      <c r="Q1607" s="14">
        <f t="shared" si="269"/>
        <v>37.29</v>
      </c>
      <c r="R1607" s="14">
        <v>11.3</v>
      </c>
      <c r="S1607" s="14">
        <f t="shared" si="270"/>
        <v>37.29</v>
      </c>
      <c r="T1607" s="14">
        <v>11.3</v>
      </c>
      <c r="U1607" s="21" t="s">
        <v>43</v>
      </c>
      <c r="V1607" s="21" t="s">
        <v>43</v>
      </c>
      <c r="W1607" s="19">
        <v>27.888110000000001</v>
      </c>
      <c r="X1607" s="19">
        <v>-115.19136</v>
      </c>
      <c r="Y1607" s="18">
        <f t="shared" si="263"/>
        <v>55.400000000000006</v>
      </c>
      <c r="Z1607" s="17">
        <v>13</v>
      </c>
      <c r="AA1607" s="21">
        <v>6</v>
      </c>
      <c r="AB1607" s="14" t="s">
        <v>44</v>
      </c>
      <c r="AC1607" s="14" t="s">
        <v>43</v>
      </c>
      <c r="AD1607" s="17">
        <v>14</v>
      </c>
      <c r="AE1607" s="17">
        <v>1</v>
      </c>
      <c r="AF1607" s="14" t="s">
        <v>43</v>
      </c>
      <c r="AG1607" s="14">
        <v>300</v>
      </c>
      <c r="AI1607" s="70">
        <f t="shared" si="264"/>
        <v>11.083</v>
      </c>
      <c r="AJ1607" s="71" t="s">
        <v>369</v>
      </c>
      <c r="AK1607" s="72">
        <f t="shared" si="265"/>
        <v>1.1117350137621949</v>
      </c>
      <c r="AL1607" s="73">
        <f t="shared" si="266"/>
        <v>1.1117350137621949</v>
      </c>
    </row>
    <row r="1608" spans="1:38" hidden="1">
      <c r="A1608" s="14" t="s">
        <v>89</v>
      </c>
      <c r="B1608" s="14" t="s">
        <v>40</v>
      </c>
      <c r="C1608" s="31">
        <v>39282</v>
      </c>
      <c r="D1608" s="15">
        <v>2007</v>
      </c>
      <c r="E1608" s="16">
        <v>0.52083333333333337</v>
      </c>
      <c r="F1608" s="16">
        <v>0.55555555555555558</v>
      </c>
      <c r="G1608" s="16">
        <f t="shared" si="267"/>
        <v>3.472222222222221E-2</v>
      </c>
      <c r="H1608" s="21">
        <v>2</v>
      </c>
      <c r="I1608" s="17">
        <v>2</v>
      </c>
      <c r="J1608" s="17">
        <v>2</v>
      </c>
      <c r="K1608" s="17">
        <v>2</v>
      </c>
      <c r="L1608" s="14" t="s">
        <v>61</v>
      </c>
      <c r="M1608" s="14" t="s">
        <v>62</v>
      </c>
      <c r="N1608" s="17">
        <v>1</v>
      </c>
      <c r="O1608" s="14">
        <f t="shared" si="268"/>
        <v>37.29</v>
      </c>
      <c r="P1608" s="14">
        <v>11.3</v>
      </c>
      <c r="Q1608" s="14">
        <f t="shared" si="269"/>
        <v>37.29</v>
      </c>
      <c r="R1608" s="14">
        <v>11.3</v>
      </c>
      <c r="S1608" s="14">
        <f t="shared" si="270"/>
        <v>37.29</v>
      </c>
      <c r="T1608" s="14">
        <v>11.3</v>
      </c>
      <c r="U1608" s="21" t="s">
        <v>43</v>
      </c>
      <c r="V1608" s="21" t="s">
        <v>43</v>
      </c>
      <c r="W1608" s="19">
        <v>27.888110000000001</v>
      </c>
      <c r="X1608" s="19">
        <v>-115.19136</v>
      </c>
      <c r="Y1608" s="18">
        <f t="shared" si="263"/>
        <v>55.400000000000006</v>
      </c>
      <c r="Z1608" s="17">
        <v>13</v>
      </c>
      <c r="AA1608" s="21">
        <v>6</v>
      </c>
      <c r="AB1608" s="14" t="s">
        <v>44</v>
      </c>
      <c r="AC1608" s="14" t="s">
        <v>43</v>
      </c>
      <c r="AD1608" s="17">
        <v>14</v>
      </c>
      <c r="AE1608" s="17">
        <v>1</v>
      </c>
      <c r="AF1608" s="14" t="s">
        <v>43</v>
      </c>
      <c r="AG1608" s="14">
        <v>300</v>
      </c>
      <c r="AI1608" s="70">
        <f t="shared" si="264"/>
        <v>11.083</v>
      </c>
      <c r="AJ1608" s="71" t="s">
        <v>369</v>
      </c>
      <c r="AK1608" s="72">
        <f t="shared" si="265"/>
        <v>1.1117350137621949</v>
      </c>
      <c r="AL1608" s="73">
        <f t="shared" si="266"/>
        <v>1.1117350137621949</v>
      </c>
    </row>
    <row r="1609" spans="1:38" hidden="1">
      <c r="A1609" s="14" t="s">
        <v>89</v>
      </c>
      <c r="B1609" s="14" t="s">
        <v>40</v>
      </c>
      <c r="C1609" s="31">
        <v>39282</v>
      </c>
      <c r="D1609" s="15">
        <v>2007</v>
      </c>
      <c r="E1609" s="16">
        <v>0.52083333333333337</v>
      </c>
      <c r="F1609" s="16">
        <v>0.55555555555555558</v>
      </c>
      <c r="G1609" s="16">
        <f t="shared" si="267"/>
        <v>3.472222222222221E-2</v>
      </c>
      <c r="H1609" s="21">
        <v>2</v>
      </c>
      <c r="I1609" s="17">
        <v>2</v>
      </c>
      <c r="J1609" s="17">
        <v>2</v>
      </c>
      <c r="K1609" s="17">
        <v>2</v>
      </c>
      <c r="L1609" s="14" t="s">
        <v>61</v>
      </c>
      <c r="M1609" s="14" t="s">
        <v>62</v>
      </c>
      <c r="N1609" s="17">
        <v>1</v>
      </c>
      <c r="O1609" s="14">
        <f t="shared" si="268"/>
        <v>37.29</v>
      </c>
      <c r="P1609" s="14">
        <v>11.3</v>
      </c>
      <c r="Q1609" s="14">
        <f t="shared" si="269"/>
        <v>37.29</v>
      </c>
      <c r="R1609" s="14">
        <v>11.3</v>
      </c>
      <c r="S1609" s="14">
        <f t="shared" si="270"/>
        <v>37.29</v>
      </c>
      <c r="T1609" s="14">
        <v>11.3</v>
      </c>
      <c r="U1609" s="21" t="s">
        <v>43</v>
      </c>
      <c r="V1609" s="21" t="s">
        <v>43</v>
      </c>
      <c r="W1609" s="19">
        <v>27.888110000000001</v>
      </c>
      <c r="X1609" s="19">
        <v>-115.19136</v>
      </c>
      <c r="Y1609" s="18">
        <f t="shared" si="263"/>
        <v>55.400000000000006</v>
      </c>
      <c r="Z1609" s="17">
        <v>13</v>
      </c>
      <c r="AA1609" s="21">
        <v>6</v>
      </c>
      <c r="AB1609" s="14" t="s">
        <v>44</v>
      </c>
      <c r="AC1609" s="14" t="s">
        <v>43</v>
      </c>
      <c r="AD1609" s="17">
        <v>14</v>
      </c>
      <c r="AE1609" s="17">
        <v>1</v>
      </c>
      <c r="AF1609" s="14" t="s">
        <v>43</v>
      </c>
      <c r="AG1609" s="14">
        <v>300</v>
      </c>
      <c r="AI1609" s="70">
        <f t="shared" si="264"/>
        <v>11.083</v>
      </c>
      <c r="AJ1609" s="71" t="s">
        <v>369</v>
      </c>
      <c r="AK1609" s="72">
        <f t="shared" si="265"/>
        <v>1.1117350137621949</v>
      </c>
      <c r="AL1609" s="73">
        <f t="shared" si="266"/>
        <v>1.1117350137621949</v>
      </c>
    </row>
    <row r="1610" spans="1:38" hidden="1">
      <c r="A1610" s="14" t="s">
        <v>89</v>
      </c>
      <c r="B1610" s="14" t="s">
        <v>40</v>
      </c>
      <c r="C1610" s="31">
        <v>39282</v>
      </c>
      <c r="D1610" s="15">
        <v>2007</v>
      </c>
      <c r="E1610" s="16">
        <v>0.52083333333333337</v>
      </c>
      <c r="F1610" s="16">
        <v>0.55555555555555558</v>
      </c>
      <c r="G1610" s="16">
        <f t="shared" si="267"/>
        <v>3.472222222222221E-2</v>
      </c>
      <c r="H1610" s="21">
        <v>2</v>
      </c>
      <c r="I1610" s="17">
        <v>2</v>
      </c>
      <c r="J1610" s="17">
        <v>2</v>
      </c>
      <c r="K1610" s="17">
        <v>2</v>
      </c>
      <c r="L1610" s="14" t="s">
        <v>61</v>
      </c>
      <c r="M1610" s="14" t="s">
        <v>62</v>
      </c>
      <c r="N1610" s="17">
        <v>1</v>
      </c>
      <c r="O1610" s="14">
        <f t="shared" si="268"/>
        <v>37.29</v>
      </c>
      <c r="P1610" s="14">
        <v>11.3</v>
      </c>
      <c r="Q1610" s="14">
        <f t="shared" si="269"/>
        <v>37.29</v>
      </c>
      <c r="R1610" s="14">
        <v>11.3</v>
      </c>
      <c r="S1610" s="14">
        <f t="shared" si="270"/>
        <v>37.29</v>
      </c>
      <c r="T1610" s="14">
        <v>11.3</v>
      </c>
      <c r="U1610" s="21" t="s">
        <v>43</v>
      </c>
      <c r="V1610" s="21" t="s">
        <v>43</v>
      </c>
      <c r="W1610" s="19">
        <v>27.888110000000001</v>
      </c>
      <c r="X1610" s="19">
        <v>-115.19136</v>
      </c>
      <c r="Y1610" s="18">
        <f t="shared" si="263"/>
        <v>55.400000000000006</v>
      </c>
      <c r="Z1610" s="17">
        <v>13</v>
      </c>
      <c r="AA1610" s="21">
        <v>6</v>
      </c>
      <c r="AB1610" s="14" t="s">
        <v>44</v>
      </c>
      <c r="AC1610" s="14" t="s">
        <v>43</v>
      </c>
      <c r="AD1610" s="17">
        <v>14</v>
      </c>
      <c r="AE1610" s="17">
        <v>1</v>
      </c>
      <c r="AF1610" s="14" t="s">
        <v>43</v>
      </c>
      <c r="AG1610" s="14">
        <v>300</v>
      </c>
      <c r="AI1610" s="70">
        <f t="shared" si="264"/>
        <v>11.083</v>
      </c>
      <c r="AJ1610" s="71" t="s">
        <v>369</v>
      </c>
      <c r="AK1610" s="72">
        <f t="shared" si="265"/>
        <v>1.1117350137621949</v>
      </c>
      <c r="AL1610" s="73">
        <f t="shared" si="266"/>
        <v>1.1117350137621949</v>
      </c>
    </row>
    <row r="1611" spans="1:38" hidden="1">
      <c r="A1611" s="14" t="s">
        <v>89</v>
      </c>
      <c r="B1611" s="14" t="s">
        <v>40</v>
      </c>
      <c r="C1611" s="31">
        <v>39282</v>
      </c>
      <c r="D1611" s="15">
        <v>2007</v>
      </c>
      <c r="E1611" s="16">
        <v>0.52083333333333337</v>
      </c>
      <c r="F1611" s="16">
        <v>0.55555555555555558</v>
      </c>
      <c r="G1611" s="16">
        <f t="shared" si="267"/>
        <v>3.472222222222221E-2</v>
      </c>
      <c r="H1611" s="21">
        <v>2</v>
      </c>
      <c r="I1611" s="17">
        <v>2</v>
      </c>
      <c r="J1611" s="17">
        <v>2</v>
      </c>
      <c r="K1611" s="17">
        <v>2</v>
      </c>
      <c r="L1611" s="14" t="s">
        <v>61</v>
      </c>
      <c r="M1611" s="14" t="s">
        <v>62</v>
      </c>
      <c r="N1611" s="17">
        <v>1</v>
      </c>
      <c r="O1611" s="14">
        <f t="shared" si="268"/>
        <v>37.29</v>
      </c>
      <c r="P1611" s="14">
        <v>11.3</v>
      </c>
      <c r="Q1611" s="14">
        <f t="shared" si="269"/>
        <v>37.29</v>
      </c>
      <c r="R1611" s="14">
        <v>11.3</v>
      </c>
      <c r="S1611" s="14">
        <f t="shared" si="270"/>
        <v>37.29</v>
      </c>
      <c r="T1611" s="14">
        <v>11.3</v>
      </c>
      <c r="U1611" s="21" t="s">
        <v>43</v>
      </c>
      <c r="V1611" s="21" t="s">
        <v>43</v>
      </c>
      <c r="W1611" s="19">
        <v>27.888110000000001</v>
      </c>
      <c r="X1611" s="19">
        <v>-115.19136</v>
      </c>
      <c r="Y1611" s="18">
        <f t="shared" si="263"/>
        <v>55.400000000000006</v>
      </c>
      <c r="Z1611" s="17">
        <v>13</v>
      </c>
      <c r="AA1611" s="21">
        <v>6</v>
      </c>
      <c r="AB1611" s="14" t="s">
        <v>44</v>
      </c>
      <c r="AC1611" s="14" t="s">
        <v>43</v>
      </c>
      <c r="AD1611" s="17">
        <v>14</v>
      </c>
      <c r="AE1611" s="17">
        <v>1</v>
      </c>
      <c r="AF1611" s="14" t="s">
        <v>43</v>
      </c>
      <c r="AG1611" s="14">
        <v>300</v>
      </c>
      <c r="AI1611" s="70">
        <f t="shared" si="264"/>
        <v>11.083</v>
      </c>
      <c r="AJ1611" s="71" t="s">
        <v>369</v>
      </c>
      <c r="AK1611" s="72">
        <f t="shared" si="265"/>
        <v>1.1117350137621949</v>
      </c>
      <c r="AL1611" s="73">
        <f t="shared" si="266"/>
        <v>1.1117350137621949</v>
      </c>
    </row>
    <row r="1612" spans="1:38" hidden="1">
      <c r="A1612" s="14" t="s">
        <v>89</v>
      </c>
      <c r="B1612" s="14" t="s">
        <v>40</v>
      </c>
      <c r="C1612" s="31">
        <v>39282</v>
      </c>
      <c r="D1612" s="15">
        <v>2007</v>
      </c>
      <c r="E1612" s="16">
        <v>0.52083333333333337</v>
      </c>
      <c r="F1612" s="16">
        <v>0.55555555555555558</v>
      </c>
      <c r="G1612" s="16">
        <f t="shared" si="267"/>
        <v>3.472222222222221E-2</v>
      </c>
      <c r="H1612" s="21">
        <v>2</v>
      </c>
      <c r="I1612" s="17">
        <v>2</v>
      </c>
      <c r="J1612" s="17">
        <v>2</v>
      </c>
      <c r="K1612" s="17">
        <v>2</v>
      </c>
      <c r="L1612" s="14" t="s">
        <v>61</v>
      </c>
      <c r="M1612" s="14" t="s">
        <v>62</v>
      </c>
      <c r="N1612" s="17">
        <v>1</v>
      </c>
      <c r="O1612" s="14">
        <f t="shared" si="268"/>
        <v>37.29</v>
      </c>
      <c r="P1612" s="14">
        <v>11.3</v>
      </c>
      <c r="Q1612" s="14">
        <f t="shared" si="269"/>
        <v>37.29</v>
      </c>
      <c r="R1612" s="14">
        <v>11.3</v>
      </c>
      <c r="S1612" s="14">
        <f t="shared" si="270"/>
        <v>37.29</v>
      </c>
      <c r="T1612" s="14">
        <v>11.3</v>
      </c>
      <c r="U1612" s="21" t="s">
        <v>43</v>
      </c>
      <c r="V1612" s="21" t="s">
        <v>43</v>
      </c>
      <c r="W1612" s="19">
        <v>27.888110000000001</v>
      </c>
      <c r="X1612" s="19">
        <v>-115.19136</v>
      </c>
      <c r="Y1612" s="18">
        <f t="shared" si="263"/>
        <v>55.400000000000006</v>
      </c>
      <c r="Z1612" s="17">
        <v>13</v>
      </c>
      <c r="AA1612" s="21">
        <v>6</v>
      </c>
      <c r="AB1612" s="14" t="s">
        <v>44</v>
      </c>
      <c r="AC1612" s="14" t="s">
        <v>43</v>
      </c>
      <c r="AD1612" s="17">
        <v>14</v>
      </c>
      <c r="AE1612" s="17">
        <v>1</v>
      </c>
      <c r="AF1612" s="14" t="s">
        <v>43</v>
      </c>
      <c r="AG1612" s="14">
        <v>300</v>
      </c>
      <c r="AI1612" s="70">
        <f t="shared" si="264"/>
        <v>11.083</v>
      </c>
      <c r="AJ1612" s="71" t="s">
        <v>369</v>
      </c>
      <c r="AK1612" s="72">
        <f t="shared" si="265"/>
        <v>1.1117350137621949</v>
      </c>
      <c r="AL1612" s="73">
        <f t="shared" si="266"/>
        <v>1.1117350137621949</v>
      </c>
    </row>
    <row r="1613" spans="1:38" hidden="1">
      <c r="A1613" s="14" t="s">
        <v>89</v>
      </c>
      <c r="B1613" s="14" t="s">
        <v>40</v>
      </c>
      <c r="C1613" s="31">
        <v>39282</v>
      </c>
      <c r="D1613" s="15">
        <v>2007</v>
      </c>
      <c r="E1613" s="16">
        <v>0.52083333333333337</v>
      </c>
      <c r="F1613" s="16">
        <v>0.55555555555555558</v>
      </c>
      <c r="G1613" s="16">
        <f t="shared" si="267"/>
        <v>3.472222222222221E-2</v>
      </c>
      <c r="H1613" s="21">
        <v>2</v>
      </c>
      <c r="I1613" s="17">
        <v>2</v>
      </c>
      <c r="J1613" s="17">
        <v>2</v>
      </c>
      <c r="K1613" s="17">
        <v>2</v>
      </c>
      <c r="L1613" s="14" t="s">
        <v>61</v>
      </c>
      <c r="M1613" s="14" t="s">
        <v>62</v>
      </c>
      <c r="N1613" s="17">
        <v>1</v>
      </c>
      <c r="O1613" s="14">
        <f t="shared" si="268"/>
        <v>37.29</v>
      </c>
      <c r="P1613" s="14">
        <v>11.3</v>
      </c>
      <c r="Q1613" s="14">
        <f t="shared" si="269"/>
        <v>37.29</v>
      </c>
      <c r="R1613" s="14">
        <v>11.3</v>
      </c>
      <c r="S1613" s="14">
        <f t="shared" si="270"/>
        <v>37.29</v>
      </c>
      <c r="T1613" s="14">
        <v>11.3</v>
      </c>
      <c r="U1613" s="21" t="s">
        <v>43</v>
      </c>
      <c r="V1613" s="21" t="s">
        <v>43</v>
      </c>
      <c r="W1613" s="19">
        <v>27.888110000000001</v>
      </c>
      <c r="X1613" s="19">
        <v>-115.19136</v>
      </c>
      <c r="Y1613" s="18">
        <f t="shared" si="263"/>
        <v>55.400000000000006</v>
      </c>
      <c r="Z1613" s="17">
        <v>13</v>
      </c>
      <c r="AA1613" s="21">
        <v>6</v>
      </c>
      <c r="AB1613" s="14" t="s">
        <v>44</v>
      </c>
      <c r="AC1613" s="14" t="s">
        <v>43</v>
      </c>
      <c r="AD1613" s="17">
        <v>14</v>
      </c>
      <c r="AE1613" s="17">
        <v>1</v>
      </c>
      <c r="AF1613" s="14" t="s">
        <v>43</v>
      </c>
      <c r="AG1613" s="14">
        <v>300</v>
      </c>
      <c r="AI1613" s="70">
        <f t="shared" si="264"/>
        <v>11.083</v>
      </c>
      <c r="AJ1613" s="71" t="s">
        <v>369</v>
      </c>
      <c r="AK1613" s="72">
        <f t="shared" si="265"/>
        <v>1.1117350137621949</v>
      </c>
      <c r="AL1613" s="73">
        <f t="shared" si="266"/>
        <v>1.1117350137621949</v>
      </c>
    </row>
    <row r="1614" spans="1:38" hidden="1">
      <c r="A1614" s="14" t="s">
        <v>89</v>
      </c>
      <c r="B1614" s="14" t="s">
        <v>40</v>
      </c>
      <c r="C1614" s="31">
        <v>39282</v>
      </c>
      <c r="D1614" s="15">
        <v>2007</v>
      </c>
      <c r="E1614" s="16">
        <v>0.52083333333333337</v>
      </c>
      <c r="F1614" s="16">
        <v>0.55555555555555558</v>
      </c>
      <c r="G1614" s="16">
        <f t="shared" si="267"/>
        <v>3.472222222222221E-2</v>
      </c>
      <c r="H1614" s="21">
        <v>2</v>
      </c>
      <c r="I1614" s="17">
        <v>2</v>
      </c>
      <c r="J1614" s="17">
        <v>2</v>
      </c>
      <c r="K1614" s="17">
        <v>2</v>
      </c>
      <c r="L1614" s="14" t="s">
        <v>61</v>
      </c>
      <c r="M1614" s="14" t="s">
        <v>62</v>
      </c>
      <c r="N1614" s="17">
        <v>1</v>
      </c>
      <c r="O1614" s="14">
        <f t="shared" si="268"/>
        <v>37.29</v>
      </c>
      <c r="P1614" s="14">
        <v>11.3</v>
      </c>
      <c r="Q1614" s="14">
        <f t="shared" si="269"/>
        <v>37.29</v>
      </c>
      <c r="R1614" s="14">
        <v>11.3</v>
      </c>
      <c r="S1614" s="14">
        <f t="shared" si="270"/>
        <v>37.29</v>
      </c>
      <c r="T1614" s="14">
        <v>11.3</v>
      </c>
      <c r="U1614" s="21" t="s">
        <v>43</v>
      </c>
      <c r="V1614" s="21" t="s">
        <v>43</v>
      </c>
      <c r="W1614" s="19">
        <v>27.888110000000001</v>
      </c>
      <c r="X1614" s="19">
        <v>-115.19136</v>
      </c>
      <c r="Y1614" s="18">
        <f t="shared" si="263"/>
        <v>55.400000000000006</v>
      </c>
      <c r="Z1614" s="17">
        <v>13</v>
      </c>
      <c r="AA1614" s="21">
        <v>6</v>
      </c>
      <c r="AB1614" s="14" t="s">
        <v>44</v>
      </c>
      <c r="AC1614" s="14" t="s">
        <v>43</v>
      </c>
      <c r="AD1614" s="17">
        <v>14</v>
      </c>
      <c r="AE1614" s="17">
        <v>1</v>
      </c>
      <c r="AF1614" s="14" t="s">
        <v>43</v>
      </c>
      <c r="AG1614" s="14">
        <v>300</v>
      </c>
      <c r="AI1614" s="70">
        <f t="shared" si="264"/>
        <v>11.083</v>
      </c>
      <c r="AJ1614" s="71" t="s">
        <v>369</v>
      </c>
      <c r="AK1614" s="72">
        <f t="shared" si="265"/>
        <v>1.1117350137621949</v>
      </c>
      <c r="AL1614" s="73">
        <f t="shared" si="266"/>
        <v>1.1117350137621949</v>
      </c>
    </row>
    <row r="1615" spans="1:38" hidden="1">
      <c r="A1615" s="14" t="s">
        <v>89</v>
      </c>
      <c r="B1615" s="14" t="s">
        <v>40</v>
      </c>
      <c r="C1615" s="31">
        <v>39282</v>
      </c>
      <c r="D1615" s="15">
        <v>2007</v>
      </c>
      <c r="E1615" s="16">
        <v>0.52083333333333337</v>
      </c>
      <c r="F1615" s="16">
        <v>0.55555555555555558</v>
      </c>
      <c r="G1615" s="16">
        <f t="shared" si="267"/>
        <v>3.472222222222221E-2</v>
      </c>
      <c r="H1615" s="21">
        <v>2</v>
      </c>
      <c r="I1615" s="17">
        <v>2</v>
      </c>
      <c r="J1615" s="17">
        <v>2</v>
      </c>
      <c r="K1615" s="17">
        <v>2</v>
      </c>
      <c r="L1615" s="14" t="s">
        <v>61</v>
      </c>
      <c r="M1615" s="14" t="s">
        <v>62</v>
      </c>
      <c r="N1615" s="17">
        <v>1</v>
      </c>
      <c r="O1615" s="14">
        <f t="shared" si="268"/>
        <v>37.29</v>
      </c>
      <c r="P1615" s="14">
        <v>11.3</v>
      </c>
      <c r="Q1615" s="14">
        <f t="shared" si="269"/>
        <v>37.29</v>
      </c>
      <c r="R1615" s="14">
        <v>11.3</v>
      </c>
      <c r="S1615" s="14">
        <f t="shared" si="270"/>
        <v>37.29</v>
      </c>
      <c r="T1615" s="14">
        <v>11.3</v>
      </c>
      <c r="U1615" s="21" t="s">
        <v>43</v>
      </c>
      <c r="V1615" s="21" t="s">
        <v>43</v>
      </c>
      <c r="W1615" s="19">
        <v>27.888110000000001</v>
      </c>
      <c r="X1615" s="19">
        <v>-115.19136</v>
      </c>
      <c r="Y1615" s="18">
        <f t="shared" si="263"/>
        <v>55.400000000000006</v>
      </c>
      <c r="Z1615" s="17">
        <v>13</v>
      </c>
      <c r="AA1615" s="21">
        <v>6</v>
      </c>
      <c r="AB1615" s="14" t="s">
        <v>44</v>
      </c>
      <c r="AC1615" s="14" t="s">
        <v>43</v>
      </c>
      <c r="AD1615" s="17">
        <v>14</v>
      </c>
      <c r="AE1615" s="17">
        <v>1</v>
      </c>
      <c r="AF1615" s="14" t="s">
        <v>43</v>
      </c>
      <c r="AG1615" s="14">
        <v>300</v>
      </c>
      <c r="AI1615" s="70">
        <f t="shared" si="264"/>
        <v>11.083</v>
      </c>
      <c r="AJ1615" s="71" t="s">
        <v>369</v>
      </c>
      <c r="AK1615" s="72">
        <f t="shared" si="265"/>
        <v>1.1117350137621949</v>
      </c>
      <c r="AL1615" s="73">
        <f t="shared" si="266"/>
        <v>1.1117350137621949</v>
      </c>
    </row>
    <row r="1616" spans="1:38" hidden="1">
      <c r="A1616" s="14" t="s">
        <v>89</v>
      </c>
      <c r="B1616" s="14" t="s">
        <v>40</v>
      </c>
      <c r="C1616" s="31">
        <v>39282</v>
      </c>
      <c r="D1616" s="15">
        <v>2007</v>
      </c>
      <c r="E1616" s="16">
        <v>0.52083333333333337</v>
      </c>
      <c r="F1616" s="16">
        <v>0.55555555555555558</v>
      </c>
      <c r="G1616" s="16">
        <f t="shared" si="267"/>
        <v>3.472222222222221E-2</v>
      </c>
      <c r="H1616" s="21">
        <v>2</v>
      </c>
      <c r="I1616" s="17">
        <v>2</v>
      </c>
      <c r="J1616" s="17">
        <v>2</v>
      </c>
      <c r="K1616" s="17">
        <v>2</v>
      </c>
      <c r="L1616" s="14" t="s">
        <v>61</v>
      </c>
      <c r="M1616" s="14" t="s">
        <v>62</v>
      </c>
      <c r="N1616" s="17">
        <v>1</v>
      </c>
      <c r="O1616" s="14">
        <f t="shared" si="268"/>
        <v>37.29</v>
      </c>
      <c r="P1616" s="14">
        <v>11.3</v>
      </c>
      <c r="Q1616" s="14">
        <f t="shared" si="269"/>
        <v>37.29</v>
      </c>
      <c r="R1616" s="14">
        <v>11.3</v>
      </c>
      <c r="S1616" s="14">
        <f t="shared" si="270"/>
        <v>37.29</v>
      </c>
      <c r="T1616" s="14">
        <v>11.3</v>
      </c>
      <c r="U1616" s="21" t="s">
        <v>43</v>
      </c>
      <c r="V1616" s="21" t="s">
        <v>43</v>
      </c>
      <c r="W1616" s="19">
        <v>27.888110000000001</v>
      </c>
      <c r="X1616" s="19">
        <v>-115.19136</v>
      </c>
      <c r="Y1616" s="18">
        <f t="shared" si="263"/>
        <v>55.400000000000006</v>
      </c>
      <c r="Z1616" s="17">
        <v>13</v>
      </c>
      <c r="AA1616" s="21">
        <v>6</v>
      </c>
      <c r="AB1616" s="14" t="s">
        <v>44</v>
      </c>
      <c r="AC1616" s="14" t="s">
        <v>43</v>
      </c>
      <c r="AD1616" s="17">
        <v>14</v>
      </c>
      <c r="AE1616" s="17">
        <v>1</v>
      </c>
      <c r="AF1616" s="14" t="s">
        <v>43</v>
      </c>
      <c r="AG1616" s="14">
        <v>300</v>
      </c>
      <c r="AI1616" s="70">
        <f t="shared" si="264"/>
        <v>11.083</v>
      </c>
      <c r="AJ1616" s="71" t="s">
        <v>369</v>
      </c>
      <c r="AK1616" s="72">
        <f t="shared" si="265"/>
        <v>1.1117350137621949</v>
      </c>
      <c r="AL1616" s="73">
        <f t="shared" si="266"/>
        <v>1.1117350137621949</v>
      </c>
    </row>
    <row r="1617" spans="1:38" hidden="1">
      <c r="A1617" s="14" t="s">
        <v>89</v>
      </c>
      <c r="B1617" s="14" t="s">
        <v>40</v>
      </c>
      <c r="C1617" s="31">
        <v>39282</v>
      </c>
      <c r="D1617" s="15">
        <v>2007</v>
      </c>
      <c r="E1617" s="16">
        <v>0.52083333333333337</v>
      </c>
      <c r="F1617" s="16">
        <v>0.55555555555555558</v>
      </c>
      <c r="G1617" s="16">
        <f t="shared" si="267"/>
        <v>3.472222222222221E-2</v>
      </c>
      <c r="H1617" s="21">
        <v>2</v>
      </c>
      <c r="I1617" s="17">
        <v>2</v>
      </c>
      <c r="J1617" s="17">
        <v>2</v>
      </c>
      <c r="K1617" s="17">
        <v>2</v>
      </c>
      <c r="L1617" s="14" t="s">
        <v>61</v>
      </c>
      <c r="M1617" s="14" t="s">
        <v>62</v>
      </c>
      <c r="N1617" s="17">
        <v>1</v>
      </c>
      <c r="O1617" s="14">
        <f t="shared" si="268"/>
        <v>37.29</v>
      </c>
      <c r="P1617" s="14">
        <v>11.3</v>
      </c>
      <c r="Q1617" s="14">
        <f t="shared" si="269"/>
        <v>37.29</v>
      </c>
      <c r="R1617" s="14">
        <v>11.3</v>
      </c>
      <c r="S1617" s="14">
        <f t="shared" si="270"/>
        <v>37.29</v>
      </c>
      <c r="T1617" s="14">
        <v>11.3</v>
      </c>
      <c r="U1617" s="21" t="s">
        <v>43</v>
      </c>
      <c r="V1617" s="21" t="s">
        <v>43</v>
      </c>
      <c r="W1617" s="19">
        <v>27.888110000000001</v>
      </c>
      <c r="X1617" s="19">
        <v>-115.19136</v>
      </c>
      <c r="Y1617" s="18">
        <f t="shared" si="263"/>
        <v>55.400000000000006</v>
      </c>
      <c r="Z1617" s="17">
        <v>13</v>
      </c>
      <c r="AA1617" s="21">
        <v>6</v>
      </c>
      <c r="AB1617" s="14" t="s">
        <v>44</v>
      </c>
      <c r="AC1617" s="14" t="s">
        <v>43</v>
      </c>
      <c r="AD1617" s="17">
        <v>15</v>
      </c>
      <c r="AE1617" s="17">
        <v>1</v>
      </c>
      <c r="AF1617" s="14" t="s">
        <v>43</v>
      </c>
      <c r="AG1617" s="14">
        <v>300</v>
      </c>
      <c r="AI1617" s="70">
        <f t="shared" si="264"/>
        <v>11.792</v>
      </c>
      <c r="AJ1617" s="71" t="s">
        <v>369</v>
      </c>
      <c r="AK1617" s="72">
        <f t="shared" si="265"/>
        <v>1.2734394051640829</v>
      </c>
      <c r="AL1617" s="73">
        <f t="shared" si="266"/>
        <v>1.2734394051640829</v>
      </c>
    </row>
    <row r="1618" spans="1:38" hidden="1">
      <c r="A1618" s="14" t="s">
        <v>89</v>
      </c>
      <c r="B1618" s="14" t="s">
        <v>40</v>
      </c>
      <c r="C1618" s="31">
        <v>39282</v>
      </c>
      <c r="D1618" s="15">
        <v>2007</v>
      </c>
      <c r="E1618" s="16">
        <v>0.52083333333333337</v>
      </c>
      <c r="F1618" s="16">
        <v>0.55555555555555558</v>
      </c>
      <c r="G1618" s="16">
        <f t="shared" si="267"/>
        <v>3.472222222222221E-2</v>
      </c>
      <c r="H1618" s="21">
        <v>2</v>
      </c>
      <c r="I1618" s="17">
        <v>2</v>
      </c>
      <c r="J1618" s="17">
        <v>2</v>
      </c>
      <c r="K1618" s="17">
        <v>2</v>
      </c>
      <c r="L1618" s="14" t="s">
        <v>61</v>
      </c>
      <c r="M1618" s="14" t="s">
        <v>62</v>
      </c>
      <c r="N1618" s="17">
        <v>1</v>
      </c>
      <c r="O1618" s="14">
        <f t="shared" si="268"/>
        <v>37.29</v>
      </c>
      <c r="P1618" s="14">
        <v>11.3</v>
      </c>
      <c r="Q1618" s="14">
        <f t="shared" si="269"/>
        <v>37.29</v>
      </c>
      <c r="R1618" s="14">
        <v>11.3</v>
      </c>
      <c r="S1618" s="14">
        <f t="shared" si="270"/>
        <v>37.29</v>
      </c>
      <c r="T1618" s="14">
        <v>11.3</v>
      </c>
      <c r="U1618" s="21" t="s">
        <v>43</v>
      </c>
      <c r="V1618" s="21" t="s">
        <v>43</v>
      </c>
      <c r="W1618" s="19">
        <v>27.888110000000001</v>
      </c>
      <c r="X1618" s="19">
        <v>-115.19136</v>
      </c>
      <c r="Y1618" s="18">
        <f t="shared" si="263"/>
        <v>55.400000000000006</v>
      </c>
      <c r="Z1618" s="17">
        <v>13</v>
      </c>
      <c r="AA1618" s="21">
        <v>6</v>
      </c>
      <c r="AB1618" s="14" t="s">
        <v>44</v>
      </c>
      <c r="AC1618" s="14" t="s">
        <v>43</v>
      </c>
      <c r="AD1618" s="17">
        <v>15</v>
      </c>
      <c r="AE1618" s="17">
        <v>1</v>
      </c>
      <c r="AF1618" s="14" t="s">
        <v>43</v>
      </c>
      <c r="AG1618" s="14">
        <v>300</v>
      </c>
      <c r="AI1618" s="70">
        <f t="shared" si="264"/>
        <v>11.792</v>
      </c>
      <c r="AJ1618" s="71" t="s">
        <v>369</v>
      </c>
      <c r="AK1618" s="72">
        <f t="shared" si="265"/>
        <v>1.2734394051640829</v>
      </c>
      <c r="AL1618" s="73">
        <f t="shared" si="266"/>
        <v>1.2734394051640829</v>
      </c>
    </row>
    <row r="1619" spans="1:38" hidden="1">
      <c r="A1619" s="14" t="s">
        <v>89</v>
      </c>
      <c r="B1619" s="14" t="s">
        <v>40</v>
      </c>
      <c r="C1619" s="31">
        <v>39282</v>
      </c>
      <c r="D1619" s="15">
        <v>2007</v>
      </c>
      <c r="E1619" s="16">
        <v>0.52083333333333337</v>
      </c>
      <c r="F1619" s="16">
        <v>0.55555555555555558</v>
      </c>
      <c r="G1619" s="16">
        <f t="shared" si="267"/>
        <v>3.472222222222221E-2</v>
      </c>
      <c r="H1619" s="21">
        <v>2</v>
      </c>
      <c r="I1619" s="17">
        <v>2</v>
      </c>
      <c r="J1619" s="17">
        <v>2</v>
      </c>
      <c r="K1619" s="17">
        <v>2</v>
      </c>
      <c r="L1619" s="14" t="s">
        <v>61</v>
      </c>
      <c r="M1619" s="14" t="s">
        <v>62</v>
      </c>
      <c r="N1619" s="17">
        <v>1</v>
      </c>
      <c r="O1619" s="14">
        <f t="shared" si="268"/>
        <v>37.29</v>
      </c>
      <c r="P1619" s="14">
        <v>11.3</v>
      </c>
      <c r="Q1619" s="14">
        <f t="shared" si="269"/>
        <v>37.29</v>
      </c>
      <c r="R1619" s="14">
        <v>11.3</v>
      </c>
      <c r="S1619" s="14">
        <f t="shared" si="270"/>
        <v>37.29</v>
      </c>
      <c r="T1619" s="14">
        <v>11.3</v>
      </c>
      <c r="U1619" s="21" t="s">
        <v>43</v>
      </c>
      <c r="V1619" s="21" t="s">
        <v>43</v>
      </c>
      <c r="W1619" s="19">
        <v>27.888110000000001</v>
      </c>
      <c r="X1619" s="19">
        <v>-115.19136</v>
      </c>
      <c r="Y1619" s="18">
        <f t="shared" si="263"/>
        <v>55.400000000000006</v>
      </c>
      <c r="Z1619" s="17">
        <v>13</v>
      </c>
      <c r="AA1619" s="21">
        <v>6</v>
      </c>
      <c r="AB1619" s="14" t="s">
        <v>44</v>
      </c>
      <c r="AC1619" s="14" t="s">
        <v>43</v>
      </c>
      <c r="AD1619" s="17">
        <v>16</v>
      </c>
      <c r="AE1619" s="17">
        <v>1</v>
      </c>
      <c r="AF1619" s="14" t="s">
        <v>43</v>
      </c>
      <c r="AG1619" s="14">
        <v>300</v>
      </c>
      <c r="AI1619" s="70">
        <f t="shared" si="264"/>
        <v>12.500999999999999</v>
      </c>
      <c r="AJ1619" s="71" t="s">
        <v>369</v>
      </c>
      <c r="AK1619" s="72">
        <f t="shared" si="265"/>
        <v>1.4471406331162124</v>
      </c>
      <c r="AL1619" s="73">
        <f t="shared" si="266"/>
        <v>1.4471406331162124</v>
      </c>
    </row>
    <row r="1620" spans="1:38" hidden="1">
      <c r="A1620" s="14" t="s">
        <v>89</v>
      </c>
      <c r="B1620" s="14" t="s">
        <v>40</v>
      </c>
      <c r="C1620" s="31">
        <v>39282</v>
      </c>
      <c r="D1620" s="15">
        <v>2007</v>
      </c>
      <c r="E1620" s="16">
        <v>0.52083333333333337</v>
      </c>
      <c r="F1620" s="16">
        <v>0.55555555555555558</v>
      </c>
      <c r="G1620" s="16">
        <f t="shared" si="267"/>
        <v>3.472222222222221E-2</v>
      </c>
      <c r="H1620" s="21">
        <v>2</v>
      </c>
      <c r="I1620" s="17">
        <v>2</v>
      </c>
      <c r="J1620" s="17">
        <v>2</v>
      </c>
      <c r="K1620" s="17">
        <v>2</v>
      </c>
      <c r="L1620" s="14" t="s">
        <v>61</v>
      </c>
      <c r="M1620" s="14" t="s">
        <v>62</v>
      </c>
      <c r="N1620" s="17">
        <v>1</v>
      </c>
      <c r="O1620" s="14">
        <f t="shared" si="268"/>
        <v>37.29</v>
      </c>
      <c r="P1620" s="14">
        <v>11.3</v>
      </c>
      <c r="Q1620" s="14">
        <f t="shared" si="269"/>
        <v>37.29</v>
      </c>
      <c r="R1620" s="14">
        <v>11.3</v>
      </c>
      <c r="S1620" s="14">
        <f t="shared" si="270"/>
        <v>37.29</v>
      </c>
      <c r="T1620" s="14">
        <v>11.3</v>
      </c>
      <c r="U1620" s="21" t="s">
        <v>43</v>
      </c>
      <c r="V1620" s="21" t="s">
        <v>43</v>
      </c>
      <c r="W1620" s="19">
        <v>27.888110000000001</v>
      </c>
      <c r="X1620" s="19">
        <v>-115.19136</v>
      </c>
      <c r="Y1620" s="18">
        <f t="shared" si="263"/>
        <v>55.400000000000006</v>
      </c>
      <c r="Z1620" s="17">
        <v>13</v>
      </c>
      <c r="AA1620" s="21">
        <v>6</v>
      </c>
      <c r="AB1620" s="14" t="s">
        <v>44</v>
      </c>
      <c r="AC1620" s="14" t="s">
        <v>43</v>
      </c>
      <c r="AD1620" s="17">
        <v>16</v>
      </c>
      <c r="AE1620" s="17">
        <v>1</v>
      </c>
      <c r="AF1620" s="14" t="s">
        <v>43</v>
      </c>
      <c r="AG1620" s="14">
        <v>300</v>
      </c>
      <c r="AI1620" s="70">
        <f t="shared" si="264"/>
        <v>12.500999999999999</v>
      </c>
      <c r="AJ1620" s="71" t="s">
        <v>369</v>
      </c>
      <c r="AK1620" s="72">
        <f t="shared" si="265"/>
        <v>1.4471406331162124</v>
      </c>
      <c r="AL1620" s="73">
        <f t="shared" si="266"/>
        <v>1.4471406331162124</v>
      </c>
    </row>
    <row r="1621" spans="1:38" hidden="1">
      <c r="A1621" s="14" t="s">
        <v>89</v>
      </c>
      <c r="B1621" s="14" t="s">
        <v>40</v>
      </c>
      <c r="C1621" s="31">
        <v>39282</v>
      </c>
      <c r="D1621" s="15">
        <v>2007</v>
      </c>
      <c r="E1621" s="16">
        <v>0.52083333333333337</v>
      </c>
      <c r="F1621" s="16">
        <v>0.55555555555555558</v>
      </c>
      <c r="G1621" s="16">
        <f t="shared" si="267"/>
        <v>3.472222222222221E-2</v>
      </c>
      <c r="H1621" s="21">
        <v>2</v>
      </c>
      <c r="I1621" s="17">
        <v>2</v>
      </c>
      <c r="J1621" s="17">
        <v>2</v>
      </c>
      <c r="K1621" s="17">
        <v>2</v>
      </c>
      <c r="L1621" s="14" t="s">
        <v>61</v>
      </c>
      <c r="M1621" s="14" t="s">
        <v>62</v>
      </c>
      <c r="N1621" s="17">
        <v>1</v>
      </c>
      <c r="O1621" s="14">
        <f t="shared" si="268"/>
        <v>37.29</v>
      </c>
      <c r="P1621" s="14">
        <v>11.3</v>
      </c>
      <c r="Q1621" s="14">
        <f t="shared" si="269"/>
        <v>37.29</v>
      </c>
      <c r="R1621" s="14">
        <v>11.3</v>
      </c>
      <c r="S1621" s="14">
        <f t="shared" si="270"/>
        <v>37.29</v>
      </c>
      <c r="T1621" s="14">
        <v>11.3</v>
      </c>
      <c r="U1621" s="21" t="s">
        <v>43</v>
      </c>
      <c r="V1621" s="21" t="s">
        <v>43</v>
      </c>
      <c r="W1621" s="19">
        <v>27.888110000000001</v>
      </c>
      <c r="X1621" s="19">
        <v>-115.19136</v>
      </c>
      <c r="Y1621" s="18">
        <f t="shared" si="263"/>
        <v>55.400000000000006</v>
      </c>
      <c r="Z1621" s="17">
        <v>13</v>
      </c>
      <c r="AA1621" s="21">
        <v>6</v>
      </c>
      <c r="AB1621" s="14" t="s">
        <v>44</v>
      </c>
      <c r="AC1621" s="14" t="s">
        <v>43</v>
      </c>
      <c r="AD1621" s="17">
        <v>16</v>
      </c>
      <c r="AE1621" s="17">
        <v>1</v>
      </c>
      <c r="AF1621" s="14" t="s">
        <v>43</v>
      </c>
      <c r="AG1621" s="14">
        <v>300</v>
      </c>
      <c r="AI1621" s="70">
        <f t="shared" si="264"/>
        <v>12.500999999999999</v>
      </c>
      <c r="AJ1621" s="71" t="s">
        <v>369</v>
      </c>
      <c r="AK1621" s="72">
        <f t="shared" si="265"/>
        <v>1.4471406331162124</v>
      </c>
      <c r="AL1621" s="73">
        <f t="shared" si="266"/>
        <v>1.4471406331162124</v>
      </c>
    </row>
    <row r="1622" spans="1:38" hidden="1">
      <c r="A1622" s="14" t="s">
        <v>89</v>
      </c>
      <c r="B1622" s="14" t="s">
        <v>40</v>
      </c>
      <c r="C1622" s="31">
        <v>39282</v>
      </c>
      <c r="D1622" s="15">
        <v>2007</v>
      </c>
      <c r="E1622" s="16">
        <v>0.52083333333333337</v>
      </c>
      <c r="F1622" s="16">
        <v>0.55555555555555558</v>
      </c>
      <c r="G1622" s="16">
        <f t="shared" si="267"/>
        <v>3.472222222222221E-2</v>
      </c>
      <c r="H1622" s="21">
        <v>2</v>
      </c>
      <c r="I1622" s="17">
        <v>2</v>
      </c>
      <c r="J1622" s="17">
        <v>2</v>
      </c>
      <c r="K1622" s="17">
        <v>2</v>
      </c>
      <c r="L1622" s="14" t="s">
        <v>61</v>
      </c>
      <c r="M1622" s="14" t="s">
        <v>62</v>
      </c>
      <c r="N1622" s="17">
        <v>1</v>
      </c>
      <c r="O1622" s="14">
        <f t="shared" si="268"/>
        <v>37.29</v>
      </c>
      <c r="P1622" s="14">
        <v>11.3</v>
      </c>
      <c r="Q1622" s="14">
        <f t="shared" si="269"/>
        <v>37.29</v>
      </c>
      <c r="R1622" s="14">
        <v>11.3</v>
      </c>
      <c r="S1622" s="14">
        <f t="shared" si="270"/>
        <v>37.29</v>
      </c>
      <c r="T1622" s="14">
        <v>11.3</v>
      </c>
      <c r="U1622" s="21" t="s">
        <v>43</v>
      </c>
      <c r="V1622" s="21" t="s">
        <v>43</v>
      </c>
      <c r="W1622" s="19">
        <v>27.888110000000001</v>
      </c>
      <c r="X1622" s="19">
        <v>-115.19136</v>
      </c>
      <c r="Y1622" s="18">
        <f t="shared" si="263"/>
        <v>55.400000000000006</v>
      </c>
      <c r="Z1622" s="17">
        <v>13</v>
      </c>
      <c r="AA1622" s="21">
        <v>6</v>
      </c>
      <c r="AB1622" s="14" t="s">
        <v>44</v>
      </c>
      <c r="AC1622" s="14" t="s">
        <v>43</v>
      </c>
      <c r="AD1622" s="17">
        <v>16</v>
      </c>
      <c r="AE1622" s="17">
        <v>1</v>
      </c>
      <c r="AF1622" s="14" t="s">
        <v>43</v>
      </c>
      <c r="AG1622" s="14">
        <v>300</v>
      </c>
      <c r="AI1622" s="70">
        <f t="shared" si="264"/>
        <v>12.500999999999999</v>
      </c>
      <c r="AJ1622" s="71" t="s">
        <v>369</v>
      </c>
      <c r="AK1622" s="72">
        <f t="shared" si="265"/>
        <v>1.4471406331162124</v>
      </c>
      <c r="AL1622" s="73">
        <f t="shared" si="266"/>
        <v>1.4471406331162124</v>
      </c>
    </row>
    <row r="1623" spans="1:38" hidden="1">
      <c r="A1623" s="14" t="s">
        <v>89</v>
      </c>
      <c r="B1623" s="14" t="s">
        <v>40</v>
      </c>
      <c r="C1623" s="31">
        <v>39282</v>
      </c>
      <c r="D1623" s="15">
        <v>2007</v>
      </c>
      <c r="E1623" s="16">
        <v>0.52083333333333337</v>
      </c>
      <c r="F1623" s="16">
        <v>0.55555555555555558</v>
      </c>
      <c r="G1623" s="16">
        <f t="shared" si="267"/>
        <v>3.472222222222221E-2</v>
      </c>
      <c r="H1623" s="21">
        <v>2</v>
      </c>
      <c r="I1623" s="17">
        <v>2</v>
      </c>
      <c r="J1623" s="17">
        <v>2</v>
      </c>
      <c r="K1623" s="17">
        <v>2</v>
      </c>
      <c r="L1623" s="14" t="s">
        <v>61</v>
      </c>
      <c r="M1623" s="14" t="s">
        <v>62</v>
      </c>
      <c r="N1623" s="17">
        <v>1</v>
      </c>
      <c r="O1623" s="14">
        <f t="shared" si="268"/>
        <v>37.29</v>
      </c>
      <c r="P1623" s="14">
        <v>11.3</v>
      </c>
      <c r="Q1623" s="14">
        <f t="shared" si="269"/>
        <v>37.29</v>
      </c>
      <c r="R1623" s="14">
        <v>11.3</v>
      </c>
      <c r="S1623" s="14">
        <f t="shared" si="270"/>
        <v>37.29</v>
      </c>
      <c r="T1623" s="14">
        <v>11.3</v>
      </c>
      <c r="U1623" s="21" t="s">
        <v>43</v>
      </c>
      <c r="V1623" s="21" t="s">
        <v>43</v>
      </c>
      <c r="W1623" s="19">
        <v>27.888110000000001</v>
      </c>
      <c r="X1623" s="19">
        <v>-115.19136</v>
      </c>
      <c r="Y1623" s="18">
        <f t="shared" si="263"/>
        <v>55.400000000000006</v>
      </c>
      <c r="Z1623" s="17">
        <v>13</v>
      </c>
      <c r="AA1623" s="21">
        <v>6</v>
      </c>
      <c r="AB1623" s="14" t="s">
        <v>44</v>
      </c>
      <c r="AC1623" s="14" t="s">
        <v>43</v>
      </c>
      <c r="AD1623" s="17">
        <v>16</v>
      </c>
      <c r="AE1623" s="17">
        <v>1</v>
      </c>
      <c r="AF1623" s="14" t="s">
        <v>43</v>
      </c>
      <c r="AG1623" s="14">
        <v>300</v>
      </c>
      <c r="AI1623" s="70">
        <f t="shared" si="264"/>
        <v>12.500999999999999</v>
      </c>
      <c r="AJ1623" s="71" t="s">
        <v>369</v>
      </c>
      <c r="AK1623" s="72">
        <f t="shared" si="265"/>
        <v>1.4471406331162124</v>
      </c>
      <c r="AL1623" s="73">
        <f t="shared" si="266"/>
        <v>1.4471406331162124</v>
      </c>
    </row>
    <row r="1624" spans="1:38" hidden="1">
      <c r="A1624" s="14" t="s">
        <v>89</v>
      </c>
      <c r="B1624" s="14" t="s">
        <v>40</v>
      </c>
      <c r="C1624" s="31">
        <v>39282</v>
      </c>
      <c r="D1624" s="15">
        <v>2007</v>
      </c>
      <c r="E1624" s="16">
        <v>0.52083333333333337</v>
      </c>
      <c r="F1624" s="16">
        <v>0.55555555555555558</v>
      </c>
      <c r="G1624" s="16">
        <f t="shared" si="267"/>
        <v>3.472222222222221E-2</v>
      </c>
      <c r="H1624" s="21">
        <v>2</v>
      </c>
      <c r="I1624" s="17">
        <v>2</v>
      </c>
      <c r="J1624" s="17">
        <v>2</v>
      </c>
      <c r="K1624" s="17">
        <v>2</v>
      </c>
      <c r="L1624" s="14" t="s">
        <v>61</v>
      </c>
      <c r="M1624" s="14" t="s">
        <v>62</v>
      </c>
      <c r="N1624" s="17">
        <v>1</v>
      </c>
      <c r="O1624" s="14">
        <f t="shared" si="268"/>
        <v>37.29</v>
      </c>
      <c r="P1624" s="14">
        <v>11.3</v>
      </c>
      <c r="Q1624" s="14">
        <f t="shared" si="269"/>
        <v>37.29</v>
      </c>
      <c r="R1624" s="14">
        <v>11.3</v>
      </c>
      <c r="S1624" s="14">
        <f t="shared" si="270"/>
        <v>37.29</v>
      </c>
      <c r="T1624" s="14">
        <v>11.3</v>
      </c>
      <c r="U1624" s="21" t="s">
        <v>43</v>
      </c>
      <c r="V1624" s="21" t="s">
        <v>43</v>
      </c>
      <c r="W1624" s="19">
        <v>27.888110000000001</v>
      </c>
      <c r="X1624" s="19">
        <v>-115.19136</v>
      </c>
      <c r="Y1624" s="18">
        <f t="shared" si="263"/>
        <v>55.400000000000006</v>
      </c>
      <c r="Z1624" s="17">
        <v>13</v>
      </c>
      <c r="AA1624" s="21">
        <v>6</v>
      </c>
      <c r="AB1624" s="14" t="s">
        <v>44</v>
      </c>
      <c r="AC1624" s="14" t="s">
        <v>43</v>
      </c>
      <c r="AD1624" s="17">
        <v>16</v>
      </c>
      <c r="AE1624" s="17">
        <v>1</v>
      </c>
      <c r="AF1624" s="14" t="s">
        <v>43</v>
      </c>
      <c r="AG1624" s="14">
        <v>300</v>
      </c>
      <c r="AI1624" s="70">
        <f t="shared" si="264"/>
        <v>12.500999999999999</v>
      </c>
      <c r="AJ1624" s="71" t="s">
        <v>369</v>
      </c>
      <c r="AK1624" s="72">
        <f t="shared" si="265"/>
        <v>1.4471406331162124</v>
      </c>
      <c r="AL1624" s="73">
        <f t="shared" si="266"/>
        <v>1.4471406331162124</v>
      </c>
    </row>
    <row r="1625" spans="1:38" hidden="1">
      <c r="A1625" s="14" t="s">
        <v>89</v>
      </c>
      <c r="B1625" s="14" t="s">
        <v>40</v>
      </c>
      <c r="C1625" s="31">
        <v>39282</v>
      </c>
      <c r="D1625" s="15">
        <v>2007</v>
      </c>
      <c r="E1625" s="16">
        <v>0.52083333333333337</v>
      </c>
      <c r="F1625" s="16">
        <v>0.55555555555555558</v>
      </c>
      <c r="G1625" s="16">
        <f t="shared" si="267"/>
        <v>3.472222222222221E-2</v>
      </c>
      <c r="H1625" s="21">
        <v>2</v>
      </c>
      <c r="I1625" s="17">
        <v>2</v>
      </c>
      <c r="J1625" s="17">
        <v>2</v>
      </c>
      <c r="K1625" s="17">
        <v>2</v>
      </c>
      <c r="L1625" s="14" t="s">
        <v>61</v>
      </c>
      <c r="M1625" s="14" t="s">
        <v>62</v>
      </c>
      <c r="N1625" s="17">
        <v>1</v>
      </c>
      <c r="O1625" s="14">
        <f t="shared" si="268"/>
        <v>37.29</v>
      </c>
      <c r="P1625" s="14">
        <v>11.3</v>
      </c>
      <c r="Q1625" s="14">
        <f t="shared" si="269"/>
        <v>37.29</v>
      </c>
      <c r="R1625" s="14">
        <v>11.3</v>
      </c>
      <c r="S1625" s="14">
        <f t="shared" si="270"/>
        <v>37.29</v>
      </c>
      <c r="T1625" s="14">
        <v>11.3</v>
      </c>
      <c r="U1625" s="21" t="s">
        <v>43</v>
      </c>
      <c r="V1625" s="21" t="s">
        <v>43</v>
      </c>
      <c r="W1625" s="19">
        <v>27.888110000000001</v>
      </c>
      <c r="X1625" s="19">
        <v>-115.19136</v>
      </c>
      <c r="Y1625" s="18">
        <f t="shared" si="263"/>
        <v>55.400000000000006</v>
      </c>
      <c r="Z1625" s="17">
        <v>13</v>
      </c>
      <c r="AA1625" s="21">
        <v>6</v>
      </c>
      <c r="AB1625" s="14" t="s">
        <v>44</v>
      </c>
      <c r="AC1625" s="14" t="s">
        <v>43</v>
      </c>
      <c r="AD1625" s="17">
        <v>17</v>
      </c>
      <c r="AE1625" s="17">
        <v>1</v>
      </c>
      <c r="AF1625" s="14" t="s">
        <v>43</v>
      </c>
      <c r="AG1625" s="14">
        <v>300</v>
      </c>
      <c r="AI1625" s="70">
        <f t="shared" si="264"/>
        <v>13.209999999999999</v>
      </c>
      <c r="AJ1625" s="71" t="s">
        <v>369</v>
      </c>
      <c r="AK1625" s="72">
        <f t="shared" si="265"/>
        <v>1.6329725885917237</v>
      </c>
      <c r="AL1625" s="73">
        <f t="shared" si="266"/>
        <v>1.6329725885917237</v>
      </c>
    </row>
    <row r="1626" spans="1:38" hidden="1">
      <c r="A1626" s="14" t="s">
        <v>89</v>
      </c>
      <c r="B1626" s="14" t="s">
        <v>40</v>
      </c>
      <c r="C1626" s="31">
        <v>39282</v>
      </c>
      <c r="D1626" s="15">
        <v>2007</v>
      </c>
      <c r="E1626" s="16">
        <v>0.52083333333333337</v>
      </c>
      <c r="F1626" s="16">
        <v>0.55555555555555558</v>
      </c>
      <c r="G1626" s="16">
        <f t="shared" si="267"/>
        <v>3.472222222222221E-2</v>
      </c>
      <c r="H1626" s="21">
        <v>2</v>
      </c>
      <c r="I1626" s="17">
        <v>2</v>
      </c>
      <c r="J1626" s="17">
        <v>2</v>
      </c>
      <c r="K1626" s="17">
        <v>2</v>
      </c>
      <c r="L1626" s="14" t="s">
        <v>61</v>
      </c>
      <c r="M1626" s="14" t="s">
        <v>62</v>
      </c>
      <c r="N1626" s="17">
        <v>1</v>
      </c>
      <c r="O1626" s="14">
        <f t="shared" si="268"/>
        <v>37.29</v>
      </c>
      <c r="P1626" s="14">
        <v>11.3</v>
      </c>
      <c r="Q1626" s="14">
        <f t="shared" si="269"/>
        <v>37.29</v>
      </c>
      <c r="R1626" s="14">
        <v>11.3</v>
      </c>
      <c r="S1626" s="14">
        <f t="shared" si="270"/>
        <v>37.29</v>
      </c>
      <c r="T1626" s="14">
        <v>11.3</v>
      </c>
      <c r="U1626" s="21" t="s">
        <v>43</v>
      </c>
      <c r="V1626" s="21" t="s">
        <v>43</v>
      </c>
      <c r="W1626" s="19">
        <v>27.888110000000001</v>
      </c>
      <c r="X1626" s="19">
        <v>-115.19136</v>
      </c>
      <c r="Y1626" s="18">
        <f t="shared" si="263"/>
        <v>55.400000000000006</v>
      </c>
      <c r="Z1626" s="17">
        <v>13</v>
      </c>
      <c r="AA1626" s="21">
        <v>6</v>
      </c>
      <c r="AB1626" s="14" t="s">
        <v>44</v>
      </c>
      <c r="AC1626" s="14" t="s">
        <v>43</v>
      </c>
      <c r="AD1626" s="17">
        <v>17</v>
      </c>
      <c r="AE1626" s="17">
        <v>1</v>
      </c>
      <c r="AF1626" s="14" t="s">
        <v>43</v>
      </c>
      <c r="AG1626" s="14">
        <v>300</v>
      </c>
      <c r="AI1626" s="70">
        <f t="shared" si="264"/>
        <v>13.209999999999999</v>
      </c>
      <c r="AJ1626" s="71" t="s">
        <v>369</v>
      </c>
      <c r="AK1626" s="72">
        <f t="shared" si="265"/>
        <v>1.6329725885917237</v>
      </c>
      <c r="AL1626" s="73">
        <f t="shared" si="266"/>
        <v>1.6329725885917237</v>
      </c>
    </row>
    <row r="1627" spans="1:38" hidden="1">
      <c r="A1627" s="14" t="s">
        <v>89</v>
      </c>
      <c r="B1627" s="14" t="s">
        <v>40</v>
      </c>
      <c r="C1627" s="31">
        <v>39282</v>
      </c>
      <c r="D1627" s="15">
        <v>2007</v>
      </c>
      <c r="E1627" s="16">
        <v>0.52083333333333337</v>
      </c>
      <c r="F1627" s="16">
        <v>0.55555555555555558</v>
      </c>
      <c r="G1627" s="16">
        <f t="shared" si="267"/>
        <v>3.472222222222221E-2</v>
      </c>
      <c r="H1627" s="21">
        <v>2</v>
      </c>
      <c r="I1627" s="17">
        <v>2</v>
      </c>
      <c r="J1627" s="17">
        <v>2</v>
      </c>
      <c r="K1627" s="17">
        <v>2</v>
      </c>
      <c r="L1627" s="14" t="s">
        <v>61</v>
      </c>
      <c r="M1627" s="14" t="s">
        <v>62</v>
      </c>
      <c r="N1627" s="17">
        <v>1</v>
      </c>
      <c r="O1627" s="14">
        <f t="shared" si="268"/>
        <v>37.29</v>
      </c>
      <c r="P1627" s="14">
        <v>11.3</v>
      </c>
      <c r="Q1627" s="14">
        <f t="shared" si="269"/>
        <v>37.29</v>
      </c>
      <c r="R1627" s="14">
        <v>11.3</v>
      </c>
      <c r="S1627" s="14">
        <f t="shared" si="270"/>
        <v>37.29</v>
      </c>
      <c r="T1627" s="14">
        <v>11.3</v>
      </c>
      <c r="U1627" s="21" t="s">
        <v>43</v>
      </c>
      <c r="V1627" s="21" t="s">
        <v>43</v>
      </c>
      <c r="W1627" s="19">
        <v>27.888110000000001</v>
      </c>
      <c r="X1627" s="19">
        <v>-115.19136</v>
      </c>
      <c r="Y1627" s="18">
        <f t="shared" si="263"/>
        <v>55.400000000000006</v>
      </c>
      <c r="Z1627" s="17">
        <v>13</v>
      </c>
      <c r="AA1627" s="21">
        <v>6</v>
      </c>
      <c r="AB1627" s="14" t="s">
        <v>44</v>
      </c>
      <c r="AC1627" s="14" t="s">
        <v>43</v>
      </c>
      <c r="AD1627" s="17">
        <v>17</v>
      </c>
      <c r="AE1627" s="17">
        <v>1</v>
      </c>
      <c r="AF1627" s="14" t="s">
        <v>43</v>
      </c>
      <c r="AG1627" s="14">
        <v>300</v>
      </c>
      <c r="AI1627" s="70">
        <f t="shared" si="264"/>
        <v>13.209999999999999</v>
      </c>
      <c r="AJ1627" s="71" t="s">
        <v>369</v>
      </c>
      <c r="AK1627" s="72">
        <f t="shared" si="265"/>
        <v>1.6329725885917237</v>
      </c>
      <c r="AL1627" s="73">
        <f t="shared" si="266"/>
        <v>1.6329725885917237</v>
      </c>
    </row>
    <row r="1628" spans="1:38" hidden="1">
      <c r="A1628" s="14" t="s">
        <v>89</v>
      </c>
      <c r="B1628" s="14" t="s">
        <v>40</v>
      </c>
      <c r="C1628" s="31">
        <v>39282</v>
      </c>
      <c r="D1628" s="15">
        <v>2007</v>
      </c>
      <c r="E1628" s="16">
        <v>0.52083333333333337</v>
      </c>
      <c r="F1628" s="16">
        <v>0.55555555555555558</v>
      </c>
      <c r="G1628" s="16">
        <f t="shared" si="267"/>
        <v>3.472222222222221E-2</v>
      </c>
      <c r="H1628" s="21">
        <v>2</v>
      </c>
      <c r="I1628" s="17">
        <v>2</v>
      </c>
      <c r="J1628" s="17">
        <v>2</v>
      </c>
      <c r="K1628" s="17">
        <v>2</v>
      </c>
      <c r="L1628" s="14" t="s">
        <v>61</v>
      </c>
      <c r="M1628" s="14" t="s">
        <v>62</v>
      </c>
      <c r="N1628" s="17">
        <v>1</v>
      </c>
      <c r="O1628" s="14">
        <f t="shared" si="268"/>
        <v>37.29</v>
      </c>
      <c r="P1628" s="14">
        <v>11.3</v>
      </c>
      <c r="Q1628" s="14">
        <f t="shared" si="269"/>
        <v>37.29</v>
      </c>
      <c r="R1628" s="14">
        <v>11.3</v>
      </c>
      <c r="S1628" s="14">
        <f t="shared" si="270"/>
        <v>37.29</v>
      </c>
      <c r="T1628" s="14">
        <v>11.3</v>
      </c>
      <c r="U1628" s="21" t="s">
        <v>43</v>
      </c>
      <c r="V1628" s="21" t="s">
        <v>43</v>
      </c>
      <c r="W1628" s="19">
        <v>27.888110000000001</v>
      </c>
      <c r="X1628" s="19">
        <v>-115.19136</v>
      </c>
      <c r="Y1628" s="18">
        <f t="shared" si="263"/>
        <v>55.400000000000006</v>
      </c>
      <c r="Z1628" s="17">
        <v>13</v>
      </c>
      <c r="AA1628" s="21">
        <v>6</v>
      </c>
      <c r="AB1628" s="14" t="s">
        <v>44</v>
      </c>
      <c r="AC1628" s="14" t="s">
        <v>43</v>
      </c>
      <c r="AD1628" s="17">
        <v>17</v>
      </c>
      <c r="AE1628" s="17">
        <v>1</v>
      </c>
      <c r="AF1628" s="14" t="s">
        <v>43</v>
      </c>
      <c r="AG1628" s="14">
        <v>300</v>
      </c>
      <c r="AI1628" s="70">
        <f t="shared" si="264"/>
        <v>13.209999999999999</v>
      </c>
      <c r="AJ1628" s="71" t="s">
        <v>369</v>
      </c>
      <c r="AK1628" s="72">
        <f t="shared" si="265"/>
        <v>1.6329725885917237</v>
      </c>
      <c r="AL1628" s="73">
        <f t="shared" si="266"/>
        <v>1.6329725885917237</v>
      </c>
    </row>
    <row r="1629" spans="1:38" hidden="1">
      <c r="A1629" s="14" t="s">
        <v>89</v>
      </c>
      <c r="B1629" s="14" t="s">
        <v>40</v>
      </c>
      <c r="C1629" s="31">
        <v>39282</v>
      </c>
      <c r="D1629" s="15">
        <v>2007</v>
      </c>
      <c r="E1629" s="16">
        <v>0.52083333333333337</v>
      </c>
      <c r="F1629" s="16">
        <v>0.55555555555555558</v>
      </c>
      <c r="G1629" s="16">
        <f t="shared" si="267"/>
        <v>3.472222222222221E-2</v>
      </c>
      <c r="H1629" s="21">
        <v>2</v>
      </c>
      <c r="I1629" s="17">
        <v>2</v>
      </c>
      <c r="J1629" s="17">
        <v>2</v>
      </c>
      <c r="K1629" s="17">
        <v>2</v>
      </c>
      <c r="L1629" s="14" t="s">
        <v>61</v>
      </c>
      <c r="M1629" s="14" t="s">
        <v>62</v>
      </c>
      <c r="N1629" s="17">
        <v>1</v>
      </c>
      <c r="O1629" s="14">
        <f t="shared" si="268"/>
        <v>37.29</v>
      </c>
      <c r="P1629" s="14">
        <v>11.3</v>
      </c>
      <c r="Q1629" s="14">
        <f t="shared" si="269"/>
        <v>37.29</v>
      </c>
      <c r="R1629" s="14">
        <v>11.3</v>
      </c>
      <c r="S1629" s="14">
        <f t="shared" si="270"/>
        <v>37.29</v>
      </c>
      <c r="T1629" s="14">
        <v>11.3</v>
      </c>
      <c r="U1629" s="21" t="s">
        <v>43</v>
      </c>
      <c r="V1629" s="21" t="s">
        <v>43</v>
      </c>
      <c r="W1629" s="19">
        <v>27.888110000000001</v>
      </c>
      <c r="X1629" s="19">
        <v>-115.19136</v>
      </c>
      <c r="Y1629" s="18">
        <f t="shared" si="263"/>
        <v>55.400000000000006</v>
      </c>
      <c r="Z1629" s="17">
        <v>13</v>
      </c>
      <c r="AA1629" s="21">
        <v>6</v>
      </c>
      <c r="AB1629" s="14" t="s">
        <v>44</v>
      </c>
      <c r="AC1629" s="14" t="s">
        <v>43</v>
      </c>
      <c r="AD1629" s="17">
        <v>17</v>
      </c>
      <c r="AE1629" s="17">
        <v>1</v>
      </c>
      <c r="AF1629" s="14" t="s">
        <v>43</v>
      </c>
      <c r="AG1629" s="14">
        <v>300</v>
      </c>
      <c r="AI1629" s="70">
        <f t="shared" si="264"/>
        <v>13.209999999999999</v>
      </c>
      <c r="AJ1629" s="71" t="s">
        <v>369</v>
      </c>
      <c r="AK1629" s="72">
        <f t="shared" si="265"/>
        <v>1.6329725885917237</v>
      </c>
      <c r="AL1629" s="73">
        <f t="shared" si="266"/>
        <v>1.6329725885917237</v>
      </c>
    </row>
    <row r="1630" spans="1:38" hidden="1">
      <c r="A1630" s="14" t="s">
        <v>89</v>
      </c>
      <c r="B1630" s="14" t="s">
        <v>40</v>
      </c>
      <c r="C1630" s="31">
        <v>39282</v>
      </c>
      <c r="D1630" s="15">
        <v>2007</v>
      </c>
      <c r="E1630" s="16">
        <v>0.52083333333333337</v>
      </c>
      <c r="F1630" s="16">
        <v>0.55555555555555558</v>
      </c>
      <c r="G1630" s="16">
        <f t="shared" si="267"/>
        <v>3.472222222222221E-2</v>
      </c>
      <c r="H1630" s="21">
        <v>2</v>
      </c>
      <c r="I1630" s="17">
        <v>2</v>
      </c>
      <c r="J1630" s="17">
        <v>2</v>
      </c>
      <c r="K1630" s="17">
        <v>2</v>
      </c>
      <c r="L1630" s="14" t="s">
        <v>61</v>
      </c>
      <c r="M1630" s="14" t="s">
        <v>62</v>
      </c>
      <c r="N1630" s="17">
        <v>1</v>
      </c>
      <c r="O1630" s="14">
        <f t="shared" si="268"/>
        <v>37.29</v>
      </c>
      <c r="P1630" s="14">
        <v>11.3</v>
      </c>
      <c r="Q1630" s="14">
        <f t="shared" si="269"/>
        <v>37.29</v>
      </c>
      <c r="R1630" s="14">
        <v>11.3</v>
      </c>
      <c r="S1630" s="14">
        <f t="shared" si="270"/>
        <v>37.29</v>
      </c>
      <c r="T1630" s="14">
        <v>11.3</v>
      </c>
      <c r="U1630" s="21" t="s">
        <v>43</v>
      </c>
      <c r="V1630" s="21" t="s">
        <v>43</v>
      </c>
      <c r="W1630" s="19">
        <v>27.888110000000001</v>
      </c>
      <c r="X1630" s="19">
        <v>-115.19136</v>
      </c>
      <c r="Y1630" s="18">
        <f t="shared" si="263"/>
        <v>55.400000000000006</v>
      </c>
      <c r="Z1630" s="17">
        <v>13</v>
      </c>
      <c r="AA1630" s="21">
        <v>6</v>
      </c>
      <c r="AB1630" s="14" t="s">
        <v>44</v>
      </c>
      <c r="AC1630" s="14" t="s">
        <v>43</v>
      </c>
      <c r="AD1630" s="17">
        <v>17</v>
      </c>
      <c r="AE1630" s="17">
        <v>1</v>
      </c>
      <c r="AF1630" s="14" t="s">
        <v>43</v>
      </c>
      <c r="AG1630" s="14">
        <v>300</v>
      </c>
      <c r="AI1630" s="70">
        <f t="shared" si="264"/>
        <v>13.209999999999999</v>
      </c>
      <c r="AJ1630" s="71" t="s">
        <v>369</v>
      </c>
      <c r="AK1630" s="72">
        <f t="shared" si="265"/>
        <v>1.6329725885917237</v>
      </c>
      <c r="AL1630" s="73">
        <f t="shared" si="266"/>
        <v>1.6329725885917237</v>
      </c>
    </row>
    <row r="1631" spans="1:38" hidden="1">
      <c r="A1631" s="14" t="s">
        <v>89</v>
      </c>
      <c r="B1631" s="14" t="s">
        <v>40</v>
      </c>
      <c r="C1631" s="31">
        <v>39282</v>
      </c>
      <c r="D1631" s="15">
        <v>2007</v>
      </c>
      <c r="E1631" s="16">
        <v>0.52083333333333337</v>
      </c>
      <c r="F1631" s="16">
        <v>0.55555555555555558</v>
      </c>
      <c r="G1631" s="16">
        <f t="shared" si="267"/>
        <v>3.472222222222221E-2</v>
      </c>
      <c r="H1631" s="21">
        <v>2</v>
      </c>
      <c r="I1631" s="17">
        <v>2</v>
      </c>
      <c r="J1631" s="17">
        <v>2</v>
      </c>
      <c r="K1631" s="17">
        <v>2</v>
      </c>
      <c r="L1631" s="14" t="s">
        <v>61</v>
      </c>
      <c r="M1631" s="14" t="s">
        <v>62</v>
      </c>
      <c r="N1631" s="17">
        <v>1</v>
      </c>
      <c r="O1631" s="14">
        <f t="shared" si="268"/>
        <v>37.29</v>
      </c>
      <c r="P1631" s="14">
        <v>11.3</v>
      </c>
      <c r="Q1631" s="14">
        <f t="shared" si="269"/>
        <v>37.29</v>
      </c>
      <c r="R1631" s="14">
        <v>11.3</v>
      </c>
      <c r="S1631" s="14">
        <f t="shared" si="270"/>
        <v>37.29</v>
      </c>
      <c r="T1631" s="14">
        <v>11.3</v>
      </c>
      <c r="U1631" s="21" t="s">
        <v>43</v>
      </c>
      <c r="V1631" s="21" t="s">
        <v>43</v>
      </c>
      <c r="W1631" s="19">
        <v>27.888110000000001</v>
      </c>
      <c r="X1631" s="19">
        <v>-115.19136</v>
      </c>
      <c r="Y1631" s="18">
        <f t="shared" si="263"/>
        <v>55.400000000000006</v>
      </c>
      <c r="Z1631" s="17">
        <v>13</v>
      </c>
      <c r="AA1631" s="21">
        <v>6</v>
      </c>
      <c r="AB1631" s="14" t="s">
        <v>44</v>
      </c>
      <c r="AC1631" s="14" t="s">
        <v>43</v>
      </c>
      <c r="AD1631" s="17">
        <v>18</v>
      </c>
      <c r="AE1631" s="17">
        <v>1</v>
      </c>
      <c r="AF1631" s="14" t="s">
        <v>43</v>
      </c>
      <c r="AG1631" s="14">
        <v>300</v>
      </c>
      <c r="AI1631" s="70">
        <f t="shared" si="264"/>
        <v>13.918999999999999</v>
      </c>
      <c r="AJ1631" s="71" t="s">
        <v>369</v>
      </c>
      <c r="AK1631" s="72">
        <f t="shared" si="265"/>
        <v>1.8310631406548505</v>
      </c>
      <c r="AL1631" s="73">
        <f t="shared" si="266"/>
        <v>1.8310631406548505</v>
      </c>
    </row>
    <row r="1632" spans="1:38" hidden="1">
      <c r="A1632" s="14" t="s">
        <v>89</v>
      </c>
      <c r="B1632" s="14" t="s">
        <v>40</v>
      </c>
      <c r="C1632" s="31">
        <v>39282</v>
      </c>
      <c r="D1632" s="15">
        <v>2007</v>
      </c>
      <c r="E1632" s="16">
        <v>0.52083333333333337</v>
      </c>
      <c r="F1632" s="16">
        <v>0.55555555555555558</v>
      </c>
      <c r="G1632" s="16">
        <f t="shared" si="267"/>
        <v>3.472222222222221E-2</v>
      </c>
      <c r="H1632" s="21">
        <v>2</v>
      </c>
      <c r="I1632" s="17">
        <v>2</v>
      </c>
      <c r="J1632" s="17">
        <v>2</v>
      </c>
      <c r="K1632" s="17">
        <v>2</v>
      </c>
      <c r="L1632" s="14" t="s">
        <v>61</v>
      </c>
      <c r="M1632" s="14" t="s">
        <v>62</v>
      </c>
      <c r="N1632" s="17">
        <v>1</v>
      </c>
      <c r="O1632" s="14">
        <f t="shared" si="268"/>
        <v>37.29</v>
      </c>
      <c r="P1632" s="14">
        <v>11.3</v>
      </c>
      <c r="Q1632" s="14">
        <f t="shared" si="269"/>
        <v>37.29</v>
      </c>
      <c r="R1632" s="14">
        <v>11.3</v>
      </c>
      <c r="S1632" s="14">
        <f t="shared" si="270"/>
        <v>37.29</v>
      </c>
      <c r="T1632" s="14">
        <v>11.3</v>
      </c>
      <c r="U1632" s="21" t="s">
        <v>43</v>
      </c>
      <c r="V1632" s="21" t="s">
        <v>43</v>
      </c>
      <c r="W1632" s="19">
        <v>27.888110000000001</v>
      </c>
      <c r="X1632" s="19">
        <v>-115.19136</v>
      </c>
      <c r="Y1632" s="18">
        <f t="shared" si="263"/>
        <v>55.400000000000006</v>
      </c>
      <c r="Z1632" s="17">
        <v>13</v>
      </c>
      <c r="AA1632" s="21">
        <v>6</v>
      </c>
      <c r="AB1632" s="14" t="s">
        <v>44</v>
      </c>
      <c r="AC1632" s="14" t="s">
        <v>43</v>
      </c>
      <c r="AD1632" s="17">
        <v>18</v>
      </c>
      <c r="AE1632" s="17">
        <v>1</v>
      </c>
      <c r="AF1632" s="14" t="s">
        <v>43</v>
      </c>
      <c r="AG1632" s="14">
        <v>300</v>
      </c>
      <c r="AI1632" s="70">
        <f t="shared" si="264"/>
        <v>13.918999999999999</v>
      </c>
      <c r="AJ1632" s="71" t="s">
        <v>369</v>
      </c>
      <c r="AK1632" s="72">
        <f t="shared" si="265"/>
        <v>1.8310631406548505</v>
      </c>
      <c r="AL1632" s="73">
        <f t="shared" si="266"/>
        <v>1.8310631406548505</v>
      </c>
    </row>
    <row r="1633" spans="1:38" hidden="1">
      <c r="A1633" s="14" t="s">
        <v>89</v>
      </c>
      <c r="B1633" s="14" t="s">
        <v>40</v>
      </c>
      <c r="C1633" s="31">
        <v>39282</v>
      </c>
      <c r="D1633" s="15">
        <v>2007</v>
      </c>
      <c r="E1633" s="16">
        <v>0.52083333333333337</v>
      </c>
      <c r="F1633" s="16">
        <v>0.55555555555555558</v>
      </c>
      <c r="G1633" s="16">
        <f t="shared" si="267"/>
        <v>3.472222222222221E-2</v>
      </c>
      <c r="H1633" s="21">
        <v>2</v>
      </c>
      <c r="I1633" s="17">
        <v>2</v>
      </c>
      <c r="J1633" s="17">
        <v>2</v>
      </c>
      <c r="K1633" s="17">
        <v>2</v>
      </c>
      <c r="L1633" s="14" t="s">
        <v>61</v>
      </c>
      <c r="M1633" s="14" t="s">
        <v>62</v>
      </c>
      <c r="N1633" s="17">
        <v>1</v>
      </c>
      <c r="O1633" s="14">
        <f t="shared" si="268"/>
        <v>37.29</v>
      </c>
      <c r="P1633" s="14">
        <v>11.3</v>
      </c>
      <c r="Q1633" s="14">
        <f t="shared" si="269"/>
        <v>37.29</v>
      </c>
      <c r="R1633" s="14">
        <v>11.3</v>
      </c>
      <c r="S1633" s="14">
        <f t="shared" si="270"/>
        <v>37.29</v>
      </c>
      <c r="T1633" s="14">
        <v>11.3</v>
      </c>
      <c r="U1633" s="21" t="s">
        <v>43</v>
      </c>
      <c r="V1633" s="21" t="s">
        <v>43</v>
      </c>
      <c r="W1633" s="19">
        <v>27.888110000000001</v>
      </c>
      <c r="X1633" s="19">
        <v>-115.19136</v>
      </c>
      <c r="Y1633" s="18">
        <f t="shared" si="263"/>
        <v>55.400000000000006</v>
      </c>
      <c r="Z1633" s="17">
        <v>13</v>
      </c>
      <c r="AA1633" s="21">
        <v>6</v>
      </c>
      <c r="AB1633" s="14" t="s">
        <v>44</v>
      </c>
      <c r="AC1633" s="14" t="s">
        <v>43</v>
      </c>
      <c r="AD1633" s="17">
        <v>18</v>
      </c>
      <c r="AE1633" s="17">
        <v>1</v>
      </c>
      <c r="AF1633" s="14" t="s">
        <v>43</v>
      </c>
      <c r="AG1633" s="14">
        <v>300</v>
      </c>
      <c r="AI1633" s="70">
        <f t="shared" si="264"/>
        <v>13.918999999999999</v>
      </c>
      <c r="AJ1633" s="71" t="s">
        <v>369</v>
      </c>
      <c r="AK1633" s="72">
        <f t="shared" si="265"/>
        <v>1.8310631406548505</v>
      </c>
      <c r="AL1633" s="73">
        <f t="shared" si="266"/>
        <v>1.8310631406548505</v>
      </c>
    </row>
    <row r="1634" spans="1:38" hidden="1">
      <c r="A1634" s="14" t="s">
        <v>89</v>
      </c>
      <c r="B1634" s="14" t="s">
        <v>40</v>
      </c>
      <c r="C1634" s="31">
        <v>39282</v>
      </c>
      <c r="D1634" s="15">
        <v>2007</v>
      </c>
      <c r="E1634" s="16">
        <v>0.52083333333333337</v>
      </c>
      <c r="F1634" s="16">
        <v>0.55555555555555558</v>
      </c>
      <c r="G1634" s="16">
        <f t="shared" si="267"/>
        <v>3.472222222222221E-2</v>
      </c>
      <c r="H1634" s="21">
        <v>2</v>
      </c>
      <c r="I1634" s="17">
        <v>2</v>
      </c>
      <c r="J1634" s="17">
        <v>2</v>
      </c>
      <c r="K1634" s="17">
        <v>2</v>
      </c>
      <c r="L1634" s="14" t="s">
        <v>61</v>
      </c>
      <c r="M1634" s="14" t="s">
        <v>62</v>
      </c>
      <c r="N1634" s="17">
        <v>1</v>
      </c>
      <c r="O1634" s="14">
        <f t="shared" si="268"/>
        <v>37.29</v>
      </c>
      <c r="P1634" s="14">
        <v>11.3</v>
      </c>
      <c r="Q1634" s="14">
        <f t="shared" si="269"/>
        <v>37.29</v>
      </c>
      <c r="R1634" s="14">
        <v>11.3</v>
      </c>
      <c r="S1634" s="14">
        <f t="shared" si="270"/>
        <v>37.29</v>
      </c>
      <c r="T1634" s="14">
        <v>11.3</v>
      </c>
      <c r="U1634" s="21" t="s">
        <v>43</v>
      </c>
      <c r="V1634" s="21" t="s">
        <v>43</v>
      </c>
      <c r="W1634" s="19">
        <v>27.888110000000001</v>
      </c>
      <c r="X1634" s="19">
        <v>-115.19136</v>
      </c>
      <c r="Y1634" s="18">
        <f t="shared" si="263"/>
        <v>55.400000000000006</v>
      </c>
      <c r="Z1634" s="17">
        <v>13</v>
      </c>
      <c r="AA1634" s="21">
        <v>6</v>
      </c>
      <c r="AB1634" s="14" t="s">
        <v>44</v>
      </c>
      <c r="AC1634" s="14" t="s">
        <v>43</v>
      </c>
      <c r="AD1634" s="17">
        <v>19</v>
      </c>
      <c r="AE1634" s="17">
        <v>1</v>
      </c>
      <c r="AF1634" s="14" t="s">
        <v>43</v>
      </c>
      <c r="AG1634" s="14">
        <v>300</v>
      </c>
      <c r="AI1634" s="70">
        <f t="shared" si="264"/>
        <v>14.628</v>
      </c>
      <c r="AJ1634" s="71" t="s">
        <v>369</v>
      </c>
      <c r="AK1634" s="72">
        <f t="shared" si="265"/>
        <v>2.041534710262368</v>
      </c>
      <c r="AL1634" s="73">
        <f t="shared" si="266"/>
        <v>2.041534710262368</v>
      </c>
    </row>
    <row r="1635" spans="1:38" hidden="1">
      <c r="A1635" s="14" t="s">
        <v>89</v>
      </c>
      <c r="B1635" s="14" t="s">
        <v>40</v>
      </c>
      <c r="C1635" s="31">
        <v>39282</v>
      </c>
      <c r="D1635" s="15">
        <v>2007</v>
      </c>
      <c r="E1635" s="16">
        <v>0.52083333333333337</v>
      </c>
      <c r="F1635" s="16">
        <v>0.55555555555555558</v>
      </c>
      <c r="G1635" s="16">
        <f t="shared" si="267"/>
        <v>3.472222222222221E-2</v>
      </c>
      <c r="H1635" s="21">
        <v>2</v>
      </c>
      <c r="I1635" s="17">
        <v>2</v>
      </c>
      <c r="J1635" s="17">
        <v>2</v>
      </c>
      <c r="K1635" s="17">
        <v>2</v>
      </c>
      <c r="L1635" s="14" t="s">
        <v>61</v>
      </c>
      <c r="M1635" s="14" t="s">
        <v>62</v>
      </c>
      <c r="N1635" s="17">
        <v>1</v>
      </c>
      <c r="O1635" s="14">
        <f t="shared" si="268"/>
        <v>37.29</v>
      </c>
      <c r="P1635" s="14">
        <v>11.3</v>
      </c>
      <c r="Q1635" s="14">
        <f t="shared" si="269"/>
        <v>37.29</v>
      </c>
      <c r="R1635" s="14">
        <v>11.3</v>
      </c>
      <c r="S1635" s="14">
        <f t="shared" si="270"/>
        <v>37.29</v>
      </c>
      <c r="T1635" s="14">
        <v>11.3</v>
      </c>
      <c r="U1635" s="21" t="s">
        <v>43</v>
      </c>
      <c r="V1635" s="21" t="s">
        <v>43</v>
      </c>
      <c r="W1635" s="19">
        <v>27.888110000000001</v>
      </c>
      <c r="X1635" s="19">
        <v>-115.19136</v>
      </c>
      <c r="Y1635" s="18">
        <f t="shared" si="263"/>
        <v>55.400000000000006</v>
      </c>
      <c r="Z1635" s="17">
        <v>13</v>
      </c>
      <c r="AA1635" s="21">
        <v>6</v>
      </c>
      <c r="AB1635" s="14" t="s">
        <v>44</v>
      </c>
      <c r="AC1635" s="14" t="s">
        <v>43</v>
      </c>
      <c r="AD1635" s="17">
        <v>19</v>
      </c>
      <c r="AE1635" s="17">
        <v>1</v>
      </c>
      <c r="AF1635" s="14" t="s">
        <v>43</v>
      </c>
      <c r="AG1635" s="14">
        <v>300</v>
      </c>
      <c r="AI1635" s="70">
        <f t="shared" si="264"/>
        <v>14.628</v>
      </c>
      <c r="AJ1635" s="71" t="s">
        <v>369</v>
      </c>
      <c r="AK1635" s="72">
        <f t="shared" si="265"/>
        <v>2.041534710262368</v>
      </c>
      <c r="AL1635" s="73">
        <f t="shared" si="266"/>
        <v>2.041534710262368</v>
      </c>
    </row>
    <row r="1636" spans="1:38" hidden="1">
      <c r="A1636" s="14" t="s">
        <v>89</v>
      </c>
      <c r="B1636" s="14" t="s">
        <v>40</v>
      </c>
      <c r="C1636" s="31">
        <v>39282</v>
      </c>
      <c r="D1636" s="15">
        <v>2007</v>
      </c>
      <c r="E1636" s="16">
        <v>0.52083333333333337</v>
      </c>
      <c r="F1636" s="16">
        <v>0.55555555555555558</v>
      </c>
      <c r="G1636" s="16">
        <f t="shared" si="267"/>
        <v>3.472222222222221E-2</v>
      </c>
      <c r="H1636" s="21">
        <v>2</v>
      </c>
      <c r="I1636" s="17">
        <v>2</v>
      </c>
      <c r="J1636" s="17">
        <v>2</v>
      </c>
      <c r="K1636" s="17">
        <v>2</v>
      </c>
      <c r="L1636" s="14" t="s">
        <v>61</v>
      </c>
      <c r="M1636" s="14" t="s">
        <v>62</v>
      </c>
      <c r="N1636" s="17">
        <v>1</v>
      </c>
      <c r="O1636" s="14">
        <f t="shared" si="268"/>
        <v>37.29</v>
      </c>
      <c r="P1636" s="14">
        <v>11.3</v>
      </c>
      <c r="Q1636" s="14">
        <f t="shared" si="269"/>
        <v>37.29</v>
      </c>
      <c r="R1636" s="14">
        <v>11.3</v>
      </c>
      <c r="S1636" s="14">
        <f t="shared" si="270"/>
        <v>37.29</v>
      </c>
      <c r="T1636" s="14">
        <v>11.3</v>
      </c>
      <c r="U1636" s="21" t="s">
        <v>43</v>
      </c>
      <c r="V1636" s="21" t="s">
        <v>43</v>
      </c>
      <c r="W1636" s="19">
        <v>27.888110000000001</v>
      </c>
      <c r="X1636" s="19">
        <v>-115.19136</v>
      </c>
      <c r="Y1636" s="18">
        <f t="shared" si="263"/>
        <v>55.400000000000006</v>
      </c>
      <c r="Z1636" s="17">
        <v>13</v>
      </c>
      <c r="AA1636" s="21">
        <v>6</v>
      </c>
      <c r="AB1636" s="14" t="s">
        <v>44</v>
      </c>
      <c r="AC1636" s="14" t="s">
        <v>43</v>
      </c>
      <c r="AD1636" s="17">
        <v>19</v>
      </c>
      <c r="AE1636" s="17">
        <v>1</v>
      </c>
      <c r="AF1636" s="14" t="s">
        <v>43</v>
      </c>
      <c r="AG1636" s="14">
        <v>300</v>
      </c>
      <c r="AI1636" s="70">
        <f t="shared" si="264"/>
        <v>14.628</v>
      </c>
      <c r="AJ1636" s="71" t="s">
        <v>369</v>
      </c>
      <c r="AK1636" s="72">
        <f t="shared" si="265"/>
        <v>2.041534710262368</v>
      </c>
      <c r="AL1636" s="73">
        <f t="shared" si="266"/>
        <v>2.041534710262368</v>
      </c>
    </row>
    <row r="1637" spans="1:38" hidden="1">
      <c r="A1637" s="14" t="s">
        <v>89</v>
      </c>
      <c r="B1637" s="14" t="s">
        <v>40</v>
      </c>
      <c r="C1637" s="31">
        <v>39282</v>
      </c>
      <c r="D1637" s="15">
        <v>2007</v>
      </c>
      <c r="E1637" s="16">
        <v>0.52083333333333337</v>
      </c>
      <c r="F1637" s="16">
        <v>0.55555555555555558</v>
      </c>
      <c r="G1637" s="16">
        <f t="shared" si="267"/>
        <v>3.472222222222221E-2</v>
      </c>
      <c r="H1637" s="21">
        <v>2</v>
      </c>
      <c r="I1637" s="17">
        <v>2</v>
      </c>
      <c r="J1637" s="17">
        <v>2</v>
      </c>
      <c r="K1637" s="17">
        <v>2</v>
      </c>
      <c r="L1637" s="14" t="s">
        <v>61</v>
      </c>
      <c r="M1637" s="14" t="s">
        <v>62</v>
      </c>
      <c r="N1637" s="17">
        <v>1</v>
      </c>
      <c r="O1637" s="14">
        <f t="shared" si="268"/>
        <v>37.29</v>
      </c>
      <c r="P1637" s="14">
        <v>11.3</v>
      </c>
      <c r="Q1637" s="14">
        <f t="shared" si="269"/>
        <v>37.29</v>
      </c>
      <c r="R1637" s="14">
        <v>11.3</v>
      </c>
      <c r="S1637" s="14">
        <f t="shared" si="270"/>
        <v>37.29</v>
      </c>
      <c r="T1637" s="14">
        <v>11.3</v>
      </c>
      <c r="U1637" s="21" t="s">
        <v>43</v>
      </c>
      <c r="V1637" s="21" t="s">
        <v>43</v>
      </c>
      <c r="W1637" s="19">
        <v>27.888110000000001</v>
      </c>
      <c r="X1637" s="19">
        <v>-115.19136</v>
      </c>
      <c r="Y1637" s="18">
        <f t="shared" si="263"/>
        <v>55.400000000000006</v>
      </c>
      <c r="Z1637" s="17">
        <v>13</v>
      </c>
      <c r="AA1637" s="21">
        <v>6</v>
      </c>
      <c r="AB1637" s="14" t="s">
        <v>44</v>
      </c>
      <c r="AC1637" s="14" t="s">
        <v>43</v>
      </c>
      <c r="AD1637" s="17">
        <v>20</v>
      </c>
      <c r="AE1637" s="17">
        <v>1</v>
      </c>
      <c r="AF1637" s="14" t="s">
        <v>43</v>
      </c>
      <c r="AG1637" s="14">
        <v>300</v>
      </c>
      <c r="AI1637" s="70">
        <f t="shared" si="264"/>
        <v>15.337</v>
      </c>
      <c r="AJ1637" s="71" t="s">
        <v>369</v>
      </c>
      <c r="AK1637" s="72">
        <f t="shared" si="265"/>
        <v>2.2645047633742106</v>
      </c>
      <c r="AL1637" s="73">
        <f t="shared" si="266"/>
        <v>2.2645047633742106</v>
      </c>
    </row>
    <row r="1638" spans="1:38" hidden="1">
      <c r="A1638" s="14" t="s">
        <v>89</v>
      </c>
      <c r="B1638" s="14" t="s">
        <v>40</v>
      </c>
      <c r="C1638" s="31">
        <v>39282</v>
      </c>
      <c r="D1638" s="15">
        <v>2007</v>
      </c>
      <c r="E1638" s="16">
        <v>0.52083333333333337</v>
      </c>
      <c r="F1638" s="16">
        <v>0.55555555555555558</v>
      </c>
      <c r="G1638" s="16">
        <f t="shared" si="267"/>
        <v>3.472222222222221E-2</v>
      </c>
      <c r="H1638" s="21">
        <v>2</v>
      </c>
      <c r="I1638" s="17">
        <v>2</v>
      </c>
      <c r="J1638" s="17">
        <v>2</v>
      </c>
      <c r="K1638" s="17">
        <v>2</v>
      </c>
      <c r="L1638" s="14" t="s">
        <v>61</v>
      </c>
      <c r="M1638" s="14" t="s">
        <v>62</v>
      </c>
      <c r="N1638" s="17">
        <v>1</v>
      </c>
      <c r="O1638" s="14">
        <f t="shared" si="268"/>
        <v>37.29</v>
      </c>
      <c r="P1638" s="14">
        <v>11.3</v>
      </c>
      <c r="Q1638" s="14">
        <f t="shared" si="269"/>
        <v>37.29</v>
      </c>
      <c r="R1638" s="14">
        <v>11.3</v>
      </c>
      <c r="S1638" s="14">
        <f t="shared" si="270"/>
        <v>37.29</v>
      </c>
      <c r="T1638" s="14">
        <v>11.3</v>
      </c>
      <c r="U1638" s="21" t="s">
        <v>43</v>
      </c>
      <c r="V1638" s="21" t="s">
        <v>43</v>
      </c>
      <c r="W1638" s="19">
        <v>27.888110000000001</v>
      </c>
      <c r="X1638" s="19">
        <v>-115.19136</v>
      </c>
      <c r="Y1638" s="18">
        <f t="shared" si="263"/>
        <v>55.400000000000006</v>
      </c>
      <c r="Z1638" s="17">
        <v>13</v>
      </c>
      <c r="AA1638" s="21">
        <v>6</v>
      </c>
      <c r="AB1638" s="14" t="s">
        <v>44</v>
      </c>
      <c r="AC1638" s="14" t="s">
        <v>43</v>
      </c>
      <c r="AD1638" s="17">
        <v>20</v>
      </c>
      <c r="AE1638" s="17">
        <v>1</v>
      </c>
      <c r="AF1638" s="14" t="s">
        <v>43</v>
      </c>
      <c r="AG1638" s="14">
        <v>300</v>
      </c>
      <c r="AI1638" s="70">
        <f t="shared" si="264"/>
        <v>15.337</v>
      </c>
      <c r="AJ1638" s="71" t="s">
        <v>369</v>
      </c>
      <c r="AK1638" s="72">
        <f t="shared" si="265"/>
        <v>2.2645047633742106</v>
      </c>
      <c r="AL1638" s="73">
        <f t="shared" si="266"/>
        <v>2.2645047633742106</v>
      </c>
    </row>
    <row r="1639" spans="1:38" hidden="1">
      <c r="A1639" s="14" t="s">
        <v>89</v>
      </c>
      <c r="B1639" s="14" t="s">
        <v>40</v>
      </c>
      <c r="C1639" s="31">
        <v>39282</v>
      </c>
      <c r="D1639" s="15">
        <v>2007</v>
      </c>
      <c r="E1639" s="16">
        <v>0.52083333333333337</v>
      </c>
      <c r="F1639" s="16">
        <v>0.55555555555555558</v>
      </c>
      <c r="G1639" s="16">
        <f t="shared" si="267"/>
        <v>3.472222222222221E-2</v>
      </c>
      <c r="H1639" s="21">
        <v>2</v>
      </c>
      <c r="I1639" s="17">
        <v>2</v>
      </c>
      <c r="J1639" s="17">
        <v>2</v>
      </c>
      <c r="K1639" s="17">
        <v>2</v>
      </c>
      <c r="L1639" s="14" t="s">
        <v>61</v>
      </c>
      <c r="M1639" s="14" t="s">
        <v>62</v>
      </c>
      <c r="N1639" s="17">
        <v>1</v>
      </c>
      <c r="O1639" s="14">
        <f t="shared" si="268"/>
        <v>37.29</v>
      </c>
      <c r="P1639" s="14">
        <v>11.3</v>
      </c>
      <c r="Q1639" s="14">
        <f t="shared" si="269"/>
        <v>37.29</v>
      </c>
      <c r="R1639" s="14">
        <v>11.3</v>
      </c>
      <c r="S1639" s="14">
        <f t="shared" si="270"/>
        <v>37.29</v>
      </c>
      <c r="T1639" s="14">
        <v>11.3</v>
      </c>
      <c r="U1639" s="21" t="s">
        <v>43</v>
      </c>
      <c r="V1639" s="21" t="s">
        <v>43</v>
      </c>
      <c r="W1639" s="19">
        <v>27.888110000000001</v>
      </c>
      <c r="X1639" s="19">
        <v>-115.19136</v>
      </c>
      <c r="Y1639" s="18">
        <f t="shared" si="263"/>
        <v>55.400000000000006</v>
      </c>
      <c r="Z1639" s="17">
        <v>13</v>
      </c>
      <c r="AA1639" s="21">
        <v>6</v>
      </c>
      <c r="AB1639" s="14" t="s">
        <v>44</v>
      </c>
      <c r="AC1639" s="14" t="s">
        <v>43</v>
      </c>
      <c r="AD1639" s="17">
        <v>20</v>
      </c>
      <c r="AE1639" s="17">
        <v>1</v>
      </c>
      <c r="AF1639" s="14" t="s">
        <v>43</v>
      </c>
      <c r="AG1639" s="14">
        <v>300</v>
      </c>
      <c r="AI1639" s="70">
        <f t="shared" si="264"/>
        <v>15.337</v>
      </c>
      <c r="AJ1639" s="71" t="s">
        <v>369</v>
      </c>
      <c r="AK1639" s="72">
        <f t="shared" si="265"/>
        <v>2.2645047633742106</v>
      </c>
      <c r="AL1639" s="73">
        <f t="shared" si="266"/>
        <v>2.2645047633742106</v>
      </c>
    </row>
    <row r="1640" spans="1:38" hidden="1">
      <c r="A1640" s="14" t="s">
        <v>89</v>
      </c>
      <c r="B1640" s="14" t="s">
        <v>40</v>
      </c>
      <c r="C1640" s="31">
        <v>39282</v>
      </c>
      <c r="D1640" s="15">
        <v>2007</v>
      </c>
      <c r="E1640" s="16">
        <v>0.52083333333333337</v>
      </c>
      <c r="F1640" s="16">
        <v>0.55555555555555558</v>
      </c>
      <c r="G1640" s="16">
        <f t="shared" si="267"/>
        <v>3.472222222222221E-2</v>
      </c>
      <c r="H1640" s="21">
        <v>2</v>
      </c>
      <c r="I1640" s="17">
        <v>2</v>
      </c>
      <c r="J1640" s="17">
        <v>2</v>
      </c>
      <c r="K1640" s="17">
        <v>2</v>
      </c>
      <c r="L1640" s="14" t="s">
        <v>61</v>
      </c>
      <c r="M1640" s="14" t="s">
        <v>62</v>
      </c>
      <c r="N1640" s="17">
        <v>1</v>
      </c>
      <c r="O1640" s="14">
        <f t="shared" si="268"/>
        <v>37.29</v>
      </c>
      <c r="P1640" s="14">
        <v>11.3</v>
      </c>
      <c r="Q1640" s="14">
        <f t="shared" si="269"/>
        <v>37.29</v>
      </c>
      <c r="R1640" s="14">
        <v>11.3</v>
      </c>
      <c r="S1640" s="14">
        <f t="shared" si="270"/>
        <v>37.29</v>
      </c>
      <c r="T1640" s="14">
        <v>11.3</v>
      </c>
      <c r="U1640" s="21" t="s">
        <v>43</v>
      </c>
      <c r="V1640" s="21" t="s">
        <v>43</v>
      </c>
      <c r="W1640" s="19">
        <v>27.888110000000001</v>
      </c>
      <c r="X1640" s="19">
        <v>-115.19136</v>
      </c>
      <c r="Y1640" s="18">
        <f t="shared" si="263"/>
        <v>55.400000000000006</v>
      </c>
      <c r="Z1640" s="17">
        <v>13</v>
      </c>
      <c r="AA1640" s="21">
        <v>6</v>
      </c>
      <c r="AB1640" s="14" t="s">
        <v>44</v>
      </c>
      <c r="AC1640" s="14" t="s">
        <v>43</v>
      </c>
      <c r="AD1640" s="17">
        <v>20</v>
      </c>
      <c r="AE1640" s="17">
        <v>1</v>
      </c>
      <c r="AF1640" s="14" t="s">
        <v>43</v>
      </c>
      <c r="AG1640" s="14">
        <v>300</v>
      </c>
      <c r="AI1640" s="70">
        <f t="shared" si="264"/>
        <v>15.337</v>
      </c>
      <c r="AJ1640" s="71" t="s">
        <v>369</v>
      </c>
      <c r="AK1640" s="72">
        <f t="shared" si="265"/>
        <v>2.2645047633742106</v>
      </c>
      <c r="AL1640" s="73">
        <f t="shared" si="266"/>
        <v>2.2645047633742106</v>
      </c>
    </row>
    <row r="1641" spans="1:38" hidden="1">
      <c r="A1641" s="14" t="s">
        <v>89</v>
      </c>
      <c r="B1641" s="14" t="s">
        <v>40</v>
      </c>
      <c r="C1641" s="31">
        <v>39282</v>
      </c>
      <c r="D1641" s="15">
        <v>2007</v>
      </c>
      <c r="E1641" s="16">
        <v>0.52083333333333337</v>
      </c>
      <c r="F1641" s="16">
        <v>0.55555555555555558</v>
      </c>
      <c r="G1641" s="16">
        <f t="shared" si="267"/>
        <v>3.472222222222221E-2</v>
      </c>
      <c r="H1641" s="21">
        <v>2</v>
      </c>
      <c r="I1641" s="17">
        <v>2</v>
      </c>
      <c r="J1641" s="17">
        <v>2</v>
      </c>
      <c r="K1641" s="17">
        <v>2</v>
      </c>
      <c r="L1641" s="14" t="s">
        <v>61</v>
      </c>
      <c r="M1641" s="14" t="s">
        <v>62</v>
      </c>
      <c r="N1641" s="17">
        <v>1</v>
      </c>
      <c r="O1641" s="14">
        <f t="shared" si="268"/>
        <v>37.29</v>
      </c>
      <c r="P1641" s="14">
        <v>11.3</v>
      </c>
      <c r="Q1641" s="14">
        <f t="shared" si="269"/>
        <v>37.29</v>
      </c>
      <c r="R1641" s="14">
        <v>11.3</v>
      </c>
      <c r="S1641" s="14">
        <f t="shared" si="270"/>
        <v>37.29</v>
      </c>
      <c r="T1641" s="14">
        <v>11.3</v>
      </c>
      <c r="U1641" s="21" t="s">
        <v>43</v>
      </c>
      <c r="V1641" s="21" t="s">
        <v>43</v>
      </c>
      <c r="W1641" s="19">
        <v>27.888110000000001</v>
      </c>
      <c r="X1641" s="19">
        <v>-115.19136</v>
      </c>
      <c r="Y1641" s="18">
        <f t="shared" si="263"/>
        <v>55.400000000000006</v>
      </c>
      <c r="Z1641" s="17">
        <v>13</v>
      </c>
      <c r="AA1641" s="21">
        <v>6</v>
      </c>
      <c r="AB1641" s="14" t="s">
        <v>44</v>
      </c>
      <c r="AC1641" s="14" t="s">
        <v>43</v>
      </c>
      <c r="AD1641" s="17">
        <v>20</v>
      </c>
      <c r="AE1641" s="17">
        <v>1</v>
      </c>
      <c r="AF1641" s="14" t="s">
        <v>43</v>
      </c>
      <c r="AG1641" s="14">
        <v>300</v>
      </c>
      <c r="AI1641" s="70">
        <f t="shared" si="264"/>
        <v>15.337</v>
      </c>
      <c r="AJ1641" s="71" t="s">
        <v>369</v>
      </c>
      <c r="AK1641" s="72">
        <f t="shared" si="265"/>
        <v>2.2645047633742106</v>
      </c>
      <c r="AL1641" s="73">
        <f t="shared" si="266"/>
        <v>2.2645047633742106</v>
      </c>
    </row>
    <row r="1642" spans="1:38" hidden="1">
      <c r="A1642" s="14" t="s">
        <v>89</v>
      </c>
      <c r="B1642" s="14" t="s">
        <v>40</v>
      </c>
      <c r="C1642" s="31">
        <v>39282</v>
      </c>
      <c r="D1642" s="15">
        <v>2007</v>
      </c>
      <c r="E1642" s="16">
        <v>0.52083333333333337</v>
      </c>
      <c r="F1642" s="16">
        <v>0.55555555555555558</v>
      </c>
      <c r="G1642" s="16">
        <f t="shared" si="267"/>
        <v>3.472222222222221E-2</v>
      </c>
      <c r="H1642" s="21">
        <v>2</v>
      </c>
      <c r="I1642" s="17">
        <v>2</v>
      </c>
      <c r="J1642" s="17">
        <v>2</v>
      </c>
      <c r="K1642" s="17">
        <v>2</v>
      </c>
      <c r="L1642" s="14" t="s">
        <v>61</v>
      </c>
      <c r="M1642" s="14" t="s">
        <v>62</v>
      </c>
      <c r="N1642" s="17">
        <v>1</v>
      </c>
      <c r="O1642" s="14">
        <f t="shared" si="268"/>
        <v>37.29</v>
      </c>
      <c r="P1642" s="14">
        <v>11.3</v>
      </c>
      <c r="Q1642" s="14">
        <f t="shared" si="269"/>
        <v>37.29</v>
      </c>
      <c r="R1642" s="14">
        <v>11.3</v>
      </c>
      <c r="S1642" s="14">
        <f t="shared" si="270"/>
        <v>37.29</v>
      </c>
      <c r="T1642" s="14">
        <v>11.3</v>
      </c>
      <c r="U1642" s="21" t="s">
        <v>43</v>
      </c>
      <c r="V1642" s="21" t="s">
        <v>43</v>
      </c>
      <c r="W1642" s="19">
        <v>27.888110000000001</v>
      </c>
      <c r="X1642" s="19">
        <v>-115.19136</v>
      </c>
      <c r="Y1642" s="18">
        <f t="shared" si="263"/>
        <v>55.400000000000006</v>
      </c>
      <c r="Z1642" s="17">
        <v>13</v>
      </c>
      <c r="AA1642" s="21">
        <v>6</v>
      </c>
      <c r="AB1642" s="14" t="s">
        <v>44</v>
      </c>
      <c r="AC1642" s="14" t="s">
        <v>43</v>
      </c>
      <c r="AD1642" s="17">
        <v>21</v>
      </c>
      <c r="AE1642" s="17">
        <v>1</v>
      </c>
      <c r="AF1642" s="14" t="s">
        <v>43</v>
      </c>
      <c r="AG1642" s="14">
        <v>300</v>
      </c>
      <c r="AI1642" s="70">
        <f t="shared" si="264"/>
        <v>16.045999999999999</v>
      </c>
      <c r="AJ1642" s="71" t="s">
        <v>369</v>
      </c>
      <c r="AK1642" s="72">
        <f t="shared" si="265"/>
        <v>2.5000862380340183</v>
      </c>
      <c r="AL1642" s="73">
        <f t="shared" si="266"/>
        <v>2.5000862380340183</v>
      </c>
    </row>
    <row r="1643" spans="1:38" hidden="1">
      <c r="A1643" s="14" t="s">
        <v>89</v>
      </c>
      <c r="B1643" s="14" t="s">
        <v>40</v>
      </c>
      <c r="C1643" s="31">
        <v>39282</v>
      </c>
      <c r="D1643" s="15">
        <v>2007</v>
      </c>
      <c r="E1643" s="16">
        <v>0.52083333333333337</v>
      </c>
      <c r="F1643" s="16">
        <v>0.55555555555555558</v>
      </c>
      <c r="G1643" s="16">
        <f t="shared" si="267"/>
        <v>3.472222222222221E-2</v>
      </c>
      <c r="H1643" s="21">
        <v>2</v>
      </c>
      <c r="I1643" s="17">
        <v>2</v>
      </c>
      <c r="J1643" s="17">
        <v>2</v>
      </c>
      <c r="K1643" s="17">
        <v>2</v>
      </c>
      <c r="L1643" s="14" t="s">
        <v>61</v>
      </c>
      <c r="M1643" s="14" t="s">
        <v>62</v>
      </c>
      <c r="N1643" s="17">
        <v>1</v>
      </c>
      <c r="O1643" s="14">
        <f t="shared" si="268"/>
        <v>37.29</v>
      </c>
      <c r="P1643" s="14">
        <v>11.3</v>
      </c>
      <c r="Q1643" s="14">
        <f t="shared" si="269"/>
        <v>37.29</v>
      </c>
      <c r="R1643" s="14">
        <v>11.3</v>
      </c>
      <c r="S1643" s="14">
        <f t="shared" si="270"/>
        <v>37.29</v>
      </c>
      <c r="T1643" s="14">
        <v>11.3</v>
      </c>
      <c r="U1643" s="21" t="s">
        <v>43</v>
      </c>
      <c r="V1643" s="21" t="s">
        <v>43</v>
      </c>
      <c r="W1643" s="19">
        <v>27.888110000000001</v>
      </c>
      <c r="X1643" s="19">
        <v>-115.19136</v>
      </c>
      <c r="Y1643" s="18">
        <f t="shared" si="263"/>
        <v>55.400000000000006</v>
      </c>
      <c r="Z1643" s="17">
        <v>13</v>
      </c>
      <c r="AA1643" s="21">
        <v>6</v>
      </c>
      <c r="AB1643" s="14" t="s">
        <v>44</v>
      </c>
      <c r="AC1643" s="14" t="s">
        <v>43</v>
      </c>
      <c r="AD1643" s="17">
        <v>23</v>
      </c>
      <c r="AE1643" s="17">
        <v>1</v>
      </c>
      <c r="AF1643" s="14" t="s">
        <v>43</v>
      </c>
      <c r="AG1643" s="14">
        <v>300</v>
      </c>
      <c r="AI1643" s="70">
        <f t="shared" si="264"/>
        <v>17.463999999999999</v>
      </c>
      <c r="AJ1643" s="71" t="s">
        <v>369</v>
      </c>
      <c r="AK1643" s="72">
        <f t="shared" si="265"/>
        <v>3.0095147540604348</v>
      </c>
      <c r="AL1643" s="73">
        <f t="shared" si="266"/>
        <v>3.0095147540604348</v>
      </c>
    </row>
    <row r="1644" spans="1:38">
      <c r="A1644" s="14" t="s">
        <v>90</v>
      </c>
      <c r="B1644" s="14" t="s">
        <v>40</v>
      </c>
      <c r="C1644" s="31">
        <v>39283</v>
      </c>
      <c r="D1644" s="15">
        <v>2007</v>
      </c>
      <c r="E1644" s="16">
        <v>0.51736111111111105</v>
      </c>
      <c r="F1644" s="16">
        <v>0.55763888888888891</v>
      </c>
      <c r="G1644" s="16">
        <f t="shared" si="267"/>
        <v>4.0277777777777857E-2</v>
      </c>
      <c r="H1644" s="21">
        <v>2</v>
      </c>
      <c r="I1644" s="17">
        <v>2</v>
      </c>
      <c r="J1644" s="17">
        <v>2</v>
      </c>
      <c r="K1644" s="17">
        <v>2</v>
      </c>
      <c r="L1644" s="14" t="s">
        <v>48</v>
      </c>
      <c r="M1644" s="14" t="s">
        <v>49</v>
      </c>
      <c r="N1644" s="17">
        <v>1</v>
      </c>
      <c r="O1644" s="14">
        <f t="shared" si="268"/>
        <v>20.46</v>
      </c>
      <c r="P1644" s="18">
        <v>6.2</v>
      </c>
      <c r="Q1644" s="14">
        <f t="shared" si="269"/>
        <v>20.46</v>
      </c>
      <c r="R1644" s="18">
        <v>6.2</v>
      </c>
      <c r="S1644" s="14">
        <f t="shared" si="270"/>
        <v>20.46</v>
      </c>
      <c r="T1644" s="18">
        <v>6.2</v>
      </c>
      <c r="U1644" s="21" t="s">
        <v>43</v>
      </c>
      <c r="V1644" s="21" t="s">
        <v>43</v>
      </c>
      <c r="W1644" s="19">
        <v>27.849499999999999</v>
      </c>
      <c r="X1644" s="19">
        <v>-115.16158</v>
      </c>
      <c r="Y1644" s="18">
        <f t="shared" si="263"/>
        <v>62.6</v>
      </c>
      <c r="Z1644" s="17">
        <v>17</v>
      </c>
      <c r="AA1644" s="21">
        <v>10</v>
      </c>
      <c r="AB1644" s="17" t="s">
        <v>44</v>
      </c>
      <c r="AC1644" s="14">
        <v>1</v>
      </c>
      <c r="AD1644" s="17">
        <v>16</v>
      </c>
      <c r="AE1644" s="17">
        <v>1</v>
      </c>
      <c r="AF1644" s="14">
        <v>4</v>
      </c>
      <c r="AG1644" s="14"/>
      <c r="AI1644" s="70">
        <f t="shared" si="264"/>
        <v>12.500999999999999</v>
      </c>
      <c r="AJ1644" s="71" t="s">
        <v>369</v>
      </c>
      <c r="AK1644" s="72">
        <f t="shared" si="265"/>
        <v>1.4471406331162124</v>
      </c>
      <c r="AL1644" s="73">
        <f t="shared" si="266"/>
        <v>1.4471406331162124</v>
      </c>
    </row>
    <row r="1645" spans="1:38">
      <c r="A1645" s="14" t="s">
        <v>90</v>
      </c>
      <c r="B1645" s="14" t="s">
        <v>40</v>
      </c>
      <c r="C1645" s="31">
        <v>39283</v>
      </c>
      <c r="D1645" s="15">
        <v>2007</v>
      </c>
      <c r="E1645" s="16">
        <v>0.51736111111111105</v>
      </c>
      <c r="F1645" s="16">
        <v>0.55763888888888891</v>
      </c>
      <c r="G1645" s="16">
        <f t="shared" si="267"/>
        <v>4.0277777777777857E-2</v>
      </c>
      <c r="H1645" s="21">
        <v>2</v>
      </c>
      <c r="I1645" s="17">
        <v>2</v>
      </c>
      <c r="J1645" s="17">
        <v>2</v>
      </c>
      <c r="K1645" s="17">
        <v>2</v>
      </c>
      <c r="L1645" s="14" t="s">
        <v>48</v>
      </c>
      <c r="M1645" s="14" t="s">
        <v>49</v>
      </c>
      <c r="N1645" s="17">
        <v>1</v>
      </c>
      <c r="O1645" s="14">
        <f t="shared" si="268"/>
        <v>20.46</v>
      </c>
      <c r="P1645" s="18">
        <v>6.2</v>
      </c>
      <c r="Q1645" s="14">
        <f t="shared" si="269"/>
        <v>20.46</v>
      </c>
      <c r="R1645" s="18">
        <v>6.2</v>
      </c>
      <c r="S1645" s="14">
        <f t="shared" si="270"/>
        <v>20.46</v>
      </c>
      <c r="T1645" s="18">
        <v>6.2</v>
      </c>
      <c r="U1645" s="21" t="s">
        <v>43</v>
      </c>
      <c r="V1645" s="21" t="s">
        <v>43</v>
      </c>
      <c r="W1645" s="19">
        <v>27.849499999999999</v>
      </c>
      <c r="X1645" s="19">
        <v>-115.16158</v>
      </c>
      <c r="Y1645" s="18">
        <f t="shared" si="263"/>
        <v>62.6</v>
      </c>
      <c r="Z1645" s="17">
        <v>17</v>
      </c>
      <c r="AA1645" s="21">
        <v>10</v>
      </c>
      <c r="AB1645" s="17" t="s">
        <v>44</v>
      </c>
      <c r="AC1645" s="14">
        <v>1</v>
      </c>
      <c r="AD1645" s="17">
        <v>20</v>
      </c>
      <c r="AE1645" s="17">
        <v>1</v>
      </c>
      <c r="AF1645" s="14">
        <v>4</v>
      </c>
      <c r="AG1645" s="14"/>
      <c r="AI1645" s="70">
        <f t="shared" si="264"/>
        <v>15.337</v>
      </c>
      <c r="AJ1645" s="71" t="s">
        <v>369</v>
      </c>
      <c r="AK1645" s="72">
        <f t="shared" si="265"/>
        <v>2.2645047633742106</v>
      </c>
      <c r="AL1645" s="73">
        <f t="shared" si="266"/>
        <v>2.2645047633742106</v>
      </c>
    </row>
    <row r="1646" spans="1:38">
      <c r="A1646" s="14" t="s">
        <v>90</v>
      </c>
      <c r="B1646" s="14" t="s">
        <v>40</v>
      </c>
      <c r="C1646" s="31">
        <v>39283</v>
      </c>
      <c r="D1646" s="15">
        <v>2007</v>
      </c>
      <c r="E1646" s="16">
        <v>0.51736111111111105</v>
      </c>
      <c r="F1646" s="16">
        <v>0.55763888888888891</v>
      </c>
      <c r="G1646" s="16">
        <f t="shared" si="267"/>
        <v>4.0277777777777857E-2</v>
      </c>
      <c r="H1646" s="21">
        <v>2</v>
      </c>
      <c r="I1646" s="17">
        <v>2</v>
      </c>
      <c r="J1646" s="17">
        <v>2</v>
      </c>
      <c r="K1646" s="17">
        <v>2</v>
      </c>
      <c r="L1646" s="14" t="s">
        <v>48</v>
      </c>
      <c r="M1646" s="14" t="s">
        <v>49</v>
      </c>
      <c r="N1646" s="17">
        <v>1</v>
      </c>
      <c r="O1646" s="14">
        <f t="shared" si="268"/>
        <v>20.46</v>
      </c>
      <c r="P1646" s="18">
        <v>6.2</v>
      </c>
      <c r="Q1646" s="14">
        <f t="shared" si="269"/>
        <v>20.46</v>
      </c>
      <c r="R1646" s="18">
        <v>6.2</v>
      </c>
      <c r="S1646" s="14">
        <f t="shared" si="270"/>
        <v>20.46</v>
      </c>
      <c r="T1646" s="18">
        <v>6.2</v>
      </c>
      <c r="U1646" s="21" t="s">
        <v>43</v>
      </c>
      <c r="V1646" s="21" t="s">
        <v>43</v>
      </c>
      <c r="W1646" s="19">
        <v>27.849499999999999</v>
      </c>
      <c r="X1646" s="19">
        <v>-115.16158</v>
      </c>
      <c r="Y1646" s="18">
        <f t="shared" si="263"/>
        <v>62.6</v>
      </c>
      <c r="Z1646" s="17">
        <v>17</v>
      </c>
      <c r="AA1646" s="21">
        <v>10</v>
      </c>
      <c r="AB1646" s="17" t="s">
        <v>44</v>
      </c>
      <c r="AC1646" s="14">
        <v>2</v>
      </c>
      <c r="AD1646" s="17">
        <v>17</v>
      </c>
      <c r="AE1646" s="17">
        <v>1</v>
      </c>
      <c r="AF1646" s="14">
        <v>5</v>
      </c>
      <c r="AG1646" s="14"/>
      <c r="AI1646" s="70">
        <f t="shared" si="264"/>
        <v>13.209999999999999</v>
      </c>
      <c r="AJ1646" s="71" t="s">
        <v>369</v>
      </c>
      <c r="AK1646" s="72">
        <f t="shared" si="265"/>
        <v>1.6329725885917237</v>
      </c>
      <c r="AL1646" s="73">
        <f t="shared" si="266"/>
        <v>1.6329725885917237</v>
      </c>
    </row>
    <row r="1647" spans="1:38">
      <c r="A1647" s="14" t="s">
        <v>90</v>
      </c>
      <c r="B1647" s="14" t="s">
        <v>40</v>
      </c>
      <c r="C1647" s="31">
        <v>39283</v>
      </c>
      <c r="D1647" s="15">
        <v>2007</v>
      </c>
      <c r="E1647" s="16">
        <v>0.51736111111111105</v>
      </c>
      <c r="F1647" s="16">
        <v>0.55763888888888891</v>
      </c>
      <c r="G1647" s="16">
        <f t="shared" si="267"/>
        <v>4.0277777777777857E-2</v>
      </c>
      <c r="H1647" s="21">
        <v>2</v>
      </c>
      <c r="I1647" s="17">
        <v>2</v>
      </c>
      <c r="J1647" s="17">
        <v>2</v>
      </c>
      <c r="K1647" s="17">
        <v>2</v>
      </c>
      <c r="L1647" s="14" t="s">
        <v>48</v>
      </c>
      <c r="M1647" s="14" t="s">
        <v>49</v>
      </c>
      <c r="N1647" s="17">
        <v>1</v>
      </c>
      <c r="O1647" s="14">
        <f t="shared" si="268"/>
        <v>20.46</v>
      </c>
      <c r="P1647" s="18">
        <v>6.2</v>
      </c>
      <c r="Q1647" s="14">
        <f t="shared" si="269"/>
        <v>20.46</v>
      </c>
      <c r="R1647" s="18">
        <v>6.2</v>
      </c>
      <c r="S1647" s="14">
        <f t="shared" si="270"/>
        <v>20.46</v>
      </c>
      <c r="T1647" s="18">
        <v>6.2</v>
      </c>
      <c r="U1647" s="21" t="s">
        <v>43</v>
      </c>
      <c r="V1647" s="21" t="s">
        <v>43</v>
      </c>
      <c r="W1647" s="19">
        <v>27.849499999999999</v>
      </c>
      <c r="X1647" s="19">
        <v>-115.16158</v>
      </c>
      <c r="Y1647" s="18">
        <f t="shared" si="263"/>
        <v>62.6</v>
      </c>
      <c r="Z1647" s="17">
        <v>17</v>
      </c>
      <c r="AA1647" s="21">
        <v>10</v>
      </c>
      <c r="AB1647" s="17" t="s">
        <v>44</v>
      </c>
      <c r="AC1647" s="14">
        <v>3</v>
      </c>
      <c r="AD1647" s="17">
        <v>14</v>
      </c>
      <c r="AE1647" s="17">
        <v>1</v>
      </c>
      <c r="AF1647" s="14">
        <v>16</v>
      </c>
      <c r="AG1647" s="14"/>
      <c r="AI1647" s="70">
        <f t="shared" si="264"/>
        <v>11.083</v>
      </c>
      <c r="AJ1647" s="71" t="s">
        <v>369</v>
      </c>
      <c r="AK1647" s="72">
        <f t="shared" si="265"/>
        <v>1.1117350137621949</v>
      </c>
      <c r="AL1647" s="73">
        <f t="shared" si="266"/>
        <v>1.1117350137621949</v>
      </c>
    </row>
    <row r="1648" spans="1:38">
      <c r="A1648" s="14" t="s">
        <v>90</v>
      </c>
      <c r="B1648" s="14" t="s">
        <v>40</v>
      </c>
      <c r="C1648" s="31">
        <v>39283</v>
      </c>
      <c r="D1648" s="15">
        <v>2007</v>
      </c>
      <c r="E1648" s="16">
        <v>0.51736111111111105</v>
      </c>
      <c r="F1648" s="16">
        <v>0.55763888888888891</v>
      </c>
      <c r="G1648" s="16">
        <f t="shared" si="267"/>
        <v>4.0277777777777857E-2</v>
      </c>
      <c r="H1648" s="21">
        <v>2</v>
      </c>
      <c r="I1648" s="17">
        <v>2</v>
      </c>
      <c r="J1648" s="17">
        <v>2</v>
      </c>
      <c r="K1648" s="17">
        <v>2</v>
      </c>
      <c r="L1648" s="14" t="s">
        <v>48</v>
      </c>
      <c r="M1648" s="14" t="s">
        <v>49</v>
      </c>
      <c r="N1648" s="17">
        <v>1</v>
      </c>
      <c r="O1648" s="14">
        <f t="shared" si="268"/>
        <v>20.46</v>
      </c>
      <c r="P1648" s="18">
        <v>6.2</v>
      </c>
      <c r="Q1648" s="14">
        <f t="shared" si="269"/>
        <v>20.46</v>
      </c>
      <c r="R1648" s="18">
        <v>6.2</v>
      </c>
      <c r="S1648" s="14">
        <f t="shared" si="270"/>
        <v>20.46</v>
      </c>
      <c r="T1648" s="18">
        <v>6.2</v>
      </c>
      <c r="U1648" s="21" t="s">
        <v>43</v>
      </c>
      <c r="V1648" s="21" t="s">
        <v>43</v>
      </c>
      <c r="W1648" s="19">
        <v>27.849499999999999</v>
      </c>
      <c r="X1648" s="19">
        <v>-115.16158</v>
      </c>
      <c r="Y1648" s="18">
        <f t="shared" si="263"/>
        <v>62.6</v>
      </c>
      <c r="Z1648" s="17">
        <v>17</v>
      </c>
      <c r="AA1648" s="21">
        <v>10</v>
      </c>
      <c r="AB1648" s="17" t="s">
        <v>44</v>
      </c>
      <c r="AC1648" s="14">
        <v>4</v>
      </c>
      <c r="AD1648" s="17">
        <v>14</v>
      </c>
      <c r="AE1648" s="17">
        <v>1</v>
      </c>
      <c r="AF1648" s="14">
        <v>21</v>
      </c>
      <c r="AG1648" s="14"/>
      <c r="AI1648" s="70">
        <f t="shared" si="264"/>
        <v>11.083</v>
      </c>
      <c r="AJ1648" s="71" t="s">
        <v>369</v>
      </c>
      <c r="AK1648" s="72">
        <f t="shared" si="265"/>
        <v>1.1117350137621949</v>
      </c>
      <c r="AL1648" s="73">
        <f t="shared" si="266"/>
        <v>1.1117350137621949</v>
      </c>
    </row>
    <row r="1649" spans="1:38">
      <c r="A1649" s="14" t="s">
        <v>90</v>
      </c>
      <c r="B1649" s="14" t="s">
        <v>40</v>
      </c>
      <c r="C1649" s="31">
        <v>39283</v>
      </c>
      <c r="D1649" s="15">
        <v>2007</v>
      </c>
      <c r="E1649" s="16">
        <v>0.51736111111111105</v>
      </c>
      <c r="F1649" s="16">
        <v>0.55763888888888891</v>
      </c>
      <c r="G1649" s="16">
        <f t="shared" si="267"/>
        <v>4.0277777777777857E-2</v>
      </c>
      <c r="H1649" s="21">
        <v>2</v>
      </c>
      <c r="I1649" s="17">
        <v>2</v>
      </c>
      <c r="J1649" s="17">
        <v>2</v>
      </c>
      <c r="K1649" s="17">
        <v>2</v>
      </c>
      <c r="L1649" s="14" t="s">
        <v>48</v>
      </c>
      <c r="M1649" s="14" t="s">
        <v>49</v>
      </c>
      <c r="N1649" s="17">
        <v>1</v>
      </c>
      <c r="O1649" s="14">
        <f t="shared" si="268"/>
        <v>20.46</v>
      </c>
      <c r="P1649" s="18">
        <v>6.2</v>
      </c>
      <c r="Q1649" s="14">
        <f t="shared" si="269"/>
        <v>20.46</v>
      </c>
      <c r="R1649" s="18">
        <v>6.2</v>
      </c>
      <c r="S1649" s="14">
        <f t="shared" si="270"/>
        <v>20.46</v>
      </c>
      <c r="T1649" s="18">
        <v>6.2</v>
      </c>
      <c r="U1649" s="21" t="s">
        <v>43</v>
      </c>
      <c r="V1649" s="21" t="s">
        <v>43</v>
      </c>
      <c r="W1649" s="19">
        <v>27.849499999999999</v>
      </c>
      <c r="X1649" s="19">
        <v>-115.16158</v>
      </c>
      <c r="Y1649" s="18">
        <f t="shared" si="263"/>
        <v>62.6</v>
      </c>
      <c r="Z1649" s="17">
        <v>17</v>
      </c>
      <c r="AA1649" s="21">
        <v>10</v>
      </c>
      <c r="AB1649" s="17" t="s">
        <v>44</v>
      </c>
      <c r="AC1649" s="14">
        <v>4</v>
      </c>
      <c r="AD1649" s="17">
        <v>15</v>
      </c>
      <c r="AE1649" s="17">
        <v>1</v>
      </c>
      <c r="AF1649" s="14">
        <v>21</v>
      </c>
      <c r="AG1649" s="14"/>
      <c r="AI1649" s="70">
        <f t="shared" si="264"/>
        <v>11.792</v>
      </c>
      <c r="AJ1649" s="71" t="s">
        <v>369</v>
      </c>
      <c r="AK1649" s="72">
        <f t="shared" si="265"/>
        <v>1.2734394051640829</v>
      </c>
      <c r="AL1649" s="73">
        <f t="shared" si="266"/>
        <v>1.2734394051640829</v>
      </c>
    </row>
    <row r="1650" spans="1:38">
      <c r="A1650" s="14" t="s">
        <v>90</v>
      </c>
      <c r="B1650" s="14" t="s">
        <v>40</v>
      </c>
      <c r="C1650" s="31">
        <v>39283</v>
      </c>
      <c r="D1650" s="15">
        <v>2007</v>
      </c>
      <c r="E1650" s="16">
        <v>0.51736111111111105</v>
      </c>
      <c r="F1650" s="16">
        <v>0.55763888888888891</v>
      </c>
      <c r="G1650" s="16">
        <f t="shared" si="267"/>
        <v>4.0277777777777857E-2</v>
      </c>
      <c r="H1650" s="21">
        <v>2</v>
      </c>
      <c r="I1650" s="17">
        <v>2</v>
      </c>
      <c r="J1650" s="17">
        <v>2</v>
      </c>
      <c r="K1650" s="17">
        <v>2</v>
      </c>
      <c r="L1650" s="14" t="s">
        <v>48</v>
      </c>
      <c r="M1650" s="14" t="s">
        <v>49</v>
      </c>
      <c r="N1650" s="17">
        <v>1</v>
      </c>
      <c r="O1650" s="14">
        <f t="shared" si="268"/>
        <v>20.46</v>
      </c>
      <c r="P1650" s="18">
        <v>6.2</v>
      </c>
      <c r="Q1650" s="14">
        <f t="shared" si="269"/>
        <v>20.46</v>
      </c>
      <c r="R1650" s="18">
        <v>6.2</v>
      </c>
      <c r="S1650" s="14">
        <f t="shared" si="270"/>
        <v>20.46</v>
      </c>
      <c r="T1650" s="18">
        <v>6.2</v>
      </c>
      <c r="U1650" s="21" t="s">
        <v>43</v>
      </c>
      <c r="V1650" s="21" t="s">
        <v>43</v>
      </c>
      <c r="W1650" s="19">
        <v>27.849499999999999</v>
      </c>
      <c r="X1650" s="19">
        <v>-115.16158</v>
      </c>
      <c r="Y1650" s="18">
        <f t="shared" si="263"/>
        <v>62.6</v>
      </c>
      <c r="Z1650" s="17">
        <v>17</v>
      </c>
      <c r="AA1650" s="21">
        <v>10</v>
      </c>
      <c r="AB1650" s="17" t="s">
        <v>44</v>
      </c>
      <c r="AC1650" s="14">
        <v>4</v>
      </c>
      <c r="AD1650" s="17">
        <v>16</v>
      </c>
      <c r="AE1650" s="17">
        <v>1</v>
      </c>
      <c r="AF1650" s="14">
        <v>21</v>
      </c>
      <c r="AG1650" s="14"/>
      <c r="AI1650" s="70">
        <f t="shared" si="264"/>
        <v>12.500999999999999</v>
      </c>
      <c r="AJ1650" s="71" t="s">
        <v>369</v>
      </c>
      <c r="AK1650" s="72">
        <f t="shared" si="265"/>
        <v>1.4471406331162124</v>
      </c>
      <c r="AL1650" s="73">
        <f t="shared" si="266"/>
        <v>1.4471406331162124</v>
      </c>
    </row>
    <row r="1651" spans="1:38">
      <c r="A1651" s="14" t="s">
        <v>90</v>
      </c>
      <c r="B1651" s="14" t="s">
        <v>40</v>
      </c>
      <c r="C1651" s="31">
        <v>39283</v>
      </c>
      <c r="D1651" s="15">
        <v>2007</v>
      </c>
      <c r="E1651" s="16">
        <v>0.51736111111111105</v>
      </c>
      <c r="F1651" s="16">
        <v>0.55763888888888891</v>
      </c>
      <c r="G1651" s="16">
        <f t="shared" si="267"/>
        <v>4.0277777777777857E-2</v>
      </c>
      <c r="H1651" s="21">
        <v>2</v>
      </c>
      <c r="I1651" s="17">
        <v>2</v>
      </c>
      <c r="J1651" s="17">
        <v>2</v>
      </c>
      <c r="K1651" s="17">
        <v>2</v>
      </c>
      <c r="L1651" s="14" t="s">
        <v>48</v>
      </c>
      <c r="M1651" s="14" t="s">
        <v>49</v>
      </c>
      <c r="N1651" s="17">
        <v>1</v>
      </c>
      <c r="O1651" s="14">
        <f t="shared" si="268"/>
        <v>20.46</v>
      </c>
      <c r="P1651" s="18">
        <v>6.2</v>
      </c>
      <c r="Q1651" s="14">
        <f t="shared" si="269"/>
        <v>20.46</v>
      </c>
      <c r="R1651" s="18">
        <v>6.2</v>
      </c>
      <c r="S1651" s="14">
        <f t="shared" si="270"/>
        <v>20.46</v>
      </c>
      <c r="T1651" s="18">
        <v>6.2</v>
      </c>
      <c r="U1651" s="21" t="s">
        <v>43</v>
      </c>
      <c r="V1651" s="21" t="s">
        <v>43</v>
      </c>
      <c r="W1651" s="19">
        <v>27.849499999999999</v>
      </c>
      <c r="X1651" s="19">
        <v>-115.16158</v>
      </c>
      <c r="Y1651" s="18">
        <f t="shared" si="263"/>
        <v>62.6</v>
      </c>
      <c r="Z1651" s="17">
        <v>17</v>
      </c>
      <c r="AA1651" s="21">
        <v>10</v>
      </c>
      <c r="AB1651" s="17" t="s">
        <v>44</v>
      </c>
      <c r="AC1651" s="14">
        <v>5</v>
      </c>
      <c r="AD1651" s="17">
        <v>19</v>
      </c>
      <c r="AE1651" s="17">
        <v>1</v>
      </c>
      <c r="AF1651" s="14">
        <v>31</v>
      </c>
      <c r="AG1651" s="14"/>
      <c r="AI1651" s="70">
        <f t="shared" si="264"/>
        <v>14.628</v>
      </c>
      <c r="AJ1651" s="71" t="s">
        <v>369</v>
      </c>
      <c r="AK1651" s="72">
        <f t="shared" si="265"/>
        <v>2.041534710262368</v>
      </c>
      <c r="AL1651" s="73">
        <f t="shared" si="266"/>
        <v>2.041534710262368</v>
      </c>
    </row>
    <row r="1652" spans="1:38">
      <c r="A1652" s="14" t="s">
        <v>90</v>
      </c>
      <c r="B1652" s="14" t="s">
        <v>40</v>
      </c>
      <c r="C1652" s="31">
        <v>39283</v>
      </c>
      <c r="D1652" s="15">
        <v>2007</v>
      </c>
      <c r="E1652" s="16">
        <v>0.51736111111111105</v>
      </c>
      <c r="F1652" s="16">
        <v>0.55763888888888891</v>
      </c>
      <c r="G1652" s="16">
        <f t="shared" si="267"/>
        <v>4.0277777777777857E-2</v>
      </c>
      <c r="H1652" s="21">
        <v>2</v>
      </c>
      <c r="I1652" s="17">
        <v>2</v>
      </c>
      <c r="J1652" s="17">
        <v>2</v>
      </c>
      <c r="K1652" s="17">
        <v>2</v>
      </c>
      <c r="L1652" s="14" t="s">
        <v>48</v>
      </c>
      <c r="M1652" s="14" t="s">
        <v>49</v>
      </c>
      <c r="N1652" s="17">
        <v>1</v>
      </c>
      <c r="O1652" s="14">
        <f t="shared" si="268"/>
        <v>20.46</v>
      </c>
      <c r="P1652" s="18">
        <v>6.2</v>
      </c>
      <c r="Q1652" s="14">
        <f t="shared" si="269"/>
        <v>20.46</v>
      </c>
      <c r="R1652" s="18">
        <v>6.2</v>
      </c>
      <c r="S1652" s="14">
        <f t="shared" si="270"/>
        <v>20.46</v>
      </c>
      <c r="T1652" s="18">
        <v>6.2</v>
      </c>
      <c r="U1652" s="21" t="s">
        <v>43</v>
      </c>
      <c r="V1652" s="21" t="s">
        <v>43</v>
      </c>
      <c r="W1652" s="19">
        <v>27.849499999999999</v>
      </c>
      <c r="X1652" s="19">
        <v>-115.16158</v>
      </c>
      <c r="Y1652" s="18">
        <f t="shared" si="263"/>
        <v>62.6</v>
      </c>
      <c r="Z1652" s="17">
        <v>17</v>
      </c>
      <c r="AA1652" s="21">
        <v>10</v>
      </c>
      <c r="AB1652" s="17" t="s">
        <v>44</v>
      </c>
      <c r="AC1652" s="14">
        <v>6</v>
      </c>
      <c r="AD1652" s="17">
        <v>14</v>
      </c>
      <c r="AE1652" s="17">
        <v>1</v>
      </c>
      <c r="AF1652" s="14">
        <v>32</v>
      </c>
      <c r="AG1652" s="14"/>
      <c r="AI1652" s="70">
        <f t="shared" si="264"/>
        <v>11.083</v>
      </c>
      <c r="AJ1652" s="71" t="s">
        <v>369</v>
      </c>
      <c r="AK1652" s="72">
        <f t="shared" si="265"/>
        <v>1.1117350137621949</v>
      </c>
      <c r="AL1652" s="73">
        <f t="shared" si="266"/>
        <v>1.1117350137621949</v>
      </c>
    </row>
    <row r="1653" spans="1:38">
      <c r="A1653" s="14" t="s">
        <v>90</v>
      </c>
      <c r="B1653" s="14" t="s">
        <v>40</v>
      </c>
      <c r="C1653" s="31">
        <v>39283</v>
      </c>
      <c r="D1653" s="15">
        <v>2007</v>
      </c>
      <c r="E1653" s="16">
        <v>0.51736111111111105</v>
      </c>
      <c r="F1653" s="16">
        <v>0.55763888888888891</v>
      </c>
      <c r="G1653" s="16">
        <f t="shared" si="267"/>
        <v>4.0277777777777857E-2</v>
      </c>
      <c r="H1653" s="21">
        <v>2</v>
      </c>
      <c r="I1653" s="17">
        <v>2</v>
      </c>
      <c r="J1653" s="17">
        <v>2</v>
      </c>
      <c r="K1653" s="17">
        <v>2</v>
      </c>
      <c r="L1653" s="14" t="s">
        <v>48</v>
      </c>
      <c r="M1653" s="14" t="s">
        <v>49</v>
      </c>
      <c r="N1653" s="17">
        <v>1</v>
      </c>
      <c r="O1653" s="14">
        <f t="shared" si="268"/>
        <v>20.46</v>
      </c>
      <c r="P1653" s="18">
        <v>6.2</v>
      </c>
      <c r="Q1653" s="14">
        <f t="shared" si="269"/>
        <v>20.46</v>
      </c>
      <c r="R1653" s="18">
        <v>6.2</v>
      </c>
      <c r="S1653" s="14">
        <f t="shared" si="270"/>
        <v>20.46</v>
      </c>
      <c r="T1653" s="18">
        <v>6.2</v>
      </c>
      <c r="U1653" s="21" t="s">
        <v>43</v>
      </c>
      <c r="V1653" s="21" t="s">
        <v>43</v>
      </c>
      <c r="W1653" s="19">
        <v>27.849499999999999</v>
      </c>
      <c r="X1653" s="19">
        <v>-115.16158</v>
      </c>
      <c r="Y1653" s="18">
        <f t="shared" si="263"/>
        <v>62.6</v>
      </c>
      <c r="Z1653" s="17">
        <v>17</v>
      </c>
      <c r="AA1653" s="21">
        <v>10</v>
      </c>
      <c r="AB1653" s="17" t="s">
        <v>44</v>
      </c>
      <c r="AC1653" s="14">
        <v>6</v>
      </c>
      <c r="AD1653" s="17">
        <v>17</v>
      </c>
      <c r="AE1653" s="17">
        <v>1</v>
      </c>
      <c r="AF1653" s="14">
        <v>32</v>
      </c>
      <c r="AG1653" s="14"/>
      <c r="AI1653" s="70">
        <f t="shared" si="264"/>
        <v>13.209999999999999</v>
      </c>
      <c r="AJ1653" s="71" t="s">
        <v>369</v>
      </c>
      <c r="AK1653" s="72">
        <f t="shared" si="265"/>
        <v>1.6329725885917237</v>
      </c>
      <c r="AL1653" s="73">
        <f t="shared" si="266"/>
        <v>1.6329725885917237</v>
      </c>
    </row>
    <row r="1654" spans="1:38">
      <c r="A1654" s="14" t="s">
        <v>90</v>
      </c>
      <c r="B1654" s="14" t="s">
        <v>40</v>
      </c>
      <c r="C1654" s="31">
        <v>39283</v>
      </c>
      <c r="D1654" s="15">
        <v>2007</v>
      </c>
      <c r="E1654" s="16">
        <v>0.51736111111111105</v>
      </c>
      <c r="F1654" s="16">
        <v>0.55763888888888891</v>
      </c>
      <c r="G1654" s="16">
        <f t="shared" si="267"/>
        <v>4.0277777777777857E-2</v>
      </c>
      <c r="H1654" s="21">
        <v>2</v>
      </c>
      <c r="I1654" s="17">
        <v>2</v>
      </c>
      <c r="J1654" s="17">
        <v>2</v>
      </c>
      <c r="K1654" s="17">
        <v>2</v>
      </c>
      <c r="L1654" s="14" t="s">
        <v>48</v>
      </c>
      <c r="M1654" s="14" t="s">
        <v>49</v>
      </c>
      <c r="N1654" s="17">
        <v>1</v>
      </c>
      <c r="O1654" s="14">
        <f t="shared" si="268"/>
        <v>20.46</v>
      </c>
      <c r="P1654" s="18">
        <v>6.2</v>
      </c>
      <c r="Q1654" s="14">
        <f t="shared" si="269"/>
        <v>20.46</v>
      </c>
      <c r="R1654" s="18">
        <v>6.2</v>
      </c>
      <c r="S1654" s="14">
        <f t="shared" si="270"/>
        <v>20.46</v>
      </c>
      <c r="T1654" s="18">
        <v>6.2</v>
      </c>
      <c r="U1654" s="21" t="s">
        <v>43</v>
      </c>
      <c r="V1654" s="21" t="s">
        <v>43</v>
      </c>
      <c r="W1654" s="19">
        <v>27.849499999999999</v>
      </c>
      <c r="X1654" s="19">
        <v>-115.16158</v>
      </c>
      <c r="Y1654" s="18">
        <f t="shared" si="263"/>
        <v>62.6</v>
      </c>
      <c r="Z1654" s="17">
        <v>17</v>
      </c>
      <c r="AA1654" s="21">
        <v>10</v>
      </c>
      <c r="AB1654" s="17" t="s">
        <v>44</v>
      </c>
      <c r="AC1654" s="14">
        <v>6</v>
      </c>
      <c r="AD1654" s="17">
        <v>17</v>
      </c>
      <c r="AE1654" s="17">
        <v>1</v>
      </c>
      <c r="AF1654" s="14">
        <v>32</v>
      </c>
      <c r="AG1654" s="14"/>
      <c r="AI1654" s="70">
        <f t="shared" si="264"/>
        <v>13.209999999999999</v>
      </c>
      <c r="AJ1654" s="71" t="s">
        <v>369</v>
      </c>
      <c r="AK1654" s="72">
        <f t="shared" si="265"/>
        <v>1.6329725885917237</v>
      </c>
      <c r="AL1654" s="73">
        <f t="shared" si="266"/>
        <v>1.6329725885917237</v>
      </c>
    </row>
    <row r="1655" spans="1:38">
      <c r="A1655" s="14" t="s">
        <v>90</v>
      </c>
      <c r="B1655" s="14" t="s">
        <v>40</v>
      </c>
      <c r="C1655" s="31">
        <v>39283</v>
      </c>
      <c r="D1655" s="15">
        <v>2007</v>
      </c>
      <c r="E1655" s="16">
        <v>0.51736111111111105</v>
      </c>
      <c r="F1655" s="16">
        <v>0.55763888888888891</v>
      </c>
      <c r="G1655" s="16">
        <f t="shared" si="267"/>
        <v>4.0277777777777857E-2</v>
      </c>
      <c r="H1655" s="21">
        <v>2</v>
      </c>
      <c r="I1655" s="17">
        <v>2</v>
      </c>
      <c r="J1655" s="17">
        <v>2</v>
      </c>
      <c r="K1655" s="17">
        <v>2</v>
      </c>
      <c r="L1655" s="14" t="s">
        <v>48</v>
      </c>
      <c r="M1655" s="14" t="s">
        <v>49</v>
      </c>
      <c r="N1655" s="17">
        <v>1</v>
      </c>
      <c r="O1655" s="14">
        <f t="shared" si="268"/>
        <v>20.46</v>
      </c>
      <c r="P1655" s="18">
        <v>6.2</v>
      </c>
      <c r="Q1655" s="14">
        <f t="shared" si="269"/>
        <v>20.46</v>
      </c>
      <c r="R1655" s="18">
        <v>6.2</v>
      </c>
      <c r="S1655" s="14">
        <f t="shared" si="270"/>
        <v>20.46</v>
      </c>
      <c r="T1655" s="18">
        <v>6.2</v>
      </c>
      <c r="U1655" s="21" t="s">
        <v>43</v>
      </c>
      <c r="V1655" s="21" t="s">
        <v>43</v>
      </c>
      <c r="W1655" s="19">
        <v>27.849499999999999</v>
      </c>
      <c r="X1655" s="19">
        <v>-115.16158</v>
      </c>
      <c r="Y1655" s="18">
        <f t="shared" si="263"/>
        <v>62.6</v>
      </c>
      <c r="Z1655" s="17">
        <v>17</v>
      </c>
      <c r="AA1655" s="21">
        <v>10</v>
      </c>
      <c r="AB1655" s="17" t="s">
        <v>44</v>
      </c>
      <c r="AC1655" s="14">
        <v>7</v>
      </c>
      <c r="AD1655" s="17">
        <v>6</v>
      </c>
      <c r="AE1655" s="17">
        <v>1</v>
      </c>
      <c r="AF1655" s="14">
        <v>34</v>
      </c>
      <c r="AG1655" s="14"/>
      <c r="AI1655" s="70">
        <f t="shared" si="264"/>
        <v>5.4109999999999996</v>
      </c>
      <c r="AJ1655" s="71" t="s">
        <v>369</v>
      </c>
      <c r="AK1655" s="72">
        <f t="shared" si="265"/>
        <v>0.23124881896144875</v>
      </c>
      <c r="AL1655" s="73">
        <f t="shared" si="266"/>
        <v>0.23124881896144875</v>
      </c>
    </row>
    <row r="1656" spans="1:38">
      <c r="A1656" s="14" t="s">
        <v>90</v>
      </c>
      <c r="B1656" s="14" t="s">
        <v>40</v>
      </c>
      <c r="C1656" s="31">
        <v>39283</v>
      </c>
      <c r="D1656" s="15">
        <v>2007</v>
      </c>
      <c r="E1656" s="16">
        <v>0.51736111111111105</v>
      </c>
      <c r="F1656" s="16">
        <v>0.55763888888888891</v>
      </c>
      <c r="G1656" s="16">
        <f t="shared" si="267"/>
        <v>4.0277777777777857E-2</v>
      </c>
      <c r="H1656" s="21">
        <v>2</v>
      </c>
      <c r="I1656" s="17">
        <v>2</v>
      </c>
      <c r="J1656" s="17">
        <v>2</v>
      </c>
      <c r="K1656" s="17">
        <v>2</v>
      </c>
      <c r="L1656" s="14" t="s">
        <v>48</v>
      </c>
      <c r="M1656" s="14" t="s">
        <v>49</v>
      </c>
      <c r="N1656" s="17">
        <v>1</v>
      </c>
      <c r="O1656" s="14">
        <f t="shared" si="268"/>
        <v>20.46</v>
      </c>
      <c r="P1656" s="18">
        <v>6.2</v>
      </c>
      <c r="Q1656" s="14">
        <f t="shared" si="269"/>
        <v>20.46</v>
      </c>
      <c r="R1656" s="18">
        <v>6.2</v>
      </c>
      <c r="S1656" s="14">
        <f t="shared" si="270"/>
        <v>20.46</v>
      </c>
      <c r="T1656" s="18">
        <v>6.2</v>
      </c>
      <c r="U1656" s="21" t="s">
        <v>43</v>
      </c>
      <c r="V1656" s="21" t="s">
        <v>43</v>
      </c>
      <c r="W1656" s="19">
        <v>27.849499999999999</v>
      </c>
      <c r="X1656" s="19">
        <v>-115.16158</v>
      </c>
      <c r="Y1656" s="18">
        <f t="shared" si="263"/>
        <v>62.6</v>
      </c>
      <c r="Z1656" s="17">
        <v>17</v>
      </c>
      <c r="AA1656" s="21">
        <v>10</v>
      </c>
      <c r="AB1656" s="17" t="s">
        <v>44</v>
      </c>
      <c r="AC1656" s="14">
        <v>8</v>
      </c>
      <c r="AD1656" s="17">
        <v>12</v>
      </c>
      <c r="AE1656" s="17">
        <v>1</v>
      </c>
      <c r="AF1656" s="14">
        <v>36</v>
      </c>
      <c r="AG1656" s="14"/>
      <c r="AI1656" s="70">
        <f t="shared" si="264"/>
        <v>9.6649999999999991</v>
      </c>
      <c r="AJ1656" s="71" t="s">
        <v>369</v>
      </c>
      <c r="AK1656" s="72">
        <f t="shared" si="265"/>
        <v>0.82374690124645178</v>
      </c>
      <c r="AL1656" s="73">
        <f t="shared" si="266"/>
        <v>0.82374690124645178</v>
      </c>
    </row>
    <row r="1657" spans="1:38">
      <c r="A1657" s="14" t="s">
        <v>90</v>
      </c>
      <c r="B1657" s="14" t="s">
        <v>40</v>
      </c>
      <c r="C1657" s="31">
        <v>39283</v>
      </c>
      <c r="D1657" s="15">
        <v>2007</v>
      </c>
      <c r="E1657" s="16">
        <v>0.51736111111111105</v>
      </c>
      <c r="F1657" s="16">
        <v>0.55763888888888891</v>
      </c>
      <c r="G1657" s="16">
        <f t="shared" si="267"/>
        <v>4.0277777777777857E-2</v>
      </c>
      <c r="H1657" s="21">
        <v>2</v>
      </c>
      <c r="I1657" s="17">
        <v>2</v>
      </c>
      <c r="J1657" s="17">
        <v>2</v>
      </c>
      <c r="K1657" s="17">
        <v>2</v>
      </c>
      <c r="L1657" s="14" t="s">
        <v>48</v>
      </c>
      <c r="M1657" s="14" t="s">
        <v>49</v>
      </c>
      <c r="N1657" s="17">
        <v>1</v>
      </c>
      <c r="O1657" s="14">
        <f t="shared" si="268"/>
        <v>20.46</v>
      </c>
      <c r="P1657" s="18">
        <v>6.2</v>
      </c>
      <c r="Q1657" s="14">
        <f t="shared" si="269"/>
        <v>20.46</v>
      </c>
      <c r="R1657" s="18">
        <v>6.2</v>
      </c>
      <c r="S1657" s="14">
        <f t="shared" si="270"/>
        <v>20.46</v>
      </c>
      <c r="T1657" s="18">
        <v>6.2</v>
      </c>
      <c r="U1657" s="21" t="s">
        <v>43</v>
      </c>
      <c r="V1657" s="21" t="s">
        <v>43</v>
      </c>
      <c r="W1657" s="19">
        <v>27.849499999999999</v>
      </c>
      <c r="X1657" s="19">
        <v>-115.16158</v>
      </c>
      <c r="Y1657" s="18">
        <f t="shared" si="263"/>
        <v>62.6</v>
      </c>
      <c r="Z1657" s="17">
        <v>17</v>
      </c>
      <c r="AA1657" s="21">
        <v>10</v>
      </c>
      <c r="AB1657" s="17" t="s">
        <v>44</v>
      </c>
      <c r="AC1657" s="14">
        <v>8</v>
      </c>
      <c r="AD1657" s="17">
        <v>12</v>
      </c>
      <c r="AE1657" s="17">
        <v>1</v>
      </c>
      <c r="AF1657" s="14">
        <v>36</v>
      </c>
      <c r="AG1657" s="14"/>
      <c r="AI1657" s="70">
        <f t="shared" si="264"/>
        <v>9.6649999999999991</v>
      </c>
      <c r="AJ1657" s="71" t="s">
        <v>369</v>
      </c>
      <c r="AK1657" s="72">
        <f t="shared" si="265"/>
        <v>0.82374690124645178</v>
      </c>
      <c r="AL1657" s="73">
        <f t="shared" si="266"/>
        <v>0.82374690124645178</v>
      </c>
    </row>
    <row r="1658" spans="1:38">
      <c r="A1658" s="14" t="s">
        <v>90</v>
      </c>
      <c r="B1658" s="14" t="s">
        <v>40</v>
      </c>
      <c r="C1658" s="31">
        <v>39283</v>
      </c>
      <c r="D1658" s="15">
        <v>2007</v>
      </c>
      <c r="E1658" s="16">
        <v>0.51736111111111105</v>
      </c>
      <c r="F1658" s="16">
        <v>0.55763888888888891</v>
      </c>
      <c r="G1658" s="16">
        <f t="shared" si="267"/>
        <v>4.0277777777777857E-2</v>
      </c>
      <c r="H1658" s="21">
        <v>2</v>
      </c>
      <c r="I1658" s="17">
        <v>2</v>
      </c>
      <c r="J1658" s="17">
        <v>2</v>
      </c>
      <c r="K1658" s="17">
        <v>2</v>
      </c>
      <c r="L1658" s="14" t="s">
        <v>48</v>
      </c>
      <c r="M1658" s="14" t="s">
        <v>49</v>
      </c>
      <c r="N1658" s="17">
        <v>1</v>
      </c>
      <c r="O1658" s="14">
        <f t="shared" si="268"/>
        <v>20.46</v>
      </c>
      <c r="P1658" s="18">
        <v>6.2</v>
      </c>
      <c r="Q1658" s="14">
        <f t="shared" si="269"/>
        <v>20.46</v>
      </c>
      <c r="R1658" s="18">
        <v>6.2</v>
      </c>
      <c r="S1658" s="14">
        <f t="shared" si="270"/>
        <v>20.46</v>
      </c>
      <c r="T1658" s="18">
        <v>6.2</v>
      </c>
      <c r="U1658" s="21" t="s">
        <v>43</v>
      </c>
      <c r="V1658" s="21" t="s">
        <v>43</v>
      </c>
      <c r="W1658" s="19">
        <v>27.849499999999999</v>
      </c>
      <c r="X1658" s="19">
        <v>-115.16158</v>
      </c>
      <c r="Y1658" s="18">
        <f t="shared" si="263"/>
        <v>62.6</v>
      </c>
      <c r="Z1658" s="17">
        <v>17</v>
      </c>
      <c r="AA1658" s="21">
        <v>10</v>
      </c>
      <c r="AB1658" s="17" t="s">
        <v>44</v>
      </c>
      <c r="AC1658" s="14">
        <v>8</v>
      </c>
      <c r="AD1658" s="17">
        <v>14</v>
      </c>
      <c r="AE1658" s="17">
        <v>1</v>
      </c>
      <c r="AF1658" s="14">
        <v>36</v>
      </c>
      <c r="AG1658" s="14"/>
      <c r="AI1658" s="70">
        <f t="shared" si="264"/>
        <v>11.083</v>
      </c>
      <c r="AJ1658" s="71" t="s">
        <v>369</v>
      </c>
      <c r="AK1658" s="72">
        <f t="shared" si="265"/>
        <v>1.1117350137621949</v>
      </c>
      <c r="AL1658" s="73">
        <f t="shared" si="266"/>
        <v>1.1117350137621949</v>
      </c>
    </row>
    <row r="1659" spans="1:38">
      <c r="A1659" s="14" t="s">
        <v>90</v>
      </c>
      <c r="B1659" s="14" t="s">
        <v>40</v>
      </c>
      <c r="C1659" s="31">
        <v>39283</v>
      </c>
      <c r="D1659" s="15">
        <v>2007</v>
      </c>
      <c r="E1659" s="16">
        <v>0.51736111111111105</v>
      </c>
      <c r="F1659" s="16">
        <v>0.55763888888888891</v>
      </c>
      <c r="G1659" s="16">
        <f t="shared" si="267"/>
        <v>4.0277777777777857E-2</v>
      </c>
      <c r="H1659" s="21">
        <v>2</v>
      </c>
      <c r="I1659" s="17">
        <v>2</v>
      </c>
      <c r="J1659" s="17">
        <v>2</v>
      </c>
      <c r="K1659" s="17">
        <v>2</v>
      </c>
      <c r="L1659" s="14" t="s">
        <v>48</v>
      </c>
      <c r="M1659" s="14" t="s">
        <v>49</v>
      </c>
      <c r="N1659" s="17">
        <v>1</v>
      </c>
      <c r="O1659" s="14">
        <f t="shared" si="268"/>
        <v>20.46</v>
      </c>
      <c r="P1659" s="18">
        <v>6.2</v>
      </c>
      <c r="Q1659" s="14">
        <f t="shared" si="269"/>
        <v>20.46</v>
      </c>
      <c r="R1659" s="18">
        <v>6.2</v>
      </c>
      <c r="S1659" s="14">
        <f t="shared" si="270"/>
        <v>20.46</v>
      </c>
      <c r="T1659" s="18">
        <v>6.2</v>
      </c>
      <c r="U1659" s="21" t="s">
        <v>43</v>
      </c>
      <c r="V1659" s="21" t="s">
        <v>43</v>
      </c>
      <c r="W1659" s="19">
        <v>27.849499999999999</v>
      </c>
      <c r="X1659" s="19">
        <v>-115.16158</v>
      </c>
      <c r="Y1659" s="18">
        <f t="shared" si="263"/>
        <v>62.6</v>
      </c>
      <c r="Z1659" s="17">
        <v>17</v>
      </c>
      <c r="AA1659" s="21">
        <v>10</v>
      </c>
      <c r="AB1659" s="17" t="s">
        <v>44</v>
      </c>
      <c r="AC1659" s="14">
        <v>9</v>
      </c>
      <c r="AD1659" s="17">
        <v>12</v>
      </c>
      <c r="AE1659" s="17">
        <v>1</v>
      </c>
      <c r="AF1659" s="14">
        <v>37</v>
      </c>
      <c r="AG1659" s="14"/>
      <c r="AI1659" s="70">
        <f t="shared" si="264"/>
        <v>9.6649999999999991</v>
      </c>
      <c r="AJ1659" s="71" t="s">
        <v>369</v>
      </c>
      <c r="AK1659" s="72">
        <f t="shared" si="265"/>
        <v>0.82374690124645178</v>
      </c>
      <c r="AL1659" s="73">
        <f t="shared" si="266"/>
        <v>0.82374690124645178</v>
      </c>
    </row>
    <row r="1660" spans="1:38">
      <c r="A1660" s="14" t="s">
        <v>90</v>
      </c>
      <c r="B1660" s="14" t="s">
        <v>40</v>
      </c>
      <c r="C1660" s="31">
        <v>39283</v>
      </c>
      <c r="D1660" s="15">
        <v>2007</v>
      </c>
      <c r="E1660" s="16">
        <v>0.51736111111111105</v>
      </c>
      <c r="F1660" s="16">
        <v>0.55763888888888891</v>
      </c>
      <c r="G1660" s="16">
        <f t="shared" si="267"/>
        <v>4.0277777777777857E-2</v>
      </c>
      <c r="H1660" s="21">
        <v>2</v>
      </c>
      <c r="I1660" s="17">
        <v>2</v>
      </c>
      <c r="J1660" s="17">
        <v>2</v>
      </c>
      <c r="K1660" s="17">
        <v>2</v>
      </c>
      <c r="L1660" s="14" t="s">
        <v>48</v>
      </c>
      <c r="M1660" s="14" t="s">
        <v>49</v>
      </c>
      <c r="N1660" s="17">
        <v>1</v>
      </c>
      <c r="O1660" s="14">
        <f t="shared" si="268"/>
        <v>20.46</v>
      </c>
      <c r="P1660" s="18">
        <v>6.2</v>
      </c>
      <c r="Q1660" s="14">
        <f t="shared" si="269"/>
        <v>20.46</v>
      </c>
      <c r="R1660" s="18">
        <v>6.2</v>
      </c>
      <c r="S1660" s="14">
        <f t="shared" si="270"/>
        <v>20.46</v>
      </c>
      <c r="T1660" s="18">
        <v>6.2</v>
      </c>
      <c r="U1660" s="21" t="s">
        <v>43</v>
      </c>
      <c r="V1660" s="21" t="s">
        <v>43</v>
      </c>
      <c r="W1660" s="19">
        <v>27.849499999999999</v>
      </c>
      <c r="X1660" s="19">
        <v>-115.16158</v>
      </c>
      <c r="Y1660" s="18">
        <f t="shared" si="263"/>
        <v>62.6</v>
      </c>
      <c r="Z1660" s="17">
        <v>17</v>
      </c>
      <c r="AA1660" s="21">
        <v>10</v>
      </c>
      <c r="AB1660" s="17" t="s">
        <v>44</v>
      </c>
      <c r="AC1660" s="14">
        <v>9</v>
      </c>
      <c r="AD1660" s="17">
        <v>14</v>
      </c>
      <c r="AE1660" s="17">
        <v>1</v>
      </c>
      <c r="AF1660" s="14">
        <v>37</v>
      </c>
      <c r="AG1660" s="14"/>
      <c r="AI1660" s="70">
        <f t="shared" si="264"/>
        <v>11.083</v>
      </c>
      <c r="AJ1660" s="71" t="s">
        <v>369</v>
      </c>
      <c r="AK1660" s="72">
        <f t="shared" si="265"/>
        <v>1.1117350137621949</v>
      </c>
      <c r="AL1660" s="73">
        <f t="shared" si="266"/>
        <v>1.1117350137621949</v>
      </c>
    </row>
    <row r="1661" spans="1:38">
      <c r="A1661" s="14" t="s">
        <v>90</v>
      </c>
      <c r="B1661" s="14" t="s">
        <v>40</v>
      </c>
      <c r="C1661" s="31">
        <v>39283</v>
      </c>
      <c r="D1661" s="15">
        <v>2007</v>
      </c>
      <c r="E1661" s="16">
        <v>0.51736111111111105</v>
      </c>
      <c r="F1661" s="16">
        <v>0.55763888888888891</v>
      </c>
      <c r="G1661" s="16">
        <f t="shared" si="267"/>
        <v>4.0277777777777857E-2</v>
      </c>
      <c r="H1661" s="21">
        <v>2</v>
      </c>
      <c r="I1661" s="17">
        <v>2</v>
      </c>
      <c r="J1661" s="17">
        <v>2</v>
      </c>
      <c r="K1661" s="17">
        <v>2</v>
      </c>
      <c r="L1661" s="14" t="s">
        <v>48</v>
      </c>
      <c r="M1661" s="14" t="s">
        <v>49</v>
      </c>
      <c r="N1661" s="17">
        <v>1</v>
      </c>
      <c r="O1661" s="14">
        <f t="shared" si="268"/>
        <v>20.46</v>
      </c>
      <c r="P1661" s="18">
        <v>6.2</v>
      </c>
      <c r="Q1661" s="14">
        <f t="shared" si="269"/>
        <v>20.46</v>
      </c>
      <c r="R1661" s="18">
        <v>6.2</v>
      </c>
      <c r="S1661" s="14">
        <f t="shared" si="270"/>
        <v>20.46</v>
      </c>
      <c r="T1661" s="18">
        <v>6.2</v>
      </c>
      <c r="U1661" s="21" t="s">
        <v>43</v>
      </c>
      <c r="V1661" s="21" t="s">
        <v>43</v>
      </c>
      <c r="W1661" s="19">
        <v>27.849499999999999</v>
      </c>
      <c r="X1661" s="19">
        <v>-115.16158</v>
      </c>
      <c r="Y1661" s="18">
        <f t="shared" si="263"/>
        <v>62.6</v>
      </c>
      <c r="Z1661" s="17">
        <v>17</v>
      </c>
      <c r="AA1661" s="21">
        <v>10</v>
      </c>
      <c r="AB1661" s="17" t="s">
        <v>44</v>
      </c>
      <c r="AC1661" s="14">
        <v>9</v>
      </c>
      <c r="AD1661" s="17">
        <v>16</v>
      </c>
      <c r="AE1661" s="17">
        <v>1</v>
      </c>
      <c r="AF1661" s="14">
        <v>37</v>
      </c>
      <c r="AG1661" s="14"/>
      <c r="AI1661" s="70">
        <f t="shared" si="264"/>
        <v>12.500999999999999</v>
      </c>
      <c r="AJ1661" s="71" t="s">
        <v>369</v>
      </c>
      <c r="AK1661" s="72">
        <f t="shared" si="265"/>
        <v>1.4471406331162124</v>
      </c>
      <c r="AL1661" s="73">
        <f t="shared" si="266"/>
        <v>1.4471406331162124</v>
      </c>
    </row>
    <row r="1662" spans="1:38">
      <c r="A1662" s="14" t="s">
        <v>90</v>
      </c>
      <c r="B1662" s="14" t="s">
        <v>40</v>
      </c>
      <c r="C1662" s="31">
        <v>39283</v>
      </c>
      <c r="D1662" s="15">
        <v>2007</v>
      </c>
      <c r="E1662" s="16">
        <v>0.51736111111111105</v>
      </c>
      <c r="F1662" s="16">
        <v>0.55763888888888891</v>
      </c>
      <c r="G1662" s="16">
        <f t="shared" si="267"/>
        <v>4.0277777777777857E-2</v>
      </c>
      <c r="H1662" s="21">
        <v>2</v>
      </c>
      <c r="I1662" s="17">
        <v>2</v>
      </c>
      <c r="J1662" s="17">
        <v>2</v>
      </c>
      <c r="K1662" s="17">
        <v>2</v>
      </c>
      <c r="L1662" s="14" t="s">
        <v>48</v>
      </c>
      <c r="M1662" s="14" t="s">
        <v>49</v>
      </c>
      <c r="N1662" s="17">
        <v>1</v>
      </c>
      <c r="O1662" s="14">
        <f t="shared" si="268"/>
        <v>20.46</v>
      </c>
      <c r="P1662" s="18">
        <v>6.2</v>
      </c>
      <c r="Q1662" s="14">
        <f t="shared" si="269"/>
        <v>20.46</v>
      </c>
      <c r="R1662" s="18">
        <v>6.2</v>
      </c>
      <c r="S1662" s="14">
        <f t="shared" si="270"/>
        <v>20.46</v>
      </c>
      <c r="T1662" s="18">
        <v>6.2</v>
      </c>
      <c r="U1662" s="21" t="s">
        <v>43</v>
      </c>
      <c r="V1662" s="21" t="s">
        <v>43</v>
      </c>
      <c r="W1662" s="19">
        <v>27.849499999999999</v>
      </c>
      <c r="X1662" s="19">
        <v>-115.16158</v>
      </c>
      <c r="Y1662" s="18">
        <f t="shared" ref="Y1662:Y1725" si="271">(Z1662*1.8)+32</f>
        <v>62.6</v>
      </c>
      <c r="Z1662" s="17">
        <v>17</v>
      </c>
      <c r="AA1662" s="21">
        <v>10</v>
      </c>
      <c r="AB1662" s="17" t="s">
        <v>44</v>
      </c>
      <c r="AC1662" s="14">
        <v>9</v>
      </c>
      <c r="AD1662" s="17">
        <v>16</v>
      </c>
      <c r="AE1662" s="17">
        <v>1</v>
      </c>
      <c r="AF1662" s="14">
        <v>37</v>
      </c>
      <c r="AG1662" s="14"/>
      <c r="AI1662" s="70">
        <f t="shared" ref="AI1662:AI1725" si="272">(0.709*AD1662)+1.157</f>
        <v>12.500999999999999</v>
      </c>
      <c r="AJ1662" s="71" t="s">
        <v>369</v>
      </c>
      <c r="AK1662" s="72">
        <f t="shared" ref="AK1662:AK1725" si="273">((POWER(AI1662*10,2.19))*0.037)/1000</f>
        <v>1.4471406331162124</v>
      </c>
      <c r="AL1662" s="73">
        <f t="shared" ref="AL1662:AL1725" si="274">((POWER(AI1662*10,2.19))*0.037)/1000</f>
        <v>1.4471406331162124</v>
      </c>
    </row>
    <row r="1663" spans="1:38">
      <c r="A1663" s="14" t="s">
        <v>90</v>
      </c>
      <c r="B1663" s="14" t="s">
        <v>40</v>
      </c>
      <c r="C1663" s="31">
        <v>39283</v>
      </c>
      <c r="D1663" s="15">
        <v>2007</v>
      </c>
      <c r="E1663" s="16">
        <v>0.51736111111111105</v>
      </c>
      <c r="F1663" s="16">
        <v>0.55763888888888891</v>
      </c>
      <c r="G1663" s="16">
        <f t="shared" ref="G1663:G1726" si="275">F1663-E1663</f>
        <v>4.0277777777777857E-2</v>
      </c>
      <c r="H1663" s="21">
        <v>2</v>
      </c>
      <c r="I1663" s="17">
        <v>2</v>
      </c>
      <c r="J1663" s="17">
        <v>2</v>
      </c>
      <c r="K1663" s="17">
        <v>2</v>
      </c>
      <c r="L1663" s="14" t="s">
        <v>48</v>
      </c>
      <c r="M1663" s="14" t="s">
        <v>49</v>
      </c>
      <c r="N1663" s="17">
        <v>1</v>
      </c>
      <c r="O1663" s="14">
        <f t="shared" ref="O1663:O1726" si="276">3.3*P1663</f>
        <v>20.46</v>
      </c>
      <c r="P1663" s="18">
        <v>6.2</v>
      </c>
      <c r="Q1663" s="14">
        <f t="shared" ref="Q1663:Q1726" si="277">3.3*R1663</f>
        <v>20.46</v>
      </c>
      <c r="R1663" s="18">
        <v>6.2</v>
      </c>
      <c r="S1663" s="14">
        <f t="shared" ref="S1663:S1726" si="278">3.3*T1663</f>
        <v>20.46</v>
      </c>
      <c r="T1663" s="18">
        <v>6.2</v>
      </c>
      <c r="U1663" s="21" t="s">
        <v>43</v>
      </c>
      <c r="V1663" s="21" t="s">
        <v>43</v>
      </c>
      <c r="W1663" s="19">
        <v>27.849499999999999</v>
      </c>
      <c r="X1663" s="19">
        <v>-115.16158</v>
      </c>
      <c r="Y1663" s="18">
        <f t="shared" si="271"/>
        <v>62.6</v>
      </c>
      <c r="Z1663" s="17">
        <v>17</v>
      </c>
      <c r="AA1663" s="21">
        <v>10</v>
      </c>
      <c r="AB1663" s="17" t="s">
        <v>44</v>
      </c>
      <c r="AC1663" s="14">
        <v>9</v>
      </c>
      <c r="AD1663" s="17">
        <v>18</v>
      </c>
      <c r="AE1663" s="17">
        <v>1</v>
      </c>
      <c r="AF1663" s="14">
        <v>37</v>
      </c>
      <c r="AG1663" s="14"/>
      <c r="AI1663" s="70">
        <f t="shared" si="272"/>
        <v>13.918999999999999</v>
      </c>
      <c r="AJ1663" s="71" t="s">
        <v>369</v>
      </c>
      <c r="AK1663" s="72">
        <f t="shared" si="273"/>
        <v>1.8310631406548505</v>
      </c>
      <c r="AL1663" s="73">
        <f t="shared" si="274"/>
        <v>1.8310631406548505</v>
      </c>
    </row>
    <row r="1664" spans="1:38">
      <c r="A1664" s="14" t="s">
        <v>90</v>
      </c>
      <c r="B1664" s="14" t="s">
        <v>40</v>
      </c>
      <c r="C1664" s="31">
        <v>39283</v>
      </c>
      <c r="D1664" s="15">
        <v>2007</v>
      </c>
      <c r="E1664" s="16">
        <v>0.51736111111111105</v>
      </c>
      <c r="F1664" s="16">
        <v>0.55763888888888891</v>
      </c>
      <c r="G1664" s="16">
        <f t="shared" si="275"/>
        <v>4.0277777777777857E-2</v>
      </c>
      <c r="H1664" s="21">
        <v>2</v>
      </c>
      <c r="I1664" s="17">
        <v>2</v>
      </c>
      <c r="J1664" s="17">
        <v>2</v>
      </c>
      <c r="K1664" s="17">
        <v>2</v>
      </c>
      <c r="L1664" s="14" t="s">
        <v>48</v>
      </c>
      <c r="M1664" s="14" t="s">
        <v>49</v>
      </c>
      <c r="N1664" s="17">
        <v>1</v>
      </c>
      <c r="O1664" s="14">
        <f t="shared" si="276"/>
        <v>20.46</v>
      </c>
      <c r="P1664" s="18">
        <v>6.2</v>
      </c>
      <c r="Q1664" s="14">
        <f t="shared" si="277"/>
        <v>20.46</v>
      </c>
      <c r="R1664" s="18">
        <v>6.2</v>
      </c>
      <c r="S1664" s="14">
        <f t="shared" si="278"/>
        <v>20.46</v>
      </c>
      <c r="T1664" s="18">
        <v>6.2</v>
      </c>
      <c r="U1664" s="21" t="s">
        <v>43</v>
      </c>
      <c r="V1664" s="21" t="s">
        <v>43</v>
      </c>
      <c r="W1664" s="19">
        <v>27.849499999999999</v>
      </c>
      <c r="X1664" s="19">
        <v>-115.16158</v>
      </c>
      <c r="Y1664" s="18">
        <f t="shared" si="271"/>
        <v>62.6</v>
      </c>
      <c r="Z1664" s="17">
        <v>17</v>
      </c>
      <c r="AA1664" s="21">
        <v>10</v>
      </c>
      <c r="AB1664" s="17" t="s">
        <v>44</v>
      </c>
      <c r="AC1664" s="14">
        <v>9</v>
      </c>
      <c r="AD1664" s="17">
        <v>18</v>
      </c>
      <c r="AE1664" s="17">
        <v>1</v>
      </c>
      <c r="AF1664" s="14">
        <v>37</v>
      </c>
      <c r="AG1664" s="14"/>
      <c r="AI1664" s="70">
        <f t="shared" si="272"/>
        <v>13.918999999999999</v>
      </c>
      <c r="AJ1664" s="71" t="s">
        <v>369</v>
      </c>
      <c r="AK1664" s="72">
        <f t="shared" si="273"/>
        <v>1.8310631406548505</v>
      </c>
      <c r="AL1664" s="73">
        <f t="shared" si="274"/>
        <v>1.8310631406548505</v>
      </c>
    </row>
    <row r="1665" spans="1:38">
      <c r="A1665" s="14" t="s">
        <v>90</v>
      </c>
      <c r="B1665" s="14" t="s">
        <v>40</v>
      </c>
      <c r="C1665" s="31">
        <v>39283</v>
      </c>
      <c r="D1665" s="15">
        <v>2007</v>
      </c>
      <c r="E1665" s="16">
        <v>0.51736111111111105</v>
      </c>
      <c r="F1665" s="16">
        <v>0.55763888888888891</v>
      </c>
      <c r="G1665" s="16">
        <f t="shared" si="275"/>
        <v>4.0277777777777857E-2</v>
      </c>
      <c r="H1665" s="21">
        <v>2</v>
      </c>
      <c r="I1665" s="17">
        <v>2</v>
      </c>
      <c r="J1665" s="17">
        <v>2</v>
      </c>
      <c r="K1665" s="17">
        <v>2</v>
      </c>
      <c r="L1665" s="14" t="s">
        <v>48</v>
      </c>
      <c r="M1665" s="14" t="s">
        <v>49</v>
      </c>
      <c r="N1665" s="17">
        <v>1</v>
      </c>
      <c r="O1665" s="14">
        <f t="shared" si="276"/>
        <v>20.46</v>
      </c>
      <c r="P1665" s="18">
        <v>6.2</v>
      </c>
      <c r="Q1665" s="14">
        <f t="shared" si="277"/>
        <v>20.46</v>
      </c>
      <c r="R1665" s="18">
        <v>6.2</v>
      </c>
      <c r="S1665" s="14">
        <f t="shared" si="278"/>
        <v>20.46</v>
      </c>
      <c r="T1665" s="18">
        <v>6.2</v>
      </c>
      <c r="U1665" s="21" t="s">
        <v>43</v>
      </c>
      <c r="V1665" s="21" t="s">
        <v>43</v>
      </c>
      <c r="W1665" s="19">
        <v>27.849499999999999</v>
      </c>
      <c r="X1665" s="19">
        <v>-115.16158</v>
      </c>
      <c r="Y1665" s="18">
        <f t="shared" si="271"/>
        <v>62.6</v>
      </c>
      <c r="Z1665" s="17">
        <v>17</v>
      </c>
      <c r="AA1665" s="21">
        <v>10</v>
      </c>
      <c r="AB1665" s="17" t="s">
        <v>44</v>
      </c>
      <c r="AC1665" s="14">
        <v>10</v>
      </c>
      <c r="AD1665" s="17">
        <v>16</v>
      </c>
      <c r="AE1665" s="17">
        <v>1</v>
      </c>
      <c r="AF1665" s="14">
        <v>41</v>
      </c>
      <c r="AG1665" s="14"/>
      <c r="AI1665" s="70">
        <f t="shared" si="272"/>
        <v>12.500999999999999</v>
      </c>
      <c r="AJ1665" s="71" t="s">
        <v>369</v>
      </c>
      <c r="AK1665" s="72">
        <f t="shared" si="273"/>
        <v>1.4471406331162124</v>
      </c>
      <c r="AL1665" s="73">
        <f t="shared" si="274"/>
        <v>1.4471406331162124</v>
      </c>
    </row>
    <row r="1666" spans="1:38">
      <c r="A1666" s="14" t="s">
        <v>90</v>
      </c>
      <c r="B1666" s="14" t="s">
        <v>40</v>
      </c>
      <c r="C1666" s="31">
        <v>39283</v>
      </c>
      <c r="D1666" s="15">
        <v>2007</v>
      </c>
      <c r="E1666" s="16">
        <v>0.51736111111111105</v>
      </c>
      <c r="F1666" s="16">
        <v>0.55763888888888891</v>
      </c>
      <c r="G1666" s="16">
        <f t="shared" si="275"/>
        <v>4.0277777777777857E-2</v>
      </c>
      <c r="H1666" s="21">
        <v>2</v>
      </c>
      <c r="I1666" s="17">
        <v>2</v>
      </c>
      <c r="J1666" s="17">
        <v>2</v>
      </c>
      <c r="K1666" s="17">
        <v>2</v>
      </c>
      <c r="L1666" s="14" t="s">
        <v>48</v>
      </c>
      <c r="M1666" s="14" t="s">
        <v>49</v>
      </c>
      <c r="N1666" s="17">
        <v>1</v>
      </c>
      <c r="O1666" s="14">
        <f t="shared" si="276"/>
        <v>20.46</v>
      </c>
      <c r="P1666" s="18">
        <v>6.2</v>
      </c>
      <c r="Q1666" s="14">
        <f t="shared" si="277"/>
        <v>20.46</v>
      </c>
      <c r="R1666" s="18">
        <v>6.2</v>
      </c>
      <c r="S1666" s="14">
        <f t="shared" si="278"/>
        <v>20.46</v>
      </c>
      <c r="T1666" s="18">
        <v>6.2</v>
      </c>
      <c r="U1666" s="21" t="s">
        <v>43</v>
      </c>
      <c r="V1666" s="21" t="s">
        <v>43</v>
      </c>
      <c r="W1666" s="19">
        <v>27.849499999999999</v>
      </c>
      <c r="X1666" s="19">
        <v>-115.16158</v>
      </c>
      <c r="Y1666" s="18">
        <f t="shared" si="271"/>
        <v>62.6</v>
      </c>
      <c r="Z1666" s="17">
        <v>17</v>
      </c>
      <c r="AA1666" s="21">
        <v>10</v>
      </c>
      <c r="AB1666" s="17" t="s">
        <v>44</v>
      </c>
      <c r="AC1666" s="14">
        <v>10</v>
      </c>
      <c r="AD1666" s="17">
        <v>18</v>
      </c>
      <c r="AE1666" s="17">
        <v>1</v>
      </c>
      <c r="AF1666" s="14">
        <v>41</v>
      </c>
      <c r="AG1666" s="14"/>
      <c r="AI1666" s="70">
        <f t="shared" si="272"/>
        <v>13.918999999999999</v>
      </c>
      <c r="AJ1666" s="71" t="s">
        <v>369</v>
      </c>
      <c r="AK1666" s="72">
        <f t="shared" si="273"/>
        <v>1.8310631406548505</v>
      </c>
      <c r="AL1666" s="73">
        <f t="shared" si="274"/>
        <v>1.8310631406548505</v>
      </c>
    </row>
    <row r="1667" spans="1:38">
      <c r="A1667" s="14" t="s">
        <v>90</v>
      </c>
      <c r="B1667" s="14" t="s">
        <v>40</v>
      </c>
      <c r="C1667" s="31">
        <v>39283</v>
      </c>
      <c r="D1667" s="15">
        <v>2007</v>
      </c>
      <c r="E1667" s="16">
        <v>0.51736111111111105</v>
      </c>
      <c r="F1667" s="16">
        <v>0.55763888888888891</v>
      </c>
      <c r="G1667" s="16">
        <f t="shared" si="275"/>
        <v>4.0277777777777857E-2</v>
      </c>
      <c r="H1667" s="21">
        <v>2</v>
      </c>
      <c r="I1667" s="17">
        <v>2</v>
      </c>
      <c r="J1667" s="17">
        <v>2</v>
      </c>
      <c r="K1667" s="17">
        <v>2</v>
      </c>
      <c r="L1667" s="14" t="s">
        <v>48</v>
      </c>
      <c r="M1667" s="14" t="s">
        <v>49</v>
      </c>
      <c r="N1667" s="17">
        <v>1</v>
      </c>
      <c r="O1667" s="14">
        <f t="shared" si="276"/>
        <v>20.46</v>
      </c>
      <c r="P1667" s="18">
        <v>6.2</v>
      </c>
      <c r="Q1667" s="14">
        <f t="shared" si="277"/>
        <v>20.46</v>
      </c>
      <c r="R1667" s="18">
        <v>6.2</v>
      </c>
      <c r="S1667" s="14">
        <f t="shared" si="278"/>
        <v>20.46</v>
      </c>
      <c r="T1667" s="18">
        <v>6.2</v>
      </c>
      <c r="U1667" s="21" t="s">
        <v>43</v>
      </c>
      <c r="V1667" s="21" t="s">
        <v>43</v>
      </c>
      <c r="W1667" s="19">
        <v>27.849499999999999</v>
      </c>
      <c r="X1667" s="19">
        <v>-115.16158</v>
      </c>
      <c r="Y1667" s="18">
        <f t="shared" si="271"/>
        <v>62.6</v>
      </c>
      <c r="Z1667" s="17">
        <v>17</v>
      </c>
      <c r="AA1667" s="21">
        <v>10</v>
      </c>
      <c r="AB1667" s="17" t="s">
        <v>44</v>
      </c>
      <c r="AC1667" s="14">
        <v>10</v>
      </c>
      <c r="AD1667" s="17">
        <v>23</v>
      </c>
      <c r="AE1667" s="17">
        <v>1</v>
      </c>
      <c r="AF1667" s="14">
        <v>41</v>
      </c>
      <c r="AG1667" s="14"/>
      <c r="AI1667" s="70">
        <f t="shared" si="272"/>
        <v>17.463999999999999</v>
      </c>
      <c r="AJ1667" s="71" t="s">
        <v>369</v>
      </c>
      <c r="AK1667" s="72">
        <f t="shared" si="273"/>
        <v>3.0095147540604348</v>
      </c>
      <c r="AL1667" s="73">
        <f t="shared" si="274"/>
        <v>3.0095147540604348</v>
      </c>
    </row>
    <row r="1668" spans="1:38">
      <c r="A1668" s="14" t="s">
        <v>91</v>
      </c>
      <c r="B1668" s="14" t="s">
        <v>40</v>
      </c>
      <c r="C1668" s="31">
        <v>39284</v>
      </c>
      <c r="D1668" s="15">
        <v>2007</v>
      </c>
      <c r="E1668" s="16">
        <v>0.46180555555555602</v>
      </c>
      <c r="F1668" s="16">
        <v>0.51041666666666696</v>
      </c>
      <c r="G1668" s="16">
        <f t="shared" si="275"/>
        <v>4.8611111111110938E-2</v>
      </c>
      <c r="H1668" s="21">
        <v>2</v>
      </c>
      <c r="I1668" s="17">
        <v>2</v>
      </c>
      <c r="J1668" s="17">
        <v>4</v>
      </c>
      <c r="K1668" s="17">
        <v>4</v>
      </c>
      <c r="L1668" s="14" t="s">
        <v>48</v>
      </c>
      <c r="M1668" s="14" t="s">
        <v>49</v>
      </c>
      <c r="N1668" s="17">
        <v>1</v>
      </c>
      <c r="O1668" s="14">
        <f t="shared" si="276"/>
        <v>30.69</v>
      </c>
      <c r="P1668" s="14">
        <v>9.3000000000000007</v>
      </c>
      <c r="Q1668" s="14">
        <f t="shared" si="277"/>
        <v>30.69</v>
      </c>
      <c r="R1668" s="14">
        <v>9.3000000000000007</v>
      </c>
      <c r="S1668" s="14">
        <f t="shared" si="278"/>
        <v>30.69</v>
      </c>
      <c r="T1668" s="14">
        <v>9.3000000000000007</v>
      </c>
      <c r="U1668" s="21" t="s">
        <v>43</v>
      </c>
      <c r="V1668" s="21" t="s">
        <v>43</v>
      </c>
      <c r="W1668" s="19">
        <v>27.84825</v>
      </c>
      <c r="X1668" s="19">
        <v>-115.17252999999999</v>
      </c>
      <c r="Y1668" s="18">
        <f t="shared" si="271"/>
        <v>62.6</v>
      </c>
      <c r="Z1668" s="17">
        <v>17</v>
      </c>
      <c r="AA1668" s="21">
        <v>6</v>
      </c>
      <c r="AB1668" s="14" t="s">
        <v>44</v>
      </c>
      <c r="AC1668" s="14">
        <v>1</v>
      </c>
      <c r="AD1668" s="17">
        <v>13</v>
      </c>
      <c r="AE1668" s="17">
        <v>1</v>
      </c>
      <c r="AF1668" s="14">
        <v>8</v>
      </c>
      <c r="AG1668" s="14">
        <v>300</v>
      </c>
      <c r="AI1668" s="70">
        <f t="shared" si="272"/>
        <v>10.373999999999999</v>
      </c>
      <c r="AJ1668" s="71" t="s">
        <v>369</v>
      </c>
      <c r="AK1668" s="72">
        <f t="shared" si="273"/>
        <v>0.96188687250685145</v>
      </c>
      <c r="AL1668" s="73">
        <f t="shared" si="274"/>
        <v>0.96188687250685145</v>
      </c>
    </row>
    <row r="1669" spans="1:38">
      <c r="A1669" s="14" t="s">
        <v>91</v>
      </c>
      <c r="B1669" s="14" t="s">
        <v>40</v>
      </c>
      <c r="C1669" s="31">
        <v>39284</v>
      </c>
      <c r="D1669" s="15">
        <v>2007</v>
      </c>
      <c r="E1669" s="16">
        <v>0.46180555555555602</v>
      </c>
      <c r="F1669" s="16">
        <v>0.51041666666666696</v>
      </c>
      <c r="G1669" s="16">
        <f t="shared" si="275"/>
        <v>4.8611111111110938E-2</v>
      </c>
      <c r="H1669" s="21">
        <v>2</v>
      </c>
      <c r="I1669" s="17">
        <v>2</v>
      </c>
      <c r="J1669" s="17">
        <v>4</v>
      </c>
      <c r="K1669" s="17">
        <v>4</v>
      </c>
      <c r="L1669" s="14" t="s">
        <v>48</v>
      </c>
      <c r="M1669" s="14" t="s">
        <v>49</v>
      </c>
      <c r="N1669" s="17">
        <v>1</v>
      </c>
      <c r="O1669" s="14">
        <f t="shared" si="276"/>
        <v>30.69</v>
      </c>
      <c r="P1669" s="14">
        <v>9.3000000000000007</v>
      </c>
      <c r="Q1669" s="14">
        <f t="shared" si="277"/>
        <v>30.69</v>
      </c>
      <c r="R1669" s="14">
        <v>9.3000000000000007</v>
      </c>
      <c r="S1669" s="14">
        <f t="shared" si="278"/>
        <v>30.69</v>
      </c>
      <c r="T1669" s="14">
        <v>9.3000000000000007</v>
      </c>
      <c r="U1669" s="21" t="s">
        <v>43</v>
      </c>
      <c r="V1669" s="21" t="s">
        <v>43</v>
      </c>
      <c r="W1669" s="19">
        <v>27.84825</v>
      </c>
      <c r="X1669" s="19">
        <v>-115.17252999999999</v>
      </c>
      <c r="Y1669" s="18">
        <f t="shared" si="271"/>
        <v>62.6</v>
      </c>
      <c r="Z1669" s="17">
        <v>17</v>
      </c>
      <c r="AA1669" s="21">
        <v>6</v>
      </c>
      <c r="AB1669" s="14" t="s">
        <v>44</v>
      </c>
      <c r="AC1669" s="14">
        <v>1</v>
      </c>
      <c r="AD1669" s="17">
        <v>18</v>
      </c>
      <c r="AE1669" s="17">
        <v>1</v>
      </c>
      <c r="AF1669" s="14">
        <v>8</v>
      </c>
      <c r="AG1669" s="14">
        <v>300</v>
      </c>
      <c r="AI1669" s="70">
        <f t="shared" si="272"/>
        <v>13.918999999999999</v>
      </c>
      <c r="AJ1669" s="71" t="s">
        <v>369</v>
      </c>
      <c r="AK1669" s="72">
        <f t="shared" si="273"/>
        <v>1.8310631406548505</v>
      </c>
      <c r="AL1669" s="73">
        <f t="shared" si="274"/>
        <v>1.8310631406548505</v>
      </c>
    </row>
    <row r="1670" spans="1:38">
      <c r="A1670" s="14" t="s">
        <v>91</v>
      </c>
      <c r="B1670" s="14" t="s">
        <v>40</v>
      </c>
      <c r="C1670" s="31">
        <v>39284</v>
      </c>
      <c r="D1670" s="15">
        <v>2007</v>
      </c>
      <c r="E1670" s="16">
        <v>0.46180555555555602</v>
      </c>
      <c r="F1670" s="16">
        <v>0.51041666666666696</v>
      </c>
      <c r="G1670" s="16">
        <f t="shared" si="275"/>
        <v>4.8611111111110938E-2</v>
      </c>
      <c r="H1670" s="21">
        <v>2</v>
      </c>
      <c r="I1670" s="17">
        <v>2</v>
      </c>
      <c r="J1670" s="17">
        <v>4</v>
      </c>
      <c r="K1670" s="17">
        <v>4</v>
      </c>
      <c r="L1670" s="14" t="s">
        <v>48</v>
      </c>
      <c r="M1670" s="14" t="s">
        <v>49</v>
      </c>
      <c r="N1670" s="17">
        <v>1</v>
      </c>
      <c r="O1670" s="14">
        <f t="shared" si="276"/>
        <v>30.69</v>
      </c>
      <c r="P1670" s="14">
        <v>9.3000000000000007</v>
      </c>
      <c r="Q1670" s="14">
        <f t="shared" si="277"/>
        <v>30.69</v>
      </c>
      <c r="R1670" s="14">
        <v>9.3000000000000007</v>
      </c>
      <c r="S1670" s="14">
        <f t="shared" si="278"/>
        <v>30.69</v>
      </c>
      <c r="T1670" s="14">
        <v>9.3000000000000007</v>
      </c>
      <c r="U1670" s="21" t="s">
        <v>43</v>
      </c>
      <c r="V1670" s="21" t="s">
        <v>43</v>
      </c>
      <c r="W1670" s="19">
        <v>27.84825</v>
      </c>
      <c r="X1670" s="19">
        <v>-115.17252999999999</v>
      </c>
      <c r="Y1670" s="18">
        <f t="shared" si="271"/>
        <v>62.6</v>
      </c>
      <c r="Z1670" s="17">
        <v>17</v>
      </c>
      <c r="AA1670" s="21">
        <v>6</v>
      </c>
      <c r="AB1670" s="14" t="s">
        <v>44</v>
      </c>
      <c r="AC1670" s="14">
        <v>1</v>
      </c>
      <c r="AD1670" s="17">
        <v>21</v>
      </c>
      <c r="AE1670" s="17">
        <v>1</v>
      </c>
      <c r="AF1670" s="14">
        <v>8</v>
      </c>
      <c r="AG1670" s="14">
        <v>300</v>
      </c>
      <c r="AI1670" s="70">
        <f t="shared" si="272"/>
        <v>16.045999999999999</v>
      </c>
      <c r="AJ1670" s="71" t="s">
        <v>369</v>
      </c>
      <c r="AK1670" s="72">
        <f t="shared" si="273"/>
        <v>2.5000862380340183</v>
      </c>
      <c r="AL1670" s="73">
        <f t="shared" si="274"/>
        <v>2.5000862380340183</v>
      </c>
    </row>
    <row r="1671" spans="1:38">
      <c r="A1671" s="14" t="s">
        <v>91</v>
      </c>
      <c r="B1671" s="14" t="s">
        <v>40</v>
      </c>
      <c r="C1671" s="31">
        <v>39284</v>
      </c>
      <c r="D1671" s="15">
        <v>2007</v>
      </c>
      <c r="E1671" s="16">
        <v>0.46180555555555602</v>
      </c>
      <c r="F1671" s="16">
        <v>0.51041666666666696</v>
      </c>
      <c r="G1671" s="16">
        <f t="shared" si="275"/>
        <v>4.8611111111110938E-2</v>
      </c>
      <c r="H1671" s="21">
        <v>2</v>
      </c>
      <c r="I1671" s="17">
        <v>2</v>
      </c>
      <c r="J1671" s="17">
        <v>4</v>
      </c>
      <c r="K1671" s="17">
        <v>4</v>
      </c>
      <c r="L1671" s="14" t="s">
        <v>48</v>
      </c>
      <c r="M1671" s="14" t="s">
        <v>49</v>
      </c>
      <c r="N1671" s="17">
        <v>1</v>
      </c>
      <c r="O1671" s="14">
        <f t="shared" si="276"/>
        <v>30.69</v>
      </c>
      <c r="P1671" s="14">
        <v>9.3000000000000007</v>
      </c>
      <c r="Q1671" s="14">
        <f t="shared" si="277"/>
        <v>30.69</v>
      </c>
      <c r="R1671" s="14">
        <v>9.3000000000000007</v>
      </c>
      <c r="S1671" s="14">
        <f t="shared" si="278"/>
        <v>30.69</v>
      </c>
      <c r="T1671" s="14">
        <v>9.3000000000000007</v>
      </c>
      <c r="U1671" s="21" t="s">
        <v>43</v>
      </c>
      <c r="V1671" s="21" t="s">
        <v>43</v>
      </c>
      <c r="W1671" s="19">
        <v>27.84825</v>
      </c>
      <c r="X1671" s="19">
        <v>-115.17252999999999</v>
      </c>
      <c r="Y1671" s="18">
        <f t="shared" si="271"/>
        <v>62.6</v>
      </c>
      <c r="Z1671" s="17">
        <v>17</v>
      </c>
      <c r="AA1671" s="21">
        <v>6</v>
      </c>
      <c r="AB1671" s="14" t="s">
        <v>44</v>
      </c>
      <c r="AC1671" s="14">
        <v>1</v>
      </c>
      <c r="AD1671" s="17">
        <v>21</v>
      </c>
      <c r="AE1671" s="17">
        <v>1</v>
      </c>
      <c r="AF1671" s="14">
        <v>8</v>
      </c>
      <c r="AG1671" s="14">
        <v>300</v>
      </c>
      <c r="AI1671" s="70">
        <f t="shared" si="272"/>
        <v>16.045999999999999</v>
      </c>
      <c r="AJ1671" s="71" t="s">
        <v>369</v>
      </c>
      <c r="AK1671" s="72">
        <f t="shared" si="273"/>
        <v>2.5000862380340183</v>
      </c>
      <c r="AL1671" s="73">
        <f t="shared" si="274"/>
        <v>2.5000862380340183</v>
      </c>
    </row>
    <row r="1672" spans="1:38">
      <c r="A1672" s="14" t="s">
        <v>91</v>
      </c>
      <c r="B1672" s="14" t="s">
        <v>40</v>
      </c>
      <c r="C1672" s="31">
        <v>39284</v>
      </c>
      <c r="D1672" s="15">
        <v>2007</v>
      </c>
      <c r="E1672" s="16">
        <v>0.46180555555555602</v>
      </c>
      <c r="F1672" s="16">
        <v>0.51041666666666696</v>
      </c>
      <c r="G1672" s="16">
        <f t="shared" si="275"/>
        <v>4.8611111111110938E-2</v>
      </c>
      <c r="H1672" s="21">
        <v>2</v>
      </c>
      <c r="I1672" s="17">
        <v>2</v>
      </c>
      <c r="J1672" s="17">
        <v>4</v>
      </c>
      <c r="K1672" s="17">
        <v>4</v>
      </c>
      <c r="L1672" s="14" t="s">
        <v>48</v>
      </c>
      <c r="M1672" s="14" t="s">
        <v>49</v>
      </c>
      <c r="N1672" s="17">
        <v>1</v>
      </c>
      <c r="O1672" s="14">
        <f t="shared" si="276"/>
        <v>30.69</v>
      </c>
      <c r="P1672" s="14">
        <v>9.3000000000000007</v>
      </c>
      <c r="Q1672" s="14">
        <f t="shared" si="277"/>
        <v>30.69</v>
      </c>
      <c r="R1672" s="14">
        <v>9.3000000000000007</v>
      </c>
      <c r="S1672" s="14">
        <f t="shared" si="278"/>
        <v>30.69</v>
      </c>
      <c r="T1672" s="14">
        <v>9.3000000000000007</v>
      </c>
      <c r="U1672" s="21" t="s">
        <v>43</v>
      </c>
      <c r="V1672" s="21" t="s">
        <v>43</v>
      </c>
      <c r="W1672" s="19">
        <v>27.84825</v>
      </c>
      <c r="X1672" s="19">
        <v>-115.17252999999999</v>
      </c>
      <c r="Y1672" s="18">
        <f t="shared" si="271"/>
        <v>62.6</v>
      </c>
      <c r="Z1672" s="17">
        <v>17</v>
      </c>
      <c r="AA1672" s="21">
        <v>6</v>
      </c>
      <c r="AB1672" s="14" t="s">
        <v>44</v>
      </c>
      <c r="AC1672" s="14">
        <v>1</v>
      </c>
      <c r="AD1672" s="17">
        <v>21</v>
      </c>
      <c r="AE1672" s="17">
        <v>1</v>
      </c>
      <c r="AF1672" s="14">
        <v>8</v>
      </c>
      <c r="AG1672" s="14">
        <v>300</v>
      </c>
      <c r="AI1672" s="70">
        <f t="shared" si="272"/>
        <v>16.045999999999999</v>
      </c>
      <c r="AJ1672" s="71" t="s">
        <v>369</v>
      </c>
      <c r="AK1672" s="72">
        <f t="shared" si="273"/>
        <v>2.5000862380340183</v>
      </c>
      <c r="AL1672" s="73">
        <f t="shared" si="274"/>
        <v>2.5000862380340183</v>
      </c>
    </row>
    <row r="1673" spans="1:38">
      <c r="A1673" s="14" t="s">
        <v>91</v>
      </c>
      <c r="B1673" s="14" t="s">
        <v>40</v>
      </c>
      <c r="C1673" s="31">
        <v>39284</v>
      </c>
      <c r="D1673" s="15">
        <v>2007</v>
      </c>
      <c r="E1673" s="16">
        <v>0.46180555555555602</v>
      </c>
      <c r="F1673" s="16">
        <v>0.51041666666666696</v>
      </c>
      <c r="G1673" s="16">
        <f t="shared" si="275"/>
        <v>4.8611111111110938E-2</v>
      </c>
      <c r="H1673" s="21">
        <v>2</v>
      </c>
      <c r="I1673" s="17">
        <v>2</v>
      </c>
      <c r="J1673" s="17">
        <v>4</v>
      </c>
      <c r="K1673" s="17">
        <v>4</v>
      </c>
      <c r="L1673" s="14" t="s">
        <v>48</v>
      </c>
      <c r="M1673" s="14" t="s">
        <v>49</v>
      </c>
      <c r="N1673" s="17">
        <v>1</v>
      </c>
      <c r="O1673" s="14">
        <f t="shared" si="276"/>
        <v>30.69</v>
      </c>
      <c r="P1673" s="14">
        <v>9.3000000000000007</v>
      </c>
      <c r="Q1673" s="14">
        <f t="shared" si="277"/>
        <v>30.69</v>
      </c>
      <c r="R1673" s="14">
        <v>9.3000000000000007</v>
      </c>
      <c r="S1673" s="14">
        <f t="shared" si="278"/>
        <v>30.69</v>
      </c>
      <c r="T1673" s="14">
        <v>9.3000000000000007</v>
      </c>
      <c r="U1673" s="21" t="s">
        <v>43</v>
      </c>
      <c r="V1673" s="21" t="s">
        <v>43</v>
      </c>
      <c r="W1673" s="19">
        <v>27.84825</v>
      </c>
      <c r="X1673" s="19">
        <v>-115.17252999999999</v>
      </c>
      <c r="Y1673" s="18">
        <f t="shared" si="271"/>
        <v>62.6</v>
      </c>
      <c r="Z1673" s="17">
        <v>17</v>
      </c>
      <c r="AA1673" s="21">
        <v>6</v>
      </c>
      <c r="AB1673" s="14" t="s">
        <v>44</v>
      </c>
      <c r="AC1673" s="14">
        <v>1</v>
      </c>
      <c r="AD1673" s="17">
        <v>22</v>
      </c>
      <c r="AE1673" s="17">
        <v>1</v>
      </c>
      <c r="AF1673" s="14">
        <v>8</v>
      </c>
      <c r="AG1673" s="14">
        <v>300</v>
      </c>
      <c r="AI1673" s="70">
        <f t="shared" si="272"/>
        <v>16.754999999999999</v>
      </c>
      <c r="AJ1673" s="71" t="s">
        <v>369</v>
      </c>
      <c r="AK1673" s="72">
        <f t="shared" si="273"/>
        <v>2.7483879168691034</v>
      </c>
      <c r="AL1673" s="73">
        <f t="shared" si="274"/>
        <v>2.7483879168691034</v>
      </c>
    </row>
    <row r="1674" spans="1:38">
      <c r="A1674" s="14" t="s">
        <v>91</v>
      </c>
      <c r="B1674" s="14" t="s">
        <v>40</v>
      </c>
      <c r="C1674" s="31">
        <v>39284</v>
      </c>
      <c r="D1674" s="15">
        <v>2007</v>
      </c>
      <c r="E1674" s="16">
        <v>0.46180555555555602</v>
      </c>
      <c r="F1674" s="16">
        <v>0.51041666666666696</v>
      </c>
      <c r="G1674" s="16">
        <f t="shared" si="275"/>
        <v>4.8611111111110938E-2</v>
      </c>
      <c r="H1674" s="21">
        <v>2</v>
      </c>
      <c r="I1674" s="17">
        <v>2</v>
      </c>
      <c r="J1674" s="17">
        <v>4</v>
      </c>
      <c r="K1674" s="17">
        <v>4</v>
      </c>
      <c r="L1674" s="14" t="s">
        <v>48</v>
      </c>
      <c r="M1674" s="14" t="s">
        <v>49</v>
      </c>
      <c r="N1674" s="17">
        <v>1</v>
      </c>
      <c r="O1674" s="14">
        <f t="shared" si="276"/>
        <v>30.69</v>
      </c>
      <c r="P1674" s="14">
        <v>9.3000000000000007</v>
      </c>
      <c r="Q1674" s="14">
        <f t="shared" si="277"/>
        <v>30.69</v>
      </c>
      <c r="R1674" s="14">
        <v>9.3000000000000007</v>
      </c>
      <c r="S1674" s="14">
        <f t="shared" si="278"/>
        <v>30.69</v>
      </c>
      <c r="T1674" s="14">
        <v>9.3000000000000007</v>
      </c>
      <c r="U1674" s="21" t="s">
        <v>43</v>
      </c>
      <c r="V1674" s="21" t="s">
        <v>43</v>
      </c>
      <c r="W1674" s="19">
        <v>27.84825</v>
      </c>
      <c r="X1674" s="19">
        <v>-115.17252999999999</v>
      </c>
      <c r="Y1674" s="18">
        <f t="shared" si="271"/>
        <v>62.6</v>
      </c>
      <c r="Z1674" s="17">
        <v>17</v>
      </c>
      <c r="AA1674" s="21">
        <v>6</v>
      </c>
      <c r="AB1674" s="14" t="s">
        <v>44</v>
      </c>
      <c r="AC1674" s="14">
        <v>1</v>
      </c>
      <c r="AD1674" s="17">
        <v>22</v>
      </c>
      <c r="AE1674" s="17">
        <v>1</v>
      </c>
      <c r="AF1674" s="14">
        <v>8</v>
      </c>
      <c r="AG1674" s="14">
        <v>300</v>
      </c>
      <c r="AI1674" s="70">
        <f t="shared" si="272"/>
        <v>16.754999999999999</v>
      </c>
      <c r="AJ1674" s="71" t="s">
        <v>369</v>
      </c>
      <c r="AK1674" s="72">
        <f t="shared" si="273"/>
        <v>2.7483879168691034</v>
      </c>
      <c r="AL1674" s="73">
        <f t="shared" si="274"/>
        <v>2.7483879168691034</v>
      </c>
    </row>
    <row r="1675" spans="1:38">
      <c r="A1675" s="14" t="s">
        <v>91</v>
      </c>
      <c r="B1675" s="14" t="s">
        <v>40</v>
      </c>
      <c r="C1675" s="31">
        <v>39284</v>
      </c>
      <c r="D1675" s="15">
        <v>2007</v>
      </c>
      <c r="E1675" s="16">
        <v>0.46180555555555602</v>
      </c>
      <c r="F1675" s="16">
        <v>0.51041666666666696</v>
      </c>
      <c r="G1675" s="16">
        <f t="shared" si="275"/>
        <v>4.8611111111110938E-2</v>
      </c>
      <c r="H1675" s="21">
        <v>2</v>
      </c>
      <c r="I1675" s="17">
        <v>2</v>
      </c>
      <c r="J1675" s="17">
        <v>4</v>
      </c>
      <c r="K1675" s="17">
        <v>4</v>
      </c>
      <c r="L1675" s="14" t="s">
        <v>48</v>
      </c>
      <c r="M1675" s="14" t="s">
        <v>49</v>
      </c>
      <c r="N1675" s="17">
        <v>1</v>
      </c>
      <c r="O1675" s="14">
        <f t="shared" si="276"/>
        <v>30.69</v>
      </c>
      <c r="P1675" s="14">
        <v>9.3000000000000007</v>
      </c>
      <c r="Q1675" s="14">
        <f t="shared" si="277"/>
        <v>30.69</v>
      </c>
      <c r="R1675" s="14">
        <v>9.3000000000000007</v>
      </c>
      <c r="S1675" s="14">
        <f t="shared" si="278"/>
        <v>30.69</v>
      </c>
      <c r="T1675" s="14">
        <v>9.3000000000000007</v>
      </c>
      <c r="U1675" s="21" t="s">
        <v>43</v>
      </c>
      <c r="V1675" s="21" t="s">
        <v>43</v>
      </c>
      <c r="W1675" s="19">
        <v>27.84825</v>
      </c>
      <c r="X1675" s="19">
        <v>-115.17252999999999</v>
      </c>
      <c r="Y1675" s="18">
        <f t="shared" si="271"/>
        <v>62.6</v>
      </c>
      <c r="Z1675" s="17">
        <v>17</v>
      </c>
      <c r="AA1675" s="21">
        <v>6</v>
      </c>
      <c r="AB1675" s="14" t="s">
        <v>44</v>
      </c>
      <c r="AC1675" s="14">
        <v>1</v>
      </c>
      <c r="AD1675" s="17">
        <v>23</v>
      </c>
      <c r="AE1675" s="17">
        <v>1</v>
      </c>
      <c r="AF1675" s="14">
        <v>8</v>
      </c>
      <c r="AG1675" s="14">
        <v>300</v>
      </c>
      <c r="AI1675" s="70">
        <f t="shared" si="272"/>
        <v>17.463999999999999</v>
      </c>
      <c r="AJ1675" s="71" t="s">
        <v>369</v>
      </c>
      <c r="AK1675" s="72">
        <f t="shared" si="273"/>
        <v>3.0095147540604348</v>
      </c>
      <c r="AL1675" s="73">
        <f t="shared" si="274"/>
        <v>3.0095147540604348</v>
      </c>
    </row>
    <row r="1676" spans="1:38">
      <c r="A1676" s="14" t="s">
        <v>91</v>
      </c>
      <c r="B1676" s="14" t="s">
        <v>40</v>
      </c>
      <c r="C1676" s="31">
        <v>39284</v>
      </c>
      <c r="D1676" s="15">
        <v>2007</v>
      </c>
      <c r="E1676" s="16">
        <v>0.46180555555555602</v>
      </c>
      <c r="F1676" s="16">
        <v>0.51041666666666696</v>
      </c>
      <c r="G1676" s="16">
        <f t="shared" si="275"/>
        <v>4.8611111111110938E-2</v>
      </c>
      <c r="H1676" s="21">
        <v>2</v>
      </c>
      <c r="I1676" s="17">
        <v>2</v>
      </c>
      <c r="J1676" s="17">
        <v>4</v>
      </c>
      <c r="K1676" s="17">
        <v>4</v>
      </c>
      <c r="L1676" s="14" t="s">
        <v>48</v>
      </c>
      <c r="M1676" s="14" t="s">
        <v>49</v>
      </c>
      <c r="N1676" s="17">
        <v>1</v>
      </c>
      <c r="O1676" s="14">
        <f t="shared" si="276"/>
        <v>30.69</v>
      </c>
      <c r="P1676" s="14">
        <v>9.3000000000000007</v>
      </c>
      <c r="Q1676" s="14">
        <f t="shared" si="277"/>
        <v>30.69</v>
      </c>
      <c r="R1676" s="14">
        <v>9.3000000000000007</v>
      </c>
      <c r="S1676" s="14">
        <f t="shared" si="278"/>
        <v>30.69</v>
      </c>
      <c r="T1676" s="14">
        <v>9.3000000000000007</v>
      </c>
      <c r="U1676" s="21" t="s">
        <v>43</v>
      </c>
      <c r="V1676" s="21" t="s">
        <v>43</v>
      </c>
      <c r="W1676" s="19">
        <v>27.84825</v>
      </c>
      <c r="X1676" s="19">
        <v>-115.17252999999999</v>
      </c>
      <c r="Y1676" s="18">
        <f t="shared" si="271"/>
        <v>62.6</v>
      </c>
      <c r="Z1676" s="17">
        <v>17</v>
      </c>
      <c r="AA1676" s="21">
        <v>6</v>
      </c>
      <c r="AB1676" s="14" t="s">
        <v>44</v>
      </c>
      <c r="AC1676" s="14">
        <v>2</v>
      </c>
      <c r="AD1676" s="17">
        <v>16</v>
      </c>
      <c r="AE1676" s="17">
        <v>1</v>
      </c>
      <c r="AF1676" s="14">
        <v>13</v>
      </c>
      <c r="AG1676" s="14">
        <v>300</v>
      </c>
      <c r="AI1676" s="70">
        <f t="shared" si="272"/>
        <v>12.500999999999999</v>
      </c>
      <c r="AJ1676" s="71" t="s">
        <v>369</v>
      </c>
      <c r="AK1676" s="72">
        <f t="shared" si="273"/>
        <v>1.4471406331162124</v>
      </c>
      <c r="AL1676" s="73">
        <f t="shared" si="274"/>
        <v>1.4471406331162124</v>
      </c>
    </row>
    <row r="1677" spans="1:38">
      <c r="A1677" s="14" t="s">
        <v>91</v>
      </c>
      <c r="B1677" s="14" t="s">
        <v>40</v>
      </c>
      <c r="C1677" s="31">
        <v>39284</v>
      </c>
      <c r="D1677" s="15">
        <v>2007</v>
      </c>
      <c r="E1677" s="16">
        <v>0.46180555555555602</v>
      </c>
      <c r="F1677" s="16">
        <v>0.51041666666666696</v>
      </c>
      <c r="G1677" s="16">
        <f t="shared" si="275"/>
        <v>4.8611111111110938E-2</v>
      </c>
      <c r="H1677" s="21">
        <v>2</v>
      </c>
      <c r="I1677" s="17">
        <v>2</v>
      </c>
      <c r="J1677" s="17">
        <v>4</v>
      </c>
      <c r="K1677" s="17">
        <v>4</v>
      </c>
      <c r="L1677" s="14" t="s">
        <v>48</v>
      </c>
      <c r="M1677" s="14" t="s">
        <v>49</v>
      </c>
      <c r="N1677" s="17">
        <v>1</v>
      </c>
      <c r="O1677" s="14">
        <f t="shared" si="276"/>
        <v>30.69</v>
      </c>
      <c r="P1677" s="14">
        <v>9.3000000000000007</v>
      </c>
      <c r="Q1677" s="14">
        <f t="shared" si="277"/>
        <v>30.69</v>
      </c>
      <c r="R1677" s="14">
        <v>9.3000000000000007</v>
      </c>
      <c r="S1677" s="14">
        <f t="shared" si="278"/>
        <v>30.69</v>
      </c>
      <c r="T1677" s="14">
        <v>9.3000000000000007</v>
      </c>
      <c r="U1677" s="21" t="s">
        <v>43</v>
      </c>
      <c r="V1677" s="21" t="s">
        <v>43</v>
      </c>
      <c r="W1677" s="19">
        <v>27.84825</v>
      </c>
      <c r="X1677" s="19">
        <v>-115.17252999999999</v>
      </c>
      <c r="Y1677" s="18">
        <f t="shared" si="271"/>
        <v>62.6</v>
      </c>
      <c r="Z1677" s="17">
        <v>17</v>
      </c>
      <c r="AA1677" s="21">
        <v>6</v>
      </c>
      <c r="AB1677" s="14" t="s">
        <v>44</v>
      </c>
      <c r="AC1677" s="14">
        <v>3</v>
      </c>
      <c r="AD1677" s="17">
        <v>19</v>
      </c>
      <c r="AE1677" s="17">
        <v>1</v>
      </c>
      <c r="AF1677" s="14">
        <v>17</v>
      </c>
      <c r="AG1677" s="14">
        <v>300</v>
      </c>
      <c r="AI1677" s="70">
        <f t="shared" si="272"/>
        <v>14.628</v>
      </c>
      <c r="AJ1677" s="71" t="s">
        <v>369</v>
      </c>
      <c r="AK1677" s="72">
        <f t="shared" si="273"/>
        <v>2.041534710262368</v>
      </c>
      <c r="AL1677" s="73">
        <f t="shared" si="274"/>
        <v>2.041534710262368</v>
      </c>
    </row>
    <row r="1678" spans="1:38">
      <c r="A1678" s="14" t="s">
        <v>91</v>
      </c>
      <c r="B1678" s="14" t="s">
        <v>40</v>
      </c>
      <c r="C1678" s="31">
        <v>39284</v>
      </c>
      <c r="D1678" s="15">
        <v>2007</v>
      </c>
      <c r="E1678" s="16">
        <v>0.46180555555555602</v>
      </c>
      <c r="F1678" s="16">
        <v>0.51041666666666696</v>
      </c>
      <c r="G1678" s="16">
        <f t="shared" si="275"/>
        <v>4.8611111111110938E-2</v>
      </c>
      <c r="H1678" s="21">
        <v>2</v>
      </c>
      <c r="I1678" s="17">
        <v>2</v>
      </c>
      <c r="J1678" s="17">
        <v>4</v>
      </c>
      <c r="K1678" s="17">
        <v>4</v>
      </c>
      <c r="L1678" s="14" t="s">
        <v>48</v>
      </c>
      <c r="M1678" s="14" t="s">
        <v>49</v>
      </c>
      <c r="N1678" s="17">
        <v>1</v>
      </c>
      <c r="O1678" s="14">
        <f t="shared" si="276"/>
        <v>30.69</v>
      </c>
      <c r="P1678" s="14">
        <v>9.3000000000000007</v>
      </c>
      <c r="Q1678" s="14">
        <f t="shared" si="277"/>
        <v>30.69</v>
      </c>
      <c r="R1678" s="14">
        <v>9.3000000000000007</v>
      </c>
      <c r="S1678" s="14">
        <f t="shared" si="278"/>
        <v>30.69</v>
      </c>
      <c r="T1678" s="14">
        <v>9.3000000000000007</v>
      </c>
      <c r="U1678" s="21" t="s">
        <v>43</v>
      </c>
      <c r="V1678" s="21" t="s">
        <v>43</v>
      </c>
      <c r="W1678" s="19">
        <v>27.84825</v>
      </c>
      <c r="X1678" s="19">
        <v>-115.17252999999999</v>
      </c>
      <c r="Y1678" s="18">
        <f t="shared" si="271"/>
        <v>62.6</v>
      </c>
      <c r="Z1678" s="17">
        <v>17</v>
      </c>
      <c r="AA1678" s="21">
        <v>6</v>
      </c>
      <c r="AB1678" s="14" t="s">
        <v>44</v>
      </c>
      <c r="AC1678" s="14">
        <v>4</v>
      </c>
      <c r="AD1678" s="17">
        <v>5</v>
      </c>
      <c r="AE1678" s="17">
        <v>1</v>
      </c>
      <c r="AF1678" s="14">
        <v>18</v>
      </c>
      <c r="AG1678" s="14">
        <v>300</v>
      </c>
      <c r="AI1678" s="70">
        <f t="shared" si="272"/>
        <v>4.702</v>
      </c>
      <c r="AJ1678" s="71" t="s">
        <v>369</v>
      </c>
      <c r="AK1678" s="72">
        <f t="shared" si="273"/>
        <v>0.17002025858157216</v>
      </c>
      <c r="AL1678" s="73">
        <f t="shared" si="274"/>
        <v>0.17002025858157216</v>
      </c>
    </row>
    <row r="1679" spans="1:38">
      <c r="A1679" s="14" t="s">
        <v>91</v>
      </c>
      <c r="B1679" s="14" t="s">
        <v>40</v>
      </c>
      <c r="C1679" s="31">
        <v>39284</v>
      </c>
      <c r="D1679" s="15">
        <v>2007</v>
      </c>
      <c r="E1679" s="16">
        <v>0.46180555555555602</v>
      </c>
      <c r="F1679" s="16">
        <v>0.51041666666666696</v>
      </c>
      <c r="G1679" s="16">
        <f t="shared" si="275"/>
        <v>4.8611111111110938E-2</v>
      </c>
      <c r="H1679" s="21">
        <v>2</v>
      </c>
      <c r="I1679" s="17">
        <v>2</v>
      </c>
      <c r="J1679" s="17">
        <v>4</v>
      </c>
      <c r="K1679" s="17">
        <v>4</v>
      </c>
      <c r="L1679" s="14" t="s">
        <v>48</v>
      </c>
      <c r="M1679" s="14" t="s">
        <v>49</v>
      </c>
      <c r="N1679" s="17">
        <v>1</v>
      </c>
      <c r="O1679" s="14">
        <f t="shared" si="276"/>
        <v>30.69</v>
      </c>
      <c r="P1679" s="14">
        <v>9.3000000000000007</v>
      </c>
      <c r="Q1679" s="14">
        <f t="shared" si="277"/>
        <v>30.69</v>
      </c>
      <c r="R1679" s="14">
        <v>9.3000000000000007</v>
      </c>
      <c r="S1679" s="14">
        <f t="shared" si="278"/>
        <v>30.69</v>
      </c>
      <c r="T1679" s="14">
        <v>9.3000000000000007</v>
      </c>
      <c r="U1679" s="21" t="s">
        <v>43</v>
      </c>
      <c r="V1679" s="21" t="s">
        <v>43</v>
      </c>
      <c r="W1679" s="19">
        <v>27.84825</v>
      </c>
      <c r="X1679" s="19">
        <v>-115.17252999999999</v>
      </c>
      <c r="Y1679" s="18">
        <f t="shared" si="271"/>
        <v>62.6</v>
      </c>
      <c r="Z1679" s="17">
        <v>17</v>
      </c>
      <c r="AA1679" s="21">
        <v>6</v>
      </c>
      <c r="AB1679" s="14" t="s">
        <v>44</v>
      </c>
      <c r="AC1679" s="14">
        <v>4</v>
      </c>
      <c r="AD1679" s="17">
        <v>13</v>
      </c>
      <c r="AE1679" s="17">
        <v>1</v>
      </c>
      <c r="AF1679" s="14">
        <v>18</v>
      </c>
      <c r="AG1679" s="14">
        <v>300</v>
      </c>
      <c r="AI1679" s="70">
        <f t="shared" si="272"/>
        <v>10.373999999999999</v>
      </c>
      <c r="AJ1679" s="71" t="s">
        <v>369</v>
      </c>
      <c r="AK1679" s="72">
        <f t="shared" si="273"/>
        <v>0.96188687250685145</v>
      </c>
      <c r="AL1679" s="73">
        <f t="shared" si="274"/>
        <v>0.96188687250685145</v>
      </c>
    </row>
    <row r="1680" spans="1:38">
      <c r="A1680" s="14" t="s">
        <v>91</v>
      </c>
      <c r="B1680" s="14" t="s">
        <v>40</v>
      </c>
      <c r="C1680" s="31">
        <v>39284</v>
      </c>
      <c r="D1680" s="15">
        <v>2007</v>
      </c>
      <c r="E1680" s="16">
        <v>0.46180555555555602</v>
      </c>
      <c r="F1680" s="16">
        <v>0.51041666666666696</v>
      </c>
      <c r="G1680" s="16">
        <f t="shared" si="275"/>
        <v>4.8611111111110938E-2</v>
      </c>
      <c r="H1680" s="21">
        <v>2</v>
      </c>
      <c r="I1680" s="17">
        <v>2</v>
      </c>
      <c r="J1680" s="17">
        <v>4</v>
      </c>
      <c r="K1680" s="17">
        <v>4</v>
      </c>
      <c r="L1680" s="14" t="s">
        <v>48</v>
      </c>
      <c r="M1680" s="14" t="s">
        <v>49</v>
      </c>
      <c r="N1680" s="17">
        <v>1</v>
      </c>
      <c r="O1680" s="14">
        <f t="shared" si="276"/>
        <v>30.69</v>
      </c>
      <c r="P1680" s="14">
        <v>9.3000000000000007</v>
      </c>
      <c r="Q1680" s="14">
        <f t="shared" si="277"/>
        <v>30.69</v>
      </c>
      <c r="R1680" s="14">
        <v>9.3000000000000007</v>
      </c>
      <c r="S1680" s="14">
        <f t="shared" si="278"/>
        <v>30.69</v>
      </c>
      <c r="T1680" s="14">
        <v>9.3000000000000007</v>
      </c>
      <c r="U1680" s="21" t="s">
        <v>43</v>
      </c>
      <c r="V1680" s="21" t="s">
        <v>43</v>
      </c>
      <c r="W1680" s="19">
        <v>27.84825</v>
      </c>
      <c r="X1680" s="19">
        <v>-115.17252999999999</v>
      </c>
      <c r="Y1680" s="18">
        <f t="shared" si="271"/>
        <v>62.6</v>
      </c>
      <c r="Z1680" s="17">
        <v>17</v>
      </c>
      <c r="AA1680" s="21">
        <v>6</v>
      </c>
      <c r="AB1680" s="14" t="s">
        <v>44</v>
      </c>
      <c r="AC1680" s="14">
        <v>4</v>
      </c>
      <c r="AD1680" s="17">
        <v>13</v>
      </c>
      <c r="AE1680" s="17">
        <v>1</v>
      </c>
      <c r="AF1680" s="14">
        <v>18</v>
      </c>
      <c r="AG1680" s="14">
        <v>300</v>
      </c>
      <c r="AI1680" s="70">
        <f t="shared" si="272"/>
        <v>10.373999999999999</v>
      </c>
      <c r="AJ1680" s="71" t="s">
        <v>369</v>
      </c>
      <c r="AK1680" s="72">
        <f t="shared" si="273"/>
        <v>0.96188687250685145</v>
      </c>
      <c r="AL1680" s="73">
        <f t="shared" si="274"/>
        <v>0.96188687250685145</v>
      </c>
    </row>
    <row r="1681" spans="1:38">
      <c r="A1681" s="14" t="s">
        <v>91</v>
      </c>
      <c r="B1681" s="14" t="s">
        <v>40</v>
      </c>
      <c r="C1681" s="31">
        <v>39284</v>
      </c>
      <c r="D1681" s="15">
        <v>2007</v>
      </c>
      <c r="E1681" s="16">
        <v>0.46180555555555602</v>
      </c>
      <c r="F1681" s="16">
        <v>0.51041666666666696</v>
      </c>
      <c r="G1681" s="16">
        <f t="shared" si="275"/>
        <v>4.8611111111110938E-2</v>
      </c>
      <c r="H1681" s="21">
        <v>2</v>
      </c>
      <c r="I1681" s="17">
        <v>2</v>
      </c>
      <c r="J1681" s="17">
        <v>4</v>
      </c>
      <c r="K1681" s="17">
        <v>4</v>
      </c>
      <c r="L1681" s="14" t="s">
        <v>48</v>
      </c>
      <c r="M1681" s="14" t="s">
        <v>49</v>
      </c>
      <c r="N1681" s="17">
        <v>1</v>
      </c>
      <c r="O1681" s="14">
        <f t="shared" si="276"/>
        <v>30.69</v>
      </c>
      <c r="P1681" s="14">
        <v>9.3000000000000007</v>
      </c>
      <c r="Q1681" s="14">
        <f t="shared" si="277"/>
        <v>30.69</v>
      </c>
      <c r="R1681" s="14">
        <v>9.3000000000000007</v>
      </c>
      <c r="S1681" s="14">
        <f t="shared" si="278"/>
        <v>30.69</v>
      </c>
      <c r="T1681" s="14">
        <v>9.3000000000000007</v>
      </c>
      <c r="U1681" s="21" t="s">
        <v>43</v>
      </c>
      <c r="V1681" s="21" t="s">
        <v>43</v>
      </c>
      <c r="W1681" s="19">
        <v>27.84825</v>
      </c>
      <c r="X1681" s="19">
        <v>-115.17252999999999</v>
      </c>
      <c r="Y1681" s="18">
        <f t="shared" si="271"/>
        <v>62.6</v>
      </c>
      <c r="Z1681" s="17">
        <v>17</v>
      </c>
      <c r="AA1681" s="21">
        <v>6</v>
      </c>
      <c r="AB1681" s="14" t="s">
        <v>44</v>
      </c>
      <c r="AC1681" s="14">
        <v>4</v>
      </c>
      <c r="AD1681" s="17">
        <v>16</v>
      </c>
      <c r="AE1681" s="17">
        <v>1</v>
      </c>
      <c r="AF1681" s="14">
        <v>18</v>
      </c>
      <c r="AG1681" s="14">
        <v>300</v>
      </c>
      <c r="AI1681" s="70">
        <f t="shared" si="272"/>
        <v>12.500999999999999</v>
      </c>
      <c r="AJ1681" s="71" t="s">
        <v>369</v>
      </c>
      <c r="AK1681" s="72">
        <f t="shared" si="273"/>
        <v>1.4471406331162124</v>
      </c>
      <c r="AL1681" s="73">
        <f t="shared" si="274"/>
        <v>1.4471406331162124</v>
      </c>
    </row>
    <row r="1682" spans="1:38">
      <c r="A1682" s="14" t="s">
        <v>91</v>
      </c>
      <c r="B1682" s="14" t="s">
        <v>40</v>
      </c>
      <c r="C1682" s="31">
        <v>39284</v>
      </c>
      <c r="D1682" s="15">
        <v>2007</v>
      </c>
      <c r="E1682" s="16">
        <v>0.46180555555555602</v>
      </c>
      <c r="F1682" s="16">
        <v>0.51041666666666696</v>
      </c>
      <c r="G1682" s="16">
        <f t="shared" si="275"/>
        <v>4.8611111111110938E-2</v>
      </c>
      <c r="H1682" s="21">
        <v>2</v>
      </c>
      <c r="I1682" s="17">
        <v>2</v>
      </c>
      <c r="J1682" s="17">
        <v>4</v>
      </c>
      <c r="K1682" s="17">
        <v>4</v>
      </c>
      <c r="L1682" s="14" t="s">
        <v>48</v>
      </c>
      <c r="M1682" s="14" t="s">
        <v>49</v>
      </c>
      <c r="N1682" s="17">
        <v>1</v>
      </c>
      <c r="O1682" s="14">
        <f t="shared" si="276"/>
        <v>30.69</v>
      </c>
      <c r="P1682" s="14">
        <v>9.3000000000000007</v>
      </c>
      <c r="Q1682" s="14">
        <f t="shared" si="277"/>
        <v>30.69</v>
      </c>
      <c r="R1682" s="14">
        <v>9.3000000000000007</v>
      </c>
      <c r="S1682" s="14">
        <f t="shared" si="278"/>
        <v>30.69</v>
      </c>
      <c r="T1682" s="14">
        <v>9.3000000000000007</v>
      </c>
      <c r="U1682" s="21" t="s">
        <v>43</v>
      </c>
      <c r="V1682" s="21" t="s">
        <v>43</v>
      </c>
      <c r="W1682" s="19">
        <v>27.84825</v>
      </c>
      <c r="X1682" s="19">
        <v>-115.17252999999999</v>
      </c>
      <c r="Y1682" s="18">
        <f t="shared" si="271"/>
        <v>62.6</v>
      </c>
      <c r="Z1682" s="17">
        <v>17</v>
      </c>
      <c r="AA1682" s="21">
        <v>6</v>
      </c>
      <c r="AB1682" s="14" t="s">
        <v>44</v>
      </c>
      <c r="AC1682" s="14">
        <v>5</v>
      </c>
      <c r="AD1682" s="17">
        <v>18</v>
      </c>
      <c r="AE1682" s="17">
        <v>1</v>
      </c>
      <c r="AF1682" s="14">
        <v>20</v>
      </c>
      <c r="AG1682" s="14">
        <v>300</v>
      </c>
      <c r="AI1682" s="70">
        <f t="shared" si="272"/>
        <v>13.918999999999999</v>
      </c>
      <c r="AJ1682" s="71" t="s">
        <v>369</v>
      </c>
      <c r="AK1682" s="72">
        <f t="shared" si="273"/>
        <v>1.8310631406548505</v>
      </c>
      <c r="AL1682" s="73">
        <f t="shared" si="274"/>
        <v>1.8310631406548505</v>
      </c>
    </row>
    <row r="1683" spans="1:38">
      <c r="A1683" s="14" t="s">
        <v>91</v>
      </c>
      <c r="B1683" s="14" t="s">
        <v>40</v>
      </c>
      <c r="C1683" s="31">
        <v>39284</v>
      </c>
      <c r="D1683" s="15">
        <v>2007</v>
      </c>
      <c r="E1683" s="16">
        <v>0.46180555555555602</v>
      </c>
      <c r="F1683" s="16">
        <v>0.51041666666666696</v>
      </c>
      <c r="G1683" s="16">
        <f t="shared" si="275"/>
        <v>4.8611111111110938E-2</v>
      </c>
      <c r="H1683" s="21">
        <v>2</v>
      </c>
      <c r="I1683" s="17">
        <v>2</v>
      </c>
      <c r="J1683" s="17">
        <v>4</v>
      </c>
      <c r="K1683" s="17">
        <v>4</v>
      </c>
      <c r="L1683" s="14" t="s">
        <v>48</v>
      </c>
      <c r="M1683" s="14" t="s">
        <v>49</v>
      </c>
      <c r="N1683" s="17">
        <v>1</v>
      </c>
      <c r="O1683" s="14">
        <f t="shared" si="276"/>
        <v>30.69</v>
      </c>
      <c r="P1683" s="14">
        <v>9.3000000000000007</v>
      </c>
      <c r="Q1683" s="14">
        <f t="shared" si="277"/>
        <v>30.69</v>
      </c>
      <c r="R1683" s="14">
        <v>9.3000000000000007</v>
      </c>
      <c r="S1683" s="14">
        <f t="shared" si="278"/>
        <v>30.69</v>
      </c>
      <c r="T1683" s="14">
        <v>9.3000000000000007</v>
      </c>
      <c r="U1683" s="21" t="s">
        <v>43</v>
      </c>
      <c r="V1683" s="21" t="s">
        <v>43</v>
      </c>
      <c r="W1683" s="19">
        <v>27.84825</v>
      </c>
      <c r="X1683" s="19">
        <v>-115.17252999999999</v>
      </c>
      <c r="Y1683" s="18">
        <f t="shared" si="271"/>
        <v>62.6</v>
      </c>
      <c r="Z1683" s="17">
        <v>17</v>
      </c>
      <c r="AA1683" s="21">
        <v>6</v>
      </c>
      <c r="AB1683" s="14" t="s">
        <v>44</v>
      </c>
      <c r="AC1683" s="14">
        <v>5</v>
      </c>
      <c r="AD1683" s="17">
        <v>19</v>
      </c>
      <c r="AE1683" s="17">
        <v>1</v>
      </c>
      <c r="AF1683" s="14">
        <v>20</v>
      </c>
      <c r="AG1683" s="14">
        <v>300</v>
      </c>
      <c r="AI1683" s="70">
        <f t="shared" si="272"/>
        <v>14.628</v>
      </c>
      <c r="AJ1683" s="71" t="s">
        <v>369</v>
      </c>
      <c r="AK1683" s="72">
        <f t="shared" si="273"/>
        <v>2.041534710262368</v>
      </c>
      <c r="AL1683" s="73">
        <f t="shared" si="274"/>
        <v>2.041534710262368</v>
      </c>
    </row>
    <row r="1684" spans="1:38">
      <c r="A1684" s="14" t="s">
        <v>91</v>
      </c>
      <c r="B1684" s="14" t="s">
        <v>40</v>
      </c>
      <c r="C1684" s="31">
        <v>39284</v>
      </c>
      <c r="D1684" s="15">
        <v>2007</v>
      </c>
      <c r="E1684" s="16">
        <v>0.46180555555555602</v>
      </c>
      <c r="F1684" s="16">
        <v>0.51041666666666696</v>
      </c>
      <c r="G1684" s="16">
        <f t="shared" si="275"/>
        <v>4.8611111111110938E-2</v>
      </c>
      <c r="H1684" s="21">
        <v>2</v>
      </c>
      <c r="I1684" s="17">
        <v>2</v>
      </c>
      <c r="J1684" s="17">
        <v>4</v>
      </c>
      <c r="K1684" s="17">
        <v>4</v>
      </c>
      <c r="L1684" s="14" t="s">
        <v>48</v>
      </c>
      <c r="M1684" s="14" t="s">
        <v>49</v>
      </c>
      <c r="N1684" s="17">
        <v>1</v>
      </c>
      <c r="O1684" s="14">
        <f t="shared" si="276"/>
        <v>30.69</v>
      </c>
      <c r="P1684" s="14">
        <v>9.3000000000000007</v>
      </c>
      <c r="Q1684" s="14">
        <f t="shared" si="277"/>
        <v>30.69</v>
      </c>
      <c r="R1684" s="14">
        <v>9.3000000000000007</v>
      </c>
      <c r="S1684" s="14">
        <f t="shared" si="278"/>
        <v>30.69</v>
      </c>
      <c r="T1684" s="14">
        <v>9.3000000000000007</v>
      </c>
      <c r="U1684" s="21" t="s">
        <v>43</v>
      </c>
      <c r="V1684" s="21" t="s">
        <v>43</v>
      </c>
      <c r="W1684" s="19">
        <v>27.84825</v>
      </c>
      <c r="X1684" s="19">
        <v>-115.17252999999999</v>
      </c>
      <c r="Y1684" s="18">
        <f t="shared" si="271"/>
        <v>62.6</v>
      </c>
      <c r="Z1684" s="17">
        <v>17</v>
      </c>
      <c r="AA1684" s="21">
        <v>6</v>
      </c>
      <c r="AB1684" s="14" t="s">
        <v>44</v>
      </c>
      <c r="AC1684" s="14">
        <v>6</v>
      </c>
      <c r="AD1684" s="17">
        <v>14</v>
      </c>
      <c r="AE1684" s="17">
        <v>1</v>
      </c>
      <c r="AF1684" s="14">
        <v>25</v>
      </c>
      <c r="AG1684" s="14">
        <v>300</v>
      </c>
      <c r="AI1684" s="70">
        <f t="shared" si="272"/>
        <v>11.083</v>
      </c>
      <c r="AJ1684" s="71" t="s">
        <v>369</v>
      </c>
      <c r="AK1684" s="72">
        <f t="shared" si="273"/>
        <v>1.1117350137621949</v>
      </c>
      <c r="AL1684" s="73">
        <f t="shared" si="274"/>
        <v>1.1117350137621949</v>
      </c>
    </row>
    <row r="1685" spans="1:38">
      <c r="A1685" s="14" t="s">
        <v>91</v>
      </c>
      <c r="B1685" s="14" t="s">
        <v>40</v>
      </c>
      <c r="C1685" s="31">
        <v>39284</v>
      </c>
      <c r="D1685" s="15">
        <v>2007</v>
      </c>
      <c r="E1685" s="16">
        <v>0.46180555555555602</v>
      </c>
      <c r="F1685" s="16">
        <v>0.51041666666666696</v>
      </c>
      <c r="G1685" s="16">
        <f t="shared" si="275"/>
        <v>4.8611111111110938E-2</v>
      </c>
      <c r="H1685" s="21">
        <v>2</v>
      </c>
      <c r="I1685" s="17">
        <v>2</v>
      </c>
      <c r="J1685" s="17">
        <v>4</v>
      </c>
      <c r="K1685" s="17">
        <v>4</v>
      </c>
      <c r="L1685" s="14" t="s">
        <v>48</v>
      </c>
      <c r="M1685" s="14" t="s">
        <v>49</v>
      </c>
      <c r="N1685" s="17">
        <v>1</v>
      </c>
      <c r="O1685" s="14">
        <f t="shared" si="276"/>
        <v>30.69</v>
      </c>
      <c r="P1685" s="14">
        <v>9.3000000000000007</v>
      </c>
      <c r="Q1685" s="14">
        <f t="shared" si="277"/>
        <v>30.69</v>
      </c>
      <c r="R1685" s="14">
        <v>9.3000000000000007</v>
      </c>
      <c r="S1685" s="14">
        <f t="shared" si="278"/>
        <v>30.69</v>
      </c>
      <c r="T1685" s="14">
        <v>9.3000000000000007</v>
      </c>
      <c r="U1685" s="21" t="s">
        <v>43</v>
      </c>
      <c r="V1685" s="21" t="s">
        <v>43</v>
      </c>
      <c r="W1685" s="19">
        <v>27.84825</v>
      </c>
      <c r="X1685" s="19">
        <v>-115.17252999999999</v>
      </c>
      <c r="Y1685" s="18">
        <f t="shared" si="271"/>
        <v>62.6</v>
      </c>
      <c r="Z1685" s="17">
        <v>17</v>
      </c>
      <c r="AA1685" s="21">
        <v>6</v>
      </c>
      <c r="AB1685" s="14" t="s">
        <v>44</v>
      </c>
      <c r="AC1685" s="14">
        <v>6</v>
      </c>
      <c r="AD1685" s="17">
        <v>15</v>
      </c>
      <c r="AE1685" s="17">
        <v>1</v>
      </c>
      <c r="AF1685" s="14">
        <v>25</v>
      </c>
      <c r="AG1685" s="14">
        <v>300</v>
      </c>
      <c r="AI1685" s="70">
        <f t="shared" si="272"/>
        <v>11.792</v>
      </c>
      <c r="AJ1685" s="71" t="s">
        <v>369</v>
      </c>
      <c r="AK1685" s="72">
        <f t="shared" si="273"/>
        <v>1.2734394051640829</v>
      </c>
      <c r="AL1685" s="73">
        <f t="shared" si="274"/>
        <v>1.2734394051640829</v>
      </c>
    </row>
    <row r="1686" spans="1:38">
      <c r="A1686" s="14" t="s">
        <v>91</v>
      </c>
      <c r="B1686" s="14" t="s">
        <v>40</v>
      </c>
      <c r="C1686" s="31">
        <v>39284</v>
      </c>
      <c r="D1686" s="15">
        <v>2007</v>
      </c>
      <c r="E1686" s="16">
        <v>0.46180555555555602</v>
      </c>
      <c r="F1686" s="16">
        <v>0.51041666666666696</v>
      </c>
      <c r="G1686" s="16">
        <f t="shared" si="275"/>
        <v>4.8611111111110938E-2</v>
      </c>
      <c r="H1686" s="21">
        <v>2</v>
      </c>
      <c r="I1686" s="17">
        <v>2</v>
      </c>
      <c r="J1686" s="17">
        <v>4</v>
      </c>
      <c r="K1686" s="17">
        <v>4</v>
      </c>
      <c r="L1686" s="14" t="s">
        <v>48</v>
      </c>
      <c r="M1686" s="14" t="s">
        <v>49</v>
      </c>
      <c r="N1686" s="17">
        <v>1</v>
      </c>
      <c r="O1686" s="14">
        <f t="shared" si="276"/>
        <v>30.69</v>
      </c>
      <c r="P1686" s="14">
        <v>9.3000000000000007</v>
      </c>
      <c r="Q1686" s="14">
        <f t="shared" si="277"/>
        <v>30.69</v>
      </c>
      <c r="R1686" s="14">
        <v>9.3000000000000007</v>
      </c>
      <c r="S1686" s="14">
        <f t="shared" si="278"/>
        <v>30.69</v>
      </c>
      <c r="T1686" s="14">
        <v>9.3000000000000007</v>
      </c>
      <c r="U1686" s="21" t="s">
        <v>43</v>
      </c>
      <c r="V1686" s="21" t="s">
        <v>43</v>
      </c>
      <c r="W1686" s="19">
        <v>27.84825</v>
      </c>
      <c r="X1686" s="19">
        <v>-115.17252999999999</v>
      </c>
      <c r="Y1686" s="18">
        <f t="shared" si="271"/>
        <v>62.6</v>
      </c>
      <c r="Z1686" s="17">
        <v>17</v>
      </c>
      <c r="AA1686" s="21">
        <v>6</v>
      </c>
      <c r="AB1686" s="14" t="s">
        <v>44</v>
      </c>
      <c r="AC1686" s="14">
        <v>6</v>
      </c>
      <c r="AD1686" s="17">
        <v>18</v>
      </c>
      <c r="AE1686" s="17">
        <v>1</v>
      </c>
      <c r="AF1686" s="14">
        <v>25</v>
      </c>
      <c r="AG1686" s="14">
        <v>300</v>
      </c>
      <c r="AI1686" s="70">
        <f t="shared" si="272"/>
        <v>13.918999999999999</v>
      </c>
      <c r="AJ1686" s="71" t="s">
        <v>369</v>
      </c>
      <c r="AK1686" s="72">
        <f t="shared" si="273"/>
        <v>1.8310631406548505</v>
      </c>
      <c r="AL1686" s="73">
        <f t="shared" si="274"/>
        <v>1.8310631406548505</v>
      </c>
    </row>
    <row r="1687" spans="1:38">
      <c r="A1687" s="14" t="s">
        <v>91</v>
      </c>
      <c r="B1687" s="14" t="s">
        <v>40</v>
      </c>
      <c r="C1687" s="31">
        <v>39284</v>
      </c>
      <c r="D1687" s="15">
        <v>2007</v>
      </c>
      <c r="E1687" s="16">
        <v>0.46180555555555602</v>
      </c>
      <c r="F1687" s="16">
        <v>0.51041666666666696</v>
      </c>
      <c r="G1687" s="16">
        <f t="shared" si="275"/>
        <v>4.8611111111110938E-2</v>
      </c>
      <c r="H1687" s="21">
        <v>2</v>
      </c>
      <c r="I1687" s="17">
        <v>2</v>
      </c>
      <c r="J1687" s="17">
        <v>4</v>
      </c>
      <c r="K1687" s="17">
        <v>4</v>
      </c>
      <c r="L1687" s="14" t="s">
        <v>48</v>
      </c>
      <c r="M1687" s="14" t="s">
        <v>49</v>
      </c>
      <c r="N1687" s="17">
        <v>1</v>
      </c>
      <c r="O1687" s="14">
        <f t="shared" si="276"/>
        <v>30.69</v>
      </c>
      <c r="P1687" s="14">
        <v>9.3000000000000007</v>
      </c>
      <c r="Q1687" s="14">
        <f t="shared" si="277"/>
        <v>30.69</v>
      </c>
      <c r="R1687" s="14">
        <v>9.3000000000000007</v>
      </c>
      <c r="S1687" s="14">
        <f t="shared" si="278"/>
        <v>30.69</v>
      </c>
      <c r="T1687" s="14">
        <v>9.3000000000000007</v>
      </c>
      <c r="U1687" s="21" t="s">
        <v>43</v>
      </c>
      <c r="V1687" s="21" t="s">
        <v>43</v>
      </c>
      <c r="W1687" s="19">
        <v>27.84825</v>
      </c>
      <c r="X1687" s="19">
        <v>-115.17252999999999</v>
      </c>
      <c r="Y1687" s="18">
        <f t="shared" si="271"/>
        <v>62.6</v>
      </c>
      <c r="Z1687" s="17">
        <v>17</v>
      </c>
      <c r="AA1687" s="21">
        <v>6</v>
      </c>
      <c r="AB1687" s="14" t="s">
        <v>44</v>
      </c>
      <c r="AC1687" s="14">
        <v>6</v>
      </c>
      <c r="AD1687" s="17">
        <v>18</v>
      </c>
      <c r="AE1687" s="17">
        <v>1</v>
      </c>
      <c r="AF1687" s="14">
        <v>25</v>
      </c>
      <c r="AG1687" s="14">
        <v>300</v>
      </c>
      <c r="AI1687" s="70">
        <f t="shared" si="272"/>
        <v>13.918999999999999</v>
      </c>
      <c r="AJ1687" s="71" t="s">
        <v>369</v>
      </c>
      <c r="AK1687" s="72">
        <f t="shared" si="273"/>
        <v>1.8310631406548505</v>
      </c>
      <c r="AL1687" s="73">
        <f t="shared" si="274"/>
        <v>1.8310631406548505</v>
      </c>
    </row>
    <row r="1688" spans="1:38">
      <c r="A1688" s="14" t="s">
        <v>91</v>
      </c>
      <c r="B1688" s="14" t="s">
        <v>40</v>
      </c>
      <c r="C1688" s="31">
        <v>39284</v>
      </c>
      <c r="D1688" s="15">
        <v>2007</v>
      </c>
      <c r="E1688" s="16">
        <v>0.46180555555555602</v>
      </c>
      <c r="F1688" s="16">
        <v>0.51041666666666696</v>
      </c>
      <c r="G1688" s="16">
        <f t="shared" si="275"/>
        <v>4.8611111111110938E-2</v>
      </c>
      <c r="H1688" s="21">
        <v>2</v>
      </c>
      <c r="I1688" s="17">
        <v>2</v>
      </c>
      <c r="J1688" s="17">
        <v>4</v>
      </c>
      <c r="K1688" s="17">
        <v>4</v>
      </c>
      <c r="L1688" s="14" t="s">
        <v>48</v>
      </c>
      <c r="M1688" s="14" t="s">
        <v>49</v>
      </c>
      <c r="N1688" s="17">
        <v>1</v>
      </c>
      <c r="O1688" s="14">
        <f t="shared" si="276"/>
        <v>30.69</v>
      </c>
      <c r="P1688" s="14">
        <v>9.3000000000000007</v>
      </c>
      <c r="Q1688" s="14">
        <f t="shared" si="277"/>
        <v>30.69</v>
      </c>
      <c r="R1688" s="14">
        <v>9.3000000000000007</v>
      </c>
      <c r="S1688" s="14">
        <f t="shared" si="278"/>
        <v>30.69</v>
      </c>
      <c r="T1688" s="14">
        <v>9.3000000000000007</v>
      </c>
      <c r="U1688" s="21" t="s">
        <v>43</v>
      </c>
      <c r="V1688" s="21" t="s">
        <v>43</v>
      </c>
      <c r="W1688" s="19">
        <v>27.84825</v>
      </c>
      <c r="X1688" s="19">
        <v>-115.17252999999999</v>
      </c>
      <c r="Y1688" s="18">
        <f t="shared" si="271"/>
        <v>62.6</v>
      </c>
      <c r="Z1688" s="17">
        <v>17</v>
      </c>
      <c r="AA1688" s="21">
        <v>6</v>
      </c>
      <c r="AB1688" s="14" t="s">
        <v>44</v>
      </c>
      <c r="AC1688" s="14">
        <v>7</v>
      </c>
      <c r="AD1688" s="17">
        <v>13</v>
      </c>
      <c r="AE1688" s="17">
        <v>1</v>
      </c>
      <c r="AF1688" s="14">
        <v>30</v>
      </c>
      <c r="AG1688" s="14">
        <v>300</v>
      </c>
      <c r="AI1688" s="70">
        <f t="shared" si="272"/>
        <v>10.373999999999999</v>
      </c>
      <c r="AJ1688" s="71" t="s">
        <v>369</v>
      </c>
      <c r="AK1688" s="72">
        <f t="shared" si="273"/>
        <v>0.96188687250685145</v>
      </c>
      <c r="AL1688" s="73">
        <f t="shared" si="274"/>
        <v>0.96188687250685145</v>
      </c>
    </row>
    <row r="1689" spans="1:38">
      <c r="A1689" s="14" t="s">
        <v>91</v>
      </c>
      <c r="B1689" s="14" t="s">
        <v>40</v>
      </c>
      <c r="C1689" s="31">
        <v>39284</v>
      </c>
      <c r="D1689" s="15">
        <v>2007</v>
      </c>
      <c r="E1689" s="16">
        <v>0.46180555555555602</v>
      </c>
      <c r="F1689" s="16">
        <v>0.51041666666666696</v>
      </c>
      <c r="G1689" s="16">
        <f t="shared" si="275"/>
        <v>4.8611111111110938E-2</v>
      </c>
      <c r="H1689" s="21">
        <v>2</v>
      </c>
      <c r="I1689" s="17">
        <v>2</v>
      </c>
      <c r="J1689" s="17">
        <v>4</v>
      </c>
      <c r="K1689" s="17">
        <v>4</v>
      </c>
      <c r="L1689" s="14" t="s">
        <v>48</v>
      </c>
      <c r="M1689" s="14" t="s">
        <v>49</v>
      </c>
      <c r="N1689" s="17">
        <v>1</v>
      </c>
      <c r="O1689" s="14">
        <f t="shared" si="276"/>
        <v>30.69</v>
      </c>
      <c r="P1689" s="14">
        <v>9.3000000000000007</v>
      </c>
      <c r="Q1689" s="14">
        <f t="shared" si="277"/>
        <v>30.69</v>
      </c>
      <c r="R1689" s="14">
        <v>9.3000000000000007</v>
      </c>
      <c r="S1689" s="14">
        <f t="shared" si="278"/>
        <v>30.69</v>
      </c>
      <c r="T1689" s="14">
        <v>9.3000000000000007</v>
      </c>
      <c r="U1689" s="21" t="s">
        <v>43</v>
      </c>
      <c r="V1689" s="21" t="s">
        <v>43</v>
      </c>
      <c r="W1689" s="19">
        <v>27.84825</v>
      </c>
      <c r="X1689" s="19">
        <v>-115.17252999999999</v>
      </c>
      <c r="Y1689" s="18">
        <f t="shared" si="271"/>
        <v>62.6</v>
      </c>
      <c r="Z1689" s="17">
        <v>17</v>
      </c>
      <c r="AA1689" s="21">
        <v>6</v>
      </c>
      <c r="AB1689" s="14" t="s">
        <v>44</v>
      </c>
      <c r="AC1689" s="14">
        <v>7</v>
      </c>
      <c r="AD1689" s="17">
        <v>15</v>
      </c>
      <c r="AE1689" s="17">
        <v>1</v>
      </c>
      <c r="AF1689" s="14">
        <v>30</v>
      </c>
      <c r="AG1689" s="14">
        <v>300</v>
      </c>
      <c r="AI1689" s="70">
        <f t="shared" si="272"/>
        <v>11.792</v>
      </c>
      <c r="AJ1689" s="71" t="s">
        <v>369</v>
      </c>
      <c r="AK1689" s="72">
        <f t="shared" si="273"/>
        <v>1.2734394051640829</v>
      </c>
      <c r="AL1689" s="73">
        <f t="shared" si="274"/>
        <v>1.2734394051640829</v>
      </c>
    </row>
    <row r="1690" spans="1:38">
      <c r="A1690" s="14" t="s">
        <v>91</v>
      </c>
      <c r="B1690" s="14" t="s">
        <v>40</v>
      </c>
      <c r="C1690" s="31">
        <v>39284</v>
      </c>
      <c r="D1690" s="15">
        <v>2007</v>
      </c>
      <c r="E1690" s="16">
        <v>0.46180555555555602</v>
      </c>
      <c r="F1690" s="16">
        <v>0.51041666666666696</v>
      </c>
      <c r="G1690" s="16">
        <f t="shared" si="275"/>
        <v>4.8611111111110938E-2</v>
      </c>
      <c r="H1690" s="21">
        <v>2</v>
      </c>
      <c r="I1690" s="17">
        <v>2</v>
      </c>
      <c r="J1690" s="17">
        <v>4</v>
      </c>
      <c r="K1690" s="17">
        <v>4</v>
      </c>
      <c r="L1690" s="14" t="s">
        <v>48</v>
      </c>
      <c r="M1690" s="14" t="s">
        <v>49</v>
      </c>
      <c r="N1690" s="17">
        <v>1</v>
      </c>
      <c r="O1690" s="14">
        <f t="shared" si="276"/>
        <v>30.69</v>
      </c>
      <c r="P1690" s="14">
        <v>9.3000000000000007</v>
      </c>
      <c r="Q1690" s="14">
        <f t="shared" si="277"/>
        <v>30.69</v>
      </c>
      <c r="R1690" s="14">
        <v>9.3000000000000007</v>
      </c>
      <c r="S1690" s="14">
        <f t="shared" si="278"/>
        <v>30.69</v>
      </c>
      <c r="T1690" s="14">
        <v>9.3000000000000007</v>
      </c>
      <c r="U1690" s="21" t="s">
        <v>43</v>
      </c>
      <c r="V1690" s="21" t="s">
        <v>43</v>
      </c>
      <c r="W1690" s="19">
        <v>27.84825</v>
      </c>
      <c r="X1690" s="19">
        <v>-115.17252999999999</v>
      </c>
      <c r="Y1690" s="18">
        <f t="shared" si="271"/>
        <v>62.6</v>
      </c>
      <c r="Z1690" s="17">
        <v>17</v>
      </c>
      <c r="AA1690" s="21">
        <v>6</v>
      </c>
      <c r="AB1690" s="14" t="s">
        <v>44</v>
      </c>
      <c r="AC1690" s="14">
        <v>7</v>
      </c>
      <c r="AD1690" s="17">
        <v>17</v>
      </c>
      <c r="AE1690" s="17">
        <v>1</v>
      </c>
      <c r="AF1690" s="14">
        <v>30</v>
      </c>
      <c r="AG1690" s="14">
        <v>300</v>
      </c>
      <c r="AI1690" s="70">
        <f t="shared" si="272"/>
        <v>13.209999999999999</v>
      </c>
      <c r="AJ1690" s="71" t="s">
        <v>369</v>
      </c>
      <c r="AK1690" s="72">
        <f t="shared" si="273"/>
        <v>1.6329725885917237</v>
      </c>
      <c r="AL1690" s="73">
        <f t="shared" si="274"/>
        <v>1.6329725885917237</v>
      </c>
    </row>
    <row r="1691" spans="1:38">
      <c r="A1691" s="14" t="s">
        <v>91</v>
      </c>
      <c r="B1691" s="14" t="s">
        <v>40</v>
      </c>
      <c r="C1691" s="31">
        <v>39284</v>
      </c>
      <c r="D1691" s="15">
        <v>2007</v>
      </c>
      <c r="E1691" s="16">
        <v>0.46180555555555602</v>
      </c>
      <c r="F1691" s="16">
        <v>0.51041666666666696</v>
      </c>
      <c r="G1691" s="16">
        <f t="shared" si="275"/>
        <v>4.8611111111110938E-2</v>
      </c>
      <c r="H1691" s="21">
        <v>2</v>
      </c>
      <c r="I1691" s="17">
        <v>2</v>
      </c>
      <c r="J1691" s="17">
        <v>4</v>
      </c>
      <c r="K1691" s="17">
        <v>4</v>
      </c>
      <c r="L1691" s="14" t="s">
        <v>48</v>
      </c>
      <c r="M1691" s="14" t="s">
        <v>49</v>
      </c>
      <c r="N1691" s="17">
        <v>1</v>
      </c>
      <c r="O1691" s="14">
        <f t="shared" si="276"/>
        <v>30.69</v>
      </c>
      <c r="P1691" s="14">
        <v>9.3000000000000007</v>
      </c>
      <c r="Q1691" s="14">
        <f t="shared" si="277"/>
        <v>30.69</v>
      </c>
      <c r="R1691" s="14">
        <v>9.3000000000000007</v>
      </c>
      <c r="S1691" s="14">
        <f t="shared" si="278"/>
        <v>30.69</v>
      </c>
      <c r="T1691" s="14">
        <v>9.3000000000000007</v>
      </c>
      <c r="U1691" s="21" t="s">
        <v>43</v>
      </c>
      <c r="V1691" s="21" t="s">
        <v>43</v>
      </c>
      <c r="W1691" s="19">
        <v>27.84825</v>
      </c>
      <c r="X1691" s="19">
        <v>-115.17252999999999</v>
      </c>
      <c r="Y1691" s="18">
        <f t="shared" si="271"/>
        <v>62.6</v>
      </c>
      <c r="Z1691" s="17">
        <v>17</v>
      </c>
      <c r="AA1691" s="21">
        <v>6</v>
      </c>
      <c r="AB1691" s="14" t="s">
        <v>44</v>
      </c>
      <c r="AC1691" s="14">
        <v>7</v>
      </c>
      <c r="AD1691" s="17">
        <v>18</v>
      </c>
      <c r="AE1691" s="17">
        <v>1</v>
      </c>
      <c r="AF1691" s="14">
        <v>30</v>
      </c>
      <c r="AG1691" s="14">
        <v>300</v>
      </c>
      <c r="AI1691" s="70">
        <f t="shared" si="272"/>
        <v>13.918999999999999</v>
      </c>
      <c r="AJ1691" s="71" t="s">
        <v>369</v>
      </c>
      <c r="AK1691" s="72">
        <f t="shared" si="273"/>
        <v>1.8310631406548505</v>
      </c>
      <c r="AL1691" s="73">
        <f t="shared" si="274"/>
        <v>1.8310631406548505</v>
      </c>
    </row>
    <row r="1692" spans="1:38">
      <c r="A1692" s="14" t="s">
        <v>91</v>
      </c>
      <c r="B1692" s="14" t="s">
        <v>40</v>
      </c>
      <c r="C1692" s="31">
        <v>39284</v>
      </c>
      <c r="D1692" s="15">
        <v>2007</v>
      </c>
      <c r="E1692" s="16">
        <v>0.46180555555555602</v>
      </c>
      <c r="F1692" s="16">
        <v>0.51041666666666696</v>
      </c>
      <c r="G1692" s="16">
        <f t="shared" si="275"/>
        <v>4.8611111111110938E-2</v>
      </c>
      <c r="H1692" s="21">
        <v>2</v>
      </c>
      <c r="I1692" s="17">
        <v>2</v>
      </c>
      <c r="J1692" s="17">
        <v>4</v>
      </c>
      <c r="K1692" s="17">
        <v>4</v>
      </c>
      <c r="L1692" s="14" t="s">
        <v>48</v>
      </c>
      <c r="M1692" s="14" t="s">
        <v>49</v>
      </c>
      <c r="N1692" s="17">
        <v>1</v>
      </c>
      <c r="O1692" s="14">
        <f t="shared" si="276"/>
        <v>30.69</v>
      </c>
      <c r="P1692" s="14">
        <v>9.3000000000000007</v>
      </c>
      <c r="Q1692" s="14">
        <f t="shared" si="277"/>
        <v>30.69</v>
      </c>
      <c r="R1692" s="14">
        <v>9.3000000000000007</v>
      </c>
      <c r="S1692" s="14">
        <f t="shared" si="278"/>
        <v>30.69</v>
      </c>
      <c r="T1692" s="14">
        <v>9.3000000000000007</v>
      </c>
      <c r="U1692" s="21" t="s">
        <v>43</v>
      </c>
      <c r="V1692" s="21" t="s">
        <v>43</v>
      </c>
      <c r="W1692" s="19">
        <v>27.84825</v>
      </c>
      <c r="X1692" s="19">
        <v>-115.17252999999999</v>
      </c>
      <c r="Y1692" s="18">
        <f t="shared" si="271"/>
        <v>62.6</v>
      </c>
      <c r="Z1692" s="17">
        <v>17</v>
      </c>
      <c r="AA1692" s="21">
        <v>6</v>
      </c>
      <c r="AB1692" s="14" t="s">
        <v>44</v>
      </c>
      <c r="AC1692" s="14">
        <v>7</v>
      </c>
      <c r="AD1692" s="17">
        <v>18</v>
      </c>
      <c r="AE1692" s="17">
        <v>1</v>
      </c>
      <c r="AF1692" s="14">
        <v>30</v>
      </c>
      <c r="AG1692" s="14">
        <v>300</v>
      </c>
      <c r="AI1692" s="70">
        <f t="shared" si="272"/>
        <v>13.918999999999999</v>
      </c>
      <c r="AJ1692" s="71" t="s">
        <v>369</v>
      </c>
      <c r="AK1692" s="72">
        <f t="shared" si="273"/>
        <v>1.8310631406548505</v>
      </c>
      <c r="AL1692" s="73">
        <f t="shared" si="274"/>
        <v>1.8310631406548505</v>
      </c>
    </row>
    <row r="1693" spans="1:38">
      <c r="A1693" s="14" t="s">
        <v>91</v>
      </c>
      <c r="B1693" s="14" t="s">
        <v>40</v>
      </c>
      <c r="C1693" s="31">
        <v>39284</v>
      </c>
      <c r="D1693" s="15">
        <v>2007</v>
      </c>
      <c r="E1693" s="16">
        <v>0.46180555555555602</v>
      </c>
      <c r="F1693" s="16">
        <v>0.51041666666666696</v>
      </c>
      <c r="G1693" s="16">
        <f t="shared" si="275"/>
        <v>4.8611111111110938E-2</v>
      </c>
      <c r="H1693" s="21">
        <v>2</v>
      </c>
      <c r="I1693" s="17">
        <v>2</v>
      </c>
      <c r="J1693" s="17">
        <v>4</v>
      </c>
      <c r="K1693" s="17">
        <v>4</v>
      </c>
      <c r="L1693" s="14" t="s">
        <v>48</v>
      </c>
      <c r="M1693" s="14" t="s">
        <v>49</v>
      </c>
      <c r="N1693" s="17">
        <v>1</v>
      </c>
      <c r="O1693" s="14">
        <f t="shared" si="276"/>
        <v>30.69</v>
      </c>
      <c r="P1693" s="14">
        <v>9.3000000000000007</v>
      </c>
      <c r="Q1693" s="14">
        <f t="shared" si="277"/>
        <v>30.69</v>
      </c>
      <c r="R1693" s="14">
        <v>9.3000000000000007</v>
      </c>
      <c r="S1693" s="14">
        <f t="shared" si="278"/>
        <v>30.69</v>
      </c>
      <c r="T1693" s="14">
        <v>9.3000000000000007</v>
      </c>
      <c r="U1693" s="21" t="s">
        <v>43</v>
      </c>
      <c r="V1693" s="21" t="s">
        <v>43</v>
      </c>
      <c r="W1693" s="19">
        <v>27.84825</v>
      </c>
      <c r="X1693" s="19">
        <v>-115.17252999999999</v>
      </c>
      <c r="Y1693" s="18">
        <f t="shared" si="271"/>
        <v>62.6</v>
      </c>
      <c r="Z1693" s="17">
        <v>17</v>
      </c>
      <c r="AA1693" s="21">
        <v>6</v>
      </c>
      <c r="AB1693" s="14" t="s">
        <v>44</v>
      </c>
      <c r="AC1693" s="14">
        <v>7</v>
      </c>
      <c r="AD1693" s="17">
        <v>20</v>
      </c>
      <c r="AE1693" s="17">
        <v>1</v>
      </c>
      <c r="AF1693" s="14">
        <v>30</v>
      </c>
      <c r="AG1693" s="14">
        <v>300</v>
      </c>
      <c r="AI1693" s="70">
        <f t="shared" si="272"/>
        <v>15.337</v>
      </c>
      <c r="AJ1693" s="71" t="s">
        <v>369</v>
      </c>
      <c r="AK1693" s="72">
        <f t="shared" si="273"/>
        <v>2.2645047633742106</v>
      </c>
      <c r="AL1693" s="73">
        <f t="shared" si="274"/>
        <v>2.2645047633742106</v>
      </c>
    </row>
    <row r="1694" spans="1:38">
      <c r="A1694" s="14" t="s">
        <v>91</v>
      </c>
      <c r="B1694" s="14" t="s">
        <v>40</v>
      </c>
      <c r="C1694" s="31">
        <v>39284</v>
      </c>
      <c r="D1694" s="15">
        <v>2007</v>
      </c>
      <c r="E1694" s="16">
        <v>0.46180555555555602</v>
      </c>
      <c r="F1694" s="16">
        <v>0.51041666666666696</v>
      </c>
      <c r="G1694" s="16">
        <f t="shared" si="275"/>
        <v>4.8611111111110938E-2</v>
      </c>
      <c r="H1694" s="21">
        <v>2</v>
      </c>
      <c r="I1694" s="17">
        <v>2</v>
      </c>
      <c r="J1694" s="17">
        <v>4</v>
      </c>
      <c r="K1694" s="17">
        <v>4</v>
      </c>
      <c r="L1694" s="14" t="s">
        <v>48</v>
      </c>
      <c r="M1694" s="14" t="s">
        <v>49</v>
      </c>
      <c r="N1694" s="17">
        <v>1</v>
      </c>
      <c r="O1694" s="14">
        <f t="shared" si="276"/>
        <v>30.69</v>
      </c>
      <c r="P1694" s="14">
        <v>9.3000000000000007</v>
      </c>
      <c r="Q1694" s="14">
        <f t="shared" si="277"/>
        <v>30.69</v>
      </c>
      <c r="R1694" s="14">
        <v>9.3000000000000007</v>
      </c>
      <c r="S1694" s="14">
        <f t="shared" si="278"/>
        <v>30.69</v>
      </c>
      <c r="T1694" s="14">
        <v>9.3000000000000007</v>
      </c>
      <c r="U1694" s="21" t="s">
        <v>43</v>
      </c>
      <c r="V1694" s="21" t="s">
        <v>43</v>
      </c>
      <c r="W1694" s="19">
        <v>27.84825</v>
      </c>
      <c r="X1694" s="19">
        <v>-115.17252999999999</v>
      </c>
      <c r="Y1694" s="18">
        <f t="shared" si="271"/>
        <v>62.6</v>
      </c>
      <c r="Z1694" s="17">
        <v>17</v>
      </c>
      <c r="AA1694" s="21">
        <v>6</v>
      </c>
      <c r="AB1694" s="14" t="s">
        <v>44</v>
      </c>
      <c r="AC1694" s="14">
        <v>7</v>
      </c>
      <c r="AD1694" s="17">
        <v>20</v>
      </c>
      <c r="AE1694" s="17">
        <v>1</v>
      </c>
      <c r="AF1694" s="14">
        <v>30</v>
      </c>
      <c r="AG1694" s="14">
        <v>300</v>
      </c>
      <c r="AI1694" s="70">
        <f t="shared" si="272"/>
        <v>15.337</v>
      </c>
      <c r="AJ1694" s="71" t="s">
        <v>369</v>
      </c>
      <c r="AK1694" s="72">
        <f t="shared" si="273"/>
        <v>2.2645047633742106</v>
      </c>
      <c r="AL1694" s="73">
        <f t="shared" si="274"/>
        <v>2.2645047633742106</v>
      </c>
    </row>
    <row r="1695" spans="1:38">
      <c r="A1695" s="14" t="s">
        <v>91</v>
      </c>
      <c r="B1695" s="14" t="s">
        <v>40</v>
      </c>
      <c r="C1695" s="31">
        <v>39284</v>
      </c>
      <c r="D1695" s="15">
        <v>2007</v>
      </c>
      <c r="E1695" s="16">
        <v>0.46180555555555602</v>
      </c>
      <c r="F1695" s="16">
        <v>0.51041666666666696</v>
      </c>
      <c r="G1695" s="16">
        <f t="shared" si="275"/>
        <v>4.8611111111110938E-2</v>
      </c>
      <c r="H1695" s="21">
        <v>2</v>
      </c>
      <c r="I1695" s="17">
        <v>2</v>
      </c>
      <c r="J1695" s="17">
        <v>4</v>
      </c>
      <c r="K1695" s="17">
        <v>4</v>
      </c>
      <c r="L1695" s="14" t="s">
        <v>48</v>
      </c>
      <c r="M1695" s="14" t="s">
        <v>49</v>
      </c>
      <c r="N1695" s="17">
        <v>1</v>
      </c>
      <c r="O1695" s="14">
        <f t="shared" si="276"/>
        <v>30.69</v>
      </c>
      <c r="P1695" s="14">
        <v>9.3000000000000007</v>
      </c>
      <c r="Q1695" s="14">
        <f t="shared" si="277"/>
        <v>30.69</v>
      </c>
      <c r="R1695" s="14">
        <v>9.3000000000000007</v>
      </c>
      <c r="S1695" s="14">
        <f t="shared" si="278"/>
        <v>30.69</v>
      </c>
      <c r="T1695" s="14">
        <v>9.3000000000000007</v>
      </c>
      <c r="U1695" s="21" t="s">
        <v>43</v>
      </c>
      <c r="V1695" s="21" t="s">
        <v>43</v>
      </c>
      <c r="W1695" s="19">
        <v>27.84825</v>
      </c>
      <c r="X1695" s="19">
        <v>-115.17252999999999</v>
      </c>
      <c r="Y1695" s="18">
        <f t="shared" si="271"/>
        <v>62.6</v>
      </c>
      <c r="Z1695" s="17">
        <v>17</v>
      </c>
      <c r="AA1695" s="21">
        <v>6</v>
      </c>
      <c r="AB1695" s="14" t="s">
        <v>44</v>
      </c>
      <c r="AC1695" s="14">
        <v>7</v>
      </c>
      <c r="AD1695" s="17">
        <v>20</v>
      </c>
      <c r="AE1695" s="17">
        <v>1</v>
      </c>
      <c r="AF1695" s="14">
        <v>30</v>
      </c>
      <c r="AG1695" s="14">
        <v>300</v>
      </c>
      <c r="AI1695" s="70">
        <f t="shared" si="272"/>
        <v>15.337</v>
      </c>
      <c r="AJ1695" s="71" t="s">
        <v>369</v>
      </c>
      <c r="AK1695" s="72">
        <f t="shared" si="273"/>
        <v>2.2645047633742106</v>
      </c>
      <c r="AL1695" s="73">
        <f t="shared" si="274"/>
        <v>2.2645047633742106</v>
      </c>
    </row>
    <row r="1696" spans="1:38">
      <c r="A1696" s="14" t="s">
        <v>91</v>
      </c>
      <c r="B1696" s="14" t="s">
        <v>40</v>
      </c>
      <c r="C1696" s="31">
        <v>39284</v>
      </c>
      <c r="D1696" s="15">
        <v>2007</v>
      </c>
      <c r="E1696" s="16">
        <v>0.46180555555555602</v>
      </c>
      <c r="F1696" s="16">
        <v>0.51041666666666696</v>
      </c>
      <c r="G1696" s="16">
        <f t="shared" si="275"/>
        <v>4.8611111111110938E-2</v>
      </c>
      <c r="H1696" s="21">
        <v>2</v>
      </c>
      <c r="I1696" s="17">
        <v>2</v>
      </c>
      <c r="J1696" s="17">
        <v>4</v>
      </c>
      <c r="K1696" s="17">
        <v>4</v>
      </c>
      <c r="L1696" s="14" t="s">
        <v>48</v>
      </c>
      <c r="M1696" s="14" t="s">
        <v>49</v>
      </c>
      <c r="N1696" s="17">
        <v>1</v>
      </c>
      <c r="O1696" s="14">
        <f t="shared" si="276"/>
        <v>30.69</v>
      </c>
      <c r="P1696" s="14">
        <v>9.3000000000000007</v>
      </c>
      <c r="Q1696" s="14">
        <f t="shared" si="277"/>
        <v>30.69</v>
      </c>
      <c r="R1696" s="14">
        <v>9.3000000000000007</v>
      </c>
      <c r="S1696" s="14">
        <f t="shared" si="278"/>
        <v>30.69</v>
      </c>
      <c r="T1696" s="14">
        <v>9.3000000000000007</v>
      </c>
      <c r="U1696" s="21" t="s">
        <v>43</v>
      </c>
      <c r="V1696" s="21" t="s">
        <v>43</v>
      </c>
      <c r="W1696" s="19">
        <v>27.84825</v>
      </c>
      <c r="X1696" s="19">
        <v>-115.17252999999999</v>
      </c>
      <c r="Y1696" s="18">
        <f t="shared" si="271"/>
        <v>62.6</v>
      </c>
      <c r="Z1696" s="17">
        <v>17</v>
      </c>
      <c r="AA1696" s="21">
        <v>6</v>
      </c>
      <c r="AB1696" s="14" t="s">
        <v>44</v>
      </c>
      <c r="AC1696" s="14">
        <v>7</v>
      </c>
      <c r="AD1696" s="17">
        <v>21</v>
      </c>
      <c r="AE1696" s="17">
        <v>1</v>
      </c>
      <c r="AF1696" s="14">
        <v>30</v>
      </c>
      <c r="AG1696" s="14">
        <v>300</v>
      </c>
      <c r="AI1696" s="70">
        <f t="shared" si="272"/>
        <v>16.045999999999999</v>
      </c>
      <c r="AJ1696" s="71" t="s">
        <v>369</v>
      </c>
      <c r="AK1696" s="72">
        <f t="shared" si="273"/>
        <v>2.5000862380340183</v>
      </c>
      <c r="AL1696" s="73">
        <f t="shared" si="274"/>
        <v>2.5000862380340183</v>
      </c>
    </row>
    <row r="1697" spans="1:38">
      <c r="A1697" s="14" t="s">
        <v>91</v>
      </c>
      <c r="B1697" s="14" t="s">
        <v>40</v>
      </c>
      <c r="C1697" s="31">
        <v>39284</v>
      </c>
      <c r="D1697" s="15">
        <v>2007</v>
      </c>
      <c r="E1697" s="16">
        <v>0.46180555555555602</v>
      </c>
      <c r="F1697" s="16">
        <v>0.51041666666666696</v>
      </c>
      <c r="G1697" s="16">
        <f t="shared" si="275"/>
        <v>4.8611111111110938E-2</v>
      </c>
      <c r="H1697" s="21">
        <v>2</v>
      </c>
      <c r="I1697" s="17">
        <v>2</v>
      </c>
      <c r="J1697" s="17">
        <v>4</v>
      </c>
      <c r="K1697" s="17">
        <v>4</v>
      </c>
      <c r="L1697" s="14" t="s">
        <v>48</v>
      </c>
      <c r="M1697" s="14" t="s">
        <v>49</v>
      </c>
      <c r="N1697" s="17">
        <v>1</v>
      </c>
      <c r="O1697" s="14">
        <f t="shared" si="276"/>
        <v>30.69</v>
      </c>
      <c r="P1697" s="14">
        <v>9.3000000000000007</v>
      </c>
      <c r="Q1697" s="14">
        <f t="shared" si="277"/>
        <v>30.69</v>
      </c>
      <c r="R1697" s="14">
        <v>9.3000000000000007</v>
      </c>
      <c r="S1697" s="14">
        <f t="shared" si="278"/>
        <v>30.69</v>
      </c>
      <c r="T1697" s="14">
        <v>9.3000000000000007</v>
      </c>
      <c r="U1697" s="21" t="s">
        <v>43</v>
      </c>
      <c r="V1697" s="21" t="s">
        <v>43</v>
      </c>
      <c r="W1697" s="19">
        <v>27.84825</v>
      </c>
      <c r="X1697" s="19">
        <v>-115.17252999999999</v>
      </c>
      <c r="Y1697" s="18">
        <f t="shared" si="271"/>
        <v>62.6</v>
      </c>
      <c r="Z1697" s="17">
        <v>17</v>
      </c>
      <c r="AA1697" s="21">
        <v>6</v>
      </c>
      <c r="AB1697" s="14" t="s">
        <v>44</v>
      </c>
      <c r="AC1697" s="14">
        <v>7</v>
      </c>
      <c r="AD1697" s="17">
        <v>23</v>
      </c>
      <c r="AE1697" s="17">
        <v>1</v>
      </c>
      <c r="AF1697" s="14">
        <v>30</v>
      </c>
      <c r="AG1697" s="14">
        <v>300</v>
      </c>
      <c r="AI1697" s="70">
        <f t="shared" si="272"/>
        <v>17.463999999999999</v>
      </c>
      <c r="AJ1697" s="71" t="s">
        <v>369</v>
      </c>
      <c r="AK1697" s="72">
        <f t="shared" si="273"/>
        <v>3.0095147540604348</v>
      </c>
      <c r="AL1697" s="73">
        <f t="shared" si="274"/>
        <v>3.0095147540604348</v>
      </c>
    </row>
    <row r="1698" spans="1:38">
      <c r="A1698" s="14" t="s">
        <v>91</v>
      </c>
      <c r="B1698" s="14" t="s">
        <v>40</v>
      </c>
      <c r="C1698" s="31">
        <v>39284</v>
      </c>
      <c r="D1698" s="15">
        <v>2007</v>
      </c>
      <c r="E1698" s="16">
        <v>0.46180555555555602</v>
      </c>
      <c r="F1698" s="16">
        <v>0.51041666666666696</v>
      </c>
      <c r="G1698" s="16">
        <f t="shared" si="275"/>
        <v>4.8611111111110938E-2</v>
      </c>
      <c r="H1698" s="21">
        <v>2</v>
      </c>
      <c r="I1698" s="17">
        <v>2</v>
      </c>
      <c r="J1698" s="17">
        <v>4</v>
      </c>
      <c r="K1698" s="17">
        <v>4</v>
      </c>
      <c r="L1698" s="14" t="s">
        <v>48</v>
      </c>
      <c r="M1698" s="14" t="s">
        <v>49</v>
      </c>
      <c r="N1698" s="17">
        <v>1</v>
      </c>
      <c r="O1698" s="14">
        <f t="shared" si="276"/>
        <v>30.69</v>
      </c>
      <c r="P1698" s="14">
        <v>9.3000000000000007</v>
      </c>
      <c r="Q1698" s="14">
        <f t="shared" si="277"/>
        <v>30.69</v>
      </c>
      <c r="R1698" s="14">
        <v>9.3000000000000007</v>
      </c>
      <c r="S1698" s="14">
        <f t="shared" si="278"/>
        <v>30.69</v>
      </c>
      <c r="T1698" s="14">
        <v>9.3000000000000007</v>
      </c>
      <c r="U1698" s="21" t="s">
        <v>43</v>
      </c>
      <c r="V1698" s="21" t="s">
        <v>43</v>
      </c>
      <c r="W1698" s="19">
        <v>27.84825</v>
      </c>
      <c r="X1698" s="19">
        <v>-115.17252999999999</v>
      </c>
      <c r="Y1698" s="18">
        <f t="shared" si="271"/>
        <v>62.6</v>
      </c>
      <c r="Z1698" s="17">
        <v>17</v>
      </c>
      <c r="AA1698" s="21">
        <v>6</v>
      </c>
      <c r="AB1698" s="14" t="s">
        <v>44</v>
      </c>
      <c r="AC1698" s="14">
        <v>7</v>
      </c>
      <c r="AD1698" s="17">
        <v>23</v>
      </c>
      <c r="AE1698" s="17">
        <v>1</v>
      </c>
      <c r="AF1698" s="14">
        <v>30</v>
      </c>
      <c r="AG1698" s="14">
        <v>300</v>
      </c>
      <c r="AI1698" s="70">
        <f t="shared" si="272"/>
        <v>17.463999999999999</v>
      </c>
      <c r="AJ1698" s="71" t="s">
        <v>369</v>
      </c>
      <c r="AK1698" s="72">
        <f t="shared" si="273"/>
        <v>3.0095147540604348</v>
      </c>
      <c r="AL1698" s="73">
        <f t="shared" si="274"/>
        <v>3.0095147540604348</v>
      </c>
    </row>
    <row r="1699" spans="1:38">
      <c r="A1699" s="14" t="s">
        <v>91</v>
      </c>
      <c r="B1699" s="14" t="s">
        <v>40</v>
      </c>
      <c r="C1699" s="31">
        <v>39284</v>
      </c>
      <c r="D1699" s="15">
        <v>2007</v>
      </c>
      <c r="E1699" s="16">
        <v>0.46180555555555602</v>
      </c>
      <c r="F1699" s="16">
        <v>0.51041666666666696</v>
      </c>
      <c r="G1699" s="16">
        <f t="shared" si="275"/>
        <v>4.8611111111110938E-2</v>
      </c>
      <c r="H1699" s="21">
        <v>2</v>
      </c>
      <c r="I1699" s="17">
        <v>2</v>
      </c>
      <c r="J1699" s="17">
        <v>4</v>
      </c>
      <c r="K1699" s="17">
        <v>4</v>
      </c>
      <c r="L1699" s="14" t="s">
        <v>48</v>
      </c>
      <c r="M1699" s="14" t="s">
        <v>49</v>
      </c>
      <c r="N1699" s="17">
        <v>1</v>
      </c>
      <c r="O1699" s="14">
        <f t="shared" si="276"/>
        <v>30.69</v>
      </c>
      <c r="P1699" s="14">
        <v>9.3000000000000007</v>
      </c>
      <c r="Q1699" s="14">
        <f t="shared" si="277"/>
        <v>30.69</v>
      </c>
      <c r="R1699" s="14">
        <v>9.3000000000000007</v>
      </c>
      <c r="S1699" s="14">
        <f t="shared" si="278"/>
        <v>30.69</v>
      </c>
      <c r="T1699" s="14">
        <v>9.3000000000000007</v>
      </c>
      <c r="U1699" s="21" t="s">
        <v>43</v>
      </c>
      <c r="V1699" s="21" t="s">
        <v>43</v>
      </c>
      <c r="W1699" s="19">
        <v>27.84825</v>
      </c>
      <c r="X1699" s="19">
        <v>-115.17252999999999</v>
      </c>
      <c r="Y1699" s="18">
        <f t="shared" si="271"/>
        <v>62.6</v>
      </c>
      <c r="Z1699" s="17">
        <v>17</v>
      </c>
      <c r="AA1699" s="21">
        <v>6</v>
      </c>
      <c r="AB1699" s="14" t="s">
        <v>44</v>
      </c>
      <c r="AC1699" s="14">
        <v>7</v>
      </c>
      <c r="AD1699" s="17">
        <v>23</v>
      </c>
      <c r="AE1699" s="17">
        <v>1</v>
      </c>
      <c r="AF1699" s="14">
        <v>30</v>
      </c>
      <c r="AG1699" s="14">
        <v>300</v>
      </c>
      <c r="AI1699" s="70">
        <f t="shared" si="272"/>
        <v>17.463999999999999</v>
      </c>
      <c r="AJ1699" s="71" t="s">
        <v>369</v>
      </c>
      <c r="AK1699" s="72">
        <f t="shared" si="273"/>
        <v>3.0095147540604348</v>
      </c>
      <c r="AL1699" s="73">
        <f t="shared" si="274"/>
        <v>3.0095147540604348</v>
      </c>
    </row>
    <row r="1700" spans="1:38">
      <c r="A1700" s="14" t="s">
        <v>91</v>
      </c>
      <c r="B1700" s="14" t="s">
        <v>40</v>
      </c>
      <c r="C1700" s="31">
        <v>39284</v>
      </c>
      <c r="D1700" s="15">
        <v>2007</v>
      </c>
      <c r="E1700" s="16">
        <v>0.46180555555555602</v>
      </c>
      <c r="F1700" s="16">
        <v>0.51041666666666696</v>
      </c>
      <c r="G1700" s="16">
        <f t="shared" si="275"/>
        <v>4.8611111111110938E-2</v>
      </c>
      <c r="H1700" s="21">
        <v>2</v>
      </c>
      <c r="I1700" s="17">
        <v>2</v>
      </c>
      <c r="J1700" s="17">
        <v>4</v>
      </c>
      <c r="K1700" s="17">
        <v>4</v>
      </c>
      <c r="L1700" s="14" t="s">
        <v>48</v>
      </c>
      <c r="M1700" s="14" t="s">
        <v>49</v>
      </c>
      <c r="N1700" s="17">
        <v>1</v>
      </c>
      <c r="O1700" s="14">
        <f t="shared" si="276"/>
        <v>30.69</v>
      </c>
      <c r="P1700" s="14">
        <v>9.3000000000000007</v>
      </c>
      <c r="Q1700" s="14">
        <f t="shared" si="277"/>
        <v>30.69</v>
      </c>
      <c r="R1700" s="14">
        <v>9.3000000000000007</v>
      </c>
      <c r="S1700" s="14">
        <f t="shared" si="278"/>
        <v>30.69</v>
      </c>
      <c r="T1700" s="14">
        <v>9.3000000000000007</v>
      </c>
      <c r="U1700" s="21" t="s">
        <v>43</v>
      </c>
      <c r="V1700" s="21" t="s">
        <v>43</v>
      </c>
      <c r="W1700" s="19">
        <v>27.84825</v>
      </c>
      <c r="X1700" s="19">
        <v>-115.17252999999999</v>
      </c>
      <c r="Y1700" s="18">
        <f t="shared" si="271"/>
        <v>62.6</v>
      </c>
      <c r="Z1700" s="17">
        <v>17</v>
      </c>
      <c r="AA1700" s="21">
        <v>6</v>
      </c>
      <c r="AB1700" s="14" t="s">
        <v>44</v>
      </c>
      <c r="AC1700" s="14">
        <v>8</v>
      </c>
      <c r="AD1700" s="17">
        <v>17</v>
      </c>
      <c r="AE1700" s="17">
        <v>1</v>
      </c>
      <c r="AF1700" s="14">
        <v>33</v>
      </c>
      <c r="AG1700" s="14">
        <v>300</v>
      </c>
      <c r="AI1700" s="70">
        <f t="shared" si="272"/>
        <v>13.209999999999999</v>
      </c>
      <c r="AJ1700" s="71" t="s">
        <v>369</v>
      </c>
      <c r="AK1700" s="72">
        <f t="shared" si="273"/>
        <v>1.6329725885917237</v>
      </c>
      <c r="AL1700" s="73">
        <f t="shared" si="274"/>
        <v>1.6329725885917237</v>
      </c>
    </row>
    <row r="1701" spans="1:38">
      <c r="A1701" s="14" t="s">
        <v>91</v>
      </c>
      <c r="B1701" s="14" t="s">
        <v>40</v>
      </c>
      <c r="C1701" s="31">
        <v>39284</v>
      </c>
      <c r="D1701" s="15">
        <v>2007</v>
      </c>
      <c r="E1701" s="16">
        <v>0.46180555555555602</v>
      </c>
      <c r="F1701" s="16">
        <v>0.51041666666666696</v>
      </c>
      <c r="G1701" s="16">
        <f t="shared" si="275"/>
        <v>4.8611111111110938E-2</v>
      </c>
      <c r="H1701" s="21">
        <v>2</v>
      </c>
      <c r="I1701" s="17">
        <v>2</v>
      </c>
      <c r="J1701" s="17">
        <v>4</v>
      </c>
      <c r="K1701" s="17">
        <v>4</v>
      </c>
      <c r="L1701" s="14" t="s">
        <v>48</v>
      </c>
      <c r="M1701" s="14" t="s">
        <v>49</v>
      </c>
      <c r="N1701" s="17">
        <v>1</v>
      </c>
      <c r="O1701" s="14">
        <f t="shared" si="276"/>
        <v>30.69</v>
      </c>
      <c r="P1701" s="14">
        <v>9.3000000000000007</v>
      </c>
      <c r="Q1701" s="14">
        <f t="shared" si="277"/>
        <v>30.69</v>
      </c>
      <c r="R1701" s="14">
        <v>9.3000000000000007</v>
      </c>
      <c r="S1701" s="14">
        <f t="shared" si="278"/>
        <v>30.69</v>
      </c>
      <c r="T1701" s="14">
        <v>9.3000000000000007</v>
      </c>
      <c r="U1701" s="21" t="s">
        <v>43</v>
      </c>
      <c r="V1701" s="21" t="s">
        <v>43</v>
      </c>
      <c r="W1701" s="19">
        <v>27.84825</v>
      </c>
      <c r="X1701" s="19">
        <v>-115.17252999999999</v>
      </c>
      <c r="Y1701" s="18">
        <f t="shared" si="271"/>
        <v>62.6</v>
      </c>
      <c r="Z1701" s="17">
        <v>17</v>
      </c>
      <c r="AA1701" s="21">
        <v>6</v>
      </c>
      <c r="AB1701" s="14" t="s">
        <v>44</v>
      </c>
      <c r="AC1701" s="14">
        <v>8</v>
      </c>
      <c r="AD1701" s="17">
        <v>17</v>
      </c>
      <c r="AE1701" s="17">
        <v>1</v>
      </c>
      <c r="AF1701" s="14">
        <v>33</v>
      </c>
      <c r="AG1701" s="14">
        <v>300</v>
      </c>
      <c r="AI1701" s="70">
        <f t="shared" si="272"/>
        <v>13.209999999999999</v>
      </c>
      <c r="AJ1701" s="71" t="s">
        <v>369</v>
      </c>
      <c r="AK1701" s="72">
        <f t="shared" si="273"/>
        <v>1.6329725885917237</v>
      </c>
      <c r="AL1701" s="73">
        <f t="shared" si="274"/>
        <v>1.6329725885917237</v>
      </c>
    </row>
    <row r="1702" spans="1:38">
      <c r="A1702" s="14" t="s">
        <v>91</v>
      </c>
      <c r="B1702" s="14" t="s">
        <v>40</v>
      </c>
      <c r="C1702" s="31">
        <v>39284</v>
      </c>
      <c r="D1702" s="15">
        <v>2007</v>
      </c>
      <c r="E1702" s="16">
        <v>0.46180555555555602</v>
      </c>
      <c r="F1702" s="16">
        <v>0.51041666666666696</v>
      </c>
      <c r="G1702" s="16">
        <f t="shared" si="275"/>
        <v>4.8611111111110938E-2</v>
      </c>
      <c r="H1702" s="21">
        <v>2</v>
      </c>
      <c r="I1702" s="17">
        <v>2</v>
      </c>
      <c r="J1702" s="17">
        <v>4</v>
      </c>
      <c r="K1702" s="17">
        <v>4</v>
      </c>
      <c r="L1702" s="14" t="s">
        <v>48</v>
      </c>
      <c r="M1702" s="14" t="s">
        <v>49</v>
      </c>
      <c r="N1702" s="17">
        <v>1</v>
      </c>
      <c r="O1702" s="14">
        <f t="shared" si="276"/>
        <v>30.69</v>
      </c>
      <c r="P1702" s="14">
        <v>9.3000000000000007</v>
      </c>
      <c r="Q1702" s="14">
        <f t="shared" si="277"/>
        <v>30.69</v>
      </c>
      <c r="R1702" s="14">
        <v>9.3000000000000007</v>
      </c>
      <c r="S1702" s="14">
        <f t="shared" si="278"/>
        <v>30.69</v>
      </c>
      <c r="T1702" s="14">
        <v>9.3000000000000007</v>
      </c>
      <c r="U1702" s="21" t="s">
        <v>43</v>
      </c>
      <c r="V1702" s="21" t="s">
        <v>43</v>
      </c>
      <c r="W1702" s="19">
        <v>27.84825</v>
      </c>
      <c r="X1702" s="19">
        <v>-115.17252999999999</v>
      </c>
      <c r="Y1702" s="18">
        <f t="shared" si="271"/>
        <v>62.6</v>
      </c>
      <c r="Z1702" s="17">
        <v>17</v>
      </c>
      <c r="AA1702" s="21">
        <v>6</v>
      </c>
      <c r="AB1702" s="14" t="s">
        <v>44</v>
      </c>
      <c r="AC1702" s="14">
        <v>8</v>
      </c>
      <c r="AD1702" s="17">
        <v>17</v>
      </c>
      <c r="AE1702" s="17">
        <v>1</v>
      </c>
      <c r="AF1702" s="14">
        <v>33</v>
      </c>
      <c r="AG1702" s="14">
        <v>300</v>
      </c>
      <c r="AI1702" s="70">
        <f t="shared" si="272"/>
        <v>13.209999999999999</v>
      </c>
      <c r="AJ1702" s="71" t="s">
        <v>369</v>
      </c>
      <c r="AK1702" s="72">
        <f t="shared" si="273"/>
        <v>1.6329725885917237</v>
      </c>
      <c r="AL1702" s="73">
        <f t="shared" si="274"/>
        <v>1.6329725885917237</v>
      </c>
    </row>
    <row r="1703" spans="1:38">
      <c r="A1703" s="14" t="s">
        <v>91</v>
      </c>
      <c r="B1703" s="14" t="s">
        <v>40</v>
      </c>
      <c r="C1703" s="31">
        <v>39284</v>
      </c>
      <c r="D1703" s="15">
        <v>2007</v>
      </c>
      <c r="E1703" s="16">
        <v>0.46180555555555602</v>
      </c>
      <c r="F1703" s="16">
        <v>0.51041666666666696</v>
      </c>
      <c r="G1703" s="16">
        <f t="shared" si="275"/>
        <v>4.8611111111110938E-2</v>
      </c>
      <c r="H1703" s="21">
        <v>2</v>
      </c>
      <c r="I1703" s="17">
        <v>2</v>
      </c>
      <c r="J1703" s="17">
        <v>4</v>
      </c>
      <c r="K1703" s="17">
        <v>4</v>
      </c>
      <c r="L1703" s="14" t="s">
        <v>48</v>
      </c>
      <c r="M1703" s="14" t="s">
        <v>49</v>
      </c>
      <c r="N1703" s="17">
        <v>1</v>
      </c>
      <c r="O1703" s="14">
        <f t="shared" si="276"/>
        <v>30.69</v>
      </c>
      <c r="P1703" s="14">
        <v>9.3000000000000007</v>
      </c>
      <c r="Q1703" s="14">
        <f t="shared" si="277"/>
        <v>30.69</v>
      </c>
      <c r="R1703" s="14">
        <v>9.3000000000000007</v>
      </c>
      <c r="S1703" s="14">
        <f t="shared" si="278"/>
        <v>30.69</v>
      </c>
      <c r="T1703" s="14">
        <v>9.3000000000000007</v>
      </c>
      <c r="U1703" s="21" t="s">
        <v>43</v>
      </c>
      <c r="V1703" s="21" t="s">
        <v>43</v>
      </c>
      <c r="W1703" s="19">
        <v>27.84825</v>
      </c>
      <c r="X1703" s="19">
        <v>-115.17252999999999</v>
      </c>
      <c r="Y1703" s="18">
        <f t="shared" si="271"/>
        <v>62.6</v>
      </c>
      <c r="Z1703" s="17">
        <v>17</v>
      </c>
      <c r="AA1703" s="21">
        <v>6</v>
      </c>
      <c r="AB1703" s="14" t="s">
        <v>44</v>
      </c>
      <c r="AC1703" s="14">
        <v>8</v>
      </c>
      <c r="AD1703" s="17">
        <v>18</v>
      </c>
      <c r="AE1703" s="17">
        <v>1</v>
      </c>
      <c r="AF1703" s="14">
        <v>33</v>
      </c>
      <c r="AG1703" s="14">
        <v>300</v>
      </c>
      <c r="AI1703" s="70">
        <f t="shared" si="272"/>
        <v>13.918999999999999</v>
      </c>
      <c r="AJ1703" s="71" t="s">
        <v>369</v>
      </c>
      <c r="AK1703" s="72">
        <f t="shared" si="273"/>
        <v>1.8310631406548505</v>
      </c>
      <c r="AL1703" s="73">
        <f t="shared" si="274"/>
        <v>1.8310631406548505</v>
      </c>
    </row>
    <row r="1704" spans="1:38">
      <c r="A1704" s="14" t="s">
        <v>91</v>
      </c>
      <c r="B1704" s="14" t="s">
        <v>40</v>
      </c>
      <c r="C1704" s="31">
        <v>39284</v>
      </c>
      <c r="D1704" s="15">
        <v>2007</v>
      </c>
      <c r="E1704" s="16">
        <v>0.46180555555555602</v>
      </c>
      <c r="F1704" s="16">
        <v>0.51041666666666696</v>
      </c>
      <c r="G1704" s="16">
        <f t="shared" si="275"/>
        <v>4.8611111111110938E-2</v>
      </c>
      <c r="H1704" s="21">
        <v>2</v>
      </c>
      <c r="I1704" s="17">
        <v>2</v>
      </c>
      <c r="J1704" s="17">
        <v>4</v>
      </c>
      <c r="K1704" s="17">
        <v>4</v>
      </c>
      <c r="L1704" s="14" t="s">
        <v>48</v>
      </c>
      <c r="M1704" s="14" t="s">
        <v>49</v>
      </c>
      <c r="N1704" s="17">
        <v>1</v>
      </c>
      <c r="O1704" s="14">
        <f t="shared" si="276"/>
        <v>30.69</v>
      </c>
      <c r="P1704" s="14">
        <v>9.3000000000000007</v>
      </c>
      <c r="Q1704" s="14">
        <f t="shared" si="277"/>
        <v>30.69</v>
      </c>
      <c r="R1704" s="14">
        <v>9.3000000000000007</v>
      </c>
      <c r="S1704" s="14">
        <f t="shared" si="278"/>
        <v>30.69</v>
      </c>
      <c r="T1704" s="14">
        <v>9.3000000000000007</v>
      </c>
      <c r="U1704" s="21" t="s">
        <v>43</v>
      </c>
      <c r="V1704" s="21" t="s">
        <v>43</v>
      </c>
      <c r="W1704" s="19">
        <v>27.84825</v>
      </c>
      <c r="X1704" s="19">
        <v>-115.17252999999999</v>
      </c>
      <c r="Y1704" s="18">
        <f t="shared" si="271"/>
        <v>62.6</v>
      </c>
      <c r="Z1704" s="17">
        <v>17</v>
      </c>
      <c r="AA1704" s="21">
        <v>6</v>
      </c>
      <c r="AB1704" s="14" t="s">
        <v>44</v>
      </c>
      <c r="AC1704" s="14">
        <v>8</v>
      </c>
      <c r="AD1704" s="17">
        <v>19</v>
      </c>
      <c r="AE1704" s="17">
        <v>1</v>
      </c>
      <c r="AF1704" s="14">
        <v>33</v>
      </c>
      <c r="AG1704" s="14">
        <v>300</v>
      </c>
      <c r="AI1704" s="70">
        <f t="shared" si="272"/>
        <v>14.628</v>
      </c>
      <c r="AJ1704" s="71" t="s">
        <v>369</v>
      </c>
      <c r="AK1704" s="72">
        <f t="shared" si="273"/>
        <v>2.041534710262368</v>
      </c>
      <c r="AL1704" s="73">
        <f t="shared" si="274"/>
        <v>2.041534710262368</v>
      </c>
    </row>
    <row r="1705" spans="1:38">
      <c r="A1705" s="14" t="s">
        <v>91</v>
      </c>
      <c r="B1705" s="14" t="s">
        <v>40</v>
      </c>
      <c r="C1705" s="31">
        <v>39284</v>
      </c>
      <c r="D1705" s="15">
        <v>2007</v>
      </c>
      <c r="E1705" s="16">
        <v>0.46180555555555602</v>
      </c>
      <c r="F1705" s="16">
        <v>0.51041666666666696</v>
      </c>
      <c r="G1705" s="16">
        <f t="shared" si="275"/>
        <v>4.8611111111110938E-2</v>
      </c>
      <c r="H1705" s="21">
        <v>2</v>
      </c>
      <c r="I1705" s="17">
        <v>2</v>
      </c>
      <c r="J1705" s="17">
        <v>4</v>
      </c>
      <c r="K1705" s="17">
        <v>4</v>
      </c>
      <c r="L1705" s="14" t="s">
        <v>48</v>
      </c>
      <c r="M1705" s="14" t="s">
        <v>49</v>
      </c>
      <c r="N1705" s="17">
        <v>1</v>
      </c>
      <c r="O1705" s="14">
        <f t="shared" si="276"/>
        <v>30.69</v>
      </c>
      <c r="P1705" s="14">
        <v>9.3000000000000007</v>
      </c>
      <c r="Q1705" s="14">
        <f t="shared" si="277"/>
        <v>30.69</v>
      </c>
      <c r="R1705" s="14">
        <v>9.3000000000000007</v>
      </c>
      <c r="S1705" s="14">
        <f t="shared" si="278"/>
        <v>30.69</v>
      </c>
      <c r="T1705" s="14">
        <v>9.3000000000000007</v>
      </c>
      <c r="U1705" s="21" t="s">
        <v>43</v>
      </c>
      <c r="V1705" s="21" t="s">
        <v>43</v>
      </c>
      <c r="W1705" s="19">
        <v>27.84825</v>
      </c>
      <c r="X1705" s="19">
        <v>-115.17252999999999</v>
      </c>
      <c r="Y1705" s="18">
        <f t="shared" si="271"/>
        <v>62.6</v>
      </c>
      <c r="Z1705" s="17">
        <v>17</v>
      </c>
      <c r="AA1705" s="21">
        <v>6</v>
      </c>
      <c r="AB1705" s="14" t="s">
        <v>44</v>
      </c>
      <c r="AC1705" s="14">
        <v>8</v>
      </c>
      <c r="AD1705" s="17">
        <v>21</v>
      </c>
      <c r="AE1705" s="17">
        <v>1</v>
      </c>
      <c r="AF1705" s="14">
        <v>33</v>
      </c>
      <c r="AG1705" s="14">
        <v>300</v>
      </c>
      <c r="AI1705" s="70">
        <f t="shared" si="272"/>
        <v>16.045999999999999</v>
      </c>
      <c r="AJ1705" s="71" t="s">
        <v>369</v>
      </c>
      <c r="AK1705" s="72">
        <f t="shared" si="273"/>
        <v>2.5000862380340183</v>
      </c>
      <c r="AL1705" s="73">
        <f t="shared" si="274"/>
        <v>2.5000862380340183</v>
      </c>
    </row>
    <row r="1706" spans="1:38">
      <c r="A1706" s="14" t="s">
        <v>91</v>
      </c>
      <c r="B1706" s="14" t="s">
        <v>40</v>
      </c>
      <c r="C1706" s="31">
        <v>39284</v>
      </c>
      <c r="D1706" s="15">
        <v>2007</v>
      </c>
      <c r="E1706" s="16">
        <v>0.46180555555555602</v>
      </c>
      <c r="F1706" s="16">
        <v>0.51041666666666696</v>
      </c>
      <c r="G1706" s="16">
        <f t="shared" si="275"/>
        <v>4.8611111111110938E-2</v>
      </c>
      <c r="H1706" s="21">
        <v>2</v>
      </c>
      <c r="I1706" s="17">
        <v>2</v>
      </c>
      <c r="J1706" s="17">
        <v>4</v>
      </c>
      <c r="K1706" s="17">
        <v>4</v>
      </c>
      <c r="L1706" s="14" t="s">
        <v>48</v>
      </c>
      <c r="M1706" s="14" t="s">
        <v>49</v>
      </c>
      <c r="N1706" s="17">
        <v>1</v>
      </c>
      <c r="O1706" s="14">
        <f t="shared" si="276"/>
        <v>30.69</v>
      </c>
      <c r="P1706" s="14">
        <v>9.3000000000000007</v>
      </c>
      <c r="Q1706" s="14">
        <f t="shared" si="277"/>
        <v>30.69</v>
      </c>
      <c r="R1706" s="14">
        <v>9.3000000000000007</v>
      </c>
      <c r="S1706" s="14">
        <f t="shared" si="278"/>
        <v>30.69</v>
      </c>
      <c r="T1706" s="14">
        <v>9.3000000000000007</v>
      </c>
      <c r="U1706" s="21" t="s">
        <v>43</v>
      </c>
      <c r="V1706" s="21" t="s">
        <v>43</v>
      </c>
      <c r="W1706" s="19">
        <v>27.84825</v>
      </c>
      <c r="X1706" s="19">
        <v>-115.17252999999999</v>
      </c>
      <c r="Y1706" s="18">
        <f t="shared" si="271"/>
        <v>62.6</v>
      </c>
      <c r="Z1706" s="17">
        <v>17</v>
      </c>
      <c r="AA1706" s="21">
        <v>6</v>
      </c>
      <c r="AB1706" s="14" t="s">
        <v>44</v>
      </c>
      <c r="AC1706" s="14">
        <v>8</v>
      </c>
      <c r="AD1706" s="17">
        <v>21</v>
      </c>
      <c r="AE1706" s="17">
        <v>1</v>
      </c>
      <c r="AF1706" s="14">
        <v>33</v>
      </c>
      <c r="AG1706" s="14">
        <v>300</v>
      </c>
      <c r="AI1706" s="70">
        <f t="shared" si="272"/>
        <v>16.045999999999999</v>
      </c>
      <c r="AJ1706" s="71" t="s">
        <v>369</v>
      </c>
      <c r="AK1706" s="72">
        <f t="shared" si="273"/>
        <v>2.5000862380340183</v>
      </c>
      <c r="AL1706" s="73">
        <f t="shared" si="274"/>
        <v>2.5000862380340183</v>
      </c>
    </row>
    <row r="1707" spans="1:38">
      <c r="A1707" s="14" t="s">
        <v>91</v>
      </c>
      <c r="B1707" s="14" t="s">
        <v>40</v>
      </c>
      <c r="C1707" s="31">
        <v>39284</v>
      </c>
      <c r="D1707" s="15">
        <v>2007</v>
      </c>
      <c r="E1707" s="16">
        <v>0.46180555555555602</v>
      </c>
      <c r="F1707" s="16">
        <v>0.51041666666666696</v>
      </c>
      <c r="G1707" s="16">
        <f t="shared" si="275"/>
        <v>4.8611111111110938E-2</v>
      </c>
      <c r="H1707" s="21">
        <v>2</v>
      </c>
      <c r="I1707" s="17">
        <v>2</v>
      </c>
      <c r="J1707" s="17">
        <v>4</v>
      </c>
      <c r="K1707" s="17">
        <v>4</v>
      </c>
      <c r="L1707" s="14" t="s">
        <v>48</v>
      </c>
      <c r="M1707" s="14" t="s">
        <v>49</v>
      </c>
      <c r="N1707" s="17">
        <v>1</v>
      </c>
      <c r="O1707" s="14">
        <f t="shared" si="276"/>
        <v>30.69</v>
      </c>
      <c r="P1707" s="14">
        <v>9.3000000000000007</v>
      </c>
      <c r="Q1707" s="14">
        <f t="shared" si="277"/>
        <v>30.69</v>
      </c>
      <c r="R1707" s="14">
        <v>9.3000000000000007</v>
      </c>
      <c r="S1707" s="14">
        <f t="shared" si="278"/>
        <v>30.69</v>
      </c>
      <c r="T1707" s="14">
        <v>9.3000000000000007</v>
      </c>
      <c r="U1707" s="21" t="s">
        <v>43</v>
      </c>
      <c r="V1707" s="21" t="s">
        <v>43</v>
      </c>
      <c r="W1707" s="19">
        <v>27.84825</v>
      </c>
      <c r="X1707" s="19">
        <v>-115.17252999999999</v>
      </c>
      <c r="Y1707" s="18">
        <f t="shared" si="271"/>
        <v>62.6</v>
      </c>
      <c r="Z1707" s="17">
        <v>17</v>
      </c>
      <c r="AA1707" s="21">
        <v>6</v>
      </c>
      <c r="AB1707" s="14" t="s">
        <v>44</v>
      </c>
      <c r="AC1707" s="14">
        <v>8</v>
      </c>
      <c r="AD1707" s="17">
        <v>21</v>
      </c>
      <c r="AE1707" s="17">
        <v>1</v>
      </c>
      <c r="AF1707" s="14">
        <v>33</v>
      </c>
      <c r="AG1707" s="14">
        <v>300</v>
      </c>
      <c r="AI1707" s="70">
        <f t="shared" si="272"/>
        <v>16.045999999999999</v>
      </c>
      <c r="AJ1707" s="71" t="s">
        <v>369</v>
      </c>
      <c r="AK1707" s="72">
        <f t="shared" si="273"/>
        <v>2.5000862380340183</v>
      </c>
      <c r="AL1707" s="73">
        <f t="shared" si="274"/>
        <v>2.5000862380340183</v>
      </c>
    </row>
    <row r="1708" spans="1:38">
      <c r="A1708" s="14" t="s">
        <v>91</v>
      </c>
      <c r="B1708" s="14" t="s">
        <v>40</v>
      </c>
      <c r="C1708" s="31">
        <v>39284</v>
      </c>
      <c r="D1708" s="15">
        <v>2007</v>
      </c>
      <c r="E1708" s="16">
        <v>0.46180555555555602</v>
      </c>
      <c r="F1708" s="16">
        <v>0.51041666666666696</v>
      </c>
      <c r="G1708" s="16">
        <f t="shared" si="275"/>
        <v>4.8611111111110938E-2</v>
      </c>
      <c r="H1708" s="21">
        <v>2</v>
      </c>
      <c r="I1708" s="17">
        <v>2</v>
      </c>
      <c r="J1708" s="17">
        <v>4</v>
      </c>
      <c r="K1708" s="17">
        <v>4</v>
      </c>
      <c r="L1708" s="14" t="s">
        <v>48</v>
      </c>
      <c r="M1708" s="14" t="s">
        <v>49</v>
      </c>
      <c r="N1708" s="17">
        <v>1</v>
      </c>
      <c r="O1708" s="14">
        <f t="shared" si="276"/>
        <v>30.69</v>
      </c>
      <c r="P1708" s="14">
        <v>9.3000000000000007</v>
      </c>
      <c r="Q1708" s="14">
        <f t="shared" si="277"/>
        <v>30.69</v>
      </c>
      <c r="R1708" s="14">
        <v>9.3000000000000007</v>
      </c>
      <c r="S1708" s="14">
        <f t="shared" si="278"/>
        <v>30.69</v>
      </c>
      <c r="T1708" s="14">
        <v>9.3000000000000007</v>
      </c>
      <c r="U1708" s="21" t="s">
        <v>43</v>
      </c>
      <c r="V1708" s="21" t="s">
        <v>43</v>
      </c>
      <c r="W1708" s="19">
        <v>27.84825</v>
      </c>
      <c r="X1708" s="19">
        <v>-115.17252999999999</v>
      </c>
      <c r="Y1708" s="18">
        <f t="shared" si="271"/>
        <v>62.6</v>
      </c>
      <c r="Z1708" s="17">
        <v>17</v>
      </c>
      <c r="AA1708" s="21">
        <v>6</v>
      </c>
      <c r="AB1708" s="14" t="s">
        <v>44</v>
      </c>
      <c r="AC1708" s="14">
        <v>8</v>
      </c>
      <c r="AD1708" s="17">
        <v>23</v>
      </c>
      <c r="AE1708" s="17">
        <v>1</v>
      </c>
      <c r="AF1708" s="14">
        <v>33</v>
      </c>
      <c r="AG1708" s="14">
        <v>300</v>
      </c>
      <c r="AI1708" s="70">
        <f t="shared" si="272"/>
        <v>17.463999999999999</v>
      </c>
      <c r="AJ1708" s="71" t="s">
        <v>369</v>
      </c>
      <c r="AK1708" s="72">
        <f t="shared" si="273"/>
        <v>3.0095147540604348</v>
      </c>
      <c r="AL1708" s="73">
        <f t="shared" si="274"/>
        <v>3.0095147540604348</v>
      </c>
    </row>
    <row r="1709" spans="1:38">
      <c r="A1709" s="14" t="s">
        <v>91</v>
      </c>
      <c r="B1709" s="14" t="s">
        <v>40</v>
      </c>
      <c r="C1709" s="31">
        <v>39284</v>
      </c>
      <c r="D1709" s="15">
        <v>2007</v>
      </c>
      <c r="E1709" s="16">
        <v>0.46180555555555602</v>
      </c>
      <c r="F1709" s="16">
        <v>0.51041666666666696</v>
      </c>
      <c r="G1709" s="16">
        <f t="shared" si="275"/>
        <v>4.8611111111110938E-2</v>
      </c>
      <c r="H1709" s="21">
        <v>2</v>
      </c>
      <c r="I1709" s="17">
        <v>2</v>
      </c>
      <c r="J1709" s="17">
        <v>4</v>
      </c>
      <c r="K1709" s="17">
        <v>4</v>
      </c>
      <c r="L1709" s="14" t="s">
        <v>48</v>
      </c>
      <c r="M1709" s="14" t="s">
        <v>49</v>
      </c>
      <c r="N1709" s="17">
        <v>1</v>
      </c>
      <c r="O1709" s="14">
        <f t="shared" si="276"/>
        <v>30.69</v>
      </c>
      <c r="P1709" s="14">
        <v>9.3000000000000007</v>
      </c>
      <c r="Q1709" s="14">
        <f t="shared" si="277"/>
        <v>30.69</v>
      </c>
      <c r="R1709" s="14">
        <v>9.3000000000000007</v>
      </c>
      <c r="S1709" s="14">
        <f t="shared" si="278"/>
        <v>30.69</v>
      </c>
      <c r="T1709" s="14">
        <v>9.3000000000000007</v>
      </c>
      <c r="U1709" s="21" t="s">
        <v>43</v>
      </c>
      <c r="V1709" s="21" t="s">
        <v>43</v>
      </c>
      <c r="W1709" s="19">
        <v>27.84825</v>
      </c>
      <c r="X1709" s="19">
        <v>-115.17252999999999</v>
      </c>
      <c r="Y1709" s="18">
        <f t="shared" si="271"/>
        <v>62.6</v>
      </c>
      <c r="Z1709" s="17">
        <v>17</v>
      </c>
      <c r="AA1709" s="21">
        <v>6</v>
      </c>
      <c r="AB1709" s="14" t="s">
        <v>44</v>
      </c>
      <c r="AC1709" s="14">
        <v>9</v>
      </c>
      <c r="AD1709" s="17">
        <v>21</v>
      </c>
      <c r="AE1709" s="17">
        <v>1</v>
      </c>
      <c r="AF1709" s="14">
        <v>35</v>
      </c>
      <c r="AG1709" s="14">
        <v>300</v>
      </c>
      <c r="AI1709" s="70">
        <f t="shared" si="272"/>
        <v>16.045999999999999</v>
      </c>
      <c r="AJ1709" s="71" t="s">
        <v>369</v>
      </c>
      <c r="AK1709" s="72">
        <f t="shared" si="273"/>
        <v>2.5000862380340183</v>
      </c>
      <c r="AL1709" s="73">
        <f t="shared" si="274"/>
        <v>2.5000862380340183</v>
      </c>
    </row>
    <row r="1710" spans="1:38">
      <c r="A1710" s="14" t="s">
        <v>91</v>
      </c>
      <c r="B1710" s="14" t="s">
        <v>40</v>
      </c>
      <c r="C1710" s="31">
        <v>39284</v>
      </c>
      <c r="D1710" s="15">
        <v>2007</v>
      </c>
      <c r="E1710" s="16">
        <v>0.46180555555555602</v>
      </c>
      <c r="F1710" s="16">
        <v>0.51041666666666696</v>
      </c>
      <c r="G1710" s="16">
        <f t="shared" si="275"/>
        <v>4.8611111111110938E-2</v>
      </c>
      <c r="H1710" s="21">
        <v>2</v>
      </c>
      <c r="I1710" s="17">
        <v>2</v>
      </c>
      <c r="J1710" s="17">
        <v>4</v>
      </c>
      <c r="K1710" s="17">
        <v>4</v>
      </c>
      <c r="L1710" s="14" t="s">
        <v>48</v>
      </c>
      <c r="M1710" s="14" t="s">
        <v>49</v>
      </c>
      <c r="N1710" s="17">
        <v>1</v>
      </c>
      <c r="O1710" s="14">
        <f t="shared" si="276"/>
        <v>30.69</v>
      </c>
      <c r="P1710" s="14">
        <v>9.3000000000000007</v>
      </c>
      <c r="Q1710" s="14">
        <f t="shared" si="277"/>
        <v>30.69</v>
      </c>
      <c r="R1710" s="14">
        <v>9.3000000000000007</v>
      </c>
      <c r="S1710" s="14">
        <f t="shared" si="278"/>
        <v>30.69</v>
      </c>
      <c r="T1710" s="14">
        <v>9.3000000000000007</v>
      </c>
      <c r="U1710" s="21" t="s">
        <v>43</v>
      </c>
      <c r="V1710" s="21" t="s">
        <v>43</v>
      </c>
      <c r="W1710" s="19">
        <v>27.84825</v>
      </c>
      <c r="X1710" s="19">
        <v>-115.17252999999999</v>
      </c>
      <c r="Y1710" s="18">
        <f t="shared" si="271"/>
        <v>62.6</v>
      </c>
      <c r="Z1710" s="17">
        <v>17</v>
      </c>
      <c r="AA1710" s="21">
        <v>6</v>
      </c>
      <c r="AB1710" s="14" t="s">
        <v>44</v>
      </c>
      <c r="AC1710" s="14">
        <v>9</v>
      </c>
      <c r="AD1710" s="17">
        <v>21</v>
      </c>
      <c r="AE1710" s="17">
        <v>1</v>
      </c>
      <c r="AF1710" s="14">
        <v>35</v>
      </c>
      <c r="AG1710" s="14">
        <v>300</v>
      </c>
      <c r="AI1710" s="70">
        <f t="shared" si="272"/>
        <v>16.045999999999999</v>
      </c>
      <c r="AJ1710" s="71" t="s">
        <v>369</v>
      </c>
      <c r="AK1710" s="72">
        <f t="shared" si="273"/>
        <v>2.5000862380340183</v>
      </c>
      <c r="AL1710" s="73">
        <f t="shared" si="274"/>
        <v>2.5000862380340183</v>
      </c>
    </row>
    <row r="1711" spans="1:38">
      <c r="A1711" s="14" t="s">
        <v>91</v>
      </c>
      <c r="B1711" s="14" t="s">
        <v>40</v>
      </c>
      <c r="C1711" s="31">
        <v>39284</v>
      </c>
      <c r="D1711" s="15">
        <v>2007</v>
      </c>
      <c r="E1711" s="16">
        <v>0.46180555555555602</v>
      </c>
      <c r="F1711" s="16">
        <v>0.51041666666666696</v>
      </c>
      <c r="G1711" s="16">
        <f t="shared" si="275"/>
        <v>4.8611111111110938E-2</v>
      </c>
      <c r="H1711" s="21">
        <v>2</v>
      </c>
      <c r="I1711" s="17">
        <v>2</v>
      </c>
      <c r="J1711" s="17">
        <v>4</v>
      </c>
      <c r="K1711" s="17">
        <v>4</v>
      </c>
      <c r="L1711" s="14" t="s">
        <v>48</v>
      </c>
      <c r="M1711" s="14" t="s">
        <v>49</v>
      </c>
      <c r="N1711" s="17">
        <v>1</v>
      </c>
      <c r="O1711" s="14">
        <f t="shared" si="276"/>
        <v>30.69</v>
      </c>
      <c r="P1711" s="14">
        <v>9.3000000000000007</v>
      </c>
      <c r="Q1711" s="14">
        <f t="shared" si="277"/>
        <v>30.69</v>
      </c>
      <c r="R1711" s="14">
        <v>9.3000000000000007</v>
      </c>
      <c r="S1711" s="14">
        <f t="shared" si="278"/>
        <v>30.69</v>
      </c>
      <c r="T1711" s="14">
        <v>9.3000000000000007</v>
      </c>
      <c r="U1711" s="21" t="s">
        <v>43</v>
      </c>
      <c r="V1711" s="21" t="s">
        <v>43</v>
      </c>
      <c r="W1711" s="19">
        <v>27.84825</v>
      </c>
      <c r="X1711" s="19">
        <v>-115.17252999999999</v>
      </c>
      <c r="Y1711" s="18">
        <f t="shared" si="271"/>
        <v>62.6</v>
      </c>
      <c r="Z1711" s="17">
        <v>17</v>
      </c>
      <c r="AA1711" s="21">
        <v>6</v>
      </c>
      <c r="AB1711" s="14" t="s">
        <v>44</v>
      </c>
      <c r="AC1711" s="14">
        <v>10</v>
      </c>
      <c r="AD1711" s="17">
        <v>17</v>
      </c>
      <c r="AE1711" s="17">
        <v>1</v>
      </c>
      <c r="AF1711" s="14">
        <v>40</v>
      </c>
      <c r="AG1711" s="14">
        <v>300</v>
      </c>
      <c r="AI1711" s="70">
        <f t="shared" si="272"/>
        <v>13.209999999999999</v>
      </c>
      <c r="AJ1711" s="71" t="s">
        <v>369</v>
      </c>
      <c r="AK1711" s="72">
        <f t="shared" si="273"/>
        <v>1.6329725885917237</v>
      </c>
      <c r="AL1711" s="73">
        <f t="shared" si="274"/>
        <v>1.6329725885917237</v>
      </c>
    </row>
    <row r="1712" spans="1:38">
      <c r="A1712" s="14" t="s">
        <v>91</v>
      </c>
      <c r="B1712" s="14" t="s">
        <v>40</v>
      </c>
      <c r="C1712" s="31">
        <v>39284</v>
      </c>
      <c r="D1712" s="15">
        <v>2007</v>
      </c>
      <c r="E1712" s="16">
        <v>0.46180555555555602</v>
      </c>
      <c r="F1712" s="16">
        <v>0.51041666666666696</v>
      </c>
      <c r="G1712" s="16">
        <f t="shared" si="275"/>
        <v>4.8611111111110938E-2</v>
      </c>
      <c r="H1712" s="21">
        <v>2</v>
      </c>
      <c r="I1712" s="17">
        <v>2</v>
      </c>
      <c r="J1712" s="17">
        <v>4</v>
      </c>
      <c r="K1712" s="17">
        <v>4</v>
      </c>
      <c r="L1712" s="14" t="s">
        <v>48</v>
      </c>
      <c r="M1712" s="14" t="s">
        <v>49</v>
      </c>
      <c r="N1712" s="17">
        <v>1</v>
      </c>
      <c r="O1712" s="14">
        <f t="shared" si="276"/>
        <v>30.69</v>
      </c>
      <c r="P1712" s="14">
        <v>9.3000000000000007</v>
      </c>
      <c r="Q1712" s="14">
        <f t="shared" si="277"/>
        <v>30.69</v>
      </c>
      <c r="R1712" s="14">
        <v>9.3000000000000007</v>
      </c>
      <c r="S1712" s="14">
        <f t="shared" si="278"/>
        <v>30.69</v>
      </c>
      <c r="T1712" s="14">
        <v>9.3000000000000007</v>
      </c>
      <c r="U1712" s="21" t="s">
        <v>43</v>
      </c>
      <c r="V1712" s="21" t="s">
        <v>43</v>
      </c>
      <c r="W1712" s="19">
        <v>27.84825</v>
      </c>
      <c r="X1712" s="19">
        <v>-115.17252999999999</v>
      </c>
      <c r="Y1712" s="18">
        <f t="shared" si="271"/>
        <v>62.6</v>
      </c>
      <c r="Z1712" s="17">
        <v>17</v>
      </c>
      <c r="AA1712" s="21">
        <v>6</v>
      </c>
      <c r="AB1712" s="14" t="s">
        <v>44</v>
      </c>
      <c r="AC1712" s="14">
        <v>10</v>
      </c>
      <c r="AD1712" s="17">
        <v>18</v>
      </c>
      <c r="AE1712" s="17">
        <v>1</v>
      </c>
      <c r="AF1712" s="14">
        <v>40</v>
      </c>
      <c r="AG1712" s="14">
        <v>300</v>
      </c>
      <c r="AI1712" s="70">
        <f t="shared" si="272"/>
        <v>13.918999999999999</v>
      </c>
      <c r="AJ1712" s="71" t="s">
        <v>369</v>
      </c>
      <c r="AK1712" s="72">
        <f t="shared" si="273"/>
        <v>1.8310631406548505</v>
      </c>
      <c r="AL1712" s="73">
        <f t="shared" si="274"/>
        <v>1.8310631406548505</v>
      </c>
    </row>
    <row r="1713" spans="1:38">
      <c r="A1713" s="14" t="s">
        <v>91</v>
      </c>
      <c r="B1713" s="14" t="s">
        <v>40</v>
      </c>
      <c r="C1713" s="31">
        <v>39284</v>
      </c>
      <c r="D1713" s="15">
        <v>2007</v>
      </c>
      <c r="E1713" s="16">
        <v>0.46180555555555602</v>
      </c>
      <c r="F1713" s="16">
        <v>0.51041666666666696</v>
      </c>
      <c r="G1713" s="16">
        <f t="shared" si="275"/>
        <v>4.8611111111110938E-2</v>
      </c>
      <c r="H1713" s="21">
        <v>2</v>
      </c>
      <c r="I1713" s="17">
        <v>2</v>
      </c>
      <c r="J1713" s="17">
        <v>4</v>
      </c>
      <c r="K1713" s="17">
        <v>4</v>
      </c>
      <c r="L1713" s="14" t="s">
        <v>48</v>
      </c>
      <c r="M1713" s="14" t="s">
        <v>49</v>
      </c>
      <c r="N1713" s="17">
        <v>1</v>
      </c>
      <c r="O1713" s="14">
        <f t="shared" si="276"/>
        <v>30.69</v>
      </c>
      <c r="P1713" s="14">
        <v>9.3000000000000007</v>
      </c>
      <c r="Q1713" s="14">
        <f t="shared" si="277"/>
        <v>30.69</v>
      </c>
      <c r="R1713" s="14">
        <v>9.3000000000000007</v>
      </c>
      <c r="S1713" s="14">
        <f t="shared" si="278"/>
        <v>30.69</v>
      </c>
      <c r="T1713" s="14">
        <v>9.3000000000000007</v>
      </c>
      <c r="U1713" s="21" t="s">
        <v>43</v>
      </c>
      <c r="V1713" s="21" t="s">
        <v>43</v>
      </c>
      <c r="W1713" s="19">
        <v>27.84825</v>
      </c>
      <c r="X1713" s="19">
        <v>-115.17252999999999</v>
      </c>
      <c r="Y1713" s="18">
        <f t="shared" si="271"/>
        <v>62.6</v>
      </c>
      <c r="Z1713" s="17">
        <v>17</v>
      </c>
      <c r="AA1713" s="21">
        <v>6</v>
      </c>
      <c r="AB1713" s="14" t="s">
        <v>44</v>
      </c>
      <c r="AC1713" s="14">
        <v>10</v>
      </c>
      <c r="AD1713" s="17">
        <v>18</v>
      </c>
      <c r="AE1713" s="17">
        <v>1</v>
      </c>
      <c r="AF1713" s="14">
        <v>40</v>
      </c>
      <c r="AG1713" s="14">
        <v>300</v>
      </c>
      <c r="AI1713" s="70">
        <f t="shared" si="272"/>
        <v>13.918999999999999</v>
      </c>
      <c r="AJ1713" s="71" t="s">
        <v>369</v>
      </c>
      <c r="AK1713" s="72">
        <f t="shared" si="273"/>
        <v>1.8310631406548505</v>
      </c>
      <c r="AL1713" s="73">
        <f t="shared" si="274"/>
        <v>1.8310631406548505</v>
      </c>
    </row>
    <row r="1714" spans="1:38">
      <c r="A1714" s="14" t="s">
        <v>91</v>
      </c>
      <c r="B1714" s="14" t="s">
        <v>40</v>
      </c>
      <c r="C1714" s="31">
        <v>39284</v>
      </c>
      <c r="D1714" s="15">
        <v>2007</v>
      </c>
      <c r="E1714" s="16">
        <v>0.46180555555555602</v>
      </c>
      <c r="F1714" s="16">
        <v>0.51041666666666696</v>
      </c>
      <c r="G1714" s="16">
        <f t="shared" si="275"/>
        <v>4.8611111111110938E-2</v>
      </c>
      <c r="H1714" s="21">
        <v>2</v>
      </c>
      <c r="I1714" s="17">
        <v>2</v>
      </c>
      <c r="J1714" s="17">
        <v>4</v>
      </c>
      <c r="K1714" s="17">
        <v>4</v>
      </c>
      <c r="L1714" s="14" t="s">
        <v>48</v>
      </c>
      <c r="M1714" s="14" t="s">
        <v>49</v>
      </c>
      <c r="N1714" s="17">
        <v>1</v>
      </c>
      <c r="O1714" s="14">
        <f t="shared" si="276"/>
        <v>30.69</v>
      </c>
      <c r="P1714" s="14">
        <v>9.3000000000000007</v>
      </c>
      <c r="Q1714" s="14">
        <f t="shared" si="277"/>
        <v>30.69</v>
      </c>
      <c r="R1714" s="14">
        <v>9.3000000000000007</v>
      </c>
      <c r="S1714" s="14">
        <f t="shared" si="278"/>
        <v>30.69</v>
      </c>
      <c r="T1714" s="14">
        <v>9.3000000000000007</v>
      </c>
      <c r="U1714" s="21" t="s">
        <v>43</v>
      </c>
      <c r="V1714" s="21" t="s">
        <v>43</v>
      </c>
      <c r="W1714" s="19">
        <v>27.84825</v>
      </c>
      <c r="X1714" s="19">
        <v>-115.17252999999999</v>
      </c>
      <c r="Y1714" s="18">
        <f t="shared" si="271"/>
        <v>62.6</v>
      </c>
      <c r="Z1714" s="17">
        <v>17</v>
      </c>
      <c r="AA1714" s="21">
        <v>6</v>
      </c>
      <c r="AB1714" s="14" t="s">
        <v>44</v>
      </c>
      <c r="AC1714" s="14">
        <v>10</v>
      </c>
      <c r="AD1714" s="17">
        <v>19</v>
      </c>
      <c r="AE1714" s="17">
        <v>1</v>
      </c>
      <c r="AF1714" s="14">
        <v>40</v>
      </c>
      <c r="AG1714" s="14">
        <v>300</v>
      </c>
      <c r="AI1714" s="70">
        <f t="shared" si="272"/>
        <v>14.628</v>
      </c>
      <c r="AJ1714" s="71" t="s">
        <v>369</v>
      </c>
      <c r="AK1714" s="72">
        <f t="shared" si="273"/>
        <v>2.041534710262368</v>
      </c>
      <c r="AL1714" s="73">
        <f t="shared" si="274"/>
        <v>2.041534710262368</v>
      </c>
    </row>
    <row r="1715" spans="1:38">
      <c r="A1715" s="14" t="s">
        <v>91</v>
      </c>
      <c r="B1715" s="14" t="s">
        <v>40</v>
      </c>
      <c r="C1715" s="31">
        <v>39284</v>
      </c>
      <c r="D1715" s="15">
        <v>2007</v>
      </c>
      <c r="E1715" s="16">
        <v>0.46180555555555602</v>
      </c>
      <c r="F1715" s="16">
        <v>0.51041666666666696</v>
      </c>
      <c r="G1715" s="16">
        <f t="shared" si="275"/>
        <v>4.8611111111110938E-2</v>
      </c>
      <c r="H1715" s="21">
        <v>2</v>
      </c>
      <c r="I1715" s="17">
        <v>2</v>
      </c>
      <c r="J1715" s="17">
        <v>4</v>
      </c>
      <c r="K1715" s="17">
        <v>4</v>
      </c>
      <c r="L1715" s="14" t="s">
        <v>48</v>
      </c>
      <c r="M1715" s="14" t="s">
        <v>49</v>
      </c>
      <c r="N1715" s="17">
        <v>1</v>
      </c>
      <c r="O1715" s="14">
        <f t="shared" si="276"/>
        <v>30.69</v>
      </c>
      <c r="P1715" s="14">
        <v>9.3000000000000007</v>
      </c>
      <c r="Q1715" s="14">
        <f t="shared" si="277"/>
        <v>30.69</v>
      </c>
      <c r="R1715" s="14">
        <v>9.3000000000000007</v>
      </c>
      <c r="S1715" s="14">
        <f t="shared" si="278"/>
        <v>30.69</v>
      </c>
      <c r="T1715" s="14">
        <v>9.3000000000000007</v>
      </c>
      <c r="U1715" s="21" t="s">
        <v>43</v>
      </c>
      <c r="V1715" s="21" t="s">
        <v>43</v>
      </c>
      <c r="W1715" s="19">
        <v>27.84825</v>
      </c>
      <c r="X1715" s="19">
        <v>-115.17252999999999</v>
      </c>
      <c r="Y1715" s="18">
        <f t="shared" si="271"/>
        <v>62.6</v>
      </c>
      <c r="Z1715" s="17">
        <v>17</v>
      </c>
      <c r="AA1715" s="21">
        <v>6</v>
      </c>
      <c r="AB1715" s="14" t="s">
        <v>44</v>
      </c>
      <c r="AC1715" s="14">
        <v>10</v>
      </c>
      <c r="AD1715" s="17">
        <v>19</v>
      </c>
      <c r="AE1715" s="17">
        <v>1</v>
      </c>
      <c r="AF1715" s="14">
        <v>40</v>
      </c>
      <c r="AG1715" s="14">
        <v>300</v>
      </c>
      <c r="AI1715" s="70">
        <f t="shared" si="272"/>
        <v>14.628</v>
      </c>
      <c r="AJ1715" s="71" t="s">
        <v>369</v>
      </c>
      <c r="AK1715" s="72">
        <f t="shared" si="273"/>
        <v>2.041534710262368</v>
      </c>
      <c r="AL1715" s="73">
        <f t="shared" si="274"/>
        <v>2.041534710262368</v>
      </c>
    </row>
    <row r="1716" spans="1:38">
      <c r="A1716" s="14" t="s">
        <v>91</v>
      </c>
      <c r="B1716" s="14" t="s">
        <v>40</v>
      </c>
      <c r="C1716" s="31">
        <v>39284</v>
      </c>
      <c r="D1716" s="15">
        <v>2007</v>
      </c>
      <c r="E1716" s="16">
        <v>0.46180555555555602</v>
      </c>
      <c r="F1716" s="16">
        <v>0.51041666666666696</v>
      </c>
      <c r="G1716" s="16">
        <f t="shared" si="275"/>
        <v>4.8611111111110938E-2</v>
      </c>
      <c r="H1716" s="21">
        <v>2</v>
      </c>
      <c r="I1716" s="17">
        <v>2</v>
      </c>
      <c r="J1716" s="17">
        <v>4</v>
      </c>
      <c r="K1716" s="17">
        <v>4</v>
      </c>
      <c r="L1716" s="14" t="s">
        <v>48</v>
      </c>
      <c r="M1716" s="14" t="s">
        <v>49</v>
      </c>
      <c r="N1716" s="17">
        <v>1</v>
      </c>
      <c r="O1716" s="14">
        <f t="shared" si="276"/>
        <v>30.69</v>
      </c>
      <c r="P1716" s="14">
        <v>9.3000000000000007</v>
      </c>
      <c r="Q1716" s="14">
        <f t="shared" si="277"/>
        <v>30.69</v>
      </c>
      <c r="R1716" s="14">
        <v>9.3000000000000007</v>
      </c>
      <c r="S1716" s="14">
        <f t="shared" si="278"/>
        <v>30.69</v>
      </c>
      <c r="T1716" s="14">
        <v>9.3000000000000007</v>
      </c>
      <c r="U1716" s="21" t="s">
        <v>43</v>
      </c>
      <c r="V1716" s="21" t="s">
        <v>43</v>
      </c>
      <c r="W1716" s="19">
        <v>27.84825</v>
      </c>
      <c r="X1716" s="19">
        <v>-115.17252999999999</v>
      </c>
      <c r="Y1716" s="18">
        <f t="shared" si="271"/>
        <v>62.6</v>
      </c>
      <c r="Z1716" s="17">
        <v>17</v>
      </c>
      <c r="AA1716" s="21">
        <v>6</v>
      </c>
      <c r="AB1716" s="14" t="s">
        <v>44</v>
      </c>
      <c r="AC1716" s="14">
        <v>10</v>
      </c>
      <c r="AD1716" s="17">
        <v>19</v>
      </c>
      <c r="AE1716" s="17">
        <v>1</v>
      </c>
      <c r="AF1716" s="14">
        <v>40</v>
      </c>
      <c r="AG1716" s="14">
        <v>300</v>
      </c>
      <c r="AI1716" s="70">
        <f t="shared" si="272"/>
        <v>14.628</v>
      </c>
      <c r="AJ1716" s="71" t="s">
        <v>369</v>
      </c>
      <c r="AK1716" s="72">
        <f t="shared" si="273"/>
        <v>2.041534710262368</v>
      </c>
      <c r="AL1716" s="73">
        <f t="shared" si="274"/>
        <v>2.041534710262368</v>
      </c>
    </row>
    <row r="1717" spans="1:38">
      <c r="A1717" s="14" t="s">
        <v>91</v>
      </c>
      <c r="B1717" s="14" t="s">
        <v>40</v>
      </c>
      <c r="C1717" s="31">
        <v>39284</v>
      </c>
      <c r="D1717" s="15">
        <v>2007</v>
      </c>
      <c r="E1717" s="16">
        <v>0.46180555555555602</v>
      </c>
      <c r="F1717" s="16">
        <v>0.51041666666666696</v>
      </c>
      <c r="G1717" s="16">
        <f t="shared" si="275"/>
        <v>4.8611111111110938E-2</v>
      </c>
      <c r="H1717" s="21">
        <v>2</v>
      </c>
      <c r="I1717" s="17">
        <v>2</v>
      </c>
      <c r="J1717" s="17">
        <v>4</v>
      </c>
      <c r="K1717" s="17">
        <v>4</v>
      </c>
      <c r="L1717" s="14" t="s">
        <v>48</v>
      </c>
      <c r="M1717" s="14" t="s">
        <v>49</v>
      </c>
      <c r="N1717" s="17">
        <v>1</v>
      </c>
      <c r="O1717" s="14">
        <f t="shared" si="276"/>
        <v>30.69</v>
      </c>
      <c r="P1717" s="14">
        <v>9.3000000000000007</v>
      </c>
      <c r="Q1717" s="14">
        <f t="shared" si="277"/>
        <v>30.69</v>
      </c>
      <c r="R1717" s="14">
        <v>9.3000000000000007</v>
      </c>
      <c r="S1717" s="14">
        <f t="shared" si="278"/>
        <v>30.69</v>
      </c>
      <c r="T1717" s="14">
        <v>9.3000000000000007</v>
      </c>
      <c r="U1717" s="21" t="s">
        <v>43</v>
      </c>
      <c r="V1717" s="21" t="s">
        <v>43</v>
      </c>
      <c r="W1717" s="19">
        <v>27.84825</v>
      </c>
      <c r="X1717" s="19">
        <v>-115.17252999999999</v>
      </c>
      <c r="Y1717" s="18">
        <f t="shared" si="271"/>
        <v>62.6</v>
      </c>
      <c r="Z1717" s="17">
        <v>17</v>
      </c>
      <c r="AA1717" s="21">
        <v>6</v>
      </c>
      <c r="AB1717" s="14" t="s">
        <v>44</v>
      </c>
      <c r="AC1717" s="14">
        <v>10</v>
      </c>
      <c r="AD1717" s="17">
        <v>20</v>
      </c>
      <c r="AE1717" s="17">
        <v>1</v>
      </c>
      <c r="AF1717" s="14">
        <v>40</v>
      </c>
      <c r="AG1717" s="14">
        <v>300</v>
      </c>
      <c r="AI1717" s="70">
        <f t="shared" si="272"/>
        <v>15.337</v>
      </c>
      <c r="AJ1717" s="71" t="s">
        <v>369</v>
      </c>
      <c r="AK1717" s="72">
        <f t="shared" si="273"/>
        <v>2.2645047633742106</v>
      </c>
      <c r="AL1717" s="73">
        <f t="shared" si="274"/>
        <v>2.2645047633742106</v>
      </c>
    </row>
    <row r="1718" spans="1:38">
      <c r="A1718" s="14" t="s">
        <v>91</v>
      </c>
      <c r="B1718" s="14" t="s">
        <v>40</v>
      </c>
      <c r="C1718" s="31">
        <v>39284</v>
      </c>
      <c r="D1718" s="15">
        <v>2007</v>
      </c>
      <c r="E1718" s="16">
        <v>0.46180555555555602</v>
      </c>
      <c r="F1718" s="16">
        <v>0.51041666666666696</v>
      </c>
      <c r="G1718" s="16">
        <f t="shared" si="275"/>
        <v>4.8611111111110938E-2</v>
      </c>
      <c r="H1718" s="21">
        <v>2</v>
      </c>
      <c r="I1718" s="17">
        <v>2</v>
      </c>
      <c r="J1718" s="17">
        <v>4</v>
      </c>
      <c r="K1718" s="17">
        <v>4</v>
      </c>
      <c r="L1718" s="14" t="s">
        <v>48</v>
      </c>
      <c r="M1718" s="14" t="s">
        <v>49</v>
      </c>
      <c r="N1718" s="17">
        <v>1</v>
      </c>
      <c r="O1718" s="14">
        <f t="shared" si="276"/>
        <v>30.69</v>
      </c>
      <c r="P1718" s="14">
        <v>9.3000000000000007</v>
      </c>
      <c r="Q1718" s="14">
        <f t="shared" si="277"/>
        <v>30.69</v>
      </c>
      <c r="R1718" s="14">
        <v>9.3000000000000007</v>
      </c>
      <c r="S1718" s="14">
        <f t="shared" si="278"/>
        <v>30.69</v>
      </c>
      <c r="T1718" s="14">
        <v>9.3000000000000007</v>
      </c>
      <c r="U1718" s="21" t="s">
        <v>43</v>
      </c>
      <c r="V1718" s="21" t="s">
        <v>43</v>
      </c>
      <c r="W1718" s="19">
        <v>27.84825</v>
      </c>
      <c r="X1718" s="19">
        <v>-115.17252999999999</v>
      </c>
      <c r="Y1718" s="18">
        <f t="shared" si="271"/>
        <v>62.6</v>
      </c>
      <c r="Z1718" s="17">
        <v>17</v>
      </c>
      <c r="AA1718" s="21">
        <v>6</v>
      </c>
      <c r="AB1718" s="14" t="s">
        <v>44</v>
      </c>
      <c r="AC1718" s="14">
        <v>10</v>
      </c>
      <c r="AD1718" s="17">
        <v>22</v>
      </c>
      <c r="AE1718" s="17">
        <v>1</v>
      </c>
      <c r="AF1718" s="14">
        <v>40</v>
      </c>
      <c r="AG1718" s="14">
        <v>300</v>
      </c>
      <c r="AI1718" s="70">
        <f t="shared" si="272"/>
        <v>16.754999999999999</v>
      </c>
      <c r="AJ1718" s="71" t="s">
        <v>369</v>
      </c>
      <c r="AK1718" s="72">
        <f t="shared" si="273"/>
        <v>2.7483879168691034</v>
      </c>
      <c r="AL1718" s="73">
        <f t="shared" si="274"/>
        <v>2.7483879168691034</v>
      </c>
    </row>
    <row r="1719" spans="1:38">
      <c r="A1719" s="14" t="s">
        <v>91</v>
      </c>
      <c r="B1719" s="14" t="s">
        <v>40</v>
      </c>
      <c r="C1719" s="31">
        <v>39284</v>
      </c>
      <c r="D1719" s="15">
        <v>2007</v>
      </c>
      <c r="E1719" s="16">
        <v>0.46180555555555602</v>
      </c>
      <c r="F1719" s="16">
        <v>0.51041666666666696</v>
      </c>
      <c r="G1719" s="16">
        <f t="shared" si="275"/>
        <v>4.8611111111110938E-2</v>
      </c>
      <c r="H1719" s="21">
        <v>2</v>
      </c>
      <c r="I1719" s="17">
        <v>2</v>
      </c>
      <c r="J1719" s="17">
        <v>4</v>
      </c>
      <c r="K1719" s="17">
        <v>4</v>
      </c>
      <c r="L1719" s="14" t="s">
        <v>48</v>
      </c>
      <c r="M1719" s="14" t="s">
        <v>49</v>
      </c>
      <c r="N1719" s="17">
        <v>1</v>
      </c>
      <c r="O1719" s="14">
        <f t="shared" si="276"/>
        <v>30.69</v>
      </c>
      <c r="P1719" s="14">
        <v>9.3000000000000007</v>
      </c>
      <c r="Q1719" s="14">
        <f t="shared" si="277"/>
        <v>30.69</v>
      </c>
      <c r="R1719" s="14">
        <v>9.3000000000000007</v>
      </c>
      <c r="S1719" s="14">
        <f t="shared" si="278"/>
        <v>30.69</v>
      </c>
      <c r="T1719" s="14">
        <v>9.3000000000000007</v>
      </c>
      <c r="U1719" s="21" t="s">
        <v>43</v>
      </c>
      <c r="V1719" s="21" t="s">
        <v>43</v>
      </c>
      <c r="W1719" s="19">
        <v>27.84825</v>
      </c>
      <c r="X1719" s="19">
        <v>-115.17252999999999</v>
      </c>
      <c r="Y1719" s="18">
        <f t="shared" si="271"/>
        <v>62.6</v>
      </c>
      <c r="Z1719" s="17">
        <v>17</v>
      </c>
      <c r="AA1719" s="21">
        <v>6</v>
      </c>
      <c r="AB1719" s="14" t="s">
        <v>44</v>
      </c>
      <c r="AC1719" s="14">
        <v>10</v>
      </c>
      <c r="AD1719" s="17">
        <v>22</v>
      </c>
      <c r="AE1719" s="17">
        <v>1</v>
      </c>
      <c r="AF1719" s="14">
        <v>40</v>
      </c>
      <c r="AG1719" s="14">
        <v>300</v>
      </c>
      <c r="AI1719" s="70">
        <f t="shared" si="272"/>
        <v>16.754999999999999</v>
      </c>
      <c r="AJ1719" s="71" t="s">
        <v>369</v>
      </c>
      <c r="AK1719" s="72">
        <f t="shared" si="273"/>
        <v>2.7483879168691034</v>
      </c>
      <c r="AL1719" s="73">
        <f t="shared" si="274"/>
        <v>2.7483879168691034</v>
      </c>
    </row>
    <row r="1720" spans="1:38">
      <c r="A1720" s="14" t="s">
        <v>91</v>
      </c>
      <c r="B1720" s="14" t="s">
        <v>40</v>
      </c>
      <c r="C1720" s="31">
        <v>39284</v>
      </c>
      <c r="D1720" s="15">
        <v>2007</v>
      </c>
      <c r="E1720" s="16">
        <v>0.46180555555555602</v>
      </c>
      <c r="F1720" s="16">
        <v>0.51041666666666696</v>
      </c>
      <c r="G1720" s="16">
        <f t="shared" si="275"/>
        <v>4.8611111111110938E-2</v>
      </c>
      <c r="H1720" s="21">
        <v>2</v>
      </c>
      <c r="I1720" s="17">
        <v>2</v>
      </c>
      <c r="J1720" s="17">
        <v>4</v>
      </c>
      <c r="K1720" s="17">
        <v>4</v>
      </c>
      <c r="L1720" s="14" t="s">
        <v>48</v>
      </c>
      <c r="M1720" s="14" t="s">
        <v>49</v>
      </c>
      <c r="N1720" s="17">
        <v>1</v>
      </c>
      <c r="O1720" s="14">
        <f t="shared" si="276"/>
        <v>30.69</v>
      </c>
      <c r="P1720" s="14">
        <v>9.3000000000000007</v>
      </c>
      <c r="Q1720" s="14">
        <f t="shared" si="277"/>
        <v>30.69</v>
      </c>
      <c r="R1720" s="14">
        <v>9.3000000000000007</v>
      </c>
      <c r="S1720" s="14">
        <f t="shared" si="278"/>
        <v>30.69</v>
      </c>
      <c r="T1720" s="14">
        <v>9.3000000000000007</v>
      </c>
      <c r="U1720" s="21" t="s">
        <v>43</v>
      </c>
      <c r="V1720" s="21" t="s">
        <v>43</v>
      </c>
      <c r="W1720" s="19">
        <v>27.84825</v>
      </c>
      <c r="X1720" s="19">
        <v>-115.17252999999999</v>
      </c>
      <c r="Y1720" s="18">
        <f t="shared" si="271"/>
        <v>62.6</v>
      </c>
      <c r="Z1720" s="17">
        <v>17</v>
      </c>
      <c r="AA1720" s="21">
        <v>6</v>
      </c>
      <c r="AB1720" s="14" t="s">
        <v>44</v>
      </c>
      <c r="AC1720" s="14">
        <v>10</v>
      </c>
      <c r="AD1720" s="17">
        <v>22</v>
      </c>
      <c r="AE1720" s="17">
        <v>1</v>
      </c>
      <c r="AF1720" s="14">
        <v>40</v>
      </c>
      <c r="AG1720" s="14">
        <v>300</v>
      </c>
      <c r="AI1720" s="70">
        <f t="shared" si="272"/>
        <v>16.754999999999999</v>
      </c>
      <c r="AJ1720" s="71" t="s">
        <v>369</v>
      </c>
      <c r="AK1720" s="72">
        <f t="shared" si="273"/>
        <v>2.7483879168691034</v>
      </c>
      <c r="AL1720" s="73">
        <f t="shared" si="274"/>
        <v>2.7483879168691034</v>
      </c>
    </row>
    <row r="1721" spans="1:38">
      <c r="A1721" s="14" t="s">
        <v>91</v>
      </c>
      <c r="B1721" s="14" t="s">
        <v>40</v>
      </c>
      <c r="C1721" s="31">
        <v>39284</v>
      </c>
      <c r="D1721" s="15">
        <v>2007</v>
      </c>
      <c r="E1721" s="16">
        <v>0.46180555555555602</v>
      </c>
      <c r="F1721" s="16">
        <v>0.51041666666666696</v>
      </c>
      <c r="G1721" s="16">
        <f t="shared" si="275"/>
        <v>4.8611111111110938E-2</v>
      </c>
      <c r="H1721" s="21">
        <v>2</v>
      </c>
      <c r="I1721" s="17">
        <v>2</v>
      </c>
      <c r="J1721" s="17">
        <v>4</v>
      </c>
      <c r="K1721" s="17">
        <v>4</v>
      </c>
      <c r="L1721" s="14" t="s">
        <v>48</v>
      </c>
      <c r="M1721" s="14" t="s">
        <v>49</v>
      </c>
      <c r="N1721" s="17">
        <v>1</v>
      </c>
      <c r="O1721" s="14">
        <f t="shared" si="276"/>
        <v>30.69</v>
      </c>
      <c r="P1721" s="14">
        <v>9.3000000000000007</v>
      </c>
      <c r="Q1721" s="14">
        <f t="shared" si="277"/>
        <v>30.69</v>
      </c>
      <c r="R1721" s="14">
        <v>9.3000000000000007</v>
      </c>
      <c r="S1721" s="14">
        <f t="shared" si="278"/>
        <v>30.69</v>
      </c>
      <c r="T1721" s="14">
        <v>9.3000000000000007</v>
      </c>
      <c r="U1721" s="21" t="s">
        <v>43</v>
      </c>
      <c r="V1721" s="21" t="s">
        <v>43</v>
      </c>
      <c r="W1721" s="19">
        <v>27.84825</v>
      </c>
      <c r="X1721" s="19">
        <v>-115.17252999999999</v>
      </c>
      <c r="Y1721" s="18">
        <f t="shared" si="271"/>
        <v>62.6</v>
      </c>
      <c r="Z1721" s="17">
        <v>17</v>
      </c>
      <c r="AA1721" s="21">
        <v>6</v>
      </c>
      <c r="AB1721" s="14" t="s">
        <v>44</v>
      </c>
      <c r="AC1721" s="14">
        <v>10</v>
      </c>
      <c r="AD1721" s="17">
        <v>24</v>
      </c>
      <c r="AE1721" s="17">
        <v>1</v>
      </c>
      <c r="AF1721" s="14">
        <v>40</v>
      </c>
      <c r="AG1721" s="14">
        <v>300</v>
      </c>
      <c r="AI1721" s="70">
        <f t="shared" si="272"/>
        <v>18.172999999999998</v>
      </c>
      <c r="AJ1721" s="71" t="s">
        <v>369</v>
      </c>
      <c r="AK1721" s="72">
        <f t="shared" si="273"/>
        <v>3.2835681640171575</v>
      </c>
      <c r="AL1721" s="73">
        <f t="shared" si="274"/>
        <v>3.2835681640171575</v>
      </c>
    </row>
    <row r="1722" spans="1:38">
      <c r="A1722" s="14" t="s">
        <v>91</v>
      </c>
      <c r="B1722" s="14" t="s">
        <v>40</v>
      </c>
      <c r="C1722" s="31">
        <v>39284</v>
      </c>
      <c r="D1722" s="15">
        <v>2007</v>
      </c>
      <c r="E1722" s="16">
        <v>0.46180555555555602</v>
      </c>
      <c r="F1722" s="16">
        <v>0.51041666666666696</v>
      </c>
      <c r="G1722" s="16">
        <f t="shared" si="275"/>
        <v>4.8611111111110938E-2</v>
      </c>
      <c r="H1722" s="21">
        <v>2</v>
      </c>
      <c r="I1722" s="17">
        <v>2</v>
      </c>
      <c r="J1722" s="17">
        <v>4</v>
      </c>
      <c r="K1722" s="17">
        <v>4</v>
      </c>
      <c r="L1722" s="14" t="s">
        <v>48</v>
      </c>
      <c r="M1722" s="14" t="s">
        <v>49</v>
      </c>
      <c r="N1722" s="17">
        <v>1</v>
      </c>
      <c r="O1722" s="14">
        <f t="shared" si="276"/>
        <v>30.69</v>
      </c>
      <c r="P1722" s="14">
        <v>9.3000000000000007</v>
      </c>
      <c r="Q1722" s="14">
        <f t="shared" si="277"/>
        <v>30.69</v>
      </c>
      <c r="R1722" s="14">
        <v>9.3000000000000007</v>
      </c>
      <c r="S1722" s="14">
        <f t="shared" si="278"/>
        <v>30.69</v>
      </c>
      <c r="T1722" s="14">
        <v>9.3000000000000007</v>
      </c>
      <c r="U1722" s="21" t="s">
        <v>43</v>
      </c>
      <c r="V1722" s="21" t="s">
        <v>43</v>
      </c>
      <c r="W1722" s="19">
        <v>27.84825</v>
      </c>
      <c r="X1722" s="19">
        <v>-115.17252999999999</v>
      </c>
      <c r="Y1722" s="18">
        <f t="shared" si="271"/>
        <v>62.6</v>
      </c>
      <c r="Z1722" s="17">
        <v>17</v>
      </c>
      <c r="AA1722" s="21">
        <v>6</v>
      </c>
      <c r="AB1722" s="14" t="s">
        <v>44</v>
      </c>
      <c r="AC1722" s="14">
        <v>10</v>
      </c>
      <c r="AD1722" s="17">
        <v>26</v>
      </c>
      <c r="AE1722" s="17">
        <v>1</v>
      </c>
      <c r="AF1722" s="14">
        <v>40</v>
      </c>
      <c r="AG1722" s="14">
        <v>300</v>
      </c>
      <c r="AI1722" s="70">
        <f t="shared" si="272"/>
        <v>19.590999999999998</v>
      </c>
      <c r="AJ1722" s="71" t="s">
        <v>369</v>
      </c>
      <c r="AK1722" s="72">
        <f t="shared" si="273"/>
        <v>3.8708441706249941</v>
      </c>
      <c r="AL1722" s="73">
        <f t="shared" si="274"/>
        <v>3.8708441706249941</v>
      </c>
    </row>
    <row r="1723" spans="1:38">
      <c r="A1723" s="14" t="s">
        <v>91</v>
      </c>
      <c r="B1723" s="14" t="s">
        <v>40</v>
      </c>
      <c r="C1723" s="31">
        <v>39284</v>
      </c>
      <c r="D1723" s="15">
        <v>2007</v>
      </c>
      <c r="E1723" s="16">
        <v>0.46180555555555602</v>
      </c>
      <c r="F1723" s="16">
        <v>0.51041666666666696</v>
      </c>
      <c r="G1723" s="16">
        <f t="shared" si="275"/>
        <v>4.8611111111110938E-2</v>
      </c>
      <c r="H1723" s="21">
        <v>2</v>
      </c>
      <c r="I1723" s="17">
        <v>2</v>
      </c>
      <c r="J1723" s="17">
        <v>4</v>
      </c>
      <c r="K1723" s="17">
        <v>4</v>
      </c>
      <c r="L1723" s="14" t="s">
        <v>48</v>
      </c>
      <c r="M1723" s="14" t="s">
        <v>49</v>
      </c>
      <c r="N1723" s="17">
        <v>1</v>
      </c>
      <c r="O1723" s="14">
        <f t="shared" si="276"/>
        <v>30.69</v>
      </c>
      <c r="P1723" s="14">
        <v>9.3000000000000007</v>
      </c>
      <c r="Q1723" s="14">
        <f t="shared" si="277"/>
        <v>30.69</v>
      </c>
      <c r="R1723" s="14">
        <v>9.3000000000000007</v>
      </c>
      <c r="S1723" s="14">
        <f t="shared" si="278"/>
        <v>30.69</v>
      </c>
      <c r="T1723" s="14">
        <v>9.3000000000000007</v>
      </c>
      <c r="U1723" s="21" t="s">
        <v>43</v>
      </c>
      <c r="V1723" s="21" t="s">
        <v>43</v>
      </c>
      <c r="W1723" s="19">
        <v>27.84825</v>
      </c>
      <c r="X1723" s="19">
        <v>-115.17252999999999</v>
      </c>
      <c r="Y1723" s="18">
        <f t="shared" si="271"/>
        <v>62.6</v>
      </c>
      <c r="Z1723" s="17">
        <v>17</v>
      </c>
      <c r="AA1723" s="21">
        <v>6</v>
      </c>
      <c r="AB1723" s="14" t="s">
        <v>44</v>
      </c>
      <c r="AC1723" s="14">
        <v>10</v>
      </c>
      <c r="AD1723" s="17">
        <v>26</v>
      </c>
      <c r="AE1723" s="17">
        <v>1</v>
      </c>
      <c r="AF1723" s="14">
        <v>40</v>
      </c>
      <c r="AG1723" s="14">
        <v>300</v>
      </c>
      <c r="AI1723" s="70">
        <f t="shared" si="272"/>
        <v>19.590999999999998</v>
      </c>
      <c r="AJ1723" s="71" t="s">
        <v>369</v>
      </c>
      <c r="AK1723" s="72">
        <f t="shared" si="273"/>
        <v>3.8708441706249941</v>
      </c>
      <c r="AL1723" s="73">
        <f t="shared" si="274"/>
        <v>3.8708441706249941</v>
      </c>
    </row>
    <row r="1724" spans="1:38">
      <c r="A1724" s="14" t="s">
        <v>91</v>
      </c>
      <c r="B1724" s="14" t="s">
        <v>40</v>
      </c>
      <c r="C1724" s="31">
        <v>39284</v>
      </c>
      <c r="D1724" s="15">
        <v>2007</v>
      </c>
      <c r="E1724" s="16">
        <v>0.46180555555555602</v>
      </c>
      <c r="F1724" s="16">
        <v>0.51041666666666696</v>
      </c>
      <c r="G1724" s="16">
        <f t="shared" si="275"/>
        <v>4.8611111111110938E-2</v>
      </c>
      <c r="H1724" s="21">
        <v>2</v>
      </c>
      <c r="I1724" s="17">
        <v>2</v>
      </c>
      <c r="J1724" s="17">
        <v>4</v>
      </c>
      <c r="K1724" s="17">
        <v>4</v>
      </c>
      <c r="L1724" s="14" t="s">
        <v>48</v>
      </c>
      <c r="M1724" s="14" t="s">
        <v>49</v>
      </c>
      <c r="N1724" s="17">
        <v>1</v>
      </c>
      <c r="O1724" s="14">
        <f t="shared" si="276"/>
        <v>30.69</v>
      </c>
      <c r="P1724" s="14">
        <v>9.3000000000000007</v>
      </c>
      <c r="Q1724" s="14">
        <f t="shared" si="277"/>
        <v>30.69</v>
      </c>
      <c r="R1724" s="14">
        <v>9.3000000000000007</v>
      </c>
      <c r="S1724" s="14">
        <f t="shared" si="278"/>
        <v>30.69</v>
      </c>
      <c r="T1724" s="14">
        <v>9.3000000000000007</v>
      </c>
      <c r="U1724" s="21" t="s">
        <v>43</v>
      </c>
      <c r="V1724" s="21" t="s">
        <v>43</v>
      </c>
      <c r="W1724" s="19">
        <v>27.84825</v>
      </c>
      <c r="X1724" s="19">
        <v>-115.17252999999999</v>
      </c>
      <c r="Y1724" s="18">
        <f t="shared" si="271"/>
        <v>62.6</v>
      </c>
      <c r="Z1724" s="17">
        <v>17</v>
      </c>
      <c r="AA1724" s="21">
        <v>6</v>
      </c>
      <c r="AB1724" s="14" t="s">
        <v>44</v>
      </c>
      <c r="AC1724" s="14">
        <v>10</v>
      </c>
      <c r="AD1724" s="17">
        <v>26</v>
      </c>
      <c r="AE1724" s="17">
        <v>1</v>
      </c>
      <c r="AF1724" s="14">
        <v>40</v>
      </c>
      <c r="AG1724" s="14">
        <v>300</v>
      </c>
      <c r="AI1724" s="70">
        <f t="shared" si="272"/>
        <v>19.590999999999998</v>
      </c>
      <c r="AJ1724" s="71" t="s">
        <v>369</v>
      </c>
      <c r="AK1724" s="72">
        <f t="shared" si="273"/>
        <v>3.8708441706249941</v>
      </c>
      <c r="AL1724" s="73">
        <f t="shared" si="274"/>
        <v>3.8708441706249941</v>
      </c>
    </row>
    <row r="1725" spans="1:38">
      <c r="A1725" s="14" t="s">
        <v>91</v>
      </c>
      <c r="B1725" s="14" t="s">
        <v>40</v>
      </c>
      <c r="C1725" s="31">
        <v>39284</v>
      </c>
      <c r="D1725" s="15">
        <v>2007</v>
      </c>
      <c r="E1725" s="16">
        <v>0.46180555555555602</v>
      </c>
      <c r="F1725" s="16">
        <v>0.51041666666666696</v>
      </c>
      <c r="G1725" s="16">
        <f t="shared" si="275"/>
        <v>4.8611111111110938E-2</v>
      </c>
      <c r="H1725" s="21">
        <v>2</v>
      </c>
      <c r="I1725" s="17">
        <v>2</v>
      </c>
      <c r="J1725" s="17">
        <v>4</v>
      </c>
      <c r="K1725" s="17">
        <v>4</v>
      </c>
      <c r="L1725" s="14" t="s">
        <v>48</v>
      </c>
      <c r="M1725" s="14" t="s">
        <v>49</v>
      </c>
      <c r="N1725" s="17">
        <v>1</v>
      </c>
      <c r="O1725" s="14">
        <f t="shared" si="276"/>
        <v>30.69</v>
      </c>
      <c r="P1725" s="14">
        <v>9.3000000000000007</v>
      </c>
      <c r="Q1725" s="14">
        <f t="shared" si="277"/>
        <v>30.69</v>
      </c>
      <c r="R1725" s="14">
        <v>9.3000000000000007</v>
      </c>
      <c r="S1725" s="14">
        <f t="shared" si="278"/>
        <v>30.69</v>
      </c>
      <c r="T1725" s="14">
        <v>9.3000000000000007</v>
      </c>
      <c r="U1725" s="21" t="s">
        <v>43</v>
      </c>
      <c r="V1725" s="21" t="s">
        <v>43</v>
      </c>
      <c r="W1725" s="19">
        <v>27.84825</v>
      </c>
      <c r="X1725" s="19">
        <v>-115.17252999999999</v>
      </c>
      <c r="Y1725" s="18">
        <f t="shared" si="271"/>
        <v>62.6</v>
      </c>
      <c r="Z1725" s="17">
        <v>17</v>
      </c>
      <c r="AA1725" s="21">
        <v>6</v>
      </c>
      <c r="AB1725" s="14" t="s">
        <v>44</v>
      </c>
      <c r="AC1725" s="14">
        <v>10</v>
      </c>
      <c r="AD1725" s="17">
        <v>26</v>
      </c>
      <c r="AE1725" s="17">
        <v>1</v>
      </c>
      <c r="AF1725" s="14">
        <v>40</v>
      </c>
      <c r="AG1725" s="14">
        <v>300</v>
      </c>
      <c r="AI1725" s="70">
        <f t="shared" si="272"/>
        <v>19.590999999999998</v>
      </c>
      <c r="AJ1725" s="71" t="s">
        <v>369</v>
      </c>
      <c r="AK1725" s="72">
        <f t="shared" si="273"/>
        <v>3.8708441706249941</v>
      </c>
      <c r="AL1725" s="73">
        <f t="shared" si="274"/>
        <v>3.8708441706249941</v>
      </c>
    </row>
    <row r="1726" spans="1:38">
      <c r="A1726" s="14" t="s">
        <v>91</v>
      </c>
      <c r="B1726" s="14" t="s">
        <v>40</v>
      </c>
      <c r="C1726" s="31">
        <v>39284</v>
      </c>
      <c r="D1726" s="15">
        <v>2007</v>
      </c>
      <c r="E1726" s="16">
        <v>0.46180555555555602</v>
      </c>
      <c r="F1726" s="16">
        <v>0.51041666666666696</v>
      </c>
      <c r="G1726" s="16">
        <f t="shared" si="275"/>
        <v>4.8611111111110938E-2</v>
      </c>
      <c r="H1726" s="21">
        <v>2</v>
      </c>
      <c r="I1726" s="17">
        <v>2</v>
      </c>
      <c r="J1726" s="17">
        <v>4</v>
      </c>
      <c r="K1726" s="17">
        <v>4</v>
      </c>
      <c r="L1726" s="14" t="s">
        <v>48</v>
      </c>
      <c r="M1726" s="14" t="s">
        <v>49</v>
      </c>
      <c r="N1726" s="17">
        <v>1</v>
      </c>
      <c r="O1726" s="14">
        <f t="shared" si="276"/>
        <v>30.69</v>
      </c>
      <c r="P1726" s="14">
        <v>9.3000000000000007</v>
      </c>
      <c r="Q1726" s="14">
        <f t="shared" si="277"/>
        <v>30.69</v>
      </c>
      <c r="R1726" s="14">
        <v>9.3000000000000007</v>
      </c>
      <c r="S1726" s="14">
        <f t="shared" si="278"/>
        <v>30.69</v>
      </c>
      <c r="T1726" s="14">
        <v>9.3000000000000007</v>
      </c>
      <c r="U1726" s="21" t="s">
        <v>43</v>
      </c>
      <c r="V1726" s="21" t="s">
        <v>43</v>
      </c>
      <c r="W1726" s="19">
        <v>27.84825</v>
      </c>
      <c r="X1726" s="19">
        <v>-115.17252999999999</v>
      </c>
      <c r="Y1726" s="18">
        <f t="shared" ref="Y1726:Y1789" si="279">(Z1726*1.8)+32</f>
        <v>62.6</v>
      </c>
      <c r="Z1726" s="17">
        <v>17</v>
      </c>
      <c r="AA1726" s="21">
        <v>6</v>
      </c>
      <c r="AB1726" s="14" t="s">
        <v>44</v>
      </c>
      <c r="AC1726" s="14">
        <v>10</v>
      </c>
      <c r="AD1726" s="17">
        <v>26</v>
      </c>
      <c r="AE1726" s="17">
        <v>1</v>
      </c>
      <c r="AF1726" s="14">
        <v>40</v>
      </c>
      <c r="AG1726" s="14">
        <v>300</v>
      </c>
      <c r="AI1726" s="70">
        <f t="shared" ref="AI1726:AI1789" si="280">(0.709*AD1726)+1.157</f>
        <v>19.590999999999998</v>
      </c>
      <c r="AJ1726" s="71" t="s">
        <v>369</v>
      </c>
      <c r="AK1726" s="72">
        <f t="shared" ref="AK1726:AK1789" si="281">((POWER(AI1726*10,2.19))*0.037)/1000</f>
        <v>3.8708441706249941</v>
      </c>
      <c r="AL1726" s="73">
        <f t="shared" ref="AL1726:AL1789" si="282">((POWER(AI1726*10,2.19))*0.037)/1000</f>
        <v>3.8708441706249941</v>
      </c>
    </row>
    <row r="1727" spans="1:38">
      <c r="A1727" s="14" t="s">
        <v>91</v>
      </c>
      <c r="B1727" s="14" t="s">
        <v>40</v>
      </c>
      <c r="C1727" s="31">
        <v>39284</v>
      </c>
      <c r="D1727" s="15">
        <v>2007</v>
      </c>
      <c r="E1727" s="16">
        <v>0.46180555555555602</v>
      </c>
      <c r="F1727" s="16">
        <v>0.51041666666666696</v>
      </c>
      <c r="G1727" s="16">
        <f t="shared" ref="G1727:G1790" si="283">F1727-E1727</f>
        <v>4.8611111111110938E-2</v>
      </c>
      <c r="H1727" s="21">
        <v>2</v>
      </c>
      <c r="I1727" s="17">
        <v>2</v>
      </c>
      <c r="J1727" s="17">
        <v>4</v>
      </c>
      <c r="K1727" s="17">
        <v>4</v>
      </c>
      <c r="L1727" s="14" t="s">
        <v>48</v>
      </c>
      <c r="M1727" s="14" t="s">
        <v>49</v>
      </c>
      <c r="N1727" s="17">
        <v>1</v>
      </c>
      <c r="O1727" s="14">
        <f t="shared" ref="O1727:O1790" si="284">3.3*P1727</f>
        <v>30.69</v>
      </c>
      <c r="P1727" s="14">
        <v>9.3000000000000007</v>
      </c>
      <c r="Q1727" s="14">
        <f t="shared" ref="Q1727:Q1790" si="285">3.3*R1727</f>
        <v>30.69</v>
      </c>
      <c r="R1727" s="14">
        <v>9.3000000000000007</v>
      </c>
      <c r="S1727" s="14">
        <f t="shared" ref="S1727:S1790" si="286">3.3*T1727</f>
        <v>30.69</v>
      </c>
      <c r="T1727" s="14">
        <v>9.3000000000000007</v>
      </c>
      <c r="U1727" s="21" t="s">
        <v>43</v>
      </c>
      <c r="V1727" s="21" t="s">
        <v>43</v>
      </c>
      <c r="W1727" s="19">
        <v>27.84825</v>
      </c>
      <c r="X1727" s="19">
        <v>-115.17252999999999</v>
      </c>
      <c r="Y1727" s="18">
        <f t="shared" si="279"/>
        <v>62.6</v>
      </c>
      <c r="Z1727" s="17">
        <v>17</v>
      </c>
      <c r="AA1727" s="21">
        <v>6</v>
      </c>
      <c r="AB1727" s="14" t="s">
        <v>44</v>
      </c>
      <c r="AC1727" s="14">
        <v>11</v>
      </c>
      <c r="AD1727" s="17">
        <v>5</v>
      </c>
      <c r="AE1727" s="17">
        <v>1</v>
      </c>
      <c r="AF1727" s="14">
        <v>43</v>
      </c>
      <c r="AG1727" s="14">
        <v>300</v>
      </c>
      <c r="AI1727" s="70">
        <f t="shared" si="280"/>
        <v>4.702</v>
      </c>
      <c r="AJ1727" s="71" t="s">
        <v>369</v>
      </c>
      <c r="AK1727" s="72">
        <f t="shared" si="281"/>
        <v>0.17002025858157216</v>
      </c>
      <c r="AL1727" s="73">
        <f t="shared" si="282"/>
        <v>0.17002025858157216</v>
      </c>
    </row>
    <row r="1728" spans="1:38">
      <c r="A1728" s="14" t="s">
        <v>91</v>
      </c>
      <c r="B1728" s="14" t="s">
        <v>40</v>
      </c>
      <c r="C1728" s="31">
        <v>39284</v>
      </c>
      <c r="D1728" s="15">
        <v>2007</v>
      </c>
      <c r="E1728" s="16">
        <v>0.46180555555555602</v>
      </c>
      <c r="F1728" s="16">
        <v>0.51041666666666696</v>
      </c>
      <c r="G1728" s="16">
        <f t="shared" si="283"/>
        <v>4.8611111111110938E-2</v>
      </c>
      <c r="H1728" s="21">
        <v>2</v>
      </c>
      <c r="I1728" s="17">
        <v>2</v>
      </c>
      <c r="J1728" s="17">
        <v>4</v>
      </c>
      <c r="K1728" s="17">
        <v>4</v>
      </c>
      <c r="L1728" s="14" t="s">
        <v>48</v>
      </c>
      <c r="M1728" s="14" t="s">
        <v>49</v>
      </c>
      <c r="N1728" s="17">
        <v>1</v>
      </c>
      <c r="O1728" s="14">
        <f t="shared" si="284"/>
        <v>30.69</v>
      </c>
      <c r="P1728" s="14">
        <v>9.3000000000000007</v>
      </c>
      <c r="Q1728" s="14">
        <f t="shared" si="285"/>
        <v>30.69</v>
      </c>
      <c r="R1728" s="14">
        <v>9.3000000000000007</v>
      </c>
      <c r="S1728" s="14">
        <f t="shared" si="286"/>
        <v>30.69</v>
      </c>
      <c r="T1728" s="14">
        <v>9.3000000000000007</v>
      </c>
      <c r="U1728" s="21" t="s">
        <v>43</v>
      </c>
      <c r="V1728" s="21" t="s">
        <v>43</v>
      </c>
      <c r="W1728" s="19">
        <v>27.84825</v>
      </c>
      <c r="X1728" s="19">
        <v>-115.17252999999999</v>
      </c>
      <c r="Y1728" s="18">
        <f t="shared" si="279"/>
        <v>62.6</v>
      </c>
      <c r="Z1728" s="17">
        <v>17</v>
      </c>
      <c r="AA1728" s="21">
        <v>6</v>
      </c>
      <c r="AB1728" s="14" t="s">
        <v>44</v>
      </c>
      <c r="AC1728" s="14">
        <v>11</v>
      </c>
      <c r="AD1728" s="17">
        <v>7</v>
      </c>
      <c r="AE1728" s="17">
        <v>1</v>
      </c>
      <c r="AF1728" s="14">
        <v>43</v>
      </c>
      <c r="AG1728" s="14">
        <v>300</v>
      </c>
      <c r="AI1728" s="70">
        <f t="shared" si="280"/>
        <v>6.12</v>
      </c>
      <c r="AJ1728" s="71" t="s">
        <v>369</v>
      </c>
      <c r="AK1728" s="72">
        <f t="shared" si="281"/>
        <v>0.30282194081802571</v>
      </c>
      <c r="AL1728" s="73">
        <f t="shared" si="282"/>
        <v>0.30282194081802571</v>
      </c>
    </row>
    <row r="1729" spans="1:38">
      <c r="A1729" s="14" t="s">
        <v>91</v>
      </c>
      <c r="B1729" s="14" t="s">
        <v>40</v>
      </c>
      <c r="C1729" s="31">
        <v>39284</v>
      </c>
      <c r="D1729" s="15">
        <v>2007</v>
      </c>
      <c r="E1729" s="16">
        <v>0.46180555555555602</v>
      </c>
      <c r="F1729" s="16">
        <v>0.51041666666666696</v>
      </c>
      <c r="G1729" s="16">
        <f t="shared" si="283"/>
        <v>4.8611111111110938E-2</v>
      </c>
      <c r="H1729" s="21">
        <v>2</v>
      </c>
      <c r="I1729" s="17">
        <v>2</v>
      </c>
      <c r="J1729" s="17">
        <v>4</v>
      </c>
      <c r="K1729" s="17">
        <v>4</v>
      </c>
      <c r="L1729" s="14" t="s">
        <v>48</v>
      </c>
      <c r="M1729" s="14" t="s">
        <v>49</v>
      </c>
      <c r="N1729" s="17">
        <v>1</v>
      </c>
      <c r="O1729" s="14">
        <f t="shared" si="284"/>
        <v>30.69</v>
      </c>
      <c r="P1729" s="14">
        <v>9.3000000000000007</v>
      </c>
      <c r="Q1729" s="14">
        <f t="shared" si="285"/>
        <v>30.69</v>
      </c>
      <c r="R1729" s="14">
        <v>9.3000000000000007</v>
      </c>
      <c r="S1729" s="14">
        <f t="shared" si="286"/>
        <v>30.69</v>
      </c>
      <c r="T1729" s="14">
        <v>9.3000000000000007</v>
      </c>
      <c r="U1729" s="21" t="s">
        <v>43</v>
      </c>
      <c r="V1729" s="21" t="s">
        <v>43</v>
      </c>
      <c r="W1729" s="19">
        <v>27.84825</v>
      </c>
      <c r="X1729" s="19">
        <v>-115.17252999999999</v>
      </c>
      <c r="Y1729" s="18">
        <f t="shared" si="279"/>
        <v>62.6</v>
      </c>
      <c r="Z1729" s="17">
        <v>17</v>
      </c>
      <c r="AA1729" s="21">
        <v>6</v>
      </c>
      <c r="AB1729" s="14" t="s">
        <v>44</v>
      </c>
      <c r="AC1729" s="14">
        <v>11</v>
      </c>
      <c r="AD1729" s="17">
        <v>15</v>
      </c>
      <c r="AE1729" s="17">
        <v>1</v>
      </c>
      <c r="AF1729" s="14">
        <v>43</v>
      </c>
      <c r="AG1729" s="14">
        <v>300</v>
      </c>
      <c r="AI1729" s="70">
        <f t="shared" si="280"/>
        <v>11.792</v>
      </c>
      <c r="AJ1729" s="71" t="s">
        <v>369</v>
      </c>
      <c r="AK1729" s="72">
        <f t="shared" si="281"/>
        <v>1.2734394051640829</v>
      </c>
      <c r="AL1729" s="73">
        <f t="shared" si="282"/>
        <v>1.2734394051640829</v>
      </c>
    </row>
    <row r="1730" spans="1:38">
      <c r="A1730" s="14" t="s">
        <v>91</v>
      </c>
      <c r="B1730" s="14" t="s">
        <v>40</v>
      </c>
      <c r="C1730" s="31">
        <v>39284</v>
      </c>
      <c r="D1730" s="15">
        <v>2007</v>
      </c>
      <c r="E1730" s="16">
        <v>0.46180555555555602</v>
      </c>
      <c r="F1730" s="16">
        <v>0.51041666666666696</v>
      </c>
      <c r="G1730" s="16">
        <f t="shared" si="283"/>
        <v>4.8611111111110938E-2</v>
      </c>
      <c r="H1730" s="21">
        <v>2</v>
      </c>
      <c r="I1730" s="17">
        <v>2</v>
      </c>
      <c r="J1730" s="17">
        <v>4</v>
      </c>
      <c r="K1730" s="17">
        <v>4</v>
      </c>
      <c r="L1730" s="14" t="s">
        <v>48</v>
      </c>
      <c r="M1730" s="14" t="s">
        <v>49</v>
      </c>
      <c r="N1730" s="17">
        <v>1</v>
      </c>
      <c r="O1730" s="14">
        <f t="shared" si="284"/>
        <v>30.69</v>
      </c>
      <c r="P1730" s="14">
        <v>9.3000000000000007</v>
      </c>
      <c r="Q1730" s="14">
        <f t="shared" si="285"/>
        <v>30.69</v>
      </c>
      <c r="R1730" s="14">
        <v>9.3000000000000007</v>
      </c>
      <c r="S1730" s="14">
        <f t="shared" si="286"/>
        <v>30.69</v>
      </c>
      <c r="T1730" s="14">
        <v>9.3000000000000007</v>
      </c>
      <c r="U1730" s="21" t="s">
        <v>43</v>
      </c>
      <c r="V1730" s="21" t="s">
        <v>43</v>
      </c>
      <c r="W1730" s="19">
        <v>27.84825</v>
      </c>
      <c r="X1730" s="19">
        <v>-115.17252999999999</v>
      </c>
      <c r="Y1730" s="18">
        <f t="shared" si="279"/>
        <v>62.6</v>
      </c>
      <c r="Z1730" s="17">
        <v>17</v>
      </c>
      <c r="AA1730" s="21">
        <v>6</v>
      </c>
      <c r="AB1730" s="14" t="s">
        <v>44</v>
      </c>
      <c r="AC1730" s="14">
        <v>11</v>
      </c>
      <c r="AD1730" s="17">
        <v>17</v>
      </c>
      <c r="AE1730" s="17">
        <v>1</v>
      </c>
      <c r="AF1730" s="14">
        <v>43</v>
      </c>
      <c r="AG1730" s="14">
        <v>300</v>
      </c>
      <c r="AI1730" s="70">
        <f t="shared" si="280"/>
        <v>13.209999999999999</v>
      </c>
      <c r="AJ1730" s="71" t="s">
        <v>369</v>
      </c>
      <c r="AK1730" s="72">
        <f t="shared" si="281"/>
        <v>1.6329725885917237</v>
      </c>
      <c r="AL1730" s="73">
        <f t="shared" si="282"/>
        <v>1.6329725885917237</v>
      </c>
    </row>
    <row r="1731" spans="1:38">
      <c r="A1731" s="14" t="s">
        <v>91</v>
      </c>
      <c r="B1731" s="14" t="s">
        <v>40</v>
      </c>
      <c r="C1731" s="31">
        <v>39284</v>
      </c>
      <c r="D1731" s="15">
        <v>2007</v>
      </c>
      <c r="E1731" s="16">
        <v>0.46180555555555602</v>
      </c>
      <c r="F1731" s="16">
        <v>0.51041666666666696</v>
      </c>
      <c r="G1731" s="16">
        <f t="shared" si="283"/>
        <v>4.8611111111110938E-2</v>
      </c>
      <c r="H1731" s="21">
        <v>2</v>
      </c>
      <c r="I1731" s="17">
        <v>2</v>
      </c>
      <c r="J1731" s="17">
        <v>4</v>
      </c>
      <c r="K1731" s="17">
        <v>4</v>
      </c>
      <c r="L1731" s="14" t="s">
        <v>48</v>
      </c>
      <c r="M1731" s="14" t="s">
        <v>49</v>
      </c>
      <c r="N1731" s="17">
        <v>1</v>
      </c>
      <c r="O1731" s="14">
        <f t="shared" si="284"/>
        <v>30.69</v>
      </c>
      <c r="P1731" s="14">
        <v>9.3000000000000007</v>
      </c>
      <c r="Q1731" s="14">
        <f t="shared" si="285"/>
        <v>30.69</v>
      </c>
      <c r="R1731" s="14">
        <v>9.3000000000000007</v>
      </c>
      <c r="S1731" s="14">
        <f t="shared" si="286"/>
        <v>30.69</v>
      </c>
      <c r="T1731" s="14">
        <v>9.3000000000000007</v>
      </c>
      <c r="U1731" s="21" t="s">
        <v>43</v>
      </c>
      <c r="V1731" s="21" t="s">
        <v>43</v>
      </c>
      <c r="W1731" s="19">
        <v>27.84825</v>
      </c>
      <c r="X1731" s="19">
        <v>-115.17252999999999</v>
      </c>
      <c r="Y1731" s="18">
        <f t="shared" si="279"/>
        <v>62.6</v>
      </c>
      <c r="Z1731" s="17">
        <v>17</v>
      </c>
      <c r="AA1731" s="21">
        <v>6</v>
      </c>
      <c r="AB1731" s="14" t="s">
        <v>44</v>
      </c>
      <c r="AC1731" s="14">
        <v>11</v>
      </c>
      <c r="AD1731" s="17">
        <v>17</v>
      </c>
      <c r="AE1731" s="17">
        <v>1</v>
      </c>
      <c r="AF1731" s="14">
        <v>43</v>
      </c>
      <c r="AG1731" s="14">
        <v>300</v>
      </c>
      <c r="AI1731" s="70">
        <f t="shared" si="280"/>
        <v>13.209999999999999</v>
      </c>
      <c r="AJ1731" s="71" t="s">
        <v>369</v>
      </c>
      <c r="AK1731" s="72">
        <f t="shared" si="281"/>
        <v>1.6329725885917237</v>
      </c>
      <c r="AL1731" s="73">
        <f t="shared" si="282"/>
        <v>1.6329725885917237</v>
      </c>
    </row>
    <row r="1732" spans="1:38">
      <c r="A1732" s="14" t="s">
        <v>91</v>
      </c>
      <c r="B1732" s="14" t="s">
        <v>40</v>
      </c>
      <c r="C1732" s="31">
        <v>39284</v>
      </c>
      <c r="D1732" s="15">
        <v>2007</v>
      </c>
      <c r="E1732" s="16">
        <v>0.46180555555555602</v>
      </c>
      <c r="F1732" s="16">
        <v>0.51041666666666696</v>
      </c>
      <c r="G1732" s="16">
        <f t="shared" si="283"/>
        <v>4.8611111111110938E-2</v>
      </c>
      <c r="H1732" s="21">
        <v>2</v>
      </c>
      <c r="I1732" s="17">
        <v>2</v>
      </c>
      <c r="J1732" s="17">
        <v>4</v>
      </c>
      <c r="K1732" s="17">
        <v>4</v>
      </c>
      <c r="L1732" s="14" t="s">
        <v>48</v>
      </c>
      <c r="M1732" s="14" t="s">
        <v>49</v>
      </c>
      <c r="N1732" s="17">
        <v>1</v>
      </c>
      <c r="O1732" s="14">
        <f t="shared" si="284"/>
        <v>30.69</v>
      </c>
      <c r="P1732" s="14">
        <v>9.3000000000000007</v>
      </c>
      <c r="Q1732" s="14">
        <f t="shared" si="285"/>
        <v>30.69</v>
      </c>
      <c r="R1732" s="14">
        <v>9.3000000000000007</v>
      </c>
      <c r="S1732" s="14">
        <f t="shared" si="286"/>
        <v>30.69</v>
      </c>
      <c r="T1732" s="14">
        <v>9.3000000000000007</v>
      </c>
      <c r="U1732" s="21" t="s">
        <v>43</v>
      </c>
      <c r="V1732" s="21" t="s">
        <v>43</v>
      </c>
      <c r="W1732" s="19">
        <v>27.84825</v>
      </c>
      <c r="X1732" s="19">
        <v>-115.17252999999999</v>
      </c>
      <c r="Y1732" s="18">
        <f t="shared" si="279"/>
        <v>62.6</v>
      </c>
      <c r="Z1732" s="17">
        <v>17</v>
      </c>
      <c r="AA1732" s="21">
        <v>6</v>
      </c>
      <c r="AB1732" s="14" t="s">
        <v>44</v>
      </c>
      <c r="AC1732" s="14">
        <v>11</v>
      </c>
      <c r="AD1732" s="17">
        <v>18</v>
      </c>
      <c r="AE1732" s="17">
        <v>1</v>
      </c>
      <c r="AF1732" s="14">
        <v>43</v>
      </c>
      <c r="AG1732" s="14">
        <v>300</v>
      </c>
      <c r="AI1732" s="70">
        <f t="shared" si="280"/>
        <v>13.918999999999999</v>
      </c>
      <c r="AJ1732" s="71" t="s">
        <v>369</v>
      </c>
      <c r="AK1732" s="72">
        <f t="shared" si="281"/>
        <v>1.8310631406548505</v>
      </c>
      <c r="AL1732" s="73">
        <f t="shared" si="282"/>
        <v>1.8310631406548505</v>
      </c>
    </row>
    <row r="1733" spans="1:38">
      <c r="A1733" s="14" t="s">
        <v>91</v>
      </c>
      <c r="B1733" s="14" t="s">
        <v>40</v>
      </c>
      <c r="C1733" s="31">
        <v>39284</v>
      </c>
      <c r="D1733" s="15">
        <v>2007</v>
      </c>
      <c r="E1733" s="16">
        <v>0.46180555555555602</v>
      </c>
      <c r="F1733" s="16">
        <v>0.51041666666666696</v>
      </c>
      <c r="G1733" s="16">
        <f t="shared" si="283"/>
        <v>4.8611111111110938E-2</v>
      </c>
      <c r="H1733" s="21">
        <v>2</v>
      </c>
      <c r="I1733" s="17">
        <v>2</v>
      </c>
      <c r="J1733" s="17">
        <v>4</v>
      </c>
      <c r="K1733" s="17">
        <v>4</v>
      </c>
      <c r="L1733" s="14" t="s">
        <v>48</v>
      </c>
      <c r="M1733" s="14" t="s">
        <v>49</v>
      </c>
      <c r="N1733" s="17">
        <v>1</v>
      </c>
      <c r="O1733" s="14">
        <f t="shared" si="284"/>
        <v>30.69</v>
      </c>
      <c r="P1733" s="14">
        <v>9.3000000000000007</v>
      </c>
      <c r="Q1733" s="14">
        <f t="shared" si="285"/>
        <v>30.69</v>
      </c>
      <c r="R1733" s="14">
        <v>9.3000000000000007</v>
      </c>
      <c r="S1733" s="14">
        <f t="shared" si="286"/>
        <v>30.69</v>
      </c>
      <c r="T1733" s="14">
        <v>9.3000000000000007</v>
      </c>
      <c r="U1733" s="21" t="s">
        <v>43</v>
      </c>
      <c r="V1733" s="21" t="s">
        <v>43</v>
      </c>
      <c r="W1733" s="19">
        <v>27.84825</v>
      </c>
      <c r="X1733" s="19">
        <v>-115.17252999999999</v>
      </c>
      <c r="Y1733" s="18">
        <f t="shared" si="279"/>
        <v>62.6</v>
      </c>
      <c r="Z1733" s="17">
        <v>17</v>
      </c>
      <c r="AA1733" s="21">
        <v>6</v>
      </c>
      <c r="AB1733" s="14" t="s">
        <v>44</v>
      </c>
      <c r="AC1733" s="14">
        <v>11</v>
      </c>
      <c r="AD1733" s="17">
        <v>18</v>
      </c>
      <c r="AE1733" s="17">
        <v>1</v>
      </c>
      <c r="AF1733" s="14">
        <v>43</v>
      </c>
      <c r="AG1733" s="14">
        <v>300</v>
      </c>
      <c r="AI1733" s="70">
        <f t="shared" si="280"/>
        <v>13.918999999999999</v>
      </c>
      <c r="AJ1733" s="71" t="s">
        <v>369</v>
      </c>
      <c r="AK1733" s="72">
        <f t="shared" si="281"/>
        <v>1.8310631406548505</v>
      </c>
      <c r="AL1733" s="73">
        <f t="shared" si="282"/>
        <v>1.8310631406548505</v>
      </c>
    </row>
    <row r="1734" spans="1:38">
      <c r="A1734" s="14" t="s">
        <v>91</v>
      </c>
      <c r="B1734" s="14" t="s">
        <v>40</v>
      </c>
      <c r="C1734" s="31">
        <v>39284</v>
      </c>
      <c r="D1734" s="15">
        <v>2007</v>
      </c>
      <c r="E1734" s="16">
        <v>0.46180555555555602</v>
      </c>
      <c r="F1734" s="16">
        <v>0.51041666666666696</v>
      </c>
      <c r="G1734" s="16">
        <f t="shared" si="283"/>
        <v>4.8611111111110938E-2</v>
      </c>
      <c r="H1734" s="21">
        <v>2</v>
      </c>
      <c r="I1734" s="17">
        <v>2</v>
      </c>
      <c r="J1734" s="17">
        <v>4</v>
      </c>
      <c r="K1734" s="17">
        <v>4</v>
      </c>
      <c r="L1734" s="14" t="s">
        <v>48</v>
      </c>
      <c r="M1734" s="14" t="s">
        <v>49</v>
      </c>
      <c r="N1734" s="17">
        <v>1</v>
      </c>
      <c r="O1734" s="14">
        <f t="shared" si="284"/>
        <v>30.69</v>
      </c>
      <c r="P1734" s="14">
        <v>9.3000000000000007</v>
      </c>
      <c r="Q1734" s="14">
        <f t="shared" si="285"/>
        <v>30.69</v>
      </c>
      <c r="R1734" s="14">
        <v>9.3000000000000007</v>
      </c>
      <c r="S1734" s="14">
        <f t="shared" si="286"/>
        <v>30.69</v>
      </c>
      <c r="T1734" s="14">
        <v>9.3000000000000007</v>
      </c>
      <c r="U1734" s="21" t="s">
        <v>43</v>
      </c>
      <c r="V1734" s="21" t="s">
        <v>43</v>
      </c>
      <c r="W1734" s="19">
        <v>27.84825</v>
      </c>
      <c r="X1734" s="19">
        <v>-115.17252999999999</v>
      </c>
      <c r="Y1734" s="18">
        <f t="shared" si="279"/>
        <v>62.6</v>
      </c>
      <c r="Z1734" s="17">
        <v>17</v>
      </c>
      <c r="AA1734" s="21">
        <v>6</v>
      </c>
      <c r="AB1734" s="14" t="s">
        <v>44</v>
      </c>
      <c r="AC1734" s="14">
        <v>11</v>
      </c>
      <c r="AD1734" s="17">
        <v>18</v>
      </c>
      <c r="AE1734" s="17">
        <v>1</v>
      </c>
      <c r="AF1734" s="14">
        <v>43</v>
      </c>
      <c r="AG1734" s="14">
        <v>300</v>
      </c>
      <c r="AI1734" s="70">
        <f t="shared" si="280"/>
        <v>13.918999999999999</v>
      </c>
      <c r="AJ1734" s="71" t="s">
        <v>369</v>
      </c>
      <c r="AK1734" s="72">
        <f t="shared" si="281"/>
        <v>1.8310631406548505</v>
      </c>
      <c r="AL1734" s="73">
        <f t="shared" si="282"/>
        <v>1.8310631406548505</v>
      </c>
    </row>
    <row r="1735" spans="1:38">
      <c r="A1735" s="14" t="s">
        <v>91</v>
      </c>
      <c r="B1735" s="14" t="s">
        <v>40</v>
      </c>
      <c r="C1735" s="31">
        <v>39284</v>
      </c>
      <c r="D1735" s="15">
        <v>2007</v>
      </c>
      <c r="E1735" s="16">
        <v>0.46180555555555602</v>
      </c>
      <c r="F1735" s="16">
        <v>0.51041666666666696</v>
      </c>
      <c r="G1735" s="16">
        <f t="shared" si="283"/>
        <v>4.8611111111110938E-2</v>
      </c>
      <c r="H1735" s="21">
        <v>2</v>
      </c>
      <c r="I1735" s="17">
        <v>2</v>
      </c>
      <c r="J1735" s="17">
        <v>4</v>
      </c>
      <c r="K1735" s="17">
        <v>4</v>
      </c>
      <c r="L1735" s="14" t="s">
        <v>48</v>
      </c>
      <c r="M1735" s="14" t="s">
        <v>49</v>
      </c>
      <c r="N1735" s="17">
        <v>1</v>
      </c>
      <c r="O1735" s="14">
        <f t="shared" si="284"/>
        <v>30.69</v>
      </c>
      <c r="P1735" s="14">
        <v>9.3000000000000007</v>
      </c>
      <c r="Q1735" s="14">
        <f t="shared" si="285"/>
        <v>30.69</v>
      </c>
      <c r="R1735" s="14">
        <v>9.3000000000000007</v>
      </c>
      <c r="S1735" s="14">
        <f t="shared" si="286"/>
        <v>30.69</v>
      </c>
      <c r="T1735" s="14">
        <v>9.3000000000000007</v>
      </c>
      <c r="U1735" s="21" t="s">
        <v>43</v>
      </c>
      <c r="V1735" s="21" t="s">
        <v>43</v>
      </c>
      <c r="W1735" s="19">
        <v>27.84825</v>
      </c>
      <c r="X1735" s="19">
        <v>-115.17252999999999</v>
      </c>
      <c r="Y1735" s="18">
        <f t="shared" si="279"/>
        <v>62.6</v>
      </c>
      <c r="Z1735" s="17">
        <v>17</v>
      </c>
      <c r="AA1735" s="21">
        <v>6</v>
      </c>
      <c r="AB1735" s="14" t="s">
        <v>44</v>
      </c>
      <c r="AC1735" s="14">
        <v>11</v>
      </c>
      <c r="AD1735" s="17">
        <v>19</v>
      </c>
      <c r="AE1735" s="17">
        <v>1</v>
      </c>
      <c r="AF1735" s="14">
        <v>43</v>
      </c>
      <c r="AG1735" s="14">
        <v>300</v>
      </c>
      <c r="AI1735" s="70">
        <f t="shared" si="280"/>
        <v>14.628</v>
      </c>
      <c r="AJ1735" s="71" t="s">
        <v>369</v>
      </c>
      <c r="AK1735" s="72">
        <f t="shared" si="281"/>
        <v>2.041534710262368</v>
      </c>
      <c r="AL1735" s="73">
        <f t="shared" si="282"/>
        <v>2.041534710262368</v>
      </c>
    </row>
    <row r="1736" spans="1:38">
      <c r="A1736" s="14" t="s">
        <v>91</v>
      </c>
      <c r="B1736" s="14" t="s">
        <v>40</v>
      </c>
      <c r="C1736" s="31">
        <v>39284</v>
      </c>
      <c r="D1736" s="15">
        <v>2007</v>
      </c>
      <c r="E1736" s="16">
        <v>0.46180555555555602</v>
      </c>
      <c r="F1736" s="16">
        <v>0.51041666666666696</v>
      </c>
      <c r="G1736" s="16">
        <f t="shared" si="283"/>
        <v>4.8611111111110938E-2</v>
      </c>
      <c r="H1736" s="21">
        <v>2</v>
      </c>
      <c r="I1736" s="17">
        <v>2</v>
      </c>
      <c r="J1736" s="17">
        <v>4</v>
      </c>
      <c r="K1736" s="17">
        <v>4</v>
      </c>
      <c r="L1736" s="14" t="s">
        <v>48</v>
      </c>
      <c r="M1736" s="14" t="s">
        <v>49</v>
      </c>
      <c r="N1736" s="17">
        <v>1</v>
      </c>
      <c r="O1736" s="14">
        <f t="shared" si="284"/>
        <v>30.69</v>
      </c>
      <c r="P1736" s="14">
        <v>9.3000000000000007</v>
      </c>
      <c r="Q1736" s="14">
        <f t="shared" si="285"/>
        <v>30.69</v>
      </c>
      <c r="R1736" s="14">
        <v>9.3000000000000007</v>
      </c>
      <c r="S1736" s="14">
        <f t="shared" si="286"/>
        <v>30.69</v>
      </c>
      <c r="T1736" s="14">
        <v>9.3000000000000007</v>
      </c>
      <c r="U1736" s="21" t="s">
        <v>43</v>
      </c>
      <c r="V1736" s="21" t="s">
        <v>43</v>
      </c>
      <c r="W1736" s="19">
        <v>27.84825</v>
      </c>
      <c r="X1736" s="19">
        <v>-115.17252999999999</v>
      </c>
      <c r="Y1736" s="18">
        <f t="shared" si="279"/>
        <v>62.6</v>
      </c>
      <c r="Z1736" s="17">
        <v>17</v>
      </c>
      <c r="AA1736" s="21">
        <v>6</v>
      </c>
      <c r="AB1736" s="14" t="s">
        <v>44</v>
      </c>
      <c r="AC1736" s="14">
        <v>11</v>
      </c>
      <c r="AD1736" s="17">
        <v>19</v>
      </c>
      <c r="AE1736" s="17">
        <v>1</v>
      </c>
      <c r="AF1736" s="14">
        <v>43</v>
      </c>
      <c r="AG1736" s="14">
        <v>300</v>
      </c>
      <c r="AI1736" s="70">
        <f t="shared" si="280"/>
        <v>14.628</v>
      </c>
      <c r="AJ1736" s="71" t="s">
        <v>369</v>
      </c>
      <c r="AK1736" s="72">
        <f t="shared" si="281"/>
        <v>2.041534710262368</v>
      </c>
      <c r="AL1736" s="73">
        <f t="shared" si="282"/>
        <v>2.041534710262368</v>
      </c>
    </row>
    <row r="1737" spans="1:38">
      <c r="A1737" s="14" t="s">
        <v>91</v>
      </c>
      <c r="B1737" s="14" t="s">
        <v>40</v>
      </c>
      <c r="C1737" s="31">
        <v>39284</v>
      </c>
      <c r="D1737" s="15">
        <v>2007</v>
      </c>
      <c r="E1737" s="16">
        <v>0.46180555555555602</v>
      </c>
      <c r="F1737" s="16">
        <v>0.51041666666666696</v>
      </c>
      <c r="G1737" s="16">
        <f t="shared" si="283"/>
        <v>4.8611111111110938E-2</v>
      </c>
      <c r="H1737" s="21">
        <v>2</v>
      </c>
      <c r="I1737" s="17">
        <v>2</v>
      </c>
      <c r="J1737" s="17">
        <v>4</v>
      </c>
      <c r="K1737" s="17">
        <v>4</v>
      </c>
      <c r="L1737" s="14" t="s">
        <v>48</v>
      </c>
      <c r="M1737" s="14" t="s">
        <v>49</v>
      </c>
      <c r="N1737" s="17">
        <v>1</v>
      </c>
      <c r="O1737" s="14">
        <f t="shared" si="284"/>
        <v>30.69</v>
      </c>
      <c r="P1737" s="14">
        <v>9.3000000000000007</v>
      </c>
      <c r="Q1737" s="14">
        <f t="shared" si="285"/>
        <v>30.69</v>
      </c>
      <c r="R1737" s="14">
        <v>9.3000000000000007</v>
      </c>
      <c r="S1737" s="14">
        <f t="shared" si="286"/>
        <v>30.69</v>
      </c>
      <c r="T1737" s="14">
        <v>9.3000000000000007</v>
      </c>
      <c r="U1737" s="21" t="s">
        <v>43</v>
      </c>
      <c r="V1737" s="21" t="s">
        <v>43</v>
      </c>
      <c r="W1737" s="19">
        <v>27.84825</v>
      </c>
      <c r="X1737" s="19">
        <v>-115.17252999999999</v>
      </c>
      <c r="Y1737" s="18">
        <f t="shared" si="279"/>
        <v>62.6</v>
      </c>
      <c r="Z1737" s="17">
        <v>17</v>
      </c>
      <c r="AA1737" s="21">
        <v>6</v>
      </c>
      <c r="AB1737" s="14" t="s">
        <v>44</v>
      </c>
      <c r="AC1737" s="14">
        <v>11</v>
      </c>
      <c r="AD1737" s="17">
        <v>20</v>
      </c>
      <c r="AE1737" s="17">
        <v>1</v>
      </c>
      <c r="AF1737" s="14">
        <v>43</v>
      </c>
      <c r="AG1737" s="14">
        <v>300</v>
      </c>
      <c r="AI1737" s="70">
        <f t="shared" si="280"/>
        <v>15.337</v>
      </c>
      <c r="AJ1737" s="71" t="s">
        <v>369</v>
      </c>
      <c r="AK1737" s="72">
        <f t="shared" si="281"/>
        <v>2.2645047633742106</v>
      </c>
      <c r="AL1737" s="73">
        <f t="shared" si="282"/>
        <v>2.2645047633742106</v>
      </c>
    </row>
    <row r="1738" spans="1:38">
      <c r="A1738" s="14" t="s">
        <v>91</v>
      </c>
      <c r="B1738" s="14" t="s">
        <v>40</v>
      </c>
      <c r="C1738" s="31">
        <v>39284</v>
      </c>
      <c r="D1738" s="15">
        <v>2007</v>
      </c>
      <c r="E1738" s="16">
        <v>0.46180555555555602</v>
      </c>
      <c r="F1738" s="16">
        <v>0.51041666666666696</v>
      </c>
      <c r="G1738" s="16">
        <f t="shared" si="283"/>
        <v>4.8611111111110938E-2</v>
      </c>
      <c r="H1738" s="21">
        <v>2</v>
      </c>
      <c r="I1738" s="17">
        <v>2</v>
      </c>
      <c r="J1738" s="17">
        <v>4</v>
      </c>
      <c r="K1738" s="17">
        <v>4</v>
      </c>
      <c r="L1738" s="14" t="s">
        <v>48</v>
      </c>
      <c r="M1738" s="14" t="s">
        <v>49</v>
      </c>
      <c r="N1738" s="17">
        <v>1</v>
      </c>
      <c r="O1738" s="14">
        <f t="shared" si="284"/>
        <v>30.69</v>
      </c>
      <c r="P1738" s="14">
        <v>9.3000000000000007</v>
      </c>
      <c r="Q1738" s="14">
        <f t="shared" si="285"/>
        <v>30.69</v>
      </c>
      <c r="R1738" s="14">
        <v>9.3000000000000007</v>
      </c>
      <c r="S1738" s="14">
        <f t="shared" si="286"/>
        <v>30.69</v>
      </c>
      <c r="T1738" s="14">
        <v>9.3000000000000007</v>
      </c>
      <c r="U1738" s="21" t="s">
        <v>43</v>
      </c>
      <c r="V1738" s="21" t="s">
        <v>43</v>
      </c>
      <c r="W1738" s="19">
        <v>27.84825</v>
      </c>
      <c r="X1738" s="19">
        <v>-115.17252999999999</v>
      </c>
      <c r="Y1738" s="18">
        <f t="shared" si="279"/>
        <v>62.6</v>
      </c>
      <c r="Z1738" s="17">
        <v>17</v>
      </c>
      <c r="AA1738" s="21">
        <v>6</v>
      </c>
      <c r="AB1738" s="14" t="s">
        <v>44</v>
      </c>
      <c r="AC1738" s="14">
        <v>11</v>
      </c>
      <c r="AD1738" s="17">
        <v>20</v>
      </c>
      <c r="AE1738" s="17">
        <v>1</v>
      </c>
      <c r="AF1738" s="14">
        <v>43</v>
      </c>
      <c r="AG1738" s="14">
        <v>300</v>
      </c>
      <c r="AI1738" s="70">
        <f t="shared" si="280"/>
        <v>15.337</v>
      </c>
      <c r="AJ1738" s="71" t="s">
        <v>369</v>
      </c>
      <c r="AK1738" s="72">
        <f t="shared" si="281"/>
        <v>2.2645047633742106</v>
      </c>
      <c r="AL1738" s="73">
        <f t="shared" si="282"/>
        <v>2.2645047633742106</v>
      </c>
    </row>
    <row r="1739" spans="1:38">
      <c r="A1739" s="14" t="s">
        <v>91</v>
      </c>
      <c r="B1739" s="14" t="s">
        <v>40</v>
      </c>
      <c r="C1739" s="31">
        <v>39284</v>
      </c>
      <c r="D1739" s="15">
        <v>2007</v>
      </c>
      <c r="E1739" s="16">
        <v>0.46180555555555602</v>
      </c>
      <c r="F1739" s="16">
        <v>0.51041666666666696</v>
      </c>
      <c r="G1739" s="16">
        <f t="shared" si="283"/>
        <v>4.8611111111110938E-2</v>
      </c>
      <c r="H1739" s="21">
        <v>2</v>
      </c>
      <c r="I1739" s="17">
        <v>2</v>
      </c>
      <c r="J1739" s="17">
        <v>4</v>
      </c>
      <c r="K1739" s="17">
        <v>4</v>
      </c>
      <c r="L1739" s="14" t="s">
        <v>48</v>
      </c>
      <c r="M1739" s="14" t="s">
        <v>49</v>
      </c>
      <c r="N1739" s="17">
        <v>1</v>
      </c>
      <c r="O1739" s="14">
        <f t="shared" si="284"/>
        <v>30.69</v>
      </c>
      <c r="P1739" s="14">
        <v>9.3000000000000007</v>
      </c>
      <c r="Q1739" s="14">
        <f t="shared" si="285"/>
        <v>30.69</v>
      </c>
      <c r="R1739" s="14">
        <v>9.3000000000000007</v>
      </c>
      <c r="S1739" s="14">
        <f t="shared" si="286"/>
        <v>30.69</v>
      </c>
      <c r="T1739" s="14">
        <v>9.3000000000000007</v>
      </c>
      <c r="U1739" s="21" t="s">
        <v>43</v>
      </c>
      <c r="V1739" s="21" t="s">
        <v>43</v>
      </c>
      <c r="W1739" s="19">
        <v>27.84825</v>
      </c>
      <c r="X1739" s="19">
        <v>-115.17252999999999</v>
      </c>
      <c r="Y1739" s="18">
        <f t="shared" si="279"/>
        <v>62.6</v>
      </c>
      <c r="Z1739" s="17">
        <v>17</v>
      </c>
      <c r="AA1739" s="21">
        <v>6</v>
      </c>
      <c r="AB1739" s="14" t="s">
        <v>44</v>
      </c>
      <c r="AC1739" s="14">
        <v>11</v>
      </c>
      <c r="AD1739" s="17">
        <v>20</v>
      </c>
      <c r="AE1739" s="17">
        <v>1</v>
      </c>
      <c r="AF1739" s="14">
        <v>43</v>
      </c>
      <c r="AG1739" s="14">
        <v>300</v>
      </c>
      <c r="AI1739" s="70">
        <f t="shared" si="280"/>
        <v>15.337</v>
      </c>
      <c r="AJ1739" s="71" t="s">
        <v>369</v>
      </c>
      <c r="AK1739" s="72">
        <f t="shared" si="281"/>
        <v>2.2645047633742106</v>
      </c>
      <c r="AL1739" s="73">
        <f t="shared" si="282"/>
        <v>2.2645047633742106</v>
      </c>
    </row>
    <row r="1740" spans="1:38">
      <c r="A1740" s="14" t="s">
        <v>91</v>
      </c>
      <c r="B1740" s="14" t="s">
        <v>40</v>
      </c>
      <c r="C1740" s="31">
        <v>39284</v>
      </c>
      <c r="D1740" s="15">
        <v>2007</v>
      </c>
      <c r="E1740" s="16">
        <v>0.46180555555555602</v>
      </c>
      <c r="F1740" s="16">
        <v>0.51041666666666696</v>
      </c>
      <c r="G1740" s="16">
        <f t="shared" si="283"/>
        <v>4.8611111111110938E-2</v>
      </c>
      <c r="H1740" s="21">
        <v>2</v>
      </c>
      <c r="I1740" s="17">
        <v>2</v>
      </c>
      <c r="J1740" s="17">
        <v>4</v>
      </c>
      <c r="K1740" s="17">
        <v>4</v>
      </c>
      <c r="L1740" s="14" t="s">
        <v>48</v>
      </c>
      <c r="M1740" s="14" t="s">
        <v>49</v>
      </c>
      <c r="N1740" s="17">
        <v>1</v>
      </c>
      <c r="O1740" s="14">
        <f t="shared" si="284"/>
        <v>30.69</v>
      </c>
      <c r="P1740" s="14">
        <v>9.3000000000000007</v>
      </c>
      <c r="Q1740" s="14">
        <f t="shared" si="285"/>
        <v>30.69</v>
      </c>
      <c r="R1740" s="14">
        <v>9.3000000000000007</v>
      </c>
      <c r="S1740" s="14">
        <f t="shared" si="286"/>
        <v>30.69</v>
      </c>
      <c r="T1740" s="14">
        <v>9.3000000000000007</v>
      </c>
      <c r="U1740" s="21" t="s">
        <v>43</v>
      </c>
      <c r="V1740" s="21" t="s">
        <v>43</v>
      </c>
      <c r="W1740" s="19">
        <v>27.84825</v>
      </c>
      <c r="X1740" s="19">
        <v>-115.17252999999999</v>
      </c>
      <c r="Y1740" s="18">
        <f t="shared" si="279"/>
        <v>62.6</v>
      </c>
      <c r="Z1740" s="17">
        <v>17</v>
      </c>
      <c r="AA1740" s="21">
        <v>6</v>
      </c>
      <c r="AB1740" s="14" t="s">
        <v>44</v>
      </c>
      <c r="AC1740" s="14">
        <v>11</v>
      </c>
      <c r="AD1740" s="17">
        <v>20</v>
      </c>
      <c r="AE1740" s="17">
        <v>1</v>
      </c>
      <c r="AF1740" s="14">
        <v>43</v>
      </c>
      <c r="AG1740" s="14">
        <v>300</v>
      </c>
      <c r="AI1740" s="70">
        <f t="shared" si="280"/>
        <v>15.337</v>
      </c>
      <c r="AJ1740" s="71" t="s">
        <v>369</v>
      </c>
      <c r="AK1740" s="72">
        <f t="shared" si="281"/>
        <v>2.2645047633742106</v>
      </c>
      <c r="AL1740" s="73">
        <f t="shared" si="282"/>
        <v>2.2645047633742106</v>
      </c>
    </row>
    <row r="1741" spans="1:38">
      <c r="A1741" s="14" t="s">
        <v>91</v>
      </c>
      <c r="B1741" s="14" t="s">
        <v>40</v>
      </c>
      <c r="C1741" s="31">
        <v>39284</v>
      </c>
      <c r="D1741" s="15">
        <v>2007</v>
      </c>
      <c r="E1741" s="16">
        <v>0.46180555555555602</v>
      </c>
      <c r="F1741" s="16">
        <v>0.51041666666666696</v>
      </c>
      <c r="G1741" s="16">
        <f t="shared" si="283"/>
        <v>4.8611111111110938E-2</v>
      </c>
      <c r="H1741" s="21">
        <v>2</v>
      </c>
      <c r="I1741" s="17">
        <v>2</v>
      </c>
      <c r="J1741" s="17">
        <v>4</v>
      </c>
      <c r="K1741" s="17">
        <v>4</v>
      </c>
      <c r="L1741" s="14" t="s">
        <v>48</v>
      </c>
      <c r="M1741" s="14" t="s">
        <v>49</v>
      </c>
      <c r="N1741" s="17">
        <v>1</v>
      </c>
      <c r="O1741" s="14">
        <f t="shared" si="284"/>
        <v>30.69</v>
      </c>
      <c r="P1741" s="14">
        <v>9.3000000000000007</v>
      </c>
      <c r="Q1741" s="14">
        <f t="shared" si="285"/>
        <v>30.69</v>
      </c>
      <c r="R1741" s="14">
        <v>9.3000000000000007</v>
      </c>
      <c r="S1741" s="14">
        <f t="shared" si="286"/>
        <v>30.69</v>
      </c>
      <c r="T1741" s="14">
        <v>9.3000000000000007</v>
      </c>
      <c r="U1741" s="21" t="s">
        <v>43</v>
      </c>
      <c r="V1741" s="21" t="s">
        <v>43</v>
      </c>
      <c r="W1741" s="19">
        <v>27.84825</v>
      </c>
      <c r="X1741" s="19">
        <v>-115.17252999999999</v>
      </c>
      <c r="Y1741" s="18">
        <f t="shared" si="279"/>
        <v>62.6</v>
      </c>
      <c r="Z1741" s="17">
        <v>17</v>
      </c>
      <c r="AA1741" s="21">
        <v>6</v>
      </c>
      <c r="AB1741" s="14" t="s">
        <v>44</v>
      </c>
      <c r="AC1741" s="14">
        <v>12</v>
      </c>
      <c r="AD1741" s="17">
        <v>5</v>
      </c>
      <c r="AE1741" s="17">
        <v>1</v>
      </c>
      <c r="AF1741" s="14">
        <v>48</v>
      </c>
      <c r="AG1741" s="14">
        <v>300</v>
      </c>
      <c r="AI1741" s="70">
        <f t="shared" si="280"/>
        <v>4.702</v>
      </c>
      <c r="AJ1741" s="71" t="s">
        <v>369</v>
      </c>
      <c r="AK1741" s="72">
        <f t="shared" si="281"/>
        <v>0.17002025858157216</v>
      </c>
      <c r="AL1741" s="73">
        <f t="shared" si="282"/>
        <v>0.17002025858157216</v>
      </c>
    </row>
    <row r="1742" spans="1:38">
      <c r="A1742" s="14" t="s">
        <v>91</v>
      </c>
      <c r="B1742" s="14" t="s">
        <v>40</v>
      </c>
      <c r="C1742" s="31">
        <v>39284</v>
      </c>
      <c r="D1742" s="15">
        <v>2007</v>
      </c>
      <c r="E1742" s="16">
        <v>0.46180555555555602</v>
      </c>
      <c r="F1742" s="16">
        <v>0.51041666666666696</v>
      </c>
      <c r="G1742" s="16">
        <f t="shared" si="283"/>
        <v>4.8611111111110938E-2</v>
      </c>
      <c r="H1742" s="21">
        <v>2</v>
      </c>
      <c r="I1742" s="17">
        <v>2</v>
      </c>
      <c r="J1742" s="17">
        <v>4</v>
      </c>
      <c r="K1742" s="17">
        <v>4</v>
      </c>
      <c r="L1742" s="14" t="s">
        <v>48</v>
      </c>
      <c r="M1742" s="14" t="s">
        <v>49</v>
      </c>
      <c r="N1742" s="17">
        <v>1</v>
      </c>
      <c r="O1742" s="14">
        <f t="shared" si="284"/>
        <v>30.69</v>
      </c>
      <c r="P1742" s="14">
        <v>9.3000000000000007</v>
      </c>
      <c r="Q1742" s="14">
        <f t="shared" si="285"/>
        <v>30.69</v>
      </c>
      <c r="R1742" s="14">
        <v>9.3000000000000007</v>
      </c>
      <c r="S1742" s="14">
        <f t="shared" si="286"/>
        <v>30.69</v>
      </c>
      <c r="T1742" s="14">
        <v>9.3000000000000007</v>
      </c>
      <c r="U1742" s="21" t="s">
        <v>43</v>
      </c>
      <c r="V1742" s="21" t="s">
        <v>43</v>
      </c>
      <c r="W1742" s="19">
        <v>27.84825</v>
      </c>
      <c r="X1742" s="19">
        <v>-115.17252999999999</v>
      </c>
      <c r="Y1742" s="18">
        <f t="shared" si="279"/>
        <v>62.6</v>
      </c>
      <c r="Z1742" s="17">
        <v>17</v>
      </c>
      <c r="AA1742" s="21">
        <v>6</v>
      </c>
      <c r="AB1742" s="14" t="s">
        <v>44</v>
      </c>
      <c r="AC1742" s="14">
        <v>12</v>
      </c>
      <c r="AD1742" s="17">
        <v>14</v>
      </c>
      <c r="AE1742" s="17">
        <v>1</v>
      </c>
      <c r="AF1742" s="14">
        <v>48</v>
      </c>
      <c r="AG1742" s="14">
        <v>300</v>
      </c>
      <c r="AI1742" s="70">
        <f t="shared" si="280"/>
        <v>11.083</v>
      </c>
      <c r="AJ1742" s="71" t="s">
        <v>369</v>
      </c>
      <c r="AK1742" s="72">
        <f t="shared" si="281"/>
        <v>1.1117350137621949</v>
      </c>
      <c r="AL1742" s="73">
        <f t="shared" si="282"/>
        <v>1.1117350137621949</v>
      </c>
    </row>
    <row r="1743" spans="1:38">
      <c r="A1743" s="14" t="s">
        <v>91</v>
      </c>
      <c r="B1743" s="14" t="s">
        <v>40</v>
      </c>
      <c r="C1743" s="31">
        <v>39284</v>
      </c>
      <c r="D1743" s="15">
        <v>2007</v>
      </c>
      <c r="E1743" s="16">
        <v>0.46180555555555602</v>
      </c>
      <c r="F1743" s="16">
        <v>0.51041666666666696</v>
      </c>
      <c r="G1743" s="16">
        <f t="shared" si="283"/>
        <v>4.8611111111110938E-2</v>
      </c>
      <c r="H1743" s="21">
        <v>2</v>
      </c>
      <c r="I1743" s="17">
        <v>2</v>
      </c>
      <c r="J1743" s="17">
        <v>4</v>
      </c>
      <c r="K1743" s="17">
        <v>4</v>
      </c>
      <c r="L1743" s="14" t="s">
        <v>48</v>
      </c>
      <c r="M1743" s="14" t="s">
        <v>49</v>
      </c>
      <c r="N1743" s="17">
        <v>1</v>
      </c>
      <c r="O1743" s="14">
        <f t="shared" si="284"/>
        <v>30.69</v>
      </c>
      <c r="P1743" s="14">
        <v>9.3000000000000007</v>
      </c>
      <c r="Q1743" s="14">
        <f t="shared" si="285"/>
        <v>30.69</v>
      </c>
      <c r="R1743" s="14">
        <v>9.3000000000000007</v>
      </c>
      <c r="S1743" s="14">
        <f t="shared" si="286"/>
        <v>30.69</v>
      </c>
      <c r="T1743" s="14">
        <v>9.3000000000000007</v>
      </c>
      <c r="U1743" s="21" t="s">
        <v>43</v>
      </c>
      <c r="V1743" s="21" t="s">
        <v>43</v>
      </c>
      <c r="W1743" s="19">
        <v>27.84825</v>
      </c>
      <c r="X1743" s="19">
        <v>-115.17252999999999</v>
      </c>
      <c r="Y1743" s="18">
        <f t="shared" si="279"/>
        <v>62.6</v>
      </c>
      <c r="Z1743" s="17">
        <v>17</v>
      </c>
      <c r="AA1743" s="21">
        <v>6</v>
      </c>
      <c r="AB1743" s="14" t="s">
        <v>44</v>
      </c>
      <c r="AC1743" s="14">
        <v>12</v>
      </c>
      <c r="AD1743" s="17">
        <v>17</v>
      </c>
      <c r="AE1743" s="17">
        <v>1</v>
      </c>
      <c r="AF1743" s="14">
        <v>48</v>
      </c>
      <c r="AG1743" s="14">
        <v>300</v>
      </c>
      <c r="AI1743" s="70">
        <f t="shared" si="280"/>
        <v>13.209999999999999</v>
      </c>
      <c r="AJ1743" s="71" t="s">
        <v>369</v>
      </c>
      <c r="AK1743" s="72">
        <f t="shared" si="281"/>
        <v>1.6329725885917237</v>
      </c>
      <c r="AL1743" s="73">
        <f t="shared" si="282"/>
        <v>1.6329725885917237</v>
      </c>
    </row>
    <row r="1744" spans="1:38">
      <c r="A1744" s="14" t="s">
        <v>91</v>
      </c>
      <c r="B1744" s="14" t="s">
        <v>40</v>
      </c>
      <c r="C1744" s="31">
        <v>39284</v>
      </c>
      <c r="D1744" s="15">
        <v>2007</v>
      </c>
      <c r="E1744" s="16">
        <v>0.46180555555555602</v>
      </c>
      <c r="F1744" s="16">
        <v>0.51041666666666696</v>
      </c>
      <c r="G1744" s="16">
        <f t="shared" si="283"/>
        <v>4.8611111111110938E-2</v>
      </c>
      <c r="H1744" s="21">
        <v>2</v>
      </c>
      <c r="I1744" s="17">
        <v>2</v>
      </c>
      <c r="J1744" s="17">
        <v>4</v>
      </c>
      <c r="K1744" s="17">
        <v>4</v>
      </c>
      <c r="L1744" s="14" t="s">
        <v>48</v>
      </c>
      <c r="M1744" s="14" t="s">
        <v>49</v>
      </c>
      <c r="N1744" s="17">
        <v>1</v>
      </c>
      <c r="O1744" s="14">
        <f t="shared" si="284"/>
        <v>30.69</v>
      </c>
      <c r="P1744" s="14">
        <v>9.3000000000000007</v>
      </c>
      <c r="Q1744" s="14">
        <f t="shared" si="285"/>
        <v>30.69</v>
      </c>
      <c r="R1744" s="14">
        <v>9.3000000000000007</v>
      </c>
      <c r="S1744" s="14">
        <f t="shared" si="286"/>
        <v>30.69</v>
      </c>
      <c r="T1744" s="14">
        <v>9.3000000000000007</v>
      </c>
      <c r="U1744" s="21" t="s">
        <v>43</v>
      </c>
      <c r="V1744" s="21" t="s">
        <v>43</v>
      </c>
      <c r="W1744" s="19">
        <v>27.84825</v>
      </c>
      <c r="X1744" s="19">
        <v>-115.17252999999999</v>
      </c>
      <c r="Y1744" s="18">
        <f t="shared" si="279"/>
        <v>62.6</v>
      </c>
      <c r="Z1744" s="17">
        <v>17</v>
      </c>
      <c r="AA1744" s="21">
        <v>6</v>
      </c>
      <c r="AB1744" s="14" t="s">
        <v>44</v>
      </c>
      <c r="AC1744" s="14">
        <v>12</v>
      </c>
      <c r="AD1744" s="17">
        <v>17</v>
      </c>
      <c r="AE1744" s="17">
        <v>1</v>
      </c>
      <c r="AF1744" s="14">
        <v>48</v>
      </c>
      <c r="AG1744" s="14">
        <v>300</v>
      </c>
      <c r="AI1744" s="70">
        <f t="shared" si="280"/>
        <v>13.209999999999999</v>
      </c>
      <c r="AJ1744" s="71" t="s">
        <v>369</v>
      </c>
      <c r="AK1744" s="72">
        <f t="shared" si="281"/>
        <v>1.6329725885917237</v>
      </c>
      <c r="AL1744" s="73">
        <f t="shared" si="282"/>
        <v>1.6329725885917237</v>
      </c>
    </row>
    <row r="1745" spans="1:38">
      <c r="A1745" s="14" t="s">
        <v>91</v>
      </c>
      <c r="B1745" s="14" t="s">
        <v>40</v>
      </c>
      <c r="C1745" s="31">
        <v>39284</v>
      </c>
      <c r="D1745" s="15">
        <v>2007</v>
      </c>
      <c r="E1745" s="16">
        <v>0.46180555555555602</v>
      </c>
      <c r="F1745" s="16">
        <v>0.51041666666666696</v>
      </c>
      <c r="G1745" s="16">
        <f t="shared" si="283"/>
        <v>4.8611111111110938E-2</v>
      </c>
      <c r="H1745" s="21">
        <v>2</v>
      </c>
      <c r="I1745" s="17">
        <v>2</v>
      </c>
      <c r="J1745" s="17">
        <v>4</v>
      </c>
      <c r="K1745" s="17">
        <v>4</v>
      </c>
      <c r="L1745" s="14" t="s">
        <v>48</v>
      </c>
      <c r="M1745" s="14" t="s">
        <v>49</v>
      </c>
      <c r="N1745" s="17">
        <v>1</v>
      </c>
      <c r="O1745" s="14">
        <f t="shared" si="284"/>
        <v>30.69</v>
      </c>
      <c r="P1745" s="14">
        <v>9.3000000000000007</v>
      </c>
      <c r="Q1745" s="14">
        <f t="shared" si="285"/>
        <v>30.69</v>
      </c>
      <c r="R1745" s="14">
        <v>9.3000000000000007</v>
      </c>
      <c r="S1745" s="14">
        <f t="shared" si="286"/>
        <v>30.69</v>
      </c>
      <c r="T1745" s="14">
        <v>9.3000000000000007</v>
      </c>
      <c r="U1745" s="21" t="s">
        <v>43</v>
      </c>
      <c r="V1745" s="21" t="s">
        <v>43</v>
      </c>
      <c r="W1745" s="19">
        <v>27.84825</v>
      </c>
      <c r="X1745" s="19">
        <v>-115.17252999999999</v>
      </c>
      <c r="Y1745" s="18">
        <f t="shared" si="279"/>
        <v>62.6</v>
      </c>
      <c r="Z1745" s="17">
        <v>17</v>
      </c>
      <c r="AA1745" s="21">
        <v>6</v>
      </c>
      <c r="AB1745" s="14" t="s">
        <v>44</v>
      </c>
      <c r="AC1745" s="14">
        <v>12</v>
      </c>
      <c r="AD1745" s="17">
        <v>19</v>
      </c>
      <c r="AE1745" s="17">
        <v>1</v>
      </c>
      <c r="AF1745" s="14">
        <v>48</v>
      </c>
      <c r="AG1745" s="14">
        <v>300</v>
      </c>
      <c r="AI1745" s="70">
        <f t="shared" si="280"/>
        <v>14.628</v>
      </c>
      <c r="AJ1745" s="71" t="s">
        <v>369</v>
      </c>
      <c r="AK1745" s="72">
        <f t="shared" si="281"/>
        <v>2.041534710262368</v>
      </c>
      <c r="AL1745" s="73">
        <f t="shared" si="282"/>
        <v>2.041534710262368</v>
      </c>
    </row>
    <row r="1746" spans="1:38">
      <c r="A1746" s="14" t="s">
        <v>91</v>
      </c>
      <c r="B1746" s="14" t="s">
        <v>40</v>
      </c>
      <c r="C1746" s="31">
        <v>39284</v>
      </c>
      <c r="D1746" s="15">
        <v>2007</v>
      </c>
      <c r="E1746" s="16">
        <v>0.46180555555555602</v>
      </c>
      <c r="F1746" s="16">
        <v>0.51041666666666696</v>
      </c>
      <c r="G1746" s="16">
        <f t="shared" si="283"/>
        <v>4.8611111111110938E-2</v>
      </c>
      <c r="H1746" s="21">
        <v>2</v>
      </c>
      <c r="I1746" s="17">
        <v>2</v>
      </c>
      <c r="J1746" s="17">
        <v>4</v>
      </c>
      <c r="K1746" s="17">
        <v>4</v>
      </c>
      <c r="L1746" s="14" t="s">
        <v>48</v>
      </c>
      <c r="M1746" s="14" t="s">
        <v>49</v>
      </c>
      <c r="N1746" s="17">
        <v>1</v>
      </c>
      <c r="O1746" s="14">
        <f t="shared" si="284"/>
        <v>30.69</v>
      </c>
      <c r="P1746" s="14">
        <v>9.3000000000000007</v>
      </c>
      <c r="Q1746" s="14">
        <f t="shared" si="285"/>
        <v>30.69</v>
      </c>
      <c r="R1746" s="14">
        <v>9.3000000000000007</v>
      </c>
      <c r="S1746" s="14">
        <f t="shared" si="286"/>
        <v>30.69</v>
      </c>
      <c r="T1746" s="14">
        <v>9.3000000000000007</v>
      </c>
      <c r="U1746" s="21" t="s">
        <v>43</v>
      </c>
      <c r="V1746" s="21" t="s">
        <v>43</v>
      </c>
      <c r="W1746" s="19">
        <v>27.84825</v>
      </c>
      <c r="X1746" s="19">
        <v>-115.17252999999999</v>
      </c>
      <c r="Y1746" s="18">
        <f t="shared" si="279"/>
        <v>62.6</v>
      </c>
      <c r="Z1746" s="17">
        <v>17</v>
      </c>
      <c r="AA1746" s="21">
        <v>6</v>
      </c>
      <c r="AB1746" s="14" t="s">
        <v>44</v>
      </c>
      <c r="AC1746" s="14">
        <v>12</v>
      </c>
      <c r="AD1746" s="17">
        <v>20</v>
      </c>
      <c r="AE1746" s="17">
        <v>1</v>
      </c>
      <c r="AF1746" s="14">
        <v>48</v>
      </c>
      <c r="AG1746" s="14">
        <v>300</v>
      </c>
      <c r="AI1746" s="70">
        <f t="shared" si="280"/>
        <v>15.337</v>
      </c>
      <c r="AJ1746" s="71" t="s">
        <v>369</v>
      </c>
      <c r="AK1746" s="72">
        <f t="shared" si="281"/>
        <v>2.2645047633742106</v>
      </c>
      <c r="AL1746" s="73">
        <f t="shared" si="282"/>
        <v>2.2645047633742106</v>
      </c>
    </row>
    <row r="1747" spans="1:38">
      <c r="A1747" s="14" t="s">
        <v>91</v>
      </c>
      <c r="B1747" s="14" t="s">
        <v>40</v>
      </c>
      <c r="C1747" s="31">
        <v>39284</v>
      </c>
      <c r="D1747" s="15">
        <v>2007</v>
      </c>
      <c r="E1747" s="16">
        <v>0.46180555555555602</v>
      </c>
      <c r="F1747" s="16">
        <v>0.51041666666666696</v>
      </c>
      <c r="G1747" s="16">
        <f t="shared" si="283"/>
        <v>4.8611111111110938E-2</v>
      </c>
      <c r="H1747" s="21">
        <v>2</v>
      </c>
      <c r="I1747" s="17">
        <v>2</v>
      </c>
      <c r="J1747" s="17">
        <v>4</v>
      </c>
      <c r="K1747" s="17">
        <v>4</v>
      </c>
      <c r="L1747" s="14" t="s">
        <v>48</v>
      </c>
      <c r="M1747" s="14" t="s">
        <v>49</v>
      </c>
      <c r="N1747" s="17">
        <v>1</v>
      </c>
      <c r="O1747" s="14">
        <f t="shared" si="284"/>
        <v>30.69</v>
      </c>
      <c r="P1747" s="14">
        <v>9.3000000000000007</v>
      </c>
      <c r="Q1747" s="14">
        <f t="shared" si="285"/>
        <v>30.69</v>
      </c>
      <c r="R1747" s="14">
        <v>9.3000000000000007</v>
      </c>
      <c r="S1747" s="14">
        <f t="shared" si="286"/>
        <v>30.69</v>
      </c>
      <c r="T1747" s="14">
        <v>9.3000000000000007</v>
      </c>
      <c r="U1747" s="21" t="s">
        <v>43</v>
      </c>
      <c r="V1747" s="21" t="s">
        <v>43</v>
      </c>
      <c r="W1747" s="19">
        <v>27.84825</v>
      </c>
      <c r="X1747" s="19">
        <v>-115.17252999999999</v>
      </c>
      <c r="Y1747" s="18">
        <f t="shared" si="279"/>
        <v>62.6</v>
      </c>
      <c r="Z1747" s="17">
        <v>17</v>
      </c>
      <c r="AA1747" s="21">
        <v>6</v>
      </c>
      <c r="AB1747" s="14" t="s">
        <v>44</v>
      </c>
      <c r="AC1747" s="14">
        <v>12</v>
      </c>
      <c r="AD1747" s="17">
        <v>20</v>
      </c>
      <c r="AE1747" s="17">
        <v>1</v>
      </c>
      <c r="AF1747" s="14">
        <v>48</v>
      </c>
      <c r="AG1747" s="14">
        <v>300</v>
      </c>
      <c r="AI1747" s="70">
        <f t="shared" si="280"/>
        <v>15.337</v>
      </c>
      <c r="AJ1747" s="71" t="s">
        <v>369</v>
      </c>
      <c r="AK1747" s="72">
        <f t="shared" si="281"/>
        <v>2.2645047633742106</v>
      </c>
      <c r="AL1747" s="73">
        <f t="shared" si="282"/>
        <v>2.2645047633742106</v>
      </c>
    </row>
    <row r="1748" spans="1:38">
      <c r="A1748" s="14" t="s">
        <v>91</v>
      </c>
      <c r="B1748" s="14" t="s">
        <v>40</v>
      </c>
      <c r="C1748" s="31">
        <v>39284</v>
      </c>
      <c r="D1748" s="15">
        <v>2007</v>
      </c>
      <c r="E1748" s="16">
        <v>0.46180555555555602</v>
      </c>
      <c r="F1748" s="16">
        <v>0.51041666666666696</v>
      </c>
      <c r="G1748" s="16">
        <f t="shared" si="283"/>
        <v>4.8611111111110938E-2</v>
      </c>
      <c r="H1748" s="21">
        <v>2</v>
      </c>
      <c r="I1748" s="17">
        <v>2</v>
      </c>
      <c r="J1748" s="17">
        <v>4</v>
      </c>
      <c r="K1748" s="17">
        <v>4</v>
      </c>
      <c r="L1748" s="14" t="s">
        <v>48</v>
      </c>
      <c r="M1748" s="14" t="s">
        <v>49</v>
      </c>
      <c r="N1748" s="17">
        <v>1</v>
      </c>
      <c r="O1748" s="14">
        <f t="shared" si="284"/>
        <v>30.69</v>
      </c>
      <c r="P1748" s="14">
        <v>9.3000000000000007</v>
      </c>
      <c r="Q1748" s="14">
        <f t="shared" si="285"/>
        <v>30.69</v>
      </c>
      <c r="R1748" s="14">
        <v>9.3000000000000007</v>
      </c>
      <c r="S1748" s="14">
        <f t="shared" si="286"/>
        <v>30.69</v>
      </c>
      <c r="T1748" s="14">
        <v>9.3000000000000007</v>
      </c>
      <c r="U1748" s="21" t="s">
        <v>43</v>
      </c>
      <c r="V1748" s="21" t="s">
        <v>43</v>
      </c>
      <c r="W1748" s="19">
        <v>27.84825</v>
      </c>
      <c r="X1748" s="19">
        <v>-115.17252999999999</v>
      </c>
      <c r="Y1748" s="18">
        <f t="shared" si="279"/>
        <v>62.6</v>
      </c>
      <c r="Z1748" s="17">
        <v>17</v>
      </c>
      <c r="AA1748" s="21">
        <v>6</v>
      </c>
      <c r="AB1748" s="14" t="s">
        <v>44</v>
      </c>
      <c r="AC1748" s="14">
        <v>12</v>
      </c>
      <c r="AD1748" s="17">
        <v>20</v>
      </c>
      <c r="AE1748" s="17">
        <v>1</v>
      </c>
      <c r="AF1748" s="14">
        <v>48</v>
      </c>
      <c r="AG1748" s="14">
        <v>300</v>
      </c>
      <c r="AI1748" s="70">
        <f t="shared" si="280"/>
        <v>15.337</v>
      </c>
      <c r="AJ1748" s="71" t="s">
        <v>369</v>
      </c>
      <c r="AK1748" s="72">
        <f t="shared" si="281"/>
        <v>2.2645047633742106</v>
      </c>
      <c r="AL1748" s="73">
        <f t="shared" si="282"/>
        <v>2.2645047633742106</v>
      </c>
    </row>
    <row r="1749" spans="1:38">
      <c r="A1749" s="14" t="s">
        <v>91</v>
      </c>
      <c r="B1749" s="14" t="s">
        <v>40</v>
      </c>
      <c r="C1749" s="31">
        <v>39284</v>
      </c>
      <c r="D1749" s="15">
        <v>2007</v>
      </c>
      <c r="E1749" s="16">
        <v>0.46180555555555602</v>
      </c>
      <c r="F1749" s="16">
        <v>0.51041666666666696</v>
      </c>
      <c r="G1749" s="16">
        <f t="shared" si="283"/>
        <v>4.8611111111110938E-2</v>
      </c>
      <c r="H1749" s="21">
        <v>2</v>
      </c>
      <c r="I1749" s="17">
        <v>2</v>
      </c>
      <c r="J1749" s="17">
        <v>4</v>
      </c>
      <c r="K1749" s="17">
        <v>4</v>
      </c>
      <c r="L1749" s="14" t="s">
        <v>48</v>
      </c>
      <c r="M1749" s="14" t="s">
        <v>49</v>
      </c>
      <c r="N1749" s="17">
        <v>1</v>
      </c>
      <c r="O1749" s="14">
        <f t="shared" si="284"/>
        <v>30.69</v>
      </c>
      <c r="P1749" s="14">
        <v>9.3000000000000007</v>
      </c>
      <c r="Q1749" s="14">
        <f t="shared" si="285"/>
        <v>30.69</v>
      </c>
      <c r="R1749" s="14">
        <v>9.3000000000000007</v>
      </c>
      <c r="S1749" s="14">
        <f t="shared" si="286"/>
        <v>30.69</v>
      </c>
      <c r="T1749" s="14">
        <v>9.3000000000000007</v>
      </c>
      <c r="U1749" s="21" t="s">
        <v>43</v>
      </c>
      <c r="V1749" s="21" t="s">
        <v>43</v>
      </c>
      <c r="W1749" s="19">
        <v>27.84825</v>
      </c>
      <c r="X1749" s="19">
        <v>-115.17252999999999</v>
      </c>
      <c r="Y1749" s="18">
        <f t="shared" si="279"/>
        <v>62.6</v>
      </c>
      <c r="Z1749" s="17">
        <v>17</v>
      </c>
      <c r="AA1749" s="21">
        <v>6</v>
      </c>
      <c r="AB1749" s="14" t="s">
        <v>44</v>
      </c>
      <c r="AC1749" s="14">
        <v>12</v>
      </c>
      <c r="AD1749" s="17">
        <v>20</v>
      </c>
      <c r="AE1749" s="17">
        <v>1</v>
      </c>
      <c r="AF1749" s="14">
        <v>48</v>
      </c>
      <c r="AG1749" s="14">
        <v>300</v>
      </c>
      <c r="AI1749" s="70">
        <f t="shared" si="280"/>
        <v>15.337</v>
      </c>
      <c r="AJ1749" s="71" t="s">
        <v>369</v>
      </c>
      <c r="AK1749" s="72">
        <f t="shared" si="281"/>
        <v>2.2645047633742106</v>
      </c>
      <c r="AL1749" s="73">
        <f t="shared" si="282"/>
        <v>2.2645047633742106</v>
      </c>
    </row>
    <row r="1750" spans="1:38">
      <c r="A1750" s="14" t="s">
        <v>91</v>
      </c>
      <c r="B1750" s="14" t="s">
        <v>40</v>
      </c>
      <c r="C1750" s="31">
        <v>39284</v>
      </c>
      <c r="D1750" s="15">
        <v>2007</v>
      </c>
      <c r="E1750" s="16">
        <v>0.46180555555555602</v>
      </c>
      <c r="F1750" s="16">
        <v>0.51041666666666696</v>
      </c>
      <c r="G1750" s="16">
        <f t="shared" si="283"/>
        <v>4.8611111111110938E-2</v>
      </c>
      <c r="H1750" s="21">
        <v>2</v>
      </c>
      <c r="I1750" s="17">
        <v>2</v>
      </c>
      <c r="J1750" s="17">
        <v>4</v>
      </c>
      <c r="K1750" s="17">
        <v>4</v>
      </c>
      <c r="L1750" s="14" t="s">
        <v>48</v>
      </c>
      <c r="M1750" s="14" t="s">
        <v>49</v>
      </c>
      <c r="N1750" s="17">
        <v>1</v>
      </c>
      <c r="O1750" s="14">
        <f t="shared" si="284"/>
        <v>30.69</v>
      </c>
      <c r="P1750" s="14">
        <v>9.3000000000000007</v>
      </c>
      <c r="Q1750" s="14">
        <f t="shared" si="285"/>
        <v>30.69</v>
      </c>
      <c r="R1750" s="14">
        <v>9.3000000000000007</v>
      </c>
      <c r="S1750" s="14">
        <f t="shared" si="286"/>
        <v>30.69</v>
      </c>
      <c r="T1750" s="14">
        <v>9.3000000000000007</v>
      </c>
      <c r="U1750" s="21" t="s">
        <v>43</v>
      </c>
      <c r="V1750" s="21" t="s">
        <v>43</v>
      </c>
      <c r="W1750" s="19">
        <v>27.84825</v>
      </c>
      <c r="X1750" s="19">
        <v>-115.17252999999999</v>
      </c>
      <c r="Y1750" s="18">
        <f t="shared" si="279"/>
        <v>62.6</v>
      </c>
      <c r="Z1750" s="17">
        <v>17</v>
      </c>
      <c r="AA1750" s="21">
        <v>6</v>
      </c>
      <c r="AB1750" s="14" t="s">
        <v>44</v>
      </c>
      <c r="AC1750" s="14">
        <v>12</v>
      </c>
      <c r="AD1750" s="17">
        <v>22</v>
      </c>
      <c r="AE1750" s="17">
        <v>1</v>
      </c>
      <c r="AF1750" s="14">
        <v>48</v>
      </c>
      <c r="AG1750" s="14">
        <v>300</v>
      </c>
      <c r="AI1750" s="70">
        <f t="shared" si="280"/>
        <v>16.754999999999999</v>
      </c>
      <c r="AJ1750" s="71" t="s">
        <v>369</v>
      </c>
      <c r="AK1750" s="72">
        <f t="shared" si="281"/>
        <v>2.7483879168691034</v>
      </c>
      <c r="AL1750" s="73">
        <f t="shared" si="282"/>
        <v>2.7483879168691034</v>
      </c>
    </row>
    <row r="1751" spans="1:38">
      <c r="A1751" s="14" t="s">
        <v>91</v>
      </c>
      <c r="B1751" s="14" t="s">
        <v>40</v>
      </c>
      <c r="C1751" s="31">
        <v>39284</v>
      </c>
      <c r="D1751" s="15">
        <v>2007</v>
      </c>
      <c r="E1751" s="16">
        <v>0.46180555555555602</v>
      </c>
      <c r="F1751" s="16">
        <v>0.51041666666666696</v>
      </c>
      <c r="G1751" s="16">
        <f t="shared" si="283"/>
        <v>4.8611111111110938E-2</v>
      </c>
      <c r="H1751" s="21">
        <v>2</v>
      </c>
      <c r="I1751" s="17">
        <v>2</v>
      </c>
      <c r="J1751" s="17">
        <v>4</v>
      </c>
      <c r="K1751" s="17">
        <v>4</v>
      </c>
      <c r="L1751" s="14" t="s">
        <v>48</v>
      </c>
      <c r="M1751" s="14" t="s">
        <v>49</v>
      </c>
      <c r="N1751" s="17">
        <v>1</v>
      </c>
      <c r="O1751" s="14">
        <f t="shared" si="284"/>
        <v>30.69</v>
      </c>
      <c r="P1751" s="14">
        <v>9.3000000000000007</v>
      </c>
      <c r="Q1751" s="14">
        <f t="shared" si="285"/>
        <v>30.69</v>
      </c>
      <c r="R1751" s="14">
        <v>9.3000000000000007</v>
      </c>
      <c r="S1751" s="14">
        <f t="shared" si="286"/>
        <v>30.69</v>
      </c>
      <c r="T1751" s="14">
        <v>9.3000000000000007</v>
      </c>
      <c r="U1751" s="21" t="s">
        <v>43</v>
      </c>
      <c r="V1751" s="21" t="s">
        <v>43</v>
      </c>
      <c r="W1751" s="19">
        <v>27.84825</v>
      </c>
      <c r="X1751" s="19">
        <v>-115.17252999999999</v>
      </c>
      <c r="Y1751" s="18">
        <f t="shared" si="279"/>
        <v>62.6</v>
      </c>
      <c r="Z1751" s="17">
        <v>17</v>
      </c>
      <c r="AA1751" s="21">
        <v>6</v>
      </c>
      <c r="AB1751" s="14" t="s">
        <v>44</v>
      </c>
      <c r="AC1751" s="14">
        <v>12</v>
      </c>
      <c r="AD1751" s="17">
        <v>22</v>
      </c>
      <c r="AE1751" s="17">
        <v>1</v>
      </c>
      <c r="AF1751" s="14">
        <v>48</v>
      </c>
      <c r="AG1751" s="14">
        <v>300</v>
      </c>
      <c r="AI1751" s="70">
        <f t="shared" si="280"/>
        <v>16.754999999999999</v>
      </c>
      <c r="AJ1751" s="71" t="s">
        <v>369</v>
      </c>
      <c r="AK1751" s="72">
        <f t="shared" si="281"/>
        <v>2.7483879168691034</v>
      </c>
      <c r="AL1751" s="73">
        <f t="shared" si="282"/>
        <v>2.7483879168691034</v>
      </c>
    </row>
    <row r="1752" spans="1:38">
      <c r="A1752" s="14" t="s">
        <v>91</v>
      </c>
      <c r="B1752" s="14" t="s">
        <v>40</v>
      </c>
      <c r="C1752" s="31">
        <v>39284</v>
      </c>
      <c r="D1752" s="15">
        <v>2007</v>
      </c>
      <c r="E1752" s="16">
        <v>0.46180555555555602</v>
      </c>
      <c r="F1752" s="16">
        <v>0.51041666666666696</v>
      </c>
      <c r="G1752" s="16">
        <f t="shared" si="283"/>
        <v>4.8611111111110938E-2</v>
      </c>
      <c r="H1752" s="21">
        <v>2</v>
      </c>
      <c r="I1752" s="17">
        <v>2</v>
      </c>
      <c r="J1752" s="17">
        <v>4</v>
      </c>
      <c r="K1752" s="17">
        <v>4</v>
      </c>
      <c r="L1752" s="14" t="s">
        <v>48</v>
      </c>
      <c r="M1752" s="14" t="s">
        <v>49</v>
      </c>
      <c r="N1752" s="17">
        <v>1</v>
      </c>
      <c r="O1752" s="14">
        <f t="shared" si="284"/>
        <v>30.69</v>
      </c>
      <c r="P1752" s="14">
        <v>9.3000000000000007</v>
      </c>
      <c r="Q1752" s="14">
        <f t="shared" si="285"/>
        <v>30.69</v>
      </c>
      <c r="R1752" s="14">
        <v>9.3000000000000007</v>
      </c>
      <c r="S1752" s="14">
        <f t="shared" si="286"/>
        <v>30.69</v>
      </c>
      <c r="T1752" s="14">
        <v>9.3000000000000007</v>
      </c>
      <c r="U1752" s="21" t="s">
        <v>43</v>
      </c>
      <c r="V1752" s="21" t="s">
        <v>43</v>
      </c>
      <c r="W1752" s="19">
        <v>27.84825</v>
      </c>
      <c r="X1752" s="19">
        <v>-115.17252999999999</v>
      </c>
      <c r="Y1752" s="18">
        <f t="shared" si="279"/>
        <v>62.6</v>
      </c>
      <c r="Z1752" s="17">
        <v>17</v>
      </c>
      <c r="AA1752" s="21">
        <v>6</v>
      </c>
      <c r="AB1752" s="14" t="s">
        <v>44</v>
      </c>
      <c r="AC1752" s="14">
        <v>13</v>
      </c>
      <c r="AD1752" s="17">
        <v>5</v>
      </c>
      <c r="AE1752" s="17">
        <v>1</v>
      </c>
      <c r="AF1752" s="14">
        <v>57</v>
      </c>
      <c r="AG1752" s="14">
        <v>300</v>
      </c>
      <c r="AI1752" s="70">
        <f t="shared" si="280"/>
        <v>4.702</v>
      </c>
      <c r="AJ1752" s="71" t="s">
        <v>369</v>
      </c>
      <c r="AK1752" s="72">
        <f t="shared" si="281"/>
        <v>0.17002025858157216</v>
      </c>
      <c r="AL1752" s="73">
        <f t="shared" si="282"/>
        <v>0.17002025858157216</v>
      </c>
    </row>
    <row r="1753" spans="1:38">
      <c r="A1753" s="14" t="s">
        <v>91</v>
      </c>
      <c r="B1753" s="14" t="s">
        <v>40</v>
      </c>
      <c r="C1753" s="31">
        <v>39284</v>
      </c>
      <c r="D1753" s="15">
        <v>2007</v>
      </c>
      <c r="E1753" s="16">
        <v>0.46180555555555602</v>
      </c>
      <c r="F1753" s="16">
        <v>0.51041666666666696</v>
      </c>
      <c r="G1753" s="16">
        <f t="shared" si="283"/>
        <v>4.8611111111110938E-2</v>
      </c>
      <c r="H1753" s="21">
        <v>2</v>
      </c>
      <c r="I1753" s="17">
        <v>2</v>
      </c>
      <c r="J1753" s="17">
        <v>4</v>
      </c>
      <c r="K1753" s="17">
        <v>4</v>
      </c>
      <c r="L1753" s="14" t="s">
        <v>48</v>
      </c>
      <c r="M1753" s="14" t="s">
        <v>49</v>
      </c>
      <c r="N1753" s="17">
        <v>1</v>
      </c>
      <c r="O1753" s="14">
        <f t="shared" si="284"/>
        <v>30.69</v>
      </c>
      <c r="P1753" s="14">
        <v>9.3000000000000007</v>
      </c>
      <c r="Q1753" s="14">
        <f t="shared" si="285"/>
        <v>30.69</v>
      </c>
      <c r="R1753" s="14">
        <v>9.3000000000000007</v>
      </c>
      <c r="S1753" s="14">
        <f t="shared" si="286"/>
        <v>30.69</v>
      </c>
      <c r="T1753" s="14">
        <v>9.3000000000000007</v>
      </c>
      <c r="U1753" s="21" t="s">
        <v>43</v>
      </c>
      <c r="V1753" s="21" t="s">
        <v>43</v>
      </c>
      <c r="W1753" s="19">
        <v>27.84825</v>
      </c>
      <c r="X1753" s="19">
        <v>-115.17252999999999</v>
      </c>
      <c r="Y1753" s="18">
        <f t="shared" si="279"/>
        <v>62.6</v>
      </c>
      <c r="Z1753" s="17">
        <v>17</v>
      </c>
      <c r="AA1753" s="21">
        <v>6</v>
      </c>
      <c r="AB1753" s="14" t="s">
        <v>44</v>
      </c>
      <c r="AC1753" s="14">
        <v>13</v>
      </c>
      <c r="AD1753" s="17">
        <v>15</v>
      </c>
      <c r="AE1753" s="17">
        <v>1</v>
      </c>
      <c r="AF1753" s="14">
        <v>57</v>
      </c>
      <c r="AG1753" s="14">
        <v>300</v>
      </c>
      <c r="AI1753" s="70">
        <f t="shared" si="280"/>
        <v>11.792</v>
      </c>
      <c r="AJ1753" s="71" t="s">
        <v>369</v>
      </c>
      <c r="AK1753" s="72">
        <f t="shared" si="281"/>
        <v>1.2734394051640829</v>
      </c>
      <c r="AL1753" s="73">
        <f t="shared" si="282"/>
        <v>1.2734394051640829</v>
      </c>
    </row>
    <row r="1754" spans="1:38">
      <c r="A1754" s="14" t="s">
        <v>91</v>
      </c>
      <c r="B1754" s="14" t="s">
        <v>40</v>
      </c>
      <c r="C1754" s="31">
        <v>39284</v>
      </c>
      <c r="D1754" s="15">
        <v>2007</v>
      </c>
      <c r="E1754" s="16">
        <v>0.46180555555555602</v>
      </c>
      <c r="F1754" s="16">
        <v>0.51041666666666696</v>
      </c>
      <c r="G1754" s="16">
        <f t="shared" si="283"/>
        <v>4.8611111111110938E-2</v>
      </c>
      <c r="H1754" s="21">
        <v>2</v>
      </c>
      <c r="I1754" s="17">
        <v>2</v>
      </c>
      <c r="J1754" s="17">
        <v>4</v>
      </c>
      <c r="K1754" s="17">
        <v>4</v>
      </c>
      <c r="L1754" s="14" t="s">
        <v>48</v>
      </c>
      <c r="M1754" s="14" t="s">
        <v>49</v>
      </c>
      <c r="N1754" s="17">
        <v>1</v>
      </c>
      <c r="O1754" s="14">
        <f t="shared" si="284"/>
        <v>30.69</v>
      </c>
      <c r="P1754" s="14">
        <v>9.3000000000000007</v>
      </c>
      <c r="Q1754" s="14">
        <f t="shared" si="285"/>
        <v>30.69</v>
      </c>
      <c r="R1754" s="14">
        <v>9.3000000000000007</v>
      </c>
      <c r="S1754" s="14">
        <f t="shared" si="286"/>
        <v>30.69</v>
      </c>
      <c r="T1754" s="14">
        <v>9.3000000000000007</v>
      </c>
      <c r="U1754" s="21" t="s">
        <v>43</v>
      </c>
      <c r="V1754" s="21" t="s">
        <v>43</v>
      </c>
      <c r="W1754" s="19">
        <v>27.84825</v>
      </c>
      <c r="X1754" s="19">
        <v>-115.17252999999999</v>
      </c>
      <c r="Y1754" s="18">
        <f t="shared" si="279"/>
        <v>62.6</v>
      </c>
      <c r="Z1754" s="17">
        <v>17</v>
      </c>
      <c r="AA1754" s="21">
        <v>6</v>
      </c>
      <c r="AB1754" s="14" t="s">
        <v>44</v>
      </c>
      <c r="AC1754" s="14">
        <v>13</v>
      </c>
      <c r="AD1754" s="17">
        <v>15</v>
      </c>
      <c r="AE1754" s="17">
        <v>1</v>
      </c>
      <c r="AF1754" s="14">
        <v>57</v>
      </c>
      <c r="AG1754" s="14">
        <v>300</v>
      </c>
      <c r="AI1754" s="70">
        <f t="shared" si="280"/>
        <v>11.792</v>
      </c>
      <c r="AJ1754" s="71" t="s">
        <v>369</v>
      </c>
      <c r="AK1754" s="72">
        <f t="shared" si="281"/>
        <v>1.2734394051640829</v>
      </c>
      <c r="AL1754" s="73">
        <f t="shared" si="282"/>
        <v>1.2734394051640829</v>
      </c>
    </row>
    <row r="1755" spans="1:38">
      <c r="A1755" s="14" t="s">
        <v>91</v>
      </c>
      <c r="B1755" s="14" t="s">
        <v>40</v>
      </c>
      <c r="C1755" s="31">
        <v>39284</v>
      </c>
      <c r="D1755" s="15">
        <v>2007</v>
      </c>
      <c r="E1755" s="16">
        <v>0.46180555555555602</v>
      </c>
      <c r="F1755" s="16">
        <v>0.51041666666666696</v>
      </c>
      <c r="G1755" s="16">
        <f t="shared" si="283"/>
        <v>4.8611111111110938E-2</v>
      </c>
      <c r="H1755" s="21">
        <v>2</v>
      </c>
      <c r="I1755" s="17">
        <v>2</v>
      </c>
      <c r="J1755" s="17">
        <v>4</v>
      </c>
      <c r="K1755" s="17">
        <v>4</v>
      </c>
      <c r="L1755" s="14" t="s">
        <v>48</v>
      </c>
      <c r="M1755" s="14" t="s">
        <v>49</v>
      </c>
      <c r="N1755" s="17">
        <v>1</v>
      </c>
      <c r="O1755" s="14">
        <f t="shared" si="284"/>
        <v>30.69</v>
      </c>
      <c r="P1755" s="14">
        <v>9.3000000000000007</v>
      </c>
      <c r="Q1755" s="14">
        <f t="shared" si="285"/>
        <v>30.69</v>
      </c>
      <c r="R1755" s="14">
        <v>9.3000000000000007</v>
      </c>
      <c r="S1755" s="14">
        <f t="shared" si="286"/>
        <v>30.69</v>
      </c>
      <c r="T1755" s="14">
        <v>9.3000000000000007</v>
      </c>
      <c r="U1755" s="21" t="s">
        <v>43</v>
      </c>
      <c r="V1755" s="21" t="s">
        <v>43</v>
      </c>
      <c r="W1755" s="19">
        <v>27.84825</v>
      </c>
      <c r="X1755" s="19">
        <v>-115.17252999999999</v>
      </c>
      <c r="Y1755" s="18">
        <f t="shared" si="279"/>
        <v>62.6</v>
      </c>
      <c r="Z1755" s="17">
        <v>17</v>
      </c>
      <c r="AA1755" s="21">
        <v>6</v>
      </c>
      <c r="AB1755" s="14" t="s">
        <v>44</v>
      </c>
      <c r="AC1755" s="14">
        <v>13</v>
      </c>
      <c r="AD1755" s="17">
        <v>15</v>
      </c>
      <c r="AE1755" s="17">
        <v>1</v>
      </c>
      <c r="AF1755" s="14">
        <v>57</v>
      </c>
      <c r="AG1755" s="14">
        <v>300</v>
      </c>
      <c r="AI1755" s="70">
        <f t="shared" si="280"/>
        <v>11.792</v>
      </c>
      <c r="AJ1755" s="71" t="s">
        <v>369</v>
      </c>
      <c r="AK1755" s="72">
        <f t="shared" si="281"/>
        <v>1.2734394051640829</v>
      </c>
      <c r="AL1755" s="73">
        <f t="shared" si="282"/>
        <v>1.2734394051640829</v>
      </c>
    </row>
    <row r="1756" spans="1:38">
      <c r="A1756" s="14" t="s">
        <v>91</v>
      </c>
      <c r="B1756" s="14" t="s">
        <v>40</v>
      </c>
      <c r="C1756" s="31">
        <v>39284</v>
      </c>
      <c r="D1756" s="15">
        <v>2007</v>
      </c>
      <c r="E1756" s="16">
        <v>0.46180555555555602</v>
      </c>
      <c r="F1756" s="16">
        <v>0.51041666666666696</v>
      </c>
      <c r="G1756" s="16">
        <f t="shared" si="283"/>
        <v>4.8611111111110938E-2</v>
      </c>
      <c r="H1756" s="21">
        <v>2</v>
      </c>
      <c r="I1756" s="17">
        <v>2</v>
      </c>
      <c r="J1756" s="17">
        <v>4</v>
      </c>
      <c r="K1756" s="17">
        <v>4</v>
      </c>
      <c r="L1756" s="14" t="s">
        <v>48</v>
      </c>
      <c r="M1756" s="14" t="s">
        <v>49</v>
      </c>
      <c r="N1756" s="17">
        <v>1</v>
      </c>
      <c r="O1756" s="14">
        <f t="shared" si="284"/>
        <v>30.69</v>
      </c>
      <c r="P1756" s="14">
        <v>9.3000000000000007</v>
      </c>
      <c r="Q1756" s="14">
        <f t="shared" si="285"/>
        <v>30.69</v>
      </c>
      <c r="R1756" s="14">
        <v>9.3000000000000007</v>
      </c>
      <c r="S1756" s="14">
        <f t="shared" si="286"/>
        <v>30.69</v>
      </c>
      <c r="T1756" s="14">
        <v>9.3000000000000007</v>
      </c>
      <c r="U1756" s="21" t="s">
        <v>43</v>
      </c>
      <c r="V1756" s="21" t="s">
        <v>43</v>
      </c>
      <c r="W1756" s="19">
        <v>27.84825</v>
      </c>
      <c r="X1756" s="19">
        <v>-115.17252999999999</v>
      </c>
      <c r="Y1756" s="18">
        <f t="shared" si="279"/>
        <v>62.6</v>
      </c>
      <c r="Z1756" s="17">
        <v>17</v>
      </c>
      <c r="AA1756" s="21">
        <v>6</v>
      </c>
      <c r="AB1756" s="14" t="s">
        <v>44</v>
      </c>
      <c r="AC1756" s="14">
        <v>13</v>
      </c>
      <c r="AD1756" s="17">
        <v>15</v>
      </c>
      <c r="AE1756" s="17">
        <v>1</v>
      </c>
      <c r="AF1756" s="14">
        <v>57</v>
      </c>
      <c r="AG1756" s="14">
        <v>300</v>
      </c>
      <c r="AI1756" s="70">
        <f t="shared" si="280"/>
        <v>11.792</v>
      </c>
      <c r="AJ1756" s="71" t="s">
        <v>369</v>
      </c>
      <c r="AK1756" s="72">
        <f t="shared" si="281"/>
        <v>1.2734394051640829</v>
      </c>
      <c r="AL1756" s="73">
        <f t="shared" si="282"/>
        <v>1.2734394051640829</v>
      </c>
    </row>
    <row r="1757" spans="1:38">
      <c r="A1757" s="14" t="s">
        <v>91</v>
      </c>
      <c r="B1757" s="14" t="s">
        <v>40</v>
      </c>
      <c r="C1757" s="31">
        <v>39284</v>
      </c>
      <c r="D1757" s="15">
        <v>2007</v>
      </c>
      <c r="E1757" s="16">
        <v>0.46180555555555602</v>
      </c>
      <c r="F1757" s="16">
        <v>0.51041666666666696</v>
      </c>
      <c r="G1757" s="16">
        <f t="shared" si="283"/>
        <v>4.8611111111110938E-2</v>
      </c>
      <c r="H1757" s="21">
        <v>2</v>
      </c>
      <c r="I1757" s="17">
        <v>2</v>
      </c>
      <c r="J1757" s="17">
        <v>4</v>
      </c>
      <c r="K1757" s="17">
        <v>4</v>
      </c>
      <c r="L1757" s="14" t="s">
        <v>48</v>
      </c>
      <c r="M1757" s="14" t="s">
        <v>49</v>
      </c>
      <c r="N1757" s="17">
        <v>1</v>
      </c>
      <c r="O1757" s="14">
        <f t="shared" si="284"/>
        <v>30.69</v>
      </c>
      <c r="P1757" s="14">
        <v>9.3000000000000007</v>
      </c>
      <c r="Q1757" s="14">
        <f t="shared" si="285"/>
        <v>30.69</v>
      </c>
      <c r="R1757" s="14">
        <v>9.3000000000000007</v>
      </c>
      <c r="S1757" s="14">
        <f t="shared" si="286"/>
        <v>30.69</v>
      </c>
      <c r="T1757" s="14">
        <v>9.3000000000000007</v>
      </c>
      <c r="U1757" s="21" t="s">
        <v>43</v>
      </c>
      <c r="V1757" s="21" t="s">
        <v>43</v>
      </c>
      <c r="W1757" s="19">
        <v>27.84825</v>
      </c>
      <c r="X1757" s="19">
        <v>-115.17252999999999</v>
      </c>
      <c r="Y1757" s="18">
        <f t="shared" si="279"/>
        <v>62.6</v>
      </c>
      <c r="Z1757" s="17">
        <v>17</v>
      </c>
      <c r="AA1757" s="21">
        <v>6</v>
      </c>
      <c r="AB1757" s="14" t="s">
        <v>44</v>
      </c>
      <c r="AC1757" s="14">
        <v>13</v>
      </c>
      <c r="AD1757" s="17">
        <v>15</v>
      </c>
      <c r="AE1757" s="17">
        <v>1</v>
      </c>
      <c r="AF1757" s="14">
        <v>57</v>
      </c>
      <c r="AG1757" s="14">
        <v>300</v>
      </c>
      <c r="AI1757" s="70">
        <f t="shared" si="280"/>
        <v>11.792</v>
      </c>
      <c r="AJ1757" s="71" t="s">
        <v>369</v>
      </c>
      <c r="AK1757" s="72">
        <f t="shared" si="281"/>
        <v>1.2734394051640829</v>
      </c>
      <c r="AL1757" s="73">
        <f t="shared" si="282"/>
        <v>1.2734394051640829</v>
      </c>
    </row>
    <row r="1758" spans="1:38">
      <c r="A1758" s="14" t="s">
        <v>91</v>
      </c>
      <c r="B1758" s="14" t="s">
        <v>40</v>
      </c>
      <c r="C1758" s="31">
        <v>39284</v>
      </c>
      <c r="D1758" s="15">
        <v>2007</v>
      </c>
      <c r="E1758" s="16">
        <v>0.46180555555555602</v>
      </c>
      <c r="F1758" s="16">
        <v>0.51041666666666696</v>
      </c>
      <c r="G1758" s="16">
        <f t="shared" si="283"/>
        <v>4.8611111111110938E-2</v>
      </c>
      <c r="H1758" s="21">
        <v>2</v>
      </c>
      <c r="I1758" s="17">
        <v>2</v>
      </c>
      <c r="J1758" s="17">
        <v>4</v>
      </c>
      <c r="K1758" s="17">
        <v>4</v>
      </c>
      <c r="L1758" s="14" t="s">
        <v>48</v>
      </c>
      <c r="M1758" s="14" t="s">
        <v>49</v>
      </c>
      <c r="N1758" s="17">
        <v>1</v>
      </c>
      <c r="O1758" s="14">
        <f t="shared" si="284"/>
        <v>30.69</v>
      </c>
      <c r="P1758" s="14">
        <v>9.3000000000000007</v>
      </c>
      <c r="Q1758" s="14">
        <f t="shared" si="285"/>
        <v>30.69</v>
      </c>
      <c r="R1758" s="14">
        <v>9.3000000000000007</v>
      </c>
      <c r="S1758" s="14">
        <f t="shared" si="286"/>
        <v>30.69</v>
      </c>
      <c r="T1758" s="14">
        <v>9.3000000000000007</v>
      </c>
      <c r="U1758" s="21" t="s">
        <v>43</v>
      </c>
      <c r="V1758" s="21" t="s">
        <v>43</v>
      </c>
      <c r="W1758" s="19">
        <v>27.84825</v>
      </c>
      <c r="X1758" s="19">
        <v>-115.17252999999999</v>
      </c>
      <c r="Y1758" s="18">
        <f t="shared" si="279"/>
        <v>62.6</v>
      </c>
      <c r="Z1758" s="17">
        <v>17</v>
      </c>
      <c r="AA1758" s="21">
        <v>6</v>
      </c>
      <c r="AB1758" s="14" t="s">
        <v>44</v>
      </c>
      <c r="AC1758" s="14">
        <v>13</v>
      </c>
      <c r="AD1758" s="17">
        <v>15</v>
      </c>
      <c r="AE1758" s="17">
        <v>1</v>
      </c>
      <c r="AF1758" s="14">
        <v>57</v>
      </c>
      <c r="AG1758" s="14">
        <v>300</v>
      </c>
      <c r="AI1758" s="70">
        <f t="shared" si="280"/>
        <v>11.792</v>
      </c>
      <c r="AJ1758" s="71" t="s">
        <v>369</v>
      </c>
      <c r="AK1758" s="72">
        <f t="shared" si="281"/>
        <v>1.2734394051640829</v>
      </c>
      <c r="AL1758" s="73">
        <f t="shared" si="282"/>
        <v>1.2734394051640829</v>
      </c>
    </row>
    <row r="1759" spans="1:38">
      <c r="A1759" s="14" t="s">
        <v>91</v>
      </c>
      <c r="B1759" s="14" t="s">
        <v>40</v>
      </c>
      <c r="C1759" s="31">
        <v>39284</v>
      </c>
      <c r="D1759" s="15">
        <v>2007</v>
      </c>
      <c r="E1759" s="16">
        <v>0.46180555555555602</v>
      </c>
      <c r="F1759" s="16">
        <v>0.51041666666666696</v>
      </c>
      <c r="G1759" s="16">
        <f t="shared" si="283"/>
        <v>4.8611111111110938E-2</v>
      </c>
      <c r="H1759" s="21">
        <v>2</v>
      </c>
      <c r="I1759" s="17">
        <v>2</v>
      </c>
      <c r="J1759" s="17">
        <v>4</v>
      </c>
      <c r="K1759" s="17">
        <v>4</v>
      </c>
      <c r="L1759" s="14" t="s">
        <v>48</v>
      </c>
      <c r="M1759" s="14" t="s">
        <v>49</v>
      </c>
      <c r="N1759" s="17">
        <v>1</v>
      </c>
      <c r="O1759" s="14">
        <f t="shared" si="284"/>
        <v>30.69</v>
      </c>
      <c r="P1759" s="14">
        <v>9.3000000000000007</v>
      </c>
      <c r="Q1759" s="14">
        <f t="shared" si="285"/>
        <v>30.69</v>
      </c>
      <c r="R1759" s="14">
        <v>9.3000000000000007</v>
      </c>
      <c r="S1759" s="14">
        <f t="shared" si="286"/>
        <v>30.69</v>
      </c>
      <c r="T1759" s="14">
        <v>9.3000000000000007</v>
      </c>
      <c r="U1759" s="21" t="s">
        <v>43</v>
      </c>
      <c r="V1759" s="21" t="s">
        <v>43</v>
      </c>
      <c r="W1759" s="19">
        <v>27.84825</v>
      </c>
      <c r="X1759" s="19">
        <v>-115.17252999999999</v>
      </c>
      <c r="Y1759" s="18">
        <f t="shared" si="279"/>
        <v>62.6</v>
      </c>
      <c r="Z1759" s="17">
        <v>17</v>
      </c>
      <c r="AA1759" s="21">
        <v>6</v>
      </c>
      <c r="AB1759" s="14" t="s">
        <v>44</v>
      </c>
      <c r="AC1759" s="14">
        <v>13</v>
      </c>
      <c r="AD1759" s="17">
        <v>17</v>
      </c>
      <c r="AE1759" s="17">
        <v>1</v>
      </c>
      <c r="AF1759" s="14">
        <v>57</v>
      </c>
      <c r="AG1759" s="14">
        <v>300</v>
      </c>
      <c r="AI1759" s="70">
        <f t="shared" si="280"/>
        <v>13.209999999999999</v>
      </c>
      <c r="AJ1759" s="71" t="s">
        <v>369</v>
      </c>
      <c r="AK1759" s="72">
        <f t="shared" si="281"/>
        <v>1.6329725885917237</v>
      </c>
      <c r="AL1759" s="73">
        <f t="shared" si="282"/>
        <v>1.6329725885917237</v>
      </c>
    </row>
    <row r="1760" spans="1:38">
      <c r="A1760" s="14" t="s">
        <v>91</v>
      </c>
      <c r="B1760" s="14" t="s">
        <v>40</v>
      </c>
      <c r="C1760" s="31">
        <v>39284</v>
      </c>
      <c r="D1760" s="15">
        <v>2007</v>
      </c>
      <c r="E1760" s="16">
        <v>0.46180555555555602</v>
      </c>
      <c r="F1760" s="16">
        <v>0.51041666666666696</v>
      </c>
      <c r="G1760" s="16">
        <f t="shared" si="283"/>
        <v>4.8611111111110938E-2</v>
      </c>
      <c r="H1760" s="21">
        <v>2</v>
      </c>
      <c r="I1760" s="17">
        <v>2</v>
      </c>
      <c r="J1760" s="17">
        <v>4</v>
      </c>
      <c r="K1760" s="17">
        <v>4</v>
      </c>
      <c r="L1760" s="14" t="s">
        <v>48</v>
      </c>
      <c r="M1760" s="14" t="s">
        <v>49</v>
      </c>
      <c r="N1760" s="17">
        <v>1</v>
      </c>
      <c r="O1760" s="14">
        <f t="shared" si="284"/>
        <v>30.69</v>
      </c>
      <c r="P1760" s="14">
        <v>9.3000000000000007</v>
      </c>
      <c r="Q1760" s="14">
        <f t="shared" si="285"/>
        <v>30.69</v>
      </c>
      <c r="R1760" s="14">
        <v>9.3000000000000007</v>
      </c>
      <c r="S1760" s="14">
        <f t="shared" si="286"/>
        <v>30.69</v>
      </c>
      <c r="T1760" s="14">
        <v>9.3000000000000007</v>
      </c>
      <c r="U1760" s="21" t="s">
        <v>43</v>
      </c>
      <c r="V1760" s="21" t="s">
        <v>43</v>
      </c>
      <c r="W1760" s="19">
        <v>27.84825</v>
      </c>
      <c r="X1760" s="19">
        <v>-115.17252999999999</v>
      </c>
      <c r="Y1760" s="18">
        <f t="shared" si="279"/>
        <v>62.6</v>
      </c>
      <c r="Z1760" s="17">
        <v>17</v>
      </c>
      <c r="AA1760" s="21">
        <v>6</v>
      </c>
      <c r="AB1760" s="14" t="s">
        <v>44</v>
      </c>
      <c r="AC1760" s="14">
        <v>13</v>
      </c>
      <c r="AD1760" s="17">
        <v>17</v>
      </c>
      <c r="AE1760" s="17">
        <v>1</v>
      </c>
      <c r="AF1760" s="14">
        <v>57</v>
      </c>
      <c r="AG1760" s="14">
        <v>300</v>
      </c>
      <c r="AI1760" s="70">
        <f t="shared" si="280"/>
        <v>13.209999999999999</v>
      </c>
      <c r="AJ1760" s="71" t="s">
        <v>369</v>
      </c>
      <c r="AK1760" s="72">
        <f t="shared" si="281"/>
        <v>1.6329725885917237</v>
      </c>
      <c r="AL1760" s="73">
        <f t="shared" si="282"/>
        <v>1.6329725885917237</v>
      </c>
    </row>
    <row r="1761" spans="1:38">
      <c r="A1761" s="14" t="s">
        <v>91</v>
      </c>
      <c r="B1761" s="14" t="s">
        <v>40</v>
      </c>
      <c r="C1761" s="31">
        <v>39284</v>
      </c>
      <c r="D1761" s="15">
        <v>2007</v>
      </c>
      <c r="E1761" s="16">
        <v>0.46180555555555602</v>
      </c>
      <c r="F1761" s="16">
        <v>0.51041666666666696</v>
      </c>
      <c r="G1761" s="16">
        <f t="shared" si="283"/>
        <v>4.8611111111110938E-2</v>
      </c>
      <c r="H1761" s="21">
        <v>2</v>
      </c>
      <c r="I1761" s="17">
        <v>2</v>
      </c>
      <c r="J1761" s="17">
        <v>4</v>
      </c>
      <c r="K1761" s="17">
        <v>4</v>
      </c>
      <c r="L1761" s="14" t="s">
        <v>48</v>
      </c>
      <c r="M1761" s="14" t="s">
        <v>49</v>
      </c>
      <c r="N1761" s="17">
        <v>1</v>
      </c>
      <c r="O1761" s="14">
        <f t="shared" si="284"/>
        <v>30.69</v>
      </c>
      <c r="P1761" s="14">
        <v>9.3000000000000007</v>
      </c>
      <c r="Q1761" s="14">
        <f t="shared" si="285"/>
        <v>30.69</v>
      </c>
      <c r="R1761" s="14">
        <v>9.3000000000000007</v>
      </c>
      <c r="S1761" s="14">
        <f t="shared" si="286"/>
        <v>30.69</v>
      </c>
      <c r="T1761" s="14">
        <v>9.3000000000000007</v>
      </c>
      <c r="U1761" s="21" t="s">
        <v>43</v>
      </c>
      <c r="V1761" s="21" t="s">
        <v>43</v>
      </c>
      <c r="W1761" s="19">
        <v>27.84825</v>
      </c>
      <c r="X1761" s="19">
        <v>-115.17252999999999</v>
      </c>
      <c r="Y1761" s="18">
        <f t="shared" si="279"/>
        <v>62.6</v>
      </c>
      <c r="Z1761" s="17">
        <v>17</v>
      </c>
      <c r="AA1761" s="21">
        <v>6</v>
      </c>
      <c r="AB1761" s="14" t="s">
        <v>44</v>
      </c>
      <c r="AC1761" s="14">
        <v>13</v>
      </c>
      <c r="AD1761" s="17">
        <v>18</v>
      </c>
      <c r="AE1761" s="17">
        <v>1</v>
      </c>
      <c r="AF1761" s="14">
        <v>57</v>
      </c>
      <c r="AG1761" s="14">
        <v>300</v>
      </c>
      <c r="AI1761" s="70">
        <f t="shared" si="280"/>
        <v>13.918999999999999</v>
      </c>
      <c r="AJ1761" s="71" t="s">
        <v>369</v>
      </c>
      <c r="AK1761" s="72">
        <f t="shared" si="281"/>
        <v>1.8310631406548505</v>
      </c>
      <c r="AL1761" s="73">
        <f t="shared" si="282"/>
        <v>1.8310631406548505</v>
      </c>
    </row>
    <row r="1762" spans="1:38">
      <c r="A1762" s="14" t="s">
        <v>91</v>
      </c>
      <c r="B1762" s="14" t="s">
        <v>40</v>
      </c>
      <c r="C1762" s="31">
        <v>39284</v>
      </c>
      <c r="D1762" s="15">
        <v>2007</v>
      </c>
      <c r="E1762" s="16">
        <v>0.46180555555555602</v>
      </c>
      <c r="F1762" s="16">
        <v>0.51041666666666696</v>
      </c>
      <c r="G1762" s="16">
        <f t="shared" si="283"/>
        <v>4.8611111111110938E-2</v>
      </c>
      <c r="H1762" s="21">
        <v>2</v>
      </c>
      <c r="I1762" s="17">
        <v>2</v>
      </c>
      <c r="J1762" s="17">
        <v>4</v>
      </c>
      <c r="K1762" s="17">
        <v>4</v>
      </c>
      <c r="L1762" s="14" t="s">
        <v>48</v>
      </c>
      <c r="M1762" s="14" t="s">
        <v>49</v>
      </c>
      <c r="N1762" s="17">
        <v>1</v>
      </c>
      <c r="O1762" s="14">
        <f t="shared" si="284"/>
        <v>30.69</v>
      </c>
      <c r="P1762" s="14">
        <v>9.3000000000000007</v>
      </c>
      <c r="Q1762" s="14">
        <f t="shared" si="285"/>
        <v>30.69</v>
      </c>
      <c r="R1762" s="14">
        <v>9.3000000000000007</v>
      </c>
      <c r="S1762" s="14">
        <f t="shared" si="286"/>
        <v>30.69</v>
      </c>
      <c r="T1762" s="14">
        <v>9.3000000000000007</v>
      </c>
      <c r="U1762" s="21" t="s">
        <v>43</v>
      </c>
      <c r="V1762" s="21" t="s">
        <v>43</v>
      </c>
      <c r="W1762" s="19">
        <v>27.84825</v>
      </c>
      <c r="X1762" s="19">
        <v>-115.17252999999999</v>
      </c>
      <c r="Y1762" s="18">
        <f t="shared" si="279"/>
        <v>62.6</v>
      </c>
      <c r="Z1762" s="17">
        <v>17</v>
      </c>
      <c r="AA1762" s="21">
        <v>6</v>
      </c>
      <c r="AB1762" s="14" t="s">
        <v>44</v>
      </c>
      <c r="AC1762" s="14">
        <v>13</v>
      </c>
      <c r="AD1762" s="17">
        <v>18</v>
      </c>
      <c r="AE1762" s="17">
        <v>1</v>
      </c>
      <c r="AF1762" s="14">
        <v>57</v>
      </c>
      <c r="AG1762" s="14">
        <v>300</v>
      </c>
      <c r="AI1762" s="70">
        <f t="shared" si="280"/>
        <v>13.918999999999999</v>
      </c>
      <c r="AJ1762" s="71" t="s">
        <v>369</v>
      </c>
      <c r="AK1762" s="72">
        <f t="shared" si="281"/>
        <v>1.8310631406548505</v>
      </c>
      <c r="AL1762" s="73">
        <f t="shared" si="282"/>
        <v>1.8310631406548505</v>
      </c>
    </row>
    <row r="1763" spans="1:38">
      <c r="A1763" s="14" t="s">
        <v>91</v>
      </c>
      <c r="B1763" s="14" t="s">
        <v>40</v>
      </c>
      <c r="C1763" s="31">
        <v>39284</v>
      </c>
      <c r="D1763" s="15">
        <v>2007</v>
      </c>
      <c r="E1763" s="16">
        <v>0.46180555555555602</v>
      </c>
      <c r="F1763" s="16">
        <v>0.51041666666666696</v>
      </c>
      <c r="G1763" s="16">
        <f t="shared" si="283"/>
        <v>4.8611111111110938E-2</v>
      </c>
      <c r="H1763" s="21">
        <v>2</v>
      </c>
      <c r="I1763" s="17">
        <v>2</v>
      </c>
      <c r="J1763" s="17">
        <v>4</v>
      </c>
      <c r="K1763" s="17">
        <v>4</v>
      </c>
      <c r="L1763" s="14" t="s">
        <v>48</v>
      </c>
      <c r="M1763" s="14" t="s">
        <v>49</v>
      </c>
      <c r="N1763" s="17">
        <v>1</v>
      </c>
      <c r="O1763" s="14">
        <f t="shared" si="284"/>
        <v>30.69</v>
      </c>
      <c r="P1763" s="14">
        <v>9.3000000000000007</v>
      </c>
      <c r="Q1763" s="14">
        <f t="shared" si="285"/>
        <v>30.69</v>
      </c>
      <c r="R1763" s="14">
        <v>9.3000000000000007</v>
      </c>
      <c r="S1763" s="14">
        <f t="shared" si="286"/>
        <v>30.69</v>
      </c>
      <c r="T1763" s="14">
        <v>9.3000000000000007</v>
      </c>
      <c r="U1763" s="21" t="s">
        <v>43</v>
      </c>
      <c r="V1763" s="21" t="s">
        <v>43</v>
      </c>
      <c r="W1763" s="19">
        <v>27.84825</v>
      </c>
      <c r="X1763" s="19">
        <v>-115.17252999999999</v>
      </c>
      <c r="Y1763" s="18">
        <f t="shared" si="279"/>
        <v>62.6</v>
      </c>
      <c r="Z1763" s="17">
        <v>17</v>
      </c>
      <c r="AA1763" s="21">
        <v>6</v>
      </c>
      <c r="AB1763" s="14" t="s">
        <v>44</v>
      </c>
      <c r="AC1763" s="14">
        <v>13</v>
      </c>
      <c r="AD1763" s="17">
        <v>18</v>
      </c>
      <c r="AE1763" s="17">
        <v>1</v>
      </c>
      <c r="AF1763" s="14">
        <v>57</v>
      </c>
      <c r="AG1763" s="14">
        <v>300</v>
      </c>
      <c r="AI1763" s="70">
        <f t="shared" si="280"/>
        <v>13.918999999999999</v>
      </c>
      <c r="AJ1763" s="71" t="s">
        <v>369</v>
      </c>
      <c r="AK1763" s="72">
        <f t="shared" si="281"/>
        <v>1.8310631406548505</v>
      </c>
      <c r="AL1763" s="73">
        <f t="shared" si="282"/>
        <v>1.8310631406548505</v>
      </c>
    </row>
    <row r="1764" spans="1:38">
      <c r="A1764" s="14" t="s">
        <v>91</v>
      </c>
      <c r="B1764" s="14" t="s">
        <v>40</v>
      </c>
      <c r="C1764" s="31">
        <v>39284</v>
      </c>
      <c r="D1764" s="15">
        <v>2007</v>
      </c>
      <c r="E1764" s="16">
        <v>0.46180555555555602</v>
      </c>
      <c r="F1764" s="16">
        <v>0.51041666666666696</v>
      </c>
      <c r="G1764" s="16">
        <f t="shared" si="283"/>
        <v>4.8611111111110938E-2</v>
      </c>
      <c r="H1764" s="21">
        <v>2</v>
      </c>
      <c r="I1764" s="17">
        <v>2</v>
      </c>
      <c r="J1764" s="17">
        <v>4</v>
      </c>
      <c r="K1764" s="17">
        <v>4</v>
      </c>
      <c r="L1764" s="14" t="s">
        <v>48</v>
      </c>
      <c r="M1764" s="14" t="s">
        <v>49</v>
      </c>
      <c r="N1764" s="17">
        <v>1</v>
      </c>
      <c r="O1764" s="14">
        <f t="shared" si="284"/>
        <v>30.69</v>
      </c>
      <c r="P1764" s="14">
        <v>9.3000000000000007</v>
      </c>
      <c r="Q1764" s="14">
        <f t="shared" si="285"/>
        <v>30.69</v>
      </c>
      <c r="R1764" s="14">
        <v>9.3000000000000007</v>
      </c>
      <c r="S1764" s="14">
        <f t="shared" si="286"/>
        <v>30.69</v>
      </c>
      <c r="T1764" s="14">
        <v>9.3000000000000007</v>
      </c>
      <c r="U1764" s="21" t="s">
        <v>43</v>
      </c>
      <c r="V1764" s="21" t="s">
        <v>43</v>
      </c>
      <c r="W1764" s="19">
        <v>27.84825</v>
      </c>
      <c r="X1764" s="19">
        <v>-115.17252999999999</v>
      </c>
      <c r="Y1764" s="18">
        <f t="shared" si="279"/>
        <v>62.6</v>
      </c>
      <c r="Z1764" s="17">
        <v>17</v>
      </c>
      <c r="AA1764" s="21">
        <v>6</v>
      </c>
      <c r="AB1764" s="14" t="s">
        <v>44</v>
      </c>
      <c r="AC1764" s="14">
        <v>13</v>
      </c>
      <c r="AD1764" s="17">
        <v>18</v>
      </c>
      <c r="AE1764" s="17">
        <v>1</v>
      </c>
      <c r="AF1764" s="14">
        <v>57</v>
      </c>
      <c r="AG1764" s="14">
        <v>300</v>
      </c>
      <c r="AI1764" s="70">
        <f t="shared" si="280"/>
        <v>13.918999999999999</v>
      </c>
      <c r="AJ1764" s="71" t="s">
        <v>369</v>
      </c>
      <c r="AK1764" s="72">
        <f t="shared" si="281"/>
        <v>1.8310631406548505</v>
      </c>
      <c r="AL1764" s="73">
        <f t="shared" si="282"/>
        <v>1.8310631406548505</v>
      </c>
    </row>
    <row r="1765" spans="1:38">
      <c r="A1765" s="14" t="s">
        <v>91</v>
      </c>
      <c r="B1765" s="14" t="s">
        <v>40</v>
      </c>
      <c r="C1765" s="31">
        <v>39284</v>
      </c>
      <c r="D1765" s="15">
        <v>2007</v>
      </c>
      <c r="E1765" s="16">
        <v>0.46180555555555602</v>
      </c>
      <c r="F1765" s="16">
        <v>0.51041666666666696</v>
      </c>
      <c r="G1765" s="16">
        <f t="shared" si="283"/>
        <v>4.8611111111110938E-2</v>
      </c>
      <c r="H1765" s="21">
        <v>2</v>
      </c>
      <c r="I1765" s="17">
        <v>2</v>
      </c>
      <c r="J1765" s="17">
        <v>4</v>
      </c>
      <c r="K1765" s="17">
        <v>4</v>
      </c>
      <c r="L1765" s="14" t="s">
        <v>48</v>
      </c>
      <c r="M1765" s="14" t="s">
        <v>49</v>
      </c>
      <c r="N1765" s="17">
        <v>1</v>
      </c>
      <c r="O1765" s="14">
        <f t="shared" si="284"/>
        <v>30.69</v>
      </c>
      <c r="P1765" s="14">
        <v>9.3000000000000007</v>
      </c>
      <c r="Q1765" s="14">
        <f t="shared" si="285"/>
        <v>30.69</v>
      </c>
      <c r="R1765" s="14">
        <v>9.3000000000000007</v>
      </c>
      <c r="S1765" s="14">
        <f t="shared" si="286"/>
        <v>30.69</v>
      </c>
      <c r="T1765" s="14">
        <v>9.3000000000000007</v>
      </c>
      <c r="U1765" s="21" t="s">
        <v>43</v>
      </c>
      <c r="V1765" s="21" t="s">
        <v>43</v>
      </c>
      <c r="W1765" s="19">
        <v>27.84825</v>
      </c>
      <c r="X1765" s="19">
        <v>-115.17252999999999</v>
      </c>
      <c r="Y1765" s="18">
        <f t="shared" si="279"/>
        <v>62.6</v>
      </c>
      <c r="Z1765" s="17">
        <v>17</v>
      </c>
      <c r="AA1765" s="21">
        <v>6</v>
      </c>
      <c r="AB1765" s="14" t="s">
        <v>44</v>
      </c>
      <c r="AC1765" s="14">
        <v>13</v>
      </c>
      <c r="AD1765" s="17">
        <v>19</v>
      </c>
      <c r="AE1765" s="17">
        <v>1</v>
      </c>
      <c r="AF1765" s="14">
        <v>57</v>
      </c>
      <c r="AG1765" s="14">
        <v>300</v>
      </c>
      <c r="AI1765" s="70">
        <f t="shared" si="280"/>
        <v>14.628</v>
      </c>
      <c r="AJ1765" s="71" t="s">
        <v>369</v>
      </c>
      <c r="AK1765" s="72">
        <f t="shared" si="281"/>
        <v>2.041534710262368</v>
      </c>
      <c r="AL1765" s="73">
        <f t="shared" si="282"/>
        <v>2.041534710262368</v>
      </c>
    </row>
    <row r="1766" spans="1:38">
      <c r="A1766" s="14" t="s">
        <v>91</v>
      </c>
      <c r="B1766" s="14" t="s">
        <v>40</v>
      </c>
      <c r="C1766" s="31">
        <v>39284</v>
      </c>
      <c r="D1766" s="15">
        <v>2007</v>
      </c>
      <c r="E1766" s="16">
        <v>0.46180555555555602</v>
      </c>
      <c r="F1766" s="16">
        <v>0.51041666666666696</v>
      </c>
      <c r="G1766" s="16">
        <f t="shared" si="283"/>
        <v>4.8611111111110938E-2</v>
      </c>
      <c r="H1766" s="21">
        <v>2</v>
      </c>
      <c r="I1766" s="17">
        <v>2</v>
      </c>
      <c r="J1766" s="17">
        <v>4</v>
      </c>
      <c r="K1766" s="17">
        <v>4</v>
      </c>
      <c r="L1766" s="14" t="s">
        <v>48</v>
      </c>
      <c r="M1766" s="14" t="s">
        <v>49</v>
      </c>
      <c r="N1766" s="17">
        <v>1</v>
      </c>
      <c r="O1766" s="14">
        <f t="shared" si="284"/>
        <v>30.69</v>
      </c>
      <c r="P1766" s="14">
        <v>9.3000000000000007</v>
      </c>
      <c r="Q1766" s="14">
        <f t="shared" si="285"/>
        <v>30.69</v>
      </c>
      <c r="R1766" s="14">
        <v>9.3000000000000007</v>
      </c>
      <c r="S1766" s="14">
        <f t="shared" si="286"/>
        <v>30.69</v>
      </c>
      <c r="T1766" s="14">
        <v>9.3000000000000007</v>
      </c>
      <c r="U1766" s="21" t="s">
        <v>43</v>
      </c>
      <c r="V1766" s="21" t="s">
        <v>43</v>
      </c>
      <c r="W1766" s="19">
        <v>27.84825</v>
      </c>
      <c r="X1766" s="19">
        <v>-115.17252999999999</v>
      </c>
      <c r="Y1766" s="18">
        <f t="shared" si="279"/>
        <v>62.6</v>
      </c>
      <c r="Z1766" s="17">
        <v>17</v>
      </c>
      <c r="AA1766" s="21">
        <v>6</v>
      </c>
      <c r="AB1766" s="14" t="s">
        <v>44</v>
      </c>
      <c r="AC1766" s="14">
        <v>13</v>
      </c>
      <c r="AD1766" s="17">
        <v>20</v>
      </c>
      <c r="AE1766" s="17">
        <v>1</v>
      </c>
      <c r="AF1766" s="14">
        <v>57</v>
      </c>
      <c r="AG1766" s="14">
        <v>300</v>
      </c>
      <c r="AI1766" s="70">
        <f t="shared" si="280"/>
        <v>15.337</v>
      </c>
      <c r="AJ1766" s="71" t="s">
        <v>369</v>
      </c>
      <c r="AK1766" s="72">
        <f t="shared" si="281"/>
        <v>2.2645047633742106</v>
      </c>
      <c r="AL1766" s="73">
        <f t="shared" si="282"/>
        <v>2.2645047633742106</v>
      </c>
    </row>
    <row r="1767" spans="1:38">
      <c r="A1767" s="14" t="s">
        <v>91</v>
      </c>
      <c r="B1767" s="14" t="s">
        <v>40</v>
      </c>
      <c r="C1767" s="31">
        <v>39284</v>
      </c>
      <c r="D1767" s="15">
        <v>2007</v>
      </c>
      <c r="E1767" s="16">
        <v>0.46180555555555602</v>
      </c>
      <c r="F1767" s="16">
        <v>0.51041666666666696</v>
      </c>
      <c r="G1767" s="16">
        <f t="shared" si="283"/>
        <v>4.8611111111110938E-2</v>
      </c>
      <c r="H1767" s="21">
        <v>2</v>
      </c>
      <c r="I1767" s="17">
        <v>2</v>
      </c>
      <c r="J1767" s="17">
        <v>4</v>
      </c>
      <c r="K1767" s="17">
        <v>4</v>
      </c>
      <c r="L1767" s="14" t="s">
        <v>48</v>
      </c>
      <c r="M1767" s="14" t="s">
        <v>49</v>
      </c>
      <c r="N1767" s="17">
        <v>1</v>
      </c>
      <c r="O1767" s="14">
        <f t="shared" si="284"/>
        <v>30.69</v>
      </c>
      <c r="P1767" s="14">
        <v>9.3000000000000007</v>
      </c>
      <c r="Q1767" s="14">
        <f t="shared" si="285"/>
        <v>30.69</v>
      </c>
      <c r="R1767" s="14">
        <v>9.3000000000000007</v>
      </c>
      <c r="S1767" s="14">
        <f t="shared" si="286"/>
        <v>30.69</v>
      </c>
      <c r="T1767" s="14">
        <v>9.3000000000000007</v>
      </c>
      <c r="U1767" s="21" t="s">
        <v>43</v>
      </c>
      <c r="V1767" s="21" t="s">
        <v>43</v>
      </c>
      <c r="W1767" s="19">
        <v>27.84825</v>
      </c>
      <c r="X1767" s="19">
        <v>-115.17252999999999</v>
      </c>
      <c r="Y1767" s="18">
        <f t="shared" si="279"/>
        <v>62.6</v>
      </c>
      <c r="Z1767" s="17">
        <v>17</v>
      </c>
      <c r="AA1767" s="21">
        <v>6</v>
      </c>
      <c r="AB1767" s="14" t="s">
        <v>44</v>
      </c>
      <c r="AC1767" s="14">
        <v>13</v>
      </c>
      <c r="AD1767" s="17">
        <v>20</v>
      </c>
      <c r="AE1767" s="17">
        <v>1</v>
      </c>
      <c r="AF1767" s="14">
        <v>57</v>
      </c>
      <c r="AG1767" s="14">
        <v>300</v>
      </c>
      <c r="AI1767" s="70">
        <f t="shared" si="280"/>
        <v>15.337</v>
      </c>
      <c r="AJ1767" s="71" t="s">
        <v>369</v>
      </c>
      <c r="AK1767" s="72">
        <f t="shared" si="281"/>
        <v>2.2645047633742106</v>
      </c>
      <c r="AL1767" s="73">
        <f t="shared" si="282"/>
        <v>2.2645047633742106</v>
      </c>
    </row>
    <row r="1768" spans="1:38">
      <c r="A1768" s="14" t="s">
        <v>91</v>
      </c>
      <c r="B1768" s="14" t="s">
        <v>40</v>
      </c>
      <c r="C1768" s="31">
        <v>39284</v>
      </c>
      <c r="D1768" s="15">
        <v>2007</v>
      </c>
      <c r="E1768" s="16">
        <v>0.46180555555555602</v>
      </c>
      <c r="F1768" s="16">
        <v>0.51041666666666696</v>
      </c>
      <c r="G1768" s="16">
        <f t="shared" si="283"/>
        <v>4.8611111111110938E-2</v>
      </c>
      <c r="H1768" s="21">
        <v>2</v>
      </c>
      <c r="I1768" s="17">
        <v>2</v>
      </c>
      <c r="J1768" s="17">
        <v>4</v>
      </c>
      <c r="K1768" s="17">
        <v>4</v>
      </c>
      <c r="L1768" s="14" t="s">
        <v>48</v>
      </c>
      <c r="M1768" s="14" t="s">
        <v>49</v>
      </c>
      <c r="N1768" s="17">
        <v>1</v>
      </c>
      <c r="O1768" s="14">
        <f t="shared" si="284"/>
        <v>30.69</v>
      </c>
      <c r="P1768" s="14">
        <v>9.3000000000000007</v>
      </c>
      <c r="Q1768" s="14">
        <f t="shared" si="285"/>
        <v>30.69</v>
      </c>
      <c r="R1768" s="14">
        <v>9.3000000000000007</v>
      </c>
      <c r="S1768" s="14">
        <f t="shared" si="286"/>
        <v>30.69</v>
      </c>
      <c r="T1768" s="14">
        <v>9.3000000000000007</v>
      </c>
      <c r="U1768" s="21" t="s">
        <v>43</v>
      </c>
      <c r="V1768" s="21" t="s">
        <v>43</v>
      </c>
      <c r="W1768" s="19">
        <v>27.84825</v>
      </c>
      <c r="X1768" s="19">
        <v>-115.17252999999999</v>
      </c>
      <c r="Y1768" s="18">
        <f t="shared" si="279"/>
        <v>62.6</v>
      </c>
      <c r="Z1768" s="17">
        <v>17</v>
      </c>
      <c r="AA1768" s="21">
        <v>6</v>
      </c>
      <c r="AB1768" s="14" t="s">
        <v>44</v>
      </c>
      <c r="AC1768" s="14">
        <v>13</v>
      </c>
      <c r="AD1768" s="17">
        <v>20</v>
      </c>
      <c r="AE1768" s="17">
        <v>1</v>
      </c>
      <c r="AF1768" s="14">
        <v>57</v>
      </c>
      <c r="AG1768" s="14">
        <v>300</v>
      </c>
      <c r="AI1768" s="70">
        <f t="shared" si="280"/>
        <v>15.337</v>
      </c>
      <c r="AJ1768" s="71" t="s">
        <v>369</v>
      </c>
      <c r="AK1768" s="72">
        <f t="shared" si="281"/>
        <v>2.2645047633742106</v>
      </c>
      <c r="AL1768" s="73">
        <f t="shared" si="282"/>
        <v>2.2645047633742106</v>
      </c>
    </row>
    <row r="1769" spans="1:38">
      <c r="A1769" s="14" t="s">
        <v>91</v>
      </c>
      <c r="B1769" s="14" t="s">
        <v>40</v>
      </c>
      <c r="C1769" s="31">
        <v>39284</v>
      </c>
      <c r="D1769" s="15">
        <v>2007</v>
      </c>
      <c r="E1769" s="16">
        <v>0.46180555555555602</v>
      </c>
      <c r="F1769" s="16">
        <v>0.51041666666666696</v>
      </c>
      <c r="G1769" s="16">
        <f t="shared" si="283"/>
        <v>4.8611111111110938E-2</v>
      </c>
      <c r="H1769" s="21">
        <v>2</v>
      </c>
      <c r="I1769" s="17">
        <v>2</v>
      </c>
      <c r="J1769" s="17">
        <v>4</v>
      </c>
      <c r="K1769" s="17">
        <v>4</v>
      </c>
      <c r="L1769" s="14" t="s">
        <v>48</v>
      </c>
      <c r="M1769" s="14" t="s">
        <v>49</v>
      </c>
      <c r="N1769" s="17">
        <v>1</v>
      </c>
      <c r="O1769" s="14">
        <f t="shared" si="284"/>
        <v>30.69</v>
      </c>
      <c r="P1769" s="14">
        <v>9.3000000000000007</v>
      </c>
      <c r="Q1769" s="14">
        <f t="shared" si="285"/>
        <v>30.69</v>
      </c>
      <c r="R1769" s="14">
        <v>9.3000000000000007</v>
      </c>
      <c r="S1769" s="14">
        <f t="shared" si="286"/>
        <v>30.69</v>
      </c>
      <c r="T1769" s="14">
        <v>9.3000000000000007</v>
      </c>
      <c r="U1769" s="21" t="s">
        <v>43</v>
      </c>
      <c r="V1769" s="21" t="s">
        <v>43</v>
      </c>
      <c r="W1769" s="19">
        <v>27.84825</v>
      </c>
      <c r="X1769" s="19">
        <v>-115.17252999999999</v>
      </c>
      <c r="Y1769" s="18">
        <f t="shared" si="279"/>
        <v>62.6</v>
      </c>
      <c r="Z1769" s="17">
        <v>17</v>
      </c>
      <c r="AA1769" s="21">
        <v>6</v>
      </c>
      <c r="AB1769" s="14" t="s">
        <v>44</v>
      </c>
      <c r="AC1769" s="14">
        <v>13</v>
      </c>
      <c r="AD1769" s="17">
        <v>20</v>
      </c>
      <c r="AE1769" s="17">
        <v>1</v>
      </c>
      <c r="AF1769" s="14">
        <v>57</v>
      </c>
      <c r="AG1769" s="14">
        <v>300</v>
      </c>
      <c r="AI1769" s="70">
        <f t="shared" si="280"/>
        <v>15.337</v>
      </c>
      <c r="AJ1769" s="71" t="s">
        <v>369</v>
      </c>
      <c r="AK1769" s="72">
        <f t="shared" si="281"/>
        <v>2.2645047633742106</v>
      </c>
      <c r="AL1769" s="73">
        <f t="shared" si="282"/>
        <v>2.2645047633742106</v>
      </c>
    </row>
    <row r="1770" spans="1:38">
      <c r="A1770" s="14" t="s">
        <v>91</v>
      </c>
      <c r="B1770" s="14" t="s">
        <v>40</v>
      </c>
      <c r="C1770" s="31">
        <v>39284</v>
      </c>
      <c r="D1770" s="15">
        <v>2007</v>
      </c>
      <c r="E1770" s="16">
        <v>0.46180555555555602</v>
      </c>
      <c r="F1770" s="16">
        <v>0.51041666666666696</v>
      </c>
      <c r="G1770" s="16">
        <f t="shared" si="283"/>
        <v>4.8611111111110938E-2</v>
      </c>
      <c r="H1770" s="21">
        <v>2</v>
      </c>
      <c r="I1770" s="17">
        <v>2</v>
      </c>
      <c r="J1770" s="17">
        <v>4</v>
      </c>
      <c r="K1770" s="17">
        <v>4</v>
      </c>
      <c r="L1770" s="14" t="s">
        <v>48</v>
      </c>
      <c r="M1770" s="14" t="s">
        <v>49</v>
      </c>
      <c r="N1770" s="17">
        <v>1</v>
      </c>
      <c r="O1770" s="14">
        <f t="shared" si="284"/>
        <v>30.69</v>
      </c>
      <c r="P1770" s="14">
        <v>9.3000000000000007</v>
      </c>
      <c r="Q1770" s="14">
        <f t="shared" si="285"/>
        <v>30.69</v>
      </c>
      <c r="R1770" s="14">
        <v>9.3000000000000007</v>
      </c>
      <c r="S1770" s="14">
        <f t="shared" si="286"/>
        <v>30.69</v>
      </c>
      <c r="T1770" s="14">
        <v>9.3000000000000007</v>
      </c>
      <c r="U1770" s="21" t="s">
        <v>43</v>
      </c>
      <c r="V1770" s="21" t="s">
        <v>43</v>
      </c>
      <c r="W1770" s="19">
        <v>27.84825</v>
      </c>
      <c r="X1770" s="19">
        <v>-115.17252999999999</v>
      </c>
      <c r="Y1770" s="18">
        <f t="shared" si="279"/>
        <v>62.6</v>
      </c>
      <c r="Z1770" s="17">
        <v>17</v>
      </c>
      <c r="AA1770" s="21">
        <v>6</v>
      </c>
      <c r="AB1770" s="14" t="s">
        <v>44</v>
      </c>
      <c r="AC1770" s="14">
        <v>13</v>
      </c>
      <c r="AD1770" s="17">
        <v>20</v>
      </c>
      <c r="AE1770" s="17">
        <v>1</v>
      </c>
      <c r="AF1770" s="14">
        <v>57</v>
      </c>
      <c r="AG1770" s="14">
        <v>300</v>
      </c>
      <c r="AI1770" s="70">
        <f t="shared" si="280"/>
        <v>15.337</v>
      </c>
      <c r="AJ1770" s="71" t="s">
        <v>369</v>
      </c>
      <c r="AK1770" s="72">
        <f t="shared" si="281"/>
        <v>2.2645047633742106</v>
      </c>
      <c r="AL1770" s="73">
        <f t="shared" si="282"/>
        <v>2.2645047633742106</v>
      </c>
    </row>
    <row r="1771" spans="1:38">
      <c r="A1771" s="14" t="s">
        <v>91</v>
      </c>
      <c r="B1771" s="14" t="s">
        <v>40</v>
      </c>
      <c r="C1771" s="31">
        <v>39284</v>
      </c>
      <c r="D1771" s="15">
        <v>2007</v>
      </c>
      <c r="E1771" s="16">
        <v>0.46180555555555602</v>
      </c>
      <c r="F1771" s="16">
        <v>0.51041666666666696</v>
      </c>
      <c r="G1771" s="16">
        <f t="shared" si="283"/>
        <v>4.8611111111110938E-2</v>
      </c>
      <c r="H1771" s="21">
        <v>2</v>
      </c>
      <c r="I1771" s="17">
        <v>2</v>
      </c>
      <c r="J1771" s="17">
        <v>4</v>
      </c>
      <c r="K1771" s="17">
        <v>4</v>
      </c>
      <c r="L1771" s="14" t="s">
        <v>48</v>
      </c>
      <c r="M1771" s="14" t="s">
        <v>49</v>
      </c>
      <c r="N1771" s="17">
        <v>1</v>
      </c>
      <c r="O1771" s="14">
        <f t="shared" si="284"/>
        <v>30.69</v>
      </c>
      <c r="P1771" s="14">
        <v>9.3000000000000007</v>
      </c>
      <c r="Q1771" s="14">
        <f t="shared" si="285"/>
        <v>30.69</v>
      </c>
      <c r="R1771" s="14">
        <v>9.3000000000000007</v>
      </c>
      <c r="S1771" s="14">
        <f t="shared" si="286"/>
        <v>30.69</v>
      </c>
      <c r="T1771" s="14">
        <v>9.3000000000000007</v>
      </c>
      <c r="U1771" s="21" t="s">
        <v>43</v>
      </c>
      <c r="V1771" s="21" t="s">
        <v>43</v>
      </c>
      <c r="W1771" s="19">
        <v>27.84825</v>
      </c>
      <c r="X1771" s="19">
        <v>-115.17252999999999</v>
      </c>
      <c r="Y1771" s="18">
        <f t="shared" si="279"/>
        <v>62.6</v>
      </c>
      <c r="Z1771" s="17">
        <v>17</v>
      </c>
      <c r="AA1771" s="21">
        <v>6</v>
      </c>
      <c r="AB1771" s="14" t="s">
        <v>44</v>
      </c>
      <c r="AC1771" s="14">
        <v>13</v>
      </c>
      <c r="AD1771" s="17">
        <v>20</v>
      </c>
      <c r="AE1771" s="17">
        <v>1</v>
      </c>
      <c r="AF1771" s="14">
        <v>57</v>
      </c>
      <c r="AG1771" s="14">
        <v>300</v>
      </c>
      <c r="AI1771" s="70">
        <f t="shared" si="280"/>
        <v>15.337</v>
      </c>
      <c r="AJ1771" s="71" t="s">
        <v>369</v>
      </c>
      <c r="AK1771" s="72">
        <f t="shared" si="281"/>
        <v>2.2645047633742106</v>
      </c>
      <c r="AL1771" s="73">
        <f t="shared" si="282"/>
        <v>2.2645047633742106</v>
      </c>
    </row>
    <row r="1772" spans="1:38">
      <c r="A1772" s="14" t="s">
        <v>91</v>
      </c>
      <c r="B1772" s="14" t="s">
        <v>40</v>
      </c>
      <c r="C1772" s="31">
        <v>39284</v>
      </c>
      <c r="D1772" s="15">
        <v>2007</v>
      </c>
      <c r="E1772" s="16">
        <v>0.46180555555555602</v>
      </c>
      <c r="F1772" s="16">
        <v>0.51041666666666696</v>
      </c>
      <c r="G1772" s="16">
        <f t="shared" si="283"/>
        <v>4.8611111111110938E-2</v>
      </c>
      <c r="H1772" s="21">
        <v>2</v>
      </c>
      <c r="I1772" s="17">
        <v>2</v>
      </c>
      <c r="J1772" s="17">
        <v>4</v>
      </c>
      <c r="K1772" s="17">
        <v>4</v>
      </c>
      <c r="L1772" s="14" t="s">
        <v>48</v>
      </c>
      <c r="M1772" s="14" t="s">
        <v>49</v>
      </c>
      <c r="N1772" s="17">
        <v>1</v>
      </c>
      <c r="O1772" s="14">
        <f t="shared" si="284"/>
        <v>30.69</v>
      </c>
      <c r="P1772" s="14">
        <v>9.3000000000000007</v>
      </c>
      <c r="Q1772" s="14">
        <f t="shared" si="285"/>
        <v>30.69</v>
      </c>
      <c r="R1772" s="14">
        <v>9.3000000000000007</v>
      </c>
      <c r="S1772" s="14">
        <f t="shared" si="286"/>
        <v>30.69</v>
      </c>
      <c r="T1772" s="14">
        <v>9.3000000000000007</v>
      </c>
      <c r="U1772" s="21" t="s">
        <v>43</v>
      </c>
      <c r="V1772" s="21" t="s">
        <v>43</v>
      </c>
      <c r="W1772" s="19">
        <v>27.84825</v>
      </c>
      <c r="X1772" s="19">
        <v>-115.17252999999999</v>
      </c>
      <c r="Y1772" s="18">
        <f t="shared" si="279"/>
        <v>62.6</v>
      </c>
      <c r="Z1772" s="17">
        <v>17</v>
      </c>
      <c r="AA1772" s="21">
        <v>6</v>
      </c>
      <c r="AB1772" s="14" t="s">
        <v>44</v>
      </c>
      <c r="AC1772" s="14">
        <v>13</v>
      </c>
      <c r="AD1772" s="17">
        <v>22</v>
      </c>
      <c r="AE1772" s="17">
        <v>1</v>
      </c>
      <c r="AF1772" s="14">
        <v>57</v>
      </c>
      <c r="AG1772" s="14">
        <v>300</v>
      </c>
      <c r="AI1772" s="70">
        <f t="shared" si="280"/>
        <v>16.754999999999999</v>
      </c>
      <c r="AJ1772" s="71" t="s">
        <v>369</v>
      </c>
      <c r="AK1772" s="72">
        <f t="shared" si="281"/>
        <v>2.7483879168691034</v>
      </c>
      <c r="AL1772" s="73">
        <f t="shared" si="282"/>
        <v>2.7483879168691034</v>
      </c>
    </row>
    <row r="1773" spans="1:38">
      <c r="A1773" s="14" t="s">
        <v>91</v>
      </c>
      <c r="B1773" s="14" t="s">
        <v>40</v>
      </c>
      <c r="C1773" s="31">
        <v>39284</v>
      </c>
      <c r="D1773" s="15">
        <v>2007</v>
      </c>
      <c r="E1773" s="16">
        <v>0.46180555555555602</v>
      </c>
      <c r="F1773" s="16">
        <v>0.51041666666666696</v>
      </c>
      <c r="G1773" s="16">
        <f t="shared" si="283"/>
        <v>4.8611111111110938E-2</v>
      </c>
      <c r="H1773" s="21">
        <v>2</v>
      </c>
      <c r="I1773" s="17">
        <v>2</v>
      </c>
      <c r="J1773" s="17">
        <v>4</v>
      </c>
      <c r="K1773" s="17">
        <v>4</v>
      </c>
      <c r="L1773" s="14" t="s">
        <v>48</v>
      </c>
      <c r="M1773" s="14" t="s">
        <v>49</v>
      </c>
      <c r="N1773" s="17">
        <v>1</v>
      </c>
      <c r="O1773" s="14">
        <f t="shared" si="284"/>
        <v>30.69</v>
      </c>
      <c r="P1773" s="14">
        <v>9.3000000000000007</v>
      </c>
      <c r="Q1773" s="14">
        <f t="shared" si="285"/>
        <v>30.69</v>
      </c>
      <c r="R1773" s="14">
        <v>9.3000000000000007</v>
      </c>
      <c r="S1773" s="14">
        <f t="shared" si="286"/>
        <v>30.69</v>
      </c>
      <c r="T1773" s="14">
        <v>9.3000000000000007</v>
      </c>
      <c r="U1773" s="21" t="s">
        <v>43</v>
      </c>
      <c r="V1773" s="21" t="s">
        <v>43</v>
      </c>
      <c r="W1773" s="19">
        <v>27.84825</v>
      </c>
      <c r="X1773" s="19">
        <v>-115.17252999999999</v>
      </c>
      <c r="Y1773" s="18">
        <f t="shared" si="279"/>
        <v>62.6</v>
      </c>
      <c r="Z1773" s="17">
        <v>17</v>
      </c>
      <c r="AA1773" s="21">
        <v>6</v>
      </c>
      <c r="AB1773" s="14" t="s">
        <v>44</v>
      </c>
      <c r="AC1773" s="14">
        <v>13</v>
      </c>
      <c r="AD1773" s="17">
        <v>22</v>
      </c>
      <c r="AE1773" s="17">
        <v>1</v>
      </c>
      <c r="AF1773" s="14">
        <v>57</v>
      </c>
      <c r="AG1773" s="14">
        <v>300</v>
      </c>
      <c r="AI1773" s="70">
        <f t="shared" si="280"/>
        <v>16.754999999999999</v>
      </c>
      <c r="AJ1773" s="71" t="s">
        <v>369</v>
      </c>
      <c r="AK1773" s="72">
        <f t="shared" si="281"/>
        <v>2.7483879168691034</v>
      </c>
      <c r="AL1773" s="73">
        <f t="shared" si="282"/>
        <v>2.7483879168691034</v>
      </c>
    </row>
    <row r="1774" spans="1:38">
      <c r="A1774" s="14" t="s">
        <v>91</v>
      </c>
      <c r="B1774" s="14" t="s">
        <v>40</v>
      </c>
      <c r="C1774" s="31">
        <v>39284</v>
      </c>
      <c r="D1774" s="15">
        <v>2007</v>
      </c>
      <c r="E1774" s="16">
        <v>0.46180555555555602</v>
      </c>
      <c r="F1774" s="16">
        <v>0.51041666666666696</v>
      </c>
      <c r="G1774" s="16">
        <f t="shared" si="283"/>
        <v>4.8611111111110938E-2</v>
      </c>
      <c r="H1774" s="21">
        <v>2</v>
      </c>
      <c r="I1774" s="17">
        <v>2</v>
      </c>
      <c r="J1774" s="17">
        <v>4</v>
      </c>
      <c r="K1774" s="17">
        <v>4</v>
      </c>
      <c r="L1774" s="14" t="s">
        <v>48</v>
      </c>
      <c r="M1774" s="14" t="s">
        <v>49</v>
      </c>
      <c r="N1774" s="17">
        <v>1</v>
      </c>
      <c r="O1774" s="14">
        <f t="shared" si="284"/>
        <v>30.69</v>
      </c>
      <c r="P1774" s="14">
        <v>9.3000000000000007</v>
      </c>
      <c r="Q1774" s="14">
        <f t="shared" si="285"/>
        <v>30.69</v>
      </c>
      <c r="R1774" s="14">
        <v>9.3000000000000007</v>
      </c>
      <c r="S1774" s="14">
        <f t="shared" si="286"/>
        <v>30.69</v>
      </c>
      <c r="T1774" s="14">
        <v>9.3000000000000007</v>
      </c>
      <c r="U1774" s="21" t="s">
        <v>43</v>
      </c>
      <c r="V1774" s="21" t="s">
        <v>43</v>
      </c>
      <c r="W1774" s="19">
        <v>27.84825</v>
      </c>
      <c r="X1774" s="19">
        <v>-115.17252999999999</v>
      </c>
      <c r="Y1774" s="18">
        <f t="shared" si="279"/>
        <v>62.6</v>
      </c>
      <c r="Z1774" s="17">
        <v>17</v>
      </c>
      <c r="AA1774" s="21">
        <v>6</v>
      </c>
      <c r="AB1774" s="14" t="s">
        <v>44</v>
      </c>
      <c r="AC1774" s="14">
        <v>13</v>
      </c>
      <c r="AD1774" s="17">
        <v>22</v>
      </c>
      <c r="AE1774" s="17">
        <v>1</v>
      </c>
      <c r="AF1774" s="14">
        <v>57</v>
      </c>
      <c r="AG1774" s="14">
        <v>300</v>
      </c>
      <c r="AI1774" s="70">
        <f t="shared" si="280"/>
        <v>16.754999999999999</v>
      </c>
      <c r="AJ1774" s="71" t="s">
        <v>369</v>
      </c>
      <c r="AK1774" s="72">
        <f t="shared" si="281"/>
        <v>2.7483879168691034</v>
      </c>
      <c r="AL1774" s="73">
        <f t="shared" si="282"/>
        <v>2.7483879168691034</v>
      </c>
    </row>
    <row r="1775" spans="1:38">
      <c r="A1775" s="14" t="s">
        <v>91</v>
      </c>
      <c r="B1775" s="14" t="s">
        <v>40</v>
      </c>
      <c r="C1775" s="31">
        <v>39284</v>
      </c>
      <c r="D1775" s="15">
        <v>2007</v>
      </c>
      <c r="E1775" s="16">
        <v>0.46180555555555602</v>
      </c>
      <c r="F1775" s="16">
        <v>0.51041666666666696</v>
      </c>
      <c r="G1775" s="16">
        <f t="shared" si="283"/>
        <v>4.8611111111110938E-2</v>
      </c>
      <c r="H1775" s="21">
        <v>2</v>
      </c>
      <c r="I1775" s="17">
        <v>2</v>
      </c>
      <c r="J1775" s="17">
        <v>4</v>
      </c>
      <c r="K1775" s="17">
        <v>4</v>
      </c>
      <c r="L1775" s="14" t="s">
        <v>48</v>
      </c>
      <c r="M1775" s="14" t="s">
        <v>49</v>
      </c>
      <c r="N1775" s="17">
        <v>1</v>
      </c>
      <c r="O1775" s="14">
        <f t="shared" si="284"/>
        <v>30.69</v>
      </c>
      <c r="P1775" s="14">
        <v>9.3000000000000007</v>
      </c>
      <c r="Q1775" s="14">
        <f t="shared" si="285"/>
        <v>30.69</v>
      </c>
      <c r="R1775" s="14">
        <v>9.3000000000000007</v>
      </c>
      <c r="S1775" s="14">
        <f t="shared" si="286"/>
        <v>30.69</v>
      </c>
      <c r="T1775" s="14">
        <v>9.3000000000000007</v>
      </c>
      <c r="U1775" s="21" t="s">
        <v>43</v>
      </c>
      <c r="V1775" s="21" t="s">
        <v>43</v>
      </c>
      <c r="W1775" s="19">
        <v>27.84825</v>
      </c>
      <c r="X1775" s="19">
        <v>-115.17252999999999</v>
      </c>
      <c r="Y1775" s="18">
        <f t="shared" si="279"/>
        <v>62.6</v>
      </c>
      <c r="Z1775" s="17">
        <v>17</v>
      </c>
      <c r="AA1775" s="21">
        <v>6</v>
      </c>
      <c r="AB1775" s="14" t="s">
        <v>44</v>
      </c>
      <c r="AC1775" s="14">
        <v>13</v>
      </c>
      <c r="AD1775" s="17">
        <v>22</v>
      </c>
      <c r="AE1775" s="17">
        <v>1</v>
      </c>
      <c r="AF1775" s="14">
        <v>57</v>
      </c>
      <c r="AG1775" s="14">
        <v>300</v>
      </c>
      <c r="AI1775" s="70">
        <f t="shared" si="280"/>
        <v>16.754999999999999</v>
      </c>
      <c r="AJ1775" s="71" t="s">
        <v>369</v>
      </c>
      <c r="AK1775" s="72">
        <f t="shared" si="281"/>
        <v>2.7483879168691034</v>
      </c>
      <c r="AL1775" s="73">
        <f t="shared" si="282"/>
        <v>2.7483879168691034</v>
      </c>
    </row>
    <row r="1776" spans="1:38">
      <c r="A1776" s="14" t="s">
        <v>91</v>
      </c>
      <c r="B1776" s="14" t="s">
        <v>40</v>
      </c>
      <c r="C1776" s="31">
        <v>39284</v>
      </c>
      <c r="D1776" s="15">
        <v>2007</v>
      </c>
      <c r="E1776" s="16">
        <v>0.46180555555555602</v>
      </c>
      <c r="F1776" s="16">
        <v>0.51041666666666696</v>
      </c>
      <c r="G1776" s="16">
        <f t="shared" si="283"/>
        <v>4.8611111111110938E-2</v>
      </c>
      <c r="H1776" s="21">
        <v>2</v>
      </c>
      <c r="I1776" s="17">
        <v>2</v>
      </c>
      <c r="J1776" s="17">
        <v>4</v>
      </c>
      <c r="K1776" s="17">
        <v>4</v>
      </c>
      <c r="L1776" s="14" t="s">
        <v>48</v>
      </c>
      <c r="M1776" s="14" t="s">
        <v>49</v>
      </c>
      <c r="N1776" s="17">
        <v>1</v>
      </c>
      <c r="O1776" s="14">
        <f t="shared" si="284"/>
        <v>30.69</v>
      </c>
      <c r="P1776" s="14">
        <v>9.3000000000000007</v>
      </c>
      <c r="Q1776" s="14">
        <f t="shared" si="285"/>
        <v>30.69</v>
      </c>
      <c r="R1776" s="14">
        <v>9.3000000000000007</v>
      </c>
      <c r="S1776" s="14">
        <f t="shared" si="286"/>
        <v>30.69</v>
      </c>
      <c r="T1776" s="14">
        <v>9.3000000000000007</v>
      </c>
      <c r="U1776" s="21" t="s">
        <v>43</v>
      </c>
      <c r="V1776" s="21" t="s">
        <v>43</v>
      </c>
      <c r="W1776" s="19">
        <v>27.84825</v>
      </c>
      <c r="X1776" s="19">
        <v>-115.17252999999999</v>
      </c>
      <c r="Y1776" s="18">
        <f t="shared" si="279"/>
        <v>62.6</v>
      </c>
      <c r="Z1776" s="17">
        <v>17</v>
      </c>
      <c r="AA1776" s="21">
        <v>6</v>
      </c>
      <c r="AB1776" s="14" t="s">
        <v>44</v>
      </c>
      <c r="AC1776" s="14">
        <v>13</v>
      </c>
      <c r="AD1776" s="17">
        <v>24</v>
      </c>
      <c r="AE1776" s="17">
        <v>1</v>
      </c>
      <c r="AF1776" s="14">
        <v>57</v>
      </c>
      <c r="AG1776" s="14">
        <v>300</v>
      </c>
      <c r="AI1776" s="70">
        <f t="shared" si="280"/>
        <v>18.172999999999998</v>
      </c>
      <c r="AJ1776" s="71" t="s">
        <v>369</v>
      </c>
      <c r="AK1776" s="72">
        <f t="shared" si="281"/>
        <v>3.2835681640171575</v>
      </c>
      <c r="AL1776" s="73">
        <f t="shared" si="282"/>
        <v>3.2835681640171575</v>
      </c>
    </row>
    <row r="1777" spans="1:38">
      <c r="A1777" s="14" t="s">
        <v>91</v>
      </c>
      <c r="B1777" s="14" t="s">
        <v>40</v>
      </c>
      <c r="C1777" s="31">
        <v>39284</v>
      </c>
      <c r="D1777" s="15">
        <v>2007</v>
      </c>
      <c r="E1777" s="16">
        <v>0.46180555555555602</v>
      </c>
      <c r="F1777" s="16">
        <v>0.51041666666666696</v>
      </c>
      <c r="G1777" s="16">
        <f t="shared" si="283"/>
        <v>4.8611111111110938E-2</v>
      </c>
      <c r="H1777" s="21">
        <v>2</v>
      </c>
      <c r="I1777" s="17">
        <v>2</v>
      </c>
      <c r="J1777" s="17">
        <v>4</v>
      </c>
      <c r="K1777" s="17">
        <v>4</v>
      </c>
      <c r="L1777" s="14" t="s">
        <v>48</v>
      </c>
      <c r="M1777" s="14" t="s">
        <v>49</v>
      </c>
      <c r="N1777" s="17">
        <v>1</v>
      </c>
      <c r="O1777" s="14">
        <f t="shared" si="284"/>
        <v>30.69</v>
      </c>
      <c r="P1777" s="14">
        <v>9.3000000000000007</v>
      </c>
      <c r="Q1777" s="14">
        <f t="shared" si="285"/>
        <v>30.69</v>
      </c>
      <c r="R1777" s="14">
        <v>9.3000000000000007</v>
      </c>
      <c r="S1777" s="14">
        <f t="shared" si="286"/>
        <v>30.69</v>
      </c>
      <c r="T1777" s="14">
        <v>9.3000000000000007</v>
      </c>
      <c r="U1777" s="21" t="s">
        <v>43</v>
      </c>
      <c r="V1777" s="21" t="s">
        <v>43</v>
      </c>
      <c r="W1777" s="19">
        <v>27.84825</v>
      </c>
      <c r="X1777" s="19">
        <v>-115.17252999999999</v>
      </c>
      <c r="Y1777" s="18">
        <f t="shared" si="279"/>
        <v>62.6</v>
      </c>
      <c r="Z1777" s="17">
        <v>17</v>
      </c>
      <c r="AA1777" s="21">
        <v>6</v>
      </c>
      <c r="AB1777" s="14" t="s">
        <v>44</v>
      </c>
      <c r="AC1777" s="14">
        <v>13</v>
      </c>
      <c r="AD1777" s="17">
        <v>24</v>
      </c>
      <c r="AE1777" s="17">
        <v>1</v>
      </c>
      <c r="AF1777" s="14">
        <v>57</v>
      </c>
      <c r="AG1777" s="14">
        <v>300</v>
      </c>
      <c r="AI1777" s="70">
        <f t="shared" si="280"/>
        <v>18.172999999999998</v>
      </c>
      <c r="AJ1777" s="71" t="s">
        <v>369</v>
      </c>
      <c r="AK1777" s="72">
        <f t="shared" si="281"/>
        <v>3.2835681640171575</v>
      </c>
      <c r="AL1777" s="73">
        <f t="shared" si="282"/>
        <v>3.2835681640171575</v>
      </c>
    </row>
    <row r="1778" spans="1:38">
      <c r="A1778" s="14" t="s">
        <v>91</v>
      </c>
      <c r="B1778" s="14" t="s">
        <v>40</v>
      </c>
      <c r="C1778" s="31">
        <v>39284</v>
      </c>
      <c r="D1778" s="15">
        <v>2007</v>
      </c>
      <c r="E1778" s="16">
        <v>0.46180555555555602</v>
      </c>
      <c r="F1778" s="16">
        <v>0.51041666666666696</v>
      </c>
      <c r="G1778" s="16">
        <f t="shared" si="283"/>
        <v>4.8611111111110938E-2</v>
      </c>
      <c r="H1778" s="21">
        <v>2</v>
      </c>
      <c r="I1778" s="17">
        <v>2</v>
      </c>
      <c r="J1778" s="17">
        <v>4</v>
      </c>
      <c r="K1778" s="17">
        <v>4</v>
      </c>
      <c r="L1778" s="14" t="s">
        <v>48</v>
      </c>
      <c r="M1778" s="14" t="s">
        <v>49</v>
      </c>
      <c r="N1778" s="17">
        <v>1</v>
      </c>
      <c r="O1778" s="14">
        <f t="shared" si="284"/>
        <v>30.69</v>
      </c>
      <c r="P1778" s="14">
        <v>9.3000000000000007</v>
      </c>
      <c r="Q1778" s="14">
        <f t="shared" si="285"/>
        <v>30.69</v>
      </c>
      <c r="R1778" s="14">
        <v>9.3000000000000007</v>
      </c>
      <c r="S1778" s="14">
        <f t="shared" si="286"/>
        <v>30.69</v>
      </c>
      <c r="T1778" s="14">
        <v>9.3000000000000007</v>
      </c>
      <c r="U1778" s="21" t="s">
        <v>43</v>
      </c>
      <c r="V1778" s="21" t="s">
        <v>43</v>
      </c>
      <c r="W1778" s="19">
        <v>27.84825</v>
      </c>
      <c r="X1778" s="19">
        <v>-115.17252999999999</v>
      </c>
      <c r="Y1778" s="18">
        <f t="shared" si="279"/>
        <v>62.6</v>
      </c>
      <c r="Z1778" s="17">
        <v>17</v>
      </c>
      <c r="AA1778" s="21">
        <v>6</v>
      </c>
      <c r="AB1778" s="14" t="s">
        <v>44</v>
      </c>
      <c r="AC1778" s="14">
        <v>14</v>
      </c>
      <c r="AD1778" s="17">
        <v>20</v>
      </c>
      <c r="AE1778" s="17">
        <v>1</v>
      </c>
      <c r="AF1778" s="14">
        <v>60</v>
      </c>
      <c r="AG1778" s="14">
        <v>300</v>
      </c>
      <c r="AI1778" s="70">
        <f t="shared" si="280"/>
        <v>15.337</v>
      </c>
      <c r="AJ1778" s="71" t="s">
        <v>369</v>
      </c>
      <c r="AK1778" s="72">
        <f t="shared" si="281"/>
        <v>2.2645047633742106</v>
      </c>
      <c r="AL1778" s="73">
        <f t="shared" si="282"/>
        <v>2.2645047633742106</v>
      </c>
    </row>
    <row r="1779" spans="1:38">
      <c r="A1779" s="14" t="s">
        <v>91</v>
      </c>
      <c r="B1779" s="14" t="s">
        <v>40</v>
      </c>
      <c r="C1779" s="31">
        <v>39284</v>
      </c>
      <c r="D1779" s="15">
        <v>2007</v>
      </c>
      <c r="E1779" s="16">
        <v>0.46180555555555602</v>
      </c>
      <c r="F1779" s="16">
        <v>0.51041666666666696</v>
      </c>
      <c r="G1779" s="16">
        <f t="shared" si="283"/>
        <v>4.8611111111110938E-2</v>
      </c>
      <c r="H1779" s="21">
        <v>2</v>
      </c>
      <c r="I1779" s="17">
        <v>2</v>
      </c>
      <c r="J1779" s="17">
        <v>4</v>
      </c>
      <c r="K1779" s="17">
        <v>4</v>
      </c>
      <c r="L1779" s="14" t="s">
        <v>48</v>
      </c>
      <c r="M1779" s="14" t="s">
        <v>49</v>
      </c>
      <c r="N1779" s="17">
        <v>1</v>
      </c>
      <c r="O1779" s="14">
        <f t="shared" si="284"/>
        <v>30.69</v>
      </c>
      <c r="P1779" s="14">
        <v>9.3000000000000007</v>
      </c>
      <c r="Q1779" s="14">
        <f t="shared" si="285"/>
        <v>30.69</v>
      </c>
      <c r="R1779" s="14">
        <v>9.3000000000000007</v>
      </c>
      <c r="S1779" s="14">
        <f t="shared" si="286"/>
        <v>30.69</v>
      </c>
      <c r="T1779" s="14">
        <v>9.3000000000000007</v>
      </c>
      <c r="U1779" s="21" t="s">
        <v>43</v>
      </c>
      <c r="V1779" s="21" t="s">
        <v>43</v>
      </c>
      <c r="W1779" s="19">
        <v>27.84825</v>
      </c>
      <c r="X1779" s="19">
        <v>-115.17252999999999</v>
      </c>
      <c r="Y1779" s="18">
        <f t="shared" si="279"/>
        <v>62.6</v>
      </c>
      <c r="Z1779" s="17">
        <v>17</v>
      </c>
      <c r="AA1779" s="21">
        <v>6</v>
      </c>
      <c r="AB1779" s="14" t="s">
        <v>44</v>
      </c>
      <c r="AC1779" s="14">
        <v>14</v>
      </c>
      <c r="AD1779" s="17">
        <v>20</v>
      </c>
      <c r="AE1779" s="17">
        <v>1</v>
      </c>
      <c r="AF1779" s="14">
        <v>60</v>
      </c>
      <c r="AG1779" s="14">
        <v>300</v>
      </c>
      <c r="AI1779" s="70">
        <f t="shared" si="280"/>
        <v>15.337</v>
      </c>
      <c r="AJ1779" s="71" t="s">
        <v>369</v>
      </c>
      <c r="AK1779" s="72">
        <f t="shared" si="281"/>
        <v>2.2645047633742106</v>
      </c>
      <c r="AL1779" s="73">
        <f t="shared" si="282"/>
        <v>2.2645047633742106</v>
      </c>
    </row>
    <row r="1780" spans="1:38">
      <c r="A1780" s="14" t="s">
        <v>91</v>
      </c>
      <c r="B1780" s="14" t="s">
        <v>40</v>
      </c>
      <c r="C1780" s="31">
        <v>39284</v>
      </c>
      <c r="D1780" s="15">
        <v>2007</v>
      </c>
      <c r="E1780" s="16">
        <v>0.46180555555555602</v>
      </c>
      <c r="F1780" s="16">
        <v>0.51041666666666696</v>
      </c>
      <c r="G1780" s="16">
        <f t="shared" si="283"/>
        <v>4.8611111111110938E-2</v>
      </c>
      <c r="H1780" s="21">
        <v>2</v>
      </c>
      <c r="I1780" s="17">
        <v>2</v>
      </c>
      <c r="J1780" s="17">
        <v>4</v>
      </c>
      <c r="K1780" s="17">
        <v>4</v>
      </c>
      <c r="L1780" s="14" t="s">
        <v>48</v>
      </c>
      <c r="M1780" s="14" t="s">
        <v>49</v>
      </c>
      <c r="N1780" s="17">
        <v>1</v>
      </c>
      <c r="O1780" s="14">
        <f t="shared" si="284"/>
        <v>30.69</v>
      </c>
      <c r="P1780" s="14">
        <v>9.3000000000000007</v>
      </c>
      <c r="Q1780" s="14">
        <f t="shared" si="285"/>
        <v>30.69</v>
      </c>
      <c r="R1780" s="14">
        <v>9.3000000000000007</v>
      </c>
      <c r="S1780" s="14">
        <f t="shared" si="286"/>
        <v>30.69</v>
      </c>
      <c r="T1780" s="14">
        <v>9.3000000000000007</v>
      </c>
      <c r="U1780" s="21" t="s">
        <v>43</v>
      </c>
      <c r="V1780" s="21" t="s">
        <v>43</v>
      </c>
      <c r="W1780" s="19">
        <v>27.84825</v>
      </c>
      <c r="X1780" s="19">
        <v>-115.17252999999999</v>
      </c>
      <c r="Y1780" s="18">
        <f t="shared" si="279"/>
        <v>62.6</v>
      </c>
      <c r="Z1780" s="17">
        <v>17</v>
      </c>
      <c r="AA1780" s="21">
        <v>6</v>
      </c>
      <c r="AB1780" s="14" t="s">
        <v>44</v>
      </c>
      <c r="AC1780" s="14">
        <v>15</v>
      </c>
      <c r="AD1780" s="17">
        <v>14</v>
      </c>
      <c r="AE1780" s="17">
        <v>1</v>
      </c>
      <c r="AF1780" s="14">
        <v>61</v>
      </c>
      <c r="AG1780" s="14">
        <v>300</v>
      </c>
      <c r="AI1780" s="70">
        <f t="shared" si="280"/>
        <v>11.083</v>
      </c>
      <c r="AJ1780" s="71" t="s">
        <v>369</v>
      </c>
      <c r="AK1780" s="72">
        <f t="shared" si="281"/>
        <v>1.1117350137621949</v>
      </c>
      <c r="AL1780" s="73">
        <f t="shared" si="282"/>
        <v>1.1117350137621949</v>
      </c>
    </row>
    <row r="1781" spans="1:38">
      <c r="A1781" s="14" t="s">
        <v>91</v>
      </c>
      <c r="B1781" s="14" t="s">
        <v>40</v>
      </c>
      <c r="C1781" s="31">
        <v>39284</v>
      </c>
      <c r="D1781" s="15">
        <v>2007</v>
      </c>
      <c r="E1781" s="16">
        <v>0.46180555555555602</v>
      </c>
      <c r="F1781" s="16">
        <v>0.51041666666666696</v>
      </c>
      <c r="G1781" s="16">
        <f t="shared" si="283"/>
        <v>4.8611111111110938E-2</v>
      </c>
      <c r="H1781" s="21">
        <v>2</v>
      </c>
      <c r="I1781" s="17">
        <v>2</v>
      </c>
      <c r="J1781" s="17">
        <v>4</v>
      </c>
      <c r="K1781" s="17">
        <v>4</v>
      </c>
      <c r="L1781" s="14" t="s">
        <v>48</v>
      </c>
      <c r="M1781" s="14" t="s">
        <v>49</v>
      </c>
      <c r="N1781" s="17">
        <v>1</v>
      </c>
      <c r="O1781" s="14">
        <f t="shared" si="284"/>
        <v>30.69</v>
      </c>
      <c r="P1781" s="14">
        <v>9.3000000000000007</v>
      </c>
      <c r="Q1781" s="14">
        <f t="shared" si="285"/>
        <v>30.69</v>
      </c>
      <c r="R1781" s="14">
        <v>9.3000000000000007</v>
      </c>
      <c r="S1781" s="14">
        <f t="shared" si="286"/>
        <v>30.69</v>
      </c>
      <c r="T1781" s="14">
        <v>9.3000000000000007</v>
      </c>
      <c r="U1781" s="21" t="s">
        <v>43</v>
      </c>
      <c r="V1781" s="21" t="s">
        <v>43</v>
      </c>
      <c r="W1781" s="19">
        <v>27.84825</v>
      </c>
      <c r="X1781" s="19">
        <v>-115.17252999999999</v>
      </c>
      <c r="Y1781" s="18">
        <f t="shared" si="279"/>
        <v>62.6</v>
      </c>
      <c r="Z1781" s="17">
        <v>17</v>
      </c>
      <c r="AA1781" s="21">
        <v>6</v>
      </c>
      <c r="AB1781" s="14" t="s">
        <v>44</v>
      </c>
      <c r="AC1781" s="14">
        <v>15</v>
      </c>
      <c r="AD1781" s="17">
        <v>16</v>
      </c>
      <c r="AE1781" s="17">
        <v>1</v>
      </c>
      <c r="AF1781" s="14">
        <v>61</v>
      </c>
      <c r="AG1781" s="14">
        <v>300</v>
      </c>
      <c r="AI1781" s="70">
        <f t="shared" si="280"/>
        <v>12.500999999999999</v>
      </c>
      <c r="AJ1781" s="71" t="s">
        <v>369</v>
      </c>
      <c r="AK1781" s="72">
        <f t="shared" si="281"/>
        <v>1.4471406331162124</v>
      </c>
      <c r="AL1781" s="73">
        <f t="shared" si="282"/>
        <v>1.4471406331162124</v>
      </c>
    </row>
    <row r="1782" spans="1:38">
      <c r="A1782" s="14" t="s">
        <v>91</v>
      </c>
      <c r="B1782" s="14" t="s">
        <v>40</v>
      </c>
      <c r="C1782" s="31">
        <v>39284</v>
      </c>
      <c r="D1782" s="15">
        <v>2007</v>
      </c>
      <c r="E1782" s="16">
        <v>0.46180555555555602</v>
      </c>
      <c r="F1782" s="16">
        <v>0.51041666666666696</v>
      </c>
      <c r="G1782" s="16">
        <f t="shared" si="283"/>
        <v>4.8611111111110938E-2</v>
      </c>
      <c r="H1782" s="21">
        <v>2</v>
      </c>
      <c r="I1782" s="17">
        <v>2</v>
      </c>
      <c r="J1782" s="17">
        <v>4</v>
      </c>
      <c r="K1782" s="17">
        <v>4</v>
      </c>
      <c r="L1782" s="14" t="s">
        <v>48</v>
      </c>
      <c r="M1782" s="14" t="s">
        <v>49</v>
      </c>
      <c r="N1782" s="17">
        <v>1</v>
      </c>
      <c r="O1782" s="14">
        <f t="shared" si="284"/>
        <v>30.69</v>
      </c>
      <c r="P1782" s="14">
        <v>9.3000000000000007</v>
      </c>
      <c r="Q1782" s="14">
        <f t="shared" si="285"/>
        <v>30.69</v>
      </c>
      <c r="R1782" s="14">
        <v>9.3000000000000007</v>
      </c>
      <c r="S1782" s="14">
        <f t="shared" si="286"/>
        <v>30.69</v>
      </c>
      <c r="T1782" s="14">
        <v>9.3000000000000007</v>
      </c>
      <c r="U1782" s="21" t="s">
        <v>43</v>
      </c>
      <c r="V1782" s="21" t="s">
        <v>43</v>
      </c>
      <c r="W1782" s="19">
        <v>27.84825</v>
      </c>
      <c r="X1782" s="19">
        <v>-115.17252999999999</v>
      </c>
      <c r="Y1782" s="18">
        <f t="shared" si="279"/>
        <v>62.6</v>
      </c>
      <c r="Z1782" s="17">
        <v>17</v>
      </c>
      <c r="AA1782" s="21">
        <v>6</v>
      </c>
      <c r="AB1782" s="14" t="s">
        <v>44</v>
      </c>
      <c r="AC1782" s="14">
        <v>15</v>
      </c>
      <c r="AD1782" s="17">
        <v>17</v>
      </c>
      <c r="AE1782" s="17">
        <v>1</v>
      </c>
      <c r="AF1782" s="14">
        <v>61</v>
      </c>
      <c r="AG1782" s="14">
        <v>300</v>
      </c>
      <c r="AI1782" s="70">
        <f t="shared" si="280"/>
        <v>13.209999999999999</v>
      </c>
      <c r="AJ1782" s="71" t="s">
        <v>369</v>
      </c>
      <c r="AK1782" s="72">
        <f t="shared" si="281"/>
        <v>1.6329725885917237</v>
      </c>
      <c r="AL1782" s="73">
        <f t="shared" si="282"/>
        <v>1.6329725885917237</v>
      </c>
    </row>
    <row r="1783" spans="1:38">
      <c r="A1783" s="14" t="s">
        <v>91</v>
      </c>
      <c r="B1783" s="14" t="s">
        <v>40</v>
      </c>
      <c r="C1783" s="31">
        <v>39284</v>
      </c>
      <c r="D1783" s="15">
        <v>2007</v>
      </c>
      <c r="E1783" s="16">
        <v>0.46180555555555602</v>
      </c>
      <c r="F1783" s="16">
        <v>0.51041666666666696</v>
      </c>
      <c r="G1783" s="16">
        <f t="shared" si="283"/>
        <v>4.8611111111110938E-2</v>
      </c>
      <c r="H1783" s="21">
        <v>2</v>
      </c>
      <c r="I1783" s="17">
        <v>2</v>
      </c>
      <c r="J1783" s="17">
        <v>4</v>
      </c>
      <c r="K1783" s="17">
        <v>4</v>
      </c>
      <c r="L1783" s="14" t="s">
        <v>48</v>
      </c>
      <c r="M1783" s="14" t="s">
        <v>49</v>
      </c>
      <c r="N1783" s="17">
        <v>1</v>
      </c>
      <c r="O1783" s="14">
        <f t="shared" si="284"/>
        <v>30.69</v>
      </c>
      <c r="P1783" s="14">
        <v>9.3000000000000007</v>
      </c>
      <c r="Q1783" s="14">
        <f t="shared" si="285"/>
        <v>30.69</v>
      </c>
      <c r="R1783" s="14">
        <v>9.3000000000000007</v>
      </c>
      <c r="S1783" s="14">
        <f t="shared" si="286"/>
        <v>30.69</v>
      </c>
      <c r="T1783" s="14">
        <v>9.3000000000000007</v>
      </c>
      <c r="U1783" s="21" t="s">
        <v>43</v>
      </c>
      <c r="V1783" s="21" t="s">
        <v>43</v>
      </c>
      <c r="W1783" s="19">
        <v>27.84825</v>
      </c>
      <c r="X1783" s="19">
        <v>-115.17252999999999</v>
      </c>
      <c r="Y1783" s="18">
        <f t="shared" si="279"/>
        <v>62.6</v>
      </c>
      <c r="Z1783" s="17">
        <v>17</v>
      </c>
      <c r="AA1783" s="21">
        <v>6</v>
      </c>
      <c r="AB1783" s="14" t="s">
        <v>44</v>
      </c>
      <c r="AC1783" s="14">
        <v>15</v>
      </c>
      <c r="AD1783" s="17">
        <v>17</v>
      </c>
      <c r="AE1783" s="17">
        <v>1</v>
      </c>
      <c r="AF1783" s="14">
        <v>61</v>
      </c>
      <c r="AG1783" s="14">
        <v>300</v>
      </c>
      <c r="AI1783" s="70">
        <f t="shared" si="280"/>
        <v>13.209999999999999</v>
      </c>
      <c r="AJ1783" s="71" t="s">
        <v>369</v>
      </c>
      <c r="AK1783" s="72">
        <f t="shared" si="281"/>
        <v>1.6329725885917237</v>
      </c>
      <c r="AL1783" s="73">
        <f t="shared" si="282"/>
        <v>1.6329725885917237</v>
      </c>
    </row>
    <row r="1784" spans="1:38">
      <c r="A1784" s="14" t="s">
        <v>91</v>
      </c>
      <c r="B1784" s="14" t="s">
        <v>40</v>
      </c>
      <c r="C1784" s="31">
        <v>39284</v>
      </c>
      <c r="D1784" s="15">
        <v>2007</v>
      </c>
      <c r="E1784" s="16">
        <v>0.46180555555555602</v>
      </c>
      <c r="F1784" s="16">
        <v>0.51041666666666696</v>
      </c>
      <c r="G1784" s="16">
        <f t="shared" si="283"/>
        <v>4.8611111111110938E-2</v>
      </c>
      <c r="H1784" s="21">
        <v>2</v>
      </c>
      <c r="I1784" s="17">
        <v>2</v>
      </c>
      <c r="J1784" s="17">
        <v>4</v>
      </c>
      <c r="K1784" s="17">
        <v>4</v>
      </c>
      <c r="L1784" s="14" t="s">
        <v>48</v>
      </c>
      <c r="M1784" s="14" t="s">
        <v>49</v>
      </c>
      <c r="N1784" s="17">
        <v>1</v>
      </c>
      <c r="O1784" s="14">
        <f t="shared" si="284"/>
        <v>30.69</v>
      </c>
      <c r="P1784" s="14">
        <v>9.3000000000000007</v>
      </c>
      <c r="Q1784" s="14">
        <f t="shared" si="285"/>
        <v>30.69</v>
      </c>
      <c r="R1784" s="14">
        <v>9.3000000000000007</v>
      </c>
      <c r="S1784" s="14">
        <f t="shared" si="286"/>
        <v>30.69</v>
      </c>
      <c r="T1784" s="14">
        <v>9.3000000000000007</v>
      </c>
      <c r="U1784" s="21" t="s">
        <v>43</v>
      </c>
      <c r="V1784" s="21" t="s">
        <v>43</v>
      </c>
      <c r="W1784" s="19">
        <v>27.84825</v>
      </c>
      <c r="X1784" s="19">
        <v>-115.17252999999999</v>
      </c>
      <c r="Y1784" s="18">
        <f t="shared" si="279"/>
        <v>62.6</v>
      </c>
      <c r="Z1784" s="17">
        <v>17</v>
      </c>
      <c r="AA1784" s="21">
        <v>6</v>
      </c>
      <c r="AB1784" s="14" t="s">
        <v>44</v>
      </c>
      <c r="AC1784" s="14">
        <v>15</v>
      </c>
      <c r="AD1784" s="17">
        <v>17</v>
      </c>
      <c r="AE1784" s="17">
        <v>1</v>
      </c>
      <c r="AF1784" s="14">
        <v>61</v>
      </c>
      <c r="AG1784" s="14">
        <v>300</v>
      </c>
      <c r="AI1784" s="70">
        <f t="shared" si="280"/>
        <v>13.209999999999999</v>
      </c>
      <c r="AJ1784" s="71" t="s">
        <v>369</v>
      </c>
      <c r="AK1784" s="72">
        <f t="shared" si="281"/>
        <v>1.6329725885917237</v>
      </c>
      <c r="AL1784" s="73">
        <f t="shared" si="282"/>
        <v>1.6329725885917237</v>
      </c>
    </row>
    <row r="1785" spans="1:38">
      <c r="A1785" s="14" t="s">
        <v>91</v>
      </c>
      <c r="B1785" s="14" t="s">
        <v>40</v>
      </c>
      <c r="C1785" s="31">
        <v>39284</v>
      </c>
      <c r="D1785" s="15">
        <v>2007</v>
      </c>
      <c r="E1785" s="16">
        <v>0.46180555555555602</v>
      </c>
      <c r="F1785" s="16">
        <v>0.51041666666666696</v>
      </c>
      <c r="G1785" s="16">
        <f t="shared" si="283"/>
        <v>4.8611111111110938E-2</v>
      </c>
      <c r="H1785" s="21">
        <v>2</v>
      </c>
      <c r="I1785" s="17">
        <v>2</v>
      </c>
      <c r="J1785" s="17">
        <v>4</v>
      </c>
      <c r="K1785" s="17">
        <v>4</v>
      </c>
      <c r="L1785" s="14" t="s">
        <v>48</v>
      </c>
      <c r="M1785" s="14" t="s">
        <v>49</v>
      </c>
      <c r="N1785" s="17">
        <v>1</v>
      </c>
      <c r="O1785" s="14">
        <f t="shared" si="284"/>
        <v>30.69</v>
      </c>
      <c r="P1785" s="14">
        <v>9.3000000000000007</v>
      </c>
      <c r="Q1785" s="14">
        <f t="shared" si="285"/>
        <v>30.69</v>
      </c>
      <c r="R1785" s="14">
        <v>9.3000000000000007</v>
      </c>
      <c r="S1785" s="14">
        <f t="shared" si="286"/>
        <v>30.69</v>
      </c>
      <c r="T1785" s="14">
        <v>9.3000000000000007</v>
      </c>
      <c r="U1785" s="21" t="s">
        <v>43</v>
      </c>
      <c r="V1785" s="21" t="s">
        <v>43</v>
      </c>
      <c r="W1785" s="19">
        <v>27.84825</v>
      </c>
      <c r="X1785" s="19">
        <v>-115.17252999999999</v>
      </c>
      <c r="Y1785" s="18">
        <f t="shared" si="279"/>
        <v>62.6</v>
      </c>
      <c r="Z1785" s="17">
        <v>17</v>
      </c>
      <c r="AA1785" s="21">
        <v>6</v>
      </c>
      <c r="AB1785" s="14" t="s">
        <v>44</v>
      </c>
      <c r="AC1785" s="14">
        <v>15</v>
      </c>
      <c r="AD1785" s="17">
        <v>17</v>
      </c>
      <c r="AE1785" s="17">
        <v>1</v>
      </c>
      <c r="AF1785" s="14">
        <v>61</v>
      </c>
      <c r="AG1785" s="14">
        <v>300</v>
      </c>
      <c r="AI1785" s="70">
        <f t="shared" si="280"/>
        <v>13.209999999999999</v>
      </c>
      <c r="AJ1785" s="71" t="s">
        <v>369</v>
      </c>
      <c r="AK1785" s="72">
        <f t="shared" si="281"/>
        <v>1.6329725885917237</v>
      </c>
      <c r="AL1785" s="73">
        <f t="shared" si="282"/>
        <v>1.6329725885917237</v>
      </c>
    </row>
    <row r="1786" spans="1:38">
      <c r="A1786" s="14" t="s">
        <v>91</v>
      </c>
      <c r="B1786" s="14" t="s">
        <v>40</v>
      </c>
      <c r="C1786" s="31">
        <v>39284</v>
      </c>
      <c r="D1786" s="15">
        <v>2007</v>
      </c>
      <c r="E1786" s="16">
        <v>0.46180555555555602</v>
      </c>
      <c r="F1786" s="16">
        <v>0.51041666666666696</v>
      </c>
      <c r="G1786" s="16">
        <f t="shared" si="283"/>
        <v>4.8611111111110938E-2</v>
      </c>
      <c r="H1786" s="21">
        <v>2</v>
      </c>
      <c r="I1786" s="17">
        <v>2</v>
      </c>
      <c r="J1786" s="17">
        <v>4</v>
      </c>
      <c r="K1786" s="17">
        <v>4</v>
      </c>
      <c r="L1786" s="14" t="s">
        <v>48</v>
      </c>
      <c r="M1786" s="14" t="s">
        <v>49</v>
      </c>
      <c r="N1786" s="17">
        <v>1</v>
      </c>
      <c r="O1786" s="14">
        <f t="shared" si="284"/>
        <v>30.69</v>
      </c>
      <c r="P1786" s="14">
        <v>9.3000000000000007</v>
      </c>
      <c r="Q1786" s="14">
        <f t="shared" si="285"/>
        <v>30.69</v>
      </c>
      <c r="R1786" s="14">
        <v>9.3000000000000007</v>
      </c>
      <c r="S1786" s="14">
        <f t="shared" si="286"/>
        <v>30.69</v>
      </c>
      <c r="T1786" s="14">
        <v>9.3000000000000007</v>
      </c>
      <c r="U1786" s="21" t="s">
        <v>43</v>
      </c>
      <c r="V1786" s="21" t="s">
        <v>43</v>
      </c>
      <c r="W1786" s="19">
        <v>27.84825</v>
      </c>
      <c r="X1786" s="19">
        <v>-115.17252999999999</v>
      </c>
      <c r="Y1786" s="18">
        <f t="shared" si="279"/>
        <v>62.6</v>
      </c>
      <c r="Z1786" s="17">
        <v>17</v>
      </c>
      <c r="AA1786" s="21">
        <v>6</v>
      </c>
      <c r="AB1786" s="14" t="s">
        <v>44</v>
      </c>
      <c r="AC1786" s="14">
        <v>16</v>
      </c>
      <c r="AD1786" s="17">
        <v>15</v>
      </c>
      <c r="AE1786" s="17">
        <v>1</v>
      </c>
      <c r="AF1786" s="14">
        <v>62</v>
      </c>
      <c r="AG1786" s="14">
        <v>300</v>
      </c>
      <c r="AI1786" s="70">
        <f t="shared" si="280"/>
        <v>11.792</v>
      </c>
      <c r="AJ1786" s="71" t="s">
        <v>369</v>
      </c>
      <c r="AK1786" s="72">
        <f t="shared" si="281"/>
        <v>1.2734394051640829</v>
      </c>
      <c r="AL1786" s="73">
        <f t="shared" si="282"/>
        <v>1.2734394051640829</v>
      </c>
    </row>
    <row r="1787" spans="1:38">
      <c r="A1787" s="14" t="s">
        <v>91</v>
      </c>
      <c r="B1787" s="14" t="s">
        <v>40</v>
      </c>
      <c r="C1787" s="31">
        <v>39284</v>
      </c>
      <c r="D1787" s="15">
        <v>2007</v>
      </c>
      <c r="E1787" s="16">
        <v>0.46180555555555602</v>
      </c>
      <c r="F1787" s="16">
        <v>0.51041666666666696</v>
      </c>
      <c r="G1787" s="16">
        <f t="shared" si="283"/>
        <v>4.8611111111110938E-2</v>
      </c>
      <c r="H1787" s="21">
        <v>2</v>
      </c>
      <c r="I1787" s="17">
        <v>2</v>
      </c>
      <c r="J1787" s="17">
        <v>4</v>
      </c>
      <c r="K1787" s="17">
        <v>4</v>
      </c>
      <c r="L1787" s="14" t="s">
        <v>48</v>
      </c>
      <c r="M1787" s="14" t="s">
        <v>49</v>
      </c>
      <c r="N1787" s="17">
        <v>1</v>
      </c>
      <c r="O1787" s="14">
        <f t="shared" si="284"/>
        <v>30.69</v>
      </c>
      <c r="P1787" s="14">
        <v>9.3000000000000007</v>
      </c>
      <c r="Q1787" s="14">
        <f t="shared" si="285"/>
        <v>30.69</v>
      </c>
      <c r="R1787" s="14">
        <v>9.3000000000000007</v>
      </c>
      <c r="S1787" s="14">
        <f t="shared" si="286"/>
        <v>30.69</v>
      </c>
      <c r="T1787" s="14">
        <v>9.3000000000000007</v>
      </c>
      <c r="U1787" s="21" t="s">
        <v>43</v>
      </c>
      <c r="V1787" s="21" t="s">
        <v>43</v>
      </c>
      <c r="W1787" s="19">
        <v>27.84825</v>
      </c>
      <c r="X1787" s="19">
        <v>-115.17252999999999</v>
      </c>
      <c r="Y1787" s="18">
        <f t="shared" si="279"/>
        <v>62.6</v>
      </c>
      <c r="Z1787" s="17">
        <v>17</v>
      </c>
      <c r="AA1787" s="21">
        <v>6</v>
      </c>
      <c r="AB1787" s="14" t="s">
        <v>44</v>
      </c>
      <c r="AC1787" s="14">
        <v>16</v>
      </c>
      <c r="AD1787" s="17">
        <v>23</v>
      </c>
      <c r="AE1787" s="17">
        <v>1</v>
      </c>
      <c r="AF1787" s="14">
        <v>62</v>
      </c>
      <c r="AG1787" s="14">
        <v>300</v>
      </c>
      <c r="AI1787" s="70">
        <f t="shared" si="280"/>
        <v>17.463999999999999</v>
      </c>
      <c r="AJ1787" s="71" t="s">
        <v>369</v>
      </c>
      <c r="AK1787" s="72">
        <f t="shared" si="281"/>
        <v>3.0095147540604348</v>
      </c>
      <c r="AL1787" s="73">
        <f t="shared" si="282"/>
        <v>3.0095147540604348</v>
      </c>
    </row>
    <row r="1788" spans="1:38">
      <c r="A1788" s="14" t="s">
        <v>92</v>
      </c>
      <c r="B1788" s="14" t="s">
        <v>40</v>
      </c>
      <c r="C1788" s="31">
        <v>39284</v>
      </c>
      <c r="D1788" s="15">
        <v>2007</v>
      </c>
      <c r="E1788" s="16">
        <v>0.39930555555555558</v>
      </c>
      <c r="F1788" s="16">
        <v>0.42708333333333331</v>
      </c>
      <c r="G1788" s="16">
        <f t="shared" si="283"/>
        <v>2.7777777777777735E-2</v>
      </c>
      <c r="H1788" s="21">
        <v>2</v>
      </c>
      <c r="I1788" s="17">
        <v>1</v>
      </c>
      <c r="J1788" s="17">
        <v>3</v>
      </c>
      <c r="K1788" s="17">
        <v>3</v>
      </c>
      <c r="L1788" s="14" t="s">
        <v>48</v>
      </c>
      <c r="M1788" s="14" t="s">
        <v>49</v>
      </c>
      <c r="N1788" s="17">
        <v>1</v>
      </c>
      <c r="O1788" s="14">
        <f t="shared" si="284"/>
        <v>50.49</v>
      </c>
      <c r="P1788" s="14">
        <v>15.3</v>
      </c>
      <c r="Q1788" s="14">
        <f t="shared" si="285"/>
        <v>50.49</v>
      </c>
      <c r="R1788" s="14">
        <v>15.3</v>
      </c>
      <c r="S1788" s="14">
        <f t="shared" si="286"/>
        <v>50.49</v>
      </c>
      <c r="T1788" s="14">
        <v>15.3</v>
      </c>
      <c r="U1788" s="21" t="s">
        <v>43</v>
      </c>
      <c r="V1788" s="21" t="s">
        <v>43</v>
      </c>
      <c r="W1788" s="19">
        <v>27.845780000000001</v>
      </c>
      <c r="X1788" s="19">
        <v>-115.16925000000001</v>
      </c>
      <c r="Y1788" s="18">
        <f t="shared" si="279"/>
        <v>55.400000000000006</v>
      </c>
      <c r="Z1788" s="17">
        <v>13</v>
      </c>
      <c r="AA1788" s="21">
        <v>5</v>
      </c>
      <c r="AB1788" s="14" t="s">
        <v>44</v>
      </c>
      <c r="AC1788" s="14">
        <v>1</v>
      </c>
      <c r="AD1788" s="17">
        <v>14</v>
      </c>
      <c r="AE1788" s="17">
        <v>1</v>
      </c>
      <c r="AF1788" s="14">
        <v>4</v>
      </c>
      <c r="AG1788" s="14">
        <v>30</v>
      </c>
      <c r="AI1788" s="70">
        <f t="shared" si="280"/>
        <v>11.083</v>
      </c>
      <c r="AJ1788" s="71" t="s">
        <v>369</v>
      </c>
      <c r="AK1788" s="72">
        <f t="shared" si="281"/>
        <v>1.1117350137621949</v>
      </c>
      <c r="AL1788" s="73">
        <f t="shared" si="282"/>
        <v>1.1117350137621949</v>
      </c>
    </row>
    <row r="1789" spans="1:38">
      <c r="A1789" s="14" t="s">
        <v>92</v>
      </c>
      <c r="B1789" s="14" t="s">
        <v>40</v>
      </c>
      <c r="C1789" s="31">
        <v>39284</v>
      </c>
      <c r="D1789" s="15">
        <v>2007</v>
      </c>
      <c r="E1789" s="16">
        <v>0.39930555555555558</v>
      </c>
      <c r="F1789" s="16">
        <v>0.42708333333333331</v>
      </c>
      <c r="G1789" s="16">
        <f t="shared" si="283"/>
        <v>2.7777777777777735E-2</v>
      </c>
      <c r="H1789" s="21">
        <v>2</v>
      </c>
      <c r="I1789" s="17">
        <v>1</v>
      </c>
      <c r="J1789" s="17">
        <v>3</v>
      </c>
      <c r="K1789" s="17">
        <v>3</v>
      </c>
      <c r="L1789" s="14" t="s">
        <v>48</v>
      </c>
      <c r="M1789" s="14" t="s">
        <v>49</v>
      </c>
      <c r="N1789" s="17">
        <v>1</v>
      </c>
      <c r="O1789" s="14">
        <f t="shared" si="284"/>
        <v>50.49</v>
      </c>
      <c r="P1789" s="14">
        <v>15.3</v>
      </c>
      <c r="Q1789" s="14">
        <f t="shared" si="285"/>
        <v>50.49</v>
      </c>
      <c r="R1789" s="14">
        <v>15.3</v>
      </c>
      <c r="S1789" s="14">
        <f t="shared" si="286"/>
        <v>50.49</v>
      </c>
      <c r="T1789" s="14">
        <v>15.3</v>
      </c>
      <c r="U1789" s="21" t="s">
        <v>43</v>
      </c>
      <c r="V1789" s="21" t="s">
        <v>43</v>
      </c>
      <c r="W1789" s="19">
        <v>27.845780000000001</v>
      </c>
      <c r="X1789" s="19">
        <v>-115.16925000000001</v>
      </c>
      <c r="Y1789" s="18">
        <f t="shared" si="279"/>
        <v>55.400000000000006</v>
      </c>
      <c r="Z1789" s="17">
        <v>13</v>
      </c>
      <c r="AA1789" s="21">
        <v>5</v>
      </c>
      <c r="AB1789" s="14" t="s">
        <v>44</v>
      </c>
      <c r="AC1789" s="14">
        <v>1</v>
      </c>
      <c r="AD1789" s="17">
        <v>20</v>
      </c>
      <c r="AE1789" s="17">
        <v>1</v>
      </c>
      <c r="AF1789" s="14">
        <v>4</v>
      </c>
      <c r="AG1789" s="14">
        <v>30</v>
      </c>
      <c r="AI1789" s="70">
        <f t="shared" si="280"/>
        <v>15.337</v>
      </c>
      <c r="AJ1789" s="71" t="s">
        <v>369</v>
      </c>
      <c r="AK1789" s="72">
        <f t="shared" si="281"/>
        <v>2.2645047633742106</v>
      </c>
      <c r="AL1789" s="73">
        <f t="shared" si="282"/>
        <v>2.2645047633742106</v>
      </c>
    </row>
    <row r="1790" spans="1:38">
      <c r="A1790" s="14" t="s">
        <v>92</v>
      </c>
      <c r="B1790" s="14" t="s">
        <v>40</v>
      </c>
      <c r="C1790" s="31">
        <v>39284</v>
      </c>
      <c r="D1790" s="15">
        <v>2007</v>
      </c>
      <c r="E1790" s="16">
        <v>0.39930555555555558</v>
      </c>
      <c r="F1790" s="16">
        <v>0.42708333333333331</v>
      </c>
      <c r="G1790" s="16">
        <f t="shared" si="283"/>
        <v>2.7777777777777735E-2</v>
      </c>
      <c r="H1790" s="21">
        <v>2</v>
      </c>
      <c r="I1790" s="17">
        <v>1</v>
      </c>
      <c r="J1790" s="17">
        <v>3</v>
      </c>
      <c r="K1790" s="17">
        <v>3</v>
      </c>
      <c r="L1790" s="14" t="s">
        <v>48</v>
      </c>
      <c r="M1790" s="14" t="s">
        <v>49</v>
      </c>
      <c r="N1790" s="17">
        <v>1</v>
      </c>
      <c r="O1790" s="14">
        <f t="shared" si="284"/>
        <v>50.49</v>
      </c>
      <c r="P1790" s="14">
        <v>15.3</v>
      </c>
      <c r="Q1790" s="14">
        <f t="shared" si="285"/>
        <v>50.49</v>
      </c>
      <c r="R1790" s="14">
        <v>15.3</v>
      </c>
      <c r="S1790" s="14">
        <f t="shared" si="286"/>
        <v>50.49</v>
      </c>
      <c r="T1790" s="14">
        <v>15.3</v>
      </c>
      <c r="U1790" s="21" t="s">
        <v>43</v>
      </c>
      <c r="V1790" s="21" t="s">
        <v>43</v>
      </c>
      <c r="W1790" s="19">
        <v>27.845780000000001</v>
      </c>
      <c r="X1790" s="19">
        <v>-115.16925000000001</v>
      </c>
      <c r="Y1790" s="18">
        <f t="shared" ref="Y1790:Y1853" si="287">(Z1790*1.8)+32</f>
        <v>55.400000000000006</v>
      </c>
      <c r="Z1790" s="17">
        <v>13</v>
      </c>
      <c r="AA1790" s="21">
        <v>5</v>
      </c>
      <c r="AB1790" s="14" t="s">
        <v>44</v>
      </c>
      <c r="AC1790" s="14">
        <v>1</v>
      </c>
      <c r="AD1790" s="17">
        <v>20</v>
      </c>
      <c r="AE1790" s="17">
        <v>1</v>
      </c>
      <c r="AF1790" s="14">
        <v>4</v>
      </c>
      <c r="AG1790" s="14">
        <v>30</v>
      </c>
      <c r="AI1790" s="70">
        <f t="shared" ref="AI1790:AI1853" si="288">(0.709*AD1790)+1.157</f>
        <v>15.337</v>
      </c>
      <c r="AJ1790" s="71" t="s">
        <v>369</v>
      </c>
      <c r="AK1790" s="72">
        <f t="shared" ref="AK1790:AK1853" si="289">((POWER(AI1790*10,2.19))*0.037)/1000</f>
        <v>2.2645047633742106</v>
      </c>
      <c r="AL1790" s="73">
        <f t="shared" ref="AL1790:AL1853" si="290">((POWER(AI1790*10,2.19))*0.037)/1000</f>
        <v>2.2645047633742106</v>
      </c>
    </row>
    <row r="1791" spans="1:38">
      <c r="A1791" s="14" t="s">
        <v>92</v>
      </c>
      <c r="B1791" s="14" t="s">
        <v>40</v>
      </c>
      <c r="C1791" s="31">
        <v>39284</v>
      </c>
      <c r="D1791" s="15">
        <v>2007</v>
      </c>
      <c r="E1791" s="16">
        <v>0.39930555555555558</v>
      </c>
      <c r="F1791" s="16">
        <v>0.42708333333333331</v>
      </c>
      <c r="G1791" s="16">
        <f t="shared" ref="G1791:G1854" si="291">F1791-E1791</f>
        <v>2.7777777777777735E-2</v>
      </c>
      <c r="H1791" s="21">
        <v>2</v>
      </c>
      <c r="I1791" s="17">
        <v>1</v>
      </c>
      <c r="J1791" s="17">
        <v>3</v>
      </c>
      <c r="K1791" s="17">
        <v>3</v>
      </c>
      <c r="L1791" s="14" t="s">
        <v>48</v>
      </c>
      <c r="M1791" s="14" t="s">
        <v>49</v>
      </c>
      <c r="N1791" s="17">
        <v>1</v>
      </c>
      <c r="O1791" s="14">
        <f t="shared" ref="O1791:O1854" si="292">3.3*P1791</f>
        <v>50.49</v>
      </c>
      <c r="P1791" s="14">
        <v>15.3</v>
      </c>
      <c r="Q1791" s="14">
        <f t="shared" ref="Q1791:Q1854" si="293">3.3*R1791</f>
        <v>50.49</v>
      </c>
      <c r="R1791" s="14">
        <v>15.3</v>
      </c>
      <c r="S1791" s="14">
        <f t="shared" ref="S1791:S1854" si="294">3.3*T1791</f>
        <v>50.49</v>
      </c>
      <c r="T1791" s="14">
        <v>15.3</v>
      </c>
      <c r="U1791" s="21" t="s">
        <v>43</v>
      </c>
      <c r="V1791" s="21" t="s">
        <v>43</v>
      </c>
      <c r="W1791" s="19">
        <v>27.845780000000001</v>
      </c>
      <c r="X1791" s="19">
        <v>-115.16925000000001</v>
      </c>
      <c r="Y1791" s="18">
        <f t="shared" si="287"/>
        <v>55.400000000000006</v>
      </c>
      <c r="Z1791" s="17">
        <v>13</v>
      </c>
      <c r="AA1791" s="21">
        <v>5</v>
      </c>
      <c r="AB1791" s="14" t="s">
        <v>44</v>
      </c>
      <c r="AC1791" s="14">
        <v>1</v>
      </c>
      <c r="AD1791" s="17">
        <v>20</v>
      </c>
      <c r="AE1791" s="17">
        <v>1</v>
      </c>
      <c r="AF1791" s="14">
        <v>4</v>
      </c>
      <c r="AG1791" s="14">
        <v>30</v>
      </c>
      <c r="AI1791" s="70">
        <f t="shared" si="288"/>
        <v>15.337</v>
      </c>
      <c r="AJ1791" s="71" t="s">
        <v>369</v>
      </c>
      <c r="AK1791" s="72">
        <f t="shared" si="289"/>
        <v>2.2645047633742106</v>
      </c>
      <c r="AL1791" s="73">
        <f t="shared" si="290"/>
        <v>2.2645047633742106</v>
      </c>
    </row>
    <row r="1792" spans="1:38">
      <c r="A1792" s="14" t="s">
        <v>92</v>
      </c>
      <c r="B1792" s="14" t="s">
        <v>40</v>
      </c>
      <c r="C1792" s="31">
        <v>39284</v>
      </c>
      <c r="D1792" s="15">
        <v>2007</v>
      </c>
      <c r="E1792" s="16">
        <v>0.39930555555555558</v>
      </c>
      <c r="F1792" s="16">
        <v>0.42708333333333331</v>
      </c>
      <c r="G1792" s="16">
        <f t="shared" si="291"/>
        <v>2.7777777777777735E-2</v>
      </c>
      <c r="H1792" s="21">
        <v>2</v>
      </c>
      <c r="I1792" s="17">
        <v>1</v>
      </c>
      <c r="J1792" s="17">
        <v>3</v>
      </c>
      <c r="K1792" s="17">
        <v>3</v>
      </c>
      <c r="L1792" s="14" t="s">
        <v>48</v>
      </c>
      <c r="M1792" s="14" t="s">
        <v>49</v>
      </c>
      <c r="N1792" s="17">
        <v>1</v>
      </c>
      <c r="O1792" s="14">
        <f t="shared" si="292"/>
        <v>50.49</v>
      </c>
      <c r="P1792" s="14">
        <v>15.3</v>
      </c>
      <c r="Q1792" s="14">
        <f t="shared" si="293"/>
        <v>50.49</v>
      </c>
      <c r="R1792" s="14">
        <v>15.3</v>
      </c>
      <c r="S1792" s="14">
        <f t="shared" si="294"/>
        <v>50.49</v>
      </c>
      <c r="T1792" s="14">
        <v>15.3</v>
      </c>
      <c r="U1792" s="21" t="s">
        <v>43</v>
      </c>
      <c r="V1792" s="21" t="s">
        <v>43</v>
      </c>
      <c r="W1792" s="19">
        <v>27.845780000000001</v>
      </c>
      <c r="X1792" s="19">
        <v>-115.16925000000001</v>
      </c>
      <c r="Y1792" s="18">
        <f t="shared" si="287"/>
        <v>55.400000000000006</v>
      </c>
      <c r="Z1792" s="17">
        <v>13</v>
      </c>
      <c r="AA1792" s="21">
        <v>5</v>
      </c>
      <c r="AB1792" s="14" t="s">
        <v>44</v>
      </c>
      <c r="AC1792" s="14">
        <v>1</v>
      </c>
      <c r="AD1792" s="17">
        <v>23</v>
      </c>
      <c r="AE1792" s="17">
        <v>1</v>
      </c>
      <c r="AF1792" s="14">
        <v>4</v>
      </c>
      <c r="AG1792" s="14">
        <v>30</v>
      </c>
      <c r="AI1792" s="70">
        <f t="shared" si="288"/>
        <v>17.463999999999999</v>
      </c>
      <c r="AJ1792" s="71" t="s">
        <v>369</v>
      </c>
      <c r="AK1792" s="72">
        <f t="shared" si="289"/>
        <v>3.0095147540604348</v>
      </c>
      <c r="AL1792" s="73">
        <f t="shared" si="290"/>
        <v>3.0095147540604348</v>
      </c>
    </row>
    <row r="1793" spans="1:38">
      <c r="A1793" s="14" t="s">
        <v>92</v>
      </c>
      <c r="B1793" s="14" t="s">
        <v>40</v>
      </c>
      <c r="C1793" s="31">
        <v>39284</v>
      </c>
      <c r="D1793" s="15">
        <v>2007</v>
      </c>
      <c r="E1793" s="16">
        <v>0.39930555555555558</v>
      </c>
      <c r="F1793" s="16">
        <v>0.42708333333333331</v>
      </c>
      <c r="G1793" s="16">
        <f t="shared" si="291"/>
        <v>2.7777777777777735E-2</v>
      </c>
      <c r="H1793" s="21">
        <v>2</v>
      </c>
      <c r="I1793" s="17">
        <v>1</v>
      </c>
      <c r="J1793" s="17">
        <v>3</v>
      </c>
      <c r="K1793" s="17">
        <v>3</v>
      </c>
      <c r="L1793" s="14" t="s">
        <v>48</v>
      </c>
      <c r="M1793" s="14" t="s">
        <v>49</v>
      </c>
      <c r="N1793" s="17">
        <v>1</v>
      </c>
      <c r="O1793" s="14">
        <f t="shared" si="292"/>
        <v>50.49</v>
      </c>
      <c r="P1793" s="14">
        <v>15.3</v>
      </c>
      <c r="Q1793" s="14">
        <f t="shared" si="293"/>
        <v>50.49</v>
      </c>
      <c r="R1793" s="14">
        <v>15.3</v>
      </c>
      <c r="S1793" s="14">
        <f t="shared" si="294"/>
        <v>50.49</v>
      </c>
      <c r="T1793" s="14">
        <v>15.3</v>
      </c>
      <c r="U1793" s="21" t="s">
        <v>43</v>
      </c>
      <c r="V1793" s="21" t="s">
        <v>43</v>
      </c>
      <c r="W1793" s="19">
        <v>27.845780000000001</v>
      </c>
      <c r="X1793" s="19">
        <v>-115.16925000000001</v>
      </c>
      <c r="Y1793" s="18">
        <f t="shared" si="287"/>
        <v>55.400000000000006</v>
      </c>
      <c r="Z1793" s="17">
        <v>13</v>
      </c>
      <c r="AA1793" s="21">
        <v>5</v>
      </c>
      <c r="AB1793" s="14" t="s">
        <v>44</v>
      </c>
      <c r="AC1793" s="14">
        <v>2</v>
      </c>
      <c r="AD1793" s="17">
        <v>17</v>
      </c>
      <c r="AE1793" s="17">
        <v>1</v>
      </c>
      <c r="AF1793" s="14">
        <v>6</v>
      </c>
      <c r="AG1793" s="14">
        <v>30</v>
      </c>
      <c r="AI1793" s="70">
        <f t="shared" si="288"/>
        <v>13.209999999999999</v>
      </c>
      <c r="AJ1793" s="71" t="s">
        <v>369</v>
      </c>
      <c r="AK1793" s="72">
        <f t="shared" si="289"/>
        <v>1.6329725885917237</v>
      </c>
      <c r="AL1793" s="73">
        <f t="shared" si="290"/>
        <v>1.6329725885917237</v>
      </c>
    </row>
    <row r="1794" spans="1:38">
      <c r="A1794" s="14" t="s">
        <v>92</v>
      </c>
      <c r="B1794" s="14" t="s">
        <v>40</v>
      </c>
      <c r="C1794" s="31">
        <v>39284</v>
      </c>
      <c r="D1794" s="15">
        <v>2007</v>
      </c>
      <c r="E1794" s="16">
        <v>0.39930555555555558</v>
      </c>
      <c r="F1794" s="16">
        <v>0.42708333333333331</v>
      </c>
      <c r="G1794" s="16">
        <f t="shared" si="291"/>
        <v>2.7777777777777735E-2</v>
      </c>
      <c r="H1794" s="21">
        <v>2</v>
      </c>
      <c r="I1794" s="17">
        <v>1</v>
      </c>
      <c r="J1794" s="17">
        <v>3</v>
      </c>
      <c r="K1794" s="17">
        <v>3</v>
      </c>
      <c r="L1794" s="14" t="s">
        <v>48</v>
      </c>
      <c r="M1794" s="14" t="s">
        <v>49</v>
      </c>
      <c r="N1794" s="17">
        <v>1</v>
      </c>
      <c r="O1794" s="14">
        <f t="shared" si="292"/>
        <v>50.49</v>
      </c>
      <c r="P1794" s="14">
        <v>15.3</v>
      </c>
      <c r="Q1794" s="14">
        <f t="shared" si="293"/>
        <v>50.49</v>
      </c>
      <c r="R1794" s="14">
        <v>15.3</v>
      </c>
      <c r="S1794" s="14">
        <f t="shared" si="294"/>
        <v>50.49</v>
      </c>
      <c r="T1794" s="14">
        <v>15.3</v>
      </c>
      <c r="U1794" s="21" t="s">
        <v>43</v>
      </c>
      <c r="V1794" s="21" t="s">
        <v>43</v>
      </c>
      <c r="W1794" s="19">
        <v>27.845780000000001</v>
      </c>
      <c r="X1794" s="19">
        <v>-115.16925000000001</v>
      </c>
      <c r="Y1794" s="18">
        <f t="shared" si="287"/>
        <v>55.400000000000006</v>
      </c>
      <c r="Z1794" s="17">
        <v>13</v>
      </c>
      <c r="AA1794" s="21">
        <v>5</v>
      </c>
      <c r="AB1794" s="14" t="s">
        <v>44</v>
      </c>
      <c r="AC1794" s="14">
        <v>2</v>
      </c>
      <c r="AD1794" s="17">
        <v>17</v>
      </c>
      <c r="AE1794" s="17">
        <v>1</v>
      </c>
      <c r="AF1794" s="14">
        <v>6</v>
      </c>
      <c r="AG1794" s="14">
        <v>30</v>
      </c>
      <c r="AI1794" s="70">
        <f t="shared" si="288"/>
        <v>13.209999999999999</v>
      </c>
      <c r="AJ1794" s="71" t="s">
        <v>369</v>
      </c>
      <c r="AK1794" s="72">
        <f t="shared" si="289"/>
        <v>1.6329725885917237</v>
      </c>
      <c r="AL1794" s="73">
        <f t="shared" si="290"/>
        <v>1.6329725885917237</v>
      </c>
    </row>
    <row r="1795" spans="1:38">
      <c r="A1795" s="14" t="s">
        <v>92</v>
      </c>
      <c r="B1795" s="14" t="s">
        <v>40</v>
      </c>
      <c r="C1795" s="31">
        <v>39284</v>
      </c>
      <c r="D1795" s="15">
        <v>2007</v>
      </c>
      <c r="E1795" s="16">
        <v>0.39930555555555558</v>
      </c>
      <c r="F1795" s="16">
        <v>0.42708333333333331</v>
      </c>
      <c r="G1795" s="16">
        <f t="shared" si="291"/>
        <v>2.7777777777777735E-2</v>
      </c>
      <c r="H1795" s="21">
        <v>2</v>
      </c>
      <c r="I1795" s="17">
        <v>1</v>
      </c>
      <c r="J1795" s="17">
        <v>3</v>
      </c>
      <c r="K1795" s="17">
        <v>3</v>
      </c>
      <c r="L1795" s="14" t="s">
        <v>48</v>
      </c>
      <c r="M1795" s="14" t="s">
        <v>49</v>
      </c>
      <c r="N1795" s="17">
        <v>1</v>
      </c>
      <c r="O1795" s="14">
        <f t="shared" si="292"/>
        <v>50.49</v>
      </c>
      <c r="P1795" s="14">
        <v>15.3</v>
      </c>
      <c r="Q1795" s="14">
        <f t="shared" si="293"/>
        <v>50.49</v>
      </c>
      <c r="R1795" s="14">
        <v>15.3</v>
      </c>
      <c r="S1795" s="14">
        <f t="shared" si="294"/>
        <v>50.49</v>
      </c>
      <c r="T1795" s="14">
        <v>15.3</v>
      </c>
      <c r="U1795" s="21" t="s">
        <v>43</v>
      </c>
      <c r="V1795" s="21" t="s">
        <v>43</v>
      </c>
      <c r="W1795" s="19">
        <v>27.845780000000001</v>
      </c>
      <c r="X1795" s="19">
        <v>-115.16925000000001</v>
      </c>
      <c r="Y1795" s="18">
        <f t="shared" si="287"/>
        <v>55.400000000000006</v>
      </c>
      <c r="Z1795" s="17">
        <v>13</v>
      </c>
      <c r="AA1795" s="21">
        <v>5</v>
      </c>
      <c r="AB1795" s="14" t="s">
        <v>44</v>
      </c>
      <c r="AC1795" s="14">
        <v>2</v>
      </c>
      <c r="AD1795" s="17">
        <v>20</v>
      </c>
      <c r="AE1795" s="17">
        <v>1</v>
      </c>
      <c r="AF1795" s="14">
        <v>6</v>
      </c>
      <c r="AG1795" s="14">
        <v>30</v>
      </c>
      <c r="AI1795" s="70">
        <f t="shared" si="288"/>
        <v>15.337</v>
      </c>
      <c r="AJ1795" s="71" t="s">
        <v>369</v>
      </c>
      <c r="AK1795" s="72">
        <f t="shared" si="289"/>
        <v>2.2645047633742106</v>
      </c>
      <c r="AL1795" s="73">
        <f t="shared" si="290"/>
        <v>2.2645047633742106</v>
      </c>
    </row>
    <row r="1796" spans="1:38">
      <c r="A1796" s="14" t="s">
        <v>92</v>
      </c>
      <c r="B1796" s="14" t="s">
        <v>40</v>
      </c>
      <c r="C1796" s="31">
        <v>39284</v>
      </c>
      <c r="D1796" s="15">
        <v>2007</v>
      </c>
      <c r="E1796" s="16">
        <v>0.39930555555555558</v>
      </c>
      <c r="F1796" s="16">
        <v>0.42708333333333331</v>
      </c>
      <c r="G1796" s="16">
        <f t="shared" si="291"/>
        <v>2.7777777777777735E-2</v>
      </c>
      <c r="H1796" s="21">
        <v>2</v>
      </c>
      <c r="I1796" s="17">
        <v>1</v>
      </c>
      <c r="J1796" s="17">
        <v>3</v>
      </c>
      <c r="K1796" s="17">
        <v>3</v>
      </c>
      <c r="L1796" s="14" t="s">
        <v>48</v>
      </c>
      <c r="M1796" s="14" t="s">
        <v>49</v>
      </c>
      <c r="N1796" s="17">
        <v>1</v>
      </c>
      <c r="O1796" s="14">
        <f t="shared" si="292"/>
        <v>50.49</v>
      </c>
      <c r="P1796" s="14">
        <v>15.3</v>
      </c>
      <c r="Q1796" s="14">
        <f t="shared" si="293"/>
        <v>50.49</v>
      </c>
      <c r="R1796" s="14">
        <v>15.3</v>
      </c>
      <c r="S1796" s="14">
        <f t="shared" si="294"/>
        <v>50.49</v>
      </c>
      <c r="T1796" s="14">
        <v>15.3</v>
      </c>
      <c r="U1796" s="21" t="s">
        <v>43</v>
      </c>
      <c r="V1796" s="21" t="s">
        <v>43</v>
      </c>
      <c r="W1796" s="19">
        <v>27.845780000000001</v>
      </c>
      <c r="X1796" s="19">
        <v>-115.16925000000001</v>
      </c>
      <c r="Y1796" s="18">
        <f t="shared" si="287"/>
        <v>55.400000000000006</v>
      </c>
      <c r="Z1796" s="17">
        <v>13</v>
      </c>
      <c r="AA1796" s="21">
        <v>5</v>
      </c>
      <c r="AB1796" s="14" t="s">
        <v>44</v>
      </c>
      <c r="AC1796" s="14">
        <v>3</v>
      </c>
      <c r="AD1796" s="17">
        <v>18</v>
      </c>
      <c r="AE1796" s="17">
        <v>1</v>
      </c>
      <c r="AF1796" s="14">
        <v>7</v>
      </c>
      <c r="AG1796" s="14">
        <v>30</v>
      </c>
      <c r="AI1796" s="70">
        <f t="shared" si="288"/>
        <v>13.918999999999999</v>
      </c>
      <c r="AJ1796" s="71" t="s">
        <v>369</v>
      </c>
      <c r="AK1796" s="72">
        <f t="shared" si="289"/>
        <v>1.8310631406548505</v>
      </c>
      <c r="AL1796" s="73">
        <f t="shared" si="290"/>
        <v>1.8310631406548505</v>
      </c>
    </row>
    <row r="1797" spans="1:38">
      <c r="A1797" s="14" t="s">
        <v>92</v>
      </c>
      <c r="B1797" s="14" t="s">
        <v>40</v>
      </c>
      <c r="C1797" s="31">
        <v>39284</v>
      </c>
      <c r="D1797" s="15">
        <v>2007</v>
      </c>
      <c r="E1797" s="16">
        <v>0.39930555555555558</v>
      </c>
      <c r="F1797" s="16">
        <v>0.42708333333333331</v>
      </c>
      <c r="G1797" s="16">
        <f t="shared" si="291"/>
        <v>2.7777777777777735E-2</v>
      </c>
      <c r="H1797" s="21">
        <v>2</v>
      </c>
      <c r="I1797" s="17">
        <v>1</v>
      </c>
      <c r="J1797" s="17">
        <v>3</v>
      </c>
      <c r="K1797" s="17">
        <v>3</v>
      </c>
      <c r="L1797" s="14" t="s">
        <v>48</v>
      </c>
      <c r="M1797" s="14" t="s">
        <v>49</v>
      </c>
      <c r="N1797" s="17">
        <v>1</v>
      </c>
      <c r="O1797" s="14">
        <f t="shared" si="292"/>
        <v>50.49</v>
      </c>
      <c r="P1797" s="14">
        <v>15.3</v>
      </c>
      <c r="Q1797" s="14">
        <f t="shared" si="293"/>
        <v>50.49</v>
      </c>
      <c r="R1797" s="14">
        <v>15.3</v>
      </c>
      <c r="S1797" s="14">
        <f t="shared" si="294"/>
        <v>50.49</v>
      </c>
      <c r="T1797" s="14">
        <v>15.3</v>
      </c>
      <c r="U1797" s="21" t="s">
        <v>43</v>
      </c>
      <c r="V1797" s="21" t="s">
        <v>43</v>
      </c>
      <c r="W1797" s="19">
        <v>27.845780000000001</v>
      </c>
      <c r="X1797" s="19">
        <v>-115.16925000000001</v>
      </c>
      <c r="Y1797" s="18">
        <f t="shared" si="287"/>
        <v>55.400000000000006</v>
      </c>
      <c r="Z1797" s="17">
        <v>13</v>
      </c>
      <c r="AA1797" s="21">
        <v>5</v>
      </c>
      <c r="AB1797" s="14" t="s">
        <v>44</v>
      </c>
      <c r="AC1797" s="14">
        <v>3</v>
      </c>
      <c r="AD1797" s="17">
        <v>22</v>
      </c>
      <c r="AE1797" s="17">
        <v>1</v>
      </c>
      <c r="AF1797" s="14">
        <v>7</v>
      </c>
      <c r="AG1797" s="14">
        <v>30</v>
      </c>
      <c r="AI1797" s="70">
        <f t="shared" si="288"/>
        <v>16.754999999999999</v>
      </c>
      <c r="AJ1797" s="71" t="s">
        <v>369</v>
      </c>
      <c r="AK1797" s="72">
        <f t="shared" si="289"/>
        <v>2.7483879168691034</v>
      </c>
      <c r="AL1797" s="73">
        <f t="shared" si="290"/>
        <v>2.7483879168691034</v>
      </c>
    </row>
    <row r="1798" spans="1:38">
      <c r="A1798" s="14" t="s">
        <v>92</v>
      </c>
      <c r="B1798" s="14" t="s">
        <v>40</v>
      </c>
      <c r="C1798" s="31">
        <v>39284</v>
      </c>
      <c r="D1798" s="15">
        <v>2007</v>
      </c>
      <c r="E1798" s="16">
        <v>0.39930555555555558</v>
      </c>
      <c r="F1798" s="16">
        <v>0.42708333333333331</v>
      </c>
      <c r="G1798" s="16">
        <f t="shared" si="291"/>
        <v>2.7777777777777735E-2</v>
      </c>
      <c r="H1798" s="21">
        <v>2</v>
      </c>
      <c r="I1798" s="17">
        <v>1</v>
      </c>
      <c r="J1798" s="17">
        <v>3</v>
      </c>
      <c r="K1798" s="17">
        <v>3</v>
      </c>
      <c r="L1798" s="14" t="s">
        <v>48</v>
      </c>
      <c r="M1798" s="14" t="s">
        <v>49</v>
      </c>
      <c r="N1798" s="17">
        <v>1</v>
      </c>
      <c r="O1798" s="14">
        <f t="shared" si="292"/>
        <v>50.49</v>
      </c>
      <c r="P1798" s="14">
        <v>15.3</v>
      </c>
      <c r="Q1798" s="14">
        <f t="shared" si="293"/>
        <v>50.49</v>
      </c>
      <c r="R1798" s="14">
        <v>15.3</v>
      </c>
      <c r="S1798" s="14">
        <f t="shared" si="294"/>
        <v>50.49</v>
      </c>
      <c r="T1798" s="14">
        <v>15.3</v>
      </c>
      <c r="U1798" s="21" t="s">
        <v>43</v>
      </c>
      <c r="V1798" s="21" t="s">
        <v>43</v>
      </c>
      <c r="W1798" s="19">
        <v>27.845780000000001</v>
      </c>
      <c r="X1798" s="19">
        <v>-115.16925000000001</v>
      </c>
      <c r="Y1798" s="18">
        <f t="shared" si="287"/>
        <v>55.400000000000006</v>
      </c>
      <c r="Z1798" s="17">
        <v>13</v>
      </c>
      <c r="AA1798" s="21">
        <v>5</v>
      </c>
      <c r="AB1798" s="14" t="s">
        <v>44</v>
      </c>
      <c r="AC1798" s="14">
        <v>3</v>
      </c>
      <c r="AD1798" s="17">
        <v>22</v>
      </c>
      <c r="AE1798" s="17">
        <v>1</v>
      </c>
      <c r="AF1798" s="14">
        <v>7</v>
      </c>
      <c r="AG1798" s="14">
        <v>30</v>
      </c>
      <c r="AI1798" s="70">
        <f t="shared" si="288"/>
        <v>16.754999999999999</v>
      </c>
      <c r="AJ1798" s="71" t="s">
        <v>369</v>
      </c>
      <c r="AK1798" s="72">
        <f t="shared" si="289"/>
        <v>2.7483879168691034</v>
      </c>
      <c r="AL1798" s="73">
        <f t="shared" si="290"/>
        <v>2.7483879168691034</v>
      </c>
    </row>
    <row r="1799" spans="1:38">
      <c r="A1799" s="14" t="s">
        <v>92</v>
      </c>
      <c r="B1799" s="14" t="s">
        <v>40</v>
      </c>
      <c r="C1799" s="31">
        <v>39284</v>
      </c>
      <c r="D1799" s="15">
        <v>2007</v>
      </c>
      <c r="E1799" s="16">
        <v>0.39930555555555558</v>
      </c>
      <c r="F1799" s="16">
        <v>0.42708333333333331</v>
      </c>
      <c r="G1799" s="16">
        <f t="shared" si="291"/>
        <v>2.7777777777777735E-2</v>
      </c>
      <c r="H1799" s="21">
        <v>2</v>
      </c>
      <c r="I1799" s="17">
        <v>1</v>
      </c>
      <c r="J1799" s="17">
        <v>3</v>
      </c>
      <c r="K1799" s="17">
        <v>3</v>
      </c>
      <c r="L1799" s="14" t="s">
        <v>48</v>
      </c>
      <c r="M1799" s="14" t="s">
        <v>49</v>
      </c>
      <c r="N1799" s="17">
        <v>1</v>
      </c>
      <c r="O1799" s="14">
        <f t="shared" si="292"/>
        <v>50.49</v>
      </c>
      <c r="P1799" s="14">
        <v>15.3</v>
      </c>
      <c r="Q1799" s="14">
        <f t="shared" si="293"/>
        <v>50.49</v>
      </c>
      <c r="R1799" s="14">
        <v>15.3</v>
      </c>
      <c r="S1799" s="14">
        <f t="shared" si="294"/>
        <v>50.49</v>
      </c>
      <c r="T1799" s="14">
        <v>15.3</v>
      </c>
      <c r="U1799" s="21" t="s">
        <v>43</v>
      </c>
      <c r="V1799" s="21" t="s">
        <v>43</v>
      </c>
      <c r="W1799" s="19">
        <v>27.845780000000001</v>
      </c>
      <c r="X1799" s="19">
        <v>-115.16925000000001</v>
      </c>
      <c r="Y1799" s="18">
        <f t="shared" si="287"/>
        <v>55.400000000000006</v>
      </c>
      <c r="Z1799" s="17">
        <v>13</v>
      </c>
      <c r="AA1799" s="21">
        <v>5</v>
      </c>
      <c r="AB1799" s="14" t="s">
        <v>44</v>
      </c>
      <c r="AC1799" s="14">
        <v>4</v>
      </c>
      <c r="AD1799" s="17">
        <v>14</v>
      </c>
      <c r="AE1799" s="17">
        <v>1</v>
      </c>
      <c r="AF1799" s="14">
        <v>9</v>
      </c>
      <c r="AG1799" s="14">
        <v>30</v>
      </c>
      <c r="AI1799" s="70">
        <f t="shared" si="288"/>
        <v>11.083</v>
      </c>
      <c r="AJ1799" s="71" t="s">
        <v>369</v>
      </c>
      <c r="AK1799" s="72">
        <f t="shared" si="289"/>
        <v>1.1117350137621949</v>
      </c>
      <c r="AL1799" s="73">
        <f t="shared" si="290"/>
        <v>1.1117350137621949</v>
      </c>
    </row>
    <row r="1800" spans="1:38">
      <c r="A1800" s="14" t="s">
        <v>92</v>
      </c>
      <c r="B1800" s="14" t="s">
        <v>40</v>
      </c>
      <c r="C1800" s="31">
        <v>39284</v>
      </c>
      <c r="D1800" s="15">
        <v>2007</v>
      </c>
      <c r="E1800" s="16">
        <v>0.39930555555555558</v>
      </c>
      <c r="F1800" s="16">
        <v>0.42708333333333331</v>
      </c>
      <c r="G1800" s="16">
        <f t="shared" si="291"/>
        <v>2.7777777777777735E-2</v>
      </c>
      <c r="H1800" s="21">
        <v>2</v>
      </c>
      <c r="I1800" s="17">
        <v>1</v>
      </c>
      <c r="J1800" s="17">
        <v>3</v>
      </c>
      <c r="K1800" s="17">
        <v>3</v>
      </c>
      <c r="L1800" s="14" t="s">
        <v>48</v>
      </c>
      <c r="M1800" s="14" t="s">
        <v>49</v>
      </c>
      <c r="N1800" s="17">
        <v>1</v>
      </c>
      <c r="O1800" s="14">
        <f t="shared" si="292"/>
        <v>50.49</v>
      </c>
      <c r="P1800" s="14">
        <v>15.3</v>
      </c>
      <c r="Q1800" s="14">
        <f t="shared" si="293"/>
        <v>50.49</v>
      </c>
      <c r="R1800" s="14">
        <v>15.3</v>
      </c>
      <c r="S1800" s="14">
        <f t="shared" si="294"/>
        <v>50.49</v>
      </c>
      <c r="T1800" s="14">
        <v>15.3</v>
      </c>
      <c r="U1800" s="21" t="s">
        <v>43</v>
      </c>
      <c r="V1800" s="21" t="s">
        <v>43</v>
      </c>
      <c r="W1800" s="19">
        <v>27.845780000000001</v>
      </c>
      <c r="X1800" s="19">
        <v>-115.16925000000001</v>
      </c>
      <c r="Y1800" s="18">
        <f t="shared" si="287"/>
        <v>55.400000000000006</v>
      </c>
      <c r="Z1800" s="17">
        <v>13</v>
      </c>
      <c r="AA1800" s="21">
        <v>5</v>
      </c>
      <c r="AB1800" s="14" t="s">
        <v>44</v>
      </c>
      <c r="AC1800" s="14">
        <v>5</v>
      </c>
      <c r="AD1800" s="17">
        <v>17</v>
      </c>
      <c r="AE1800" s="17">
        <v>1</v>
      </c>
      <c r="AF1800" s="14">
        <v>13</v>
      </c>
      <c r="AG1800" s="14">
        <v>30</v>
      </c>
      <c r="AI1800" s="70">
        <f t="shared" si="288"/>
        <v>13.209999999999999</v>
      </c>
      <c r="AJ1800" s="71" t="s">
        <v>369</v>
      </c>
      <c r="AK1800" s="72">
        <f t="shared" si="289"/>
        <v>1.6329725885917237</v>
      </c>
      <c r="AL1800" s="73">
        <f t="shared" si="290"/>
        <v>1.6329725885917237</v>
      </c>
    </row>
    <row r="1801" spans="1:38">
      <c r="A1801" s="14" t="s">
        <v>92</v>
      </c>
      <c r="B1801" s="14" t="s">
        <v>40</v>
      </c>
      <c r="C1801" s="31">
        <v>39284</v>
      </c>
      <c r="D1801" s="15">
        <v>2007</v>
      </c>
      <c r="E1801" s="16">
        <v>0.39930555555555558</v>
      </c>
      <c r="F1801" s="16">
        <v>0.42708333333333331</v>
      </c>
      <c r="G1801" s="16">
        <f t="shared" si="291"/>
        <v>2.7777777777777735E-2</v>
      </c>
      <c r="H1801" s="21">
        <v>2</v>
      </c>
      <c r="I1801" s="17">
        <v>1</v>
      </c>
      <c r="J1801" s="17">
        <v>3</v>
      </c>
      <c r="K1801" s="17">
        <v>3</v>
      </c>
      <c r="L1801" s="14" t="s">
        <v>48</v>
      </c>
      <c r="M1801" s="14" t="s">
        <v>49</v>
      </c>
      <c r="N1801" s="17">
        <v>1</v>
      </c>
      <c r="O1801" s="14">
        <f t="shared" si="292"/>
        <v>50.49</v>
      </c>
      <c r="P1801" s="14">
        <v>15.3</v>
      </c>
      <c r="Q1801" s="14">
        <f t="shared" si="293"/>
        <v>50.49</v>
      </c>
      <c r="R1801" s="14">
        <v>15.3</v>
      </c>
      <c r="S1801" s="14">
        <f t="shared" si="294"/>
        <v>50.49</v>
      </c>
      <c r="T1801" s="14">
        <v>15.3</v>
      </c>
      <c r="U1801" s="21" t="s">
        <v>43</v>
      </c>
      <c r="V1801" s="21" t="s">
        <v>43</v>
      </c>
      <c r="W1801" s="19">
        <v>27.845780000000001</v>
      </c>
      <c r="X1801" s="19">
        <v>-115.16925000000001</v>
      </c>
      <c r="Y1801" s="18">
        <f t="shared" si="287"/>
        <v>55.400000000000006</v>
      </c>
      <c r="Z1801" s="17">
        <v>13</v>
      </c>
      <c r="AA1801" s="21">
        <v>5</v>
      </c>
      <c r="AB1801" s="14" t="s">
        <v>44</v>
      </c>
      <c r="AC1801" s="14">
        <v>6</v>
      </c>
      <c r="AD1801" s="17">
        <v>20</v>
      </c>
      <c r="AE1801" s="17">
        <v>1</v>
      </c>
      <c r="AF1801" s="14">
        <v>15</v>
      </c>
      <c r="AG1801" s="14">
        <v>30</v>
      </c>
      <c r="AI1801" s="70">
        <f t="shared" si="288"/>
        <v>15.337</v>
      </c>
      <c r="AJ1801" s="71" t="s">
        <v>369</v>
      </c>
      <c r="AK1801" s="72">
        <f t="shared" si="289"/>
        <v>2.2645047633742106</v>
      </c>
      <c r="AL1801" s="73">
        <f t="shared" si="290"/>
        <v>2.2645047633742106</v>
      </c>
    </row>
    <row r="1802" spans="1:38">
      <c r="A1802" s="14" t="s">
        <v>92</v>
      </c>
      <c r="B1802" s="14" t="s">
        <v>40</v>
      </c>
      <c r="C1802" s="31">
        <v>39284</v>
      </c>
      <c r="D1802" s="15">
        <v>2007</v>
      </c>
      <c r="E1802" s="16">
        <v>0.39930555555555558</v>
      </c>
      <c r="F1802" s="16">
        <v>0.42708333333333331</v>
      </c>
      <c r="G1802" s="16">
        <f t="shared" si="291"/>
        <v>2.7777777777777735E-2</v>
      </c>
      <c r="H1802" s="21">
        <v>2</v>
      </c>
      <c r="I1802" s="17">
        <v>1</v>
      </c>
      <c r="J1802" s="17">
        <v>3</v>
      </c>
      <c r="K1802" s="17">
        <v>3</v>
      </c>
      <c r="L1802" s="14" t="s">
        <v>48</v>
      </c>
      <c r="M1802" s="14" t="s">
        <v>49</v>
      </c>
      <c r="N1802" s="17">
        <v>1</v>
      </c>
      <c r="O1802" s="14">
        <f t="shared" si="292"/>
        <v>50.49</v>
      </c>
      <c r="P1802" s="14">
        <v>15.3</v>
      </c>
      <c r="Q1802" s="14">
        <f t="shared" si="293"/>
        <v>50.49</v>
      </c>
      <c r="R1802" s="14">
        <v>15.3</v>
      </c>
      <c r="S1802" s="14">
        <f t="shared" si="294"/>
        <v>50.49</v>
      </c>
      <c r="T1802" s="14">
        <v>15.3</v>
      </c>
      <c r="U1802" s="21" t="s">
        <v>43</v>
      </c>
      <c r="V1802" s="21" t="s">
        <v>43</v>
      </c>
      <c r="W1802" s="19">
        <v>27.845780000000001</v>
      </c>
      <c r="X1802" s="19">
        <v>-115.16925000000001</v>
      </c>
      <c r="Y1802" s="18">
        <f t="shared" si="287"/>
        <v>55.400000000000006</v>
      </c>
      <c r="Z1802" s="17">
        <v>13</v>
      </c>
      <c r="AA1802" s="21">
        <v>5</v>
      </c>
      <c r="AB1802" s="14" t="s">
        <v>44</v>
      </c>
      <c r="AC1802" s="14">
        <v>6</v>
      </c>
      <c r="AD1802" s="17">
        <v>21</v>
      </c>
      <c r="AE1802" s="17">
        <v>1</v>
      </c>
      <c r="AF1802" s="14">
        <v>15</v>
      </c>
      <c r="AG1802" s="14">
        <v>30</v>
      </c>
      <c r="AI1802" s="70">
        <f t="shared" si="288"/>
        <v>16.045999999999999</v>
      </c>
      <c r="AJ1802" s="71" t="s">
        <v>369</v>
      </c>
      <c r="AK1802" s="72">
        <f t="shared" si="289"/>
        <v>2.5000862380340183</v>
      </c>
      <c r="AL1802" s="73">
        <f t="shared" si="290"/>
        <v>2.5000862380340183</v>
      </c>
    </row>
    <row r="1803" spans="1:38">
      <c r="A1803" s="14" t="s">
        <v>92</v>
      </c>
      <c r="B1803" s="14" t="s">
        <v>40</v>
      </c>
      <c r="C1803" s="31">
        <v>39284</v>
      </c>
      <c r="D1803" s="15">
        <v>2007</v>
      </c>
      <c r="E1803" s="16">
        <v>0.39930555555555558</v>
      </c>
      <c r="F1803" s="16">
        <v>0.42708333333333331</v>
      </c>
      <c r="G1803" s="16">
        <f t="shared" si="291"/>
        <v>2.7777777777777735E-2</v>
      </c>
      <c r="H1803" s="21">
        <v>2</v>
      </c>
      <c r="I1803" s="17">
        <v>1</v>
      </c>
      <c r="J1803" s="17">
        <v>3</v>
      </c>
      <c r="K1803" s="17">
        <v>3</v>
      </c>
      <c r="L1803" s="14" t="s">
        <v>48</v>
      </c>
      <c r="M1803" s="14" t="s">
        <v>49</v>
      </c>
      <c r="N1803" s="17">
        <v>1</v>
      </c>
      <c r="O1803" s="14">
        <f t="shared" si="292"/>
        <v>50.49</v>
      </c>
      <c r="P1803" s="14">
        <v>15.3</v>
      </c>
      <c r="Q1803" s="14">
        <f t="shared" si="293"/>
        <v>50.49</v>
      </c>
      <c r="R1803" s="14">
        <v>15.3</v>
      </c>
      <c r="S1803" s="14">
        <f t="shared" si="294"/>
        <v>50.49</v>
      </c>
      <c r="T1803" s="14">
        <v>15.3</v>
      </c>
      <c r="U1803" s="21" t="s">
        <v>43</v>
      </c>
      <c r="V1803" s="21" t="s">
        <v>43</v>
      </c>
      <c r="W1803" s="19">
        <v>27.845780000000001</v>
      </c>
      <c r="X1803" s="19">
        <v>-115.16925000000001</v>
      </c>
      <c r="Y1803" s="18">
        <f t="shared" si="287"/>
        <v>55.400000000000006</v>
      </c>
      <c r="Z1803" s="17">
        <v>13</v>
      </c>
      <c r="AA1803" s="21">
        <v>5</v>
      </c>
      <c r="AB1803" s="14" t="s">
        <v>44</v>
      </c>
      <c r="AC1803" s="14">
        <v>7</v>
      </c>
      <c r="AD1803" s="17">
        <v>20</v>
      </c>
      <c r="AE1803" s="17">
        <v>1</v>
      </c>
      <c r="AF1803" s="14">
        <v>17</v>
      </c>
      <c r="AG1803" s="14">
        <v>30</v>
      </c>
      <c r="AI1803" s="70">
        <f t="shared" si="288"/>
        <v>15.337</v>
      </c>
      <c r="AJ1803" s="71" t="s">
        <v>369</v>
      </c>
      <c r="AK1803" s="72">
        <f t="shared" si="289"/>
        <v>2.2645047633742106</v>
      </c>
      <c r="AL1803" s="73">
        <f t="shared" si="290"/>
        <v>2.2645047633742106</v>
      </c>
    </row>
    <row r="1804" spans="1:38">
      <c r="A1804" s="14" t="s">
        <v>92</v>
      </c>
      <c r="B1804" s="14" t="s">
        <v>40</v>
      </c>
      <c r="C1804" s="31">
        <v>39284</v>
      </c>
      <c r="D1804" s="15">
        <v>2007</v>
      </c>
      <c r="E1804" s="16">
        <v>0.39930555555555558</v>
      </c>
      <c r="F1804" s="16">
        <v>0.42708333333333331</v>
      </c>
      <c r="G1804" s="16">
        <f t="shared" si="291"/>
        <v>2.7777777777777735E-2</v>
      </c>
      <c r="H1804" s="21">
        <v>2</v>
      </c>
      <c r="I1804" s="17">
        <v>1</v>
      </c>
      <c r="J1804" s="17">
        <v>3</v>
      </c>
      <c r="K1804" s="17">
        <v>3</v>
      </c>
      <c r="L1804" s="14" t="s">
        <v>48</v>
      </c>
      <c r="M1804" s="14" t="s">
        <v>49</v>
      </c>
      <c r="N1804" s="17">
        <v>1</v>
      </c>
      <c r="O1804" s="14">
        <f t="shared" si="292"/>
        <v>50.49</v>
      </c>
      <c r="P1804" s="14">
        <v>15.3</v>
      </c>
      <c r="Q1804" s="14">
        <f t="shared" si="293"/>
        <v>50.49</v>
      </c>
      <c r="R1804" s="14">
        <v>15.3</v>
      </c>
      <c r="S1804" s="14">
        <f t="shared" si="294"/>
        <v>50.49</v>
      </c>
      <c r="T1804" s="14">
        <v>15.3</v>
      </c>
      <c r="U1804" s="21" t="s">
        <v>43</v>
      </c>
      <c r="V1804" s="21" t="s">
        <v>43</v>
      </c>
      <c r="W1804" s="19">
        <v>27.845780000000001</v>
      </c>
      <c r="X1804" s="19">
        <v>-115.16925000000001</v>
      </c>
      <c r="Y1804" s="18">
        <f t="shared" si="287"/>
        <v>55.400000000000006</v>
      </c>
      <c r="Z1804" s="17">
        <v>13</v>
      </c>
      <c r="AA1804" s="21">
        <v>5</v>
      </c>
      <c r="AB1804" s="14" t="s">
        <v>44</v>
      </c>
      <c r="AC1804" s="14">
        <v>7</v>
      </c>
      <c r="AD1804" s="17">
        <v>21</v>
      </c>
      <c r="AE1804" s="17">
        <v>1</v>
      </c>
      <c r="AF1804" s="14">
        <v>17</v>
      </c>
      <c r="AG1804" s="14">
        <v>30</v>
      </c>
      <c r="AI1804" s="70">
        <f t="shared" si="288"/>
        <v>16.045999999999999</v>
      </c>
      <c r="AJ1804" s="71" t="s">
        <v>369</v>
      </c>
      <c r="AK1804" s="72">
        <f t="shared" si="289"/>
        <v>2.5000862380340183</v>
      </c>
      <c r="AL1804" s="73">
        <f t="shared" si="290"/>
        <v>2.5000862380340183</v>
      </c>
    </row>
    <row r="1805" spans="1:38">
      <c r="A1805" s="14" t="s">
        <v>92</v>
      </c>
      <c r="B1805" s="14" t="s">
        <v>40</v>
      </c>
      <c r="C1805" s="31">
        <v>39284</v>
      </c>
      <c r="D1805" s="15">
        <v>2007</v>
      </c>
      <c r="E1805" s="16">
        <v>0.39930555555555558</v>
      </c>
      <c r="F1805" s="16">
        <v>0.42708333333333331</v>
      </c>
      <c r="G1805" s="16">
        <f t="shared" si="291"/>
        <v>2.7777777777777735E-2</v>
      </c>
      <c r="H1805" s="21">
        <v>2</v>
      </c>
      <c r="I1805" s="17">
        <v>1</v>
      </c>
      <c r="J1805" s="17">
        <v>3</v>
      </c>
      <c r="K1805" s="17">
        <v>3</v>
      </c>
      <c r="L1805" s="14" t="s">
        <v>48</v>
      </c>
      <c r="M1805" s="14" t="s">
        <v>49</v>
      </c>
      <c r="N1805" s="17">
        <v>1</v>
      </c>
      <c r="O1805" s="14">
        <f t="shared" si="292"/>
        <v>50.49</v>
      </c>
      <c r="P1805" s="14">
        <v>15.3</v>
      </c>
      <c r="Q1805" s="14">
        <f t="shared" si="293"/>
        <v>50.49</v>
      </c>
      <c r="R1805" s="14">
        <v>15.3</v>
      </c>
      <c r="S1805" s="14">
        <f t="shared" si="294"/>
        <v>50.49</v>
      </c>
      <c r="T1805" s="14">
        <v>15.3</v>
      </c>
      <c r="U1805" s="21" t="s">
        <v>43</v>
      </c>
      <c r="V1805" s="21" t="s">
        <v>43</v>
      </c>
      <c r="W1805" s="19">
        <v>27.845780000000001</v>
      </c>
      <c r="X1805" s="19">
        <v>-115.16925000000001</v>
      </c>
      <c r="Y1805" s="18">
        <f t="shared" si="287"/>
        <v>55.400000000000006</v>
      </c>
      <c r="Z1805" s="17">
        <v>13</v>
      </c>
      <c r="AA1805" s="21">
        <v>5</v>
      </c>
      <c r="AB1805" s="14" t="s">
        <v>44</v>
      </c>
      <c r="AC1805" s="14">
        <v>8</v>
      </c>
      <c r="AD1805" s="17">
        <v>21</v>
      </c>
      <c r="AE1805" s="17">
        <v>1</v>
      </c>
      <c r="AF1805" s="14">
        <v>19</v>
      </c>
      <c r="AG1805" s="14">
        <v>30</v>
      </c>
      <c r="AI1805" s="70">
        <f t="shared" si="288"/>
        <v>16.045999999999999</v>
      </c>
      <c r="AJ1805" s="71" t="s">
        <v>369</v>
      </c>
      <c r="AK1805" s="72">
        <f t="shared" si="289"/>
        <v>2.5000862380340183</v>
      </c>
      <c r="AL1805" s="73">
        <f t="shared" si="290"/>
        <v>2.5000862380340183</v>
      </c>
    </row>
    <row r="1806" spans="1:38">
      <c r="A1806" s="14" t="s">
        <v>92</v>
      </c>
      <c r="B1806" s="14" t="s">
        <v>40</v>
      </c>
      <c r="C1806" s="31">
        <v>39284</v>
      </c>
      <c r="D1806" s="15">
        <v>2007</v>
      </c>
      <c r="E1806" s="16">
        <v>0.39930555555555558</v>
      </c>
      <c r="F1806" s="16">
        <v>0.42708333333333331</v>
      </c>
      <c r="G1806" s="16">
        <f t="shared" si="291"/>
        <v>2.7777777777777735E-2</v>
      </c>
      <c r="H1806" s="21">
        <v>2</v>
      </c>
      <c r="I1806" s="17">
        <v>1</v>
      </c>
      <c r="J1806" s="17">
        <v>3</v>
      </c>
      <c r="K1806" s="17">
        <v>3</v>
      </c>
      <c r="L1806" s="14" t="s">
        <v>48</v>
      </c>
      <c r="M1806" s="14" t="s">
        <v>49</v>
      </c>
      <c r="N1806" s="17">
        <v>1</v>
      </c>
      <c r="O1806" s="14">
        <f t="shared" si="292"/>
        <v>50.49</v>
      </c>
      <c r="P1806" s="14">
        <v>15.3</v>
      </c>
      <c r="Q1806" s="14">
        <f t="shared" si="293"/>
        <v>50.49</v>
      </c>
      <c r="R1806" s="14">
        <v>15.3</v>
      </c>
      <c r="S1806" s="14">
        <f t="shared" si="294"/>
        <v>50.49</v>
      </c>
      <c r="T1806" s="14">
        <v>15.3</v>
      </c>
      <c r="U1806" s="21" t="s">
        <v>43</v>
      </c>
      <c r="V1806" s="21" t="s">
        <v>43</v>
      </c>
      <c r="W1806" s="19">
        <v>27.845780000000001</v>
      </c>
      <c r="X1806" s="19">
        <v>-115.16925000000001</v>
      </c>
      <c r="Y1806" s="18">
        <f t="shared" si="287"/>
        <v>55.400000000000006</v>
      </c>
      <c r="Z1806" s="17">
        <v>13</v>
      </c>
      <c r="AA1806" s="21">
        <v>5</v>
      </c>
      <c r="AB1806" s="14" t="s">
        <v>44</v>
      </c>
      <c r="AC1806" s="14">
        <v>9</v>
      </c>
      <c r="AD1806" s="17">
        <v>21</v>
      </c>
      <c r="AE1806" s="17">
        <v>1</v>
      </c>
      <c r="AF1806" s="14">
        <v>23</v>
      </c>
      <c r="AG1806" s="14">
        <v>30</v>
      </c>
      <c r="AI1806" s="70">
        <f t="shared" si="288"/>
        <v>16.045999999999999</v>
      </c>
      <c r="AJ1806" s="71" t="s">
        <v>369</v>
      </c>
      <c r="AK1806" s="72">
        <f t="shared" si="289"/>
        <v>2.5000862380340183</v>
      </c>
      <c r="AL1806" s="73">
        <f t="shared" si="290"/>
        <v>2.5000862380340183</v>
      </c>
    </row>
    <row r="1807" spans="1:38">
      <c r="A1807" s="14" t="s">
        <v>92</v>
      </c>
      <c r="B1807" s="14" t="s">
        <v>40</v>
      </c>
      <c r="C1807" s="31">
        <v>39284</v>
      </c>
      <c r="D1807" s="15">
        <v>2007</v>
      </c>
      <c r="E1807" s="16">
        <v>0.39930555555555558</v>
      </c>
      <c r="F1807" s="16">
        <v>0.42708333333333331</v>
      </c>
      <c r="G1807" s="16">
        <f t="shared" si="291"/>
        <v>2.7777777777777735E-2</v>
      </c>
      <c r="H1807" s="21">
        <v>2</v>
      </c>
      <c r="I1807" s="17">
        <v>1</v>
      </c>
      <c r="J1807" s="17">
        <v>3</v>
      </c>
      <c r="K1807" s="17">
        <v>3</v>
      </c>
      <c r="L1807" s="14" t="s">
        <v>48</v>
      </c>
      <c r="M1807" s="14" t="s">
        <v>49</v>
      </c>
      <c r="N1807" s="17">
        <v>1</v>
      </c>
      <c r="O1807" s="14">
        <f t="shared" si="292"/>
        <v>50.49</v>
      </c>
      <c r="P1807" s="14">
        <v>15.3</v>
      </c>
      <c r="Q1807" s="14">
        <f t="shared" si="293"/>
        <v>50.49</v>
      </c>
      <c r="R1807" s="14">
        <v>15.3</v>
      </c>
      <c r="S1807" s="14">
        <f t="shared" si="294"/>
        <v>50.49</v>
      </c>
      <c r="T1807" s="14">
        <v>15.3</v>
      </c>
      <c r="U1807" s="21" t="s">
        <v>43</v>
      </c>
      <c r="V1807" s="21" t="s">
        <v>43</v>
      </c>
      <c r="W1807" s="19">
        <v>27.845780000000001</v>
      </c>
      <c r="X1807" s="19">
        <v>-115.16925000000001</v>
      </c>
      <c r="Y1807" s="18">
        <f t="shared" si="287"/>
        <v>55.400000000000006</v>
      </c>
      <c r="Z1807" s="17">
        <v>13</v>
      </c>
      <c r="AA1807" s="21">
        <v>5</v>
      </c>
      <c r="AB1807" s="14" t="s">
        <v>44</v>
      </c>
      <c r="AC1807" s="14">
        <v>10</v>
      </c>
      <c r="AD1807" s="17">
        <v>17</v>
      </c>
      <c r="AE1807" s="17">
        <v>1</v>
      </c>
      <c r="AF1807" s="14">
        <v>26</v>
      </c>
      <c r="AG1807" s="14">
        <v>30</v>
      </c>
      <c r="AI1807" s="70">
        <f t="shared" si="288"/>
        <v>13.209999999999999</v>
      </c>
      <c r="AJ1807" s="71" t="s">
        <v>369</v>
      </c>
      <c r="AK1807" s="72">
        <f t="shared" si="289"/>
        <v>1.6329725885917237</v>
      </c>
      <c r="AL1807" s="73">
        <f t="shared" si="290"/>
        <v>1.6329725885917237</v>
      </c>
    </row>
    <row r="1808" spans="1:38">
      <c r="A1808" s="14" t="s">
        <v>92</v>
      </c>
      <c r="B1808" s="14" t="s">
        <v>40</v>
      </c>
      <c r="C1808" s="31">
        <v>39284</v>
      </c>
      <c r="D1808" s="15">
        <v>2007</v>
      </c>
      <c r="E1808" s="16">
        <v>0.39930555555555558</v>
      </c>
      <c r="F1808" s="16">
        <v>0.42708333333333331</v>
      </c>
      <c r="G1808" s="16">
        <f t="shared" si="291"/>
        <v>2.7777777777777735E-2</v>
      </c>
      <c r="H1808" s="21">
        <v>2</v>
      </c>
      <c r="I1808" s="17">
        <v>1</v>
      </c>
      <c r="J1808" s="17">
        <v>3</v>
      </c>
      <c r="K1808" s="17">
        <v>3</v>
      </c>
      <c r="L1808" s="14" t="s">
        <v>48</v>
      </c>
      <c r="M1808" s="14" t="s">
        <v>49</v>
      </c>
      <c r="N1808" s="17">
        <v>1</v>
      </c>
      <c r="O1808" s="14">
        <f t="shared" si="292"/>
        <v>50.49</v>
      </c>
      <c r="P1808" s="14">
        <v>15.3</v>
      </c>
      <c r="Q1808" s="14">
        <f t="shared" si="293"/>
        <v>50.49</v>
      </c>
      <c r="R1808" s="14">
        <v>15.3</v>
      </c>
      <c r="S1808" s="14">
        <f t="shared" si="294"/>
        <v>50.49</v>
      </c>
      <c r="T1808" s="14">
        <v>15.3</v>
      </c>
      <c r="U1808" s="21" t="s">
        <v>43</v>
      </c>
      <c r="V1808" s="21" t="s">
        <v>43</v>
      </c>
      <c r="W1808" s="19">
        <v>27.845780000000001</v>
      </c>
      <c r="X1808" s="19">
        <v>-115.16925000000001</v>
      </c>
      <c r="Y1808" s="18">
        <f t="shared" si="287"/>
        <v>55.400000000000006</v>
      </c>
      <c r="Z1808" s="17">
        <v>13</v>
      </c>
      <c r="AA1808" s="21">
        <v>5</v>
      </c>
      <c r="AB1808" s="14" t="s">
        <v>44</v>
      </c>
      <c r="AC1808" s="14">
        <v>10</v>
      </c>
      <c r="AD1808" s="17">
        <v>20</v>
      </c>
      <c r="AE1808" s="17">
        <v>1</v>
      </c>
      <c r="AF1808" s="14">
        <v>26</v>
      </c>
      <c r="AG1808" s="14">
        <v>30</v>
      </c>
      <c r="AI1808" s="70">
        <f t="shared" si="288"/>
        <v>15.337</v>
      </c>
      <c r="AJ1808" s="71" t="s">
        <v>369</v>
      </c>
      <c r="AK1808" s="72">
        <f t="shared" si="289"/>
        <v>2.2645047633742106</v>
      </c>
      <c r="AL1808" s="73">
        <f t="shared" si="290"/>
        <v>2.2645047633742106</v>
      </c>
    </row>
    <row r="1809" spans="1:38">
      <c r="A1809" s="14" t="s">
        <v>92</v>
      </c>
      <c r="B1809" s="14" t="s">
        <v>40</v>
      </c>
      <c r="C1809" s="31">
        <v>39284</v>
      </c>
      <c r="D1809" s="15">
        <v>2007</v>
      </c>
      <c r="E1809" s="16">
        <v>0.39930555555555558</v>
      </c>
      <c r="F1809" s="16">
        <v>0.42708333333333331</v>
      </c>
      <c r="G1809" s="16">
        <f t="shared" si="291"/>
        <v>2.7777777777777735E-2</v>
      </c>
      <c r="H1809" s="21">
        <v>2</v>
      </c>
      <c r="I1809" s="17">
        <v>1</v>
      </c>
      <c r="J1809" s="17">
        <v>3</v>
      </c>
      <c r="K1809" s="17">
        <v>3</v>
      </c>
      <c r="L1809" s="14" t="s">
        <v>48</v>
      </c>
      <c r="M1809" s="14" t="s">
        <v>49</v>
      </c>
      <c r="N1809" s="17">
        <v>1</v>
      </c>
      <c r="O1809" s="14">
        <f t="shared" si="292"/>
        <v>50.49</v>
      </c>
      <c r="P1809" s="14">
        <v>15.3</v>
      </c>
      <c r="Q1809" s="14">
        <f t="shared" si="293"/>
        <v>50.49</v>
      </c>
      <c r="R1809" s="14">
        <v>15.3</v>
      </c>
      <c r="S1809" s="14">
        <f t="shared" si="294"/>
        <v>50.49</v>
      </c>
      <c r="T1809" s="14">
        <v>15.3</v>
      </c>
      <c r="U1809" s="21" t="s">
        <v>43</v>
      </c>
      <c r="V1809" s="21" t="s">
        <v>43</v>
      </c>
      <c r="W1809" s="19">
        <v>27.845780000000001</v>
      </c>
      <c r="X1809" s="19">
        <v>-115.16925000000001</v>
      </c>
      <c r="Y1809" s="18">
        <f t="shared" si="287"/>
        <v>55.400000000000006</v>
      </c>
      <c r="Z1809" s="17">
        <v>13</v>
      </c>
      <c r="AA1809" s="21">
        <v>5</v>
      </c>
      <c r="AB1809" s="14" t="s">
        <v>44</v>
      </c>
      <c r="AC1809" s="14">
        <v>11</v>
      </c>
      <c r="AD1809" s="17">
        <v>17</v>
      </c>
      <c r="AE1809" s="17">
        <v>1</v>
      </c>
      <c r="AF1809" s="14">
        <v>34</v>
      </c>
      <c r="AG1809" s="14">
        <v>30</v>
      </c>
      <c r="AI1809" s="70">
        <f t="shared" si="288"/>
        <v>13.209999999999999</v>
      </c>
      <c r="AJ1809" s="71" t="s">
        <v>369</v>
      </c>
      <c r="AK1809" s="72">
        <f t="shared" si="289"/>
        <v>1.6329725885917237</v>
      </c>
      <c r="AL1809" s="73">
        <f t="shared" si="290"/>
        <v>1.6329725885917237</v>
      </c>
    </row>
    <row r="1810" spans="1:38">
      <c r="A1810" s="14" t="s">
        <v>92</v>
      </c>
      <c r="B1810" s="14" t="s">
        <v>40</v>
      </c>
      <c r="C1810" s="31">
        <v>39284</v>
      </c>
      <c r="D1810" s="15">
        <v>2007</v>
      </c>
      <c r="E1810" s="16">
        <v>0.39930555555555558</v>
      </c>
      <c r="F1810" s="16">
        <v>0.42708333333333331</v>
      </c>
      <c r="G1810" s="16">
        <f t="shared" si="291"/>
        <v>2.7777777777777735E-2</v>
      </c>
      <c r="H1810" s="21">
        <v>2</v>
      </c>
      <c r="I1810" s="17">
        <v>1</v>
      </c>
      <c r="J1810" s="17">
        <v>3</v>
      </c>
      <c r="K1810" s="17">
        <v>3</v>
      </c>
      <c r="L1810" s="14" t="s">
        <v>48</v>
      </c>
      <c r="M1810" s="14" t="s">
        <v>49</v>
      </c>
      <c r="N1810" s="17">
        <v>1</v>
      </c>
      <c r="O1810" s="14">
        <f t="shared" si="292"/>
        <v>50.49</v>
      </c>
      <c r="P1810" s="14">
        <v>15.3</v>
      </c>
      <c r="Q1810" s="14">
        <f t="shared" si="293"/>
        <v>50.49</v>
      </c>
      <c r="R1810" s="14">
        <v>15.3</v>
      </c>
      <c r="S1810" s="14">
        <f t="shared" si="294"/>
        <v>50.49</v>
      </c>
      <c r="T1810" s="14">
        <v>15.3</v>
      </c>
      <c r="U1810" s="21" t="s">
        <v>43</v>
      </c>
      <c r="V1810" s="21" t="s">
        <v>43</v>
      </c>
      <c r="W1810" s="19">
        <v>27.845780000000001</v>
      </c>
      <c r="X1810" s="19">
        <v>-115.16925000000001</v>
      </c>
      <c r="Y1810" s="18">
        <f t="shared" si="287"/>
        <v>55.400000000000006</v>
      </c>
      <c r="Z1810" s="17">
        <v>13</v>
      </c>
      <c r="AA1810" s="21">
        <v>5</v>
      </c>
      <c r="AB1810" s="14" t="s">
        <v>44</v>
      </c>
      <c r="AC1810" s="14">
        <v>11</v>
      </c>
      <c r="AD1810" s="17">
        <v>19</v>
      </c>
      <c r="AE1810" s="17">
        <v>1</v>
      </c>
      <c r="AF1810" s="14">
        <v>34</v>
      </c>
      <c r="AG1810" s="14">
        <v>30</v>
      </c>
      <c r="AI1810" s="70">
        <f t="shared" si="288"/>
        <v>14.628</v>
      </c>
      <c r="AJ1810" s="71" t="s">
        <v>369</v>
      </c>
      <c r="AK1810" s="72">
        <f t="shared" si="289"/>
        <v>2.041534710262368</v>
      </c>
      <c r="AL1810" s="73">
        <f t="shared" si="290"/>
        <v>2.041534710262368</v>
      </c>
    </row>
    <row r="1811" spans="1:38">
      <c r="A1811" s="14" t="s">
        <v>92</v>
      </c>
      <c r="B1811" s="14" t="s">
        <v>40</v>
      </c>
      <c r="C1811" s="31">
        <v>39284</v>
      </c>
      <c r="D1811" s="15">
        <v>2007</v>
      </c>
      <c r="E1811" s="16">
        <v>0.39930555555555558</v>
      </c>
      <c r="F1811" s="16">
        <v>0.42708333333333331</v>
      </c>
      <c r="G1811" s="16">
        <f t="shared" si="291"/>
        <v>2.7777777777777735E-2</v>
      </c>
      <c r="H1811" s="21">
        <v>2</v>
      </c>
      <c r="I1811" s="17">
        <v>1</v>
      </c>
      <c r="J1811" s="17">
        <v>3</v>
      </c>
      <c r="K1811" s="17">
        <v>3</v>
      </c>
      <c r="L1811" s="14" t="s">
        <v>48</v>
      </c>
      <c r="M1811" s="14" t="s">
        <v>49</v>
      </c>
      <c r="N1811" s="17">
        <v>1</v>
      </c>
      <c r="O1811" s="14">
        <f t="shared" si="292"/>
        <v>50.49</v>
      </c>
      <c r="P1811" s="14">
        <v>15.3</v>
      </c>
      <c r="Q1811" s="14">
        <f t="shared" si="293"/>
        <v>50.49</v>
      </c>
      <c r="R1811" s="14">
        <v>15.3</v>
      </c>
      <c r="S1811" s="14">
        <f t="shared" si="294"/>
        <v>50.49</v>
      </c>
      <c r="T1811" s="14">
        <v>15.3</v>
      </c>
      <c r="U1811" s="21" t="s">
        <v>43</v>
      </c>
      <c r="V1811" s="21" t="s">
        <v>43</v>
      </c>
      <c r="W1811" s="19">
        <v>27.845780000000001</v>
      </c>
      <c r="X1811" s="19">
        <v>-115.16925000000001</v>
      </c>
      <c r="Y1811" s="18">
        <f t="shared" si="287"/>
        <v>55.400000000000006</v>
      </c>
      <c r="Z1811" s="17">
        <v>13</v>
      </c>
      <c r="AA1811" s="21">
        <v>5</v>
      </c>
      <c r="AB1811" s="14" t="s">
        <v>44</v>
      </c>
      <c r="AC1811" s="14">
        <v>11</v>
      </c>
      <c r="AD1811" s="17">
        <v>20</v>
      </c>
      <c r="AE1811" s="17">
        <v>1</v>
      </c>
      <c r="AF1811" s="14">
        <v>34</v>
      </c>
      <c r="AG1811" s="14">
        <v>30</v>
      </c>
      <c r="AI1811" s="70">
        <f t="shared" si="288"/>
        <v>15.337</v>
      </c>
      <c r="AJ1811" s="71" t="s">
        <v>369</v>
      </c>
      <c r="AK1811" s="72">
        <f t="shared" si="289"/>
        <v>2.2645047633742106</v>
      </c>
      <c r="AL1811" s="73">
        <f t="shared" si="290"/>
        <v>2.2645047633742106</v>
      </c>
    </row>
    <row r="1812" spans="1:38" hidden="1">
      <c r="A1812" s="14" t="s">
        <v>93</v>
      </c>
      <c r="B1812" s="14" t="s">
        <v>40</v>
      </c>
      <c r="C1812" s="31">
        <v>39286</v>
      </c>
      <c r="D1812" s="15">
        <v>2007</v>
      </c>
      <c r="E1812" s="16">
        <v>0.40277777777777773</v>
      </c>
      <c r="F1812" s="16">
        <v>0.43194444444444446</v>
      </c>
      <c r="G1812" s="16">
        <f t="shared" si="291"/>
        <v>2.916666666666673E-2</v>
      </c>
      <c r="H1812" s="21">
        <v>2</v>
      </c>
      <c r="I1812" s="17">
        <v>1</v>
      </c>
      <c r="J1812" s="17">
        <v>1</v>
      </c>
      <c r="K1812" s="17">
        <v>1</v>
      </c>
      <c r="L1812" s="14" t="s">
        <v>277</v>
      </c>
      <c r="M1812" s="14" t="s">
        <v>52</v>
      </c>
      <c r="N1812" s="17">
        <v>2</v>
      </c>
      <c r="O1812" s="14">
        <f t="shared" si="292"/>
        <v>51.48</v>
      </c>
      <c r="P1812" s="14">
        <v>15.6</v>
      </c>
      <c r="Q1812" s="14">
        <f t="shared" si="293"/>
        <v>51.48</v>
      </c>
      <c r="R1812" s="14">
        <v>15.6</v>
      </c>
      <c r="S1812" s="14">
        <f t="shared" si="294"/>
        <v>51.48</v>
      </c>
      <c r="T1812" s="14">
        <v>15.6</v>
      </c>
      <c r="U1812" s="21" t="s">
        <v>43</v>
      </c>
      <c r="V1812" s="21" t="s">
        <v>43</v>
      </c>
      <c r="W1812" s="19">
        <v>27.859390000000001</v>
      </c>
      <c r="X1812" s="19">
        <v>-115.18883</v>
      </c>
      <c r="Y1812" s="18">
        <f t="shared" si="287"/>
        <v>53.6</v>
      </c>
      <c r="Z1812" s="17">
        <v>12</v>
      </c>
      <c r="AA1812" s="21">
        <v>5</v>
      </c>
      <c r="AB1812" s="14" t="s">
        <v>44</v>
      </c>
      <c r="AC1812" s="14">
        <v>1</v>
      </c>
      <c r="AD1812" s="17">
        <v>20</v>
      </c>
      <c r="AE1812" s="17">
        <v>1</v>
      </c>
      <c r="AF1812" s="14">
        <v>3</v>
      </c>
      <c r="AG1812" s="14">
        <v>120</v>
      </c>
      <c r="AI1812" s="70">
        <f t="shared" si="288"/>
        <v>15.337</v>
      </c>
      <c r="AJ1812" s="71" t="s">
        <v>369</v>
      </c>
      <c r="AK1812" s="72">
        <f t="shared" si="289"/>
        <v>2.2645047633742106</v>
      </c>
      <c r="AL1812" s="73">
        <f t="shared" si="290"/>
        <v>2.2645047633742106</v>
      </c>
    </row>
    <row r="1813" spans="1:38" hidden="1">
      <c r="A1813" s="14" t="s">
        <v>93</v>
      </c>
      <c r="B1813" s="14" t="s">
        <v>40</v>
      </c>
      <c r="C1813" s="31">
        <v>39286</v>
      </c>
      <c r="D1813" s="15">
        <v>2007</v>
      </c>
      <c r="E1813" s="16">
        <v>0.40277777777777773</v>
      </c>
      <c r="F1813" s="16">
        <v>0.43194444444444446</v>
      </c>
      <c r="G1813" s="16">
        <f t="shared" si="291"/>
        <v>2.916666666666673E-2</v>
      </c>
      <c r="H1813" s="21">
        <v>2</v>
      </c>
      <c r="I1813" s="17">
        <v>1</v>
      </c>
      <c r="J1813" s="17">
        <v>1</v>
      </c>
      <c r="K1813" s="17">
        <v>1</v>
      </c>
      <c r="L1813" s="14" t="s">
        <v>277</v>
      </c>
      <c r="M1813" s="14" t="s">
        <v>52</v>
      </c>
      <c r="N1813" s="17">
        <v>2</v>
      </c>
      <c r="O1813" s="14">
        <f t="shared" si="292"/>
        <v>51.48</v>
      </c>
      <c r="P1813" s="14">
        <v>15.6</v>
      </c>
      <c r="Q1813" s="14">
        <f t="shared" si="293"/>
        <v>51.48</v>
      </c>
      <c r="R1813" s="14">
        <v>15.6</v>
      </c>
      <c r="S1813" s="14">
        <f t="shared" si="294"/>
        <v>51.48</v>
      </c>
      <c r="T1813" s="14">
        <v>15.6</v>
      </c>
      <c r="U1813" s="21" t="s">
        <v>43</v>
      </c>
      <c r="V1813" s="21" t="s">
        <v>43</v>
      </c>
      <c r="W1813" s="19">
        <v>27.859390000000001</v>
      </c>
      <c r="X1813" s="19">
        <v>-115.18883</v>
      </c>
      <c r="Y1813" s="18">
        <f t="shared" si="287"/>
        <v>53.6</v>
      </c>
      <c r="Z1813" s="17">
        <v>12</v>
      </c>
      <c r="AA1813" s="21">
        <v>5</v>
      </c>
      <c r="AB1813" s="14" t="s">
        <v>44</v>
      </c>
      <c r="AC1813" s="14">
        <v>1</v>
      </c>
      <c r="AD1813" s="17">
        <v>22</v>
      </c>
      <c r="AE1813" s="17">
        <v>1</v>
      </c>
      <c r="AF1813" s="14">
        <v>3</v>
      </c>
      <c r="AG1813" s="14">
        <v>120</v>
      </c>
      <c r="AI1813" s="70">
        <f t="shared" si="288"/>
        <v>16.754999999999999</v>
      </c>
      <c r="AJ1813" s="71" t="s">
        <v>369</v>
      </c>
      <c r="AK1813" s="72">
        <f t="shared" si="289"/>
        <v>2.7483879168691034</v>
      </c>
      <c r="AL1813" s="73">
        <f t="shared" si="290"/>
        <v>2.7483879168691034</v>
      </c>
    </row>
    <row r="1814" spans="1:38" hidden="1">
      <c r="A1814" s="14" t="s">
        <v>93</v>
      </c>
      <c r="B1814" s="14" t="s">
        <v>40</v>
      </c>
      <c r="C1814" s="31">
        <v>39286</v>
      </c>
      <c r="D1814" s="15">
        <v>2007</v>
      </c>
      <c r="E1814" s="16">
        <v>0.40277777777777773</v>
      </c>
      <c r="F1814" s="16">
        <v>0.43194444444444446</v>
      </c>
      <c r="G1814" s="16">
        <f t="shared" si="291"/>
        <v>2.916666666666673E-2</v>
      </c>
      <c r="H1814" s="21">
        <v>2</v>
      </c>
      <c r="I1814" s="17">
        <v>1</v>
      </c>
      <c r="J1814" s="17">
        <v>1</v>
      </c>
      <c r="K1814" s="17">
        <v>1</v>
      </c>
      <c r="L1814" s="14" t="s">
        <v>277</v>
      </c>
      <c r="M1814" s="14" t="s">
        <v>52</v>
      </c>
      <c r="N1814" s="17">
        <v>2</v>
      </c>
      <c r="O1814" s="14">
        <f t="shared" si="292"/>
        <v>51.48</v>
      </c>
      <c r="P1814" s="14">
        <v>15.6</v>
      </c>
      <c r="Q1814" s="14">
        <f t="shared" si="293"/>
        <v>51.48</v>
      </c>
      <c r="R1814" s="14">
        <v>15.6</v>
      </c>
      <c r="S1814" s="14">
        <f t="shared" si="294"/>
        <v>51.48</v>
      </c>
      <c r="T1814" s="14">
        <v>15.6</v>
      </c>
      <c r="U1814" s="21" t="s">
        <v>43</v>
      </c>
      <c r="V1814" s="21" t="s">
        <v>43</v>
      </c>
      <c r="W1814" s="19">
        <v>27.859390000000001</v>
      </c>
      <c r="X1814" s="19">
        <v>-115.18883</v>
      </c>
      <c r="Y1814" s="18">
        <f t="shared" si="287"/>
        <v>53.6</v>
      </c>
      <c r="Z1814" s="17">
        <v>12</v>
      </c>
      <c r="AA1814" s="21">
        <v>5</v>
      </c>
      <c r="AB1814" s="14" t="s">
        <v>44</v>
      </c>
      <c r="AC1814" s="14">
        <v>1</v>
      </c>
      <c r="AD1814" s="17">
        <v>22</v>
      </c>
      <c r="AE1814" s="17">
        <v>1</v>
      </c>
      <c r="AF1814" s="14">
        <v>3</v>
      </c>
      <c r="AG1814" s="14">
        <v>120</v>
      </c>
      <c r="AI1814" s="70">
        <f t="shared" si="288"/>
        <v>16.754999999999999</v>
      </c>
      <c r="AJ1814" s="71" t="s">
        <v>369</v>
      </c>
      <c r="AK1814" s="72">
        <f t="shared" si="289"/>
        <v>2.7483879168691034</v>
      </c>
      <c r="AL1814" s="73">
        <f t="shared" si="290"/>
        <v>2.7483879168691034</v>
      </c>
    </row>
    <row r="1815" spans="1:38" hidden="1">
      <c r="A1815" s="14" t="s">
        <v>93</v>
      </c>
      <c r="B1815" s="14" t="s">
        <v>40</v>
      </c>
      <c r="C1815" s="31">
        <v>39286</v>
      </c>
      <c r="D1815" s="15">
        <v>2007</v>
      </c>
      <c r="E1815" s="16">
        <v>0.40277777777777773</v>
      </c>
      <c r="F1815" s="16">
        <v>0.43194444444444446</v>
      </c>
      <c r="G1815" s="16">
        <f t="shared" si="291"/>
        <v>2.916666666666673E-2</v>
      </c>
      <c r="H1815" s="21">
        <v>2</v>
      </c>
      <c r="I1815" s="17">
        <v>1</v>
      </c>
      <c r="J1815" s="17">
        <v>1</v>
      </c>
      <c r="K1815" s="17">
        <v>1</v>
      </c>
      <c r="L1815" s="14" t="s">
        <v>277</v>
      </c>
      <c r="M1815" s="14" t="s">
        <v>52</v>
      </c>
      <c r="N1815" s="17">
        <v>2</v>
      </c>
      <c r="O1815" s="14">
        <f t="shared" si="292"/>
        <v>51.48</v>
      </c>
      <c r="P1815" s="14">
        <v>15.6</v>
      </c>
      <c r="Q1815" s="14">
        <f t="shared" si="293"/>
        <v>51.48</v>
      </c>
      <c r="R1815" s="14">
        <v>15.6</v>
      </c>
      <c r="S1815" s="14">
        <f t="shared" si="294"/>
        <v>51.48</v>
      </c>
      <c r="T1815" s="14">
        <v>15.6</v>
      </c>
      <c r="U1815" s="21" t="s">
        <v>43</v>
      </c>
      <c r="V1815" s="21" t="s">
        <v>43</v>
      </c>
      <c r="W1815" s="19">
        <v>27.859390000000001</v>
      </c>
      <c r="X1815" s="19">
        <v>-115.18883</v>
      </c>
      <c r="Y1815" s="18">
        <f t="shared" si="287"/>
        <v>53.6</v>
      </c>
      <c r="Z1815" s="17">
        <v>12</v>
      </c>
      <c r="AA1815" s="21">
        <v>5</v>
      </c>
      <c r="AB1815" s="14" t="s">
        <v>44</v>
      </c>
      <c r="AC1815" s="14">
        <v>1</v>
      </c>
      <c r="AD1815" s="17">
        <v>23</v>
      </c>
      <c r="AE1815" s="17">
        <v>1</v>
      </c>
      <c r="AF1815" s="14">
        <v>3</v>
      </c>
      <c r="AG1815" s="14">
        <v>120</v>
      </c>
      <c r="AI1815" s="70">
        <f t="shared" si="288"/>
        <v>17.463999999999999</v>
      </c>
      <c r="AJ1815" s="71" t="s">
        <v>369</v>
      </c>
      <c r="AK1815" s="72">
        <f t="shared" si="289"/>
        <v>3.0095147540604348</v>
      </c>
      <c r="AL1815" s="73">
        <f t="shared" si="290"/>
        <v>3.0095147540604348</v>
      </c>
    </row>
    <row r="1816" spans="1:38" hidden="1">
      <c r="A1816" s="14" t="s">
        <v>93</v>
      </c>
      <c r="B1816" s="14" t="s">
        <v>40</v>
      </c>
      <c r="C1816" s="31">
        <v>39286</v>
      </c>
      <c r="D1816" s="15">
        <v>2007</v>
      </c>
      <c r="E1816" s="16">
        <v>0.40277777777777773</v>
      </c>
      <c r="F1816" s="16">
        <v>0.43194444444444446</v>
      </c>
      <c r="G1816" s="16">
        <f t="shared" si="291"/>
        <v>2.916666666666673E-2</v>
      </c>
      <c r="H1816" s="21">
        <v>2</v>
      </c>
      <c r="I1816" s="17">
        <v>1</v>
      </c>
      <c r="J1816" s="17">
        <v>1</v>
      </c>
      <c r="K1816" s="17">
        <v>1</v>
      </c>
      <c r="L1816" s="14" t="s">
        <v>277</v>
      </c>
      <c r="M1816" s="14" t="s">
        <v>52</v>
      </c>
      <c r="N1816" s="17">
        <v>2</v>
      </c>
      <c r="O1816" s="14">
        <f t="shared" si="292"/>
        <v>51.48</v>
      </c>
      <c r="P1816" s="14">
        <v>15.6</v>
      </c>
      <c r="Q1816" s="14">
        <f t="shared" si="293"/>
        <v>51.48</v>
      </c>
      <c r="R1816" s="14">
        <v>15.6</v>
      </c>
      <c r="S1816" s="14">
        <f t="shared" si="294"/>
        <v>51.48</v>
      </c>
      <c r="T1816" s="14">
        <v>15.6</v>
      </c>
      <c r="U1816" s="21" t="s">
        <v>43</v>
      </c>
      <c r="V1816" s="21" t="s">
        <v>43</v>
      </c>
      <c r="W1816" s="19">
        <v>27.859390000000001</v>
      </c>
      <c r="X1816" s="19">
        <v>-115.18883</v>
      </c>
      <c r="Y1816" s="18">
        <f t="shared" si="287"/>
        <v>53.6</v>
      </c>
      <c r="Z1816" s="17">
        <v>12</v>
      </c>
      <c r="AA1816" s="21">
        <v>5</v>
      </c>
      <c r="AB1816" s="14" t="s">
        <v>44</v>
      </c>
      <c r="AC1816" s="14">
        <v>2</v>
      </c>
      <c r="AD1816" s="17">
        <v>16</v>
      </c>
      <c r="AE1816" s="17">
        <v>1</v>
      </c>
      <c r="AF1816" s="14">
        <v>6</v>
      </c>
      <c r="AG1816" s="14">
        <v>120</v>
      </c>
      <c r="AI1816" s="70">
        <f t="shared" si="288"/>
        <v>12.500999999999999</v>
      </c>
      <c r="AJ1816" s="71" t="s">
        <v>369</v>
      </c>
      <c r="AK1816" s="72">
        <f t="shared" si="289"/>
        <v>1.4471406331162124</v>
      </c>
      <c r="AL1816" s="73">
        <f t="shared" si="290"/>
        <v>1.4471406331162124</v>
      </c>
    </row>
    <row r="1817" spans="1:38" hidden="1">
      <c r="A1817" s="14" t="s">
        <v>93</v>
      </c>
      <c r="B1817" s="14" t="s">
        <v>40</v>
      </c>
      <c r="C1817" s="31">
        <v>39286</v>
      </c>
      <c r="D1817" s="15">
        <v>2007</v>
      </c>
      <c r="E1817" s="16">
        <v>0.40277777777777773</v>
      </c>
      <c r="F1817" s="16">
        <v>0.43194444444444446</v>
      </c>
      <c r="G1817" s="16">
        <f t="shared" si="291"/>
        <v>2.916666666666673E-2</v>
      </c>
      <c r="H1817" s="21">
        <v>2</v>
      </c>
      <c r="I1817" s="17">
        <v>1</v>
      </c>
      <c r="J1817" s="17">
        <v>1</v>
      </c>
      <c r="K1817" s="17">
        <v>1</v>
      </c>
      <c r="L1817" s="14" t="s">
        <v>277</v>
      </c>
      <c r="M1817" s="14" t="s">
        <v>52</v>
      </c>
      <c r="N1817" s="17">
        <v>2</v>
      </c>
      <c r="O1817" s="14">
        <f t="shared" si="292"/>
        <v>51.48</v>
      </c>
      <c r="P1817" s="14">
        <v>15.6</v>
      </c>
      <c r="Q1817" s="14">
        <f t="shared" si="293"/>
        <v>51.48</v>
      </c>
      <c r="R1817" s="14">
        <v>15.6</v>
      </c>
      <c r="S1817" s="14">
        <f t="shared" si="294"/>
        <v>51.48</v>
      </c>
      <c r="T1817" s="14">
        <v>15.6</v>
      </c>
      <c r="U1817" s="21" t="s">
        <v>43</v>
      </c>
      <c r="V1817" s="21" t="s">
        <v>43</v>
      </c>
      <c r="W1817" s="19">
        <v>27.859390000000001</v>
      </c>
      <c r="X1817" s="19">
        <v>-115.18883</v>
      </c>
      <c r="Y1817" s="18">
        <f t="shared" si="287"/>
        <v>53.6</v>
      </c>
      <c r="Z1817" s="17">
        <v>12</v>
      </c>
      <c r="AA1817" s="21">
        <v>5</v>
      </c>
      <c r="AB1817" s="14" t="s">
        <v>44</v>
      </c>
      <c r="AC1817" s="14">
        <v>2</v>
      </c>
      <c r="AD1817" s="17">
        <v>17</v>
      </c>
      <c r="AE1817" s="17">
        <v>1</v>
      </c>
      <c r="AF1817" s="14">
        <v>6</v>
      </c>
      <c r="AG1817" s="14">
        <v>120</v>
      </c>
      <c r="AI1817" s="70">
        <f t="shared" si="288"/>
        <v>13.209999999999999</v>
      </c>
      <c r="AJ1817" s="71" t="s">
        <v>369</v>
      </c>
      <c r="AK1817" s="72">
        <f t="shared" si="289"/>
        <v>1.6329725885917237</v>
      </c>
      <c r="AL1817" s="73">
        <f t="shared" si="290"/>
        <v>1.6329725885917237</v>
      </c>
    </row>
    <row r="1818" spans="1:38" hidden="1">
      <c r="A1818" s="14" t="s">
        <v>93</v>
      </c>
      <c r="B1818" s="14" t="s">
        <v>40</v>
      </c>
      <c r="C1818" s="31">
        <v>39286</v>
      </c>
      <c r="D1818" s="15">
        <v>2007</v>
      </c>
      <c r="E1818" s="16">
        <v>0.40277777777777773</v>
      </c>
      <c r="F1818" s="16">
        <v>0.43194444444444446</v>
      </c>
      <c r="G1818" s="16">
        <f t="shared" si="291"/>
        <v>2.916666666666673E-2</v>
      </c>
      <c r="H1818" s="21">
        <v>2</v>
      </c>
      <c r="I1818" s="17">
        <v>1</v>
      </c>
      <c r="J1818" s="17">
        <v>1</v>
      </c>
      <c r="K1818" s="17">
        <v>1</v>
      </c>
      <c r="L1818" s="14" t="s">
        <v>277</v>
      </c>
      <c r="M1818" s="14" t="s">
        <v>52</v>
      </c>
      <c r="N1818" s="17">
        <v>2</v>
      </c>
      <c r="O1818" s="14">
        <f t="shared" si="292"/>
        <v>51.48</v>
      </c>
      <c r="P1818" s="14">
        <v>15.6</v>
      </c>
      <c r="Q1818" s="14">
        <f t="shared" si="293"/>
        <v>51.48</v>
      </c>
      <c r="R1818" s="14">
        <v>15.6</v>
      </c>
      <c r="S1818" s="14">
        <f t="shared" si="294"/>
        <v>51.48</v>
      </c>
      <c r="T1818" s="14">
        <v>15.6</v>
      </c>
      <c r="U1818" s="21" t="s">
        <v>43</v>
      </c>
      <c r="V1818" s="21" t="s">
        <v>43</v>
      </c>
      <c r="W1818" s="19">
        <v>27.859390000000001</v>
      </c>
      <c r="X1818" s="19">
        <v>-115.18883</v>
      </c>
      <c r="Y1818" s="18">
        <f t="shared" si="287"/>
        <v>53.6</v>
      </c>
      <c r="Z1818" s="17">
        <v>12</v>
      </c>
      <c r="AA1818" s="21">
        <v>5</v>
      </c>
      <c r="AB1818" s="14" t="s">
        <v>44</v>
      </c>
      <c r="AC1818" s="14">
        <v>2</v>
      </c>
      <c r="AD1818" s="17">
        <v>17</v>
      </c>
      <c r="AE1818" s="17">
        <v>1</v>
      </c>
      <c r="AF1818" s="14">
        <v>6</v>
      </c>
      <c r="AG1818" s="14">
        <v>120</v>
      </c>
      <c r="AI1818" s="70">
        <f t="shared" si="288"/>
        <v>13.209999999999999</v>
      </c>
      <c r="AJ1818" s="71" t="s">
        <v>369</v>
      </c>
      <c r="AK1818" s="72">
        <f t="shared" si="289"/>
        <v>1.6329725885917237</v>
      </c>
      <c r="AL1818" s="73">
        <f t="shared" si="290"/>
        <v>1.6329725885917237</v>
      </c>
    </row>
    <row r="1819" spans="1:38" hidden="1">
      <c r="A1819" s="14" t="s">
        <v>93</v>
      </c>
      <c r="B1819" s="14" t="s">
        <v>40</v>
      </c>
      <c r="C1819" s="31">
        <v>39286</v>
      </c>
      <c r="D1819" s="15">
        <v>2007</v>
      </c>
      <c r="E1819" s="16">
        <v>0.40277777777777773</v>
      </c>
      <c r="F1819" s="16">
        <v>0.43194444444444446</v>
      </c>
      <c r="G1819" s="16">
        <f t="shared" si="291"/>
        <v>2.916666666666673E-2</v>
      </c>
      <c r="H1819" s="21">
        <v>2</v>
      </c>
      <c r="I1819" s="17">
        <v>1</v>
      </c>
      <c r="J1819" s="17">
        <v>1</v>
      </c>
      <c r="K1819" s="17">
        <v>1</v>
      </c>
      <c r="L1819" s="14" t="s">
        <v>277</v>
      </c>
      <c r="M1819" s="14" t="s">
        <v>52</v>
      </c>
      <c r="N1819" s="17">
        <v>2</v>
      </c>
      <c r="O1819" s="14">
        <f t="shared" si="292"/>
        <v>51.48</v>
      </c>
      <c r="P1819" s="14">
        <v>15.6</v>
      </c>
      <c r="Q1819" s="14">
        <f t="shared" si="293"/>
        <v>51.48</v>
      </c>
      <c r="R1819" s="14">
        <v>15.6</v>
      </c>
      <c r="S1819" s="14">
        <f t="shared" si="294"/>
        <v>51.48</v>
      </c>
      <c r="T1819" s="14">
        <v>15.6</v>
      </c>
      <c r="U1819" s="21" t="s">
        <v>43</v>
      </c>
      <c r="V1819" s="21" t="s">
        <v>43</v>
      </c>
      <c r="W1819" s="19">
        <v>27.859390000000001</v>
      </c>
      <c r="X1819" s="19">
        <v>-115.18883</v>
      </c>
      <c r="Y1819" s="18">
        <f t="shared" si="287"/>
        <v>53.6</v>
      </c>
      <c r="Z1819" s="17">
        <v>12</v>
      </c>
      <c r="AA1819" s="21">
        <v>5</v>
      </c>
      <c r="AB1819" s="14" t="s">
        <v>44</v>
      </c>
      <c r="AC1819" s="14">
        <v>3</v>
      </c>
      <c r="AD1819" s="17">
        <v>15</v>
      </c>
      <c r="AE1819" s="17">
        <v>1</v>
      </c>
      <c r="AF1819" s="14">
        <v>8</v>
      </c>
      <c r="AG1819" s="14">
        <v>120</v>
      </c>
      <c r="AI1819" s="70">
        <f t="shared" si="288"/>
        <v>11.792</v>
      </c>
      <c r="AJ1819" s="71" t="s">
        <v>369</v>
      </c>
      <c r="AK1819" s="72">
        <f t="shared" si="289"/>
        <v>1.2734394051640829</v>
      </c>
      <c r="AL1819" s="73">
        <f t="shared" si="290"/>
        <v>1.2734394051640829</v>
      </c>
    </row>
    <row r="1820" spans="1:38" hidden="1">
      <c r="A1820" s="14" t="s">
        <v>93</v>
      </c>
      <c r="B1820" s="14" t="s">
        <v>40</v>
      </c>
      <c r="C1820" s="31">
        <v>39286</v>
      </c>
      <c r="D1820" s="15">
        <v>2007</v>
      </c>
      <c r="E1820" s="16">
        <v>0.40277777777777773</v>
      </c>
      <c r="F1820" s="16">
        <v>0.43194444444444446</v>
      </c>
      <c r="G1820" s="16">
        <f t="shared" si="291"/>
        <v>2.916666666666673E-2</v>
      </c>
      <c r="H1820" s="21">
        <v>2</v>
      </c>
      <c r="I1820" s="17">
        <v>1</v>
      </c>
      <c r="J1820" s="17">
        <v>1</v>
      </c>
      <c r="K1820" s="17">
        <v>1</v>
      </c>
      <c r="L1820" s="14" t="s">
        <v>277</v>
      </c>
      <c r="M1820" s="14" t="s">
        <v>52</v>
      </c>
      <c r="N1820" s="17">
        <v>2</v>
      </c>
      <c r="O1820" s="14">
        <f t="shared" si="292"/>
        <v>51.48</v>
      </c>
      <c r="P1820" s="14">
        <v>15.6</v>
      </c>
      <c r="Q1820" s="14">
        <f t="shared" si="293"/>
        <v>51.48</v>
      </c>
      <c r="R1820" s="14">
        <v>15.6</v>
      </c>
      <c r="S1820" s="14">
        <f t="shared" si="294"/>
        <v>51.48</v>
      </c>
      <c r="T1820" s="14">
        <v>15.6</v>
      </c>
      <c r="U1820" s="21" t="s">
        <v>43</v>
      </c>
      <c r="V1820" s="21" t="s">
        <v>43</v>
      </c>
      <c r="W1820" s="19">
        <v>27.859390000000001</v>
      </c>
      <c r="X1820" s="19">
        <v>-115.18883</v>
      </c>
      <c r="Y1820" s="18">
        <f t="shared" si="287"/>
        <v>53.6</v>
      </c>
      <c r="Z1820" s="17">
        <v>12</v>
      </c>
      <c r="AA1820" s="21">
        <v>5</v>
      </c>
      <c r="AB1820" s="14" t="s">
        <v>44</v>
      </c>
      <c r="AC1820" s="14">
        <v>3</v>
      </c>
      <c r="AD1820" s="17">
        <v>15</v>
      </c>
      <c r="AE1820" s="17">
        <v>1</v>
      </c>
      <c r="AF1820" s="14">
        <v>8</v>
      </c>
      <c r="AG1820" s="14">
        <v>120</v>
      </c>
      <c r="AI1820" s="70">
        <f t="shared" si="288"/>
        <v>11.792</v>
      </c>
      <c r="AJ1820" s="71" t="s">
        <v>369</v>
      </c>
      <c r="AK1820" s="72">
        <f t="shared" si="289"/>
        <v>1.2734394051640829</v>
      </c>
      <c r="AL1820" s="73">
        <f t="shared" si="290"/>
        <v>1.2734394051640829</v>
      </c>
    </row>
    <row r="1821" spans="1:38" hidden="1">
      <c r="A1821" s="14" t="s">
        <v>93</v>
      </c>
      <c r="B1821" s="14" t="s">
        <v>40</v>
      </c>
      <c r="C1821" s="31">
        <v>39286</v>
      </c>
      <c r="D1821" s="15">
        <v>2007</v>
      </c>
      <c r="E1821" s="16">
        <v>0.40277777777777773</v>
      </c>
      <c r="F1821" s="16">
        <v>0.43194444444444446</v>
      </c>
      <c r="G1821" s="16">
        <f t="shared" si="291"/>
        <v>2.916666666666673E-2</v>
      </c>
      <c r="H1821" s="21">
        <v>2</v>
      </c>
      <c r="I1821" s="17">
        <v>1</v>
      </c>
      <c r="J1821" s="17">
        <v>1</v>
      </c>
      <c r="K1821" s="17">
        <v>1</v>
      </c>
      <c r="L1821" s="14" t="s">
        <v>277</v>
      </c>
      <c r="M1821" s="14" t="s">
        <v>52</v>
      </c>
      <c r="N1821" s="17">
        <v>2</v>
      </c>
      <c r="O1821" s="14">
        <f t="shared" si="292"/>
        <v>51.48</v>
      </c>
      <c r="P1821" s="14">
        <v>15.6</v>
      </c>
      <c r="Q1821" s="14">
        <f t="shared" si="293"/>
        <v>51.48</v>
      </c>
      <c r="R1821" s="14">
        <v>15.6</v>
      </c>
      <c r="S1821" s="14">
        <f t="shared" si="294"/>
        <v>51.48</v>
      </c>
      <c r="T1821" s="14">
        <v>15.6</v>
      </c>
      <c r="U1821" s="21" t="s">
        <v>43</v>
      </c>
      <c r="V1821" s="21" t="s">
        <v>43</v>
      </c>
      <c r="W1821" s="19">
        <v>27.859390000000001</v>
      </c>
      <c r="X1821" s="19">
        <v>-115.18883</v>
      </c>
      <c r="Y1821" s="18">
        <f t="shared" si="287"/>
        <v>53.6</v>
      </c>
      <c r="Z1821" s="17">
        <v>12</v>
      </c>
      <c r="AA1821" s="21">
        <v>5</v>
      </c>
      <c r="AB1821" s="14" t="s">
        <v>44</v>
      </c>
      <c r="AC1821" s="14">
        <v>3</v>
      </c>
      <c r="AD1821" s="17">
        <v>17</v>
      </c>
      <c r="AE1821" s="17">
        <v>1</v>
      </c>
      <c r="AF1821" s="14">
        <v>8</v>
      </c>
      <c r="AG1821" s="14">
        <v>120</v>
      </c>
      <c r="AI1821" s="70">
        <f t="shared" si="288"/>
        <v>13.209999999999999</v>
      </c>
      <c r="AJ1821" s="71" t="s">
        <v>369</v>
      </c>
      <c r="AK1821" s="72">
        <f t="shared" si="289"/>
        <v>1.6329725885917237</v>
      </c>
      <c r="AL1821" s="73">
        <f t="shared" si="290"/>
        <v>1.6329725885917237</v>
      </c>
    </row>
    <row r="1822" spans="1:38" hidden="1">
      <c r="A1822" s="14" t="s">
        <v>93</v>
      </c>
      <c r="B1822" s="14" t="s">
        <v>40</v>
      </c>
      <c r="C1822" s="31">
        <v>39286</v>
      </c>
      <c r="D1822" s="15">
        <v>2007</v>
      </c>
      <c r="E1822" s="16">
        <v>0.40277777777777773</v>
      </c>
      <c r="F1822" s="16">
        <v>0.43194444444444446</v>
      </c>
      <c r="G1822" s="16">
        <f t="shared" si="291"/>
        <v>2.916666666666673E-2</v>
      </c>
      <c r="H1822" s="21">
        <v>2</v>
      </c>
      <c r="I1822" s="17">
        <v>1</v>
      </c>
      <c r="J1822" s="17">
        <v>1</v>
      </c>
      <c r="K1822" s="17">
        <v>1</v>
      </c>
      <c r="L1822" s="14" t="s">
        <v>277</v>
      </c>
      <c r="M1822" s="14" t="s">
        <v>52</v>
      </c>
      <c r="N1822" s="17">
        <v>2</v>
      </c>
      <c r="O1822" s="14">
        <f t="shared" si="292"/>
        <v>51.48</v>
      </c>
      <c r="P1822" s="14">
        <v>15.6</v>
      </c>
      <c r="Q1822" s="14">
        <f t="shared" si="293"/>
        <v>51.48</v>
      </c>
      <c r="R1822" s="14">
        <v>15.6</v>
      </c>
      <c r="S1822" s="14">
        <f t="shared" si="294"/>
        <v>51.48</v>
      </c>
      <c r="T1822" s="14">
        <v>15.6</v>
      </c>
      <c r="U1822" s="21" t="s">
        <v>43</v>
      </c>
      <c r="V1822" s="21" t="s">
        <v>43</v>
      </c>
      <c r="W1822" s="19">
        <v>27.859390000000001</v>
      </c>
      <c r="X1822" s="19">
        <v>-115.18883</v>
      </c>
      <c r="Y1822" s="18">
        <f t="shared" si="287"/>
        <v>53.6</v>
      </c>
      <c r="Z1822" s="17">
        <v>12</v>
      </c>
      <c r="AA1822" s="21">
        <v>5</v>
      </c>
      <c r="AB1822" s="14" t="s">
        <v>44</v>
      </c>
      <c r="AC1822" s="14">
        <v>3</v>
      </c>
      <c r="AD1822" s="17">
        <v>18</v>
      </c>
      <c r="AE1822" s="17">
        <v>1</v>
      </c>
      <c r="AF1822" s="14">
        <v>8</v>
      </c>
      <c r="AG1822" s="14">
        <v>120</v>
      </c>
      <c r="AI1822" s="70">
        <f t="shared" si="288"/>
        <v>13.918999999999999</v>
      </c>
      <c r="AJ1822" s="71" t="s">
        <v>369</v>
      </c>
      <c r="AK1822" s="72">
        <f t="shared" si="289"/>
        <v>1.8310631406548505</v>
      </c>
      <c r="AL1822" s="73">
        <f t="shared" si="290"/>
        <v>1.8310631406548505</v>
      </c>
    </row>
    <row r="1823" spans="1:38" hidden="1">
      <c r="A1823" s="14" t="s">
        <v>93</v>
      </c>
      <c r="B1823" s="14" t="s">
        <v>40</v>
      </c>
      <c r="C1823" s="31">
        <v>39286</v>
      </c>
      <c r="D1823" s="15">
        <v>2007</v>
      </c>
      <c r="E1823" s="16">
        <v>0.40277777777777773</v>
      </c>
      <c r="F1823" s="16">
        <v>0.43194444444444446</v>
      </c>
      <c r="G1823" s="16">
        <f t="shared" si="291"/>
        <v>2.916666666666673E-2</v>
      </c>
      <c r="H1823" s="21">
        <v>2</v>
      </c>
      <c r="I1823" s="17">
        <v>1</v>
      </c>
      <c r="J1823" s="17">
        <v>1</v>
      </c>
      <c r="K1823" s="17">
        <v>1</v>
      </c>
      <c r="L1823" s="14" t="s">
        <v>277</v>
      </c>
      <c r="M1823" s="14" t="s">
        <v>52</v>
      </c>
      <c r="N1823" s="17">
        <v>2</v>
      </c>
      <c r="O1823" s="14">
        <f t="shared" si="292"/>
        <v>51.48</v>
      </c>
      <c r="P1823" s="14">
        <v>15.6</v>
      </c>
      <c r="Q1823" s="14">
        <f t="shared" si="293"/>
        <v>51.48</v>
      </c>
      <c r="R1823" s="14">
        <v>15.6</v>
      </c>
      <c r="S1823" s="14">
        <f t="shared" si="294"/>
        <v>51.48</v>
      </c>
      <c r="T1823" s="14">
        <v>15.6</v>
      </c>
      <c r="U1823" s="21" t="s">
        <v>43</v>
      </c>
      <c r="V1823" s="21" t="s">
        <v>43</v>
      </c>
      <c r="W1823" s="19">
        <v>27.859390000000001</v>
      </c>
      <c r="X1823" s="19">
        <v>-115.18883</v>
      </c>
      <c r="Y1823" s="18">
        <f t="shared" si="287"/>
        <v>53.6</v>
      </c>
      <c r="Z1823" s="17">
        <v>12</v>
      </c>
      <c r="AA1823" s="21">
        <v>5</v>
      </c>
      <c r="AB1823" s="14" t="s">
        <v>44</v>
      </c>
      <c r="AC1823" s="14">
        <v>3</v>
      </c>
      <c r="AD1823" s="17">
        <v>19</v>
      </c>
      <c r="AE1823" s="17">
        <v>1</v>
      </c>
      <c r="AF1823" s="14">
        <v>8</v>
      </c>
      <c r="AG1823" s="14">
        <v>120</v>
      </c>
      <c r="AI1823" s="70">
        <f t="shared" si="288"/>
        <v>14.628</v>
      </c>
      <c r="AJ1823" s="71" t="s">
        <v>369</v>
      </c>
      <c r="AK1823" s="72">
        <f t="shared" si="289"/>
        <v>2.041534710262368</v>
      </c>
      <c r="AL1823" s="73">
        <f t="shared" si="290"/>
        <v>2.041534710262368</v>
      </c>
    </row>
    <row r="1824" spans="1:38" hidden="1">
      <c r="A1824" s="14" t="s">
        <v>93</v>
      </c>
      <c r="B1824" s="14" t="s">
        <v>40</v>
      </c>
      <c r="C1824" s="31">
        <v>39286</v>
      </c>
      <c r="D1824" s="15">
        <v>2007</v>
      </c>
      <c r="E1824" s="16">
        <v>0.40277777777777773</v>
      </c>
      <c r="F1824" s="16">
        <v>0.43194444444444446</v>
      </c>
      <c r="G1824" s="16">
        <f t="shared" si="291"/>
        <v>2.916666666666673E-2</v>
      </c>
      <c r="H1824" s="21">
        <v>2</v>
      </c>
      <c r="I1824" s="17">
        <v>1</v>
      </c>
      <c r="J1824" s="17">
        <v>1</v>
      </c>
      <c r="K1824" s="17">
        <v>1</v>
      </c>
      <c r="L1824" s="14" t="s">
        <v>277</v>
      </c>
      <c r="M1824" s="14" t="s">
        <v>52</v>
      </c>
      <c r="N1824" s="17">
        <v>2</v>
      </c>
      <c r="O1824" s="14">
        <f t="shared" si="292"/>
        <v>51.48</v>
      </c>
      <c r="P1824" s="14">
        <v>15.6</v>
      </c>
      <c r="Q1824" s="14">
        <f t="shared" si="293"/>
        <v>51.48</v>
      </c>
      <c r="R1824" s="14">
        <v>15.6</v>
      </c>
      <c r="S1824" s="14">
        <f t="shared" si="294"/>
        <v>51.48</v>
      </c>
      <c r="T1824" s="14">
        <v>15.6</v>
      </c>
      <c r="U1824" s="21" t="s">
        <v>43</v>
      </c>
      <c r="V1824" s="21" t="s">
        <v>43</v>
      </c>
      <c r="W1824" s="19">
        <v>27.859390000000001</v>
      </c>
      <c r="X1824" s="19">
        <v>-115.18883</v>
      </c>
      <c r="Y1824" s="18">
        <f t="shared" si="287"/>
        <v>53.6</v>
      </c>
      <c r="Z1824" s="17">
        <v>12</v>
      </c>
      <c r="AA1824" s="21">
        <v>5</v>
      </c>
      <c r="AB1824" s="14" t="s">
        <v>44</v>
      </c>
      <c r="AC1824" s="14">
        <v>4</v>
      </c>
      <c r="AD1824" s="17">
        <v>14</v>
      </c>
      <c r="AE1824" s="17">
        <v>1</v>
      </c>
      <c r="AF1824" s="14">
        <v>9</v>
      </c>
      <c r="AG1824" s="14">
        <v>120</v>
      </c>
      <c r="AI1824" s="70">
        <f t="shared" si="288"/>
        <v>11.083</v>
      </c>
      <c r="AJ1824" s="71" t="s">
        <v>369</v>
      </c>
      <c r="AK1824" s="72">
        <f t="shared" si="289"/>
        <v>1.1117350137621949</v>
      </c>
      <c r="AL1824" s="73">
        <f t="shared" si="290"/>
        <v>1.1117350137621949</v>
      </c>
    </row>
    <row r="1825" spans="1:38" hidden="1">
      <c r="A1825" s="14" t="s">
        <v>93</v>
      </c>
      <c r="B1825" s="14" t="s">
        <v>40</v>
      </c>
      <c r="C1825" s="31">
        <v>39286</v>
      </c>
      <c r="D1825" s="15">
        <v>2007</v>
      </c>
      <c r="E1825" s="16">
        <v>0.40277777777777773</v>
      </c>
      <c r="F1825" s="16">
        <v>0.43194444444444446</v>
      </c>
      <c r="G1825" s="16">
        <f t="shared" si="291"/>
        <v>2.916666666666673E-2</v>
      </c>
      <c r="H1825" s="21">
        <v>2</v>
      </c>
      <c r="I1825" s="17">
        <v>1</v>
      </c>
      <c r="J1825" s="17">
        <v>1</v>
      </c>
      <c r="K1825" s="17">
        <v>1</v>
      </c>
      <c r="L1825" s="14" t="s">
        <v>277</v>
      </c>
      <c r="M1825" s="14" t="s">
        <v>52</v>
      </c>
      <c r="N1825" s="17">
        <v>2</v>
      </c>
      <c r="O1825" s="14">
        <f t="shared" si="292"/>
        <v>51.48</v>
      </c>
      <c r="P1825" s="14">
        <v>15.6</v>
      </c>
      <c r="Q1825" s="14">
        <f t="shared" si="293"/>
        <v>51.48</v>
      </c>
      <c r="R1825" s="14">
        <v>15.6</v>
      </c>
      <c r="S1825" s="14">
        <f t="shared" si="294"/>
        <v>51.48</v>
      </c>
      <c r="T1825" s="14">
        <v>15.6</v>
      </c>
      <c r="U1825" s="21" t="s">
        <v>43</v>
      </c>
      <c r="V1825" s="21" t="s">
        <v>43</v>
      </c>
      <c r="W1825" s="19">
        <v>27.859390000000001</v>
      </c>
      <c r="X1825" s="19">
        <v>-115.18883</v>
      </c>
      <c r="Y1825" s="18">
        <f t="shared" si="287"/>
        <v>53.6</v>
      </c>
      <c r="Z1825" s="17">
        <v>12</v>
      </c>
      <c r="AA1825" s="21">
        <v>5</v>
      </c>
      <c r="AB1825" s="14" t="s">
        <v>44</v>
      </c>
      <c r="AC1825" s="14">
        <v>4</v>
      </c>
      <c r="AD1825" s="17">
        <v>17</v>
      </c>
      <c r="AE1825" s="17">
        <v>1</v>
      </c>
      <c r="AF1825" s="14">
        <v>9</v>
      </c>
      <c r="AG1825" s="14">
        <v>120</v>
      </c>
      <c r="AI1825" s="70">
        <f t="shared" si="288"/>
        <v>13.209999999999999</v>
      </c>
      <c r="AJ1825" s="71" t="s">
        <v>369</v>
      </c>
      <c r="AK1825" s="72">
        <f t="shared" si="289"/>
        <v>1.6329725885917237</v>
      </c>
      <c r="AL1825" s="73">
        <f t="shared" si="290"/>
        <v>1.6329725885917237</v>
      </c>
    </row>
    <row r="1826" spans="1:38" hidden="1">
      <c r="A1826" s="14" t="s">
        <v>93</v>
      </c>
      <c r="B1826" s="14" t="s">
        <v>40</v>
      </c>
      <c r="C1826" s="31">
        <v>39286</v>
      </c>
      <c r="D1826" s="15">
        <v>2007</v>
      </c>
      <c r="E1826" s="16">
        <v>0.40277777777777773</v>
      </c>
      <c r="F1826" s="16">
        <v>0.43194444444444446</v>
      </c>
      <c r="G1826" s="16">
        <f t="shared" si="291"/>
        <v>2.916666666666673E-2</v>
      </c>
      <c r="H1826" s="21">
        <v>2</v>
      </c>
      <c r="I1826" s="17">
        <v>1</v>
      </c>
      <c r="J1826" s="17">
        <v>1</v>
      </c>
      <c r="K1826" s="17">
        <v>1</v>
      </c>
      <c r="L1826" s="14" t="s">
        <v>277</v>
      </c>
      <c r="M1826" s="14" t="s">
        <v>52</v>
      </c>
      <c r="N1826" s="17">
        <v>2</v>
      </c>
      <c r="O1826" s="14">
        <f t="shared" si="292"/>
        <v>51.48</v>
      </c>
      <c r="P1826" s="14">
        <v>15.6</v>
      </c>
      <c r="Q1826" s="14">
        <f t="shared" si="293"/>
        <v>51.48</v>
      </c>
      <c r="R1826" s="14">
        <v>15.6</v>
      </c>
      <c r="S1826" s="14">
        <f t="shared" si="294"/>
        <v>51.48</v>
      </c>
      <c r="T1826" s="14">
        <v>15.6</v>
      </c>
      <c r="U1826" s="21" t="s">
        <v>43</v>
      </c>
      <c r="V1826" s="21" t="s">
        <v>43</v>
      </c>
      <c r="W1826" s="19">
        <v>27.859390000000001</v>
      </c>
      <c r="X1826" s="19">
        <v>-115.18883</v>
      </c>
      <c r="Y1826" s="18">
        <f t="shared" si="287"/>
        <v>53.6</v>
      </c>
      <c r="Z1826" s="17">
        <v>12</v>
      </c>
      <c r="AA1826" s="21">
        <v>5</v>
      </c>
      <c r="AB1826" s="14" t="s">
        <v>44</v>
      </c>
      <c r="AC1826" s="14">
        <v>4</v>
      </c>
      <c r="AD1826" s="17">
        <v>17</v>
      </c>
      <c r="AE1826" s="17">
        <v>1</v>
      </c>
      <c r="AF1826" s="14">
        <v>9</v>
      </c>
      <c r="AG1826" s="14">
        <v>120</v>
      </c>
      <c r="AI1826" s="70">
        <f t="shared" si="288"/>
        <v>13.209999999999999</v>
      </c>
      <c r="AJ1826" s="71" t="s">
        <v>369</v>
      </c>
      <c r="AK1826" s="72">
        <f t="shared" si="289"/>
        <v>1.6329725885917237</v>
      </c>
      <c r="AL1826" s="73">
        <f t="shared" si="290"/>
        <v>1.6329725885917237</v>
      </c>
    </row>
    <row r="1827" spans="1:38" hidden="1">
      <c r="A1827" s="14" t="s">
        <v>93</v>
      </c>
      <c r="B1827" s="14" t="s">
        <v>40</v>
      </c>
      <c r="C1827" s="31">
        <v>39286</v>
      </c>
      <c r="D1827" s="15">
        <v>2007</v>
      </c>
      <c r="E1827" s="16">
        <v>0.40277777777777773</v>
      </c>
      <c r="F1827" s="16">
        <v>0.43194444444444446</v>
      </c>
      <c r="G1827" s="16">
        <f t="shared" si="291"/>
        <v>2.916666666666673E-2</v>
      </c>
      <c r="H1827" s="21">
        <v>2</v>
      </c>
      <c r="I1827" s="17">
        <v>1</v>
      </c>
      <c r="J1827" s="17">
        <v>1</v>
      </c>
      <c r="K1827" s="17">
        <v>1</v>
      </c>
      <c r="L1827" s="14" t="s">
        <v>277</v>
      </c>
      <c r="M1827" s="14" t="s">
        <v>52</v>
      </c>
      <c r="N1827" s="17">
        <v>2</v>
      </c>
      <c r="O1827" s="14">
        <f t="shared" si="292"/>
        <v>51.48</v>
      </c>
      <c r="P1827" s="14">
        <v>15.6</v>
      </c>
      <c r="Q1827" s="14">
        <f t="shared" si="293"/>
        <v>51.48</v>
      </c>
      <c r="R1827" s="14">
        <v>15.6</v>
      </c>
      <c r="S1827" s="14">
        <f t="shared" si="294"/>
        <v>51.48</v>
      </c>
      <c r="T1827" s="14">
        <v>15.6</v>
      </c>
      <c r="U1827" s="21" t="s">
        <v>43</v>
      </c>
      <c r="V1827" s="21" t="s">
        <v>43</v>
      </c>
      <c r="W1827" s="19">
        <v>27.859390000000001</v>
      </c>
      <c r="X1827" s="19">
        <v>-115.18883</v>
      </c>
      <c r="Y1827" s="18">
        <f t="shared" si="287"/>
        <v>53.6</v>
      </c>
      <c r="Z1827" s="17">
        <v>12</v>
      </c>
      <c r="AA1827" s="21">
        <v>5</v>
      </c>
      <c r="AB1827" s="14" t="s">
        <v>44</v>
      </c>
      <c r="AC1827" s="14">
        <v>4</v>
      </c>
      <c r="AD1827" s="17">
        <v>17</v>
      </c>
      <c r="AE1827" s="17">
        <v>1</v>
      </c>
      <c r="AF1827" s="14">
        <v>9</v>
      </c>
      <c r="AG1827" s="14">
        <v>120</v>
      </c>
      <c r="AI1827" s="70">
        <f t="shared" si="288"/>
        <v>13.209999999999999</v>
      </c>
      <c r="AJ1827" s="71" t="s">
        <v>369</v>
      </c>
      <c r="AK1827" s="72">
        <f t="shared" si="289"/>
        <v>1.6329725885917237</v>
      </c>
      <c r="AL1827" s="73">
        <f t="shared" si="290"/>
        <v>1.6329725885917237</v>
      </c>
    </row>
    <row r="1828" spans="1:38" hidden="1">
      <c r="A1828" s="14" t="s">
        <v>93</v>
      </c>
      <c r="B1828" s="14" t="s">
        <v>40</v>
      </c>
      <c r="C1828" s="31">
        <v>39286</v>
      </c>
      <c r="D1828" s="15">
        <v>2007</v>
      </c>
      <c r="E1828" s="16">
        <v>0.40277777777777773</v>
      </c>
      <c r="F1828" s="16">
        <v>0.43194444444444446</v>
      </c>
      <c r="G1828" s="16">
        <f t="shared" si="291"/>
        <v>2.916666666666673E-2</v>
      </c>
      <c r="H1828" s="21">
        <v>2</v>
      </c>
      <c r="I1828" s="17">
        <v>1</v>
      </c>
      <c r="J1828" s="17">
        <v>1</v>
      </c>
      <c r="K1828" s="17">
        <v>1</v>
      </c>
      <c r="L1828" s="14" t="s">
        <v>277</v>
      </c>
      <c r="M1828" s="14" t="s">
        <v>52</v>
      </c>
      <c r="N1828" s="17">
        <v>2</v>
      </c>
      <c r="O1828" s="14">
        <f t="shared" si="292"/>
        <v>51.48</v>
      </c>
      <c r="P1828" s="14">
        <v>15.6</v>
      </c>
      <c r="Q1828" s="14">
        <f t="shared" si="293"/>
        <v>51.48</v>
      </c>
      <c r="R1828" s="14">
        <v>15.6</v>
      </c>
      <c r="S1828" s="14">
        <f t="shared" si="294"/>
        <v>51.48</v>
      </c>
      <c r="T1828" s="14">
        <v>15.6</v>
      </c>
      <c r="U1828" s="21" t="s">
        <v>43</v>
      </c>
      <c r="V1828" s="21" t="s">
        <v>43</v>
      </c>
      <c r="W1828" s="19">
        <v>27.859390000000001</v>
      </c>
      <c r="X1828" s="19">
        <v>-115.18883</v>
      </c>
      <c r="Y1828" s="18">
        <f t="shared" si="287"/>
        <v>53.6</v>
      </c>
      <c r="Z1828" s="17">
        <v>12</v>
      </c>
      <c r="AA1828" s="21">
        <v>5</v>
      </c>
      <c r="AB1828" s="14" t="s">
        <v>44</v>
      </c>
      <c r="AC1828" s="14">
        <v>4</v>
      </c>
      <c r="AD1828" s="17">
        <v>19</v>
      </c>
      <c r="AE1828" s="17">
        <v>1</v>
      </c>
      <c r="AF1828" s="14">
        <v>9</v>
      </c>
      <c r="AG1828" s="14">
        <v>120</v>
      </c>
      <c r="AI1828" s="70">
        <f t="shared" si="288"/>
        <v>14.628</v>
      </c>
      <c r="AJ1828" s="71" t="s">
        <v>369</v>
      </c>
      <c r="AK1828" s="72">
        <f t="shared" si="289"/>
        <v>2.041534710262368</v>
      </c>
      <c r="AL1828" s="73">
        <f t="shared" si="290"/>
        <v>2.041534710262368</v>
      </c>
    </row>
    <row r="1829" spans="1:38" hidden="1">
      <c r="A1829" s="14" t="s">
        <v>93</v>
      </c>
      <c r="B1829" s="14" t="s">
        <v>40</v>
      </c>
      <c r="C1829" s="31">
        <v>39286</v>
      </c>
      <c r="D1829" s="15">
        <v>2007</v>
      </c>
      <c r="E1829" s="16">
        <v>0.40277777777777773</v>
      </c>
      <c r="F1829" s="16">
        <v>0.43194444444444446</v>
      </c>
      <c r="G1829" s="16">
        <f t="shared" si="291"/>
        <v>2.916666666666673E-2</v>
      </c>
      <c r="H1829" s="21">
        <v>2</v>
      </c>
      <c r="I1829" s="17">
        <v>1</v>
      </c>
      <c r="J1829" s="17">
        <v>1</v>
      </c>
      <c r="K1829" s="17">
        <v>1</v>
      </c>
      <c r="L1829" s="14" t="s">
        <v>277</v>
      </c>
      <c r="M1829" s="14" t="s">
        <v>52</v>
      </c>
      <c r="N1829" s="17">
        <v>2</v>
      </c>
      <c r="O1829" s="14">
        <f t="shared" si="292"/>
        <v>51.48</v>
      </c>
      <c r="P1829" s="14">
        <v>15.6</v>
      </c>
      <c r="Q1829" s="14">
        <f t="shared" si="293"/>
        <v>51.48</v>
      </c>
      <c r="R1829" s="14">
        <v>15.6</v>
      </c>
      <c r="S1829" s="14">
        <f t="shared" si="294"/>
        <v>51.48</v>
      </c>
      <c r="T1829" s="14">
        <v>15.6</v>
      </c>
      <c r="U1829" s="21" t="s">
        <v>43</v>
      </c>
      <c r="V1829" s="21" t="s">
        <v>43</v>
      </c>
      <c r="W1829" s="19">
        <v>27.859390000000001</v>
      </c>
      <c r="X1829" s="19">
        <v>-115.18883</v>
      </c>
      <c r="Y1829" s="18">
        <f t="shared" si="287"/>
        <v>53.6</v>
      </c>
      <c r="Z1829" s="17">
        <v>12</v>
      </c>
      <c r="AA1829" s="21">
        <v>5</v>
      </c>
      <c r="AB1829" s="14" t="s">
        <v>44</v>
      </c>
      <c r="AC1829" s="14">
        <v>5</v>
      </c>
      <c r="AD1829" s="17">
        <v>15</v>
      </c>
      <c r="AE1829" s="17">
        <v>1</v>
      </c>
      <c r="AF1829" s="14">
        <v>10</v>
      </c>
      <c r="AG1829" s="14">
        <v>120</v>
      </c>
      <c r="AI1829" s="70">
        <f t="shared" si="288"/>
        <v>11.792</v>
      </c>
      <c r="AJ1829" s="71" t="s">
        <v>369</v>
      </c>
      <c r="AK1829" s="72">
        <f t="shared" si="289"/>
        <v>1.2734394051640829</v>
      </c>
      <c r="AL1829" s="73">
        <f t="shared" si="290"/>
        <v>1.2734394051640829</v>
      </c>
    </row>
    <row r="1830" spans="1:38" hidden="1">
      <c r="A1830" s="14" t="s">
        <v>93</v>
      </c>
      <c r="B1830" s="14" t="s">
        <v>40</v>
      </c>
      <c r="C1830" s="31">
        <v>39286</v>
      </c>
      <c r="D1830" s="15">
        <v>2007</v>
      </c>
      <c r="E1830" s="16">
        <v>0.40277777777777773</v>
      </c>
      <c r="F1830" s="16">
        <v>0.43194444444444446</v>
      </c>
      <c r="G1830" s="16">
        <f t="shared" si="291"/>
        <v>2.916666666666673E-2</v>
      </c>
      <c r="H1830" s="21">
        <v>2</v>
      </c>
      <c r="I1830" s="17">
        <v>1</v>
      </c>
      <c r="J1830" s="17">
        <v>1</v>
      </c>
      <c r="K1830" s="17">
        <v>1</v>
      </c>
      <c r="L1830" s="14" t="s">
        <v>277</v>
      </c>
      <c r="M1830" s="14" t="s">
        <v>52</v>
      </c>
      <c r="N1830" s="17">
        <v>2</v>
      </c>
      <c r="O1830" s="14">
        <f t="shared" si="292"/>
        <v>51.48</v>
      </c>
      <c r="P1830" s="14">
        <v>15.6</v>
      </c>
      <c r="Q1830" s="14">
        <f t="shared" si="293"/>
        <v>51.48</v>
      </c>
      <c r="R1830" s="14">
        <v>15.6</v>
      </c>
      <c r="S1830" s="14">
        <f t="shared" si="294"/>
        <v>51.48</v>
      </c>
      <c r="T1830" s="14">
        <v>15.6</v>
      </c>
      <c r="U1830" s="21" t="s">
        <v>43</v>
      </c>
      <c r="V1830" s="21" t="s">
        <v>43</v>
      </c>
      <c r="W1830" s="19">
        <v>27.859390000000001</v>
      </c>
      <c r="X1830" s="19">
        <v>-115.18883</v>
      </c>
      <c r="Y1830" s="18">
        <f t="shared" si="287"/>
        <v>53.6</v>
      </c>
      <c r="Z1830" s="17">
        <v>12</v>
      </c>
      <c r="AA1830" s="21">
        <v>5</v>
      </c>
      <c r="AB1830" s="14" t="s">
        <v>44</v>
      </c>
      <c r="AC1830" s="14">
        <v>5</v>
      </c>
      <c r="AD1830" s="17">
        <v>16</v>
      </c>
      <c r="AE1830" s="17">
        <v>1</v>
      </c>
      <c r="AF1830" s="14">
        <v>10</v>
      </c>
      <c r="AG1830" s="14">
        <v>120</v>
      </c>
      <c r="AI1830" s="70">
        <f t="shared" si="288"/>
        <v>12.500999999999999</v>
      </c>
      <c r="AJ1830" s="71" t="s">
        <v>369</v>
      </c>
      <c r="AK1830" s="72">
        <f t="shared" si="289"/>
        <v>1.4471406331162124</v>
      </c>
      <c r="AL1830" s="73">
        <f t="shared" si="290"/>
        <v>1.4471406331162124</v>
      </c>
    </row>
    <row r="1831" spans="1:38" hidden="1">
      <c r="A1831" s="14" t="s">
        <v>93</v>
      </c>
      <c r="B1831" s="14" t="s">
        <v>40</v>
      </c>
      <c r="C1831" s="31">
        <v>39286</v>
      </c>
      <c r="D1831" s="15">
        <v>2007</v>
      </c>
      <c r="E1831" s="16">
        <v>0.40277777777777773</v>
      </c>
      <c r="F1831" s="16">
        <v>0.43194444444444446</v>
      </c>
      <c r="G1831" s="16">
        <f t="shared" si="291"/>
        <v>2.916666666666673E-2</v>
      </c>
      <c r="H1831" s="21">
        <v>2</v>
      </c>
      <c r="I1831" s="17">
        <v>1</v>
      </c>
      <c r="J1831" s="17">
        <v>1</v>
      </c>
      <c r="K1831" s="17">
        <v>1</v>
      </c>
      <c r="L1831" s="14" t="s">
        <v>277</v>
      </c>
      <c r="M1831" s="14" t="s">
        <v>52</v>
      </c>
      <c r="N1831" s="17">
        <v>2</v>
      </c>
      <c r="O1831" s="14">
        <f t="shared" si="292"/>
        <v>51.48</v>
      </c>
      <c r="P1831" s="14">
        <v>15.6</v>
      </c>
      <c r="Q1831" s="14">
        <f t="shared" si="293"/>
        <v>51.48</v>
      </c>
      <c r="R1831" s="14">
        <v>15.6</v>
      </c>
      <c r="S1831" s="14">
        <f t="shared" si="294"/>
        <v>51.48</v>
      </c>
      <c r="T1831" s="14">
        <v>15.6</v>
      </c>
      <c r="U1831" s="21" t="s">
        <v>43</v>
      </c>
      <c r="V1831" s="21" t="s">
        <v>43</v>
      </c>
      <c r="W1831" s="19">
        <v>27.859390000000001</v>
      </c>
      <c r="X1831" s="19">
        <v>-115.18883</v>
      </c>
      <c r="Y1831" s="18">
        <f t="shared" si="287"/>
        <v>53.6</v>
      </c>
      <c r="Z1831" s="17">
        <v>12</v>
      </c>
      <c r="AA1831" s="21">
        <v>5</v>
      </c>
      <c r="AB1831" s="14" t="s">
        <v>44</v>
      </c>
      <c r="AC1831" s="14">
        <v>6</v>
      </c>
      <c r="AD1831" s="17">
        <v>13</v>
      </c>
      <c r="AE1831" s="17">
        <v>1</v>
      </c>
      <c r="AF1831" s="14">
        <v>11</v>
      </c>
      <c r="AG1831" s="14">
        <v>120</v>
      </c>
      <c r="AI1831" s="70">
        <f t="shared" si="288"/>
        <v>10.373999999999999</v>
      </c>
      <c r="AJ1831" s="71" t="s">
        <v>369</v>
      </c>
      <c r="AK1831" s="72">
        <f t="shared" si="289"/>
        <v>0.96188687250685145</v>
      </c>
      <c r="AL1831" s="73">
        <f t="shared" si="290"/>
        <v>0.96188687250685145</v>
      </c>
    </row>
    <row r="1832" spans="1:38" hidden="1">
      <c r="A1832" s="14" t="s">
        <v>93</v>
      </c>
      <c r="B1832" s="14" t="s">
        <v>40</v>
      </c>
      <c r="C1832" s="31">
        <v>39286</v>
      </c>
      <c r="D1832" s="15">
        <v>2007</v>
      </c>
      <c r="E1832" s="16">
        <v>0.40277777777777773</v>
      </c>
      <c r="F1832" s="16">
        <v>0.43194444444444446</v>
      </c>
      <c r="G1832" s="16">
        <f t="shared" si="291"/>
        <v>2.916666666666673E-2</v>
      </c>
      <c r="H1832" s="21">
        <v>2</v>
      </c>
      <c r="I1832" s="17">
        <v>1</v>
      </c>
      <c r="J1832" s="17">
        <v>1</v>
      </c>
      <c r="K1832" s="17">
        <v>1</v>
      </c>
      <c r="L1832" s="14" t="s">
        <v>277</v>
      </c>
      <c r="M1832" s="14" t="s">
        <v>52</v>
      </c>
      <c r="N1832" s="17">
        <v>2</v>
      </c>
      <c r="O1832" s="14">
        <f t="shared" si="292"/>
        <v>51.48</v>
      </c>
      <c r="P1832" s="14">
        <v>15.6</v>
      </c>
      <c r="Q1832" s="14">
        <f t="shared" si="293"/>
        <v>51.48</v>
      </c>
      <c r="R1832" s="14">
        <v>15.6</v>
      </c>
      <c r="S1832" s="14">
        <f t="shared" si="294"/>
        <v>51.48</v>
      </c>
      <c r="T1832" s="14">
        <v>15.6</v>
      </c>
      <c r="U1832" s="21" t="s">
        <v>43</v>
      </c>
      <c r="V1832" s="21" t="s">
        <v>43</v>
      </c>
      <c r="W1832" s="19">
        <v>27.859390000000001</v>
      </c>
      <c r="X1832" s="19">
        <v>-115.18883</v>
      </c>
      <c r="Y1832" s="18">
        <f t="shared" si="287"/>
        <v>53.6</v>
      </c>
      <c r="Z1832" s="17">
        <v>12</v>
      </c>
      <c r="AA1832" s="21">
        <v>5</v>
      </c>
      <c r="AB1832" s="14" t="s">
        <v>44</v>
      </c>
      <c r="AC1832" s="14">
        <v>7</v>
      </c>
      <c r="AD1832" s="17">
        <v>15</v>
      </c>
      <c r="AE1832" s="17">
        <v>1</v>
      </c>
      <c r="AF1832" s="14">
        <v>11</v>
      </c>
      <c r="AG1832" s="14">
        <v>120</v>
      </c>
      <c r="AI1832" s="70">
        <f t="shared" si="288"/>
        <v>11.792</v>
      </c>
      <c r="AJ1832" s="71" t="s">
        <v>369</v>
      </c>
      <c r="AK1832" s="72">
        <f t="shared" si="289"/>
        <v>1.2734394051640829</v>
      </c>
      <c r="AL1832" s="73">
        <f t="shared" si="290"/>
        <v>1.2734394051640829</v>
      </c>
    </row>
    <row r="1833" spans="1:38" hidden="1">
      <c r="A1833" s="14" t="s">
        <v>93</v>
      </c>
      <c r="B1833" s="14" t="s">
        <v>40</v>
      </c>
      <c r="C1833" s="31">
        <v>39286</v>
      </c>
      <c r="D1833" s="15">
        <v>2007</v>
      </c>
      <c r="E1833" s="16">
        <v>0.40277777777777773</v>
      </c>
      <c r="F1833" s="16">
        <v>0.43194444444444446</v>
      </c>
      <c r="G1833" s="16">
        <f t="shared" si="291"/>
        <v>2.916666666666673E-2</v>
      </c>
      <c r="H1833" s="21">
        <v>2</v>
      </c>
      <c r="I1833" s="17">
        <v>1</v>
      </c>
      <c r="J1833" s="17">
        <v>1</v>
      </c>
      <c r="K1833" s="17">
        <v>1</v>
      </c>
      <c r="L1833" s="14" t="s">
        <v>277</v>
      </c>
      <c r="M1833" s="14" t="s">
        <v>52</v>
      </c>
      <c r="N1833" s="17">
        <v>2</v>
      </c>
      <c r="O1833" s="14">
        <f t="shared" si="292"/>
        <v>51.48</v>
      </c>
      <c r="P1833" s="14">
        <v>15.6</v>
      </c>
      <c r="Q1833" s="14">
        <f t="shared" si="293"/>
        <v>51.48</v>
      </c>
      <c r="R1833" s="14">
        <v>15.6</v>
      </c>
      <c r="S1833" s="14">
        <f t="shared" si="294"/>
        <v>51.48</v>
      </c>
      <c r="T1833" s="14">
        <v>15.6</v>
      </c>
      <c r="U1833" s="21" t="s">
        <v>43</v>
      </c>
      <c r="V1833" s="21" t="s">
        <v>43</v>
      </c>
      <c r="W1833" s="19">
        <v>27.859390000000001</v>
      </c>
      <c r="X1833" s="19">
        <v>-115.18883</v>
      </c>
      <c r="Y1833" s="18">
        <f t="shared" si="287"/>
        <v>53.6</v>
      </c>
      <c r="Z1833" s="17">
        <v>12</v>
      </c>
      <c r="AA1833" s="21">
        <v>5</v>
      </c>
      <c r="AB1833" s="14" t="s">
        <v>44</v>
      </c>
      <c r="AC1833" s="14">
        <v>7</v>
      </c>
      <c r="AD1833" s="17">
        <v>16</v>
      </c>
      <c r="AE1833" s="17">
        <v>1</v>
      </c>
      <c r="AF1833" s="14">
        <v>11</v>
      </c>
      <c r="AG1833" s="14">
        <v>120</v>
      </c>
      <c r="AI1833" s="70">
        <f t="shared" si="288"/>
        <v>12.500999999999999</v>
      </c>
      <c r="AJ1833" s="71" t="s">
        <v>369</v>
      </c>
      <c r="AK1833" s="72">
        <f t="shared" si="289"/>
        <v>1.4471406331162124</v>
      </c>
      <c r="AL1833" s="73">
        <f t="shared" si="290"/>
        <v>1.4471406331162124</v>
      </c>
    </row>
    <row r="1834" spans="1:38" hidden="1">
      <c r="A1834" s="14" t="s">
        <v>93</v>
      </c>
      <c r="B1834" s="14" t="s">
        <v>40</v>
      </c>
      <c r="C1834" s="31">
        <v>39286</v>
      </c>
      <c r="D1834" s="15">
        <v>2007</v>
      </c>
      <c r="E1834" s="16">
        <v>0.40277777777777773</v>
      </c>
      <c r="F1834" s="16">
        <v>0.43194444444444446</v>
      </c>
      <c r="G1834" s="16">
        <f t="shared" si="291"/>
        <v>2.916666666666673E-2</v>
      </c>
      <c r="H1834" s="21">
        <v>2</v>
      </c>
      <c r="I1834" s="17">
        <v>1</v>
      </c>
      <c r="J1834" s="17">
        <v>1</v>
      </c>
      <c r="K1834" s="17">
        <v>1</v>
      </c>
      <c r="L1834" s="14" t="s">
        <v>277</v>
      </c>
      <c r="M1834" s="14" t="s">
        <v>52</v>
      </c>
      <c r="N1834" s="17">
        <v>2</v>
      </c>
      <c r="O1834" s="14">
        <f t="shared" si="292"/>
        <v>51.48</v>
      </c>
      <c r="P1834" s="14">
        <v>15.6</v>
      </c>
      <c r="Q1834" s="14">
        <f t="shared" si="293"/>
        <v>51.48</v>
      </c>
      <c r="R1834" s="14">
        <v>15.6</v>
      </c>
      <c r="S1834" s="14">
        <f t="shared" si="294"/>
        <v>51.48</v>
      </c>
      <c r="T1834" s="14">
        <v>15.6</v>
      </c>
      <c r="U1834" s="21" t="s">
        <v>43</v>
      </c>
      <c r="V1834" s="21" t="s">
        <v>43</v>
      </c>
      <c r="W1834" s="19">
        <v>27.859390000000001</v>
      </c>
      <c r="X1834" s="19">
        <v>-115.18883</v>
      </c>
      <c r="Y1834" s="18">
        <f t="shared" si="287"/>
        <v>53.6</v>
      </c>
      <c r="Z1834" s="17">
        <v>12</v>
      </c>
      <c r="AA1834" s="21">
        <v>5</v>
      </c>
      <c r="AB1834" s="14" t="s">
        <v>44</v>
      </c>
      <c r="AC1834" s="14">
        <v>7</v>
      </c>
      <c r="AD1834" s="17">
        <v>18</v>
      </c>
      <c r="AE1834" s="17">
        <v>1</v>
      </c>
      <c r="AF1834" s="14">
        <v>11</v>
      </c>
      <c r="AG1834" s="14">
        <v>120</v>
      </c>
      <c r="AI1834" s="70">
        <f t="shared" si="288"/>
        <v>13.918999999999999</v>
      </c>
      <c r="AJ1834" s="71" t="s">
        <v>369</v>
      </c>
      <c r="AK1834" s="72">
        <f t="shared" si="289"/>
        <v>1.8310631406548505</v>
      </c>
      <c r="AL1834" s="73">
        <f t="shared" si="290"/>
        <v>1.8310631406548505</v>
      </c>
    </row>
    <row r="1835" spans="1:38" hidden="1">
      <c r="A1835" s="14" t="s">
        <v>93</v>
      </c>
      <c r="B1835" s="14" t="s">
        <v>40</v>
      </c>
      <c r="C1835" s="31">
        <v>39286</v>
      </c>
      <c r="D1835" s="15">
        <v>2007</v>
      </c>
      <c r="E1835" s="16">
        <v>0.40277777777777773</v>
      </c>
      <c r="F1835" s="16">
        <v>0.43194444444444446</v>
      </c>
      <c r="G1835" s="16">
        <f t="shared" si="291"/>
        <v>2.916666666666673E-2</v>
      </c>
      <c r="H1835" s="21">
        <v>2</v>
      </c>
      <c r="I1835" s="17">
        <v>1</v>
      </c>
      <c r="J1835" s="17">
        <v>1</v>
      </c>
      <c r="K1835" s="17">
        <v>1</v>
      </c>
      <c r="L1835" s="14" t="s">
        <v>277</v>
      </c>
      <c r="M1835" s="14" t="s">
        <v>52</v>
      </c>
      <c r="N1835" s="17">
        <v>2</v>
      </c>
      <c r="O1835" s="14">
        <f t="shared" si="292"/>
        <v>51.48</v>
      </c>
      <c r="P1835" s="14">
        <v>15.6</v>
      </c>
      <c r="Q1835" s="14">
        <f t="shared" si="293"/>
        <v>51.48</v>
      </c>
      <c r="R1835" s="14">
        <v>15.6</v>
      </c>
      <c r="S1835" s="14">
        <f t="shared" si="294"/>
        <v>51.48</v>
      </c>
      <c r="T1835" s="14">
        <v>15.6</v>
      </c>
      <c r="U1835" s="21" t="s">
        <v>43</v>
      </c>
      <c r="V1835" s="21" t="s">
        <v>43</v>
      </c>
      <c r="W1835" s="19">
        <v>27.859390000000001</v>
      </c>
      <c r="X1835" s="19">
        <v>-115.18883</v>
      </c>
      <c r="Y1835" s="18">
        <f t="shared" si="287"/>
        <v>53.6</v>
      </c>
      <c r="Z1835" s="17">
        <v>12</v>
      </c>
      <c r="AA1835" s="21">
        <v>5</v>
      </c>
      <c r="AB1835" s="14" t="s">
        <v>44</v>
      </c>
      <c r="AC1835" s="14">
        <v>8</v>
      </c>
      <c r="AD1835" s="17">
        <v>5</v>
      </c>
      <c r="AE1835" s="17">
        <v>1</v>
      </c>
      <c r="AF1835" s="14">
        <v>15</v>
      </c>
      <c r="AG1835" s="14">
        <v>120</v>
      </c>
      <c r="AI1835" s="70">
        <f t="shared" si="288"/>
        <v>4.702</v>
      </c>
      <c r="AJ1835" s="71" t="s">
        <v>369</v>
      </c>
      <c r="AK1835" s="72">
        <f t="shared" si="289"/>
        <v>0.17002025858157216</v>
      </c>
      <c r="AL1835" s="73">
        <f t="shared" si="290"/>
        <v>0.17002025858157216</v>
      </c>
    </row>
    <row r="1836" spans="1:38" hidden="1">
      <c r="A1836" s="14" t="s">
        <v>93</v>
      </c>
      <c r="B1836" s="14" t="s">
        <v>40</v>
      </c>
      <c r="C1836" s="31">
        <v>39286</v>
      </c>
      <c r="D1836" s="15">
        <v>2007</v>
      </c>
      <c r="E1836" s="16">
        <v>0.40277777777777773</v>
      </c>
      <c r="F1836" s="16">
        <v>0.43194444444444446</v>
      </c>
      <c r="G1836" s="16">
        <f t="shared" si="291"/>
        <v>2.916666666666673E-2</v>
      </c>
      <c r="H1836" s="21">
        <v>2</v>
      </c>
      <c r="I1836" s="17">
        <v>1</v>
      </c>
      <c r="J1836" s="17">
        <v>1</v>
      </c>
      <c r="K1836" s="17">
        <v>1</v>
      </c>
      <c r="L1836" s="14" t="s">
        <v>277</v>
      </c>
      <c r="M1836" s="14" t="s">
        <v>52</v>
      </c>
      <c r="N1836" s="17">
        <v>2</v>
      </c>
      <c r="O1836" s="14">
        <f t="shared" si="292"/>
        <v>51.48</v>
      </c>
      <c r="P1836" s="14">
        <v>15.6</v>
      </c>
      <c r="Q1836" s="14">
        <f t="shared" si="293"/>
        <v>51.48</v>
      </c>
      <c r="R1836" s="14">
        <v>15.6</v>
      </c>
      <c r="S1836" s="14">
        <f t="shared" si="294"/>
        <v>51.48</v>
      </c>
      <c r="T1836" s="14">
        <v>15.6</v>
      </c>
      <c r="U1836" s="21" t="s">
        <v>43</v>
      </c>
      <c r="V1836" s="21" t="s">
        <v>43</v>
      </c>
      <c r="W1836" s="19">
        <v>27.859390000000001</v>
      </c>
      <c r="X1836" s="19">
        <v>-115.18883</v>
      </c>
      <c r="Y1836" s="18">
        <f t="shared" si="287"/>
        <v>53.6</v>
      </c>
      <c r="Z1836" s="17">
        <v>12</v>
      </c>
      <c r="AA1836" s="21">
        <v>5</v>
      </c>
      <c r="AB1836" s="14" t="s">
        <v>44</v>
      </c>
      <c r="AC1836" s="14">
        <v>8</v>
      </c>
      <c r="AD1836" s="17">
        <v>23</v>
      </c>
      <c r="AE1836" s="17">
        <v>1</v>
      </c>
      <c r="AF1836" s="14">
        <v>15</v>
      </c>
      <c r="AG1836" s="14">
        <v>120</v>
      </c>
      <c r="AI1836" s="70">
        <f t="shared" si="288"/>
        <v>17.463999999999999</v>
      </c>
      <c r="AJ1836" s="71" t="s">
        <v>369</v>
      </c>
      <c r="AK1836" s="72">
        <f t="shared" si="289"/>
        <v>3.0095147540604348</v>
      </c>
      <c r="AL1836" s="73">
        <f t="shared" si="290"/>
        <v>3.0095147540604348</v>
      </c>
    </row>
    <row r="1837" spans="1:38" hidden="1">
      <c r="A1837" s="14" t="s">
        <v>93</v>
      </c>
      <c r="B1837" s="14" t="s">
        <v>40</v>
      </c>
      <c r="C1837" s="31">
        <v>39286</v>
      </c>
      <c r="D1837" s="15">
        <v>2007</v>
      </c>
      <c r="E1837" s="16">
        <v>0.40277777777777773</v>
      </c>
      <c r="F1837" s="16">
        <v>0.43194444444444446</v>
      </c>
      <c r="G1837" s="16">
        <f t="shared" si="291"/>
        <v>2.916666666666673E-2</v>
      </c>
      <c r="H1837" s="21">
        <v>2</v>
      </c>
      <c r="I1837" s="17">
        <v>1</v>
      </c>
      <c r="J1837" s="17">
        <v>1</v>
      </c>
      <c r="K1837" s="17">
        <v>1</v>
      </c>
      <c r="L1837" s="14" t="s">
        <v>277</v>
      </c>
      <c r="M1837" s="14" t="s">
        <v>52</v>
      </c>
      <c r="N1837" s="17">
        <v>2</v>
      </c>
      <c r="O1837" s="14">
        <f t="shared" si="292"/>
        <v>51.48</v>
      </c>
      <c r="P1837" s="14">
        <v>15.6</v>
      </c>
      <c r="Q1837" s="14">
        <f t="shared" si="293"/>
        <v>51.48</v>
      </c>
      <c r="R1837" s="14">
        <v>15.6</v>
      </c>
      <c r="S1837" s="14">
        <f t="shared" si="294"/>
        <v>51.48</v>
      </c>
      <c r="T1837" s="14">
        <v>15.6</v>
      </c>
      <c r="U1837" s="21" t="s">
        <v>43</v>
      </c>
      <c r="V1837" s="21" t="s">
        <v>43</v>
      </c>
      <c r="W1837" s="19">
        <v>27.859390000000001</v>
      </c>
      <c r="X1837" s="19">
        <v>-115.18883</v>
      </c>
      <c r="Y1837" s="18">
        <f t="shared" si="287"/>
        <v>53.6</v>
      </c>
      <c r="Z1837" s="17">
        <v>12</v>
      </c>
      <c r="AA1837" s="21">
        <v>5</v>
      </c>
      <c r="AB1837" s="14" t="s">
        <v>44</v>
      </c>
      <c r="AC1837" s="14">
        <v>8</v>
      </c>
      <c r="AD1837" s="17">
        <v>23</v>
      </c>
      <c r="AE1837" s="17">
        <v>1</v>
      </c>
      <c r="AF1837" s="14">
        <v>15</v>
      </c>
      <c r="AG1837" s="14">
        <v>120</v>
      </c>
      <c r="AI1837" s="70">
        <f t="shared" si="288"/>
        <v>17.463999999999999</v>
      </c>
      <c r="AJ1837" s="71" t="s">
        <v>369</v>
      </c>
      <c r="AK1837" s="72">
        <f t="shared" si="289"/>
        <v>3.0095147540604348</v>
      </c>
      <c r="AL1837" s="73">
        <f t="shared" si="290"/>
        <v>3.0095147540604348</v>
      </c>
    </row>
    <row r="1838" spans="1:38" hidden="1">
      <c r="A1838" s="14" t="s">
        <v>93</v>
      </c>
      <c r="B1838" s="14" t="s">
        <v>40</v>
      </c>
      <c r="C1838" s="31">
        <v>39286</v>
      </c>
      <c r="D1838" s="15">
        <v>2007</v>
      </c>
      <c r="E1838" s="16">
        <v>0.40277777777777773</v>
      </c>
      <c r="F1838" s="16">
        <v>0.43194444444444446</v>
      </c>
      <c r="G1838" s="16">
        <f t="shared" si="291"/>
        <v>2.916666666666673E-2</v>
      </c>
      <c r="H1838" s="21">
        <v>2</v>
      </c>
      <c r="I1838" s="17">
        <v>1</v>
      </c>
      <c r="J1838" s="17">
        <v>1</v>
      </c>
      <c r="K1838" s="17">
        <v>1</v>
      </c>
      <c r="L1838" s="14" t="s">
        <v>277</v>
      </c>
      <c r="M1838" s="14" t="s">
        <v>52</v>
      </c>
      <c r="N1838" s="17">
        <v>2</v>
      </c>
      <c r="O1838" s="14">
        <f t="shared" si="292"/>
        <v>51.48</v>
      </c>
      <c r="P1838" s="14">
        <v>15.6</v>
      </c>
      <c r="Q1838" s="14">
        <f t="shared" si="293"/>
        <v>51.48</v>
      </c>
      <c r="R1838" s="14">
        <v>15.6</v>
      </c>
      <c r="S1838" s="14">
        <f t="shared" si="294"/>
        <v>51.48</v>
      </c>
      <c r="T1838" s="14">
        <v>15.6</v>
      </c>
      <c r="U1838" s="21" t="s">
        <v>43</v>
      </c>
      <c r="V1838" s="21" t="s">
        <v>43</v>
      </c>
      <c r="W1838" s="19">
        <v>27.859390000000001</v>
      </c>
      <c r="X1838" s="19">
        <v>-115.18883</v>
      </c>
      <c r="Y1838" s="18">
        <f t="shared" si="287"/>
        <v>53.6</v>
      </c>
      <c r="Z1838" s="17">
        <v>12</v>
      </c>
      <c r="AA1838" s="21">
        <v>5</v>
      </c>
      <c r="AB1838" s="14" t="s">
        <v>44</v>
      </c>
      <c r="AC1838" s="14">
        <v>8</v>
      </c>
      <c r="AD1838" s="17">
        <v>24</v>
      </c>
      <c r="AE1838" s="17">
        <v>1</v>
      </c>
      <c r="AF1838" s="14">
        <v>15</v>
      </c>
      <c r="AG1838" s="14">
        <v>120</v>
      </c>
      <c r="AI1838" s="70">
        <f t="shared" si="288"/>
        <v>18.172999999999998</v>
      </c>
      <c r="AJ1838" s="71" t="s">
        <v>369</v>
      </c>
      <c r="AK1838" s="72">
        <f t="shared" si="289"/>
        <v>3.2835681640171575</v>
      </c>
      <c r="AL1838" s="73">
        <f t="shared" si="290"/>
        <v>3.2835681640171575</v>
      </c>
    </row>
    <row r="1839" spans="1:38" hidden="1">
      <c r="A1839" s="14" t="s">
        <v>93</v>
      </c>
      <c r="B1839" s="14" t="s">
        <v>40</v>
      </c>
      <c r="C1839" s="31">
        <v>39286</v>
      </c>
      <c r="D1839" s="15">
        <v>2007</v>
      </c>
      <c r="E1839" s="16">
        <v>0.40277777777777773</v>
      </c>
      <c r="F1839" s="16">
        <v>0.43194444444444446</v>
      </c>
      <c r="G1839" s="16">
        <f t="shared" si="291"/>
        <v>2.916666666666673E-2</v>
      </c>
      <c r="H1839" s="21">
        <v>2</v>
      </c>
      <c r="I1839" s="17">
        <v>1</v>
      </c>
      <c r="J1839" s="17">
        <v>1</v>
      </c>
      <c r="K1839" s="17">
        <v>1</v>
      </c>
      <c r="L1839" s="14" t="s">
        <v>277</v>
      </c>
      <c r="M1839" s="14" t="s">
        <v>52</v>
      </c>
      <c r="N1839" s="17">
        <v>2</v>
      </c>
      <c r="O1839" s="14">
        <f t="shared" si="292"/>
        <v>51.48</v>
      </c>
      <c r="P1839" s="14">
        <v>15.6</v>
      </c>
      <c r="Q1839" s="14">
        <f t="shared" si="293"/>
        <v>51.48</v>
      </c>
      <c r="R1839" s="14">
        <v>15.6</v>
      </c>
      <c r="S1839" s="14">
        <f t="shared" si="294"/>
        <v>51.48</v>
      </c>
      <c r="T1839" s="14">
        <v>15.6</v>
      </c>
      <c r="U1839" s="21" t="s">
        <v>43</v>
      </c>
      <c r="V1839" s="21" t="s">
        <v>43</v>
      </c>
      <c r="W1839" s="19">
        <v>27.859390000000001</v>
      </c>
      <c r="X1839" s="19">
        <v>-115.18883</v>
      </c>
      <c r="Y1839" s="18">
        <f t="shared" si="287"/>
        <v>53.6</v>
      </c>
      <c r="Z1839" s="17">
        <v>12</v>
      </c>
      <c r="AA1839" s="21">
        <v>5</v>
      </c>
      <c r="AB1839" s="14" t="s">
        <v>44</v>
      </c>
      <c r="AC1839" s="14">
        <v>9</v>
      </c>
      <c r="AD1839" s="17">
        <v>5</v>
      </c>
      <c r="AE1839" s="17">
        <v>1</v>
      </c>
      <c r="AF1839" s="14">
        <v>17</v>
      </c>
      <c r="AG1839" s="14">
        <v>120</v>
      </c>
      <c r="AI1839" s="70">
        <f t="shared" si="288"/>
        <v>4.702</v>
      </c>
      <c r="AJ1839" s="71" t="s">
        <v>369</v>
      </c>
      <c r="AK1839" s="72">
        <f t="shared" si="289"/>
        <v>0.17002025858157216</v>
      </c>
      <c r="AL1839" s="73">
        <f t="shared" si="290"/>
        <v>0.17002025858157216</v>
      </c>
    </row>
    <row r="1840" spans="1:38" hidden="1">
      <c r="A1840" s="14" t="s">
        <v>93</v>
      </c>
      <c r="B1840" s="14" t="s">
        <v>40</v>
      </c>
      <c r="C1840" s="31">
        <v>39286</v>
      </c>
      <c r="D1840" s="15">
        <v>2007</v>
      </c>
      <c r="E1840" s="16">
        <v>0.40277777777777773</v>
      </c>
      <c r="F1840" s="16">
        <v>0.43194444444444446</v>
      </c>
      <c r="G1840" s="16">
        <f t="shared" si="291"/>
        <v>2.916666666666673E-2</v>
      </c>
      <c r="H1840" s="21">
        <v>2</v>
      </c>
      <c r="I1840" s="17">
        <v>1</v>
      </c>
      <c r="J1840" s="17">
        <v>1</v>
      </c>
      <c r="K1840" s="17">
        <v>1</v>
      </c>
      <c r="L1840" s="14" t="s">
        <v>277</v>
      </c>
      <c r="M1840" s="14" t="s">
        <v>52</v>
      </c>
      <c r="N1840" s="17">
        <v>2</v>
      </c>
      <c r="O1840" s="14">
        <f t="shared" si="292"/>
        <v>51.48</v>
      </c>
      <c r="P1840" s="14">
        <v>15.6</v>
      </c>
      <c r="Q1840" s="14">
        <f t="shared" si="293"/>
        <v>51.48</v>
      </c>
      <c r="R1840" s="14">
        <v>15.6</v>
      </c>
      <c r="S1840" s="14">
        <f t="shared" si="294"/>
        <v>51.48</v>
      </c>
      <c r="T1840" s="14">
        <v>15.6</v>
      </c>
      <c r="U1840" s="21" t="s">
        <v>43</v>
      </c>
      <c r="V1840" s="21" t="s">
        <v>43</v>
      </c>
      <c r="W1840" s="19">
        <v>27.859390000000001</v>
      </c>
      <c r="X1840" s="19">
        <v>-115.18883</v>
      </c>
      <c r="Y1840" s="18">
        <f t="shared" si="287"/>
        <v>53.6</v>
      </c>
      <c r="Z1840" s="17">
        <v>12</v>
      </c>
      <c r="AA1840" s="21">
        <v>5</v>
      </c>
      <c r="AB1840" s="14" t="s">
        <v>44</v>
      </c>
      <c r="AC1840" s="14">
        <v>9</v>
      </c>
      <c r="AD1840" s="17">
        <v>12</v>
      </c>
      <c r="AE1840" s="17">
        <v>1</v>
      </c>
      <c r="AF1840" s="14">
        <v>17</v>
      </c>
      <c r="AG1840" s="14">
        <v>120</v>
      </c>
      <c r="AI1840" s="70">
        <f t="shared" si="288"/>
        <v>9.6649999999999991</v>
      </c>
      <c r="AJ1840" s="71" t="s">
        <v>369</v>
      </c>
      <c r="AK1840" s="72">
        <f t="shared" si="289"/>
        <v>0.82374690124645178</v>
      </c>
      <c r="AL1840" s="73">
        <f t="shared" si="290"/>
        <v>0.82374690124645178</v>
      </c>
    </row>
    <row r="1841" spans="1:38" hidden="1">
      <c r="A1841" s="14" t="s">
        <v>93</v>
      </c>
      <c r="B1841" s="14" t="s">
        <v>40</v>
      </c>
      <c r="C1841" s="31">
        <v>39286</v>
      </c>
      <c r="D1841" s="15">
        <v>2007</v>
      </c>
      <c r="E1841" s="16">
        <v>0.40277777777777773</v>
      </c>
      <c r="F1841" s="16">
        <v>0.43194444444444446</v>
      </c>
      <c r="G1841" s="16">
        <f t="shared" si="291"/>
        <v>2.916666666666673E-2</v>
      </c>
      <c r="H1841" s="21">
        <v>2</v>
      </c>
      <c r="I1841" s="17">
        <v>1</v>
      </c>
      <c r="J1841" s="17">
        <v>1</v>
      </c>
      <c r="K1841" s="17">
        <v>1</v>
      </c>
      <c r="L1841" s="14" t="s">
        <v>277</v>
      </c>
      <c r="M1841" s="14" t="s">
        <v>52</v>
      </c>
      <c r="N1841" s="17">
        <v>2</v>
      </c>
      <c r="O1841" s="14">
        <f t="shared" si="292"/>
        <v>51.48</v>
      </c>
      <c r="P1841" s="14">
        <v>15.6</v>
      </c>
      <c r="Q1841" s="14">
        <f t="shared" si="293"/>
        <v>51.48</v>
      </c>
      <c r="R1841" s="14">
        <v>15.6</v>
      </c>
      <c r="S1841" s="14">
        <f t="shared" si="294"/>
        <v>51.48</v>
      </c>
      <c r="T1841" s="14">
        <v>15.6</v>
      </c>
      <c r="U1841" s="21" t="s">
        <v>43</v>
      </c>
      <c r="V1841" s="21" t="s">
        <v>43</v>
      </c>
      <c r="W1841" s="19">
        <v>27.859390000000001</v>
      </c>
      <c r="X1841" s="19">
        <v>-115.18883</v>
      </c>
      <c r="Y1841" s="18">
        <f t="shared" si="287"/>
        <v>53.6</v>
      </c>
      <c r="Z1841" s="17">
        <v>12</v>
      </c>
      <c r="AA1841" s="21">
        <v>5</v>
      </c>
      <c r="AB1841" s="14" t="s">
        <v>44</v>
      </c>
      <c r="AC1841" s="14">
        <v>9</v>
      </c>
      <c r="AD1841" s="17">
        <v>16</v>
      </c>
      <c r="AE1841" s="17">
        <v>1</v>
      </c>
      <c r="AF1841" s="14">
        <v>17</v>
      </c>
      <c r="AG1841" s="14">
        <v>120</v>
      </c>
      <c r="AI1841" s="70">
        <f t="shared" si="288"/>
        <v>12.500999999999999</v>
      </c>
      <c r="AJ1841" s="71" t="s">
        <v>369</v>
      </c>
      <c r="AK1841" s="72">
        <f t="shared" si="289"/>
        <v>1.4471406331162124</v>
      </c>
      <c r="AL1841" s="73">
        <f t="shared" si="290"/>
        <v>1.4471406331162124</v>
      </c>
    </row>
    <row r="1842" spans="1:38" hidden="1">
      <c r="A1842" s="14" t="s">
        <v>93</v>
      </c>
      <c r="B1842" s="14" t="s">
        <v>40</v>
      </c>
      <c r="C1842" s="31">
        <v>39286</v>
      </c>
      <c r="D1842" s="15">
        <v>2007</v>
      </c>
      <c r="E1842" s="16">
        <v>0.40277777777777773</v>
      </c>
      <c r="F1842" s="16">
        <v>0.43194444444444446</v>
      </c>
      <c r="G1842" s="16">
        <f t="shared" si="291"/>
        <v>2.916666666666673E-2</v>
      </c>
      <c r="H1842" s="21">
        <v>2</v>
      </c>
      <c r="I1842" s="17">
        <v>1</v>
      </c>
      <c r="J1842" s="17">
        <v>1</v>
      </c>
      <c r="K1842" s="17">
        <v>1</v>
      </c>
      <c r="L1842" s="14" t="s">
        <v>277</v>
      </c>
      <c r="M1842" s="14" t="s">
        <v>52</v>
      </c>
      <c r="N1842" s="17">
        <v>2</v>
      </c>
      <c r="O1842" s="14">
        <f t="shared" si="292"/>
        <v>51.48</v>
      </c>
      <c r="P1842" s="14">
        <v>15.6</v>
      </c>
      <c r="Q1842" s="14">
        <f t="shared" si="293"/>
        <v>51.48</v>
      </c>
      <c r="R1842" s="14">
        <v>15.6</v>
      </c>
      <c r="S1842" s="14">
        <f t="shared" si="294"/>
        <v>51.48</v>
      </c>
      <c r="T1842" s="14">
        <v>15.6</v>
      </c>
      <c r="U1842" s="21" t="s">
        <v>43</v>
      </c>
      <c r="V1842" s="21" t="s">
        <v>43</v>
      </c>
      <c r="W1842" s="19">
        <v>27.859390000000001</v>
      </c>
      <c r="X1842" s="19">
        <v>-115.18883</v>
      </c>
      <c r="Y1842" s="18">
        <f t="shared" si="287"/>
        <v>53.6</v>
      </c>
      <c r="Z1842" s="17">
        <v>12</v>
      </c>
      <c r="AA1842" s="21">
        <v>5</v>
      </c>
      <c r="AB1842" s="14" t="s">
        <v>44</v>
      </c>
      <c r="AC1842" s="14">
        <v>10</v>
      </c>
      <c r="AD1842" s="17">
        <v>18</v>
      </c>
      <c r="AE1842" s="17">
        <v>1</v>
      </c>
      <c r="AF1842" s="14">
        <v>21</v>
      </c>
      <c r="AG1842" s="14">
        <v>120</v>
      </c>
      <c r="AI1842" s="70">
        <f t="shared" si="288"/>
        <v>13.918999999999999</v>
      </c>
      <c r="AJ1842" s="71" t="s">
        <v>369</v>
      </c>
      <c r="AK1842" s="72">
        <f t="shared" si="289"/>
        <v>1.8310631406548505</v>
      </c>
      <c r="AL1842" s="73">
        <f t="shared" si="290"/>
        <v>1.8310631406548505</v>
      </c>
    </row>
    <row r="1843" spans="1:38" hidden="1">
      <c r="A1843" s="14" t="s">
        <v>93</v>
      </c>
      <c r="B1843" s="14" t="s">
        <v>40</v>
      </c>
      <c r="C1843" s="31">
        <v>39286</v>
      </c>
      <c r="D1843" s="15">
        <v>2007</v>
      </c>
      <c r="E1843" s="16">
        <v>0.40277777777777773</v>
      </c>
      <c r="F1843" s="16">
        <v>0.43194444444444446</v>
      </c>
      <c r="G1843" s="16">
        <f t="shared" si="291"/>
        <v>2.916666666666673E-2</v>
      </c>
      <c r="H1843" s="21">
        <v>2</v>
      </c>
      <c r="I1843" s="17">
        <v>1</v>
      </c>
      <c r="J1843" s="17">
        <v>1</v>
      </c>
      <c r="K1843" s="17">
        <v>1</v>
      </c>
      <c r="L1843" s="14" t="s">
        <v>277</v>
      </c>
      <c r="M1843" s="14" t="s">
        <v>52</v>
      </c>
      <c r="N1843" s="17">
        <v>2</v>
      </c>
      <c r="O1843" s="14">
        <f t="shared" si="292"/>
        <v>51.48</v>
      </c>
      <c r="P1843" s="14">
        <v>15.6</v>
      </c>
      <c r="Q1843" s="14">
        <f t="shared" si="293"/>
        <v>51.48</v>
      </c>
      <c r="R1843" s="14">
        <v>15.6</v>
      </c>
      <c r="S1843" s="14">
        <f t="shared" si="294"/>
        <v>51.48</v>
      </c>
      <c r="T1843" s="14">
        <v>15.6</v>
      </c>
      <c r="U1843" s="21" t="s">
        <v>43</v>
      </c>
      <c r="V1843" s="21" t="s">
        <v>43</v>
      </c>
      <c r="W1843" s="19">
        <v>27.859390000000001</v>
      </c>
      <c r="X1843" s="19">
        <v>-115.18883</v>
      </c>
      <c r="Y1843" s="18">
        <f t="shared" si="287"/>
        <v>53.6</v>
      </c>
      <c r="Z1843" s="17">
        <v>12</v>
      </c>
      <c r="AA1843" s="21">
        <v>5</v>
      </c>
      <c r="AB1843" s="14" t="s">
        <v>44</v>
      </c>
      <c r="AC1843" s="14">
        <v>11</v>
      </c>
      <c r="AD1843" s="17">
        <v>6</v>
      </c>
      <c r="AE1843" s="17">
        <v>1</v>
      </c>
      <c r="AF1843" s="14">
        <v>23</v>
      </c>
      <c r="AG1843" s="14">
        <v>120</v>
      </c>
      <c r="AI1843" s="70">
        <f t="shared" si="288"/>
        <v>5.4109999999999996</v>
      </c>
      <c r="AJ1843" s="71" t="s">
        <v>369</v>
      </c>
      <c r="AK1843" s="72">
        <f t="shared" si="289"/>
        <v>0.23124881896144875</v>
      </c>
      <c r="AL1843" s="73">
        <f t="shared" si="290"/>
        <v>0.23124881896144875</v>
      </c>
    </row>
    <row r="1844" spans="1:38" hidden="1">
      <c r="A1844" s="14" t="s">
        <v>93</v>
      </c>
      <c r="B1844" s="14" t="s">
        <v>40</v>
      </c>
      <c r="C1844" s="31">
        <v>39286</v>
      </c>
      <c r="D1844" s="15">
        <v>2007</v>
      </c>
      <c r="E1844" s="16">
        <v>0.40277777777777773</v>
      </c>
      <c r="F1844" s="16">
        <v>0.43194444444444446</v>
      </c>
      <c r="G1844" s="16">
        <f t="shared" si="291"/>
        <v>2.916666666666673E-2</v>
      </c>
      <c r="H1844" s="21">
        <v>2</v>
      </c>
      <c r="I1844" s="17">
        <v>1</v>
      </c>
      <c r="J1844" s="17">
        <v>1</v>
      </c>
      <c r="K1844" s="17">
        <v>1</v>
      </c>
      <c r="L1844" s="14" t="s">
        <v>277</v>
      </c>
      <c r="M1844" s="14" t="s">
        <v>52</v>
      </c>
      <c r="N1844" s="17">
        <v>2</v>
      </c>
      <c r="O1844" s="14">
        <f t="shared" si="292"/>
        <v>51.48</v>
      </c>
      <c r="P1844" s="14">
        <v>15.6</v>
      </c>
      <c r="Q1844" s="14">
        <f t="shared" si="293"/>
        <v>51.48</v>
      </c>
      <c r="R1844" s="14">
        <v>15.6</v>
      </c>
      <c r="S1844" s="14">
        <f t="shared" si="294"/>
        <v>51.48</v>
      </c>
      <c r="T1844" s="14">
        <v>15.6</v>
      </c>
      <c r="U1844" s="21" t="s">
        <v>43</v>
      </c>
      <c r="V1844" s="21" t="s">
        <v>43</v>
      </c>
      <c r="W1844" s="19">
        <v>27.859390000000001</v>
      </c>
      <c r="X1844" s="19">
        <v>-115.18883</v>
      </c>
      <c r="Y1844" s="18">
        <f t="shared" si="287"/>
        <v>53.6</v>
      </c>
      <c r="Z1844" s="17">
        <v>12</v>
      </c>
      <c r="AA1844" s="21">
        <v>5</v>
      </c>
      <c r="AB1844" s="14" t="s">
        <v>44</v>
      </c>
      <c r="AC1844" s="14">
        <v>11</v>
      </c>
      <c r="AD1844" s="17">
        <v>6</v>
      </c>
      <c r="AE1844" s="17">
        <v>1</v>
      </c>
      <c r="AF1844" s="14">
        <v>23</v>
      </c>
      <c r="AG1844" s="14">
        <v>120</v>
      </c>
      <c r="AI1844" s="70">
        <f t="shared" si="288"/>
        <v>5.4109999999999996</v>
      </c>
      <c r="AJ1844" s="71" t="s">
        <v>369</v>
      </c>
      <c r="AK1844" s="72">
        <f t="shared" si="289"/>
        <v>0.23124881896144875</v>
      </c>
      <c r="AL1844" s="73">
        <f t="shared" si="290"/>
        <v>0.23124881896144875</v>
      </c>
    </row>
    <row r="1845" spans="1:38" hidden="1">
      <c r="A1845" s="14" t="s">
        <v>93</v>
      </c>
      <c r="B1845" s="14" t="s">
        <v>40</v>
      </c>
      <c r="C1845" s="31">
        <v>39286</v>
      </c>
      <c r="D1845" s="15">
        <v>2007</v>
      </c>
      <c r="E1845" s="16">
        <v>0.40277777777777773</v>
      </c>
      <c r="F1845" s="16">
        <v>0.43194444444444446</v>
      </c>
      <c r="G1845" s="16">
        <f t="shared" si="291"/>
        <v>2.916666666666673E-2</v>
      </c>
      <c r="H1845" s="21">
        <v>2</v>
      </c>
      <c r="I1845" s="17">
        <v>1</v>
      </c>
      <c r="J1845" s="17">
        <v>1</v>
      </c>
      <c r="K1845" s="17">
        <v>1</v>
      </c>
      <c r="L1845" s="14" t="s">
        <v>277</v>
      </c>
      <c r="M1845" s="14" t="s">
        <v>52</v>
      </c>
      <c r="N1845" s="17">
        <v>2</v>
      </c>
      <c r="O1845" s="14">
        <f t="shared" si="292"/>
        <v>51.48</v>
      </c>
      <c r="P1845" s="14">
        <v>15.6</v>
      </c>
      <c r="Q1845" s="14">
        <f t="shared" si="293"/>
        <v>51.48</v>
      </c>
      <c r="R1845" s="14">
        <v>15.6</v>
      </c>
      <c r="S1845" s="14">
        <f t="shared" si="294"/>
        <v>51.48</v>
      </c>
      <c r="T1845" s="14">
        <v>15.6</v>
      </c>
      <c r="U1845" s="21" t="s">
        <v>43</v>
      </c>
      <c r="V1845" s="21" t="s">
        <v>43</v>
      </c>
      <c r="W1845" s="19">
        <v>27.859390000000001</v>
      </c>
      <c r="X1845" s="19">
        <v>-115.18883</v>
      </c>
      <c r="Y1845" s="18">
        <f t="shared" si="287"/>
        <v>53.6</v>
      </c>
      <c r="Z1845" s="17">
        <v>12</v>
      </c>
      <c r="AA1845" s="21">
        <v>5</v>
      </c>
      <c r="AB1845" s="14" t="s">
        <v>44</v>
      </c>
      <c r="AC1845" s="14">
        <v>11</v>
      </c>
      <c r="AD1845" s="17">
        <v>12</v>
      </c>
      <c r="AE1845" s="17">
        <v>1</v>
      </c>
      <c r="AF1845" s="14">
        <v>23</v>
      </c>
      <c r="AG1845" s="14">
        <v>120</v>
      </c>
      <c r="AI1845" s="70">
        <f t="shared" si="288"/>
        <v>9.6649999999999991</v>
      </c>
      <c r="AJ1845" s="71" t="s">
        <v>369</v>
      </c>
      <c r="AK1845" s="72">
        <f t="shared" si="289"/>
        <v>0.82374690124645178</v>
      </c>
      <c r="AL1845" s="73">
        <f t="shared" si="290"/>
        <v>0.82374690124645178</v>
      </c>
    </row>
    <row r="1846" spans="1:38" hidden="1">
      <c r="A1846" s="14" t="s">
        <v>93</v>
      </c>
      <c r="B1846" s="14" t="s">
        <v>40</v>
      </c>
      <c r="C1846" s="31">
        <v>39286</v>
      </c>
      <c r="D1846" s="15">
        <v>2007</v>
      </c>
      <c r="E1846" s="16">
        <v>0.40277777777777773</v>
      </c>
      <c r="F1846" s="16">
        <v>0.43194444444444446</v>
      </c>
      <c r="G1846" s="16">
        <f t="shared" si="291"/>
        <v>2.916666666666673E-2</v>
      </c>
      <c r="H1846" s="21">
        <v>2</v>
      </c>
      <c r="I1846" s="17">
        <v>1</v>
      </c>
      <c r="J1846" s="17">
        <v>1</v>
      </c>
      <c r="K1846" s="17">
        <v>1</v>
      </c>
      <c r="L1846" s="14" t="s">
        <v>277</v>
      </c>
      <c r="M1846" s="14" t="s">
        <v>52</v>
      </c>
      <c r="N1846" s="17">
        <v>2</v>
      </c>
      <c r="O1846" s="14">
        <f t="shared" si="292"/>
        <v>51.48</v>
      </c>
      <c r="P1846" s="14">
        <v>15.6</v>
      </c>
      <c r="Q1846" s="14">
        <f t="shared" si="293"/>
        <v>51.48</v>
      </c>
      <c r="R1846" s="14">
        <v>15.6</v>
      </c>
      <c r="S1846" s="14">
        <f t="shared" si="294"/>
        <v>51.48</v>
      </c>
      <c r="T1846" s="14">
        <v>15.6</v>
      </c>
      <c r="U1846" s="21" t="s">
        <v>43</v>
      </c>
      <c r="V1846" s="21" t="s">
        <v>43</v>
      </c>
      <c r="W1846" s="19">
        <v>27.859390000000001</v>
      </c>
      <c r="X1846" s="19">
        <v>-115.18883</v>
      </c>
      <c r="Y1846" s="18">
        <f t="shared" si="287"/>
        <v>53.6</v>
      </c>
      <c r="Z1846" s="17">
        <v>12</v>
      </c>
      <c r="AA1846" s="21">
        <v>5</v>
      </c>
      <c r="AB1846" s="14" t="s">
        <v>44</v>
      </c>
      <c r="AC1846" s="14">
        <v>11</v>
      </c>
      <c r="AD1846" s="17">
        <v>17</v>
      </c>
      <c r="AE1846" s="17">
        <v>1</v>
      </c>
      <c r="AF1846" s="14">
        <v>23</v>
      </c>
      <c r="AG1846" s="14">
        <v>120</v>
      </c>
      <c r="AI1846" s="70">
        <f t="shared" si="288"/>
        <v>13.209999999999999</v>
      </c>
      <c r="AJ1846" s="71" t="s">
        <v>369</v>
      </c>
      <c r="AK1846" s="72">
        <f t="shared" si="289"/>
        <v>1.6329725885917237</v>
      </c>
      <c r="AL1846" s="73">
        <f t="shared" si="290"/>
        <v>1.6329725885917237</v>
      </c>
    </row>
    <row r="1847" spans="1:38" hidden="1">
      <c r="A1847" s="14" t="s">
        <v>93</v>
      </c>
      <c r="B1847" s="14" t="s">
        <v>40</v>
      </c>
      <c r="C1847" s="31">
        <v>39286</v>
      </c>
      <c r="D1847" s="15">
        <v>2007</v>
      </c>
      <c r="E1847" s="16">
        <v>0.40277777777777773</v>
      </c>
      <c r="F1847" s="16">
        <v>0.43194444444444446</v>
      </c>
      <c r="G1847" s="16">
        <f t="shared" si="291"/>
        <v>2.916666666666673E-2</v>
      </c>
      <c r="H1847" s="21">
        <v>2</v>
      </c>
      <c r="I1847" s="17">
        <v>1</v>
      </c>
      <c r="J1847" s="17">
        <v>1</v>
      </c>
      <c r="K1847" s="17">
        <v>1</v>
      </c>
      <c r="L1847" s="14" t="s">
        <v>277</v>
      </c>
      <c r="M1847" s="14" t="s">
        <v>52</v>
      </c>
      <c r="N1847" s="17">
        <v>2</v>
      </c>
      <c r="O1847" s="14">
        <f t="shared" si="292"/>
        <v>51.48</v>
      </c>
      <c r="P1847" s="14">
        <v>15.6</v>
      </c>
      <c r="Q1847" s="14">
        <f t="shared" si="293"/>
        <v>51.48</v>
      </c>
      <c r="R1847" s="14">
        <v>15.6</v>
      </c>
      <c r="S1847" s="14">
        <f t="shared" si="294"/>
        <v>51.48</v>
      </c>
      <c r="T1847" s="14">
        <v>15.6</v>
      </c>
      <c r="U1847" s="21" t="s">
        <v>43</v>
      </c>
      <c r="V1847" s="21" t="s">
        <v>43</v>
      </c>
      <c r="W1847" s="19">
        <v>27.859390000000001</v>
      </c>
      <c r="X1847" s="19">
        <v>-115.18883</v>
      </c>
      <c r="Y1847" s="18">
        <f t="shared" si="287"/>
        <v>53.6</v>
      </c>
      <c r="Z1847" s="17">
        <v>12</v>
      </c>
      <c r="AA1847" s="21">
        <v>5</v>
      </c>
      <c r="AB1847" s="14" t="s">
        <v>44</v>
      </c>
      <c r="AC1847" s="14">
        <v>11</v>
      </c>
      <c r="AD1847" s="17">
        <v>17</v>
      </c>
      <c r="AE1847" s="17">
        <v>1</v>
      </c>
      <c r="AF1847" s="14">
        <v>23</v>
      </c>
      <c r="AG1847" s="14">
        <v>120</v>
      </c>
      <c r="AI1847" s="70">
        <f t="shared" si="288"/>
        <v>13.209999999999999</v>
      </c>
      <c r="AJ1847" s="71" t="s">
        <v>369</v>
      </c>
      <c r="AK1847" s="72">
        <f t="shared" si="289"/>
        <v>1.6329725885917237</v>
      </c>
      <c r="AL1847" s="73">
        <f t="shared" si="290"/>
        <v>1.6329725885917237</v>
      </c>
    </row>
    <row r="1848" spans="1:38" hidden="1">
      <c r="A1848" s="14" t="s">
        <v>93</v>
      </c>
      <c r="B1848" s="14" t="s">
        <v>40</v>
      </c>
      <c r="C1848" s="31">
        <v>39286</v>
      </c>
      <c r="D1848" s="15">
        <v>2007</v>
      </c>
      <c r="E1848" s="16">
        <v>0.40277777777777773</v>
      </c>
      <c r="F1848" s="16">
        <v>0.43194444444444446</v>
      </c>
      <c r="G1848" s="16">
        <f t="shared" si="291"/>
        <v>2.916666666666673E-2</v>
      </c>
      <c r="H1848" s="21">
        <v>2</v>
      </c>
      <c r="I1848" s="17">
        <v>1</v>
      </c>
      <c r="J1848" s="17">
        <v>1</v>
      </c>
      <c r="K1848" s="17">
        <v>1</v>
      </c>
      <c r="L1848" s="14" t="s">
        <v>277</v>
      </c>
      <c r="M1848" s="14" t="s">
        <v>52</v>
      </c>
      <c r="N1848" s="17">
        <v>2</v>
      </c>
      <c r="O1848" s="14">
        <f t="shared" si="292"/>
        <v>51.48</v>
      </c>
      <c r="P1848" s="14">
        <v>15.6</v>
      </c>
      <c r="Q1848" s="14">
        <f t="shared" si="293"/>
        <v>51.48</v>
      </c>
      <c r="R1848" s="14">
        <v>15.6</v>
      </c>
      <c r="S1848" s="14">
        <f t="shared" si="294"/>
        <v>51.48</v>
      </c>
      <c r="T1848" s="14">
        <v>15.6</v>
      </c>
      <c r="U1848" s="21" t="s">
        <v>43</v>
      </c>
      <c r="V1848" s="21" t="s">
        <v>43</v>
      </c>
      <c r="W1848" s="19">
        <v>27.859390000000001</v>
      </c>
      <c r="X1848" s="19">
        <v>-115.18883</v>
      </c>
      <c r="Y1848" s="18">
        <f t="shared" si="287"/>
        <v>53.6</v>
      </c>
      <c r="Z1848" s="17">
        <v>12</v>
      </c>
      <c r="AA1848" s="21">
        <v>5</v>
      </c>
      <c r="AB1848" s="14" t="s">
        <v>44</v>
      </c>
      <c r="AC1848" s="14">
        <v>11</v>
      </c>
      <c r="AD1848" s="17">
        <v>20</v>
      </c>
      <c r="AE1848" s="17">
        <v>1</v>
      </c>
      <c r="AF1848" s="14">
        <v>23</v>
      </c>
      <c r="AG1848" s="14">
        <v>120</v>
      </c>
      <c r="AI1848" s="70">
        <f t="shared" si="288"/>
        <v>15.337</v>
      </c>
      <c r="AJ1848" s="71" t="s">
        <v>369</v>
      </c>
      <c r="AK1848" s="72">
        <f t="shared" si="289"/>
        <v>2.2645047633742106</v>
      </c>
      <c r="AL1848" s="73">
        <f t="shared" si="290"/>
        <v>2.2645047633742106</v>
      </c>
    </row>
    <row r="1849" spans="1:38" hidden="1">
      <c r="A1849" s="14" t="s">
        <v>93</v>
      </c>
      <c r="B1849" s="14" t="s">
        <v>40</v>
      </c>
      <c r="C1849" s="31">
        <v>39286</v>
      </c>
      <c r="D1849" s="15">
        <v>2007</v>
      </c>
      <c r="E1849" s="16">
        <v>0.40277777777777773</v>
      </c>
      <c r="F1849" s="16">
        <v>0.43194444444444446</v>
      </c>
      <c r="G1849" s="16">
        <f t="shared" si="291"/>
        <v>2.916666666666673E-2</v>
      </c>
      <c r="H1849" s="21">
        <v>2</v>
      </c>
      <c r="I1849" s="17">
        <v>1</v>
      </c>
      <c r="J1849" s="17">
        <v>1</v>
      </c>
      <c r="K1849" s="17">
        <v>1</v>
      </c>
      <c r="L1849" s="14" t="s">
        <v>277</v>
      </c>
      <c r="M1849" s="14" t="s">
        <v>52</v>
      </c>
      <c r="N1849" s="17">
        <v>2</v>
      </c>
      <c r="O1849" s="14">
        <f t="shared" si="292"/>
        <v>51.48</v>
      </c>
      <c r="P1849" s="14">
        <v>15.6</v>
      </c>
      <c r="Q1849" s="14">
        <f t="shared" si="293"/>
        <v>51.48</v>
      </c>
      <c r="R1849" s="14">
        <v>15.6</v>
      </c>
      <c r="S1849" s="14">
        <f t="shared" si="294"/>
        <v>51.48</v>
      </c>
      <c r="T1849" s="14">
        <v>15.6</v>
      </c>
      <c r="U1849" s="21" t="s">
        <v>43</v>
      </c>
      <c r="V1849" s="21" t="s">
        <v>43</v>
      </c>
      <c r="W1849" s="19">
        <v>27.859390000000001</v>
      </c>
      <c r="X1849" s="19">
        <v>-115.18883</v>
      </c>
      <c r="Y1849" s="18">
        <f t="shared" si="287"/>
        <v>53.6</v>
      </c>
      <c r="Z1849" s="17">
        <v>12</v>
      </c>
      <c r="AA1849" s="21">
        <v>5</v>
      </c>
      <c r="AB1849" s="14" t="s">
        <v>44</v>
      </c>
      <c r="AC1849" s="14">
        <v>11</v>
      </c>
      <c r="AD1849" s="17">
        <v>24</v>
      </c>
      <c r="AE1849" s="17">
        <v>1</v>
      </c>
      <c r="AF1849" s="14">
        <v>23</v>
      </c>
      <c r="AG1849" s="14">
        <v>120</v>
      </c>
      <c r="AI1849" s="70">
        <f t="shared" si="288"/>
        <v>18.172999999999998</v>
      </c>
      <c r="AJ1849" s="71" t="s">
        <v>369</v>
      </c>
      <c r="AK1849" s="72">
        <f t="shared" si="289"/>
        <v>3.2835681640171575</v>
      </c>
      <c r="AL1849" s="73">
        <f t="shared" si="290"/>
        <v>3.2835681640171575</v>
      </c>
    </row>
    <row r="1850" spans="1:38" hidden="1">
      <c r="A1850" s="14" t="s">
        <v>93</v>
      </c>
      <c r="B1850" s="14" t="s">
        <v>40</v>
      </c>
      <c r="C1850" s="31">
        <v>39286</v>
      </c>
      <c r="D1850" s="15">
        <v>2007</v>
      </c>
      <c r="E1850" s="16">
        <v>0.40277777777777773</v>
      </c>
      <c r="F1850" s="16">
        <v>0.43194444444444446</v>
      </c>
      <c r="G1850" s="16">
        <f t="shared" si="291"/>
        <v>2.916666666666673E-2</v>
      </c>
      <c r="H1850" s="21">
        <v>2</v>
      </c>
      <c r="I1850" s="17">
        <v>1</v>
      </c>
      <c r="J1850" s="17">
        <v>1</v>
      </c>
      <c r="K1850" s="17">
        <v>1</v>
      </c>
      <c r="L1850" s="14" t="s">
        <v>277</v>
      </c>
      <c r="M1850" s="14" t="s">
        <v>52</v>
      </c>
      <c r="N1850" s="17">
        <v>2</v>
      </c>
      <c r="O1850" s="14">
        <f t="shared" si="292"/>
        <v>51.48</v>
      </c>
      <c r="P1850" s="14">
        <v>15.6</v>
      </c>
      <c r="Q1850" s="14">
        <f t="shared" si="293"/>
        <v>51.48</v>
      </c>
      <c r="R1850" s="14">
        <v>15.6</v>
      </c>
      <c r="S1850" s="14">
        <f t="shared" si="294"/>
        <v>51.48</v>
      </c>
      <c r="T1850" s="14">
        <v>15.6</v>
      </c>
      <c r="U1850" s="21" t="s">
        <v>43</v>
      </c>
      <c r="V1850" s="21" t="s">
        <v>43</v>
      </c>
      <c r="W1850" s="19">
        <v>27.859390000000001</v>
      </c>
      <c r="X1850" s="19">
        <v>-115.18883</v>
      </c>
      <c r="Y1850" s="18">
        <f t="shared" si="287"/>
        <v>53.6</v>
      </c>
      <c r="Z1850" s="17">
        <v>12</v>
      </c>
      <c r="AA1850" s="21">
        <v>5</v>
      </c>
      <c r="AB1850" s="14" t="s">
        <v>44</v>
      </c>
      <c r="AC1850" s="14">
        <v>11</v>
      </c>
      <c r="AD1850" s="17">
        <v>24</v>
      </c>
      <c r="AE1850" s="17">
        <v>1</v>
      </c>
      <c r="AF1850" s="14">
        <v>23</v>
      </c>
      <c r="AG1850" s="14">
        <v>120</v>
      </c>
      <c r="AI1850" s="70">
        <f t="shared" si="288"/>
        <v>18.172999999999998</v>
      </c>
      <c r="AJ1850" s="71" t="s">
        <v>369</v>
      </c>
      <c r="AK1850" s="72">
        <f t="shared" si="289"/>
        <v>3.2835681640171575</v>
      </c>
      <c r="AL1850" s="73">
        <f t="shared" si="290"/>
        <v>3.2835681640171575</v>
      </c>
    </row>
    <row r="1851" spans="1:38" hidden="1">
      <c r="A1851" s="14" t="s">
        <v>93</v>
      </c>
      <c r="B1851" s="14" t="s">
        <v>40</v>
      </c>
      <c r="C1851" s="31">
        <v>39286</v>
      </c>
      <c r="D1851" s="15">
        <v>2007</v>
      </c>
      <c r="E1851" s="16">
        <v>0.40277777777777773</v>
      </c>
      <c r="F1851" s="16">
        <v>0.43194444444444446</v>
      </c>
      <c r="G1851" s="16">
        <f t="shared" si="291"/>
        <v>2.916666666666673E-2</v>
      </c>
      <c r="H1851" s="21">
        <v>2</v>
      </c>
      <c r="I1851" s="17">
        <v>1</v>
      </c>
      <c r="J1851" s="17">
        <v>1</v>
      </c>
      <c r="K1851" s="17">
        <v>1</v>
      </c>
      <c r="L1851" s="14" t="s">
        <v>277</v>
      </c>
      <c r="M1851" s="14" t="s">
        <v>52</v>
      </c>
      <c r="N1851" s="17">
        <v>2</v>
      </c>
      <c r="O1851" s="14">
        <f t="shared" si="292"/>
        <v>51.48</v>
      </c>
      <c r="P1851" s="14">
        <v>15.6</v>
      </c>
      <c r="Q1851" s="14">
        <f t="shared" si="293"/>
        <v>51.48</v>
      </c>
      <c r="R1851" s="14">
        <v>15.6</v>
      </c>
      <c r="S1851" s="14">
        <f t="shared" si="294"/>
        <v>51.48</v>
      </c>
      <c r="T1851" s="14">
        <v>15.6</v>
      </c>
      <c r="U1851" s="21" t="s">
        <v>43</v>
      </c>
      <c r="V1851" s="21" t="s">
        <v>43</v>
      </c>
      <c r="W1851" s="19">
        <v>27.859390000000001</v>
      </c>
      <c r="X1851" s="19">
        <v>-115.18883</v>
      </c>
      <c r="Y1851" s="18">
        <f t="shared" si="287"/>
        <v>53.6</v>
      </c>
      <c r="Z1851" s="17">
        <v>12</v>
      </c>
      <c r="AA1851" s="21">
        <v>5</v>
      </c>
      <c r="AB1851" s="14" t="s">
        <v>44</v>
      </c>
      <c r="AC1851" s="14">
        <v>11</v>
      </c>
      <c r="AD1851" s="17">
        <v>24</v>
      </c>
      <c r="AE1851" s="17">
        <v>1</v>
      </c>
      <c r="AF1851" s="14">
        <v>23</v>
      </c>
      <c r="AG1851" s="14">
        <v>120</v>
      </c>
      <c r="AI1851" s="70">
        <f t="shared" si="288"/>
        <v>18.172999999999998</v>
      </c>
      <c r="AJ1851" s="71" t="s">
        <v>369</v>
      </c>
      <c r="AK1851" s="72">
        <f t="shared" si="289"/>
        <v>3.2835681640171575</v>
      </c>
      <c r="AL1851" s="73">
        <f t="shared" si="290"/>
        <v>3.2835681640171575</v>
      </c>
    </row>
    <row r="1852" spans="1:38" hidden="1">
      <c r="A1852" s="14" t="s">
        <v>93</v>
      </c>
      <c r="B1852" s="14" t="s">
        <v>40</v>
      </c>
      <c r="C1852" s="31">
        <v>39286</v>
      </c>
      <c r="D1852" s="15">
        <v>2007</v>
      </c>
      <c r="E1852" s="16">
        <v>0.40277777777777773</v>
      </c>
      <c r="F1852" s="16">
        <v>0.43194444444444446</v>
      </c>
      <c r="G1852" s="16">
        <f t="shared" si="291"/>
        <v>2.916666666666673E-2</v>
      </c>
      <c r="H1852" s="21">
        <v>2</v>
      </c>
      <c r="I1852" s="17">
        <v>1</v>
      </c>
      <c r="J1852" s="17">
        <v>1</v>
      </c>
      <c r="K1852" s="17">
        <v>1</v>
      </c>
      <c r="L1852" s="14" t="s">
        <v>277</v>
      </c>
      <c r="M1852" s="14" t="s">
        <v>52</v>
      </c>
      <c r="N1852" s="17">
        <v>2</v>
      </c>
      <c r="O1852" s="14">
        <f t="shared" si="292"/>
        <v>51.48</v>
      </c>
      <c r="P1852" s="14">
        <v>15.6</v>
      </c>
      <c r="Q1852" s="14">
        <f t="shared" si="293"/>
        <v>51.48</v>
      </c>
      <c r="R1852" s="14">
        <v>15.6</v>
      </c>
      <c r="S1852" s="14">
        <f t="shared" si="294"/>
        <v>51.48</v>
      </c>
      <c r="T1852" s="14">
        <v>15.6</v>
      </c>
      <c r="U1852" s="21" t="s">
        <v>43</v>
      </c>
      <c r="V1852" s="21" t="s">
        <v>43</v>
      </c>
      <c r="W1852" s="19">
        <v>27.859390000000001</v>
      </c>
      <c r="X1852" s="19">
        <v>-115.18883</v>
      </c>
      <c r="Y1852" s="18">
        <f t="shared" si="287"/>
        <v>53.6</v>
      </c>
      <c r="Z1852" s="17">
        <v>12</v>
      </c>
      <c r="AA1852" s="21">
        <v>5</v>
      </c>
      <c r="AB1852" s="14" t="s">
        <v>44</v>
      </c>
      <c r="AC1852" s="14">
        <v>11</v>
      </c>
      <c r="AD1852" s="17">
        <v>24</v>
      </c>
      <c r="AE1852" s="17">
        <v>1</v>
      </c>
      <c r="AF1852" s="14">
        <v>23</v>
      </c>
      <c r="AG1852" s="14">
        <v>120</v>
      </c>
      <c r="AI1852" s="70">
        <f t="shared" si="288"/>
        <v>18.172999999999998</v>
      </c>
      <c r="AJ1852" s="71" t="s">
        <v>369</v>
      </c>
      <c r="AK1852" s="72">
        <f t="shared" si="289"/>
        <v>3.2835681640171575</v>
      </c>
      <c r="AL1852" s="73">
        <f t="shared" si="290"/>
        <v>3.2835681640171575</v>
      </c>
    </row>
    <row r="1853" spans="1:38" hidden="1">
      <c r="A1853" s="14" t="s">
        <v>93</v>
      </c>
      <c r="B1853" s="14" t="s">
        <v>40</v>
      </c>
      <c r="C1853" s="31">
        <v>39286</v>
      </c>
      <c r="D1853" s="15">
        <v>2007</v>
      </c>
      <c r="E1853" s="16">
        <v>0.40277777777777773</v>
      </c>
      <c r="F1853" s="16">
        <v>0.43194444444444446</v>
      </c>
      <c r="G1853" s="16">
        <f t="shared" si="291"/>
        <v>2.916666666666673E-2</v>
      </c>
      <c r="H1853" s="21">
        <v>2</v>
      </c>
      <c r="I1853" s="17">
        <v>1</v>
      </c>
      <c r="J1853" s="17">
        <v>1</v>
      </c>
      <c r="K1853" s="17">
        <v>1</v>
      </c>
      <c r="L1853" s="14" t="s">
        <v>277</v>
      </c>
      <c r="M1853" s="14" t="s">
        <v>52</v>
      </c>
      <c r="N1853" s="17">
        <v>2</v>
      </c>
      <c r="O1853" s="14">
        <f t="shared" si="292"/>
        <v>51.48</v>
      </c>
      <c r="P1853" s="14">
        <v>15.6</v>
      </c>
      <c r="Q1853" s="14">
        <f t="shared" si="293"/>
        <v>51.48</v>
      </c>
      <c r="R1853" s="14">
        <v>15.6</v>
      </c>
      <c r="S1853" s="14">
        <f t="shared" si="294"/>
        <v>51.48</v>
      </c>
      <c r="T1853" s="14">
        <v>15.6</v>
      </c>
      <c r="U1853" s="21" t="s">
        <v>43</v>
      </c>
      <c r="V1853" s="21" t="s">
        <v>43</v>
      </c>
      <c r="W1853" s="19">
        <v>27.859390000000001</v>
      </c>
      <c r="X1853" s="19">
        <v>-115.18883</v>
      </c>
      <c r="Y1853" s="18">
        <f t="shared" si="287"/>
        <v>53.6</v>
      </c>
      <c r="Z1853" s="17">
        <v>12</v>
      </c>
      <c r="AA1853" s="21">
        <v>5</v>
      </c>
      <c r="AB1853" s="14" t="s">
        <v>44</v>
      </c>
      <c r="AC1853" s="14">
        <v>11</v>
      </c>
      <c r="AD1853" s="17">
        <v>24</v>
      </c>
      <c r="AE1853" s="17">
        <v>1</v>
      </c>
      <c r="AF1853" s="14">
        <v>23</v>
      </c>
      <c r="AG1853" s="14">
        <v>120</v>
      </c>
      <c r="AI1853" s="70">
        <f t="shared" si="288"/>
        <v>18.172999999999998</v>
      </c>
      <c r="AJ1853" s="71" t="s">
        <v>369</v>
      </c>
      <c r="AK1853" s="72">
        <f t="shared" si="289"/>
        <v>3.2835681640171575</v>
      </c>
      <c r="AL1853" s="73">
        <f t="shared" si="290"/>
        <v>3.2835681640171575</v>
      </c>
    </row>
    <row r="1854" spans="1:38" hidden="1">
      <c r="A1854" s="14" t="s">
        <v>93</v>
      </c>
      <c r="B1854" s="14" t="s">
        <v>40</v>
      </c>
      <c r="C1854" s="31">
        <v>39286</v>
      </c>
      <c r="D1854" s="15">
        <v>2007</v>
      </c>
      <c r="E1854" s="16">
        <v>0.40277777777777773</v>
      </c>
      <c r="F1854" s="16">
        <v>0.43194444444444446</v>
      </c>
      <c r="G1854" s="16">
        <f t="shared" si="291"/>
        <v>2.916666666666673E-2</v>
      </c>
      <c r="H1854" s="21">
        <v>2</v>
      </c>
      <c r="I1854" s="17">
        <v>1</v>
      </c>
      <c r="J1854" s="17">
        <v>1</v>
      </c>
      <c r="K1854" s="17">
        <v>1</v>
      </c>
      <c r="L1854" s="14" t="s">
        <v>277</v>
      </c>
      <c r="M1854" s="14" t="s">
        <v>52</v>
      </c>
      <c r="N1854" s="17">
        <v>2</v>
      </c>
      <c r="O1854" s="14">
        <f t="shared" si="292"/>
        <v>51.48</v>
      </c>
      <c r="P1854" s="14">
        <v>15.6</v>
      </c>
      <c r="Q1854" s="14">
        <f t="shared" si="293"/>
        <v>51.48</v>
      </c>
      <c r="R1854" s="14">
        <v>15.6</v>
      </c>
      <c r="S1854" s="14">
        <f t="shared" si="294"/>
        <v>51.48</v>
      </c>
      <c r="T1854" s="14">
        <v>15.6</v>
      </c>
      <c r="U1854" s="21" t="s">
        <v>43</v>
      </c>
      <c r="V1854" s="21" t="s">
        <v>43</v>
      </c>
      <c r="W1854" s="19">
        <v>27.859390000000001</v>
      </c>
      <c r="X1854" s="19">
        <v>-115.18883</v>
      </c>
      <c r="Y1854" s="18">
        <f t="shared" ref="Y1854:Y1917" si="295">(Z1854*1.8)+32</f>
        <v>53.6</v>
      </c>
      <c r="Z1854" s="17">
        <v>12</v>
      </c>
      <c r="AA1854" s="21">
        <v>5</v>
      </c>
      <c r="AB1854" s="14" t="s">
        <v>44</v>
      </c>
      <c r="AC1854" s="14">
        <v>12</v>
      </c>
      <c r="AD1854" s="17">
        <v>9</v>
      </c>
      <c r="AE1854" s="17">
        <v>1</v>
      </c>
      <c r="AF1854" s="14">
        <v>24</v>
      </c>
      <c r="AG1854" s="14">
        <v>120</v>
      </c>
      <c r="AI1854" s="70">
        <f t="shared" ref="AI1854:AI1889" si="296">(0.709*AD1854)+1.157</f>
        <v>7.5379999999999994</v>
      </c>
      <c r="AJ1854" s="71" t="s">
        <v>369</v>
      </c>
      <c r="AK1854" s="72">
        <f t="shared" ref="AK1854:AK1889" si="297">((POWER(AI1854*10,2.19))*0.037)/1000</f>
        <v>0.47796121404284658</v>
      </c>
      <c r="AL1854" s="73">
        <f t="shared" ref="AL1854:AL1889" si="298">((POWER(AI1854*10,2.19))*0.037)/1000</f>
        <v>0.47796121404284658</v>
      </c>
    </row>
    <row r="1855" spans="1:38" hidden="1">
      <c r="A1855" s="14" t="s">
        <v>93</v>
      </c>
      <c r="B1855" s="14" t="s">
        <v>40</v>
      </c>
      <c r="C1855" s="31">
        <v>39286</v>
      </c>
      <c r="D1855" s="15">
        <v>2007</v>
      </c>
      <c r="E1855" s="16">
        <v>0.40277777777777773</v>
      </c>
      <c r="F1855" s="16">
        <v>0.43194444444444446</v>
      </c>
      <c r="G1855" s="16">
        <f t="shared" ref="G1855:G1918" si="299">F1855-E1855</f>
        <v>2.916666666666673E-2</v>
      </c>
      <c r="H1855" s="21">
        <v>2</v>
      </c>
      <c r="I1855" s="17">
        <v>1</v>
      </c>
      <c r="J1855" s="17">
        <v>1</v>
      </c>
      <c r="K1855" s="17">
        <v>1</v>
      </c>
      <c r="L1855" s="14" t="s">
        <v>277</v>
      </c>
      <c r="M1855" s="14" t="s">
        <v>52</v>
      </c>
      <c r="N1855" s="17">
        <v>2</v>
      </c>
      <c r="O1855" s="14">
        <f t="shared" ref="O1855:O1918" si="300">3.3*P1855</f>
        <v>51.48</v>
      </c>
      <c r="P1855" s="14">
        <v>15.6</v>
      </c>
      <c r="Q1855" s="14">
        <f t="shared" ref="Q1855:Q1918" si="301">3.3*R1855</f>
        <v>51.48</v>
      </c>
      <c r="R1855" s="14">
        <v>15.6</v>
      </c>
      <c r="S1855" s="14">
        <f t="shared" ref="S1855:S1918" si="302">3.3*T1855</f>
        <v>51.48</v>
      </c>
      <c r="T1855" s="14">
        <v>15.6</v>
      </c>
      <c r="U1855" s="21" t="s">
        <v>43</v>
      </c>
      <c r="V1855" s="21" t="s">
        <v>43</v>
      </c>
      <c r="W1855" s="19">
        <v>27.859390000000001</v>
      </c>
      <c r="X1855" s="19">
        <v>-115.18883</v>
      </c>
      <c r="Y1855" s="18">
        <f t="shared" si="295"/>
        <v>53.6</v>
      </c>
      <c r="Z1855" s="17">
        <v>12</v>
      </c>
      <c r="AA1855" s="21">
        <v>5</v>
      </c>
      <c r="AB1855" s="14" t="s">
        <v>44</v>
      </c>
      <c r="AC1855" s="14">
        <v>13</v>
      </c>
      <c r="AD1855" s="17">
        <v>19</v>
      </c>
      <c r="AE1855" s="17">
        <v>1</v>
      </c>
      <c r="AF1855" s="14">
        <v>25</v>
      </c>
      <c r="AG1855" s="14">
        <v>120</v>
      </c>
      <c r="AI1855" s="70">
        <f t="shared" si="296"/>
        <v>14.628</v>
      </c>
      <c r="AJ1855" s="71" t="s">
        <v>369</v>
      </c>
      <c r="AK1855" s="72">
        <f t="shared" si="297"/>
        <v>2.041534710262368</v>
      </c>
      <c r="AL1855" s="73">
        <f t="shared" si="298"/>
        <v>2.041534710262368</v>
      </c>
    </row>
    <row r="1856" spans="1:38" hidden="1">
      <c r="A1856" s="14" t="s">
        <v>93</v>
      </c>
      <c r="B1856" s="14" t="s">
        <v>40</v>
      </c>
      <c r="C1856" s="31">
        <v>39286</v>
      </c>
      <c r="D1856" s="15">
        <v>2007</v>
      </c>
      <c r="E1856" s="16">
        <v>0.40277777777777773</v>
      </c>
      <c r="F1856" s="16">
        <v>0.43194444444444446</v>
      </c>
      <c r="G1856" s="16">
        <f t="shared" si="299"/>
        <v>2.916666666666673E-2</v>
      </c>
      <c r="H1856" s="21">
        <v>2</v>
      </c>
      <c r="I1856" s="17">
        <v>1</v>
      </c>
      <c r="J1856" s="17">
        <v>1</v>
      </c>
      <c r="K1856" s="17">
        <v>1</v>
      </c>
      <c r="L1856" s="14" t="s">
        <v>277</v>
      </c>
      <c r="M1856" s="14" t="s">
        <v>52</v>
      </c>
      <c r="N1856" s="17">
        <v>2</v>
      </c>
      <c r="O1856" s="14">
        <f t="shared" si="300"/>
        <v>51.48</v>
      </c>
      <c r="P1856" s="14">
        <v>15.6</v>
      </c>
      <c r="Q1856" s="14">
        <f t="shared" si="301"/>
        <v>51.48</v>
      </c>
      <c r="R1856" s="14">
        <v>15.6</v>
      </c>
      <c r="S1856" s="14">
        <f t="shared" si="302"/>
        <v>51.48</v>
      </c>
      <c r="T1856" s="14">
        <v>15.6</v>
      </c>
      <c r="U1856" s="21" t="s">
        <v>43</v>
      </c>
      <c r="V1856" s="21" t="s">
        <v>43</v>
      </c>
      <c r="W1856" s="19">
        <v>27.859390000000001</v>
      </c>
      <c r="X1856" s="19">
        <v>-115.18883</v>
      </c>
      <c r="Y1856" s="18">
        <f t="shared" si="295"/>
        <v>53.6</v>
      </c>
      <c r="Z1856" s="17">
        <v>12</v>
      </c>
      <c r="AA1856" s="21">
        <v>5</v>
      </c>
      <c r="AB1856" s="14" t="s">
        <v>44</v>
      </c>
      <c r="AC1856" s="14">
        <v>14</v>
      </c>
      <c r="AD1856" s="17">
        <v>15</v>
      </c>
      <c r="AE1856" s="17">
        <v>1</v>
      </c>
      <c r="AF1856" s="14">
        <v>27</v>
      </c>
      <c r="AG1856" s="14">
        <v>120</v>
      </c>
      <c r="AI1856" s="70">
        <f t="shared" si="296"/>
        <v>11.792</v>
      </c>
      <c r="AJ1856" s="71" t="s">
        <v>369</v>
      </c>
      <c r="AK1856" s="72">
        <f t="shared" si="297"/>
        <v>1.2734394051640829</v>
      </c>
      <c r="AL1856" s="73">
        <f t="shared" si="298"/>
        <v>1.2734394051640829</v>
      </c>
    </row>
    <row r="1857" spans="1:38" hidden="1">
      <c r="A1857" s="14" t="s">
        <v>93</v>
      </c>
      <c r="B1857" s="14" t="s">
        <v>40</v>
      </c>
      <c r="C1857" s="31">
        <v>39286</v>
      </c>
      <c r="D1857" s="15">
        <v>2007</v>
      </c>
      <c r="E1857" s="16">
        <v>0.40277777777777773</v>
      </c>
      <c r="F1857" s="16">
        <v>0.43194444444444446</v>
      </c>
      <c r="G1857" s="16">
        <f t="shared" si="299"/>
        <v>2.916666666666673E-2</v>
      </c>
      <c r="H1857" s="21">
        <v>2</v>
      </c>
      <c r="I1857" s="17">
        <v>1</v>
      </c>
      <c r="J1857" s="17">
        <v>1</v>
      </c>
      <c r="K1857" s="17">
        <v>1</v>
      </c>
      <c r="L1857" s="14" t="s">
        <v>277</v>
      </c>
      <c r="M1857" s="14" t="s">
        <v>52</v>
      </c>
      <c r="N1857" s="17">
        <v>2</v>
      </c>
      <c r="O1857" s="14">
        <f t="shared" si="300"/>
        <v>51.48</v>
      </c>
      <c r="P1857" s="14">
        <v>15.6</v>
      </c>
      <c r="Q1857" s="14">
        <f t="shared" si="301"/>
        <v>51.48</v>
      </c>
      <c r="R1857" s="14">
        <v>15.6</v>
      </c>
      <c r="S1857" s="14">
        <f t="shared" si="302"/>
        <v>51.48</v>
      </c>
      <c r="T1857" s="14">
        <v>15.6</v>
      </c>
      <c r="U1857" s="21" t="s">
        <v>43</v>
      </c>
      <c r="V1857" s="21" t="s">
        <v>43</v>
      </c>
      <c r="W1857" s="19">
        <v>27.859390000000001</v>
      </c>
      <c r="X1857" s="19">
        <v>-115.18883</v>
      </c>
      <c r="Y1857" s="18">
        <f t="shared" si="295"/>
        <v>53.6</v>
      </c>
      <c r="Z1857" s="17">
        <v>12</v>
      </c>
      <c r="AA1857" s="21">
        <v>5</v>
      </c>
      <c r="AB1857" s="14" t="s">
        <v>44</v>
      </c>
      <c r="AC1857" s="14">
        <v>14</v>
      </c>
      <c r="AD1857" s="17">
        <v>15</v>
      </c>
      <c r="AE1857" s="17">
        <v>1</v>
      </c>
      <c r="AF1857" s="14">
        <v>27</v>
      </c>
      <c r="AG1857" s="14">
        <v>120</v>
      </c>
      <c r="AI1857" s="70">
        <f t="shared" si="296"/>
        <v>11.792</v>
      </c>
      <c r="AJ1857" s="71" t="s">
        <v>369</v>
      </c>
      <c r="AK1857" s="72">
        <f t="shared" si="297"/>
        <v>1.2734394051640829</v>
      </c>
      <c r="AL1857" s="73">
        <f t="shared" si="298"/>
        <v>1.2734394051640829</v>
      </c>
    </row>
    <row r="1858" spans="1:38" hidden="1">
      <c r="A1858" s="14" t="s">
        <v>93</v>
      </c>
      <c r="B1858" s="14" t="s">
        <v>40</v>
      </c>
      <c r="C1858" s="31">
        <v>39286</v>
      </c>
      <c r="D1858" s="15">
        <v>2007</v>
      </c>
      <c r="E1858" s="16">
        <v>0.40277777777777773</v>
      </c>
      <c r="F1858" s="16">
        <v>0.43194444444444446</v>
      </c>
      <c r="G1858" s="16">
        <f t="shared" si="299"/>
        <v>2.916666666666673E-2</v>
      </c>
      <c r="H1858" s="21">
        <v>2</v>
      </c>
      <c r="I1858" s="17">
        <v>1</v>
      </c>
      <c r="J1858" s="17">
        <v>1</v>
      </c>
      <c r="K1858" s="17">
        <v>1</v>
      </c>
      <c r="L1858" s="14" t="s">
        <v>277</v>
      </c>
      <c r="M1858" s="14" t="s">
        <v>52</v>
      </c>
      <c r="N1858" s="17">
        <v>2</v>
      </c>
      <c r="O1858" s="14">
        <f t="shared" si="300"/>
        <v>51.48</v>
      </c>
      <c r="P1858" s="14">
        <v>15.6</v>
      </c>
      <c r="Q1858" s="14">
        <f t="shared" si="301"/>
        <v>51.48</v>
      </c>
      <c r="R1858" s="14">
        <v>15.6</v>
      </c>
      <c r="S1858" s="14">
        <f t="shared" si="302"/>
        <v>51.48</v>
      </c>
      <c r="T1858" s="14">
        <v>15.6</v>
      </c>
      <c r="U1858" s="21" t="s">
        <v>43</v>
      </c>
      <c r="V1858" s="21" t="s">
        <v>43</v>
      </c>
      <c r="W1858" s="19">
        <v>27.859390000000001</v>
      </c>
      <c r="X1858" s="19">
        <v>-115.18883</v>
      </c>
      <c r="Y1858" s="18">
        <f t="shared" si="295"/>
        <v>53.6</v>
      </c>
      <c r="Z1858" s="17">
        <v>12</v>
      </c>
      <c r="AA1858" s="21">
        <v>5</v>
      </c>
      <c r="AB1858" s="14" t="s">
        <v>44</v>
      </c>
      <c r="AC1858" s="14">
        <v>15</v>
      </c>
      <c r="AD1858" s="17">
        <v>5</v>
      </c>
      <c r="AE1858" s="17">
        <v>1</v>
      </c>
      <c r="AF1858" s="14">
        <v>32</v>
      </c>
      <c r="AG1858" s="14">
        <v>120</v>
      </c>
      <c r="AI1858" s="70">
        <f t="shared" si="296"/>
        <v>4.702</v>
      </c>
      <c r="AJ1858" s="71" t="s">
        <v>369</v>
      </c>
      <c r="AK1858" s="72">
        <f t="shared" si="297"/>
        <v>0.17002025858157216</v>
      </c>
      <c r="AL1858" s="73">
        <f t="shared" si="298"/>
        <v>0.17002025858157216</v>
      </c>
    </row>
    <row r="1859" spans="1:38" hidden="1">
      <c r="A1859" s="14" t="s">
        <v>93</v>
      </c>
      <c r="B1859" s="14" t="s">
        <v>40</v>
      </c>
      <c r="C1859" s="31">
        <v>39286</v>
      </c>
      <c r="D1859" s="15">
        <v>2007</v>
      </c>
      <c r="E1859" s="16">
        <v>0.40277777777777773</v>
      </c>
      <c r="F1859" s="16">
        <v>0.43194444444444446</v>
      </c>
      <c r="G1859" s="16">
        <f t="shared" si="299"/>
        <v>2.916666666666673E-2</v>
      </c>
      <c r="H1859" s="21">
        <v>2</v>
      </c>
      <c r="I1859" s="17">
        <v>1</v>
      </c>
      <c r="J1859" s="17">
        <v>1</v>
      </c>
      <c r="K1859" s="17">
        <v>1</v>
      </c>
      <c r="L1859" s="14" t="s">
        <v>277</v>
      </c>
      <c r="M1859" s="14" t="s">
        <v>52</v>
      </c>
      <c r="N1859" s="17">
        <v>2</v>
      </c>
      <c r="O1859" s="14">
        <f t="shared" si="300"/>
        <v>51.48</v>
      </c>
      <c r="P1859" s="14">
        <v>15.6</v>
      </c>
      <c r="Q1859" s="14">
        <f t="shared" si="301"/>
        <v>51.48</v>
      </c>
      <c r="R1859" s="14">
        <v>15.6</v>
      </c>
      <c r="S1859" s="14">
        <f t="shared" si="302"/>
        <v>51.48</v>
      </c>
      <c r="T1859" s="14">
        <v>15.6</v>
      </c>
      <c r="U1859" s="21" t="s">
        <v>43</v>
      </c>
      <c r="V1859" s="21" t="s">
        <v>43</v>
      </c>
      <c r="W1859" s="19">
        <v>27.859390000000001</v>
      </c>
      <c r="X1859" s="19">
        <v>-115.18883</v>
      </c>
      <c r="Y1859" s="18">
        <f t="shared" si="295"/>
        <v>53.6</v>
      </c>
      <c r="Z1859" s="17">
        <v>12</v>
      </c>
      <c r="AA1859" s="21">
        <v>5</v>
      </c>
      <c r="AB1859" s="14" t="s">
        <v>44</v>
      </c>
      <c r="AC1859" s="14">
        <v>15</v>
      </c>
      <c r="AD1859" s="17">
        <v>15</v>
      </c>
      <c r="AE1859" s="17">
        <v>1</v>
      </c>
      <c r="AF1859" s="14">
        <v>32</v>
      </c>
      <c r="AG1859" s="14">
        <v>120</v>
      </c>
      <c r="AI1859" s="70">
        <f t="shared" si="296"/>
        <v>11.792</v>
      </c>
      <c r="AJ1859" s="71" t="s">
        <v>369</v>
      </c>
      <c r="AK1859" s="72">
        <f t="shared" si="297"/>
        <v>1.2734394051640829</v>
      </c>
      <c r="AL1859" s="73">
        <f t="shared" si="298"/>
        <v>1.2734394051640829</v>
      </c>
    </row>
    <row r="1860" spans="1:38" hidden="1">
      <c r="A1860" s="14" t="s">
        <v>93</v>
      </c>
      <c r="B1860" s="14" t="s">
        <v>40</v>
      </c>
      <c r="C1860" s="31">
        <v>39286</v>
      </c>
      <c r="D1860" s="15">
        <v>2007</v>
      </c>
      <c r="E1860" s="16">
        <v>0.40277777777777773</v>
      </c>
      <c r="F1860" s="16">
        <v>0.43194444444444446</v>
      </c>
      <c r="G1860" s="16">
        <f t="shared" si="299"/>
        <v>2.916666666666673E-2</v>
      </c>
      <c r="H1860" s="21">
        <v>2</v>
      </c>
      <c r="I1860" s="17">
        <v>1</v>
      </c>
      <c r="J1860" s="17">
        <v>1</v>
      </c>
      <c r="K1860" s="17">
        <v>1</v>
      </c>
      <c r="L1860" s="14" t="s">
        <v>277</v>
      </c>
      <c r="M1860" s="14" t="s">
        <v>52</v>
      </c>
      <c r="N1860" s="17">
        <v>2</v>
      </c>
      <c r="O1860" s="14">
        <f t="shared" si="300"/>
        <v>51.48</v>
      </c>
      <c r="P1860" s="14">
        <v>15.6</v>
      </c>
      <c r="Q1860" s="14">
        <f t="shared" si="301"/>
        <v>51.48</v>
      </c>
      <c r="R1860" s="14">
        <v>15.6</v>
      </c>
      <c r="S1860" s="14">
        <f t="shared" si="302"/>
        <v>51.48</v>
      </c>
      <c r="T1860" s="14">
        <v>15.6</v>
      </c>
      <c r="U1860" s="21" t="s">
        <v>43</v>
      </c>
      <c r="V1860" s="21" t="s">
        <v>43</v>
      </c>
      <c r="W1860" s="19">
        <v>27.859390000000001</v>
      </c>
      <c r="X1860" s="19">
        <v>-115.18883</v>
      </c>
      <c r="Y1860" s="18">
        <f t="shared" si="295"/>
        <v>53.6</v>
      </c>
      <c r="Z1860" s="17">
        <v>12</v>
      </c>
      <c r="AA1860" s="21">
        <v>5</v>
      </c>
      <c r="AB1860" s="14" t="s">
        <v>44</v>
      </c>
      <c r="AC1860" s="14">
        <v>15</v>
      </c>
      <c r="AD1860" s="17">
        <v>17</v>
      </c>
      <c r="AE1860" s="17">
        <v>1</v>
      </c>
      <c r="AF1860" s="14">
        <v>32</v>
      </c>
      <c r="AG1860" s="14">
        <v>120</v>
      </c>
      <c r="AI1860" s="70">
        <f t="shared" si="296"/>
        <v>13.209999999999999</v>
      </c>
      <c r="AJ1860" s="71" t="s">
        <v>369</v>
      </c>
      <c r="AK1860" s="72">
        <f t="shared" si="297"/>
        <v>1.6329725885917237</v>
      </c>
      <c r="AL1860" s="73">
        <f t="shared" si="298"/>
        <v>1.6329725885917237</v>
      </c>
    </row>
    <row r="1861" spans="1:38" hidden="1">
      <c r="A1861" s="14" t="s">
        <v>93</v>
      </c>
      <c r="B1861" s="14" t="s">
        <v>40</v>
      </c>
      <c r="C1861" s="31">
        <v>39286</v>
      </c>
      <c r="D1861" s="15">
        <v>2007</v>
      </c>
      <c r="E1861" s="16">
        <v>0.40277777777777773</v>
      </c>
      <c r="F1861" s="16">
        <v>0.43194444444444446</v>
      </c>
      <c r="G1861" s="16">
        <f t="shared" si="299"/>
        <v>2.916666666666673E-2</v>
      </c>
      <c r="H1861" s="21">
        <v>2</v>
      </c>
      <c r="I1861" s="17">
        <v>1</v>
      </c>
      <c r="J1861" s="17">
        <v>1</v>
      </c>
      <c r="K1861" s="17">
        <v>1</v>
      </c>
      <c r="L1861" s="14" t="s">
        <v>277</v>
      </c>
      <c r="M1861" s="14" t="s">
        <v>52</v>
      </c>
      <c r="N1861" s="17">
        <v>2</v>
      </c>
      <c r="O1861" s="14">
        <f t="shared" si="300"/>
        <v>51.48</v>
      </c>
      <c r="P1861" s="14">
        <v>15.6</v>
      </c>
      <c r="Q1861" s="14">
        <f t="shared" si="301"/>
        <v>51.48</v>
      </c>
      <c r="R1861" s="14">
        <v>15.6</v>
      </c>
      <c r="S1861" s="14">
        <f t="shared" si="302"/>
        <v>51.48</v>
      </c>
      <c r="T1861" s="14">
        <v>15.6</v>
      </c>
      <c r="U1861" s="21" t="s">
        <v>43</v>
      </c>
      <c r="V1861" s="21" t="s">
        <v>43</v>
      </c>
      <c r="W1861" s="19">
        <v>27.859390000000001</v>
      </c>
      <c r="X1861" s="19">
        <v>-115.18883</v>
      </c>
      <c r="Y1861" s="18">
        <f t="shared" si="295"/>
        <v>53.6</v>
      </c>
      <c r="Z1861" s="17">
        <v>12</v>
      </c>
      <c r="AA1861" s="21">
        <v>5</v>
      </c>
      <c r="AB1861" s="14" t="s">
        <v>44</v>
      </c>
      <c r="AC1861" s="14">
        <v>15</v>
      </c>
      <c r="AD1861" s="17">
        <v>17</v>
      </c>
      <c r="AE1861" s="17">
        <v>1</v>
      </c>
      <c r="AF1861" s="14">
        <v>32</v>
      </c>
      <c r="AG1861" s="14">
        <v>120</v>
      </c>
      <c r="AI1861" s="70">
        <f t="shared" si="296"/>
        <v>13.209999999999999</v>
      </c>
      <c r="AJ1861" s="71" t="s">
        <v>369</v>
      </c>
      <c r="AK1861" s="72">
        <f t="shared" si="297"/>
        <v>1.6329725885917237</v>
      </c>
      <c r="AL1861" s="73">
        <f t="shared" si="298"/>
        <v>1.6329725885917237</v>
      </c>
    </row>
    <row r="1862" spans="1:38" hidden="1">
      <c r="A1862" s="14" t="s">
        <v>94</v>
      </c>
      <c r="B1862" s="14" t="s">
        <v>40</v>
      </c>
      <c r="C1862" s="31">
        <v>39286</v>
      </c>
      <c r="D1862" s="15">
        <v>2007</v>
      </c>
      <c r="E1862" s="16">
        <v>0.47152777777777777</v>
      </c>
      <c r="F1862" s="16">
        <v>0.51249999999999996</v>
      </c>
      <c r="G1862" s="16">
        <f t="shared" si="299"/>
        <v>4.0972222222222188E-2</v>
      </c>
      <c r="H1862" s="21">
        <v>2</v>
      </c>
      <c r="I1862" s="17">
        <v>2</v>
      </c>
      <c r="J1862" s="17">
        <v>2</v>
      </c>
      <c r="K1862" s="17">
        <v>2</v>
      </c>
      <c r="L1862" s="14" t="s">
        <v>277</v>
      </c>
      <c r="M1862" s="14" t="s">
        <v>52</v>
      </c>
      <c r="N1862" s="17">
        <v>2</v>
      </c>
      <c r="O1862" s="14">
        <f t="shared" si="300"/>
        <v>46.199999999999996</v>
      </c>
      <c r="P1862" s="14">
        <v>14</v>
      </c>
      <c r="Q1862" s="14">
        <f t="shared" si="301"/>
        <v>46.199999999999996</v>
      </c>
      <c r="R1862" s="14">
        <v>14</v>
      </c>
      <c r="S1862" s="14">
        <f t="shared" si="302"/>
        <v>46.199999999999996</v>
      </c>
      <c r="T1862" s="14">
        <v>14</v>
      </c>
      <c r="U1862" s="21" t="s">
        <v>43</v>
      </c>
      <c r="V1862" s="21" t="s">
        <v>43</v>
      </c>
      <c r="W1862" s="19">
        <v>27.86289</v>
      </c>
      <c r="X1862" s="19">
        <v>-115.18594</v>
      </c>
      <c r="Y1862" s="18">
        <f t="shared" si="295"/>
        <v>53.6</v>
      </c>
      <c r="Z1862" s="17">
        <v>12</v>
      </c>
      <c r="AA1862" s="21">
        <v>4</v>
      </c>
      <c r="AB1862" s="14" t="s">
        <v>44</v>
      </c>
      <c r="AC1862" s="14">
        <v>1</v>
      </c>
      <c r="AD1862" s="17">
        <v>23</v>
      </c>
      <c r="AE1862" s="17">
        <v>1</v>
      </c>
      <c r="AF1862" s="14">
        <v>6</v>
      </c>
      <c r="AG1862" s="14">
        <v>120</v>
      </c>
      <c r="AI1862" s="70">
        <f t="shared" si="296"/>
        <v>17.463999999999999</v>
      </c>
      <c r="AJ1862" s="71" t="s">
        <v>369</v>
      </c>
      <c r="AK1862" s="72">
        <f t="shared" si="297"/>
        <v>3.0095147540604348</v>
      </c>
      <c r="AL1862" s="73">
        <f t="shared" si="298"/>
        <v>3.0095147540604348</v>
      </c>
    </row>
    <row r="1863" spans="1:38" hidden="1">
      <c r="A1863" s="14" t="s">
        <v>94</v>
      </c>
      <c r="B1863" s="14" t="s">
        <v>40</v>
      </c>
      <c r="C1863" s="31">
        <v>39286</v>
      </c>
      <c r="D1863" s="15">
        <v>2007</v>
      </c>
      <c r="E1863" s="16">
        <v>0.47152777777777777</v>
      </c>
      <c r="F1863" s="16">
        <v>0.51249999999999996</v>
      </c>
      <c r="G1863" s="16">
        <f t="shared" si="299"/>
        <v>4.0972222222222188E-2</v>
      </c>
      <c r="H1863" s="21">
        <v>2</v>
      </c>
      <c r="I1863" s="17">
        <v>2</v>
      </c>
      <c r="J1863" s="17">
        <v>2</v>
      </c>
      <c r="K1863" s="17">
        <v>2</v>
      </c>
      <c r="L1863" s="14" t="s">
        <v>277</v>
      </c>
      <c r="M1863" s="14" t="s">
        <v>52</v>
      </c>
      <c r="N1863" s="17">
        <v>2</v>
      </c>
      <c r="O1863" s="14">
        <f t="shared" si="300"/>
        <v>46.199999999999996</v>
      </c>
      <c r="P1863" s="14">
        <v>14</v>
      </c>
      <c r="Q1863" s="14">
        <f t="shared" si="301"/>
        <v>46.199999999999996</v>
      </c>
      <c r="R1863" s="14">
        <v>14</v>
      </c>
      <c r="S1863" s="14">
        <f t="shared" si="302"/>
        <v>46.199999999999996</v>
      </c>
      <c r="T1863" s="14">
        <v>14</v>
      </c>
      <c r="U1863" s="21" t="s">
        <v>43</v>
      </c>
      <c r="V1863" s="21" t="s">
        <v>43</v>
      </c>
      <c r="W1863" s="19">
        <v>27.86289</v>
      </c>
      <c r="X1863" s="19">
        <v>-115.18594</v>
      </c>
      <c r="Y1863" s="18">
        <f t="shared" si="295"/>
        <v>53.6</v>
      </c>
      <c r="Z1863" s="17">
        <v>12</v>
      </c>
      <c r="AA1863" s="21">
        <v>4</v>
      </c>
      <c r="AB1863" s="14" t="s">
        <v>44</v>
      </c>
      <c r="AC1863" s="14">
        <v>1</v>
      </c>
      <c r="AD1863" s="17">
        <v>23</v>
      </c>
      <c r="AE1863" s="17">
        <v>1</v>
      </c>
      <c r="AF1863" s="14">
        <v>6</v>
      </c>
      <c r="AG1863" s="14">
        <v>120</v>
      </c>
      <c r="AI1863" s="70">
        <f t="shared" si="296"/>
        <v>17.463999999999999</v>
      </c>
      <c r="AJ1863" s="71" t="s">
        <v>369</v>
      </c>
      <c r="AK1863" s="72">
        <f t="shared" si="297"/>
        <v>3.0095147540604348</v>
      </c>
      <c r="AL1863" s="73">
        <f t="shared" si="298"/>
        <v>3.0095147540604348</v>
      </c>
    </row>
    <row r="1864" spans="1:38" hidden="1">
      <c r="A1864" s="14" t="s">
        <v>94</v>
      </c>
      <c r="B1864" s="14" t="s">
        <v>40</v>
      </c>
      <c r="C1864" s="31">
        <v>39286</v>
      </c>
      <c r="D1864" s="15">
        <v>2007</v>
      </c>
      <c r="E1864" s="16">
        <v>0.47152777777777777</v>
      </c>
      <c r="F1864" s="16">
        <v>0.51249999999999996</v>
      </c>
      <c r="G1864" s="16">
        <f t="shared" si="299"/>
        <v>4.0972222222222188E-2</v>
      </c>
      <c r="H1864" s="21">
        <v>2</v>
      </c>
      <c r="I1864" s="17">
        <v>2</v>
      </c>
      <c r="J1864" s="17">
        <v>2</v>
      </c>
      <c r="K1864" s="17">
        <v>2</v>
      </c>
      <c r="L1864" s="14" t="s">
        <v>277</v>
      </c>
      <c r="M1864" s="14" t="s">
        <v>52</v>
      </c>
      <c r="N1864" s="17">
        <v>2</v>
      </c>
      <c r="O1864" s="14">
        <f t="shared" si="300"/>
        <v>46.199999999999996</v>
      </c>
      <c r="P1864" s="14">
        <v>14</v>
      </c>
      <c r="Q1864" s="14">
        <f t="shared" si="301"/>
        <v>46.199999999999996</v>
      </c>
      <c r="R1864" s="14">
        <v>14</v>
      </c>
      <c r="S1864" s="14">
        <f t="shared" si="302"/>
        <v>46.199999999999996</v>
      </c>
      <c r="T1864" s="14">
        <v>14</v>
      </c>
      <c r="U1864" s="21" t="s">
        <v>43</v>
      </c>
      <c r="V1864" s="21" t="s">
        <v>43</v>
      </c>
      <c r="W1864" s="19">
        <v>27.86289</v>
      </c>
      <c r="X1864" s="19">
        <v>-115.18594</v>
      </c>
      <c r="Y1864" s="18">
        <f t="shared" si="295"/>
        <v>53.6</v>
      </c>
      <c r="Z1864" s="17">
        <v>12</v>
      </c>
      <c r="AA1864" s="21">
        <v>4</v>
      </c>
      <c r="AB1864" s="14" t="s">
        <v>44</v>
      </c>
      <c r="AC1864" s="14">
        <v>2</v>
      </c>
      <c r="AD1864" s="17">
        <v>21</v>
      </c>
      <c r="AE1864" s="17">
        <v>1</v>
      </c>
      <c r="AF1864" s="14">
        <v>8</v>
      </c>
      <c r="AG1864" s="14">
        <v>120</v>
      </c>
      <c r="AI1864" s="70">
        <f t="shared" si="296"/>
        <v>16.045999999999999</v>
      </c>
      <c r="AJ1864" s="71" t="s">
        <v>369</v>
      </c>
      <c r="AK1864" s="72">
        <f t="shared" si="297"/>
        <v>2.5000862380340183</v>
      </c>
      <c r="AL1864" s="73">
        <f t="shared" si="298"/>
        <v>2.5000862380340183</v>
      </c>
    </row>
    <row r="1865" spans="1:38" hidden="1">
      <c r="A1865" s="14" t="s">
        <v>94</v>
      </c>
      <c r="B1865" s="14" t="s">
        <v>40</v>
      </c>
      <c r="C1865" s="31">
        <v>39286</v>
      </c>
      <c r="D1865" s="15">
        <v>2007</v>
      </c>
      <c r="E1865" s="16">
        <v>0.47152777777777777</v>
      </c>
      <c r="F1865" s="16">
        <v>0.51249999999999996</v>
      </c>
      <c r="G1865" s="16">
        <f t="shared" si="299"/>
        <v>4.0972222222222188E-2</v>
      </c>
      <c r="H1865" s="21">
        <v>2</v>
      </c>
      <c r="I1865" s="17">
        <v>2</v>
      </c>
      <c r="J1865" s="17">
        <v>2</v>
      </c>
      <c r="K1865" s="17">
        <v>2</v>
      </c>
      <c r="L1865" s="14" t="s">
        <v>277</v>
      </c>
      <c r="M1865" s="14" t="s">
        <v>52</v>
      </c>
      <c r="N1865" s="17">
        <v>2</v>
      </c>
      <c r="O1865" s="14">
        <f t="shared" si="300"/>
        <v>46.199999999999996</v>
      </c>
      <c r="P1865" s="14">
        <v>14</v>
      </c>
      <c r="Q1865" s="14">
        <f t="shared" si="301"/>
        <v>46.199999999999996</v>
      </c>
      <c r="R1865" s="14">
        <v>14</v>
      </c>
      <c r="S1865" s="14">
        <f t="shared" si="302"/>
        <v>46.199999999999996</v>
      </c>
      <c r="T1865" s="14">
        <v>14</v>
      </c>
      <c r="U1865" s="21" t="s">
        <v>43</v>
      </c>
      <c r="V1865" s="21" t="s">
        <v>43</v>
      </c>
      <c r="W1865" s="19">
        <v>27.86289</v>
      </c>
      <c r="X1865" s="19">
        <v>-115.18594</v>
      </c>
      <c r="Y1865" s="18">
        <f t="shared" si="295"/>
        <v>53.6</v>
      </c>
      <c r="Z1865" s="17">
        <v>12</v>
      </c>
      <c r="AA1865" s="21">
        <v>4</v>
      </c>
      <c r="AB1865" s="14" t="s">
        <v>44</v>
      </c>
      <c r="AC1865" s="14">
        <v>3</v>
      </c>
      <c r="AD1865" s="17">
        <v>19</v>
      </c>
      <c r="AE1865" s="17">
        <v>1</v>
      </c>
      <c r="AF1865" s="14">
        <v>12</v>
      </c>
      <c r="AG1865" s="14">
        <v>120</v>
      </c>
      <c r="AI1865" s="70">
        <f t="shared" si="296"/>
        <v>14.628</v>
      </c>
      <c r="AJ1865" s="71" t="s">
        <v>369</v>
      </c>
      <c r="AK1865" s="72">
        <f t="shared" si="297"/>
        <v>2.041534710262368</v>
      </c>
      <c r="AL1865" s="73">
        <f t="shared" si="298"/>
        <v>2.041534710262368</v>
      </c>
    </row>
    <row r="1866" spans="1:38" hidden="1">
      <c r="A1866" s="14" t="s">
        <v>94</v>
      </c>
      <c r="B1866" s="14" t="s">
        <v>40</v>
      </c>
      <c r="C1866" s="31">
        <v>39286</v>
      </c>
      <c r="D1866" s="15">
        <v>2007</v>
      </c>
      <c r="E1866" s="16">
        <v>0.47152777777777777</v>
      </c>
      <c r="F1866" s="16">
        <v>0.51249999999999996</v>
      </c>
      <c r="G1866" s="16">
        <f t="shared" si="299"/>
        <v>4.0972222222222188E-2</v>
      </c>
      <c r="H1866" s="21">
        <v>2</v>
      </c>
      <c r="I1866" s="17">
        <v>2</v>
      </c>
      <c r="J1866" s="17">
        <v>2</v>
      </c>
      <c r="K1866" s="17">
        <v>2</v>
      </c>
      <c r="L1866" s="14" t="s">
        <v>277</v>
      </c>
      <c r="M1866" s="14" t="s">
        <v>52</v>
      </c>
      <c r="N1866" s="17">
        <v>2</v>
      </c>
      <c r="O1866" s="14">
        <f t="shared" si="300"/>
        <v>46.199999999999996</v>
      </c>
      <c r="P1866" s="14">
        <v>14</v>
      </c>
      <c r="Q1866" s="14">
        <f t="shared" si="301"/>
        <v>46.199999999999996</v>
      </c>
      <c r="R1866" s="14">
        <v>14</v>
      </c>
      <c r="S1866" s="14">
        <f t="shared" si="302"/>
        <v>46.199999999999996</v>
      </c>
      <c r="T1866" s="14">
        <v>14</v>
      </c>
      <c r="U1866" s="21" t="s">
        <v>43</v>
      </c>
      <c r="V1866" s="21" t="s">
        <v>43</v>
      </c>
      <c r="W1866" s="19">
        <v>27.86289</v>
      </c>
      <c r="X1866" s="19">
        <v>-115.18594</v>
      </c>
      <c r="Y1866" s="18">
        <f t="shared" si="295"/>
        <v>53.6</v>
      </c>
      <c r="Z1866" s="17">
        <v>12</v>
      </c>
      <c r="AA1866" s="21">
        <v>4</v>
      </c>
      <c r="AB1866" s="14" t="s">
        <v>44</v>
      </c>
      <c r="AC1866" s="14">
        <v>3</v>
      </c>
      <c r="AD1866" s="17">
        <v>22</v>
      </c>
      <c r="AE1866" s="17">
        <v>1</v>
      </c>
      <c r="AF1866" s="14">
        <v>12</v>
      </c>
      <c r="AG1866" s="14">
        <v>120</v>
      </c>
      <c r="AI1866" s="70">
        <f t="shared" si="296"/>
        <v>16.754999999999999</v>
      </c>
      <c r="AJ1866" s="71" t="s">
        <v>369</v>
      </c>
      <c r="AK1866" s="72">
        <f t="shared" si="297"/>
        <v>2.7483879168691034</v>
      </c>
      <c r="AL1866" s="73">
        <f t="shared" si="298"/>
        <v>2.7483879168691034</v>
      </c>
    </row>
    <row r="1867" spans="1:38" hidden="1">
      <c r="A1867" s="14" t="s">
        <v>94</v>
      </c>
      <c r="B1867" s="14" t="s">
        <v>40</v>
      </c>
      <c r="C1867" s="31">
        <v>39286</v>
      </c>
      <c r="D1867" s="15">
        <v>2007</v>
      </c>
      <c r="E1867" s="16">
        <v>0.47152777777777777</v>
      </c>
      <c r="F1867" s="16">
        <v>0.51249999999999996</v>
      </c>
      <c r="G1867" s="16">
        <f t="shared" si="299"/>
        <v>4.0972222222222188E-2</v>
      </c>
      <c r="H1867" s="21">
        <v>2</v>
      </c>
      <c r="I1867" s="17">
        <v>2</v>
      </c>
      <c r="J1867" s="17">
        <v>2</v>
      </c>
      <c r="K1867" s="17">
        <v>2</v>
      </c>
      <c r="L1867" s="14" t="s">
        <v>277</v>
      </c>
      <c r="M1867" s="14" t="s">
        <v>52</v>
      </c>
      <c r="N1867" s="17">
        <v>2</v>
      </c>
      <c r="O1867" s="14">
        <f t="shared" si="300"/>
        <v>46.199999999999996</v>
      </c>
      <c r="P1867" s="14">
        <v>14</v>
      </c>
      <c r="Q1867" s="14">
        <f t="shared" si="301"/>
        <v>46.199999999999996</v>
      </c>
      <c r="R1867" s="14">
        <v>14</v>
      </c>
      <c r="S1867" s="14">
        <f t="shared" si="302"/>
        <v>46.199999999999996</v>
      </c>
      <c r="T1867" s="14">
        <v>14</v>
      </c>
      <c r="U1867" s="21" t="s">
        <v>43</v>
      </c>
      <c r="V1867" s="21" t="s">
        <v>43</v>
      </c>
      <c r="W1867" s="19">
        <v>27.86289</v>
      </c>
      <c r="X1867" s="19">
        <v>-115.18594</v>
      </c>
      <c r="Y1867" s="18">
        <f t="shared" si="295"/>
        <v>53.6</v>
      </c>
      <c r="Z1867" s="17">
        <v>12</v>
      </c>
      <c r="AA1867" s="21">
        <v>4</v>
      </c>
      <c r="AB1867" s="14" t="s">
        <v>44</v>
      </c>
      <c r="AC1867" s="14">
        <v>3</v>
      </c>
      <c r="AD1867" s="17">
        <v>23</v>
      </c>
      <c r="AE1867" s="17">
        <v>1</v>
      </c>
      <c r="AF1867" s="14">
        <v>12</v>
      </c>
      <c r="AG1867" s="14">
        <v>120</v>
      </c>
      <c r="AI1867" s="70">
        <f t="shared" si="296"/>
        <v>17.463999999999999</v>
      </c>
      <c r="AJ1867" s="71" t="s">
        <v>369</v>
      </c>
      <c r="AK1867" s="72">
        <f t="shared" si="297"/>
        <v>3.0095147540604348</v>
      </c>
      <c r="AL1867" s="73">
        <f t="shared" si="298"/>
        <v>3.0095147540604348</v>
      </c>
    </row>
    <row r="1868" spans="1:38" hidden="1">
      <c r="A1868" s="14" t="s">
        <v>94</v>
      </c>
      <c r="B1868" s="14" t="s">
        <v>40</v>
      </c>
      <c r="C1868" s="31">
        <v>39286</v>
      </c>
      <c r="D1868" s="15">
        <v>2007</v>
      </c>
      <c r="E1868" s="16">
        <v>0.47152777777777777</v>
      </c>
      <c r="F1868" s="16">
        <v>0.51249999999999996</v>
      </c>
      <c r="G1868" s="16">
        <f t="shared" si="299"/>
        <v>4.0972222222222188E-2</v>
      </c>
      <c r="H1868" s="21">
        <v>2</v>
      </c>
      <c r="I1868" s="17">
        <v>2</v>
      </c>
      <c r="J1868" s="17">
        <v>2</v>
      </c>
      <c r="K1868" s="17">
        <v>2</v>
      </c>
      <c r="L1868" s="14" t="s">
        <v>277</v>
      </c>
      <c r="M1868" s="14" t="s">
        <v>52</v>
      </c>
      <c r="N1868" s="17">
        <v>2</v>
      </c>
      <c r="O1868" s="14">
        <f t="shared" si="300"/>
        <v>46.199999999999996</v>
      </c>
      <c r="P1868" s="14">
        <v>14</v>
      </c>
      <c r="Q1868" s="14">
        <f t="shared" si="301"/>
        <v>46.199999999999996</v>
      </c>
      <c r="R1868" s="14">
        <v>14</v>
      </c>
      <c r="S1868" s="14">
        <f t="shared" si="302"/>
        <v>46.199999999999996</v>
      </c>
      <c r="T1868" s="14">
        <v>14</v>
      </c>
      <c r="U1868" s="21" t="s">
        <v>43</v>
      </c>
      <c r="V1868" s="21" t="s">
        <v>43</v>
      </c>
      <c r="W1868" s="19">
        <v>27.86289</v>
      </c>
      <c r="X1868" s="19">
        <v>-115.18594</v>
      </c>
      <c r="Y1868" s="18">
        <f t="shared" si="295"/>
        <v>53.6</v>
      </c>
      <c r="Z1868" s="17">
        <v>12</v>
      </c>
      <c r="AA1868" s="21">
        <v>4</v>
      </c>
      <c r="AB1868" s="14" t="s">
        <v>44</v>
      </c>
      <c r="AC1868" s="14">
        <v>3</v>
      </c>
      <c r="AD1868" s="17">
        <v>23</v>
      </c>
      <c r="AE1868" s="17">
        <v>1</v>
      </c>
      <c r="AF1868" s="14">
        <v>12</v>
      </c>
      <c r="AG1868" s="14">
        <v>120</v>
      </c>
      <c r="AI1868" s="70">
        <f t="shared" si="296"/>
        <v>17.463999999999999</v>
      </c>
      <c r="AJ1868" s="71" t="s">
        <v>369</v>
      </c>
      <c r="AK1868" s="72">
        <f t="shared" si="297"/>
        <v>3.0095147540604348</v>
      </c>
      <c r="AL1868" s="73">
        <f t="shared" si="298"/>
        <v>3.0095147540604348</v>
      </c>
    </row>
    <row r="1869" spans="1:38" hidden="1">
      <c r="A1869" s="14" t="s">
        <v>94</v>
      </c>
      <c r="B1869" s="14" t="s">
        <v>40</v>
      </c>
      <c r="C1869" s="31">
        <v>39286</v>
      </c>
      <c r="D1869" s="15">
        <v>2007</v>
      </c>
      <c r="E1869" s="16">
        <v>0.47152777777777777</v>
      </c>
      <c r="F1869" s="16">
        <v>0.51249999999999996</v>
      </c>
      <c r="G1869" s="16">
        <f t="shared" si="299"/>
        <v>4.0972222222222188E-2</v>
      </c>
      <c r="H1869" s="21">
        <v>2</v>
      </c>
      <c r="I1869" s="17">
        <v>2</v>
      </c>
      <c r="J1869" s="17">
        <v>2</v>
      </c>
      <c r="K1869" s="17">
        <v>2</v>
      </c>
      <c r="L1869" s="14" t="s">
        <v>277</v>
      </c>
      <c r="M1869" s="14" t="s">
        <v>52</v>
      </c>
      <c r="N1869" s="17">
        <v>2</v>
      </c>
      <c r="O1869" s="14">
        <f t="shared" si="300"/>
        <v>46.199999999999996</v>
      </c>
      <c r="P1869" s="14">
        <v>14</v>
      </c>
      <c r="Q1869" s="14">
        <f t="shared" si="301"/>
        <v>46.199999999999996</v>
      </c>
      <c r="R1869" s="14">
        <v>14</v>
      </c>
      <c r="S1869" s="14">
        <f t="shared" si="302"/>
        <v>46.199999999999996</v>
      </c>
      <c r="T1869" s="14">
        <v>14</v>
      </c>
      <c r="U1869" s="21" t="s">
        <v>43</v>
      </c>
      <c r="V1869" s="21" t="s">
        <v>43</v>
      </c>
      <c r="W1869" s="19">
        <v>27.86289</v>
      </c>
      <c r="X1869" s="19">
        <v>-115.18594</v>
      </c>
      <c r="Y1869" s="18">
        <f t="shared" si="295"/>
        <v>53.6</v>
      </c>
      <c r="Z1869" s="17">
        <v>12</v>
      </c>
      <c r="AA1869" s="21">
        <v>4</v>
      </c>
      <c r="AB1869" s="14" t="s">
        <v>44</v>
      </c>
      <c r="AC1869" s="14">
        <v>4</v>
      </c>
      <c r="AD1869" s="17">
        <v>21</v>
      </c>
      <c r="AE1869" s="17">
        <v>1</v>
      </c>
      <c r="AF1869" s="14">
        <v>15</v>
      </c>
      <c r="AG1869" s="14">
        <v>120</v>
      </c>
      <c r="AI1869" s="70">
        <f t="shared" si="296"/>
        <v>16.045999999999999</v>
      </c>
      <c r="AJ1869" s="71" t="s">
        <v>369</v>
      </c>
      <c r="AK1869" s="72">
        <f t="shared" si="297"/>
        <v>2.5000862380340183</v>
      </c>
      <c r="AL1869" s="73">
        <f t="shared" si="298"/>
        <v>2.5000862380340183</v>
      </c>
    </row>
    <row r="1870" spans="1:38" hidden="1">
      <c r="A1870" s="14" t="s">
        <v>94</v>
      </c>
      <c r="B1870" s="14" t="s">
        <v>40</v>
      </c>
      <c r="C1870" s="31">
        <v>39286</v>
      </c>
      <c r="D1870" s="15">
        <v>2007</v>
      </c>
      <c r="E1870" s="16">
        <v>0.47152777777777777</v>
      </c>
      <c r="F1870" s="16">
        <v>0.51249999999999996</v>
      </c>
      <c r="G1870" s="16">
        <f t="shared" si="299"/>
        <v>4.0972222222222188E-2</v>
      </c>
      <c r="H1870" s="21">
        <v>2</v>
      </c>
      <c r="I1870" s="17">
        <v>2</v>
      </c>
      <c r="J1870" s="17">
        <v>2</v>
      </c>
      <c r="K1870" s="17">
        <v>2</v>
      </c>
      <c r="L1870" s="14" t="s">
        <v>277</v>
      </c>
      <c r="M1870" s="14" t="s">
        <v>52</v>
      </c>
      <c r="N1870" s="17">
        <v>2</v>
      </c>
      <c r="O1870" s="14">
        <f t="shared" si="300"/>
        <v>46.199999999999996</v>
      </c>
      <c r="P1870" s="14">
        <v>14</v>
      </c>
      <c r="Q1870" s="14">
        <f t="shared" si="301"/>
        <v>46.199999999999996</v>
      </c>
      <c r="R1870" s="14">
        <v>14</v>
      </c>
      <c r="S1870" s="14">
        <f t="shared" si="302"/>
        <v>46.199999999999996</v>
      </c>
      <c r="T1870" s="14">
        <v>14</v>
      </c>
      <c r="U1870" s="21" t="s">
        <v>43</v>
      </c>
      <c r="V1870" s="21" t="s">
        <v>43</v>
      </c>
      <c r="W1870" s="19">
        <v>27.86289</v>
      </c>
      <c r="X1870" s="19">
        <v>-115.18594</v>
      </c>
      <c r="Y1870" s="18">
        <f t="shared" si="295"/>
        <v>53.6</v>
      </c>
      <c r="Z1870" s="17">
        <v>12</v>
      </c>
      <c r="AA1870" s="21">
        <v>4</v>
      </c>
      <c r="AB1870" s="14" t="s">
        <v>44</v>
      </c>
      <c r="AC1870" s="14">
        <v>5</v>
      </c>
      <c r="AD1870" s="17">
        <v>22</v>
      </c>
      <c r="AE1870" s="17">
        <v>1</v>
      </c>
      <c r="AF1870" s="14">
        <v>18</v>
      </c>
      <c r="AG1870" s="14">
        <v>120</v>
      </c>
      <c r="AI1870" s="70">
        <f t="shared" si="296"/>
        <v>16.754999999999999</v>
      </c>
      <c r="AJ1870" s="71" t="s">
        <v>369</v>
      </c>
      <c r="AK1870" s="72">
        <f t="shared" si="297"/>
        <v>2.7483879168691034</v>
      </c>
      <c r="AL1870" s="73">
        <f t="shared" si="298"/>
        <v>2.7483879168691034</v>
      </c>
    </row>
    <row r="1871" spans="1:38" hidden="1">
      <c r="A1871" s="14" t="s">
        <v>94</v>
      </c>
      <c r="B1871" s="14" t="s">
        <v>40</v>
      </c>
      <c r="C1871" s="31">
        <v>39286</v>
      </c>
      <c r="D1871" s="15">
        <v>2007</v>
      </c>
      <c r="E1871" s="16">
        <v>0.47152777777777777</v>
      </c>
      <c r="F1871" s="16">
        <v>0.51249999999999996</v>
      </c>
      <c r="G1871" s="16">
        <f t="shared" si="299"/>
        <v>4.0972222222222188E-2</v>
      </c>
      <c r="H1871" s="21">
        <v>2</v>
      </c>
      <c r="I1871" s="17">
        <v>2</v>
      </c>
      <c r="J1871" s="17">
        <v>2</v>
      </c>
      <c r="K1871" s="17">
        <v>2</v>
      </c>
      <c r="L1871" s="14" t="s">
        <v>277</v>
      </c>
      <c r="M1871" s="14" t="s">
        <v>52</v>
      </c>
      <c r="N1871" s="17">
        <v>2</v>
      </c>
      <c r="O1871" s="14">
        <f t="shared" si="300"/>
        <v>46.199999999999996</v>
      </c>
      <c r="P1871" s="14">
        <v>14</v>
      </c>
      <c r="Q1871" s="14">
        <f t="shared" si="301"/>
        <v>46.199999999999996</v>
      </c>
      <c r="R1871" s="14">
        <v>14</v>
      </c>
      <c r="S1871" s="14">
        <f t="shared" si="302"/>
        <v>46.199999999999996</v>
      </c>
      <c r="T1871" s="14">
        <v>14</v>
      </c>
      <c r="U1871" s="21" t="s">
        <v>43</v>
      </c>
      <c r="V1871" s="21" t="s">
        <v>43</v>
      </c>
      <c r="W1871" s="19">
        <v>27.86289</v>
      </c>
      <c r="X1871" s="19">
        <v>-115.18594</v>
      </c>
      <c r="Y1871" s="18">
        <f t="shared" si="295"/>
        <v>53.6</v>
      </c>
      <c r="Z1871" s="17">
        <v>12</v>
      </c>
      <c r="AA1871" s="21">
        <v>4</v>
      </c>
      <c r="AB1871" s="14" t="s">
        <v>44</v>
      </c>
      <c r="AC1871" s="14">
        <v>6</v>
      </c>
      <c r="AD1871" s="17">
        <v>15</v>
      </c>
      <c r="AE1871" s="17">
        <v>1</v>
      </c>
      <c r="AF1871" s="14">
        <v>21</v>
      </c>
      <c r="AG1871" s="14">
        <v>120</v>
      </c>
      <c r="AI1871" s="70">
        <f t="shared" si="296"/>
        <v>11.792</v>
      </c>
      <c r="AJ1871" s="71" t="s">
        <v>369</v>
      </c>
      <c r="AK1871" s="72">
        <f t="shared" si="297"/>
        <v>1.2734394051640829</v>
      </c>
      <c r="AL1871" s="73">
        <f t="shared" si="298"/>
        <v>1.2734394051640829</v>
      </c>
    </row>
    <row r="1872" spans="1:38" hidden="1">
      <c r="A1872" s="14" t="s">
        <v>94</v>
      </c>
      <c r="B1872" s="14" t="s">
        <v>40</v>
      </c>
      <c r="C1872" s="31">
        <v>39286</v>
      </c>
      <c r="D1872" s="15">
        <v>2007</v>
      </c>
      <c r="E1872" s="16">
        <v>0.47152777777777777</v>
      </c>
      <c r="F1872" s="16">
        <v>0.51249999999999996</v>
      </c>
      <c r="G1872" s="16">
        <f t="shared" si="299"/>
        <v>4.0972222222222188E-2</v>
      </c>
      <c r="H1872" s="21">
        <v>2</v>
      </c>
      <c r="I1872" s="17">
        <v>2</v>
      </c>
      <c r="J1872" s="17">
        <v>2</v>
      </c>
      <c r="K1872" s="17">
        <v>2</v>
      </c>
      <c r="L1872" s="14" t="s">
        <v>277</v>
      </c>
      <c r="M1872" s="14" t="s">
        <v>52</v>
      </c>
      <c r="N1872" s="17">
        <v>2</v>
      </c>
      <c r="O1872" s="14">
        <f t="shared" si="300"/>
        <v>46.199999999999996</v>
      </c>
      <c r="P1872" s="14">
        <v>14</v>
      </c>
      <c r="Q1872" s="14">
        <f t="shared" si="301"/>
        <v>46.199999999999996</v>
      </c>
      <c r="R1872" s="14">
        <v>14</v>
      </c>
      <c r="S1872" s="14">
        <f t="shared" si="302"/>
        <v>46.199999999999996</v>
      </c>
      <c r="T1872" s="14">
        <v>14</v>
      </c>
      <c r="U1872" s="21" t="s">
        <v>43</v>
      </c>
      <c r="V1872" s="21" t="s">
        <v>43</v>
      </c>
      <c r="W1872" s="19">
        <v>27.86289</v>
      </c>
      <c r="X1872" s="19">
        <v>-115.18594</v>
      </c>
      <c r="Y1872" s="18">
        <f t="shared" si="295"/>
        <v>53.6</v>
      </c>
      <c r="Z1872" s="17">
        <v>12</v>
      </c>
      <c r="AA1872" s="21">
        <v>4</v>
      </c>
      <c r="AB1872" s="14" t="s">
        <v>44</v>
      </c>
      <c r="AC1872" s="14">
        <v>7</v>
      </c>
      <c r="AD1872" s="17">
        <v>23</v>
      </c>
      <c r="AE1872" s="17">
        <v>1</v>
      </c>
      <c r="AF1872" s="14">
        <v>25</v>
      </c>
      <c r="AG1872" s="14">
        <v>120</v>
      </c>
      <c r="AI1872" s="70">
        <f t="shared" si="296"/>
        <v>17.463999999999999</v>
      </c>
      <c r="AJ1872" s="71" t="s">
        <v>369</v>
      </c>
      <c r="AK1872" s="72">
        <f t="shared" si="297"/>
        <v>3.0095147540604348</v>
      </c>
      <c r="AL1872" s="73">
        <f t="shared" si="298"/>
        <v>3.0095147540604348</v>
      </c>
    </row>
    <row r="1873" spans="1:38" hidden="1">
      <c r="A1873" s="14" t="s">
        <v>94</v>
      </c>
      <c r="B1873" s="14" t="s">
        <v>40</v>
      </c>
      <c r="C1873" s="31">
        <v>39286</v>
      </c>
      <c r="D1873" s="15">
        <v>2007</v>
      </c>
      <c r="E1873" s="16">
        <v>0.47152777777777777</v>
      </c>
      <c r="F1873" s="16">
        <v>0.51249999999999996</v>
      </c>
      <c r="G1873" s="16">
        <f t="shared" si="299"/>
        <v>4.0972222222222188E-2</v>
      </c>
      <c r="H1873" s="21">
        <v>2</v>
      </c>
      <c r="I1873" s="17">
        <v>2</v>
      </c>
      <c r="J1873" s="17">
        <v>2</v>
      </c>
      <c r="K1873" s="17">
        <v>2</v>
      </c>
      <c r="L1873" s="14" t="s">
        <v>277</v>
      </c>
      <c r="M1873" s="14" t="s">
        <v>52</v>
      </c>
      <c r="N1873" s="17">
        <v>2</v>
      </c>
      <c r="O1873" s="14">
        <f t="shared" si="300"/>
        <v>46.199999999999996</v>
      </c>
      <c r="P1873" s="14">
        <v>14</v>
      </c>
      <c r="Q1873" s="14">
        <f t="shared" si="301"/>
        <v>46.199999999999996</v>
      </c>
      <c r="R1873" s="14">
        <v>14</v>
      </c>
      <c r="S1873" s="14">
        <f t="shared" si="302"/>
        <v>46.199999999999996</v>
      </c>
      <c r="T1873" s="14">
        <v>14</v>
      </c>
      <c r="U1873" s="21" t="s">
        <v>43</v>
      </c>
      <c r="V1873" s="21" t="s">
        <v>43</v>
      </c>
      <c r="W1873" s="19">
        <v>27.86289</v>
      </c>
      <c r="X1873" s="19">
        <v>-115.18594</v>
      </c>
      <c r="Y1873" s="18">
        <f t="shared" si="295"/>
        <v>53.6</v>
      </c>
      <c r="Z1873" s="17">
        <v>12</v>
      </c>
      <c r="AA1873" s="21">
        <v>4</v>
      </c>
      <c r="AB1873" s="14" t="s">
        <v>44</v>
      </c>
      <c r="AC1873" s="14">
        <v>7</v>
      </c>
      <c r="AD1873" s="17">
        <v>25</v>
      </c>
      <c r="AE1873" s="17">
        <v>1</v>
      </c>
      <c r="AF1873" s="14">
        <v>25</v>
      </c>
      <c r="AG1873" s="14">
        <v>120</v>
      </c>
      <c r="AI1873" s="70">
        <f t="shared" si="296"/>
        <v>18.881999999999998</v>
      </c>
      <c r="AJ1873" s="71" t="s">
        <v>369</v>
      </c>
      <c r="AK1873" s="72">
        <f t="shared" si="297"/>
        <v>3.5706462775960586</v>
      </c>
      <c r="AL1873" s="73">
        <f t="shared" si="298"/>
        <v>3.5706462775960586</v>
      </c>
    </row>
    <row r="1874" spans="1:38" hidden="1">
      <c r="A1874" s="14" t="s">
        <v>94</v>
      </c>
      <c r="B1874" s="14" t="s">
        <v>40</v>
      </c>
      <c r="C1874" s="31">
        <v>39286</v>
      </c>
      <c r="D1874" s="15">
        <v>2007</v>
      </c>
      <c r="E1874" s="16">
        <v>0.47152777777777777</v>
      </c>
      <c r="F1874" s="16">
        <v>0.51249999999999996</v>
      </c>
      <c r="G1874" s="16">
        <f t="shared" si="299"/>
        <v>4.0972222222222188E-2</v>
      </c>
      <c r="H1874" s="21">
        <v>2</v>
      </c>
      <c r="I1874" s="17">
        <v>2</v>
      </c>
      <c r="J1874" s="17">
        <v>2</v>
      </c>
      <c r="K1874" s="17">
        <v>2</v>
      </c>
      <c r="L1874" s="14" t="s">
        <v>277</v>
      </c>
      <c r="M1874" s="14" t="s">
        <v>52</v>
      </c>
      <c r="N1874" s="17">
        <v>2</v>
      </c>
      <c r="O1874" s="14">
        <f t="shared" si="300"/>
        <v>46.199999999999996</v>
      </c>
      <c r="P1874" s="14">
        <v>14</v>
      </c>
      <c r="Q1874" s="14">
        <f t="shared" si="301"/>
        <v>46.199999999999996</v>
      </c>
      <c r="R1874" s="14">
        <v>14</v>
      </c>
      <c r="S1874" s="14">
        <f t="shared" si="302"/>
        <v>46.199999999999996</v>
      </c>
      <c r="T1874" s="14">
        <v>14</v>
      </c>
      <c r="U1874" s="21" t="s">
        <v>43</v>
      </c>
      <c r="V1874" s="21" t="s">
        <v>43</v>
      </c>
      <c r="W1874" s="19">
        <v>27.86289</v>
      </c>
      <c r="X1874" s="19">
        <v>-115.18594</v>
      </c>
      <c r="Y1874" s="18">
        <f t="shared" si="295"/>
        <v>53.6</v>
      </c>
      <c r="Z1874" s="17">
        <v>12</v>
      </c>
      <c r="AA1874" s="21">
        <v>4</v>
      </c>
      <c r="AB1874" s="14" t="s">
        <v>44</v>
      </c>
      <c r="AC1874" s="14">
        <v>8</v>
      </c>
      <c r="AD1874" s="17">
        <v>11</v>
      </c>
      <c r="AE1874" s="17">
        <v>1</v>
      </c>
      <c r="AF1874" s="14">
        <v>26</v>
      </c>
      <c r="AG1874" s="14">
        <v>120</v>
      </c>
      <c r="AI1874" s="70">
        <f t="shared" si="296"/>
        <v>8.9559999999999995</v>
      </c>
      <c r="AJ1874" s="71" t="s">
        <v>369</v>
      </c>
      <c r="AK1874" s="72">
        <f t="shared" si="297"/>
        <v>0.69715856935839871</v>
      </c>
      <c r="AL1874" s="73">
        <f t="shared" si="298"/>
        <v>0.69715856935839871</v>
      </c>
    </row>
    <row r="1875" spans="1:38" hidden="1">
      <c r="A1875" s="14" t="s">
        <v>94</v>
      </c>
      <c r="B1875" s="14" t="s">
        <v>40</v>
      </c>
      <c r="C1875" s="31">
        <v>39286</v>
      </c>
      <c r="D1875" s="15">
        <v>2007</v>
      </c>
      <c r="E1875" s="16">
        <v>0.47152777777777777</v>
      </c>
      <c r="F1875" s="16">
        <v>0.51249999999999996</v>
      </c>
      <c r="G1875" s="16">
        <f t="shared" si="299"/>
        <v>4.0972222222222188E-2</v>
      </c>
      <c r="H1875" s="21">
        <v>2</v>
      </c>
      <c r="I1875" s="17">
        <v>2</v>
      </c>
      <c r="J1875" s="17">
        <v>2</v>
      </c>
      <c r="K1875" s="17">
        <v>2</v>
      </c>
      <c r="L1875" s="14" t="s">
        <v>277</v>
      </c>
      <c r="M1875" s="14" t="s">
        <v>52</v>
      </c>
      <c r="N1875" s="17">
        <v>2</v>
      </c>
      <c r="O1875" s="14">
        <f t="shared" si="300"/>
        <v>46.199999999999996</v>
      </c>
      <c r="P1875" s="14">
        <v>14</v>
      </c>
      <c r="Q1875" s="14">
        <f t="shared" si="301"/>
        <v>46.199999999999996</v>
      </c>
      <c r="R1875" s="14">
        <v>14</v>
      </c>
      <c r="S1875" s="14">
        <f t="shared" si="302"/>
        <v>46.199999999999996</v>
      </c>
      <c r="T1875" s="14">
        <v>14</v>
      </c>
      <c r="U1875" s="21" t="s">
        <v>43</v>
      </c>
      <c r="V1875" s="21" t="s">
        <v>43</v>
      </c>
      <c r="W1875" s="19">
        <v>27.86289</v>
      </c>
      <c r="X1875" s="19">
        <v>-115.18594</v>
      </c>
      <c r="Y1875" s="18">
        <f t="shared" si="295"/>
        <v>53.6</v>
      </c>
      <c r="Z1875" s="17">
        <v>12</v>
      </c>
      <c r="AA1875" s="21">
        <v>4</v>
      </c>
      <c r="AB1875" s="14" t="s">
        <v>44</v>
      </c>
      <c r="AC1875" s="14">
        <v>9</v>
      </c>
      <c r="AD1875" s="17">
        <v>21</v>
      </c>
      <c r="AE1875" s="17">
        <v>1</v>
      </c>
      <c r="AF1875" s="14">
        <v>29</v>
      </c>
      <c r="AG1875" s="14">
        <v>120</v>
      </c>
      <c r="AI1875" s="70">
        <f t="shared" si="296"/>
        <v>16.045999999999999</v>
      </c>
      <c r="AJ1875" s="71" t="s">
        <v>369</v>
      </c>
      <c r="AK1875" s="72">
        <f t="shared" si="297"/>
        <v>2.5000862380340183</v>
      </c>
      <c r="AL1875" s="73">
        <f t="shared" si="298"/>
        <v>2.5000862380340183</v>
      </c>
    </row>
    <row r="1876" spans="1:38" hidden="1">
      <c r="A1876" s="14" t="s">
        <v>94</v>
      </c>
      <c r="B1876" s="14" t="s">
        <v>40</v>
      </c>
      <c r="C1876" s="31">
        <v>39286</v>
      </c>
      <c r="D1876" s="15">
        <v>2007</v>
      </c>
      <c r="E1876" s="16">
        <v>0.47152777777777777</v>
      </c>
      <c r="F1876" s="16">
        <v>0.51249999999999996</v>
      </c>
      <c r="G1876" s="16">
        <f t="shared" si="299"/>
        <v>4.0972222222222188E-2</v>
      </c>
      <c r="H1876" s="21">
        <v>2</v>
      </c>
      <c r="I1876" s="17">
        <v>2</v>
      </c>
      <c r="J1876" s="17">
        <v>2</v>
      </c>
      <c r="K1876" s="17">
        <v>2</v>
      </c>
      <c r="L1876" s="14" t="s">
        <v>277</v>
      </c>
      <c r="M1876" s="14" t="s">
        <v>52</v>
      </c>
      <c r="N1876" s="17">
        <v>2</v>
      </c>
      <c r="O1876" s="14">
        <f t="shared" si="300"/>
        <v>46.199999999999996</v>
      </c>
      <c r="P1876" s="14">
        <v>14</v>
      </c>
      <c r="Q1876" s="14">
        <f t="shared" si="301"/>
        <v>46.199999999999996</v>
      </c>
      <c r="R1876" s="14">
        <v>14</v>
      </c>
      <c r="S1876" s="14">
        <f t="shared" si="302"/>
        <v>46.199999999999996</v>
      </c>
      <c r="T1876" s="14">
        <v>14</v>
      </c>
      <c r="U1876" s="21" t="s">
        <v>43</v>
      </c>
      <c r="V1876" s="21" t="s">
        <v>43</v>
      </c>
      <c r="W1876" s="19">
        <v>27.86289</v>
      </c>
      <c r="X1876" s="19">
        <v>-115.18594</v>
      </c>
      <c r="Y1876" s="18">
        <f t="shared" si="295"/>
        <v>53.6</v>
      </c>
      <c r="Z1876" s="17">
        <v>12</v>
      </c>
      <c r="AA1876" s="21">
        <v>4</v>
      </c>
      <c r="AB1876" s="14" t="s">
        <v>44</v>
      </c>
      <c r="AC1876" s="14">
        <v>9</v>
      </c>
      <c r="AD1876" s="17">
        <v>23</v>
      </c>
      <c r="AE1876" s="17">
        <v>1</v>
      </c>
      <c r="AF1876" s="14">
        <v>29</v>
      </c>
      <c r="AG1876" s="14">
        <v>120</v>
      </c>
      <c r="AI1876" s="70">
        <f t="shared" si="296"/>
        <v>17.463999999999999</v>
      </c>
      <c r="AJ1876" s="71" t="s">
        <v>369</v>
      </c>
      <c r="AK1876" s="72">
        <f t="shared" si="297"/>
        <v>3.0095147540604348</v>
      </c>
      <c r="AL1876" s="73">
        <f t="shared" si="298"/>
        <v>3.0095147540604348</v>
      </c>
    </row>
    <row r="1877" spans="1:38" hidden="1">
      <c r="A1877" s="14" t="s">
        <v>94</v>
      </c>
      <c r="B1877" s="14" t="s">
        <v>40</v>
      </c>
      <c r="C1877" s="31">
        <v>39286</v>
      </c>
      <c r="D1877" s="15">
        <v>2007</v>
      </c>
      <c r="E1877" s="16">
        <v>0.47152777777777777</v>
      </c>
      <c r="F1877" s="16">
        <v>0.51249999999999996</v>
      </c>
      <c r="G1877" s="16">
        <f t="shared" si="299"/>
        <v>4.0972222222222188E-2</v>
      </c>
      <c r="H1877" s="21">
        <v>2</v>
      </c>
      <c r="I1877" s="17">
        <v>2</v>
      </c>
      <c r="J1877" s="17">
        <v>2</v>
      </c>
      <c r="K1877" s="17">
        <v>2</v>
      </c>
      <c r="L1877" s="14" t="s">
        <v>277</v>
      </c>
      <c r="M1877" s="14" t="s">
        <v>52</v>
      </c>
      <c r="N1877" s="17">
        <v>2</v>
      </c>
      <c r="O1877" s="14">
        <f t="shared" si="300"/>
        <v>46.199999999999996</v>
      </c>
      <c r="P1877" s="14">
        <v>14</v>
      </c>
      <c r="Q1877" s="14">
        <f t="shared" si="301"/>
        <v>46.199999999999996</v>
      </c>
      <c r="R1877" s="14">
        <v>14</v>
      </c>
      <c r="S1877" s="14">
        <f t="shared" si="302"/>
        <v>46.199999999999996</v>
      </c>
      <c r="T1877" s="14">
        <v>14</v>
      </c>
      <c r="U1877" s="21" t="s">
        <v>43</v>
      </c>
      <c r="V1877" s="21" t="s">
        <v>43</v>
      </c>
      <c r="W1877" s="19">
        <v>27.86289</v>
      </c>
      <c r="X1877" s="19">
        <v>-115.18594</v>
      </c>
      <c r="Y1877" s="18">
        <f t="shared" si="295"/>
        <v>53.6</v>
      </c>
      <c r="Z1877" s="17">
        <v>12</v>
      </c>
      <c r="AA1877" s="21">
        <v>4</v>
      </c>
      <c r="AB1877" s="14" t="s">
        <v>44</v>
      </c>
      <c r="AC1877" s="14">
        <v>9</v>
      </c>
      <c r="AD1877" s="17">
        <v>25</v>
      </c>
      <c r="AE1877" s="17">
        <v>1</v>
      </c>
      <c r="AF1877" s="14">
        <v>29</v>
      </c>
      <c r="AG1877" s="14">
        <v>120</v>
      </c>
      <c r="AI1877" s="70">
        <f t="shared" si="296"/>
        <v>18.881999999999998</v>
      </c>
      <c r="AJ1877" s="71" t="s">
        <v>369</v>
      </c>
      <c r="AK1877" s="72">
        <f t="shared" si="297"/>
        <v>3.5706462775960586</v>
      </c>
      <c r="AL1877" s="73">
        <f t="shared" si="298"/>
        <v>3.5706462775960586</v>
      </c>
    </row>
    <row r="1878" spans="1:38" hidden="1">
      <c r="A1878" s="14" t="s">
        <v>94</v>
      </c>
      <c r="B1878" s="14" t="s">
        <v>40</v>
      </c>
      <c r="C1878" s="31">
        <v>39286</v>
      </c>
      <c r="D1878" s="15">
        <v>2007</v>
      </c>
      <c r="E1878" s="16">
        <v>0.47152777777777777</v>
      </c>
      <c r="F1878" s="16">
        <v>0.51249999999999996</v>
      </c>
      <c r="G1878" s="16">
        <f t="shared" si="299"/>
        <v>4.0972222222222188E-2</v>
      </c>
      <c r="H1878" s="21">
        <v>2</v>
      </c>
      <c r="I1878" s="17">
        <v>2</v>
      </c>
      <c r="J1878" s="17">
        <v>2</v>
      </c>
      <c r="K1878" s="17">
        <v>2</v>
      </c>
      <c r="L1878" s="14" t="s">
        <v>277</v>
      </c>
      <c r="M1878" s="14" t="s">
        <v>52</v>
      </c>
      <c r="N1878" s="17">
        <v>2</v>
      </c>
      <c r="O1878" s="14">
        <f t="shared" si="300"/>
        <v>46.199999999999996</v>
      </c>
      <c r="P1878" s="14">
        <v>14</v>
      </c>
      <c r="Q1878" s="14">
        <f t="shared" si="301"/>
        <v>46.199999999999996</v>
      </c>
      <c r="R1878" s="14">
        <v>14</v>
      </c>
      <c r="S1878" s="14">
        <f t="shared" si="302"/>
        <v>46.199999999999996</v>
      </c>
      <c r="T1878" s="14">
        <v>14</v>
      </c>
      <c r="U1878" s="21" t="s">
        <v>43</v>
      </c>
      <c r="V1878" s="21" t="s">
        <v>43</v>
      </c>
      <c r="W1878" s="19">
        <v>27.86289</v>
      </c>
      <c r="X1878" s="19">
        <v>-115.18594</v>
      </c>
      <c r="Y1878" s="18">
        <f t="shared" si="295"/>
        <v>53.6</v>
      </c>
      <c r="Z1878" s="17">
        <v>12</v>
      </c>
      <c r="AA1878" s="21">
        <v>4</v>
      </c>
      <c r="AB1878" s="14" t="s">
        <v>44</v>
      </c>
      <c r="AC1878" s="14">
        <v>10</v>
      </c>
      <c r="AD1878" s="17">
        <v>18</v>
      </c>
      <c r="AE1878" s="17">
        <v>1</v>
      </c>
      <c r="AF1878" s="14">
        <v>31</v>
      </c>
      <c r="AG1878" s="14">
        <v>120</v>
      </c>
      <c r="AI1878" s="70">
        <f t="shared" si="296"/>
        <v>13.918999999999999</v>
      </c>
      <c r="AJ1878" s="71" t="s">
        <v>369</v>
      </c>
      <c r="AK1878" s="72">
        <f t="shared" si="297"/>
        <v>1.8310631406548505</v>
      </c>
      <c r="AL1878" s="73">
        <f t="shared" si="298"/>
        <v>1.8310631406548505</v>
      </c>
    </row>
    <row r="1879" spans="1:38" hidden="1">
      <c r="A1879" s="14" t="s">
        <v>94</v>
      </c>
      <c r="B1879" s="14" t="s">
        <v>40</v>
      </c>
      <c r="C1879" s="31">
        <v>39286</v>
      </c>
      <c r="D1879" s="15">
        <v>2007</v>
      </c>
      <c r="E1879" s="16">
        <v>0.47152777777777777</v>
      </c>
      <c r="F1879" s="16">
        <v>0.51249999999999996</v>
      </c>
      <c r="G1879" s="16">
        <f t="shared" si="299"/>
        <v>4.0972222222222188E-2</v>
      </c>
      <c r="H1879" s="21">
        <v>2</v>
      </c>
      <c r="I1879" s="17">
        <v>2</v>
      </c>
      <c r="J1879" s="17">
        <v>2</v>
      </c>
      <c r="K1879" s="17">
        <v>2</v>
      </c>
      <c r="L1879" s="14" t="s">
        <v>277</v>
      </c>
      <c r="M1879" s="14" t="s">
        <v>52</v>
      </c>
      <c r="N1879" s="17">
        <v>2</v>
      </c>
      <c r="O1879" s="14">
        <f t="shared" si="300"/>
        <v>46.199999999999996</v>
      </c>
      <c r="P1879" s="14">
        <v>14</v>
      </c>
      <c r="Q1879" s="14">
        <f t="shared" si="301"/>
        <v>46.199999999999996</v>
      </c>
      <c r="R1879" s="14">
        <v>14</v>
      </c>
      <c r="S1879" s="14">
        <f t="shared" si="302"/>
        <v>46.199999999999996</v>
      </c>
      <c r="T1879" s="14">
        <v>14</v>
      </c>
      <c r="U1879" s="21" t="s">
        <v>43</v>
      </c>
      <c r="V1879" s="21" t="s">
        <v>43</v>
      </c>
      <c r="W1879" s="19">
        <v>27.86289</v>
      </c>
      <c r="X1879" s="19">
        <v>-115.18594</v>
      </c>
      <c r="Y1879" s="18">
        <f t="shared" si="295"/>
        <v>53.6</v>
      </c>
      <c r="Z1879" s="17">
        <v>12</v>
      </c>
      <c r="AA1879" s="21">
        <v>4</v>
      </c>
      <c r="AB1879" s="14" t="s">
        <v>44</v>
      </c>
      <c r="AC1879" s="14">
        <v>10</v>
      </c>
      <c r="AD1879" s="17">
        <v>19</v>
      </c>
      <c r="AE1879" s="17">
        <v>1</v>
      </c>
      <c r="AF1879" s="14">
        <v>31</v>
      </c>
      <c r="AG1879" s="14">
        <v>120</v>
      </c>
      <c r="AI1879" s="70">
        <f t="shared" si="296"/>
        <v>14.628</v>
      </c>
      <c r="AJ1879" s="71" t="s">
        <v>369</v>
      </c>
      <c r="AK1879" s="72">
        <f t="shared" si="297"/>
        <v>2.041534710262368</v>
      </c>
      <c r="AL1879" s="73">
        <f t="shared" si="298"/>
        <v>2.041534710262368</v>
      </c>
    </row>
    <row r="1880" spans="1:38" hidden="1">
      <c r="A1880" s="14" t="s">
        <v>94</v>
      </c>
      <c r="B1880" s="14" t="s">
        <v>40</v>
      </c>
      <c r="C1880" s="31">
        <v>39286</v>
      </c>
      <c r="D1880" s="15">
        <v>2007</v>
      </c>
      <c r="E1880" s="16">
        <v>0.47152777777777777</v>
      </c>
      <c r="F1880" s="16">
        <v>0.51249999999999996</v>
      </c>
      <c r="G1880" s="16">
        <f t="shared" si="299"/>
        <v>4.0972222222222188E-2</v>
      </c>
      <c r="H1880" s="21">
        <v>2</v>
      </c>
      <c r="I1880" s="17">
        <v>2</v>
      </c>
      <c r="J1880" s="17">
        <v>2</v>
      </c>
      <c r="K1880" s="17">
        <v>2</v>
      </c>
      <c r="L1880" s="14" t="s">
        <v>277</v>
      </c>
      <c r="M1880" s="14" t="s">
        <v>52</v>
      </c>
      <c r="N1880" s="17">
        <v>2</v>
      </c>
      <c r="O1880" s="14">
        <f t="shared" si="300"/>
        <v>46.199999999999996</v>
      </c>
      <c r="P1880" s="14">
        <v>14</v>
      </c>
      <c r="Q1880" s="14">
        <f t="shared" si="301"/>
        <v>46.199999999999996</v>
      </c>
      <c r="R1880" s="14">
        <v>14</v>
      </c>
      <c r="S1880" s="14">
        <f t="shared" si="302"/>
        <v>46.199999999999996</v>
      </c>
      <c r="T1880" s="14">
        <v>14</v>
      </c>
      <c r="U1880" s="21" t="s">
        <v>43</v>
      </c>
      <c r="V1880" s="21" t="s">
        <v>43</v>
      </c>
      <c r="W1880" s="19">
        <v>27.86289</v>
      </c>
      <c r="X1880" s="19">
        <v>-115.18594</v>
      </c>
      <c r="Y1880" s="18">
        <f t="shared" si="295"/>
        <v>53.6</v>
      </c>
      <c r="Z1880" s="17">
        <v>12</v>
      </c>
      <c r="AA1880" s="21">
        <v>4</v>
      </c>
      <c r="AB1880" s="14" t="s">
        <v>44</v>
      </c>
      <c r="AC1880" s="14">
        <v>11</v>
      </c>
      <c r="AD1880" s="17">
        <v>21</v>
      </c>
      <c r="AE1880" s="17">
        <v>1</v>
      </c>
      <c r="AF1880" s="14">
        <v>32</v>
      </c>
      <c r="AG1880" s="14">
        <v>120</v>
      </c>
      <c r="AI1880" s="70">
        <f t="shared" si="296"/>
        <v>16.045999999999999</v>
      </c>
      <c r="AJ1880" s="71" t="s">
        <v>369</v>
      </c>
      <c r="AK1880" s="72">
        <f t="shared" si="297"/>
        <v>2.5000862380340183</v>
      </c>
      <c r="AL1880" s="73">
        <f t="shared" si="298"/>
        <v>2.5000862380340183</v>
      </c>
    </row>
    <row r="1881" spans="1:38" hidden="1">
      <c r="A1881" s="14" t="s">
        <v>94</v>
      </c>
      <c r="B1881" s="14" t="s">
        <v>40</v>
      </c>
      <c r="C1881" s="31">
        <v>39286</v>
      </c>
      <c r="D1881" s="15">
        <v>2007</v>
      </c>
      <c r="E1881" s="16">
        <v>0.47152777777777777</v>
      </c>
      <c r="F1881" s="16">
        <v>0.51249999999999996</v>
      </c>
      <c r="G1881" s="16">
        <f t="shared" si="299"/>
        <v>4.0972222222222188E-2</v>
      </c>
      <c r="H1881" s="21">
        <v>2</v>
      </c>
      <c r="I1881" s="17">
        <v>2</v>
      </c>
      <c r="J1881" s="17">
        <v>2</v>
      </c>
      <c r="K1881" s="17">
        <v>2</v>
      </c>
      <c r="L1881" s="14" t="s">
        <v>277</v>
      </c>
      <c r="M1881" s="14" t="s">
        <v>52</v>
      </c>
      <c r="N1881" s="17">
        <v>2</v>
      </c>
      <c r="O1881" s="14">
        <f t="shared" si="300"/>
        <v>46.199999999999996</v>
      </c>
      <c r="P1881" s="14">
        <v>14</v>
      </c>
      <c r="Q1881" s="14">
        <f t="shared" si="301"/>
        <v>46.199999999999996</v>
      </c>
      <c r="R1881" s="14">
        <v>14</v>
      </c>
      <c r="S1881" s="14">
        <f t="shared" si="302"/>
        <v>46.199999999999996</v>
      </c>
      <c r="T1881" s="14">
        <v>14</v>
      </c>
      <c r="U1881" s="21" t="s">
        <v>43</v>
      </c>
      <c r="V1881" s="21" t="s">
        <v>43</v>
      </c>
      <c r="W1881" s="19">
        <v>27.86289</v>
      </c>
      <c r="X1881" s="19">
        <v>-115.18594</v>
      </c>
      <c r="Y1881" s="18">
        <f t="shared" si="295"/>
        <v>53.6</v>
      </c>
      <c r="Z1881" s="17">
        <v>12</v>
      </c>
      <c r="AA1881" s="21">
        <v>4</v>
      </c>
      <c r="AB1881" s="14" t="s">
        <v>44</v>
      </c>
      <c r="AC1881" s="14">
        <v>11</v>
      </c>
      <c r="AD1881" s="17">
        <v>21</v>
      </c>
      <c r="AE1881" s="17">
        <v>1</v>
      </c>
      <c r="AF1881" s="14">
        <v>32</v>
      </c>
      <c r="AG1881" s="14">
        <v>120</v>
      </c>
      <c r="AI1881" s="70">
        <f t="shared" si="296"/>
        <v>16.045999999999999</v>
      </c>
      <c r="AJ1881" s="71" t="s">
        <v>369</v>
      </c>
      <c r="AK1881" s="72">
        <f t="shared" si="297"/>
        <v>2.5000862380340183</v>
      </c>
      <c r="AL1881" s="73">
        <f t="shared" si="298"/>
        <v>2.5000862380340183</v>
      </c>
    </row>
    <row r="1882" spans="1:38" hidden="1">
      <c r="A1882" s="14" t="s">
        <v>94</v>
      </c>
      <c r="B1882" s="14" t="s">
        <v>40</v>
      </c>
      <c r="C1882" s="31">
        <v>39286</v>
      </c>
      <c r="D1882" s="15">
        <v>2007</v>
      </c>
      <c r="E1882" s="16">
        <v>0.47152777777777777</v>
      </c>
      <c r="F1882" s="16">
        <v>0.51249999999999996</v>
      </c>
      <c r="G1882" s="16">
        <f t="shared" si="299"/>
        <v>4.0972222222222188E-2</v>
      </c>
      <c r="H1882" s="21">
        <v>2</v>
      </c>
      <c r="I1882" s="17">
        <v>2</v>
      </c>
      <c r="J1882" s="17">
        <v>2</v>
      </c>
      <c r="K1882" s="17">
        <v>2</v>
      </c>
      <c r="L1882" s="14" t="s">
        <v>277</v>
      </c>
      <c r="M1882" s="14" t="s">
        <v>52</v>
      </c>
      <c r="N1882" s="17">
        <v>2</v>
      </c>
      <c r="O1882" s="14">
        <f t="shared" si="300"/>
        <v>46.199999999999996</v>
      </c>
      <c r="P1882" s="14">
        <v>14</v>
      </c>
      <c r="Q1882" s="14">
        <f t="shared" si="301"/>
        <v>46.199999999999996</v>
      </c>
      <c r="R1882" s="14">
        <v>14</v>
      </c>
      <c r="S1882" s="14">
        <f t="shared" si="302"/>
        <v>46.199999999999996</v>
      </c>
      <c r="T1882" s="14">
        <v>14</v>
      </c>
      <c r="U1882" s="21" t="s">
        <v>43</v>
      </c>
      <c r="V1882" s="21" t="s">
        <v>43</v>
      </c>
      <c r="W1882" s="19">
        <v>27.86289</v>
      </c>
      <c r="X1882" s="19">
        <v>-115.18594</v>
      </c>
      <c r="Y1882" s="18">
        <f t="shared" si="295"/>
        <v>53.6</v>
      </c>
      <c r="Z1882" s="17">
        <v>12</v>
      </c>
      <c r="AA1882" s="21">
        <v>4</v>
      </c>
      <c r="AB1882" s="14" t="s">
        <v>44</v>
      </c>
      <c r="AC1882" s="14">
        <v>11</v>
      </c>
      <c r="AD1882" s="17">
        <v>24</v>
      </c>
      <c r="AE1882" s="17">
        <v>1</v>
      </c>
      <c r="AF1882" s="14">
        <v>32</v>
      </c>
      <c r="AG1882" s="14">
        <v>120</v>
      </c>
      <c r="AI1882" s="70">
        <f t="shared" si="296"/>
        <v>18.172999999999998</v>
      </c>
      <c r="AJ1882" s="71" t="s">
        <v>369</v>
      </c>
      <c r="AK1882" s="72">
        <f t="shared" si="297"/>
        <v>3.2835681640171575</v>
      </c>
      <c r="AL1882" s="73">
        <f t="shared" si="298"/>
        <v>3.2835681640171575</v>
      </c>
    </row>
    <row r="1883" spans="1:38" hidden="1">
      <c r="A1883" s="14" t="s">
        <v>94</v>
      </c>
      <c r="B1883" s="14" t="s">
        <v>40</v>
      </c>
      <c r="C1883" s="31">
        <v>39286</v>
      </c>
      <c r="D1883" s="15">
        <v>2007</v>
      </c>
      <c r="E1883" s="16">
        <v>0.47152777777777777</v>
      </c>
      <c r="F1883" s="16">
        <v>0.51249999999999996</v>
      </c>
      <c r="G1883" s="16">
        <f t="shared" si="299"/>
        <v>4.0972222222222188E-2</v>
      </c>
      <c r="H1883" s="21">
        <v>2</v>
      </c>
      <c r="I1883" s="17">
        <v>2</v>
      </c>
      <c r="J1883" s="17">
        <v>2</v>
      </c>
      <c r="K1883" s="17">
        <v>2</v>
      </c>
      <c r="L1883" s="14" t="s">
        <v>277</v>
      </c>
      <c r="M1883" s="14" t="s">
        <v>52</v>
      </c>
      <c r="N1883" s="17">
        <v>2</v>
      </c>
      <c r="O1883" s="14">
        <f t="shared" si="300"/>
        <v>46.199999999999996</v>
      </c>
      <c r="P1883" s="14">
        <v>14</v>
      </c>
      <c r="Q1883" s="14">
        <f t="shared" si="301"/>
        <v>46.199999999999996</v>
      </c>
      <c r="R1883" s="14">
        <v>14</v>
      </c>
      <c r="S1883" s="14">
        <f t="shared" si="302"/>
        <v>46.199999999999996</v>
      </c>
      <c r="T1883" s="14">
        <v>14</v>
      </c>
      <c r="U1883" s="21" t="s">
        <v>43</v>
      </c>
      <c r="V1883" s="21" t="s">
        <v>43</v>
      </c>
      <c r="W1883" s="19">
        <v>27.86289</v>
      </c>
      <c r="X1883" s="19">
        <v>-115.18594</v>
      </c>
      <c r="Y1883" s="18">
        <f t="shared" si="295"/>
        <v>53.6</v>
      </c>
      <c r="Z1883" s="17">
        <v>12</v>
      </c>
      <c r="AA1883" s="21">
        <v>4</v>
      </c>
      <c r="AB1883" s="14" t="s">
        <v>44</v>
      </c>
      <c r="AC1883" s="14">
        <v>11</v>
      </c>
      <c r="AD1883" s="17">
        <v>24</v>
      </c>
      <c r="AE1883" s="17">
        <v>1</v>
      </c>
      <c r="AF1883" s="14">
        <v>32</v>
      </c>
      <c r="AG1883" s="14">
        <v>120</v>
      </c>
      <c r="AI1883" s="70">
        <f t="shared" si="296"/>
        <v>18.172999999999998</v>
      </c>
      <c r="AJ1883" s="71" t="s">
        <v>369</v>
      </c>
      <c r="AK1883" s="72">
        <f t="shared" si="297"/>
        <v>3.2835681640171575</v>
      </c>
      <c r="AL1883" s="73">
        <f t="shared" si="298"/>
        <v>3.2835681640171575</v>
      </c>
    </row>
    <row r="1884" spans="1:38" hidden="1">
      <c r="A1884" s="14" t="s">
        <v>94</v>
      </c>
      <c r="B1884" s="14" t="s">
        <v>40</v>
      </c>
      <c r="C1884" s="31">
        <v>39286</v>
      </c>
      <c r="D1884" s="15">
        <v>2007</v>
      </c>
      <c r="E1884" s="16">
        <v>0.47152777777777777</v>
      </c>
      <c r="F1884" s="16">
        <v>0.51249999999999996</v>
      </c>
      <c r="G1884" s="16">
        <f t="shared" si="299"/>
        <v>4.0972222222222188E-2</v>
      </c>
      <c r="H1884" s="21">
        <v>2</v>
      </c>
      <c r="I1884" s="17">
        <v>2</v>
      </c>
      <c r="J1884" s="17">
        <v>2</v>
      </c>
      <c r="K1884" s="17">
        <v>2</v>
      </c>
      <c r="L1884" s="14" t="s">
        <v>277</v>
      </c>
      <c r="M1884" s="14" t="s">
        <v>52</v>
      </c>
      <c r="N1884" s="17">
        <v>2</v>
      </c>
      <c r="O1884" s="14">
        <f t="shared" si="300"/>
        <v>46.199999999999996</v>
      </c>
      <c r="P1884" s="14">
        <v>14</v>
      </c>
      <c r="Q1884" s="14">
        <f t="shared" si="301"/>
        <v>46.199999999999996</v>
      </c>
      <c r="R1884" s="14">
        <v>14</v>
      </c>
      <c r="S1884" s="14">
        <f t="shared" si="302"/>
        <v>46.199999999999996</v>
      </c>
      <c r="T1884" s="14">
        <v>14</v>
      </c>
      <c r="U1884" s="21" t="s">
        <v>43</v>
      </c>
      <c r="V1884" s="21" t="s">
        <v>43</v>
      </c>
      <c r="W1884" s="19">
        <v>27.86289</v>
      </c>
      <c r="X1884" s="19">
        <v>-115.18594</v>
      </c>
      <c r="Y1884" s="18">
        <f t="shared" si="295"/>
        <v>53.6</v>
      </c>
      <c r="Z1884" s="17">
        <v>12</v>
      </c>
      <c r="AA1884" s="21">
        <v>4</v>
      </c>
      <c r="AB1884" s="14" t="s">
        <v>44</v>
      </c>
      <c r="AC1884" s="14">
        <v>11</v>
      </c>
      <c r="AD1884" s="17">
        <v>25</v>
      </c>
      <c r="AE1884" s="17">
        <v>1</v>
      </c>
      <c r="AF1884" s="14">
        <v>32</v>
      </c>
      <c r="AG1884" s="14">
        <v>120</v>
      </c>
      <c r="AI1884" s="70">
        <f t="shared" si="296"/>
        <v>18.881999999999998</v>
      </c>
      <c r="AJ1884" s="71" t="s">
        <v>369</v>
      </c>
      <c r="AK1884" s="72">
        <f t="shared" si="297"/>
        <v>3.5706462775960586</v>
      </c>
      <c r="AL1884" s="73">
        <f t="shared" si="298"/>
        <v>3.5706462775960586</v>
      </c>
    </row>
    <row r="1885" spans="1:38" hidden="1">
      <c r="A1885" s="14" t="s">
        <v>94</v>
      </c>
      <c r="B1885" s="14" t="s">
        <v>40</v>
      </c>
      <c r="C1885" s="31">
        <v>39286</v>
      </c>
      <c r="D1885" s="15">
        <v>2007</v>
      </c>
      <c r="E1885" s="16">
        <v>0.47152777777777777</v>
      </c>
      <c r="F1885" s="16">
        <v>0.51249999999999996</v>
      </c>
      <c r="G1885" s="16">
        <f t="shared" si="299"/>
        <v>4.0972222222222188E-2</v>
      </c>
      <c r="H1885" s="21">
        <v>2</v>
      </c>
      <c r="I1885" s="17">
        <v>2</v>
      </c>
      <c r="J1885" s="17">
        <v>2</v>
      </c>
      <c r="K1885" s="17">
        <v>2</v>
      </c>
      <c r="L1885" s="14" t="s">
        <v>277</v>
      </c>
      <c r="M1885" s="14" t="s">
        <v>52</v>
      </c>
      <c r="N1885" s="17">
        <v>2</v>
      </c>
      <c r="O1885" s="14">
        <f t="shared" si="300"/>
        <v>46.199999999999996</v>
      </c>
      <c r="P1885" s="14">
        <v>14</v>
      </c>
      <c r="Q1885" s="14">
        <f t="shared" si="301"/>
        <v>46.199999999999996</v>
      </c>
      <c r="R1885" s="14">
        <v>14</v>
      </c>
      <c r="S1885" s="14">
        <f t="shared" si="302"/>
        <v>46.199999999999996</v>
      </c>
      <c r="T1885" s="14">
        <v>14</v>
      </c>
      <c r="U1885" s="21" t="s">
        <v>43</v>
      </c>
      <c r="V1885" s="21" t="s">
        <v>43</v>
      </c>
      <c r="W1885" s="19">
        <v>27.86289</v>
      </c>
      <c r="X1885" s="19">
        <v>-115.18594</v>
      </c>
      <c r="Y1885" s="18">
        <f t="shared" si="295"/>
        <v>53.6</v>
      </c>
      <c r="Z1885" s="17">
        <v>12</v>
      </c>
      <c r="AA1885" s="21">
        <v>4</v>
      </c>
      <c r="AB1885" s="14" t="s">
        <v>44</v>
      </c>
      <c r="AC1885" s="14">
        <v>12</v>
      </c>
      <c r="AD1885" s="17">
        <v>22</v>
      </c>
      <c r="AE1885" s="17">
        <v>1</v>
      </c>
      <c r="AF1885" s="14">
        <v>36</v>
      </c>
      <c r="AG1885" s="14">
        <v>120</v>
      </c>
      <c r="AI1885" s="70">
        <f t="shared" si="296"/>
        <v>16.754999999999999</v>
      </c>
      <c r="AJ1885" s="71" t="s">
        <v>369</v>
      </c>
      <c r="AK1885" s="72">
        <f t="shared" si="297"/>
        <v>2.7483879168691034</v>
      </c>
      <c r="AL1885" s="73">
        <f t="shared" si="298"/>
        <v>2.7483879168691034</v>
      </c>
    </row>
    <row r="1886" spans="1:38" hidden="1">
      <c r="A1886" s="14" t="s">
        <v>94</v>
      </c>
      <c r="B1886" s="14" t="s">
        <v>40</v>
      </c>
      <c r="C1886" s="31">
        <v>39286</v>
      </c>
      <c r="D1886" s="15">
        <v>2007</v>
      </c>
      <c r="E1886" s="16">
        <v>0.47152777777777777</v>
      </c>
      <c r="F1886" s="16">
        <v>0.51249999999999996</v>
      </c>
      <c r="G1886" s="16">
        <f t="shared" si="299"/>
        <v>4.0972222222222188E-2</v>
      </c>
      <c r="H1886" s="21">
        <v>2</v>
      </c>
      <c r="I1886" s="17">
        <v>2</v>
      </c>
      <c r="J1886" s="17">
        <v>2</v>
      </c>
      <c r="K1886" s="17">
        <v>2</v>
      </c>
      <c r="L1886" s="14" t="s">
        <v>277</v>
      </c>
      <c r="M1886" s="14" t="s">
        <v>52</v>
      </c>
      <c r="N1886" s="17">
        <v>2</v>
      </c>
      <c r="O1886" s="14">
        <f t="shared" si="300"/>
        <v>46.199999999999996</v>
      </c>
      <c r="P1886" s="14">
        <v>14</v>
      </c>
      <c r="Q1886" s="14">
        <f t="shared" si="301"/>
        <v>46.199999999999996</v>
      </c>
      <c r="R1886" s="14">
        <v>14</v>
      </c>
      <c r="S1886" s="14">
        <f t="shared" si="302"/>
        <v>46.199999999999996</v>
      </c>
      <c r="T1886" s="14">
        <v>14</v>
      </c>
      <c r="U1886" s="21" t="s">
        <v>43</v>
      </c>
      <c r="V1886" s="21" t="s">
        <v>43</v>
      </c>
      <c r="W1886" s="19">
        <v>27.86289</v>
      </c>
      <c r="X1886" s="19">
        <v>-115.18594</v>
      </c>
      <c r="Y1886" s="18">
        <f t="shared" si="295"/>
        <v>53.6</v>
      </c>
      <c r="Z1886" s="17">
        <v>12</v>
      </c>
      <c r="AA1886" s="21">
        <v>4</v>
      </c>
      <c r="AB1886" s="14" t="s">
        <v>44</v>
      </c>
      <c r="AC1886" s="14">
        <v>13</v>
      </c>
      <c r="AD1886" s="17">
        <v>24</v>
      </c>
      <c r="AE1886" s="17">
        <v>1</v>
      </c>
      <c r="AF1886" s="14">
        <v>45</v>
      </c>
      <c r="AG1886" s="14">
        <v>120</v>
      </c>
      <c r="AI1886" s="70">
        <f t="shared" si="296"/>
        <v>18.172999999999998</v>
      </c>
      <c r="AJ1886" s="71" t="s">
        <v>369</v>
      </c>
      <c r="AK1886" s="72">
        <f t="shared" si="297"/>
        <v>3.2835681640171575</v>
      </c>
      <c r="AL1886" s="73">
        <f t="shared" si="298"/>
        <v>3.2835681640171575</v>
      </c>
    </row>
    <row r="1887" spans="1:38" hidden="1">
      <c r="A1887" s="14" t="s">
        <v>94</v>
      </c>
      <c r="B1887" s="14" t="s">
        <v>40</v>
      </c>
      <c r="C1887" s="31">
        <v>39286</v>
      </c>
      <c r="D1887" s="15">
        <v>2007</v>
      </c>
      <c r="E1887" s="16">
        <v>0.47152777777777777</v>
      </c>
      <c r="F1887" s="16">
        <v>0.51249999999999996</v>
      </c>
      <c r="G1887" s="16">
        <f t="shared" si="299"/>
        <v>4.0972222222222188E-2</v>
      </c>
      <c r="H1887" s="21">
        <v>2</v>
      </c>
      <c r="I1887" s="17">
        <v>2</v>
      </c>
      <c r="J1887" s="17">
        <v>2</v>
      </c>
      <c r="K1887" s="17">
        <v>2</v>
      </c>
      <c r="L1887" s="14" t="s">
        <v>277</v>
      </c>
      <c r="M1887" s="14" t="s">
        <v>52</v>
      </c>
      <c r="N1887" s="17">
        <v>2</v>
      </c>
      <c r="O1887" s="14">
        <f t="shared" si="300"/>
        <v>46.199999999999996</v>
      </c>
      <c r="P1887" s="14">
        <v>14</v>
      </c>
      <c r="Q1887" s="14">
        <f t="shared" si="301"/>
        <v>46.199999999999996</v>
      </c>
      <c r="R1887" s="14">
        <v>14</v>
      </c>
      <c r="S1887" s="14">
        <f t="shared" si="302"/>
        <v>46.199999999999996</v>
      </c>
      <c r="T1887" s="14">
        <v>14</v>
      </c>
      <c r="U1887" s="21" t="s">
        <v>43</v>
      </c>
      <c r="V1887" s="21" t="s">
        <v>43</v>
      </c>
      <c r="W1887" s="19">
        <v>27.86289</v>
      </c>
      <c r="X1887" s="19">
        <v>-115.18594</v>
      </c>
      <c r="Y1887" s="18">
        <f t="shared" si="295"/>
        <v>53.6</v>
      </c>
      <c r="Z1887" s="17">
        <v>12</v>
      </c>
      <c r="AA1887" s="21">
        <v>4</v>
      </c>
      <c r="AB1887" s="14" t="s">
        <v>44</v>
      </c>
      <c r="AC1887" s="14">
        <v>14</v>
      </c>
      <c r="AD1887" s="17">
        <v>17</v>
      </c>
      <c r="AE1887" s="17">
        <v>1</v>
      </c>
      <c r="AF1887" s="14">
        <v>50</v>
      </c>
      <c r="AG1887" s="14">
        <v>120</v>
      </c>
      <c r="AI1887" s="70">
        <f t="shared" si="296"/>
        <v>13.209999999999999</v>
      </c>
      <c r="AJ1887" s="71" t="s">
        <v>369</v>
      </c>
      <c r="AK1887" s="72">
        <f t="shared" si="297"/>
        <v>1.6329725885917237</v>
      </c>
      <c r="AL1887" s="73">
        <f t="shared" si="298"/>
        <v>1.6329725885917237</v>
      </c>
    </row>
    <row r="1888" spans="1:38" hidden="1">
      <c r="A1888" s="14" t="s">
        <v>94</v>
      </c>
      <c r="B1888" s="14" t="s">
        <v>40</v>
      </c>
      <c r="C1888" s="31">
        <v>39286</v>
      </c>
      <c r="D1888" s="15">
        <v>2007</v>
      </c>
      <c r="E1888" s="16">
        <v>0.47152777777777777</v>
      </c>
      <c r="F1888" s="16">
        <v>0.51249999999999996</v>
      </c>
      <c r="G1888" s="16">
        <f t="shared" si="299"/>
        <v>4.0972222222222188E-2</v>
      </c>
      <c r="H1888" s="21">
        <v>2</v>
      </c>
      <c r="I1888" s="17">
        <v>2</v>
      </c>
      <c r="J1888" s="17">
        <v>2</v>
      </c>
      <c r="K1888" s="17">
        <v>2</v>
      </c>
      <c r="L1888" s="14" t="s">
        <v>277</v>
      </c>
      <c r="M1888" s="14" t="s">
        <v>52</v>
      </c>
      <c r="N1888" s="17">
        <v>2</v>
      </c>
      <c r="O1888" s="14">
        <f t="shared" si="300"/>
        <v>46.199999999999996</v>
      </c>
      <c r="P1888" s="14">
        <v>14</v>
      </c>
      <c r="Q1888" s="14">
        <f t="shared" si="301"/>
        <v>46.199999999999996</v>
      </c>
      <c r="R1888" s="14">
        <v>14</v>
      </c>
      <c r="S1888" s="14">
        <f t="shared" si="302"/>
        <v>46.199999999999996</v>
      </c>
      <c r="T1888" s="14">
        <v>14</v>
      </c>
      <c r="U1888" s="21" t="s">
        <v>43</v>
      </c>
      <c r="V1888" s="21" t="s">
        <v>43</v>
      </c>
      <c r="W1888" s="19">
        <v>27.86289</v>
      </c>
      <c r="X1888" s="19">
        <v>-115.18594</v>
      </c>
      <c r="Y1888" s="18">
        <f t="shared" si="295"/>
        <v>53.6</v>
      </c>
      <c r="Z1888" s="17">
        <v>12</v>
      </c>
      <c r="AA1888" s="21">
        <v>4</v>
      </c>
      <c r="AB1888" s="14" t="s">
        <v>44</v>
      </c>
      <c r="AC1888" s="14">
        <v>15</v>
      </c>
      <c r="AD1888" s="17">
        <v>24</v>
      </c>
      <c r="AE1888" s="17">
        <v>1</v>
      </c>
      <c r="AF1888" s="14">
        <v>56</v>
      </c>
      <c r="AG1888" s="14">
        <v>120</v>
      </c>
      <c r="AI1888" s="70">
        <f t="shared" si="296"/>
        <v>18.172999999999998</v>
      </c>
      <c r="AJ1888" s="71" t="s">
        <v>369</v>
      </c>
      <c r="AK1888" s="72">
        <f t="shared" si="297"/>
        <v>3.2835681640171575</v>
      </c>
      <c r="AL1888" s="73">
        <f t="shared" si="298"/>
        <v>3.2835681640171575</v>
      </c>
    </row>
    <row r="1889" spans="1:38" hidden="1">
      <c r="A1889" s="14" t="s">
        <v>94</v>
      </c>
      <c r="B1889" s="14" t="s">
        <v>40</v>
      </c>
      <c r="C1889" s="31">
        <v>39286</v>
      </c>
      <c r="D1889" s="15">
        <v>2007</v>
      </c>
      <c r="E1889" s="16">
        <v>0.47152777777777777</v>
      </c>
      <c r="F1889" s="16">
        <v>0.51249999999999996</v>
      </c>
      <c r="G1889" s="16">
        <f t="shared" si="299"/>
        <v>4.0972222222222188E-2</v>
      </c>
      <c r="H1889" s="21">
        <v>2</v>
      </c>
      <c r="I1889" s="17">
        <v>2</v>
      </c>
      <c r="J1889" s="17">
        <v>2</v>
      </c>
      <c r="K1889" s="17">
        <v>2</v>
      </c>
      <c r="L1889" s="14" t="s">
        <v>277</v>
      </c>
      <c r="M1889" s="14" t="s">
        <v>52</v>
      </c>
      <c r="N1889" s="17">
        <v>2</v>
      </c>
      <c r="O1889" s="14">
        <f t="shared" si="300"/>
        <v>46.199999999999996</v>
      </c>
      <c r="P1889" s="14">
        <v>14</v>
      </c>
      <c r="Q1889" s="14">
        <f t="shared" si="301"/>
        <v>46.199999999999996</v>
      </c>
      <c r="R1889" s="14">
        <v>14</v>
      </c>
      <c r="S1889" s="14">
        <f t="shared" si="302"/>
        <v>46.199999999999996</v>
      </c>
      <c r="T1889" s="14">
        <v>14</v>
      </c>
      <c r="U1889" s="21" t="s">
        <v>43</v>
      </c>
      <c r="V1889" s="21" t="s">
        <v>43</v>
      </c>
      <c r="W1889" s="19">
        <v>27.86289</v>
      </c>
      <c r="X1889" s="19">
        <v>-115.18594</v>
      </c>
      <c r="Y1889" s="18">
        <f t="shared" si="295"/>
        <v>53.6</v>
      </c>
      <c r="Z1889" s="17">
        <v>12</v>
      </c>
      <c r="AA1889" s="21">
        <v>4</v>
      </c>
      <c r="AB1889" s="14" t="s">
        <v>44</v>
      </c>
      <c r="AC1889" s="14">
        <v>15</v>
      </c>
      <c r="AD1889" s="17">
        <v>24</v>
      </c>
      <c r="AE1889" s="17">
        <v>1</v>
      </c>
      <c r="AF1889" s="14">
        <v>56</v>
      </c>
      <c r="AG1889" s="14">
        <v>120</v>
      </c>
      <c r="AI1889" s="70">
        <f t="shared" si="296"/>
        <v>18.172999999999998</v>
      </c>
      <c r="AJ1889" s="71" t="s">
        <v>369</v>
      </c>
      <c r="AK1889" s="72">
        <f t="shared" si="297"/>
        <v>3.2835681640171575</v>
      </c>
      <c r="AL1889" s="73">
        <f t="shared" si="298"/>
        <v>3.2835681640171575</v>
      </c>
    </row>
    <row r="1890" spans="1:38" hidden="1">
      <c r="A1890" s="14" t="s">
        <v>95</v>
      </c>
      <c r="B1890" s="14" t="s">
        <v>40</v>
      </c>
      <c r="C1890" s="31">
        <v>39287</v>
      </c>
      <c r="D1890" s="15">
        <v>2007</v>
      </c>
      <c r="E1890" s="16">
        <v>0.49652777777777801</v>
      </c>
      <c r="F1890" s="16">
        <v>0.52986111111111101</v>
      </c>
      <c r="G1890" s="16">
        <f t="shared" si="299"/>
        <v>3.3333333333332993E-2</v>
      </c>
      <c r="H1890" s="21">
        <v>2</v>
      </c>
      <c r="I1890" s="17">
        <v>2</v>
      </c>
      <c r="J1890" s="17">
        <v>3</v>
      </c>
      <c r="K1890" s="17">
        <v>3</v>
      </c>
      <c r="L1890" s="14" t="s">
        <v>41</v>
      </c>
      <c r="M1890" s="14" t="s">
        <v>42</v>
      </c>
      <c r="N1890" s="17">
        <v>2</v>
      </c>
      <c r="O1890" s="14">
        <f t="shared" si="300"/>
        <v>36.299999999999997</v>
      </c>
      <c r="P1890" s="14">
        <v>11</v>
      </c>
      <c r="Q1890" s="14">
        <f t="shared" si="301"/>
        <v>29.7</v>
      </c>
      <c r="R1890" s="14">
        <v>9</v>
      </c>
      <c r="S1890" s="14">
        <f t="shared" si="302"/>
        <v>36.299999999999997</v>
      </c>
      <c r="T1890" s="14">
        <v>11</v>
      </c>
      <c r="U1890" s="21" t="s">
        <v>43</v>
      </c>
      <c r="V1890" s="21" t="s">
        <v>43</v>
      </c>
      <c r="W1890" s="19">
        <v>27.84186</v>
      </c>
      <c r="X1890" s="19">
        <v>-115.14153</v>
      </c>
      <c r="Y1890" s="18">
        <f t="shared" si="295"/>
        <v>62.6</v>
      </c>
      <c r="Z1890" s="17">
        <v>17</v>
      </c>
      <c r="AA1890" s="21">
        <v>6</v>
      </c>
      <c r="AB1890" s="14" t="s">
        <v>46</v>
      </c>
      <c r="AC1890" s="14">
        <v>1</v>
      </c>
      <c r="AD1890" s="17">
        <v>25</v>
      </c>
      <c r="AE1890" s="17">
        <v>1</v>
      </c>
      <c r="AF1890" s="14">
        <v>2</v>
      </c>
      <c r="AG1890" s="14">
        <v>330</v>
      </c>
      <c r="AI1890" s="70">
        <f t="shared" ref="AI1890:AI1926" si="303">(0.748*AD1890)+1.2345</f>
        <v>19.9345</v>
      </c>
      <c r="AJ1890" s="74">
        <f t="shared" ref="AJ1890:AJ1926" si="304">((POWER(AI1890*10,3.36))*2.24)/100000</f>
        <v>1193.7736391278531</v>
      </c>
      <c r="AK1890" s="74">
        <f t="shared" ref="AK1890:AK1926" si="305">(0.0026*AJ1890)-0.61</f>
        <v>2.4938114617324181</v>
      </c>
      <c r="AL1890" s="73">
        <f t="shared" ref="AL1890:AL1926" si="306">IF(AK1890&gt;0,AK1890:AK1890,0)</f>
        <v>2.4938114617324181</v>
      </c>
    </row>
    <row r="1891" spans="1:38" hidden="1">
      <c r="A1891" s="14" t="s">
        <v>95</v>
      </c>
      <c r="B1891" s="14" t="s">
        <v>40</v>
      </c>
      <c r="C1891" s="31">
        <v>39287</v>
      </c>
      <c r="D1891" s="15">
        <v>2007</v>
      </c>
      <c r="E1891" s="16">
        <v>0.49652777777777801</v>
      </c>
      <c r="F1891" s="16">
        <v>0.52986111111111101</v>
      </c>
      <c r="G1891" s="16">
        <f t="shared" si="299"/>
        <v>3.3333333333332993E-2</v>
      </c>
      <c r="H1891" s="21">
        <v>2</v>
      </c>
      <c r="I1891" s="17">
        <v>2</v>
      </c>
      <c r="J1891" s="17">
        <v>3</v>
      </c>
      <c r="K1891" s="17">
        <v>3</v>
      </c>
      <c r="L1891" s="14" t="s">
        <v>41</v>
      </c>
      <c r="M1891" s="14" t="s">
        <v>42</v>
      </c>
      <c r="N1891" s="17">
        <v>2</v>
      </c>
      <c r="O1891" s="14">
        <f t="shared" si="300"/>
        <v>36.299999999999997</v>
      </c>
      <c r="P1891" s="14">
        <v>11</v>
      </c>
      <c r="Q1891" s="14">
        <f t="shared" si="301"/>
        <v>29.7</v>
      </c>
      <c r="R1891" s="14">
        <v>9</v>
      </c>
      <c r="S1891" s="14">
        <f t="shared" si="302"/>
        <v>36.299999999999997</v>
      </c>
      <c r="T1891" s="14">
        <v>11</v>
      </c>
      <c r="U1891" s="21" t="s">
        <v>43</v>
      </c>
      <c r="V1891" s="21" t="s">
        <v>43</v>
      </c>
      <c r="W1891" s="19">
        <v>27.84186</v>
      </c>
      <c r="X1891" s="19">
        <v>-115.14153</v>
      </c>
      <c r="Y1891" s="18">
        <f t="shared" si="295"/>
        <v>62.6</v>
      </c>
      <c r="Z1891" s="17">
        <v>17</v>
      </c>
      <c r="AA1891" s="21">
        <v>6</v>
      </c>
      <c r="AB1891" s="14" t="s">
        <v>46</v>
      </c>
      <c r="AC1891" s="14">
        <v>2</v>
      </c>
      <c r="AD1891" s="17">
        <v>24</v>
      </c>
      <c r="AE1891" s="17">
        <v>1</v>
      </c>
      <c r="AF1891" s="14">
        <v>7</v>
      </c>
      <c r="AG1891" s="14">
        <v>330</v>
      </c>
      <c r="AI1891" s="70">
        <f t="shared" si="303"/>
        <v>19.186499999999999</v>
      </c>
      <c r="AJ1891" s="74">
        <f t="shared" si="304"/>
        <v>1049.8173965226345</v>
      </c>
      <c r="AK1891" s="74">
        <f t="shared" si="305"/>
        <v>2.1195252309588497</v>
      </c>
      <c r="AL1891" s="73">
        <f t="shared" si="306"/>
        <v>2.1195252309588497</v>
      </c>
    </row>
    <row r="1892" spans="1:38" hidden="1">
      <c r="A1892" s="14" t="s">
        <v>95</v>
      </c>
      <c r="B1892" s="14" t="s">
        <v>40</v>
      </c>
      <c r="C1892" s="31">
        <v>39287</v>
      </c>
      <c r="D1892" s="15">
        <v>2007</v>
      </c>
      <c r="E1892" s="16">
        <v>0.49652777777777801</v>
      </c>
      <c r="F1892" s="16">
        <v>0.52986111111111101</v>
      </c>
      <c r="G1892" s="16">
        <f t="shared" si="299"/>
        <v>3.3333333333332993E-2</v>
      </c>
      <c r="H1892" s="21">
        <v>2</v>
      </c>
      <c r="I1892" s="17">
        <v>2</v>
      </c>
      <c r="J1892" s="17">
        <v>3</v>
      </c>
      <c r="K1892" s="17">
        <v>3</v>
      </c>
      <c r="L1892" s="14" t="s">
        <v>41</v>
      </c>
      <c r="M1892" s="14" t="s">
        <v>42</v>
      </c>
      <c r="N1892" s="17">
        <v>2</v>
      </c>
      <c r="O1892" s="14">
        <f t="shared" si="300"/>
        <v>36.299999999999997</v>
      </c>
      <c r="P1892" s="14">
        <v>11</v>
      </c>
      <c r="Q1892" s="14">
        <f t="shared" si="301"/>
        <v>29.7</v>
      </c>
      <c r="R1892" s="14">
        <v>9</v>
      </c>
      <c r="S1892" s="14">
        <f t="shared" si="302"/>
        <v>36.299999999999997</v>
      </c>
      <c r="T1892" s="14">
        <v>11</v>
      </c>
      <c r="U1892" s="21" t="s">
        <v>43</v>
      </c>
      <c r="V1892" s="21" t="s">
        <v>43</v>
      </c>
      <c r="W1892" s="19">
        <v>27.84186</v>
      </c>
      <c r="X1892" s="19">
        <v>-115.14153</v>
      </c>
      <c r="Y1892" s="18">
        <f t="shared" si="295"/>
        <v>62.6</v>
      </c>
      <c r="Z1892" s="17">
        <v>17</v>
      </c>
      <c r="AA1892" s="21">
        <v>6</v>
      </c>
      <c r="AB1892" s="14" t="s">
        <v>46</v>
      </c>
      <c r="AC1892" s="14">
        <v>3</v>
      </c>
      <c r="AD1892" s="17">
        <v>18</v>
      </c>
      <c r="AE1892" s="17">
        <v>1</v>
      </c>
      <c r="AF1892" s="14">
        <v>15</v>
      </c>
      <c r="AG1892" s="14">
        <v>330</v>
      </c>
      <c r="AI1892" s="70">
        <f t="shared" si="303"/>
        <v>14.698500000000001</v>
      </c>
      <c r="AJ1892" s="74">
        <f t="shared" si="304"/>
        <v>428.83019204754055</v>
      </c>
      <c r="AK1892" s="74">
        <f t="shared" si="305"/>
        <v>0.50495849932360548</v>
      </c>
      <c r="AL1892" s="73">
        <f t="shared" si="306"/>
        <v>0.50495849932360548</v>
      </c>
    </row>
    <row r="1893" spans="1:38" hidden="1">
      <c r="A1893" s="14" t="s">
        <v>95</v>
      </c>
      <c r="B1893" s="14" t="s">
        <v>40</v>
      </c>
      <c r="C1893" s="31">
        <v>39287</v>
      </c>
      <c r="D1893" s="15">
        <v>2007</v>
      </c>
      <c r="E1893" s="16">
        <v>0.49652777777777801</v>
      </c>
      <c r="F1893" s="16">
        <v>0.52986111111111101</v>
      </c>
      <c r="G1893" s="16">
        <f t="shared" si="299"/>
        <v>3.3333333333332993E-2</v>
      </c>
      <c r="H1893" s="21">
        <v>2</v>
      </c>
      <c r="I1893" s="17">
        <v>2</v>
      </c>
      <c r="J1893" s="17">
        <v>3</v>
      </c>
      <c r="K1893" s="17">
        <v>3</v>
      </c>
      <c r="L1893" s="14" t="s">
        <v>41</v>
      </c>
      <c r="M1893" s="14" t="s">
        <v>42</v>
      </c>
      <c r="N1893" s="17">
        <v>2</v>
      </c>
      <c r="O1893" s="14">
        <f t="shared" si="300"/>
        <v>36.299999999999997</v>
      </c>
      <c r="P1893" s="14">
        <v>11</v>
      </c>
      <c r="Q1893" s="14">
        <f t="shared" si="301"/>
        <v>29.7</v>
      </c>
      <c r="R1893" s="14">
        <v>9</v>
      </c>
      <c r="S1893" s="14">
        <f t="shared" si="302"/>
        <v>36.299999999999997</v>
      </c>
      <c r="T1893" s="14">
        <v>11</v>
      </c>
      <c r="U1893" s="21" t="s">
        <v>43</v>
      </c>
      <c r="V1893" s="21" t="s">
        <v>43</v>
      </c>
      <c r="W1893" s="19">
        <v>27.84186</v>
      </c>
      <c r="X1893" s="19">
        <v>-115.14153</v>
      </c>
      <c r="Y1893" s="18">
        <f t="shared" si="295"/>
        <v>62.6</v>
      </c>
      <c r="Z1893" s="17">
        <v>17</v>
      </c>
      <c r="AA1893" s="21">
        <v>6</v>
      </c>
      <c r="AB1893" s="14" t="s">
        <v>46</v>
      </c>
      <c r="AC1893" s="14">
        <v>3</v>
      </c>
      <c r="AD1893" s="17">
        <v>20</v>
      </c>
      <c r="AE1893" s="17">
        <v>1</v>
      </c>
      <c r="AF1893" s="14">
        <v>15</v>
      </c>
      <c r="AG1893" s="14">
        <v>330</v>
      </c>
      <c r="AI1893" s="70">
        <f t="shared" si="303"/>
        <v>16.194500000000001</v>
      </c>
      <c r="AJ1893" s="74">
        <f t="shared" si="304"/>
        <v>593.9131834357014</v>
      </c>
      <c r="AK1893" s="74">
        <f t="shared" si="305"/>
        <v>0.93417427693282351</v>
      </c>
      <c r="AL1893" s="73">
        <f t="shared" si="306"/>
        <v>0.93417427693282351</v>
      </c>
    </row>
    <row r="1894" spans="1:38" hidden="1">
      <c r="A1894" s="14" t="s">
        <v>95</v>
      </c>
      <c r="B1894" s="14" t="s">
        <v>40</v>
      </c>
      <c r="C1894" s="31">
        <v>39287</v>
      </c>
      <c r="D1894" s="15">
        <v>2007</v>
      </c>
      <c r="E1894" s="16">
        <v>0.49652777777777801</v>
      </c>
      <c r="F1894" s="16">
        <v>0.52986111111111101</v>
      </c>
      <c r="G1894" s="16">
        <f t="shared" si="299"/>
        <v>3.3333333333332993E-2</v>
      </c>
      <c r="H1894" s="21">
        <v>2</v>
      </c>
      <c r="I1894" s="17">
        <v>2</v>
      </c>
      <c r="J1894" s="17">
        <v>3</v>
      </c>
      <c r="K1894" s="17">
        <v>3</v>
      </c>
      <c r="L1894" s="14" t="s">
        <v>41</v>
      </c>
      <c r="M1894" s="14" t="s">
        <v>42</v>
      </c>
      <c r="N1894" s="17">
        <v>2</v>
      </c>
      <c r="O1894" s="14">
        <f t="shared" si="300"/>
        <v>36.299999999999997</v>
      </c>
      <c r="P1894" s="14">
        <v>11</v>
      </c>
      <c r="Q1894" s="14">
        <f t="shared" si="301"/>
        <v>29.7</v>
      </c>
      <c r="R1894" s="14">
        <v>9</v>
      </c>
      <c r="S1894" s="14">
        <f t="shared" si="302"/>
        <v>36.299999999999997</v>
      </c>
      <c r="T1894" s="14">
        <v>11</v>
      </c>
      <c r="U1894" s="21" t="s">
        <v>43</v>
      </c>
      <c r="V1894" s="21" t="s">
        <v>43</v>
      </c>
      <c r="W1894" s="19">
        <v>27.84186</v>
      </c>
      <c r="X1894" s="19">
        <v>-115.14153</v>
      </c>
      <c r="Y1894" s="18">
        <f t="shared" si="295"/>
        <v>62.6</v>
      </c>
      <c r="Z1894" s="17">
        <v>17</v>
      </c>
      <c r="AA1894" s="21">
        <v>6</v>
      </c>
      <c r="AB1894" s="14" t="s">
        <v>46</v>
      </c>
      <c r="AC1894" s="14">
        <v>3</v>
      </c>
      <c r="AD1894" s="17">
        <v>22</v>
      </c>
      <c r="AE1894" s="17">
        <v>1</v>
      </c>
      <c r="AF1894" s="14">
        <v>15</v>
      </c>
      <c r="AG1894" s="14">
        <v>330</v>
      </c>
      <c r="AI1894" s="70">
        <f t="shared" si="303"/>
        <v>17.6905</v>
      </c>
      <c r="AJ1894" s="74">
        <f t="shared" si="304"/>
        <v>799.19872211710003</v>
      </c>
      <c r="AK1894" s="74">
        <f t="shared" si="305"/>
        <v>1.4679166775044603</v>
      </c>
      <c r="AL1894" s="73">
        <f t="shared" si="306"/>
        <v>1.4679166775044603</v>
      </c>
    </row>
    <row r="1895" spans="1:38" hidden="1">
      <c r="A1895" s="14" t="s">
        <v>95</v>
      </c>
      <c r="B1895" s="14" t="s">
        <v>40</v>
      </c>
      <c r="C1895" s="31">
        <v>39287</v>
      </c>
      <c r="D1895" s="15">
        <v>2007</v>
      </c>
      <c r="E1895" s="16">
        <v>0.49652777777777801</v>
      </c>
      <c r="F1895" s="16">
        <v>0.52986111111111101</v>
      </c>
      <c r="G1895" s="16">
        <f t="shared" si="299"/>
        <v>3.3333333333332993E-2</v>
      </c>
      <c r="H1895" s="21">
        <v>2</v>
      </c>
      <c r="I1895" s="17">
        <v>2</v>
      </c>
      <c r="J1895" s="17">
        <v>3</v>
      </c>
      <c r="K1895" s="17">
        <v>3</v>
      </c>
      <c r="L1895" s="14" t="s">
        <v>41</v>
      </c>
      <c r="M1895" s="14" t="s">
        <v>42</v>
      </c>
      <c r="N1895" s="17">
        <v>2</v>
      </c>
      <c r="O1895" s="14">
        <f t="shared" si="300"/>
        <v>36.299999999999997</v>
      </c>
      <c r="P1895" s="14">
        <v>11</v>
      </c>
      <c r="Q1895" s="14">
        <f t="shared" si="301"/>
        <v>29.7</v>
      </c>
      <c r="R1895" s="14">
        <v>9</v>
      </c>
      <c r="S1895" s="14">
        <f t="shared" si="302"/>
        <v>36.299999999999997</v>
      </c>
      <c r="T1895" s="14">
        <v>11</v>
      </c>
      <c r="U1895" s="21" t="s">
        <v>43</v>
      </c>
      <c r="V1895" s="21" t="s">
        <v>43</v>
      </c>
      <c r="W1895" s="19">
        <v>27.84186</v>
      </c>
      <c r="X1895" s="19">
        <v>-115.14153</v>
      </c>
      <c r="Y1895" s="18">
        <f t="shared" si="295"/>
        <v>62.6</v>
      </c>
      <c r="Z1895" s="17">
        <v>17</v>
      </c>
      <c r="AA1895" s="21">
        <v>6</v>
      </c>
      <c r="AB1895" s="14" t="s">
        <v>46</v>
      </c>
      <c r="AC1895" s="14">
        <v>3</v>
      </c>
      <c r="AD1895" s="17">
        <v>22</v>
      </c>
      <c r="AE1895" s="17">
        <v>1</v>
      </c>
      <c r="AF1895" s="14">
        <v>15</v>
      </c>
      <c r="AG1895" s="14">
        <v>330</v>
      </c>
      <c r="AI1895" s="70">
        <f t="shared" si="303"/>
        <v>17.6905</v>
      </c>
      <c r="AJ1895" s="74">
        <f t="shared" si="304"/>
        <v>799.19872211710003</v>
      </c>
      <c r="AK1895" s="74">
        <f t="shared" si="305"/>
        <v>1.4679166775044603</v>
      </c>
      <c r="AL1895" s="73">
        <f t="shared" si="306"/>
        <v>1.4679166775044603</v>
      </c>
    </row>
    <row r="1896" spans="1:38" hidden="1">
      <c r="A1896" s="14" t="s">
        <v>95</v>
      </c>
      <c r="B1896" s="14" t="s">
        <v>40</v>
      </c>
      <c r="C1896" s="31">
        <v>39287</v>
      </c>
      <c r="D1896" s="15">
        <v>2007</v>
      </c>
      <c r="E1896" s="16">
        <v>0.49652777777777801</v>
      </c>
      <c r="F1896" s="16">
        <v>0.52986111111111101</v>
      </c>
      <c r="G1896" s="16">
        <f t="shared" si="299"/>
        <v>3.3333333333332993E-2</v>
      </c>
      <c r="H1896" s="21">
        <v>2</v>
      </c>
      <c r="I1896" s="17">
        <v>2</v>
      </c>
      <c r="J1896" s="17">
        <v>3</v>
      </c>
      <c r="K1896" s="17">
        <v>3</v>
      </c>
      <c r="L1896" s="14" t="s">
        <v>41</v>
      </c>
      <c r="M1896" s="14" t="s">
        <v>42</v>
      </c>
      <c r="N1896" s="17">
        <v>2</v>
      </c>
      <c r="O1896" s="14">
        <f t="shared" si="300"/>
        <v>36.299999999999997</v>
      </c>
      <c r="P1896" s="14">
        <v>11</v>
      </c>
      <c r="Q1896" s="14">
        <f t="shared" si="301"/>
        <v>29.7</v>
      </c>
      <c r="R1896" s="14">
        <v>9</v>
      </c>
      <c r="S1896" s="14">
        <f t="shared" si="302"/>
        <v>36.299999999999997</v>
      </c>
      <c r="T1896" s="14">
        <v>11</v>
      </c>
      <c r="U1896" s="21" t="s">
        <v>43</v>
      </c>
      <c r="V1896" s="21" t="s">
        <v>43</v>
      </c>
      <c r="W1896" s="19">
        <v>27.84186</v>
      </c>
      <c r="X1896" s="19">
        <v>-115.14153</v>
      </c>
      <c r="Y1896" s="18">
        <f t="shared" si="295"/>
        <v>62.6</v>
      </c>
      <c r="Z1896" s="17">
        <v>17</v>
      </c>
      <c r="AA1896" s="21">
        <v>6</v>
      </c>
      <c r="AB1896" s="14" t="s">
        <v>46</v>
      </c>
      <c r="AC1896" s="14">
        <v>3</v>
      </c>
      <c r="AD1896" s="17">
        <v>22</v>
      </c>
      <c r="AE1896" s="17">
        <v>1</v>
      </c>
      <c r="AF1896" s="14">
        <v>15</v>
      </c>
      <c r="AG1896" s="14">
        <v>330</v>
      </c>
      <c r="AI1896" s="70">
        <f t="shared" si="303"/>
        <v>17.6905</v>
      </c>
      <c r="AJ1896" s="74">
        <f t="shared" si="304"/>
        <v>799.19872211710003</v>
      </c>
      <c r="AK1896" s="74">
        <f t="shared" si="305"/>
        <v>1.4679166775044603</v>
      </c>
      <c r="AL1896" s="73">
        <f t="shared" si="306"/>
        <v>1.4679166775044603</v>
      </c>
    </row>
    <row r="1897" spans="1:38" hidden="1">
      <c r="A1897" s="14" t="s">
        <v>95</v>
      </c>
      <c r="B1897" s="14" t="s">
        <v>40</v>
      </c>
      <c r="C1897" s="31">
        <v>39287</v>
      </c>
      <c r="D1897" s="15">
        <v>2007</v>
      </c>
      <c r="E1897" s="16">
        <v>0.49652777777777801</v>
      </c>
      <c r="F1897" s="16">
        <v>0.52986111111111101</v>
      </c>
      <c r="G1897" s="16">
        <f t="shared" si="299"/>
        <v>3.3333333333332993E-2</v>
      </c>
      <c r="H1897" s="21">
        <v>2</v>
      </c>
      <c r="I1897" s="17">
        <v>2</v>
      </c>
      <c r="J1897" s="17">
        <v>3</v>
      </c>
      <c r="K1897" s="17">
        <v>3</v>
      </c>
      <c r="L1897" s="14" t="s">
        <v>41</v>
      </c>
      <c r="M1897" s="14" t="s">
        <v>42</v>
      </c>
      <c r="N1897" s="17">
        <v>2</v>
      </c>
      <c r="O1897" s="14">
        <f t="shared" si="300"/>
        <v>36.299999999999997</v>
      </c>
      <c r="P1897" s="14">
        <v>11</v>
      </c>
      <c r="Q1897" s="14">
        <f t="shared" si="301"/>
        <v>29.7</v>
      </c>
      <c r="R1897" s="14">
        <v>9</v>
      </c>
      <c r="S1897" s="14">
        <f t="shared" si="302"/>
        <v>36.299999999999997</v>
      </c>
      <c r="T1897" s="14">
        <v>11</v>
      </c>
      <c r="U1897" s="21" t="s">
        <v>43</v>
      </c>
      <c r="V1897" s="21" t="s">
        <v>43</v>
      </c>
      <c r="W1897" s="19">
        <v>27.84186</v>
      </c>
      <c r="X1897" s="19">
        <v>-115.14153</v>
      </c>
      <c r="Y1897" s="18">
        <f t="shared" si="295"/>
        <v>62.6</v>
      </c>
      <c r="Z1897" s="17">
        <v>17</v>
      </c>
      <c r="AA1897" s="21">
        <v>6</v>
      </c>
      <c r="AB1897" s="14" t="s">
        <v>46</v>
      </c>
      <c r="AC1897" s="14">
        <v>3</v>
      </c>
      <c r="AD1897" s="17">
        <v>25</v>
      </c>
      <c r="AE1897" s="17">
        <v>1</v>
      </c>
      <c r="AF1897" s="14">
        <v>15</v>
      </c>
      <c r="AG1897" s="14">
        <v>330</v>
      </c>
      <c r="AI1897" s="70">
        <f t="shared" si="303"/>
        <v>19.9345</v>
      </c>
      <c r="AJ1897" s="74">
        <f t="shared" si="304"/>
        <v>1193.7736391278531</v>
      </c>
      <c r="AK1897" s="74">
        <f t="shared" si="305"/>
        <v>2.4938114617324181</v>
      </c>
      <c r="AL1897" s="73">
        <f t="shared" si="306"/>
        <v>2.4938114617324181</v>
      </c>
    </row>
    <row r="1898" spans="1:38" hidden="1">
      <c r="A1898" s="14" t="s">
        <v>95</v>
      </c>
      <c r="B1898" s="14" t="s">
        <v>40</v>
      </c>
      <c r="C1898" s="31">
        <v>39287</v>
      </c>
      <c r="D1898" s="15">
        <v>2007</v>
      </c>
      <c r="E1898" s="16">
        <v>0.49652777777777801</v>
      </c>
      <c r="F1898" s="16">
        <v>0.52986111111111101</v>
      </c>
      <c r="G1898" s="16">
        <f t="shared" si="299"/>
        <v>3.3333333333332993E-2</v>
      </c>
      <c r="H1898" s="21">
        <v>2</v>
      </c>
      <c r="I1898" s="17">
        <v>2</v>
      </c>
      <c r="J1898" s="17">
        <v>3</v>
      </c>
      <c r="K1898" s="17">
        <v>3</v>
      </c>
      <c r="L1898" s="14" t="s">
        <v>41</v>
      </c>
      <c r="M1898" s="14" t="s">
        <v>42</v>
      </c>
      <c r="N1898" s="17">
        <v>2</v>
      </c>
      <c r="O1898" s="14">
        <f t="shared" si="300"/>
        <v>36.299999999999997</v>
      </c>
      <c r="P1898" s="14">
        <v>11</v>
      </c>
      <c r="Q1898" s="14">
        <f t="shared" si="301"/>
        <v>29.7</v>
      </c>
      <c r="R1898" s="14">
        <v>9</v>
      </c>
      <c r="S1898" s="14">
        <f t="shared" si="302"/>
        <v>36.299999999999997</v>
      </c>
      <c r="T1898" s="14">
        <v>11</v>
      </c>
      <c r="U1898" s="21" t="s">
        <v>43</v>
      </c>
      <c r="V1898" s="21" t="s">
        <v>43</v>
      </c>
      <c r="W1898" s="19">
        <v>27.84186</v>
      </c>
      <c r="X1898" s="19">
        <v>-115.14153</v>
      </c>
      <c r="Y1898" s="18">
        <f t="shared" si="295"/>
        <v>62.6</v>
      </c>
      <c r="Z1898" s="17">
        <v>17</v>
      </c>
      <c r="AA1898" s="21">
        <v>6</v>
      </c>
      <c r="AB1898" s="14" t="s">
        <v>46</v>
      </c>
      <c r="AC1898" s="14">
        <v>3</v>
      </c>
      <c r="AD1898" s="17">
        <v>27</v>
      </c>
      <c r="AE1898" s="17">
        <v>1</v>
      </c>
      <c r="AF1898" s="14">
        <v>15</v>
      </c>
      <c r="AG1898" s="14">
        <v>330</v>
      </c>
      <c r="AI1898" s="70">
        <f t="shared" si="303"/>
        <v>21.430500000000002</v>
      </c>
      <c r="AJ1898" s="74">
        <f t="shared" si="304"/>
        <v>1522.3571771727734</v>
      </c>
      <c r="AK1898" s="74">
        <f t="shared" si="305"/>
        <v>3.3481286606492109</v>
      </c>
      <c r="AL1898" s="73">
        <f t="shared" si="306"/>
        <v>3.3481286606492109</v>
      </c>
    </row>
    <row r="1899" spans="1:38" hidden="1">
      <c r="A1899" s="14" t="s">
        <v>95</v>
      </c>
      <c r="B1899" s="14" t="s">
        <v>40</v>
      </c>
      <c r="C1899" s="31">
        <v>39287</v>
      </c>
      <c r="D1899" s="15">
        <v>2007</v>
      </c>
      <c r="E1899" s="16">
        <v>0.49652777777777801</v>
      </c>
      <c r="F1899" s="16">
        <v>0.52986111111111101</v>
      </c>
      <c r="G1899" s="16">
        <f t="shared" si="299"/>
        <v>3.3333333333332993E-2</v>
      </c>
      <c r="H1899" s="21">
        <v>2</v>
      </c>
      <c r="I1899" s="17">
        <v>2</v>
      </c>
      <c r="J1899" s="17">
        <v>3</v>
      </c>
      <c r="K1899" s="17">
        <v>3</v>
      </c>
      <c r="L1899" s="14" t="s">
        <v>41</v>
      </c>
      <c r="M1899" s="14" t="s">
        <v>42</v>
      </c>
      <c r="N1899" s="17">
        <v>2</v>
      </c>
      <c r="O1899" s="14">
        <f t="shared" si="300"/>
        <v>36.299999999999997</v>
      </c>
      <c r="P1899" s="14">
        <v>11</v>
      </c>
      <c r="Q1899" s="14">
        <f t="shared" si="301"/>
        <v>29.7</v>
      </c>
      <c r="R1899" s="14">
        <v>9</v>
      </c>
      <c r="S1899" s="14">
        <f t="shared" si="302"/>
        <v>36.299999999999997</v>
      </c>
      <c r="T1899" s="14">
        <v>11</v>
      </c>
      <c r="U1899" s="21" t="s">
        <v>43</v>
      </c>
      <c r="V1899" s="21" t="s">
        <v>43</v>
      </c>
      <c r="W1899" s="19">
        <v>27.84186</v>
      </c>
      <c r="X1899" s="19">
        <v>-115.14153</v>
      </c>
      <c r="Y1899" s="18">
        <f t="shared" si="295"/>
        <v>62.6</v>
      </c>
      <c r="Z1899" s="17">
        <v>17</v>
      </c>
      <c r="AA1899" s="21">
        <v>6</v>
      </c>
      <c r="AB1899" s="14" t="s">
        <v>46</v>
      </c>
      <c r="AC1899" s="14">
        <v>4</v>
      </c>
      <c r="AD1899" s="17">
        <v>19</v>
      </c>
      <c r="AE1899" s="17">
        <v>1</v>
      </c>
      <c r="AF1899" s="14">
        <v>19</v>
      </c>
      <c r="AG1899" s="14">
        <v>330</v>
      </c>
      <c r="AI1899" s="70">
        <f t="shared" si="303"/>
        <v>15.4465</v>
      </c>
      <c r="AJ1899" s="74">
        <f t="shared" si="304"/>
        <v>506.66058069508574</v>
      </c>
      <c r="AK1899" s="74">
        <f t="shared" si="305"/>
        <v>0.70731750980722297</v>
      </c>
      <c r="AL1899" s="73">
        <f t="shared" si="306"/>
        <v>0.70731750980722297</v>
      </c>
    </row>
    <row r="1900" spans="1:38" hidden="1">
      <c r="A1900" s="14" t="s">
        <v>95</v>
      </c>
      <c r="B1900" s="14" t="s">
        <v>40</v>
      </c>
      <c r="C1900" s="31">
        <v>39287</v>
      </c>
      <c r="D1900" s="15">
        <v>2007</v>
      </c>
      <c r="E1900" s="16">
        <v>0.49652777777777801</v>
      </c>
      <c r="F1900" s="16">
        <v>0.52986111111111101</v>
      </c>
      <c r="G1900" s="16">
        <f t="shared" si="299"/>
        <v>3.3333333333332993E-2</v>
      </c>
      <c r="H1900" s="21">
        <v>2</v>
      </c>
      <c r="I1900" s="17">
        <v>2</v>
      </c>
      <c r="J1900" s="17">
        <v>3</v>
      </c>
      <c r="K1900" s="17">
        <v>3</v>
      </c>
      <c r="L1900" s="14" t="s">
        <v>41</v>
      </c>
      <c r="M1900" s="14" t="s">
        <v>42</v>
      </c>
      <c r="N1900" s="17">
        <v>2</v>
      </c>
      <c r="O1900" s="14">
        <f t="shared" si="300"/>
        <v>36.299999999999997</v>
      </c>
      <c r="P1900" s="14">
        <v>11</v>
      </c>
      <c r="Q1900" s="14">
        <f t="shared" si="301"/>
        <v>29.7</v>
      </c>
      <c r="R1900" s="14">
        <v>9</v>
      </c>
      <c r="S1900" s="14">
        <f t="shared" si="302"/>
        <v>36.299999999999997</v>
      </c>
      <c r="T1900" s="14">
        <v>11</v>
      </c>
      <c r="U1900" s="21" t="s">
        <v>43</v>
      </c>
      <c r="V1900" s="21" t="s">
        <v>43</v>
      </c>
      <c r="W1900" s="19">
        <v>27.84186</v>
      </c>
      <c r="X1900" s="19">
        <v>-115.14153</v>
      </c>
      <c r="Y1900" s="18">
        <f t="shared" si="295"/>
        <v>62.6</v>
      </c>
      <c r="Z1900" s="17">
        <v>17</v>
      </c>
      <c r="AA1900" s="21">
        <v>6</v>
      </c>
      <c r="AB1900" s="14" t="s">
        <v>46</v>
      </c>
      <c r="AC1900" s="14">
        <v>4</v>
      </c>
      <c r="AD1900" s="17">
        <v>19</v>
      </c>
      <c r="AE1900" s="17">
        <v>1</v>
      </c>
      <c r="AF1900" s="14">
        <v>19</v>
      </c>
      <c r="AG1900" s="14">
        <v>330</v>
      </c>
      <c r="AI1900" s="70">
        <f t="shared" si="303"/>
        <v>15.4465</v>
      </c>
      <c r="AJ1900" s="74">
        <f t="shared" si="304"/>
        <v>506.66058069508574</v>
      </c>
      <c r="AK1900" s="74">
        <f t="shared" si="305"/>
        <v>0.70731750980722297</v>
      </c>
      <c r="AL1900" s="73">
        <f t="shared" si="306"/>
        <v>0.70731750980722297</v>
      </c>
    </row>
    <row r="1901" spans="1:38" hidden="1">
      <c r="A1901" s="14" t="s">
        <v>95</v>
      </c>
      <c r="B1901" s="14" t="s">
        <v>40</v>
      </c>
      <c r="C1901" s="31">
        <v>39287</v>
      </c>
      <c r="D1901" s="15">
        <v>2007</v>
      </c>
      <c r="E1901" s="16">
        <v>0.49652777777777801</v>
      </c>
      <c r="F1901" s="16">
        <v>0.52986111111111101</v>
      </c>
      <c r="G1901" s="16">
        <f t="shared" si="299"/>
        <v>3.3333333333332993E-2</v>
      </c>
      <c r="H1901" s="21">
        <v>2</v>
      </c>
      <c r="I1901" s="17">
        <v>2</v>
      </c>
      <c r="J1901" s="17">
        <v>3</v>
      </c>
      <c r="K1901" s="17">
        <v>3</v>
      </c>
      <c r="L1901" s="14" t="s">
        <v>41</v>
      </c>
      <c r="M1901" s="14" t="s">
        <v>42</v>
      </c>
      <c r="N1901" s="17">
        <v>2</v>
      </c>
      <c r="O1901" s="14">
        <f t="shared" si="300"/>
        <v>36.299999999999997</v>
      </c>
      <c r="P1901" s="14">
        <v>11</v>
      </c>
      <c r="Q1901" s="14">
        <f t="shared" si="301"/>
        <v>29.7</v>
      </c>
      <c r="R1901" s="14">
        <v>9</v>
      </c>
      <c r="S1901" s="14">
        <f t="shared" si="302"/>
        <v>36.299999999999997</v>
      </c>
      <c r="T1901" s="14">
        <v>11</v>
      </c>
      <c r="U1901" s="21" t="s">
        <v>43</v>
      </c>
      <c r="V1901" s="21" t="s">
        <v>43</v>
      </c>
      <c r="W1901" s="19">
        <v>27.84186</v>
      </c>
      <c r="X1901" s="19">
        <v>-115.14153</v>
      </c>
      <c r="Y1901" s="18">
        <f t="shared" si="295"/>
        <v>62.6</v>
      </c>
      <c r="Z1901" s="17">
        <v>17</v>
      </c>
      <c r="AA1901" s="21">
        <v>6</v>
      </c>
      <c r="AB1901" s="14" t="s">
        <v>46</v>
      </c>
      <c r="AC1901" s="14">
        <v>4</v>
      </c>
      <c r="AD1901" s="17">
        <v>25</v>
      </c>
      <c r="AE1901" s="17">
        <v>1</v>
      </c>
      <c r="AF1901" s="14">
        <v>19</v>
      </c>
      <c r="AG1901" s="14">
        <v>330</v>
      </c>
      <c r="AI1901" s="70">
        <f t="shared" si="303"/>
        <v>19.9345</v>
      </c>
      <c r="AJ1901" s="74">
        <f t="shared" si="304"/>
        <v>1193.7736391278531</v>
      </c>
      <c r="AK1901" s="74">
        <f t="shared" si="305"/>
        <v>2.4938114617324181</v>
      </c>
      <c r="AL1901" s="73">
        <f t="shared" si="306"/>
        <v>2.4938114617324181</v>
      </c>
    </row>
    <row r="1902" spans="1:38" hidden="1">
      <c r="A1902" s="14" t="s">
        <v>95</v>
      </c>
      <c r="B1902" s="14" t="s">
        <v>40</v>
      </c>
      <c r="C1902" s="31">
        <v>39287</v>
      </c>
      <c r="D1902" s="15">
        <v>2007</v>
      </c>
      <c r="E1902" s="16">
        <v>0.49652777777777801</v>
      </c>
      <c r="F1902" s="16">
        <v>0.52986111111111101</v>
      </c>
      <c r="G1902" s="16">
        <f t="shared" si="299"/>
        <v>3.3333333333332993E-2</v>
      </c>
      <c r="H1902" s="21">
        <v>2</v>
      </c>
      <c r="I1902" s="17">
        <v>2</v>
      </c>
      <c r="J1902" s="17">
        <v>3</v>
      </c>
      <c r="K1902" s="17">
        <v>3</v>
      </c>
      <c r="L1902" s="14" t="s">
        <v>41</v>
      </c>
      <c r="M1902" s="14" t="s">
        <v>42</v>
      </c>
      <c r="N1902" s="17">
        <v>2</v>
      </c>
      <c r="O1902" s="14">
        <f t="shared" si="300"/>
        <v>36.299999999999997</v>
      </c>
      <c r="P1902" s="14">
        <v>11</v>
      </c>
      <c r="Q1902" s="14">
        <f t="shared" si="301"/>
        <v>29.7</v>
      </c>
      <c r="R1902" s="14">
        <v>9</v>
      </c>
      <c r="S1902" s="14">
        <f t="shared" si="302"/>
        <v>36.299999999999997</v>
      </c>
      <c r="T1902" s="14">
        <v>11</v>
      </c>
      <c r="U1902" s="21" t="s">
        <v>43</v>
      </c>
      <c r="V1902" s="21" t="s">
        <v>43</v>
      </c>
      <c r="W1902" s="19">
        <v>27.84186</v>
      </c>
      <c r="X1902" s="19">
        <v>-115.14153</v>
      </c>
      <c r="Y1902" s="18">
        <f t="shared" si="295"/>
        <v>62.6</v>
      </c>
      <c r="Z1902" s="17">
        <v>17</v>
      </c>
      <c r="AA1902" s="21">
        <v>6</v>
      </c>
      <c r="AB1902" s="14" t="s">
        <v>46</v>
      </c>
      <c r="AC1902" s="14">
        <v>4</v>
      </c>
      <c r="AD1902" s="17">
        <v>25</v>
      </c>
      <c r="AE1902" s="17">
        <v>1</v>
      </c>
      <c r="AF1902" s="14">
        <v>19</v>
      </c>
      <c r="AG1902" s="14">
        <v>330</v>
      </c>
      <c r="AI1902" s="70">
        <f t="shared" si="303"/>
        <v>19.9345</v>
      </c>
      <c r="AJ1902" s="74">
        <f t="shared" si="304"/>
        <v>1193.7736391278531</v>
      </c>
      <c r="AK1902" s="74">
        <f t="shared" si="305"/>
        <v>2.4938114617324181</v>
      </c>
      <c r="AL1902" s="73">
        <f t="shared" si="306"/>
        <v>2.4938114617324181</v>
      </c>
    </row>
    <row r="1903" spans="1:38" hidden="1">
      <c r="A1903" s="14" t="s">
        <v>95</v>
      </c>
      <c r="B1903" s="14" t="s">
        <v>40</v>
      </c>
      <c r="C1903" s="31">
        <v>39287</v>
      </c>
      <c r="D1903" s="15">
        <v>2007</v>
      </c>
      <c r="E1903" s="16">
        <v>0.49652777777777801</v>
      </c>
      <c r="F1903" s="16">
        <v>0.52986111111111101</v>
      </c>
      <c r="G1903" s="16">
        <f t="shared" si="299"/>
        <v>3.3333333333332993E-2</v>
      </c>
      <c r="H1903" s="21">
        <v>2</v>
      </c>
      <c r="I1903" s="17">
        <v>2</v>
      </c>
      <c r="J1903" s="17">
        <v>3</v>
      </c>
      <c r="K1903" s="17">
        <v>3</v>
      </c>
      <c r="L1903" s="14" t="s">
        <v>41</v>
      </c>
      <c r="M1903" s="14" t="s">
        <v>42</v>
      </c>
      <c r="N1903" s="17">
        <v>2</v>
      </c>
      <c r="O1903" s="14">
        <f t="shared" si="300"/>
        <v>36.299999999999997</v>
      </c>
      <c r="P1903" s="14">
        <v>11</v>
      </c>
      <c r="Q1903" s="14">
        <f t="shared" si="301"/>
        <v>29.7</v>
      </c>
      <c r="R1903" s="14">
        <v>9</v>
      </c>
      <c r="S1903" s="14">
        <f t="shared" si="302"/>
        <v>36.299999999999997</v>
      </c>
      <c r="T1903" s="14">
        <v>11</v>
      </c>
      <c r="U1903" s="21" t="s">
        <v>43</v>
      </c>
      <c r="V1903" s="21" t="s">
        <v>43</v>
      </c>
      <c r="W1903" s="19">
        <v>27.84186</v>
      </c>
      <c r="X1903" s="19">
        <v>-115.14153</v>
      </c>
      <c r="Y1903" s="18">
        <f t="shared" si="295"/>
        <v>62.6</v>
      </c>
      <c r="Z1903" s="17">
        <v>17</v>
      </c>
      <c r="AA1903" s="21">
        <v>6</v>
      </c>
      <c r="AB1903" s="14" t="s">
        <v>46</v>
      </c>
      <c r="AC1903" s="14">
        <v>4</v>
      </c>
      <c r="AD1903" s="17">
        <v>25</v>
      </c>
      <c r="AE1903" s="17">
        <v>1</v>
      </c>
      <c r="AF1903" s="14">
        <v>19</v>
      </c>
      <c r="AG1903" s="14">
        <v>330</v>
      </c>
      <c r="AI1903" s="70">
        <f t="shared" si="303"/>
        <v>19.9345</v>
      </c>
      <c r="AJ1903" s="74">
        <f t="shared" si="304"/>
        <v>1193.7736391278531</v>
      </c>
      <c r="AK1903" s="74">
        <f t="shared" si="305"/>
        <v>2.4938114617324181</v>
      </c>
      <c r="AL1903" s="73">
        <f t="shared" si="306"/>
        <v>2.4938114617324181</v>
      </c>
    </row>
    <row r="1904" spans="1:38" hidden="1">
      <c r="A1904" s="14" t="s">
        <v>95</v>
      </c>
      <c r="B1904" s="14" t="s">
        <v>40</v>
      </c>
      <c r="C1904" s="31">
        <v>39287</v>
      </c>
      <c r="D1904" s="15">
        <v>2007</v>
      </c>
      <c r="E1904" s="16">
        <v>0.49652777777777801</v>
      </c>
      <c r="F1904" s="16">
        <v>0.52986111111111101</v>
      </c>
      <c r="G1904" s="16">
        <f t="shared" si="299"/>
        <v>3.3333333333332993E-2</v>
      </c>
      <c r="H1904" s="21">
        <v>2</v>
      </c>
      <c r="I1904" s="17">
        <v>2</v>
      </c>
      <c r="J1904" s="17">
        <v>3</v>
      </c>
      <c r="K1904" s="17">
        <v>3</v>
      </c>
      <c r="L1904" s="14" t="s">
        <v>41</v>
      </c>
      <c r="M1904" s="14" t="s">
        <v>42</v>
      </c>
      <c r="N1904" s="17">
        <v>2</v>
      </c>
      <c r="O1904" s="14">
        <f t="shared" si="300"/>
        <v>36.299999999999997</v>
      </c>
      <c r="P1904" s="14">
        <v>11</v>
      </c>
      <c r="Q1904" s="14">
        <f t="shared" si="301"/>
        <v>29.7</v>
      </c>
      <c r="R1904" s="14">
        <v>9</v>
      </c>
      <c r="S1904" s="14">
        <f t="shared" si="302"/>
        <v>36.299999999999997</v>
      </c>
      <c r="T1904" s="14">
        <v>11</v>
      </c>
      <c r="U1904" s="21" t="s">
        <v>43</v>
      </c>
      <c r="V1904" s="21" t="s">
        <v>43</v>
      </c>
      <c r="W1904" s="19">
        <v>27.84186</v>
      </c>
      <c r="X1904" s="19">
        <v>-115.14153</v>
      </c>
      <c r="Y1904" s="18">
        <f t="shared" si="295"/>
        <v>62.6</v>
      </c>
      <c r="Z1904" s="17">
        <v>17</v>
      </c>
      <c r="AA1904" s="21">
        <v>6</v>
      </c>
      <c r="AB1904" s="14" t="s">
        <v>46</v>
      </c>
      <c r="AC1904" s="14">
        <v>5</v>
      </c>
      <c r="AD1904" s="17">
        <v>20</v>
      </c>
      <c r="AE1904" s="17">
        <v>1</v>
      </c>
      <c r="AF1904" s="14">
        <v>22</v>
      </c>
      <c r="AG1904" s="14">
        <v>330</v>
      </c>
      <c r="AI1904" s="70">
        <f t="shared" si="303"/>
        <v>16.194500000000001</v>
      </c>
      <c r="AJ1904" s="74">
        <f t="shared" si="304"/>
        <v>593.9131834357014</v>
      </c>
      <c r="AK1904" s="74">
        <f t="shared" si="305"/>
        <v>0.93417427693282351</v>
      </c>
      <c r="AL1904" s="73">
        <f t="shared" si="306"/>
        <v>0.93417427693282351</v>
      </c>
    </row>
    <row r="1905" spans="1:38" hidden="1">
      <c r="A1905" s="14" t="s">
        <v>95</v>
      </c>
      <c r="B1905" s="14" t="s">
        <v>40</v>
      </c>
      <c r="C1905" s="31">
        <v>39287</v>
      </c>
      <c r="D1905" s="15">
        <v>2007</v>
      </c>
      <c r="E1905" s="16">
        <v>0.49652777777777801</v>
      </c>
      <c r="F1905" s="16">
        <v>0.52986111111111101</v>
      </c>
      <c r="G1905" s="16">
        <f t="shared" si="299"/>
        <v>3.3333333333332993E-2</v>
      </c>
      <c r="H1905" s="21">
        <v>2</v>
      </c>
      <c r="I1905" s="17">
        <v>2</v>
      </c>
      <c r="J1905" s="17">
        <v>3</v>
      </c>
      <c r="K1905" s="17">
        <v>3</v>
      </c>
      <c r="L1905" s="14" t="s">
        <v>41</v>
      </c>
      <c r="M1905" s="14" t="s">
        <v>42</v>
      </c>
      <c r="N1905" s="17">
        <v>2</v>
      </c>
      <c r="O1905" s="14">
        <f t="shared" si="300"/>
        <v>36.299999999999997</v>
      </c>
      <c r="P1905" s="14">
        <v>11</v>
      </c>
      <c r="Q1905" s="14">
        <f t="shared" si="301"/>
        <v>29.7</v>
      </c>
      <c r="R1905" s="14">
        <v>9</v>
      </c>
      <c r="S1905" s="14">
        <f t="shared" si="302"/>
        <v>36.299999999999997</v>
      </c>
      <c r="T1905" s="14">
        <v>11</v>
      </c>
      <c r="U1905" s="21" t="s">
        <v>43</v>
      </c>
      <c r="V1905" s="21" t="s">
        <v>43</v>
      </c>
      <c r="W1905" s="19">
        <v>27.84186</v>
      </c>
      <c r="X1905" s="19">
        <v>-115.14153</v>
      </c>
      <c r="Y1905" s="18">
        <f t="shared" si="295"/>
        <v>62.6</v>
      </c>
      <c r="Z1905" s="17">
        <v>17</v>
      </c>
      <c r="AA1905" s="21">
        <v>6</v>
      </c>
      <c r="AB1905" s="14" t="s">
        <v>46</v>
      </c>
      <c r="AC1905" s="14">
        <v>5</v>
      </c>
      <c r="AD1905" s="17">
        <v>20</v>
      </c>
      <c r="AE1905" s="17">
        <v>1</v>
      </c>
      <c r="AF1905" s="14">
        <v>22</v>
      </c>
      <c r="AG1905" s="14">
        <v>330</v>
      </c>
      <c r="AI1905" s="70">
        <f t="shared" si="303"/>
        <v>16.194500000000001</v>
      </c>
      <c r="AJ1905" s="74">
        <f t="shared" si="304"/>
        <v>593.9131834357014</v>
      </c>
      <c r="AK1905" s="74">
        <f t="shared" si="305"/>
        <v>0.93417427693282351</v>
      </c>
      <c r="AL1905" s="73">
        <f t="shared" si="306"/>
        <v>0.93417427693282351</v>
      </c>
    </row>
    <row r="1906" spans="1:38" hidden="1">
      <c r="A1906" s="14" t="s">
        <v>95</v>
      </c>
      <c r="B1906" s="14" t="s">
        <v>40</v>
      </c>
      <c r="C1906" s="31">
        <v>39287</v>
      </c>
      <c r="D1906" s="15">
        <v>2007</v>
      </c>
      <c r="E1906" s="16">
        <v>0.49652777777777801</v>
      </c>
      <c r="F1906" s="16">
        <v>0.52986111111111101</v>
      </c>
      <c r="G1906" s="16">
        <f t="shared" si="299"/>
        <v>3.3333333333332993E-2</v>
      </c>
      <c r="H1906" s="21">
        <v>2</v>
      </c>
      <c r="I1906" s="17">
        <v>2</v>
      </c>
      <c r="J1906" s="17">
        <v>3</v>
      </c>
      <c r="K1906" s="17">
        <v>3</v>
      </c>
      <c r="L1906" s="14" t="s">
        <v>41</v>
      </c>
      <c r="M1906" s="14" t="s">
        <v>42</v>
      </c>
      <c r="N1906" s="17">
        <v>2</v>
      </c>
      <c r="O1906" s="14">
        <f t="shared" si="300"/>
        <v>36.299999999999997</v>
      </c>
      <c r="P1906" s="14">
        <v>11</v>
      </c>
      <c r="Q1906" s="14">
        <f t="shared" si="301"/>
        <v>29.7</v>
      </c>
      <c r="R1906" s="14">
        <v>9</v>
      </c>
      <c r="S1906" s="14">
        <f t="shared" si="302"/>
        <v>36.299999999999997</v>
      </c>
      <c r="T1906" s="14">
        <v>11</v>
      </c>
      <c r="U1906" s="21" t="s">
        <v>43</v>
      </c>
      <c r="V1906" s="21" t="s">
        <v>43</v>
      </c>
      <c r="W1906" s="19">
        <v>27.84186</v>
      </c>
      <c r="X1906" s="19">
        <v>-115.14153</v>
      </c>
      <c r="Y1906" s="18">
        <f t="shared" si="295"/>
        <v>62.6</v>
      </c>
      <c r="Z1906" s="17">
        <v>17</v>
      </c>
      <c r="AA1906" s="21">
        <v>6</v>
      </c>
      <c r="AB1906" s="14" t="s">
        <v>46</v>
      </c>
      <c r="AC1906" s="14">
        <v>5</v>
      </c>
      <c r="AD1906" s="17">
        <v>20</v>
      </c>
      <c r="AE1906" s="17">
        <v>1</v>
      </c>
      <c r="AF1906" s="14">
        <v>22</v>
      </c>
      <c r="AG1906" s="14">
        <v>330</v>
      </c>
      <c r="AI1906" s="70">
        <f t="shared" si="303"/>
        <v>16.194500000000001</v>
      </c>
      <c r="AJ1906" s="74">
        <f t="shared" si="304"/>
        <v>593.9131834357014</v>
      </c>
      <c r="AK1906" s="74">
        <f t="shared" si="305"/>
        <v>0.93417427693282351</v>
      </c>
      <c r="AL1906" s="73">
        <f t="shared" si="306"/>
        <v>0.93417427693282351</v>
      </c>
    </row>
    <row r="1907" spans="1:38" hidden="1">
      <c r="A1907" s="14" t="s">
        <v>95</v>
      </c>
      <c r="B1907" s="14" t="s">
        <v>40</v>
      </c>
      <c r="C1907" s="31">
        <v>39287</v>
      </c>
      <c r="D1907" s="15">
        <v>2007</v>
      </c>
      <c r="E1907" s="16">
        <v>0.49652777777777801</v>
      </c>
      <c r="F1907" s="16">
        <v>0.52986111111111101</v>
      </c>
      <c r="G1907" s="16">
        <f t="shared" si="299"/>
        <v>3.3333333333332993E-2</v>
      </c>
      <c r="H1907" s="21">
        <v>2</v>
      </c>
      <c r="I1907" s="17">
        <v>2</v>
      </c>
      <c r="J1907" s="17">
        <v>3</v>
      </c>
      <c r="K1907" s="17">
        <v>3</v>
      </c>
      <c r="L1907" s="14" t="s">
        <v>41</v>
      </c>
      <c r="M1907" s="14" t="s">
        <v>42</v>
      </c>
      <c r="N1907" s="17">
        <v>2</v>
      </c>
      <c r="O1907" s="14">
        <f t="shared" si="300"/>
        <v>36.299999999999997</v>
      </c>
      <c r="P1907" s="14">
        <v>11</v>
      </c>
      <c r="Q1907" s="14">
        <f t="shared" si="301"/>
        <v>29.7</v>
      </c>
      <c r="R1907" s="14">
        <v>9</v>
      </c>
      <c r="S1907" s="14">
        <f t="shared" si="302"/>
        <v>36.299999999999997</v>
      </c>
      <c r="T1907" s="14">
        <v>11</v>
      </c>
      <c r="U1907" s="21" t="s">
        <v>43</v>
      </c>
      <c r="V1907" s="21" t="s">
        <v>43</v>
      </c>
      <c r="W1907" s="19">
        <v>27.84186</v>
      </c>
      <c r="X1907" s="19">
        <v>-115.14153</v>
      </c>
      <c r="Y1907" s="18">
        <f t="shared" si="295"/>
        <v>62.6</v>
      </c>
      <c r="Z1907" s="17">
        <v>17</v>
      </c>
      <c r="AA1907" s="21">
        <v>6</v>
      </c>
      <c r="AB1907" s="14" t="s">
        <v>46</v>
      </c>
      <c r="AC1907" s="14">
        <v>5</v>
      </c>
      <c r="AD1907" s="17">
        <v>23</v>
      </c>
      <c r="AE1907" s="17">
        <v>1</v>
      </c>
      <c r="AF1907" s="14">
        <v>22</v>
      </c>
      <c r="AG1907" s="14">
        <v>330</v>
      </c>
      <c r="AI1907" s="70">
        <f t="shared" si="303"/>
        <v>18.438500000000001</v>
      </c>
      <c r="AJ1907" s="74">
        <f t="shared" si="304"/>
        <v>918.51444961025391</v>
      </c>
      <c r="AK1907" s="74">
        <f t="shared" si="305"/>
        <v>1.7781375689866601</v>
      </c>
      <c r="AL1907" s="73">
        <f t="shared" si="306"/>
        <v>1.7781375689866601</v>
      </c>
    </row>
    <row r="1908" spans="1:38" hidden="1">
      <c r="A1908" s="14" t="s">
        <v>95</v>
      </c>
      <c r="B1908" s="14" t="s">
        <v>40</v>
      </c>
      <c r="C1908" s="31">
        <v>39287</v>
      </c>
      <c r="D1908" s="15">
        <v>2007</v>
      </c>
      <c r="E1908" s="16">
        <v>0.49652777777777801</v>
      </c>
      <c r="F1908" s="16">
        <v>0.52986111111111101</v>
      </c>
      <c r="G1908" s="16">
        <f t="shared" si="299"/>
        <v>3.3333333333332993E-2</v>
      </c>
      <c r="H1908" s="21">
        <v>2</v>
      </c>
      <c r="I1908" s="17">
        <v>2</v>
      </c>
      <c r="J1908" s="17">
        <v>3</v>
      </c>
      <c r="K1908" s="17">
        <v>3</v>
      </c>
      <c r="L1908" s="14" t="s">
        <v>41</v>
      </c>
      <c r="M1908" s="14" t="s">
        <v>42</v>
      </c>
      <c r="N1908" s="17">
        <v>2</v>
      </c>
      <c r="O1908" s="14">
        <f t="shared" si="300"/>
        <v>36.299999999999997</v>
      </c>
      <c r="P1908" s="14">
        <v>11</v>
      </c>
      <c r="Q1908" s="14">
        <f t="shared" si="301"/>
        <v>29.7</v>
      </c>
      <c r="R1908" s="14">
        <v>9</v>
      </c>
      <c r="S1908" s="14">
        <f t="shared" si="302"/>
        <v>36.299999999999997</v>
      </c>
      <c r="T1908" s="14">
        <v>11</v>
      </c>
      <c r="U1908" s="21" t="s">
        <v>43</v>
      </c>
      <c r="V1908" s="21" t="s">
        <v>43</v>
      </c>
      <c r="W1908" s="19">
        <v>27.84186</v>
      </c>
      <c r="X1908" s="19">
        <v>-115.14153</v>
      </c>
      <c r="Y1908" s="18">
        <f t="shared" si="295"/>
        <v>62.6</v>
      </c>
      <c r="Z1908" s="17">
        <v>17</v>
      </c>
      <c r="AA1908" s="21">
        <v>6</v>
      </c>
      <c r="AB1908" s="14" t="s">
        <v>46</v>
      </c>
      <c r="AC1908" s="14">
        <v>6</v>
      </c>
      <c r="AD1908" s="17">
        <v>12</v>
      </c>
      <c r="AE1908" s="17">
        <v>1</v>
      </c>
      <c r="AF1908" s="14">
        <v>24</v>
      </c>
      <c r="AG1908" s="14">
        <v>330</v>
      </c>
      <c r="AI1908" s="70">
        <f t="shared" si="303"/>
        <v>10.2105</v>
      </c>
      <c r="AJ1908" s="74">
        <f t="shared" si="304"/>
        <v>126.07993341662893</v>
      </c>
      <c r="AK1908" s="74">
        <f t="shared" si="305"/>
        <v>-0.28219217311676476</v>
      </c>
      <c r="AL1908" s="73">
        <f t="shared" si="306"/>
        <v>0</v>
      </c>
    </row>
    <row r="1909" spans="1:38" hidden="1">
      <c r="A1909" s="14" t="s">
        <v>95</v>
      </c>
      <c r="B1909" s="14" t="s">
        <v>40</v>
      </c>
      <c r="C1909" s="31">
        <v>39287</v>
      </c>
      <c r="D1909" s="15">
        <v>2007</v>
      </c>
      <c r="E1909" s="16">
        <v>0.49652777777777801</v>
      </c>
      <c r="F1909" s="16">
        <v>0.52986111111111101</v>
      </c>
      <c r="G1909" s="16">
        <f t="shared" si="299"/>
        <v>3.3333333333332993E-2</v>
      </c>
      <c r="H1909" s="21">
        <v>2</v>
      </c>
      <c r="I1909" s="17">
        <v>2</v>
      </c>
      <c r="J1909" s="17">
        <v>3</v>
      </c>
      <c r="K1909" s="17">
        <v>3</v>
      </c>
      <c r="L1909" s="14" t="s">
        <v>41</v>
      </c>
      <c r="M1909" s="14" t="s">
        <v>42</v>
      </c>
      <c r="N1909" s="17">
        <v>2</v>
      </c>
      <c r="O1909" s="14">
        <f t="shared" si="300"/>
        <v>36.299999999999997</v>
      </c>
      <c r="P1909" s="14">
        <v>11</v>
      </c>
      <c r="Q1909" s="14">
        <f t="shared" si="301"/>
        <v>29.7</v>
      </c>
      <c r="R1909" s="14">
        <v>9</v>
      </c>
      <c r="S1909" s="14">
        <f t="shared" si="302"/>
        <v>36.299999999999997</v>
      </c>
      <c r="T1909" s="14">
        <v>11</v>
      </c>
      <c r="U1909" s="21" t="s">
        <v>43</v>
      </c>
      <c r="V1909" s="21" t="s">
        <v>43</v>
      </c>
      <c r="W1909" s="19">
        <v>27.84186</v>
      </c>
      <c r="X1909" s="19">
        <v>-115.14153</v>
      </c>
      <c r="Y1909" s="18">
        <f t="shared" si="295"/>
        <v>62.6</v>
      </c>
      <c r="Z1909" s="17">
        <v>17</v>
      </c>
      <c r="AA1909" s="21">
        <v>6</v>
      </c>
      <c r="AB1909" s="14" t="s">
        <v>46</v>
      </c>
      <c r="AC1909" s="14">
        <v>6</v>
      </c>
      <c r="AD1909" s="17">
        <v>12</v>
      </c>
      <c r="AE1909" s="17">
        <v>1</v>
      </c>
      <c r="AF1909" s="14">
        <v>24</v>
      </c>
      <c r="AG1909" s="14">
        <v>330</v>
      </c>
      <c r="AI1909" s="70">
        <f t="shared" si="303"/>
        <v>10.2105</v>
      </c>
      <c r="AJ1909" s="74">
        <f t="shared" si="304"/>
        <v>126.07993341662893</v>
      </c>
      <c r="AK1909" s="74">
        <f t="shared" si="305"/>
        <v>-0.28219217311676476</v>
      </c>
      <c r="AL1909" s="73">
        <f t="shared" si="306"/>
        <v>0</v>
      </c>
    </row>
    <row r="1910" spans="1:38" hidden="1">
      <c r="A1910" s="14" t="s">
        <v>95</v>
      </c>
      <c r="B1910" s="14" t="s">
        <v>40</v>
      </c>
      <c r="C1910" s="31">
        <v>39287</v>
      </c>
      <c r="D1910" s="15">
        <v>2007</v>
      </c>
      <c r="E1910" s="16">
        <v>0.49652777777777801</v>
      </c>
      <c r="F1910" s="16">
        <v>0.52986111111111101</v>
      </c>
      <c r="G1910" s="16">
        <f t="shared" si="299"/>
        <v>3.3333333333332993E-2</v>
      </c>
      <c r="H1910" s="21">
        <v>2</v>
      </c>
      <c r="I1910" s="17">
        <v>2</v>
      </c>
      <c r="J1910" s="17">
        <v>3</v>
      </c>
      <c r="K1910" s="17">
        <v>3</v>
      </c>
      <c r="L1910" s="14" t="s">
        <v>41</v>
      </c>
      <c r="M1910" s="14" t="s">
        <v>42</v>
      </c>
      <c r="N1910" s="17">
        <v>2</v>
      </c>
      <c r="O1910" s="14">
        <f t="shared" si="300"/>
        <v>36.299999999999997</v>
      </c>
      <c r="P1910" s="14">
        <v>11</v>
      </c>
      <c r="Q1910" s="14">
        <f t="shared" si="301"/>
        <v>29.7</v>
      </c>
      <c r="R1910" s="14">
        <v>9</v>
      </c>
      <c r="S1910" s="14">
        <f t="shared" si="302"/>
        <v>36.299999999999997</v>
      </c>
      <c r="T1910" s="14">
        <v>11</v>
      </c>
      <c r="U1910" s="21" t="s">
        <v>43</v>
      </c>
      <c r="V1910" s="21" t="s">
        <v>43</v>
      </c>
      <c r="W1910" s="19">
        <v>27.84186</v>
      </c>
      <c r="X1910" s="19">
        <v>-115.14153</v>
      </c>
      <c r="Y1910" s="18">
        <f t="shared" si="295"/>
        <v>62.6</v>
      </c>
      <c r="Z1910" s="17">
        <v>17</v>
      </c>
      <c r="AA1910" s="21">
        <v>6</v>
      </c>
      <c r="AB1910" s="14" t="s">
        <v>46</v>
      </c>
      <c r="AC1910" s="14">
        <v>6</v>
      </c>
      <c r="AD1910" s="17">
        <v>21</v>
      </c>
      <c r="AE1910" s="17">
        <v>1</v>
      </c>
      <c r="AF1910" s="14">
        <v>24</v>
      </c>
      <c r="AG1910" s="14">
        <v>330</v>
      </c>
      <c r="AI1910" s="70">
        <f t="shared" si="303"/>
        <v>16.942499999999999</v>
      </c>
      <c r="AJ1910" s="74">
        <f t="shared" si="304"/>
        <v>691.21379845369552</v>
      </c>
      <c r="AK1910" s="74">
        <f t="shared" si="305"/>
        <v>1.1871558759796081</v>
      </c>
      <c r="AL1910" s="73">
        <f t="shared" si="306"/>
        <v>1.1871558759796081</v>
      </c>
    </row>
    <row r="1911" spans="1:38" hidden="1">
      <c r="A1911" s="14" t="s">
        <v>95</v>
      </c>
      <c r="B1911" s="14" t="s">
        <v>40</v>
      </c>
      <c r="C1911" s="31">
        <v>39287</v>
      </c>
      <c r="D1911" s="15">
        <v>2007</v>
      </c>
      <c r="E1911" s="16">
        <v>0.49652777777777801</v>
      </c>
      <c r="F1911" s="16">
        <v>0.52986111111111101</v>
      </c>
      <c r="G1911" s="16">
        <f t="shared" si="299"/>
        <v>3.3333333333332993E-2</v>
      </c>
      <c r="H1911" s="21">
        <v>2</v>
      </c>
      <c r="I1911" s="17">
        <v>2</v>
      </c>
      <c r="J1911" s="17">
        <v>3</v>
      </c>
      <c r="K1911" s="17">
        <v>3</v>
      </c>
      <c r="L1911" s="14" t="s">
        <v>41</v>
      </c>
      <c r="M1911" s="14" t="s">
        <v>42</v>
      </c>
      <c r="N1911" s="17">
        <v>2</v>
      </c>
      <c r="O1911" s="14">
        <f t="shared" si="300"/>
        <v>36.299999999999997</v>
      </c>
      <c r="P1911" s="14">
        <v>11</v>
      </c>
      <c r="Q1911" s="14">
        <f t="shared" si="301"/>
        <v>29.7</v>
      </c>
      <c r="R1911" s="14">
        <v>9</v>
      </c>
      <c r="S1911" s="14">
        <f t="shared" si="302"/>
        <v>36.299999999999997</v>
      </c>
      <c r="T1911" s="14">
        <v>11</v>
      </c>
      <c r="U1911" s="21" t="s">
        <v>43</v>
      </c>
      <c r="V1911" s="21" t="s">
        <v>43</v>
      </c>
      <c r="W1911" s="19">
        <v>27.84186</v>
      </c>
      <c r="X1911" s="19">
        <v>-115.14153</v>
      </c>
      <c r="Y1911" s="18">
        <f t="shared" si="295"/>
        <v>62.6</v>
      </c>
      <c r="Z1911" s="17">
        <v>17</v>
      </c>
      <c r="AA1911" s="21">
        <v>6</v>
      </c>
      <c r="AB1911" s="14" t="s">
        <v>46</v>
      </c>
      <c r="AC1911" s="14">
        <v>6</v>
      </c>
      <c r="AD1911" s="17">
        <v>21</v>
      </c>
      <c r="AE1911" s="17">
        <v>1</v>
      </c>
      <c r="AF1911" s="14">
        <v>24</v>
      </c>
      <c r="AG1911" s="14">
        <v>330</v>
      </c>
      <c r="AI1911" s="70">
        <f t="shared" si="303"/>
        <v>16.942499999999999</v>
      </c>
      <c r="AJ1911" s="74">
        <f t="shared" si="304"/>
        <v>691.21379845369552</v>
      </c>
      <c r="AK1911" s="74">
        <f t="shared" si="305"/>
        <v>1.1871558759796081</v>
      </c>
      <c r="AL1911" s="73">
        <f t="shared" si="306"/>
        <v>1.1871558759796081</v>
      </c>
    </row>
    <row r="1912" spans="1:38" hidden="1">
      <c r="A1912" s="14" t="s">
        <v>95</v>
      </c>
      <c r="B1912" s="14" t="s">
        <v>40</v>
      </c>
      <c r="C1912" s="31">
        <v>39287</v>
      </c>
      <c r="D1912" s="15">
        <v>2007</v>
      </c>
      <c r="E1912" s="16">
        <v>0.49652777777777801</v>
      </c>
      <c r="F1912" s="16">
        <v>0.52986111111111101</v>
      </c>
      <c r="G1912" s="16">
        <f t="shared" si="299"/>
        <v>3.3333333333332993E-2</v>
      </c>
      <c r="H1912" s="21">
        <v>2</v>
      </c>
      <c r="I1912" s="17">
        <v>2</v>
      </c>
      <c r="J1912" s="17">
        <v>3</v>
      </c>
      <c r="K1912" s="17">
        <v>3</v>
      </c>
      <c r="L1912" s="14" t="s">
        <v>41</v>
      </c>
      <c r="M1912" s="14" t="s">
        <v>42</v>
      </c>
      <c r="N1912" s="17">
        <v>2</v>
      </c>
      <c r="O1912" s="14">
        <f t="shared" si="300"/>
        <v>36.299999999999997</v>
      </c>
      <c r="P1912" s="14">
        <v>11</v>
      </c>
      <c r="Q1912" s="14">
        <f t="shared" si="301"/>
        <v>29.7</v>
      </c>
      <c r="R1912" s="14">
        <v>9</v>
      </c>
      <c r="S1912" s="14">
        <f t="shared" si="302"/>
        <v>36.299999999999997</v>
      </c>
      <c r="T1912" s="14">
        <v>11</v>
      </c>
      <c r="U1912" s="21" t="s">
        <v>43</v>
      </c>
      <c r="V1912" s="21" t="s">
        <v>43</v>
      </c>
      <c r="W1912" s="19">
        <v>27.84186</v>
      </c>
      <c r="X1912" s="19">
        <v>-115.14153</v>
      </c>
      <c r="Y1912" s="18">
        <f t="shared" si="295"/>
        <v>62.6</v>
      </c>
      <c r="Z1912" s="17">
        <v>17</v>
      </c>
      <c r="AA1912" s="21">
        <v>6</v>
      </c>
      <c r="AB1912" s="14" t="s">
        <v>46</v>
      </c>
      <c r="AC1912" s="14">
        <v>6</v>
      </c>
      <c r="AD1912" s="17">
        <v>23</v>
      </c>
      <c r="AE1912" s="17">
        <v>1</v>
      </c>
      <c r="AF1912" s="14">
        <v>24</v>
      </c>
      <c r="AG1912" s="14">
        <v>330</v>
      </c>
      <c r="AI1912" s="70">
        <f t="shared" si="303"/>
        <v>18.438500000000001</v>
      </c>
      <c r="AJ1912" s="74">
        <f t="shared" si="304"/>
        <v>918.51444961025391</v>
      </c>
      <c r="AK1912" s="74">
        <f t="shared" si="305"/>
        <v>1.7781375689866601</v>
      </c>
      <c r="AL1912" s="73">
        <f t="shared" si="306"/>
        <v>1.7781375689866601</v>
      </c>
    </row>
    <row r="1913" spans="1:38" hidden="1">
      <c r="A1913" s="14" t="s">
        <v>95</v>
      </c>
      <c r="B1913" s="14" t="s">
        <v>40</v>
      </c>
      <c r="C1913" s="31">
        <v>39287</v>
      </c>
      <c r="D1913" s="15">
        <v>2007</v>
      </c>
      <c r="E1913" s="16">
        <v>0.49652777777777801</v>
      </c>
      <c r="F1913" s="16">
        <v>0.52986111111111101</v>
      </c>
      <c r="G1913" s="16">
        <f t="shared" si="299"/>
        <v>3.3333333333332993E-2</v>
      </c>
      <c r="H1913" s="21">
        <v>2</v>
      </c>
      <c r="I1913" s="17">
        <v>2</v>
      </c>
      <c r="J1913" s="17">
        <v>3</v>
      </c>
      <c r="K1913" s="17">
        <v>3</v>
      </c>
      <c r="L1913" s="14" t="s">
        <v>41</v>
      </c>
      <c r="M1913" s="14" t="s">
        <v>42</v>
      </c>
      <c r="N1913" s="17">
        <v>2</v>
      </c>
      <c r="O1913" s="14">
        <f t="shared" si="300"/>
        <v>36.299999999999997</v>
      </c>
      <c r="P1913" s="14">
        <v>11</v>
      </c>
      <c r="Q1913" s="14">
        <f t="shared" si="301"/>
        <v>29.7</v>
      </c>
      <c r="R1913" s="14">
        <v>9</v>
      </c>
      <c r="S1913" s="14">
        <f t="shared" si="302"/>
        <v>36.299999999999997</v>
      </c>
      <c r="T1913" s="14">
        <v>11</v>
      </c>
      <c r="U1913" s="21" t="s">
        <v>43</v>
      </c>
      <c r="V1913" s="21" t="s">
        <v>43</v>
      </c>
      <c r="W1913" s="19">
        <v>27.84186</v>
      </c>
      <c r="X1913" s="19">
        <v>-115.14153</v>
      </c>
      <c r="Y1913" s="18">
        <f t="shared" si="295"/>
        <v>62.6</v>
      </c>
      <c r="Z1913" s="17">
        <v>17</v>
      </c>
      <c r="AA1913" s="21">
        <v>6</v>
      </c>
      <c r="AB1913" s="14" t="s">
        <v>46</v>
      </c>
      <c r="AC1913" s="14">
        <v>7</v>
      </c>
      <c r="AD1913" s="17">
        <v>19</v>
      </c>
      <c r="AE1913" s="17">
        <v>1</v>
      </c>
      <c r="AF1913" s="14">
        <v>27</v>
      </c>
      <c r="AG1913" s="14">
        <v>330</v>
      </c>
      <c r="AI1913" s="70">
        <f t="shared" si="303"/>
        <v>15.4465</v>
      </c>
      <c r="AJ1913" s="74">
        <f t="shared" si="304"/>
        <v>506.66058069508574</v>
      </c>
      <c r="AK1913" s="74">
        <f t="shared" si="305"/>
        <v>0.70731750980722297</v>
      </c>
      <c r="AL1913" s="73">
        <f t="shared" si="306"/>
        <v>0.70731750980722297</v>
      </c>
    </row>
    <row r="1914" spans="1:38" hidden="1">
      <c r="A1914" s="14" t="s">
        <v>95</v>
      </c>
      <c r="B1914" s="14" t="s">
        <v>40</v>
      </c>
      <c r="C1914" s="31">
        <v>39287</v>
      </c>
      <c r="D1914" s="15">
        <v>2007</v>
      </c>
      <c r="E1914" s="16">
        <v>0.49652777777777801</v>
      </c>
      <c r="F1914" s="16">
        <v>0.52986111111111101</v>
      </c>
      <c r="G1914" s="16">
        <f t="shared" si="299"/>
        <v>3.3333333333332993E-2</v>
      </c>
      <c r="H1914" s="21">
        <v>2</v>
      </c>
      <c r="I1914" s="17">
        <v>2</v>
      </c>
      <c r="J1914" s="17">
        <v>3</v>
      </c>
      <c r="K1914" s="17">
        <v>3</v>
      </c>
      <c r="L1914" s="14" t="s">
        <v>41</v>
      </c>
      <c r="M1914" s="14" t="s">
        <v>42</v>
      </c>
      <c r="N1914" s="17">
        <v>2</v>
      </c>
      <c r="O1914" s="14">
        <f t="shared" si="300"/>
        <v>36.299999999999997</v>
      </c>
      <c r="P1914" s="14">
        <v>11</v>
      </c>
      <c r="Q1914" s="14">
        <f t="shared" si="301"/>
        <v>29.7</v>
      </c>
      <c r="R1914" s="14">
        <v>9</v>
      </c>
      <c r="S1914" s="14">
        <f t="shared" si="302"/>
        <v>36.299999999999997</v>
      </c>
      <c r="T1914" s="14">
        <v>11</v>
      </c>
      <c r="U1914" s="21" t="s">
        <v>43</v>
      </c>
      <c r="V1914" s="21" t="s">
        <v>43</v>
      </c>
      <c r="W1914" s="19">
        <v>27.84186</v>
      </c>
      <c r="X1914" s="19">
        <v>-115.14153</v>
      </c>
      <c r="Y1914" s="18">
        <f t="shared" si="295"/>
        <v>62.6</v>
      </c>
      <c r="Z1914" s="17">
        <v>17</v>
      </c>
      <c r="AA1914" s="21">
        <v>6</v>
      </c>
      <c r="AB1914" s="14" t="s">
        <v>46</v>
      </c>
      <c r="AC1914" s="14">
        <v>7</v>
      </c>
      <c r="AD1914" s="17">
        <v>19</v>
      </c>
      <c r="AE1914" s="17">
        <v>1</v>
      </c>
      <c r="AF1914" s="14">
        <v>27</v>
      </c>
      <c r="AG1914" s="14">
        <v>330</v>
      </c>
      <c r="AI1914" s="70">
        <f t="shared" si="303"/>
        <v>15.4465</v>
      </c>
      <c r="AJ1914" s="74">
        <f t="shared" si="304"/>
        <v>506.66058069508574</v>
      </c>
      <c r="AK1914" s="74">
        <f t="shared" si="305"/>
        <v>0.70731750980722297</v>
      </c>
      <c r="AL1914" s="73">
        <f t="shared" si="306"/>
        <v>0.70731750980722297</v>
      </c>
    </row>
    <row r="1915" spans="1:38" hidden="1">
      <c r="A1915" s="14" t="s">
        <v>95</v>
      </c>
      <c r="B1915" s="14" t="s">
        <v>40</v>
      </c>
      <c r="C1915" s="31">
        <v>39287</v>
      </c>
      <c r="D1915" s="15">
        <v>2007</v>
      </c>
      <c r="E1915" s="16">
        <v>0.49652777777777801</v>
      </c>
      <c r="F1915" s="16">
        <v>0.52986111111111101</v>
      </c>
      <c r="G1915" s="16">
        <f t="shared" si="299"/>
        <v>3.3333333333332993E-2</v>
      </c>
      <c r="H1915" s="21">
        <v>2</v>
      </c>
      <c r="I1915" s="17">
        <v>2</v>
      </c>
      <c r="J1915" s="17">
        <v>3</v>
      </c>
      <c r="K1915" s="17">
        <v>3</v>
      </c>
      <c r="L1915" s="14" t="s">
        <v>41</v>
      </c>
      <c r="M1915" s="14" t="s">
        <v>42</v>
      </c>
      <c r="N1915" s="17">
        <v>2</v>
      </c>
      <c r="O1915" s="14">
        <f t="shared" si="300"/>
        <v>36.299999999999997</v>
      </c>
      <c r="P1915" s="14">
        <v>11</v>
      </c>
      <c r="Q1915" s="14">
        <f t="shared" si="301"/>
        <v>29.7</v>
      </c>
      <c r="R1915" s="14">
        <v>9</v>
      </c>
      <c r="S1915" s="14">
        <f t="shared" si="302"/>
        <v>36.299999999999997</v>
      </c>
      <c r="T1915" s="14">
        <v>11</v>
      </c>
      <c r="U1915" s="21" t="s">
        <v>43</v>
      </c>
      <c r="V1915" s="21" t="s">
        <v>43</v>
      </c>
      <c r="W1915" s="19">
        <v>27.84186</v>
      </c>
      <c r="X1915" s="19">
        <v>-115.14153</v>
      </c>
      <c r="Y1915" s="18">
        <f t="shared" si="295"/>
        <v>62.6</v>
      </c>
      <c r="Z1915" s="17">
        <v>17</v>
      </c>
      <c r="AA1915" s="21">
        <v>6</v>
      </c>
      <c r="AB1915" s="14" t="s">
        <v>46</v>
      </c>
      <c r="AC1915" s="14">
        <v>7</v>
      </c>
      <c r="AD1915" s="17">
        <v>21</v>
      </c>
      <c r="AE1915" s="17">
        <v>1</v>
      </c>
      <c r="AF1915" s="14">
        <v>27</v>
      </c>
      <c r="AG1915" s="14">
        <v>330</v>
      </c>
      <c r="AI1915" s="70">
        <f t="shared" si="303"/>
        <v>16.942499999999999</v>
      </c>
      <c r="AJ1915" s="74">
        <f t="shared" si="304"/>
        <v>691.21379845369552</v>
      </c>
      <c r="AK1915" s="74">
        <f t="shared" si="305"/>
        <v>1.1871558759796081</v>
      </c>
      <c r="AL1915" s="73">
        <f t="shared" si="306"/>
        <v>1.1871558759796081</v>
      </c>
    </row>
    <row r="1916" spans="1:38" hidden="1">
      <c r="A1916" s="14" t="s">
        <v>95</v>
      </c>
      <c r="B1916" s="14" t="s">
        <v>40</v>
      </c>
      <c r="C1916" s="31">
        <v>39287</v>
      </c>
      <c r="D1916" s="15">
        <v>2007</v>
      </c>
      <c r="E1916" s="16">
        <v>0.49652777777777801</v>
      </c>
      <c r="F1916" s="16">
        <v>0.52986111111111101</v>
      </c>
      <c r="G1916" s="16">
        <f t="shared" si="299"/>
        <v>3.3333333333332993E-2</v>
      </c>
      <c r="H1916" s="21">
        <v>2</v>
      </c>
      <c r="I1916" s="17">
        <v>2</v>
      </c>
      <c r="J1916" s="17">
        <v>3</v>
      </c>
      <c r="K1916" s="17">
        <v>3</v>
      </c>
      <c r="L1916" s="14" t="s">
        <v>41</v>
      </c>
      <c r="M1916" s="14" t="s">
        <v>42</v>
      </c>
      <c r="N1916" s="17">
        <v>2</v>
      </c>
      <c r="O1916" s="14">
        <f t="shared" si="300"/>
        <v>36.299999999999997</v>
      </c>
      <c r="P1916" s="14">
        <v>11</v>
      </c>
      <c r="Q1916" s="14">
        <f t="shared" si="301"/>
        <v>29.7</v>
      </c>
      <c r="R1916" s="14">
        <v>9</v>
      </c>
      <c r="S1916" s="14">
        <f t="shared" si="302"/>
        <v>36.299999999999997</v>
      </c>
      <c r="T1916" s="14">
        <v>11</v>
      </c>
      <c r="U1916" s="21" t="s">
        <v>43</v>
      </c>
      <c r="V1916" s="21" t="s">
        <v>43</v>
      </c>
      <c r="W1916" s="19">
        <v>27.84186</v>
      </c>
      <c r="X1916" s="19">
        <v>-115.14153</v>
      </c>
      <c r="Y1916" s="18">
        <f t="shared" si="295"/>
        <v>62.6</v>
      </c>
      <c r="Z1916" s="17">
        <v>17</v>
      </c>
      <c r="AA1916" s="21">
        <v>6</v>
      </c>
      <c r="AB1916" s="14" t="s">
        <v>46</v>
      </c>
      <c r="AC1916" s="14">
        <v>7</v>
      </c>
      <c r="AD1916" s="17">
        <v>23</v>
      </c>
      <c r="AE1916" s="17">
        <v>1</v>
      </c>
      <c r="AF1916" s="14">
        <v>27</v>
      </c>
      <c r="AG1916" s="14">
        <v>330</v>
      </c>
      <c r="AI1916" s="70">
        <f t="shared" si="303"/>
        <v>18.438500000000001</v>
      </c>
      <c r="AJ1916" s="74">
        <f t="shared" si="304"/>
        <v>918.51444961025391</v>
      </c>
      <c r="AK1916" s="74">
        <f t="shared" si="305"/>
        <v>1.7781375689866601</v>
      </c>
      <c r="AL1916" s="73">
        <f t="shared" si="306"/>
        <v>1.7781375689866601</v>
      </c>
    </row>
    <row r="1917" spans="1:38" hidden="1">
      <c r="A1917" s="14" t="s">
        <v>95</v>
      </c>
      <c r="B1917" s="14" t="s">
        <v>40</v>
      </c>
      <c r="C1917" s="31">
        <v>39287</v>
      </c>
      <c r="D1917" s="15">
        <v>2007</v>
      </c>
      <c r="E1917" s="16">
        <v>0.49652777777777801</v>
      </c>
      <c r="F1917" s="16">
        <v>0.52986111111111101</v>
      </c>
      <c r="G1917" s="16">
        <f t="shared" si="299"/>
        <v>3.3333333333332993E-2</v>
      </c>
      <c r="H1917" s="21">
        <v>2</v>
      </c>
      <c r="I1917" s="17">
        <v>2</v>
      </c>
      <c r="J1917" s="17">
        <v>3</v>
      </c>
      <c r="K1917" s="17">
        <v>3</v>
      </c>
      <c r="L1917" s="14" t="s">
        <v>41</v>
      </c>
      <c r="M1917" s="14" t="s">
        <v>42</v>
      </c>
      <c r="N1917" s="17">
        <v>2</v>
      </c>
      <c r="O1917" s="14">
        <f t="shared" si="300"/>
        <v>36.299999999999997</v>
      </c>
      <c r="P1917" s="14">
        <v>11</v>
      </c>
      <c r="Q1917" s="14">
        <f t="shared" si="301"/>
        <v>29.7</v>
      </c>
      <c r="R1917" s="14">
        <v>9</v>
      </c>
      <c r="S1917" s="14">
        <f t="shared" si="302"/>
        <v>36.299999999999997</v>
      </c>
      <c r="T1917" s="14">
        <v>11</v>
      </c>
      <c r="U1917" s="21" t="s">
        <v>43</v>
      </c>
      <c r="V1917" s="21" t="s">
        <v>43</v>
      </c>
      <c r="W1917" s="19">
        <v>27.84186</v>
      </c>
      <c r="X1917" s="19">
        <v>-115.14153</v>
      </c>
      <c r="Y1917" s="18">
        <f t="shared" si="295"/>
        <v>62.6</v>
      </c>
      <c r="Z1917" s="17">
        <v>17</v>
      </c>
      <c r="AA1917" s="21">
        <v>6</v>
      </c>
      <c r="AB1917" s="14" t="s">
        <v>46</v>
      </c>
      <c r="AC1917" s="14">
        <v>7</v>
      </c>
      <c r="AD1917" s="17">
        <v>23</v>
      </c>
      <c r="AE1917" s="17">
        <v>1</v>
      </c>
      <c r="AF1917" s="14">
        <v>27</v>
      </c>
      <c r="AG1917" s="14">
        <v>330</v>
      </c>
      <c r="AI1917" s="70">
        <f t="shared" si="303"/>
        <v>18.438500000000001</v>
      </c>
      <c r="AJ1917" s="74">
        <f t="shared" si="304"/>
        <v>918.51444961025391</v>
      </c>
      <c r="AK1917" s="74">
        <f t="shared" si="305"/>
        <v>1.7781375689866601</v>
      </c>
      <c r="AL1917" s="73">
        <f t="shared" si="306"/>
        <v>1.7781375689866601</v>
      </c>
    </row>
    <row r="1918" spans="1:38" hidden="1">
      <c r="A1918" s="14" t="s">
        <v>95</v>
      </c>
      <c r="B1918" s="14" t="s">
        <v>40</v>
      </c>
      <c r="C1918" s="31">
        <v>39287</v>
      </c>
      <c r="D1918" s="15">
        <v>2007</v>
      </c>
      <c r="E1918" s="16">
        <v>0.49652777777777801</v>
      </c>
      <c r="F1918" s="16">
        <v>0.52986111111111101</v>
      </c>
      <c r="G1918" s="16">
        <f t="shared" si="299"/>
        <v>3.3333333333332993E-2</v>
      </c>
      <c r="H1918" s="21">
        <v>2</v>
      </c>
      <c r="I1918" s="17">
        <v>2</v>
      </c>
      <c r="J1918" s="17">
        <v>3</v>
      </c>
      <c r="K1918" s="17">
        <v>3</v>
      </c>
      <c r="L1918" s="14" t="s">
        <v>41</v>
      </c>
      <c r="M1918" s="14" t="s">
        <v>42</v>
      </c>
      <c r="N1918" s="17">
        <v>2</v>
      </c>
      <c r="O1918" s="14">
        <f t="shared" si="300"/>
        <v>36.299999999999997</v>
      </c>
      <c r="P1918" s="14">
        <v>11</v>
      </c>
      <c r="Q1918" s="14">
        <f t="shared" si="301"/>
        <v>29.7</v>
      </c>
      <c r="R1918" s="14">
        <v>9</v>
      </c>
      <c r="S1918" s="14">
        <f t="shared" si="302"/>
        <v>36.299999999999997</v>
      </c>
      <c r="T1918" s="14">
        <v>11</v>
      </c>
      <c r="U1918" s="21" t="s">
        <v>43</v>
      </c>
      <c r="V1918" s="21" t="s">
        <v>43</v>
      </c>
      <c r="W1918" s="19">
        <v>27.84186</v>
      </c>
      <c r="X1918" s="19">
        <v>-115.14153</v>
      </c>
      <c r="Y1918" s="18">
        <f t="shared" ref="Y1918:Y1981" si="307">(Z1918*1.8)+32</f>
        <v>62.6</v>
      </c>
      <c r="Z1918" s="17">
        <v>17</v>
      </c>
      <c r="AA1918" s="21">
        <v>6</v>
      </c>
      <c r="AB1918" s="14" t="s">
        <v>46</v>
      </c>
      <c r="AC1918" s="14">
        <v>8</v>
      </c>
      <c r="AD1918" s="17">
        <v>13</v>
      </c>
      <c r="AE1918" s="17">
        <v>1</v>
      </c>
      <c r="AF1918" s="14">
        <v>35</v>
      </c>
      <c r="AG1918" s="14">
        <v>330</v>
      </c>
      <c r="AI1918" s="70">
        <f t="shared" si="303"/>
        <v>10.958500000000001</v>
      </c>
      <c r="AJ1918" s="74">
        <f t="shared" si="304"/>
        <v>159.88648485388254</v>
      </c>
      <c r="AK1918" s="74">
        <f t="shared" si="305"/>
        <v>-0.19429513937990539</v>
      </c>
      <c r="AL1918" s="73">
        <f t="shared" si="306"/>
        <v>0</v>
      </c>
    </row>
    <row r="1919" spans="1:38" hidden="1">
      <c r="A1919" s="14" t="s">
        <v>95</v>
      </c>
      <c r="B1919" s="14" t="s">
        <v>40</v>
      </c>
      <c r="C1919" s="31">
        <v>39287</v>
      </c>
      <c r="D1919" s="15">
        <v>2007</v>
      </c>
      <c r="E1919" s="16">
        <v>0.49652777777777801</v>
      </c>
      <c r="F1919" s="16">
        <v>0.52986111111111101</v>
      </c>
      <c r="G1919" s="16">
        <f t="shared" ref="G1919:G1982" si="308">F1919-E1919</f>
        <v>3.3333333333332993E-2</v>
      </c>
      <c r="H1919" s="21">
        <v>2</v>
      </c>
      <c r="I1919" s="17">
        <v>2</v>
      </c>
      <c r="J1919" s="17">
        <v>3</v>
      </c>
      <c r="K1919" s="17">
        <v>3</v>
      </c>
      <c r="L1919" s="14" t="s">
        <v>41</v>
      </c>
      <c r="M1919" s="14" t="s">
        <v>42</v>
      </c>
      <c r="N1919" s="17">
        <v>2</v>
      </c>
      <c r="O1919" s="14">
        <f t="shared" ref="O1919:O1982" si="309">3.3*P1919</f>
        <v>36.299999999999997</v>
      </c>
      <c r="P1919" s="14">
        <v>11</v>
      </c>
      <c r="Q1919" s="14">
        <f t="shared" ref="Q1919:Q1982" si="310">3.3*R1919</f>
        <v>29.7</v>
      </c>
      <c r="R1919" s="14">
        <v>9</v>
      </c>
      <c r="S1919" s="14">
        <f t="shared" ref="S1919:S1982" si="311">3.3*T1919</f>
        <v>36.299999999999997</v>
      </c>
      <c r="T1919" s="14">
        <v>11</v>
      </c>
      <c r="U1919" s="21" t="s">
        <v>43</v>
      </c>
      <c r="V1919" s="21" t="s">
        <v>43</v>
      </c>
      <c r="W1919" s="19">
        <v>27.84186</v>
      </c>
      <c r="X1919" s="19">
        <v>-115.14153</v>
      </c>
      <c r="Y1919" s="18">
        <f t="shared" si="307"/>
        <v>62.6</v>
      </c>
      <c r="Z1919" s="17">
        <v>17</v>
      </c>
      <c r="AA1919" s="21">
        <v>6</v>
      </c>
      <c r="AB1919" s="14" t="s">
        <v>46</v>
      </c>
      <c r="AC1919" s="14">
        <v>8</v>
      </c>
      <c r="AD1919" s="17">
        <v>19</v>
      </c>
      <c r="AE1919" s="17">
        <v>1</v>
      </c>
      <c r="AF1919" s="14">
        <v>35</v>
      </c>
      <c r="AG1919" s="14">
        <v>330</v>
      </c>
      <c r="AI1919" s="70">
        <f t="shared" si="303"/>
        <v>15.4465</v>
      </c>
      <c r="AJ1919" s="74">
        <f t="shared" si="304"/>
        <v>506.66058069508574</v>
      </c>
      <c r="AK1919" s="74">
        <f t="shared" si="305"/>
        <v>0.70731750980722297</v>
      </c>
      <c r="AL1919" s="73">
        <f t="shared" si="306"/>
        <v>0.70731750980722297</v>
      </c>
    </row>
    <row r="1920" spans="1:38" hidden="1">
      <c r="A1920" s="14" t="s">
        <v>95</v>
      </c>
      <c r="B1920" s="14" t="s">
        <v>40</v>
      </c>
      <c r="C1920" s="31">
        <v>39287</v>
      </c>
      <c r="D1920" s="15">
        <v>2007</v>
      </c>
      <c r="E1920" s="16">
        <v>0.49652777777777801</v>
      </c>
      <c r="F1920" s="16">
        <v>0.52986111111111101</v>
      </c>
      <c r="G1920" s="16">
        <f t="shared" si="308"/>
        <v>3.3333333333332993E-2</v>
      </c>
      <c r="H1920" s="21">
        <v>2</v>
      </c>
      <c r="I1920" s="17">
        <v>2</v>
      </c>
      <c r="J1920" s="17">
        <v>3</v>
      </c>
      <c r="K1920" s="17">
        <v>3</v>
      </c>
      <c r="L1920" s="14" t="s">
        <v>41</v>
      </c>
      <c r="M1920" s="14" t="s">
        <v>42</v>
      </c>
      <c r="N1920" s="17">
        <v>2</v>
      </c>
      <c r="O1920" s="14">
        <f t="shared" si="309"/>
        <v>36.299999999999997</v>
      </c>
      <c r="P1920" s="14">
        <v>11</v>
      </c>
      <c r="Q1920" s="14">
        <f t="shared" si="310"/>
        <v>29.7</v>
      </c>
      <c r="R1920" s="14">
        <v>9</v>
      </c>
      <c r="S1920" s="14">
        <f t="shared" si="311"/>
        <v>36.299999999999997</v>
      </c>
      <c r="T1920" s="14">
        <v>11</v>
      </c>
      <c r="U1920" s="21" t="s">
        <v>43</v>
      </c>
      <c r="V1920" s="21" t="s">
        <v>43</v>
      </c>
      <c r="W1920" s="19">
        <v>27.84186</v>
      </c>
      <c r="X1920" s="19">
        <v>-115.14153</v>
      </c>
      <c r="Y1920" s="18">
        <f t="shared" si="307"/>
        <v>62.6</v>
      </c>
      <c r="Z1920" s="17">
        <v>17</v>
      </c>
      <c r="AA1920" s="21">
        <v>6</v>
      </c>
      <c r="AB1920" s="14" t="s">
        <v>46</v>
      </c>
      <c r="AC1920" s="14">
        <v>8</v>
      </c>
      <c r="AD1920" s="17">
        <v>26</v>
      </c>
      <c r="AE1920" s="17">
        <v>1</v>
      </c>
      <c r="AF1920" s="14">
        <v>35</v>
      </c>
      <c r="AG1920" s="14">
        <v>330</v>
      </c>
      <c r="AI1920" s="70">
        <f t="shared" si="303"/>
        <v>20.682500000000001</v>
      </c>
      <c r="AJ1920" s="74">
        <f t="shared" si="304"/>
        <v>1351.0586714113065</v>
      </c>
      <c r="AK1920" s="74">
        <f t="shared" si="305"/>
        <v>2.9027525456693968</v>
      </c>
      <c r="AL1920" s="73">
        <f t="shared" si="306"/>
        <v>2.9027525456693968</v>
      </c>
    </row>
    <row r="1921" spans="1:38" hidden="1">
      <c r="A1921" s="14" t="s">
        <v>95</v>
      </c>
      <c r="B1921" s="14" t="s">
        <v>40</v>
      </c>
      <c r="C1921" s="31">
        <v>39287</v>
      </c>
      <c r="D1921" s="15">
        <v>2007</v>
      </c>
      <c r="E1921" s="16">
        <v>0.49652777777777801</v>
      </c>
      <c r="F1921" s="16">
        <v>0.52986111111111101</v>
      </c>
      <c r="G1921" s="16">
        <f t="shared" si="308"/>
        <v>3.3333333333332993E-2</v>
      </c>
      <c r="H1921" s="21">
        <v>2</v>
      </c>
      <c r="I1921" s="17">
        <v>2</v>
      </c>
      <c r="J1921" s="17">
        <v>3</v>
      </c>
      <c r="K1921" s="17">
        <v>3</v>
      </c>
      <c r="L1921" s="14" t="s">
        <v>41</v>
      </c>
      <c r="M1921" s="14" t="s">
        <v>42</v>
      </c>
      <c r="N1921" s="17">
        <v>2</v>
      </c>
      <c r="O1921" s="14">
        <f t="shared" si="309"/>
        <v>36.299999999999997</v>
      </c>
      <c r="P1921" s="14">
        <v>11</v>
      </c>
      <c r="Q1921" s="14">
        <f t="shared" si="310"/>
        <v>29.7</v>
      </c>
      <c r="R1921" s="14">
        <v>9</v>
      </c>
      <c r="S1921" s="14">
        <f t="shared" si="311"/>
        <v>36.299999999999997</v>
      </c>
      <c r="T1921" s="14">
        <v>11</v>
      </c>
      <c r="U1921" s="21" t="s">
        <v>43</v>
      </c>
      <c r="V1921" s="21" t="s">
        <v>43</v>
      </c>
      <c r="W1921" s="19">
        <v>27.84186</v>
      </c>
      <c r="X1921" s="19">
        <v>-115.14153</v>
      </c>
      <c r="Y1921" s="18">
        <f t="shared" si="307"/>
        <v>62.6</v>
      </c>
      <c r="Z1921" s="17">
        <v>17</v>
      </c>
      <c r="AA1921" s="21">
        <v>6</v>
      </c>
      <c r="AB1921" s="14" t="s">
        <v>46</v>
      </c>
      <c r="AC1921" s="14">
        <v>8</v>
      </c>
      <c r="AD1921" s="17">
        <v>26</v>
      </c>
      <c r="AE1921" s="17">
        <v>1</v>
      </c>
      <c r="AF1921" s="14">
        <v>35</v>
      </c>
      <c r="AG1921" s="14">
        <v>330</v>
      </c>
      <c r="AI1921" s="70">
        <f t="shared" si="303"/>
        <v>20.682500000000001</v>
      </c>
      <c r="AJ1921" s="74">
        <f t="shared" si="304"/>
        <v>1351.0586714113065</v>
      </c>
      <c r="AK1921" s="74">
        <f t="shared" si="305"/>
        <v>2.9027525456693968</v>
      </c>
      <c r="AL1921" s="73">
        <f t="shared" si="306"/>
        <v>2.9027525456693968</v>
      </c>
    </row>
    <row r="1922" spans="1:38" hidden="1">
      <c r="A1922" s="14" t="s">
        <v>95</v>
      </c>
      <c r="B1922" s="14" t="s">
        <v>40</v>
      </c>
      <c r="C1922" s="31">
        <v>39287</v>
      </c>
      <c r="D1922" s="15">
        <v>2007</v>
      </c>
      <c r="E1922" s="16">
        <v>0.49652777777777801</v>
      </c>
      <c r="F1922" s="16">
        <v>0.52986111111111101</v>
      </c>
      <c r="G1922" s="16">
        <f t="shared" si="308"/>
        <v>3.3333333333332993E-2</v>
      </c>
      <c r="H1922" s="21">
        <v>2</v>
      </c>
      <c r="I1922" s="17">
        <v>2</v>
      </c>
      <c r="J1922" s="17">
        <v>3</v>
      </c>
      <c r="K1922" s="17">
        <v>3</v>
      </c>
      <c r="L1922" s="14" t="s">
        <v>41</v>
      </c>
      <c r="M1922" s="14" t="s">
        <v>42</v>
      </c>
      <c r="N1922" s="17">
        <v>2</v>
      </c>
      <c r="O1922" s="14">
        <f t="shared" si="309"/>
        <v>36.299999999999997</v>
      </c>
      <c r="P1922" s="14">
        <v>11</v>
      </c>
      <c r="Q1922" s="14">
        <f t="shared" si="310"/>
        <v>29.7</v>
      </c>
      <c r="R1922" s="14">
        <v>9</v>
      </c>
      <c r="S1922" s="14">
        <f t="shared" si="311"/>
        <v>36.299999999999997</v>
      </c>
      <c r="T1922" s="14">
        <v>11</v>
      </c>
      <c r="U1922" s="21" t="s">
        <v>43</v>
      </c>
      <c r="V1922" s="21" t="s">
        <v>43</v>
      </c>
      <c r="W1922" s="19">
        <v>27.84186</v>
      </c>
      <c r="X1922" s="19">
        <v>-115.14153</v>
      </c>
      <c r="Y1922" s="18">
        <f t="shared" si="307"/>
        <v>62.6</v>
      </c>
      <c r="Z1922" s="17">
        <v>17</v>
      </c>
      <c r="AA1922" s="21">
        <v>6</v>
      </c>
      <c r="AB1922" s="14" t="s">
        <v>46</v>
      </c>
      <c r="AC1922" s="14">
        <v>9</v>
      </c>
      <c r="AD1922" s="17">
        <v>26</v>
      </c>
      <c r="AE1922" s="17">
        <v>1</v>
      </c>
      <c r="AF1922" s="14">
        <v>39</v>
      </c>
      <c r="AG1922" s="14">
        <v>330</v>
      </c>
      <c r="AI1922" s="70">
        <f t="shared" si="303"/>
        <v>20.682500000000001</v>
      </c>
      <c r="AJ1922" s="74">
        <f t="shared" si="304"/>
        <v>1351.0586714113065</v>
      </c>
      <c r="AK1922" s="74">
        <f t="shared" si="305"/>
        <v>2.9027525456693968</v>
      </c>
      <c r="AL1922" s="73">
        <f t="shared" si="306"/>
        <v>2.9027525456693968</v>
      </c>
    </row>
    <row r="1923" spans="1:38" hidden="1">
      <c r="A1923" s="14" t="s">
        <v>95</v>
      </c>
      <c r="B1923" s="14" t="s">
        <v>40</v>
      </c>
      <c r="C1923" s="31">
        <v>39287</v>
      </c>
      <c r="D1923" s="15">
        <v>2007</v>
      </c>
      <c r="E1923" s="16">
        <v>0.49652777777777801</v>
      </c>
      <c r="F1923" s="16">
        <v>0.52986111111111101</v>
      </c>
      <c r="G1923" s="16">
        <f t="shared" si="308"/>
        <v>3.3333333333332993E-2</v>
      </c>
      <c r="H1923" s="21">
        <v>2</v>
      </c>
      <c r="I1923" s="17">
        <v>2</v>
      </c>
      <c r="J1923" s="17">
        <v>3</v>
      </c>
      <c r="K1923" s="17">
        <v>3</v>
      </c>
      <c r="L1923" s="14" t="s">
        <v>41</v>
      </c>
      <c r="M1923" s="14" t="s">
        <v>42</v>
      </c>
      <c r="N1923" s="17">
        <v>2</v>
      </c>
      <c r="O1923" s="14">
        <f t="shared" si="309"/>
        <v>36.299999999999997</v>
      </c>
      <c r="P1923" s="14">
        <v>11</v>
      </c>
      <c r="Q1923" s="14">
        <f t="shared" si="310"/>
        <v>29.7</v>
      </c>
      <c r="R1923" s="14">
        <v>9</v>
      </c>
      <c r="S1923" s="14">
        <f t="shared" si="311"/>
        <v>36.299999999999997</v>
      </c>
      <c r="T1923" s="14">
        <v>11</v>
      </c>
      <c r="U1923" s="21" t="s">
        <v>43</v>
      </c>
      <c r="V1923" s="21" t="s">
        <v>43</v>
      </c>
      <c r="W1923" s="19">
        <v>27.84186</v>
      </c>
      <c r="X1923" s="19">
        <v>-115.14153</v>
      </c>
      <c r="Y1923" s="18">
        <f t="shared" si="307"/>
        <v>62.6</v>
      </c>
      <c r="Z1923" s="17">
        <v>17</v>
      </c>
      <c r="AA1923" s="21">
        <v>6</v>
      </c>
      <c r="AB1923" s="14" t="s">
        <v>46</v>
      </c>
      <c r="AC1923" s="14">
        <v>10</v>
      </c>
      <c r="AD1923" s="17">
        <v>13</v>
      </c>
      <c r="AE1923" s="17">
        <v>1</v>
      </c>
      <c r="AF1923" s="14">
        <v>43</v>
      </c>
      <c r="AG1923" s="14">
        <v>330</v>
      </c>
      <c r="AI1923" s="70">
        <f t="shared" si="303"/>
        <v>10.958500000000001</v>
      </c>
      <c r="AJ1923" s="74">
        <f t="shared" si="304"/>
        <v>159.88648485388254</v>
      </c>
      <c r="AK1923" s="74">
        <f t="shared" si="305"/>
        <v>-0.19429513937990539</v>
      </c>
      <c r="AL1923" s="73">
        <f t="shared" si="306"/>
        <v>0</v>
      </c>
    </row>
    <row r="1924" spans="1:38" hidden="1">
      <c r="A1924" s="14" t="s">
        <v>95</v>
      </c>
      <c r="B1924" s="14" t="s">
        <v>40</v>
      </c>
      <c r="C1924" s="31">
        <v>39287</v>
      </c>
      <c r="D1924" s="15">
        <v>2007</v>
      </c>
      <c r="E1924" s="16">
        <v>0.49652777777777801</v>
      </c>
      <c r="F1924" s="16">
        <v>0.52986111111111101</v>
      </c>
      <c r="G1924" s="16">
        <f t="shared" si="308"/>
        <v>3.3333333333332993E-2</v>
      </c>
      <c r="H1924" s="21">
        <v>2</v>
      </c>
      <c r="I1924" s="17">
        <v>2</v>
      </c>
      <c r="J1924" s="17">
        <v>3</v>
      </c>
      <c r="K1924" s="17">
        <v>3</v>
      </c>
      <c r="L1924" s="14" t="s">
        <v>41</v>
      </c>
      <c r="M1924" s="14" t="s">
        <v>42</v>
      </c>
      <c r="N1924" s="17">
        <v>2</v>
      </c>
      <c r="O1924" s="14">
        <f t="shared" si="309"/>
        <v>36.299999999999997</v>
      </c>
      <c r="P1924" s="14">
        <v>11</v>
      </c>
      <c r="Q1924" s="14">
        <f t="shared" si="310"/>
        <v>29.7</v>
      </c>
      <c r="R1924" s="14">
        <v>9</v>
      </c>
      <c r="S1924" s="14">
        <f t="shared" si="311"/>
        <v>36.299999999999997</v>
      </c>
      <c r="T1924" s="14">
        <v>11</v>
      </c>
      <c r="U1924" s="21" t="s">
        <v>43</v>
      </c>
      <c r="V1924" s="21" t="s">
        <v>43</v>
      </c>
      <c r="W1924" s="19">
        <v>27.84186</v>
      </c>
      <c r="X1924" s="19">
        <v>-115.14153</v>
      </c>
      <c r="Y1924" s="18">
        <f t="shared" si="307"/>
        <v>62.6</v>
      </c>
      <c r="Z1924" s="17">
        <v>17</v>
      </c>
      <c r="AA1924" s="21">
        <v>6</v>
      </c>
      <c r="AB1924" s="14" t="s">
        <v>46</v>
      </c>
      <c r="AC1924" s="14">
        <v>10</v>
      </c>
      <c r="AD1924" s="17">
        <v>21</v>
      </c>
      <c r="AE1924" s="17">
        <v>1</v>
      </c>
      <c r="AF1924" s="14">
        <v>43</v>
      </c>
      <c r="AG1924" s="14">
        <v>330</v>
      </c>
      <c r="AI1924" s="70">
        <f t="shared" si="303"/>
        <v>16.942499999999999</v>
      </c>
      <c r="AJ1924" s="74">
        <f t="shared" si="304"/>
        <v>691.21379845369552</v>
      </c>
      <c r="AK1924" s="74">
        <f t="shared" si="305"/>
        <v>1.1871558759796081</v>
      </c>
      <c r="AL1924" s="73">
        <f t="shared" si="306"/>
        <v>1.1871558759796081</v>
      </c>
    </row>
    <row r="1925" spans="1:38" hidden="1">
      <c r="A1925" s="14" t="s">
        <v>95</v>
      </c>
      <c r="B1925" s="14" t="s">
        <v>40</v>
      </c>
      <c r="C1925" s="31">
        <v>39287</v>
      </c>
      <c r="D1925" s="15">
        <v>2007</v>
      </c>
      <c r="E1925" s="16">
        <v>0.49652777777777801</v>
      </c>
      <c r="F1925" s="16">
        <v>0.52986111111111101</v>
      </c>
      <c r="G1925" s="16">
        <f t="shared" si="308"/>
        <v>3.3333333333332993E-2</v>
      </c>
      <c r="H1925" s="21">
        <v>2</v>
      </c>
      <c r="I1925" s="17">
        <v>2</v>
      </c>
      <c r="J1925" s="17">
        <v>3</v>
      </c>
      <c r="K1925" s="17">
        <v>3</v>
      </c>
      <c r="L1925" s="14" t="s">
        <v>41</v>
      </c>
      <c r="M1925" s="14" t="s">
        <v>42</v>
      </c>
      <c r="N1925" s="17">
        <v>2</v>
      </c>
      <c r="O1925" s="14">
        <f t="shared" si="309"/>
        <v>36.299999999999997</v>
      </c>
      <c r="P1925" s="14">
        <v>11</v>
      </c>
      <c r="Q1925" s="14">
        <f t="shared" si="310"/>
        <v>29.7</v>
      </c>
      <c r="R1925" s="14">
        <v>9</v>
      </c>
      <c r="S1925" s="14">
        <f t="shared" si="311"/>
        <v>36.299999999999997</v>
      </c>
      <c r="T1925" s="14">
        <v>11</v>
      </c>
      <c r="U1925" s="21" t="s">
        <v>43</v>
      </c>
      <c r="V1925" s="21" t="s">
        <v>43</v>
      </c>
      <c r="W1925" s="19">
        <v>27.84186</v>
      </c>
      <c r="X1925" s="19">
        <v>-115.14153</v>
      </c>
      <c r="Y1925" s="18">
        <f t="shared" si="307"/>
        <v>62.6</v>
      </c>
      <c r="Z1925" s="17">
        <v>17</v>
      </c>
      <c r="AA1925" s="21">
        <v>6</v>
      </c>
      <c r="AB1925" s="14" t="s">
        <v>46</v>
      </c>
      <c r="AC1925" s="14">
        <v>10</v>
      </c>
      <c r="AD1925" s="17">
        <v>23</v>
      </c>
      <c r="AE1925" s="17">
        <v>1</v>
      </c>
      <c r="AF1925" s="14">
        <v>43</v>
      </c>
      <c r="AG1925" s="14">
        <v>330</v>
      </c>
      <c r="AI1925" s="70">
        <f t="shared" si="303"/>
        <v>18.438500000000001</v>
      </c>
      <c r="AJ1925" s="74">
        <f t="shared" si="304"/>
        <v>918.51444961025391</v>
      </c>
      <c r="AK1925" s="74">
        <f t="shared" si="305"/>
        <v>1.7781375689866601</v>
      </c>
      <c r="AL1925" s="73">
        <f t="shared" si="306"/>
        <v>1.7781375689866601</v>
      </c>
    </row>
    <row r="1926" spans="1:38" hidden="1">
      <c r="A1926" s="14" t="s">
        <v>95</v>
      </c>
      <c r="B1926" s="14" t="s">
        <v>40</v>
      </c>
      <c r="C1926" s="31">
        <v>39287</v>
      </c>
      <c r="D1926" s="15">
        <v>2007</v>
      </c>
      <c r="E1926" s="16">
        <v>0.49652777777777801</v>
      </c>
      <c r="F1926" s="16">
        <v>0.52986111111111101</v>
      </c>
      <c r="G1926" s="16">
        <f t="shared" si="308"/>
        <v>3.3333333333332993E-2</v>
      </c>
      <c r="H1926" s="21">
        <v>2</v>
      </c>
      <c r="I1926" s="17">
        <v>2</v>
      </c>
      <c r="J1926" s="17">
        <v>3</v>
      </c>
      <c r="K1926" s="17">
        <v>3</v>
      </c>
      <c r="L1926" s="14" t="s">
        <v>41</v>
      </c>
      <c r="M1926" s="14" t="s">
        <v>42</v>
      </c>
      <c r="N1926" s="17">
        <v>2</v>
      </c>
      <c r="O1926" s="14">
        <f t="shared" si="309"/>
        <v>36.299999999999997</v>
      </c>
      <c r="P1926" s="14">
        <v>11</v>
      </c>
      <c r="Q1926" s="14">
        <f t="shared" si="310"/>
        <v>29.7</v>
      </c>
      <c r="R1926" s="14">
        <v>9</v>
      </c>
      <c r="S1926" s="14">
        <f t="shared" si="311"/>
        <v>36.299999999999997</v>
      </c>
      <c r="T1926" s="14">
        <v>11</v>
      </c>
      <c r="U1926" s="21" t="s">
        <v>43</v>
      </c>
      <c r="V1926" s="21" t="s">
        <v>43</v>
      </c>
      <c r="W1926" s="19">
        <v>27.84186</v>
      </c>
      <c r="X1926" s="19">
        <v>-115.14153</v>
      </c>
      <c r="Y1926" s="18">
        <f t="shared" si="307"/>
        <v>62.6</v>
      </c>
      <c r="Z1926" s="17">
        <v>17</v>
      </c>
      <c r="AA1926" s="21">
        <v>6</v>
      </c>
      <c r="AB1926" s="14" t="s">
        <v>46</v>
      </c>
      <c r="AC1926" s="14">
        <v>10</v>
      </c>
      <c r="AD1926" s="17">
        <v>23</v>
      </c>
      <c r="AE1926" s="17">
        <v>1</v>
      </c>
      <c r="AF1926" s="14">
        <v>43</v>
      </c>
      <c r="AG1926" s="14">
        <v>330</v>
      </c>
      <c r="AI1926" s="70">
        <f t="shared" si="303"/>
        <v>18.438500000000001</v>
      </c>
      <c r="AJ1926" s="74">
        <f t="shared" si="304"/>
        <v>918.51444961025391</v>
      </c>
      <c r="AK1926" s="74">
        <f t="shared" si="305"/>
        <v>1.7781375689866601</v>
      </c>
      <c r="AL1926" s="73">
        <f t="shared" si="306"/>
        <v>1.7781375689866601</v>
      </c>
    </row>
    <row r="1927" spans="1:38" hidden="1">
      <c r="A1927" s="14" t="s">
        <v>96</v>
      </c>
      <c r="B1927" s="14" t="s">
        <v>40</v>
      </c>
      <c r="C1927" s="31">
        <v>39287</v>
      </c>
      <c r="D1927" s="15">
        <v>2007</v>
      </c>
      <c r="E1927" s="16">
        <v>0.41666666666666669</v>
      </c>
      <c r="F1927" s="16">
        <v>0.44861111111111113</v>
      </c>
      <c r="G1927" s="16">
        <f t="shared" si="308"/>
        <v>3.1944444444444442E-2</v>
      </c>
      <c r="H1927" s="21">
        <v>2</v>
      </c>
      <c r="I1927" s="17">
        <v>1</v>
      </c>
      <c r="J1927" s="17">
        <v>2</v>
      </c>
      <c r="K1927" s="17">
        <v>2</v>
      </c>
      <c r="L1927" s="14" t="s">
        <v>41</v>
      </c>
      <c r="M1927" s="14" t="s">
        <v>42</v>
      </c>
      <c r="N1927" s="17">
        <v>2</v>
      </c>
      <c r="O1927" s="14">
        <f t="shared" si="309"/>
        <v>42.9</v>
      </c>
      <c r="P1927" s="14">
        <v>13</v>
      </c>
      <c r="Q1927" s="14">
        <f t="shared" si="310"/>
        <v>39.599999999999994</v>
      </c>
      <c r="R1927" s="14">
        <v>12</v>
      </c>
      <c r="S1927" s="14">
        <f t="shared" si="311"/>
        <v>42.9</v>
      </c>
      <c r="T1927" s="14">
        <v>13</v>
      </c>
      <c r="U1927" s="21" t="s">
        <v>43</v>
      </c>
      <c r="V1927" s="21" t="s">
        <v>43</v>
      </c>
      <c r="W1927" s="19">
        <v>27.84469</v>
      </c>
      <c r="X1927" s="19">
        <v>-115.14236</v>
      </c>
      <c r="Y1927" s="18">
        <f t="shared" si="307"/>
        <v>57.2</v>
      </c>
      <c r="Z1927" s="17">
        <v>14</v>
      </c>
      <c r="AA1927" s="21">
        <v>6</v>
      </c>
      <c r="AB1927" s="14" t="s">
        <v>44</v>
      </c>
      <c r="AC1927" s="14">
        <v>1</v>
      </c>
      <c r="AD1927" s="17">
        <v>12</v>
      </c>
      <c r="AE1927" s="17">
        <v>1</v>
      </c>
      <c r="AF1927" s="14">
        <v>1</v>
      </c>
      <c r="AG1927" s="14">
        <v>210</v>
      </c>
      <c r="AI1927" s="70">
        <f t="shared" ref="AI1927:AI1990" si="312">(0.709*AD1927)+1.157</f>
        <v>9.6649999999999991</v>
      </c>
      <c r="AJ1927" s="71" t="s">
        <v>369</v>
      </c>
      <c r="AK1927" s="72">
        <f t="shared" ref="AK1927:AK1990" si="313">((POWER(AI1927*10,2.19))*0.037)/1000</f>
        <v>0.82374690124645178</v>
      </c>
      <c r="AL1927" s="73">
        <f t="shared" ref="AL1927:AL1990" si="314">((POWER(AI1927*10,2.19))*0.037)/1000</f>
        <v>0.82374690124645178</v>
      </c>
    </row>
    <row r="1928" spans="1:38" hidden="1">
      <c r="A1928" s="14" t="s">
        <v>96</v>
      </c>
      <c r="B1928" s="14" t="s">
        <v>40</v>
      </c>
      <c r="C1928" s="31">
        <v>39287</v>
      </c>
      <c r="D1928" s="15">
        <v>2007</v>
      </c>
      <c r="E1928" s="16">
        <v>0.41666666666666669</v>
      </c>
      <c r="F1928" s="16">
        <v>0.44861111111111113</v>
      </c>
      <c r="G1928" s="16">
        <f t="shared" si="308"/>
        <v>3.1944444444444442E-2</v>
      </c>
      <c r="H1928" s="21">
        <v>2</v>
      </c>
      <c r="I1928" s="17">
        <v>1</v>
      </c>
      <c r="J1928" s="17">
        <v>2</v>
      </c>
      <c r="K1928" s="17">
        <v>2</v>
      </c>
      <c r="L1928" s="14" t="s">
        <v>41</v>
      </c>
      <c r="M1928" s="14" t="s">
        <v>42</v>
      </c>
      <c r="N1928" s="17">
        <v>2</v>
      </c>
      <c r="O1928" s="14">
        <f t="shared" si="309"/>
        <v>42.9</v>
      </c>
      <c r="P1928" s="14">
        <v>13</v>
      </c>
      <c r="Q1928" s="14">
        <f t="shared" si="310"/>
        <v>39.599999999999994</v>
      </c>
      <c r="R1928" s="14">
        <v>12</v>
      </c>
      <c r="S1928" s="14">
        <f t="shared" si="311"/>
        <v>42.9</v>
      </c>
      <c r="T1928" s="14">
        <v>13</v>
      </c>
      <c r="U1928" s="21" t="s">
        <v>43</v>
      </c>
      <c r="V1928" s="21" t="s">
        <v>43</v>
      </c>
      <c r="W1928" s="19">
        <v>27.84469</v>
      </c>
      <c r="X1928" s="19">
        <v>-115.14236</v>
      </c>
      <c r="Y1928" s="18">
        <f t="shared" si="307"/>
        <v>57.2</v>
      </c>
      <c r="Z1928" s="17">
        <v>14</v>
      </c>
      <c r="AA1928" s="21">
        <v>6</v>
      </c>
      <c r="AB1928" s="14" t="s">
        <v>44</v>
      </c>
      <c r="AC1928" s="14">
        <v>1</v>
      </c>
      <c r="AD1928" s="17">
        <v>16</v>
      </c>
      <c r="AE1928" s="17">
        <v>1</v>
      </c>
      <c r="AF1928" s="14">
        <v>1</v>
      </c>
      <c r="AG1928" s="14">
        <v>210</v>
      </c>
      <c r="AI1928" s="70">
        <f t="shared" si="312"/>
        <v>12.500999999999999</v>
      </c>
      <c r="AJ1928" s="71" t="s">
        <v>369</v>
      </c>
      <c r="AK1928" s="72">
        <f t="shared" si="313"/>
        <v>1.4471406331162124</v>
      </c>
      <c r="AL1928" s="73">
        <f t="shared" si="314"/>
        <v>1.4471406331162124</v>
      </c>
    </row>
    <row r="1929" spans="1:38" hidden="1">
      <c r="A1929" s="14" t="s">
        <v>96</v>
      </c>
      <c r="B1929" s="14" t="s">
        <v>40</v>
      </c>
      <c r="C1929" s="31">
        <v>39287</v>
      </c>
      <c r="D1929" s="15">
        <v>2007</v>
      </c>
      <c r="E1929" s="16">
        <v>0.41666666666666669</v>
      </c>
      <c r="F1929" s="16">
        <v>0.44861111111111113</v>
      </c>
      <c r="G1929" s="16">
        <f t="shared" si="308"/>
        <v>3.1944444444444442E-2</v>
      </c>
      <c r="H1929" s="21">
        <v>2</v>
      </c>
      <c r="I1929" s="17">
        <v>1</v>
      </c>
      <c r="J1929" s="17">
        <v>2</v>
      </c>
      <c r="K1929" s="17">
        <v>2</v>
      </c>
      <c r="L1929" s="14" t="s">
        <v>41</v>
      </c>
      <c r="M1929" s="14" t="s">
        <v>42</v>
      </c>
      <c r="N1929" s="17">
        <v>2</v>
      </c>
      <c r="O1929" s="14">
        <f t="shared" si="309"/>
        <v>42.9</v>
      </c>
      <c r="P1929" s="14">
        <v>13</v>
      </c>
      <c r="Q1929" s="14">
        <f t="shared" si="310"/>
        <v>39.599999999999994</v>
      </c>
      <c r="R1929" s="14">
        <v>12</v>
      </c>
      <c r="S1929" s="14">
        <f t="shared" si="311"/>
        <v>42.9</v>
      </c>
      <c r="T1929" s="14">
        <v>13</v>
      </c>
      <c r="U1929" s="21" t="s">
        <v>43</v>
      </c>
      <c r="V1929" s="21" t="s">
        <v>43</v>
      </c>
      <c r="W1929" s="19">
        <v>27.84469</v>
      </c>
      <c r="X1929" s="19">
        <v>-115.14236</v>
      </c>
      <c r="Y1929" s="18">
        <f t="shared" si="307"/>
        <v>57.2</v>
      </c>
      <c r="Z1929" s="17">
        <v>14</v>
      </c>
      <c r="AA1929" s="21">
        <v>6</v>
      </c>
      <c r="AB1929" s="14" t="s">
        <v>44</v>
      </c>
      <c r="AC1929" s="14">
        <v>2</v>
      </c>
      <c r="AD1929" s="17">
        <v>19</v>
      </c>
      <c r="AE1929" s="17">
        <v>1</v>
      </c>
      <c r="AF1929" s="14">
        <v>3</v>
      </c>
      <c r="AG1929" s="14">
        <v>210</v>
      </c>
      <c r="AI1929" s="70">
        <f t="shared" si="312"/>
        <v>14.628</v>
      </c>
      <c r="AJ1929" s="71" t="s">
        <v>369</v>
      </c>
      <c r="AK1929" s="72">
        <f t="shared" si="313"/>
        <v>2.041534710262368</v>
      </c>
      <c r="AL1929" s="73">
        <f t="shared" si="314"/>
        <v>2.041534710262368</v>
      </c>
    </row>
    <row r="1930" spans="1:38" hidden="1">
      <c r="A1930" s="14" t="s">
        <v>96</v>
      </c>
      <c r="B1930" s="14" t="s">
        <v>40</v>
      </c>
      <c r="C1930" s="31">
        <v>39287</v>
      </c>
      <c r="D1930" s="15">
        <v>2007</v>
      </c>
      <c r="E1930" s="16">
        <v>0.41666666666666669</v>
      </c>
      <c r="F1930" s="16">
        <v>0.44861111111111113</v>
      </c>
      <c r="G1930" s="16">
        <f t="shared" si="308"/>
        <v>3.1944444444444442E-2</v>
      </c>
      <c r="H1930" s="21">
        <v>2</v>
      </c>
      <c r="I1930" s="17">
        <v>1</v>
      </c>
      <c r="J1930" s="17">
        <v>2</v>
      </c>
      <c r="K1930" s="17">
        <v>2</v>
      </c>
      <c r="L1930" s="14" t="s">
        <v>41</v>
      </c>
      <c r="M1930" s="14" t="s">
        <v>42</v>
      </c>
      <c r="N1930" s="17">
        <v>2</v>
      </c>
      <c r="O1930" s="14">
        <f t="shared" si="309"/>
        <v>42.9</v>
      </c>
      <c r="P1930" s="14">
        <v>13</v>
      </c>
      <c r="Q1930" s="14">
        <f t="shared" si="310"/>
        <v>39.599999999999994</v>
      </c>
      <c r="R1930" s="14">
        <v>12</v>
      </c>
      <c r="S1930" s="14">
        <f t="shared" si="311"/>
        <v>42.9</v>
      </c>
      <c r="T1930" s="14">
        <v>13</v>
      </c>
      <c r="U1930" s="21" t="s">
        <v>43</v>
      </c>
      <c r="V1930" s="21" t="s">
        <v>43</v>
      </c>
      <c r="W1930" s="19">
        <v>27.84469</v>
      </c>
      <c r="X1930" s="19">
        <v>-115.14236</v>
      </c>
      <c r="Y1930" s="18">
        <f t="shared" si="307"/>
        <v>57.2</v>
      </c>
      <c r="Z1930" s="17">
        <v>14</v>
      </c>
      <c r="AA1930" s="21">
        <v>6</v>
      </c>
      <c r="AB1930" s="14" t="s">
        <v>44</v>
      </c>
      <c r="AC1930" s="14">
        <v>2</v>
      </c>
      <c r="AD1930" s="17">
        <v>22</v>
      </c>
      <c r="AE1930" s="17">
        <v>1</v>
      </c>
      <c r="AF1930" s="14">
        <v>3</v>
      </c>
      <c r="AG1930" s="14">
        <v>210</v>
      </c>
      <c r="AI1930" s="70">
        <f t="shared" si="312"/>
        <v>16.754999999999999</v>
      </c>
      <c r="AJ1930" s="71" t="s">
        <v>369</v>
      </c>
      <c r="AK1930" s="72">
        <f t="shared" si="313"/>
        <v>2.7483879168691034</v>
      </c>
      <c r="AL1930" s="73">
        <f t="shared" si="314"/>
        <v>2.7483879168691034</v>
      </c>
    </row>
    <row r="1931" spans="1:38" hidden="1">
      <c r="A1931" s="14" t="s">
        <v>96</v>
      </c>
      <c r="B1931" s="14" t="s">
        <v>40</v>
      </c>
      <c r="C1931" s="31">
        <v>39287</v>
      </c>
      <c r="D1931" s="15">
        <v>2007</v>
      </c>
      <c r="E1931" s="16">
        <v>0.41666666666666669</v>
      </c>
      <c r="F1931" s="16">
        <v>0.44861111111111113</v>
      </c>
      <c r="G1931" s="16">
        <f t="shared" si="308"/>
        <v>3.1944444444444442E-2</v>
      </c>
      <c r="H1931" s="21">
        <v>2</v>
      </c>
      <c r="I1931" s="17">
        <v>1</v>
      </c>
      <c r="J1931" s="17">
        <v>2</v>
      </c>
      <c r="K1931" s="17">
        <v>2</v>
      </c>
      <c r="L1931" s="14" t="s">
        <v>41</v>
      </c>
      <c r="M1931" s="14" t="s">
        <v>42</v>
      </c>
      <c r="N1931" s="17">
        <v>2</v>
      </c>
      <c r="O1931" s="14">
        <f t="shared" si="309"/>
        <v>42.9</v>
      </c>
      <c r="P1931" s="14">
        <v>13</v>
      </c>
      <c r="Q1931" s="14">
        <f t="shared" si="310"/>
        <v>39.599999999999994</v>
      </c>
      <c r="R1931" s="14">
        <v>12</v>
      </c>
      <c r="S1931" s="14">
        <f t="shared" si="311"/>
        <v>42.9</v>
      </c>
      <c r="T1931" s="14">
        <v>13</v>
      </c>
      <c r="U1931" s="21" t="s">
        <v>43</v>
      </c>
      <c r="V1931" s="21" t="s">
        <v>43</v>
      </c>
      <c r="W1931" s="19">
        <v>27.84469</v>
      </c>
      <c r="X1931" s="19">
        <v>-115.14236</v>
      </c>
      <c r="Y1931" s="18">
        <f t="shared" si="307"/>
        <v>57.2</v>
      </c>
      <c r="Z1931" s="17">
        <v>14</v>
      </c>
      <c r="AA1931" s="21">
        <v>6</v>
      </c>
      <c r="AB1931" s="14" t="s">
        <v>44</v>
      </c>
      <c r="AC1931" s="14">
        <v>3</v>
      </c>
      <c r="AD1931" s="17">
        <v>17</v>
      </c>
      <c r="AE1931" s="17">
        <v>1</v>
      </c>
      <c r="AF1931" s="14">
        <v>4</v>
      </c>
      <c r="AG1931" s="14">
        <v>210</v>
      </c>
      <c r="AI1931" s="70">
        <f t="shared" si="312"/>
        <v>13.209999999999999</v>
      </c>
      <c r="AJ1931" s="71" t="s">
        <v>369</v>
      </c>
      <c r="AK1931" s="72">
        <f t="shared" si="313"/>
        <v>1.6329725885917237</v>
      </c>
      <c r="AL1931" s="73">
        <f t="shared" si="314"/>
        <v>1.6329725885917237</v>
      </c>
    </row>
    <row r="1932" spans="1:38" hidden="1">
      <c r="A1932" s="14" t="s">
        <v>96</v>
      </c>
      <c r="B1932" s="14" t="s">
        <v>40</v>
      </c>
      <c r="C1932" s="31">
        <v>39287</v>
      </c>
      <c r="D1932" s="15">
        <v>2007</v>
      </c>
      <c r="E1932" s="16">
        <v>0.41666666666666669</v>
      </c>
      <c r="F1932" s="16">
        <v>0.44861111111111113</v>
      </c>
      <c r="G1932" s="16">
        <f t="shared" si="308"/>
        <v>3.1944444444444442E-2</v>
      </c>
      <c r="H1932" s="21">
        <v>2</v>
      </c>
      <c r="I1932" s="17">
        <v>1</v>
      </c>
      <c r="J1932" s="17">
        <v>2</v>
      </c>
      <c r="K1932" s="17">
        <v>2</v>
      </c>
      <c r="L1932" s="14" t="s">
        <v>41</v>
      </c>
      <c r="M1932" s="14" t="s">
        <v>42</v>
      </c>
      <c r="N1932" s="17">
        <v>2</v>
      </c>
      <c r="O1932" s="14">
        <f t="shared" si="309"/>
        <v>42.9</v>
      </c>
      <c r="P1932" s="14">
        <v>13</v>
      </c>
      <c r="Q1932" s="14">
        <f t="shared" si="310"/>
        <v>39.599999999999994</v>
      </c>
      <c r="R1932" s="14">
        <v>12</v>
      </c>
      <c r="S1932" s="14">
        <f t="shared" si="311"/>
        <v>42.9</v>
      </c>
      <c r="T1932" s="14">
        <v>13</v>
      </c>
      <c r="U1932" s="21" t="s">
        <v>43</v>
      </c>
      <c r="V1932" s="21" t="s">
        <v>43</v>
      </c>
      <c r="W1932" s="19">
        <v>27.84469</v>
      </c>
      <c r="X1932" s="19">
        <v>-115.14236</v>
      </c>
      <c r="Y1932" s="18">
        <f t="shared" si="307"/>
        <v>57.2</v>
      </c>
      <c r="Z1932" s="17">
        <v>14</v>
      </c>
      <c r="AA1932" s="21">
        <v>6</v>
      </c>
      <c r="AB1932" s="14" t="s">
        <v>44</v>
      </c>
      <c r="AC1932" s="14">
        <v>4</v>
      </c>
      <c r="AD1932" s="17">
        <v>20</v>
      </c>
      <c r="AE1932" s="17">
        <v>1</v>
      </c>
      <c r="AF1932" s="14">
        <v>5</v>
      </c>
      <c r="AG1932" s="14">
        <v>210</v>
      </c>
      <c r="AI1932" s="70">
        <f t="shared" si="312"/>
        <v>15.337</v>
      </c>
      <c r="AJ1932" s="71" t="s">
        <v>369</v>
      </c>
      <c r="AK1932" s="72">
        <f t="shared" si="313"/>
        <v>2.2645047633742106</v>
      </c>
      <c r="AL1932" s="73">
        <f t="shared" si="314"/>
        <v>2.2645047633742106</v>
      </c>
    </row>
    <row r="1933" spans="1:38" hidden="1">
      <c r="A1933" s="14" t="s">
        <v>96</v>
      </c>
      <c r="B1933" s="14" t="s">
        <v>40</v>
      </c>
      <c r="C1933" s="31">
        <v>39287</v>
      </c>
      <c r="D1933" s="15">
        <v>2007</v>
      </c>
      <c r="E1933" s="16">
        <v>0.41666666666666669</v>
      </c>
      <c r="F1933" s="16">
        <v>0.44861111111111113</v>
      </c>
      <c r="G1933" s="16">
        <f t="shared" si="308"/>
        <v>3.1944444444444442E-2</v>
      </c>
      <c r="H1933" s="21">
        <v>2</v>
      </c>
      <c r="I1933" s="17">
        <v>1</v>
      </c>
      <c r="J1933" s="17">
        <v>2</v>
      </c>
      <c r="K1933" s="17">
        <v>2</v>
      </c>
      <c r="L1933" s="14" t="s">
        <v>41</v>
      </c>
      <c r="M1933" s="14" t="s">
        <v>42</v>
      </c>
      <c r="N1933" s="17">
        <v>2</v>
      </c>
      <c r="O1933" s="14">
        <f t="shared" si="309"/>
        <v>42.9</v>
      </c>
      <c r="P1933" s="14">
        <v>13</v>
      </c>
      <c r="Q1933" s="14">
        <f t="shared" si="310"/>
        <v>39.599999999999994</v>
      </c>
      <c r="R1933" s="14">
        <v>12</v>
      </c>
      <c r="S1933" s="14">
        <f t="shared" si="311"/>
        <v>42.9</v>
      </c>
      <c r="T1933" s="14">
        <v>13</v>
      </c>
      <c r="U1933" s="21" t="s">
        <v>43</v>
      </c>
      <c r="V1933" s="21" t="s">
        <v>43</v>
      </c>
      <c r="W1933" s="19">
        <v>27.84469</v>
      </c>
      <c r="X1933" s="19">
        <v>-115.14236</v>
      </c>
      <c r="Y1933" s="18">
        <f t="shared" si="307"/>
        <v>57.2</v>
      </c>
      <c r="Z1933" s="17">
        <v>14</v>
      </c>
      <c r="AA1933" s="21">
        <v>6</v>
      </c>
      <c r="AB1933" s="14" t="s">
        <v>44</v>
      </c>
      <c r="AC1933" s="14">
        <v>5</v>
      </c>
      <c r="AD1933" s="17">
        <v>17</v>
      </c>
      <c r="AE1933" s="17">
        <v>1</v>
      </c>
      <c r="AF1933" s="14">
        <v>6</v>
      </c>
      <c r="AG1933" s="14">
        <v>210</v>
      </c>
      <c r="AI1933" s="70">
        <f t="shared" si="312"/>
        <v>13.209999999999999</v>
      </c>
      <c r="AJ1933" s="71" t="s">
        <v>369</v>
      </c>
      <c r="AK1933" s="72">
        <f t="shared" si="313"/>
        <v>1.6329725885917237</v>
      </c>
      <c r="AL1933" s="73">
        <f t="shared" si="314"/>
        <v>1.6329725885917237</v>
      </c>
    </row>
    <row r="1934" spans="1:38" hidden="1">
      <c r="A1934" s="14" t="s">
        <v>96</v>
      </c>
      <c r="B1934" s="14" t="s">
        <v>40</v>
      </c>
      <c r="C1934" s="31">
        <v>39287</v>
      </c>
      <c r="D1934" s="15">
        <v>2007</v>
      </c>
      <c r="E1934" s="16">
        <v>0.41666666666666669</v>
      </c>
      <c r="F1934" s="16">
        <v>0.44861111111111113</v>
      </c>
      <c r="G1934" s="16">
        <f t="shared" si="308"/>
        <v>3.1944444444444442E-2</v>
      </c>
      <c r="H1934" s="21">
        <v>2</v>
      </c>
      <c r="I1934" s="17">
        <v>1</v>
      </c>
      <c r="J1934" s="17">
        <v>2</v>
      </c>
      <c r="K1934" s="17">
        <v>2</v>
      </c>
      <c r="L1934" s="14" t="s">
        <v>41</v>
      </c>
      <c r="M1934" s="14" t="s">
        <v>42</v>
      </c>
      <c r="N1934" s="17">
        <v>2</v>
      </c>
      <c r="O1934" s="14">
        <f t="shared" si="309"/>
        <v>42.9</v>
      </c>
      <c r="P1934" s="14">
        <v>13</v>
      </c>
      <c r="Q1934" s="14">
        <f t="shared" si="310"/>
        <v>39.599999999999994</v>
      </c>
      <c r="R1934" s="14">
        <v>12</v>
      </c>
      <c r="S1934" s="14">
        <f t="shared" si="311"/>
        <v>42.9</v>
      </c>
      <c r="T1934" s="14">
        <v>13</v>
      </c>
      <c r="U1934" s="21" t="s">
        <v>43</v>
      </c>
      <c r="V1934" s="21" t="s">
        <v>43</v>
      </c>
      <c r="W1934" s="19">
        <v>27.84469</v>
      </c>
      <c r="X1934" s="19">
        <v>-115.14236</v>
      </c>
      <c r="Y1934" s="18">
        <f t="shared" si="307"/>
        <v>57.2</v>
      </c>
      <c r="Z1934" s="17">
        <v>14</v>
      </c>
      <c r="AA1934" s="21">
        <v>6</v>
      </c>
      <c r="AB1934" s="14" t="s">
        <v>44</v>
      </c>
      <c r="AC1934" s="14">
        <v>6</v>
      </c>
      <c r="AD1934" s="17">
        <v>5</v>
      </c>
      <c r="AE1934" s="17">
        <v>1</v>
      </c>
      <c r="AF1934" s="14">
        <v>10</v>
      </c>
      <c r="AG1934" s="14">
        <v>210</v>
      </c>
      <c r="AI1934" s="70">
        <f t="shared" si="312"/>
        <v>4.702</v>
      </c>
      <c r="AJ1934" s="71" t="s">
        <v>369</v>
      </c>
      <c r="AK1934" s="72">
        <f t="shared" si="313"/>
        <v>0.17002025858157216</v>
      </c>
      <c r="AL1934" s="73">
        <f t="shared" si="314"/>
        <v>0.17002025858157216</v>
      </c>
    </row>
    <row r="1935" spans="1:38" hidden="1">
      <c r="A1935" s="14" t="s">
        <v>96</v>
      </c>
      <c r="B1935" s="14" t="s">
        <v>40</v>
      </c>
      <c r="C1935" s="31">
        <v>39287</v>
      </c>
      <c r="D1935" s="15">
        <v>2007</v>
      </c>
      <c r="E1935" s="16">
        <v>0.41666666666666669</v>
      </c>
      <c r="F1935" s="16">
        <v>0.44861111111111113</v>
      </c>
      <c r="G1935" s="16">
        <f t="shared" si="308"/>
        <v>3.1944444444444442E-2</v>
      </c>
      <c r="H1935" s="21">
        <v>2</v>
      </c>
      <c r="I1935" s="17">
        <v>1</v>
      </c>
      <c r="J1935" s="17">
        <v>2</v>
      </c>
      <c r="K1935" s="17">
        <v>2</v>
      </c>
      <c r="L1935" s="14" t="s">
        <v>41</v>
      </c>
      <c r="M1935" s="14" t="s">
        <v>42</v>
      </c>
      <c r="N1935" s="17">
        <v>2</v>
      </c>
      <c r="O1935" s="14">
        <f t="shared" si="309"/>
        <v>42.9</v>
      </c>
      <c r="P1935" s="14">
        <v>13</v>
      </c>
      <c r="Q1935" s="14">
        <f t="shared" si="310"/>
        <v>39.599999999999994</v>
      </c>
      <c r="R1935" s="14">
        <v>12</v>
      </c>
      <c r="S1935" s="14">
        <f t="shared" si="311"/>
        <v>42.9</v>
      </c>
      <c r="T1935" s="14">
        <v>13</v>
      </c>
      <c r="U1935" s="21" t="s">
        <v>43</v>
      </c>
      <c r="V1935" s="21" t="s">
        <v>43</v>
      </c>
      <c r="W1935" s="19">
        <v>27.84469</v>
      </c>
      <c r="X1935" s="19">
        <v>-115.14236</v>
      </c>
      <c r="Y1935" s="18">
        <f t="shared" si="307"/>
        <v>57.2</v>
      </c>
      <c r="Z1935" s="17">
        <v>14</v>
      </c>
      <c r="AA1935" s="21">
        <v>6</v>
      </c>
      <c r="AB1935" s="14" t="s">
        <v>44</v>
      </c>
      <c r="AC1935" s="14">
        <v>6</v>
      </c>
      <c r="AD1935" s="17">
        <v>15</v>
      </c>
      <c r="AE1935" s="17">
        <v>1</v>
      </c>
      <c r="AF1935" s="14">
        <v>10</v>
      </c>
      <c r="AG1935" s="14">
        <v>210</v>
      </c>
      <c r="AI1935" s="70">
        <f t="shared" si="312"/>
        <v>11.792</v>
      </c>
      <c r="AJ1935" s="71" t="s">
        <v>369</v>
      </c>
      <c r="AK1935" s="72">
        <f t="shared" si="313"/>
        <v>1.2734394051640829</v>
      </c>
      <c r="AL1935" s="73">
        <f t="shared" si="314"/>
        <v>1.2734394051640829</v>
      </c>
    </row>
    <row r="1936" spans="1:38" hidden="1">
      <c r="A1936" s="14" t="s">
        <v>96</v>
      </c>
      <c r="B1936" s="14" t="s">
        <v>40</v>
      </c>
      <c r="C1936" s="31">
        <v>39287</v>
      </c>
      <c r="D1936" s="15">
        <v>2007</v>
      </c>
      <c r="E1936" s="16">
        <v>0.41666666666666669</v>
      </c>
      <c r="F1936" s="16">
        <v>0.44861111111111113</v>
      </c>
      <c r="G1936" s="16">
        <f t="shared" si="308"/>
        <v>3.1944444444444442E-2</v>
      </c>
      <c r="H1936" s="21">
        <v>2</v>
      </c>
      <c r="I1936" s="17">
        <v>1</v>
      </c>
      <c r="J1936" s="17">
        <v>2</v>
      </c>
      <c r="K1936" s="17">
        <v>2</v>
      </c>
      <c r="L1936" s="14" t="s">
        <v>41</v>
      </c>
      <c r="M1936" s="14" t="s">
        <v>42</v>
      </c>
      <c r="N1936" s="17">
        <v>2</v>
      </c>
      <c r="O1936" s="14">
        <f t="shared" si="309"/>
        <v>42.9</v>
      </c>
      <c r="P1936" s="14">
        <v>13</v>
      </c>
      <c r="Q1936" s="14">
        <f t="shared" si="310"/>
        <v>39.599999999999994</v>
      </c>
      <c r="R1936" s="14">
        <v>12</v>
      </c>
      <c r="S1936" s="14">
        <f t="shared" si="311"/>
        <v>42.9</v>
      </c>
      <c r="T1936" s="14">
        <v>13</v>
      </c>
      <c r="U1936" s="21" t="s">
        <v>43</v>
      </c>
      <c r="V1936" s="21" t="s">
        <v>43</v>
      </c>
      <c r="W1936" s="19">
        <v>27.84469</v>
      </c>
      <c r="X1936" s="19">
        <v>-115.14236</v>
      </c>
      <c r="Y1936" s="18">
        <f t="shared" si="307"/>
        <v>57.2</v>
      </c>
      <c r="Z1936" s="17">
        <v>14</v>
      </c>
      <c r="AA1936" s="21">
        <v>6</v>
      </c>
      <c r="AB1936" s="14" t="s">
        <v>44</v>
      </c>
      <c r="AC1936" s="14">
        <v>6</v>
      </c>
      <c r="AD1936" s="17">
        <v>19</v>
      </c>
      <c r="AE1936" s="17">
        <v>1</v>
      </c>
      <c r="AF1936" s="14">
        <v>10</v>
      </c>
      <c r="AG1936" s="14">
        <v>210</v>
      </c>
      <c r="AI1936" s="70">
        <f t="shared" si="312"/>
        <v>14.628</v>
      </c>
      <c r="AJ1936" s="71" t="s">
        <v>369</v>
      </c>
      <c r="AK1936" s="72">
        <f t="shared" si="313"/>
        <v>2.041534710262368</v>
      </c>
      <c r="AL1936" s="73">
        <f t="shared" si="314"/>
        <v>2.041534710262368</v>
      </c>
    </row>
    <row r="1937" spans="1:38" hidden="1">
      <c r="A1937" s="14" t="s">
        <v>96</v>
      </c>
      <c r="B1937" s="14" t="s">
        <v>40</v>
      </c>
      <c r="C1937" s="31">
        <v>39287</v>
      </c>
      <c r="D1937" s="15">
        <v>2007</v>
      </c>
      <c r="E1937" s="16">
        <v>0.41666666666666669</v>
      </c>
      <c r="F1937" s="16">
        <v>0.44861111111111113</v>
      </c>
      <c r="G1937" s="16">
        <f t="shared" si="308"/>
        <v>3.1944444444444442E-2</v>
      </c>
      <c r="H1937" s="21">
        <v>2</v>
      </c>
      <c r="I1937" s="17">
        <v>1</v>
      </c>
      <c r="J1937" s="17">
        <v>2</v>
      </c>
      <c r="K1937" s="17">
        <v>2</v>
      </c>
      <c r="L1937" s="14" t="s">
        <v>41</v>
      </c>
      <c r="M1937" s="14" t="s">
        <v>42</v>
      </c>
      <c r="N1937" s="17">
        <v>2</v>
      </c>
      <c r="O1937" s="14">
        <f t="shared" si="309"/>
        <v>42.9</v>
      </c>
      <c r="P1937" s="14">
        <v>13</v>
      </c>
      <c r="Q1937" s="14">
        <f t="shared" si="310"/>
        <v>39.599999999999994</v>
      </c>
      <c r="R1937" s="14">
        <v>12</v>
      </c>
      <c r="S1937" s="14">
        <f t="shared" si="311"/>
        <v>42.9</v>
      </c>
      <c r="T1937" s="14">
        <v>13</v>
      </c>
      <c r="U1937" s="21" t="s">
        <v>43</v>
      </c>
      <c r="V1937" s="21" t="s">
        <v>43</v>
      </c>
      <c r="W1937" s="19">
        <v>27.84469</v>
      </c>
      <c r="X1937" s="19">
        <v>-115.14236</v>
      </c>
      <c r="Y1937" s="18">
        <f t="shared" si="307"/>
        <v>57.2</v>
      </c>
      <c r="Z1937" s="17">
        <v>14</v>
      </c>
      <c r="AA1937" s="21">
        <v>6</v>
      </c>
      <c r="AB1937" s="14" t="s">
        <v>44</v>
      </c>
      <c r="AC1937" s="14">
        <v>6</v>
      </c>
      <c r="AD1937" s="17">
        <v>19</v>
      </c>
      <c r="AE1937" s="17">
        <v>1</v>
      </c>
      <c r="AF1937" s="14">
        <v>10</v>
      </c>
      <c r="AG1937" s="14">
        <v>210</v>
      </c>
      <c r="AI1937" s="70">
        <f t="shared" si="312"/>
        <v>14.628</v>
      </c>
      <c r="AJ1937" s="71" t="s">
        <v>369</v>
      </c>
      <c r="AK1937" s="72">
        <f t="shared" si="313"/>
        <v>2.041534710262368</v>
      </c>
      <c r="AL1937" s="73">
        <f t="shared" si="314"/>
        <v>2.041534710262368</v>
      </c>
    </row>
    <row r="1938" spans="1:38" hidden="1">
      <c r="A1938" s="14" t="s">
        <v>96</v>
      </c>
      <c r="B1938" s="14" t="s">
        <v>40</v>
      </c>
      <c r="C1938" s="31">
        <v>39287</v>
      </c>
      <c r="D1938" s="15">
        <v>2007</v>
      </c>
      <c r="E1938" s="16">
        <v>0.41666666666666669</v>
      </c>
      <c r="F1938" s="16">
        <v>0.44861111111111113</v>
      </c>
      <c r="G1938" s="16">
        <f t="shared" si="308"/>
        <v>3.1944444444444442E-2</v>
      </c>
      <c r="H1938" s="21">
        <v>2</v>
      </c>
      <c r="I1938" s="17">
        <v>1</v>
      </c>
      <c r="J1938" s="17">
        <v>2</v>
      </c>
      <c r="K1938" s="17">
        <v>2</v>
      </c>
      <c r="L1938" s="14" t="s">
        <v>41</v>
      </c>
      <c r="M1938" s="14" t="s">
        <v>42</v>
      </c>
      <c r="N1938" s="17">
        <v>2</v>
      </c>
      <c r="O1938" s="14">
        <f t="shared" si="309"/>
        <v>42.9</v>
      </c>
      <c r="P1938" s="14">
        <v>13</v>
      </c>
      <c r="Q1938" s="14">
        <f t="shared" si="310"/>
        <v>39.599999999999994</v>
      </c>
      <c r="R1938" s="14">
        <v>12</v>
      </c>
      <c r="S1938" s="14">
        <f t="shared" si="311"/>
        <v>42.9</v>
      </c>
      <c r="T1938" s="14">
        <v>13</v>
      </c>
      <c r="U1938" s="21" t="s">
        <v>43</v>
      </c>
      <c r="V1938" s="21" t="s">
        <v>43</v>
      </c>
      <c r="W1938" s="19">
        <v>27.84469</v>
      </c>
      <c r="X1938" s="19">
        <v>-115.14236</v>
      </c>
      <c r="Y1938" s="18">
        <f t="shared" si="307"/>
        <v>57.2</v>
      </c>
      <c r="Z1938" s="17">
        <v>14</v>
      </c>
      <c r="AA1938" s="21">
        <v>6</v>
      </c>
      <c r="AB1938" s="14" t="s">
        <v>44</v>
      </c>
      <c r="AC1938" s="14">
        <v>7</v>
      </c>
      <c r="AD1938" s="17">
        <v>9</v>
      </c>
      <c r="AE1938" s="17">
        <v>1</v>
      </c>
      <c r="AF1938" s="14">
        <v>12</v>
      </c>
      <c r="AG1938" s="14">
        <v>210</v>
      </c>
      <c r="AI1938" s="70">
        <f t="shared" si="312"/>
        <v>7.5379999999999994</v>
      </c>
      <c r="AJ1938" s="71" t="s">
        <v>369</v>
      </c>
      <c r="AK1938" s="72">
        <f t="shared" si="313"/>
        <v>0.47796121404284658</v>
      </c>
      <c r="AL1938" s="73">
        <f t="shared" si="314"/>
        <v>0.47796121404284658</v>
      </c>
    </row>
    <row r="1939" spans="1:38" hidden="1">
      <c r="A1939" s="14" t="s">
        <v>96</v>
      </c>
      <c r="B1939" s="14" t="s">
        <v>40</v>
      </c>
      <c r="C1939" s="31">
        <v>39287</v>
      </c>
      <c r="D1939" s="15">
        <v>2007</v>
      </c>
      <c r="E1939" s="16">
        <v>0.41666666666666669</v>
      </c>
      <c r="F1939" s="16">
        <v>0.44861111111111113</v>
      </c>
      <c r="G1939" s="16">
        <f t="shared" si="308"/>
        <v>3.1944444444444442E-2</v>
      </c>
      <c r="H1939" s="21">
        <v>2</v>
      </c>
      <c r="I1939" s="17">
        <v>1</v>
      </c>
      <c r="J1939" s="17">
        <v>2</v>
      </c>
      <c r="K1939" s="17">
        <v>2</v>
      </c>
      <c r="L1939" s="14" t="s">
        <v>41</v>
      </c>
      <c r="M1939" s="14" t="s">
        <v>42</v>
      </c>
      <c r="N1939" s="17">
        <v>2</v>
      </c>
      <c r="O1939" s="14">
        <f t="shared" si="309"/>
        <v>42.9</v>
      </c>
      <c r="P1939" s="14">
        <v>13</v>
      </c>
      <c r="Q1939" s="14">
        <f t="shared" si="310"/>
        <v>39.599999999999994</v>
      </c>
      <c r="R1939" s="14">
        <v>12</v>
      </c>
      <c r="S1939" s="14">
        <f t="shared" si="311"/>
        <v>42.9</v>
      </c>
      <c r="T1939" s="14">
        <v>13</v>
      </c>
      <c r="U1939" s="21" t="s">
        <v>43</v>
      </c>
      <c r="V1939" s="21" t="s">
        <v>43</v>
      </c>
      <c r="W1939" s="19">
        <v>27.84469</v>
      </c>
      <c r="X1939" s="19">
        <v>-115.14236</v>
      </c>
      <c r="Y1939" s="18">
        <f t="shared" si="307"/>
        <v>57.2</v>
      </c>
      <c r="Z1939" s="17">
        <v>14</v>
      </c>
      <c r="AA1939" s="21">
        <v>6</v>
      </c>
      <c r="AB1939" s="14" t="s">
        <v>44</v>
      </c>
      <c r="AC1939" s="14">
        <v>7</v>
      </c>
      <c r="AD1939" s="17">
        <v>11</v>
      </c>
      <c r="AE1939" s="17">
        <v>1</v>
      </c>
      <c r="AF1939" s="14">
        <v>12</v>
      </c>
      <c r="AG1939" s="14">
        <v>210</v>
      </c>
      <c r="AI1939" s="70">
        <f t="shared" si="312"/>
        <v>8.9559999999999995</v>
      </c>
      <c r="AJ1939" s="71" t="s">
        <v>369</v>
      </c>
      <c r="AK1939" s="72">
        <f t="shared" si="313"/>
        <v>0.69715856935839871</v>
      </c>
      <c r="AL1939" s="73">
        <f t="shared" si="314"/>
        <v>0.69715856935839871</v>
      </c>
    </row>
    <row r="1940" spans="1:38" hidden="1">
      <c r="A1940" s="14" t="s">
        <v>96</v>
      </c>
      <c r="B1940" s="14" t="s">
        <v>40</v>
      </c>
      <c r="C1940" s="31">
        <v>39287</v>
      </c>
      <c r="D1940" s="15">
        <v>2007</v>
      </c>
      <c r="E1940" s="16">
        <v>0.41666666666666669</v>
      </c>
      <c r="F1940" s="16">
        <v>0.44861111111111113</v>
      </c>
      <c r="G1940" s="16">
        <f t="shared" si="308"/>
        <v>3.1944444444444442E-2</v>
      </c>
      <c r="H1940" s="21">
        <v>2</v>
      </c>
      <c r="I1940" s="17">
        <v>1</v>
      </c>
      <c r="J1940" s="17">
        <v>2</v>
      </c>
      <c r="K1940" s="17">
        <v>2</v>
      </c>
      <c r="L1940" s="14" t="s">
        <v>41</v>
      </c>
      <c r="M1940" s="14" t="s">
        <v>42</v>
      </c>
      <c r="N1940" s="17">
        <v>2</v>
      </c>
      <c r="O1940" s="14">
        <f t="shared" si="309"/>
        <v>42.9</v>
      </c>
      <c r="P1940" s="14">
        <v>13</v>
      </c>
      <c r="Q1940" s="14">
        <f t="shared" si="310"/>
        <v>39.599999999999994</v>
      </c>
      <c r="R1940" s="14">
        <v>12</v>
      </c>
      <c r="S1940" s="14">
        <f t="shared" si="311"/>
        <v>42.9</v>
      </c>
      <c r="T1940" s="14">
        <v>13</v>
      </c>
      <c r="U1940" s="21" t="s">
        <v>43</v>
      </c>
      <c r="V1940" s="21" t="s">
        <v>43</v>
      </c>
      <c r="W1940" s="19">
        <v>27.84469</v>
      </c>
      <c r="X1940" s="19">
        <v>-115.14236</v>
      </c>
      <c r="Y1940" s="18">
        <f t="shared" si="307"/>
        <v>57.2</v>
      </c>
      <c r="Z1940" s="17">
        <v>14</v>
      </c>
      <c r="AA1940" s="21">
        <v>6</v>
      </c>
      <c r="AB1940" s="14" t="s">
        <v>44</v>
      </c>
      <c r="AC1940" s="14">
        <v>8</v>
      </c>
      <c r="AD1940" s="17">
        <v>18</v>
      </c>
      <c r="AE1940" s="17">
        <v>1</v>
      </c>
      <c r="AF1940" s="14">
        <v>19</v>
      </c>
      <c r="AG1940" s="14">
        <v>210</v>
      </c>
      <c r="AI1940" s="70">
        <f t="shared" si="312"/>
        <v>13.918999999999999</v>
      </c>
      <c r="AJ1940" s="71" t="s">
        <v>369</v>
      </c>
      <c r="AK1940" s="72">
        <f t="shared" si="313"/>
        <v>1.8310631406548505</v>
      </c>
      <c r="AL1940" s="73">
        <f t="shared" si="314"/>
        <v>1.8310631406548505</v>
      </c>
    </row>
    <row r="1941" spans="1:38" hidden="1">
      <c r="A1941" s="14" t="s">
        <v>96</v>
      </c>
      <c r="B1941" s="14" t="s">
        <v>40</v>
      </c>
      <c r="C1941" s="31">
        <v>39287</v>
      </c>
      <c r="D1941" s="15">
        <v>2007</v>
      </c>
      <c r="E1941" s="16">
        <v>0.41666666666666669</v>
      </c>
      <c r="F1941" s="16">
        <v>0.44861111111111113</v>
      </c>
      <c r="G1941" s="16">
        <f t="shared" si="308"/>
        <v>3.1944444444444442E-2</v>
      </c>
      <c r="H1941" s="21">
        <v>2</v>
      </c>
      <c r="I1941" s="17">
        <v>1</v>
      </c>
      <c r="J1941" s="17">
        <v>2</v>
      </c>
      <c r="K1941" s="17">
        <v>2</v>
      </c>
      <c r="L1941" s="14" t="s">
        <v>41</v>
      </c>
      <c r="M1941" s="14" t="s">
        <v>42</v>
      </c>
      <c r="N1941" s="17">
        <v>2</v>
      </c>
      <c r="O1941" s="14">
        <f t="shared" si="309"/>
        <v>42.9</v>
      </c>
      <c r="P1941" s="14">
        <v>13</v>
      </c>
      <c r="Q1941" s="14">
        <f t="shared" si="310"/>
        <v>39.599999999999994</v>
      </c>
      <c r="R1941" s="14">
        <v>12</v>
      </c>
      <c r="S1941" s="14">
        <f t="shared" si="311"/>
        <v>42.9</v>
      </c>
      <c r="T1941" s="14">
        <v>13</v>
      </c>
      <c r="U1941" s="21" t="s">
        <v>43</v>
      </c>
      <c r="V1941" s="21" t="s">
        <v>43</v>
      </c>
      <c r="W1941" s="19">
        <v>27.84469</v>
      </c>
      <c r="X1941" s="19">
        <v>-115.14236</v>
      </c>
      <c r="Y1941" s="18">
        <f t="shared" si="307"/>
        <v>57.2</v>
      </c>
      <c r="Z1941" s="17">
        <v>14</v>
      </c>
      <c r="AA1941" s="21">
        <v>6</v>
      </c>
      <c r="AB1941" s="14" t="s">
        <v>44</v>
      </c>
      <c r="AC1941" s="14">
        <v>8</v>
      </c>
      <c r="AD1941" s="17">
        <v>20</v>
      </c>
      <c r="AE1941" s="17">
        <v>1</v>
      </c>
      <c r="AF1941" s="14">
        <v>19</v>
      </c>
      <c r="AG1941" s="14">
        <v>210</v>
      </c>
      <c r="AI1941" s="70">
        <f t="shared" si="312"/>
        <v>15.337</v>
      </c>
      <c r="AJ1941" s="71" t="s">
        <v>369</v>
      </c>
      <c r="AK1941" s="72">
        <f t="shared" si="313"/>
        <v>2.2645047633742106</v>
      </c>
      <c r="AL1941" s="73">
        <f t="shared" si="314"/>
        <v>2.2645047633742106</v>
      </c>
    </row>
    <row r="1942" spans="1:38" hidden="1">
      <c r="A1942" s="14" t="s">
        <v>96</v>
      </c>
      <c r="B1942" s="14" t="s">
        <v>40</v>
      </c>
      <c r="C1942" s="31">
        <v>39287</v>
      </c>
      <c r="D1942" s="15">
        <v>2007</v>
      </c>
      <c r="E1942" s="16">
        <v>0.41666666666666669</v>
      </c>
      <c r="F1942" s="16">
        <v>0.44861111111111113</v>
      </c>
      <c r="G1942" s="16">
        <f t="shared" si="308"/>
        <v>3.1944444444444442E-2</v>
      </c>
      <c r="H1942" s="21">
        <v>2</v>
      </c>
      <c r="I1942" s="17">
        <v>1</v>
      </c>
      <c r="J1942" s="17">
        <v>2</v>
      </c>
      <c r="K1942" s="17">
        <v>2</v>
      </c>
      <c r="L1942" s="14" t="s">
        <v>41</v>
      </c>
      <c r="M1942" s="14" t="s">
        <v>42</v>
      </c>
      <c r="N1942" s="17">
        <v>2</v>
      </c>
      <c r="O1942" s="14">
        <f t="shared" si="309"/>
        <v>42.9</v>
      </c>
      <c r="P1942" s="14">
        <v>13</v>
      </c>
      <c r="Q1942" s="14">
        <f t="shared" si="310"/>
        <v>39.599999999999994</v>
      </c>
      <c r="R1942" s="14">
        <v>12</v>
      </c>
      <c r="S1942" s="14">
        <f t="shared" si="311"/>
        <v>42.9</v>
      </c>
      <c r="T1942" s="14">
        <v>13</v>
      </c>
      <c r="U1942" s="21" t="s">
        <v>43</v>
      </c>
      <c r="V1942" s="21" t="s">
        <v>43</v>
      </c>
      <c r="W1942" s="19">
        <v>27.84469</v>
      </c>
      <c r="X1942" s="19">
        <v>-115.14236</v>
      </c>
      <c r="Y1942" s="18">
        <f t="shared" si="307"/>
        <v>57.2</v>
      </c>
      <c r="Z1942" s="17">
        <v>14</v>
      </c>
      <c r="AA1942" s="21">
        <v>6</v>
      </c>
      <c r="AB1942" s="14" t="s">
        <v>44</v>
      </c>
      <c r="AC1942" s="14">
        <v>8</v>
      </c>
      <c r="AD1942" s="17">
        <v>20</v>
      </c>
      <c r="AE1942" s="17">
        <v>1</v>
      </c>
      <c r="AF1942" s="14">
        <v>19</v>
      </c>
      <c r="AG1942" s="14">
        <v>210</v>
      </c>
      <c r="AI1942" s="70">
        <f t="shared" si="312"/>
        <v>15.337</v>
      </c>
      <c r="AJ1942" s="71" t="s">
        <v>369</v>
      </c>
      <c r="AK1942" s="72">
        <f t="shared" si="313"/>
        <v>2.2645047633742106</v>
      </c>
      <c r="AL1942" s="73">
        <f t="shared" si="314"/>
        <v>2.2645047633742106</v>
      </c>
    </row>
    <row r="1943" spans="1:38" hidden="1">
      <c r="A1943" s="14" t="s">
        <v>96</v>
      </c>
      <c r="B1943" s="14" t="s">
        <v>40</v>
      </c>
      <c r="C1943" s="31">
        <v>39287</v>
      </c>
      <c r="D1943" s="15">
        <v>2007</v>
      </c>
      <c r="E1943" s="16">
        <v>0.41666666666666669</v>
      </c>
      <c r="F1943" s="16">
        <v>0.44861111111111113</v>
      </c>
      <c r="G1943" s="16">
        <f t="shared" si="308"/>
        <v>3.1944444444444442E-2</v>
      </c>
      <c r="H1943" s="21">
        <v>2</v>
      </c>
      <c r="I1943" s="17">
        <v>1</v>
      </c>
      <c r="J1943" s="17">
        <v>2</v>
      </c>
      <c r="K1943" s="17">
        <v>2</v>
      </c>
      <c r="L1943" s="14" t="s">
        <v>41</v>
      </c>
      <c r="M1943" s="14" t="s">
        <v>42</v>
      </c>
      <c r="N1943" s="17">
        <v>2</v>
      </c>
      <c r="O1943" s="14">
        <f t="shared" si="309"/>
        <v>42.9</v>
      </c>
      <c r="P1943" s="14">
        <v>13</v>
      </c>
      <c r="Q1943" s="14">
        <f t="shared" si="310"/>
        <v>39.599999999999994</v>
      </c>
      <c r="R1943" s="14">
        <v>12</v>
      </c>
      <c r="S1943" s="14">
        <f t="shared" si="311"/>
        <v>42.9</v>
      </c>
      <c r="T1943" s="14">
        <v>13</v>
      </c>
      <c r="U1943" s="21" t="s">
        <v>43</v>
      </c>
      <c r="V1943" s="21" t="s">
        <v>43</v>
      </c>
      <c r="W1943" s="19">
        <v>27.84469</v>
      </c>
      <c r="X1943" s="19">
        <v>-115.14236</v>
      </c>
      <c r="Y1943" s="18">
        <f t="shared" si="307"/>
        <v>57.2</v>
      </c>
      <c r="Z1943" s="17">
        <v>14</v>
      </c>
      <c r="AA1943" s="21">
        <v>6</v>
      </c>
      <c r="AB1943" s="14" t="s">
        <v>44</v>
      </c>
      <c r="AC1943" s="14">
        <v>8</v>
      </c>
      <c r="AD1943" s="17">
        <v>20</v>
      </c>
      <c r="AE1943" s="17">
        <v>1</v>
      </c>
      <c r="AF1943" s="14">
        <v>19</v>
      </c>
      <c r="AG1943" s="14">
        <v>210</v>
      </c>
      <c r="AI1943" s="70">
        <f t="shared" si="312"/>
        <v>15.337</v>
      </c>
      <c r="AJ1943" s="71" t="s">
        <v>369</v>
      </c>
      <c r="AK1943" s="72">
        <f t="shared" si="313"/>
        <v>2.2645047633742106</v>
      </c>
      <c r="AL1943" s="73">
        <f t="shared" si="314"/>
        <v>2.2645047633742106</v>
      </c>
    </row>
    <row r="1944" spans="1:38" hidden="1">
      <c r="A1944" s="14" t="s">
        <v>96</v>
      </c>
      <c r="B1944" s="14" t="s">
        <v>40</v>
      </c>
      <c r="C1944" s="31">
        <v>39287</v>
      </c>
      <c r="D1944" s="15">
        <v>2007</v>
      </c>
      <c r="E1944" s="16">
        <v>0.41666666666666669</v>
      </c>
      <c r="F1944" s="16">
        <v>0.44861111111111113</v>
      </c>
      <c r="G1944" s="16">
        <f t="shared" si="308"/>
        <v>3.1944444444444442E-2</v>
      </c>
      <c r="H1944" s="21">
        <v>2</v>
      </c>
      <c r="I1944" s="17">
        <v>1</v>
      </c>
      <c r="J1944" s="17">
        <v>2</v>
      </c>
      <c r="K1944" s="17">
        <v>2</v>
      </c>
      <c r="L1944" s="14" t="s">
        <v>41</v>
      </c>
      <c r="M1944" s="14" t="s">
        <v>42</v>
      </c>
      <c r="N1944" s="17">
        <v>2</v>
      </c>
      <c r="O1944" s="14">
        <f t="shared" si="309"/>
        <v>42.9</v>
      </c>
      <c r="P1944" s="14">
        <v>13</v>
      </c>
      <c r="Q1944" s="14">
        <f t="shared" si="310"/>
        <v>39.599999999999994</v>
      </c>
      <c r="R1944" s="14">
        <v>12</v>
      </c>
      <c r="S1944" s="14">
        <f t="shared" si="311"/>
        <v>42.9</v>
      </c>
      <c r="T1944" s="14">
        <v>13</v>
      </c>
      <c r="U1944" s="21" t="s">
        <v>43</v>
      </c>
      <c r="V1944" s="21" t="s">
        <v>43</v>
      </c>
      <c r="W1944" s="19">
        <v>27.84469</v>
      </c>
      <c r="X1944" s="19">
        <v>-115.14236</v>
      </c>
      <c r="Y1944" s="18">
        <f t="shared" si="307"/>
        <v>57.2</v>
      </c>
      <c r="Z1944" s="17">
        <v>14</v>
      </c>
      <c r="AA1944" s="21">
        <v>6</v>
      </c>
      <c r="AB1944" s="14" t="s">
        <v>44</v>
      </c>
      <c r="AC1944" s="14">
        <v>8</v>
      </c>
      <c r="AD1944" s="17">
        <v>22</v>
      </c>
      <c r="AE1944" s="17">
        <v>1</v>
      </c>
      <c r="AF1944" s="14">
        <v>19</v>
      </c>
      <c r="AG1944" s="14">
        <v>210</v>
      </c>
      <c r="AI1944" s="70">
        <f t="shared" si="312"/>
        <v>16.754999999999999</v>
      </c>
      <c r="AJ1944" s="71" t="s">
        <v>369</v>
      </c>
      <c r="AK1944" s="72">
        <f t="shared" si="313"/>
        <v>2.7483879168691034</v>
      </c>
      <c r="AL1944" s="73">
        <f t="shared" si="314"/>
        <v>2.7483879168691034</v>
      </c>
    </row>
    <row r="1945" spans="1:38" hidden="1">
      <c r="A1945" s="14" t="s">
        <v>96</v>
      </c>
      <c r="B1945" s="14" t="s">
        <v>40</v>
      </c>
      <c r="C1945" s="31">
        <v>39287</v>
      </c>
      <c r="D1945" s="15">
        <v>2007</v>
      </c>
      <c r="E1945" s="16">
        <v>0.41666666666666669</v>
      </c>
      <c r="F1945" s="16">
        <v>0.44861111111111113</v>
      </c>
      <c r="G1945" s="16">
        <f t="shared" si="308"/>
        <v>3.1944444444444442E-2</v>
      </c>
      <c r="H1945" s="21">
        <v>2</v>
      </c>
      <c r="I1945" s="17">
        <v>1</v>
      </c>
      <c r="J1945" s="17">
        <v>2</v>
      </c>
      <c r="K1945" s="17">
        <v>2</v>
      </c>
      <c r="L1945" s="14" t="s">
        <v>41</v>
      </c>
      <c r="M1945" s="14" t="s">
        <v>42</v>
      </c>
      <c r="N1945" s="17">
        <v>2</v>
      </c>
      <c r="O1945" s="14">
        <f t="shared" si="309"/>
        <v>42.9</v>
      </c>
      <c r="P1945" s="14">
        <v>13</v>
      </c>
      <c r="Q1945" s="14">
        <f t="shared" si="310"/>
        <v>39.599999999999994</v>
      </c>
      <c r="R1945" s="14">
        <v>12</v>
      </c>
      <c r="S1945" s="14">
        <f t="shared" si="311"/>
        <v>42.9</v>
      </c>
      <c r="T1945" s="14">
        <v>13</v>
      </c>
      <c r="U1945" s="21" t="s">
        <v>43</v>
      </c>
      <c r="V1945" s="21" t="s">
        <v>43</v>
      </c>
      <c r="W1945" s="19">
        <v>27.84469</v>
      </c>
      <c r="X1945" s="19">
        <v>-115.14236</v>
      </c>
      <c r="Y1945" s="18">
        <f t="shared" si="307"/>
        <v>57.2</v>
      </c>
      <c r="Z1945" s="17">
        <v>14</v>
      </c>
      <c r="AA1945" s="21">
        <v>6</v>
      </c>
      <c r="AB1945" s="14" t="s">
        <v>44</v>
      </c>
      <c r="AC1945" s="14">
        <v>9</v>
      </c>
      <c r="AD1945" s="17">
        <v>17</v>
      </c>
      <c r="AE1945" s="17">
        <v>1</v>
      </c>
      <c r="AF1945" s="14">
        <v>19</v>
      </c>
      <c r="AG1945" s="14">
        <v>210</v>
      </c>
      <c r="AI1945" s="70">
        <f t="shared" si="312"/>
        <v>13.209999999999999</v>
      </c>
      <c r="AJ1945" s="71" t="s">
        <v>369</v>
      </c>
      <c r="AK1945" s="72">
        <f t="shared" si="313"/>
        <v>1.6329725885917237</v>
      </c>
      <c r="AL1945" s="73">
        <f t="shared" si="314"/>
        <v>1.6329725885917237</v>
      </c>
    </row>
    <row r="1946" spans="1:38" hidden="1">
      <c r="A1946" s="14" t="s">
        <v>96</v>
      </c>
      <c r="B1946" s="14" t="s">
        <v>40</v>
      </c>
      <c r="C1946" s="31">
        <v>39287</v>
      </c>
      <c r="D1946" s="15">
        <v>2007</v>
      </c>
      <c r="E1946" s="16">
        <v>0.41666666666666669</v>
      </c>
      <c r="F1946" s="16">
        <v>0.44861111111111113</v>
      </c>
      <c r="G1946" s="16">
        <f t="shared" si="308"/>
        <v>3.1944444444444442E-2</v>
      </c>
      <c r="H1946" s="21">
        <v>2</v>
      </c>
      <c r="I1946" s="17">
        <v>1</v>
      </c>
      <c r="J1946" s="17">
        <v>2</v>
      </c>
      <c r="K1946" s="17">
        <v>2</v>
      </c>
      <c r="L1946" s="14" t="s">
        <v>41</v>
      </c>
      <c r="M1946" s="14" t="s">
        <v>42</v>
      </c>
      <c r="N1946" s="17">
        <v>2</v>
      </c>
      <c r="O1946" s="14">
        <f t="shared" si="309"/>
        <v>42.9</v>
      </c>
      <c r="P1946" s="14">
        <v>13</v>
      </c>
      <c r="Q1946" s="14">
        <f t="shared" si="310"/>
        <v>39.599999999999994</v>
      </c>
      <c r="R1946" s="14">
        <v>12</v>
      </c>
      <c r="S1946" s="14">
        <f t="shared" si="311"/>
        <v>42.9</v>
      </c>
      <c r="T1946" s="14">
        <v>13</v>
      </c>
      <c r="U1946" s="21" t="s">
        <v>43</v>
      </c>
      <c r="V1946" s="21" t="s">
        <v>43</v>
      </c>
      <c r="W1946" s="19">
        <v>27.84469</v>
      </c>
      <c r="X1946" s="19">
        <v>-115.14236</v>
      </c>
      <c r="Y1946" s="18">
        <f t="shared" si="307"/>
        <v>57.2</v>
      </c>
      <c r="Z1946" s="17">
        <v>14</v>
      </c>
      <c r="AA1946" s="21">
        <v>6</v>
      </c>
      <c r="AB1946" s="14" t="s">
        <v>44</v>
      </c>
      <c r="AC1946" s="14">
        <v>9</v>
      </c>
      <c r="AD1946" s="17">
        <v>18</v>
      </c>
      <c r="AE1946" s="17">
        <v>1</v>
      </c>
      <c r="AF1946" s="14">
        <v>19</v>
      </c>
      <c r="AG1946" s="14">
        <v>210</v>
      </c>
      <c r="AI1946" s="70">
        <f t="shared" si="312"/>
        <v>13.918999999999999</v>
      </c>
      <c r="AJ1946" s="71" t="s">
        <v>369</v>
      </c>
      <c r="AK1946" s="72">
        <f t="shared" si="313"/>
        <v>1.8310631406548505</v>
      </c>
      <c r="AL1946" s="73">
        <f t="shared" si="314"/>
        <v>1.8310631406548505</v>
      </c>
    </row>
    <row r="1947" spans="1:38" hidden="1">
      <c r="A1947" s="14" t="s">
        <v>96</v>
      </c>
      <c r="B1947" s="14" t="s">
        <v>40</v>
      </c>
      <c r="C1947" s="31">
        <v>39287</v>
      </c>
      <c r="D1947" s="15">
        <v>2007</v>
      </c>
      <c r="E1947" s="16">
        <v>0.41666666666666669</v>
      </c>
      <c r="F1947" s="16">
        <v>0.44861111111111113</v>
      </c>
      <c r="G1947" s="16">
        <f t="shared" si="308"/>
        <v>3.1944444444444442E-2</v>
      </c>
      <c r="H1947" s="21">
        <v>2</v>
      </c>
      <c r="I1947" s="17">
        <v>1</v>
      </c>
      <c r="J1947" s="17">
        <v>2</v>
      </c>
      <c r="K1947" s="17">
        <v>2</v>
      </c>
      <c r="L1947" s="14" t="s">
        <v>41</v>
      </c>
      <c r="M1947" s="14" t="s">
        <v>42</v>
      </c>
      <c r="N1947" s="17">
        <v>2</v>
      </c>
      <c r="O1947" s="14">
        <f t="shared" si="309"/>
        <v>42.9</v>
      </c>
      <c r="P1947" s="14">
        <v>13</v>
      </c>
      <c r="Q1947" s="14">
        <f t="shared" si="310"/>
        <v>39.599999999999994</v>
      </c>
      <c r="R1947" s="14">
        <v>12</v>
      </c>
      <c r="S1947" s="14">
        <f t="shared" si="311"/>
        <v>42.9</v>
      </c>
      <c r="T1947" s="14">
        <v>13</v>
      </c>
      <c r="U1947" s="21" t="s">
        <v>43</v>
      </c>
      <c r="V1947" s="21" t="s">
        <v>43</v>
      </c>
      <c r="W1947" s="19">
        <v>27.84469</v>
      </c>
      <c r="X1947" s="19">
        <v>-115.14236</v>
      </c>
      <c r="Y1947" s="18">
        <f t="shared" si="307"/>
        <v>57.2</v>
      </c>
      <c r="Z1947" s="17">
        <v>14</v>
      </c>
      <c r="AA1947" s="21">
        <v>6</v>
      </c>
      <c r="AB1947" s="14" t="s">
        <v>44</v>
      </c>
      <c r="AC1947" s="14">
        <v>9</v>
      </c>
      <c r="AD1947" s="17">
        <v>21</v>
      </c>
      <c r="AE1947" s="17">
        <v>1</v>
      </c>
      <c r="AF1947" s="14">
        <v>19</v>
      </c>
      <c r="AG1947" s="14">
        <v>210</v>
      </c>
      <c r="AI1947" s="70">
        <f t="shared" si="312"/>
        <v>16.045999999999999</v>
      </c>
      <c r="AJ1947" s="71" t="s">
        <v>369</v>
      </c>
      <c r="AK1947" s="72">
        <f t="shared" si="313"/>
        <v>2.5000862380340183</v>
      </c>
      <c r="AL1947" s="73">
        <f t="shared" si="314"/>
        <v>2.5000862380340183</v>
      </c>
    </row>
    <row r="1948" spans="1:38" hidden="1">
      <c r="A1948" s="14" t="s">
        <v>96</v>
      </c>
      <c r="B1948" s="14" t="s">
        <v>40</v>
      </c>
      <c r="C1948" s="31">
        <v>39287</v>
      </c>
      <c r="D1948" s="15">
        <v>2007</v>
      </c>
      <c r="E1948" s="16">
        <v>0.41666666666666669</v>
      </c>
      <c r="F1948" s="16">
        <v>0.44861111111111113</v>
      </c>
      <c r="G1948" s="16">
        <f t="shared" si="308"/>
        <v>3.1944444444444442E-2</v>
      </c>
      <c r="H1948" s="21">
        <v>2</v>
      </c>
      <c r="I1948" s="17">
        <v>1</v>
      </c>
      <c r="J1948" s="17">
        <v>2</v>
      </c>
      <c r="K1948" s="17">
        <v>2</v>
      </c>
      <c r="L1948" s="14" t="s">
        <v>41</v>
      </c>
      <c r="M1948" s="14" t="s">
        <v>42</v>
      </c>
      <c r="N1948" s="17">
        <v>2</v>
      </c>
      <c r="O1948" s="14">
        <f t="shared" si="309"/>
        <v>42.9</v>
      </c>
      <c r="P1948" s="14">
        <v>13</v>
      </c>
      <c r="Q1948" s="14">
        <f t="shared" si="310"/>
        <v>39.599999999999994</v>
      </c>
      <c r="R1948" s="14">
        <v>12</v>
      </c>
      <c r="S1948" s="14">
        <f t="shared" si="311"/>
        <v>42.9</v>
      </c>
      <c r="T1948" s="14">
        <v>13</v>
      </c>
      <c r="U1948" s="21" t="s">
        <v>43</v>
      </c>
      <c r="V1948" s="21" t="s">
        <v>43</v>
      </c>
      <c r="W1948" s="19">
        <v>27.84469</v>
      </c>
      <c r="X1948" s="19">
        <v>-115.14236</v>
      </c>
      <c r="Y1948" s="18">
        <f t="shared" si="307"/>
        <v>57.2</v>
      </c>
      <c r="Z1948" s="17">
        <v>14</v>
      </c>
      <c r="AA1948" s="21">
        <v>6</v>
      </c>
      <c r="AB1948" s="14" t="s">
        <v>44</v>
      </c>
      <c r="AC1948" s="14">
        <v>10</v>
      </c>
      <c r="AD1948" s="17">
        <v>10</v>
      </c>
      <c r="AE1948" s="17">
        <v>1</v>
      </c>
      <c r="AF1948" s="14">
        <v>23</v>
      </c>
      <c r="AG1948" s="14">
        <v>210</v>
      </c>
      <c r="AI1948" s="70">
        <f t="shared" si="312"/>
        <v>8.2469999999999999</v>
      </c>
      <c r="AJ1948" s="71" t="s">
        <v>369</v>
      </c>
      <c r="AK1948" s="72">
        <f t="shared" si="313"/>
        <v>0.58195573469462847</v>
      </c>
      <c r="AL1948" s="73">
        <f t="shared" si="314"/>
        <v>0.58195573469462847</v>
      </c>
    </row>
    <row r="1949" spans="1:38" hidden="1">
      <c r="A1949" s="14" t="s">
        <v>96</v>
      </c>
      <c r="B1949" s="14" t="s">
        <v>40</v>
      </c>
      <c r="C1949" s="31">
        <v>39287</v>
      </c>
      <c r="D1949" s="15">
        <v>2007</v>
      </c>
      <c r="E1949" s="16">
        <v>0.41666666666666669</v>
      </c>
      <c r="F1949" s="16">
        <v>0.44861111111111113</v>
      </c>
      <c r="G1949" s="16">
        <f t="shared" si="308"/>
        <v>3.1944444444444442E-2</v>
      </c>
      <c r="H1949" s="21">
        <v>2</v>
      </c>
      <c r="I1949" s="17">
        <v>1</v>
      </c>
      <c r="J1949" s="17">
        <v>2</v>
      </c>
      <c r="K1949" s="17">
        <v>2</v>
      </c>
      <c r="L1949" s="14" t="s">
        <v>41</v>
      </c>
      <c r="M1949" s="14" t="s">
        <v>42</v>
      </c>
      <c r="N1949" s="17">
        <v>2</v>
      </c>
      <c r="O1949" s="14">
        <f t="shared" si="309"/>
        <v>42.9</v>
      </c>
      <c r="P1949" s="14">
        <v>13</v>
      </c>
      <c r="Q1949" s="14">
        <f t="shared" si="310"/>
        <v>39.599999999999994</v>
      </c>
      <c r="R1949" s="14">
        <v>12</v>
      </c>
      <c r="S1949" s="14">
        <f t="shared" si="311"/>
        <v>42.9</v>
      </c>
      <c r="T1949" s="14">
        <v>13</v>
      </c>
      <c r="U1949" s="21" t="s">
        <v>43</v>
      </c>
      <c r="V1949" s="21" t="s">
        <v>43</v>
      </c>
      <c r="W1949" s="19">
        <v>27.84469</v>
      </c>
      <c r="X1949" s="19">
        <v>-115.14236</v>
      </c>
      <c r="Y1949" s="18">
        <f t="shared" si="307"/>
        <v>57.2</v>
      </c>
      <c r="Z1949" s="17">
        <v>14</v>
      </c>
      <c r="AA1949" s="21">
        <v>6</v>
      </c>
      <c r="AB1949" s="14" t="s">
        <v>44</v>
      </c>
      <c r="AC1949" s="14">
        <v>10</v>
      </c>
      <c r="AD1949" s="17">
        <v>10</v>
      </c>
      <c r="AE1949" s="17">
        <v>1</v>
      </c>
      <c r="AF1949" s="14">
        <v>23</v>
      </c>
      <c r="AG1949" s="14">
        <v>210</v>
      </c>
      <c r="AI1949" s="70">
        <f t="shared" si="312"/>
        <v>8.2469999999999999</v>
      </c>
      <c r="AJ1949" s="71" t="s">
        <v>369</v>
      </c>
      <c r="AK1949" s="72">
        <f t="shared" si="313"/>
        <v>0.58195573469462847</v>
      </c>
      <c r="AL1949" s="73">
        <f t="shared" si="314"/>
        <v>0.58195573469462847</v>
      </c>
    </row>
    <row r="1950" spans="1:38" hidden="1">
      <c r="A1950" s="14" t="s">
        <v>96</v>
      </c>
      <c r="B1950" s="14" t="s">
        <v>40</v>
      </c>
      <c r="C1950" s="31">
        <v>39287</v>
      </c>
      <c r="D1950" s="15">
        <v>2007</v>
      </c>
      <c r="E1950" s="16">
        <v>0.41666666666666669</v>
      </c>
      <c r="F1950" s="16">
        <v>0.44861111111111113</v>
      </c>
      <c r="G1950" s="16">
        <f t="shared" si="308"/>
        <v>3.1944444444444442E-2</v>
      </c>
      <c r="H1950" s="21">
        <v>2</v>
      </c>
      <c r="I1950" s="17">
        <v>1</v>
      </c>
      <c r="J1950" s="17">
        <v>2</v>
      </c>
      <c r="K1950" s="17">
        <v>2</v>
      </c>
      <c r="L1950" s="14" t="s">
        <v>41</v>
      </c>
      <c r="M1950" s="14" t="s">
        <v>42</v>
      </c>
      <c r="N1950" s="17">
        <v>2</v>
      </c>
      <c r="O1950" s="14">
        <f t="shared" si="309"/>
        <v>42.9</v>
      </c>
      <c r="P1950" s="14">
        <v>13</v>
      </c>
      <c r="Q1950" s="14">
        <f t="shared" si="310"/>
        <v>39.599999999999994</v>
      </c>
      <c r="R1950" s="14">
        <v>12</v>
      </c>
      <c r="S1950" s="14">
        <f t="shared" si="311"/>
        <v>42.9</v>
      </c>
      <c r="T1950" s="14">
        <v>13</v>
      </c>
      <c r="U1950" s="21" t="s">
        <v>43</v>
      </c>
      <c r="V1950" s="21" t="s">
        <v>43</v>
      </c>
      <c r="W1950" s="19">
        <v>27.84469</v>
      </c>
      <c r="X1950" s="19">
        <v>-115.14236</v>
      </c>
      <c r="Y1950" s="18">
        <f t="shared" si="307"/>
        <v>57.2</v>
      </c>
      <c r="Z1950" s="17">
        <v>14</v>
      </c>
      <c r="AA1950" s="21">
        <v>6</v>
      </c>
      <c r="AB1950" s="14" t="s">
        <v>44</v>
      </c>
      <c r="AC1950" s="14">
        <v>11</v>
      </c>
      <c r="AD1950" s="17">
        <v>16</v>
      </c>
      <c r="AE1950" s="17">
        <v>1</v>
      </c>
      <c r="AF1950" s="14">
        <v>25</v>
      </c>
      <c r="AG1950" s="14">
        <v>210</v>
      </c>
      <c r="AI1950" s="70">
        <f t="shared" si="312"/>
        <v>12.500999999999999</v>
      </c>
      <c r="AJ1950" s="71" t="s">
        <v>369</v>
      </c>
      <c r="AK1950" s="72">
        <f t="shared" si="313"/>
        <v>1.4471406331162124</v>
      </c>
      <c r="AL1950" s="73">
        <f t="shared" si="314"/>
        <v>1.4471406331162124</v>
      </c>
    </row>
    <row r="1951" spans="1:38" hidden="1">
      <c r="A1951" s="14" t="s">
        <v>96</v>
      </c>
      <c r="B1951" s="14" t="s">
        <v>40</v>
      </c>
      <c r="C1951" s="31">
        <v>39287</v>
      </c>
      <c r="D1951" s="15">
        <v>2007</v>
      </c>
      <c r="E1951" s="16">
        <v>0.41666666666666669</v>
      </c>
      <c r="F1951" s="16">
        <v>0.44861111111111113</v>
      </c>
      <c r="G1951" s="16">
        <f t="shared" si="308"/>
        <v>3.1944444444444442E-2</v>
      </c>
      <c r="H1951" s="21">
        <v>2</v>
      </c>
      <c r="I1951" s="17">
        <v>1</v>
      </c>
      <c r="J1951" s="17">
        <v>2</v>
      </c>
      <c r="K1951" s="17">
        <v>2</v>
      </c>
      <c r="L1951" s="14" t="s">
        <v>41</v>
      </c>
      <c r="M1951" s="14" t="s">
        <v>42</v>
      </c>
      <c r="N1951" s="17">
        <v>2</v>
      </c>
      <c r="O1951" s="14">
        <f t="shared" si="309"/>
        <v>42.9</v>
      </c>
      <c r="P1951" s="14">
        <v>13</v>
      </c>
      <c r="Q1951" s="14">
        <f t="shared" si="310"/>
        <v>39.599999999999994</v>
      </c>
      <c r="R1951" s="14">
        <v>12</v>
      </c>
      <c r="S1951" s="14">
        <f t="shared" si="311"/>
        <v>42.9</v>
      </c>
      <c r="T1951" s="14">
        <v>13</v>
      </c>
      <c r="U1951" s="21" t="s">
        <v>43</v>
      </c>
      <c r="V1951" s="21" t="s">
        <v>43</v>
      </c>
      <c r="W1951" s="19">
        <v>27.84469</v>
      </c>
      <c r="X1951" s="19">
        <v>-115.14236</v>
      </c>
      <c r="Y1951" s="18">
        <f t="shared" si="307"/>
        <v>57.2</v>
      </c>
      <c r="Z1951" s="17">
        <v>14</v>
      </c>
      <c r="AA1951" s="21">
        <v>6</v>
      </c>
      <c r="AB1951" s="14" t="s">
        <v>44</v>
      </c>
      <c r="AC1951" s="14">
        <v>11</v>
      </c>
      <c r="AD1951" s="17">
        <v>18</v>
      </c>
      <c r="AE1951" s="17">
        <v>1</v>
      </c>
      <c r="AF1951" s="14">
        <v>25</v>
      </c>
      <c r="AG1951" s="14">
        <v>210</v>
      </c>
      <c r="AI1951" s="70">
        <f t="shared" si="312"/>
        <v>13.918999999999999</v>
      </c>
      <c r="AJ1951" s="71" t="s">
        <v>369</v>
      </c>
      <c r="AK1951" s="72">
        <f t="shared" si="313"/>
        <v>1.8310631406548505</v>
      </c>
      <c r="AL1951" s="73">
        <f t="shared" si="314"/>
        <v>1.8310631406548505</v>
      </c>
    </row>
    <row r="1952" spans="1:38" hidden="1">
      <c r="A1952" s="14" t="s">
        <v>96</v>
      </c>
      <c r="B1952" s="14" t="s">
        <v>40</v>
      </c>
      <c r="C1952" s="31">
        <v>39287</v>
      </c>
      <c r="D1952" s="15">
        <v>2007</v>
      </c>
      <c r="E1952" s="16">
        <v>0.41666666666666669</v>
      </c>
      <c r="F1952" s="16">
        <v>0.44861111111111113</v>
      </c>
      <c r="G1952" s="16">
        <f t="shared" si="308"/>
        <v>3.1944444444444442E-2</v>
      </c>
      <c r="H1952" s="21">
        <v>2</v>
      </c>
      <c r="I1952" s="17">
        <v>1</v>
      </c>
      <c r="J1952" s="17">
        <v>2</v>
      </c>
      <c r="K1952" s="17">
        <v>2</v>
      </c>
      <c r="L1952" s="14" t="s">
        <v>41</v>
      </c>
      <c r="M1952" s="14" t="s">
        <v>42</v>
      </c>
      <c r="N1952" s="17">
        <v>2</v>
      </c>
      <c r="O1952" s="14">
        <f t="shared" si="309"/>
        <v>42.9</v>
      </c>
      <c r="P1952" s="14">
        <v>13</v>
      </c>
      <c r="Q1952" s="14">
        <f t="shared" si="310"/>
        <v>39.599999999999994</v>
      </c>
      <c r="R1952" s="14">
        <v>12</v>
      </c>
      <c r="S1952" s="14">
        <f t="shared" si="311"/>
        <v>42.9</v>
      </c>
      <c r="T1952" s="14">
        <v>13</v>
      </c>
      <c r="U1952" s="21" t="s">
        <v>43</v>
      </c>
      <c r="V1952" s="21" t="s">
        <v>43</v>
      </c>
      <c r="W1952" s="19">
        <v>27.84469</v>
      </c>
      <c r="X1952" s="19">
        <v>-115.14236</v>
      </c>
      <c r="Y1952" s="18">
        <f t="shared" si="307"/>
        <v>57.2</v>
      </c>
      <c r="Z1952" s="17">
        <v>14</v>
      </c>
      <c r="AA1952" s="21">
        <v>6</v>
      </c>
      <c r="AB1952" s="14" t="s">
        <v>44</v>
      </c>
      <c r="AC1952" s="14">
        <v>11</v>
      </c>
      <c r="AD1952" s="17">
        <v>20</v>
      </c>
      <c r="AE1952" s="17">
        <v>1</v>
      </c>
      <c r="AF1952" s="14">
        <v>25</v>
      </c>
      <c r="AG1952" s="14">
        <v>210</v>
      </c>
      <c r="AI1952" s="70">
        <f t="shared" si="312"/>
        <v>15.337</v>
      </c>
      <c r="AJ1952" s="71" t="s">
        <v>369</v>
      </c>
      <c r="AK1952" s="72">
        <f t="shared" si="313"/>
        <v>2.2645047633742106</v>
      </c>
      <c r="AL1952" s="73">
        <f t="shared" si="314"/>
        <v>2.2645047633742106</v>
      </c>
    </row>
    <row r="1953" spans="1:38" hidden="1">
      <c r="A1953" s="14" t="s">
        <v>96</v>
      </c>
      <c r="B1953" s="14" t="s">
        <v>40</v>
      </c>
      <c r="C1953" s="31">
        <v>39287</v>
      </c>
      <c r="D1953" s="15">
        <v>2007</v>
      </c>
      <c r="E1953" s="16">
        <v>0.41666666666666669</v>
      </c>
      <c r="F1953" s="16">
        <v>0.44861111111111113</v>
      </c>
      <c r="G1953" s="16">
        <f t="shared" si="308"/>
        <v>3.1944444444444442E-2</v>
      </c>
      <c r="H1953" s="21">
        <v>2</v>
      </c>
      <c r="I1953" s="17">
        <v>1</v>
      </c>
      <c r="J1953" s="17">
        <v>2</v>
      </c>
      <c r="K1953" s="17">
        <v>2</v>
      </c>
      <c r="L1953" s="14" t="s">
        <v>41</v>
      </c>
      <c r="M1953" s="14" t="s">
        <v>42</v>
      </c>
      <c r="N1953" s="17">
        <v>2</v>
      </c>
      <c r="O1953" s="14">
        <f t="shared" si="309"/>
        <v>42.9</v>
      </c>
      <c r="P1953" s="14">
        <v>13</v>
      </c>
      <c r="Q1953" s="14">
        <f t="shared" si="310"/>
        <v>39.599999999999994</v>
      </c>
      <c r="R1953" s="14">
        <v>12</v>
      </c>
      <c r="S1953" s="14">
        <f t="shared" si="311"/>
        <v>42.9</v>
      </c>
      <c r="T1953" s="14">
        <v>13</v>
      </c>
      <c r="U1953" s="21" t="s">
        <v>43</v>
      </c>
      <c r="V1953" s="21" t="s">
        <v>43</v>
      </c>
      <c r="W1953" s="19">
        <v>27.84469</v>
      </c>
      <c r="X1953" s="19">
        <v>-115.14236</v>
      </c>
      <c r="Y1953" s="18">
        <f t="shared" si="307"/>
        <v>57.2</v>
      </c>
      <c r="Z1953" s="17">
        <v>14</v>
      </c>
      <c r="AA1953" s="21">
        <v>6</v>
      </c>
      <c r="AB1953" s="14" t="s">
        <v>44</v>
      </c>
      <c r="AC1953" s="14">
        <v>11</v>
      </c>
      <c r="AD1953" s="17">
        <v>20</v>
      </c>
      <c r="AE1953" s="17">
        <v>1</v>
      </c>
      <c r="AF1953" s="14">
        <v>25</v>
      </c>
      <c r="AG1953" s="14">
        <v>210</v>
      </c>
      <c r="AI1953" s="70">
        <f t="shared" si="312"/>
        <v>15.337</v>
      </c>
      <c r="AJ1953" s="71" t="s">
        <v>369</v>
      </c>
      <c r="AK1953" s="72">
        <f t="shared" si="313"/>
        <v>2.2645047633742106</v>
      </c>
      <c r="AL1953" s="73">
        <f t="shared" si="314"/>
        <v>2.2645047633742106</v>
      </c>
    </row>
    <row r="1954" spans="1:38" hidden="1">
      <c r="A1954" s="14" t="s">
        <v>96</v>
      </c>
      <c r="B1954" s="14" t="s">
        <v>40</v>
      </c>
      <c r="C1954" s="31">
        <v>39287</v>
      </c>
      <c r="D1954" s="15">
        <v>2007</v>
      </c>
      <c r="E1954" s="16">
        <v>0.41666666666666669</v>
      </c>
      <c r="F1954" s="16">
        <v>0.44861111111111113</v>
      </c>
      <c r="G1954" s="16">
        <f t="shared" si="308"/>
        <v>3.1944444444444442E-2</v>
      </c>
      <c r="H1954" s="21">
        <v>2</v>
      </c>
      <c r="I1954" s="17">
        <v>1</v>
      </c>
      <c r="J1954" s="17">
        <v>2</v>
      </c>
      <c r="K1954" s="17">
        <v>2</v>
      </c>
      <c r="L1954" s="14" t="s">
        <v>41</v>
      </c>
      <c r="M1954" s="14" t="s">
        <v>42</v>
      </c>
      <c r="N1954" s="17">
        <v>2</v>
      </c>
      <c r="O1954" s="14">
        <f t="shared" si="309"/>
        <v>42.9</v>
      </c>
      <c r="P1954" s="14">
        <v>13</v>
      </c>
      <c r="Q1954" s="14">
        <f t="shared" si="310"/>
        <v>39.599999999999994</v>
      </c>
      <c r="R1954" s="14">
        <v>12</v>
      </c>
      <c r="S1954" s="14">
        <f t="shared" si="311"/>
        <v>42.9</v>
      </c>
      <c r="T1954" s="14">
        <v>13</v>
      </c>
      <c r="U1954" s="21" t="s">
        <v>43</v>
      </c>
      <c r="V1954" s="21" t="s">
        <v>43</v>
      </c>
      <c r="W1954" s="19">
        <v>27.84469</v>
      </c>
      <c r="X1954" s="19">
        <v>-115.14236</v>
      </c>
      <c r="Y1954" s="18">
        <f t="shared" si="307"/>
        <v>57.2</v>
      </c>
      <c r="Z1954" s="17">
        <v>14</v>
      </c>
      <c r="AA1954" s="21">
        <v>6</v>
      </c>
      <c r="AB1954" s="14" t="s">
        <v>44</v>
      </c>
      <c r="AC1954" s="14">
        <v>12</v>
      </c>
      <c r="AD1954" s="17">
        <v>17</v>
      </c>
      <c r="AE1954" s="17">
        <v>1</v>
      </c>
      <c r="AF1954" s="14">
        <v>29</v>
      </c>
      <c r="AG1954" s="14">
        <v>210</v>
      </c>
      <c r="AI1954" s="70">
        <f t="shared" si="312"/>
        <v>13.209999999999999</v>
      </c>
      <c r="AJ1954" s="71" t="s">
        <v>369</v>
      </c>
      <c r="AK1954" s="72">
        <f t="shared" si="313"/>
        <v>1.6329725885917237</v>
      </c>
      <c r="AL1954" s="73">
        <f t="shared" si="314"/>
        <v>1.6329725885917237</v>
      </c>
    </row>
    <row r="1955" spans="1:38" hidden="1">
      <c r="A1955" s="14" t="s">
        <v>96</v>
      </c>
      <c r="B1955" s="14" t="s">
        <v>40</v>
      </c>
      <c r="C1955" s="31">
        <v>39287</v>
      </c>
      <c r="D1955" s="15">
        <v>2007</v>
      </c>
      <c r="E1955" s="16">
        <v>0.41666666666666669</v>
      </c>
      <c r="F1955" s="16">
        <v>0.44861111111111113</v>
      </c>
      <c r="G1955" s="16">
        <f t="shared" si="308"/>
        <v>3.1944444444444442E-2</v>
      </c>
      <c r="H1955" s="21">
        <v>2</v>
      </c>
      <c r="I1955" s="17">
        <v>1</v>
      </c>
      <c r="J1955" s="17">
        <v>2</v>
      </c>
      <c r="K1955" s="17">
        <v>2</v>
      </c>
      <c r="L1955" s="14" t="s">
        <v>41</v>
      </c>
      <c r="M1955" s="14" t="s">
        <v>42</v>
      </c>
      <c r="N1955" s="17">
        <v>2</v>
      </c>
      <c r="O1955" s="14">
        <f t="shared" si="309"/>
        <v>42.9</v>
      </c>
      <c r="P1955" s="14">
        <v>13</v>
      </c>
      <c r="Q1955" s="14">
        <f t="shared" si="310"/>
        <v>39.599999999999994</v>
      </c>
      <c r="R1955" s="14">
        <v>12</v>
      </c>
      <c r="S1955" s="14">
        <f t="shared" si="311"/>
        <v>42.9</v>
      </c>
      <c r="T1955" s="14">
        <v>13</v>
      </c>
      <c r="U1955" s="21" t="s">
        <v>43</v>
      </c>
      <c r="V1955" s="21" t="s">
        <v>43</v>
      </c>
      <c r="W1955" s="19">
        <v>27.84469</v>
      </c>
      <c r="X1955" s="19">
        <v>-115.14236</v>
      </c>
      <c r="Y1955" s="18">
        <f t="shared" si="307"/>
        <v>57.2</v>
      </c>
      <c r="Z1955" s="17">
        <v>14</v>
      </c>
      <c r="AA1955" s="21">
        <v>6</v>
      </c>
      <c r="AB1955" s="14" t="s">
        <v>44</v>
      </c>
      <c r="AC1955" s="14">
        <v>12</v>
      </c>
      <c r="AD1955" s="17">
        <v>18</v>
      </c>
      <c r="AE1955" s="17">
        <v>1</v>
      </c>
      <c r="AF1955" s="14">
        <v>29</v>
      </c>
      <c r="AG1955" s="14">
        <v>210</v>
      </c>
      <c r="AI1955" s="70">
        <f t="shared" si="312"/>
        <v>13.918999999999999</v>
      </c>
      <c r="AJ1955" s="71" t="s">
        <v>369</v>
      </c>
      <c r="AK1955" s="72">
        <f t="shared" si="313"/>
        <v>1.8310631406548505</v>
      </c>
      <c r="AL1955" s="73">
        <f t="shared" si="314"/>
        <v>1.8310631406548505</v>
      </c>
    </row>
    <row r="1956" spans="1:38" hidden="1">
      <c r="A1956" s="14" t="s">
        <v>96</v>
      </c>
      <c r="B1956" s="14" t="s">
        <v>40</v>
      </c>
      <c r="C1956" s="31">
        <v>39287</v>
      </c>
      <c r="D1956" s="15">
        <v>2007</v>
      </c>
      <c r="E1956" s="16">
        <v>0.41666666666666669</v>
      </c>
      <c r="F1956" s="16">
        <v>0.44861111111111113</v>
      </c>
      <c r="G1956" s="16">
        <f t="shared" si="308"/>
        <v>3.1944444444444442E-2</v>
      </c>
      <c r="H1956" s="21">
        <v>2</v>
      </c>
      <c r="I1956" s="17">
        <v>1</v>
      </c>
      <c r="J1956" s="17">
        <v>2</v>
      </c>
      <c r="K1956" s="17">
        <v>2</v>
      </c>
      <c r="L1956" s="14" t="s">
        <v>41</v>
      </c>
      <c r="M1956" s="14" t="s">
        <v>42</v>
      </c>
      <c r="N1956" s="17">
        <v>2</v>
      </c>
      <c r="O1956" s="14">
        <f t="shared" si="309"/>
        <v>42.9</v>
      </c>
      <c r="P1956" s="14">
        <v>13</v>
      </c>
      <c r="Q1956" s="14">
        <f t="shared" si="310"/>
        <v>39.599999999999994</v>
      </c>
      <c r="R1956" s="14">
        <v>12</v>
      </c>
      <c r="S1956" s="14">
        <f t="shared" si="311"/>
        <v>42.9</v>
      </c>
      <c r="T1956" s="14">
        <v>13</v>
      </c>
      <c r="U1956" s="21" t="s">
        <v>43</v>
      </c>
      <c r="V1956" s="21" t="s">
        <v>43</v>
      </c>
      <c r="W1956" s="19">
        <v>27.84469</v>
      </c>
      <c r="X1956" s="19">
        <v>-115.14236</v>
      </c>
      <c r="Y1956" s="18">
        <f t="shared" si="307"/>
        <v>57.2</v>
      </c>
      <c r="Z1956" s="17">
        <v>14</v>
      </c>
      <c r="AA1956" s="21">
        <v>6</v>
      </c>
      <c r="AB1956" s="14" t="s">
        <v>44</v>
      </c>
      <c r="AC1956" s="14">
        <v>12</v>
      </c>
      <c r="AD1956" s="17">
        <v>18</v>
      </c>
      <c r="AE1956" s="17">
        <v>1</v>
      </c>
      <c r="AF1956" s="14">
        <v>29</v>
      </c>
      <c r="AG1956" s="14">
        <v>210</v>
      </c>
      <c r="AI1956" s="70">
        <f t="shared" si="312"/>
        <v>13.918999999999999</v>
      </c>
      <c r="AJ1956" s="71" t="s">
        <v>369</v>
      </c>
      <c r="AK1956" s="72">
        <f t="shared" si="313"/>
        <v>1.8310631406548505</v>
      </c>
      <c r="AL1956" s="73">
        <f t="shared" si="314"/>
        <v>1.8310631406548505</v>
      </c>
    </row>
    <row r="1957" spans="1:38" hidden="1">
      <c r="A1957" s="14" t="s">
        <v>96</v>
      </c>
      <c r="B1957" s="14" t="s">
        <v>40</v>
      </c>
      <c r="C1957" s="31">
        <v>39287</v>
      </c>
      <c r="D1957" s="15">
        <v>2007</v>
      </c>
      <c r="E1957" s="16">
        <v>0.41666666666666669</v>
      </c>
      <c r="F1957" s="16">
        <v>0.44861111111111113</v>
      </c>
      <c r="G1957" s="16">
        <f t="shared" si="308"/>
        <v>3.1944444444444442E-2</v>
      </c>
      <c r="H1957" s="21">
        <v>2</v>
      </c>
      <c r="I1957" s="17">
        <v>1</v>
      </c>
      <c r="J1957" s="17">
        <v>2</v>
      </c>
      <c r="K1957" s="17">
        <v>2</v>
      </c>
      <c r="L1957" s="14" t="s">
        <v>41</v>
      </c>
      <c r="M1957" s="14" t="s">
        <v>42</v>
      </c>
      <c r="N1957" s="17">
        <v>2</v>
      </c>
      <c r="O1957" s="14">
        <f t="shared" si="309"/>
        <v>42.9</v>
      </c>
      <c r="P1957" s="14">
        <v>13</v>
      </c>
      <c r="Q1957" s="14">
        <f t="shared" si="310"/>
        <v>39.599999999999994</v>
      </c>
      <c r="R1957" s="14">
        <v>12</v>
      </c>
      <c r="S1957" s="14">
        <f t="shared" si="311"/>
        <v>42.9</v>
      </c>
      <c r="T1957" s="14">
        <v>13</v>
      </c>
      <c r="U1957" s="21" t="s">
        <v>43</v>
      </c>
      <c r="V1957" s="21" t="s">
        <v>43</v>
      </c>
      <c r="W1957" s="19">
        <v>27.84469</v>
      </c>
      <c r="X1957" s="19">
        <v>-115.14236</v>
      </c>
      <c r="Y1957" s="18">
        <f t="shared" si="307"/>
        <v>57.2</v>
      </c>
      <c r="Z1957" s="17">
        <v>14</v>
      </c>
      <c r="AA1957" s="21">
        <v>6</v>
      </c>
      <c r="AB1957" s="14" t="s">
        <v>44</v>
      </c>
      <c r="AC1957" s="14">
        <v>12</v>
      </c>
      <c r="AD1957" s="17">
        <v>18</v>
      </c>
      <c r="AE1957" s="17">
        <v>1</v>
      </c>
      <c r="AF1957" s="14">
        <v>29</v>
      </c>
      <c r="AG1957" s="14">
        <v>210</v>
      </c>
      <c r="AI1957" s="70">
        <f t="shared" si="312"/>
        <v>13.918999999999999</v>
      </c>
      <c r="AJ1957" s="71" t="s">
        <v>369</v>
      </c>
      <c r="AK1957" s="72">
        <f t="shared" si="313"/>
        <v>1.8310631406548505</v>
      </c>
      <c r="AL1957" s="73">
        <f t="shared" si="314"/>
        <v>1.8310631406548505</v>
      </c>
    </row>
    <row r="1958" spans="1:38" hidden="1">
      <c r="A1958" s="14" t="s">
        <v>96</v>
      </c>
      <c r="B1958" s="14" t="s">
        <v>40</v>
      </c>
      <c r="C1958" s="31">
        <v>39287</v>
      </c>
      <c r="D1958" s="15">
        <v>2007</v>
      </c>
      <c r="E1958" s="16">
        <v>0.41666666666666669</v>
      </c>
      <c r="F1958" s="16">
        <v>0.44861111111111113</v>
      </c>
      <c r="G1958" s="16">
        <f t="shared" si="308"/>
        <v>3.1944444444444442E-2</v>
      </c>
      <c r="H1958" s="21">
        <v>2</v>
      </c>
      <c r="I1958" s="17">
        <v>1</v>
      </c>
      <c r="J1958" s="17">
        <v>2</v>
      </c>
      <c r="K1958" s="17">
        <v>2</v>
      </c>
      <c r="L1958" s="14" t="s">
        <v>41</v>
      </c>
      <c r="M1958" s="14" t="s">
        <v>42</v>
      </c>
      <c r="N1958" s="17">
        <v>2</v>
      </c>
      <c r="O1958" s="14">
        <f t="shared" si="309"/>
        <v>42.9</v>
      </c>
      <c r="P1958" s="14">
        <v>13</v>
      </c>
      <c r="Q1958" s="14">
        <f t="shared" si="310"/>
        <v>39.599999999999994</v>
      </c>
      <c r="R1958" s="14">
        <v>12</v>
      </c>
      <c r="S1958" s="14">
        <f t="shared" si="311"/>
        <v>42.9</v>
      </c>
      <c r="T1958" s="14">
        <v>13</v>
      </c>
      <c r="U1958" s="21" t="s">
        <v>43</v>
      </c>
      <c r="V1958" s="21" t="s">
        <v>43</v>
      </c>
      <c r="W1958" s="19">
        <v>27.84469</v>
      </c>
      <c r="X1958" s="19">
        <v>-115.14236</v>
      </c>
      <c r="Y1958" s="18">
        <f t="shared" si="307"/>
        <v>57.2</v>
      </c>
      <c r="Z1958" s="17">
        <v>14</v>
      </c>
      <c r="AA1958" s="21">
        <v>6</v>
      </c>
      <c r="AB1958" s="14" t="s">
        <v>44</v>
      </c>
      <c r="AC1958" s="14">
        <v>12</v>
      </c>
      <c r="AD1958" s="17">
        <v>19</v>
      </c>
      <c r="AE1958" s="17">
        <v>1</v>
      </c>
      <c r="AF1958" s="14">
        <v>29</v>
      </c>
      <c r="AG1958" s="14">
        <v>210</v>
      </c>
      <c r="AI1958" s="70">
        <f t="shared" si="312"/>
        <v>14.628</v>
      </c>
      <c r="AJ1958" s="71" t="s">
        <v>369</v>
      </c>
      <c r="AK1958" s="72">
        <f t="shared" si="313"/>
        <v>2.041534710262368</v>
      </c>
      <c r="AL1958" s="73">
        <f t="shared" si="314"/>
        <v>2.041534710262368</v>
      </c>
    </row>
    <row r="1959" spans="1:38" hidden="1">
      <c r="A1959" s="14" t="s">
        <v>96</v>
      </c>
      <c r="B1959" s="14" t="s">
        <v>40</v>
      </c>
      <c r="C1959" s="31">
        <v>39287</v>
      </c>
      <c r="D1959" s="15">
        <v>2007</v>
      </c>
      <c r="E1959" s="16">
        <v>0.41666666666666669</v>
      </c>
      <c r="F1959" s="16">
        <v>0.44861111111111113</v>
      </c>
      <c r="G1959" s="16">
        <f t="shared" si="308"/>
        <v>3.1944444444444442E-2</v>
      </c>
      <c r="H1959" s="21">
        <v>2</v>
      </c>
      <c r="I1959" s="17">
        <v>1</v>
      </c>
      <c r="J1959" s="17">
        <v>2</v>
      </c>
      <c r="K1959" s="17">
        <v>2</v>
      </c>
      <c r="L1959" s="14" t="s">
        <v>41</v>
      </c>
      <c r="M1959" s="14" t="s">
        <v>42</v>
      </c>
      <c r="N1959" s="17">
        <v>2</v>
      </c>
      <c r="O1959" s="14">
        <f t="shared" si="309"/>
        <v>42.9</v>
      </c>
      <c r="P1959" s="14">
        <v>13</v>
      </c>
      <c r="Q1959" s="14">
        <f t="shared" si="310"/>
        <v>39.599999999999994</v>
      </c>
      <c r="R1959" s="14">
        <v>12</v>
      </c>
      <c r="S1959" s="14">
        <f t="shared" si="311"/>
        <v>42.9</v>
      </c>
      <c r="T1959" s="14">
        <v>13</v>
      </c>
      <c r="U1959" s="21" t="s">
        <v>43</v>
      </c>
      <c r="V1959" s="21" t="s">
        <v>43</v>
      </c>
      <c r="W1959" s="19">
        <v>27.84469</v>
      </c>
      <c r="X1959" s="19">
        <v>-115.14236</v>
      </c>
      <c r="Y1959" s="18">
        <f t="shared" si="307"/>
        <v>57.2</v>
      </c>
      <c r="Z1959" s="17">
        <v>14</v>
      </c>
      <c r="AA1959" s="21">
        <v>6</v>
      </c>
      <c r="AB1959" s="14" t="s">
        <v>44</v>
      </c>
      <c r="AC1959" s="14">
        <v>12</v>
      </c>
      <c r="AD1959" s="17">
        <v>20</v>
      </c>
      <c r="AE1959" s="17">
        <v>1</v>
      </c>
      <c r="AF1959" s="14">
        <v>29</v>
      </c>
      <c r="AG1959" s="14">
        <v>210</v>
      </c>
      <c r="AI1959" s="70">
        <f t="shared" si="312"/>
        <v>15.337</v>
      </c>
      <c r="AJ1959" s="71" t="s">
        <v>369</v>
      </c>
      <c r="AK1959" s="72">
        <f t="shared" si="313"/>
        <v>2.2645047633742106</v>
      </c>
      <c r="AL1959" s="73">
        <f t="shared" si="314"/>
        <v>2.2645047633742106</v>
      </c>
    </row>
    <row r="1960" spans="1:38" hidden="1">
      <c r="A1960" s="14" t="s">
        <v>96</v>
      </c>
      <c r="B1960" s="14" t="s">
        <v>40</v>
      </c>
      <c r="C1960" s="31">
        <v>39287</v>
      </c>
      <c r="D1960" s="15">
        <v>2007</v>
      </c>
      <c r="E1960" s="16">
        <v>0.41666666666666669</v>
      </c>
      <c r="F1960" s="16">
        <v>0.44861111111111113</v>
      </c>
      <c r="G1960" s="16">
        <f t="shared" si="308"/>
        <v>3.1944444444444442E-2</v>
      </c>
      <c r="H1960" s="21">
        <v>2</v>
      </c>
      <c r="I1960" s="17">
        <v>1</v>
      </c>
      <c r="J1960" s="17">
        <v>2</v>
      </c>
      <c r="K1960" s="17">
        <v>2</v>
      </c>
      <c r="L1960" s="14" t="s">
        <v>41</v>
      </c>
      <c r="M1960" s="14" t="s">
        <v>42</v>
      </c>
      <c r="N1960" s="17">
        <v>2</v>
      </c>
      <c r="O1960" s="14">
        <f t="shared" si="309"/>
        <v>42.9</v>
      </c>
      <c r="P1960" s="14">
        <v>13</v>
      </c>
      <c r="Q1960" s="14">
        <f t="shared" si="310"/>
        <v>39.599999999999994</v>
      </c>
      <c r="R1960" s="14">
        <v>12</v>
      </c>
      <c r="S1960" s="14">
        <f t="shared" si="311"/>
        <v>42.9</v>
      </c>
      <c r="T1960" s="14">
        <v>13</v>
      </c>
      <c r="U1960" s="21" t="s">
        <v>43</v>
      </c>
      <c r="V1960" s="21" t="s">
        <v>43</v>
      </c>
      <c r="W1960" s="19">
        <v>27.84469</v>
      </c>
      <c r="X1960" s="19">
        <v>-115.14236</v>
      </c>
      <c r="Y1960" s="18">
        <f t="shared" si="307"/>
        <v>57.2</v>
      </c>
      <c r="Z1960" s="17">
        <v>14</v>
      </c>
      <c r="AA1960" s="21">
        <v>6</v>
      </c>
      <c r="AB1960" s="14" t="s">
        <v>44</v>
      </c>
      <c r="AC1960" s="14">
        <v>12</v>
      </c>
      <c r="AD1960" s="17">
        <v>20</v>
      </c>
      <c r="AE1960" s="17">
        <v>1</v>
      </c>
      <c r="AF1960" s="14">
        <v>29</v>
      </c>
      <c r="AG1960" s="14">
        <v>210</v>
      </c>
      <c r="AI1960" s="70">
        <f t="shared" si="312"/>
        <v>15.337</v>
      </c>
      <c r="AJ1960" s="71" t="s">
        <v>369</v>
      </c>
      <c r="AK1960" s="72">
        <f t="shared" si="313"/>
        <v>2.2645047633742106</v>
      </c>
      <c r="AL1960" s="73">
        <f t="shared" si="314"/>
        <v>2.2645047633742106</v>
      </c>
    </row>
    <row r="1961" spans="1:38" hidden="1">
      <c r="A1961" s="14" t="s">
        <v>96</v>
      </c>
      <c r="B1961" s="14" t="s">
        <v>40</v>
      </c>
      <c r="C1961" s="31">
        <v>39287</v>
      </c>
      <c r="D1961" s="15">
        <v>2007</v>
      </c>
      <c r="E1961" s="16">
        <v>0.41666666666666669</v>
      </c>
      <c r="F1961" s="16">
        <v>0.44861111111111113</v>
      </c>
      <c r="G1961" s="16">
        <f t="shared" si="308"/>
        <v>3.1944444444444442E-2</v>
      </c>
      <c r="H1961" s="21">
        <v>2</v>
      </c>
      <c r="I1961" s="17">
        <v>1</v>
      </c>
      <c r="J1961" s="17">
        <v>2</v>
      </c>
      <c r="K1961" s="17">
        <v>2</v>
      </c>
      <c r="L1961" s="14" t="s">
        <v>41</v>
      </c>
      <c r="M1961" s="14" t="s">
        <v>42</v>
      </c>
      <c r="N1961" s="17">
        <v>2</v>
      </c>
      <c r="O1961" s="14">
        <f t="shared" si="309"/>
        <v>42.9</v>
      </c>
      <c r="P1961" s="14">
        <v>13</v>
      </c>
      <c r="Q1961" s="14">
        <f t="shared" si="310"/>
        <v>39.599999999999994</v>
      </c>
      <c r="R1961" s="14">
        <v>12</v>
      </c>
      <c r="S1961" s="14">
        <f t="shared" si="311"/>
        <v>42.9</v>
      </c>
      <c r="T1961" s="14">
        <v>13</v>
      </c>
      <c r="U1961" s="21" t="s">
        <v>43</v>
      </c>
      <c r="V1961" s="21" t="s">
        <v>43</v>
      </c>
      <c r="W1961" s="19">
        <v>27.84469</v>
      </c>
      <c r="X1961" s="19">
        <v>-115.14236</v>
      </c>
      <c r="Y1961" s="18">
        <f t="shared" si="307"/>
        <v>57.2</v>
      </c>
      <c r="Z1961" s="17">
        <v>14</v>
      </c>
      <c r="AA1961" s="21">
        <v>6</v>
      </c>
      <c r="AB1961" s="14" t="s">
        <v>44</v>
      </c>
      <c r="AC1961" s="14">
        <v>13</v>
      </c>
      <c r="AD1961" s="17">
        <v>5</v>
      </c>
      <c r="AE1961" s="17">
        <v>1</v>
      </c>
      <c r="AF1961" s="14">
        <v>31</v>
      </c>
      <c r="AG1961" s="14">
        <v>210</v>
      </c>
      <c r="AI1961" s="70">
        <f t="shared" si="312"/>
        <v>4.702</v>
      </c>
      <c r="AJ1961" s="71" t="s">
        <v>369</v>
      </c>
      <c r="AK1961" s="72">
        <f t="shared" si="313"/>
        <v>0.17002025858157216</v>
      </c>
      <c r="AL1961" s="73">
        <f t="shared" si="314"/>
        <v>0.17002025858157216</v>
      </c>
    </row>
    <row r="1962" spans="1:38" hidden="1">
      <c r="A1962" s="14" t="s">
        <v>96</v>
      </c>
      <c r="B1962" s="14" t="s">
        <v>40</v>
      </c>
      <c r="C1962" s="31">
        <v>39287</v>
      </c>
      <c r="D1962" s="15">
        <v>2007</v>
      </c>
      <c r="E1962" s="16">
        <v>0.41666666666666669</v>
      </c>
      <c r="F1962" s="16">
        <v>0.44861111111111113</v>
      </c>
      <c r="G1962" s="16">
        <f t="shared" si="308"/>
        <v>3.1944444444444442E-2</v>
      </c>
      <c r="H1962" s="21">
        <v>2</v>
      </c>
      <c r="I1962" s="17">
        <v>1</v>
      </c>
      <c r="J1962" s="17">
        <v>2</v>
      </c>
      <c r="K1962" s="17">
        <v>2</v>
      </c>
      <c r="L1962" s="14" t="s">
        <v>41</v>
      </c>
      <c r="M1962" s="14" t="s">
        <v>42</v>
      </c>
      <c r="N1962" s="17">
        <v>2</v>
      </c>
      <c r="O1962" s="14">
        <f t="shared" si="309"/>
        <v>42.9</v>
      </c>
      <c r="P1962" s="14">
        <v>13</v>
      </c>
      <c r="Q1962" s="14">
        <f t="shared" si="310"/>
        <v>39.599999999999994</v>
      </c>
      <c r="R1962" s="14">
        <v>12</v>
      </c>
      <c r="S1962" s="14">
        <f t="shared" si="311"/>
        <v>42.9</v>
      </c>
      <c r="T1962" s="14">
        <v>13</v>
      </c>
      <c r="U1962" s="21" t="s">
        <v>43</v>
      </c>
      <c r="V1962" s="21" t="s">
        <v>43</v>
      </c>
      <c r="W1962" s="19">
        <v>27.84469</v>
      </c>
      <c r="X1962" s="19">
        <v>-115.14236</v>
      </c>
      <c r="Y1962" s="18">
        <f t="shared" si="307"/>
        <v>57.2</v>
      </c>
      <c r="Z1962" s="17">
        <v>14</v>
      </c>
      <c r="AA1962" s="21">
        <v>6</v>
      </c>
      <c r="AB1962" s="14" t="s">
        <v>44</v>
      </c>
      <c r="AC1962" s="14">
        <v>13</v>
      </c>
      <c r="AD1962" s="17">
        <v>9</v>
      </c>
      <c r="AE1962" s="17">
        <v>1</v>
      </c>
      <c r="AF1962" s="14">
        <v>31</v>
      </c>
      <c r="AG1962" s="14">
        <v>210</v>
      </c>
      <c r="AI1962" s="70">
        <f t="shared" si="312"/>
        <v>7.5379999999999994</v>
      </c>
      <c r="AJ1962" s="71" t="s">
        <v>369</v>
      </c>
      <c r="AK1962" s="72">
        <f t="shared" si="313"/>
        <v>0.47796121404284658</v>
      </c>
      <c r="AL1962" s="73">
        <f t="shared" si="314"/>
        <v>0.47796121404284658</v>
      </c>
    </row>
    <row r="1963" spans="1:38" hidden="1">
      <c r="A1963" s="14" t="s">
        <v>96</v>
      </c>
      <c r="B1963" s="14" t="s">
        <v>40</v>
      </c>
      <c r="C1963" s="31">
        <v>39287</v>
      </c>
      <c r="D1963" s="15">
        <v>2007</v>
      </c>
      <c r="E1963" s="16">
        <v>0.41666666666666669</v>
      </c>
      <c r="F1963" s="16">
        <v>0.44861111111111113</v>
      </c>
      <c r="G1963" s="16">
        <f t="shared" si="308"/>
        <v>3.1944444444444442E-2</v>
      </c>
      <c r="H1963" s="21">
        <v>2</v>
      </c>
      <c r="I1963" s="17">
        <v>1</v>
      </c>
      <c r="J1963" s="17">
        <v>2</v>
      </c>
      <c r="K1963" s="17">
        <v>2</v>
      </c>
      <c r="L1963" s="14" t="s">
        <v>41</v>
      </c>
      <c r="M1963" s="14" t="s">
        <v>42</v>
      </c>
      <c r="N1963" s="17">
        <v>2</v>
      </c>
      <c r="O1963" s="14">
        <f t="shared" si="309"/>
        <v>42.9</v>
      </c>
      <c r="P1963" s="14">
        <v>13</v>
      </c>
      <c r="Q1963" s="14">
        <f t="shared" si="310"/>
        <v>39.599999999999994</v>
      </c>
      <c r="R1963" s="14">
        <v>12</v>
      </c>
      <c r="S1963" s="14">
        <f t="shared" si="311"/>
        <v>42.9</v>
      </c>
      <c r="T1963" s="14">
        <v>13</v>
      </c>
      <c r="U1963" s="21" t="s">
        <v>43</v>
      </c>
      <c r="V1963" s="21" t="s">
        <v>43</v>
      </c>
      <c r="W1963" s="19">
        <v>27.84469</v>
      </c>
      <c r="X1963" s="19">
        <v>-115.14236</v>
      </c>
      <c r="Y1963" s="18">
        <f t="shared" si="307"/>
        <v>57.2</v>
      </c>
      <c r="Z1963" s="17">
        <v>14</v>
      </c>
      <c r="AA1963" s="21">
        <v>6</v>
      </c>
      <c r="AB1963" s="14" t="s">
        <v>44</v>
      </c>
      <c r="AC1963" s="14">
        <v>13</v>
      </c>
      <c r="AD1963" s="17">
        <v>13</v>
      </c>
      <c r="AE1963" s="17">
        <v>1</v>
      </c>
      <c r="AF1963" s="14">
        <v>31</v>
      </c>
      <c r="AG1963" s="14">
        <v>210</v>
      </c>
      <c r="AI1963" s="70">
        <f t="shared" si="312"/>
        <v>10.373999999999999</v>
      </c>
      <c r="AJ1963" s="71" t="s">
        <v>369</v>
      </c>
      <c r="AK1963" s="72">
        <f t="shared" si="313"/>
        <v>0.96188687250685145</v>
      </c>
      <c r="AL1963" s="73">
        <f t="shared" si="314"/>
        <v>0.96188687250685145</v>
      </c>
    </row>
    <row r="1964" spans="1:38" hidden="1">
      <c r="A1964" s="14" t="s">
        <v>96</v>
      </c>
      <c r="B1964" s="14" t="s">
        <v>40</v>
      </c>
      <c r="C1964" s="31">
        <v>39287</v>
      </c>
      <c r="D1964" s="15">
        <v>2007</v>
      </c>
      <c r="E1964" s="16">
        <v>0.41666666666666669</v>
      </c>
      <c r="F1964" s="16">
        <v>0.44861111111111113</v>
      </c>
      <c r="G1964" s="16">
        <f t="shared" si="308"/>
        <v>3.1944444444444442E-2</v>
      </c>
      <c r="H1964" s="21">
        <v>2</v>
      </c>
      <c r="I1964" s="17">
        <v>1</v>
      </c>
      <c r="J1964" s="17">
        <v>2</v>
      </c>
      <c r="K1964" s="17">
        <v>2</v>
      </c>
      <c r="L1964" s="14" t="s">
        <v>41</v>
      </c>
      <c r="M1964" s="14" t="s">
        <v>42</v>
      </c>
      <c r="N1964" s="17">
        <v>2</v>
      </c>
      <c r="O1964" s="14">
        <f t="shared" si="309"/>
        <v>42.9</v>
      </c>
      <c r="P1964" s="14">
        <v>13</v>
      </c>
      <c r="Q1964" s="14">
        <f t="shared" si="310"/>
        <v>39.599999999999994</v>
      </c>
      <c r="R1964" s="14">
        <v>12</v>
      </c>
      <c r="S1964" s="14">
        <f t="shared" si="311"/>
        <v>42.9</v>
      </c>
      <c r="T1964" s="14">
        <v>13</v>
      </c>
      <c r="U1964" s="21" t="s">
        <v>43</v>
      </c>
      <c r="V1964" s="21" t="s">
        <v>43</v>
      </c>
      <c r="W1964" s="19">
        <v>27.84469</v>
      </c>
      <c r="X1964" s="19">
        <v>-115.14236</v>
      </c>
      <c r="Y1964" s="18">
        <f t="shared" si="307"/>
        <v>57.2</v>
      </c>
      <c r="Z1964" s="17">
        <v>14</v>
      </c>
      <c r="AA1964" s="21">
        <v>6</v>
      </c>
      <c r="AB1964" s="14" t="s">
        <v>44</v>
      </c>
      <c r="AC1964" s="14">
        <v>13</v>
      </c>
      <c r="AD1964" s="17">
        <v>15</v>
      </c>
      <c r="AE1964" s="17">
        <v>1</v>
      </c>
      <c r="AF1964" s="14">
        <v>31</v>
      </c>
      <c r="AG1964" s="14">
        <v>210</v>
      </c>
      <c r="AI1964" s="70">
        <f t="shared" si="312"/>
        <v>11.792</v>
      </c>
      <c r="AJ1964" s="71" t="s">
        <v>369</v>
      </c>
      <c r="AK1964" s="72">
        <f t="shared" si="313"/>
        <v>1.2734394051640829</v>
      </c>
      <c r="AL1964" s="73">
        <f t="shared" si="314"/>
        <v>1.2734394051640829</v>
      </c>
    </row>
    <row r="1965" spans="1:38" hidden="1">
      <c r="A1965" s="14" t="s">
        <v>96</v>
      </c>
      <c r="B1965" s="14" t="s">
        <v>40</v>
      </c>
      <c r="C1965" s="31">
        <v>39287</v>
      </c>
      <c r="D1965" s="15">
        <v>2007</v>
      </c>
      <c r="E1965" s="16">
        <v>0.41666666666666669</v>
      </c>
      <c r="F1965" s="16">
        <v>0.44861111111111113</v>
      </c>
      <c r="G1965" s="16">
        <f t="shared" si="308"/>
        <v>3.1944444444444442E-2</v>
      </c>
      <c r="H1965" s="21">
        <v>2</v>
      </c>
      <c r="I1965" s="17">
        <v>1</v>
      </c>
      <c r="J1965" s="17">
        <v>2</v>
      </c>
      <c r="K1965" s="17">
        <v>2</v>
      </c>
      <c r="L1965" s="14" t="s">
        <v>41</v>
      </c>
      <c r="M1965" s="14" t="s">
        <v>42</v>
      </c>
      <c r="N1965" s="17">
        <v>2</v>
      </c>
      <c r="O1965" s="14">
        <f t="shared" si="309"/>
        <v>42.9</v>
      </c>
      <c r="P1965" s="14">
        <v>13</v>
      </c>
      <c r="Q1965" s="14">
        <f t="shared" si="310"/>
        <v>39.599999999999994</v>
      </c>
      <c r="R1965" s="14">
        <v>12</v>
      </c>
      <c r="S1965" s="14">
        <f t="shared" si="311"/>
        <v>42.9</v>
      </c>
      <c r="T1965" s="14">
        <v>13</v>
      </c>
      <c r="U1965" s="21" t="s">
        <v>43</v>
      </c>
      <c r="V1965" s="21" t="s">
        <v>43</v>
      </c>
      <c r="W1965" s="19">
        <v>27.84469</v>
      </c>
      <c r="X1965" s="19">
        <v>-115.14236</v>
      </c>
      <c r="Y1965" s="18">
        <f t="shared" si="307"/>
        <v>57.2</v>
      </c>
      <c r="Z1965" s="17">
        <v>14</v>
      </c>
      <c r="AA1965" s="21">
        <v>6</v>
      </c>
      <c r="AB1965" s="14" t="s">
        <v>44</v>
      </c>
      <c r="AC1965" s="14">
        <v>13</v>
      </c>
      <c r="AD1965" s="17">
        <v>16</v>
      </c>
      <c r="AE1965" s="17">
        <v>1</v>
      </c>
      <c r="AF1965" s="14">
        <v>31</v>
      </c>
      <c r="AG1965" s="14">
        <v>210</v>
      </c>
      <c r="AI1965" s="70">
        <f t="shared" si="312"/>
        <v>12.500999999999999</v>
      </c>
      <c r="AJ1965" s="71" t="s">
        <v>369</v>
      </c>
      <c r="AK1965" s="72">
        <f t="shared" si="313"/>
        <v>1.4471406331162124</v>
      </c>
      <c r="AL1965" s="73">
        <f t="shared" si="314"/>
        <v>1.4471406331162124</v>
      </c>
    </row>
    <row r="1966" spans="1:38" hidden="1">
      <c r="A1966" s="14" t="s">
        <v>96</v>
      </c>
      <c r="B1966" s="14" t="s">
        <v>40</v>
      </c>
      <c r="C1966" s="31">
        <v>39287</v>
      </c>
      <c r="D1966" s="15">
        <v>2007</v>
      </c>
      <c r="E1966" s="16">
        <v>0.41666666666666669</v>
      </c>
      <c r="F1966" s="16">
        <v>0.44861111111111113</v>
      </c>
      <c r="G1966" s="16">
        <f t="shared" si="308"/>
        <v>3.1944444444444442E-2</v>
      </c>
      <c r="H1966" s="21">
        <v>2</v>
      </c>
      <c r="I1966" s="17">
        <v>1</v>
      </c>
      <c r="J1966" s="17">
        <v>2</v>
      </c>
      <c r="K1966" s="17">
        <v>2</v>
      </c>
      <c r="L1966" s="14" t="s">
        <v>41</v>
      </c>
      <c r="M1966" s="14" t="s">
        <v>42</v>
      </c>
      <c r="N1966" s="17">
        <v>2</v>
      </c>
      <c r="O1966" s="14">
        <f t="shared" si="309"/>
        <v>42.9</v>
      </c>
      <c r="P1966" s="14">
        <v>13</v>
      </c>
      <c r="Q1966" s="14">
        <f t="shared" si="310"/>
        <v>39.599999999999994</v>
      </c>
      <c r="R1966" s="14">
        <v>12</v>
      </c>
      <c r="S1966" s="14">
        <f t="shared" si="311"/>
        <v>42.9</v>
      </c>
      <c r="T1966" s="14">
        <v>13</v>
      </c>
      <c r="U1966" s="21" t="s">
        <v>43</v>
      </c>
      <c r="V1966" s="21" t="s">
        <v>43</v>
      </c>
      <c r="W1966" s="19">
        <v>27.84469</v>
      </c>
      <c r="X1966" s="19">
        <v>-115.14236</v>
      </c>
      <c r="Y1966" s="18">
        <f t="shared" si="307"/>
        <v>57.2</v>
      </c>
      <c r="Z1966" s="17">
        <v>14</v>
      </c>
      <c r="AA1966" s="21">
        <v>6</v>
      </c>
      <c r="AB1966" s="14" t="s">
        <v>44</v>
      </c>
      <c r="AC1966" s="14">
        <v>14</v>
      </c>
      <c r="AD1966" s="17">
        <v>13</v>
      </c>
      <c r="AE1966" s="17">
        <v>1</v>
      </c>
      <c r="AF1966" s="14">
        <v>36</v>
      </c>
      <c r="AG1966" s="14">
        <v>210</v>
      </c>
      <c r="AI1966" s="70">
        <f t="shared" si="312"/>
        <v>10.373999999999999</v>
      </c>
      <c r="AJ1966" s="71" t="s">
        <v>369</v>
      </c>
      <c r="AK1966" s="72">
        <f t="shared" si="313"/>
        <v>0.96188687250685145</v>
      </c>
      <c r="AL1966" s="73">
        <f t="shared" si="314"/>
        <v>0.96188687250685145</v>
      </c>
    </row>
    <row r="1967" spans="1:38" hidden="1">
      <c r="A1967" s="14" t="s">
        <v>96</v>
      </c>
      <c r="B1967" s="14" t="s">
        <v>40</v>
      </c>
      <c r="C1967" s="31">
        <v>39287</v>
      </c>
      <c r="D1967" s="15">
        <v>2007</v>
      </c>
      <c r="E1967" s="16">
        <v>0.41666666666666669</v>
      </c>
      <c r="F1967" s="16">
        <v>0.44861111111111113</v>
      </c>
      <c r="G1967" s="16">
        <f t="shared" si="308"/>
        <v>3.1944444444444442E-2</v>
      </c>
      <c r="H1967" s="21">
        <v>2</v>
      </c>
      <c r="I1967" s="17">
        <v>1</v>
      </c>
      <c r="J1967" s="17">
        <v>2</v>
      </c>
      <c r="K1967" s="17">
        <v>2</v>
      </c>
      <c r="L1967" s="14" t="s">
        <v>41</v>
      </c>
      <c r="M1967" s="14" t="s">
        <v>42</v>
      </c>
      <c r="N1967" s="17">
        <v>2</v>
      </c>
      <c r="O1967" s="14">
        <f t="shared" si="309"/>
        <v>42.9</v>
      </c>
      <c r="P1967" s="14">
        <v>13</v>
      </c>
      <c r="Q1967" s="14">
        <f t="shared" si="310"/>
        <v>39.599999999999994</v>
      </c>
      <c r="R1967" s="14">
        <v>12</v>
      </c>
      <c r="S1967" s="14">
        <f t="shared" si="311"/>
        <v>42.9</v>
      </c>
      <c r="T1967" s="14">
        <v>13</v>
      </c>
      <c r="U1967" s="21" t="s">
        <v>43</v>
      </c>
      <c r="V1967" s="21" t="s">
        <v>43</v>
      </c>
      <c r="W1967" s="19">
        <v>27.84469</v>
      </c>
      <c r="X1967" s="19">
        <v>-115.14236</v>
      </c>
      <c r="Y1967" s="18">
        <f t="shared" si="307"/>
        <v>57.2</v>
      </c>
      <c r="Z1967" s="17">
        <v>14</v>
      </c>
      <c r="AA1967" s="21">
        <v>6</v>
      </c>
      <c r="AB1967" s="14" t="s">
        <v>44</v>
      </c>
      <c r="AC1967" s="14">
        <v>14</v>
      </c>
      <c r="AD1967" s="17">
        <v>18</v>
      </c>
      <c r="AE1967" s="17">
        <v>1</v>
      </c>
      <c r="AF1967" s="14">
        <v>36</v>
      </c>
      <c r="AG1967" s="14">
        <v>210</v>
      </c>
      <c r="AI1967" s="70">
        <f t="shared" si="312"/>
        <v>13.918999999999999</v>
      </c>
      <c r="AJ1967" s="71" t="s">
        <v>369</v>
      </c>
      <c r="AK1967" s="72">
        <f t="shared" si="313"/>
        <v>1.8310631406548505</v>
      </c>
      <c r="AL1967" s="73">
        <f t="shared" si="314"/>
        <v>1.8310631406548505</v>
      </c>
    </row>
    <row r="1968" spans="1:38" hidden="1">
      <c r="A1968" s="14" t="s">
        <v>96</v>
      </c>
      <c r="B1968" s="14" t="s">
        <v>40</v>
      </c>
      <c r="C1968" s="31">
        <v>39287</v>
      </c>
      <c r="D1968" s="15">
        <v>2007</v>
      </c>
      <c r="E1968" s="16">
        <v>0.41666666666666669</v>
      </c>
      <c r="F1968" s="16">
        <v>0.44861111111111113</v>
      </c>
      <c r="G1968" s="16">
        <f t="shared" si="308"/>
        <v>3.1944444444444442E-2</v>
      </c>
      <c r="H1968" s="21">
        <v>2</v>
      </c>
      <c r="I1968" s="17">
        <v>1</v>
      </c>
      <c r="J1968" s="17">
        <v>2</v>
      </c>
      <c r="K1968" s="17">
        <v>2</v>
      </c>
      <c r="L1968" s="14" t="s">
        <v>41</v>
      </c>
      <c r="M1968" s="14" t="s">
        <v>42</v>
      </c>
      <c r="N1968" s="17">
        <v>2</v>
      </c>
      <c r="O1968" s="14">
        <f t="shared" si="309"/>
        <v>42.9</v>
      </c>
      <c r="P1968" s="14">
        <v>13</v>
      </c>
      <c r="Q1968" s="14">
        <f t="shared" si="310"/>
        <v>39.599999999999994</v>
      </c>
      <c r="R1968" s="14">
        <v>12</v>
      </c>
      <c r="S1968" s="14">
        <f t="shared" si="311"/>
        <v>42.9</v>
      </c>
      <c r="T1968" s="14">
        <v>13</v>
      </c>
      <c r="U1968" s="21" t="s">
        <v>43</v>
      </c>
      <c r="V1968" s="21" t="s">
        <v>43</v>
      </c>
      <c r="W1968" s="19">
        <v>27.84469</v>
      </c>
      <c r="X1968" s="19">
        <v>-115.14236</v>
      </c>
      <c r="Y1968" s="18">
        <f t="shared" si="307"/>
        <v>57.2</v>
      </c>
      <c r="Z1968" s="17">
        <v>14</v>
      </c>
      <c r="AA1968" s="21">
        <v>6</v>
      </c>
      <c r="AB1968" s="14" t="s">
        <v>44</v>
      </c>
      <c r="AC1968" s="14">
        <v>14</v>
      </c>
      <c r="AD1968" s="17">
        <v>18</v>
      </c>
      <c r="AE1968" s="17">
        <v>1</v>
      </c>
      <c r="AF1968" s="14">
        <v>36</v>
      </c>
      <c r="AG1968" s="14">
        <v>210</v>
      </c>
      <c r="AI1968" s="70">
        <f t="shared" si="312"/>
        <v>13.918999999999999</v>
      </c>
      <c r="AJ1968" s="71" t="s">
        <v>369</v>
      </c>
      <c r="AK1968" s="72">
        <f t="shared" si="313"/>
        <v>1.8310631406548505</v>
      </c>
      <c r="AL1968" s="73">
        <f t="shared" si="314"/>
        <v>1.8310631406548505</v>
      </c>
    </row>
    <row r="1969" spans="1:38" hidden="1">
      <c r="A1969" s="14" t="s">
        <v>96</v>
      </c>
      <c r="B1969" s="14" t="s">
        <v>40</v>
      </c>
      <c r="C1969" s="31">
        <v>39287</v>
      </c>
      <c r="D1969" s="15">
        <v>2007</v>
      </c>
      <c r="E1969" s="16">
        <v>0.41666666666666669</v>
      </c>
      <c r="F1969" s="16">
        <v>0.44861111111111113</v>
      </c>
      <c r="G1969" s="16">
        <f t="shared" si="308"/>
        <v>3.1944444444444442E-2</v>
      </c>
      <c r="H1969" s="21">
        <v>2</v>
      </c>
      <c r="I1969" s="17">
        <v>1</v>
      </c>
      <c r="J1969" s="17">
        <v>2</v>
      </c>
      <c r="K1969" s="17">
        <v>2</v>
      </c>
      <c r="L1969" s="14" t="s">
        <v>41</v>
      </c>
      <c r="M1969" s="14" t="s">
        <v>42</v>
      </c>
      <c r="N1969" s="17">
        <v>2</v>
      </c>
      <c r="O1969" s="14">
        <f t="shared" si="309"/>
        <v>42.9</v>
      </c>
      <c r="P1969" s="14">
        <v>13</v>
      </c>
      <c r="Q1969" s="14">
        <f t="shared" si="310"/>
        <v>39.599999999999994</v>
      </c>
      <c r="R1969" s="14">
        <v>12</v>
      </c>
      <c r="S1969" s="14">
        <f t="shared" si="311"/>
        <v>42.9</v>
      </c>
      <c r="T1969" s="14">
        <v>13</v>
      </c>
      <c r="U1969" s="21" t="s">
        <v>43</v>
      </c>
      <c r="V1969" s="21" t="s">
        <v>43</v>
      </c>
      <c r="W1969" s="19">
        <v>27.84469</v>
      </c>
      <c r="X1969" s="19">
        <v>-115.14236</v>
      </c>
      <c r="Y1969" s="18">
        <f t="shared" si="307"/>
        <v>57.2</v>
      </c>
      <c r="Z1969" s="17">
        <v>14</v>
      </c>
      <c r="AA1969" s="21">
        <v>6</v>
      </c>
      <c r="AB1969" s="14" t="s">
        <v>44</v>
      </c>
      <c r="AC1969" s="14">
        <v>15</v>
      </c>
      <c r="AD1969" s="17">
        <v>5</v>
      </c>
      <c r="AE1969" s="17">
        <v>1</v>
      </c>
      <c r="AF1969" s="14">
        <v>36</v>
      </c>
      <c r="AG1969" s="14">
        <v>210</v>
      </c>
      <c r="AI1969" s="70">
        <f t="shared" si="312"/>
        <v>4.702</v>
      </c>
      <c r="AJ1969" s="71" t="s">
        <v>369</v>
      </c>
      <c r="AK1969" s="72">
        <f t="shared" si="313"/>
        <v>0.17002025858157216</v>
      </c>
      <c r="AL1969" s="73">
        <f t="shared" si="314"/>
        <v>0.17002025858157216</v>
      </c>
    </row>
    <row r="1970" spans="1:38" hidden="1">
      <c r="A1970" s="14" t="s">
        <v>96</v>
      </c>
      <c r="B1970" s="14" t="s">
        <v>40</v>
      </c>
      <c r="C1970" s="31">
        <v>39287</v>
      </c>
      <c r="D1970" s="15">
        <v>2007</v>
      </c>
      <c r="E1970" s="16">
        <v>0.41666666666666669</v>
      </c>
      <c r="F1970" s="16">
        <v>0.44861111111111113</v>
      </c>
      <c r="G1970" s="16">
        <f t="shared" si="308"/>
        <v>3.1944444444444442E-2</v>
      </c>
      <c r="H1970" s="21">
        <v>2</v>
      </c>
      <c r="I1970" s="17">
        <v>1</v>
      </c>
      <c r="J1970" s="17">
        <v>2</v>
      </c>
      <c r="K1970" s="17">
        <v>2</v>
      </c>
      <c r="L1970" s="14" t="s">
        <v>41</v>
      </c>
      <c r="M1970" s="14" t="s">
        <v>42</v>
      </c>
      <c r="N1970" s="17">
        <v>2</v>
      </c>
      <c r="O1970" s="14">
        <f t="shared" si="309"/>
        <v>42.9</v>
      </c>
      <c r="P1970" s="14">
        <v>13</v>
      </c>
      <c r="Q1970" s="14">
        <f t="shared" si="310"/>
        <v>39.599999999999994</v>
      </c>
      <c r="R1970" s="14">
        <v>12</v>
      </c>
      <c r="S1970" s="14">
        <f t="shared" si="311"/>
        <v>42.9</v>
      </c>
      <c r="T1970" s="14">
        <v>13</v>
      </c>
      <c r="U1970" s="21" t="s">
        <v>43</v>
      </c>
      <c r="V1970" s="21" t="s">
        <v>43</v>
      </c>
      <c r="W1970" s="19">
        <v>27.84469</v>
      </c>
      <c r="X1970" s="19">
        <v>-115.14236</v>
      </c>
      <c r="Y1970" s="18">
        <f t="shared" si="307"/>
        <v>57.2</v>
      </c>
      <c r="Z1970" s="17">
        <v>14</v>
      </c>
      <c r="AA1970" s="21">
        <v>6</v>
      </c>
      <c r="AB1970" s="14" t="s">
        <v>44</v>
      </c>
      <c r="AC1970" s="14">
        <v>15</v>
      </c>
      <c r="AD1970" s="17">
        <v>16</v>
      </c>
      <c r="AE1970" s="17">
        <v>1</v>
      </c>
      <c r="AF1970" s="14">
        <v>36</v>
      </c>
      <c r="AG1970" s="14">
        <v>210</v>
      </c>
      <c r="AI1970" s="70">
        <f t="shared" si="312"/>
        <v>12.500999999999999</v>
      </c>
      <c r="AJ1970" s="71" t="s">
        <v>369</v>
      </c>
      <c r="AK1970" s="72">
        <f t="shared" si="313"/>
        <v>1.4471406331162124</v>
      </c>
      <c r="AL1970" s="73">
        <f t="shared" si="314"/>
        <v>1.4471406331162124</v>
      </c>
    </row>
    <row r="1971" spans="1:38" hidden="1">
      <c r="A1971" s="14" t="s">
        <v>96</v>
      </c>
      <c r="B1971" s="14" t="s">
        <v>40</v>
      </c>
      <c r="C1971" s="31">
        <v>39287</v>
      </c>
      <c r="D1971" s="15">
        <v>2007</v>
      </c>
      <c r="E1971" s="16">
        <v>0.41666666666666669</v>
      </c>
      <c r="F1971" s="16">
        <v>0.44861111111111113</v>
      </c>
      <c r="G1971" s="16">
        <f t="shared" si="308"/>
        <v>3.1944444444444442E-2</v>
      </c>
      <c r="H1971" s="21">
        <v>2</v>
      </c>
      <c r="I1971" s="17">
        <v>1</v>
      </c>
      <c r="J1971" s="17">
        <v>2</v>
      </c>
      <c r="K1971" s="17">
        <v>2</v>
      </c>
      <c r="L1971" s="14" t="s">
        <v>41</v>
      </c>
      <c r="M1971" s="14" t="s">
        <v>42</v>
      </c>
      <c r="N1971" s="17">
        <v>2</v>
      </c>
      <c r="O1971" s="14">
        <f t="shared" si="309"/>
        <v>42.9</v>
      </c>
      <c r="P1971" s="14">
        <v>13</v>
      </c>
      <c r="Q1971" s="14">
        <f t="shared" si="310"/>
        <v>39.599999999999994</v>
      </c>
      <c r="R1971" s="14">
        <v>12</v>
      </c>
      <c r="S1971" s="14">
        <f t="shared" si="311"/>
        <v>42.9</v>
      </c>
      <c r="T1971" s="14">
        <v>13</v>
      </c>
      <c r="U1971" s="21" t="s">
        <v>43</v>
      </c>
      <c r="V1971" s="21" t="s">
        <v>43</v>
      </c>
      <c r="W1971" s="19">
        <v>27.84469</v>
      </c>
      <c r="X1971" s="19">
        <v>-115.14236</v>
      </c>
      <c r="Y1971" s="18">
        <f t="shared" si="307"/>
        <v>57.2</v>
      </c>
      <c r="Z1971" s="17">
        <v>14</v>
      </c>
      <c r="AA1971" s="21">
        <v>6</v>
      </c>
      <c r="AB1971" s="14" t="s">
        <v>44</v>
      </c>
      <c r="AC1971" s="14">
        <v>15</v>
      </c>
      <c r="AD1971" s="17">
        <v>17</v>
      </c>
      <c r="AE1971" s="17">
        <v>1</v>
      </c>
      <c r="AF1971" s="14">
        <v>36</v>
      </c>
      <c r="AG1971" s="14">
        <v>210</v>
      </c>
      <c r="AI1971" s="70">
        <f t="shared" si="312"/>
        <v>13.209999999999999</v>
      </c>
      <c r="AJ1971" s="71" t="s">
        <v>369</v>
      </c>
      <c r="AK1971" s="72">
        <f t="shared" si="313"/>
        <v>1.6329725885917237</v>
      </c>
      <c r="AL1971" s="73">
        <f t="shared" si="314"/>
        <v>1.6329725885917237</v>
      </c>
    </row>
    <row r="1972" spans="1:38" hidden="1">
      <c r="A1972" s="14" t="s">
        <v>96</v>
      </c>
      <c r="B1972" s="14" t="s">
        <v>40</v>
      </c>
      <c r="C1972" s="31">
        <v>39287</v>
      </c>
      <c r="D1972" s="15">
        <v>2007</v>
      </c>
      <c r="E1972" s="16">
        <v>0.41666666666666669</v>
      </c>
      <c r="F1972" s="16">
        <v>0.44861111111111113</v>
      </c>
      <c r="G1972" s="16">
        <f t="shared" si="308"/>
        <v>3.1944444444444442E-2</v>
      </c>
      <c r="H1972" s="21">
        <v>2</v>
      </c>
      <c r="I1972" s="17">
        <v>1</v>
      </c>
      <c r="J1972" s="17">
        <v>2</v>
      </c>
      <c r="K1972" s="17">
        <v>2</v>
      </c>
      <c r="L1972" s="14" t="s">
        <v>41</v>
      </c>
      <c r="M1972" s="14" t="s">
        <v>42</v>
      </c>
      <c r="N1972" s="17">
        <v>2</v>
      </c>
      <c r="O1972" s="14">
        <f t="shared" si="309"/>
        <v>42.9</v>
      </c>
      <c r="P1972" s="14">
        <v>13</v>
      </c>
      <c r="Q1972" s="14">
        <f t="shared" si="310"/>
        <v>39.599999999999994</v>
      </c>
      <c r="R1972" s="14">
        <v>12</v>
      </c>
      <c r="S1972" s="14">
        <f t="shared" si="311"/>
        <v>42.9</v>
      </c>
      <c r="T1972" s="14">
        <v>13</v>
      </c>
      <c r="U1972" s="21" t="s">
        <v>43</v>
      </c>
      <c r="V1972" s="21" t="s">
        <v>43</v>
      </c>
      <c r="W1972" s="19">
        <v>27.84469</v>
      </c>
      <c r="X1972" s="19">
        <v>-115.14236</v>
      </c>
      <c r="Y1972" s="18">
        <f t="shared" si="307"/>
        <v>57.2</v>
      </c>
      <c r="Z1972" s="17">
        <v>14</v>
      </c>
      <c r="AA1972" s="21">
        <v>6</v>
      </c>
      <c r="AB1972" s="14" t="s">
        <v>44</v>
      </c>
      <c r="AC1972" s="14">
        <v>15</v>
      </c>
      <c r="AD1972" s="17">
        <v>17</v>
      </c>
      <c r="AE1972" s="17">
        <v>1</v>
      </c>
      <c r="AF1972" s="14">
        <v>36</v>
      </c>
      <c r="AG1972" s="14">
        <v>210</v>
      </c>
      <c r="AI1972" s="70">
        <f t="shared" si="312"/>
        <v>13.209999999999999</v>
      </c>
      <c r="AJ1972" s="71" t="s">
        <v>369</v>
      </c>
      <c r="AK1972" s="72">
        <f t="shared" si="313"/>
        <v>1.6329725885917237</v>
      </c>
      <c r="AL1972" s="73">
        <f t="shared" si="314"/>
        <v>1.6329725885917237</v>
      </c>
    </row>
    <row r="1973" spans="1:38" hidden="1">
      <c r="A1973" s="14" t="s">
        <v>96</v>
      </c>
      <c r="B1973" s="14" t="s">
        <v>40</v>
      </c>
      <c r="C1973" s="31">
        <v>39287</v>
      </c>
      <c r="D1973" s="15">
        <v>2007</v>
      </c>
      <c r="E1973" s="16">
        <v>0.41666666666666669</v>
      </c>
      <c r="F1973" s="16">
        <v>0.44861111111111113</v>
      </c>
      <c r="G1973" s="16">
        <f t="shared" si="308"/>
        <v>3.1944444444444442E-2</v>
      </c>
      <c r="H1973" s="21">
        <v>2</v>
      </c>
      <c r="I1973" s="17">
        <v>1</v>
      </c>
      <c r="J1973" s="17">
        <v>2</v>
      </c>
      <c r="K1973" s="17">
        <v>2</v>
      </c>
      <c r="L1973" s="14" t="s">
        <v>41</v>
      </c>
      <c r="M1973" s="14" t="s">
        <v>42</v>
      </c>
      <c r="N1973" s="17">
        <v>2</v>
      </c>
      <c r="O1973" s="14">
        <f t="shared" si="309"/>
        <v>42.9</v>
      </c>
      <c r="P1973" s="14">
        <v>13</v>
      </c>
      <c r="Q1973" s="14">
        <f t="shared" si="310"/>
        <v>39.599999999999994</v>
      </c>
      <c r="R1973" s="14">
        <v>12</v>
      </c>
      <c r="S1973" s="14">
        <f t="shared" si="311"/>
        <v>42.9</v>
      </c>
      <c r="T1973" s="14">
        <v>13</v>
      </c>
      <c r="U1973" s="21" t="s">
        <v>43</v>
      </c>
      <c r="V1973" s="21" t="s">
        <v>43</v>
      </c>
      <c r="W1973" s="19">
        <v>27.84469</v>
      </c>
      <c r="X1973" s="19">
        <v>-115.14236</v>
      </c>
      <c r="Y1973" s="18">
        <f t="shared" si="307"/>
        <v>57.2</v>
      </c>
      <c r="Z1973" s="17">
        <v>14</v>
      </c>
      <c r="AA1973" s="21">
        <v>6</v>
      </c>
      <c r="AB1973" s="14" t="s">
        <v>44</v>
      </c>
      <c r="AC1973" s="14">
        <v>16</v>
      </c>
      <c r="AD1973" s="17">
        <v>10</v>
      </c>
      <c r="AE1973" s="17">
        <v>1</v>
      </c>
      <c r="AF1973" s="14">
        <v>40</v>
      </c>
      <c r="AG1973" s="14">
        <v>210</v>
      </c>
      <c r="AI1973" s="70">
        <f t="shared" si="312"/>
        <v>8.2469999999999999</v>
      </c>
      <c r="AJ1973" s="71" t="s">
        <v>369</v>
      </c>
      <c r="AK1973" s="72">
        <f t="shared" si="313"/>
        <v>0.58195573469462847</v>
      </c>
      <c r="AL1973" s="73">
        <f t="shared" si="314"/>
        <v>0.58195573469462847</v>
      </c>
    </row>
    <row r="1974" spans="1:38" hidden="1">
      <c r="A1974" s="14" t="s">
        <v>96</v>
      </c>
      <c r="B1974" s="14" t="s">
        <v>40</v>
      </c>
      <c r="C1974" s="31">
        <v>39287</v>
      </c>
      <c r="D1974" s="15">
        <v>2007</v>
      </c>
      <c r="E1974" s="16">
        <v>0.41666666666666669</v>
      </c>
      <c r="F1974" s="16">
        <v>0.44861111111111113</v>
      </c>
      <c r="G1974" s="16">
        <f t="shared" si="308"/>
        <v>3.1944444444444442E-2</v>
      </c>
      <c r="H1974" s="21">
        <v>2</v>
      </c>
      <c r="I1974" s="17">
        <v>1</v>
      </c>
      <c r="J1974" s="17">
        <v>2</v>
      </c>
      <c r="K1974" s="17">
        <v>2</v>
      </c>
      <c r="L1974" s="14" t="s">
        <v>41</v>
      </c>
      <c r="M1974" s="14" t="s">
        <v>42</v>
      </c>
      <c r="N1974" s="17">
        <v>2</v>
      </c>
      <c r="O1974" s="14">
        <f t="shared" si="309"/>
        <v>42.9</v>
      </c>
      <c r="P1974" s="14">
        <v>13</v>
      </c>
      <c r="Q1974" s="14">
        <f t="shared" si="310"/>
        <v>39.599999999999994</v>
      </c>
      <c r="R1974" s="14">
        <v>12</v>
      </c>
      <c r="S1974" s="14">
        <f t="shared" si="311"/>
        <v>42.9</v>
      </c>
      <c r="T1974" s="14">
        <v>13</v>
      </c>
      <c r="U1974" s="21" t="s">
        <v>43</v>
      </c>
      <c r="V1974" s="21" t="s">
        <v>43</v>
      </c>
      <c r="W1974" s="19">
        <v>27.84469</v>
      </c>
      <c r="X1974" s="19">
        <v>-115.14236</v>
      </c>
      <c r="Y1974" s="18">
        <f t="shared" si="307"/>
        <v>57.2</v>
      </c>
      <c r="Z1974" s="17">
        <v>14</v>
      </c>
      <c r="AA1974" s="21">
        <v>6</v>
      </c>
      <c r="AB1974" s="14" t="s">
        <v>44</v>
      </c>
      <c r="AC1974" s="14">
        <v>16</v>
      </c>
      <c r="AD1974" s="17">
        <v>20</v>
      </c>
      <c r="AE1974" s="17">
        <v>1</v>
      </c>
      <c r="AF1974" s="14">
        <v>40</v>
      </c>
      <c r="AG1974" s="14">
        <v>210</v>
      </c>
      <c r="AI1974" s="70">
        <f t="shared" si="312"/>
        <v>15.337</v>
      </c>
      <c r="AJ1974" s="71" t="s">
        <v>369</v>
      </c>
      <c r="AK1974" s="72">
        <f t="shared" si="313"/>
        <v>2.2645047633742106</v>
      </c>
      <c r="AL1974" s="73">
        <f t="shared" si="314"/>
        <v>2.2645047633742106</v>
      </c>
    </row>
    <row r="1975" spans="1:38" hidden="1">
      <c r="A1975" s="14" t="s">
        <v>96</v>
      </c>
      <c r="B1975" s="14" t="s">
        <v>40</v>
      </c>
      <c r="C1975" s="31">
        <v>39287</v>
      </c>
      <c r="D1975" s="15">
        <v>2007</v>
      </c>
      <c r="E1975" s="16">
        <v>0.41666666666666669</v>
      </c>
      <c r="F1975" s="16">
        <v>0.44861111111111113</v>
      </c>
      <c r="G1975" s="16">
        <f t="shared" si="308"/>
        <v>3.1944444444444442E-2</v>
      </c>
      <c r="H1975" s="21">
        <v>2</v>
      </c>
      <c r="I1975" s="17">
        <v>1</v>
      </c>
      <c r="J1975" s="17">
        <v>2</v>
      </c>
      <c r="K1975" s="17">
        <v>2</v>
      </c>
      <c r="L1975" s="14" t="s">
        <v>41</v>
      </c>
      <c r="M1975" s="14" t="s">
        <v>42</v>
      </c>
      <c r="N1975" s="17">
        <v>2</v>
      </c>
      <c r="O1975" s="14">
        <f t="shared" si="309"/>
        <v>42.9</v>
      </c>
      <c r="P1975" s="14">
        <v>13</v>
      </c>
      <c r="Q1975" s="14">
        <f t="shared" si="310"/>
        <v>39.599999999999994</v>
      </c>
      <c r="R1975" s="14">
        <v>12</v>
      </c>
      <c r="S1975" s="14">
        <f t="shared" si="311"/>
        <v>42.9</v>
      </c>
      <c r="T1975" s="14">
        <v>13</v>
      </c>
      <c r="U1975" s="21" t="s">
        <v>43</v>
      </c>
      <c r="V1975" s="21" t="s">
        <v>43</v>
      </c>
      <c r="W1975" s="19">
        <v>27.84469</v>
      </c>
      <c r="X1975" s="19">
        <v>-115.14236</v>
      </c>
      <c r="Y1975" s="18">
        <f t="shared" si="307"/>
        <v>57.2</v>
      </c>
      <c r="Z1975" s="17">
        <v>14</v>
      </c>
      <c r="AA1975" s="21">
        <v>6</v>
      </c>
      <c r="AB1975" s="14" t="s">
        <v>44</v>
      </c>
      <c r="AC1975" s="14">
        <v>16</v>
      </c>
      <c r="AD1975" s="17">
        <v>21</v>
      </c>
      <c r="AE1975" s="17">
        <v>1</v>
      </c>
      <c r="AF1975" s="14">
        <v>40</v>
      </c>
      <c r="AG1975" s="14">
        <v>210</v>
      </c>
      <c r="AI1975" s="70">
        <f t="shared" si="312"/>
        <v>16.045999999999999</v>
      </c>
      <c r="AJ1975" s="71" t="s">
        <v>369</v>
      </c>
      <c r="AK1975" s="72">
        <f t="shared" si="313"/>
        <v>2.5000862380340183</v>
      </c>
      <c r="AL1975" s="73">
        <f t="shared" si="314"/>
        <v>2.5000862380340183</v>
      </c>
    </row>
    <row r="1976" spans="1:38" hidden="1">
      <c r="A1976" s="14" t="s">
        <v>96</v>
      </c>
      <c r="B1976" s="14" t="s">
        <v>40</v>
      </c>
      <c r="C1976" s="31">
        <v>39287</v>
      </c>
      <c r="D1976" s="15">
        <v>2007</v>
      </c>
      <c r="E1976" s="16">
        <v>0.41666666666666669</v>
      </c>
      <c r="F1976" s="16">
        <v>0.44861111111111113</v>
      </c>
      <c r="G1976" s="16">
        <f t="shared" si="308"/>
        <v>3.1944444444444442E-2</v>
      </c>
      <c r="H1976" s="21">
        <v>2</v>
      </c>
      <c r="I1976" s="17">
        <v>1</v>
      </c>
      <c r="J1976" s="17">
        <v>2</v>
      </c>
      <c r="K1976" s="17">
        <v>2</v>
      </c>
      <c r="L1976" s="14" t="s">
        <v>41</v>
      </c>
      <c r="M1976" s="14" t="s">
        <v>42</v>
      </c>
      <c r="N1976" s="17">
        <v>2</v>
      </c>
      <c r="O1976" s="14">
        <f t="shared" si="309"/>
        <v>42.9</v>
      </c>
      <c r="P1976" s="14">
        <v>13</v>
      </c>
      <c r="Q1976" s="14">
        <f t="shared" si="310"/>
        <v>39.599999999999994</v>
      </c>
      <c r="R1976" s="14">
        <v>12</v>
      </c>
      <c r="S1976" s="14">
        <f t="shared" si="311"/>
        <v>42.9</v>
      </c>
      <c r="T1976" s="14">
        <v>13</v>
      </c>
      <c r="U1976" s="21" t="s">
        <v>43</v>
      </c>
      <c r="V1976" s="21" t="s">
        <v>43</v>
      </c>
      <c r="W1976" s="19">
        <v>27.84469</v>
      </c>
      <c r="X1976" s="19">
        <v>-115.14236</v>
      </c>
      <c r="Y1976" s="18">
        <f t="shared" si="307"/>
        <v>57.2</v>
      </c>
      <c r="Z1976" s="17">
        <v>14</v>
      </c>
      <c r="AA1976" s="21">
        <v>6</v>
      </c>
      <c r="AB1976" s="14" t="s">
        <v>44</v>
      </c>
      <c r="AC1976" s="14">
        <v>16</v>
      </c>
      <c r="AD1976" s="17">
        <v>21</v>
      </c>
      <c r="AE1976" s="17">
        <v>1</v>
      </c>
      <c r="AF1976" s="14">
        <v>40</v>
      </c>
      <c r="AG1976" s="14">
        <v>210</v>
      </c>
      <c r="AI1976" s="70">
        <f t="shared" si="312"/>
        <v>16.045999999999999</v>
      </c>
      <c r="AJ1976" s="71" t="s">
        <v>369</v>
      </c>
      <c r="AK1976" s="72">
        <f t="shared" si="313"/>
        <v>2.5000862380340183</v>
      </c>
      <c r="AL1976" s="73">
        <f t="shared" si="314"/>
        <v>2.5000862380340183</v>
      </c>
    </row>
    <row r="1977" spans="1:38" hidden="1">
      <c r="A1977" s="14" t="s">
        <v>97</v>
      </c>
      <c r="B1977" s="14" t="s">
        <v>40</v>
      </c>
      <c r="C1977" s="31">
        <v>39289</v>
      </c>
      <c r="D1977" s="15">
        <v>2007</v>
      </c>
      <c r="E1977" s="16">
        <v>0.40625</v>
      </c>
      <c r="F1977" s="16">
        <v>0.44166666666666665</v>
      </c>
      <c r="G1977" s="16">
        <f t="shared" si="308"/>
        <v>3.5416666666666652E-2</v>
      </c>
      <c r="H1977" s="21">
        <v>2</v>
      </c>
      <c r="I1977" s="17">
        <v>1</v>
      </c>
      <c r="J1977" s="17">
        <v>4</v>
      </c>
      <c r="K1977" s="17">
        <v>4</v>
      </c>
      <c r="L1977" s="14" t="s">
        <v>41</v>
      </c>
      <c r="M1977" s="14" t="s">
        <v>42</v>
      </c>
      <c r="N1977" s="17">
        <v>2</v>
      </c>
      <c r="O1977" s="14">
        <f t="shared" si="309"/>
        <v>37.949999999999996</v>
      </c>
      <c r="P1977" s="14">
        <v>11.5</v>
      </c>
      <c r="Q1977" s="14">
        <f t="shared" si="310"/>
        <v>37.949999999999996</v>
      </c>
      <c r="R1977" s="14">
        <v>11.5</v>
      </c>
      <c r="S1977" s="14">
        <f t="shared" si="311"/>
        <v>37.949999999999996</v>
      </c>
      <c r="T1977" s="14">
        <v>11.5</v>
      </c>
      <c r="U1977" s="21" t="s">
        <v>43</v>
      </c>
      <c r="V1977" s="21" t="s">
        <v>43</v>
      </c>
      <c r="W1977" s="19">
        <v>27.849630000000001</v>
      </c>
      <c r="X1977" s="19">
        <v>-115.13955</v>
      </c>
      <c r="Y1977" s="18">
        <f t="shared" si="307"/>
        <v>64.400000000000006</v>
      </c>
      <c r="Z1977" s="17">
        <v>18</v>
      </c>
      <c r="AA1977" s="21">
        <v>4</v>
      </c>
      <c r="AB1977" s="14" t="s">
        <v>44</v>
      </c>
      <c r="AC1977" s="14">
        <v>1</v>
      </c>
      <c r="AD1977" s="17">
        <v>15</v>
      </c>
      <c r="AE1977" s="17">
        <v>1</v>
      </c>
      <c r="AF1977" s="14">
        <v>2</v>
      </c>
      <c r="AG1977" s="14">
        <v>330</v>
      </c>
      <c r="AI1977" s="70">
        <f t="shared" si="312"/>
        <v>11.792</v>
      </c>
      <c r="AJ1977" s="71" t="s">
        <v>369</v>
      </c>
      <c r="AK1977" s="72">
        <f t="shared" si="313"/>
        <v>1.2734394051640829</v>
      </c>
      <c r="AL1977" s="73">
        <f t="shared" si="314"/>
        <v>1.2734394051640829</v>
      </c>
    </row>
    <row r="1978" spans="1:38" hidden="1">
      <c r="A1978" s="14" t="s">
        <v>97</v>
      </c>
      <c r="B1978" s="14" t="s">
        <v>40</v>
      </c>
      <c r="C1978" s="31">
        <v>39289</v>
      </c>
      <c r="D1978" s="15">
        <v>2007</v>
      </c>
      <c r="E1978" s="16">
        <v>0.40625</v>
      </c>
      <c r="F1978" s="16">
        <v>0.44166666666666665</v>
      </c>
      <c r="G1978" s="16">
        <f t="shared" si="308"/>
        <v>3.5416666666666652E-2</v>
      </c>
      <c r="H1978" s="21">
        <v>2</v>
      </c>
      <c r="I1978" s="17">
        <v>1</v>
      </c>
      <c r="J1978" s="17">
        <v>4</v>
      </c>
      <c r="K1978" s="17">
        <v>4</v>
      </c>
      <c r="L1978" s="14" t="s">
        <v>41</v>
      </c>
      <c r="M1978" s="14" t="s">
        <v>42</v>
      </c>
      <c r="N1978" s="17">
        <v>2</v>
      </c>
      <c r="O1978" s="14">
        <f t="shared" si="309"/>
        <v>37.949999999999996</v>
      </c>
      <c r="P1978" s="14">
        <v>11.5</v>
      </c>
      <c r="Q1978" s="14">
        <f t="shared" si="310"/>
        <v>37.949999999999996</v>
      </c>
      <c r="R1978" s="14">
        <v>11.5</v>
      </c>
      <c r="S1978" s="14">
        <f t="shared" si="311"/>
        <v>37.949999999999996</v>
      </c>
      <c r="T1978" s="14">
        <v>11.5</v>
      </c>
      <c r="U1978" s="21" t="s">
        <v>43</v>
      </c>
      <c r="V1978" s="21" t="s">
        <v>43</v>
      </c>
      <c r="W1978" s="19">
        <v>27.849630000000001</v>
      </c>
      <c r="X1978" s="19">
        <v>-115.13955</v>
      </c>
      <c r="Y1978" s="18">
        <f t="shared" si="307"/>
        <v>64.400000000000006</v>
      </c>
      <c r="Z1978" s="17">
        <v>18</v>
      </c>
      <c r="AA1978" s="21">
        <v>4</v>
      </c>
      <c r="AB1978" s="14" t="s">
        <v>44</v>
      </c>
      <c r="AC1978" s="14">
        <v>2</v>
      </c>
      <c r="AD1978" s="17">
        <v>12</v>
      </c>
      <c r="AE1978" s="17">
        <v>1</v>
      </c>
      <c r="AF1978" s="14">
        <v>6</v>
      </c>
      <c r="AG1978" s="14">
        <v>330</v>
      </c>
      <c r="AI1978" s="70">
        <f t="shared" si="312"/>
        <v>9.6649999999999991</v>
      </c>
      <c r="AJ1978" s="71" t="s">
        <v>369</v>
      </c>
      <c r="AK1978" s="72">
        <f t="shared" si="313"/>
        <v>0.82374690124645178</v>
      </c>
      <c r="AL1978" s="73">
        <f t="shared" si="314"/>
        <v>0.82374690124645178</v>
      </c>
    </row>
    <row r="1979" spans="1:38" hidden="1">
      <c r="A1979" s="14" t="s">
        <v>97</v>
      </c>
      <c r="B1979" s="14" t="s">
        <v>40</v>
      </c>
      <c r="C1979" s="31">
        <v>39289</v>
      </c>
      <c r="D1979" s="15">
        <v>2007</v>
      </c>
      <c r="E1979" s="16">
        <v>0.40625</v>
      </c>
      <c r="F1979" s="16">
        <v>0.44166666666666665</v>
      </c>
      <c r="G1979" s="16">
        <f t="shared" si="308"/>
        <v>3.5416666666666652E-2</v>
      </c>
      <c r="H1979" s="21">
        <v>2</v>
      </c>
      <c r="I1979" s="17">
        <v>1</v>
      </c>
      <c r="J1979" s="17">
        <v>4</v>
      </c>
      <c r="K1979" s="17">
        <v>4</v>
      </c>
      <c r="L1979" s="14" t="s">
        <v>41</v>
      </c>
      <c r="M1979" s="14" t="s">
        <v>42</v>
      </c>
      <c r="N1979" s="17">
        <v>2</v>
      </c>
      <c r="O1979" s="14">
        <f t="shared" si="309"/>
        <v>37.949999999999996</v>
      </c>
      <c r="P1979" s="14">
        <v>11.5</v>
      </c>
      <c r="Q1979" s="14">
        <f t="shared" si="310"/>
        <v>37.949999999999996</v>
      </c>
      <c r="R1979" s="14">
        <v>11.5</v>
      </c>
      <c r="S1979" s="14">
        <f t="shared" si="311"/>
        <v>37.949999999999996</v>
      </c>
      <c r="T1979" s="14">
        <v>11.5</v>
      </c>
      <c r="U1979" s="21" t="s">
        <v>43</v>
      </c>
      <c r="V1979" s="21" t="s">
        <v>43</v>
      </c>
      <c r="W1979" s="19">
        <v>27.849630000000001</v>
      </c>
      <c r="X1979" s="19">
        <v>-115.13955</v>
      </c>
      <c r="Y1979" s="18">
        <f t="shared" si="307"/>
        <v>64.400000000000006</v>
      </c>
      <c r="Z1979" s="17">
        <v>18</v>
      </c>
      <c r="AA1979" s="21">
        <v>4</v>
      </c>
      <c r="AB1979" s="14" t="s">
        <v>44</v>
      </c>
      <c r="AC1979" s="14">
        <v>2</v>
      </c>
      <c r="AD1979" s="17">
        <v>12</v>
      </c>
      <c r="AE1979" s="17">
        <v>1</v>
      </c>
      <c r="AF1979" s="14">
        <v>6</v>
      </c>
      <c r="AG1979" s="14">
        <v>330</v>
      </c>
      <c r="AI1979" s="70">
        <f t="shared" si="312"/>
        <v>9.6649999999999991</v>
      </c>
      <c r="AJ1979" s="71" t="s">
        <v>369</v>
      </c>
      <c r="AK1979" s="72">
        <f t="shared" si="313"/>
        <v>0.82374690124645178</v>
      </c>
      <c r="AL1979" s="73">
        <f t="shared" si="314"/>
        <v>0.82374690124645178</v>
      </c>
    </row>
    <row r="1980" spans="1:38" hidden="1">
      <c r="A1980" s="14" t="s">
        <v>97</v>
      </c>
      <c r="B1980" s="14" t="s">
        <v>40</v>
      </c>
      <c r="C1980" s="31">
        <v>39289</v>
      </c>
      <c r="D1980" s="15">
        <v>2007</v>
      </c>
      <c r="E1980" s="16">
        <v>0.40625</v>
      </c>
      <c r="F1980" s="16">
        <v>0.44166666666666665</v>
      </c>
      <c r="G1980" s="16">
        <f t="shared" si="308"/>
        <v>3.5416666666666652E-2</v>
      </c>
      <c r="H1980" s="21">
        <v>2</v>
      </c>
      <c r="I1980" s="17">
        <v>1</v>
      </c>
      <c r="J1980" s="17">
        <v>4</v>
      </c>
      <c r="K1980" s="17">
        <v>4</v>
      </c>
      <c r="L1980" s="14" t="s">
        <v>41</v>
      </c>
      <c r="M1980" s="14" t="s">
        <v>42</v>
      </c>
      <c r="N1980" s="17">
        <v>2</v>
      </c>
      <c r="O1980" s="14">
        <f t="shared" si="309"/>
        <v>37.949999999999996</v>
      </c>
      <c r="P1980" s="14">
        <v>11.5</v>
      </c>
      <c r="Q1980" s="14">
        <f t="shared" si="310"/>
        <v>37.949999999999996</v>
      </c>
      <c r="R1980" s="14">
        <v>11.5</v>
      </c>
      <c r="S1980" s="14">
        <f t="shared" si="311"/>
        <v>37.949999999999996</v>
      </c>
      <c r="T1980" s="14">
        <v>11.5</v>
      </c>
      <c r="U1980" s="21" t="s">
        <v>43</v>
      </c>
      <c r="V1980" s="21" t="s">
        <v>43</v>
      </c>
      <c r="W1980" s="19">
        <v>27.849630000000001</v>
      </c>
      <c r="X1980" s="19">
        <v>-115.13955</v>
      </c>
      <c r="Y1980" s="18">
        <f t="shared" si="307"/>
        <v>64.400000000000006</v>
      </c>
      <c r="Z1980" s="17">
        <v>18</v>
      </c>
      <c r="AA1980" s="21">
        <v>4</v>
      </c>
      <c r="AB1980" s="14" t="s">
        <v>44</v>
      </c>
      <c r="AC1980" s="14">
        <v>2</v>
      </c>
      <c r="AD1980" s="17">
        <v>14</v>
      </c>
      <c r="AE1980" s="17">
        <v>1</v>
      </c>
      <c r="AF1980" s="14">
        <v>6</v>
      </c>
      <c r="AG1980" s="14">
        <v>330</v>
      </c>
      <c r="AI1980" s="70">
        <f t="shared" si="312"/>
        <v>11.083</v>
      </c>
      <c r="AJ1980" s="71" t="s">
        <v>369</v>
      </c>
      <c r="AK1980" s="72">
        <f t="shared" si="313"/>
        <v>1.1117350137621949</v>
      </c>
      <c r="AL1980" s="73">
        <f t="shared" si="314"/>
        <v>1.1117350137621949</v>
      </c>
    </row>
    <row r="1981" spans="1:38" hidden="1">
      <c r="A1981" s="14" t="s">
        <v>97</v>
      </c>
      <c r="B1981" s="14" t="s">
        <v>40</v>
      </c>
      <c r="C1981" s="31">
        <v>39289</v>
      </c>
      <c r="D1981" s="15">
        <v>2007</v>
      </c>
      <c r="E1981" s="16">
        <v>0.40625</v>
      </c>
      <c r="F1981" s="16">
        <v>0.44166666666666665</v>
      </c>
      <c r="G1981" s="16">
        <f t="shared" si="308"/>
        <v>3.5416666666666652E-2</v>
      </c>
      <c r="H1981" s="21">
        <v>2</v>
      </c>
      <c r="I1981" s="17">
        <v>1</v>
      </c>
      <c r="J1981" s="17">
        <v>4</v>
      </c>
      <c r="K1981" s="17">
        <v>4</v>
      </c>
      <c r="L1981" s="14" t="s">
        <v>41</v>
      </c>
      <c r="M1981" s="14" t="s">
        <v>42</v>
      </c>
      <c r="N1981" s="17">
        <v>2</v>
      </c>
      <c r="O1981" s="14">
        <f t="shared" si="309"/>
        <v>37.949999999999996</v>
      </c>
      <c r="P1981" s="14">
        <v>11.5</v>
      </c>
      <c r="Q1981" s="14">
        <f t="shared" si="310"/>
        <v>37.949999999999996</v>
      </c>
      <c r="R1981" s="14">
        <v>11.5</v>
      </c>
      <c r="S1981" s="14">
        <f t="shared" si="311"/>
        <v>37.949999999999996</v>
      </c>
      <c r="T1981" s="14">
        <v>11.5</v>
      </c>
      <c r="U1981" s="21" t="s">
        <v>43</v>
      </c>
      <c r="V1981" s="21" t="s">
        <v>43</v>
      </c>
      <c r="W1981" s="19">
        <v>27.849630000000001</v>
      </c>
      <c r="X1981" s="19">
        <v>-115.13955</v>
      </c>
      <c r="Y1981" s="18">
        <f t="shared" si="307"/>
        <v>64.400000000000006</v>
      </c>
      <c r="Z1981" s="17">
        <v>18</v>
      </c>
      <c r="AA1981" s="21">
        <v>4</v>
      </c>
      <c r="AB1981" s="14" t="s">
        <v>44</v>
      </c>
      <c r="AC1981" s="14">
        <v>3</v>
      </c>
      <c r="AD1981" s="17">
        <v>17</v>
      </c>
      <c r="AE1981" s="17">
        <v>1</v>
      </c>
      <c r="AF1981" s="14">
        <v>7</v>
      </c>
      <c r="AG1981" s="14">
        <v>330</v>
      </c>
      <c r="AI1981" s="70">
        <f t="shared" si="312"/>
        <v>13.209999999999999</v>
      </c>
      <c r="AJ1981" s="71" t="s">
        <v>369</v>
      </c>
      <c r="AK1981" s="72">
        <f t="shared" si="313"/>
        <v>1.6329725885917237</v>
      </c>
      <c r="AL1981" s="73">
        <f t="shared" si="314"/>
        <v>1.6329725885917237</v>
      </c>
    </row>
    <row r="1982" spans="1:38" hidden="1">
      <c r="A1982" s="14" t="s">
        <v>97</v>
      </c>
      <c r="B1982" s="14" t="s">
        <v>40</v>
      </c>
      <c r="C1982" s="31">
        <v>39289</v>
      </c>
      <c r="D1982" s="15">
        <v>2007</v>
      </c>
      <c r="E1982" s="16">
        <v>0.40625</v>
      </c>
      <c r="F1982" s="16">
        <v>0.44166666666666665</v>
      </c>
      <c r="G1982" s="16">
        <f t="shared" si="308"/>
        <v>3.5416666666666652E-2</v>
      </c>
      <c r="H1982" s="21">
        <v>2</v>
      </c>
      <c r="I1982" s="17">
        <v>1</v>
      </c>
      <c r="J1982" s="17">
        <v>4</v>
      </c>
      <c r="K1982" s="17">
        <v>4</v>
      </c>
      <c r="L1982" s="14" t="s">
        <v>41</v>
      </c>
      <c r="M1982" s="14" t="s">
        <v>42</v>
      </c>
      <c r="N1982" s="17">
        <v>2</v>
      </c>
      <c r="O1982" s="14">
        <f t="shared" si="309"/>
        <v>37.949999999999996</v>
      </c>
      <c r="P1982" s="14">
        <v>11.5</v>
      </c>
      <c r="Q1982" s="14">
        <f t="shared" si="310"/>
        <v>37.949999999999996</v>
      </c>
      <c r="R1982" s="14">
        <v>11.5</v>
      </c>
      <c r="S1982" s="14">
        <f t="shared" si="311"/>
        <v>37.949999999999996</v>
      </c>
      <c r="T1982" s="14">
        <v>11.5</v>
      </c>
      <c r="U1982" s="21" t="s">
        <v>43</v>
      </c>
      <c r="V1982" s="21" t="s">
        <v>43</v>
      </c>
      <c r="W1982" s="19">
        <v>27.849630000000001</v>
      </c>
      <c r="X1982" s="19">
        <v>-115.13955</v>
      </c>
      <c r="Y1982" s="18">
        <f t="shared" ref="Y1982:Y2045" si="315">(Z1982*1.8)+32</f>
        <v>64.400000000000006</v>
      </c>
      <c r="Z1982" s="17">
        <v>18</v>
      </c>
      <c r="AA1982" s="21">
        <v>4</v>
      </c>
      <c r="AB1982" s="14" t="s">
        <v>44</v>
      </c>
      <c r="AC1982" s="14">
        <v>3</v>
      </c>
      <c r="AD1982" s="17">
        <v>19</v>
      </c>
      <c r="AE1982" s="17">
        <v>1</v>
      </c>
      <c r="AF1982" s="14">
        <v>7</v>
      </c>
      <c r="AG1982" s="14">
        <v>330</v>
      </c>
      <c r="AI1982" s="70">
        <f t="shared" si="312"/>
        <v>14.628</v>
      </c>
      <c r="AJ1982" s="71" t="s">
        <v>369</v>
      </c>
      <c r="AK1982" s="72">
        <f t="shared" si="313"/>
        <v>2.041534710262368</v>
      </c>
      <c r="AL1982" s="73">
        <f t="shared" si="314"/>
        <v>2.041534710262368</v>
      </c>
    </row>
    <row r="1983" spans="1:38" hidden="1">
      <c r="A1983" s="14" t="s">
        <v>97</v>
      </c>
      <c r="B1983" s="14" t="s">
        <v>40</v>
      </c>
      <c r="C1983" s="31">
        <v>39289</v>
      </c>
      <c r="D1983" s="15">
        <v>2007</v>
      </c>
      <c r="E1983" s="16">
        <v>0.40625</v>
      </c>
      <c r="F1983" s="16">
        <v>0.44166666666666665</v>
      </c>
      <c r="G1983" s="16">
        <f t="shared" ref="G1983:G2046" si="316">F1983-E1983</f>
        <v>3.5416666666666652E-2</v>
      </c>
      <c r="H1983" s="21">
        <v>2</v>
      </c>
      <c r="I1983" s="17">
        <v>1</v>
      </c>
      <c r="J1983" s="17">
        <v>4</v>
      </c>
      <c r="K1983" s="17">
        <v>4</v>
      </c>
      <c r="L1983" s="14" t="s">
        <v>41</v>
      </c>
      <c r="M1983" s="14" t="s">
        <v>42</v>
      </c>
      <c r="N1983" s="17">
        <v>2</v>
      </c>
      <c r="O1983" s="14">
        <f t="shared" ref="O1983:O2046" si="317">3.3*P1983</f>
        <v>37.949999999999996</v>
      </c>
      <c r="P1983" s="14">
        <v>11.5</v>
      </c>
      <c r="Q1983" s="14">
        <f t="shared" ref="Q1983:Q2046" si="318">3.3*R1983</f>
        <v>37.949999999999996</v>
      </c>
      <c r="R1983" s="14">
        <v>11.5</v>
      </c>
      <c r="S1983" s="14">
        <f t="shared" ref="S1983:S2046" si="319">3.3*T1983</f>
        <v>37.949999999999996</v>
      </c>
      <c r="T1983" s="14">
        <v>11.5</v>
      </c>
      <c r="U1983" s="21" t="s">
        <v>43</v>
      </c>
      <c r="V1983" s="21" t="s">
        <v>43</v>
      </c>
      <c r="W1983" s="19">
        <v>27.849630000000001</v>
      </c>
      <c r="X1983" s="19">
        <v>-115.13955</v>
      </c>
      <c r="Y1983" s="18">
        <f t="shared" si="315"/>
        <v>64.400000000000006</v>
      </c>
      <c r="Z1983" s="17">
        <v>18</v>
      </c>
      <c r="AA1983" s="21">
        <v>4</v>
      </c>
      <c r="AB1983" s="14" t="s">
        <v>44</v>
      </c>
      <c r="AC1983" s="14">
        <v>3</v>
      </c>
      <c r="AD1983" s="17">
        <v>19</v>
      </c>
      <c r="AE1983" s="17">
        <v>1</v>
      </c>
      <c r="AF1983" s="14">
        <v>7</v>
      </c>
      <c r="AG1983" s="14">
        <v>330</v>
      </c>
      <c r="AI1983" s="70">
        <f t="shared" si="312"/>
        <v>14.628</v>
      </c>
      <c r="AJ1983" s="71" t="s">
        <v>369</v>
      </c>
      <c r="AK1983" s="72">
        <f t="shared" si="313"/>
        <v>2.041534710262368</v>
      </c>
      <c r="AL1983" s="73">
        <f t="shared" si="314"/>
        <v>2.041534710262368</v>
      </c>
    </row>
    <row r="1984" spans="1:38" hidden="1">
      <c r="A1984" s="14" t="s">
        <v>97</v>
      </c>
      <c r="B1984" s="14" t="s">
        <v>40</v>
      </c>
      <c r="C1984" s="31">
        <v>39289</v>
      </c>
      <c r="D1984" s="15">
        <v>2007</v>
      </c>
      <c r="E1984" s="16">
        <v>0.40625</v>
      </c>
      <c r="F1984" s="16">
        <v>0.44166666666666665</v>
      </c>
      <c r="G1984" s="16">
        <f t="shared" si="316"/>
        <v>3.5416666666666652E-2</v>
      </c>
      <c r="H1984" s="21">
        <v>2</v>
      </c>
      <c r="I1984" s="17">
        <v>1</v>
      </c>
      <c r="J1984" s="17">
        <v>4</v>
      </c>
      <c r="K1984" s="17">
        <v>4</v>
      </c>
      <c r="L1984" s="14" t="s">
        <v>41</v>
      </c>
      <c r="M1984" s="14" t="s">
        <v>42</v>
      </c>
      <c r="N1984" s="17">
        <v>2</v>
      </c>
      <c r="O1984" s="14">
        <f t="shared" si="317"/>
        <v>37.949999999999996</v>
      </c>
      <c r="P1984" s="14">
        <v>11.5</v>
      </c>
      <c r="Q1984" s="14">
        <f t="shared" si="318"/>
        <v>37.949999999999996</v>
      </c>
      <c r="R1984" s="14">
        <v>11.5</v>
      </c>
      <c r="S1984" s="14">
        <f t="shared" si="319"/>
        <v>37.949999999999996</v>
      </c>
      <c r="T1984" s="14">
        <v>11.5</v>
      </c>
      <c r="U1984" s="21" t="s">
        <v>43</v>
      </c>
      <c r="V1984" s="21" t="s">
        <v>43</v>
      </c>
      <c r="W1984" s="19">
        <v>27.849630000000001</v>
      </c>
      <c r="X1984" s="19">
        <v>-115.13955</v>
      </c>
      <c r="Y1984" s="18">
        <f t="shared" si="315"/>
        <v>64.400000000000006</v>
      </c>
      <c r="Z1984" s="17">
        <v>18</v>
      </c>
      <c r="AA1984" s="21">
        <v>4</v>
      </c>
      <c r="AB1984" s="14" t="s">
        <v>44</v>
      </c>
      <c r="AC1984" s="14">
        <v>3</v>
      </c>
      <c r="AD1984" s="17">
        <v>22</v>
      </c>
      <c r="AE1984" s="17">
        <v>1</v>
      </c>
      <c r="AF1984" s="14">
        <v>7</v>
      </c>
      <c r="AG1984" s="14">
        <v>330</v>
      </c>
      <c r="AI1984" s="70">
        <f t="shared" si="312"/>
        <v>16.754999999999999</v>
      </c>
      <c r="AJ1984" s="71" t="s">
        <v>369</v>
      </c>
      <c r="AK1984" s="72">
        <f t="shared" si="313"/>
        <v>2.7483879168691034</v>
      </c>
      <c r="AL1984" s="73">
        <f t="shared" si="314"/>
        <v>2.7483879168691034</v>
      </c>
    </row>
    <row r="1985" spans="1:38" hidden="1">
      <c r="A1985" s="14" t="s">
        <v>97</v>
      </c>
      <c r="B1985" s="14" t="s">
        <v>40</v>
      </c>
      <c r="C1985" s="31">
        <v>39289</v>
      </c>
      <c r="D1985" s="15">
        <v>2007</v>
      </c>
      <c r="E1985" s="16">
        <v>0.40625</v>
      </c>
      <c r="F1985" s="16">
        <v>0.44166666666666665</v>
      </c>
      <c r="G1985" s="16">
        <f t="shared" si="316"/>
        <v>3.5416666666666652E-2</v>
      </c>
      <c r="H1985" s="21">
        <v>2</v>
      </c>
      <c r="I1985" s="17">
        <v>1</v>
      </c>
      <c r="J1985" s="17">
        <v>4</v>
      </c>
      <c r="K1985" s="17">
        <v>4</v>
      </c>
      <c r="L1985" s="14" t="s">
        <v>41</v>
      </c>
      <c r="M1985" s="14" t="s">
        <v>42</v>
      </c>
      <c r="N1985" s="17">
        <v>2</v>
      </c>
      <c r="O1985" s="14">
        <f t="shared" si="317"/>
        <v>37.949999999999996</v>
      </c>
      <c r="P1985" s="14">
        <v>11.5</v>
      </c>
      <c r="Q1985" s="14">
        <f t="shared" si="318"/>
        <v>37.949999999999996</v>
      </c>
      <c r="R1985" s="14">
        <v>11.5</v>
      </c>
      <c r="S1985" s="14">
        <f t="shared" si="319"/>
        <v>37.949999999999996</v>
      </c>
      <c r="T1985" s="14">
        <v>11.5</v>
      </c>
      <c r="U1985" s="21" t="s">
        <v>43</v>
      </c>
      <c r="V1985" s="21" t="s">
        <v>43</v>
      </c>
      <c r="W1985" s="19">
        <v>27.849630000000001</v>
      </c>
      <c r="X1985" s="19">
        <v>-115.13955</v>
      </c>
      <c r="Y1985" s="18">
        <f t="shared" si="315"/>
        <v>64.400000000000006</v>
      </c>
      <c r="Z1985" s="17">
        <v>18</v>
      </c>
      <c r="AA1985" s="21">
        <v>4</v>
      </c>
      <c r="AB1985" s="14" t="s">
        <v>44</v>
      </c>
      <c r="AC1985" s="14">
        <v>4</v>
      </c>
      <c r="AD1985" s="17">
        <v>8</v>
      </c>
      <c r="AE1985" s="17">
        <v>1</v>
      </c>
      <c r="AF1985" s="14">
        <v>8</v>
      </c>
      <c r="AG1985" s="14">
        <v>330</v>
      </c>
      <c r="AI1985" s="70">
        <f t="shared" si="312"/>
        <v>6.8289999999999997</v>
      </c>
      <c r="AJ1985" s="71" t="s">
        <v>369</v>
      </c>
      <c r="AK1985" s="72">
        <f t="shared" si="313"/>
        <v>0.38498499317927082</v>
      </c>
      <c r="AL1985" s="73">
        <f t="shared" si="314"/>
        <v>0.38498499317927082</v>
      </c>
    </row>
    <row r="1986" spans="1:38" hidden="1">
      <c r="A1986" s="14" t="s">
        <v>97</v>
      </c>
      <c r="B1986" s="14" t="s">
        <v>40</v>
      </c>
      <c r="C1986" s="31">
        <v>39289</v>
      </c>
      <c r="D1986" s="15">
        <v>2007</v>
      </c>
      <c r="E1986" s="16">
        <v>0.40625</v>
      </c>
      <c r="F1986" s="16">
        <v>0.44166666666666665</v>
      </c>
      <c r="G1986" s="16">
        <f t="shared" si="316"/>
        <v>3.5416666666666652E-2</v>
      </c>
      <c r="H1986" s="21">
        <v>2</v>
      </c>
      <c r="I1986" s="17">
        <v>1</v>
      </c>
      <c r="J1986" s="17">
        <v>4</v>
      </c>
      <c r="K1986" s="17">
        <v>4</v>
      </c>
      <c r="L1986" s="14" t="s">
        <v>41</v>
      </c>
      <c r="M1986" s="14" t="s">
        <v>42</v>
      </c>
      <c r="N1986" s="17">
        <v>2</v>
      </c>
      <c r="O1986" s="14">
        <f t="shared" si="317"/>
        <v>37.949999999999996</v>
      </c>
      <c r="P1986" s="14">
        <v>11.5</v>
      </c>
      <c r="Q1986" s="14">
        <f t="shared" si="318"/>
        <v>37.949999999999996</v>
      </c>
      <c r="R1986" s="14">
        <v>11.5</v>
      </c>
      <c r="S1986" s="14">
        <f t="shared" si="319"/>
        <v>37.949999999999996</v>
      </c>
      <c r="T1986" s="14">
        <v>11.5</v>
      </c>
      <c r="U1986" s="21" t="s">
        <v>43</v>
      </c>
      <c r="V1986" s="21" t="s">
        <v>43</v>
      </c>
      <c r="W1986" s="19">
        <v>27.849630000000001</v>
      </c>
      <c r="X1986" s="19">
        <v>-115.13955</v>
      </c>
      <c r="Y1986" s="18">
        <f t="shared" si="315"/>
        <v>64.400000000000006</v>
      </c>
      <c r="Z1986" s="17">
        <v>18</v>
      </c>
      <c r="AA1986" s="21">
        <v>4</v>
      </c>
      <c r="AB1986" s="14" t="s">
        <v>44</v>
      </c>
      <c r="AC1986" s="14">
        <v>5</v>
      </c>
      <c r="AD1986" s="17">
        <v>20</v>
      </c>
      <c r="AE1986" s="17">
        <v>1</v>
      </c>
      <c r="AF1986" s="14">
        <v>10</v>
      </c>
      <c r="AG1986" s="14">
        <v>330</v>
      </c>
      <c r="AI1986" s="70">
        <f t="shared" si="312"/>
        <v>15.337</v>
      </c>
      <c r="AJ1986" s="71" t="s">
        <v>369</v>
      </c>
      <c r="AK1986" s="72">
        <f t="shared" si="313"/>
        <v>2.2645047633742106</v>
      </c>
      <c r="AL1986" s="73">
        <f t="shared" si="314"/>
        <v>2.2645047633742106</v>
      </c>
    </row>
    <row r="1987" spans="1:38" hidden="1">
      <c r="A1987" s="14" t="s">
        <v>97</v>
      </c>
      <c r="B1987" s="14" t="s">
        <v>40</v>
      </c>
      <c r="C1987" s="31">
        <v>39289</v>
      </c>
      <c r="D1987" s="15">
        <v>2007</v>
      </c>
      <c r="E1987" s="16">
        <v>0.40625</v>
      </c>
      <c r="F1987" s="16">
        <v>0.44166666666666665</v>
      </c>
      <c r="G1987" s="16">
        <f t="shared" si="316"/>
        <v>3.5416666666666652E-2</v>
      </c>
      <c r="H1987" s="21">
        <v>2</v>
      </c>
      <c r="I1987" s="17">
        <v>1</v>
      </c>
      <c r="J1987" s="17">
        <v>4</v>
      </c>
      <c r="K1987" s="17">
        <v>4</v>
      </c>
      <c r="L1987" s="14" t="s">
        <v>41</v>
      </c>
      <c r="M1987" s="14" t="s">
        <v>42</v>
      </c>
      <c r="N1987" s="17">
        <v>2</v>
      </c>
      <c r="O1987" s="14">
        <f t="shared" si="317"/>
        <v>37.949999999999996</v>
      </c>
      <c r="P1987" s="14">
        <v>11.5</v>
      </c>
      <c r="Q1987" s="14">
        <f t="shared" si="318"/>
        <v>37.949999999999996</v>
      </c>
      <c r="R1987" s="14">
        <v>11.5</v>
      </c>
      <c r="S1987" s="14">
        <f t="shared" si="319"/>
        <v>37.949999999999996</v>
      </c>
      <c r="T1987" s="14">
        <v>11.5</v>
      </c>
      <c r="U1987" s="21" t="s">
        <v>43</v>
      </c>
      <c r="V1987" s="21" t="s">
        <v>43</v>
      </c>
      <c r="W1987" s="19">
        <v>27.849630000000001</v>
      </c>
      <c r="X1987" s="19">
        <v>-115.13955</v>
      </c>
      <c r="Y1987" s="18">
        <f t="shared" si="315"/>
        <v>64.400000000000006</v>
      </c>
      <c r="Z1987" s="17">
        <v>18</v>
      </c>
      <c r="AA1987" s="21">
        <v>4</v>
      </c>
      <c r="AB1987" s="14" t="s">
        <v>44</v>
      </c>
      <c r="AC1987" s="14">
        <v>5</v>
      </c>
      <c r="AD1987" s="17">
        <v>21</v>
      </c>
      <c r="AE1987" s="17">
        <v>1</v>
      </c>
      <c r="AF1987" s="14">
        <v>10</v>
      </c>
      <c r="AG1987" s="14">
        <v>330</v>
      </c>
      <c r="AI1987" s="70">
        <f t="shared" si="312"/>
        <v>16.045999999999999</v>
      </c>
      <c r="AJ1987" s="71" t="s">
        <v>369</v>
      </c>
      <c r="AK1987" s="72">
        <f t="shared" si="313"/>
        <v>2.5000862380340183</v>
      </c>
      <c r="AL1987" s="73">
        <f t="shared" si="314"/>
        <v>2.5000862380340183</v>
      </c>
    </row>
    <row r="1988" spans="1:38" hidden="1">
      <c r="A1988" s="14" t="s">
        <v>97</v>
      </c>
      <c r="B1988" s="14" t="s">
        <v>40</v>
      </c>
      <c r="C1988" s="31">
        <v>39289</v>
      </c>
      <c r="D1988" s="15">
        <v>2007</v>
      </c>
      <c r="E1988" s="16">
        <v>0.40625</v>
      </c>
      <c r="F1988" s="16">
        <v>0.44166666666666665</v>
      </c>
      <c r="G1988" s="16">
        <f t="shared" si="316"/>
        <v>3.5416666666666652E-2</v>
      </c>
      <c r="H1988" s="21">
        <v>2</v>
      </c>
      <c r="I1988" s="17">
        <v>1</v>
      </c>
      <c r="J1988" s="17">
        <v>4</v>
      </c>
      <c r="K1988" s="17">
        <v>4</v>
      </c>
      <c r="L1988" s="14" t="s">
        <v>41</v>
      </c>
      <c r="M1988" s="14" t="s">
        <v>42</v>
      </c>
      <c r="N1988" s="17">
        <v>2</v>
      </c>
      <c r="O1988" s="14">
        <f t="shared" si="317"/>
        <v>37.949999999999996</v>
      </c>
      <c r="P1988" s="14">
        <v>11.5</v>
      </c>
      <c r="Q1988" s="14">
        <f t="shared" si="318"/>
        <v>37.949999999999996</v>
      </c>
      <c r="R1988" s="14">
        <v>11.5</v>
      </c>
      <c r="S1988" s="14">
        <f t="shared" si="319"/>
        <v>37.949999999999996</v>
      </c>
      <c r="T1988" s="14">
        <v>11.5</v>
      </c>
      <c r="U1988" s="21" t="s">
        <v>43</v>
      </c>
      <c r="V1988" s="21" t="s">
        <v>43</v>
      </c>
      <c r="W1988" s="19">
        <v>27.849630000000001</v>
      </c>
      <c r="X1988" s="19">
        <v>-115.13955</v>
      </c>
      <c r="Y1988" s="18">
        <f t="shared" si="315"/>
        <v>64.400000000000006</v>
      </c>
      <c r="Z1988" s="17">
        <v>18</v>
      </c>
      <c r="AA1988" s="21">
        <v>4</v>
      </c>
      <c r="AB1988" s="14" t="s">
        <v>44</v>
      </c>
      <c r="AC1988" s="14">
        <v>5</v>
      </c>
      <c r="AD1988" s="17">
        <v>21</v>
      </c>
      <c r="AE1988" s="17">
        <v>1</v>
      </c>
      <c r="AF1988" s="14">
        <v>10</v>
      </c>
      <c r="AG1988" s="14">
        <v>330</v>
      </c>
      <c r="AI1988" s="70">
        <f t="shared" si="312"/>
        <v>16.045999999999999</v>
      </c>
      <c r="AJ1988" s="71" t="s">
        <v>369</v>
      </c>
      <c r="AK1988" s="72">
        <f t="shared" si="313"/>
        <v>2.5000862380340183</v>
      </c>
      <c r="AL1988" s="73">
        <f t="shared" si="314"/>
        <v>2.5000862380340183</v>
      </c>
    </row>
    <row r="1989" spans="1:38" hidden="1">
      <c r="A1989" s="14" t="s">
        <v>97</v>
      </c>
      <c r="B1989" s="14" t="s">
        <v>40</v>
      </c>
      <c r="C1989" s="31">
        <v>39289</v>
      </c>
      <c r="D1989" s="15">
        <v>2007</v>
      </c>
      <c r="E1989" s="16">
        <v>0.40625</v>
      </c>
      <c r="F1989" s="16">
        <v>0.44166666666666665</v>
      </c>
      <c r="G1989" s="16">
        <f t="shared" si="316"/>
        <v>3.5416666666666652E-2</v>
      </c>
      <c r="H1989" s="21">
        <v>2</v>
      </c>
      <c r="I1989" s="17">
        <v>1</v>
      </c>
      <c r="J1989" s="17">
        <v>4</v>
      </c>
      <c r="K1989" s="17">
        <v>4</v>
      </c>
      <c r="L1989" s="14" t="s">
        <v>41</v>
      </c>
      <c r="M1989" s="14" t="s">
        <v>42</v>
      </c>
      <c r="N1989" s="17">
        <v>2</v>
      </c>
      <c r="O1989" s="14">
        <f t="shared" si="317"/>
        <v>37.949999999999996</v>
      </c>
      <c r="P1989" s="14">
        <v>11.5</v>
      </c>
      <c r="Q1989" s="14">
        <f t="shared" si="318"/>
        <v>37.949999999999996</v>
      </c>
      <c r="R1989" s="14">
        <v>11.5</v>
      </c>
      <c r="S1989" s="14">
        <f t="shared" si="319"/>
        <v>37.949999999999996</v>
      </c>
      <c r="T1989" s="14">
        <v>11.5</v>
      </c>
      <c r="U1989" s="21" t="s">
        <v>43</v>
      </c>
      <c r="V1989" s="21" t="s">
        <v>43</v>
      </c>
      <c r="W1989" s="19">
        <v>27.849630000000001</v>
      </c>
      <c r="X1989" s="19">
        <v>-115.13955</v>
      </c>
      <c r="Y1989" s="18">
        <f t="shared" si="315"/>
        <v>64.400000000000006</v>
      </c>
      <c r="Z1989" s="17">
        <v>18</v>
      </c>
      <c r="AA1989" s="21">
        <v>4</v>
      </c>
      <c r="AB1989" s="14" t="s">
        <v>44</v>
      </c>
      <c r="AC1989" s="14">
        <v>5</v>
      </c>
      <c r="AD1989" s="17">
        <v>21</v>
      </c>
      <c r="AE1989" s="17">
        <v>1</v>
      </c>
      <c r="AF1989" s="14">
        <v>10</v>
      </c>
      <c r="AG1989" s="14">
        <v>330</v>
      </c>
      <c r="AI1989" s="70">
        <f t="shared" si="312"/>
        <v>16.045999999999999</v>
      </c>
      <c r="AJ1989" s="71" t="s">
        <v>369</v>
      </c>
      <c r="AK1989" s="72">
        <f t="shared" si="313"/>
        <v>2.5000862380340183</v>
      </c>
      <c r="AL1989" s="73">
        <f t="shared" si="314"/>
        <v>2.5000862380340183</v>
      </c>
    </row>
    <row r="1990" spans="1:38" hidden="1">
      <c r="A1990" s="14" t="s">
        <v>97</v>
      </c>
      <c r="B1990" s="14" t="s">
        <v>40</v>
      </c>
      <c r="C1990" s="31">
        <v>39289</v>
      </c>
      <c r="D1990" s="15">
        <v>2007</v>
      </c>
      <c r="E1990" s="16">
        <v>0.40625</v>
      </c>
      <c r="F1990" s="16">
        <v>0.44166666666666665</v>
      </c>
      <c r="G1990" s="16">
        <f t="shared" si="316"/>
        <v>3.5416666666666652E-2</v>
      </c>
      <c r="H1990" s="21">
        <v>2</v>
      </c>
      <c r="I1990" s="17">
        <v>1</v>
      </c>
      <c r="J1990" s="17">
        <v>4</v>
      </c>
      <c r="K1990" s="17">
        <v>4</v>
      </c>
      <c r="L1990" s="14" t="s">
        <v>41</v>
      </c>
      <c r="M1990" s="14" t="s">
        <v>42</v>
      </c>
      <c r="N1990" s="17">
        <v>2</v>
      </c>
      <c r="O1990" s="14">
        <f t="shared" si="317"/>
        <v>37.949999999999996</v>
      </c>
      <c r="P1990" s="14">
        <v>11.5</v>
      </c>
      <c r="Q1990" s="14">
        <f t="shared" si="318"/>
        <v>37.949999999999996</v>
      </c>
      <c r="R1990" s="14">
        <v>11.5</v>
      </c>
      <c r="S1990" s="14">
        <f t="shared" si="319"/>
        <v>37.949999999999996</v>
      </c>
      <c r="T1990" s="14">
        <v>11.5</v>
      </c>
      <c r="U1990" s="21" t="s">
        <v>43</v>
      </c>
      <c r="V1990" s="21" t="s">
        <v>43</v>
      </c>
      <c r="W1990" s="19">
        <v>27.849630000000001</v>
      </c>
      <c r="X1990" s="19">
        <v>-115.13955</v>
      </c>
      <c r="Y1990" s="18">
        <f t="shared" si="315"/>
        <v>64.400000000000006</v>
      </c>
      <c r="Z1990" s="17">
        <v>18</v>
      </c>
      <c r="AA1990" s="21">
        <v>4</v>
      </c>
      <c r="AB1990" s="14" t="s">
        <v>44</v>
      </c>
      <c r="AC1990" s="14">
        <v>5</v>
      </c>
      <c r="AD1990" s="17">
        <v>22</v>
      </c>
      <c r="AE1990" s="17">
        <v>1</v>
      </c>
      <c r="AF1990" s="14">
        <v>10</v>
      </c>
      <c r="AG1990" s="14">
        <v>330</v>
      </c>
      <c r="AI1990" s="70">
        <f t="shared" si="312"/>
        <v>16.754999999999999</v>
      </c>
      <c r="AJ1990" s="71" t="s">
        <v>369</v>
      </c>
      <c r="AK1990" s="72">
        <f t="shared" si="313"/>
        <v>2.7483879168691034</v>
      </c>
      <c r="AL1990" s="73">
        <f t="shared" si="314"/>
        <v>2.7483879168691034</v>
      </c>
    </row>
    <row r="1991" spans="1:38" hidden="1">
      <c r="A1991" s="14" t="s">
        <v>97</v>
      </c>
      <c r="B1991" s="14" t="s">
        <v>40</v>
      </c>
      <c r="C1991" s="31">
        <v>39289</v>
      </c>
      <c r="D1991" s="15">
        <v>2007</v>
      </c>
      <c r="E1991" s="16">
        <v>0.40625</v>
      </c>
      <c r="F1991" s="16">
        <v>0.44166666666666665</v>
      </c>
      <c r="G1991" s="16">
        <f t="shared" si="316"/>
        <v>3.5416666666666652E-2</v>
      </c>
      <c r="H1991" s="21">
        <v>2</v>
      </c>
      <c r="I1991" s="17">
        <v>1</v>
      </c>
      <c r="J1991" s="17">
        <v>4</v>
      </c>
      <c r="K1991" s="17">
        <v>4</v>
      </c>
      <c r="L1991" s="14" t="s">
        <v>41</v>
      </c>
      <c r="M1991" s="14" t="s">
        <v>42</v>
      </c>
      <c r="N1991" s="17">
        <v>2</v>
      </c>
      <c r="O1991" s="14">
        <f t="shared" si="317"/>
        <v>37.949999999999996</v>
      </c>
      <c r="P1991" s="14">
        <v>11.5</v>
      </c>
      <c r="Q1991" s="14">
        <f t="shared" si="318"/>
        <v>37.949999999999996</v>
      </c>
      <c r="R1991" s="14">
        <v>11.5</v>
      </c>
      <c r="S1991" s="14">
        <f t="shared" si="319"/>
        <v>37.949999999999996</v>
      </c>
      <c r="T1991" s="14">
        <v>11.5</v>
      </c>
      <c r="U1991" s="21" t="s">
        <v>43</v>
      </c>
      <c r="V1991" s="21" t="s">
        <v>43</v>
      </c>
      <c r="W1991" s="19">
        <v>27.849630000000001</v>
      </c>
      <c r="X1991" s="19">
        <v>-115.13955</v>
      </c>
      <c r="Y1991" s="18">
        <f t="shared" si="315"/>
        <v>64.400000000000006</v>
      </c>
      <c r="Z1991" s="17">
        <v>18</v>
      </c>
      <c r="AA1991" s="21">
        <v>4</v>
      </c>
      <c r="AB1991" s="14" t="s">
        <v>44</v>
      </c>
      <c r="AC1991" s="14">
        <v>5</v>
      </c>
      <c r="AD1991" s="17">
        <v>23</v>
      </c>
      <c r="AE1991" s="17">
        <v>1</v>
      </c>
      <c r="AF1991" s="14">
        <v>10</v>
      </c>
      <c r="AG1991" s="14">
        <v>330</v>
      </c>
      <c r="AI1991" s="70">
        <f t="shared" ref="AI1991:AI2054" si="320">(0.709*AD1991)+1.157</f>
        <v>17.463999999999999</v>
      </c>
      <c r="AJ1991" s="71" t="s">
        <v>369</v>
      </c>
      <c r="AK1991" s="72">
        <f t="shared" ref="AK1991:AK2054" si="321">((POWER(AI1991*10,2.19))*0.037)/1000</f>
        <v>3.0095147540604348</v>
      </c>
      <c r="AL1991" s="73">
        <f t="shared" ref="AL1991:AL2054" si="322">((POWER(AI1991*10,2.19))*0.037)/1000</f>
        <v>3.0095147540604348</v>
      </c>
    </row>
    <row r="1992" spans="1:38" hidden="1">
      <c r="A1992" s="14" t="s">
        <v>97</v>
      </c>
      <c r="B1992" s="14" t="s">
        <v>40</v>
      </c>
      <c r="C1992" s="31">
        <v>39289</v>
      </c>
      <c r="D1992" s="15">
        <v>2007</v>
      </c>
      <c r="E1992" s="16">
        <v>0.40625</v>
      </c>
      <c r="F1992" s="16">
        <v>0.44166666666666665</v>
      </c>
      <c r="G1992" s="16">
        <f t="shared" si="316"/>
        <v>3.5416666666666652E-2</v>
      </c>
      <c r="H1992" s="21">
        <v>2</v>
      </c>
      <c r="I1992" s="17">
        <v>1</v>
      </c>
      <c r="J1992" s="17">
        <v>4</v>
      </c>
      <c r="K1992" s="17">
        <v>4</v>
      </c>
      <c r="L1992" s="14" t="s">
        <v>41</v>
      </c>
      <c r="M1992" s="14" t="s">
        <v>42</v>
      </c>
      <c r="N1992" s="17">
        <v>2</v>
      </c>
      <c r="O1992" s="14">
        <f t="shared" si="317"/>
        <v>37.949999999999996</v>
      </c>
      <c r="P1992" s="14">
        <v>11.5</v>
      </c>
      <c r="Q1992" s="14">
        <f t="shared" si="318"/>
        <v>37.949999999999996</v>
      </c>
      <c r="R1992" s="14">
        <v>11.5</v>
      </c>
      <c r="S1992" s="14">
        <f t="shared" si="319"/>
        <v>37.949999999999996</v>
      </c>
      <c r="T1992" s="14">
        <v>11.5</v>
      </c>
      <c r="U1992" s="21" t="s">
        <v>43</v>
      </c>
      <c r="V1992" s="21" t="s">
        <v>43</v>
      </c>
      <c r="W1992" s="19">
        <v>27.849630000000001</v>
      </c>
      <c r="X1992" s="19">
        <v>-115.13955</v>
      </c>
      <c r="Y1992" s="18">
        <f t="shared" si="315"/>
        <v>64.400000000000006</v>
      </c>
      <c r="Z1992" s="17">
        <v>18</v>
      </c>
      <c r="AA1992" s="21">
        <v>4</v>
      </c>
      <c r="AB1992" s="14" t="s">
        <v>44</v>
      </c>
      <c r="AC1992" s="14">
        <v>6</v>
      </c>
      <c r="AD1992" s="17">
        <v>5</v>
      </c>
      <c r="AE1992" s="17">
        <v>1</v>
      </c>
      <c r="AF1992" s="14">
        <v>15</v>
      </c>
      <c r="AG1992" s="14">
        <v>330</v>
      </c>
      <c r="AI1992" s="70">
        <f t="shared" si="320"/>
        <v>4.702</v>
      </c>
      <c r="AJ1992" s="71" t="s">
        <v>369</v>
      </c>
      <c r="AK1992" s="72">
        <f t="shared" si="321"/>
        <v>0.17002025858157216</v>
      </c>
      <c r="AL1992" s="73">
        <f t="shared" si="322"/>
        <v>0.17002025858157216</v>
      </c>
    </row>
    <row r="1993" spans="1:38" hidden="1">
      <c r="A1993" s="14" t="s">
        <v>97</v>
      </c>
      <c r="B1993" s="14" t="s">
        <v>40</v>
      </c>
      <c r="C1993" s="31">
        <v>39289</v>
      </c>
      <c r="D1993" s="15">
        <v>2007</v>
      </c>
      <c r="E1993" s="16">
        <v>0.40625</v>
      </c>
      <c r="F1993" s="16">
        <v>0.44166666666666665</v>
      </c>
      <c r="G1993" s="16">
        <f t="shared" si="316"/>
        <v>3.5416666666666652E-2</v>
      </c>
      <c r="H1993" s="21">
        <v>2</v>
      </c>
      <c r="I1993" s="17">
        <v>1</v>
      </c>
      <c r="J1993" s="17">
        <v>4</v>
      </c>
      <c r="K1993" s="17">
        <v>4</v>
      </c>
      <c r="L1993" s="14" t="s">
        <v>41</v>
      </c>
      <c r="M1993" s="14" t="s">
        <v>42</v>
      </c>
      <c r="N1993" s="17">
        <v>2</v>
      </c>
      <c r="O1993" s="14">
        <f t="shared" si="317"/>
        <v>37.949999999999996</v>
      </c>
      <c r="P1993" s="14">
        <v>11.5</v>
      </c>
      <c r="Q1993" s="14">
        <f t="shared" si="318"/>
        <v>37.949999999999996</v>
      </c>
      <c r="R1993" s="14">
        <v>11.5</v>
      </c>
      <c r="S1993" s="14">
        <f t="shared" si="319"/>
        <v>37.949999999999996</v>
      </c>
      <c r="T1993" s="14">
        <v>11.5</v>
      </c>
      <c r="U1993" s="21" t="s">
        <v>43</v>
      </c>
      <c r="V1993" s="21" t="s">
        <v>43</v>
      </c>
      <c r="W1993" s="19">
        <v>27.849630000000001</v>
      </c>
      <c r="X1993" s="19">
        <v>-115.13955</v>
      </c>
      <c r="Y1993" s="18">
        <f t="shared" si="315"/>
        <v>64.400000000000006</v>
      </c>
      <c r="Z1993" s="17">
        <v>18</v>
      </c>
      <c r="AA1993" s="21">
        <v>4</v>
      </c>
      <c r="AB1993" s="14" t="s">
        <v>44</v>
      </c>
      <c r="AC1993" s="14">
        <v>6</v>
      </c>
      <c r="AD1993" s="17">
        <v>20</v>
      </c>
      <c r="AE1993" s="17">
        <v>1</v>
      </c>
      <c r="AF1993" s="14">
        <v>15</v>
      </c>
      <c r="AG1993" s="14">
        <v>330</v>
      </c>
      <c r="AI1993" s="70">
        <f t="shared" si="320"/>
        <v>15.337</v>
      </c>
      <c r="AJ1993" s="71" t="s">
        <v>369</v>
      </c>
      <c r="AK1993" s="72">
        <f t="shared" si="321"/>
        <v>2.2645047633742106</v>
      </c>
      <c r="AL1993" s="73">
        <f t="shared" si="322"/>
        <v>2.2645047633742106</v>
      </c>
    </row>
    <row r="1994" spans="1:38" hidden="1">
      <c r="A1994" s="14" t="s">
        <v>97</v>
      </c>
      <c r="B1994" s="14" t="s">
        <v>40</v>
      </c>
      <c r="C1994" s="31">
        <v>39289</v>
      </c>
      <c r="D1994" s="15">
        <v>2007</v>
      </c>
      <c r="E1994" s="16">
        <v>0.40625</v>
      </c>
      <c r="F1994" s="16">
        <v>0.44166666666666665</v>
      </c>
      <c r="G1994" s="16">
        <f t="shared" si="316"/>
        <v>3.5416666666666652E-2</v>
      </c>
      <c r="H1994" s="21">
        <v>2</v>
      </c>
      <c r="I1994" s="17">
        <v>1</v>
      </c>
      <c r="J1994" s="17">
        <v>4</v>
      </c>
      <c r="K1994" s="17">
        <v>4</v>
      </c>
      <c r="L1994" s="14" t="s">
        <v>41</v>
      </c>
      <c r="M1994" s="14" t="s">
        <v>42</v>
      </c>
      <c r="N1994" s="17">
        <v>2</v>
      </c>
      <c r="O1994" s="14">
        <f t="shared" si="317"/>
        <v>37.949999999999996</v>
      </c>
      <c r="P1994" s="14">
        <v>11.5</v>
      </c>
      <c r="Q1994" s="14">
        <f t="shared" si="318"/>
        <v>37.949999999999996</v>
      </c>
      <c r="R1994" s="14">
        <v>11.5</v>
      </c>
      <c r="S1994" s="14">
        <f t="shared" si="319"/>
        <v>37.949999999999996</v>
      </c>
      <c r="T1994" s="14">
        <v>11.5</v>
      </c>
      <c r="U1994" s="21" t="s">
        <v>43</v>
      </c>
      <c r="V1994" s="21" t="s">
        <v>43</v>
      </c>
      <c r="W1994" s="19">
        <v>27.849630000000001</v>
      </c>
      <c r="X1994" s="19">
        <v>-115.13955</v>
      </c>
      <c r="Y1994" s="18">
        <f t="shared" si="315"/>
        <v>64.400000000000006</v>
      </c>
      <c r="Z1994" s="17">
        <v>18</v>
      </c>
      <c r="AA1994" s="21">
        <v>4</v>
      </c>
      <c r="AB1994" s="14" t="s">
        <v>44</v>
      </c>
      <c r="AC1994" s="14">
        <v>7</v>
      </c>
      <c r="AD1994" s="17">
        <v>8</v>
      </c>
      <c r="AE1994" s="17">
        <v>1</v>
      </c>
      <c r="AF1994" s="14">
        <v>16</v>
      </c>
      <c r="AG1994" s="14">
        <v>330</v>
      </c>
      <c r="AI1994" s="70">
        <f t="shared" si="320"/>
        <v>6.8289999999999997</v>
      </c>
      <c r="AJ1994" s="71" t="s">
        <v>369</v>
      </c>
      <c r="AK1994" s="72">
        <f t="shared" si="321"/>
        <v>0.38498499317927082</v>
      </c>
      <c r="AL1994" s="73">
        <f t="shared" si="322"/>
        <v>0.38498499317927082</v>
      </c>
    </row>
    <row r="1995" spans="1:38" hidden="1">
      <c r="A1995" s="14" t="s">
        <v>97</v>
      </c>
      <c r="B1995" s="14" t="s">
        <v>40</v>
      </c>
      <c r="C1995" s="31">
        <v>39289</v>
      </c>
      <c r="D1995" s="15">
        <v>2007</v>
      </c>
      <c r="E1995" s="16">
        <v>0.40625</v>
      </c>
      <c r="F1995" s="16">
        <v>0.44166666666666665</v>
      </c>
      <c r="G1995" s="16">
        <f t="shared" si="316"/>
        <v>3.5416666666666652E-2</v>
      </c>
      <c r="H1995" s="21">
        <v>2</v>
      </c>
      <c r="I1995" s="17">
        <v>1</v>
      </c>
      <c r="J1995" s="17">
        <v>4</v>
      </c>
      <c r="K1995" s="17">
        <v>4</v>
      </c>
      <c r="L1995" s="14" t="s">
        <v>41</v>
      </c>
      <c r="M1995" s="14" t="s">
        <v>42</v>
      </c>
      <c r="N1995" s="17">
        <v>2</v>
      </c>
      <c r="O1995" s="14">
        <f t="shared" si="317"/>
        <v>37.949999999999996</v>
      </c>
      <c r="P1995" s="14">
        <v>11.5</v>
      </c>
      <c r="Q1995" s="14">
        <f t="shared" si="318"/>
        <v>37.949999999999996</v>
      </c>
      <c r="R1995" s="14">
        <v>11.5</v>
      </c>
      <c r="S1995" s="14">
        <f t="shared" si="319"/>
        <v>37.949999999999996</v>
      </c>
      <c r="T1995" s="14">
        <v>11.5</v>
      </c>
      <c r="U1995" s="21" t="s">
        <v>43</v>
      </c>
      <c r="V1995" s="21" t="s">
        <v>43</v>
      </c>
      <c r="W1995" s="19">
        <v>27.849630000000001</v>
      </c>
      <c r="X1995" s="19">
        <v>-115.13955</v>
      </c>
      <c r="Y1995" s="18">
        <f t="shared" si="315"/>
        <v>64.400000000000006</v>
      </c>
      <c r="Z1995" s="17">
        <v>18</v>
      </c>
      <c r="AA1995" s="21">
        <v>4</v>
      </c>
      <c r="AB1995" s="14" t="s">
        <v>44</v>
      </c>
      <c r="AC1995" s="14">
        <v>7</v>
      </c>
      <c r="AD1995" s="17">
        <v>17</v>
      </c>
      <c r="AE1995" s="17">
        <v>1</v>
      </c>
      <c r="AF1995" s="14">
        <v>16</v>
      </c>
      <c r="AG1995" s="14">
        <v>330</v>
      </c>
      <c r="AI1995" s="70">
        <f t="shared" si="320"/>
        <v>13.209999999999999</v>
      </c>
      <c r="AJ1995" s="71" t="s">
        <v>369</v>
      </c>
      <c r="AK1995" s="72">
        <f t="shared" si="321"/>
        <v>1.6329725885917237</v>
      </c>
      <c r="AL1995" s="73">
        <f t="shared" si="322"/>
        <v>1.6329725885917237</v>
      </c>
    </row>
    <row r="1996" spans="1:38" hidden="1">
      <c r="A1996" s="14" t="s">
        <v>97</v>
      </c>
      <c r="B1996" s="14" t="s">
        <v>40</v>
      </c>
      <c r="C1996" s="31">
        <v>39289</v>
      </c>
      <c r="D1996" s="15">
        <v>2007</v>
      </c>
      <c r="E1996" s="16">
        <v>0.40625</v>
      </c>
      <c r="F1996" s="16">
        <v>0.44166666666666665</v>
      </c>
      <c r="G1996" s="16">
        <f t="shared" si="316"/>
        <v>3.5416666666666652E-2</v>
      </c>
      <c r="H1996" s="21">
        <v>2</v>
      </c>
      <c r="I1996" s="17">
        <v>1</v>
      </c>
      <c r="J1996" s="17">
        <v>4</v>
      </c>
      <c r="K1996" s="17">
        <v>4</v>
      </c>
      <c r="L1996" s="14" t="s">
        <v>41</v>
      </c>
      <c r="M1996" s="14" t="s">
        <v>42</v>
      </c>
      <c r="N1996" s="17">
        <v>2</v>
      </c>
      <c r="O1996" s="14">
        <f t="shared" si="317"/>
        <v>37.949999999999996</v>
      </c>
      <c r="P1996" s="14">
        <v>11.5</v>
      </c>
      <c r="Q1996" s="14">
        <f t="shared" si="318"/>
        <v>37.949999999999996</v>
      </c>
      <c r="R1996" s="14">
        <v>11.5</v>
      </c>
      <c r="S1996" s="14">
        <f t="shared" si="319"/>
        <v>37.949999999999996</v>
      </c>
      <c r="T1996" s="14">
        <v>11.5</v>
      </c>
      <c r="U1996" s="21" t="s">
        <v>43</v>
      </c>
      <c r="V1996" s="21" t="s">
        <v>43</v>
      </c>
      <c r="W1996" s="19">
        <v>27.849630000000001</v>
      </c>
      <c r="X1996" s="19">
        <v>-115.13955</v>
      </c>
      <c r="Y1996" s="18">
        <f t="shared" si="315"/>
        <v>64.400000000000006</v>
      </c>
      <c r="Z1996" s="17">
        <v>18</v>
      </c>
      <c r="AA1996" s="21">
        <v>4</v>
      </c>
      <c r="AB1996" s="14" t="s">
        <v>44</v>
      </c>
      <c r="AC1996" s="14">
        <v>7</v>
      </c>
      <c r="AD1996" s="17">
        <v>17</v>
      </c>
      <c r="AE1996" s="17">
        <v>1</v>
      </c>
      <c r="AF1996" s="14">
        <v>16</v>
      </c>
      <c r="AG1996" s="14">
        <v>330</v>
      </c>
      <c r="AI1996" s="70">
        <f t="shared" si="320"/>
        <v>13.209999999999999</v>
      </c>
      <c r="AJ1996" s="71" t="s">
        <v>369</v>
      </c>
      <c r="AK1996" s="72">
        <f t="shared" si="321"/>
        <v>1.6329725885917237</v>
      </c>
      <c r="AL1996" s="73">
        <f t="shared" si="322"/>
        <v>1.6329725885917237</v>
      </c>
    </row>
    <row r="1997" spans="1:38" hidden="1">
      <c r="A1997" s="14" t="s">
        <v>97</v>
      </c>
      <c r="B1997" s="14" t="s">
        <v>40</v>
      </c>
      <c r="C1997" s="31">
        <v>39289</v>
      </c>
      <c r="D1997" s="15">
        <v>2007</v>
      </c>
      <c r="E1997" s="16">
        <v>0.40625</v>
      </c>
      <c r="F1997" s="16">
        <v>0.44166666666666665</v>
      </c>
      <c r="G1997" s="16">
        <f t="shared" si="316"/>
        <v>3.5416666666666652E-2</v>
      </c>
      <c r="H1997" s="21">
        <v>2</v>
      </c>
      <c r="I1997" s="17">
        <v>1</v>
      </c>
      <c r="J1997" s="17">
        <v>4</v>
      </c>
      <c r="K1997" s="17">
        <v>4</v>
      </c>
      <c r="L1997" s="14" t="s">
        <v>41</v>
      </c>
      <c r="M1997" s="14" t="s">
        <v>42</v>
      </c>
      <c r="N1997" s="17">
        <v>2</v>
      </c>
      <c r="O1997" s="14">
        <f t="shared" si="317"/>
        <v>37.949999999999996</v>
      </c>
      <c r="P1997" s="14">
        <v>11.5</v>
      </c>
      <c r="Q1997" s="14">
        <f t="shared" si="318"/>
        <v>37.949999999999996</v>
      </c>
      <c r="R1997" s="14">
        <v>11.5</v>
      </c>
      <c r="S1997" s="14">
        <f t="shared" si="319"/>
        <v>37.949999999999996</v>
      </c>
      <c r="T1997" s="14">
        <v>11.5</v>
      </c>
      <c r="U1997" s="21" t="s">
        <v>43</v>
      </c>
      <c r="V1997" s="21" t="s">
        <v>43</v>
      </c>
      <c r="W1997" s="19">
        <v>27.849630000000001</v>
      </c>
      <c r="X1997" s="19">
        <v>-115.13955</v>
      </c>
      <c r="Y1997" s="18">
        <f t="shared" si="315"/>
        <v>64.400000000000006</v>
      </c>
      <c r="Z1997" s="17">
        <v>18</v>
      </c>
      <c r="AA1997" s="21">
        <v>4</v>
      </c>
      <c r="AB1997" s="14" t="s">
        <v>44</v>
      </c>
      <c r="AC1997" s="14">
        <v>7</v>
      </c>
      <c r="AD1997" s="17">
        <v>19</v>
      </c>
      <c r="AE1997" s="17">
        <v>1</v>
      </c>
      <c r="AF1997" s="14">
        <v>16</v>
      </c>
      <c r="AG1997" s="14">
        <v>330</v>
      </c>
      <c r="AI1997" s="70">
        <f t="shared" si="320"/>
        <v>14.628</v>
      </c>
      <c r="AJ1997" s="71" t="s">
        <v>369</v>
      </c>
      <c r="AK1997" s="72">
        <f t="shared" si="321"/>
        <v>2.041534710262368</v>
      </c>
      <c r="AL1997" s="73">
        <f t="shared" si="322"/>
        <v>2.041534710262368</v>
      </c>
    </row>
    <row r="1998" spans="1:38" hidden="1">
      <c r="A1998" s="14" t="s">
        <v>97</v>
      </c>
      <c r="B1998" s="14" t="s">
        <v>40</v>
      </c>
      <c r="C1998" s="31">
        <v>39289</v>
      </c>
      <c r="D1998" s="15">
        <v>2007</v>
      </c>
      <c r="E1998" s="16">
        <v>0.40625</v>
      </c>
      <c r="F1998" s="16">
        <v>0.44166666666666665</v>
      </c>
      <c r="G1998" s="16">
        <f t="shared" si="316"/>
        <v>3.5416666666666652E-2</v>
      </c>
      <c r="H1998" s="21">
        <v>2</v>
      </c>
      <c r="I1998" s="17">
        <v>1</v>
      </c>
      <c r="J1998" s="17">
        <v>4</v>
      </c>
      <c r="K1998" s="17">
        <v>4</v>
      </c>
      <c r="L1998" s="14" t="s">
        <v>41</v>
      </c>
      <c r="M1998" s="14" t="s">
        <v>42</v>
      </c>
      <c r="N1998" s="17">
        <v>2</v>
      </c>
      <c r="O1998" s="14">
        <f t="shared" si="317"/>
        <v>37.949999999999996</v>
      </c>
      <c r="P1998" s="14">
        <v>11.5</v>
      </c>
      <c r="Q1998" s="14">
        <f t="shared" si="318"/>
        <v>37.949999999999996</v>
      </c>
      <c r="R1998" s="14">
        <v>11.5</v>
      </c>
      <c r="S1998" s="14">
        <f t="shared" si="319"/>
        <v>37.949999999999996</v>
      </c>
      <c r="T1998" s="14">
        <v>11.5</v>
      </c>
      <c r="U1998" s="21" t="s">
        <v>43</v>
      </c>
      <c r="V1998" s="21" t="s">
        <v>43</v>
      </c>
      <c r="W1998" s="19">
        <v>27.849630000000001</v>
      </c>
      <c r="X1998" s="19">
        <v>-115.13955</v>
      </c>
      <c r="Y1998" s="18">
        <f t="shared" si="315"/>
        <v>64.400000000000006</v>
      </c>
      <c r="Z1998" s="17">
        <v>18</v>
      </c>
      <c r="AA1998" s="21">
        <v>4</v>
      </c>
      <c r="AB1998" s="14" t="s">
        <v>44</v>
      </c>
      <c r="AC1998" s="14">
        <v>8</v>
      </c>
      <c r="AD1998" s="17">
        <v>8</v>
      </c>
      <c r="AE1998" s="17">
        <v>1</v>
      </c>
      <c r="AF1998" s="14">
        <v>22</v>
      </c>
      <c r="AG1998" s="14">
        <v>330</v>
      </c>
      <c r="AI1998" s="70">
        <f t="shared" si="320"/>
        <v>6.8289999999999997</v>
      </c>
      <c r="AJ1998" s="71" t="s">
        <v>369</v>
      </c>
      <c r="AK1998" s="72">
        <f t="shared" si="321"/>
        <v>0.38498499317927082</v>
      </c>
      <c r="AL1998" s="73">
        <f t="shared" si="322"/>
        <v>0.38498499317927082</v>
      </c>
    </row>
    <row r="1999" spans="1:38" hidden="1">
      <c r="A1999" s="14" t="s">
        <v>97</v>
      </c>
      <c r="B1999" s="14" t="s">
        <v>40</v>
      </c>
      <c r="C1999" s="31">
        <v>39289</v>
      </c>
      <c r="D1999" s="15">
        <v>2007</v>
      </c>
      <c r="E1999" s="16">
        <v>0.40625</v>
      </c>
      <c r="F1999" s="16">
        <v>0.44166666666666665</v>
      </c>
      <c r="G1999" s="16">
        <f t="shared" si="316"/>
        <v>3.5416666666666652E-2</v>
      </c>
      <c r="H1999" s="21">
        <v>2</v>
      </c>
      <c r="I1999" s="17">
        <v>1</v>
      </c>
      <c r="J1999" s="17">
        <v>4</v>
      </c>
      <c r="K1999" s="17">
        <v>4</v>
      </c>
      <c r="L1999" s="14" t="s">
        <v>41</v>
      </c>
      <c r="M1999" s="14" t="s">
        <v>42</v>
      </c>
      <c r="N1999" s="17">
        <v>2</v>
      </c>
      <c r="O1999" s="14">
        <f t="shared" si="317"/>
        <v>37.949999999999996</v>
      </c>
      <c r="P1999" s="14">
        <v>11.5</v>
      </c>
      <c r="Q1999" s="14">
        <f t="shared" si="318"/>
        <v>37.949999999999996</v>
      </c>
      <c r="R1999" s="14">
        <v>11.5</v>
      </c>
      <c r="S1999" s="14">
        <f t="shared" si="319"/>
        <v>37.949999999999996</v>
      </c>
      <c r="T1999" s="14">
        <v>11.5</v>
      </c>
      <c r="U1999" s="21" t="s">
        <v>43</v>
      </c>
      <c r="V1999" s="21" t="s">
        <v>43</v>
      </c>
      <c r="W1999" s="19">
        <v>27.849630000000001</v>
      </c>
      <c r="X1999" s="19">
        <v>-115.13955</v>
      </c>
      <c r="Y1999" s="18">
        <f t="shared" si="315"/>
        <v>64.400000000000006</v>
      </c>
      <c r="Z1999" s="17">
        <v>18</v>
      </c>
      <c r="AA1999" s="21">
        <v>4</v>
      </c>
      <c r="AB1999" s="14" t="s">
        <v>44</v>
      </c>
      <c r="AC1999" s="14">
        <v>8</v>
      </c>
      <c r="AD1999" s="17">
        <v>14</v>
      </c>
      <c r="AE1999" s="17">
        <v>1</v>
      </c>
      <c r="AF1999" s="14">
        <v>22</v>
      </c>
      <c r="AG1999" s="14">
        <v>330</v>
      </c>
      <c r="AI1999" s="70">
        <f t="shared" si="320"/>
        <v>11.083</v>
      </c>
      <c r="AJ1999" s="71" t="s">
        <v>369</v>
      </c>
      <c r="AK1999" s="72">
        <f t="shared" si="321"/>
        <v>1.1117350137621949</v>
      </c>
      <c r="AL1999" s="73">
        <f t="shared" si="322"/>
        <v>1.1117350137621949</v>
      </c>
    </row>
    <row r="2000" spans="1:38" hidden="1">
      <c r="A2000" s="14" t="s">
        <v>97</v>
      </c>
      <c r="B2000" s="14" t="s">
        <v>40</v>
      </c>
      <c r="C2000" s="31">
        <v>39289</v>
      </c>
      <c r="D2000" s="15">
        <v>2007</v>
      </c>
      <c r="E2000" s="16">
        <v>0.40625</v>
      </c>
      <c r="F2000" s="16">
        <v>0.44166666666666665</v>
      </c>
      <c r="G2000" s="16">
        <f t="shared" si="316"/>
        <v>3.5416666666666652E-2</v>
      </c>
      <c r="H2000" s="21">
        <v>2</v>
      </c>
      <c r="I2000" s="17">
        <v>1</v>
      </c>
      <c r="J2000" s="17">
        <v>4</v>
      </c>
      <c r="K2000" s="17">
        <v>4</v>
      </c>
      <c r="L2000" s="14" t="s">
        <v>41</v>
      </c>
      <c r="M2000" s="14" t="s">
        <v>42</v>
      </c>
      <c r="N2000" s="17">
        <v>2</v>
      </c>
      <c r="O2000" s="14">
        <f t="shared" si="317"/>
        <v>37.949999999999996</v>
      </c>
      <c r="P2000" s="14">
        <v>11.5</v>
      </c>
      <c r="Q2000" s="14">
        <f t="shared" si="318"/>
        <v>37.949999999999996</v>
      </c>
      <c r="R2000" s="14">
        <v>11.5</v>
      </c>
      <c r="S2000" s="14">
        <f t="shared" si="319"/>
        <v>37.949999999999996</v>
      </c>
      <c r="T2000" s="14">
        <v>11.5</v>
      </c>
      <c r="U2000" s="21" t="s">
        <v>43</v>
      </c>
      <c r="V2000" s="21" t="s">
        <v>43</v>
      </c>
      <c r="W2000" s="19">
        <v>27.849630000000001</v>
      </c>
      <c r="X2000" s="19">
        <v>-115.13955</v>
      </c>
      <c r="Y2000" s="18">
        <f t="shared" si="315"/>
        <v>64.400000000000006</v>
      </c>
      <c r="Z2000" s="17">
        <v>18</v>
      </c>
      <c r="AA2000" s="21">
        <v>4</v>
      </c>
      <c r="AB2000" s="14" t="s">
        <v>44</v>
      </c>
      <c r="AC2000" s="14">
        <v>8</v>
      </c>
      <c r="AD2000" s="17">
        <v>14</v>
      </c>
      <c r="AE2000" s="17">
        <v>1</v>
      </c>
      <c r="AF2000" s="14">
        <v>22</v>
      </c>
      <c r="AG2000" s="14">
        <v>330</v>
      </c>
      <c r="AI2000" s="70">
        <f t="shared" si="320"/>
        <v>11.083</v>
      </c>
      <c r="AJ2000" s="71" t="s">
        <v>369</v>
      </c>
      <c r="AK2000" s="72">
        <f t="shared" si="321"/>
        <v>1.1117350137621949</v>
      </c>
      <c r="AL2000" s="73">
        <f t="shared" si="322"/>
        <v>1.1117350137621949</v>
      </c>
    </row>
    <row r="2001" spans="1:38" hidden="1">
      <c r="A2001" s="14" t="s">
        <v>97</v>
      </c>
      <c r="B2001" s="14" t="s">
        <v>40</v>
      </c>
      <c r="C2001" s="31">
        <v>39289</v>
      </c>
      <c r="D2001" s="15">
        <v>2007</v>
      </c>
      <c r="E2001" s="16">
        <v>0.40625</v>
      </c>
      <c r="F2001" s="16">
        <v>0.44166666666666665</v>
      </c>
      <c r="G2001" s="16">
        <f t="shared" si="316"/>
        <v>3.5416666666666652E-2</v>
      </c>
      <c r="H2001" s="21">
        <v>2</v>
      </c>
      <c r="I2001" s="17">
        <v>1</v>
      </c>
      <c r="J2001" s="17">
        <v>4</v>
      </c>
      <c r="K2001" s="17">
        <v>4</v>
      </c>
      <c r="L2001" s="14" t="s">
        <v>41</v>
      </c>
      <c r="M2001" s="14" t="s">
        <v>42</v>
      </c>
      <c r="N2001" s="17">
        <v>2</v>
      </c>
      <c r="O2001" s="14">
        <f t="shared" si="317"/>
        <v>37.949999999999996</v>
      </c>
      <c r="P2001" s="14">
        <v>11.5</v>
      </c>
      <c r="Q2001" s="14">
        <f t="shared" si="318"/>
        <v>37.949999999999996</v>
      </c>
      <c r="R2001" s="14">
        <v>11.5</v>
      </c>
      <c r="S2001" s="14">
        <f t="shared" si="319"/>
        <v>37.949999999999996</v>
      </c>
      <c r="T2001" s="14">
        <v>11.5</v>
      </c>
      <c r="U2001" s="21" t="s">
        <v>43</v>
      </c>
      <c r="V2001" s="21" t="s">
        <v>43</v>
      </c>
      <c r="W2001" s="19">
        <v>27.849630000000001</v>
      </c>
      <c r="X2001" s="19">
        <v>-115.13955</v>
      </c>
      <c r="Y2001" s="18">
        <f t="shared" si="315"/>
        <v>64.400000000000006</v>
      </c>
      <c r="Z2001" s="17">
        <v>18</v>
      </c>
      <c r="AA2001" s="21">
        <v>4</v>
      </c>
      <c r="AB2001" s="14" t="s">
        <v>44</v>
      </c>
      <c r="AC2001" s="14">
        <v>8</v>
      </c>
      <c r="AD2001" s="17">
        <v>14</v>
      </c>
      <c r="AE2001" s="17">
        <v>1</v>
      </c>
      <c r="AF2001" s="14">
        <v>22</v>
      </c>
      <c r="AG2001" s="14">
        <v>330</v>
      </c>
      <c r="AI2001" s="70">
        <f t="shared" si="320"/>
        <v>11.083</v>
      </c>
      <c r="AJ2001" s="71" t="s">
        <v>369</v>
      </c>
      <c r="AK2001" s="72">
        <f t="shared" si="321"/>
        <v>1.1117350137621949</v>
      </c>
      <c r="AL2001" s="73">
        <f t="shared" si="322"/>
        <v>1.1117350137621949</v>
      </c>
    </row>
    <row r="2002" spans="1:38" hidden="1">
      <c r="A2002" s="14" t="s">
        <v>97</v>
      </c>
      <c r="B2002" s="14" t="s">
        <v>40</v>
      </c>
      <c r="C2002" s="31">
        <v>39289</v>
      </c>
      <c r="D2002" s="15">
        <v>2007</v>
      </c>
      <c r="E2002" s="16">
        <v>0.40625</v>
      </c>
      <c r="F2002" s="16">
        <v>0.44166666666666665</v>
      </c>
      <c r="G2002" s="16">
        <f t="shared" si="316"/>
        <v>3.5416666666666652E-2</v>
      </c>
      <c r="H2002" s="21">
        <v>2</v>
      </c>
      <c r="I2002" s="17">
        <v>1</v>
      </c>
      <c r="J2002" s="17">
        <v>4</v>
      </c>
      <c r="K2002" s="17">
        <v>4</v>
      </c>
      <c r="L2002" s="14" t="s">
        <v>41</v>
      </c>
      <c r="M2002" s="14" t="s">
        <v>42</v>
      </c>
      <c r="N2002" s="17">
        <v>2</v>
      </c>
      <c r="O2002" s="14">
        <f t="shared" si="317"/>
        <v>37.949999999999996</v>
      </c>
      <c r="P2002" s="14">
        <v>11.5</v>
      </c>
      <c r="Q2002" s="14">
        <f t="shared" si="318"/>
        <v>37.949999999999996</v>
      </c>
      <c r="R2002" s="14">
        <v>11.5</v>
      </c>
      <c r="S2002" s="14">
        <f t="shared" si="319"/>
        <v>37.949999999999996</v>
      </c>
      <c r="T2002" s="14">
        <v>11.5</v>
      </c>
      <c r="U2002" s="21" t="s">
        <v>43</v>
      </c>
      <c r="V2002" s="21" t="s">
        <v>43</v>
      </c>
      <c r="W2002" s="19">
        <v>27.849630000000001</v>
      </c>
      <c r="X2002" s="19">
        <v>-115.13955</v>
      </c>
      <c r="Y2002" s="18">
        <f t="shared" si="315"/>
        <v>64.400000000000006</v>
      </c>
      <c r="Z2002" s="17">
        <v>18</v>
      </c>
      <c r="AA2002" s="21">
        <v>4</v>
      </c>
      <c r="AB2002" s="14" t="s">
        <v>44</v>
      </c>
      <c r="AC2002" s="14">
        <v>8</v>
      </c>
      <c r="AD2002" s="17">
        <v>20</v>
      </c>
      <c r="AE2002" s="17">
        <v>1</v>
      </c>
      <c r="AF2002" s="14">
        <v>22</v>
      </c>
      <c r="AG2002" s="14">
        <v>330</v>
      </c>
      <c r="AI2002" s="70">
        <f t="shared" si="320"/>
        <v>15.337</v>
      </c>
      <c r="AJ2002" s="71" t="s">
        <v>369</v>
      </c>
      <c r="AK2002" s="72">
        <f t="shared" si="321"/>
        <v>2.2645047633742106</v>
      </c>
      <c r="AL2002" s="73">
        <f t="shared" si="322"/>
        <v>2.2645047633742106</v>
      </c>
    </row>
    <row r="2003" spans="1:38" hidden="1">
      <c r="A2003" s="14" t="s">
        <v>97</v>
      </c>
      <c r="B2003" s="14" t="s">
        <v>40</v>
      </c>
      <c r="C2003" s="31">
        <v>39289</v>
      </c>
      <c r="D2003" s="15">
        <v>2007</v>
      </c>
      <c r="E2003" s="16">
        <v>0.40625</v>
      </c>
      <c r="F2003" s="16">
        <v>0.44166666666666665</v>
      </c>
      <c r="G2003" s="16">
        <f t="shared" si="316"/>
        <v>3.5416666666666652E-2</v>
      </c>
      <c r="H2003" s="21">
        <v>2</v>
      </c>
      <c r="I2003" s="17">
        <v>1</v>
      </c>
      <c r="J2003" s="17">
        <v>4</v>
      </c>
      <c r="K2003" s="17">
        <v>4</v>
      </c>
      <c r="L2003" s="14" t="s">
        <v>41</v>
      </c>
      <c r="M2003" s="14" t="s">
        <v>42</v>
      </c>
      <c r="N2003" s="17">
        <v>2</v>
      </c>
      <c r="O2003" s="14">
        <f t="shared" si="317"/>
        <v>37.949999999999996</v>
      </c>
      <c r="P2003" s="14">
        <v>11.5</v>
      </c>
      <c r="Q2003" s="14">
        <f t="shared" si="318"/>
        <v>37.949999999999996</v>
      </c>
      <c r="R2003" s="14">
        <v>11.5</v>
      </c>
      <c r="S2003" s="14">
        <f t="shared" si="319"/>
        <v>37.949999999999996</v>
      </c>
      <c r="T2003" s="14">
        <v>11.5</v>
      </c>
      <c r="U2003" s="21" t="s">
        <v>43</v>
      </c>
      <c r="V2003" s="21" t="s">
        <v>43</v>
      </c>
      <c r="W2003" s="19">
        <v>27.849630000000001</v>
      </c>
      <c r="X2003" s="19">
        <v>-115.13955</v>
      </c>
      <c r="Y2003" s="18">
        <f t="shared" si="315"/>
        <v>64.400000000000006</v>
      </c>
      <c r="Z2003" s="17">
        <v>18</v>
      </c>
      <c r="AA2003" s="21">
        <v>4</v>
      </c>
      <c r="AB2003" s="14" t="s">
        <v>44</v>
      </c>
      <c r="AC2003" s="14">
        <v>8</v>
      </c>
      <c r="AD2003" s="17">
        <v>23</v>
      </c>
      <c r="AE2003" s="17">
        <v>1</v>
      </c>
      <c r="AF2003" s="14">
        <v>22</v>
      </c>
      <c r="AG2003" s="14">
        <v>330</v>
      </c>
      <c r="AI2003" s="70">
        <f t="shared" si="320"/>
        <v>17.463999999999999</v>
      </c>
      <c r="AJ2003" s="71" t="s">
        <v>369</v>
      </c>
      <c r="AK2003" s="72">
        <f t="shared" si="321"/>
        <v>3.0095147540604348</v>
      </c>
      <c r="AL2003" s="73">
        <f t="shared" si="322"/>
        <v>3.0095147540604348</v>
      </c>
    </row>
    <row r="2004" spans="1:38" hidden="1">
      <c r="A2004" s="14" t="s">
        <v>97</v>
      </c>
      <c r="B2004" s="14" t="s">
        <v>40</v>
      </c>
      <c r="C2004" s="31">
        <v>39289</v>
      </c>
      <c r="D2004" s="15">
        <v>2007</v>
      </c>
      <c r="E2004" s="16">
        <v>0.40625</v>
      </c>
      <c r="F2004" s="16">
        <v>0.44166666666666665</v>
      </c>
      <c r="G2004" s="16">
        <f t="shared" si="316"/>
        <v>3.5416666666666652E-2</v>
      </c>
      <c r="H2004" s="21">
        <v>2</v>
      </c>
      <c r="I2004" s="17">
        <v>1</v>
      </c>
      <c r="J2004" s="17">
        <v>4</v>
      </c>
      <c r="K2004" s="17">
        <v>4</v>
      </c>
      <c r="L2004" s="14" t="s">
        <v>41</v>
      </c>
      <c r="M2004" s="14" t="s">
        <v>42</v>
      </c>
      <c r="N2004" s="17">
        <v>2</v>
      </c>
      <c r="O2004" s="14">
        <f t="shared" si="317"/>
        <v>37.949999999999996</v>
      </c>
      <c r="P2004" s="14">
        <v>11.5</v>
      </c>
      <c r="Q2004" s="14">
        <f t="shared" si="318"/>
        <v>37.949999999999996</v>
      </c>
      <c r="R2004" s="14">
        <v>11.5</v>
      </c>
      <c r="S2004" s="14">
        <f t="shared" si="319"/>
        <v>37.949999999999996</v>
      </c>
      <c r="T2004" s="14">
        <v>11.5</v>
      </c>
      <c r="U2004" s="21" t="s">
        <v>43</v>
      </c>
      <c r="V2004" s="21" t="s">
        <v>43</v>
      </c>
      <c r="W2004" s="19">
        <v>27.849630000000001</v>
      </c>
      <c r="X2004" s="19">
        <v>-115.13955</v>
      </c>
      <c r="Y2004" s="18">
        <f t="shared" si="315"/>
        <v>64.400000000000006</v>
      </c>
      <c r="Z2004" s="17">
        <v>18</v>
      </c>
      <c r="AA2004" s="21">
        <v>4</v>
      </c>
      <c r="AB2004" s="14" t="s">
        <v>44</v>
      </c>
      <c r="AC2004" s="14">
        <v>9</v>
      </c>
      <c r="AD2004" s="17">
        <v>10</v>
      </c>
      <c r="AE2004" s="17">
        <v>1</v>
      </c>
      <c r="AF2004" s="14">
        <v>27</v>
      </c>
      <c r="AG2004" s="14">
        <v>330</v>
      </c>
      <c r="AI2004" s="70">
        <f t="shared" si="320"/>
        <v>8.2469999999999999</v>
      </c>
      <c r="AJ2004" s="71" t="s">
        <v>369</v>
      </c>
      <c r="AK2004" s="72">
        <f t="shared" si="321"/>
        <v>0.58195573469462847</v>
      </c>
      <c r="AL2004" s="73">
        <f t="shared" si="322"/>
        <v>0.58195573469462847</v>
      </c>
    </row>
    <row r="2005" spans="1:38" hidden="1">
      <c r="A2005" s="14" t="s">
        <v>97</v>
      </c>
      <c r="B2005" s="14" t="s">
        <v>40</v>
      </c>
      <c r="C2005" s="31">
        <v>39289</v>
      </c>
      <c r="D2005" s="15">
        <v>2007</v>
      </c>
      <c r="E2005" s="16">
        <v>0.40625</v>
      </c>
      <c r="F2005" s="16">
        <v>0.44166666666666665</v>
      </c>
      <c r="G2005" s="16">
        <f t="shared" si="316"/>
        <v>3.5416666666666652E-2</v>
      </c>
      <c r="H2005" s="21">
        <v>2</v>
      </c>
      <c r="I2005" s="17">
        <v>1</v>
      </c>
      <c r="J2005" s="17">
        <v>4</v>
      </c>
      <c r="K2005" s="17">
        <v>4</v>
      </c>
      <c r="L2005" s="14" t="s">
        <v>41</v>
      </c>
      <c r="M2005" s="14" t="s">
        <v>42</v>
      </c>
      <c r="N2005" s="17">
        <v>2</v>
      </c>
      <c r="O2005" s="14">
        <f t="shared" si="317"/>
        <v>37.949999999999996</v>
      </c>
      <c r="P2005" s="14">
        <v>11.5</v>
      </c>
      <c r="Q2005" s="14">
        <f t="shared" si="318"/>
        <v>37.949999999999996</v>
      </c>
      <c r="R2005" s="14">
        <v>11.5</v>
      </c>
      <c r="S2005" s="14">
        <f t="shared" si="319"/>
        <v>37.949999999999996</v>
      </c>
      <c r="T2005" s="14">
        <v>11.5</v>
      </c>
      <c r="U2005" s="21" t="s">
        <v>43</v>
      </c>
      <c r="V2005" s="21" t="s">
        <v>43</v>
      </c>
      <c r="W2005" s="19">
        <v>27.849630000000001</v>
      </c>
      <c r="X2005" s="19">
        <v>-115.13955</v>
      </c>
      <c r="Y2005" s="18">
        <f t="shared" si="315"/>
        <v>64.400000000000006</v>
      </c>
      <c r="Z2005" s="17">
        <v>18</v>
      </c>
      <c r="AA2005" s="21">
        <v>4</v>
      </c>
      <c r="AB2005" s="14" t="s">
        <v>44</v>
      </c>
      <c r="AC2005" s="14">
        <v>10</v>
      </c>
      <c r="AD2005" s="17">
        <v>14</v>
      </c>
      <c r="AE2005" s="17">
        <v>1</v>
      </c>
      <c r="AF2005" s="14">
        <v>29</v>
      </c>
      <c r="AG2005" s="14">
        <v>330</v>
      </c>
      <c r="AI2005" s="70">
        <f t="shared" si="320"/>
        <v>11.083</v>
      </c>
      <c r="AJ2005" s="71" t="s">
        <v>369</v>
      </c>
      <c r="AK2005" s="72">
        <f t="shared" si="321"/>
        <v>1.1117350137621949</v>
      </c>
      <c r="AL2005" s="73">
        <f t="shared" si="322"/>
        <v>1.1117350137621949</v>
      </c>
    </row>
    <row r="2006" spans="1:38" hidden="1">
      <c r="A2006" s="14" t="s">
        <v>97</v>
      </c>
      <c r="B2006" s="14" t="s">
        <v>40</v>
      </c>
      <c r="C2006" s="31">
        <v>39289</v>
      </c>
      <c r="D2006" s="15">
        <v>2007</v>
      </c>
      <c r="E2006" s="16">
        <v>0.40625</v>
      </c>
      <c r="F2006" s="16">
        <v>0.44166666666666665</v>
      </c>
      <c r="G2006" s="16">
        <f t="shared" si="316"/>
        <v>3.5416666666666652E-2</v>
      </c>
      <c r="H2006" s="21">
        <v>2</v>
      </c>
      <c r="I2006" s="17">
        <v>1</v>
      </c>
      <c r="J2006" s="17">
        <v>4</v>
      </c>
      <c r="K2006" s="17">
        <v>4</v>
      </c>
      <c r="L2006" s="14" t="s">
        <v>41</v>
      </c>
      <c r="M2006" s="14" t="s">
        <v>42</v>
      </c>
      <c r="N2006" s="17">
        <v>2</v>
      </c>
      <c r="O2006" s="14">
        <f t="shared" si="317"/>
        <v>37.949999999999996</v>
      </c>
      <c r="P2006" s="14">
        <v>11.5</v>
      </c>
      <c r="Q2006" s="14">
        <f t="shared" si="318"/>
        <v>37.949999999999996</v>
      </c>
      <c r="R2006" s="14">
        <v>11.5</v>
      </c>
      <c r="S2006" s="14">
        <f t="shared" si="319"/>
        <v>37.949999999999996</v>
      </c>
      <c r="T2006" s="14">
        <v>11.5</v>
      </c>
      <c r="U2006" s="21" t="s">
        <v>43</v>
      </c>
      <c r="V2006" s="21" t="s">
        <v>43</v>
      </c>
      <c r="W2006" s="19">
        <v>27.849630000000001</v>
      </c>
      <c r="X2006" s="19">
        <v>-115.13955</v>
      </c>
      <c r="Y2006" s="18">
        <f t="shared" si="315"/>
        <v>64.400000000000006</v>
      </c>
      <c r="Z2006" s="17">
        <v>18</v>
      </c>
      <c r="AA2006" s="21">
        <v>4</v>
      </c>
      <c r="AB2006" s="14" t="s">
        <v>44</v>
      </c>
      <c r="AC2006" s="14">
        <v>10</v>
      </c>
      <c r="AD2006" s="17">
        <v>21</v>
      </c>
      <c r="AE2006" s="17">
        <v>1</v>
      </c>
      <c r="AF2006" s="14">
        <v>29</v>
      </c>
      <c r="AG2006" s="14">
        <v>330</v>
      </c>
      <c r="AI2006" s="70">
        <f t="shared" si="320"/>
        <v>16.045999999999999</v>
      </c>
      <c r="AJ2006" s="71" t="s">
        <v>369</v>
      </c>
      <c r="AK2006" s="72">
        <f t="shared" si="321"/>
        <v>2.5000862380340183</v>
      </c>
      <c r="AL2006" s="73">
        <f t="shared" si="322"/>
        <v>2.5000862380340183</v>
      </c>
    </row>
    <row r="2007" spans="1:38" hidden="1">
      <c r="A2007" s="14" t="s">
        <v>97</v>
      </c>
      <c r="B2007" s="14" t="s">
        <v>40</v>
      </c>
      <c r="C2007" s="31">
        <v>39289</v>
      </c>
      <c r="D2007" s="15">
        <v>2007</v>
      </c>
      <c r="E2007" s="16">
        <v>0.40625</v>
      </c>
      <c r="F2007" s="16">
        <v>0.44166666666666665</v>
      </c>
      <c r="G2007" s="16">
        <f t="shared" si="316"/>
        <v>3.5416666666666652E-2</v>
      </c>
      <c r="H2007" s="21">
        <v>2</v>
      </c>
      <c r="I2007" s="17">
        <v>1</v>
      </c>
      <c r="J2007" s="17">
        <v>4</v>
      </c>
      <c r="K2007" s="17">
        <v>4</v>
      </c>
      <c r="L2007" s="14" t="s">
        <v>41</v>
      </c>
      <c r="M2007" s="14" t="s">
        <v>42</v>
      </c>
      <c r="N2007" s="17">
        <v>2</v>
      </c>
      <c r="O2007" s="14">
        <f t="shared" si="317"/>
        <v>37.949999999999996</v>
      </c>
      <c r="P2007" s="14">
        <v>11.5</v>
      </c>
      <c r="Q2007" s="14">
        <f t="shared" si="318"/>
        <v>37.949999999999996</v>
      </c>
      <c r="R2007" s="14">
        <v>11.5</v>
      </c>
      <c r="S2007" s="14">
        <f t="shared" si="319"/>
        <v>37.949999999999996</v>
      </c>
      <c r="T2007" s="14">
        <v>11.5</v>
      </c>
      <c r="U2007" s="21" t="s">
        <v>43</v>
      </c>
      <c r="V2007" s="21" t="s">
        <v>43</v>
      </c>
      <c r="W2007" s="19">
        <v>27.849630000000001</v>
      </c>
      <c r="X2007" s="19">
        <v>-115.13955</v>
      </c>
      <c r="Y2007" s="18">
        <f t="shared" si="315"/>
        <v>64.400000000000006</v>
      </c>
      <c r="Z2007" s="17">
        <v>18</v>
      </c>
      <c r="AA2007" s="21">
        <v>4</v>
      </c>
      <c r="AB2007" s="14" t="s">
        <v>44</v>
      </c>
      <c r="AC2007" s="14">
        <v>10</v>
      </c>
      <c r="AD2007" s="17">
        <v>21</v>
      </c>
      <c r="AE2007" s="17">
        <v>1</v>
      </c>
      <c r="AF2007" s="14">
        <v>29</v>
      </c>
      <c r="AG2007" s="14">
        <v>330</v>
      </c>
      <c r="AI2007" s="70">
        <f t="shared" si="320"/>
        <v>16.045999999999999</v>
      </c>
      <c r="AJ2007" s="71" t="s">
        <v>369</v>
      </c>
      <c r="AK2007" s="72">
        <f t="shared" si="321"/>
        <v>2.5000862380340183</v>
      </c>
      <c r="AL2007" s="73">
        <f t="shared" si="322"/>
        <v>2.5000862380340183</v>
      </c>
    </row>
    <row r="2008" spans="1:38" hidden="1">
      <c r="A2008" s="14" t="s">
        <v>97</v>
      </c>
      <c r="B2008" s="14" t="s">
        <v>40</v>
      </c>
      <c r="C2008" s="31">
        <v>39289</v>
      </c>
      <c r="D2008" s="15">
        <v>2007</v>
      </c>
      <c r="E2008" s="16">
        <v>0.40625</v>
      </c>
      <c r="F2008" s="16">
        <v>0.44166666666666665</v>
      </c>
      <c r="G2008" s="16">
        <f t="shared" si="316"/>
        <v>3.5416666666666652E-2</v>
      </c>
      <c r="H2008" s="21">
        <v>2</v>
      </c>
      <c r="I2008" s="17">
        <v>1</v>
      </c>
      <c r="J2008" s="17">
        <v>4</v>
      </c>
      <c r="K2008" s="17">
        <v>4</v>
      </c>
      <c r="L2008" s="14" t="s">
        <v>41</v>
      </c>
      <c r="M2008" s="14" t="s">
        <v>42</v>
      </c>
      <c r="N2008" s="17">
        <v>2</v>
      </c>
      <c r="O2008" s="14">
        <f t="shared" si="317"/>
        <v>37.949999999999996</v>
      </c>
      <c r="P2008" s="14">
        <v>11.5</v>
      </c>
      <c r="Q2008" s="14">
        <f t="shared" si="318"/>
        <v>37.949999999999996</v>
      </c>
      <c r="R2008" s="14">
        <v>11.5</v>
      </c>
      <c r="S2008" s="14">
        <f t="shared" si="319"/>
        <v>37.949999999999996</v>
      </c>
      <c r="T2008" s="14">
        <v>11.5</v>
      </c>
      <c r="U2008" s="21" t="s">
        <v>43</v>
      </c>
      <c r="V2008" s="21" t="s">
        <v>43</v>
      </c>
      <c r="W2008" s="19">
        <v>27.849630000000001</v>
      </c>
      <c r="X2008" s="19">
        <v>-115.13955</v>
      </c>
      <c r="Y2008" s="18">
        <f t="shared" si="315"/>
        <v>64.400000000000006</v>
      </c>
      <c r="Z2008" s="17">
        <v>18</v>
      </c>
      <c r="AA2008" s="21">
        <v>4</v>
      </c>
      <c r="AB2008" s="14" t="s">
        <v>44</v>
      </c>
      <c r="AC2008" s="14">
        <v>10</v>
      </c>
      <c r="AD2008" s="17">
        <v>21</v>
      </c>
      <c r="AE2008" s="17">
        <v>1</v>
      </c>
      <c r="AF2008" s="14">
        <v>29</v>
      </c>
      <c r="AG2008" s="14">
        <v>330</v>
      </c>
      <c r="AI2008" s="70">
        <f t="shared" si="320"/>
        <v>16.045999999999999</v>
      </c>
      <c r="AJ2008" s="71" t="s">
        <v>369</v>
      </c>
      <c r="AK2008" s="72">
        <f t="shared" si="321"/>
        <v>2.5000862380340183</v>
      </c>
      <c r="AL2008" s="73">
        <f t="shared" si="322"/>
        <v>2.5000862380340183</v>
      </c>
    </row>
    <row r="2009" spans="1:38" hidden="1">
      <c r="A2009" s="14" t="s">
        <v>97</v>
      </c>
      <c r="B2009" s="14" t="s">
        <v>40</v>
      </c>
      <c r="C2009" s="31">
        <v>39289</v>
      </c>
      <c r="D2009" s="15">
        <v>2007</v>
      </c>
      <c r="E2009" s="16">
        <v>0.40625</v>
      </c>
      <c r="F2009" s="16">
        <v>0.44166666666666665</v>
      </c>
      <c r="G2009" s="16">
        <f t="shared" si="316"/>
        <v>3.5416666666666652E-2</v>
      </c>
      <c r="H2009" s="21">
        <v>2</v>
      </c>
      <c r="I2009" s="17">
        <v>1</v>
      </c>
      <c r="J2009" s="17">
        <v>4</v>
      </c>
      <c r="K2009" s="17">
        <v>4</v>
      </c>
      <c r="L2009" s="14" t="s">
        <v>41</v>
      </c>
      <c r="M2009" s="14" t="s">
        <v>42</v>
      </c>
      <c r="N2009" s="17">
        <v>2</v>
      </c>
      <c r="O2009" s="14">
        <f t="shared" si="317"/>
        <v>37.949999999999996</v>
      </c>
      <c r="P2009" s="14">
        <v>11.5</v>
      </c>
      <c r="Q2009" s="14">
        <f t="shared" si="318"/>
        <v>37.949999999999996</v>
      </c>
      <c r="R2009" s="14">
        <v>11.5</v>
      </c>
      <c r="S2009" s="14">
        <f t="shared" si="319"/>
        <v>37.949999999999996</v>
      </c>
      <c r="T2009" s="14">
        <v>11.5</v>
      </c>
      <c r="U2009" s="21" t="s">
        <v>43</v>
      </c>
      <c r="V2009" s="21" t="s">
        <v>43</v>
      </c>
      <c r="W2009" s="19">
        <v>27.849630000000001</v>
      </c>
      <c r="X2009" s="19">
        <v>-115.13955</v>
      </c>
      <c r="Y2009" s="18">
        <f t="shared" si="315"/>
        <v>64.400000000000006</v>
      </c>
      <c r="Z2009" s="17">
        <v>18</v>
      </c>
      <c r="AA2009" s="21">
        <v>4</v>
      </c>
      <c r="AB2009" s="14" t="s">
        <v>44</v>
      </c>
      <c r="AC2009" s="14">
        <v>10</v>
      </c>
      <c r="AD2009" s="17">
        <v>22</v>
      </c>
      <c r="AE2009" s="17">
        <v>1</v>
      </c>
      <c r="AF2009" s="14">
        <v>29</v>
      </c>
      <c r="AG2009" s="14">
        <v>330</v>
      </c>
      <c r="AI2009" s="70">
        <f t="shared" si="320"/>
        <v>16.754999999999999</v>
      </c>
      <c r="AJ2009" s="71" t="s">
        <v>369</v>
      </c>
      <c r="AK2009" s="72">
        <f t="shared" si="321"/>
        <v>2.7483879168691034</v>
      </c>
      <c r="AL2009" s="73">
        <f t="shared" si="322"/>
        <v>2.7483879168691034</v>
      </c>
    </row>
    <row r="2010" spans="1:38" hidden="1">
      <c r="A2010" s="14" t="s">
        <v>97</v>
      </c>
      <c r="B2010" s="14" t="s">
        <v>40</v>
      </c>
      <c r="C2010" s="31">
        <v>39289</v>
      </c>
      <c r="D2010" s="15">
        <v>2007</v>
      </c>
      <c r="E2010" s="16">
        <v>0.40625</v>
      </c>
      <c r="F2010" s="16">
        <v>0.44166666666666665</v>
      </c>
      <c r="G2010" s="16">
        <f t="shared" si="316"/>
        <v>3.5416666666666652E-2</v>
      </c>
      <c r="H2010" s="21">
        <v>2</v>
      </c>
      <c r="I2010" s="17">
        <v>1</v>
      </c>
      <c r="J2010" s="17">
        <v>4</v>
      </c>
      <c r="K2010" s="17">
        <v>4</v>
      </c>
      <c r="L2010" s="14" t="s">
        <v>41</v>
      </c>
      <c r="M2010" s="14" t="s">
        <v>42</v>
      </c>
      <c r="N2010" s="17">
        <v>2</v>
      </c>
      <c r="O2010" s="14">
        <f t="shared" si="317"/>
        <v>37.949999999999996</v>
      </c>
      <c r="P2010" s="14">
        <v>11.5</v>
      </c>
      <c r="Q2010" s="14">
        <f t="shared" si="318"/>
        <v>37.949999999999996</v>
      </c>
      <c r="R2010" s="14">
        <v>11.5</v>
      </c>
      <c r="S2010" s="14">
        <f t="shared" si="319"/>
        <v>37.949999999999996</v>
      </c>
      <c r="T2010" s="14">
        <v>11.5</v>
      </c>
      <c r="U2010" s="21" t="s">
        <v>43</v>
      </c>
      <c r="V2010" s="21" t="s">
        <v>43</v>
      </c>
      <c r="W2010" s="19">
        <v>27.849630000000001</v>
      </c>
      <c r="X2010" s="19">
        <v>-115.13955</v>
      </c>
      <c r="Y2010" s="18">
        <f t="shared" si="315"/>
        <v>64.400000000000006</v>
      </c>
      <c r="Z2010" s="17">
        <v>18</v>
      </c>
      <c r="AA2010" s="21">
        <v>4</v>
      </c>
      <c r="AB2010" s="14" t="s">
        <v>44</v>
      </c>
      <c r="AC2010" s="14">
        <v>10</v>
      </c>
      <c r="AD2010" s="17">
        <v>22</v>
      </c>
      <c r="AE2010" s="17">
        <v>1</v>
      </c>
      <c r="AF2010" s="14">
        <v>29</v>
      </c>
      <c r="AG2010" s="14">
        <v>330</v>
      </c>
      <c r="AI2010" s="70">
        <f t="shared" si="320"/>
        <v>16.754999999999999</v>
      </c>
      <c r="AJ2010" s="71" t="s">
        <v>369</v>
      </c>
      <c r="AK2010" s="72">
        <f t="shared" si="321"/>
        <v>2.7483879168691034</v>
      </c>
      <c r="AL2010" s="73">
        <f t="shared" si="322"/>
        <v>2.7483879168691034</v>
      </c>
    </row>
    <row r="2011" spans="1:38" hidden="1">
      <c r="A2011" s="14" t="s">
        <v>97</v>
      </c>
      <c r="B2011" s="14" t="s">
        <v>40</v>
      </c>
      <c r="C2011" s="31">
        <v>39289</v>
      </c>
      <c r="D2011" s="15">
        <v>2007</v>
      </c>
      <c r="E2011" s="16">
        <v>0.40625</v>
      </c>
      <c r="F2011" s="16">
        <v>0.44166666666666665</v>
      </c>
      <c r="G2011" s="16">
        <f t="shared" si="316"/>
        <v>3.5416666666666652E-2</v>
      </c>
      <c r="H2011" s="21">
        <v>2</v>
      </c>
      <c r="I2011" s="17">
        <v>1</v>
      </c>
      <c r="J2011" s="17">
        <v>4</v>
      </c>
      <c r="K2011" s="17">
        <v>4</v>
      </c>
      <c r="L2011" s="14" t="s">
        <v>41</v>
      </c>
      <c r="M2011" s="14" t="s">
        <v>42</v>
      </c>
      <c r="N2011" s="17">
        <v>2</v>
      </c>
      <c r="O2011" s="14">
        <f t="shared" si="317"/>
        <v>37.949999999999996</v>
      </c>
      <c r="P2011" s="14">
        <v>11.5</v>
      </c>
      <c r="Q2011" s="14">
        <f t="shared" si="318"/>
        <v>37.949999999999996</v>
      </c>
      <c r="R2011" s="14">
        <v>11.5</v>
      </c>
      <c r="S2011" s="14">
        <f t="shared" si="319"/>
        <v>37.949999999999996</v>
      </c>
      <c r="T2011" s="14">
        <v>11.5</v>
      </c>
      <c r="U2011" s="21" t="s">
        <v>43</v>
      </c>
      <c r="V2011" s="21" t="s">
        <v>43</v>
      </c>
      <c r="W2011" s="19">
        <v>27.849630000000001</v>
      </c>
      <c r="X2011" s="19">
        <v>-115.13955</v>
      </c>
      <c r="Y2011" s="18">
        <f t="shared" si="315"/>
        <v>64.400000000000006</v>
      </c>
      <c r="Z2011" s="17">
        <v>18</v>
      </c>
      <c r="AA2011" s="21">
        <v>4</v>
      </c>
      <c r="AB2011" s="14" t="s">
        <v>44</v>
      </c>
      <c r="AC2011" s="14">
        <v>10</v>
      </c>
      <c r="AD2011" s="17">
        <v>23</v>
      </c>
      <c r="AE2011" s="17">
        <v>1</v>
      </c>
      <c r="AF2011" s="14">
        <v>29</v>
      </c>
      <c r="AG2011" s="14">
        <v>330</v>
      </c>
      <c r="AI2011" s="70">
        <f t="shared" si="320"/>
        <v>17.463999999999999</v>
      </c>
      <c r="AJ2011" s="71" t="s">
        <v>369</v>
      </c>
      <c r="AK2011" s="72">
        <f t="shared" si="321"/>
        <v>3.0095147540604348</v>
      </c>
      <c r="AL2011" s="73">
        <f t="shared" si="322"/>
        <v>3.0095147540604348</v>
      </c>
    </row>
    <row r="2012" spans="1:38" hidden="1">
      <c r="A2012" s="14" t="s">
        <v>97</v>
      </c>
      <c r="B2012" s="14" t="s">
        <v>40</v>
      </c>
      <c r="C2012" s="31">
        <v>39289</v>
      </c>
      <c r="D2012" s="15">
        <v>2007</v>
      </c>
      <c r="E2012" s="16">
        <v>0.40625</v>
      </c>
      <c r="F2012" s="16">
        <v>0.44166666666666665</v>
      </c>
      <c r="G2012" s="16">
        <f t="shared" si="316"/>
        <v>3.5416666666666652E-2</v>
      </c>
      <c r="H2012" s="21">
        <v>2</v>
      </c>
      <c r="I2012" s="17">
        <v>1</v>
      </c>
      <c r="J2012" s="17">
        <v>4</v>
      </c>
      <c r="K2012" s="17">
        <v>4</v>
      </c>
      <c r="L2012" s="14" t="s">
        <v>41</v>
      </c>
      <c r="M2012" s="14" t="s">
        <v>42</v>
      </c>
      <c r="N2012" s="17">
        <v>2</v>
      </c>
      <c r="O2012" s="14">
        <f t="shared" si="317"/>
        <v>37.949999999999996</v>
      </c>
      <c r="P2012" s="14">
        <v>11.5</v>
      </c>
      <c r="Q2012" s="14">
        <f t="shared" si="318"/>
        <v>37.949999999999996</v>
      </c>
      <c r="R2012" s="14">
        <v>11.5</v>
      </c>
      <c r="S2012" s="14">
        <f t="shared" si="319"/>
        <v>37.949999999999996</v>
      </c>
      <c r="T2012" s="14">
        <v>11.5</v>
      </c>
      <c r="U2012" s="21" t="s">
        <v>43</v>
      </c>
      <c r="V2012" s="21" t="s">
        <v>43</v>
      </c>
      <c r="W2012" s="19">
        <v>27.849630000000001</v>
      </c>
      <c r="X2012" s="19">
        <v>-115.13955</v>
      </c>
      <c r="Y2012" s="18">
        <f t="shared" si="315"/>
        <v>64.400000000000006</v>
      </c>
      <c r="Z2012" s="17">
        <v>18</v>
      </c>
      <c r="AA2012" s="21">
        <v>4</v>
      </c>
      <c r="AB2012" s="14" t="s">
        <v>44</v>
      </c>
      <c r="AC2012" s="14">
        <v>11</v>
      </c>
      <c r="AD2012" s="17">
        <v>14</v>
      </c>
      <c r="AE2012" s="17">
        <v>1</v>
      </c>
      <c r="AF2012" s="14">
        <v>33</v>
      </c>
      <c r="AG2012" s="14">
        <v>330</v>
      </c>
      <c r="AI2012" s="70">
        <f t="shared" si="320"/>
        <v>11.083</v>
      </c>
      <c r="AJ2012" s="71" t="s">
        <v>369</v>
      </c>
      <c r="AK2012" s="72">
        <f t="shared" si="321"/>
        <v>1.1117350137621949</v>
      </c>
      <c r="AL2012" s="73">
        <f t="shared" si="322"/>
        <v>1.1117350137621949</v>
      </c>
    </row>
    <row r="2013" spans="1:38" hidden="1">
      <c r="A2013" s="14" t="s">
        <v>97</v>
      </c>
      <c r="B2013" s="14" t="s">
        <v>40</v>
      </c>
      <c r="C2013" s="31">
        <v>39289</v>
      </c>
      <c r="D2013" s="15">
        <v>2007</v>
      </c>
      <c r="E2013" s="16">
        <v>0.40625</v>
      </c>
      <c r="F2013" s="16">
        <v>0.44166666666666665</v>
      </c>
      <c r="G2013" s="16">
        <f t="shared" si="316"/>
        <v>3.5416666666666652E-2</v>
      </c>
      <c r="H2013" s="21">
        <v>2</v>
      </c>
      <c r="I2013" s="17">
        <v>1</v>
      </c>
      <c r="J2013" s="17">
        <v>4</v>
      </c>
      <c r="K2013" s="17">
        <v>4</v>
      </c>
      <c r="L2013" s="14" t="s">
        <v>41</v>
      </c>
      <c r="M2013" s="14" t="s">
        <v>42</v>
      </c>
      <c r="N2013" s="17">
        <v>2</v>
      </c>
      <c r="O2013" s="14">
        <f t="shared" si="317"/>
        <v>37.949999999999996</v>
      </c>
      <c r="P2013" s="14">
        <v>11.5</v>
      </c>
      <c r="Q2013" s="14">
        <f t="shared" si="318"/>
        <v>37.949999999999996</v>
      </c>
      <c r="R2013" s="14">
        <v>11.5</v>
      </c>
      <c r="S2013" s="14">
        <f t="shared" si="319"/>
        <v>37.949999999999996</v>
      </c>
      <c r="T2013" s="14">
        <v>11.5</v>
      </c>
      <c r="U2013" s="21" t="s">
        <v>43</v>
      </c>
      <c r="V2013" s="21" t="s">
        <v>43</v>
      </c>
      <c r="W2013" s="19">
        <v>27.849630000000001</v>
      </c>
      <c r="X2013" s="19">
        <v>-115.13955</v>
      </c>
      <c r="Y2013" s="18">
        <f t="shared" si="315"/>
        <v>64.400000000000006</v>
      </c>
      <c r="Z2013" s="17">
        <v>18</v>
      </c>
      <c r="AA2013" s="21">
        <v>4</v>
      </c>
      <c r="AB2013" s="14" t="s">
        <v>44</v>
      </c>
      <c r="AC2013" s="14">
        <v>12</v>
      </c>
      <c r="AD2013" s="17">
        <v>10</v>
      </c>
      <c r="AE2013" s="17">
        <v>1</v>
      </c>
      <c r="AF2013" s="14">
        <v>35</v>
      </c>
      <c r="AG2013" s="14">
        <v>330</v>
      </c>
      <c r="AI2013" s="70">
        <f t="shared" si="320"/>
        <v>8.2469999999999999</v>
      </c>
      <c r="AJ2013" s="71" t="s">
        <v>369</v>
      </c>
      <c r="AK2013" s="72">
        <f t="shared" si="321"/>
        <v>0.58195573469462847</v>
      </c>
      <c r="AL2013" s="73">
        <f t="shared" si="322"/>
        <v>0.58195573469462847</v>
      </c>
    </row>
    <row r="2014" spans="1:38" hidden="1">
      <c r="A2014" s="14" t="s">
        <v>97</v>
      </c>
      <c r="B2014" s="14" t="s">
        <v>40</v>
      </c>
      <c r="C2014" s="31">
        <v>39289</v>
      </c>
      <c r="D2014" s="15">
        <v>2007</v>
      </c>
      <c r="E2014" s="16">
        <v>0.40625</v>
      </c>
      <c r="F2014" s="16">
        <v>0.44166666666666665</v>
      </c>
      <c r="G2014" s="16">
        <f t="shared" si="316"/>
        <v>3.5416666666666652E-2</v>
      </c>
      <c r="H2014" s="21">
        <v>2</v>
      </c>
      <c r="I2014" s="17">
        <v>1</v>
      </c>
      <c r="J2014" s="17">
        <v>4</v>
      </c>
      <c r="K2014" s="17">
        <v>4</v>
      </c>
      <c r="L2014" s="14" t="s">
        <v>41</v>
      </c>
      <c r="M2014" s="14" t="s">
        <v>42</v>
      </c>
      <c r="N2014" s="17">
        <v>2</v>
      </c>
      <c r="O2014" s="14">
        <f t="shared" si="317"/>
        <v>37.949999999999996</v>
      </c>
      <c r="P2014" s="14">
        <v>11.5</v>
      </c>
      <c r="Q2014" s="14">
        <f t="shared" si="318"/>
        <v>37.949999999999996</v>
      </c>
      <c r="R2014" s="14">
        <v>11.5</v>
      </c>
      <c r="S2014" s="14">
        <f t="shared" si="319"/>
        <v>37.949999999999996</v>
      </c>
      <c r="T2014" s="14">
        <v>11.5</v>
      </c>
      <c r="U2014" s="21" t="s">
        <v>43</v>
      </c>
      <c r="V2014" s="21" t="s">
        <v>43</v>
      </c>
      <c r="W2014" s="19">
        <v>27.849630000000001</v>
      </c>
      <c r="X2014" s="19">
        <v>-115.13955</v>
      </c>
      <c r="Y2014" s="18">
        <f t="shared" si="315"/>
        <v>64.400000000000006</v>
      </c>
      <c r="Z2014" s="17">
        <v>18</v>
      </c>
      <c r="AA2014" s="21">
        <v>4</v>
      </c>
      <c r="AB2014" s="14" t="s">
        <v>44</v>
      </c>
      <c r="AC2014" s="14">
        <v>12</v>
      </c>
      <c r="AD2014" s="17">
        <v>16</v>
      </c>
      <c r="AE2014" s="17">
        <v>1</v>
      </c>
      <c r="AF2014" s="14">
        <v>35</v>
      </c>
      <c r="AG2014" s="14">
        <v>330</v>
      </c>
      <c r="AI2014" s="70">
        <f t="shared" si="320"/>
        <v>12.500999999999999</v>
      </c>
      <c r="AJ2014" s="71" t="s">
        <v>369</v>
      </c>
      <c r="AK2014" s="72">
        <f t="shared" si="321"/>
        <v>1.4471406331162124</v>
      </c>
      <c r="AL2014" s="73">
        <f t="shared" si="322"/>
        <v>1.4471406331162124</v>
      </c>
    </row>
    <row r="2015" spans="1:38" hidden="1">
      <c r="A2015" s="14" t="s">
        <v>97</v>
      </c>
      <c r="B2015" s="14" t="s">
        <v>40</v>
      </c>
      <c r="C2015" s="31">
        <v>39289</v>
      </c>
      <c r="D2015" s="15">
        <v>2007</v>
      </c>
      <c r="E2015" s="16">
        <v>0.40625</v>
      </c>
      <c r="F2015" s="16">
        <v>0.44166666666666665</v>
      </c>
      <c r="G2015" s="16">
        <f t="shared" si="316"/>
        <v>3.5416666666666652E-2</v>
      </c>
      <c r="H2015" s="21">
        <v>2</v>
      </c>
      <c r="I2015" s="17">
        <v>1</v>
      </c>
      <c r="J2015" s="17">
        <v>4</v>
      </c>
      <c r="K2015" s="17">
        <v>4</v>
      </c>
      <c r="L2015" s="14" t="s">
        <v>41</v>
      </c>
      <c r="M2015" s="14" t="s">
        <v>42</v>
      </c>
      <c r="N2015" s="17">
        <v>2</v>
      </c>
      <c r="O2015" s="14">
        <f t="shared" si="317"/>
        <v>37.949999999999996</v>
      </c>
      <c r="P2015" s="14">
        <v>11.5</v>
      </c>
      <c r="Q2015" s="14">
        <f t="shared" si="318"/>
        <v>37.949999999999996</v>
      </c>
      <c r="R2015" s="14">
        <v>11.5</v>
      </c>
      <c r="S2015" s="14">
        <f t="shared" si="319"/>
        <v>37.949999999999996</v>
      </c>
      <c r="T2015" s="14">
        <v>11.5</v>
      </c>
      <c r="U2015" s="21" t="s">
        <v>43</v>
      </c>
      <c r="V2015" s="21" t="s">
        <v>43</v>
      </c>
      <c r="W2015" s="19">
        <v>27.849630000000001</v>
      </c>
      <c r="X2015" s="19">
        <v>-115.13955</v>
      </c>
      <c r="Y2015" s="18">
        <f t="shared" si="315"/>
        <v>64.400000000000006</v>
      </c>
      <c r="Z2015" s="17">
        <v>18</v>
      </c>
      <c r="AA2015" s="21">
        <v>4</v>
      </c>
      <c r="AB2015" s="14" t="s">
        <v>44</v>
      </c>
      <c r="AC2015" s="14">
        <v>13</v>
      </c>
      <c r="AD2015" s="17">
        <v>14</v>
      </c>
      <c r="AE2015" s="17">
        <v>1</v>
      </c>
      <c r="AF2015" s="14">
        <v>41</v>
      </c>
      <c r="AG2015" s="14">
        <v>330</v>
      </c>
      <c r="AI2015" s="70">
        <f t="shared" si="320"/>
        <v>11.083</v>
      </c>
      <c r="AJ2015" s="71" t="s">
        <v>369</v>
      </c>
      <c r="AK2015" s="72">
        <f t="shared" si="321"/>
        <v>1.1117350137621949</v>
      </c>
      <c r="AL2015" s="73">
        <f t="shared" si="322"/>
        <v>1.1117350137621949</v>
      </c>
    </row>
    <row r="2016" spans="1:38" hidden="1">
      <c r="A2016" s="14" t="s">
        <v>97</v>
      </c>
      <c r="B2016" s="14" t="s">
        <v>40</v>
      </c>
      <c r="C2016" s="31">
        <v>39289</v>
      </c>
      <c r="D2016" s="15">
        <v>2007</v>
      </c>
      <c r="E2016" s="16">
        <v>0.40625</v>
      </c>
      <c r="F2016" s="16">
        <v>0.44166666666666665</v>
      </c>
      <c r="G2016" s="16">
        <f t="shared" si="316"/>
        <v>3.5416666666666652E-2</v>
      </c>
      <c r="H2016" s="21">
        <v>2</v>
      </c>
      <c r="I2016" s="17">
        <v>1</v>
      </c>
      <c r="J2016" s="17">
        <v>4</v>
      </c>
      <c r="K2016" s="17">
        <v>4</v>
      </c>
      <c r="L2016" s="14" t="s">
        <v>41</v>
      </c>
      <c r="M2016" s="14" t="s">
        <v>42</v>
      </c>
      <c r="N2016" s="17">
        <v>2</v>
      </c>
      <c r="O2016" s="14">
        <f t="shared" si="317"/>
        <v>37.949999999999996</v>
      </c>
      <c r="P2016" s="14">
        <v>11.5</v>
      </c>
      <c r="Q2016" s="14">
        <f t="shared" si="318"/>
        <v>37.949999999999996</v>
      </c>
      <c r="R2016" s="14">
        <v>11.5</v>
      </c>
      <c r="S2016" s="14">
        <f t="shared" si="319"/>
        <v>37.949999999999996</v>
      </c>
      <c r="T2016" s="14">
        <v>11.5</v>
      </c>
      <c r="U2016" s="21" t="s">
        <v>43</v>
      </c>
      <c r="V2016" s="21" t="s">
        <v>43</v>
      </c>
      <c r="W2016" s="19">
        <v>27.849630000000001</v>
      </c>
      <c r="X2016" s="19">
        <v>-115.13955</v>
      </c>
      <c r="Y2016" s="18">
        <f t="shared" si="315"/>
        <v>64.400000000000006</v>
      </c>
      <c r="Z2016" s="17">
        <v>18</v>
      </c>
      <c r="AA2016" s="21">
        <v>4</v>
      </c>
      <c r="AB2016" s="14" t="s">
        <v>44</v>
      </c>
      <c r="AC2016" s="14">
        <v>13</v>
      </c>
      <c r="AD2016" s="17">
        <v>16</v>
      </c>
      <c r="AE2016" s="17">
        <v>1</v>
      </c>
      <c r="AF2016" s="14">
        <v>41</v>
      </c>
      <c r="AG2016" s="14">
        <v>330</v>
      </c>
      <c r="AI2016" s="70">
        <f t="shared" si="320"/>
        <v>12.500999999999999</v>
      </c>
      <c r="AJ2016" s="71" t="s">
        <v>369</v>
      </c>
      <c r="AK2016" s="72">
        <f t="shared" si="321"/>
        <v>1.4471406331162124</v>
      </c>
      <c r="AL2016" s="73">
        <f t="shared" si="322"/>
        <v>1.4471406331162124</v>
      </c>
    </row>
    <row r="2017" spans="1:38" hidden="1">
      <c r="A2017" s="14" t="s">
        <v>97</v>
      </c>
      <c r="B2017" s="14" t="s">
        <v>40</v>
      </c>
      <c r="C2017" s="31">
        <v>39289</v>
      </c>
      <c r="D2017" s="15">
        <v>2007</v>
      </c>
      <c r="E2017" s="16">
        <v>0.40625</v>
      </c>
      <c r="F2017" s="16">
        <v>0.44166666666666665</v>
      </c>
      <c r="G2017" s="16">
        <f t="shared" si="316"/>
        <v>3.5416666666666652E-2</v>
      </c>
      <c r="H2017" s="21">
        <v>2</v>
      </c>
      <c r="I2017" s="17">
        <v>1</v>
      </c>
      <c r="J2017" s="17">
        <v>4</v>
      </c>
      <c r="K2017" s="17">
        <v>4</v>
      </c>
      <c r="L2017" s="14" t="s">
        <v>41</v>
      </c>
      <c r="M2017" s="14" t="s">
        <v>42</v>
      </c>
      <c r="N2017" s="17">
        <v>2</v>
      </c>
      <c r="O2017" s="14">
        <f t="shared" si="317"/>
        <v>37.949999999999996</v>
      </c>
      <c r="P2017" s="14">
        <v>11.5</v>
      </c>
      <c r="Q2017" s="14">
        <f t="shared" si="318"/>
        <v>37.949999999999996</v>
      </c>
      <c r="R2017" s="14">
        <v>11.5</v>
      </c>
      <c r="S2017" s="14">
        <f t="shared" si="319"/>
        <v>37.949999999999996</v>
      </c>
      <c r="T2017" s="14">
        <v>11.5</v>
      </c>
      <c r="U2017" s="21" t="s">
        <v>43</v>
      </c>
      <c r="V2017" s="21" t="s">
        <v>43</v>
      </c>
      <c r="W2017" s="19">
        <v>27.849630000000001</v>
      </c>
      <c r="X2017" s="19">
        <v>-115.13955</v>
      </c>
      <c r="Y2017" s="18">
        <f t="shared" si="315"/>
        <v>64.400000000000006</v>
      </c>
      <c r="Z2017" s="17">
        <v>18</v>
      </c>
      <c r="AA2017" s="21">
        <v>4</v>
      </c>
      <c r="AB2017" s="14" t="s">
        <v>44</v>
      </c>
      <c r="AC2017" s="14">
        <v>13</v>
      </c>
      <c r="AD2017" s="17">
        <v>18</v>
      </c>
      <c r="AE2017" s="17">
        <v>1</v>
      </c>
      <c r="AF2017" s="14">
        <v>41</v>
      </c>
      <c r="AG2017" s="14">
        <v>330</v>
      </c>
      <c r="AI2017" s="70">
        <f t="shared" si="320"/>
        <v>13.918999999999999</v>
      </c>
      <c r="AJ2017" s="71" t="s">
        <v>369</v>
      </c>
      <c r="AK2017" s="72">
        <f t="shared" si="321"/>
        <v>1.8310631406548505</v>
      </c>
      <c r="AL2017" s="73">
        <f t="shared" si="322"/>
        <v>1.8310631406548505</v>
      </c>
    </row>
    <row r="2018" spans="1:38" hidden="1">
      <c r="A2018" s="14" t="s">
        <v>97</v>
      </c>
      <c r="B2018" s="14" t="s">
        <v>40</v>
      </c>
      <c r="C2018" s="31">
        <v>39289</v>
      </c>
      <c r="D2018" s="15">
        <v>2007</v>
      </c>
      <c r="E2018" s="16">
        <v>0.40625</v>
      </c>
      <c r="F2018" s="16">
        <v>0.44166666666666665</v>
      </c>
      <c r="G2018" s="16">
        <f t="shared" si="316"/>
        <v>3.5416666666666652E-2</v>
      </c>
      <c r="H2018" s="21">
        <v>2</v>
      </c>
      <c r="I2018" s="17">
        <v>1</v>
      </c>
      <c r="J2018" s="17">
        <v>4</v>
      </c>
      <c r="K2018" s="17">
        <v>4</v>
      </c>
      <c r="L2018" s="14" t="s">
        <v>41</v>
      </c>
      <c r="M2018" s="14" t="s">
        <v>42</v>
      </c>
      <c r="N2018" s="17">
        <v>2</v>
      </c>
      <c r="O2018" s="14">
        <f t="shared" si="317"/>
        <v>37.949999999999996</v>
      </c>
      <c r="P2018" s="14">
        <v>11.5</v>
      </c>
      <c r="Q2018" s="14">
        <f t="shared" si="318"/>
        <v>37.949999999999996</v>
      </c>
      <c r="R2018" s="14">
        <v>11.5</v>
      </c>
      <c r="S2018" s="14">
        <f t="shared" si="319"/>
        <v>37.949999999999996</v>
      </c>
      <c r="T2018" s="14">
        <v>11.5</v>
      </c>
      <c r="U2018" s="21" t="s">
        <v>43</v>
      </c>
      <c r="V2018" s="21" t="s">
        <v>43</v>
      </c>
      <c r="W2018" s="19">
        <v>27.849630000000001</v>
      </c>
      <c r="X2018" s="19">
        <v>-115.13955</v>
      </c>
      <c r="Y2018" s="18">
        <f t="shared" si="315"/>
        <v>64.400000000000006</v>
      </c>
      <c r="Z2018" s="17">
        <v>18</v>
      </c>
      <c r="AA2018" s="21">
        <v>4</v>
      </c>
      <c r="AB2018" s="14" t="s">
        <v>44</v>
      </c>
      <c r="AC2018" s="14">
        <v>13</v>
      </c>
      <c r="AD2018" s="17">
        <v>21</v>
      </c>
      <c r="AE2018" s="17">
        <v>1</v>
      </c>
      <c r="AF2018" s="14">
        <v>41</v>
      </c>
      <c r="AG2018" s="14">
        <v>330</v>
      </c>
      <c r="AI2018" s="70">
        <f t="shared" si="320"/>
        <v>16.045999999999999</v>
      </c>
      <c r="AJ2018" s="71" t="s">
        <v>369</v>
      </c>
      <c r="AK2018" s="72">
        <f t="shared" si="321"/>
        <v>2.5000862380340183</v>
      </c>
      <c r="AL2018" s="73">
        <f t="shared" si="322"/>
        <v>2.5000862380340183</v>
      </c>
    </row>
    <row r="2019" spans="1:38" hidden="1">
      <c r="A2019" s="14" t="s">
        <v>97</v>
      </c>
      <c r="B2019" s="14" t="s">
        <v>40</v>
      </c>
      <c r="C2019" s="31">
        <v>39289</v>
      </c>
      <c r="D2019" s="15">
        <v>2007</v>
      </c>
      <c r="E2019" s="16">
        <v>0.40625</v>
      </c>
      <c r="F2019" s="16">
        <v>0.44166666666666665</v>
      </c>
      <c r="G2019" s="16">
        <f t="shared" si="316"/>
        <v>3.5416666666666652E-2</v>
      </c>
      <c r="H2019" s="21">
        <v>2</v>
      </c>
      <c r="I2019" s="17">
        <v>1</v>
      </c>
      <c r="J2019" s="17">
        <v>4</v>
      </c>
      <c r="K2019" s="17">
        <v>4</v>
      </c>
      <c r="L2019" s="14" t="s">
        <v>41</v>
      </c>
      <c r="M2019" s="14" t="s">
        <v>42</v>
      </c>
      <c r="N2019" s="17">
        <v>2</v>
      </c>
      <c r="O2019" s="14">
        <f t="shared" si="317"/>
        <v>37.949999999999996</v>
      </c>
      <c r="P2019" s="14">
        <v>11.5</v>
      </c>
      <c r="Q2019" s="14">
        <f t="shared" si="318"/>
        <v>37.949999999999996</v>
      </c>
      <c r="R2019" s="14">
        <v>11.5</v>
      </c>
      <c r="S2019" s="14">
        <f t="shared" si="319"/>
        <v>37.949999999999996</v>
      </c>
      <c r="T2019" s="14">
        <v>11.5</v>
      </c>
      <c r="U2019" s="21" t="s">
        <v>43</v>
      </c>
      <c r="V2019" s="21" t="s">
        <v>43</v>
      </c>
      <c r="W2019" s="19">
        <v>27.849630000000001</v>
      </c>
      <c r="X2019" s="19">
        <v>-115.13955</v>
      </c>
      <c r="Y2019" s="18">
        <f t="shared" si="315"/>
        <v>64.400000000000006</v>
      </c>
      <c r="Z2019" s="17">
        <v>18</v>
      </c>
      <c r="AA2019" s="21">
        <v>4</v>
      </c>
      <c r="AB2019" s="14" t="s">
        <v>44</v>
      </c>
      <c r="AC2019" s="14">
        <v>13</v>
      </c>
      <c r="AD2019" s="17">
        <v>21</v>
      </c>
      <c r="AE2019" s="17">
        <v>1</v>
      </c>
      <c r="AF2019" s="14">
        <v>41</v>
      </c>
      <c r="AG2019" s="14">
        <v>330</v>
      </c>
      <c r="AI2019" s="70">
        <f t="shared" si="320"/>
        <v>16.045999999999999</v>
      </c>
      <c r="AJ2019" s="71" t="s">
        <v>369</v>
      </c>
      <c r="AK2019" s="72">
        <f t="shared" si="321"/>
        <v>2.5000862380340183</v>
      </c>
      <c r="AL2019" s="73">
        <f t="shared" si="322"/>
        <v>2.5000862380340183</v>
      </c>
    </row>
    <row r="2020" spans="1:38" hidden="1">
      <c r="A2020" s="14" t="s">
        <v>97</v>
      </c>
      <c r="B2020" s="14" t="s">
        <v>40</v>
      </c>
      <c r="C2020" s="31">
        <v>39289</v>
      </c>
      <c r="D2020" s="15">
        <v>2007</v>
      </c>
      <c r="E2020" s="16">
        <v>0.40625</v>
      </c>
      <c r="F2020" s="16">
        <v>0.44166666666666665</v>
      </c>
      <c r="G2020" s="16">
        <f t="shared" si="316"/>
        <v>3.5416666666666652E-2</v>
      </c>
      <c r="H2020" s="21">
        <v>2</v>
      </c>
      <c r="I2020" s="17">
        <v>1</v>
      </c>
      <c r="J2020" s="17">
        <v>4</v>
      </c>
      <c r="K2020" s="17">
        <v>4</v>
      </c>
      <c r="L2020" s="14" t="s">
        <v>41</v>
      </c>
      <c r="M2020" s="14" t="s">
        <v>42</v>
      </c>
      <c r="N2020" s="17">
        <v>2</v>
      </c>
      <c r="O2020" s="14">
        <f t="shared" si="317"/>
        <v>37.949999999999996</v>
      </c>
      <c r="P2020" s="14">
        <v>11.5</v>
      </c>
      <c r="Q2020" s="14">
        <f t="shared" si="318"/>
        <v>37.949999999999996</v>
      </c>
      <c r="R2020" s="14">
        <v>11.5</v>
      </c>
      <c r="S2020" s="14">
        <f t="shared" si="319"/>
        <v>37.949999999999996</v>
      </c>
      <c r="T2020" s="14">
        <v>11.5</v>
      </c>
      <c r="U2020" s="21" t="s">
        <v>43</v>
      </c>
      <c r="V2020" s="21" t="s">
        <v>43</v>
      </c>
      <c r="W2020" s="19">
        <v>27.849630000000001</v>
      </c>
      <c r="X2020" s="19">
        <v>-115.13955</v>
      </c>
      <c r="Y2020" s="18">
        <f t="shared" si="315"/>
        <v>64.400000000000006</v>
      </c>
      <c r="Z2020" s="17">
        <v>18</v>
      </c>
      <c r="AA2020" s="21">
        <v>4</v>
      </c>
      <c r="AB2020" s="14" t="s">
        <v>44</v>
      </c>
      <c r="AC2020" s="14">
        <v>14</v>
      </c>
      <c r="AD2020" s="17">
        <v>9</v>
      </c>
      <c r="AE2020" s="17">
        <v>1</v>
      </c>
      <c r="AF2020" s="14">
        <v>43</v>
      </c>
      <c r="AG2020" s="14">
        <v>330</v>
      </c>
      <c r="AI2020" s="70">
        <f t="shared" si="320"/>
        <v>7.5379999999999994</v>
      </c>
      <c r="AJ2020" s="71" t="s">
        <v>369</v>
      </c>
      <c r="AK2020" s="72">
        <f t="shared" si="321"/>
        <v>0.47796121404284658</v>
      </c>
      <c r="AL2020" s="73">
        <f t="shared" si="322"/>
        <v>0.47796121404284658</v>
      </c>
    </row>
    <row r="2021" spans="1:38" hidden="1">
      <c r="A2021" s="14" t="s">
        <v>97</v>
      </c>
      <c r="B2021" s="14" t="s">
        <v>40</v>
      </c>
      <c r="C2021" s="31">
        <v>39289</v>
      </c>
      <c r="D2021" s="15">
        <v>2007</v>
      </c>
      <c r="E2021" s="16">
        <v>0.40625</v>
      </c>
      <c r="F2021" s="16">
        <v>0.44166666666666665</v>
      </c>
      <c r="G2021" s="16">
        <f t="shared" si="316"/>
        <v>3.5416666666666652E-2</v>
      </c>
      <c r="H2021" s="21">
        <v>2</v>
      </c>
      <c r="I2021" s="17">
        <v>1</v>
      </c>
      <c r="J2021" s="17">
        <v>4</v>
      </c>
      <c r="K2021" s="17">
        <v>4</v>
      </c>
      <c r="L2021" s="14" t="s">
        <v>41</v>
      </c>
      <c r="M2021" s="14" t="s">
        <v>42</v>
      </c>
      <c r="N2021" s="17">
        <v>2</v>
      </c>
      <c r="O2021" s="14">
        <f t="shared" si="317"/>
        <v>37.949999999999996</v>
      </c>
      <c r="P2021" s="14">
        <v>11.5</v>
      </c>
      <c r="Q2021" s="14">
        <f t="shared" si="318"/>
        <v>37.949999999999996</v>
      </c>
      <c r="R2021" s="14">
        <v>11.5</v>
      </c>
      <c r="S2021" s="14">
        <f t="shared" si="319"/>
        <v>37.949999999999996</v>
      </c>
      <c r="T2021" s="14">
        <v>11.5</v>
      </c>
      <c r="U2021" s="21" t="s">
        <v>43</v>
      </c>
      <c r="V2021" s="21" t="s">
        <v>43</v>
      </c>
      <c r="W2021" s="19">
        <v>27.849630000000001</v>
      </c>
      <c r="X2021" s="19">
        <v>-115.13955</v>
      </c>
      <c r="Y2021" s="18">
        <f t="shared" si="315"/>
        <v>64.400000000000006</v>
      </c>
      <c r="Z2021" s="17">
        <v>18</v>
      </c>
      <c r="AA2021" s="21">
        <v>4</v>
      </c>
      <c r="AB2021" s="14" t="s">
        <v>44</v>
      </c>
      <c r="AC2021" s="14">
        <v>14</v>
      </c>
      <c r="AD2021" s="17">
        <v>14</v>
      </c>
      <c r="AE2021" s="17">
        <v>1</v>
      </c>
      <c r="AF2021" s="14">
        <v>43</v>
      </c>
      <c r="AG2021" s="14">
        <v>330</v>
      </c>
      <c r="AI2021" s="70">
        <f t="shared" si="320"/>
        <v>11.083</v>
      </c>
      <c r="AJ2021" s="71" t="s">
        <v>369</v>
      </c>
      <c r="AK2021" s="72">
        <f t="shared" si="321"/>
        <v>1.1117350137621949</v>
      </c>
      <c r="AL2021" s="73">
        <f t="shared" si="322"/>
        <v>1.1117350137621949</v>
      </c>
    </row>
    <row r="2022" spans="1:38" hidden="1">
      <c r="A2022" s="14" t="s">
        <v>97</v>
      </c>
      <c r="B2022" s="14" t="s">
        <v>40</v>
      </c>
      <c r="C2022" s="31">
        <v>39289</v>
      </c>
      <c r="D2022" s="15">
        <v>2007</v>
      </c>
      <c r="E2022" s="16">
        <v>0.40625</v>
      </c>
      <c r="F2022" s="16">
        <v>0.44166666666666665</v>
      </c>
      <c r="G2022" s="16">
        <f t="shared" si="316"/>
        <v>3.5416666666666652E-2</v>
      </c>
      <c r="H2022" s="21">
        <v>2</v>
      </c>
      <c r="I2022" s="17">
        <v>1</v>
      </c>
      <c r="J2022" s="17">
        <v>4</v>
      </c>
      <c r="K2022" s="17">
        <v>4</v>
      </c>
      <c r="L2022" s="14" t="s">
        <v>41</v>
      </c>
      <c r="M2022" s="14" t="s">
        <v>42</v>
      </c>
      <c r="N2022" s="17">
        <v>2</v>
      </c>
      <c r="O2022" s="14">
        <f t="shared" si="317"/>
        <v>37.949999999999996</v>
      </c>
      <c r="P2022" s="14">
        <v>11.5</v>
      </c>
      <c r="Q2022" s="14">
        <f t="shared" si="318"/>
        <v>37.949999999999996</v>
      </c>
      <c r="R2022" s="14">
        <v>11.5</v>
      </c>
      <c r="S2022" s="14">
        <f t="shared" si="319"/>
        <v>37.949999999999996</v>
      </c>
      <c r="T2022" s="14">
        <v>11.5</v>
      </c>
      <c r="U2022" s="21" t="s">
        <v>43</v>
      </c>
      <c r="V2022" s="21" t="s">
        <v>43</v>
      </c>
      <c r="W2022" s="19">
        <v>27.849630000000001</v>
      </c>
      <c r="X2022" s="19">
        <v>-115.13955</v>
      </c>
      <c r="Y2022" s="18">
        <f t="shared" si="315"/>
        <v>64.400000000000006</v>
      </c>
      <c r="Z2022" s="17">
        <v>18</v>
      </c>
      <c r="AA2022" s="21">
        <v>4</v>
      </c>
      <c r="AB2022" s="14" t="s">
        <v>44</v>
      </c>
      <c r="AC2022" s="14">
        <v>14</v>
      </c>
      <c r="AD2022" s="17">
        <v>16</v>
      </c>
      <c r="AE2022" s="17">
        <v>1</v>
      </c>
      <c r="AF2022" s="14">
        <v>43</v>
      </c>
      <c r="AG2022" s="14">
        <v>330</v>
      </c>
      <c r="AI2022" s="70">
        <f t="shared" si="320"/>
        <v>12.500999999999999</v>
      </c>
      <c r="AJ2022" s="71" t="s">
        <v>369</v>
      </c>
      <c r="AK2022" s="72">
        <f t="shared" si="321"/>
        <v>1.4471406331162124</v>
      </c>
      <c r="AL2022" s="73">
        <f t="shared" si="322"/>
        <v>1.4471406331162124</v>
      </c>
    </row>
    <row r="2023" spans="1:38" hidden="1">
      <c r="A2023" s="14" t="s">
        <v>97</v>
      </c>
      <c r="B2023" s="14" t="s">
        <v>40</v>
      </c>
      <c r="C2023" s="31">
        <v>39289</v>
      </c>
      <c r="D2023" s="15">
        <v>2007</v>
      </c>
      <c r="E2023" s="16">
        <v>0.40625</v>
      </c>
      <c r="F2023" s="16">
        <v>0.44166666666666665</v>
      </c>
      <c r="G2023" s="16">
        <f t="shared" si="316"/>
        <v>3.5416666666666652E-2</v>
      </c>
      <c r="H2023" s="21">
        <v>2</v>
      </c>
      <c r="I2023" s="17">
        <v>1</v>
      </c>
      <c r="J2023" s="17">
        <v>4</v>
      </c>
      <c r="K2023" s="17">
        <v>4</v>
      </c>
      <c r="L2023" s="14" t="s">
        <v>41</v>
      </c>
      <c r="M2023" s="14" t="s">
        <v>42</v>
      </c>
      <c r="N2023" s="17">
        <v>2</v>
      </c>
      <c r="O2023" s="14">
        <f t="shared" si="317"/>
        <v>37.949999999999996</v>
      </c>
      <c r="P2023" s="14">
        <v>11.5</v>
      </c>
      <c r="Q2023" s="14">
        <f t="shared" si="318"/>
        <v>37.949999999999996</v>
      </c>
      <c r="R2023" s="14">
        <v>11.5</v>
      </c>
      <c r="S2023" s="14">
        <f t="shared" si="319"/>
        <v>37.949999999999996</v>
      </c>
      <c r="T2023" s="14">
        <v>11.5</v>
      </c>
      <c r="U2023" s="21" t="s">
        <v>43</v>
      </c>
      <c r="V2023" s="21" t="s">
        <v>43</v>
      </c>
      <c r="W2023" s="19">
        <v>27.849630000000001</v>
      </c>
      <c r="X2023" s="19">
        <v>-115.13955</v>
      </c>
      <c r="Y2023" s="18">
        <f t="shared" si="315"/>
        <v>64.400000000000006</v>
      </c>
      <c r="Z2023" s="17">
        <v>18</v>
      </c>
      <c r="AA2023" s="21">
        <v>4</v>
      </c>
      <c r="AB2023" s="14" t="s">
        <v>44</v>
      </c>
      <c r="AC2023" s="14">
        <v>14</v>
      </c>
      <c r="AD2023" s="17">
        <v>16</v>
      </c>
      <c r="AE2023" s="17">
        <v>1</v>
      </c>
      <c r="AF2023" s="14">
        <v>43</v>
      </c>
      <c r="AG2023" s="14">
        <v>330</v>
      </c>
      <c r="AI2023" s="70">
        <f t="shared" si="320"/>
        <v>12.500999999999999</v>
      </c>
      <c r="AJ2023" s="71" t="s">
        <v>369</v>
      </c>
      <c r="AK2023" s="72">
        <f t="shared" si="321"/>
        <v>1.4471406331162124</v>
      </c>
      <c r="AL2023" s="73">
        <f t="shared" si="322"/>
        <v>1.4471406331162124</v>
      </c>
    </row>
    <row r="2024" spans="1:38" hidden="1">
      <c r="A2024" s="14" t="s">
        <v>97</v>
      </c>
      <c r="B2024" s="14" t="s">
        <v>40</v>
      </c>
      <c r="C2024" s="31">
        <v>39289</v>
      </c>
      <c r="D2024" s="15">
        <v>2007</v>
      </c>
      <c r="E2024" s="16">
        <v>0.40625</v>
      </c>
      <c r="F2024" s="16">
        <v>0.44166666666666665</v>
      </c>
      <c r="G2024" s="16">
        <f t="shared" si="316"/>
        <v>3.5416666666666652E-2</v>
      </c>
      <c r="H2024" s="21">
        <v>2</v>
      </c>
      <c r="I2024" s="17">
        <v>1</v>
      </c>
      <c r="J2024" s="17">
        <v>4</v>
      </c>
      <c r="K2024" s="17">
        <v>4</v>
      </c>
      <c r="L2024" s="14" t="s">
        <v>41</v>
      </c>
      <c r="M2024" s="14" t="s">
        <v>42</v>
      </c>
      <c r="N2024" s="17">
        <v>2</v>
      </c>
      <c r="O2024" s="14">
        <f t="shared" si="317"/>
        <v>37.949999999999996</v>
      </c>
      <c r="P2024" s="14">
        <v>11.5</v>
      </c>
      <c r="Q2024" s="14">
        <f t="shared" si="318"/>
        <v>37.949999999999996</v>
      </c>
      <c r="R2024" s="14">
        <v>11.5</v>
      </c>
      <c r="S2024" s="14">
        <f t="shared" si="319"/>
        <v>37.949999999999996</v>
      </c>
      <c r="T2024" s="14">
        <v>11.5</v>
      </c>
      <c r="U2024" s="21" t="s">
        <v>43</v>
      </c>
      <c r="V2024" s="21" t="s">
        <v>43</v>
      </c>
      <c r="W2024" s="19">
        <v>27.849630000000001</v>
      </c>
      <c r="X2024" s="19">
        <v>-115.13955</v>
      </c>
      <c r="Y2024" s="18">
        <f t="shared" si="315"/>
        <v>64.400000000000006</v>
      </c>
      <c r="Z2024" s="17">
        <v>18</v>
      </c>
      <c r="AA2024" s="21">
        <v>4</v>
      </c>
      <c r="AB2024" s="14" t="s">
        <v>44</v>
      </c>
      <c r="AC2024" s="14">
        <v>14</v>
      </c>
      <c r="AD2024" s="17">
        <v>23</v>
      </c>
      <c r="AE2024" s="17">
        <v>1</v>
      </c>
      <c r="AF2024" s="14">
        <v>43</v>
      </c>
      <c r="AG2024" s="14">
        <v>330</v>
      </c>
      <c r="AI2024" s="70">
        <f t="shared" si="320"/>
        <v>17.463999999999999</v>
      </c>
      <c r="AJ2024" s="71" t="s">
        <v>369</v>
      </c>
      <c r="AK2024" s="72">
        <f t="shared" si="321"/>
        <v>3.0095147540604348</v>
      </c>
      <c r="AL2024" s="73">
        <f t="shared" si="322"/>
        <v>3.0095147540604348</v>
      </c>
    </row>
    <row r="2025" spans="1:38" hidden="1">
      <c r="A2025" s="14" t="s">
        <v>98</v>
      </c>
      <c r="B2025" s="14" t="s">
        <v>40</v>
      </c>
      <c r="C2025" s="31">
        <v>39290</v>
      </c>
      <c r="D2025" s="15">
        <v>2007</v>
      </c>
      <c r="E2025" s="16">
        <v>0.41736111111111113</v>
      </c>
      <c r="F2025" s="16">
        <v>0.45</v>
      </c>
      <c r="G2025" s="16">
        <f t="shared" si="316"/>
        <v>3.2638888888888884E-2</v>
      </c>
      <c r="H2025" s="21">
        <v>2</v>
      </c>
      <c r="I2025" s="17">
        <v>1</v>
      </c>
      <c r="J2025" s="17">
        <v>1</v>
      </c>
      <c r="K2025" s="17">
        <v>1</v>
      </c>
      <c r="L2025" s="14" t="s">
        <v>99</v>
      </c>
      <c r="M2025" s="47" t="s">
        <v>244</v>
      </c>
      <c r="N2025" s="17">
        <v>2</v>
      </c>
      <c r="O2025" s="14">
        <f t="shared" si="317"/>
        <v>47.19</v>
      </c>
      <c r="P2025" s="14">
        <v>14.3</v>
      </c>
      <c r="Q2025" s="14">
        <f t="shared" si="318"/>
        <v>42.9</v>
      </c>
      <c r="R2025" s="14">
        <v>13</v>
      </c>
      <c r="S2025" s="14">
        <f t="shared" si="319"/>
        <v>47.19</v>
      </c>
      <c r="T2025" s="14">
        <v>14.3</v>
      </c>
      <c r="U2025" s="21" t="s">
        <v>43</v>
      </c>
      <c r="V2025" s="21" t="s">
        <v>43</v>
      </c>
      <c r="W2025" s="19">
        <v>27.877690000000001</v>
      </c>
      <c r="X2025" s="19">
        <v>-115.16775</v>
      </c>
      <c r="Y2025" s="18">
        <f t="shared" si="315"/>
        <v>64.400000000000006</v>
      </c>
      <c r="Z2025" s="17">
        <v>18</v>
      </c>
      <c r="AA2025" s="21">
        <v>8</v>
      </c>
      <c r="AB2025" s="14" t="s">
        <v>44</v>
      </c>
      <c r="AC2025" s="14">
        <v>1</v>
      </c>
      <c r="AD2025" s="17">
        <v>5</v>
      </c>
      <c r="AE2025" s="17">
        <v>1</v>
      </c>
      <c r="AF2025" s="14">
        <v>5</v>
      </c>
      <c r="AG2025" s="14">
        <v>300</v>
      </c>
      <c r="AI2025" s="70">
        <f t="shared" si="320"/>
        <v>4.702</v>
      </c>
      <c r="AJ2025" s="71" t="s">
        <v>369</v>
      </c>
      <c r="AK2025" s="72">
        <f t="shared" si="321"/>
        <v>0.17002025858157216</v>
      </c>
      <c r="AL2025" s="73">
        <f t="shared" si="322"/>
        <v>0.17002025858157216</v>
      </c>
    </row>
    <row r="2026" spans="1:38" hidden="1">
      <c r="A2026" s="14" t="s">
        <v>98</v>
      </c>
      <c r="B2026" s="14" t="s">
        <v>40</v>
      </c>
      <c r="C2026" s="31">
        <v>39290</v>
      </c>
      <c r="D2026" s="15">
        <v>2007</v>
      </c>
      <c r="E2026" s="16">
        <v>0.41736111111111113</v>
      </c>
      <c r="F2026" s="16">
        <v>0.45</v>
      </c>
      <c r="G2026" s="16">
        <f t="shared" si="316"/>
        <v>3.2638888888888884E-2</v>
      </c>
      <c r="H2026" s="21">
        <v>2</v>
      </c>
      <c r="I2026" s="17">
        <v>1</v>
      </c>
      <c r="J2026" s="17">
        <v>1</v>
      </c>
      <c r="K2026" s="17">
        <v>1</v>
      </c>
      <c r="L2026" s="14" t="s">
        <v>99</v>
      </c>
      <c r="M2026" s="47" t="s">
        <v>244</v>
      </c>
      <c r="N2026" s="17">
        <v>2</v>
      </c>
      <c r="O2026" s="14">
        <f t="shared" si="317"/>
        <v>47.19</v>
      </c>
      <c r="P2026" s="14">
        <v>14.3</v>
      </c>
      <c r="Q2026" s="14">
        <f t="shared" si="318"/>
        <v>42.9</v>
      </c>
      <c r="R2026" s="14">
        <v>13</v>
      </c>
      <c r="S2026" s="14">
        <f t="shared" si="319"/>
        <v>47.19</v>
      </c>
      <c r="T2026" s="14">
        <v>14.3</v>
      </c>
      <c r="U2026" s="21" t="s">
        <v>43</v>
      </c>
      <c r="V2026" s="21" t="s">
        <v>43</v>
      </c>
      <c r="W2026" s="19">
        <v>27.877690000000001</v>
      </c>
      <c r="X2026" s="19">
        <v>-115.16775</v>
      </c>
      <c r="Y2026" s="18">
        <f t="shared" si="315"/>
        <v>64.400000000000006</v>
      </c>
      <c r="Z2026" s="17">
        <v>18</v>
      </c>
      <c r="AA2026" s="21">
        <v>8</v>
      </c>
      <c r="AB2026" s="14" t="s">
        <v>44</v>
      </c>
      <c r="AC2026" s="14">
        <v>1</v>
      </c>
      <c r="AD2026" s="17">
        <v>9</v>
      </c>
      <c r="AE2026" s="17">
        <v>1</v>
      </c>
      <c r="AF2026" s="14">
        <v>5</v>
      </c>
      <c r="AG2026" s="14">
        <v>300</v>
      </c>
      <c r="AI2026" s="70">
        <f t="shared" si="320"/>
        <v>7.5379999999999994</v>
      </c>
      <c r="AJ2026" s="71" t="s">
        <v>369</v>
      </c>
      <c r="AK2026" s="72">
        <f t="shared" si="321"/>
        <v>0.47796121404284658</v>
      </c>
      <c r="AL2026" s="73">
        <f t="shared" si="322"/>
        <v>0.47796121404284658</v>
      </c>
    </row>
    <row r="2027" spans="1:38" hidden="1">
      <c r="A2027" s="14" t="s">
        <v>98</v>
      </c>
      <c r="B2027" s="14" t="s">
        <v>40</v>
      </c>
      <c r="C2027" s="31">
        <v>39290</v>
      </c>
      <c r="D2027" s="15">
        <v>2007</v>
      </c>
      <c r="E2027" s="16">
        <v>0.41736111111111113</v>
      </c>
      <c r="F2027" s="16">
        <v>0.45</v>
      </c>
      <c r="G2027" s="16">
        <f t="shared" si="316"/>
        <v>3.2638888888888884E-2</v>
      </c>
      <c r="H2027" s="21">
        <v>2</v>
      </c>
      <c r="I2027" s="17">
        <v>1</v>
      </c>
      <c r="J2027" s="17">
        <v>1</v>
      </c>
      <c r="K2027" s="17">
        <v>1</v>
      </c>
      <c r="L2027" s="14" t="s">
        <v>99</v>
      </c>
      <c r="M2027" s="47" t="s">
        <v>244</v>
      </c>
      <c r="N2027" s="17">
        <v>2</v>
      </c>
      <c r="O2027" s="14">
        <f t="shared" si="317"/>
        <v>47.19</v>
      </c>
      <c r="P2027" s="14">
        <v>14.3</v>
      </c>
      <c r="Q2027" s="14">
        <f t="shared" si="318"/>
        <v>42.9</v>
      </c>
      <c r="R2027" s="14">
        <v>13</v>
      </c>
      <c r="S2027" s="14">
        <f t="shared" si="319"/>
        <v>47.19</v>
      </c>
      <c r="T2027" s="14">
        <v>14.3</v>
      </c>
      <c r="U2027" s="21" t="s">
        <v>43</v>
      </c>
      <c r="V2027" s="21" t="s">
        <v>43</v>
      </c>
      <c r="W2027" s="19">
        <v>27.877690000000001</v>
      </c>
      <c r="X2027" s="19">
        <v>-115.16775</v>
      </c>
      <c r="Y2027" s="18">
        <f t="shared" si="315"/>
        <v>64.400000000000006</v>
      </c>
      <c r="Z2027" s="17">
        <v>18</v>
      </c>
      <c r="AA2027" s="21">
        <v>8</v>
      </c>
      <c r="AB2027" s="14" t="s">
        <v>44</v>
      </c>
      <c r="AC2027" s="14">
        <v>1</v>
      </c>
      <c r="AD2027" s="17">
        <v>15</v>
      </c>
      <c r="AE2027" s="17">
        <v>1</v>
      </c>
      <c r="AF2027" s="14">
        <v>5</v>
      </c>
      <c r="AG2027" s="14">
        <v>300</v>
      </c>
      <c r="AI2027" s="70">
        <f t="shared" si="320"/>
        <v>11.792</v>
      </c>
      <c r="AJ2027" s="71" t="s">
        <v>369</v>
      </c>
      <c r="AK2027" s="72">
        <f t="shared" si="321"/>
        <v>1.2734394051640829</v>
      </c>
      <c r="AL2027" s="73">
        <f t="shared" si="322"/>
        <v>1.2734394051640829</v>
      </c>
    </row>
    <row r="2028" spans="1:38" hidden="1">
      <c r="A2028" s="14" t="s">
        <v>98</v>
      </c>
      <c r="B2028" s="14" t="s">
        <v>40</v>
      </c>
      <c r="C2028" s="31">
        <v>39290</v>
      </c>
      <c r="D2028" s="15">
        <v>2007</v>
      </c>
      <c r="E2028" s="16">
        <v>0.41736111111111113</v>
      </c>
      <c r="F2028" s="16">
        <v>0.45</v>
      </c>
      <c r="G2028" s="16">
        <f t="shared" si="316"/>
        <v>3.2638888888888884E-2</v>
      </c>
      <c r="H2028" s="21">
        <v>2</v>
      </c>
      <c r="I2028" s="17">
        <v>1</v>
      </c>
      <c r="J2028" s="17">
        <v>1</v>
      </c>
      <c r="K2028" s="17">
        <v>1</v>
      </c>
      <c r="L2028" s="14" t="s">
        <v>99</v>
      </c>
      <c r="M2028" s="47" t="s">
        <v>244</v>
      </c>
      <c r="N2028" s="17">
        <v>2</v>
      </c>
      <c r="O2028" s="14">
        <f t="shared" si="317"/>
        <v>47.19</v>
      </c>
      <c r="P2028" s="14">
        <v>14.3</v>
      </c>
      <c r="Q2028" s="14">
        <f t="shared" si="318"/>
        <v>42.9</v>
      </c>
      <c r="R2028" s="14">
        <v>13</v>
      </c>
      <c r="S2028" s="14">
        <f t="shared" si="319"/>
        <v>47.19</v>
      </c>
      <c r="T2028" s="14">
        <v>14.3</v>
      </c>
      <c r="U2028" s="21" t="s">
        <v>43</v>
      </c>
      <c r="V2028" s="21" t="s">
        <v>43</v>
      </c>
      <c r="W2028" s="19">
        <v>27.877690000000001</v>
      </c>
      <c r="X2028" s="19">
        <v>-115.16775</v>
      </c>
      <c r="Y2028" s="18">
        <f t="shared" si="315"/>
        <v>64.400000000000006</v>
      </c>
      <c r="Z2028" s="17">
        <v>18</v>
      </c>
      <c r="AA2028" s="21">
        <v>8</v>
      </c>
      <c r="AB2028" s="14" t="s">
        <v>44</v>
      </c>
      <c r="AC2028" s="14">
        <v>1</v>
      </c>
      <c r="AD2028" s="17">
        <v>20</v>
      </c>
      <c r="AE2028" s="17">
        <v>1</v>
      </c>
      <c r="AF2028" s="14">
        <v>5</v>
      </c>
      <c r="AG2028" s="14">
        <v>300</v>
      </c>
      <c r="AI2028" s="70">
        <f t="shared" si="320"/>
        <v>15.337</v>
      </c>
      <c r="AJ2028" s="71" t="s">
        <v>369</v>
      </c>
      <c r="AK2028" s="72">
        <f t="shared" si="321"/>
        <v>2.2645047633742106</v>
      </c>
      <c r="AL2028" s="73">
        <f t="shared" si="322"/>
        <v>2.2645047633742106</v>
      </c>
    </row>
    <row r="2029" spans="1:38" hidden="1">
      <c r="A2029" s="14" t="s">
        <v>98</v>
      </c>
      <c r="B2029" s="14" t="s">
        <v>40</v>
      </c>
      <c r="C2029" s="31">
        <v>39290</v>
      </c>
      <c r="D2029" s="15">
        <v>2007</v>
      </c>
      <c r="E2029" s="16">
        <v>0.41736111111111113</v>
      </c>
      <c r="F2029" s="16">
        <v>0.45</v>
      </c>
      <c r="G2029" s="16">
        <f t="shared" si="316"/>
        <v>3.2638888888888884E-2</v>
      </c>
      <c r="H2029" s="21">
        <v>2</v>
      </c>
      <c r="I2029" s="17">
        <v>1</v>
      </c>
      <c r="J2029" s="17">
        <v>1</v>
      </c>
      <c r="K2029" s="17">
        <v>1</v>
      </c>
      <c r="L2029" s="14" t="s">
        <v>99</v>
      </c>
      <c r="M2029" s="47" t="s">
        <v>244</v>
      </c>
      <c r="N2029" s="17">
        <v>2</v>
      </c>
      <c r="O2029" s="14">
        <f t="shared" si="317"/>
        <v>47.19</v>
      </c>
      <c r="P2029" s="14">
        <v>14.3</v>
      </c>
      <c r="Q2029" s="14">
        <f t="shared" si="318"/>
        <v>42.9</v>
      </c>
      <c r="R2029" s="14">
        <v>13</v>
      </c>
      <c r="S2029" s="14">
        <f t="shared" si="319"/>
        <v>47.19</v>
      </c>
      <c r="T2029" s="14">
        <v>14.3</v>
      </c>
      <c r="U2029" s="21" t="s">
        <v>43</v>
      </c>
      <c r="V2029" s="21" t="s">
        <v>43</v>
      </c>
      <c r="W2029" s="19">
        <v>27.877690000000001</v>
      </c>
      <c r="X2029" s="19">
        <v>-115.16775</v>
      </c>
      <c r="Y2029" s="18">
        <f t="shared" si="315"/>
        <v>64.400000000000006</v>
      </c>
      <c r="Z2029" s="17">
        <v>18</v>
      </c>
      <c r="AA2029" s="21">
        <v>8</v>
      </c>
      <c r="AB2029" s="14" t="s">
        <v>44</v>
      </c>
      <c r="AC2029" s="14">
        <v>1</v>
      </c>
      <c r="AD2029" s="17">
        <v>20</v>
      </c>
      <c r="AE2029" s="17">
        <v>1</v>
      </c>
      <c r="AF2029" s="14">
        <v>5</v>
      </c>
      <c r="AG2029" s="14">
        <v>300</v>
      </c>
      <c r="AI2029" s="70">
        <f t="shared" si="320"/>
        <v>15.337</v>
      </c>
      <c r="AJ2029" s="71" t="s">
        <v>369</v>
      </c>
      <c r="AK2029" s="72">
        <f t="shared" si="321"/>
        <v>2.2645047633742106</v>
      </c>
      <c r="AL2029" s="73">
        <f t="shared" si="322"/>
        <v>2.2645047633742106</v>
      </c>
    </row>
    <row r="2030" spans="1:38" hidden="1">
      <c r="A2030" s="14" t="s">
        <v>98</v>
      </c>
      <c r="B2030" s="14" t="s">
        <v>40</v>
      </c>
      <c r="C2030" s="31">
        <v>39290</v>
      </c>
      <c r="D2030" s="15">
        <v>2007</v>
      </c>
      <c r="E2030" s="16">
        <v>0.41736111111111113</v>
      </c>
      <c r="F2030" s="16">
        <v>0.45</v>
      </c>
      <c r="G2030" s="16">
        <f t="shared" si="316"/>
        <v>3.2638888888888884E-2</v>
      </c>
      <c r="H2030" s="21">
        <v>2</v>
      </c>
      <c r="I2030" s="17">
        <v>1</v>
      </c>
      <c r="J2030" s="17">
        <v>1</v>
      </c>
      <c r="K2030" s="17">
        <v>1</v>
      </c>
      <c r="L2030" s="14" t="s">
        <v>99</v>
      </c>
      <c r="M2030" s="47" t="s">
        <v>244</v>
      </c>
      <c r="N2030" s="17">
        <v>2</v>
      </c>
      <c r="O2030" s="14">
        <f t="shared" si="317"/>
        <v>47.19</v>
      </c>
      <c r="P2030" s="14">
        <v>14.3</v>
      </c>
      <c r="Q2030" s="14">
        <f t="shared" si="318"/>
        <v>42.9</v>
      </c>
      <c r="R2030" s="14">
        <v>13</v>
      </c>
      <c r="S2030" s="14">
        <f t="shared" si="319"/>
        <v>47.19</v>
      </c>
      <c r="T2030" s="14">
        <v>14.3</v>
      </c>
      <c r="U2030" s="21" t="s">
        <v>43</v>
      </c>
      <c r="V2030" s="21" t="s">
        <v>43</v>
      </c>
      <c r="W2030" s="19">
        <v>27.877690000000001</v>
      </c>
      <c r="X2030" s="19">
        <v>-115.16775</v>
      </c>
      <c r="Y2030" s="18">
        <f t="shared" si="315"/>
        <v>64.400000000000006</v>
      </c>
      <c r="Z2030" s="17">
        <v>18</v>
      </c>
      <c r="AA2030" s="21">
        <v>8</v>
      </c>
      <c r="AB2030" s="14" t="s">
        <v>44</v>
      </c>
      <c r="AC2030" s="14">
        <v>2</v>
      </c>
      <c r="AD2030" s="17">
        <v>15</v>
      </c>
      <c r="AE2030" s="17">
        <v>1</v>
      </c>
      <c r="AF2030" s="14">
        <v>6</v>
      </c>
      <c r="AG2030" s="14">
        <v>300</v>
      </c>
      <c r="AI2030" s="70">
        <f t="shared" si="320"/>
        <v>11.792</v>
      </c>
      <c r="AJ2030" s="71" t="s">
        <v>369</v>
      </c>
      <c r="AK2030" s="72">
        <f t="shared" si="321"/>
        <v>1.2734394051640829</v>
      </c>
      <c r="AL2030" s="73">
        <f t="shared" si="322"/>
        <v>1.2734394051640829</v>
      </c>
    </row>
    <row r="2031" spans="1:38" hidden="1">
      <c r="A2031" s="14" t="s">
        <v>98</v>
      </c>
      <c r="B2031" s="14" t="s">
        <v>40</v>
      </c>
      <c r="C2031" s="31">
        <v>39290</v>
      </c>
      <c r="D2031" s="15">
        <v>2007</v>
      </c>
      <c r="E2031" s="16">
        <v>0.41736111111111113</v>
      </c>
      <c r="F2031" s="16">
        <v>0.45</v>
      </c>
      <c r="G2031" s="16">
        <f t="shared" si="316"/>
        <v>3.2638888888888884E-2</v>
      </c>
      <c r="H2031" s="21">
        <v>2</v>
      </c>
      <c r="I2031" s="17">
        <v>1</v>
      </c>
      <c r="J2031" s="17">
        <v>1</v>
      </c>
      <c r="K2031" s="17">
        <v>1</v>
      </c>
      <c r="L2031" s="14" t="s">
        <v>99</v>
      </c>
      <c r="M2031" s="47" t="s">
        <v>244</v>
      </c>
      <c r="N2031" s="17">
        <v>2</v>
      </c>
      <c r="O2031" s="14">
        <f t="shared" si="317"/>
        <v>47.19</v>
      </c>
      <c r="P2031" s="14">
        <v>14.3</v>
      </c>
      <c r="Q2031" s="14">
        <f t="shared" si="318"/>
        <v>42.9</v>
      </c>
      <c r="R2031" s="14">
        <v>13</v>
      </c>
      <c r="S2031" s="14">
        <f t="shared" si="319"/>
        <v>47.19</v>
      </c>
      <c r="T2031" s="14">
        <v>14.3</v>
      </c>
      <c r="U2031" s="21" t="s">
        <v>43</v>
      </c>
      <c r="V2031" s="21" t="s">
        <v>43</v>
      </c>
      <c r="W2031" s="19">
        <v>27.877690000000001</v>
      </c>
      <c r="X2031" s="19">
        <v>-115.16775</v>
      </c>
      <c r="Y2031" s="18">
        <f t="shared" si="315"/>
        <v>64.400000000000006</v>
      </c>
      <c r="Z2031" s="17">
        <v>18</v>
      </c>
      <c r="AA2031" s="21">
        <v>8</v>
      </c>
      <c r="AB2031" s="14" t="s">
        <v>44</v>
      </c>
      <c r="AC2031" s="14">
        <v>2</v>
      </c>
      <c r="AD2031" s="17">
        <v>18</v>
      </c>
      <c r="AE2031" s="17">
        <v>1</v>
      </c>
      <c r="AF2031" s="14">
        <v>6</v>
      </c>
      <c r="AG2031" s="14">
        <v>300</v>
      </c>
      <c r="AI2031" s="70">
        <f t="shared" si="320"/>
        <v>13.918999999999999</v>
      </c>
      <c r="AJ2031" s="71" t="s">
        <v>369</v>
      </c>
      <c r="AK2031" s="72">
        <f t="shared" si="321"/>
        <v>1.8310631406548505</v>
      </c>
      <c r="AL2031" s="73">
        <f t="shared" si="322"/>
        <v>1.8310631406548505</v>
      </c>
    </row>
    <row r="2032" spans="1:38" hidden="1">
      <c r="A2032" s="14" t="s">
        <v>98</v>
      </c>
      <c r="B2032" s="14" t="s">
        <v>40</v>
      </c>
      <c r="C2032" s="31">
        <v>39290</v>
      </c>
      <c r="D2032" s="15">
        <v>2007</v>
      </c>
      <c r="E2032" s="16">
        <v>0.41736111111111113</v>
      </c>
      <c r="F2032" s="16">
        <v>0.45</v>
      </c>
      <c r="G2032" s="16">
        <f t="shared" si="316"/>
        <v>3.2638888888888884E-2</v>
      </c>
      <c r="H2032" s="21">
        <v>2</v>
      </c>
      <c r="I2032" s="17">
        <v>1</v>
      </c>
      <c r="J2032" s="17">
        <v>1</v>
      </c>
      <c r="K2032" s="17">
        <v>1</v>
      </c>
      <c r="L2032" s="14" t="s">
        <v>99</v>
      </c>
      <c r="M2032" s="47" t="s">
        <v>244</v>
      </c>
      <c r="N2032" s="17">
        <v>2</v>
      </c>
      <c r="O2032" s="14">
        <f t="shared" si="317"/>
        <v>47.19</v>
      </c>
      <c r="P2032" s="14">
        <v>14.3</v>
      </c>
      <c r="Q2032" s="14">
        <f t="shared" si="318"/>
        <v>42.9</v>
      </c>
      <c r="R2032" s="14">
        <v>13</v>
      </c>
      <c r="S2032" s="14">
        <f t="shared" si="319"/>
        <v>47.19</v>
      </c>
      <c r="T2032" s="14">
        <v>14.3</v>
      </c>
      <c r="U2032" s="21" t="s">
        <v>43</v>
      </c>
      <c r="V2032" s="21" t="s">
        <v>43</v>
      </c>
      <c r="W2032" s="19">
        <v>27.877690000000001</v>
      </c>
      <c r="X2032" s="19">
        <v>-115.16775</v>
      </c>
      <c r="Y2032" s="18">
        <f t="shared" si="315"/>
        <v>64.400000000000006</v>
      </c>
      <c r="Z2032" s="17">
        <v>18</v>
      </c>
      <c r="AA2032" s="21">
        <v>8</v>
      </c>
      <c r="AB2032" s="14" t="s">
        <v>44</v>
      </c>
      <c r="AC2032" s="14">
        <v>3</v>
      </c>
      <c r="AD2032" s="17">
        <v>11</v>
      </c>
      <c r="AE2032" s="17">
        <v>1</v>
      </c>
      <c r="AF2032" s="14">
        <v>7</v>
      </c>
      <c r="AG2032" s="14">
        <v>300</v>
      </c>
      <c r="AI2032" s="70">
        <f t="shared" si="320"/>
        <v>8.9559999999999995</v>
      </c>
      <c r="AJ2032" s="71" t="s">
        <v>369</v>
      </c>
      <c r="AK2032" s="72">
        <f t="shared" si="321"/>
        <v>0.69715856935839871</v>
      </c>
      <c r="AL2032" s="73">
        <f t="shared" si="322"/>
        <v>0.69715856935839871</v>
      </c>
    </row>
    <row r="2033" spans="1:38" hidden="1">
      <c r="A2033" s="14" t="s">
        <v>98</v>
      </c>
      <c r="B2033" s="14" t="s">
        <v>40</v>
      </c>
      <c r="C2033" s="31">
        <v>39290</v>
      </c>
      <c r="D2033" s="15">
        <v>2007</v>
      </c>
      <c r="E2033" s="16">
        <v>0.41736111111111113</v>
      </c>
      <c r="F2033" s="16">
        <v>0.45</v>
      </c>
      <c r="G2033" s="16">
        <f t="shared" si="316"/>
        <v>3.2638888888888884E-2</v>
      </c>
      <c r="H2033" s="21">
        <v>2</v>
      </c>
      <c r="I2033" s="17">
        <v>1</v>
      </c>
      <c r="J2033" s="17">
        <v>1</v>
      </c>
      <c r="K2033" s="17">
        <v>1</v>
      </c>
      <c r="L2033" s="14" t="s">
        <v>99</v>
      </c>
      <c r="M2033" s="47" t="s">
        <v>244</v>
      </c>
      <c r="N2033" s="17">
        <v>2</v>
      </c>
      <c r="O2033" s="14">
        <f t="shared" si="317"/>
        <v>47.19</v>
      </c>
      <c r="P2033" s="14">
        <v>14.3</v>
      </c>
      <c r="Q2033" s="14">
        <f t="shared" si="318"/>
        <v>42.9</v>
      </c>
      <c r="R2033" s="14">
        <v>13</v>
      </c>
      <c r="S2033" s="14">
        <f t="shared" si="319"/>
        <v>47.19</v>
      </c>
      <c r="T2033" s="14">
        <v>14.3</v>
      </c>
      <c r="U2033" s="21" t="s">
        <v>43</v>
      </c>
      <c r="V2033" s="21" t="s">
        <v>43</v>
      </c>
      <c r="W2033" s="19">
        <v>27.877690000000001</v>
      </c>
      <c r="X2033" s="19">
        <v>-115.16775</v>
      </c>
      <c r="Y2033" s="18">
        <f t="shared" si="315"/>
        <v>64.400000000000006</v>
      </c>
      <c r="Z2033" s="17">
        <v>18</v>
      </c>
      <c r="AA2033" s="21">
        <v>8</v>
      </c>
      <c r="AB2033" s="14" t="s">
        <v>44</v>
      </c>
      <c r="AC2033" s="14">
        <v>3</v>
      </c>
      <c r="AD2033" s="17">
        <v>12</v>
      </c>
      <c r="AE2033" s="17">
        <v>1</v>
      </c>
      <c r="AF2033" s="14">
        <v>7</v>
      </c>
      <c r="AG2033" s="14">
        <v>300</v>
      </c>
      <c r="AI2033" s="70">
        <f t="shared" si="320"/>
        <v>9.6649999999999991</v>
      </c>
      <c r="AJ2033" s="71" t="s">
        <v>369</v>
      </c>
      <c r="AK2033" s="72">
        <f t="shared" si="321"/>
        <v>0.82374690124645178</v>
      </c>
      <c r="AL2033" s="73">
        <f t="shared" si="322"/>
        <v>0.82374690124645178</v>
      </c>
    </row>
    <row r="2034" spans="1:38" hidden="1">
      <c r="A2034" s="14" t="s">
        <v>98</v>
      </c>
      <c r="B2034" s="14" t="s">
        <v>40</v>
      </c>
      <c r="C2034" s="31">
        <v>39290</v>
      </c>
      <c r="D2034" s="15">
        <v>2007</v>
      </c>
      <c r="E2034" s="16">
        <v>0.41736111111111113</v>
      </c>
      <c r="F2034" s="16">
        <v>0.45</v>
      </c>
      <c r="G2034" s="16">
        <f t="shared" si="316"/>
        <v>3.2638888888888884E-2</v>
      </c>
      <c r="H2034" s="21">
        <v>2</v>
      </c>
      <c r="I2034" s="17">
        <v>1</v>
      </c>
      <c r="J2034" s="17">
        <v>1</v>
      </c>
      <c r="K2034" s="17">
        <v>1</v>
      </c>
      <c r="L2034" s="14" t="s">
        <v>99</v>
      </c>
      <c r="M2034" s="47" t="s">
        <v>244</v>
      </c>
      <c r="N2034" s="17">
        <v>2</v>
      </c>
      <c r="O2034" s="14">
        <f t="shared" si="317"/>
        <v>47.19</v>
      </c>
      <c r="P2034" s="14">
        <v>14.3</v>
      </c>
      <c r="Q2034" s="14">
        <f t="shared" si="318"/>
        <v>42.9</v>
      </c>
      <c r="R2034" s="14">
        <v>13</v>
      </c>
      <c r="S2034" s="14">
        <f t="shared" si="319"/>
        <v>47.19</v>
      </c>
      <c r="T2034" s="14">
        <v>14.3</v>
      </c>
      <c r="U2034" s="21" t="s">
        <v>43</v>
      </c>
      <c r="V2034" s="21" t="s">
        <v>43</v>
      </c>
      <c r="W2034" s="19">
        <v>27.877690000000001</v>
      </c>
      <c r="X2034" s="19">
        <v>-115.16775</v>
      </c>
      <c r="Y2034" s="18">
        <f t="shared" si="315"/>
        <v>64.400000000000006</v>
      </c>
      <c r="Z2034" s="17">
        <v>18</v>
      </c>
      <c r="AA2034" s="21">
        <v>8</v>
      </c>
      <c r="AB2034" s="14" t="s">
        <v>44</v>
      </c>
      <c r="AC2034" s="14">
        <v>3</v>
      </c>
      <c r="AD2034" s="17">
        <v>17</v>
      </c>
      <c r="AE2034" s="17">
        <v>1</v>
      </c>
      <c r="AF2034" s="14">
        <v>7</v>
      </c>
      <c r="AG2034" s="14">
        <v>300</v>
      </c>
      <c r="AI2034" s="70">
        <f t="shared" si="320"/>
        <v>13.209999999999999</v>
      </c>
      <c r="AJ2034" s="71" t="s">
        <v>369</v>
      </c>
      <c r="AK2034" s="72">
        <f t="shared" si="321"/>
        <v>1.6329725885917237</v>
      </c>
      <c r="AL2034" s="73">
        <f t="shared" si="322"/>
        <v>1.6329725885917237</v>
      </c>
    </row>
    <row r="2035" spans="1:38" hidden="1">
      <c r="A2035" s="14" t="s">
        <v>98</v>
      </c>
      <c r="B2035" s="14" t="s">
        <v>40</v>
      </c>
      <c r="C2035" s="31">
        <v>39290</v>
      </c>
      <c r="D2035" s="15">
        <v>2007</v>
      </c>
      <c r="E2035" s="16">
        <v>0.41736111111111113</v>
      </c>
      <c r="F2035" s="16">
        <v>0.45</v>
      </c>
      <c r="G2035" s="16">
        <f t="shared" si="316"/>
        <v>3.2638888888888884E-2</v>
      </c>
      <c r="H2035" s="21">
        <v>2</v>
      </c>
      <c r="I2035" s="17">
        <v>1</v>
      </c>
      <c r="J2035" s="17">
        <v>1</v>
      </c>
      <c r="K2035" s="17">
        <v>1</v>
      </c>
      <c r="L2035" s="14" t="s">
        <v>99</v>
      </c>
      <c r="M2035" s="47" t="s">
        <v>244</v>
      </c>
      <c r="N2035" s="17">
        <v>2</v>
      </c>
      <c r="O2035" s="14">
        <f t="shared" si="317"/>
        <v>47.19</v>
      </c>
      <c r="P2035" s="14">
        <v>14.3</v>
      </c>
      <c r="Q2035" s="14">
        <f t="shared" si="318"/>
        <v>42.9</v>
      </c>
      <c r="R2035" s="14">
        <v>13</v>
      </c>
      <c r="S2035" s="14">
        <f t="shared" si="319"/>
        <v>47.19</v>
      </c>
      <c r="T2035" s="14">
        <v>14.3</v>
      </c>
      <c r="U2035" s="21" t="s">
        <v>43</v>
      </c>
      <c r="V2035" s="21" t="s">
        <v>43</v>
      </c>
      <c r="W2035" s="19">
        <v>27.877690000000001</v>
      </c>
      <c r="X2035" s="19">
        <v>-115.16775</v>
      </c>
      <c r="Y2035" s="18">
        <f t="shared" si="315"/>
        <v>64.400000000000006</v>
      </c>
      <c r="Z2035" s="17">
        <v>18</v>
      </c>
      <c r="AA2035" s="21">
        <v>8</v>
      </c>
      <c r="AB2035" s="14" t="s">
        <v>44</v>
      </c>
      <c r="AC2035" s="14">
        <v>3</v>
      </c>
      <c r="AD2035" s="17">
        <v>18</v>
      </c>
      <c r="AE2035" s="17">
        <v>1</v>
      </c>
      <c r="AF2035" s="14">
        <v>7</v>
      </c>
      <c r="AG2035" s="14">
        <v>300</v>
      </c>
      <c r="AI2035" s="70">
        <f t="shared" si="320"/>
        <v>13.918999999999999</v>
      </c>
      <c r="AJ2035" s="71" t="s">
        <v>369</v>
      </c>
      <c r="AK2035" s="72">
        <f t="shared" si="321"/>
        <v>1.8310631406548505</v>
      </c>
      <c r="AL2035" s="73">
        <f t="shared" si="322"/>
        <v>1.8310631406548505</v>
      </c>
    </row>
    <row r="2036" spans="1:38" hidden="1">
      <c r="A2036" s="14" t="s">
        <v>98</v>
      </c>
      <c r="B2036" s="14" t="s">
        <v>40</v>
      </c>
      <c r="C2036" s="31">
        <v>39290</v>
      </c>
      <c r="D2036" s="15">
        <v>2007</v>
      </c>
      <c r="E2036" s="16">
        <v>0.41736111111111113</v>
      </c>
      <c r="F2036" s="16">
        <v>0.45</v>
      </c>
      <c r="G2036" s="16">
        <f t="shared" si="316"/>
        <v>3.2638888888888884E-2</v>
      </c>
      <c r="H2036" s="21">
        <v>2</v>
      </c>
      <c r="I2036" s="17">
        <v>1</v>
      </c>
      <c r="J2036" s="17">
        <v>1</v>
      </c>
      <c r="K2036" s="17">
        <v>1</v>
      </c>
      <c r="L2036" s="14" t="s">
        <v>99</v>
      </c>
      <c r="M2036" s="47" t="s">
        <v>244</v>
      </c>
      <c r="N2036" s="17">
        <v>2</v>
      </c>
      <c r="O2036" s="14">
        <f t="shared" si="317"/>
        <v>47.19</v>
      </c>
      <c r="P2036" s="14">
        <v>14.3</v>
      </c>
      <c r="Q2036" s="14">
        <f t="shared" si="318"/>
        <v>42.9</v>
      </c>
      <c r="R2036" s="14">
        <v>13</v>
      </c>
      <c r="S2036" s="14">
        <f t="shared" si="319"/>
        <v>47.19</v>
      </c>
      <c r="T2036" s="14">
        <v>14.3</v>
      </c>
      <c r="U2036" s="21" t="s">
        <v>43</v>
      </c>
      <c r="V2036" s="21" t="s">
        <v>43</v>
      </c>
      <c r="W2036" s="19">
        <v>27.877690000000001</v>
      </c>
      <c r="X2036" s="19">
        <v>-115.16775</v>
      </c>
      <c r="Y2036" s="18">
        <f t="shared" si="315"/>
        <v>64.400000000000006</v>
      </c>
      <c r="Z2036" s="17">
        <v>18</v>
      </c>
      <c r="AA2036" s="21">
        <v>8</v>
      </c>
      <c r="AB2036" s="14" t="s">
        <v>44</v>
      </c>
      <c r="AC2036" s="14">
        <v>4</v>
      </c>
      <c r="AD2036" s="17">
        <v>10</v>
      </c>
      <c r="AE2036" s="17">
        <v>1</v>
      </c>
      <c r="AF2036" s="14">
        <v>9</v>
      </c>
      <c r="AG2036" s="14">
        <v>300</v>
      </c>
      <c r="AI2036" s="70">
        <f t="shared" si="320"/>
        <v>8.2469999999999999</v>
      </c>
      <c r="AJ2036" s="71" t="s">
        <v>369</v>
      </c>
      <c r="AK2036" s="72">
        <f t="shared" si="321"/>
        <v>0.58195573469462847</v>
      </c>
      <c r="AL2036" s="73">
        <f t="shared" si="322"/>
        <v>0.58195573469462847</v>
      </c>
    </row>
    <row r="2037" spans="1:38" hidden="1">
      <c r="A2037" s="14" t="s">
        <v>98</v>
      </c>
      <c r="B2037" s="14" t="s">
        <v>40</v>
      </c>
      <c r="C2037" s="31">
        <v>39290</v>
      </c>
      <c r="D2037" s="15">
        <v>2007</v>
      </c>
      <c r="E2037" s="16">
        <v>0.41736111111111113</v>
      </c>
      <c r="F2037" s="16">
        <v>0.45</v>
      </c>
      <c r="G2037" s="16">
        <f t="shared" si="316"/>
        <v>3.2638888888888884E-2</v>
      </c>
      <c r="H2037" s="21">
        <v>2</v>
      </c>
      <c r="I2037" s="17">
        <v>1</v>
      </c>
      <c r="J2037" s="17">
        <v>1</v>
      </c>
      <c r="K2037" s="17">
        <v>1</v>
      </c>
      <c r="L2037" s="14" t="s">
        <v>99</v>
      </c>
      <c r="M2037" s="47" t="s">
        <v>244</v>
      </c>
      <c r="N2037" s="17">
        <v>2</v>
      </c>
      <c r="O2037" s="14">
        <f t="shared" si="317"/>
        <v>47.19</v>
      </c>
      <c r="P2037" s="14">
        <v>14.3</v>
      </c>
      <c r="Q2037" s="14">
        <f t="shared" si="318"/>
        <v>42.9</v>
      </c>
      <c r="R2037" s="14">
        <v>13</v>
      </c>
      <c r="S2037" s="14">
        <f t="shared" si="319"/>
        <v>47.19</v>
      </c>
      <c r="T2037" s="14">
        <v>14.3</v>
      </c>
      <c r="U2037" s="21" t="s">
        <v>43</v>
      </c>
      <c r="V2037" s="21" t="s">
        <v>43</v>
      </c>
      <c r="W2037" s="19">
        <v>27.877690000000001</v>
      </c>
      <c r="X2037" s="19">
        <v>-115.16775</v>
      </c>
      <c r="Y2037" s="18">
        <f t="shared" si="315"/>
        <v>64.400000000000006</v>
      </c>
      <c r="Z2037" s="17">
        <v>18</v>
      </c>
      <c r="AA2037" s="21">
        <v>8</v>
      </c>
      <c r="AB2037" s="14" t="s">
        <v>44</v>
      </c>
      <c r="AC2037" s="14">
        <v>4</v>
      </c>
      <c r="AD2037" s="17">
        <v>17</v>
      </c>
      <c r="AE2037" s="17">
        <v>1</v>
      </c>
      <c r="AF2037" s="14">
        <v>9</v>
      </c>
      <c r="AG2037" s="14">
        <v>300</v>
      </c>
      <c r="AI2037" s="70">
        <f t="shared" si="320"/>
        <v>13.209999999999999</v>
      </c>
      <c r="AJ2037" s="71" t="s">
        <v>369</v>
      </c>
      <c r="AK2037" s="72">
        <f t="shared" si="321"/>
        <v>1.6329725885917237</v>
      </c>
      <c r="AL2037" s="73">
        <f t="shared" si="322"/>
        <v>1.6329725885917237</v>
      </c>
    </row>
    <row r="2038" spans="1:38" hidden="1">
      <c r="A2038" s="14" t="s">
        <v>98</v>
      </c>
      <c r="B2038" s="14" t="s">
        <v>40</v>
      </c>
      <c r="C2038" s="31">
        <v>39290</v>
      </c>
      <c r="D2038" s="15">
        <v>2007</v>
      </c>
      <c r="E2038" s="16">
        <v>0.41736111111111113</v>
      </c>
      <c r="F2038" s="16">
        <v>0.45</v>
      </c>
      <c r="G2038" s="16">
        <f t="shared" si="316"/>
        <v>3.2638888888888884E-2</v>
      </c>
      <c r="H2038" s="21">
        <v>2</v>
      </c>
      <c r="I2038" s="17">
        <v>1</v>
      </c>
      <c r="J2038" s="17">
        <v>1</v>
      </c>
      <c r="K2038" s="17">
        <v>1</v>
      </c>
      <c r="L2038" s="14" t="s">
        <v>99</v>
      </c>
      <c r="M2038" s="47" t="s">
        <v>244</v>
      </c>
      <c r="N2038" s="17">
        <v>2</v>
      </c>
      <c r="O2038" s="14">
        <f t="shared" si="317"/>
        <v>47.19</v>
      </c>
      <c r="P2038" s="14">
        <v>14.3</v>
      </c>
      <c r="Q2038" s="14">
        <f t="shared" si="318"/>
        <v>42.9</v>
      </c>
      <c r="R2038" s="14">
        <v>13</v>
      </c>
      <c r="S2038" s="14">
        <f t="shared" si="319"/>
        <v>47.19</v>
      </c>
      <c r="T2038" s="14">
        <v>14.3</v>
      </c>
      <c r="U2038" s="21" t="s">
        <v>43</v>
      </c>
      <c r="V2038" s="21" t="s">
        <v>43</v>
      </c>
      <c r="W2038" s="19">
        <v>27.877690000000001</v>
      </c>
      <c r="X2038" s="19">
        <v>-115.16775</v>
      </c>
      <c r="Y2038" s="18">
        <f t="shared" si="315"/>
        <v>64.400000000000006</v>
      </c>
      <c r="Z2038" s="17">
        <v>18</v>
      </c>
      <c r="AA2038" s="21">
        <v>8</v>
      </c>
      <c r="AB2038" s="14" t="s">
        <v>44</v>
      </c>
      <c r="AC2038" s="14">
        <v>4</v>
      </c>
      <c r="AD2038" s="17">
        <v>20</v>
      </c>
      <c r="AE2038" s="17">
        <v>1</v>
      </c>
      <c r="AF2038" s="14">
        <v>9</v>
      </c>
      <c r="AG2038" s="14">
        <v>300</v>
      </c>
      <c r="AI2038" s="70">
        <f t="shared" si="320"/>
        <v>15.337</v>
      </c>
      <c r="AJ2038" s="71" t="s">
        <v>369</v>
      </c>
      <c r="AK2038" s="72">
        <f t="shared" si="321"/>
        <v>2.2645047633742106</v>
      </c>
      <c r="AL2038" s="73">
        <f t="shared" si="322"/>
        <v>2.2645047633742106</v>
      </c>
    </row>
    <row r="2039" spans="1:38" hidden="1">
      <c r="A2039" s="14" t="s">
        <v>98</v>
      </c>
      <c r="B2039" s="14" t="s">
        <v>40</v>
      </c>
      <c r="C2039" s="31">
        <v>39290</v>
      </c>
      <c r="D2039" s="15">
        <v>2007</v>
      </c>
      <c r="E2039" s="16">
        <v>0.41736111111111113</v>
      </c>
      <c r="F2039" s="16">
        <v>0.45</v>
      </c>
      <c r="G2039" s="16">
        <f t="shared" si="316"/>
        <v>3.2638888888888884E-2</v>
      </c>
      <c r="H2039" s="21">
        <v>2</v>
      </c>
      <c r="I2039" s="17">
        <v>1</v>
      </c>
      <c r="J2039" s="17">
        <v>1</v>
      </c>
      <c r="K2039" s="17">
        <v>1</v>
      </c>
      <c r="L2039" s="14" t="s">
        <v>99</v>
      </c>
      <c r="M2039" s="47" t="s">
        <v>244</v>
      </c>
      <c r="N2039" s="17">
        <v>2</v>
      </c>
      <c r="O2039" s="14">
        <f t="shared" si="317"/>
        <v>47.19</v>
      </c>
      <c r="P2039" s="14">
        <v>14.3</v>
      </c>
      <c r="Q2039" s="14">
        <f t="shared" si="318"/>
        <v>42.9</v>
      </c>
      <c r="R2039" s="14">
        <v>13</v>
      </c>
      <c r="S2039" s="14">
        <f t="shared" si="319"/>
        <v>47.19</v>
      </c>
      <c r="T2039" s="14">
        <v>14.3</v>
      </c>
      <c r="U2039" s="21" t="s">
        <v>43</v>
      </c>
      <c r="V2039" s="21" t="s">
        <v>43</v>
      </c>
      <c r="W2039" s="19">
        <v>27.877690000000001</v>
      </c>
      <c r="X2039" s="19">
        <v>-115.16775</v>
      </c>
      <c r="Y2039" s="18">
        <f t="shared" si="315"/>
        <v>64.400000000000006</v>
      </c>
      <c r="Z2039" s="17">
        <v>18</v>
      </c>
      <c r="AA2039" s="21">
        <v>8</v>
      </c>
      <c r="AB2039" s="14" t="s">
        <v>44</v>
      </c>
      <c r="AC2039" s="14">
        <v>5</v>
      </c>
      <c r="AD2039" s="17">
        <v>5</v>
      </c>
      <c r="AE2039" s="17">
        <v>1</v>
      </c>
      <c r="AF2039" s="14">
        <v>10</v>
      </c>
      <c r="AG2039" s="14">
        <v>300</v>
      </c>
      <c r="AI2039" s="70">
        <f t="shared" si="320"/>
        <v>4.702</v>
      </c>
      <c r="AJ2039" s="71" t="s">
        <v>369</v>
      </c>
      <c r="AK2039" s="72">
        <f t="shared" si="321"/>
        <v>0.17002025858157216</v>
      </c>
      <c r="AL2039" s="73">
        <f t="shared" si="322"/>
        <v>0.17002025858157216</v>
      </c>
    </row>
    <row r="2040" spans="1:38" hidden="1">
      <c r="A2040" s="14" t="s">
        <v>98</v>
      </c>
      <c r="B2040" s="14" t="s">
        <v>40</v>
      </c>
      <c r="C2040" s="31">
        <v>39290</v>
      </c>
      <c r="D2040" s="15">
        <v>2007</v>
      </c>
      <c r="E2040" s="16">
        <v>0.41736111111111113</v>
      </c>
      <c r="F2040" s="16">
        <v>0.45</v>
      </c>
      <c r="G2040" s="16">
        <f t="shared" si="316"/>
        <v>3.2638888888888884E-2</v>
      </c>
      <c r="H2040" s="21">
        <v>2</v>
      </c>
      <c r="I2040" s="17">
        <v>1</v>
      </c>
      <c r="J2040" s="17">
        <v>1</v>
      </c>
      <c r="K2040" s="17">
        <v>1</v>
      </c>
      <c r="L2040" s="14" t="s">
        <v>99</v>
      </c>
      <c r="M2040" s="47" t="s">
        <v>244</v>
      </c>
      <c r="N2040" s="17">
        <v>2</v>
      </c>
      <c r="O2040" s="14">
        <f t="shared" si="317"/>
        <v>47.19</v>
      </c>
      <c r="P2040" s="14">
        <v>14.3</v>
      </c>
      <c r="Q2040" s="14">
        <f t="shared" si="318"/>
        <v>42.9</v>
      </c>
      <c r="R2040" s="14">
        <v>13</v>
      </c>
      <c r="S2040" s="14">
        <f t="shared" si="319"/>
        <v>47.19</v>
      </c>
      <c r="T2040" s="14">
        <v>14.3</v>
      </c>
      <c r="U2040" s="21" t="s">
        <v>43</v>
      </c>
      <c r="V2040" s="21" t="s">
        <v>43</v>
      </c>
      <c r="W2040" s="19">
        <v>27.877690000000001</v>
      </c>
      <c r="X2040" s="19">
        <v>-115.16775</v>
      </c>
      <c r="Y2040" s="18">
        <f t="shared" si="315"/>
        <v>64.400000000000006</v>
      </c>
      <c r="Z2040" s="17">
        <v>18</v>
      </c>
      <c r="AA2040" s="21">
        <v>8</v>
      </c>
      <c r="AB2040" s="14" t="s">
        <v>44</v>
      </c>
      <c r="AC2040" s="14">
        <v>5</v>
      </c>
      <c r="AD2040" s="17">
        <v>15</v>
      </c>
      <c r="AE2040" s="17">
        <v>1</v>
      </c>
      <c r="AF2040" s="14">
        <v>10</v>
      </c>
      <c r="AG2040" s="14">
        <v>300</v>
      </c>
      <c r="AI2040" s="70">
        <f t="shared" si="320"/>
        <v>11.792</v>
      </c>
      <c r="AJ2040" s="71" t="s">
        <v>369</v>
      </c>
      <c r="AK2040" s="72">
        <f t="shared" si="321"/>
        <v>1.2734394051640829</v>
      </c>
      <c r="AL2040" s="73">
        <f t="shared" si="322"/>
        <v>1.2734394051640829</v>
      </c>
    </row>
    <row r="2041" spans="1:38" hidden="1">
      <c r="A2041" s="14" t="s">
        <v>98</v>
      </c>
      <c r="B2041" s="14" t="s">
        <v>40</v>
      </c>
      <c r="C2041" s="31">
        <v>39290</v>
      </c>
      <c r="D2041" s="15">
        <v>2007</v>
      </c>
      <c r="E2041" s="16">
        <v>0.41736111111111113</v>
      </c>
      <c r="F2041" s="16">
        <v>0.45</v>
      </c>
      <c r="G2041" s="16">
        <f t="shared" si="316"/>
        <v>3.2638888888888884E-2</v>
      </c>
      <c r="H2041" s="21">
        <v>2</v>
      </c>
      <c r="I2041" s="17">
        <v>1</v>
      </c>
      <c r="J2041" s="17">
        <v>1</v>
      </c>
      <c r="K2041" s="17">
        <v>1</v>
      </c>
      <c r="L2041" s="14" t="s">
        <v>99</v>
      </c>
      <c r="M2041" s="47" t="s">
        <v>244</v>
      </c>
      <c r="N2041" s="17">
        <v>2</v>
      </c>
      <c r="O2041" s="14">
        <f t="shared" si="317"/>
        <v>47.19</v>
      </c>
      <c r="P2041" s="14">
        <v>14.3</v>
      </c>
      <c r="Q2041" s="14">
        <f t="shared" si="318"/>
        <v>42.9</v>
      </c>
      <c r="R2041" s="14">
        <v>13</v>
      </c>
      <c r="S2041" s="14">
        <f t="shared" si="319"/>
        <v>47.19</v>
      </c>
      <c r="T2041" s="14">
        <v>14.3</v>
      </c>
      <c r="U2041" s="21" t="s">
        <v>43</v>
      </c>
      <c r="V2041" s="21" t="s">
        <v>43</v>
      </c>
      <c r="W2041" s="19">
        <v>27.877690000000001</v>
      </c>
      <c r="X2041" s="19">
        <v>-115.16775</v>
      </c>
      <c r="Y2041" s="18">
        <f t="shared" si="315"/>
        <v>64.400000000000006</v>
      </c>
      <c r="Z2041" s="17">
        <v>18</v>
      </c>
      <c r="AA2041" s="21">
        <v>8</v>
      </c>
      <c r="AB2041" s="14" t="s">
        <v>44</v>
      </c>
      <c r="AC2041" s="14">
        <v>5</v>
      </c>
      <c r="AD2041" s="17">
        <v>19</v>
      </c>
      <c r="AE2041" s="17">
        <v>1</v>
      </c>
      <c r="AF2041" s="14">
        <v>10</v>
      </c>
      <c r="AG2041" s="14">
        <v>300</v>
      </c>
      <c r="AI2041" s="70">
        <f t="shared" si="320"/>
        <v>14.628</v>
      </c>
      <c r="AJ2041" s="71" t="s">
        <v>369</v>
      </c>
      <c r="AK2041" s="72">
        <f t="shared" si="321"/>
        <v>2.041534710262368</v>
      </c>
      <c r="AL2041" s="73">
        <f t="shared" si="322"/>
        <v>2.041534710262368</v>
      </c>
    </row>
    <row r="2042" spans="1:38" hidden="1">
      <c r="A2042" s="14" t="s">
        <v>98</v>
      </c>
      <c r="B2042" s="14" t="s">
        <v>40</v>
      </c>
      <c r="C2042" s="31">
        <v>39290</v>
      </c>
      <c r="D2042" s="15">
        <v>2007</v>
      </c>
      <c r="E2042" s="16">
        <v>0.41736111111111113</v>
      </c>
      <c r="F2042" s="16">
        <v>0.45</v>
      </c>
      <c r="G2042" s="16">
        <f t="shared" si="316"/>
        <v>3.2638888888888884E-2</v>
      </c>
      <c r="H2042" s="21">
        <v>2</v>
      </c>
      <c r="I2042" s="17">
        <v>1</v>
      </c>
      <c r="J2042" s="17">
        <v>1</v>
      </c>
      <c r="K2042" s="17">
        <v>1</v>
      </c>
      <c r="L2042" s="14" t="s">
        <v>99</v>
      </c>
      <c r="M2042" s="47" t="s">
        <v>244</v>
      </c>
      <c r="N2042" s="17">
        <v>2</v>
      </c>
      <c r="O2042" s="14">
        <f t="shared" si="317"/>
        <v>47.19</v>
      </c>
      <c r="P2042" s="14">
        <v>14.3</v>
      </c>
      <c r="Q2042" s="14">
        <f t="shared" si="318"/>
        <v>42.9</v>
      </c>
      <c r="R2042" s="14">
        <v>13</v>
      </c>
      <c r="S2042" s="14">
        <f t="shared" si="319"/>
        <v>47.19</v>
      </c>
      <c r="T2042" s="14">
        <v>14.3</v>
      </c>
      <c r="U2042" s="21" t="s">
        <v>43</v>
      </c>
      <c r="V2042" s="21" t="s">
        <v>43</v>
      </c>
      <c r="W2042" s="19">
        <v>27.877690000000001</v>
      </c>
      <c r="X2042" s="19">
        <v>-115.16775</v>
      </c>
      <c r="Y2042" s="18">
        <f t="shared" si="315"/>
        <v>64.400000000000006</v>
      </c>
      <c r="Z2042" s="17">
        <v>18</v>
      </c>
      <c r="AA2042" s="21">
        <v>8</v>
      </c>
      <c r="AB2042" s="14" t="s">
        <v>44</v>
      </c>
      <c r="AC2042" s="14">
        <v>6</v>
      </c>
      <c r="AD2042" s="17">
        <v>7</v>
      </c>
      <c r="AE2042" s="17">
        <v>1</v>
      </c>
      <c r="AF2042" s="14">
        <v>11</v>
      </c>
      <c r="AG2042" s="14">
        <v>300</v>
      </c>
      <c r="AI2042" s="70">
        <f t="shared" si="320"/>
        <v>6.12</v>
      </c>
      <c r="AJ2042" s="71" t="s">
        <v>369</v>
      </c>
      <c r="AK2042" s="72">
        <f t="shared" si="321"/>
        <v>0.30282194081802571</v>
      </c>
      <c r="AL2042" s="73">
        <f t="shared" si="322"/>
        <v>0.30282194081802571</v>
      </c>
    </row>
    <row r="2043" spans="1:38" hidden="1">
      <c r="A2043" s="14" t="s">
        <v>98</v>
      </c>
      <c r="B2043" s="14" t="s">
        <v>40</v>
      </c>
      <c r="C2043" s="31">
        <v>39290</v>
      </c>
      <c r="D2043" s="15">
        <v>2007</v>
      </c>
      <c r="E2043" s="16">
        <v>0.41736111111111113</v>
      </c>
      <c r="F2043" s="16">
        <v>0.45</v>
      </c>
      <c r="G2043" s="16">
        <f t="shared" si="316"/>
        <v>3.2638888888888884E-2</v>
      </c>
      <c r="H2043" s="21">
        <v>2</v>
      </c>
      <c r="I2043" s="17">
        <v>1</v>
      </c>
      <c r="J2043" s="17">
        <v>1</v>
      </c>
      <c r="K2043" s="17">
        <v>1</v>
      </c>
      <c r="L2043" s="14" t="s">
        <v>99</v>
      </c>
      <c r="M2043" s="47" t="s">
        <v>244</v>
      </c>
      <c r="N2043" s="17">
        <v>2</v>
      </c>
      <c r="O2043" s="14">
        <f t="shared" si="317"/>
        <v>47.19</v>
      </c>
      <c r="P2043" s="14">
        <v>14.3</v>
      </c>
      <c r="Q2043" s="14">
        <f t="shared" si="318"/>
        <v>42.9</v>
      </c>
      <c r="R2043" s="14">
        <v>13</v>
      </c>
      <c r="S2043" s="14">
        <f t="shared" si="319"/>
        <v>47.19</v>
      </c>
      <c r="T2043" s="14">
        <v>14.3</v>
      </c>
      <c r="U2043" s="21" t="s">
        <v>43</v>
      </c>
      <c r="V2043" s="21" t="s">
        <v>43</v>
      </c>
      <c r="W2043" s="19">
        <v>27.877690000000001</v>
      </c>
      <c r="X2043" s="19">
        <v>-115.16775</v>
      </c>
      <c r="Y2043" s="18">
        <f t="shared" si="315"/>
        <v>64.400000000000006</v>
      </c>
      <c r="Z2043" s="17">
        <v>18</v>
      </c>
      <c r="AA2043" s="21">
        <v>8</v>
      </c>
      <c r="AB2043" s="14" t="s">
        <v>44</v>
      </c>
      <c r="AC2043" s="14">
        <v>6</v>
      </c>
      <c r="AD2043" s="17">
        <v>15</v>
      </c>
      <c r="AE2043" s="17">
        <v>1</v>
      </c>
      <c r="AF2043" s="14">
        <v>11</v>
      </c>
      <c r="AG2043" s="14">
        <v>300</v>
      </c>
      <c r="AI2043" s="70">
        <f t="shared" si="320"/>
        <v>11.792</v>
      </c>
      <c r="AJ2043" s="71" t="s">
        <v>369</v>
      </c>
      <c r="AK2043" s="72">
        <f t="shared" si="321"/>
        <v>1.2734394051640829</v>
      </c>
      <c r="AL2043" s="73">
        <f t="shared" si="322"/>
        <v>1.2734394051640829</v>
      </c>
    </row>
    <row r="2044" spans="1:38" hidden="1">
      <c r="A2044" s="14" t="s">
        <v>98</v>
      </c>
      <c r="B2044" s="14" t="s">
        <v>40</v>
      </c>
      <c r="C2044" s="31">
        <v>39290</v>
      </c>
      <c r="D2044" s="15">
        <v>2007</v>
      </c>
      <c r="E2044" s="16">
        <v>0.41736111111111113</v>
      </c>
      <c r="F2044" s="16">
        <v>0.45</v>
      </c>
      <c r="G2044" s="16">
        <f t="shared" si="316"/>
        <v>3.2638888888888884E-2</v>
      </c>
      <c r="H2044" s="21">
        <v>2</v>
      </c>
      <c r="I2044" s="17">
        <v>1</v>
      </c>
      <c r="J2044" s="17">
        <v>1</v>
      </c>
      <c r="K2044" s="17">
        <v>1</v>
      </c>
      <c r="L2044" s="14" t="s">
        <v>99</v>
      </c>
      <c r="M2044" s="47" t="s">
        <v>244</v>
      </c>
      <c r="N2044" s="17">
        <v>2</v>
      </c>
      <c r="O2044" s="14">
        <f t="shared" si="317"/>
        <v>47.19</v>
      </c>
      <c r="P2044" s="14">
        <v>14.3</v>
      </c>
      <c r="Q2044" s="14">
        <f t="shared" si="318"/>
        <v>42.9</v>
      </c>
      <c r="R2044" s="14">
        <v>13</v>
      </c>
      <c r="S2044" s="14">
        <f t="shared" si="319"/>
        <v>47.19</v>
      </c>
      <c r="T2044" s="14">
        <v>14.3</v>
      </c>
      <c r="U2044" s="21" t="s">
        <v>43</v>
      </c>
      <c r="V2044" s="21" t="s">
        <v>43</v>
      </c>
      <c r="W2044" s="19">
        <v>27.877690000000001</v>
      </c>
      <c r="X2044" s="19">
        <v>-115.16775</v>
      </c>
      <c r="Y2044" s="18">
        <f t="shared" si="315"/>
        <v>64.400000000000006</v>
      </c>
      <c r="Z2044" s="17">
        <v>18</v>
      </c>
      <c r="AA2044" s="21">
        <v>8</v>
      </c>
      <c r="AB2044" s="14" t="s">
        <v>44</v>
      </c>
      <c r="AC2044" s="14">
        <v>6</v>
      </c>
      <c r="AD2044" s="17">
        <v>18</v>
      </c>
      <c r="AE2044" s="17">
        <v>1</v>
      </c>
      <c r="AF2044" s="14">
        <v>11</v>
      </c>
      <c r="AG2044" s="14">
        <v>300</v>
      </c>
      <c r="AI2044" s="70">
        <f t="shared" si="320"/>
        <v>13.918999999999999</v>
      </c>
      <c r="AJ2044" s="71" t="s">
        <v>369</v>
      </c>
      <c r="AK2044" s="72">
        <f t="shared" si="321"/>
        <v>1.8310631406548505</v>
      </c>
      <c r="AL2044" s="73">
        <f t="shared" si="322"/>
        <v>1.8310631406548505</v>
      </c>
    </row>
    <row r="2045" spans="1:38" hidden="1">
      <c r="A2045" s="14" t="s">
        <v>98</v>
      </c>
      <c r="B2045" s="14" t="s">
        <v>40</v>
      </c>
      <c r="C2045" s="31">
        <v>39290</v>
      </c>
      <c r="D2045" s="15">
        <v>2007</v>
      </c>
      <c r="E2045" s="16">
        <v>0.41736111111111113</v>
      </c>
      <c r="F2045" s="16">
        <v>0.45</v>
      </c>
      <c r="G2045" s="16">
        <f t="shared" si="316"/>
        <v>3.2638888888888884E-2</v>
      </c>
      <c r="H2045" s="21">
        <v>2</v>
      </c>
      <c r="I2045" s="17">
        <v>1</v>
      </c>
      <c r="J2045" s="17">
        <v>1</v>
      </c>
      <c r="K2045" s="17">
        <v>1</v>
      </c>
      <c r="L2045" s="14" t="s">
        <v>99</v>
      </c>
      <c r="M2045" s="47" t="s">
        <v>244</v>
      </c>
      <c r="N2045" s="17">
        <v>2</v>
      </c>
      <c r="O2045" s="14">
        <f t="shared" si="317"/>
        <v>47.19</v>
      </c>
      <c r="P2045" s="14">
        <v>14.3</v>
      </c>
      <c r="Q2045" s="14">
        <f t="shared" si="318"/>
        <v>42.9</v>
      </c>
      <c r="R2045" s="14">
        <v>13</v>
      </c>
      <c r="S2045" s="14">
        <f t="shared" si="319"/>
        <v>47.19</v>
      </c>
      <c r="T2045" s="14">
        <v>14.3</v>
      </c>
      <c r="U2045" s="21" t="s">
        <v>43</v>
      </c>
      <c r="V2045" s="21" t="s">
        <v>43</v>
      </c>
      <c r="W2045" s="19">
        <v>27.877690000000001</v>
      </c>
      <c r="X2045" s="19">
        <v>-115.16775</v>
      </c>
      <c r="Y2045" s="18">
        <f t="shared" si="315"/>
        <v>64.400000000000006</v>
      </c>
      <c r="Z2045" s="17">
        <v>18</v>
      </c>
      <c r="AA2045" s="21">
        <v>8</v>
      </c>
      <c r="AB2045" s="14" t="s">
        <v>44</v>
      </c>
      <c r="AC2045" s="14">
        <v>6</v>
      </c>
      <c r="AD2045" s="17">
        <v>18</v>
      </c>
      <c r="AE2045" s="17">
        <v>1</v>
      </c>
      <c r="AF2045" s="14">
        <v>11</v>
      </c>
      <c r="AG2045" s="14">
        <v>300</v>
      </c>
      <c r="AI2045" s="70">
        <f t="shared" si="320"/>
        <v>13.918999999999999</v>
      </c>
      <c r="AJ2045" s="71" t="s">
        <v>369</v>
      </c>
      <c r="AK2045" s="72">
        <f t="shared" si="321"/>
        <v>1.8310631406548505</v>
      </c>
      <c r="AL2045" s="73">
        <f t="shared" si="322"/>
        <v>1.8310631406548505</v>
      </c>
    </row>
    <row r="2046" spans="1:38" hidden="1">
      <c r="A2046" s="14" t="s">
        <v>98</v>
      </c>
      <c r="B2046" s="14" t="s">
        <v>40</v>
      </c>
      <c r="C2046" s="31">
        <v>39290</v>
      </c>
      <c r="D2046" s="15">
        <v>2007</v>
      </c>
      <c r="E2046" s="16">
        <v>0.41736111111111113</v>
      </c>
      <c r="F2046" s="16">
        <v>0.45</v>
      </c>
      <c r="G2046" s="16">
        <f t="shared" si="316"/>
        <v>3.2638888888888884E-2</v>
      </c>
      <c r="H2046" s="21">
        <v>2</v>
      </c>
      <c r="I2046" s="17">
        <v>1</v>
      </c>
      <c r="J2046" s="17">
        <v>1</v>
      </c>
      <c r="K2046" s="17">
        <v>1</v>
      </c>
      <c r="L2046" s="14" t="s">
        <v>99</v>
      </c>
      <c r="M2046" s="47" t="s">
        <v>244</v>
      </c>
      <c r="N2046" s="17">
        <v>2</v>
      </c>
      <c r="O2046" s="14">
        <f t="shared" si="317"/>
        <v>47.19</v>
      </c>
      <c r="P2046" s="14">
        <v>14.3</v>
      </c>
      <c r="Q2046" s="14">
        <f t="shared" si="318"/>
        <v>42.9</v>
      </c>
      <c r="R2046" s="14">
        <v>13</v>
      </c>
      <c r="S2046" s="14">
        <f t="shared" si="319"/>
        <v>47.19</v>
      </c>
      <c r="T2046" s="14">
        <v>14.3</v>
      </c>
      <c r="U2046" s="21" t="s">
        <v>43</v>
      </c>
      <c r="V2046" s="21" t="s">
        <v>43</v>
      </c>
      <c r="W2046" s="19">
        <v>27.877690000000001</v>
      </c>
      <c r="X2046" s="19">
        <v>-115.16775</v>
      </c>
      <c r="Y2046" s="18">
        <f t="shared" ref="Y2046:Y2109" si="323">(Z2046*1.8)+32</f>
        <v>64.400000000000006</v>
      </c>
      <c r="Z2046" s="17">
        <v>18</v>
      </c>
      <c r="AA2046" s="21">
        <v>8</v>
      </c>
      <c r="AB2046" s="14" t="s">
        <v>44</v>
      </c>
      <c r="AC2046" s="14">
        <v>6</v>
      </c>
      <c r="AD2046" s="17">
        <v>19</v>
      </c>
      <c r="AE2046" s="17">
        <v>1</v>
      </c>
      <c r="AF2046" s="14">
        <v>11</v>
      </c>
      <c r="AG2046" s="14">
        <v>300</v>
      </c>
      <c r="AI2046" s="70">
        <f t="shared" si="320"/>
        <v>14.628</v>
      </c>
      <c r="AJ2046" s="71" t="s">
        <v>369</v>
      </c>
      <c r="AK2046" s="72">
        <f t="shared" si="321"/>
        <v>2.041534710262368</v>
      </c>
      <c r="AL2046" s="73">
        <f t="shared" si="322"/>
        <v>2.041534710262368</v>
      </c>
    </row>
    <row r="2047" spans="1:38" hidden="1">
      <c r="A2047" s="14" t="s">
        <v>98</v>
      </c>
      <c r="B2047" s="14" t="s">
        <v>40</v>
      </c>
      <c r="C2047" s="31">
        <v>39290</v>
      </c>
      <c r="D2047" s="15">
        <v>2007</v>
      </c>
      <c r="E2047" s="16">
        <v>0.41736111111111113</v>
      </c>
      <c r="F2047" s="16">
        <v>0.45</v>
      </c>
      <c r="G2047" s="16">
        <f t="shared" ref="G2047:G2110" si="324">F2047-E2047</f>
        <v>3.2638888888888884E-2</v>
      </c>
      <c r="H2047" s="21">
        <v>2</v>
      </c>
      <c r="I2047" s="17">
        <v>1</v>
      </c>
      <c r="J2047" s="17">
        <v>1</v>
      </c>
      <c r="K2047" s="17">
        <v>1</v>
      </c>
      <c r="L2047" s="14" t="s">
        <v>99</v>
      </c>
      <c r="M2047" s="47" t="s">
        <v>244</v>
      </c>
      <c r="N2047" s="17">
        <v>2</v>
      </c>
      <c r="O2047" s="14">
        <f t="shared" ref="O2047:O2110" si="325">3.3*P2047</f>
        <v>47.19</v>
      </c>
      <c r="P2047" s="14">
        <v>14.3</v>
      </c>
      <c r="Q2047" s="14">
        <f t="shared" ref="Q2047:Q2110" si="326">3.3*R2047</f>
        <v>42.9</v>
      </c>
      <c r="R2047" s="14">
        <v>13</v>
      </c>
      <c r="S2047" s="14">
        <f t="shared" ref="S2047:S2110" si="327">3.3*T2047</f>
        <v>47.19</v>
      </c>
      <c r="T2047" s="14">
        <v>14.3</v>
      </c>
      <c r="U2047" s="21" t="s">
        <v>43</v>
      </c>
      <c r="V2047" s="21" t="s">
        <v>43</v>
      </c>
      <c r="W2047" s="19">
        <v>27.877690000000001</v>
      </c>
      <c r="X2047" s="19">
        <v>-115.16775</v>
      </c>
      <c r="Y2047" s="18">
        <f t="shared" si="323"/>
        <v>64.400000000000006</v>
      </c>
      <c r="Z2047" s="17">
        <v>18</v>
      </c>
      <c r="AA2047" s="21">
        <v>8</v>
      </c>
      <c r="AB2047" s="14" t="s">
        <v>44</v>
      </c>
      <c r="AC2047" s="14">
        <v>7</v>
      </c>
      <c r="AD2047" s="17">
        <v>14</v>
      </c>
      <c r="AE2047" s="17">
        <v>1</v>
      </c>
      <c r="AF2047" s="14">
        <v>16</v>
      </c>
      <c r="AG2047" s="14">
        <v>300</v>
      </c>
      <c r="AI2047" s="70">
        <f t="shared" si="320"/>
        <v>11.083</v>
      </c>
      <c r="AJ2047" s="71" t="s">
        <v>369</v>
      </c>
      <c r="AK2047" s="72">
        <f t="shared" si="321"/>
        <v>1.1117350137621949</v>
      </c>
      <c r="AL2047" s="73">
        <f t="shared" si="322"/>
        <v>1.1117350137621949</v>
      </c>
    </row>
    <row r="2048" spans="1:38" hidden="1">
      <c r="A2048" s="14" t="s">
        <v>98</v>
      </c>
      <c r="B2048" s="14" t="s">
        <v>40</v>
      </c>
      <c r="C2048" s="31">
        <v>39290</v>
      </c>
      <c r="D2048" s="15">
        <v>2007</v>
      </c>
      <c r="E2048" s="16">
        <v>0.41736111111111113</v>
      </c>
      <c r="F2048" s="16">
        <v>0.45</v>
      </c>
      <c r="G2048" s="16">
        <f t="shared" si="324"/>
        <v>3.2638888888888884E-2</v>
      </c>
      <c r="H2048" s="21">
        <v>2</v>
      </c>
      <c r="I2048" s="17">
        <v>1</v>
      </c>
      <c r="J2048" s="17">
        <v>1</v>
      </c>
      <c r="K2048" s="17">
        <v>1</v>
      </c>
      <c r="L2048" s="14" t="s">
        <v>99</v>
      </c>
      <c r="M2048" s="47" t="s">
        <v>244</v>
      </c>
      <c r="N2048" s="17">
        <v>2</v>
      </c>
      <c r="O2048" s="14">
        <f t="shared" si="325"/>
        <v>47.19</v>
      </c>
      <c r="P2048" s="14">
        <v>14.3</v>
      </c>
      <c r="Q2048" s="14">
        <f t="shared" si="326"/>
        <v>42.9</v>
      </c>
      <c r="R2048" s="14">
        <v>13</v>
      </c>
      <c r="S2048" s="14">
        <f t="shared" si="327"/>
        <v>47.19</v>
      </c>
      <c r="T2048" s="14">
        <v>14.3</v>
      </c>
      <c r="U2048" s="21" t="s">
        <v>43</v>
      </c>
      <c r="V2048" s="21" t="s">
        <v>43</v>
      </c>
      <c r="W2048" s="19">
        <v>27.877690000000001</v>
      </c>
      <c r="X2048" s="19">
        <v>-115.16775</v>
      </c>
      <c r="Y2048" s="18">
        <f t="shared" si="323"/>
        <v>64.400000000000006</v>
      </c>
      <c r="Z2048" s="17">
        <v>18</v>
      </c>
      <c r="AA2048" s="21">
        <v>8</v>
      </c>
      <c r="AB2048" s="14" t="s">
        <v>44</v>
      </c>
      <c r="AC2048" s="14">
        <v>7</v>
      </c>
      <c r="AD2048" s="17">
        <v>18</v>
      </c>
      <c r="AE2048" s="17">
        <v>1</v>
      </c>
      <c r="AF2048" s="14">
        <v>16</v>
      </c>
      <c r="AG2048" s="14">
        <v>300</v>
      </c>
      <c r="AI2048" s="70">
        <f t="shared" si="320"/>
        <v>13.918999999999999</v>
      </c>
      <c r="AJ2048" s="71" t="s">
        <v>369</v>
      </c>
      <c r="AK2048" s="72">
        <f t="shared" si="321"/>
        <v>1.8310631406548505</v>
      </c>
      <c r="AL2048" s="73">
        <f t="shared" si="322"/>
        <v>1.8310631406548505</v>
      </c>
    </row>
    <row r="2049" spans="1:38" hidden="1">
      <c r="A2049" s="14" t="s">
        <v>98</v>
      </c>
      <c r="B2049" s="14" t="s">
        <v>40</v>
      </c>
      <c r="C2049" s="31">
        <v>39290</v>
      </c>
      <c r="D2049" s="15">
        <v>2007</v>
      </c>
      <c r="E2049" s="16">
        <v>0.41736111111111113</v>
      </c>
      <c r="F2049" s="16">
        <v>0.45</v>
      </c>
      <c r="G2049" s="16">
        <f t="shared" si="324"/>
        <v>3.2638888888888884E-2</v>
      </c>
      <c r="H2049" s="21">
        <v>2</v>
      </c>
      <c r="I2049" s="17">
        <v>1</v>
      </c>
      <c r="J2049" s="17">
        <v>1</v>
      </c>
      <c r="K2049" s="17">
        <v>1</v>
      </c>
      <c r="L2049" s="14" t="s">
        <v>99</v>
      </c>
      <c r="M2049" s="47" t="s">
        <v>244</v>
      </c>
      <c r="N2049" s="17">
        <v>2</v>
      </c>
      <c r="O2049" s="14">
        <f t="shared" si="325"/>
        <v>47.19</v>
      </c>
      <c r="P2049" s="14">
        <v>14.3</v>
      </c>
      <c r="Q2049" s="14">
        <f t="shared" si="326"/>
        <v>42.9</v>
      </c>
      <c r="R2049" s="14">
        <v>13</v>
      </c>
      <c r="S2049" s="14">
        <f t="shared" si="327"/>
        <v>47.19</v>
      </c>
      <c r="T2049" s="14">
        <v>14.3</v>
      </c>
      <c r="U2049" s="21" t="s">
        <v>43</v>
      </c>
      <c r="V2049" s="21" t="s">
        <v>43</v>
      </c>
      <c r="W2049" s="19">
        <v>27.877690000000001</v>
      </c>
      <c r="X2049" s="19">
        <v>-115.16775</v>
      </c>
      <c r="Y2049" s="18">
        <f t="shared" si="323"/>
        <v>64.400000000000006</v>
      </c>
      <c r="Z2049" s="17">
        <v>18</v>
      </c>
      <c r="AA2049" s="21">
        <v>8</v>
      </c>
      <c r="AB2049" s="14" t="s">
        <v>44</v>
      </c>
      <c r="AC2049" s="14">
        <v>8</v>
      </c>
      <c r="AD2049" s="17">
        <v>17</v>
      </c>
      <c r="AE2049" s="17">
        <v>1</v>
      </c>
      <c r="AF2049" s="14">
        <v>17</v>
      </c>
      <c r="AG2049" s="14">
        <v>300</v>
      </c>
      <c r="AI2049" s="70">
        <f t="shared" si="320"/>
        <v>13.209999999999999</v>
      </c>
      <c r="AJ2049" s="71" t="s">
        <v>369</v>
      </c>
      <c r="AK2049" s="72">
        <f t="shared" si="321"/>
        <v>1.6329725885917237</v>
      </c>
      <c r="AL2049" s="73">
        <f t="shared" si="322"/>
        <v>1.6329725885917237</v>
      </c>
    </row>
    <row r="2050" spans="1:38" hidden="1">
      <c r="A2050" s="14" t="s">
        <v>98</v>
      </c>
      <c r="B2050" s="14" t="s">
        <v>40</v>
      </c>
      <c r="C2050" s="31">
        <v>39290</v>
      </c>
      <c r="D2050" s="15">
        <v>2007</v>
      </c>
      <c r="E2050" s="16">
        <v>0.41736111111111113</v>
      </c>
      <c r="F2050" s="16">
        <v>0.45</v>
      </c>
      <c r="G2050" s="16">
        <f t="shared" si="324"/>
        <v>3.2638888888888884E-2</v>
      </c>
      <c r="H2050" s="21">
        <v>2</v>
      </c>
      <c r="I2050" s="17">
        <v>1</v>
      </c>
      <c r="J2050" s="17">
        <v>1</v>
      </c>
      <c r="K2050" s="17">
        <v>1</v>
      </c>
      <c r="L2050" s="14" t="s">
        <v>99</v>
      </c>
      <c r="M2050" s="47" t="s">
        <v>244</v>
      </c>
      <c r="N2050" s="17">
        <v>2</v>
      </c>
      <c r="O2050" s="14">
        <f t="shared" si="325"/>
        <v>47.19</v>
      </c>
      <c r="P2050" s="14">
        <v>14.3</v>
      </c>
      <c r="Q2050" s="14">
        <f t="shared" si="326"/>
        <v>42.9</v>
      </c>
      <c r="R2050" s="14">
        <v>13</v>
      </c>
      <c r="S2050" s="14">
        <f t="shared" si="327"/>
        <v>47.19</v>
      </c>
      <c r="T2050" s="14">
        <v>14.3</v>
      </c>
      <c r="U2050" s="21" t="s">
        <v>43</v>
      </c>
      <c r="V2050" s="21" t="s">
        <v>43</v>
      </c>
      <c r="W2050" s="19">
        <v>27.877690000000001</v>
      </c>
      <c r="X2050" s="19">
        <v>-115.16775</v>
      </c>
      <c r="Y2050" s="18">
        <f t="shared" si="323"/>
        <v>64.400000000000006</v>
      </c>
      <c r="Z2050" s="17">
        <v>18</v>
      </c>
      <c r="AA2050" s="21">
        <v>8</v>
      </c>
      <c r="AB2050" s="14" t="s">
        <v>44</v>
      </c>
      <c r="AC2050" s="14">
        <v>9</v>
      </c>
      <c r="AD2050" s="17">
        <v>5</v>
      </c>
      <c r="AE2050" s="17">
        <v>1</v>
      </c>
      <c r="AF2050" s="14">
        <v>18</v>
      </c>
      <c r="AG2050" s="14">
        <v>300</v>
      </c>
      <c r="AI2050" s="70">
        <f t="shared" si="320"/>
        <v>4.702</v>
      </c>
      <c r="AJ2050" s="71" t="s">
        <v>369</v>
      </c>
      <c r="AK2050" s="72">
        <f t="shared" si="321"/>
        <v>0.17002025858157216</v>
      </c>
      <c r="AL2050" s="73">
        <f t="shared" si="322"/>
        <v>0.17002025858157216</v>
      </c>
    </row>
    <row r="2051" spans="1:38" hidden="1">
      <c r="A2051" s="14" t="s">
        <v>98</v>
      </c>
      <c r="B2051" s="14" t="s">
        <v>40</v>
      </c>
      <c r="C2051" s="31">
        <v>39290</v>
      </c>
      <c r="D2051" s="15">
        <v>2007</v>
      </c>
      <c r="E2051" s="16">
        <v>0.41736111111111113</v>
      </c>
      <c r="F2051" s="16">
        <v>0.45</v>
      </c>
      <c r="G2051" s="16">
        <f t="shared" si="324"/>
        <v>3.2638888888888884E-2</v>
      </c>
      <c r="H2051" s="21">
        <v>2</v>
      </c>
      <c r="I2051" s="17">
        <v>1</v>
      </c>
      <c r="J2051" s="17">
        <v>1</v>
      </c>
      <c r="K2051" s="17">
        <v>1</v>
      </c>
      <c r="L2051" s="14" t="s">
        <v>99</v>
      </c>
      <c r="M2051" s="47" t="s">
        <v>244</v>
      </c>
      <c r="N2051" s="17">
        <v>2</v>
      </c>
      <c r="O2051" s="14">
        <f t="shared" si="325"/>
        <v>47.19</v>
      </c>
      <c r="P2051" s="14">
        <v>14.3</v>
      </c>
      <c r="Q2051" s="14">
        <f t="shared" si="326"/>
        <v>42.9</v>
      </c>
      <c r="R2051" s="14">
        <v>13</v>
      </c>
      <c r="S2051" s="14">
        <f t="shared" si="327"/>
        <v>47.19</v>
      </c>
      <c r="T2051" s="14">
        <v>14.3</v>
      </c>
      <c r="U2051" s="21" t="s">
        <v>43</v>
      </c>
      <c r="V2051" s="21" t="s">
        <v>43</v>
      </c>
      <c r="W2051" s="19">
        <v>27.877690000000001</v>
      </c>
      <c r="X2051" s="19">
        <v>-115.16775</v>
      </c>
      <c r="Y2051" s="18">
        <f t="shared" si="323"/>
        <v>64.400000000000006</v>
      </c>
      <c r="Z2051" s="17">
        <v>18</v>
      </c>
      <c r="AA2051" s="21">
        <v>8</v>
      </c>
      <c r="AB2051" s="14" t="s">
        <v>44</v>
      </c>
      <c r="AC2051" s="14">
        <v>9</v>
      </c>
      <c r="AD2051" s="17">
        <v>12</v>
      </c>
      <c r="AE2051" s="17">
        <v>1</v>
      </c>
      <c r="AF2051" s="14">
        <v>18</v>
      </c>
      <c r="AG2051" s="14">
        <v>300</v>
      </c>
      <c r="AI2051" s="70">
        <f t="shared" si="320"/>
        <v>9.6649999999999991</v>
      </c>
      <c r="AJ2051" s="71" t="s">
        <v>369</v>
      </c>
      <c r="AK2051" s="72">
        <f t="shared" si="321"/>
        <v>0.82374690124645178</v>
      </c>
      <c r="AL2051" s="73">
        <f t="shared" si="322"/>
        <v>0.82374690124645178</v>
      </c>
    </row>
    <row r="2052" spans="1:38" hidden="1">
      <c r="A2052" s="14" t="s">
        <v>98</v>
      </c>
      <c r="B2052" s="14" t="s">
        <v>40</v>
      </c>
      <c r="C2052" s="31">
        <v>39290</v>
      </c>
      <c r="D2052" s="15">
        <v>2007</v>
      </c>
      <c r="E2052" s="16">
        <v>0.41736111111111113</v>
      </c>
      <c r="F2052" s="16">
        <v>0.45</v>
      </c>
      <c r="G2052" s="16">
        <f t="shared" si="324"/>
        <v>3.2638888888888884E-2</v>
      </c>
      <c r="H2052" s="21">
        <v>2</v>
      </c>
      <c r="I2052" s="17">
        <v>1</v>
      </c>
      <c r="J2052" s="17">
        <v>1</v>
      </c>
      <c r="K2052" s="17">
        <v>1</v>
      </c>
      <c r="L2052" s="14" t="s">
        <v>99</v>
      </c>
      <c r="M2052" s="47" t="s">
        <v>244</v>
      </c>
      <c r="N2052" s="17">
        <v>2</v>
      </c>
      <c r="O2052" s="14">
        <f t="shared" si="325"/>
        <v>47.19</v>
      </c>
      <c r="P2052" s="14">
        <v>14.3</v>
      </c>
      <c r="Q2052" s="14">
        <f t="shared" si="326"/>
        <v>42.9</v>
      </c>
      <c r="R2052" s="14">
        <v>13</v>
      </c>
      <c r="S2052" s="14">
        <f t="shared" si="327"/>
        <v>47.19</v>
      </c>
      <c r="T2052" s="14">
        <v>14.3</v>
      </c>
      <c r="U2052" s="21" t="s">
        <v>43</v>
      </c>
      <c r="V2052" s="21" t="s">
        <v>43</v>
      </c>
      <c r="W2052" s="19">
        <v>27.877690000000001</v>
      </c>
      <c r="X2052" s="19">
        <v>-115.16775</v>
      </c>
      <c r="Y2052" s="18">
        <f t="shared" si="323"/>
        <v>64.400000000000006</v>
      </c>
      <c r="Z2052" s="17">
        <v>18</v>
      </c>
      <c r="AA2052" s="21">
        <v>8</v>
      </c>
      <c r="AB2052" s="14" t="s">
        <v>44</v>
      </c>
      <c r="AC2052" s="14">
        <v>9</v>
      </c>
      <c r="AD2052" s="17">
        <v>18</v>
      </c>
      <c r="AE2052" s="17">
        <v>1</v>
      </c>
      <c r="AF2052" s="14">
        <v>18</v>
      </c>
      <c r="AG2052" s="14">
        <v>300</v>
      </c>
      <c r="AI2052" s="70">
        <f t="shared" si="320"/>
        <v>13.918999999999999</v>
      </c>
      <c r="AJ2052" s="71" t="s">
        <v>369</v>
      </c>
      <c r="AK2052" s="72">
        <f t="shared" si="321"/>
        <v>1.8310631406548505</v>
      </c>
      <c r="AL2052" s="73">
        <f t="shared" si="322"/>
        <v>1.8310631406548505</v>
      </c>
    </row>
    <row r="2053" spans="1:38" hidden="1">
      <c r="A2053" s="14" t="s">
        <v>98</v>
      </c>
      <c r="B2053" s="14" t="s">
        <v>40</v>
      </c>
      <c r="C2053" s="31">
        <v>39290</v>
      </c>
      <c r="D2053" s="15">
        <v>2007</v>
      </c>
      <c r="E2053" s="16">
        <v>0.41736111111111113</v>
      </c>
      <c r="F2053" s="16">
        <v>0.45</v>
      </c>
      <c r="G2053" s="16">
        <f t="shared" si="324"/>
        <v>3.2638888888888884E-2</v>
      </c>
      <c r="H2053" s="21">
        <v>2</v>
      </c>
      <c r="I2053" s="17">
        <v>1</v>
      </c>
      <c r="J2053" s="17">
        <v>1</v>
      </c>
      <c r="K2053" s="17">
        <v>1</v>
      </c>
      <c r="L2053" s="14" t="s">
        <v>99</v>
      </c>
      <c r="M2053" s="47" t="s">
        <v>244</v>
      </c>
      <c r="N2053" s="17">
        <v>2</v>
      </c>
      <c r="O2053" s="14">
        <f t="shared" si="325"/>
        <v>47.19</v>
      </c>
      <c r="P2053" s="14">
        <v>14.3</v>
      </c>
      <c r="Q2053" s="14">
        <f t="shared" si="326"/>
        <v>42.9</v>
      </c>
      <c r="R2053" s="14">
        <v>13</v>
      </c>
      <c r="S2053" s="14">
        <f t="shared" si="327"/>
        <v>47.19</v>
      </c>
      <c r="T2053" s="14">
        <v>14.3</v>
      </c>
      <c r="U2053" s="21" t="s">
        <v>43</v>
      </c>
      <c r="V2053" s="21" t="s">
        <v>43</v>
      </c>
      <c r="W2053" s="19">
        <v>27.877690000000001</v>
      </c>
      <c r="X2053" s="19">
        <v>-115.16775</v>
      </c>
      <c r="Y2053" s="18">
        <f t="shared" si="323"/>
        <v>64.400000000000006</v>
      </c>
      <c r="Z2053" s="17">
        <v>18</v>
      </c>
      <c r="AA2053" s="21">
        <v>8</v>
      </c>
      <c r="AB2053" s="14" t="s">
        <v>44</v>
      </c>
      <c r="AC2053" s="14">
        <v>9</v>
      </c>
      <c r="AD2053" s="17">
        <v>19</v>
      </c>
      <c r="AE2053" s="17">
        <v>1</v>
      </c>
      <c r="AF2053" s="14">
        <v>18</v>
      </c>
      <c r="AG2053" s="14">
        <v>300</v>
      </c>
      <c r="AI2053" s="70">
        <f t="shared" si="320"/>
        <v>14.628</v>
      </c>
      <c r="AJ2053" s="71" t="s">
        <v>369</v>
      </c>
      <c r="AK2053" s="72">
        <f t="shared" si="321"/>
        <v>2.041534710262368</v>
      </c>
      <c r="AL2053" s="73">
        <f t="shared" si="322"/>
        <v>2.041534710262368</v>
      </c>
    </row>
    <row r="2054" spans="1:38" hidden="1">
      <c r="A2054" s="14" t="s">
        <v>98</v>
      </c>
      <c r="B2054" s="14" t="s">
        <v>40</v>
      </c>
      <c r="C2054" s="31">
        <v>39290</v>
      </c>
      <c r="D2054" s="15">
        <v>2007</v>
      </c>
      <c r="E2054" s="16">
        <v>0.41736111111111113</v>
      </c>
      <c r="F2054" s="16">
        <v>0.45</v>
      </c>
      <c r="G2054" s="16">
        <f t="shared" si="324"/>
        <v>3.2638888888888884E-2</v>
      </c>
      <c r="H2054" s="21">
        <v>2</v>
      </c>
      <c r="I2054" s="17">
        <v>1</v>
      </c>
      <c r="J2054" s="17">
        <v>1</v>
      </c>
      <c r="K2054" s="17">
        <v>1</v>
      </c>
      <c r="L2054" s="14" t="s">
        <v>99</v>
      </c>
      <c r="M2054" s="47" t="s">
        <v>244</v>
      </c>
      <c r="N2054" s="17">
        <v>2</v>
      </c>
      <c r="O2054" s="14">
        <f t="shared" si="325"/>
        <v>47.19</v>
      </c>
      <c r="P2054" s="14">
        <v>14.3</v>
      </c>
      <c r="Q2054" s="14">
        <f t="shared" si="326"/>
        <v>42.9</v>
      </c>
      <c r="R2054" s="14">
        <v>13</v>
      </c>
      <c r="S2054" s="14">
        <f t="shared" si="327"/>
        <v>47.19</v>
      </c>
      <c r="T2054" s="14">
        <v>14.3</v>
      </c>
      <c r="U2054" s="21" t="s">
        <v>43</v>
      </c>
      <c r="V2054" s="21" t="s">
        <v>43</v>
      </c>
      <c r="W2054" s="19">
        <v>27.877690000000001</v>
      </c>
      <c r="X2054" s="19">
        <v>-115.16775</v>
      </c>
      <c r="Y2054" s="18">
        <f t="shared" si="323"/>
        <v>64.400000000000006</v>
      </c>
      <c r="Z2054" s="17">
        <v>18</v>
      </c>
      <c r="AA2054" s="21">
        <v>8</v>
      </c>
      <c r="AB2054" s="14" t="s">
        <v>44</v>
      </c>
      <c r="AC2054" s="14">
        <v>10</v>
      </c>
      <c r="AD2054" s="17">
        <v>7</v>
      </c>
      <c r="AE2054" s="17">
        <v>1</v>
      </c>
      <c r="AF2054" s="14">
        <v>22</v>
      </c>
      <c r="AG2054" s="14">
        <v>300</v>
      </c>
      <c r="AI2054" s="70">
        <f t="shared" si="320"/>
        <v>6.12</v>
      </c>
      <c r="AJ2054" s="71" t="s">
        <v>369</v>
      </c>
      <c r="AK2054" s="72">
        <f t="shared" si="321"/>
        <v>0.30282194081802571</v>
      </c>
      <c r="AL2054" s="73">
        <f t="shared" si="322"/>
        <v>0.30282194081802571</v>
      </c>
    </row>
    <row r="2055" spans="1:38" hidden="1">
      <c r="A2055" s="14" t="s">
        <v>98</v>
      </c>
      <c r="B2055" s="14" t="s">
        <v>40</v>
      </c>
      <c r="C2055" s="31">
        <v>39290</v>
      </c>
      <c r="D2055" s="15">
        <v>2007</v>
      </c>
      <c r="E2055" s="16">
        <v>0.41736111111111113</v>
      </c>
      <c r="F2055" s="16">
        <v>0.45</v>
      </c>
      <c r="G2055" s="16">
        <f t="shared" si="324"/>
        <v>3.2638888888888884E-2</v>
      </c>
      <c r="H2055" s="21">
        <v>2</v>
      </c>
      <c r="I2055" s="17">
        <v>1</v>
      </c>
      <c r="J2055" s="17">
        <v>1</v>
      </c>
      <c r="K2055" s="17">
        <v>1</v>
      </c>
      <c r="L2055" s="14" t="s">
        <v>99</v>
      </c>
      <c r="M2055" s="47" t="s">
        <v>244</v>
      </c>
      <c r="N2055" s="17">
        <v>2</v>
      </c>
      <c r="O2055" s="14">
        <f t="shared" si="325"/>
        <v>47.19</v>
      </c>
      <c r="P2055" s="14">
        <v>14.3</v>
      </c>
      <c r="Q2055" s="14">
        <f t="shared" si="326"/>
        <v>42.9</v>
      </c>
      <c r="R2055" s="14">
        <v>13</v>
      </c>
      <c r="S2055" s="14">
        <f t="shared" si="327"/>
        <v>47.19</v>
      </c>
      <c r="T2055" s="14">
        <v>14.3</v>
      </c>
      <c r="U2055" s="21" t="s">
        <v>43</v>
      </c>
      <c r="V2055" s="21" t="s">
        <v>43</v>
      </c>
      <c r="W2055" s="19">
        <v>27.877690000000001</v>
      </c>
      <c r="X2055" s="19">
        <v>-115.16775</v>
      </c>
      <c r="Y2055" s="18">
        <f t="shared" si="323"/>
        <v>64.400000000000006</v>
      </c>
      <c r="Z2055" s="17">
        <v>18</v>
      </c>
      <c r="AA2055" s="21">
        <v>8</v>
      </c>
      <c r="AB2055" s="14" t="s">
        <v>44</v>
      </c>
      <c r="AC2055" s="14">
        <v>10</v>
      </c>
      <c r="AD2055" s="17">
        <v>8</v>
      </c>
      <c r="AE2055" s="17">
        <v>1</v>
      </c>
      <c r="AF2055" s="14">
        <v>22</v>
      </c>
      <c r="AG2055" s="14">
        <v>300</v>
      </c>
      <c r="AI2055" s="70">
        <f t="shared" ref="AI2055:AI2118" si="328">(0.709*AD2055)+1.157</f>
        <v>6.8289999999999997</v>
      </c>
      <c r="AJ2055" s="71" t="s">
        <v>369</v>
      </c>
      <c r="AK2055" s="72">
        <f t="shared" ref="AK2055:AK2118" si="329">((POWER(AI2055*10,2.19))*0.037)/1000</f>
        <v>0.38498499317927082</v>
      </c>
      <c r="AL2055" s="73">
        <f t="shared" ref="AL2055:AL2118" si="330">((POWER(AI2055*10,2.19))*0.037)/1000</f>
        <v>0.38498499317927082</v>
      </c>
    </row>
    <row r="2056" spans="1:38" hidden="1">
      <c r="A2056" s="14" t="s">
        <v>98</v>
      </c>
      <c r="B2056" s="14" t="s">
        <v>40</v>
      </c>
      <c r="C2056" s="31">
        <v>39290</v>
      </c>
      <c r="D2056" s="15">
        <v>2007</v>
      </c>
      <c r="E2056" s="16">
        <v>0.41736111111111113</v>
      </c>
      <c r="F2056" s="16">
        <v>0.45</v>
      </c>
      <c r="G2056" s="16">
        <f t="shared" si="324"/>
        <v>3.2638888888888884E-2</v>
      </c>
      <c r="H2056" s="21">
        <v>2</v>
      </c>
      <c r="I2056" s="17">
        <v>1</v>
      </c>
      <c r="J2056" s="17">
        <v>1</v>
      </c>
      <c r="K2056" s="17">
        <v>1</v>
      </c>
      <c r="L2056" s="14" t="s">
        <v>99</v>
      </c>
      <c r="M2056" s="47" t="s">
        <v>244</v>
      </c>
      <c r="N2056" s="17">
        <v>2</v>
      </c>
      <c r="O2056" s="14">
        <f t="shared" si="325"/>
        <v>47.19</v>
      </c>
      <c r="P2056" s="14">
        <v>14.3</v>
      </c>
      <c r="Q2056" s="14">
        <f t="shared" si="326"/>
        <v>42.9</v>
      </c>
      <c r="R2056" s="14">
        <v>13</v>
      </c>
      <c r="S2056" s="14">
        <f t="shared" si="327"/>
        <v>47.19</v>
      </c>
      <c r="T2056" s="14">
        <v>14.3</v>
      </c>
      <c r="U2056" s="21" t="s">
        <v>43</v>
      </c>
      <c r="V2056" s="21" t="s">
        <v>43</v>
      </c>
      <c r="W2056" s="19">
        <v>27.877690000000001</v>
      </c>
      <c r="X2056" s="19">
        <v>-115.16775</v>
      </c>
      <c r="Y2056" s="18">
        <f t="shared" si="323"/>
        <v>64.400000000000006</v>
      </c>
      <c r="Z2056" s="17">
        <v>18</v>
      </c>
      <c r="AA2056" s="21">
        <v>8</v>
      </c>
      <c r="AB2056" s="14" t="s">
        <v>44</v>
      </c>
      <c r="AC2056" s="14">
        <v>10</v>
      </c>
      <c r="AD2056" s="17">
        <v>15</v>
      </c>
      <c r="AE2056" s="17">
        <v>1</v>
      </c>
      <c r="AF2056" s="14">
        <v>22</v>
      </c>
      <c r="AG2056" s="14">
        <v>300</v>
      </c>
      <c r="AI2056" s="70">
        <f t="shared" si="328"/>
        <v>11.792</v>
      </c>
      <c r="AJ2056" s="71" t="s">
        <v>369</v>
      </c>
      <c r="AK2056" s="72">
        <f t="shared" si="329"/>
        <v>1.2734394051640829</v>
      </c>
      <c r="AL2056" s="73">
        <f t="shared" si="330"/>
        <v>1.2734394051640829</v>
      </c>
    </row>
    <row r="2057" spans="1:38" hidden="1">
      <c r="A2057" s="14" t="s">
        <v>98</v>
      </c>
      <c r="B2057" s="14" t="s">
        <v>40</v>
      </c>
      <c r="C2057" s="31">
        <v>39290</v>
      </c>
      <c r="D2057" s="15">
        <v>2007</v>
      </c>
      <c r="E2057" s="16">
        <v>0.41736111111111113</v>
      </c>
      <c r="F2057" s="16">
        <v>0.45</v>
      </c>
      <c r="G2057" s="16">
        <f t="shared" si="324"/>
        <v>3.2638888888888884E-2</v>
      </c>
      <c r="H2057" s="21">
        <v>2</v>
      </c>
      <c r="I2057" s="17">
        <v>1</v>
      </c>
      <c r="J2057" s="17">
        <v>1</v>
      </c>
      <c r="K2057" s="17">
        <v>1</v>
      </c>
      <c r="L2057" s="14" t="s">
        <v>99</v>
      </c>
      <c r="M2057" s="47" t="s">
        <v>244</v>
      </c>
      <c r="N2057" s="17">
        <v>2</v>
      </c>
      <c r="O2057" s="14">
        <f t="shared" si="325"/>
        <v>47.19</v>
      </c>
      <c r="P2057" s="14">
        <v>14.3</v>
      </c>
      <c r="Q2057" s="14">
        <f t="shared" si="326"/>
        <v>42.9</v>
      </c>
      <c r="R2057" s="14">
        <v>13</v>
      </c>
      <c r="S2057" s="14">
        <f t="shared" si="327"/>
        <v>47.19</v>
      </c>
      <c r="T2057" s="14">
        <v>14.3</v>
      </c>
      <c r="U2057" s="21" t="s">
        <v>43</v>
      </c>
      <c r="V2057" s="21" t="s">
        <v>43</v>
      </c>
      <c r="W2057" s="19">
        <v>27.877690000000001</v>
      </c>
      <c r="X2057" s="19">
        <v>-115.16775</v>
      </c>
      <c r="Y2057" s="18">
        <f t="shared" si="323"/>
        <v>64.400000000000006</v>
      </c>
      <c r="Z2057" s="17">
        <v>18</v>
      </c>
      <c r="AA2057" s="21">
        <v>8</v>
      </c>
      <c r="AB2057" s="14" t="s">
        <v>44</v>
      </c>
      <c r="AC2057" s="14">
        <v>10</v>
      </c>
      <c r="AD2057" s="17">
        <v>17</v>
      </c>
      <c r="AE2057" s="17">
        <v>1</v>
      </c>
      <c r="AF2057" s="14">
        <v>22</v>
      </c>
      <c r="AG2057" s="14">
        <v>300</v>
      </c>
      <c r="AI2057" s="70">
        <f t="shared" si="328"/>
        <v>13.209999999999999</v>
      </c>
      <c r="AJ2057" s="71" t="s">
        <v>369</v>
      </c>
      <c r="AK2057" s="72">
        <f t="shared" si="329"/>
        <v>1.6329725885917237</v>
      </c>
      <c r="AL2057" s="73">
        <f t="shared" si="330"/>
        <v>1.6329725885917237</v>
      </c>
    </row>
    <row r="2058" spans="1:38" hidden="1">
      <c r="A2058" s="14" t="s">
        <v>98</v>
      </c>
      <c r="B2058" s="14" t="s">
        <v>40</v>
      </c>
      <c r="C2058" s="31">
        <v>39290</v>
      </c>
      <c r="D2058" s="15">
        <v>2007</v>
      </c>
      <c r="E2058" s="16">
        <v>0.41736111111111113</v>
      </c>
      <c r="F2058" s="16">
        <v>0.45</v>
      </c>
      <c r="G2058" s="16">
        <f t="shared" si="324"/>
        <v>3.2638888888888884E-2</v>
      </c>
      <c r="H2058" s="21">
        <v>2</v>
      </c>
      <c r="I2058" s="17">
        <v>1</v>
      </c>
      <c r="J2058" s="17">
        <v>1</v>
      </c>
      <c r="K2058" s="17">
        <v>1</v>
      </c>
      <c r="L2058" s="14" t="s">
        <v>99</v>
      </c>
      <c r="M2058" s="47" t="s">
        <v>244</v>
      </c>
      <c r="N2058" s="17">
        <v>2</v>
      </c>
      <c r="O2058" s="14">
        <f t="shared" si="325"/>
        <v>47.19</v>
      </c>
      <c r="P2058" s="14">
        <v>14.3</v>
      </c>
      <c r="Q2058" s="14">
        <f t="shared" si="326"/>
        <v>42.9</v>
      </c>
      <c r="R2058" s="14">
        <v>13</v>
      </c>
      <c r="S2058" s="14">
        <f t="shared" si="327"/>
        <v>47.19</v>
      </c>
      <c r="T2058" s="14">
        <v>14.3</v>
      </c>
      <c r="U2058" s="21" t="s">
        <v>43</v>
      </c>
      <c r="V2058" s="21" t="s">
        <v>43</v>
      </c>
      <c r="W2058" s="19">
        <v>27.877690000000001</v>
      </c>
      <c r="X2058" s="19">
        <v>-115.16775</v>
      </c>
      <c r="Y2058" s="18">
        <f t="shared" si="323"/>
        <v>64.400000000000006</v>
      </c>
      <c r="Z2058" s="17">
        <v>18</v>
      </c>
      <c r="AA2058" s="21">
        <v>8</v>
      </c>
      <c r="AB2058" s="14" t="s">
        <v>44</v>
      </c>
      <c r="AC2058" s="14">
        <v>10</v>
      </c>
      <c r="AD2058" s="17">
        <v>18</v>
      </c>
      <c r="AE2058" s="17">
        <v>1</v>
      </c>
      <c r="AF2058" s="14">
        <v>22</v>
      </c>
      <c r="AG2058" s="14">
        <v>300</v>
      </c>
      <c r="AI2058" s="70">
        <f t="shared" si="328"/>
        <v>13.918999999999999</v>
      </c>
      <c r="AJ2058" s="71" t="s">
        <v>369</v>
      </c>
      <c r="AK2058" s="72">
        <f t="shared" si="329"/>
        <v>1.8310631406548505</v>
      </c>
      <c r="AL2058" s="73">
        <f t="shared" si="330"/>
        <v>1.8310631406548505</v>
      </c>
    </row>
    <row r="2059" spans="1:38" hidden="1">
      <c r="A2059" s="14" t="s">
        <v>98</v>
      </c>
      <c r="B2059" s="14" t="s">
        <v>40</v>
      </c>
      <c r="C2059" s="31">
        <v>39290</v>
      </c>
      <c r="D2059" s="15">
        <v>2007</v>
      </c>
      <c r="E2059" s="16">
        <v>0.41736111111111113</v>
      </c>
      <c r="F2059" s="16">
        <v>0.45</v>
      </c>
      <c r="G2059" s="16">
        <f t="shared" si="324"/>
        <v>3.2638888888888884E-2</v>
      </c>
      <c r="H2059" s="21">
        <v>2</v>
      </c>
      <c r="I2059" s="17">
        <v>1</v>
      </c>
      <c r="J2059" s="17">
        <v>1</v>
      </c>
      <c r="K2059" s="17">
        <v>1</v>
      </c>
      <c r="L2059" s="14" t="s">
        <v>99</v>
      </c>
      <c r="M2059" s="47" t="s">
        <v>244</v>
      </c>
      <c r="N2059" s="17">
        <v>2</v>
      </c>
      <c r="O2059" s="14">
        <f t="shared" si="325"/>
        <v>47.19</v>
      </c>
      <c r="P2059" s="14">
        <v>14.3</v>
      </c>
      <c r="Q2059" s="14">
        <f t="shared" si="326"/>
        <v>42.9</v>
      </c>
      <c r="R2059" s="14">
        <v>13</v>
      </c>
      <c r="S2059" s="14">
        <f t="shared" si="327"/>
        <v>47.19</v>
      </c>
      <c r="T2059" s="14">
        <v>14.3</v>
      </c>
      <c r="U2059" s="21" t="s">
        <v>43</v>
      </c>
      <c r="V2059" s="21" t="s">
        <v>43</v>
      </c>
      <c r="W2059" s="19">
        <v>27.877690000000001</v>
      </c>
      <c r="X2059" s="19">
        <v>-115.16775</v>
      </c>
      <c r="Y2059" s="18">
        <f t="shared" si="323"/>
        <v>64.400000000000006</v>
      </c>
      <c r="Z2059" s="17">
        <v>18</v>
      </c>
      <c r="AA2059" s="21">
        <v>8</v>
      </c>
      <c r="AB2059" s="14" t="s">
        <v>44</v>
      </c>
      <c r="AC2059" s="14">
        <v>10</v>
      </c>
      <c r="AD2059" s="17">
        <v>19</v>
      </c>
      <c r="AE2059" s="17">
        <v>1</v>
      </c>
      <c r="AF2059" s="14">
        <v>22</v>
      </c>
      <c r="AG2059" s="14">
        <v>300</v>
      </c>
      <c r="AI2059" s="70">
        <f t="shared" si="328"/>
        <v>14.628</v>
      </c>
      <c r="AJ2059" s="71" t="s">
        <v>369</v>
      </c>
      <c r="AK2059" s="72">
        <f t="shared" si="329"/>
        <v>2.041534710262368</v>
      </c>
      <c r="AL2059" s="73">
        <f t="shared" si="330"/>
        <v>2.041534710262368</v>
      </c>
    </row>
    <row r="2060" spans="1:38" hidden="1">
      <c r="A2060" s="14" t="s">
        <v>98</v>
      </c>
      <c r="B2060" s="14" t="s">
        <v>40</v>
      </c>
      <c r="C2060" s="31">
        <v>39290</v>
      </c>
      <c r="D2060" s="15">
        <v>2007</v>
      </c>
      <c r="E2060" s="16">
        <v>0.41736111111111113</v>
      </c>
      <c r="F2060" s="16">
        <v>0.45</v>
      </c>
      <c r="G2060" s="16">
        <f t="shared" si="324"/>
        <v>3.2638888888888884E-2</v>
      </c>
      <c r="H2060" s="21">
        <v>2</v>
      </c>
      <c r="I2060" s="17">
        <v>1</v>
      </c>
      <c r="J2060" s="17">
        <v>1</v>
      </c>
      <c r="K2060" s="17">
        <v>1</v>
      </c>
      <c r="L2060" s="14" t="s">
        <v>99</v>
      </c>
      <c r="M2060" s="47" t="s">
        <v>244</v>
      </c>
      <c r="N2060" s="17">
        <v>2</v>
      </c>
      <c r="O2060" s="14">
        <f t="shared" si="325"/>
        <v>47.19</v>
      </c>
      <c r="P2060" s="14">
        <v>14.3</v>
      </c>
      <c r="Q2060" s="14">
        <f t="shared" si="326"/>
        <v>42.9</v>
      </c>
      <c r="R2060" s="14">
        <v>13</v>
      </c>
      <c r="S2060" s="14">
        <f t="shared" si="327"/>
        <v>47.19</v>
      </c>
      <c r="T2060" s="14">
        <v>14.3</v>
      </c>
      <c r="U2060" s="21" t="s">
        <v>43</v>
      </c>
      <c r="V2060" s="21" t="s">
        <v>43</v>
      </c>
      <c r="W2060" s="19">
        <v>27.877690000000001</v>
      </c>
      <c r="X2060" s="19">
        <v>-115.16775</v>
      </c>
      <c r="Y2060" s="18">
        <f t="shared" si="323"/>
        <v>64.400000000000006</v>
      </c>
      <c r="Z2060" s="17">
        <v>18</v>
      </c>
      <c r="AA2060" s="21">
        <v>8</v>
      </c>
      <c r="AB2060" s="14" t="s">
        <v>44</v>
      </c>
      <c r="AC2060" s="14">
        <v>10</v>
      </c>
      <c r="AD2060" s="17">
        <v>19</v>
      </c>
      <c r="AE2060" s="17">
        <v>1</v>
      </c>
      <c r="AF2060" s="14">
        <v>22</v>
      </c>
      <c r="AG2060" s="14">
        <v>300</v>
      </c>
      <c r="AI2060" s="70">
        <f t="shared" si="328"/>
        <v>14.628</v>
      </c>
      <c r="AJ2060" s="71" t="s">
        <v>369</v>
      </c>
      <c r="AK2060" s="72">
        <f t="shared" si="329"/>
        <v>2.041534710262368</v>
      </c>
      <c r="AL2060" s="73">
        <f t="shared" si="330"/>
        <v>2.041534710262368</v>
      </c>
    </row>
    <row r="2061" spans="1:38" hidden="1">
      <c r="A2061" s="14" t="s">
        <v>98</v>
      </c>
      <c r="B2061" s="14" t="s">
        <v>40</v>
      </c>
      <c r="C2061" s="31">
        <v>39290</v>
      </c>
      <c r="D2061" s="15">
        <v>2007</v>
      </c>
      <c r="E2061" s="16">
        <v>0.41736111111111113</v>
      </c>
      <c r="F2061" s="16">
        <v>0.45</v>
      </c>
      <c r="G2061" s="16">
        <f t="shared" si="324"/>
        <v>3.2638888888888884E-2</v>
      </c>
      <c r="H2061" s="21">
        <v>2</v>
      </c>
      <c r="I2061" s="17">
        <v>1</v>
      </c>
      <c r="J2061" s="17">
        <v>1</v>
      </c>
      <c r="K2061" s="17">
        <v>1</v>
      </c>
      <c r="L2061" s="14" t="s">
        <v>99</v>
      </c>
      <c r="M2061" s="47" t="s">
        <v>244</v>
      </c>
      <c r="N2061" s="17">
        <v>2</v>
      </c>
      <c r="O2061" s="14">
        <f t="shared" si="325"/>
        <v>47.19</v>
      </c>
      <c r="P2061" s="14">
        <v>14.3</v>
      </c>
      <c r="Q2061" s="14">
        <f t="shared" si="326"/>
        <v>42.9</v>
      </c>
      <c r="R2061" s="14">
        <v>13</v>
      </c>
      <c r="S2061" s="14">
        <f t="shared" si="327"/>
        <v>47.19</v>
      </c>
      <c r="T2061" s="14">
        <v>14.3</v>
      </c>
      <c r="U2061" s="21" t="s">
        <v>43</v>
      </c>
      <c r="V2061" s="21" t="s">
        <v>43</v>
      </c>
      <c r="W2061" s="19">
        <v>27.877690000000001</v>
      </c>
      <c r="X2061" s="19">
        <v>-115.16775</v>
      </c>
      <c r="Y2061" s="18">
        <f t="shared" si="323"/>
        <v>64.400000000000006</v>
      </c>
      <c r="Z2061" s="17">
        <v>18</v>
      </c>
      <c r="AA2061" s="21">
        <v>8</v>
      </c>
      <c r="AB2061" s="14" t="s">
        <v>44</v>
      </c>
      <c r="AC2061" s="14">
        <v>11</v>
      </c>
      <c r="AD2061" s="17">
        <v>14</v>
      </c>
      <c r="AE2061" s="17">
        <v>1</v>
      </c>
      <c r="AF2061" s="14">
        <v>28</v>
      </c>
      <c r="AG2061" s="14">
        <v>300</v>
      </c>
      <c r="AI2061" s="70">
        <f t="shared" si="328"/>
        <v>11.083</v>
      </c>
      <c r="AJ2061" s="71" t="s">
        <v>369</v>
      </c>
      <c r="AK2061" s="72">
        <f t="shared" si="329"/>
        <v>1.1117350137621949</v>
      </c>
      <c r="AL2061" s="73">
        <f t="shared" si="330"/>
        <v>1.1117350137621949</v>
      </c>
    </row>
    <row r="2062" spans="1:38" hidden="1">
      <c r="A2062" s="14" t="s">
        <v>98</v>
      </c>
      <c r="B2062" s="14" t="s">
        <v>40</v>
      </c>
      <c r="C2062" s="31">
        <v>39290</v>
      </c>
      <c r="D2062" s="15">
        <v>2007</v>
      </c>
      <c r="E2062" s="16">
        <v>0.41736111111111113</v>
      </c>
      <c r="F2062" s="16">
        <v>0.45</v>
      </c>
      <c r="G2062" s="16">
        <f t="shared" si="324"/>
        <v>3.2638888888888884E-2</v>
      </c>
      <c r="H2062" s="21">
        <v>2</v>
      </c>
      <c r="I2062" s="17">
        <v>1</v>
      </c>
      <c r="J2062" s="17">
        <v>1</v>
      </c>
      <c r="K2062" s="17">
        <v>1</v>
      </c>
      <c r="L2062" s="14" t="s">
        <v>99</v>
      </c>
      <c r="M2062" s="47" t="s">
        <v>244</v>
      </c>
      <c r="N2062" s="17">
        <v>2</v>
      </c>
      <c r="O2062" s="14">
        <f t="shared" si="325"/>
        <v>47.19</v>
      </c>
      <c r="P2062" s="14">
        <v>14.3</v>
      </c>
      <c r="Q2062" s="14">
        <f t="shared" si="326"/>
        <v>42.9</v>
      </c>
      <c r="R2062" s="14">
        <v>13</v>
      </c>
      <c r="S2062" s="14">
        <f t="shared" si="327"/>
        <v>47.19</v>
      </c>
      <c r="T2062" s="14">
        <v>14.3</v>
      </c>
      <c r="U2062" s="21" t="s">
        <v>43</v>
      </c>
      <c r="V2062" s="21" t="s">
        <v>43</v>
      </c>
      <c r="W2062" s="19">
        <v>27.877690000000001</v>
      </c>
      <c r="X2062" s="19">
        <v>-115.16775</v>
      </c>
      <c r="Y2062" s="18">
        <f t="shared" si="323"/>
        <v>64.400000000000006</v>
      </c>
      <c r="Z2062" s="17">
        <v>18</v>
      </c>
      <c r="AA2062" s="21">
        <v>8</v>
      </c>
      <c r="AB2062" s="14" t="s">
        <v>44</v>
      </c>
      <c r="AC2062" s="14">
        <v>11</v>
      </c>
      <c r="AD2062" s="17">
        <v>15</v>
      </c>
      <c r="AE2062" s="17">
        <v>1</v>
      </c>
      <c r="AF2062" s="14">
        <v>28</v>
      </c>
      <c r="AG2062" s="14">
        <v>300</v>
      </c>
      <c r="AI2062" s="70">
        <f t="shared" si="328"/>
        <v>11.792</v>
      </c>
      <c r="AJ2062" s="71" t="s">
        <v>369</v>
      </c>
      <c r="AK2062" s="72">
        <f t="shared" si="329"/>
        <v>1.2734394051640829</v>
      </c>
      <c r="AL2062" s="73">
        <f t="shared" si="330"/>
        <v>1.2734394051640829</v>
      </c>
    </row>
    <row r="2063" spans="1:38" hidden="1">
      <c r="A2063" s="14" t="s">
        <v>98</v>
      </c>
      <c r="B2063" s="14" t="s">
        <v>40</v>
      </c>
      <c r="C2063" s="31">
        <v>39290</v>
      </c>
      <c r="D2063" s="15">
        <v>2007</v>
      </c>
      <c r="E2063" s="16">
        <v>0.41736111111111113</v>
      </c>
      <c r="F2063" s="16">
        <v>0.45</v>
      </c>
      <c r="G2063" s="16">
        <f t="shared" si="324"/>
        <v>3.2638888888888884E-2</v>
      </c>
      <c r="H2063" s="21">
        <v>2</v>
      </c>
      <c r="I2063" s="17">
        <v>1</v>
      </c>
      <c r="J2063" s="17">
        <v>1</v>
      </c>
      <c r="K2063" s="17">
        <v>1</v>
      </c>
      <c r="L2063" s="14" t="s">
        <v>99</v>
      </c>
      <c r="M2063" s="47" t="s">
        <v>244</v>
      </c>
      <c r="N2063" s="17">
        <v>2</v>
      </c>
      <c r="O2063" s="14">
        <f t="shared" si="325"/>
        <v>47.19</v>
      </c>
      <c r="P2063" s="14">
        <v>14.3</v>
      </c>
      <c r="Q2063" s="14">
        <f t="shared" si="326"/>
        <v>42.9</v>
      </c>
      <c r="R2063" s="14">
        <v>13</v>
      </c>
      <c r="S2063" s="14">
        <f t="shared" si="327"/>
        <v>47.19</v>
      </c>
      <c r="T2063" s="14">
        <v>14.3</v>
      </c>
      <c r="U2063" s="21" t="s">
        <v>43</v>
      </c>
      <c r="V2063" s="21" t="s">
        <v>43</v>
      </c>
      <c r="W2063" s="19">
        <v>27.877690000000001</v>
      </c>
      <c r="X2063" s="19">
        <v>-115.16775</v>
      </c>
      <c r="Y2063" s="18">
        <f t="shared" si="323"/>
        <v>64.400000000000006</v>
      </c>
      <c r="Z2063" s="17">
        <v>18</v>
      </c>
      <c r="AA2063" s="21">
        <v>8</v>
      </c>
      <c r="AB2063" s="14" t="s">
        <v>44</v>
      </c>
      <c r="AC2063" s="14">
        <v>11</v>
      </c>
      <c r="AD2063" s="17">
        <v>18</v>
      </c>
      <c r="AE2063" s="17">
        <v>1</v>
      </c>
      <c r="AF2063" s="14">
        <v>28</v>
      </c>
      <c r="AG2063" s="14">
        <v>300</v>
      </c>
      <c r="AI2063" s="70">
        <f t="shared" si="328"/>
        <v>13.918999999999999</v>
      </c>
      <c r="AJ2063" s="71" t="s">
        <v>369</v>
      </c>
      <c r="AK2063" s="72">
        <f t="shared" si="329"/>
        <v>1.8310631406548505</v>
      </c>
      <c r="AL2063" s="73">
        <f t="shared" si="330"/>
        <v>1.8310631406548505</v>
      </c>
    </row>
    <row r="2064" spans="1:38" hidden="1">
      <c r="A2064" s="14" t="s">
        <v>98</v>
      </c>
      <c r="B2064" s="14" t="s">
        <v>40</v>
      </c>
      <c r="C2064" s="31">
        <v>39290</v>
      </c>
      <c r="D2064" s="15">
        <v>2007</v>
      </c>
      <c r="E2064" s="16">
        <v>0.41736111111111113</v>
      </c>
      <c r="F2064" s="16">
        <v>0.45</v>
      </c>
      <c r="G2064" s="16">
        <f t="shared" si="324"/>
        <v>3.2638888888888884E-2</v>
      </c>
      <c r="H2064" s="21">
        <v>2</v>
      </c>
      <c r="I2064" s="17">
        <v>1</v>
      </c>
      <c r="J2064" s="17">
        <v>1</v>
      </c>
      <c r="K2064" s="17">
        <v>1</v>
      </c>
      <c r="L2064" s="14" t="s">
        <v>99</v>
      </c>
      <c r="M2064" s="47" t="s">
        <v>244</v>
      </c>
      <c r="N2064" s="17">
        <v>2</v>
      </c>
      <c r="O2064" s="14">
        <f t="shared" si="325"/>
        <v>47.19</v>
      </c>
      <c r="P2064" s="14">
        <v>14.3</v>
      </c>
      <c r="Q2064" s="14">
        <f t="shared" si="326"/>
        <v>42.9</v>
      </c>
      <c r="R2064" s="14">
        <v>13</v>
      </c>
      <c r="S2064" s="14">
        <f t="shared" si="327"/>
        <v>47.19</v>
      </c>
      <c r="T2064" s="14">
        <v>14.3</v>
      </c>
      <c r="U2064" s="21" t="s">
        <v>43</v>
      </c>
      <c r="V2064" s="21" t="s">
        <v>43</v>
      </c>
      <c r="W2064" s="19">
        <v>27.877690000000001</v>
      </c>
      <c r="X2064" s="19">
        <v>-115.16775</v>
      </c>
      <c r="Y2064" s="18">
        <f t="shared" si="323"/>
        <v>64.400000000000006</v>
      </c>
      <c r="Z2064" s="17">
        <v>18</v>
      </c>
      <c r="AA2064" s="21">
        <v>8</v>
      </c>
      <c r="AB2064" s="14" t="s">
        <v>44</v>
      </c>
      <c r="AC2064" s="14">
        <v>11</v>
      </c>
      <c r="AD2064" s="17">
        <v>18</v>
      </c>
      <c r="AE2064" s="17">
        <v>1</v>
      </c>
      <c r="AF2064" s="14">
        <v>28</v>
      </c>
      <c r="AG2064" s="14">
        <v>300</v>
      </c>
      <c r="AI2064" s="70">
        <f t="shared" si="328"/>
        <v>13.918999999999999</v>
      </c>
      <c r="AJ2064" s="71" t="s">
        <v>369</v>
      </c>
      <c r="AK2064" s="72">
        <f t="shared" si="329"/>
        <v>1.8310631406548505</v>
      </c>
      <c r="AL2064" s="73">
        <f t="shared" si="330"/>
        <v>1.8310631406548505</v>
      </c>
    </row>
    <row r="2065" spans="1:38" hidden="1">
      <c r="A2065" s="14" t="s">
        <v>98</v>
      </c>
      <c r="B2065" s="14" t="s">
        <v>40</v>
      </c>
      <c r="C2065" s="31">
        <v>39290</v>
      </c>
      <c r="D2065" s="15">
        <v>2007</v>
      </c>
      <c r="E2065" s="16">
        <v>0.41736111111111113</v>
      </c>
      <c r="F2065" s="16">
        <v>0.45</v>
      </c>
      <c r="G2065" s="16">
        <f t="shared" si="324"/>
        <v>3.2638888888888884E-2</v>
      </c>
      <c r="H2065" s="21">
        <v>2</v>
      </c>
      <c r="I2065" s="17">
        <v>1</v>
      </c>
      <c r="J2065" s="17">
        <v>1</v>
      </c>
      <c r="K2065" s="17">
        <v>1</v>
      </c>
      <c r="L2065" s="14" t="s">
        <v>99</v>
      </c>
      <c r="M2065" s="47" t="s">
        <v>244</v>
      </c>
      <c r="N2065" s="17">
        <v>2</v>
      </c>
      <c r="O2065" s="14">
        <f t="shared" si="325"/>
        <v>47.19</v>
      </c>
      <c r="P2065" s="14">
        <v>14.3</v>
      </c>
      <c r="Q2065" s="14">
        <f t="shared" si="326"/>
        <v>42.9</v>
      </c>
      <c r="R2065" s="14">
        <v>13</v>
      </c>
      <c r="S2065" s="14">
        <f t="shared" si="327"/>
        <v>47.19</v>
      </c>
      <c r="T2065" s="14">
        <v>14.3</v>
      </c>
      <c r="U2065" s="21" t="s">
        <v>43</v>
      </c>
      <c r="V2065" s="21" t="s">
        <v>43</v>
      </c>
      <c r="W2065" s="19">
        <v>27.877690000000001</v>
      </c>
      <c r="X2065" s="19">
        <v>-115.16775</v>
      </c>
      <c r="Y2065" s="18">
        <f t="shared" si="323"/>
        <v>64.400000000000006</v>
      </c>
      <c r="Z2065" s="17">
        <v>18</v>
      </c>
      <c r="AA2065" s="21">
        <v>8</v>
      </c>
      <c r="AB2065" s="14" t="s">
        <v>44</v>
      </c>
      <c r="AC2065" s="14">
        <v>12</v>
      </c>
      <c r="AD2065" s="17">
        <v>6</v>
      </c>
      <c r="AE2065" s="17">
        <v>1</v>
      </c>
      <c r="AF2065" s="14">
        <v>27</v>
      </c>
      <c r="AG2065" s="14">
        <v>300</v>
      </c>
      <c r="AI2065" s="70">
        <f t="shared" si="328"/>
        <v>5.4109999999999996</v>
      </c>
      <c r="AJ2065" s="71" t="s">
        <v>369</v>
      </c>
      <c r="AK2065" s="72">
        <f t="shared" si="329"/>
        <v>0.23124881896144875</v>
      </c>
      <c r="AL2065" s="73">
        <f t="shared" si="330"/>
        <v>0.23124881896144875</v>
      </c>
    </row>
    <row r="2066" spans="1:38" hidden="1">
      <c r="A2066" s="14" t="s">
        <v>98</v>
      </c>
      <c r="B2066" s="14" t="s">
        <v>40</v>
      </c>
      <c r="C2066" s="31">
        <v>39290</v>
      </c>
      <c r="D2066" s="15">
        <v>2007</v>
      </c>
      <c r="E2066" s="16">
        <v>0.41736111111111113</v>
      </c>
      <c r="F2066" s="16">
        <v>0.45</v>
      </c>
      <c r="G2066" s="16">
        <f t="shared" si="324"/>
        <v>3.2638888888888884E-2</v>
      </c>
      <c r="H2066" s="21">
        <v>2</v>
      </c>
      <c r="I2066" s="17">
        <v>1</v>
      </c>
      <c r="J2066" s="17">
        <v>1</v>
      </c>
      <c r="K2066" s="17">
        <v>1</v>
      </c>
      <c r="L2066" s="14" t="s">
        <v>99</v>
      </c>
      <c r="M2066" s="47" t="s">
        <v>244</v>
      </c>
      <c r="N2066" s="17">
        <v>2</v>
      </c>
      <c r="O2066" s="14">
        <f t="shared" si="325"/>
        <v>47.19</v>
      </c>
      <c r="P2066" s="14">
        <v>14.3</v>
      </c>
      <c r="Q2066" s="14">
        <f t="shared" si="326"/>
        <v>42.9</v>
      </c>
      <c r="R2066" s="14">
        <v>13</v>
      </c>
      <c r="S2066" s="14">
        <f t="shared" si="327"/>
        <v>47.19</v>
      </c>
      <c r="T2066" s="14">
        <v>14.3</v>
      </c>
      <c r="U2066" s="21" t="s">
        <v>43</v>
      </c>
      <c r="V2066" s="21" t="s">
        <v>43</v>
      </c>
      <c r="W2066" s="19">
        <v>27.877690000000001</v>
      </c>
      <c r="X2066" s="19">
        <v>-115.16775</v>
      </c>
      <c r="Y2066" s="18">
        <f t="shared" si="323"/>
        <v>64.400000000000006</v>
      </c>
      <c r="Z2066" s="17">
        <v>18</v>
      </c>
      <c r="AA2066" s="21">
        <v>8</v>
      </c>
      <c r="AB2066" s="14" t="s">
        <v>44</v>
      </c>
      <c r="AC2066" s="14">
        <v>12</v>
      </c>
      <c r="AD2066" s="17">
        <v>14</v>
      </c>
      <c r="AE2066" s="17">
        <v>1</v>
      </c>
      <c r="AF2066" s="14">
        <v>27</v>
      </c>
      <c r="AG2066" s="14">
        <v>300</v>
      </c>
      <c r="AI2066" s="70">
        <f t="shared" si="328"/>
        <v>11.083</v>
      </c>
      <c r="AJ2066" s="71" t="s">
        <v>369</v>
      </c>
      <c r="AK2066" s="72">
        <f t="shared" si="329"/>
        <v>1.1117350137621949</v>
      </c>
      <c r="AL2066" s="73">
        <f t="shared" si="330"/>
        <v>1.1117350137621949</v>
      </c>
    </row>
    <row r="2067" spans="1:38" hidden="1">
      <c r="A2067" s="14" t="s">
        <v>98</v>
      </c>
      <c r="B2067" s="14" t="s">
        <v>40</v>
      </c>
      <c r="C2067" s="31">
        <v>39290</v>
      </c>
      <c r="D2067" s="15">
        <v>2007</v>
      </c>
      <c r="E2067" s="16">
        <v>0.41736111111111113</v>
      </c>
      <c r="F2067" s="16">
        <v>0.45</v>
      </c>
      <c r="G2067" s="16">
        <f t="shared" si="324"/>
        <v>3.2638888888888884E-2</v>
      </c>
      <c r="H2067" s="21">
        <v>2</v>
      </c>
      <c r="I2067" s="17">
        <v>1</v>
      </c>
      <c r="J2067" s="17">
        <v>1</v>
      </c>
      <c r="K2067" s="17">
        <v>1</v>
      </c>
      <c r="L2067" s="14" t="s">
        <v>99</v>
      </c>
      <c r="M2067" s="47" t="s">
        <v>244</v>
      </c>
      <c r="N2067" s="17">
        <v>2</v>
      </c>
      <c r="O2067" s="14">
        <f t="shared" si="325"/>
        <v>47.19</v>
      </c>
      <c r="P2067" s="14">
        <v>14.3</v>
      </c>
      <c r="Q2067" s="14">
        <f t="shared" si="326"/>
        <v>42.9</v>
      </c>
      <c r="R2067" s="14">
        <v>13</v>
      </c>
      <c r="S2067" s="14">
        <f t="shared" si="327"/>
        <v>47.19</v>
      </c>
      <c r="T2067" s="14">
        <v>14.3</v>
      </c>
      <c r="U2067" s="21" t="s">
        <v>43</v>
      </c>
      <c r="V2067" s="21" t="s">
        <v>43</v>
      </c>
      <c r="W2067" s="19">
        <v>27.877690000000001</v>
      </c>
      <c r="X2067" s="19">
        <v>-115.16775</v>
      </c>
      <c r="Y2067" s="18">
        <f t="shared" si="323"/>
        <v>64.400000000000006</v>
      </c>
      <c r="Z2067" s="17">
        <v>18</v>
      </c>
      <c r="AA2067" s="21">
        <v>8</v>
      </c>
      <c r="AB2067" s="14" t="s">
        <v>44</v>
      </c>
      <c r="AC2067" s="14">
        <v>12</v>
      </c>
      <c r="AD2067" s="17">
        <v>17</v>
      </c>
      <c r="AE2067" s="17">
        <v>1</v>
      </c>
      <c r="AF2067" s="14">
        <v>27</v>
      </c>
      <c r="AG2067" s="14">
        <v>300</v>
      </c>
      <c r="AI2067" s="70">
        <f t="shared" si="328"/>
        <v>13.209999999999999</v>
      </c>
      <c r="AJ2067" s="71" t="s">
        <v>369</v>
      </c>
      <c r="AK2067" s="72">
        <f t="shared" si="329"/>
        <v>1.6329725885917237</v>
      </c>
      <c r="AL2067" s="73">
        <f t="shared" si="330"/>
        <v>1.6329725885917237</v>
      </c>
    </row>
    <row r="2068" spans="1:38" hidden="1">
      <c r="A2068" s="14" t="s">
        <v>98</v>
      </c>
      <c r="B2068" s="14" t="s">
        <v>40</v>
      </c>
      <c r="C2068" s="31">
        <v>39290</v>
      </c>
      <c r="D2068" s="15">
        <v>2007</v>
      </c>
      <c r="E2068" s="16">
        <v>0.41736111111111113</v>
      </c>
      <c r="F2068" s="16">
        <v>0.45</v>
      </c>
      <c r="G2068" s="16">
        <f t="shared" si="324"/>
        <v>3.2638888888888884E-2</v>
      </c>
      <c r="H2068" s="21">
        <v>2</v>
      </c>
      <c r="I2068" s="17">
        <v>1</v>
      </c>
      <c r="J2068" s="17">
        <v>1</v>
      </c>
      <c r="K2068" s="17">
        <v>1</v>
      </c>
      <c r="L2068" s="14" t="s">
        <v>99</v>
      </c>
      <c r="M2068" s="47" t="s">
        <v>244</v>
      </c>
      <c r="N2068" s="17">
        <v>2</v>
      </c>
      <c r="O2068" s="14">
        <f t="shared" si="325"/>
        <v>47.19</v>
      </c>
      <c r="P2068" s="14">
        <v>14.3</v>
      </c>
      <c r="Q2068" s="14">
        <f t="shared" si="326"/>
        <v>42.9</v>
      </c>
      <c r="R2068" s="14">
        <v>13</v>
      </c>
      <c r="S2068" s="14">
        <f t="shared" si="327"/>
        <v>47.19</v>
      </c>
      <c r="T2068" s="14">
        <v>14.3</v>
      </c>
      <c r="U2068" s="21" t="s">
        <v>43</v>
      </c>
      <c r="V2068" s="21" t="s">
        <v>43</v>
      </c>
      <c r="W2068" s="19">
        <v>27.877690000000001</v>
      </c>
      <c r="X2068" s="19">
        <v>-115.16775</v>
      </c>
      <c r="Y2068" s="18">
        <f t="shared" si="323"/>
        <v>64.400000000000006</v>
      </c>
      <c r="Z2068" s="17">
        <v>18</v>
      </c>
      <c r="AA2068" s="21">
        <v>8</v>
      </c>
      <c r="AB2068" s="14" t="s">
        <v>44</v>
      </c>
      <c r="AC2068" s="14">
        <v>12</v>
      </c>
      <c r="AD2068" s="17">
        <v>19</v>
      </c>
      <c r="AE2068" s="17">
        <v>1</v>
      </c>
      <c r="AF2068" s="14">
        <v>27</v>
      </c>
      <c r="AG2068" s="14">
        <v>300</v>
      </c>
      <c r="AI2068" s="70">
        <f t="shared" si="328"/>
        <v>14.628</v>
      </c>
      <c r="AJ2068" s="71" t="s">
        <v>369</v>
      </c>
      <c r="AK2068" s="72">
        <f t="shared" si="329"/>
        <v>2.041534710262368</v>
      </c>
      <c r="AL2068" s="73">
        <f t="shared" si="330"/>
        <v>2.041534710262368</v>
      </c>
    </row>
    <row r="2069" spans="1:38" hidden="1">
      <c r="A2069" s="14" t="s">
        <v>98</v>
      </c>
      <c r="B2069" s="14" t="s">
        <v>40</v>
      </c>
      <c r="C2069" s="31">
        <v>39290</v>
      </c>
      <c r="D2069" s="15">
        <v>2007</v>
      </c>
      <c r="E2069" s="16">
        <v>0.41736111111111113</v>
      </c>
      <c r="F2069" s="16">
        <v>0.45</v>
      </c>
      <c r="G2069" s="16">
        <f t="shared" si="324"/>
        <v>3.2638888888888884E-2</v>
      </c>
      <c r="H2069" s="21">
        <v>2</v>
      </c>
      <c r="I2069" s="17">
        <v>1</v>
      </c>
      <c r="J2069" s="17">
        <v>1</v>
      </c>
      <c r="K2069" s="17">
        <v>1</v>
      </c>
      <c r="L2069" s="14" t="s">
        <v>99</v>
      </c>
      <c r="M2069" s="47" t="s">
        <v>244</v>
      </c>
      <c r="N2069" s="17">
        <v>2</v>
      </c>
      <c r="O2069" s="14">
        <f t="shared" si="325"/>
        <v>47.19</v>
      </c>
      <c r="P2069" s="14">
        <v>14.3</v>
      </c>
      <c r="Q2069" s="14">
        <f t="shared" si="326"/>
        <v>42.9</v>
      </c>
      <c r="R2069" s="14">
        <v>13</v>
      </c>
      <c r="S2069" s="14">
        <f t="shared" si="327"/>
        <v>47.19</v>
      </c>
      <c r="T2069" s="14">
        <v>14.3</v>
      </c>
      <c r="U2069" s="21" t="s">
        <v>43</v>
      </c>
      <c r="V2069" s="21" t="s">
        <v>43</v>
      </c>
      <c r="W2069" s="19">
        <v>27.877690000000001</v>
      </c>
      <c r="X2069" s="19">
        <v>-115.16775</v>
      </c>
      <c r="Y2069" s="18">
        <f t="shared" si="323"/>
        <v>64.400000000000006</v>
      </c>
      <c r="Z2069" s="17">
        <v>18</v>
      </c>
      <c r="AA2069" s="21">
        <v>8</v>
      </c>
      <c r="AB2069" s="14" t="s">
        <v>44</v>
      </c>
      <c r="AC2069" s="14">
        <v>12</v>
      </c>
      <c r="AD2069" s="17">
        <v>19</v>
      </c>
      <c r="AE2069" s="17">
        <v>1</v>
      </c>
      <c r="AF2069" s="14">
        <v>27</v>
      </c>
      <c r="AG2069" s="14">
        <v>300</v>
      </c>
      <c r="AI2069" s="70">
        <f t="shared" si="328"/>
        <v>14.628</v>
      </c>
      <c r="AJ2069" s="71" t="s">
        <v>369</v>
      </c>
      <c r="AK2069" s="72">
        <f t="shared" si="329"/>
        <v>2.041534710262368</v>
      </c>
      <c r="AL2069" s="73">
        <f t="shared" si="330"/>
        <v>2.041534710262368</v>
      </c>
    </row>
    <row r="2070" spans="1:38" hidden="1">
      <c r="A2070" s="14" t="s">
        <v>98</v>
      </c>
      <c r="B2070" s="14" t="s">
        <v>40</v>
      </c>
      <c r="C2070" s="31">
        <v>39290</v>
      </c>
      <c r="D2070" s="15">
        <v>2007</v>
      </c>
      <c r="E2070" s="16">
        <v>0.41736111111111113</v>
      </c>
      <c r="F2070" s="16">
        <v>0.45</v>
      </c>
      <c r="G2070" s="16">
        <f t="shared" si="324"/>
        <v>3.2638888888888884E-2</v>
      </c>
      <c r="H2070" s="21">
        <v>2</v>
      </c>
      <c r="I2070" s="17">
        <v>1</v>
      </c>
      <c r="J2070" s="17">
        <v>1</v>
      </c>
      <c r="K2070" s="17">
        <v>1</v>
      </c>
      <c r="L2070" s="14" t="s">
        <v>99</v>
      </c>
      <c r="M2070" s="47" t="s">
        <v>244</v>
      </c>
      <c r="N2070" s="17">
        <v>2</v>
      </c>
      <c r="O2070" s="14">
        <f t="shared" si="325"/>
        <v>47.19</v>
      </c>
      <c r="P2070" s="14">
        <v>14.3</v>
      </c>
      <c r="Q2070" s="14">
        <f t="shared" si="326"/>
        <v>42.9</v>
      </c>
      <c r="R2070" s="14">
        <v>13</v>
      </c>
      <c r="S2070" s="14">
        <f t="shared" si="327"/>
        <v>47.19</v>
      </c>
      <c r="T2070" s="14">
        <v>14.3</v>
      </c>
      <c r="U2070" s="21" t="s">
        <v>43</v>
      </c>
      <c r="V2070" s="21" t="s">
        <v>43</v>
      </c>
      <c r="W2070" s="19">
        <v>27.877690000000001</v>
      </c>
      <c r="X2070" s="19">
        <v>-115.16775</v>
      </c>
      <c r="Y2070" s="18">
        <f t="shared" si="323"/>
        <v>64.400000000000006</v>
      </c>
      <c r="Z2070" s="17">
        <v>18</v>
      </c>
      <c r="AA2070" s="21">
        <v>8</v>
      </c>
      <c r="AB2070" s="14" t="s">
        <v>44</v>
      </c>
      <c r="AC2070" s="14">
        <v>13</v>
      </c>
      <c r="AD2070" s="17">
        <v>10</v>
      </c>
      <c r="AE2070" s="17">
        <v>1</v>
      </c>
      <c r="AF2070" s="14">
        <v>32</v>
      </c>
      <c r="AG2070" s="14">
        <v>300</v>
      </c>
      <c r="AI2070" s="70">
        <f t="shared" si="328"/>
        <v>8.2469999999999999</v>
      </c>
      <c r="AJ2070" s="71" t="s">
        <v>369</v>
      </c>
      <c r="AK2070" s="72">
        <f t="shared" si="329"/>
        <v>0.58195573469462847</v>
      </c>
      <c r="AL2070" s="73">
        <f t="shared" si="330"/>
        <v>0.58195573469462847</v>
      </c>
    </row>
    <row r="2071" spans="1:38" hidden="1">
      <c r="A2071" s="14" t="s">
        <v>98</v>
      </c>
      <c r="B2071" s="14" t="s">
        <v>40</v>
      </c>
      <c r="C2071" s="31">
        <v>39290</v>
      </c>
      <c r="D2071" s="15">
        <v>2007</v>
      </c>
      <c r="E2071" s="16">
        <v>0.41736111111111113</v>
      </c>
      <c r="F2071" s="16">
        <v>0.45</v>
      </c>
      <c r="G2071" s="16">
        <f t="shared" si="324"/>
        <v>3.2638888888888884E-2</v>
      </c>
      <c r="H2071" s="21">
        <v>2</v>
      </c>
      <c r="I2071" s="17">
        <v>1</v>
      </c>
      <c r="J2071" s="17">
        <v>1</v>
      </c>
      <c r="K2071" s="17">
        <v>1</v>
      </c>
      <c r="L2071" s="14" t="s">
        <v>99</v>
      </c>
      <c r="M2071" s="47" t="s">
        <v>244</v>
      </c>
      <c r="N2071" s="17">
        <v>2</v>
      </c>
      <c r="O2071" s="14">
        <f t="shared" si="325"/>
        <v>47.19</v>
      </c>
      <c r="P2071" s="14">
        <v>14.3</v>
      </c>
      <c r="Q2071" s="14">
        <f t="shared" si="326"/>
        <v>42.9</v>
      </c>
      <c r="R2071" s="14">
        <v>13</v>
      </c>
      <c r="S2071" s="14">
        <f t="shared" si="327"/>
        <v>47.19</v>
      </c>
      <c r="T2071" s="14">
        <v>14.3</v>
      </c>
      <c r="U2071" s="21" t="s">
        <v>43</v>
      </c>
      <c r="V2071" s="21" t="s">
        <v>43</v>
      </c>
      <c r="W2071" s="19">
        <v>27.877690000000001</v>
      </c>
      <c r="X2071" s="19">
        <v>-115.16775</v>
      </c>
      <c r="Y2071" s="18">
        <f t="shared" si="323"/>
        <v>64.400000000000006</v>
      </c>
      <c r="Z2071" s="17">
        <v>18</v>
      </c>
      <c r="AA2071" s="21">
        <v>8</v>
      </c>
      <c r="AB2071" s="14" t="s">
        <v>44</v>
      </c>
      <c r="AC2071" s="14">
        <v>13</v>
      </c>
      <c r="AD2071" s="17">
        <v>16</v>
      </c>
      <c r="AE2071" s="17">
        <v>1</v>
      </c>
      <c r="AF2071" s="14">
        <v>32</v>
      </c>
      <c r="AG2071" s="14">
        <v>300</v>
      </c>
      <c r="AI2071" s="70">
        <f t="shared" si="328"/>
        <v>12.500999999999999</v>
      </c>
      <c r="AJ2071" s="71" t="s">
        <v>369</v>
      </c>
      <c r="AK2071" s="72">
        <f t="shared" si="329"/>
        <v>1.4471406331162124</v>
      </c>
      <c r="AL2071" s="73">
        <f t="shared" si="330"/>
        <v>1.4471406331162124</v>
      </c>
    </row>
    <row r="2072" spans="1:38" hidden="1">
      <c r="A2072" s="14" t="s">
        <v>98</v>
      </c>
      <c r="B2072" s="14" t="s">
        <v>40</v>
      </c>
      <c r="C2072" s="31">
        <v>39290</v>
      </c>
      <c r="D2072" s="15">
        <v>2007</v>
      </c>
      <c r="E2072" s="16">
        <v>0.41736111111111113</v>
      </c>
      <c r="F2072" s="16">
        <v>0.45</v>
      </c>
      <c r="G2072" s="16">
        <f t="shared" si="324"/>
        <v>3.2638888888888884E-2</v>
      </c>
      <c r="H2072" s="21">
        <v>2</v>
      </c>
      <c r="I2072" s="17">
        <v>1</v>
      </c>
      <c r="J2072" s="17">
        <v>1</v>
      </c>
      <c r="K2072" s="17">
        <v>1</v>
      </c>
      <c r="L2072" s="14" t="s">
        <v>99</v>
      </c>
      <c r="M2072" s="47" t="s">
        <v>244</v>
      </c>
      <c r="N2072" s="17">
        <v>2</v>
      </c>
      <c r="O2072" s="14">
        <f t="shared" si="325"/>
        <v>47.19</v>
      </c>
      <c r="P2072" s="14">
        <v>14.3</v>
      </c>
      <c r="Q2072" s="14">
        <f t="shared" si="326"/>
        <v>42.9</v>
      </c>
      <c r="R2072" s="14">
        <v>13</v>
      </c>
      <c r="S2072" s="14">
        <f t="shared" si="327"/>
        <v>47.19</v>
      </c>
      <c r="T2072" s="14">
        <v>14.3</v>
      </c>
      <c r="U2072" s="21" t="s">
        <v>43</v>
      </c>
      <c r="V2072" s="21" t="s">
        <v>43</v>
      </c>
      <c r="W2072" s="19">
        <v>27.877690000000001</v>
      </c>
      <c r="X2072" s="19">
        <v>-115.16775</v>
      </c>
      <c r="Y2072" s="18">
        <f t="shared" si="323"/>
        <v>64.400000000000006</v>
      </c>
      <c r="Z2072" s="17">
        <v>18</v>
      </c>
      <c r="AA2072" s="21">
        <v>8</v>
      </c>
      <c r="AB2072" s="14" t="s">
        <v>44</v>
      </c>
      <c r="AC2072" s="14">
        <v>13</v>
      </c>
      <c r="AD2072" s="17">
        <v>17</v>
      </c>
      <c r="AE2072" s="17">
        <v>1</v>
      </c>
      <c r="AF2072" s="14">
        <v>32</v>
      </c>
      <c r="AG2072" s="14">
        <v>300</v>
      </c>
      <c r="AI2072" s="70">
        <f t="shared" si="328"/>
        <v>13.209999999999999</v>
      </c>
      <c r="AJ2072" s="71" t="s">
        <v>369</v>
      </c>
      <c r="AK2072" s="72">
        <f t="shared" si="329"/>
        <v>1.6329725885917237</v>
      </c>
      <c r="AL2072" s="73">
        <f t="shared" si="330"/>
        <v>1.6329725885917237</v>
      </c>
    </row>
    <row r="2073" spans="1:38" hidden="1">
      <c r="A2073" s="14" t="s">
        <v>98</v>
      </c>
      <c r="B2073" s="14" t="s">
        <v>40</v>
      </c>
      <c r="C2073" s="31">
        <v>39290</v>
      </c>
      <c r="D2073" s="15">
        <v>2007</v>
      </c>
      <c r="E2073" s="16">
        <v>0.41736111111111113</v>
      </c>
      <c r="F2073" s="16">
        <v>0.45</v>
      </c>
      <c r="G2073" s="16">
        <f t="shared" si="324"/>
        <v>3.2638888888888884E-2</v>
      </c>
      <c r="H2073" s="21">
        <v>2</v>
      </c>
      <c r="I2073" s="17">
        <v>1</v>
      </c>
      <c r="J2073" s="17">
        <v>1</v>
      </c>
      <c r="K2073" s="17">
        <v>1</v>
      </c>
      <c r="L2073" s="14" t="s">
        <v>99</v>
      </c>
      <c r="M2073" s="47" t="s">
        <v>244</v>
      </c>
      <c r="N2073" s="17">
        <v>2</v>
      </c>
      <c r="O2073" s="14">
        <f t="shared" si="325"/>
        <v>47.19</v>
      </c>
      <c r="P2073" s="14">
        <v>14.3</v>
      </c>
      <c r="Q2073" s="14">
        <f t="shared" si="326"/>
        <v>42.9</v>
      </c>
      <c r="R2073" s="14">
        <v>13</v>
      </c>
      <c r="S2073" s="14">
        <f t="shared" si="327"/>
        <v>47.19</v>
      </c>
      <c r="T2073" s="14">
        <v>14.3</v>
      </c>
      <c r="U2073" s="21" t="s">
        <v>43</v>
      </c>
      <c r="V2073" s="21" t="s">
        <v>43</v>
      </c>
      <c r="W2073" s="19">
        <v>27.877690000000001</v>
      </c>
      <c r="X2073" s="19">
        <v>-115.16775</v>
      </c>
      <c r="Y2073" s="18">
        <f t="shared" si="323"/>
        <v>64.400000000000006</v>
      </c>
      <c r="Z2073" s="17">
        <v>18</v>
      </c>
      <c r="AA2073" s="21">
        <v>8</v>
      </c>
      <c r="AB2073" s="14" t="s">
        <v>44</v>
      </c>
      <c r="AC2073" s="14">
        <v>13</v>
      </c>
      <c r="AD2073" s="17">
        <v>19</v>
      </c>
      <c r="AE2073" s="17">
        <v>1</v>
      </c>
      <c r="AF2073" s="14">
        <v>32</v>
      </c>
      <c r="AG2073" s="14">
        <v>300</v>
      </c>
      <c r="AI2073" s="70">
        <f t="shared" si="328"/>
        <v>14.628</v>
      </c>
      <c r="AJ2073" s="71" t="s">
        <v>369</v>
      </c>
      <c r="AK2073" s="72">
        <f t="shared" si="329"/>
        <v>2.041534710262368</v>
      </c>
      <c r="AL2073" s="73">
        <f t="shared" si="330"/>
        <v>2.041534710262368</v>
      </c>
    </row>
    <row r="2074" spans="1:38" hidden="1">
      <c r="A2074" s="14" t="s">
        <v>98</v>
      </c>
      <c r="B2074" s="14" t="s">
        <v>40</v>
      </c>
      <c r="C2074" s="31">
        <v>39290</v>
      </c>
      <c r="D2074" s="15">
        <v>2007</v>
      </c>
      <c r="E2074" s="16">
        <v>0.41736111111111113</v>
      </c>
      <c r="F2074" s="16">
        <v>0.45</v>
      </c>
      <c r="G2074" s="16">
        <f t="shared" si="324"/>
        <v>3.2638888888888884E-2</v>
      </c>
      <c r="H2074" s="21">
        <v>2</v>
      </c>
      <c r="I2074" s="17">
        <v>1</v>
      </c>
      <c r="J2074" s="17">
        <v>1</v>
      </c>
      <c r="K2074" s="17">
        <v>1</v>
      </c>
      <c r="L2074" s="14" t="s">
        <v>99</v>
      </c>
      <c r="M2074" s="47" t="s">
        <v>244</v>
      </c>
      <c r="N2074" s="17">
        <v>2</v>
      </c>
      <c r="O2074" s="14">
        <f t="shared" si="325"/>
        <v>47.19</v>
      </c>
      <c r="P2074" s="14">
        <v>14.3</v>
      </c>
      <c r="Q2074" s="14">
        <f t="shared" si="326"/>
        <v>42.9</v>
      </c>
      <c r="R2074" s="14">
        <v>13</v>
      </c>
      <c r="S2074" s="14">
        <f t="shared" si="327"/>
        <v>47.19</v>
      </c>
      <c r="T2074" s="14">
        <v>14.3</v>
      </c>
      <c r="U2074" s="21" t="s">
        <v>43</v>
      </c>
      <c r="V2074" s="21" t="s">
        <v>43</v>
      </c>
      <c r="W2074" s="19">
        <v>27.877690000000001</v>
      </c>
      <c r="X2074" s="19">
        <v>-115.16775</v>
      </c>
      <c r="Y2074" s="18">
        <f t="shared" si="323"/>
        <v>64.400000000000006</v>
      </c>
      <c r="Z2074" s="17">
        <v>18</v>
      </c>
      <c r="AA2074" s="21">
        <v>8</v>
      </c>
      <c r="AB2074" s="14" t="s">
        <v>44</v>
      </c>
      <c r="AC2074" s="14">
        <v>13</v>
      </c>
      <c r="AD2074" s="17">
        <v>20</v>
      </c>
      <c r="AE2074" s="17">
        <v>1</v>
      </c>
      <c r="AF2074" s="14">
        <v>32</v>
      </c>
      <c r="AG2074" s="14">
        <v>300</v>
      </c>
      <c r="AI2074" s="70">
        <f t="shared" si="328"/>
        <v>15.337</v>
      </c>
      <c r="AJ2074" s="71" t="s">
        <v>369</v>
      </c>
      <c r="AK2074" s="72">
        <f t="shared" si="329"/>
        <v>2.2645047633742106</v>
      </c>
      <c r="AL2074" s="73">
        <f t="shared" si="330"/>
        <v>2.2645047633742106</v>
      </c>
    </row>
    <row r="2075" spans="1:38" hidden="1">
      <c r="A2075" s="14" t="s">
        <v>98</v>
      </c>
      <c r="B2075" s="14" t="s">
        <v>40</v>
      </c>
      <c r="C2075" s="31">
        <v>39290</v>
      </c>
      <c r="D2075" s="15">
        <v>2007</v>
      </c>
      <c r="E2075" s="16">
        <v>0.41736111111111113</v>
      </c>
      <c r="F2075" s="16">
        <v>0.45</v>
      </c>
      <c r="G2075" s="16">
        <f t="shared" si="324"/>
        <v>3.2638888888888884E-2</v>
      </c>
      <c r="H2075" s="21">
        <v>2</v>
      </c>
      <c r="I2075" s="17">
        <v>1</v>
      </c>
      <c r="J2075" s="17">
        <v>1</v>
      </c>
      <c r="K2075" s="17">
        <v>1</v>
      </c>
      <c r="L2075" s="14" t="s">
        <v>99</v>
      </c>
      <c r="M2075" s="47" t="s">
        <v>244</v>
      </c>
      <c r="N2075" s="17">
        <v>2</v>
      </c>
      <c r="O2075" s="14">
        <f t="shared" si="325"/>
        <v>47.19</v>
      </c>
      <c r="P2075" s="14">
        <v>14.3</v>
      </c>
      <c r="Q2075" s="14">
        <f t="shared" si="326"/>
        <v>42.9</v>
      </c>
      <c r="R2075" s="14">
        <v>13</v>
      </c>
      <c r="S2075" s="14">
        <f t="shared" si="327"/>
        <v>47.19</v>
      </c>
      <c r="T2075" s="14">
        <v>14.3</v>
      </c>
      <c r="U2075" s="21" t="s">
        <v>43</v>
      </c>
      <c r="V2075" s="21" t="s">
        <v>43</v>
      </c>
      <c r="W2075" s="19">
        <v>27.877690000000001</v>
      </c>
      <c r="X2075" s="19">
        <v>-115.16775</v>
      </c>
      <c r="Y2075" s="18">
        <f t="shared" si="323"/>
        <v>64.400000000000006</v>
      </c>
      <c r="Z2075" s="17">
        <v>18</v>
      </c>
      <c r="AA2075" s="21">
        <v>8</v>
      </c>
      <c r="AB2075" s="14" t="s">
        <v>44</v>
      </c>
      <c r="AC2075" s="14">
        <v>13</v>
      </c>
      <c r="AD2075" s="17">
        <v>20</v>
      </c>
      <c r="AE2075" s="17">
        <v>1</v>
      </c>
      <c r="AF2075" s="14">
        <v>32</v>
      </c>
      <c r="AG2075" s="14">
        <v>300</v>
      </c>
      <c r="AI2075" s="70">
        <f t="shared" si="328"/>
        <v>15.337</v>
      </c>
      <c r="AJ2075" s="71" t="s">
        <v>369</v>
      </c>
      <c r="AK2075" s="72">
        <f t="shared" si="329"/>
        <v>2.2645047633742106</v>
      </c>
      <c r="AL2075" s="73">
        <f t="shared" si="330"/>
        <v>2.2645047633742106</v>
      </c>
    </row>
    <row r="2076" spans="1:38" hidden="1">
      <c r="A2076" s="14" t="s">
        <v>98</v>
      </c>
      <c r="B2076" s="14" t="s">
        <v>40</v>
      </c>
      <c r="C2076" s="31">
        <v>39290</v>
      </c>
      <c r="D2076" s="15">
        <v>2007</v>
      </c>
      <c r="E2076" s="16">
        <v>0.41736111111111113</v>
      </c>
      <c r="F2076" s="16">
        <v>0.45</v>
      </c>
      <c r="G2076" s="16">
        <f t="shared" si="324"/>
        <v>3.2638888888888884E-2</v>
      </c>
      <c r="H2076" s="21">
        <v>2</v>
      </c>
      <c r="I2076" s="17">
        <v>1</v>
      </c>
      <c r="J2076" s="17">
        <v>1</v>
      </c>
      <c r="K2076" s="17">
        <v>1</v>
      </c>
      <c r="L2076" s="14" t="s">
        <v>99</v>
      </c>
      <c r="M2076" s="47" t="s">
        <v>244</v>
      </c>
      <c r="N2076" s="17">
        <v>2</v>
      </c>
      <c r="O2076" s="14">
        <f t="shared" si="325"/>
        <v>47.19</v>
      </c>
      <c r="P2076" s="14">
        <v>14.3</v>
      </c>
      <c r="Q2076" s="14">
        <f t="shared" si="326"/>
        <v>42.9</v>
      </c>
      <c r="R2076" s="14">
        <v>13</v>
      </c>
      <c r="S2076" s="14">
        <f t="shared" si="327"/>
        <v>47.19</v>
      </c>
      <c r="T2076" s="14">
        <v>14.3</v>
      </c>
      <c r="U2076" s="21" t="s">
        <v>43</v>
      </c>
      <c r="V2076" s="21" t="s">
        <v>43</v>
      </c>
      <c r="W2076" s="19">
        <v>27.877690000000001</v>
      </c>
      <c r="X2076" s="19">
        <v>-115.16775</v>
      </c>
      <c r="Y2076" s="18">
        <f t="shared" si="323"/>
        <v>64.400000000000006</v>
      </c>
      <c r="Z2076" s="17">
        <v>18</v>
      </c>
      <c r="AA2076" s="21">
        <v>8</v>
      </c>
      <c r="AB2076" s="14" t="s">
        <v>44</v>
      </c>
      <c r="AC2076" s="14">
        <v>13</v>
      </c>
      <c r="AD2076" s="17">
        <v>22</v>
      </c>
      <c r="AE2076" s="17">
        <v>1</v>
      </c>
      <c r="AF2076" s="14">
        <v>32</v>
      </c>
      <c r="AG2076" s="14">
        <v>300</v>
      </c>
      <c r="AI2076" s="70">
        <f t="shared" si="328"/>
        <v>16.754999999999999</v>
      </c>
      <c r="AJ2076" s="71" t="s">
        <v>369</v>
      </c>
      <c r="AK2076" s="72">
        <f t="shared" si="329"/>
        <v>2.7483879168691034</v>
      </c>
      <c r="AL2076" s="73">
        <f t="shared" si="330"/>
        <v>2.7483879168691034</v>
      </c>
    </row>
    <row r="2077" spans="1:38" hidden="1">
      <c r="A2077" s="14" t="s">
        <v>98</v>
      </c>
      <c r="B2077" s="14" t="s">
        <v>40</v>
      </c>
      <c r="C2077" s="31">
        <v>39290</v>
      </c>
      <c r="D2077" s="15">
        <v>2007</v>
      </c>
      <c r="E2077" s="16">
        <v>0.41736111111111113</v>
      </c>
      <c r="F2077" s="16">
        <v>0.45</v>
      </c>
      <c r="G2077" s="16">
        <f t="shared" si="324"/>
        <v>3.2638888888888884E-2</v>
      </c>
      <c r="H2077" s="21">
        <v>2</v>
      </c>
      <c r="I2077" s="17">
        <v>1</v>
      </c>
      <c r="J2077" s="17">
        <v>1</v>
      </c>
      <c r="K2077" s="17">
        <v>1</v>
      </c>
      <c r="L2077" s="14" t="s">
        <v>99</v>
      </c>
      <c r="M2077" s="47" t="s">
        <v>244</v>
      </c>
      <c r="N2077" s="17">
        <v>2</v>
      </c>
      <c r="O2077" s="14">
        <f t="shared" si="325"/>
        <v>47.19</v>
      </c>
      <c r="P2077" s="14">
        <v>14.3</v>
      </c>
      <c r="Q2077" s="14">
        <f t="shared" si="326"/>
        <v>42.9</v>
      </c>
      <c r="R2077" s="14">
        <v>13</v>
      </c>
      <c r="S2077" s="14">
        <f t="shared" si="327"/>
        <v>47.19</v>
      </c>
      <c r="T2077" s="14">
        <v>14.3</v>
      </c>
      <c r="U2077" s="21" t="s">
        <v>43</v>
      </c>
      <c r="V2077" s="21" t="s">
        <v>43</v>
      </c>
      <c r="W2077" s="19">
        <v>27.877690000000001</v>
      </c>
      <c r="X2077" s="19">
        <v>-115.16775</v>
      </c>
      <c r="Y2077" s="18">
        <f t="shared" si="323"/>
        <v>64.400000000000006</v>
      </c>
      <c r="Z2077" s="17">
        <v>18</v>
      </c>
      <c r="AA2077" s="21">
        <v>8</v>
      </c>
      <c r="AB2077" s="14" t="s">
        <v>44</v>
      </c>
      <c r="AC2077" s="14">
        <v>14</v>
      </c>
      <c r="AD2077" s="17">
        <v>9</v>
      </c>
      <c r="AE2077" s="17">
        <v>1</v>
      </c>
      <c r="AF2077" s="14">
        <v>36</v>
      </c>
      <c r="AG2077" s="14">
        <v>300</v>
      </c>
      <c r="AI2077" s="70">
        <f t="shared" si="328"/>
        <v>7.5379999999999994</v>
      </c>
      <c r="AJ2077" s="71" t="s">
        <v>369</v>
      </c>
      <c r="AK2077" s="72">
        <f t="shared" si="329"/>
        <v>0.47796121404284658</v>
      </c>
      <c r="AL2077" s="73">
        <f t="shared" si="330"/>
        <v>0.47796121404284658</v>
      </c>
    </row>
    <row r="2078" spans="1:38" hidden="1">
      <c r="A2078" s="14" t="s">
        <v>98</v>
      </c>
      <c r="B2078" s="14" t="s">
        <v>40</v>
      </c>
      <c r="C2078" s="31">
        <v>39290</v>
      </c>
      <c r="D2078" s="15">
        <v>2007</v>
      </c>
      <c r="E2078" s="16">
        <v>0.41736111111111113</v>
      </c>
      <c r="F2078" s="16">
        <v>0.45</v>
      </c>
      <c r="G2078" s="16">
        <f t="shared" si="324"/>
        <v>3.2638888888888884E-2</v>
      </c>
      <c r="H2078" s="21">
        <v>2</v>
      </c>
      <c r="I2078" s="17">
        <v>1</v>
      </c>
      <c r="J2078" s="17">
        <v>1</v>
      </c>
      <c r="K2078" s="17">
        <v>1</v>
      </c>
      <c r="L2078" s="14" t="s">
        <v>99</v>
      </c>
      <c r="M2078" s="47" t="s">
        <v>244</v>
      </c>
      <c r="N2078" s="17">
        <v>2</v>
      </c>
      <c r="O2078" s="14">
        <f t="shared" si="325"/>
        <v>47.19</v>
      </c>
      <c r="P2078" s="14">
        <v>14.3</v>
      </c>
      <c r="Q2078" s="14">
        <f t="shared" si="326"/>
        <v>42.9</v>
      </c>
      <c r="R2078" s="14">
        <v>13</v>
      </c>
      <c r="S2078" s="14">
        <f t="shared" si="327"/>
        <v>47.19</v>
      </c>
      <c r="T2078" s="14">
        <v>14.3</v>
      </c>
      <c r="U2078" s="21" t="s">
        <v>43</v>
      </c>
      <c r="V2078" s="21" t="s">
        <v>43</v>
      </c>
      <c r="W2078" s="19">
        <v>27.877690000000001</v>
      </c>
      <c r="X2078" s="19">
        <v>-115.16775</v>
      </c>
      <c r="Y2078" s="18">
        <f t="shared" si="323"/>
        <v>64.400000000000006</v>
      </c>
      <c r="Z2078" s="17">
        <v>18</v>
      </c>
      <c r="AA2078" s="21">
        <v>8</v>
      </c>
      <c r="AB2078" s="14" t="s">
        <v>44</v>
      </c>
      <c r="AC2078" s="14">
        <v>14</v>
      </c>
      <c r="AD2078" s="17">
        <v>13</v>
      </c>
      <c r="AE2078" s="17">
        <v>1</v>
      </c>
      <c r="AF2078" s="14">
        <v>36</v>
      </c>
      <c r="AG2078" s="14">
        <v>300</v>
      </c>
      <c r="AI2078" s="70">
        <f t="shared" si="328"/>
        <v>10.373999999999999</v>
      </c>
      <c r="AJ2078" s="71" t="s">
        <v>369</v>
      </c>
      <c r="AK2078" s="72">
        <f t="shared" si="329"/>
        <v>0.96188687250685145</v>
      </c>
      <c r="AL2078" s="73">
        <f t="shared" si="330"/>
        <v>0.96188687250685145</v>
      </c>
    </row>
    <row r="2079" spans="1:38" hidden="1">
      <c r="A2079" s="14" t="s">
        <v>98</v>
      </c>
      <c r="B2079" s="14" t="s">
        <v>40</v>
      </c>
      <c r="C2079" s="31">
        <v>39290</v>
      </c>
      <c r="D2079" s="15">
        <v>2007</v>
      </c>
      <c r="E2079" s="16">
        <v>0.41736111111111113</v>
      </c>
      <c r="F2079" s="16">
        <v>0.45</v>
      </c>
      <c r="G2079" s="16">
        <f t="shared" si="324"/>
        <v>3.2638888888888884E-2</v>
      </c>
      <c r="H2079" s="21">
        <v>2</v>
      </c>
      <c r="I2079" s="17">
        <v>1</v>
      </c>
      <c r="J2079" s="17">
        <v>1</v>
      </c>
      <c r="K2079" s="17">
        <v>1</v>
      </c>
      <c r="L2079" s="14" t="s">
        <v>99</v>
      </c>
      <c r="M2079" s="47" t="s">
        <v>244</v>
      </c>
      <c r="N2079" s="17">
        <v>2</v>
      </c>
      <c r="O2079" s="14">
        <f t="shared" si="325"/>
        <v>47.19</v>
      </c>
      <c r="P2079" s="14">
        <v>14.3</v>
      </c>
      <c r="Q2079" s="14">
        <f t="shared" si="326"/>
        <v>42.9</v>
      </c>
      <c r="R2079" s="14">
        <v>13</v>
      </c>
      <c r="S2079" s="14">
        <f t="shared" si="327"/>
        <v>47.19</v>
      </c>
      <c r="T2079" s="14">
        <v>14.3</v>
      </c>
      <c r="U2079" s="21" t="s">
        <v>43</v>
      </c>
      <c r="V2079" s="21" t="s">
        <v>43</v>
      </c>
      <c r="W2079" s="19">
        <v>27.877690000000001</v>
      </c>
      <c r="X2079" s="19">
        <v>-115.16775</v>
      </c>
      <c r="Y2079" s="18">
        <f t="shared" si="323"/>
        <v>64.400000000000006</v>
      </c>
      <c r="Z2079" s="17">
        <v>18</v>
      </c>
      <c r="AA2079" s="21">
        <v>8</v>
      </c>
      <c r="AB2079" s="14" t="s">
        <v>44</v>
      </c>
      <c r="AC2079" s="14">
        <v>14</v>
      </c>
      <c r="AD2079" s="17">
        <v>17</v>
      </c>
      <c r="AE2079" s="17">
        <v>1</v>
      </c>
      <c r="AF2079" s="14">
        <v>36</v>
      </c>
      <c r="AG2079" s="14">
        <v>300</v>
      </c>
      <c r="AI2079" s="70">
        <f t="shared" si="328"/>
        <v>13.209999999999999</v>
      </c>
      <c r="AJ2079" s="71" t="s">
        <v>369</v>
      </c>
      <c r="AK2079" s="72">
        <f t="shared" si="329"/>
        <v>1.6329725885917237</v>
      </c>
      <c r="AL2079" s="73">
        <f t="shared" si="330"/>
        <v>1.6329725885917237</v>
      </c>
    </row>
    <row r="2080" spans="1:38" hidden="1">
      <c r="A2080" s="14" t="s">
        <v>98</v>
      </c>
      <c r="B2080" s="14" t="s">
        <v>40</v>
      </c>
      <c r="C2080" s="31">
        <v>39290</v>
      </c>
      <c r="D2080" s="15">
        <v>2007</v>
      </c>
      <c r="E2080" s="16">
        <v>0.41736111111111113</v>
      </c>
      <c r="F2080" s="16">
        <v>0.45</v>
      </c>
      <c r="G2080" s="16">
        <f t="shared" si="324"/>
        <v>3.2638888888888884E-2</v>
      </c>
      <c r="H2080" s="21">
        <v>2</v>
      </c>
      <c r="I2080" s="17">
        <v>1</v>
      </c>
      <c r="J2080" s="17">
        <v>1</v>
      </c>
      <c r="K2080" s="17">
        <v>1</v>
      </c>
      <c r="L2080" s="14" t="s">
        <v>99</v>
      </c>
      <c r="M2080" s="47" t="s">
        <v>244</v>
      </c>
      <c r="N2080" s="17">
        <v>2</v>
      </c>
      <c r="O2080" s="14">
        <f t="shared" si="325"/>
        <v>47.19</v>
      </c>
      <c r="P2080" s="14">
        <v>14.3</v>
      </c>
      <c r="Q2080" s="14">
        <f t="shared" si="326"/>
        <v>42.9</v>
      </c>
      <c r="R2080" s="14">
        <v>13</v>
      </c>
      <c r="S2080" s="14">
        <f t="shared" si="327"/>
        <v>47.19</v>
      </c>
      <c r="T2080" s="14">
        <v>14.3</v>
      </c>
      <c r="U2080" s="21" t="s">
        <v>43</v>
      </c>
      <c r="V2080" s="21" t="s">
        <v>43</v>
      </c>
      <c r="W2080" s="19">
        <v>27.877690000000001</v>
      </c>
      <c r="X2080" s="19">
        <v>-115.16775</v>
      </c>
      <c r="Y2080" s="18">
        <f t="shared" si="323"/>
        <v>64.400000000000006</v>
      </c>
      <c r="Z2080" s="17">
        <v>18</v>
      </c>
      <c r="AA2080" s="21">
        <v>8</v>
      </c>
      <c r="AB2080" s="14" t="s">
        <v>44</v>
      </c>
      <c r="AC2080" s="14">
        <v>14</v>
      </c>
      <c r="AD2080" s="17">
        <v>19</v>
      </c>
      <c r="AE2080" s="17">
        <v>1</v>
      </c>
      <c r="AF2080" s="14">
        <v>36</v>
      </c>
      <c r="AG2080" s="14">
        <v>300</v>
      </c>
      <c r="AI2080" s="70">
        <f t="shared" si="328"/>
        <v>14.628</v>
      </c>
      <c r="AJ2080" s="71" t="s">
        <v>369</v>
      </c>
      <c r="AK2080" s="72">
        <f t="shared" si="329"/>
        <v>2.041534710262368</v>
      </c>
      <c r="AL2080" s="73">
        <f t="shared" si="330"/>
        <v>2.041534710262368</v>
      </c>
    </row>
    <row r="2081" spans="1:38" hidden="1">
      <c r="A2081" s="14" t="s">
        <v>98</v>
      </c>
      <c r="B2081" s="14" t="s">
        <v>40</v>
      </c>
      <c r="C2081" s="31">
        <v>39290</v>
      </c>
      <c r="D2081" s="15">
        <v>2007</v>
      </c>
      <c r="E2081" s="16">
        <v>0.41736111111111113</v>
      </c>
      <c r="F2081" s="16">
        <v>0.45</v>
      </c>
      <c r="G2081" s="16">
        <f t="shared" si="324"/>
        <v>3.2638888888888884E-2</v>
      </c>
      <c r="H2081" s="21">
        <v>2</v>
      </c>
      <c r="I2081" s="17">
        <v>1</v>
      </c>
      <c r="J2081" s="17">
        <v>1</v>
      </c>
      <c r="K2081" s="17">
        <v>1</v>
      </c>
      <c r="L2081" s="14" t="s">
        <v>99</v>
      </c>
      <c r="M2081" s="47" t="s">
        <v>244</v>
      </c>
      <c r="N2081" s="17">
        <v>2</v>
      </c>
      <c r="O2081" s="14">
        <f t="shared" si="325"/>
        <v>47.19</v>
      </c>
      <c r="P2081" s="14">
        <v>14.3</v>
      </c>
      <c r="Q2081" s="14">
        <f t="shared" si="326"/>
        <v>42.9</v>
      </c>
      <c r="R2081" s="14">
        <v>13</v>
      </c>
      <c r="S2081" s="14">
        <f t="shared" si="327"/>
        <v>47.19</v>
      </c>
      <c r="T2081" s="14">
        <v>14.3</v>
      </c>
      <c r="U2081" s="21" t="s">
        <v>43</v>
      </c>
      <c r="V2081" s="21" t="s">
        <v>43</v>
      </c>
      <c r="W2081" s="19">
        <v>27.877690000000001</v>
      </c>
      <c r="X2081" s="19">
        <v>-115.16775</v>
      </c>
      <c r="Y2081" s="18">
        <f t="shared" si="323"/>
        <v>64.400000000000006</v>
      </c>
      <c r="Z2081" s="17">
        <v>18</v>
      </c>
      <c r="AA2081" s="21">
        <v>8</v>
      </c>
      <c r="AB2081" s="14" t="s">
        <v>44</v>
      </c>
      <c r="AC2081" s="14">
        <v>14</v>
      </c>
      <c r="AD2081" s="17">
        <v>20</v>
      </c>
      <c r="AE2081" s="17">
        <v>1</v>
      </c>
      <c r="AF2081" s="14">
        <v>36</v>
      </c>
      <c r="AG2081" s="14">
        <v>300</v>
      </c>
      <c r="AI2081" s="70">
        <f t="shared" si="328"/>
        <v>15.337</v>
      </c>
      <c r="AJ2081" s="71" t="s">
        <v>369</v>
      </c>
      <c r="AK2081" s="72">
        <f t="shared" si="329"/>
        <v>2.2645047633742106</v>
      </c>
      <c r="AL2081" s="73">
        <f t="shared" si="330"/>
        <v>2.2645047633742106</v>
      </c>
    </row>
    <row r="2082" spans="1:38" hidden="1">
      <c r="A2082" s="14" t="s">
        <v>98</v>
      </c>
      <c r="B2082" s="14" t="s">
        <v>40</v>
      </c>
      <c r="C2082" s="31">
        <v>39290</v>
      </c>
      <c r="D2082" s="15">
        <v>2007</v>
      </c>
      <c r="E2082" s="16">
        <v>0.41736111111111113</v>
      </c>
      <c r="F2082" s="16">
        <v>0.45</v>
      </c>
      <c r="G2082" s="16">
        <f t="shared" si="324"/>
        <v>3.2638888888888884E-2</v>
      </c>
      <c r="H2082" s="21">
        <v>2</v>
      </c>
      <c r="I2082" s="17">
        <v>1</v>
      </c>
      <c r="J2082" s="17">
        <v>1</v>
      </c>
      <c r="K2082" s="17">
        <v>1</v>
      </c>
      <c r="L2082" s="14" t="s">
        <v>99</v>
      </c>
      <c r="M2082" s="47" t="s">
        <v>244</v>
      </c>
      <c r="N2082" s="17">
        <v>2</v>
      </c>
      <c r="O2082" s="14">
        <f t="shared" si="325"/>
        <v>47.19</v>
      </c>
      <c r="P2082" s="14">
        <v>14.3</v>
      </c>
      <c r="Q2082" s="14">
        <f t="shared" si="326"/>
        <v>42.9</v>
      </c>
      <c r="R2082" s="14">
        <v>13</v>
      </c>
      <c r="S2082" s="14">
        <f t="shared" si="327"/>
        <v>47.19</v>
      </c>
      <c r="T2082" s="14">
        <v>14.3</v>
      </c>
      <c r="U2082" s="21" t="s">
        <v>43</v>
      </c>
      <c r="V2082" s="21" t="s">
        <v>43</v>
      </c>
      <c r="W2082" s="19">
        <v>27.877690000000001</v>
      </c>
      <c r="X2082" s="19">
        <v>-115.16775</v>
      </c>
      <c r="Y2082" s="18">
        <f t="shared" si="323"/>
        <v>64.400000000000006</v>
      </c>
      <c r="Z2082" s="17">
        <v>18</v>
      </c>
      <c r="AA2082" s="21">
        <v>8</v>
      </c>
      <c r="AB2082" s="14" t="s">
        <v>44</v>
      </c>
      <c r="AC2082" s="14">
        <v>14</v>
      </c>
      <c r="AD2082" s="17">
        <v>20</v>
      </c>
      <c r="AE2082" s="17">
        <v>1</v>
      </c>
      <c r="AF2082" s="14">
        <v>36</v>
      </c>
      <c r="AG2082" s="14">
        <v>300</v>
      </c>
      <c r="AI2082" s="70">
        <f t="shared" si="328"/>
        <v>15.337</v>
      </c>
      <c r="AJ2082" s="71" t="s">
        <v>369</v>
      </c>
      <c r="AK2082" s="72">
        <f t="shared" si="329"/>
        <v>2.2645047633742106</v>
      </c>
      <c r="AL2082" s="73">
        <f t="shared" si="330"/>
        <v>2.2645047633742106</v>
      </c>
    </row>
    <row r="2083" spans="1:38" hidden="1">
      <c r="A2083" s="14" t="s">
        <v>98</v>
      </c>
      <c r="B2083" s="14" t="s">
        <v>40</v>
      </c>
      <c r="C2083" s="31">
        <v>39290</v>
      </c>
      <c r="D2083" s="15">
        <v>2007</v>
      </c>
      <c r="E2083" s="16">
        <v>0.41736111111111113</v>
      </c>
      <c r="F2083" s="16">
        <v>0.45</v>
      </c>
      <c r="G2083" s="16">
        <f t="shared" si="324"/>
        <v>3.2638888888888884E-2</v>
      </c>
      <c r="H2083" s="21">
        <v>2</v>
      </c>
      <c r="I2083" s="17">
        <v>1</v>
      </c>
      <c r="J2083" s="17">
        <v>1</v>
      </c>
      <c r="K2083" s="17">
        <v>1</v>
      </c>
      <c r="L2083" s="14" t="s">
        <v>99</v>
      </c>
      <c r="M2083" s="47" t="s">
        <v>244</v>
      </c>
      <c r="N2083" s="17">
        <v>2</v>
      </c>
      <c r="O2083" s="14">
        <f t="shared" si="325"/>
        <v>47.19</v>
      </c>
      <c r="P2083" s="14">
        <v>14.3</v>
      </c>
      <c r="Q2083" s="14">
        <f t="shared" si="326"/>
        <v>42.9</v>
      </c>
      <c r="R2083" s="14">
        <v>13</v>
      </c>
      <c r="S2083" s="14">
        <f t="shared" si="327"/>
        <v>47.19</v>
      </c>
      <c r="T2083" s="14">
        <v>14.3</v>
      </c>
      <c r="U2083" s="21" t="s">
        <v>43</v>
      </c>
      <c r="V2083" s="21" t="s">
        <v>43</v>
      </c>
      <c r="W2083" s="19">
        <v>27.877690000000001</v>
      </c>
      <c r="X2083" s="19">
        <v>-115.16775</v>
      </c>
      <c r="Y2083" s="18">
        <f t="shared" si="323"/>
        <v>64.400000000000006</v>
      </c>
      <c r="Z2083" s="17">
        <v>18</v>
      </c>
      <c r="AA2083" s="21">
        <v>8</v>
      </c>
      <c r="AB2083" s="14" t="s">
        <v>44</v>
      </c>
      <c r="AC2083" s="14">
        <v>14</v>
      </c>
      <c r="AD2083" s="17">
        <v>22</v>
      </c>
      <c r="AE2083" s="17">
        <v>1</v>
      </c>
      <c r="AF2083" s="14">
        <v>36</v>
      </c>
      <c r="AG2083" s="14">
        <v>300</v>
      </c>
      <c r="AI2083" s="70">
        <f t="shared" si="328"/>
        <v>16.754999999999999</v>
      </c>
      <c r="AJ2083" s="71" t="s">
        <v>369</v>
      </c>
      <c r="AK2083" s="72">
        <f t="shared" si="329"/>
        <v>2.7483879168691034</v>
      </c>
      <c r="AL2083" s="73">
        <f t="shared" si="330"/>
        <v>2.7483879168691034</v>
      </c>
    </row>
    <row r="2084" spans="1:38" hidden="1">
      <c r="A2084" s="14" t="s">
        <v>98</v>
      </c>
      <c r="B2084" s="14" t="s">
        <v>40</v>
      </c>
      <c r="C2084" s="31">
        <v>39290</v>
      </c>
      <c r="D2084" s="15">
        <v>2007</v>
      </c>
      <c r="E2084" s="16">
        <v>0.41736111111111113</v>
      </c>
      <c r="F2084" s="16">
        <v>0.45</v>
      </c>
      <c r="G2084" s="16">
        <f t="shared" si="324"/>
        <v>3.2638888888888884E-2</v>
      </c>
      <c r="H2084" s="21">
        <v>2</v>
      </c>
      <c r="I2084" s="17">
        <v>1</v>
      </c>
      <c r="J2084" s="17">
        <v>1</v>
      </c>
      <c r="K2084" s="17">
        <v>1</v>
      </c>
      <c r="L2084" s="14" t="s">
        <v>99</v>
      </c>
      <c r="M2084" s="47" t="s">
        <v>244</v>
      </c>
      <c r="N2084" s="17">
        <v>2</v>
      </c>
      <c r="O2084" s="14">
        <f t="shared" si="325"/>
        <v>47.19</v>
      </c>
      <c r="P2084" s="14">
        <v>14.3</v>
      </c>
      <c r="Q2084" s="14">
        <f t="shared" si="326"/>
        <v>42.9</v>
      </c>
      <c r="R2084" s="14">
        <v>13</v>
      </c>
      <c r="S2084" s="14">
        <f t="shared" si="327"/>
        <v>47.19</v>
      </c>
      <c r="T2084" s="14">
        <v>14.3</v>
      </c>
      <c r="U2084" s="21" t="s">
        <v>43</v>
      </c>
      <c r="V2084" s="21" t="s">
        <v>43</v>
      </c>
      <c r="W2084" s="19">
        <v>27.877690000000001</v>
      </c>
      <c r="X2084" s="19">
        <v>-115.16775</v>
      </c>
      <c r="Y2084" s="18">
        <f t="shared" si="323"/>
        <v>64.400000000000006</v>
      </c>
      <c r="Z2084" s="17">
        <v>18</v>
      </c>
      <c r="AA2084" s="21">
        <v>8</v>
      </c>
      <c r="AB2084" s="14" t="s">
        <v>44</v>
      </c>
      <c r="AC2084" s="14">
        <v>14</v>
      </c>
      <c r="AD2084" s="17">
        <v>22</v>
      </c>
      <c r="AE2084" s="17">
        <v>1</v>
      </c>
      <c r="AF2084" s="14">
        <v>36</v>
      </c>
      <c r="AG2084" s="14">
        <v>300</v>
      </c>
      <c r="AI2084" s="70">
        <f t="shared" si="328"/>
        <v>16.754999999999999</v>
      </c>
      <c r="AJ2084" s="71" t="s">
        <v>369</v>
      </c>
      <c r="AK2084" s="72">
        <f t="shared" si="329"/>
        <v>2.7483879168691034</v>
      </c>
      <c r="AL2084" s="73">
        <f t="shared" si="330"/>
        <v>2.7483879168691034</v>
      </c>
    </row>
    <row r="2085" spans="1:38" hidden="1">
      <c r="A2085" s="14" t="s">
        <v>98</v>
      </c>
      <c r="B2085" s="14" t="s">
        <v>40</v>
      </c>
      <c r="C2085" s="31">
        <v>39290</v>
      </c>
      <c r="D2085" s="15">
        <v>2007</v>
      </c>
      <c r="E2085" s="16">
        <v>0.41736111111111113</v>
      </c>
      <c r="F2085" s="16">
        <v>0.45</v>
      </c>
      <c r="G2085" s="16">
        <f t="shared" si="324"/>
        <v>3.2638888888888884E-2</v>
      </c>
      <c r="H2085" s="21">
        <v>2</v>
      </c>
      <c r="I2085" s="17">
        <v>1</v>
      </c>
      <c r="J2085" s="17">
        <v>1</v>
      </c>
      <c r="K2085" s="17">
        <v>1</v>
      </c>
      <c r="L2085" s="14" t="s">
        <v>99</v>
      </c>
      <c r="M2085" s="47" t="s">
        <v>244</v>
      </c>
      <c r="N2085" s="17">
        <v>2</v>
      </c>
      <c r="O2085" s="14">
        <f t="shared" si="325"/>
        <v>47.19</v>
      </c>
      <c r="P2085" s="14">
        <v>14.3</v>
      </c>
      <c r="Q2085" s="14">
        <f t="shared" si="326"/>
        <v>42.9</v>
      </c>
      <c r="R2085" s="14">
        <v>13</v>
      </c>
      <c r="S2085" s="14">
        <f t="shared" si="327"/>
        <v>47.19</v>
      </c>
      <c r="T2085" s="14">
        <v>14.3</v>
      </c>
      <c r="U2085" s="21" t="s">
        <v>43</v>
      </c>
      <c r="V2085" s="21" t="s">
        <v>43</v>
      </c>
      <c r="W2085" s="19">
        <v>27.877690000000001</v>
      </c>
      <c r="X2085" s="19">
        <v>-115.16775</v>
      </c>
      <c r="Y2085" s="18">
        <f t="shared" si="323"/>
        <v>64.400000000000006</v>
      </c>
      <c r="Z2085" s="17">
        <v>18</v>
      </c>
      <c r="AA2085" s="21">
        <v>8</v>
      </c>
      <c r="AB2085" s="14" t="s">
        <v>44</v>
      </c>
      <c r="AC2085" s="14">
        <v>15</v>
      </c>
      <c r="AD2085" s="17">
        <v>15</v>
      </c>
      <c r="AE2085" s="17">
        <v>1</v>
      </c>
      <c r="AF2085" s="14">
        <v>42</v>
      </c>
      <c r="AG2085" s="14">
        <v>300</v>
      </c>
      <c r="AI2085" s="70">
        <f t="shared" si="328"/>
        <v>11.792</v>
      </c>
      <c r="AJ2085" s="71" t="s">
        <v>369</v>
      </c>
      <c r="AK2085" s="72">
        <f t="shared" si="329"/>
        <v>1.2734394051640829</v>
      </c>
      <c r="AL2085" s="73">
        <f t="shared" si="330"/>
        <v>1.2734394051640829</v>
      </c>
    </row>
    <row r="2086" spans="1:38" hidden="1">
      <c r="A2086" s="14" t="s">
        <v>98</v>
      </c>
      <c r="B2086" s="14" t="s">
        <v>40</v>
      </c>
      <c r="C2086" s="31">
        <v>39290</v>
      </c>
      <c r="D2086" s="15">
        <v>2007</v>
      </c>
      <c r="E2086" s="16">
        <v>0.41736111111111113</v>
      </c>
      <c r="F2086" s="16">
        <v>0.45</v>
      </c>
      <c r="G2086" s="16">
        <f t="shared" si="324"/>
        <v>3.2638888888888884E-2</v>
      </c>
      <c r="H2086" s="21">
        <v>2</v>
      </c>
      <c r="I2086" s="17">
        <v>1</v>
      </c>
      <c r="J2086" s="17">
        <v>1</v>
      </c>
      <c r="K2086" s="17">
        <v>1</v>
      </c>
      <c r="L2086" s="14" t="s">
        <v>99</v>
      </c>
      <c r="M2086" s="47" t="s">
        <v>244</v>
      </c>
      <c r="N2086" s="17">
        <v>2</v>
      </c>
      <c r="O2086" s="14">
        <f t="shared" si="325"/>
        <v>47.19</v>
      </c>
      <c r="P2086" s="14">
        <v>14.3</v>
      </c>
      <c r="Q2086" s="14">
        <f t="shared" si="326"/>
        <v>42.9</v>
      </c>
      <c r="R2086" s="14">
        <v>13</v>
      </c>
      <c r="S2086" s="14">
        <f t="shared" si="327"/>
        <v>47.19</v>
      </c>
      <c r="T2086" s="14">
        <v>14.3</v>
      </c>
      <c r="U2086" s="21" t="s">
        <v>43</v>
      </c>
      <c r="V2086" s="21" t="s">
        <v>43</v>
      </c>
      <c r="W2086" s="19">
        <v>27.877690000000001</v>
      </c>
      <c r="X2086" s="19">
        <v>-115.16775</v>
      </c>
      <c r="Y2086" s="18">
        <f t="shared" si="323"/>
        <v>64.400000000000006</v>
      </c>
      <c r="Z2086" s="17">
        <v>18</v>
      </c>
      <c r="AA2086" s="21">
        <v>8</v>
      </c>
      <c r="AB2086" s="14" t="s">
        <v>44</v>
      </c>
      <c r="AC2086" s="14">
        <v>15</v>
      </c>
      <c r="AD2086" s="17">
        <v>17</v>
      </c>
      <c r="AE2086" s="17">
        <v>1</v>
      </c>
      <c r="AF2086" s="14">
        <v>42</v>
      </c>
      <c r="AG2086" s="14">
        <v>300</v>
      </c>
      <c r="AI2086" s="70">
        <f t="shared" si="328"/>
        <v>13.209999999999999</v>
      </c>
      <c r="AJ2086" s="71" t="s">
        <v>369</v>
      </c>
      <c r="AK2086" s="72">
        <f t="shared" si="329"/>
        <v>1.6329725885917237</v>
      </c>
      <c r="AL2086" s="73">
        <f t="shared" si="330"/>
        <v>1.6329725885917237</v>
      </c>
    </row>
    <row r="2087" spans="1:38" hidden="1">
      <c r="A2087" s="14" t="s">
        <v>98</v>
      </c>
      <c r="B2087" s="14" t="s">
        <v>40</v>
      </c>
      <c r="C2087" s="31">
        <v>39290</v>
      </c>
      <c r="D2087" s="15">
        <v>2007</v>
      </c>
      <c r="E2087" s="16">
        <v>0.41736111111111113</v>
      </c>
      <c r="F2087" s="16">
        <v>0.45</v>
      </c>
      <c r="G2087" s="16">
        <f t="shared" si="324"/>
        <v>3.2638888888888884E-2</v>
      </c>
      <c r="H2087" s="21">
        <v>2</v>
      </c>
      <c r="I2087" s="17">
        <v>1</v>
      </c>
      <c r="J2087" s="17">
        <v>1</v>
      </c>
      <c r="K2087" s="17">
        <v>1</v>
      </c>
      <c r="L2087" s="14" t="s">
        <v>99</v>
      </c>
      <c r="M2087" s="47" t="s">
        <v>244</v>
      </c>
      <c r="N2087" s="17">
        <v>2</v>
      </c>
      <c r="O2087" s="14">
        <f t="shared" si="325"/>
        <v>47.19</v>
      </c>
      <c r="P2087" s="14">
        <v>14.3</v>
      </c>
      <c r="Q2087" s="14">
        <f t="shared" si="326"/>
        <v>42.9</v>
      </c>
      <c r="R2087" s="14">
        <v>13</v>
      </c>
      <c r="S2087" s="14">
        <f t="shared" si="327"/>
        <v>47.19</v>
      </c>
      <c r="T2087" s="14">
        <v>14.3</v>
      </c>
      <c r="U2087" s="21" t="s">
        <v>43</v>
      </c>
      <c r="V2087" s="21" t="s">
        <v>43</v>
      </c>
      <c r="W2087" s="19">
        <v>27.877690000000001</v>
      </c>
      <c r="X2087" s="19">
        <v>-115.16775</v>
      </c>
      <c r="Y2087" s="18">
        <f t="shared" si="323"/>
        <v>64.400000000000006</v>
      </c>
      <c r="Z2087" s="17">
        <v>18</v>
      </c>
      <c r="AA2087" s="21">
        <v>8</v>
      </c>
      <c r="AB2087" s="14" t="s">
        <v>44</v>
      </c>
      <c r="AC2087" s="14">
        <v>15</v>
      </c>
      <c r="AD2087" s="17">
        <v>21</v>
      </c>
      <c r="AE2087" s="17">
        <v>1</v>
      </c>
      <c r="AF2087" s="14">
        <v>42</v>
      </c>
      <c r="AG2087" s="14">
        <v>300</v>
      </c>
      <c r="AI2087" s="70">
        <f t="shared" si="328"/>
        <v>16.045999999999999</v>
      </c>
      <c r="AJ2087" s="71" t="s">
        <v>369</v>
      </c>
      <c r="AK2087" s="72">
        <f t="shared" si="329"/>
        <v>2.5000862380340183</v>
      </c>
      <c r="AL2087" s="73">
        <f t="shared" si="330"/>
        <v>2.5000862380340183</v>
      </c>
    </row>
    <row r="2088" spans="1:38" hidden="1">
      <c r="A2088" s="14" t="s">
        <v>98</v>
      </c>
      <c r="B2088" s="14" t="s">
        <v>40</v>
      </c>
      <c r="C2088" s="31">
        <v>39290</v>
      </c>
      <c r="D2088" s="15">
        <v>2007</v>
      </c>
      <c r="E2088" s="16">
        <v>0.41736111111111113</v>
      </c>
      <c r="F2088" s="16">
        <v>0.45</v>
      </c>
      <c r="G2088" s="16">
        <f t="shared" si="324"/>
        <v>3.2638888888888884E-2</v>
      </c>
      <c r="H2088" s="21">
        <v>2</v>
      </c>
      <c r="I2088" s="17">
        <v>1</v>
      </c>
      <c r="J2088" s="17">
        <v>1</v>
      </c>
      <c r="K2088" s="17">
        <v>1</v>
      </c>
      <c r="L2088" s="14" t="s">
        <v>99</v>
      </c>
      <c r="M2088" s="47" t="s">
        <v>244</v>
      </c>
      <c r="N2088" s="17">
        <v>2</v>
      </c>
      <c r="O2088" s="14">
        <f t="shared" si="325"/>
        <v>47.19</v>
      </c>
      <c r="P2088" s="14">
        <v>14.3</v>
      </c>
      <c r="Q2088" s="14">
        <f t="shared" si="326"/>
        <v>42.9</v>
      </c>
      <c r="R2088" s="14">
        <v>13</v>
      </c>
      <c r="S2088" s="14">
        <f t="shared" si="327"/>
        <v>47.19</v>
      </c>
      <c r="T2088" s="14">
        <v>14.3</v>
      </c>
      <c r="U2088" s="21" t="s">
        <v>43</v>
      </c>
      <c r="V2088" s="21" t="s">
        <v>43</v>
      </c>
      <c r="W2088" s="19">
        <v>27.877690000000001</v>
      </c>
      <c r="X2088" s="19">
        <v>-115.16775</v>
      </c>
      <c r="Y2088" s="18">
        <f t="shared" si="323"/>
        <v>64.400000000000006</v>
      </c>
      <c r="Z2088" s="17">
        <v>18</v>
      </c>
      <c r="AA2088" s="21">
        <v>8</v>
      </c>
      <c r="AB2088" s="14" t="s">
        <v>44</v>
      </c>
      <c r="AC2088" s="14">
        <v>15</v>
      </c>
      <c r="AD2088" s="17">
        <v>21</v>
      </c>
      <c r="AE2088" s="17">
        <v>1</v>
      </c>
      <c r="AF2088" s="14">
        <v>42</v>
      </c>
      <c r="AG2088" s="14">
        <v>300</v>
      </c>
      <c r="AI2088" s="70">
        <f t="shared" si="328"/>
        <v>16.045999999999999</v>
      </c>
      <c r="AJ2088" s="71" t="s">
        <v>369</v>
      </c>
      <c r="AK2088" s="72">
        <f t="shared" si="329"/>
        <v>2.5000862380340183</v>
      </c>
      <c r="AL2088" s="73">
        <f t="shared" si="330"/>
        <v>2.5000862380340183</v>
      </c>
    </row>
    <row r="2089" spans="1:38" hidden="1">
      <c r="A2089" s="14" t="s">
        <v>100</v>
      </c>
      <c r="B2089" s="14" t="s">
        <v>40</v>
      </c>
      <c r="C2089" s="31">
        <v>39290</v>
      </c>
      <c r="D2089" s="15">
        <v>2007</v>
      </c>
      <c r="E2089" s="16">
        <v>0.4861111111111111</v>
      </c>
      <c r="F2089" s="16">
        <v>0.52222222222222225</v>
      </c>
      <c r="G2089" s="16">
        <f t="shared" si="324"/>
        <v>3.6111111111111149E-2</v>
      </c>
      <c r="H2089" s="21">
        <v>2</v>
      </c>
      <c r="I2089" s="17">
        <v>2</v>
      </c>
      <c r="J2089" s="17">
        <v>2</v>
      </c>
      <c r="K2089" s="17">
        <v>2</v>
      </c>
      <c r="L2089" s="14" t="s">
        <v>99</v>
      </c>
      <c r="M2089" s="47" t="s">
        <v>244</v>
      </c>
      <c r="N2089" s="17">
        <v>2</v>
      </c>
      <c r="O2089" s="14">
        <f t="shared" si="325"/>
        <v>32.01</v>
      </c>
      <c r="P2089" s="14">
        <v>9.6999999999999993</v>
      </c>
      <c r="Q2089" s="14">
        <f t="shared" si="326"/>
        <v>32.01</v>
      </c>
      <c r="R2089" s="14">
        <v>9.6999999999999993</v>
      </c>
      <c r="S2089" s="14">
        <f t="shared" si="327"/>
        <v>32.01</v>
      </c>
      <c r="T2089" s="14">
        <v>9.6999999999999993</v>
      </c>
      <c r="U2089" s="21" t="s">
        <v>43</v>
      </c>
      <c r="V2089" s="21" t="s">
        <v>43</v>
      </c>
      <c r="W2089" s="19">
        <v>27.873139999999999</v>
      </c>
      <c r="X2089" s="19">
        <v>-115.17008</v>
      </c>
      <c r="Y2089" s="18">
        <f t="shared" si="323"/>
        <v>64.400000000000006</v>
      </c>
      <c r="Z2089" s="17">
        <v>18</v>
      </c>
      <c r="AA2089" s="21">
        <v>4</v>
      </c>
      <c r="AB2089" s="14" t="s">
        <v>44</v>
      </c>
      <c r="AC2089" s="14">
        <v>1</v>
      </c>
      <c r="AD2089" s="17">
        <v>5</v>
      </c>
      <c r="AE2089" s="17">
        <v>1</v>
      </c>
      <c r="AF2089" s="14">
        <v>4</v>
      </c>
      <c r="AG2089" s="14">
        <v>270</v>
      </c>
      <c r="AI2089" s="70">
        <f t="shared" si="328"/>
        <v>4.702</v>
      </c>
      <c r="AJ2089" s="71" t="s">
        <v>369</v>
      </c>
      <c r="AK2089" s="72">
        <f t="shared" si="329"/>
        <v>0.17002025858157216</v>
      </c>
      <c r="AL2089" s="73">
        <f t="shared" si="330"/>
        <v>0.17002025858157216</v>
      </c>
    </row>
    <row r="2090" spans="1:38" hidden="1">
      <c r="A2090" s="14" t="s">
        <v>100</v>
      </c>
      <c r="B2090" s="14" t="s">
        <v>40</v>
      </c>
      <c r="C2090" s="31">
        <v>39290</v>
      </c>
      <c r="D2090" s="15">
        <v>2007</v>
      </c>
      <c r="E2090" s="16">
        <v>0.4861111111111111</v>
      </c>
      <c r="F2090" s="16">
        <v>0.52222222222222225</v>
      </c>
      <c r="G2090" s="16">
        <f t="shared" si="324"/>
        <v>3.6111111111111149E-2</v>
      </c>
      <c r="H2090" s="21">
        <v>2</v>
      </c>
      <c r="I2090" s="17">
        <v>2</v>
      </c>
      <c r="J2090" s="17">
        <v>2</v>
      </c>
      <c r="K2090" s="17">
        <v>2</v>
      </c>
      <c r="L2090" s="14" t="s">
        <v>99</v>
      </c>
      <c r="M2090" s="47" t="s">
        <v>244</v>
      </c>
      <c r="N2090" s="17">
        <v>2</v>
      </c>
      <c r="O2090" s="14">
        <f t="shared" si="325"/>
        <v>32.01</v>
      </c>
      <c r="P2090" s="14">
        <v>9.6999999999999993</v>
      </c>
      <c r="Q2090" s="14">
        <f t="shared" si="326"/>
        <v>32.01</v>
      </c>
      <c r="R2090" s="14">
        <v>9.6999999999999993</v>
      </c>
      <c r="S2090" s="14">
        <f t="shared" si="327"/>
        <v>32.01</v>
      </c>
      <c r="T2090" s="14">
        <v>9.6999999999999993</v>
      </c>
      <c r="U2090" s="21" t="s">
        <v>43</v>
      </c>
      <c r="V2090" s="21" t="s">
        <v>43</v>
      </c>
      <c r="W2090" s="19">
        <v>27.873139999999999</v>
      </c>
      <c r="X2090" s="19">
        <v>-115.17008</v>
      </c>
      <c r="Y2090" s="18">
        <f t="shared" si="323"/>
        <v>64.400000000000006</v>
      </c>
      <c r="Z2090" s="17">
        <v>18</v>
      </c>
      <c r="AA2090" s="21">
        <v>4</v>
      </c>
      <c r="AB2090" s="14" t="s">
        <v>44</v>
      </c>
      <c r="AC2090" s="14">
        <v>1</v>
      </c>
      <c r="AD2090" s="17">
        <v>9</v>
      </c>
      <c r="AE2090" s="17">
        <v>1</v>
      </c>
      <c r="AF2090" s="14">
        <v>4</v>
      </c>
      <c r="AG2090" s="14">
        <v>270</v>
      </c>
      <c r="AI2090" s="70">
        <f t="shared" si="328"/>
        <v>7.5379999999999994</v>
      </c>
      <c r="AJ2090" s="71" t="s">
        <v>369</v>
      </c>
      <c r="AK2090" s="72">
        <f t="shared" si="329"/>
        <v>0.47796121404284658</v>
      </c>
      <c r="AL2090" s="73">
        <f t="shared" si="330"/>
        <v>0.47796121404284658</v>
      </c>
    </row>
    <row r="2091" spans="1:38" hidden="1">
      <c r="A2091" s="14" t="s">
        <v>100</v>
      </c>
      <c r="B2091" s="14" t="s">
        <v>40</v>
      </c>
      <c r="C2091" s="31">
        <v>39290</v>
      </c>
      <c r="D2091" s="15">
        <v>2007</v>
      </c>
      <c r="E2091" s="16">
        <v>0.4861111111111111</v>
      </c>
      <c r="F2091" s="16">
        <v>0.52222222222222225</v>
      </c>
      <c r="G2091" s="16">
        <f t="shared" si="324"/>
        <v>3.6111111111111149E-2</v>
      </c>
      <c r="H2091" s="21">
        <v>2</v>
      </c>
      <c r="I2091" s="17">
        <v>2</v>
      </c>
      <c r="J2091" s="17">
        <v>2</v>
      </c>
      <c r="K2091" s="17">
        <v>2</v>
      </c>
      <c r="L2091" s="14" t="s">
        <v>99</v>
      </c>
      <c r="M2091" s="47" t="s">
        <v>244</v>
      </c>
      <c r="N2091" s="17">
        <v>2</v>
      </c>
      <c r="O2091" s="14">
        <f t="shared" si="325"/>
        <v>32.01</v>
      </c>
      <c r="P2091" s="14">
        <v>9.6999999999999993</v>
      </c>
      <c r="Q2091" s="14">
        <f t="shared" si="326"/>
        <v>32.01</v>
      </c>
      <c r="R2091" s="14">
        <v>9.6999999999999993</v>
      </c>
      <c r="S2091" s="14">
        <f t="shared" si="327"/>
        <v>32.01</v>
      </c>
      <c r="T2091" s="14">
        <v>9.6999999999999993</v>
      </c>
      <c r="U2091" s="21" t="s">
        <v>43</v>
      </c>
      <c r="V2091" s="21" t="s">
        <v>43</v>
      </c>
      <c r="W2091" s="19">
        <v>27.873139999999999</v>
      </c>
      <c r="X2091" s="19">
        <v>-115.17008</v>
      </c>
      <c r="Y2091" s="18">
        <f t="shared" si="323"/>
        <v>64.400000000000006</v>
      </c>
      <c r="Z2091" s="17">
        <v>18</v>
      </c>
      <c r="AA2091" s="21">
        <v>4</v>
      </c>
      <c r="AB2091" s="14" t="s">
        <v>44</v>
      </c>
      <c r="AC2091" s="14">
        <v>1</v>
      </c>
      <c r="AD2091" s="17">
        <v>13</v>
      </c>
      <c r="AE2091" s="17">
        <v>1</v>
      </c>
      <c r="AF2091" s="14">
        <v>4</v>
      </c>
      <c r="AG2091" s="14">
        <v>270</v>
      </c>
      <c r="AI2091" s="70">
        <f t="shared" si="328"/>
        <v>10.373999999999999</v>
      </c>
      <c r="AJ2091" s="71" t="s">
        <v>369</v>
      </c>
      <c r="AK2091" s="72">
        <f t="shared" si="329"/>
        <v>0.96188687250685145</v>
      </c>
      <c r="AL2091" s="73">
        <f t="shared" si="330"/>
        <v>0.96188687250685145</v>
      </c>
    </row>
    <row r="2092" spans="1:38" hidden="1">
      <c r="A2092" s="14" t="s">
        <v>100</v>
      </c>
      <c r="B2092" s="14" t="s">
        <v>40</v>
      </c>
      <c r="C2092" s="31">
        <v>39290</v>
      </c>
      <c r="D2092" s="15">
        <v>2007</v>
      </c>
      <c r="E2092" s="16">
        <v>0.4861111111111111</v>
      </c>
      <c r="F2092" s="16">
        <v>0.52222222222222225</v>
      </c>
      <c r="G2092" s="16">
        <f t="shared" si="324"/>
        <v>3.6111111111111149E-2</v>
      </c>
      <c r="H2092" s="21">
        <v>2</v>
      </c>
      <c r="I2092" s="17">
        <v>2</v>
      </c>
      <c r="J2092" s="17">
        <v>2</v>
      </c>
      <c r="K2092" s="17">
        <v>2</v>
      </c>
      <c r="L2092" s="14" t="s">
        <v>99</v>
      </c>
      <c r="M2092" s="47" t="s">
        <v>244</v>
      </c>
      <c r="N2092" s="17">
        <v>2</v>
      </c>
      <c r="O2092" s="14">
        <f t="shared" si="325"/>
        <v>32.01</v>
      </c>
      <c r="P2092" s="14">
        <v>9.6999999999999993</v>
      </c>
      <c r="Q2092" s="14">
        <f t="shared" si="326"/>
        <v>32.01</v>
      </c>
      <c r="R2092" s="14">
        <v>9.6999999999999993</v>
      </c>
      <c r="S2092" s="14">
        <f t="shared" si="327"/>
        <v>32.01</v>
      </c>
      <c r="T2092" s="14">
        <v>9.6999999999999993</v>
      </c>
      <c r="U2092" s="21" t="s">
        <v>43</v>
      </c>
      <c r="V2092" s="21" t="s">
        <v>43</v>
      </c>
      <c r="W2092" s="19">
        <v>27.873139999999999</v>
      </c>
      <c r="X2092" s="19">
        <v>-115.17008</v>
      </c>
      <c r="Y2092" s="18">
        <f t="shared" si="323"/>
        <v>64.400000000000006</v>
      </c>
      <c r="Z2092" s="17">
        <v>18</v>
      </c>
      <c r="AA2092" s="21">
        <v>4</v>
      </c>
      <c r="AB2092" s="14" t="s">
        <v>44</v>
      </c>
      <c r="AC2092" s="14">
        <v>1</v>
      </c>
      <c r="AD2092" s="17">
        <v>13</v>
      </c>
      <c r="AE2092" s="17">
        <v>1</v>
      </c>
      <c r="AF2092" s="14">
        <v>4</v>
      </c>
      <c r="AG2092" s="14">
        <v>270</v>
      </c>
      <c r="AI2092" s="70">
        <f t="shared" si="328"/>
        <v>10.373999999999999</v>
      </c>
      <c r="AJ2092" s="71" t="s">
        <v>369</v>
      </c>
      <c r="AK2092" s="72">
        <f t="shared" si="329"/>
        <v>0.96188687250685145</v>
      </c>
      <c r="AL2092" s="73">
        <f t="shared" si="330"/>
        <v>0.96188687250685145</v>
      </c>
    </row>
    <row r="2093" spans="1:38" hidden="1">
      <c r="A2093" s="14" t="s">
        <v>100</v>
      </c>
      <c r="B2093" s="14" t="s">
        <v>40</v>
      </c>
      <c r="C2093" s="31">
        <v>39290</v>
      </c>
      <c r="D2093" s="15">
        <v>2007</v>
      </c>
      <c r="E2093" s="16">
        <v>0.4861111111111111</v>
      </c>
      <c r="F2093" s="16">
        <v>0.52222222222222225</v>
      </c>
      <c r="G2093" s="16">
        <f t="shared" si="324"/>
        <v>3.6111111111111149E-2</v>
      </c>
      <c r="H2093" s="21">
        <v>2</v>
      </c>
      <c r="I2093" s="17">
        <v>2</v>
      </c>
      <c r="J2093" s="17">
        <v>2</v>
      </c>
      <c r="K2093" s="17">
        <v>2</v>
      </c>
      <c r="L2093" s="14" t="s">
        <v>99</v>
      </c>
      <c r="M2093" s="47" t="s">
        <v>244</v>
      </c>
      <c r="N2093" s="17">
        <v>2</v>
      </c>
      <c r="O2093" s="14">
        <f t="shared" si="325"/>
        <v>32.01</v>
      </c>
      <c r="P2093" s="14">
        <v>9.6999999999999993</v>
      </c>
      <c r="Q2093" s="14">
        <f t="shared" si="326"/>
        <v>32.01</v>
      </c>
      <c r="R2093" s="14">
        <v>9.6999999999999993</v>
      </c>
      <c r="S2093" s="14">
        <f t="shared" si="327"/>
        <v>32.01</v>
      </c>
      <c r="T2093" s="14">
        <v>9.6999999999999993</v>
      </c>
      <c r="U2093" s="21" t="s">
        <v>43</v>
      </c>
      <c r="V2093" s="21" t="s">
        <v>43</v>
      </c>
      <c r="W2093" s="19">
        <v>27.873139999999999</v>
      </c>
      <c r="X2093" s="19">
        <v>-115.17008</v>
      </c>
      <c r="Y2093" s="18">
        <f t="shared" si="323"/>
        <v>64.400000000000006</v>
      </c>
      <c r="Z2093" s="17">
        <v>18</v>
      </c>
      <c r="AA2093" s="21">
        <v>4</v>
      </c>
      <c r="AB2093" s="14" t="s">
        <v>44</v>
      </c>
      <c r="AC2093" s="14">
        <v>1</v>
      </c>
      <c r="AD2093" s="17">
        <v>17</v>
      </c>
      <c r="AE2093" s="17">
        <v>1</v>
      </c>
      <c r="AF2093" s="14">
        <v>4</v>
      </c>
      <c r="AG2093" s="14">
        <v>270</v>
      </c>
      <c r="AI2093" s="70">
        <f t="shared" si="328"/>
        <v>13.209999999999999</v>
      </c>
      <c r="AJ2093" s="71" t="s">
        <v>369</v>
      </c>
      <c r="AK2093" s="72">
        <f t="shared" si="329"/>
        <v>1.6329725885917237</v>
      </c>
      <c r="AL2093" s="73">
        <f t="shared" si="330"/>
        <v>1.6329725885917237</v>
      </c>
    </row>
    <row r="2094" spans="1:38" hidden="1">
      <c r="A2094" s="14" t="s">
        <v>100</v>
      </c>
      <c r="B2094" s="14" t="s">
        <v>40</v>
      </c>
      <c r="C2094" s="31">
        <v>39290</v>
      </c>
      <c r="D2094" s="15">
        <v>2007</v>
      </c>
      <c r="E2094" s="16">
        <v>0.4861111111111111</v>
      </c>
      <c r="F2094" s="16">
        <v>0.52222222222222225</v>
      </c>
      <c r="G2094" s="16">
        <f t="shared" si="324"/>
        <v>3.6111111111111149E-2</v>
      </c>
      <c r="H2094" s="21">
        <v>2</v>
      </c>
      <c r="I2094" s="17">
        <v>2</v>
      </c>
      <c r="J2094" s="17">
        <v>2</v>
      </c>
      <c r="K2094" s="17">
        <v>2</v>
      </c>
      <c r="L2094" s="14" t="s">
        <v>99</v>
      </c>
      <c r="M2094" s="47" t="s">
        <v>244</v>
      </c>
      <c r="N2094" s="17">
        <v>2</v>
      </c>
      <c r="O2094" s="14">
        <f t="shared" si="325"/>
        <v>32.01</v>
      </c>
      <c r="P2094" s="14">
        <v>9.6999999999999993</v>
      </c>
      <c r="Q2094" s="14">
        <f t="shared" si="326"/>
        <v>32.01</v>
      </c>
      <c r="R2094" s="14">
        <v>9.6999999999999993</v>
      </c>
      <c r="S2094" s="14">
        <f t="shared" si="327"/>
        <v>32.01</v>
      </c>
      <c r="T2094" s="14">
        <v>9.6999999999999993</v>
      </c>
      <c r="U2094" s="21" t="s">
        <v>43</v>
      </c>
      <c r="V2094" s="21" t="s">
        <v>43</v>
      </c>
      <c r="W2094" s="19">
        <v>27.873139999999999</v>
      </c>
      <c r="X2094" s="19">
        <v>-115.17008</v>
      </c>
      <c r="Y2094" s="18">
        <f t="shared" si="323"/>
        <v>64.400000000000006</v>
      </c>
      <c r="Z2094" s="17">
        <v>18</v>
      </c>
      <c r="AA2094" s="21">
        <v>4</v>
      </c>
      <c r="AB2094" s="14" t="s">
        <v>44</v>
      </c>
      <c r="AC2094" s="14">
        <v>1</v>
      </c>
      <c r="AD2094" s="17">
        <v>18</v>
      </c>
      <c r="AE2094" s="17">
        <v>1</v>
      </c>
      <c r="AF2094" s="14">
        <v>4</v>
      </c>
      <c r="AG2094" s="14">
        <v>270</v>
      </c>
      <c r="AI2094" s="70">
        <f t="shared" si="328"/>
        <v>13.918999999999999</v>
      </c>
      <c r="AJ2094" s="71" t="s">
        <v>369</v>
      </c>
      <c r="AK2094" s="72">
        <f t="shared" si="329"/>
        <v>1.8310631406548505</v>
      </c>
      <c r="AL2094" s="73">
        <f t="shared" si="330"/>
        <v>1.8310631406548505</v>
      </c>
    </row>
    <row r="2095" spans="1:38" hidden="1">
      <c r="A2095" s="14" t="s">
        <v>100</v>
      </c>
      <c r="B2095" s="14" t="s">
        <v>40</v>
      </c>
      <c r="C2095" s="31">
        <v>39290</v>
      </c>
      <c r="D2095" s="15">
        <v>2007</v>
      </c>
      <c r="E2095" s="16">
        <v>0.4861111111111111</v>
      </c>
      <c r="F2095" s="16">
        <v>0.52222222222222225</v>
      </c>
      <c r="G2095" s="16">
        <f t="shared" si="324"/>
        <v>3.6111111111111149E-2</v>
      </c>
      <c r="H2095" s="21">
        <v>2</v>
      </c>
      <c r="I2095" s="17">
        <v>2</v>
      </c>
      <c r="J2095" s="17">
        <v>2</v>
      </c>
      <c r="K2095" s="17">
        <v>2</v>
      </c>
      <c r="L2095" s="14" t="s">
        <v>99</v>
      </c>
      <c r="M2095" s="47" t="s">
        <v>244</v>
      </c>
      <c r="N2095" s="17">
        <v>2</v>
      </c>
      <c r="O2095" s="14">
        <f t="shared" si="325"/>
        <v>32.01</v>
      </c>
      <c r="P2095" s="14">
        <v>9.6999999999999993</v>
      </c>
      <c r="Q2095" s="14">
        <f t="shared" si="326"/>
        <v>32.01</v>
      </c>
      <c r="R2095" s="14">
        <v>9.6999999999999993</v>
      </c>
      <c r="S2095" s="14">
        <f t="shared" si="327"/>
        <v>32.01</v>
      </c>
      <c r="T2095" s="14">
        <v>9.6999999999999993</v>
      </c>
      <c r="U2095" s="21" t="s">
        <v>43</v>
      </c>
      <c r="V2095" s="21" t="s">
        <v>43</v>
      </c>
      <c r="W2095" s="19">
        <v>27.873139999999999</v>
      </c>
      <c r="X2095" s="19">
        <v>-115.17008</v>
      </c>
      <c r="Y2095" s="18">
        <f t="shared" si="323"/>
        <v>64.400000000000006</v>
      </c>
      <c r="Z2095" s="17">
        <v>18</v>
      </c>
      <c r="AA2095" s="21">
        <v>4</v>
      </c>
      <c r="AB2095" s="14" t="s">
        <v>44</v>
      </c>
      <c r="AC2095" s="14">
        <v>1</v>
      </c>
      <c r="AD2095" s="17">
        <v>19</v>
      </c>
      <c r="AE2095" s="17">
        <v>1</v>
      </c>
      <c r="AF2095" s="14">
        <v>4</v>
      </c>
      <c r="AG2095" s="14">
        <v>270</v>
      </c>
      <c r="AI2095" s="70">
        <f t="shared" si="328"/>
        <v>14.628</v>
      </c>
      <c r="AJ2095" s="71" t="s">
        <v>369</v>
      </c>
      <c r="AK2095" s="72">
        <f t="shared" si="329"/>
        <v>2.041534710262368</v>
      </c>
      <c r="AL2095" s="73">
        <f t="shared" si="330"/>
        <v>2.041534710262368</v>
      </c>
    </row>
    <row r="2096" spans="1:38" hidden="1">
      <c r="A2096" s="14" t="s">
        <v>100</v>
      </c>
      <c r="B2096" s="14" t="s">
        <v>40</v>
      </c>
      <c r="C2096" s="31">
        <v>39290</v>
      </c>
      <c r="D2096" s="15">
        <v>2007</v>
      </c>
      <c r="E2096" s="16">
        <v>0.4861111111111111</v>
      </c>
      <c r="F2096" s="16">
        <v>0.52222222222222225</v>
      </c>
      <c r="G2096" s="16">
        <f t="shared" si="324"/>
        <v>3.6111111111111149E-2</v>
      </c>
      <c r="H2096" s="21">
        <v>2</v>
      </c>
      <c r="I2096" s="17">
        <v>2</v>
      </c>
      <c r="J2096" s="17">
        <v>2</v>
      </c>
      <c r="K2096" s="17">
        <v>2</v>
      </c>
      <c r="L2096" s="14" t="s">
        <v>99</v>
      </c>
      <c r="M2096" s="47" t="s">
        <v>244</v>
      </c>
      <c r="N2096" s="17">
        <v>2</v>
      </c>
      <c r="O2096" s="14">
        <f t="shared" si="325"/>
        <v>32.01</v>
      </c>
      <c r="P2096" s="14">
        <v>9.6999999999999993</v>
      </c>
      <c r="Q2096" s="14">
        <f t="shared" si="326"/>
        <v>32.01</v>
      </c>
      <c r="R2096" s="14">
        <v>9.6999999999999993</v>
      </c>
      <c r="S2096" s="14">
        <f t="shared" si="327"/>
        <v>32.01</v>
      </c>
      <c r="T2096" s="14">
        <v>9.6999999999999993</v>
      </c>
      <c r="U2096" s="21" t="s">
        <v>43</v>
      </c>
      <c r="V2096" s="21" t="s">
        <v>43</v>
      </c>
      <c r="W2096" s="19">
        <v>27.873139999999999</v>
      </c>
      <c r="X2096" s="19">
        <v>-115.17008</v>
      </c>
      <c r="Y2096" s="18">
        <f t="shared" si="323"/>
        <v>64.400000000000006</v>
      </c>
      <c r="Z2096" s="17">
        <v>18</v>
      </c>
      <c r="AA2096" s="21">
        <v>4</v>
      </c>
      <c r="AB2096" s="14" t="s">
        <v>44</v>
      </c>
      <c r="AC2096" s="14">
        <v>1</v>
      </c>
      <c r="AD2096" s="17">
        <v>19</v>
      </c>
      <c r="AE2096" s="17">
        <v>1</v>
      </c>
      <c r="AF2096" s="14">
        <v>4</v>
      </c>
      <c r="AG2096" s="14">
        <v>270</v>
      </c>
      <c r="AI2096" s="70">
        <f t="shared" si="328"/>
        <v>14.628</v>
      </c>
      <c r="AJ2096" s="71" t="s">
        <v>369</v>
      </c>
      <c r="AK2096" s="72">
        <f t="shared" si="329"/>
        <v>2.041534710262368</v>
      </c>
      <c r="AL2096" s="73">
        <f t="shared" si="330"/>
        <v>2.041534710262368</v>
      </c>
    </row>
    <row r="2097" spans="1:38" hidden="1">
      <c r="A2097" s="14" t="s">
        <v>100</v>
      </c>
      <c r="B2097" s="14" t="s">
        <v>40</v>
      </c>
      <c r="C2097" s="31">
        <v>39290</v>
      </c>
      <c r="D2097" s="15">
        <v>2007</v>
      </c>
      <c r="E2097" s="16">
        <v>0.4861111111111111</v>
      </c>
      <c r="F2097" s="16">
        <v>0.52222222222222225</v>
      </c>
      <c r="G2097" s="16">
        <f t="shared" si="324"/>
        <v>3.6111111111111149E-2</v>
      </c>
      <c r="H2097" s="21">
        <v>2</v>
      </c>
      <c r="I2097" s="17">
        <v>2</v>
      </c>
      <c r="J2097" s="17">
        <v>2</v>
      </c>
      <c r="K2097" s="17">
        <v>2</v>
      </c>
      <c r="L2097" s="14" t="s">
        <v>99</v>
      </c>
      <c r="M2097" s="47" t="s">
        <v>244</v>
      </c>
      <c r="N2097" s="17">
        <v>2</v>
      </c>
      <c r="O2097" s="14">
        <f t="shared" si="325"/>
        <v>32.01</v>
      </c>
      <c r="P2097" s="14">
        <v>9.6999999999999993</v>
      </c>
      <c r="Q2097" s="14">
        <f t="shared" si="326"/>
        <v>32.01</v>
      </c>
      <c r="R2097" s="14">
        <v>9.6999999999999993</v>
      </c>
      <c r="S2097" s="14">
        <f t="shared" si="327"/>
        <v>32.01</v>
      </c>
      <c r="T2097" s="14">
        <v>9.6999999999999993</v>
      </c>
      <c r="U2097" s="21" t="s">
        <v>43</v>
      </c>
      <c r="V2097" s="21" t="s">
        <v>43</v>
      </c>
      <c r="W2097" s="19">
        <v>27.873139999999999</v>
      </c>
      <c r="X2097" s="19">
        <v>-115.17008</v>
      </c>
      <c r="Y2097" s="18">
        <f t="shared" si="323"/>
        <v>64.400000000000006</v>
      </c>
      <c r="Z2097" s="17">
        <v>18</v>
      </c>
      <c r="AA2097" s="21">
        <v>4</v>
      </c>
      <c r="AB2097" s="14" t="s">
        <v>44</v>
      </c>
      <c r="AC2097" s="14">
        <v>1</v>
      </c>
      <c r="AD2097" s="17">
        <v>20</v>
      </c>
      <c r="AE2097" s="17">
        <v>1</v>
      </c>
      <c r="AF2097" s="14">
        <v>4</v>
      </c>
      <c r="AG2097" s="14">
        <v>270</v>
      </c>
      <c r="AI2097" s="70">
        <f t="shared" si="328"/>
        <v>15.337</v>
      </c>
      <c r="AJ2097" s="71" t="s">
        <v>369</v>
      </c>
      <c r="AK2097" s="72">
        <f t="shared" si="329"/>
        <v>2.2645047633742106</v>
      </c>
      <c r="AL2097" s="73">
        <f t="shared" si="330"/>
        <v>2.2645047633742106</v>
      </c>
    </row>
    <row r="2098" spans="1:38" hidden="1">
      <c r="A2098" s="14" t="s">
        <v>100</v>
      </c>
      <c r="B2098" s="14" t="s">
        <v>40</v>
      </c>
      <c r="C2098" s="31">
        <v>39290</v>
      </c>
      <c r="D2098" s="15">
        <v>2007</v>
      </c>
      <c r="E2098" s="16">
        <v>0.4861111111111111</v>
      </c>
      <c r="F2098" s="16">
        <v>0.52222222222222225</v>
      </c>
      <c r="G2098" s="16">
        <f t="shared" si="324"/>
        <v>3.6111111111111149E-2</v>
      </c>
      <c r="H2098" s="21">
        <v>2</v>
      </c>
      <c r="I2098" s="17">
        <v>2</v>
      </c>
      <c r="J2098" s="17">
        <v>2</v>
      </c>
      <c r="K2098" s="17">
        <v>2</v>
      </c>
      <c r="L2098" s="14" t="s">
        <v>99</v>
      </c>
      <c r="M2098" s="47" t="s">
        <v>244</v>
      </c>
      <c r="N2098" s="17">
        <v>2</v>
      </c>
      <c r="O2098" s="14">
        <f t="shared" si="325"/>
        <v>32.01</v>
      </c>
      <c r="P2098" s="14">
        <v>9.6999999999999993</v>
      </c>
      <c r="Q2098" s="14">
        <f t="shared" si="326"/>
        <v>32.01</v>
      </c>
      <c r="R2098" s="14">
        <v>9.6999999999999993</v>
      </c>
      <c r="S2098" s="14">
        <f t="shared" si="327"/>
        <v>32.01</v>
      </c>
      <c r="T2098" s="14">
        <v>9.6999999999999993</v>
      </c>
      <c r="U2098" s="21" t="s">
        <v>43</v>
      </c>
      <c r="V2098" s="21" t="s">
        <v>43</v>
      </c>
      <c r="W2098" s="19">
        <v>27.873139999999999</v>
      </c>
      <c r="X2098" s="19">
        <v>-115.17008</v>
      </c>
      <c r="Y2098" s="18">
        <f t="shared" si="323"/>
        <v>64.400000000000006</v>
      </c>
      <c r="Z2098" s="17">
        <v>18</v>
      </c>
      <c r="AA2098" s="21">
        <v>4</v>
      </c>
      <c r="AB2098" s="14" t="s">
        <v>44</v>
      </c>
      <c r="AC2098" s="14">
        <v>1</v>
      </c>
      <c r="AD2098" s="17">
        <v>20</v>
      </c>
      <c r="AE2098" s="17">
        <v>1</v>
      </c>
      <c r="AF2098" s="14">
        <v>4</v>
      </c>
      <c r="AG2098" s="14">
        <v>270</v>
      </c>
      <c r="AI2098" s="70">
        <f t="shared" si="328"/>
        <v>15.337</v>
      </c>
      <c r="AJ2098" s="71" t="s">
        <v>369</v>
      </c>
      <c r="AK2098" s="72">
        <f t="shared" si="329"/>
        <v>2.2645047633742106</v>
      </c>
      <c r="AL2098" s="73">
        <f t="shared" si="330"/>
        <v>2.2645047633742106</v>
      </c>
    </row>
    <row r="2099" spans="1:38" hidden="1">
      <c r="A2099" s="14" t="s">
        <v>100</v>
      </c>
      <c r="B2099" s="14" t="s">
        <v>40</v>
      </c>
      <c r="C2099" s="31">
        <v>39290</v>
      </c>
      <c r="D2099" s="15">
        <v>2007</v>
      </c>
      <c r="E2099" s="16">
        <v>0.4861111111111111</v>
      </c>
      <c r="F2099" s="16">
        <v>0.52222222222222225</v>
      </c>
      <c r="G2099" s="16">
        <f t="shared" si="324"/>
        <v>3.6111111111111149E-2</v>
      </c>
      <c r="H2099" s="21">
        <v>2</v>
      </c>
      <c r="I2099" s="17">
        <v>2</v>
      </c>
      <c r="J2099" s="17">
        <v>2</v>
      </c>
      <c r="K2099" s="17">
        <v>2</v>
      </c>
      <c r="L2099" s="14" t="s">
        <v>99</v>
      </c>
      <c r="M2099" s="47" t="s">
        <v>244</v>
      </c>
      <c r="N2099" s="17">
        <v>2</v>
      </c>
      <c r="O2099" s="14">
        <f t="shared" si="325"/>
        <v>32.01</v>
      </c>
      <c r="P2099" s="14">
        <v>9.6999999999999993</v>
      </c>
      <c r="Q2099" s="14">
        <f t="shared" si="326"/>
        <v>32.01</v>
      </c>
      <c r="R2099" s="14">
        <v>9.6999999999999993</v>
      </c>
      <c r="S2099" s="14">
        <f t="shared" si="327"/>
        <v>32.01</v>
      </c>
      <c r="T2099" s="14">
        <v>9.6999999999999993</v>
      </c>
      <c r="U2099" s="21" t="s">
        <v>43</v>
      </c>
      <c r="V2099" s="21" t="s">
        <v>43</v>
      </c>
      <c r="W2099" s="19">
        <v>27.873139999999999</v>
      </c>
      <c r="X2099" s="19">
        <v>-115.17008</v>
      </c>
      <c r="Y2099" s="18">
        <f t="shared" si="323"/>
        <v>64.400000000000006</v>
      </c>
      <c r="Z2099" s="17">
        <v>18</v>
      </c>
      <c r="AA2099" s="21">
        <v>4</v>
      </c>
      <c r="AB2099" s="14" t="s">
        <v>44</v>
      </c>
      <c r="AC2099" s="14">
        <v>1</v>
      </c>
      <c r="AD2099" s="17">
        <v>21</v>
      </c>
      <c r="AE2099" s="17">
        <v>1</v>
      </c>
      <c r="AF2099" s="14">
        <v>4</v>
      </c>
      <c r="AG2099" s="14">
        <v>270</v>
      </c>
      <c r="AI2099" s="70">
        <f t="shared" si="328"/>
        <v>16.045999999999999</v>
      </c>
      <c r="AJ2099" s="71" t="s">
        <v>369</v>
      </c>
      <c r="AK2099" s="72">
        <f t="shared" si="329"/>
        <v>2.5000862380340183</v>
      </c>
      <c r="AL2099" s="73">
        <f t="shared" si="330"/>
        <v>2.5000862380340183</v>
      </c>
    </row>
    <row r="2100" spans="1:38" hidden="1">
      <c r="A2100" s="14" t="s">
        <v>100</v>
      </c>
      <c r="B2100" s="14" t="s">
        <v>40</v>
      </c>
      <c r="C2100" s="31">
        <v>39290</v>
      </c>
      <c r="D2100" s="15">
        <v>2007</v>
      </c>
      <c r="E2100" s="16">
        <v>0.4861111111111111</v>
      </c>
      <c r="F2100" s="16">
        <v>0.52222222222222225</v>
      </c>
      <c r="G2100" s="16">
        <f t="shared" si="324"/>
        <v>3.6111111111111149E-2</v>
      </c>
      <c r="H2100" s="21">
        <v>2</v>
      </c>
      <c r="I2100" s="17">
        <v>2</v>
      </c>
      <c r="J2100" s="17">
        <v>2</v>
      </c>
      <c r="K2100" s="17">
        <v>2</v>
      </c>
      <c r="L2100" s="14" t="s">
        <v>99</v>
      </c>
      <c r="M2100" s="47" t="s">
        <v>244</v>
      </c>
      <c r="N2100" s="17">
        <v>2</v>
      </c>
      <c r="O2100" s="14">
        <f t="shared" si="325"/>
        <v>32.01</v>
      </c>
      <c r="P2100" s="14">
        <v>9.6999999999999993</v>
      </c>
      <c r="Q2100" s="14">
        <f t="shared" si="326"/>
        <v>32.01</v>
      </c>
      <c r="R2100" s="14">
        <v>9.6999999999999993</v>
      </c>
      <c r="S2100" s="14">
        <f t="shared" si="327"/>
        <v>32.01</v>
      </c>
      <c r="T2100" s="14">
        <v>9.6999999999999993</v>
      </c>
      <c r="U2100" s="21" t="s">
        <v>43</v>
      </c>
      <c r="V2100" s="21" t="s">
        <v>43</v>
      </c>
      <c r="W2100" s="19">
        <v>27.873139999999999</v>
      </c>
      <c r="X2100" s="19">
        <v>-115.17008</v>
      </c>
      <c r="Y2100" s="18">
        <f t="shared" si="323"/>
        <v>64.400000000000006</v>
      </c>
      <c r="Z2100" s="17">
        <v>18</v>
      </c>
      <c r="AA2100" s="21">
        <v>4</v>
      </c>
      <c r="AB2100" s="14" t="s">
        <v>44</v>
      </c>
      <c r="AC2100" s="14">
        <v>2</v>
      </c>
      <c r="AD2100" s="17">
        <v>19</v>
      </c>
      <c r="AE2100" s="17">
        <v>1</v>
      </c>
      <c r="AF2100" s="14">
        <v>5</v>
      </c>
      <c r="AG2100" s="14">
        <v>270</v>
      </c>
      <c r="AI2100" s="70">
        <f t="shared" si="328"/>
        <v>14.628</v>
      </c>
      <c r="AJ2100" s="71" t="s">
        <v>369</v>
      </c>
      <c r="AK2100" s="72">
        <f t="shared" si="329"/>
        <v>2.041534710262368</v>
      </c>
      <c r="AL2100" s="73">
        <f t="shared" si="330"/>
        <v>2.041534710262368</v>
      </c>
    </row>
    <row r="2101" spans="1:38" hidden="1">
      <c r="A2101" s="14" t="s">
        <v>100</v>
      </c>
      <c r="B2101" s="14" t="s">
        <v>40</v>
      </c>
      <c r="C2101" s="31">
        <v>39290</v>
      </c>
      <c r="D2101" s="15">
        <v>2007</v>
      </c>
      <c r="E2101" s="16">
        <v>0.4861111111111111</v>
      </c>
      <c r="F2101" s="16">
        <v>0.52222222222222225</v>
      </c>
      <c r="G2101" s="16">
        <f t="shared" si="324"/>
        <v>3.6111111111111149E-2</v>
      </c>
      <c r="H2101" s="21">
        <v>2</v>
      </c>
      <c r="I2101" s="17">
        <v>2</v>
      </c>
      <c r="J2101" s="17">
        <v>2</v>
      </c>
      <c r="K2101" s="17">
        <v>2</v>
      </c>
      <c r="L2101" s="14" t="s">
        <v>99</v>
      </c>
      <c r="M2101" s="47" t="s">
        <v>244</v>
      </c>
      <c r="N2101" s="17">
        <v>2</v>
      </c>
      <c r="O2101" s="14">
        <f t="shared" si="325"/>
        <v>32.01</v>
      </c>
      <c r="P2101" s="14">
        <v>9.6999999999999993</v>
      </c>
      <c r="Q2101" s="14">
        <f t="shared" si="326"/>
        <v>32.01</v>
      </c>
      <c r="R2101" s="14">
        <v>9.6999999999999993</v>
      </c>
      <c r="S2101" s="14">
        <f t="shared" si="327"/>
        <v>32.01</v>
      </c>
      <c r="T2101" s="14">
        <v>9.6999999999999993</v>
      </c>
      <c r="U2101" s="21" t="s">
        <v>43</v>
      </c>
      <c r="V2101" s="21" t="s">
        <v>43</v>
      </c>
      <c r="W2101" s="19">
        <v>27.873139999999999</v>
      </c>
      <c r="X2101" s="19">
        <v>-115.17008</v>
      </c>
      <c r="Y2101" s="18">
        <f t="shared" si="323"/>
        <v>64.400000000000006</v>
      </c>
      <c r="Z2101" s="17">
        <v>18</v>
      </c>
      <c r="AA2101" s="21">
        <v>4</v>
      </c>
      <c r="AB2101" s="14" t="s">
        <v>44</v>
      </c>
      <c r="AC2101" s="14">
        <v>2</v>
      </c>
      <c r="AD2101" s="17">
        <v>21</v>
      </c>
      <c r="AE2101" s="17">
        <v>1</v>
      </c>
      <c r="AF2101" s="14">
        <v>5</v>
      </c>
      <c r="AG2101" s="14">
        <v>270</v>
      </c>
      <c r="AI2101" s="70">
        <f t="shared" si="328"/>
        <v>16.045999999999999</v>
      </c>
      <c r="AJ2101" s="71" t="s">
        <v>369</v>
      </c>
      <c r="AK2101" s="72">
        <f t="shared" si="329"/>
        <v>2.5000862380340183</v>
      </c>
      <c r="AL2101" s="73">
        <f t="shared" si="330"/>
        <v>2.5000862380340183</v>
      </c>
    </row>
    <row r="2102" spans="1:38" hidden="1">
      <c r="A2102" s="14" t="s">
        <v>100</v>
      </c>
      <c r="B2102" s="14" t="s">
        <v>40</v>
      </c>
      <c r="C2102" s="31">
        <v>39290</v>
      </c>
      <c r="D2102" s="15">
        <v>2007</v>
      </c>
      <c r="E2102" s="16">
        <v>0.4861111111111111</v>
      </c>
      <c r="F2102" s="16">
        <v>0.52222222222222225</v>
      </c>
      <c r="G2102" s="16">
        <f t="shared" si="324"/>
        <v>3.6111111111111149E-2</v>
      </c>
      <c r="H2102" s="21">
        <v>2</v>
      </c>
      <c r="I2102" s="17">
        <v>2</v>
      </c>
      <c r="J2102" s="17">
        <v>2</v>
      </c>
      <c r="K2102" s="17">
        <v>2</v>
      </c>
      <c r="L2102" s="14" t="s">
        <v>99</v>
      </c>
      <c r="M2102" s="47" t="s">
        <v>244</v>
      </c>
      <c r="N2102" s="17">
        <v>2</v>
      </c>
      <c r="O2102" s="14">
        <f t="shared" si="325"/>
        <v>32.01</v>
      </c>
      <c r="P2102" s="14">
        <v>9.6999999999999993</v>
      </c>
      <c r="Q2102" s="14">
        <f t="shared" si="326"/>
        <v>32.01</v>
      </c>
      <c r="R2102" s="14">
        <v>9.6999999999999993</v>
      </c>
      <c r="S2102" s="14">
        <f t="shared" si="327"/>
        <v>32.01</v>
      </c>
      <c r="T2102" s="14">
        <v>9.6999999999999993</v>
      </c>
      <c r="U2102" s="21" t="s">
        <v>43</v>
      </c>
      <c r="V2102" s="21" t="s">
        <v>43</v>
      </c>
      <c r="W2102" s="19">
        <v>27.873139999999999</v>
      </c>
      <c r="X2102" s="19">
        <v>-115.17008</v>
      </c>
      <c r="Y2102" s="18">
        <f t="shared" si="323"/>
        <v>64.400000000000006</v>
      </c>
      <c r="Z2102" s="17">
        <v>18</v>
      </c>
      <c r="AA2102" s="21">
        <v>4</v>
      </c>
      <c r="AB2102" s="14" t="s">
        <v>44</v>
      </c>
      <c r="AC2102" s="14">
        <v>2</v>
      </c>
      <c r="AD2102" s="17">
        <v>21</v>
      </c>
      <c r="AE2102" s="17">
        <v>1</v>
      </c>
      <c r="AF2102" s="14">
        <v>5</v>
      </c>
      <c r="AG2102" s="14">
        <v>270</v>
      </c>
      <c r="AI2102" s="70">
        <f t="shared" si="328"/>
        <v>16.045999999999999</v>
      </c>
      <c r="AJ2102" s="71" t="s">
        <v>369</v>
      </c>
      <c r="AK2102" s="72">
        <f t="shared" si="329"/>
        <v>2.5000862380340183</v>
      </c>
      <c r="AL2102" s="73">
        <f t="shared" si="330"/>
        <v>2.5000862380340183</v>
      </c>
    </row>
    <row r="2103" spans="1:38" hidden="1">
      <c r="A2103" s="14" t="s">
        <v>100</v>
      </c>
      <c r="B2103" s="14" t="s">
        <v>40</v>
      </c>
      <c r="C2103" s="31">
        <v>39290</v>
      </c>
      <c r="D2103" s="15">
        <v>2007</v>
      </c>
      <c r="E2103" s="16">
        <v>0.4861111111111111</v>
      </c>
      <c r="F2103" s="16">
        <v>0.52222222222222225</v>
      </c>
      <c r="G2103" s="16">
        <f t="shared" si="324"/>
        <v>3.6111111111111149E-2</v>
      </c>
      <c r="H2103" s="21">
        <v>2</v>
      </c>
      <c r="I2103" s="17">
        <v>2</v>
      </c>
      <c r="J2103" s="17">
        <v>2</v>
      </c>
      <c r="K2103" s="17">
        <v>2</v>
      </c>
      <c r="L2103" s="14" t="s">
        <v>99</v>
      </c>
      <c r="M2103" s="47" t="s">
        <v>244</v>
      </c>
      <c r="N2103" s="17">
        <v>2</v>
      </c>
      <c r="O2103" s="14">
        <f t="shared" si="325"/>
        <v>32.01</v>
      </c>
      <c r="P2103" s="14">
        <v>9.6999999999999993</v>
      </c>
      <c r="Q2103" s="14">
        <f t="shared" si="326"/>
        <v>32.01</v>
      </c>
      <c r="R2103" s="14">
        <v>9.6999999999999993</v>
      </c>
      <c r="S2103" s="14">
        <f t="shared" si="327"/>
        <v>32.01</v>
      </c>
      <c r="T2103" s="14">
        <v>9.6999999999999993</v>
      </c>
      <c r="U2103" s="21" t="s">
        <v>43</v>
      </c>
      <c r="V2103" s="21" t="s">
        <v>43</v>
      </c>
      <c r="W2103" s="19">
        <v>27.873139999999999</v>
      </c>
      <c r="X2103" s="19">
        <v>-115.17008</v>
      </c>
      <c r="Y2103" s="18">
        <f t="shared" si="323"/>
        <v>64.400000000000006</v>
      </c>
      <c r="Z2103" s="17">
        <v>18</v>
      </c>
      <c r="AA2103" s="21">
        <v>4</v>
      </c>
      <c r="AB2103" s="14" t="s">
        <v>44</v>
      </c>
      <c r="AC2103" s="14">
        <v>3</v>
      </c>
      <c r="AD2103" s="17">
        <v>18</v>
      </c>
      <c r="AE2103" s="17">
        <v>1</v>
      </c>
      <c r="AF2103" s="14">
        <v>9</v>
      </c>
      <c r="AG2103" s="14">
        <v>270</v>
      </c>
      <c r="AI2103" s="70">
        <f t="shared" si="328"/>
        <v>13.918999999999999</v>
      </c>
      <c r="AJ2103" s="71" t="s">
        <v>369</v>
      </c>
      <c r="AK2103" s="72">
        <f t="shared" si="329"/>
        <v>1.8310631406548505</v>
      </c>
      <c r="AL2103" s="73">
        <f t="shared" si="330"/>
        <v>1.8310631406548505</v>
      </c>
    </row>
    <row r="2104" spans="1:38" hidden="1">
      <c r="A2104" s="14" t="s">
        <v>100</v>
      </c>
      <c r="B2104" s="14" t="s">
        <v>40</v>
      </c>
      <c r="C2104" s="31">
        <v>39290</v>
      </c>
      <c r="D2104" s="15">
        <v>2007</v>
      </c>
      <c r="E2104" s="16">
        <v>0.4861111111111111</v>
      </c>
      <c r="F2104" s="16">
        <v>0.52222222222222225</v>
      </c>
      <c r="G2104" s="16">
        <f t="shared" si="324"/>
        <v>3.6111111111111149E-2</v>
      </c>
      <c r="H2104" s="21">
        <v>2</v>
      </c>
      <c r="I2104" s="17">
        <v>2</v>
      </c>
      <c r="J2104" s="17">
        <v>2</v>
      </c>
      <c r="K2104" s="17">
        <v>2</v>
      </c>
      <c r="L2104" s="14" t="s">
        <v>99</v>
      </c>
      <c r="M2104" s="47" t="s">
        <v>244</v>
      </c>
      <c r="N2104" s="17">
        <v>2</v>
      </c>
      <c r="O2104" s="14">
        <f t="shared" si="325"/>
        <v>32.01</v>
      </c>
      <c r="P2104" s="14">
        <v>9.6999999999999993</v>
      </c>
      <c r="Q2104" s="14">
        <f t="shared" si="326"/>
        <v>32.01</v>
      </c>
      <c r="R2104" s="14">
        <v>9.6999999999999993</v>
      </c>
      <c r="S2104" s="14">
        <f t="shared" si="327"/>
        <v>32.01</v>
      </c>
      <c r="T2104" s="14">
        <v>9.6999999999999993</v>
      </c>
      <c r="U2104" s="21" t="s">
        <v>43</v>
      </c>
      <c r="V2104" s="21" t="s">
        <v>43</v>
      </c>
      <c r="W2104" s="19">
        <v>27.873139999999999</v>
      </c>
      <c r="X2104" s="19">
        <v>-115.17008</v>
      </c>
      <c r="Y2104" s="18">
        <f t="shared" si="323"/>
        <v>64.400000000000006</v>
      </c>
      <c r="Z2104" s="17">
        <v>18</v>
      </c>
      <c r="AA2104" s="21">
        <v>4</v>
      </c>
      <c r="AB2104" s="14" t="s">
        <v>44</v>
      </c>
      <c r="AC2104" s="14">
        <v>3</v>
      </c>
      <c r="AD2104" s="17">
        <v>20</v>
      </c>
      <c r="AE2104" s="17">
        <v>1</v>
      </c>
      <c r="AF2104" s="14">
        <v>9</v>
      </c>
      <c r="AG2104" s="14">
        <v>270</v>
      </c>
      <c r="AI2104" s="70">
        <f t="shared" si="328"/>
        <v>15.337</v>
      </c>
      <c r="AJ2104" s="71" t="s">
        <v>369</v>
      </c>
      <c r="AK2104" s="72">
        <f t="shared" si="329"/>
        <v>2.2645047633742106</v>
      </c>
      <c r="AL2104" s="73">
        <f t="shared" si="330"/>
        <v>2.2645047633742106</v>
      </c>
    </row>
    <row r="2105" spans="1:38" hidden="1">
      <c r="A2105" s="14" t="s">
        <v>100</v>
      </c>
      <c r="B2105" s="14" t="s">
        <v>40</v>
      </c>
      <c r="C2105" s="31">
        <v>39290</v>
      </c>
      <c r="D2105" s="15">
        <v>2007</v>
      </c>
      <c r="E2105" s="16">
        <v>0.4861111111111111</v>
      </c>
      <c r="F2105" s="16">
        <v>0.52222222222222225</v>
      </c>
      <c r="G2105" s="16">
        <f t="shared" si="324"/>
        <v>3.6111111111111149E-2</v>
      </c>
      <c r="H2105" s="21">
        <v>2</v>
      </c>
      <c r="I2105" s="17">
        <v>2</v>
      </c>
      <c r="J2105" s="17">
        <v>2</v>
      </c>
      <c r="K2105" s="17">
        <v>2</v>
      </c>
      <c r="L2105" s="14" t="s">
        <v>99</v>
      </c>
      <c r="M2105" s="47" t="s">
        <v>244</v>
      </c>
      <c r="N2105" s="17">
        <v>2</v>
      </c>
      <c r="O2105" s="14">
        <f t="shared" si="325"/>
        <v>32.01</v>
      </c>
      <c r="P2105" s="14">
        <v>9.6999999999999993</v>
      </c>
      <c r="Q2105" s="14">
        <f t="shared" si="326"/>
        <v>32.01</v>
      </c>
      <c r="R2105" s="14">
        <v>9.6999999999999993</v>
      </c>
      <c r="S2105" s="14">
        <f t="shared" si="327"/>
        <v>32.01</v>
      </c>
      <c r="T2105" s="14">
        <v>9.6999999999999993</v>
      </c>
      <c r="U2105" s="21" t="s">
        <v>43</v>
      </c>
      <c r="V2105" s="21" t="s">
        <v>43</v>
      </c>
      <c r="W2105" s="19">
        <v>27.873139999999999</v>
      </c>
      <c r="X2105" s="19">
        <v>-115.17008</v>
      </c>
      <c r="Y2105" s="18">
        <f t="shared" si="323"/>
        <v>64.400000000000006</v>
      </c>
      <c r="Z2105" s="17">
        <v>18</v>
      </c>
      <c r="AA2105" s="21">
        <v>4</v>
      </c>
      <c r="AB2105" s="14" t="s">
        <v>44</v>
      </c>
      <c r="AC2105" s="14">
        <v>4</v>
      </c>
      <c r="AD2105" s="17">
        <v>10</v>
      </c>
      <c r="AE2105" s="17">
        <v>1</v>
      </c>
      <c r="AF2105" s="14">
        <v>10</v>
      </c>
      <c r="AG2105" s="14">
        <v>270</v>
      </c>
      <c r="AI2105" s="70">
        <f t="shared" si="328"/>
        <v>8.2469999999999999</v>
      </c>
      <c r="AJ2105" s="71" t="s">
        <v>369</v>
      </c>
      <c r="AK2105" s="72">
        <f t="shared" si="329"/>
        <v>0.58195573469462847</v>
      </c>
      <c r="AL2105" s="73">
        <f t="shared" si="330"/>
        <v>0.58195573469462847</v>
      </c>
    </row>
    <row r="2106" spans="1:38" hidden="1">
      <c r="A2106" s="14" t="s">
        <v>100</v>
      </c>
      <c r="B2106" s="14" t="s">
        <v>40</v>
      </c>
      <c r="C2106" s="31">
        <v>39290</v>
      </c>
      <c r="D2106" s="15">
        <v>2007</v>
      </c>
      <c r="E2106" s="16">
        <v>0.4861111111111111</v>
      </c>
      <c r="F2106" s="16">
        <v>0.52222222222222225</v>
      </c>
      <c r="G2106" s="16">
        <f t="shared" si="324"/>
        <v>3.6111111111111149E-2</v>
      </c>
      <c r="H2106" s="21">
        <v>2</v>
      </c>
      <c r="I2106" s="17">
        <v>2</v>
      </c>
      <c r="J2106" s="17">
        <v>2</v>
      </c>
      <c r="K2106" s="17">
        <v>2</v>
      </c>
      <c r="L2106" s="14" t="s">
        <v>99</v>
      </c>
      <c r="M2106" s="47" t="s">
        <v>244</v>
      </c>
      <c r="N2106" s="17">
        <v>2</v>
      </c>
      <c r="O2106" s="14">
        <f t="shared" si="325"/>
        <v>32.01</v>
      </c>
      <c r="P2106" s="14">
        <v>9.6999999999999993</v>
      </c>
      <c r="Q2106" s="14">
        <f t="shared" si="326"/>
        <v>32.01</v>
      </c>
      <c r="R2106" s="14">
        <v>9.6999999999999993</v>
      </c>
      <c r="S2106" s="14">
        <f t="shared" si="327"/>
        <v>32.01</v>
      </c>
      <c r="T2106" s="14">
        <v>9.6999999999999993</v>
      </c>
      <c r="U2106" s="21" t="s">
        <v>43</v>
      </c>
      <c r="V2106" s="21" t="s">
        <v>43</v>
      </c>
      <c r="W2106" s="19">
        <v>27.873139999999999</v>
      </c>
      <c r="X2106" s="19">
        <v>-115.17008</v>
      </c>
      <c r="Y2106" s="18">
        <f t="shared" si="323"/>
        <v>64.400000000000006</v>
      </c>
      <c r="Z2106" s="17">
        <v>18</v>
      </c>
      <c r="AA2106" s="21">
        <v>4</v>
      </c>
      <c r="AB2106" s="14" t="s">
        <v>44</v>
      </c>
      <c r="AC2106" s="14">
        <v>4</v>
      </c>
      <c r="AD2106" s="17">
        <v>12</v>
      </c>
      <c r="AE2106" s="17">
        <v>1</v>
      </c>
      <c r="AF2106" s="14">
        <v>10</v>
      </c>
      <c r="AG2106" s="14">
        <v>270</v>
      </c>
      <c r="AI2106" s="70">
        <f t="shared" si="328"/>
        <v>9.6649999999999991</v>
      </c>
      <c r="AJ2106" s="71" t="s">
        <v>369</v>
      </c>
      <c r="AK2106" s="72">
        <f t="shared" si="329"/>
        <v>0.82374690124645178</v>
      </c>
      <c r="AL2106" s="73">
        <f t="shared" si="330"/>
        <v>0.82374690124645178</v>
      </c>
    </row>
    <row r="2107" spans="1:38" hidden="1">
      <c r="A2107" s="14" t="s">
        <v>100</v>
      </c>
      <c r="B2107" s="14" t="s">
        <v>40</v>
      </c>
      <c r="C2107" s="31">
        <v>39290</v>
      </c>
      <c r="D2107" s="15">
        <v>2007</v>
      </c>
      <c r="E2107" s="16">
        <v>0.4861111111111111</v>
      </c>
      <c r="F2107" s="16">
        <v>0.52222222222222225</v>
      </c>
      <c r="G2107" s="16">
        <f t="shared" si="324"/>
        <v>3.6111111111111149E-2</v>
      </c>
      <c r="H2107" s="21">
        <v>2</v>
      </c>
      <c r="I2107" s="17">
        <v>2</v>
      </c>
      <c r="J2107" s="17">
        <v>2</v>
      </c>
      <c r="K2107" s="17">
        <v>2</v>
      </c>
      <c r="L2107" s="14" t="s">
        <v>99</v>
      </c>
      <c r="M2107" s="47" t="s">
        <v>244</v>
      </c>
      <c r="N2107" s="17">
        <v>2</v>
      </c>
      <c r="O2107" s="14">
        <f t="shared" si="325"/>
        <v>32.01</v>
      </c>
      <c r="P2107" s="14">
        <v>9.6999999999999993</v>
      </c>
      <c r="Q2107" s="14">
        <f t="shared" si="326"/>
        <v>32.01</v>
      </c>
      <c r="R2107" s="14">
        <v>9.6999999999999993</v>
      </c>
      <c r="S2107" s="14">
        <f t="shared" si="327"/>
        <v>32.01</v>
      </c>
      <c r="T2107" s="14">
        <v>9.6999999999999993</v>
      </c>
      <c r="U2107" s="21" t="s">
        <v>43</v>
      </c>
      <c r="V2107" s="21" t="s">
        <v>43</v>
      </c>
      <c r="W2107" s="19">
        <v>27.873139999999999</v>
      </c>
      <c r="X2107" s="19">
        <v>-115.17008</v>
      </c>
      <c r="Y2107" s="18">
        <f t="shared" si="323"/>
        <v>64.400000000000006</v>
      </c>
      <c r="Z2107" s="17">
        <v>18</v>
      </c>
      <c r="AA2107" s="21">
        <v>4</v>
      </c>
      <c r="AB2107" s="14" t="s">
        <v>44</v>
      </c>
      <c r="AC2107" s="14">
        <v>4</v>
      </c>
      <c r="AD2107" s="17">
        <v>20</v>
      </c>
      <c r="AE2107" s="17">
        <v>1</v>
      </c>
      <c r="AF2107" s="14">
        <v>10</v>
      </c>
      <c r="AG2107" s="14">
        <v>270</v>
      </c>
      <c r="AI2107" s="70">
        <f t="shared" si="328"/>
        <v>15.337</v>
      </c>
      <c r="AJ2107" s="71" t="s">
        <v>369</v>
      </c>
      <c r="AK2107" s="72">
        <f t="shared" si="329"/>
        <v>2.2645047633742106</v>
      </c>
      <c r="AL2107" s="73">
        <f t="shared" si="330"/>
        <v>2.2645047633742106</v>
      </c>
    </row>
    <row r="2108" spans="1:38" hidden="1">
      <c r="A2108" s="14" t="s">
        <v>100</v>
      </c>
      <c r="B2108" s="14" t="s">
        <v>40</v>
      </c>
      <c r="C2108" s="31">
        <v>39290</v>
      </c>
      <c r="D2108" s="15">
        <v>2007</v>
      </c>
      <c r="E2108" s="16">
        <v>0.4861111111111111</v>
      </c>
      <c r="F2108" s="16">
        <v>0.52222222222222225</v>
      </c>
      <c r="G2108" s="16">
        <f t="shared" si="324"/>
        <v>3.6111111111111149E-2</v>
      </c>
      <c r="H2108" s="21">
        <v>2</v>
      </c>
      <c r="I2108" s="17">
        <v>2</v>
      </c>
      <c r="J2108" s="17">
        <v>2</v>
      </c>
      <c r="K2108" s="17">
        <v>2</v>
      </c>
      <c r="L2108" s="14" t="s">
        <v>99</v>
      </c>
      <c r="M2108" s="47" t="s">
        <v>244</v>
      </c>
      <c r="N2108" s="17">
        <v>2</v>
      </c>
      <c r="O2108" s="14">
        <f t="shared" si="325"/>
        <v>32.01</v>
      </c>
      <c r="P2108" s="14">
        <v>9.6999999999999993</v>
      </c>
      <c r="Q2108" s="14">
        <f t="shared" si="326"/>
        <v>32.01</v>
      </c>
      <c r="R2108" s="14">
        <v>9.6999999999999993</v>
      </c>
      <c r="S2108" s="14">
        <f t="shared" si="327"/>
        <v>32.01</v>
      </c>
      <c r="T2108" s="14">
        <v>9.6999999999999993</v>
      </c>
      <c r="U2108" s="21" t="s">
        <v>43</v>
      </c>
      <c r="V2108" s="21" t="s">
        <v>43</v>
      </c>
      <c r="W2108" s="19">
        <v>27.873139999999999</v>
      </c>
      <c r="X2108" s="19">
        <v>-115.17008</v>
      </c>
      <c r="Y2108" s="18">
        <f t="shared" si="323"/>
        <v>64.400000000000006</v>
      </c>
      <c r="Z2108" s="17">
        <v>18</v>
      </c>
      <c r="AA2108" s="21">
        <v>4</v>
      </c>
      <c r="AB2108" s="14" t="s">
        <v>44</v>
      </c>
      <c r="AC2108" s="14">
        <v>5</v>
      </c>
      <c r="AD2108" s="17">
        <v>19</v>
      </c>
      <c r="AE2108" s="17">
        <v>1</v>
      </c>
      <c r="AF2108" s="14">
        <v>11</v>
      </c>
      <c r="AG2108" s="14">
        <v>270</v>
      </c>
      <c r="AI2108" s="70">
        <f t="shared" si="328"/>
        <v>14.628</v>
      </c>
      <c r="AJ2108" s="71" t="s">
        <v>369</v>
      </c>
      <c r="AK2108" s="72">
        <f t="shared" si="329"/>
        <v>2.041534710262368</v>
      </c>
      <c r="AL2108" s="73">
        <f t="shared" si="330"/>
        <v>2.041534710262368</v>
      </c>
    </row>
    <row r="2109" spans="1:38" hidden="1">
      <c r="A2109" s="14" t="s">
        <v>100</v>
      </c>
      <c r="B2109" s="14" t="s">
        <v>40</v>
      </c>
      <c r="C2109" s="31">
        <v>39290</v>
      </c>
      <c r="D2109" s="15">
        <v>2007</v>
      </c>
      <c r="E2109" s="16">
        <v>0.4861111111111111</v>
      </c>
      <c r="F2109" s="16">
        <v>0.52222222222222225</v>
      </c>
      <c r="G2109" s="16">
        <f t="shared" si="324"/>
        <v>3.6111111111111149E-2</v>
      </c>
      <c r="H2109" s="21">
        <v>2</v>
      </c>
      <c r="I2109" s="17">
        <v>2</v>
      </c>
      <c r="J2109" s="17">
        <v>2</v>
      </c>
      <c r="K2109" s="17">
        <v>2</v>
      </c>
      <c r="L2109" s="14" t="s">
        <v>99</v>
      </c>
      <c r="M2109" s="47" t="s">
        <v>244</v>
      </c>
      <c r="N2109" s="17">
        <v>2</v>
      </c>
      <c r="O2109" s="14">
        <f t="shared" si="325"/>
        <v>32.01</v>
      </c>
      <c r="P2109" s="14">
        <v>9.6999999999999993</v>
      </c>
      <c r="Q2109" s="14">
        <f t="shared" si="326"/>
        <v>32.01</v>
      </c>
      <c r="R2109" s="14">
        <v>9.6999999999999993</v>
      </c>
      <c r="S2109" s="14">
        <f t="shared" si="327"/>
        <v>32.01</v>
      </c>
      <c r="T2109" s="14">
        <v>9.6999999999999993</v>
      </c>
      <c r="U2109" s="21" t="s">
        <v>43</v>
      </c>
      <c r="V2109" s="21" t="s">
        <v>43</v>
      </c>
      <c r="W2109" s="19">
        <v>27.873139999999999</v>
      </c>
      <c r="X2109" s="19">
        <v>-115.17008</v>
      </c>
      <c r="Y2109" s="18">
        <f t="shared" si="323"/>
        <v>64.400000000000006</v>
      </c>
      <c r="Z2109" s="17">
        <v>18</v>
      </c>
      <c r="AA2109" s="21">
        <v>4</v>
      </c>
      <c r="AB2109" s="14" t="s">
        <v>44</v>
      </c>
      <c r="AC2109" s="14">
        <v>5</v>
      </c>
      <c r="AD2109" s="17">
        <v>21</v>
      </c>
      <c r="AE2109" s="17">
        <v>1</v>
      </c>
      <c r="AF2109" s="14">
        <v>11</v>
      </c>
      <c r="AG2109" s="14">
        <v>270</v>
      </c>
      <c r="AI2109" s="70">
        <f t="shared" si="328"/>
        <v>16.045999999999999</v>
      </c>
      <c r="AJ2109" s="71" t="s">
        <v>369</v>
      </c>
      <c r="AK2109" s="72">
        <f t="shared" si="329"/>
        <v>2.5000862380340183</v>
      </c>
      <c r="AL2109" s="73">
        <f t="shared" si="330"/>
        <v>2.5000862380340183</v>
      </c>
    </row>
    <row r="2110" spans="1:38" hidden="1">
      <c r="A2110" s="14" t="s">
        <v>100</v>
      </c>
      <c r="B2110" s="14" t="s">
        <v>40</v>
      </c>
      <c r="C2110" s="31">
        <v>39290</v>
      </c>
      <c r="D2110" s="15">
        <v>2007</v>
      </c>
      <c r="E2110" s="16">
        <v>0.4861111111111111</v>
      </c>
      <c r="F2110" s="16">
        <v>0.52222222222222225</v>
      </c>
      <c r="G2110" s="16">
        <f t="shared" si="324"/>
        <v>3.6111111111111149E-2</v>
      </c>
      <c r="H2110" s="21">
        <v>2</v>
      </c>
      <c r="I2110" s="17">
        <v>2</v>
      </c>
      <c r="J2110" s="17">
        <v>2</v>
      </c>
      <c r="K2110" s="17">
        <v>2</v>
      </c>
      <c r="L2110" s="14" t="s">
        <v>99</v>
      </c>
      <c r="M2110" s="47" t="s">
        <v>244</v>
      </c>
      <c r="N2110" s="17">
        <v>2</v>
      </c>
      <c r="O2110" s="14">
        <f t="shared" si="325"/>
        <v>32.01</v>
      </c>
      <c r="P2110" s="14">
        <v>9.6999999999999993</v>
      </c>
      <c r="Q2110" s="14">
        <f t="shared" si="326"/>
        <v>32.01</v>
      </c>
      <c r="R2110" s="14">
        <v>9.6999999999999993</v>
      </c>
      <c r="S2110" s="14">
        <f t="shared" si="327"/>
        <v>32.01</v>
      </c>
      <c r="T2110" s="14">
        <v>9.6999999999999993</v>
      </c>
      <c r="U2110" s="21" t="s">
        <v>43</v>
      </c>
      <c r="V2110" s="21" t="s">
        <v>43</v>
      </c>
      <c r="W2110" s="19">
        <v>27.873139999999999</v>
      </c>
      <c r="X2110" s="19">
        <v>-115.17008</v>
      </c>
      <c r="Y2110" s="18">
        <f t="shared" ref="Y2110:Y2173" si="331">(Z2110*1.8)+32</f>
        <v>64.400000000000006</v>
      </c>
      <c r="Z2110" s="17">
        <v>18</v>
      </c>
      <c r="AA2110" s="21">
        <v>4</v>
      </c>
      <c r="AB2110" s="14" t="s">
        <v>44</v>
      </c>
      <c r="AC2110" s="14">
        <v>6</v>
      </c>
      <c r="AD2110" s="17">
        <v>21</v>
      </c>
      <c r="AE2110" s="17">
        <v>1</v>
      </c>
      <c r="AF2110" s="14">
        <v>14</v>
      </c>
      <c r="AG2110" s="14">
        <v>270</v>
      </c>
      <c r="AI2110" s="70">
        <f t="shared" si="328"/>
        <v>16.045999999999999</v>
      </c>
      <c r="AJ2110" s="71" t="s">
        <v>369</v>
      </c>
      <c r="AK2110" s="72">
        <f t="shared" si="329"/>
        <v>2.5000862380340183</v>
      </c>
      <c r="AL2110" s="73">
        <f t="shared" si="330"/>
        <v>2.5000862380340183</v>
      </c>
    </row>
    <row r="2111" spans="1:38" hidden="1">
      <c r="A2111" s="14" t="s">
        <v>100</v>
      </c>
      <c r="B2111" s="14" t="s">
        <v>40</v>
      </c>
      <c r="C2111" s="31">
        <v>39290</v>
      </c>
      <c r="D2111" s="15">
        <v>2007</v>
      </c>
      <c r="E2111" s="16">
        <v>0.4861111111111111</v>
      </c>
      <c r="F2111" s="16">
        <v>0.52222222222222225</v>
      </c>
      <c r="G2111" s="16">
        <f t="shared" ref="G2111:G2174" si="332">F2111-E2111</f>
        <v>3.6111111111111149E-2</v>
      </c>
      <c r="H2111" s="21">
        <v>2</v>
      </c>
      <c r="I2111" s="17">
        <v>2</v>
      </c>
      <c r="J2111" s="17">
        <v>2</v>
      </c>
      <c r="K2111" s="17">
        <v>2</v>
      </c>
      <c r="L2111" s="14" t="s">
        <v>99</v>
      </c>
      <c r="M2111" s="47" t="s">
        <v>244</v>
      </c>
      <c r="N2111" s="17">
        <v>2</v>
      </c>
      <c r="O2111" s="14">
        <f t="shared" ref="O2111:O2174" si="333">3.3*P2111</f>
        <v>32.01</v>
      </c>
      <c r="P2111" s="14">
        <v>9.6999999999999993</v>
      </c>
      <c r="Q2111" s="14">
        <f t="shared" ref="Q2111:Q2174" si="334">3.3*R2111</f>
        <v>32.01</v>
      </c>
      <c r="R2111" s="14">
        <v>9.6999999999999993</v>
      </c>
      <c r="S2111" s="14">
        <f t="shared" ref="S2111:S2174" si="335">3.3*T2111</f>
        <v>32.01</v>
      </c>
      <c r="T2111" s="14">
        <v>9.6999999999999993</v>
      </c>
      <c r="U2111" s="21" t="s">
        <v>43</v>
      </c>
      <c r="V2111" s="21" t="s">
        <v>43</v>
      </c>
      <c r="W2111" s="19">
        <v>27.873139999999999</v>
      </c>
      <c r="X2111" s="19">
        <v>-115.17008</v>
      </c>
      <c r="Y2111" s="18">
        <f t="shared" si="331"/>
        <v>64.400000000000006</v>
      </c>
      <c r="Z2111" s="17">
        <v>18</v>
      </c>
      <c r="AA2111" s="21">
        <v>4</v>
      </c>
      <c r="AB2111" s="14" t="s">
        <v>44</v>
      </c>
      <c r="AC2111" s="14">
        <v>7</v>
      </c>
      <c r="AD2111" s="17">
        <v>17</v>
      </c>
      <c r="AE2111" s="17">
        <v>1</v>
      </c>
      <c r="AF2111" s="14">
        <v>18</v>
      </c>
      <c r="AG2111" s="14">
        <v>270</v>
      </c>
      <c r="AI2111" s="70">
        <f t="shared" si="328"/>
        <v>13.209999999999999</v>
      </c>
      <c r="AJ2111" s="71" t="s">
        <v>369</v>
      </c>
      <c r="AK2111" s="72">
        <f t="shared" si="329"/>
        <v>1.6329725885917237</v>
      </c>
      <c r="AL2111" s="73">
        <f t="shared" si="330"/>
        <v>1.6329725885917237</v>
      </c>
    </row>
    <row r="2112" spans="1:38" hidden="1">
      <c r="A2112" s="14" t="s">
        <v>100</v>
      </c>
      <c r="B2112" s="14" t="s">
        <v>40</v>
      </c>
      <c r="C2112" s="31">
        <v>39290</v>
      </c>
      <c r="D2112" s="15">
        <v>2007</v>
      </c>
      <c r="E2112" s="16">
        <v>0.4861111111111111</v>
      </c>
      <c r="F2112" s="16">
        <v>0.52222222222222225</v>
      </c>
      <c r="G2112" s="16">
        <f t="shared" si="332"/>
        <v>3.6111111111111149E-2</v>
      </c>
      <c r="H2112" s="21">
        <v>2</v>
      </c>
      <c r="I2112" s="17">
        <v>2</v>
      </c>
      <c r="J2112" s="17">
        <v>2</v>
      </c>
      <c r="K2112" s="17">
        <v>2</v>
      </c>
      <c r="L2112" s="14" t="s">
        <v>99</v>
      </c>
      <c r="M2112" s="47" t="s">
        <v>244</v>
      </c>
      <c r="N2112" s="17">
        <v>2</v>
      </c>
      <c r="O2112" s="14">
        <f t="shared" si="333"/>
        <v>32.01</v>
      </c>
      <c r="P2112" s="14">
        <v>9.6999999999999993</v>
      </c>
      <c r="Q2112" s="14">
        <f t="shared" si="334"/>
        <v>32.01</v>
      </c>
      <c r="R2112" s="14">
        <v>9.6999999999999993</v>
      </c>
      <c r="S2112" s="14">
        <f t="shared" si="335"/>
        <v>32.01</v>
      </c>
      <c r="T2112" s="14">
        <v>9.6999999999999993</v>
      </c>
      <c r="U2112" s="21" t="s">
        <v>43</v>
      </c>
      <c r="V2112" s="21" t="s">
        <v>43</v>
      </c>
      <c r="W2112" s="19">
        <v>27.873139999999999</v>
      </c>
      <c r="X2112" s="19">
        <v>-115.17008</v>
      </c>
      <c r="Y2112" s="18">
        <f t="shared" si="331"/>
        <v>64.400000000000006</v>
      </c>
      <c r="Z2112" s="17">
        <v>18</v>
      </c>
      <c r="AA2112" s="21">
        <v>4</v>
      </c>
      <c r="AB2112" s="14" t="s">
        <v>44</v>
      </c>
      <c r="AC2112" s="14">
        <v>8</v>
      </c>
      <c r="AD2112" s="17">
        <v>16</v>
      </c>
      <c r="AE2112" s="17">
        <v>1</v>
      </c>
      <c r="AF2112" s="14">
        <v>20</v>
      </c>
      <c r="AG2112" s="14">
        <v>270</v>
      </c>
      <c r="AI2112" s="70">
        <f t="shared" si="328"/>
        <v>12.500999999999999</v>
      </c>
      <c r="AJ2112" s="71" t="s">
        <v>369</v>
      </c>
      <c r="AK2112" s="72">
        <f t="shared" si="329"/>
        <v>1.4471406331162124</v>
      </c>
      <c r="AL2112" s="73">
        <f t="shared" si="330"/>
        <v>1.4471406331162124</v>
      </c>
    </row>
    <row r="2113" spans="1:38" hidden="1">
      <c r="A2113" s="14" t="s">
        <v>100</v>
      </c>
      <c r="B2113" s="14" t="s">
        <v>40</v>
      </c>
      <c r="C2113" s="31">
        <v>39290</v>
      </c>
      <c r="D2113" s="15">
        <v>2007</v>
      </c>
      <c r="E2113" s="16">
        <v>0.4861111111111111</v>
      </c>
      <c r="F2113" s="16">
        <v>0.52222222222222225</v>
      </c>
      <c r="G2113" s="16">
        <f t="shared" si="332"/>
        <v>3.6111111111111149E-2</v>
      </c>
      <c r="H2113" s="21">
        <v>2</v>
      </c>
      <c r="I2113" s="17">
        <v>2</v>
      </c>
      <c r="J2113" s="17">
        <v>2</v>
      </c>
      <c r="K2113" s="17">
        <v>2</v>
      </c>
      <c r="L2113" s="14" t="s">
        <v>99</v>
      </c>
      <c r="M2113" s="47" t="s">
        <v>244</v>
      </c>
      <c r="N2113" s="17">
        <v>2</v>
      </c>
      <c r="O2113" s="14">
        <f t="shared" si="333"/>
        <v>32.01</v>
      </c>
      <c r="P2113" s="14">
        <v>9.6999999999999993</v>
      </c>
      <c r="Q2113" s="14">
        <f t="shared" si="334"/>
        <v>32.01</v>
      </c>
      <c r="R2113" s="14">
        <v>9.6999999999999993</v>
      </c>
      <c r="S2113" s="14">
        <f t="shared" si="335"/>
        <v>32.01</v>
      </c>
      <c r="T2113" s="14">
        <v>9.6999999999999993</v>
      </c>
      <c r="U2113" s="21" t="s">
        <v>43</v>
      </c>
      <c r="V2113" s="21" t="s">
        <v>43</v>
      </c>
      <c r="W2113" s="19">
        <v>27.873139999999999</v>
      </c>
      <c r="X2113" s="19">
        <v>-115.17008</v>
      </c>
      <c r="Y2113" s="18">
        <f t="shared" si="331"/>
        <v>64.400000000000006</v>
      </c>
      <c r="Z2113" s="17">
        <v>18</v>
      </c>
      <c r="AA2113" s="21">
        <v>4</v>
      </c>
      <c r="AB2113" s="14" t="s">
        <v>44</v>
      </c>
      <c r="AC2113" s="14">
        <v>8</v>
      </c>
      <c r="AD2113" s="17">
        <v>19</v>
      </c>
      <c r="AE2113" s="17">
        <v>1</v>
      </c>
      <c r="AF2113" s="14">
        <v>20</v>
      </c>
      <c r="AG2113" s="14">
        <v>270</v>
      </c>
      <c r="AI2113" s="70">
        <f t="shared" si="328"/>
        <v>14.628</v>
      </c>
      <c r="AJ2113" s="71" t="s">
        <v>369</v>
      </c>
      <c r="AK2113" s="72">
        <f t="shared" si="329"/>
        <v>2.041534710262368</v>
      </c>
      <c r="AL2113" s="73">
        <f t="shared" si="330"/>
        <v>2.041534710262368</v>
      </c>
    </row>
    <row r="2114" spans="1:38" hidden="1">
      <c r="A2114" s="14" t="s">
        <v>100</v>
      </c>
      <c r="B2114" s="14" t="s">
        <v>40</v>
      </c>
      <c r="C2114" s="31">
        <v>39290</v>
      </c>
      <c r="D2114" s="15">
        <v>2007</v>
      </c>
      <c r="E2114" s="16">
        <v>0.4861111111111111</v>
      </c>
      <c r="F2114" s="16">
        <v>0.52222222222222225</v>
      </c>
      <c r="G2114" s="16">
        <f t="shared" si="332"/>
        <v>3.6111111111111149E-2</v>
      </c>
      <c r="H2114" s="21">
        <v>2</v>
      </c>
      <c r="I2114" s="17">
        <v>2</v>
      </c>
      <c r="J2114" s="17">
        <v>2</v>
      </c>
      <c r="K2114" s="17">
        <v>2</v>
      </c>
      <c r="L2114" s="14" t="s">
        <v>99</v>
      </c>
      <c r="M2114" s="47" t="s">
        <v>244</v>
      </c>
      <c r="N2114" s="17">
        <v>2</v>
      </c>
      <c r="O2114" s="14">
        <f t="shared" si="333"/>
        <v>32.01</v>
      </c>
      <c r="P2114" s="14">
        <v>9.6999999999999993</v>
      </c>
      <c r="Q2114" s="14">
        <f t="shared" si="334"/>
        <v>32.01</v>
      </c>
      <c r="R2114" s="14">
        <v>9.6999999999999993</v>
      </c>
      <c r="S2114" s="14">
        <f t="shared" si="335"/>
        <v>32.01</v>
      </c>
      <c r="T2114" s="14">
        <v>9.6999999999999993</v>
      </c>
      <c r="U2114" s="21" t="s">
        <v>43</v>
      </c>
      <c r="V2114" s="21" t="s">
        <v>43</v>
      </c>
      <c r="W2114" s="19">
        <v>27.873139999999999</v>
      </c>
      <c r="X2114" s="19">
        <v>-115.17008</v>
      </c>
      <c r="Y2114" s="18">
        <f t="shared" si="331"/>
        <v>64.400000000000006</v>
      </c>
      <c r="Z2114" s="17">
        <v>18</v>
      </c>
      <c r="AA2114" s="21">
        <v>4</v>
      </c>
      <c r="AB2114" s="14" t="s">
        <v>44</v>
      </c>
      <c r="AC2114" s="14">
        <v>8</v>
      </c>
      <c r="AD2114" s="17">
        <v>19</v>
      </c>
      <c r="AE2114" s="17">
        <v>1</v>
      </c>
      <c r="AF2114" s="14">
        <v>20</v>
      </c>
      <c r="AG2114" s="14">
        <v>270</v>
      </c>
      <c r="AI2114" s="70">
        <f t="shared" si="328"/>
        <v>14.628</v>
      </c>
      <c r="AJ2114" s="71" t="s">
        <v>369</v>
      </c>
      <c r="AK2114" s="72">
        <f t="shared" si="329"/>
        <v>2.041534710262368</v>
      </c>
      <c r="AL2114" s="73">
        <f t="shared" si="330"/>
        <v>2.041534710262368</v>
      </c>
    </row>
    <row r="2115" spans="1:38" hidden="1">
      <c r="A2115" s="14" t="s">
        <v>100</v>
      </c>
      <c r="B2115" s="14" t="s">
        <v>40</v>
      </c>
      <c r="C2115" s="31">
        <v>39290</v>
      </c>
      <c r="D2115" s="15">
        <v>2007</v>
      </c>
      <c r="E2115" s="16">
        <v>0.4861111111111111</v>
      </c>
      <c r="F2115" s="16">
        <v>0.52222222222222225</v>
      </c>
      <c r="G2115" s="16">
        <f t="shared" si="332"/>
        <v>3.6111111111111149E-2</v>
      </c>
      <c r="H2115" s="21">
        <v>2</v>
      </c>
      <c r="I2115" s="17">
        <v>2</v>
      </c>
      <c r="J2115" s="17">
        <v>2</v>
      </c>
      <c r="K2115" s="17">
        <v>2</v>
      </c>
      <c r="L2115" s="14" t="s">
        <v>99</v>
      </c>
      <c r="M2115" s="47" t="s">
        <v>244</v>
      </c>
      <c r="N2115" s="17">
        <v>2</v>
      </c>
      <c r="O2115" s="14">
        <f t="shared" si="333"/>
        <v>32.01</v>
      </c>
      <c r="P2115" s="14">
        <v>9.6999999999999993</v>
      </c>
      <c r="Q2115" s="14">
        <f t="shared" si="334"/>
        <v>32.01</v>
      </c>
      <c r="R2115" s="14">
        <v>9.6999999999999993</v>
      </c>
      <c r="S2115" s="14">
        <f t="shared" si="335"/>
        <v>32.01</v>
      </c>
      <c r="T2115" s="14">
        <v>9.6999999999999993</v>
      </c>
      <c r="U2115" s="21" t="s">
        <v>43</v>
      </c>
      <c r="V2115" s="21" t="s">
        <v>43</v>
      </c>
      <c r="W2115" s="19">
        <v>27.873139999999999</v>
      </c>
      <c r="X2115" s="19">
        <v>-115.17008</v>
      </c>
      <c r="Y2115" s="18">
        <f t="shared" si="331"/>
        <v>64.400000000000006</v>
      </c>
      <c r="Z2115" s="17">
        <v>18</v>
      </c>
      <c r="AA2115" s="21">
        <v>4</v>
      </c>
      <c r="AB2115" s="14" t="s">
        <v>44</v>
      </c>
      <c r="AC2115" s="14">
        <v>9</v>
      </c>
      <c r="AD2115" s="17">
        <v>11</v>
      </c>
      <c r="AE2115" s="17">
        <v>1</v>
      </c>
      <c r="AF2115" s="14">
        <v>24</v>
      </c>
      <c r="AG2115" s="14">
        <v>270</v>
      </c>
      <c r="AI2115" s="70">
        <f t="shared" si="328"/>
        <v>8.9559999999999995</v>
      </c>
      <c r="AJ2115" s="71" t="s">
        <v>369</v>
      </c>
      <c r="AK2115" s="72">
        <f t="shared" si="329"/>
        <v>0.69715856935839871</v>
      </c>
      <c r="AL2115" s="73">
        <f t="shared" si="330"/>
        <v>0.69715856935839871</v>
      </c>
    </row>
    <row r="2116" spans="1:38" hidden="1">
      <c r="A2116" s="14" t="s">
        <v>100</v>
      </c>
      <c r="B2116" s="14" t="s">
        <v>40</v>
      </c>
      <c r="C2116" s="31">
        <v>39290</v>
      </c>
      <c r="D2116" s="15">
        <v>2007</v>
      </c>
      <c r="E2116" s="16">
        <v>0.4861111111111111</v>
      </c>
      <c r="F2116" s="16">
        <v>0.52222222222222225</v>
      </c>
      <c r="G2116" s="16">
        <f t="shared" si="332"/>
        <v>3.6111111111111149E-2</v>
      </c>
      <c r="H2116" s="21">
        <v>2</v>
      </c>
      <c r="I2116" s="17">
        <v>2</v>
      </c>
      <c r="J2116" s="17">
        <v>2</v>
      </c>
      <c r="K2116" s="17">
        <v>2</v>
      </c>
      <c r="L2116" s="14" t="s">
        <v>99</v>
      </c>
      <c r="M2116" s="47" t="s">
        <v>244</v>
      </c>
      <c r="N2116" s="17">
        <v>2</v>
      </c>
      <c r="O2116" s="14">
        <f t="shared" si="333"/>
        <v>32.01</v>
      </c>
      <c r="P2116" s="14">
        <v>9.6999999999999993</v>
      </c>
      <c r="Q2116" s="14">
        <f t="shared" si="334"/>
        <v>32.01</v>
      </c>
      <c r="R2116" s="14">
        <v>9.6999999999999993</v>
      </c>
      <c r="S2116" s="14">
        <f t="shared" si="335"/>
        <v>32.01</v>
      </c>
      <c r="T2116" s="14">
        <v>9.6999999999999993</v>
      </c>
      <c r="U2116" s="21" t="s">
        <v>43</v>
      </c>
      <c r="V2116" s="21" t="s">
        <v>43</v>
      </c>
      <c r="W2116" s="19">
        <v>27.873139999999999</v>
      </c>
      <c r="X2116" s="19">
        <v>-115.17008</v>
      </c>
      <c r="Y2116" s="18">
        <f t="shared" si="331"/>
        <v>64.400000000000006</v>
      </c>
      <c r="Z2116" s="17">
        <v>18</v>
      </c>
      <c r="AA2116" s="21">
        <v>4</v>
      </c>
      <c r="AB2116" s="14" t="s">
        <v>44</v>
      </c>
      <c r="AC2116" s="14">
        <v>10</v>
      </c>
      <c r="AD2116" s="17">
        <v>16</v>
      </c>
      <c r="AE2116" s="17">
        <v>1</v>
      </c>
      <c r="AF2116" s="14">
        <v>32</v>
      </c>
      <c r="AG2116" s="14">
        <v>270</v>
      </c>
      <c r="AI2116" s="70">
        <f t="shared" si="328"/>
        <v>12.500999999999999</v>
      </c>
      <c r="AJ2116" s="71" t="s">
        <v>369</v>
      </c>
      <c r="AK2116" s="72">
        <f t="shared" si="329"/>
        <v>1.4471406331162124</v>
      </c>
      <c r="AL2116" s="73">
        <f t="shared" si="330"/>
        <v>1.4471406331162124</v>
      </c>
    </row>
    <row r="2117" spans="1:38" hidden="1">
      <c r="A2117" s="14" t="s">
        <v>100</v>
      </c>
      <c r="B2117" s="14" t="s">
        <v>40</v>
      </c>
      <c r="C2117" s="31">
        <v>39290</v>
      </c>
      <c r="D2117" s="15">
        <v>2007</v>
      </c>
      <c r="E2117" s="16">
        <v>0.4861111111111111</v>
      </c>
      <c r="F2117" s="16">
        <v>0.52222222222222225</v>
      </c>
      <c r="G2117" s="16">
        <f t="shared" si="332"/>
        <v>3.6111111111111149E-2</v>
      </c>
      <c r="H2117" s="21">
        <v>2</v>
      </c>
      <c r="I2117" s="17">
        <v>2</v>
      </c>
      <c r="J2117" s="17">
        <v>2</v>
      </c>
      <c r="K2117" s="17">
        <v>2</v>
      </c>
      <c r="L2117" s="14" t="s">
        <v>99</v>
      </c>
      <c r="M2117" s="47" t="s">
        <v>244</v>
      </c>
      <c r="N2117" s="17">
        <v>2</v>
      </c>
      <c r="O2117" s="14">
        <f t="shared" si="333"/>
        <v>32.01</v>
      </c>
      <c r="P2117" s="14">
        <v>9.6999999999999993</v>
      </c>
      <c r="Q2117" s="14">
        <f t="shared" si="334"/>
        <v>32.01</v>
      </c>
      <c r="R2117" s="14">
        <v>9.6999999999999993</v>
      </c>
      <c r="S2117" s="14">
        <f t="shared" si="335"/>
        <v>32.01</v>
      </c>
      <c r="T2117" s="14">
        <v>9.6999999999999993</v>
      </c>
      <c r="U2117" s="21" t="s">
        <v>43</v>
      </c>
      <c r="V2117" s="21" t="s">
        <v>43</v>
      </c>
      <c r="W2117" s="19">
        <v>27.873139999999999</v>
      </c>
      <c r="X2117" s="19">
        <v>-115.17008</v>
      </c>
      <c r="Y2117" s="18">
        <f t="shared" si="331"/>
        <v>64.400000000000006</v>
      </c>
      <c r="Z2117" s="17">
        <v>18</v>
      </c>
      <c r="AA2117" s="21">
        <v>4</v>
      </c>
      <c r="AB2117" s="14" t="s">
        <v>44</v>
      </c>
      <c r="AC2117" s="14">
        <v>10</v>
      </c>
      <c r="AD2117" s="17">
        <v>19</v>
      </c>
      <c r="AE2117" s="17">
        <v>1</v>
      </c>
      <c r="AF2117" s="14">
        <v>32</v>
      </c>
      <c r="AG2117" s="14">
        <v>270</v>
      </c>
      <c r="AI2117" s="70">
        <f t="shared" si="328"/>
        <v>14.628</v>
      </c>
      <c r="AJ2117" s="71" t="s">
        <v>369</v>
      </c>
      <c r="AK2117" s="72">
        <f t="shared" si="329"/>
        <v>2.041534710262368</v>
      </c>
      <c r="AL2117" s="73">
        <f t="shared" si="330"/>
        <v>2.041534710262368</v>
      </c>
    </row>
    <row r="2118" spans="1:38" hidden="1">
      <c r="A2118" s="14" t="s">
        <v>100</v>
      </c>
      <c r="B2118" s="14" t="s">
        <v>40</v>
      </c>
      <c r="C2118" s="31">
        <v>39290</v>
      </c>
      <c r="D2118" s="15">
        <v>2007</v>
      </c>
      <c r="E2118" s="16">
        <v>0.4861111111111111</v>
      </c>
      <c r="F2118" s="16">
        <v>0.52222222222222225</v>
      </c>
      <c r="G2118" s="16">
        <f t="shared" si="332"/>
        <v>3.6111111111111149E-2</v>
      </c>
      <c r="H2118" s="21">
        <v>2</v>
      </c>
      <c r="I2118" s="17">
        <v>2</v>
      </c>
      <c r="J2118" s="17">
        <v>2</v>
      </c>
      <c r="K2118" s="17">
        <v>2</v>
      </c>
      <c r="L2118" s="14" t="s">
        <v>99</v>
      </c>
      <c r="M2118" s="47" t="s">
        <v>244</v>
      </c>
      <c r="N2118" s="17">
        <v>2</v>
      </c>
      <c r="O2118" s="14">
        <f t="shared" si="333"/>
        <v>32.01</v>
      </c>
      <c r="P2118" s="14">
        <v>9.6999999999999993</v>
      </c>
      <c r="Q2118" s="14">
        <f t="shared" si="334"/>
        <v>32.01</v>
      </c>
      <c r="R2118" s="14">
        <v>9.6999999999999993</v>
      </c>
      <c r="S2118" s="14">
        <f t="shared" si="335"/>
        <v>32.01</v>
      </c>
      <c r="T2118" s="14">
        <v>9.6999999999999993</v>
      </c>
      <c r="U2118" s="21" t="s">
        <v>43</v>
      </c>
      <c r="V2118" s="21" t="s">
        <v>43</v>
      </c>
      <c r="W2118" s="19">
        <v>27.873139999999999</v>
      </c>
      <c r="X2118" s="19">
        <v>-115.17008</v>
      </c>
      <c r="Y2118" s="18">
        <f t="shared" si="331"/>
        <v>64.400000000000006</v>
      </c>
      <c r="Z2118" s="17">
        <v>18</v>
      </c>
      <c r="AA2118" s="21">
        <v>4</v>
      </c>
      <c r="AB2118" s="14" t="s">
        <v>44</v>
      </c>
      <c r="AC2118" s="14">
        <v>10</v>
      </c>
      <c r="AD2118" s="17">
        <v>19</v>
      </c>
      <c r="AE2118" s="17">
        <v>1</v>
      </c>
      <c r="AF2118" s="14">
        <v>32</v>
      </c>
      <c r="AG2118" s="14">
        <v>270</v>
      </c>
      <c r="AI2118" s="70">
        <f t="shared" si="328"/>
        <v>14.628</v>
      </c>
      <c r="AJ2118" s="71" t="s">
        <v>369</v>
      </c>
      <c r="AK2118" s="72">
        <f t="shared" si="329"/>
        <v>2.041534710262368</v>
      </c>
      <c r="AL2118" s="73">
        <f t="shared" si="330"/>
        <v>2.041534710262368</v>
      </c>
    </row>
    <row r="2119" spans="1:38" hidden="1">
      <c r="A2119" s="14" t="s">
        <v>100</v>
      </c>
      <c r="B2119" s="14" t="s">
        <v>40</v>
      </c>
      <c r="C2119" s="31">
        <v>39290</v>
      </c>
      <c r="D2119" s="15">
        <v>2007</v>
      </c>
      <c r="E2119" s="16">
        <v>0.4861111111111111</v>
      </c>
      <c r="F2119" s="16">
        <v>0.52222222222222225</v>
      </c>
      <c r="G2119" s="16">
        <f t="shared" si="332"/>
        <v>3.6111111111111149E-2</v>
      </c>
      <c r="H2119" s="21">
        <v>2</v>
      </c>
      <c r="I2119" s="17">
        <v>2</v>
      </c>
      <c r="J2119" s="17">
        <v>2</v>
      </c>
      <c r="K2119" s="17">
        <v>2</v>
      </c>
      <c r="L2119" s="14" t="s">
        <v>99</v>
      </c>
      <c r="M2119" s="47" t="s">
        <v>244</v>
      </c>
      <c r="N2119" s="17">
        <v>2</v>
      </c>
      <c r="O2119" s="14">
        <f t="shared" si="333"/>
        <v>32.01</v>
      </c>
      <c r="P2119" s="14">
        <v>9.6999999999999993</v>
      </c>
      <c r="Q2119" s="14">
        <f t="shared" si="334"/>
        <v>32.01</v>
      </c>
      <c r="R2119" s="14">
        <v>9.6999999999999993</v>
      </c>
      <c r="S2119" s="14">
        <f t="shared" si="335"/>
        <v>32.01</v>
      </c>
      <c r="T2119" s="14">
        <v>9.6999999999999993</v>
      </c>
      <c r="U2119" s="21" t="s">
        <v>43</v>
      </c>
      <c r="V2119" s="21" t="s">
        <v>43</v>
      </c>
      <c r="W2119" s="19">
        <v>27.873139999999999</v>
      </c>
      <c r="X2119" s="19">
        <v>-115.17008</v>
      </c>
      <c r="Y2119" s="18">
        <f t="shared" si="331"/>
        <v>64.400000000000006</v>
      </c>
      <c r="Z2119" s="17">
        <v>18</v>
      </c>
      <c r="AA2119" s="21">
        <v>4</v>
      </c>
      <c r="AB2119" s="14" t="s">
        <v>44</v>
      </c>
      <c r="AC2119" s="14">
        <v>10</v>
      </c>
      <c r="AD2119" s="17">
        <v>21</v>
      </c>
      <c r="AE2119" s="17">
        <v>1</v>
      </c>
      <c r="AF2119" s="14">
        <v>32</v>
      </c>
      <c r="AG2119" s="14">
        <v>270</v>
      </c>
      <c r="AI2119" s="70">
        <f t="shared" ref="AI2119:AI2140" si="336">(0.709*AD2119)+1.157</f>
        <v>16.045999999999999</v>
      </c>
      <c r="AJ2119" s="71" t="s">
        <v>369</v>
      </c>
      <c r="AK2119" s="72">
        <f t="shared" ref="AK2119:AK2140" si="337">((POWER(AI2119*10,2.19))*0.037)/1000</f>
        <v>2.5000862380340183</v>
      </c>
      <c r="AL2119" s="73">
        <f t="shared" ref="AL2119:AL2140" si="338">((POWER(AI2119*10,2.19))*0.037)/1000</f>
        <v>2.5000862380340183</v>
      </c>
    </row>
    <row r="2120" spans="1:38" hidden="1">
      <c r="A2120" s="14" t="s">
        <v>100</v>
      </c>
      <c r="B2120" s="14" t="s">
        <v>40</v>
      </c>
      <c r="C2120" s="31">
        <v>39290</v>
      </c>
      <c r="D2120" s="15">
        <v>2007</v>
      </c>
      <c r="E2120" s="16">
        <v>0.4861111111111111</v>
      </c>
      <c r="F2120" s="16">
        <v>0.52222222222222225</v>
      </c>
      <c r="G2120" s="16">
        <f t="shared" si="332"/>
        <v>3.6111111111111149E-2</v>
      </c>
      <c r="H2120" s="21">
        <v>2</v>
      </c>
      <c r="I2120" s="17">
        <v>2</v>
      </c>
      <c r="J2120" s="17">
        <v>2</v>
      </c>
      <c r="K2120" s="17">
        <v>2</v>
      </c>
      <c r="L2120" s="14" t="s">
        <v>99</v>
      </c>
      <c r="M2120" s="47" t="s">
        <v>244</v>
      </c>
      <c r="N2120" s="17">
        <v>2</v>
      </c>
      <c r="O2120" s="14">
        <f t="shared" si="333"/>
        <v>32.01</v>
      </c>
      <c r="P2120" s="14">
        <v>9.6999999999999993</v>
      </c>
      <c r="Q2120" s="14">
        <f t="shared" si="334"/>
        <v>32.01</v>
      </c>
      <c r="R2120" s="14">
        <v>9.6999999999999993</v>
      </c>
      <c r="S2120" s="14">
        <f t="shared" si="335"/>
        <v>32.01</v>
      </c>
      <c r="T2120" s="14">
        <v>9.6999999999999993</v>
      </c>
      <c r="U2120" s="21" t="s">
        <v>43</v>
      </c>
      <c r="V2120" s="21" t="s">
        <v>43</v>
      </c>
      <c r="W2120" s="19">
        <v>27.873139999999999</v>
      </c>
      <c r="X2120" s="19">
        <v>-115.17008</v>
      </c>
      <c r="Y2120" s="18">
        <f t="shared" si="331"/>
        <v>64.400000000000006</v>
      </c>
      <c r="Z2120" s="17">
        <v>18</v>
      </c>
      <c r="AA2120" s="21">
        <v>4</v>
      </c>
      <c r="AB2120" s="14" t="s">
        <v>44</v>
      </c>
      <c r="AC2120" s="14">
        <v>11</v>
      </c>
      <c r="AD2120" s="17">
        <v>16</v>
      </c>
      <c r="AE2120" s="17">
        <v>1</v>
      </c>
      <c r="AF2120" s="14">
        <v>34</v>
      </c>
      <c r="AG2120" s="14">
        <v>270</v>
      </c>
      <c r="AI2120" s="70">
        <f t="shared" si="336"/>
        <v>12.500999999999999</v>
      </c>
      <c r="AJ2120" s="71" t="s">
        <v>369</v>
      </c>
      <c r="AK2120" s="72">
        <f t="shared" si="337"/>
        <v>1.4471406331162124</v>
      </c>
      <c r="AL2120" s="73">
        <f t="shared" si="338"/>
        <v>1.4471406331162124</v>
      </c>
    </row>
    <row r="2121" spans="1:38" hidden="1">
      <c r="A2121" s="14" t="s">
        <v>100</v>
      </c>
      <c r="B2121" s="14" t="s">
        <v>40</v>
      </c>
      <c r="C2121" s="31">
        <v>39290</v>
      </c>
      <c r="D2121" s="15">
        <v>2007</v>
      </c>
      <c r="E2121" s="16">
        <v>0.4861111111111111</v>
      </c>
      <c r="F2121" s="16">
        <v>0.52222222222222225</v>
      </c>
      <c r="G2121" s="16">
        <f t="shared" si="332"/>
        <v>3.6111111111111149E-2</v>
      </c>
      <c r="H2121" s="21">
        <v>2</v>
      </c>
      <c r="I2121" s="17">
        <v>2</v>
      </c>
      <c r="J2121" s="17">
        <v>2</v>
      </c>
      <c r="K2121" s="17">
        <v>2</v>
      </c>
      <c r="L2121" s="14" t="s">
        <v>99</v>
      </c>
      <c r="M2121" s="47" t="s">
        <v>244</v>
      </c>
      <c r="N2121" s="17">
        <v>2</v>
      </c>
      <c r="O2121" s="14">
        <f t="shared" si="333"/>
        <v>32.01</v>
      </c>
      <c r="P2121" s="14">
        <v>9.6999999999999993</v>
      </c>
      <c r="Q2121" s="14">
        <f t="shared" si="334"/>
        <v>32.01</v>
      </c>
      <c r="R2121" s="14">
        <v>9.6999999999999993</v>
      </c>
      <c r="S2121" s="14">
        <f t="shared" si="335"/>
        <v>32.01</v>
      </c>
      <c r="T2121" s="14">
        <v>9.6999999999999993</v>
      </c>
      <c r="U2121" s="21" t="s">
        <v>43</v>
      </c>
      <c r="V2121" s="21" t="s">
        <v>43</v>
      </c>
      <c r="W2121" s="19">
        <v>27.873139999999999</v>
      </c>
      <c r="X2121" s="19">
        <v>-115.17008</v>
      </c>
      <c r="Y2121" s="18">
        <f t="shared" si="331"/>
        <v>64.400000000000006</v>
      </c>
      <c r="Z2121" s="17">
        <v>18</v>
      </c>
      <c r="AA2121" s="21">
        <v>4</v>
      </c>
      <c r="AB2121" s="14" t="s">
        <v>44</v>
      </c>
      <c r="AC2121" s="14">
        <v>12</v>
      </c>
      <c r="AD2121" s="17">
        <v>16</v>
      </c>
      <c r="AE2121" s="17">
        <v>1</v>
      </c>
      <c r="AF2121" s="14">
        <v>40</v>
      </c>
      <c r="AG2121" s="14">
        <v>270</v>
      </c>
      <c r="AI2121" s="70">
        <f t="shared" si="336"/>
        <v>12.500999999999999</v>
      </c>
      <c r="AJ2121" s="71" t="s">
        <v>369</v>
      </c>
      <c r="AK2121" s="72">
        <f t="shared" si="337"/>
        <v>1.4471406331162124</v>
      </c>
      <c r="AL2121" s="73">
        <f t="shared" si="338"/>
        <v>1.4471406331162124</v>
      </c>
    </row>
    <row r="2122" spans="1:38" hidden="1">
      <c r="A2122" s="14" t="s">
        <v>100</v>
      </c>
      <c r="B2122" s="14" t="s">
        <v>40</v>
      </c>
      <c r="C2122" s="31">
        <v>39290</v>
      </c>
      <c r="D2122" s="15">
        <v>2007</v>
      </c>
      <c r="E2122" s="16">
        <v>0.4861111111111111</v>
      </c>
      <c r="F2122" s="16">
        <v>0.52222222222222225</v>
      </c>
      <c r="G2122" s="16">
        <f t="shared" si="332"/>
        <v>3.6111111111111149E-2</v>
      </c>
      <c r="H2122" s="21">
        <v>2</v>
      </c>
      <c r="I2122" s="17">
        <v>2</v>
      </c>
      <c r="J2122" s="17">
        <v>2</v>
      </c>
      <c r="K2122" s="17">
        <v>2</v>
      </c>
      <c r="L2122" s="14" t="s">
        <v>99</v>
      </c>
      <c r="M2122" s="47" t="s">
        <v>244</v>
      </c>
      <c r="N2122" s="17">
        <v>2</v>
      </c>
      <c r="O2122" s="14">
        <f t="shared" si="333"/>
        <v>32.01</v>
      </c>
      <c r="P2122" s="14">
        <v>9.6999999999999993</v>
      </c>
      <c r="Q2122" s="14">
        <f t="shared" si="334"/>
        <v>32.01</v>
      </c>
      <c r="R2122" s="14">
        <v>9.6999999999999993</v>
      </c>
      <c r="S2122" s="14">
        <f t="shared" si="335"/>
        <v>32.01</v>
      </c>
      <c r="T2122" s="14">
        <v>9.6999999999999993</v>
      </c>
      <c r="U2122" s="21" t="s">
        <v>43</v>
      </c>
      <c r="V2122" s="21" t="s">
        <v>43</v>
      </c>
      <c r="W2122" s="19">
        <v>27.873139999999999</v>
      </c>
      <c r="X2122" s="19">
        <v>-115.17008</v>
      </c>
      <c r="Y2122" s="18">
        <f t="shared" si="331"/>
        <v>64.400000000000006</v>
      </c>
      <c r="Z2122" s="17">
        <v>18</v>
      </c>
      <c r="AA2122" s="21">
        <v>4</v>
      </c>
      <c r="AB2122" s="14" t="s">
        <v>44</v>
      </c>
      <c r="AC2122" s="14">
        <v>12</v>
      </c>
      <c r="AD2122" s="17">
        <v>22</v>
      </c>
      <c r="AE2122" s="17">
        <v>1</v>
      </c>
      <c r="AF2122" s="14">
        <v>40</v>
      </c>
      <c r="AG2122" s="14">
        <v>270</v>
      </c>
      <c r="AI2122" s="70">
        <f t="shared" si="336"/>
        <v>16.754999999999999</v>
      </c>
      <c r="AJ2122" s="71" t="s">
        <v>369</v>
      </c>
      <c r="AK2122" s="72">
        <f t="shared" si="337"/>
        <v>2.7483879168691034</v>
      </c>
      <c r="AL2122" s="73">
        <f t="shared" si="338"/>
        <v>2.7483879168691034</v>
      </c>
    </row>
    <row r="2123" spans="1:38" hidden="1">
      <c r="A2123" s="14" t="s">
        <v>100</v>
      </c>
      <c r="B2123" s="14" t="s">
        <v>40</v>
      </c>
      <c r="C2123" s="31">
        <v>39290</v>
      </c>
      <c r="D2123" s="15">
        <v>2007</v>
      </c>
      <c r="E2123" s="16">
        <v>0.4861111111111111</v>
      </c>
      <c r="F2123" s="16">
        <v>0.52222222222222225</v>
      </c>
      <c r="G2123" s="16">
        <f t="shared" si="332"/>
        <v>3.6111111111111149E-2</v>
      </c>
      <c r="H2123" s="21">
        <v>2</v>
      </c>
      <c r="I2123" s="17">
        <v>2</v>
      </c>
      <c r="J2123" s="17">
        <v>2</v>
      </c>
      <c r="K2123" s="17">
        <v>2</v>
      </c>
      <c r="L2123" s="14" t="s">
        <v>99</v>
      </c>
      <c r="M2123" s="47" t="s">
        <v>244</v>
      </c>
      <c r="N2123" s="17">
        <v>2</v>
      </c>
      <c r="O2123" s="14">
        <f t="shared" si="333"/>
        <v>32.01</v>
      </c>
      <c r="P2123" s="14">
        <v>9.6999999999999993</v>
      </c>
      <c r="Q2123" s="14">
        <f t="shared" si="334"/>
        <v>32.01</v>
      </c>
      <c r="R2123" s="14">
        <v>9.6999999999999993</v>
      </c>
      <c r="S2123" s="14">
        <f t="shared" si="335"/>
        <v>32.01</v>
      </c>
      <c r="T2123" s="14">
        <v>9.6999999999999993</v>
      </c>
      <c r="U2123" s="21" t="s">
        <v>43</v>
      </c>
      <c r="V2123" s="21" t="s">
        <v>43</v>
      </c>
      <c r="W2123" s="19">
        <v>27.873139999999999</v>
      </c>
      <c r="X2123" s="19">
        <v>-115.17008</v>
      </c>
      <c r="Y2123" s="18">
        <f t="shared" si="331"/>
        <v>64.400000000000006</v>
      </c>
      <c r="Z2123" s="17">
        <v>18</v>
      </c>
      <c r="AA2123" s="21">
        <v>4</v>
      </c>
      <c r="AB2123" s="14" t="s">
        <v>44</v>
      </c>
      <c r="AC2123" s="14">
        <v>13</v>
      </c>
      <c r="AD2123" s="17">
        <v>18</v>
      </c>
      <c r="AE2123" s="17">
        <v>1</v>
      </c>
      <c r="AF2123" s="14">
        <v>42</v>
      </c>
      <c r="AG2123" s="14">
        <v>270</v>
      </c>
      <c r="AI2123" s="70">
        <f t="shared" si="336"/>
        <v>13.918999999999999</v>
      </c>
      <c r="AJ2123" s="71" t="s">
        <v>369</v>
      </c>
      <c r="AK2123" s="72">
        <f t="shared" si="337"/>
        <v>1.8310631406548505</v>
      </c>
      <c r="AL2123" s="73">
        <f t="shared" si="338"/>
        <v>1.8310631406548505</v>
      </c>
    </row>
    <row r="2124" spans="1:38" hidden="1">
      <c r="A2124" s="14" t="s">
        <v>101</v>
      </c>
      <c r="B2124" s="14" t="s">
        <v>40</v>
      </c>
      <c r="C2124" s="31">
        <v>39291</v>
      </c>
      <c r="D2124" s="15">
        <v>2007</v>
      </c>
      <c r="E2124" s="16">
        <v>0.50694444444444442</v>
      </c>
      <c r="F2124" s="16">
        <v>0.53819444444444442</v>
      </c>
      <c r="G2124" s="16">
        <f t="shared" si="332"/>
        <v>3.125E-2</v>
      </c>
      <c r="H2124" s="21">
        <v>2</v>
      </c>
      <c r="I2124" s="17">
        <v>1</v>
      </c>
      <c r="J2124" s="17">
        <v>1</v>
      </c>
      <c r="K2124" s="17">
        <v>1</v>
      </c>
      <c r="L2124" s="14" t="s">
        <v>194</v>
      </c>
      <c r="M2124" s="14" t="s">
        <v>102</v>
      </c>
      <c r="N2124" s="17">
        <v>2</v>
      </c>
      <c r="O2124" s="14">
        <f t="shared" si="333"/>
        <v>46.199999999999996</v>
      </c>
      <c r="P2124" s="14">
        <v>14</v>
      </c>
      <c r="Q2124" s="14">
        <f t="shared" si="334"/>
        <v>46.199999999999996</v>
      </c>
      <c r="R2124" s="14">
        <v>14</v>
      </c>
      <c r="S2124" s="14">
        <f t="shared" si="335"/>
        <v>46.199999999999996</v>
      </c>
      <c r="T2124" s="14">
        <v>14</v>
      </c>
      <c r="U2124" s="21" t="s">
        <v>43</v>
      </c>
      <c r="V2124" s="21" t="s">
        <v>43</v>
      </c>
      <c r="W2124" s="19">
        <v>27.897279999999999</v>
      </c>
      <c r="X2124" s="19">
        <v>-115.20605999999999</v>
      </c>
      <c r="Y2124" s="18">
        <f t="shared" si="331"/>
        <v>55.400000000000006</v>
      </c>
      <c r="Z2124" s="17">
        <v>13</v>
      </c>
      <c r="AA2124" s="21">
        <v>1</v>
      </c>
      <c r="AB2124" s="14" t="s">
        <v>44</v>
      </c>
      <c r="AC2124" s="14">
        <v>1</v>
      </c>
      <c r="AD2124" s="17">
        <v>15</v>
      </c>
      <c r="AE2124" s="17">
        <v>1</v>
      </c>
      <c r="AF2124" s="14">
        <v>4</v>
      </c>
      <c r="AG2124" s="14">
        <v>210</v>
      </c>
      <c r="AI2124" s="70">
        <f t="shared" si="336"/>
        <v>11.792</v>
      </c>
      <c r="AJ2124" s="71" t="s">
        <v>369</v>
      </c>
      <c r="AK2124" s="72">
        <f t="shared" si="337"/>
        <v>1.2734394051640829</v>
      </c>
      <c r="AL2124" s="73">
        <f t="shared" si="338"/>
        <v>1.2734394051640829</v>
      </c>
    </row>
    <row r="2125" spans="1:38" hidden="1">
      <c r="A2125" s="14" t="s">
        <v>101</v>
      </c>
      <c r="B2125" s="14" t="s">
        <v>40</v>
      </c>
      <c r="C2125" s="31">
        <v>39291</v>
      </c>
      <c r="D2125" s="15">
        <v>2007</v>
      </c>
      <c r="E2125" s="16">
        <v>0.50694444444444442</v>
      </c>
      <c r="F2125" s="16">
        <v>0.53819444444444442</v>
      </c>
      <c r="G2125" s="16">
        <f t="shared" si="332"/>
        <v>3.125E-2</v>
      </c>
      <c r="H2125" s="21">
        <v>2</v>
      </c>
      <c r="I2125" s="17">
        <v>1</v>
      </c>
      <c r="J2125" s="17">
        <v>1</v>
      </c>
      <c r="K2125" s="17">
        <v>1</v>
      </c>
      <c r="L2125" s="14" t="s">
        <v>194</v>
      </c>
      <c r="M2125" s="14" t="s">
        <v>102</v>
      </c>
      <c r="N2125" s="17">
        <v>2</v>
      </c>
      <c r="O2125" s="14">
        <f t="shared" si="333"/>
        <v>46.199999999999996</v>
      </c>
      <c r="P2125" s="14">
        <v>14</v>
      </c>
      <c r="Q2125" s="14">
        <f t="shared" si="334"/>
        <v>46.199999999999996</v>
      </c>
      <c r="R2125" s="14">
        <v>14</v>
      </c>
      <c r="S2125" s="14">
        <f t="shared" si="335"/>
        <v>46.199999999999996</v>
      </c>
      <c r="T2125" s="14">
        <v>14</v>
      </c>
      <c r="U2125" s="21" t="s">
        <v>43</v>
      </c>
      <c r="V2125" s="21" t="s">
        <v>43</v>
      </c>
      <c r="W2125" s="19">
        <v>27.897279999999999</v>
      </c>
      <c r="X2125" s="19">
        <v>-115.20605999999999</v>
      </c>
      <c r="Y2125" s="18">
        <f t="shared" si="331"/>
        <v>55.400000000000006</v>
      </c>
      <c r="Z2125" s="17">
        <v>13</v>
      </c>
      <c r="AA2125" s="21">
        <v>1</v>
      </c>
      <c r="AB2125" s="14" t="s">
        <v>44</v>
      </c>
      <c r="AC2125" s="14">
        <v>1</v>
      </c>
      <c r="AD2125" s="17">
        <v>15</v>
      </c>
      <c r="AE2125" s="17">
        <v>1</v>
      </c>
      <c r="AF2125" s="14">
        <v>4</v>
      </c>
      <c r="AG2125" s="14">
        <v>210</v>
      </c>
      <c r="AI2125" s="70">
        <f t="shared" si="336"/>
        <v>11.792</v>
      </c>
      <c r="AJ2125" s="71" t="s">
        <v>369</v>
      </c>
      <c r="AK2125" s="72">
        <f t="shared" si="337"/>
        <v>1.2734394051640829</v>
      </c>
      <c r="AL2125" s="73">
        <f t="shared" si="338"/>
        <v>1.2734394051640829</v>
      </c>
    </row>
    <row r="2126" spans="1:38" hidden="1">
      <c r="A2126" s="14" t="s">
        <v>101</v>
      </c>
      <c r="B2126" s="14" t="s">
        <v>40</v>
      </c>
      <c r="C2126" s="31">
        <v>39291</v>
      </c>
      <c r="D2126" s="15">
        <v>2007</v>
      </c>
      <c r="E2126" s="16">
        <v>0.50694444444444442</v>
      </c>
      <c r="F2126" s="16">
        <v>0.53819444444444442</v>
      </c>
      <c r="G2126" s="16">
        <f t="shared" si="332"/>
        <v>3.125E-2</v>
      </c>
      <c r="H2126" s="21">
        <v>2</v>
      </c>
      <c r="I2126" s="17">
        <v>1</v>
      </c>
      <c r="J2126" s="17">
        <v>1</v>
      </c>
      <c r="K2126" s="17">
        <v>1</v>
      </c>
      <c r="L2126" s="14" t="s">
        <v>194</v>
      </c>
      <c r="M2126" s="14" t="s">
        <v>102</v>
      </c>
      <c r="N2126" s="17">
        <v>2</v>
      </c>
      <c r="O2126" s="14">
        <f t="shared" si="333"/>
        <v>46.199999999999996</v>
      </c>
      <c r="P2126" s="14">
        <v>14</v>
      </c>
      <c r="Q2126" s="14">
        <f t="shared" si="334"/>
        <v>46.199999999999996</v>
      </c>
      <c r="R2126" s="14">
        <v>14</v>
      </c>
      <c r="S2126" s="14">
        <f t="shared" si="335"/>
        <v>46.199999999999996</v>
      </c>
      <c r="T2126" s="14">
        <v>14</v>
      </c>
      <c r="U2126" s="21" t="s">
        <v>43</v>
      </c>
      <c r="V2126" s="21" t="s">
        <v>43</v>
      </c>
      <c r="W2126" s="19">
        <v>27.897279999999999</v>
      </c>
      <c r="X2126" s="19">
        <v>-115.20605999999999</v>
      </c>
      <c r="Y2126" s="18">
        <f t="shared" si="331"/>
        <v>55.400000000000006</v>
      </c>
      <c r="Z2126" s="17">
        <v>13</v>
      </c>
      <c r="AA2126" s="21">
        <v>1</v>
      </c>
      <c r="AB2126" s="14" t="s">
        <v>44</v>
      </c>
      <c r="AC2126" s="14">
        <v>1</v>
      </c>
      <c r="AD2126" s="17">
        <v>17</v>
      </c>
      <c r="AE2126" s="17">
        <v>1</v>
      </c>
      <c r="AF2126" s="14">
        <v>4</v>
      </c>
      <c r="AG2126" s="14">
        <v>210</v>
      </c>
      <c r="AI2126" s="70">
        <f t="shared" si="336"/>
        <v>13.209999999999999</v>
      </c>
      <c r="AJ2126" s="71" t="s">
        <v>369</v>
      </c>
      <c r="AK2126" s="72">
        <f t="shared" si="337"/>
        <v>1.6329725885917237</v>
      </c>
      <c r="AL2126" s="73">
        <f t="shared" si="338"/>
        <v>1.6329725885917237</v>
      </c>
    </row>
    <row r="2127" spans="1:38" hidden="1">
      <c r="A2127" s="14" t="s">
        <v>101</v>
      </c>
      <c r="B2127" s="14" t="s">
        <v>40</v>
      </c>
      <c r="C2127" s="31">
        <v>39291</v>
      </c>
      <c r="D2127" s="15">
        <v>2007</v>
      </c>
      <c r="E2127" s="16">
        <v>0.50694444444444442</v>
      </c>
      <c r="F2127" s="16">
        <v>0.53819444444444442</v>
      </c>
      <c r="G2127" s="16">
        <f t="shared" si="332"/>
        <v>3.125E-2</v>
      </c>
      <c r="H2127" s="21">
        <v>2</v>
      </c>
      <c r="I2127" s="17">
        <v>1</v>
      </c>
      <c r="J2127" s="17">
        <v>1</v>
      </c>
      <c r="K2127" s="17">
        <v>1</v>
      </c>
      <c r="L2127" s="14" t="s">
        <v>194</v>
      </c>
      <c r="M2127" s="14" t="s">
        <v>102</v>
      </c>
      <c r="N2127" s="17">
        <v>2</v>
      </c>
      <c r="O2127" s="14">
        <f t="shared" si="333"/>
        <v>46.199999999999996</v>
      </c>
      <c r="P2127" s="14">
        <v>14</v>
      </c>
      <c r="Q2127" s="14">
        <f t="shared" si="334"/>
        <v>46.199999999999996</v>
      </c>
      <c r="R2127" s="14">
        <v>14</v>
      </c>
      <c r="S2127" s="14">
        <f t="shared" si="335"/>
        <v>46.199999999999996</v>
      </c>
      <c r="T2127" s="14">
        <v>14</v>
      </c>
      <c r="U2127" s="21" t="s">
        <v>43</v>
      </c>
      <c r="V2127" s="21" t="s">
        <v>43</v>
      </c>
      <c r="W2127" s="19">
        <v>27.897279999999999</v>
      </c>
      <c r="X2127" s="19">
        <v>-115.20605999999999</v>
      </c>
      <c r="Y2127" s="18">
        <f t="shared" si="331"/>
        <v>55.400000000000006</v>
      </c>
      <c r="Z2127" s="17">
        <v>13</v>
      </c>
      <c r="AA2127" s="21">
        <v>1</v>
      </c>
      <c r="AB2127" s="14" t="s">
        <v>44</v>
      </c>
      <c r="AC2127" s="14">
        <v>2</v>
      </c>
      <c r="AD2127" s="17">
        <v>12</v>
      </c>
      <c r="AE2127" s="17">
        <v>1</v>
      </c>
      <c r="AF2127" s="14">
        <v>8</v>
      </c>
      <c r="AG2127" s="14">
        <v>210</v>
      </c>
      <c r="AI2127" s="70">
        <f t="shared" si="336"/>
        <v>9.6649999999999991</v>
      </c>
      <c r="AJ2127" s="71" t="s">
        <v>369</v>
      </c>
      <c r="AK2127" s="72">
        <f t="shared" si="337"/>
        <v>0.82374690124645178</v>
      </c>
      <c r="AL2127" s="73">
        <f t="shared" si="338"/>
        <v>0.82374690124645178</v>
      </c>
    </row>
    <row r="2128" spans="1:38" hidden="1">
      <c r="A2128" s="14" t="s">
        <v>101</v>
      </c>
      <c r="B2128" s="14" t="s">
        <v>40</v>
      </c>
      <c r="C2128" s="31">
        <v>39291</v>
      </c>
      <c r="D2128" s="15">
        <v>2007</v>
      </c>
      <c r="E2128" s="16">
        <v>0.50694444444444442</v>
      </c>
      <c r="F2128" s="16">
        <v>0.53819444444444442</v>
      </c>
      <c r="G2128" s="16">
        <f t="shared" si="332"/>
        <v>3.125E-2</v>
      </c>
      <c r="H2128" s="21">
        <v>2</v>
      </c>
      <c r="I2128" s="17">
        <v>1</v>
      </c>
      <c r="J2128" s="17">
        <v>1</v>
      </c>
      <c r="K2128" s="17">
        <v>1</v>
      </c>
      <c r="L2128" s="14" t="s">
        <v>194</v>
      </c>
      <c r="M2128" s="14" t="s">
        <v>102</v>
      </c>
      <c r="N2128" s="17">
        <v>2</v>
      </c>
      <c r="O2128" s="14">
        <f t="shared" si="333"/>
        <v>46.199999999999996</v>
      </c>
      <c r="P2128" s="14">
        <v>14</v>
      </c>
      <c r="Q2128" s="14">
        <f t="shared" si="334"/>
        <v>46.199999999999996</v>
      </c>
      <c r="R2128" s="14">
        <v>14</v>
      </c>
      <c r="S2128" s="14">
        <f t="shared" si="335"/>
        <v>46.199999999999996</v>
      </c>
      <c r="T2128" s="14">
        <v>14</v>
      </c>
      <c r="U2128" s="21" t="s">
        <v>43</v>
      </c>
      <c r="V2128" s="21" t="s">
        <v>43</v>
      </c>
      <c r="W2128" s="19">
        <v>27.897279999999999</v>
      </c>
      <c r="X2128" s="19">
        <v>-115.20605999999999</v>
      </c>
      <c r="Y2128" s="18">
        <f t="shared" si="331"/>
        <v>55.400000000000006</v>
      </c>
      <c r="Z2128" s="17">
        <v>13</v>
      </c>
      <c r="AA2128" s="21">
        <v>1</v>
      </c>
      <c r="AB2128" s="14" t="s">
        <v>44</v>
      </c>
      <c r="AC2128" s="14">
        <v>2</v>
      </c>
      <c r="AD2128" s="17">
        <v>14</v>
      </c>
      <c r="AE2128" s="17">
        <v>1</v>
      </c>
      <c r="AF2128" s="14">
        <v>8</v>
      </c>
      <c r="AG2128" s="14">
        <v>210</v>
      </c>
      <c r="AI2128" s="70">
        <f t="shared" si="336"/>
        <v>11.083</v>
      </c>
      <c r="AJ2128" s="71" t="s">
        <v>369</v>
      </c>
      <c r="AK2128" s="72">
        <f t="shared" si="337"/>
        <v>1.1117350137621949</v>
      </c>
      <c r="AL2128" s="73">
        <f t="shared" si="338"/>
        <v>1.1117350137621949</v>
      </c>
    </row>
    <row r="2129" spans="1:38" hidden="1">
      <c r="A2129" s="14" t="s">
        <v>101</v>
      </c>
      <c r="B2129" s="14" t="s">
        <v>40</v>
      </c>
      <c r="C2129" s="31">
        <v>39291</v>
      </c>
      <c r="D2129" s="15">
        <v>2007</v>
      </c>
      <c r="E2129" s="16">
        <v>0.50694444444444442</v>
      </c>
      <c r="F2129" s="16">
        <v>0.53819444444444442</v>
      </c>
      <c r="G2129" s="16">
        <f t="shared" si="332"/>
        <v>3.125E-2</v>
      </c>
      <c r="H2129" s="21">
        <v>2</v>
      </c>
      <c r="I2129" s="17">
        <v>1</v>
      </c>
      <c r="J2129" s="17">
        <v>1</v>
      </c>
      <c r="K2129" s="17">
        <v>1</v>
      </c>
      <c r="L2129" s="14" t="s">
        <v>194</v>
      </c>
      <c r="M2129" s="14" t="s">
        <v>102</v>
      </c>
      <c r="N2129" s="17">
        <v>2</v>
      </c>
      <c r="O2129" s="14">
        <f t="shared" si="333"/>
        <v>46.199999999999996</v>
      </c>
      <c r="P2129" s="14">
        <v>14</v>
      </c>
      <c r="Q2129" s="14">
        <f t="shared" si="334"/>
        <v>46.199999999999996</v>
      </c>
      <c r="R2129" s="14">
        <v>14</v>
      </c>
      <c r="S2129" s="14">
        <f t="shared" si="335"/>
        <v>46.199999999999996</v>
      </c>
      <c r="T2129" s="14">
        <v>14</v>
      </c>
      <c r="U2129" s="21" t="s">
        <v>43</v>
      </c>
      <c r="V2129" s="21" t="s">
        <v>43</v>
      </c>
      <c r="W2129" s="19">
        <v>27.897279999999999</v>
      </c>
      <c r="X2129" s="19">
        <v>-115.20605999999999</v>
      </c>
      <c r="Y2129" s="18">
        <f t="shared" si="331"/>
        <v>55.400000000000006</v>
      </c>
      <c r="Z2129" s="17">
        <v>13</v>
      </c>
      <c r="AA2129" s="21">
        <v>1</v>
      </c>
      <c r="AB2129" s="14" t="s">
        <v>44</v>
      </c>
      <c r="AC2129" s="14">
        <v>2</v>
      </c>
      <c r="AD2129" s="17">
        <v>20</v>
      </c>
      <c r="AE2129" s="17">
        <v>1</v>
      </c>
      <c r="AF2129" s="14">
        <v>8</v>
      </c>
      <c r="AG2129" s="14">
        <v>210</v>
      </c>
      <c r="AI2129" s="70">
        <f t="shared" si="336"/>
        <v>15.337</v>
      </c>
      <c r="AJ2129" s="71" t="s">
        <v>369</v>
      </c>
      <c r="AK2129" s="72">
        <f t="shared" si="337"/>
        <v>2.2645047633742106</v>
      </c>
      <c r="AL2129" s="73">
        <f t="shared" si="338"/>
        <v>2.2645047633742106</v>
      </c>
    </row>
    <row r="2130" spans="1:38" hidden="1">
      <c r="A2130" s="14" t="s">
        <v>101</v>
      </c>
      <c r="B2130" s="14" t="s">
        <v>40</v>
      </c>
      <c r="C2130" s="31">
        <v>39291</v>
      </c>
      <c r="D2130" s="15">
        <v>2007</v>
      </c>
      <c r="E2130" s="16">
        <v>0.50694444444444442</v>
      </c>
      <c r="F2130" s="16">
        <v>0.53819444444444442</v>
      </c>
      <c r="G2130" s="16">
        <f t="shared" si="332"/>
        <v>3.125E-2</v>
      </c>
      <c r="H2130" s="21">
        <v>2</v>
      </c>
      <c r="I2130" s="17">
        <v>1</v>
      </c>
      <c r="J2130" s="17">
        <v>1</v>
      </c>
      <c r="K2130" s="17">
        <v>1</v>
      </c>
      <c r="L2130" s="14" t="s">
        <v>194</v>
      </c>
      <c r="M2130" s="14" t="s">
        <v>102</v>
      </c>
      <c r="N2130" s="17">
        <v>2</v>
      </c>
      <c r="O2130" s="14">
        <f t="shared" si="333"/>
        <v>46.199999999999996</v>
      </c>
      <c r="P2130" s="14">
        <v>14</v>
      </c>
      <c r="Q2130" s="14">
        <f t="shared" si="334"/>
        <v>46.199999999999996</v>
      </c>
      <c r="R2130" s="14">
        <v>14</v>
      </c>
      <c r="S2130" s="14">
        <f t="shared" si="335"/>
        <v>46.199999999999996</v>
      </c>
      <c r="T2130" s="14">
        <v>14</v>
      </c>
      <c r="U2130" s="21" t="s">
        <v>43</v>
      </c>
      <c r="V2130" s="21" t="s">
        <v>43</v>
      </c>
      <c r="W2130" s="19">
        <v>27.897279999999999</v>
      </c>
      <c r="X2130" s="19">
        <v>-115.20605999999999</v>
      </c>
      <c r="Y2130" s="18">
        <f t="shared" si="331"/>
        <v>55.400000000000006</v>
      </c>
      <c r="Z2130" s="17">
        <v>13</v>
      </c>
      <c r="AA2130" s="21">
        <v>1</v>
      </c>
      <c r="AB2130" s="14" t="s">
        <v>44</v>
      </c>
      <c r="AC2130" s="14">
        <v>3</v>
      </c>
      <c r="AD2130" s="17">
        <v>13</v>
      </c>
      <c r="AE2130" s="17">
        <v>1</v>
      </c>
      <c r="AF2130" s="14">
        <v>12</v>
      </c>
      <c r="AG2130" s="14">
        <v>210</v>
      </c>
      <c r="AI2130" s="70">
        <f t="shared" si="336"/>
        <v>10.373999999999999</v>
      </c>
      <c r="AJ2130" s="71" t="s">
        <v>369</v>
      </c>
      <c r="AK2130" s="72">
        <f t="shared" si="337"/>
        <v>0.96188687250685145</v>
      </c>
      <c r="AL2130" s="73">
        <f t="shared" si="338"/>
        <v>0.96188687250685145</v>
      </c>
    </row>
    <row r="2131" spans="1:38" hidden="1">
      <c r="A2131" s="14" t="s">
        <v>101</v>
      </c>
      <c r="B2131" s="14" t="s">
        <v>40</v>
      </c>
      <c r="C2131" s="31">
        <v>39291</v>
      </c>
      <c r="D2131" s="15">
        <v>2007</v>
      </c>
      <c r="E2131" s="16">
        <v>0.50694444444444442</v>
      </c>
      <c r="F2131" s="16">
        <v>0.53819444444444442</v>
      </c>
      <c r="G2131" s="16">
        <f t="shared" si="332"/>
        <v>3.125E-2</v>
      </c>
      <c r="H2131" s="21">
        <v>2</v>
      </c>
      <c r="I2131" s="17">
        <v>1</v>
      </c>
      <c r="J2131" s="17">
        <v>1</v>
      </c>
      <c r="K2131" s="17">
        <v>1</v>
      </c>
      <c r="L2131" s="14" t="s">
        <v>194</v>
      </c>
      <c r="M2131" s="14" t="s">
        <v>102</v>
      </c>
      <c r="N2131" s="17">
        <v>2</v>
      </c>
      <c r="O2131" s="14">
        <f t="shared" si="333"/>
        <v>46.199999999999996</v>
      </c>
      <c r="P2131" s="14">
        <v>14</v>
      </c>
      <c r="Q2131" s="14">
        <f t="shared" si="334"/>
        <v>46.199999999999996</v>
      </c>
      <c r="R2131" s="14">
        <v>14</v>
      </c>
      <c r="S2131" s="14">
        <f t="shared" si="335"/>
        <v>46.199999999999996</v>
      </c>
      <c r="T2131" s="14">
        <v>14</v>
      </c>
      <c r="U2131" s="21" t="s">
        <v>43</v>
      </c>
      <c r="V2131" s="21" t="s">
        <v>43</v>
      </c>
      <c r="W2131" s="19">
        <v>27.897279999999999</v>
      </c>
      <c r="X2131" s="19">
        <v>-115.20605999999999</v>
      </c>
      <c r="Y2131" s="18">
        <f t="shared" si="331"/>
        <v>55.400000000000006</v>
      </c>
      <c r="Z2131" s="17">
        <v>13</v>
      </c>
      <c r="AA2131" s="21">
        <v>1</v>
      </c>
      <c r="AB2131" s="14" t="s">
        <v>44</v>
      </c>
      <c r="AC2131" s="14">
        <v>3</v>
      </c>
      <c r="AD2131" s="17">
        <v>14</v>
      </c>
      <c r="AE2131" s="17">
        <v>1</v>
      </c>
      <c r="AF2131" s="14">
        <v>12</v>
      </c>
      <c r="AG2131" s="14">
        <v>210</v>
      </c>
      <c r="AI2131" s="70">
        <f t="shared" si="336"/>
        <v>11.083</v>
      </c>
      <c r="AJ2131" s="71" t="s">
        <v>369</v>
      </c>
      <c r="AK2131" s="72">
        <f t="shared" si="337"/>
        <v>1.1117350137621949</v>
      </c>
      <c r="AL2131" s="73">
        <f t="shared" si="338"/>
        <v>1.1117350137621949</v>
      </c>
    </row>
    <row r="2132" spans="1:38" hidden="1">
      <c r="A2132" s="14" t="s">
        <v>101</v>
      </c>
      <c r="B2132" s="14" t="s">
        <v>40</v>
      </c>
      <c r="C2132" s="31">
        <v>39291</v>
      </c>
      <c r="D2132" s="15">
        <v>2007</v>
      </c>
      <c r="E2132" s="16">
        <v>0.50694444444444442</v>
      </c>
      <c r="F2132" s="16">
        <v>0.53819444444444442</v>
      </c>
      <c r="G2132" s="16">
        <f t="shared" si="332"/>
        <v>3.125E-2</v>
      </c>
      <c r="H2132" s="21">
        <v>2</v>
      </c>
      <c r="I2132" s="17">
        <v>1</v>
      </c>
      <c r="J2132" s="17">
        <v>1</v>
      </c>
      <c r="K2132" s="17">
        <v>1</v>
      </c>
      <c r="L2132" s="14" t="s">
        <v>194</v>
      </c>
      <c r="M2132" s="14" t="s">
        <v>102</v>
      </c>
      <c r="N2132" s="17">
        <v>2</v>
      </c>
      <c r="O2132" s="14">
        <f t="shared" si="333"/>
        <v>46.199999999999996</v>
      </c>
      <c r="P2132" s="14">
        <v>14</v>
      </c>
      <c r="Q2132" s="14">
        <f t="shared" si="334"/>
        <v>46.199999999999996</v>
      </c>
      <c r="R2132" s="14">
        <v>14</v>
      </c>
      <c r="S2132" s="14">
        <f t="shared" si="335"/>
        <v>46.199999999999996</v>
      </c>
      <c r="T2132" s="14">
        <v>14</v>
      </c>
      <c r="U2132" s="21" t="s">
        <v>43</v>
      </c>
      <c r="V2132" s="21" t="s">
        <v>43</v>
      </c>
      <c r="W2132" s="19">
        <v>27.897279999999999</v>
      </c>
      <c r="X2132" s="19">
        <v>-115.20605999999999</v>
      </c>
      <c r="Y2132" s="18">
        <f t="shared" si="331"/>
        <v>55.400000000000006</v>
      </c>
      <c r="Z2132" s="17">
        <v>13</v>
      </c>
      <c r="AA2132" s="21">
        <v>1</v>
      </c>
      <c r="AB2132" s="14" t="s">
        <v>44</v>
      </c>
      <c r="AC2132" s="14">
        <v>4</v>
      </c>
      <c r="AD2132" s="17">
        <v>16</v>
      </c>
      <c r="AE2132" s="17">
        <v>1</v>
      </c>
      <c r="AF2132" s="14">
        <v>18</v>
      </c>
      <c r="AG2132" s="14">
        <v>210</v>
      </c>
      <c r="AI2132" s="70">
        <f t="shared" si="336"/>
        <v>12.500999999999999</v>
      </c>
      <c r="AJ2132" s="71" t="s">
        <v>369</v>
      </c>
      <c r="AK2132" s="72">
        <f t="shared" si="337"/>
        <v>1.4471406331162124</v>
      </c>
      <c r="AL2132" s="73">
        <f t="shared" si="338"/>
        <v>1.4471406331162124</v>
      </c>
    </row>
    <row r="2133" spans="1:38" hidden="1">
      <c r="A2133" s="14" t="s">
        <v>101</v>
      </c>
      <c r="B2133" s="14" t="s">
        <v>40</v>
      </c>
      <c r="C2133" s="31">
        <v>39291</v>
      </c>
      <c r="D2133" s="15">
        <v>2007</v>
      </c>
      <c r="E2133" s="16">
        <v>0.50694444444444442</v>
      </c>
      <c r="F2133" s="16">
        <v>0.53819444444444442</v>
      </c>
      <c r="G2133" s="16">
        <f t="shared" si="332"/>
        <v>3.125E-2</v>
      </c>
      <c r="H2133" s="21">
        <v>2</v>
      </c>
      <c r="I2133" s="17">
        <v>1</v>
      </c>
      <c r="J2133" s="17">
        <v>1</v>
      </c>
      <c r="K2133" s="17">
        <v>1</v>
      </c>
      <c r="L2133" s="14" t="s">
        <v>194</v>
      </c>
      <c r="M2133" s="14" t="s">
        <v>102</v>
      </c>
      <c r="N2133" s="17">
        <v>2</v>
      </c>
      <c r="O2133" s="14">
        <f t="shared" si="333"/>
        <v>46.199999999999996</v>
      </c>
      <c r="P2133" s="14">
        <v>14</v>
      </c>
      <c r="Q2133" s="14">
        <f t="shared" si="334"/>
        <v>46.199999999999996</v>
      </c>
      <c r="R2133" s="14">
        <v>14</v>
      </c>
      <c r="S2133" s="14">
        <f t="shared" si="335"/>
        <v>46.199999999999996</v>
      </c>
      <c r="T2133" s="14">
        <v>14</v>
      </c>
      <c r="U2133" s="21" t="s">
        <v>43</v>
      </c>
      <c r="V2133" s="21" t="s">
        <v>43</v>
      </c>
      <c r="W2133" s="19">
        <v>27.897279999999999</v>
      </c>
      <c r="X2133" s="19">
        <v>-115.20605999999999</v>
      </c>
      <c r="Y2133" s="18">
        <f t="shared" si="331"/>
        <v>55.400000000000006</v>
      </c>
      <c r="Z2133" s="17">
        <v>13</v>
      </c>
      <c r="AA2133" s="21">
        <v>1</v>
      </c>
      <c r="AB2133" s="14" t="s">
        <v>44</v>
      </c>
      <c r="AC2133" s="14">
        <v>5</v>
      </c>
      <c r="AD2133" s="17">
        <v>19</v>
      </c>
      <c r="AE2133" s="17">
        <v>1</v>
      </c>
      <c r="AF2133" s="14">
        <v>22</v>
      </c>
      <c r="AG2133" s="14">
        <v>210</v>
      </c>
      <c r="AI2133" s="70">
        <f t="shared" si="336"/>
        <v>14.628</v>
      </c>
      <c r="AJ2133" s="71" t="s">
        <v>369</v>
      </c>
      <c r="AK2133" s="72">
        <f t="shared" si="337"/>
        <v>2.041534710262368</v>
      </c>
      <c r="AL2133" s="73">
        <f t="shared" si="338"/>
        <v>2.041534710262368</v>
      </c>
    </row>
    <row r="2134" spans="1:38" hidden="1">
      <c r="A2134" s="14" t="s">
        <v>101</v>
      </c>
      <c r="B2134" s="14" t="s">
        <v>40</v>
      </c>
      <c r="C2134" s="31">
        <v>39291</v>
      </c>
      <c r="D2134" s="15">
        <v>2007</v>
      </c>
      <c r="E2134" s="16">
        <v>0.50694444444444442</v>
      </c>
      <c r="F2134" s="16">
        <v>0.53819444444444442</v>
      </c>
      <c r="G2134" s="16">
        <f t="shared" si="332"/>
        <v>3.125E-2</v>
      </c>
      <c r="H2134" s="21">
        <v>2</v>
      </c>
      <c r="I2134" s="17">
        <v>1</v>
      </c>
      <c r="J2134" s="17">
        <v>1</v>
      </c>
      <c r="K2134" s="17">
        <v>1</v>
      </c>
      <c r="L2134" s="14" t="s">
        <v>194</v>
      </c>
      <c r="M2134" s="14" t="s">
        <v>102</v>
      </c>
      <c r="N2134" s="17">
        <v>2</v>
      </c>
      <c r="O2134" s="14">
        <f t="shared" si="333"/>
        <v>46.199999999999996</v>
      </c>
      <c r="P2134" s="14">
        <v>14</v>
      </c>
      <c r="Q2134" s="14">
        <f t="shared" si="334"/>
        <v>46.199999999999996</v>
      </c>
      <c r="R2134" s="14">
        <v>14</v>
      </c>
      <c r="S2134" s="14">
        <f t="shared" si="335"/>
        <v>46.199999999999996</v>
      </c>
      <c r="T2134" s="14">
        <v>14</v>
      </c>
      <c r="U2134" s="21" t="s">
        <v>43</v>
      </c>
      <c r="V2134" s="21" t="s">
        <v>43</v>
      </c>
      <c r="W2134" s="19">
        <v>27.897279999999999</v>
      </c>
      <c r="X2134" s="19">
        <v>-115.20605999999999</v>
      </c>
      <c r="Y2134" s="18">
        <f t="shared" si="331"/>
        <v>55.400000000000006</v>
      </c>
      <c r="Z2134" s="17">
        <v>13</v>
      </c>
      <c r="AA2134" s="21">
        <v>1</v>
      </c>
      <c r="AB2134" s="14" t="s">
        <v>44</v>
      </c>
      <c r="AC2134" s="14">
        <v>6</v>
      </c>
      <c r="AD2134" s="17">
        <v>20</v>
      </c>
      <c r="AE2134" s="17">
        <v>1</v>
      </c>
      <c r="AF2134" s="14">
        <v>23</v>
      </c>
      <c r="AG2134" s="14">
        <v>210</v>
      </c>
      <c r="AI2134" s="70">
        <f t="shared" si="336"/>
        <v>15.337</v>
      </c>
      <c r="AJ2134" s="71" t="s">
        <v>369</v>
      </c>
      <c r="AK2134" s="72">
        <f t="shared" si="337"/>
        <v>2.2645047633742106</v>
      </c>
      <c r="AL2134" s="73">
        <f t="shared" si="338"/>
        <v>2.2645047633742106</v>
      </c>
    </row>
    <row r="2135" spans="1:38" hidden="1">
      <c r="A2135" s="14" t="s">
        <v>101</v>
      </c>
      <c r="B2135" s="14" t="s">
        <v>40</v>
      </c>
      <c r="C2135" s="31">
        <v>39291</v>
      </c>
      <c r="D2135" s="15">
        <v>2007</v>
      </c>
      <c r="E2135" s="16">
        <v>0.50694444444444442</v>
      </c>
      <c r="F2135" s="16">
        <v>0.53819444444444442</v>
      </c>
      <c r="G2135" s="16">
        <f t="shared" si="332"/>
        <v>3.125E-2</v>
      </c>
      <c r="H2135" s="21">
        <v>2</v>
      </c>
      <c r="I2135" s="17">
        <v>1</v>
      </c>
      <c r="J2135" s="17">
        <v>1</v>
      </c>
      <c r="K2135" s="17">
        <v>1</v>
      </c>
      <c r="L2135" s="14" t="s">
        <v>194</v>
      </c>
      <c r="M2135" s="14" t="s">
        <v>102</v>
      </c>
      <c r="N2135" s="17">
        <v>2</v>
      </c>
      <c r="O2135" s="14">
        <f t="shared" si="333"/>
        <v>46.199999999999996</v>
      </c>
      <c r="P2135" s="14">
        <v>14</v>
      </c>
      <c r="Q2135" s="14">
        <f t="shared" si="334"/>
        <v>46.199999999999996</v>
      </c>
      <c r="R2135" s="14">
        <v>14</v>
      </c>
      <c r="S2135" s="14">
        <f t="shared" si="335"/>
        <v>46.199999999999996</v>
      </c>
      <c r="T2135" s="14">
        <v>14</v>
      </c>
      <c r="U2135" s="21" t="s">
        <v>43</v>
      </c>
      <c r="V2135" s="21" t="s">
        <v>43</v>
      </c>
      <c r="W2135" s="19">
        <v>27.897279999999999</v>
      </c>
      <c r="X2135" s="19">
        <v>-115.20605999999999</v>
      </c>
      <c r="Y2135" s="18">
        <f t="shared" si="331"/>
        <v>55.400000000000006</v>
      </c>
      <c r="Z2135" s="17">
        <v>13</v>
      </c>
      <c r="AA2135" s="21">
        <v>1</v>
      </c>
      <c r="AB2135" s="14" t="s">
        <v>44</v>
      </c>
      <c r="AC2135" s="14">
        <v>7</v>
      </c>
      <c r="AD2135" s="17">
        <v>16</v>
      </c>
      <c r="AE2135" s="17">
        <v>1</v>
      </c>
      <c r="AF2135" s="14">
        <v>28</v>
      </c>
      <c r="AG2135" s="14">
        <v>210</v>
      </c>
      <c r="AI2135" s="70">
        <f t="shared" si="336"/>
        <v>12.500999999999999</v>
      </c>
      <c r="AJ2135" s="71" t="s">
        <v>369</v>
      </c>
      <c r="AK2135" s="72">
        <f t="shared" si="337"/>
        <v>1.4471406331162124</v>
      </c>
      <c r="AL2135" s="73">
        <f t="shared" si="338"/>
        <v>1.4471406331162124</v>
      </c>
    </row>
    <row r="2136" spans="1:38" hidden="1">
      <c r="A2136" s="14" t="s">
        <v>101</v>
      </c>
      <c r="B2136" s="14" t="s">
        <v>40</v>
      </c>
      <c r="C2136" s="31">
        <v>39291</v>
      </c>
      <c r="D2136" s="15">
        <v>2007</v>
      </c>
      <c r="E2136" s="16">
        <v>0.50694444444444442</v>
      </c>
      <c r="F2136" s="16">
        <v>0.53819444444444442</v>
      </c>
      <c r="G2136" s="16">
        <f t="shared" si="332"/>
        <v>3.125E-2</v>
      </c>
      <c r="H2136" s="21">
        <v>2</v>
      </c>
      <c r="I2136" s="17">
        <v>1</v>
      </c>
      <c r="J2136" s="17">
        <v>1</v>
      </c>
      <c r="K2136" s="17">
        <v>1</v>
      </c>
      <c r="L2136" s="14" t="s">
        <v>194</v>
      </c>
      <c r="M2136" s="14" t="s">
        <v>102</v>
      </c>
      <c r="N2136" s="17">
        <v>2</v>
      </c>
      <c r="O2136" s="14">
        <f t="shared" si="333"/>
        <v>46.199999999999996</v>
      </c>
      <c r="P2136" s="14">
        <v>14</v>
      </c>
      <c r="Q2136" s="14">
        <f t="shared" si="334"/>
        <v>46.199999999999996</v>
      </c>
      <c r="R2136" s="14">
        <v>14</v>
      </c>
      <c r="S2136" s="14">
        <f t="shared" si="335"/>
        <v>46.199999999999996</v>
      </c>
      <c r="T2136" s="14">
        <v>14</v>
      </c>
      <c r="U2136" s="21" t="s">
        <v>43</v>
      </c>
      <c r="V2136" s="21" t="s">
        <v>43</v>
      </c>
      <c r="W2136" s="19">
        <v>27.897279999999999</v>
      </c>
      <c r="X2136" s="19">
        <v>-115.20605999999999</v>
      </c>
      <c r="Y2136" s="18">
        <f t="shared" si="331"/>
        <v>55.400000000000006</v>
      </c>
      <c r="Z2136" s="17">
        <v>13</v>
      </c>
      <c r="AA2136" s="21">
        <v>1</v>
      </c>
      <c r="AB2136" s="14" t="s">
        <v>44</v>
      </c>
      <c r="AC2136" s="14">
        <v>8</v>
      </c>
      <c r="AD2136" s="17">
        <v>13</v>
      </c>
      <c r="AE2136" s="17">
        <v>1</v>
      </c>
      <c r="AF2136" s="14">
        <v>29</v>
      </c>
      <c r="AG2136" s="14">
        <v>210</v>
      </c>
      <c r="AI2136" s="70">
        <f t="shared" si="336"/>
        <v>10.373999999999999</v>
      </c>
      <c r="AJ2136" s="71" t="s">
        <v>369</v>
      </c>
      <c r="AK2136" s="72">
        <f t="shared" si="337"/>
        <v>0.96188687250685145</v>
      </c>
      <c r="AL2136" s="73">
        <f t="shared" si="338"/>
        <v>0.96188687250685145</v>
      </c>
    </row>
    <row r="2137" spans="1:38" hidden="1">
      <c r="A2137" s="14" t="s">
        <v>101</v>
      </c>
      <c r="B2137" s="14" t="s">
        <v>40</v>
      </c>
      <c r="C2137" s="31">
        <v>39291</v>
      </c>
      <c r="D2137" s="15">
        <v>2007</v>
      </c>
      <c r="E2137" s="16">
        <v>0.50694444444444442</v>
      </c>
      <c r="F2137" s="16">
        <v>0.53819444444444442</v>
      </c>
      <c r="G2137" s="16">
        <f t="shared" si="332"/>
        <v>3.125E-2</v>
      </c>
      <c r="H2137" s="21">
        <v>2</v>
      </c>
      <c r="I2137" s="17">
        <v>1</v>
      </c>
      <c r="J2137" s="17">
        <v>1</v>
      </c>
      <c r="K2137" s="17">
        <v>1</v>
      </c>
      <c r="L2137" s="14" t="s">
        <v>194</v>
      </c>
      <c r="M2137" s="14" t="s">
        <v>102</v>
      </c>
      <c r="N2137" s="17">
        <v>2</v>
      </c>
      <c r="O2137" s="14">
        <f t="shared" si="333"/>
        <v>46.199999999999996</v>
      </c>
      <c r="P2137" s="14">
        <v>14</v>
      </c>
      <c r="Q2137" s="14">
        <f t="shared" si="334"/>
        <v>46.199999999999996</v>
      </c>
      <c r="R2137" s="14">
        <v>14</v>
      </c>
      <c r="S2137" s="14">
        <f t="shared" si="335"/>
        <v>46.199999999999996</v>
      </c>
      <c r="T2137" s="14">
        <v>14</v>
      </c>
      <c r="U2137" s="21" t="s">
        <v>43</v>
      </c>
      <c r="V2137" s="21" t="s">
        <v>43</v>
      </c>
      <c r="W2137" s="19">
        <v>27.897279999999999</v>
      </c>
      <c r="X2137" s="19">
        <v>-115.20605999999999</v>
      </c>
      <c r="Y2137" s="18">
        <f t="shared" si="331"/>
        <v>55.400000000000006</v>
      </c>
      <c r="Z2137" s="17">
        <v>13</v>
      </c>
      <c r="AA2137" s="21">
        <v>1</v>
      </c>
      <c r="AB2137" s="14" t="s">
        <v>44</v>
      </c>
      <c r="AC2137" s="14">
        <v>8</v>
      </c>
      <c r="AD2137" s="17">
        <v>17</v>
      </c>
      <c r="AE2137" s="17">
        <v>1</v>
      </c>
      <c r="AF2137" s="14">
        <v>29</v>
      </c>
      <c r="AG2137" s="14">
        <v>210</v>
      </c>
      <c r="AI2137" s="70">
        <f t="shared" si="336"/>
        <v>13.209999999999999</v>
      </c>
      <c r="AJ2137" s="71" t="s">
        <v>369</v>
      </c>
      <c r="AK2137" s="72">
        <f t="shared" si="337"/>
        <v>1.6329725885917237</v>
      </c>
      <c r="AL2137" s="73">
        <f t="shared" si="338"/>
        <v>1.6329725885917237</v>
      </c>
    </row>
    <row r="2138" spans="1:38" hidden="1">
      <c r="A2138" s="14" t="s">
        <v>101</v>
      </c>
      <c r="B2138" s="14" t="s">
        <v>40</v>
      </c>
      <c r="C2138" s="31">
        <v>39291</v>
      </c>
      <c r="D2138" s="15">
        <v>2007</v>
      </c>
      <c r="E2138" s="16">
        <v>0.50694444444444442</v>
      </c>
      <c r="F2138" s="16">
        <v>0.53819444444444442</v>
      </c>
      <c r="G2138" s="16">
        <f t="shared" si="332"/>
        <v>3.125E-2</v>
      </c>
      <c r="H2138" s="21">
        <v>2</v>
      </c>
      <c r="I2138" s="17">
        <v>1</v>
      </c>
      <c r="J2138" s="17">
        <v>1</v>
      </c>
      <c r="K2138" s="17">
        <v>1</v>
      </c>
      <c r="L2138" s="14" t="s">
        <v>194</v>
      </c>
      <c r="M2138" s="14" t="s">
        <v>102</v>
      </c>
      <c r="N2138" s="17">
        <v>2</v>
      </c>
      <c r="O2138" s="14">
        <f t="shared" si="333"/>
        <v>46.199999999999996</v>
      </c>
      <c r="P2138" s="14">
        <v>14</v>
      </c>
      <c r="Q2138" s="14">
        <f t="shared" si="334"/>
        <v>46.199999999999996</v>
      </c>
      <c r="R2138" s="14">
        <v>14</v>
      </c>
      <c r="S2138" s="14">
        <f t="shared" si="335"/>
        <v>46.199999999999996</v>
      </c>
      <c r="T2138" s="14">
        <v>14</v>
      </c>
      <c r="U2138" s="21" t="s">
        <v>43</v>
      </c>
      <c r="V2138" s="21" t="s">
        <v>43</v>
      </c>
      <c r="W2138" s="19">
        <v>27.897279999999999</v>
      </c>
      <c r="X2138" s="19">
        <v>-115.20605999999999</v>
      </c>
      <c r="Y2138" s="18">
        <f t="shared" si="331"/>
        <v>55.400000000000006</v>
      </c>
      <c r="Z2138" s="17">
        <v>13</v>
      </c>
      <c r="AA2138" s="21">
        <v>1</v>
      </c>
      <c r="AB2138" s="14" t="s">
        <v>44</v>
      </c>
      <c r="AC2138" s="14">
        <v>9</v>
      </c>
      <c r="AD2138" s="17">
        <v>17</v>
      </c>
      <c r="AE2138" s="17">
        <v>1</v>
      </c>
      <c r="AF2138" s="14">
        <v>30</v>
      </c>
      <c r="AG2138" s="14">
        <v>210</v>
      </c>
      <c r="AI2138" s="70">
        <f t="shared" si="336"/>
        <v>13.209999999999999</v>
      </c>
      <c r="AJ2138" s="71" t="s">
        <v>369</v>
      </c>
      <c r="AK2138" s="72">
        <f t="shared" si="337"/>
        <v>1.6329725885917237</v>
      </c>
      <c r="AL2138" s="73">
        <f t="shared" si="338"/>
        <v>1.6329725885917237</v>
      </c>
    </row>
    <row r="2139" spans="1:38" hidden="1">
      <c r="A2139" s="14" t="s">
        <v>101</v>
      </c>
      <c r="B2139" s="14" t="s">
        <v>40</v>
      </c>
      <c r="C2139" s="31">
        <v>39291</v>
      </c>
      <c r="D2139" s="15">
        <v>2007</v>
      </c>
      <c r="E2139" s="16">
        <v>0.50694444444444442</v>
      </c>
      <c r="F2139" s="16">
        <v>0.53819444444444442</v>
      </c>
      <c r="G2139" s="16">
        <f t="shared" si="332"/>
        <v>3.125E-2</v>
      </c>
      <c r="H2139" s="21">
        <v>2</v>
      </c>
      <c r="I2139" s="17">
        <v>1</v>
      </c>
      <c r="J2139" s="17">
        <v>1</v>
      </c>
      <c r="K2139" s="17">
        <v>1</v>
      </c>
      <c r="L2139" s="14" t="s">
        <v>194</v>
      </c>
      <c r="M2139" s="14" t="s">
        <v>102</v>
      </c>
      <c r="N2139" s="17">
        <v>2</v>
      </c>
      <c r="O2139" s="14">
        <f t="shared" si="333"/>
        <v>46.199999999999996</v>
      </c>
      <c r="P2139" s="14">
        <v>14</v>
      </c>
      <c r="Q2139" s="14">
        <f t="shared" si="334"/>
        <v>46.199999999999996</v>
      </c>
      <c r="R2139" s="14">
        <v>14</v>
      </c>
      <c r="S2139" s="14">
        <f t="shared" si="335"/>
        <v>46.199999999999996</v>
      </c>
      <c r="T2139" s="14">
        <v>14</v>
      </c>
      <c r="U2139" s="21" t="s">
        <v>43</v>
      </c>
      <c r="V2139" s="21" t="s">
        <v>43</v>
      </c>
      <c r="W2139" s="19">
        <v>27.897279999999999</v>
      </c>
      <c r="X2139" s="19">
        <v>-115.20605999999999</v>
      </c>
      <c r="Y2139" s="18">
        <f t="shared" si="331"/>
        <v>55.400000000000006</v>
      </c>
      <c r="Z2139" s="17">
        <v>13</v>
      </c>
      <c r="AA2139" s="21">
        <v>1</v>
      </c>
      <c r="AB2139" s="14" t="s">
        <v>44</v>
      </c>
      <c r="AC2139" s="14">
        <v>10</v>
      </c>
      <c r="AD2139" s="17">
        <v>15</v>
      </c>
      <c r="AE2139" s="17">
        <v>1</v>
      </c>
      <c r="AF2139" s="14">
        <v>35</v>
      </c>
      <c r="AG2139" s="14">
        <v>210</v>
      </c>
      <c r="AI2139" s="70">
        <f t="shared" si="336"/>
        <v>11.792</v>
      </c>
      <c r="AJ2139" s="71" t="s">
        <v>369</v>
      </c>
      <c r="AK2139" s="72">
        <f t="shared" si="337"/>
        <v>1.2734394051640829</v>
      </c>
      <c r="AL2139" s="73">
        <f t="shared" si="338"/>
        <v>1.2734394051640829</v>
      </c>
    </row>
    <row r="2140" spans="1:38" hidden="1">
      <c r="A2140" s="14" t="s">
        <v>101</v>
      </c>
      <c r="B2140" s="14" t="s">
        <v>40</v>
      </c>
      <c r="C2140" s="31">
        <v>39291</v>
      </c>
      <c r="D2140" s="15">
        <v>2007</v>
      </c>
      <c r="E2140" s="16">
        <v>0.50694444444444442</v>
      </c>
      <c r="F2140" s="16">
        <v>0.53819444444444442</v>
      </c>
      <c r="G2140" s="16">
        <f t="shared" si="332"/>
        <v>3.125E-2</v>
      </c>
      <c r="H2140" s="21">
        <v>2</v>
      </c>
      <c r="I2140" s="17">
        <v>1</v>
      </c>
      <c r="J2140" s="17">
        <v>1</v>
      </c>
      <c r="K2140" s="17">
        <v>1</v>
      </c>
      <c r="L2140" s="14" t="s">
        <v>194</v>
      </c>
      <c r="M2140" s="14" t="s">
        <v>102</v>
      </c>
      <c r="N2140" s="17">
        <v>2</v>
      </c>
      <c r="O2140" s="14">
        <f t="shared" si="333"/>
        <v>46.199999999999996</v>
      </c>
      <c r="P2140" s="14">
        <v>14</v>
      </c>
      <c r="Q2140" s="14">
        <f t="shared" si="334"/>
        <v>46.199999999999996</v>
      </c>
      <c r="R2140" s="14">
        <v>14</v>
      </c>
      <c r="S2140" s="14">
        <f t="shared" si="335"/>
        <v>46.199999999999996</v>
      </c>
      <c r="T2140" s="14">
        <v>14</v>
      </c>
      <c r="U2140" s="21" t="s">
        <v>43</v>
      </c>
      <c r="V2140" s="21" t="s">
        <v>43</v>
      </c>
      <c r="W2140" s="19">
        <v>27.897279999999999</v>
      </c>
      <c r="X2140" s="19">
        <v>-115.20605999999999</v>
      </c>
      <c r="Y2140" s="18">
        <f t="shared" si="331"/>
        <v>55.400000000000006</v>
      </c>
      <c r="Z2140" s="17">
        <v>13</v>
      </c>
      <c r="AA2140" s="21">
        <v>1</v>
      </c>
      <c r="AB2140" s="14" t="s">
        <v>44</v>
      </c>
      <c r="AC2140" s="14">
        <v>11</v>
      </c>
      <c r="AD2140" s="17">
        <v>22</v>
      </c>
      <c r="AE2140" s="17">
        <v>1</v>
      </c>
      <c r="AF2140" s="14">
        <v>39</v>
      </c>
      <c r="AG2140" s="14">
        <v>210</v>
      </c>
      <c r="AI2140" s="70">
        <f t="shared" si="336"/>
        <v>16.754999999999999</v>
      </c>
      <c r="AJ2140" s="71" t="s">
        <v>369</v>
      </c>
      <c r="AK2140" s="72">
        <f t="shared" si="337"/>
        <v>2.7483879168691034</v>
      </c>
      <c r="AL2140" s="73">
        <f t="shared" si="338"/>
        <v>2.7483879168691034</v>
      </c>
    </row>
    <row r="2141" spans="1:38" hidden="1">
      <c r="A2141" s="14" t="s">
        <v>103</v>
      </c>
      <c r="B2141" s="14" t="s">
        <v>40</v>
      </c>
      <c r="C2141" s="31">
        <v>39291</v>
      </c>
      <c r="D2141" s="15">
        <v>2007</v>
      </c>
      <c r="E2141" s="16">
        <v>0.57638888888888895</v>
      </c>
      <c r="F2141" s="16">
        <v>0.6166666666666667</v>
      </c>
      <c r="G2141" s="16">
        <f t="shared" si="332"/>
        <v>4.0277777777777746E-2</v>
      </c>
      <c r="H2141" s="21">
        <v>2</v>
      </c>
      <c r="I2141" s="17">
        <v>2</v>
      </c>
      <c r="J2141" s="17">
        <v>2</v>
      </c>
      <c r="K2141" s="17">
        <v>2</v>
      </c>
      <c r="L2141" s="14" t="s">
        <v>194</v>
      </c>
      <c r="M2141" s="14" t="s">
        <v>102</v>
      </c>
      <c r="N2141" s="17">
        <v>2</v>
      </c>
      <c r="O2141" s="14">
        <f t="shared" si="333"/>
        <v>19.799999999999997</v>
      </c>
      <c r="P2141" s="14">
        <v>6</v>
      </c>
      <c r="Q2141" s="14">
        <f t="shared" si="334"/>
        <v>22.439999999999998</v>
      </c>
      <c r="R2141" s="14">
        <v>6.8</v>
      </c>
      <c r="S2141" s="14" t="e">
        <f t="shared" si="335"/>
        <v>#VALUE!</v>
      </c>
      <c r="T2141" s="14" t="s">
        <v>43</v>
      </c>
      <c r="U2141" s="21">
        <v>6.8</v>
      </c>
      <c r="V2141" s="21" t="s">
        <v>43</v>
      </c>
      <c r="W2141" s="19">
        <v>27.89517</v>
      </c>
      <c r="X2141" s="19">
        <v>-115.20719</v>
      </c>
      <c r="Y2141" s="18">
        <f t="shared" si="331"/>
        <v>62.6</v>
      </c>
      <c r="Z2141" s="17">
        <v>17</v>
      </c>
      <c r="AA2141" s="21">
        <v>6</v>
      </c>
      <c r="AB2141" s="14" t="s">
        <v>46</v>
      </c>
      <c r="AC2141" s="14">
        <v>1</v>
      </c>
      <c r="AD2141" s="17">
        <v>23</v>
      </c>
      <c r="AE2141" s="17">
        <v>1</v>
      </c>
      <c r="AF2141" s="14">
        <v>5</v>
      </c>
      <c r="AG2141" s="14">
        <v>210</v>
      </c>
      <c r="AI2141" s="70">
        <f>(0.748*AD2141)+1.2345</f>
        <v>18.438500000000001</v>
      </c>
      <c r="AJ2141" s="74">
        <f>((POWER(AI2141*10,3.36))*2.24)/100000</f>
        <v>918.51444961025391</v>
      </c>
      <c r="AK2141" s="74">
        <f>(0.0026*AJ2141)-0.61</f>
        <v>1.7781375689866601</v>
      </c>
      <c r="AL2141" s="73">
        <f>IF(AK2141&gt;0,AK2141:AK2141,0)</f>
        <v>1.7781375689866601</v>
      </c>
    </row>
    <row r="2142" spans="1:38" hidden="1">
      <c r="A2142" s="14" t="s">
        <v>104</v>
      </c>
      <c r="B2142" s="14" t="s">
        <v>40</v>
      </c>
      <c r="C2142" s="31">
        <v>39293</v>
      </c>
      <c r="D2142" s="15">
        <v>2007</v>
      </c>
      <c r="E2142" s="16">
        <v>0.41666666666666669</v>
      </c>
      <c r="F2142" s="16">
        <v>0.45069444444444445</v>
      </c>
      <c r="G2142" s="16">
        <f t="shared" si="332"/>
        <v>3.4027777777777768E-2</v>
      </c>
      <c r="H2142" s="21">
        <v>2</v>
      </c>
      <c r="I2142" s="17">
        <v>1</v>
      </c>
      <c r="J2142" s="17">
        <v>3</v>
      </c>
      <c r="K2142" s="17">
        <v>3</v>
      </c>
      <c r="L2142" s="14" t="s">
        <v>194</v>
      </c>
      <c r="M2142" s="14" t="s">
        <v>102</v>
      </c>
      <c r="N2142" s="17">
        <v>2</v>
      </c>
      <c r="O2142" s="14">
        <f t="shared" si="333"/>
        <v>39.93</v>
      </c>
      <c r="P2142" s="14">
        <v>12.1</v>
      </c>
      <c r="Q2142" s="14">
        <f t="shared" si="334"/>
        <v>40.92</v>
      </c>
      <c r="R2142" s="14">
        <v>12.4</v>
      </c>
      <c r="S2142" s="14">
        <f t="shared" si="335"/>
        <v>40.92</v>
      </c>
      <c r="T2142" s="14">
        <v>12.4</v>
      </c>
      <c r="U2142" s="21" t="s">
        <v>43</v>
      </c>
      <c r="V2142" s="21" t="s">
        <v>43</v>
      </c>
      <c r="W2142" s="19">
        <v>27.897500000000001</v>
      </c>
      <c r="X2142" s="19">
        <v>-115.20922</v>
      </c>
      <c r="Y2142" s="18">
        <f t="shared" si="331"/>
        <v>57.2</v>
      </c>
      <c r="Z2142" s="17">
        <v>14</v>
      </c>
      <c r="AA2142" s="21">
        <v>6</v>
      </c>
      <c r="AB2142" s="14" t="s">
        <v>44</v>
      </c>
      <c r="AC2142" s="14">
        <v>1</v>
      </c>
      <c r="AD2142" s="17">
        <v>14</v>
      </c>
      <c r="AE2142" s="17">
        <v>1</v>
      </c>
      <c r="AF2142" s="14">
        <v>10</v>
      </c>
      <c r="AG2142" s="14">
        <v>210</v>
      </c>
      <c r="AI2142" s="70">
        <f t="shared" ref="AI2142:AI2205" si="339">(0.709*AD2142)+1.157</f>
        <v>11.083</v>
      </c>
      <c r="AJ2142" s="71" t="s">
        <v>369</v>
      </c>
      <c r="AK2142" s="72">
        <f t="shared" ref="AK2142:AK2205" si="340">((POWER(AI2142*10,2.19))*0.037)/1000</f>
        <v>1.1117350137621949</v>
      </c>
      <c r="AL2142" s="73">
        <f t="shared" ref="AL2142:AL2205" si="341">((POWER(AI2142*10,2.19))*0.037)/1000</f>
        <v>1.1117350137621949</v>
      </c>
    </row>
    <row r="2143" spans="1:38" hidden="1">
      <c r="A2143" s="14" t="s">
        <v>104</v>
      </c>
      <c r="B2143" s="14" t="s">
        <v>40</v>
      </c>
      <c r="C2143" s="31">
        <v>39293</v>
      </c>
      <c r="D2143" s="15">
        <v>2007</v>
      </c>
      <c r="E2143" s="16">
        <v>0.41666666666666669</v>
      </c>
      <c r="F2143" s="16">
        <v>0.45069444444444445</v>
      </c>
      <c r="G2143" s="16">
        <f t="shared" si="332"/>
        <v>3.4027777777777768E-2</v>
      </c>
      <c r="H2143" s="21">
        <v>2</v>
      </c>
      <c r="I2143" s="17">
        <v>1</v>
      </c>
      <c r="J2143" s="17">
        <v>3</v>
      </c>
      <c r="K2143" s="17">
        <v>3</v>
      </c>
      <c r="L2143" s="14" t="s">
        <v>194</v>
      </c>
      <c r="M2143" s="14" t="s">
        <v>102</v>
      </c>
      <c r="N2143" s="17">
        <v>2</v>
      </c>
      <c r="O2143" s="14">
        <f t="shared" si="333"/>
        <v>39.93</v>
      </c>
      <c r="P2143" s="14">
        <v>12.1</v>
      </c>
      <c r="Q2143" s="14">
        <f t="shared" si="334"/>
        <v>40.92</v>
      </c>
      <c r="R2143" s="14">
        <v>12.4</v>
      </c>
      <c r="S2143" s="14">
        <f t="shared" si="335"/>
        <v>40.92</v>
      </c>
      <c r="T2143" s="14">
        <v>12.4</v>
      </c>
      <c r="U2143" s="21" t="s">
        <v>43</v>
      </c>
      <c r="V2143" s="21" t="s">
        <v>43</v>
      </c>
      <c r="W2143" s="19">
        <v>27.897500000000001</v>
      </c>
      <c r="X2143" s="19">
        <v>-115.20922</v>
      </c>
      <c r="Y2143" s="18">
        <f t="shared" si="331"/>
        <v>57.2</v>
      </c>
      <c r="Z2143" s="17">
        <v>14</v>
      </c>
      <c r="AA2143" s="21">
        <v>6</v>
      </c>
      <c r="AB2143" s="14" t="s">
        <v>44</v>
      </c>
      <c r="AC2143" s="14">
        <v>1</v>
      </c>
      <c r="AD2143" s="17">
        <v>18</v>
      </c>
      <c r="AE2143" s="17">
        <v>1</v>
      </c>
      <c r="AF2143" s="14">
        <v>10</v>
      </c>
      <c r="AG2143" s="14">
        <v>210</v>
      </c>
      <c r="AI2143" s="70">
        <f t="shared" si="339"/>
        <v>13.918999999999999</v>
      </c>
      <c r="AJ2143" s="71" t="s">
        <v>369</v>
      </c>
      <c r="AK2143" s="72">
        <f t="shared" si="340"/>
        <v>1.8310631406548505</v>
      </c>
      <c r="AL2143" s="73">
        <f t="shared" si="341"/>
        <v>1.8310631406548505</v>
      </c>
    </row>
    <row r="2144" spans="1:38" hidden="1">
      <c r="A2144" s="14" t="s">
        <v>104</v>
      </c>
      <c r="B2144" s="14" t="s">
        <v>40</v>
      </c>
      <c r="C2144" s="31">
        <v>39293</v>
      </c>
      <c r="D2144" s="15">
        <v>2007</v>
      </c>
      <c r="E2144" s="16">
        <v>0.41666666666666669</v>
      </c>
      <c r="F2144" s="16">
        <v>0.45069444444444445</v>
      </c>
      <c r="G2144" s="16">
        <f t="shared" si="332"/>
        <v>3.4027777777777768E-2</v>
      </c>
      <c r="H2144" s="21">
        <v>2</v>
      </c>
      <c r="I2144" s="17">
        <v>1</v>
      </c>
      <c r="J2144" s="17">
        <v>3</v>
      </c>
      <c r="K2144" s="17">
        <v>3</v>
      </c>
      <c r="L2144" s="14" t="s">
        <v>194</v>
      </c>
      <c r="M2144" s="14" t="s">
        <v>102</v>
      </c>
      <c r="N2144" s="17">
        <v>2</v>
      </c>
      <c r="O2144" s="14">
        <f t="shared" si="333"/>
        <v>39.93</v>
      </c>
      <c r="P2144" s="14">
        <v>12.1</v>
      </c>
      <c r="Q2144" s="14">
        <f t="shared" si="334"/>
        <v>40.92</v>
      </c>
      <c r="R2144" s="14">
        <v>12.4</v>
      </c>
      <c r="S2144" s="14">
        <f t="shared" si="335"/>
        <v>40.92</v>
      </c>
      <c r="T2144" s="14">
        <v>12.4</v>
      </c>
      <c r="U2144" s="21" t="s">
        <v>43</v>
      </c>
      <c r="V2144" s="21" t="s">
        <v>43</v>
      </c>
      <c r="W2144" s="19">
        <v>27.897500000000001</v>
      </c>
      <c r="X2144" s="19">
        <v>-115.20922</v>
      </c>
      <c r="Y2144" s="18">
        <f t="shared" si="331"/>
        <v>57.2</v>
      </c>
      <c r="Z2144" s="17">
        <v>14</v>
      </c>
      <c r="AA2144" s="21">
        <v>6</v>
      </c>
      <c r="AB2144" s="14" t="s">
        <v>44</v>
      </c>
      <c r="AC2144" s="14">
        <v>2</v>
      </c>
      <c r="AD2144" s="17">
        <v>17</v>
      </c>
      <c r="AE2144" s="17">
        <v>1</v>
      </c>
      <c r="AF2144" s="14">
        <v>17</v>
      </c>
      <c r="AG2144" s="14">
        <v>210</v>
      </c>
      <c r="AI2144" s="70">
        <f t="shared" si="339"/>
        <v>13.209999999999999</v>
      </c>
      <c r="AJ2144" s="71" t="s">
        <v>369</v>
      </c>
      <c r="AK2144" s="72">
        <f t="shared" si="340"/>
        <v>1.6329725885917237</v>
      </c>
      <c r="AL2144" s="73">
        <f t="shared" si="341"/>
        <v>1.6329725885917237</v>
      </c>
    </row>
    <row r="2145" spans="1:38" hidden="1">
      <c r="A2145" s="14" t="s">
        <v>104</v>
      </c>
      <c r="B2145" s="14" t="s">
        <v>40</v>
      </c>
      <c r="C2145" s="31">
        <v>39293</v>
      </c>
      <c r="D2145" s="15">
        <v>2007</v>
      </c>
      <c r="E2145" s="16">
        <v>0.41666666666666669</v>
      </c>
      <c r="F2145" s="16">
        <v>0.45069444444444445</v>
      </c>
      <c r="G2145" s="16">
        <f t="shared" si="332"/>
        <v>3.4027777777777768E-2</v>
      </c>
      <c r="H2145" s="21">
        <v>2</v>
      </c>
      <c r="I2145" s="17">
        <v>1</v>
      </c>
      <c r="J2145" s="17">
        <v>3</v>
      </c>
      <c r="K2145" s="17">
        <v>3</v>
      </c>
      <c r="L2145" s="14" t="s">
        <v>194</v>
      </c>
      <c r="M2145" s="14" t="s">
        <v>102</v>
      </c>
      <c r="N2145" s="17">
        <v>2</v>
      </c>
      <c r="O2145" s="14">
        <f t="shared" si="333"/>
        <v>39.93</v>
      </c>
      <c r="P2145" s="14">
        <v>12.1</v>
      </c>
      <c r="Q2145" s="14">
        <f t="shared" si="334"/>
        <v>40.92</v>
      </c>
      <c r="R2145" s="14">
        <v>12.4</v>
      </c>
      <c r="S2145" s="14">
        <f t="shared" si="335"/>
        <v>40.92</v>
      </c>
      <c r="T2145" s="14">
        <v>12.4</v>
      </c>
      <c r="U2145" s="21" t="s">
        <v>43</v>
      </c>
      <c r="V2145" s="21" t="s">
        <v>43</v>
      </c>
      <c r="W2145" s="19">
        <v>27.897500000000001</v>
      </c>
      <c r="X2145" s="19">
        <v>-115.20922</v>
      </c>
      <c r="Y2145" s="18">
        <f t="shared" si="331"/>
        <v>57.2</v>
      </c>
      <c r="Z2145" s="17">
        <v>14</v>
      </c>
      <c r="AA2145" s="21">
        <v>6</v>
      </c>
      <c r="AB2145" s="14" t="s">
        <v>44</v>
      </c>
      <c r="AC2145" s="14">
        <v>2</v>
      </c>
      <c r="AD2145" s="17">
        <v>20</v>
      </c>
      <c r="AE2145" s="17">
        <v>1</v>
      </c>
      <c r="AF2145" s="14">
        <v>17</v>
      </c>
      <c r="AG2145" s="14">
        <v>210</v>
      </c>
      <c r="AI2145" s="70">
        <f t="shared" si="339"/>
        <v>15.337</v>
      </c>
      <c r="AJ2145" s="71" t="s">
        <v>369</v>
      </c>
      <c r="AK2145" s="72">
        <f t="shared" si="340"/>
        <v>2.2645047633742106</v>
      </c>
      <c r="AL2145" s="73">
        <f t="shared" si="341"/>
        <v>2.2645047633742106</v>
      </c>
    </row>
    <row r="2146" spans="1:38" hidden="1">
      <c r="A2146" s="14" t="s">
        <v>104</v>
      </c>
      <c r="B2146" s="14" t="s">
        <v>40</v>
      </c>
      <c r="C2146" s="31">
        <v>39293</v>
      </c>
      <c r="D2146" s="15">
        <v>2007</v>
      </c>
      <c r="E2146" s="16">
        <v>0.41666666666666669</v>
      </c>
      <c r="F2146" s="16">
        <v>0.45069444444444445</v>
      </c>
      <c r="G2146" s="16">
        <f t="shared" si="332"/>
        <v>3.4027777777777768E-2</v>
      </c>
      <c r="H2146" s="21">
        <v>2</v>
      </c>
      <c r="I2146" s="17">
        <v>1</v>
      </c>
      <c r="J2146" s="17">
        <v>3</v>
      </c>
      <c r="K2146" s="17">
        <v>3</v>
      </c>
      <c r="L2146" s="14" t="s">
        <v>194</v>
      </c>
      <c r="M2146" s="14" t="s">
        <v>102</v>
      </c>
      <c r="N2146" s="17">
        <v>2</v>
      </c>
      <c r="O2146" s="14">
        <f t="shared" si="333"/>
        <v>39.93</v>
      </c>
      <c r="P2146" s="14">
        <v>12.1</v>
      </c>
      <c r="Q2146" s="14">
        <f t="shared" si="334"/>
        <v>40.92</v>
      </c>
      <c r="R2146" s="14">
        <v>12.4</v>
      </c>
      <c r="S2146" s="14">
        <f t="shared" si="335"/>
        <v>40.92</v>
      </c>
      <c r="T2146" s="14">
        <v>12.4</v>
      </c>
      <c r="U2146" s="21" t="s">
        <v>43</v>
      </c>
      <c r="V2146" s="21" t="s">
        <v>43</v>
      </c>
      <c r="W2146" s="19">
        <v>27.897500000000001</v>
      </c>
      <c r="X2146" s="19">
        <v>-115.20922</v>
      </c>
      <c r="Y2146" s="18">
        <f t="shared" si="331"/>
        <v>57.2</v>
      </c>
      <c r="Z2146" s="17">
        <v>14</v>
      </c>
      <c r="AA2146" s="21">
        <v>6</v>
      </c>
      <c r="AB2146" s="14" t="s">
        <v>44</v>
      </c>
      <c r="AC2146" s="14">
        <v>2</v>
      </c>
      <c r="AD2146" s="17">
        <v>23</v>
      </c>
      <c r="AE2146" s="17">
        <v>1</v>
      </c>
      <c r="AF2146" s="14">
        <v>17</v>
      </c>
      <c r="AG2146" s="14">
        <v>210</v>
      </c>
      <c r="AI2146" s="70">
        <f t="shared" si="339"/>
        <v>17.463999999999999</v>
      </c>
      <c r="AJ2146" s="71" t="s">
        <v>369</v>
      </c>
      <c r="AK2146" s="72">
        <f t="shared" si="340"/>
        <v>3.0095147540604348</v>
      </c>
      <c r="AL2146" s="73">
        <f t="shared" si="341"/>
        <v>3.0095147540604348</v>
      </c>
    </row>
    <row r="2147" spans="1:38" hidden="1">
      <c r="A2147" s="14" t="s">
        <v>104</v>
      </c>
      <c r="B2147" s="14" t="s">
        <v>40</v>
      </c>
      <c r="C2147" s="31">
        <v>39293</v>
      </c>
      <c r="D2147" s="15">
        <v>2007</v>
      </c>
      <c r="E2147" s="16">
        <v>0.41666666666666669</v>
      </c>
      <c r="F2147" s="16">
        <v>0.45069444444444445</v>
      </c>
      <c r="G2147" s="16">
        <f t="shared" si="332"/>
        <v>3.4027777777777768E-2</v>
      </c>
      <c r="H2147" s="21">
        <v>2</v>
      </c>
      <c r="I2147" s="17">
        <v>1</v>
      </c>
      <c r="J2147" s="17">
        <v>3</v>
      </c>
      <c r="K2147" s="17">
        <v>3</v>
      </c>
      <c r="L2147" s="14" t="s">
        <v>194</v>
      </c>
      <c r="M2147" s="14" t="s">
        <v>102</v>
      </c>
      <c r="N2147" s="17">
        <v>2</v>
      </c>
      <c r="O2147" s="14">
        <f t="shared" si="333"/>
        <v>39.93</v>
      </c>
      <c r="P2147" s="14">
        <v>12.1</v>
      </c>
      <c r="Q2147" s="14">
        <f t="shared" si="334"/>
        <v>40.92</v>
      </c>
      <c r="R2147" s="14">
        <v>12.4</v>
      </c>
      <c r="S2147" s="14">
        <f t="shared" si="335"/>
        <v>40.92</v>
      </c>
      <c r="T2147" s="14">
        <v>12.4</v>
      </c>
      <c r="U2147" s="21" t="s">
        <v>43</v>
      </c>
      <c r="V2147" s="21" t="s">
        <v>43</v>
      </c>
      <c r="W2147" s="19">
        <v>27.897500000000001</v>
      </c>
      <c r="X2147" s="19">
        <v>-115.20922</v>
      </c>
      <c r="Y2147" s="18">
        <f t="shared" si="331"/>
        <v>57.2</v>
      </c>
      <c r="Z2147" s="17">
        <v>14</v>
      </c>
      <c r="AA2147" s="21">
        <v>6</v>
      </c>
      <c r="AB2147" s="14" t="s">
        <v>44</v>
      </c>
      <c r="AC2147" s="14">
        <v>3</v>
      </c>
      <c r="AD2147" s="17">
        <v>15</v>
      </c>
      <c r="AE2147" s="17">
        <v>1</v>
      </c>
      <c r="AF2147" s="14">
        <v>19</v>
      </c>
      <c r="AG2147" s="14">
        <v>210</v>
      </c>
      <c r="AI2147" s="70">
        <f t="shared" si="339"/>
        <v>11.792</v>
      </c>
      <c r="AJ2147" s="71" t="s">
        <v>369</v>
      </c>
      <c r="AK2147" s="72">
        <f t="shared" si="340"/>
        <v>1.2734394051640829</v>
      </c>
      <c r="AL2147" s="73">
        <f t="shared" si="341"/>
        <v>1.2734394051640829</v>
      </c>
    </row>
    <row r="2148" spans="1:38" hidden="1">
      <c r="A2148" s="14" t="s">
        <v>104</v>
      </c>
      <c r="B2148" s="14" t="s">
        <v>40</v>
      </c>
      <c r="C2148" s="31">
        <v>39293</v>
      </c>
      <c r="D2148" s="15">
        <v>2007</v>
      </c>
      <c r="E2148" s="16">
        <v>0.41666666666666669</v>
      </c>
      <c r="F2148" s="16">
        <v>0.45069444444444445</v>
      </c>
      <c r="G2148" s="16">
        <f t="shared" si="332"/>
        <v>3.4027777777777768E-2</v>
      </c>
      <c r="H2148" s="21">
        <v>2</v>
      </c>
      <c r="I2148" s="17">
        <v>1</v>
      </c>
      <c r="J2148" s="17">
        <v>3</v>
      </c>
      <c r="K2148" s="17">
        <v>3</v>
      </c>
      <c r="L2148" s="14" t="s">
        <v>194</v>
      </c>
      <c r="M2148" s="14" t="s">
        <v>102</v>
      </c>
      <c r="N2148" s="17">
        <v>2</v>
      </c>
      <c r="O2148" s="14">
        <f t="shared" si="333"/>
        <v>39.93</v>
      </c>
      <c r="P2148" s="14">
        <v>12.1</v>
      </c>
      <c r="Q2148" s="14">
        <f t="shared" si="334"/>
        <v>40.92</v>
      </c>
      <c r="R2148" s="14">
        <v>12.4</v>
      </c>
      <c r="S2148" s="14">
        <f t="shared" si="335"/>
        <v>40.92</v>
      </c>
      <c r="T2148" s="14">
        <v>12.4</v>
      </c>
      <c r="U2148" s="21" t="s">
        <v>43</v>
      </c>
      <c r="V2148" s="21" t="s">
        <v>43</v>
      </c>
      <c r="W2148" s="19">
        <v>27.897500000000001</v>
      </c>
      <c r="X2148" s="19">
        <v>-115.20922</v>
      </c>
      <c r="Y2148" s="18">
        <f t="shared" si="331"/>
        <v>57.2</v>
      </c>
      <c r="Z2148" s="17">
        <v>14</v>
      </c>
      <c r="AA2148" s="21">
        <v>6</v>
      </c>
      <c r="AB2148" s="14" t="s">
        <v>44</v>
      </c>
      <c r="AC2148" s="14">
        <v>4</v>
      </c>
      <c r="AD2148" s="17">
        <v>18</v>
      </c>
      <c r="AE2148" s="17">
        <v>1</v>
      </c>
      <c r="AF2148" s="14">
        <v>21</v>
      </c>
      <c r="AG2148" s="14">
        <v>210</v>
      </c>
      <c r="AI2148" s="70">
        <f t="shared" si="339"/>
        <v>13.918999999999999</v>
      </c>
      <c r="AJ2148" s="71" t="s">
        <v>369</v>
      </c>
      <c r="AK2148" s="72">
        <f t="shared" si="340"/>
        <v>1.8310631406548505</v>
      </c>
      <c r="AL2148" s="73">
        <f t="shared" si="341"/>
        <v>1.8310631406548505</v>
      </c>
    </row>
    <row r="2149" spans="1:38" hidden="1">
      <c r="A2149" s="14" t="s">
        <v>104</v>
      </c>
      <c r="B2149" s="14" t="s">
        <v>40</v>
      </c>
      <c r="C2149" s="31">
        <v>39293</v>
      </c>
      <c r="D2149" s="15">
        <v>2007</v>
      </c>
      <c r="E2149" s="16">
        <v>0.41666666666666669</v>
      </c>
      <c r="F2149" s="16">
        <v>0.45069444444444445</v>
      </c>
      <c r="G2149" s="16">
        <f t="shared" si="332"/>
        <v>3.4027777777777768E-2</v>
      </c>
      <c r="H2149" s="21">
        <v>2</v>
      </c>
      <c r="I2149" s="17">
        <v>1</v>
      </c>
      <c r="J2149" s="17">
        <v>3</v>
      </c>
      <c r="K2149" s="17">
        <v>3</v>
      </c>
      <c r="L2149" s="14" t="s">
        <v>194</v>
      </c>
      <c r="M2149" s="14" t="s">
        <v>102</v>
      </c>
      <c r="N2149" s="17">
        <v>2</v>
      </c>
      <c r="O2149" s="14">
        <f t="shared" si="333"/>
        <v>39.93</v>
      </c>
      <c r="P2149" s="14">
        <v>12.1</v>
      </c>
      <c r="Q2149" s="14">
        <f t="shared" si="334"/>
        <v>40.92</v>
      </c>
      <c r="R2149" s="14">
        <v>12.4</v>
      </c>
      <c r="S2149" s="14">
        <f t="shared" si="335"/>
        <v>40.92</v>
      </c>
      <c r="T2149" s="14">
        <v>12.4</v>
      </c>
      <c r="U2149" s="21" t="s">
        <v>43</v>
      </c>
      <c r="V2149" s="21" t="s">
        <v>43</v>
      </c>
      <c r="W2149" s="19">
        <v>27.897500000000001</v>
      </c>
      <c r="X2149" s="19">
        <v>-115.20922</v>
      </c>
      <c r="Y2149" s="18">
        <f t="shared" si="331"/>
        <v>57.2</v>
      </c>
      <c r="Z2149" s="17">
        <v>14</v>
      </c>
      <c r="AA2149" s="21">
        <v>6</v>
      </c>
      <c r="AB2149" s="14" t="s">
        <v>44</v>
      </c>
      <c r="AC2149" s="14">
        <v>4</v>
      </c>
      <c r="AD2149" s="17">
        <v>21</v>
      </c>
      <c r="AE2149" s="17">
        <v>1</v>
      </c>
      <c r="AF2149" s="14">
        <v>21</v>
      </c>
      <c r="AG2149" s="14">
        <v>210</v>
      </c>
      <c r="AI2149" s="70">
        <f t="shared" si="339"/>
        <v>16.045999999999999</v>
      </c>
      <c r="AJ2149" s="71" t="s">
        <v>369</v>
      </c>
      <c r="AK2149" s="72">
        <f t="shared" si="340"/>
        <v>2.5000862380340183</v>
      </c>
      <c r="AL2149" s="73">
        <f t="shared" si="341"/>
        <v>2.5000862380340183</v>
      </c>
    </row>
    <row r="2150" spans="1:38" hidden="1">
      <c r="A2150" s="14" t="s">
        <v>104</v>
      </c>
      <c r="B2150" s="14" t="s">
        <v>40</v>
      </c>
      <c r="C2150" s="31">
        <v>39293</v>
      </c>
      <c r="D2150" s="15">
        <v>2007</v>
      </c>
      <c r="E2150" s="16">
        <v>0.41666666666666669</v>
      </c>
      <c r="F2150" s="16">
        <v>0.45069444444444445</v>
      </c>
      <c r="G2150" s="16">
        <f t="shared" si="332"/>
        <v>3.4027777777777768E-2</v>
      </c>
      <c r="H2150" s="21">
        <v>2</v>
      </c>
      <c r="I2150" s="17">
        <v>1</v>
      </c>
      <c r="J2150" s="17">
        <v>3</v>
      </c>
      <c r="K2150" s="17">
        <v>3</v>
      </c>
      <c r="L2150" s="14" t="s">
        <v>194</v>
      </c>
      <c r="M2150" s="14" t="s">
        <v>102</v>
      </c>
      <c r="N2150" s="17">
        <v>2</v>
      </c>
      <c r="O2150" s="14">
        <f t="shared" si="333"/>
        <v>39.93</v>
      </c>
      <c r="P2150" s="14">
        <v>12.1</v>
      </c>
      <c r="Q2150" s="14">
        <f t="shared" si="334"/>
        <v>40.92</v>
      </c>
      <c r="R2150" s="14">
        <v>12.4</v>
      </c>
      <c r="S2150" s="14">
        <f t="shared" si="335"/>
        <v>40.92</v>
      </c>
      <c r="T2150" s="14">
        <v>12.4</v>
      </c>
      <c r="U2150" s="21" t="s">
        <v>43</v>
      </c>
      <c r="V2150" s="21" t="s">
        <v>43</v>
      </c>
      <c r="W2150" s="19">
        <v>27.897500000000001</v>
      </c>
      <c r="X2150" s="19">
        <v>-115.20922</v>
      </c>
      <c r="Y2150" s="18">
        <f t="shared" si="331"/>
        <v>57.2</v>
      </c>
      <c r="Z2150" s="17">
        <v>14</v>
      </c>
      <c r="AA2150" s="21">
        <v>6</v>
      </c>
      <c r="AB2150" s="14" t="s">
        <v>44</v>
      </c>
      <c r="AC2150" s="14">
        <v>4</v>
      </c>
      <c r="AD2150" s="17">
        <v>21</v>
      </c>
      <c r="AE2150" s="17">
        <v>1</v>
      </c>
      <c r="AF2150" s="14">
        <v>21</v>
      </c>
      <c r="AG2150" s="14">
        <v>210</v>
      </c>
      <c r="AI2150" s="70">
        <f t="shared" si="339"/>
        <v>16.045999999999999</v>
      </c>
      <c r="AJ2150" s="71" t="s">
        <v>369</v>
      </c>
      <c r="AK2150" s="72">
        <f t="shared" si="340"/>
        <v>2.5000862380340183</v>
      </c>
      <c r="AL2150" s="73">
        <f t="shared" si="341"/>
        <v>2.5000862380340183</v>
      </c>
    </row>
    <row r="2151" spans="1:38" hidden="1">
      <c r="A2151" s="14" t="s">
        <v>104</v>
      </c>
      <c r="B2151" s="14" t="s">
        <v>40</v>
      </c>
      <c r="C2151" s="31">
        <v>39293</v>
      </c>
      <c r="D2151" s="15">
        <v>2007</v>
      </c>
      <c r="E2151" s="16">
        <v>0.41666666666666669</v>
      </c>
      <c r="F2151" s="16">
        <v>0.45069444444444445</v>
      </c>
      <c r="G2151" s="16">
        <f t="shared" si="332"/>
        <v>3.4027777777777768E-2</v>
      </c>
      <c r="H2151" s="21">
        <v>2</v>
      </c>
      <c r="I2151" s="17">
        <v>1</v>
      </c>
      <c r="J2151" s="17">
        <v>3</v>
      </c>
      <c r="K2151" s="17">
        <v>3</v>
      </c>
      <c r="L2151" s="14" t="s">
        <v>194</v>
      </c>
      <c r="M2151" s="14" t="s">
        <v>102</v>
      </c>
      <c r="N2151" s="17">
        <v>2</v>
      </c>
      <c r="O2151" s="14">
        <f t="shared" si="333"/>
        <v>39.93</v>
      </c>
      <c r="P2151" s="14">
        <v>12.1</v>
      </c>
      <c r="Q2151" s="14">
        <f t="shared" si="334"/>
        <v>40.92</v>
      </c>
      <c r="R2151" s="14">
        <v>12.4</v>
      </c>
      <c r="S2151" s="14">
        <f t="shared" si="335"/>
        <v>40.92</v>
      </c>
      <c r="T2151" s="14">
        <v>12.4</v>
      </c>
      <c r="U2151" s="21" t="s">
        <v>43</v>
      </c>
      <c r="V2151" s="21" t="s">
        <v>43</v>
      </c>
      <c r="W2151" s="19">
        <v>27.897500000000001</v>
      </c>
      <c r="X2151" s="19">
        <v>-115.20922</v>
      </c>
      <c r="Y2151" s="18">
        <f t="shared" si="331"/>
        <v>57.2</v>
      </c>
      <c r="Z2151" s="17">
        <v>14</v>
      </c>
      <c r="AA2151" s="21">
        <v>6</v>
      </c>
      <c r="AB2151" s="14" t="s">
        <v>44</v>
      </c>
      <c r="AC2151" s="14">
        <v>5</v>
      </c>
      <c r="AD2151" s="17">
        <v>19</v>
      </c>
      <c r="AE2151" s="17">
        <v>1</v>
      </c>
      <c r="AF2151" s="14">
        <v>29</v>
      </c>
      <c r="AG2151" s="14">
        <v>210</v>
      </c>
      <c r="AI2151" s="70">
        <f t="shared" si="339"/>
        <v>14.628</v>
      </c>
      <c r="AJ2151" s="71" t="s">
        <v>369</v>
      </c>
      <c r="AK2151" s="72">
        <f t="shared" si="340"/>
        <v>2.041534710262368</v>
      </c>
      <c r="AL2151" s="73">
        <f t="shared" si="341"/>
        <v>2.041534710262368</v>
      </c>
    </row>
    <row r="2152" spans="1:38" hidden="1">
      <c r="A2152" s="14" t="s">
        <v>104</v>
      </c>
      <c r="B2152" s="14" t="s">
        <v>40</v>
      </c>
      <c r="C2152" s="31">
        <v>39293</v>
      </c>
      <c r="D2152" s="15">
        <v>2007</v>
      </c>
      <c r="E2152" s="16">
        <v>0.41666666666666669</v>
      </c>
      <c r="F2152" s="16">
        <v>0.45069444444444445</v>
      </c>
      <c r="G2152" s="16">
        <f t="shared" si="332"/>
        <v>3.4027777777777768E-2</v>
      </c>
      <c r="H2152" s="21">
        <v>2</v>
      </c>
      <c r="I2152" s="17">
        <v>1</v>
      </c>
      <c r="J2152" s="17">
        <v>3</v>
      </c>
      <c r="K2152" s="17">
        <v>3</v>
      </c>
      <c r="L2152" s="14" t="s">
        <v>194</v>
      </c>
      <c r="M2152" s="14" t="s">
        <v>102</v>
      </c>
      <c r="N2152" s="17">
        <v>2</v>
      </c>
      <c r="O2152" s="14">
        <f t="shared" si="333"/>
        <v>39.93</v>
      </c>
      <c r="P2152" s="14">
        <v>12.1</v>
      </c>
      <c r="Q2152" s="14">
        <f t="shared" si="334"/>
        <v>40.92</v>
      </c>
      <c r="R2152" s="14">
        <v>12.4</v>
      </c>
      <c r="S2152" s="14">
        <f t="shared" si="335"/>
        <v>40.92</v>
      </c>
      <c r="T2152" s="14">
        <v>12.4</v>
      </c>
      <c r="U2152" s="21" t="s">
        <v>43</v>
      </c>
      <c r="V2152" s="21" t="s">
        <v>43</v>
      </c>
      <c r="W2152" s="19">
        <v>27.897500000000001</v>
      </c>
      <c r="X2152" s="19">
        <v>-115.20922</v>
      </c>
      <c r="Y2152" s="18">
        <f t="shared" si="331"/>
        <v>57.2</v>
      </c>
      <c r="Z2152" s="17">
        <v>14</v>
      </c>
      <c r="AA2152" s="21">
        <v>6</v>
      </c>
      <c r="AB2152" s="14" t="s">
        <v>44</v>
      </c>
      <c r="AC2152" s="14">
        <v>6</v>
      </c>
      <c r="AD2152" s="17">
        <v>18</v>
      </c>
      <c r="AE2152" s="17">
        <v>1</v>
      </c>
      <c r="AF2152" s="14">
        <v>37</v>
      </c>
      <c r="AG2152" s="14">
        <v>210</v>
      </c>
      <c r="AI2152" s="70">
        <f t="shared" si="339"/>
        <v>13.918999999999999</v>
      </c>
      <c r="AJ2152" s="71" t="s">
        <v>369</v>
      </c>
      <c r="AK2152" s="72">
        <f t="shared" si="340"/>
        <v>1.8310631406548505</v>
      </c>
      <c r="AL2152" s="73">
        <f t="shared" si="341"/>
        <v>1.8310631406548505</v>
      </c>
    </row>
    <row r="2153" spans="1:38" hidden="1">
      <c r="A2153" s="14" t="s">
        <v>104</v>
      </c>
      <c r="B2153" s="14" t="s">
        <v>40</v>
      </c>
      <c r="C2153" s="31">
        <v>39293</v>
      </c>
      <c r="D2153" s="15">
        <v>2007</v>
      </c>
      <c r="E2153" s="16">
        <v>0.41666666666666669</v>
      </c>
      <c r="F2153" s="16">
        <v>0.45069444444444445</v>
      </c>
      <c r="G2153" s="16">
        <f t="shared" si="332"/>
        <v>3.4027777777777768E-2</v>
      </c>
      <c r="H2153" s="21">
        <v>2</v>
      </c>
      <c r="I2153" s="17">
        <v>1</v>
      </c>
      <c r="J2153" s="17">
        <v>3</v>
      </c>
      <c r="K2153" s="17">
        <v>3</v>
      </c>
      <c r="L2153" s="14" t="s">
        <v>194</v>
      </c>
      <c r="M2153" s="14" t="s">
        <v>102</v>
      </c>
      <c r="N2153" s="17">
        <v>2</v>
      </c>
      <c r="O2153" s="14">
        <f t="shared" si="333"/>
        <v>39.93</v>
      </c>
      <c r="P2153" s="14">
        <v>12.1</v>
      </c>
      <c r="Q2153" s="14">
        <f t="shared" si="334"/>
        <v>40.92</v>
      </c>
      <c r="R2153" s="14">
        <v>12.4</v>
      </c>
      <c r="S2153" s="14">
        <f t="shared" si="335"/>
        <v>40.92</v>
      </c>
      <c r="T2153" s="14">
        <v>12.4</v>
      </c>
      <c r="U2153" s="21" t="s">
        <v>43</v>
      </c>
      <c r="V2153" s="21" t="s">
        <v>43</v>
      </c>
      <c r="W2153" s="19">
        <v>27.897500000000001</v>
      </c>
      <c r="X2153" s="19">
        <v>-115.20922</v>
      </c>
      <c r="Y2153" s="18">
        <f t="shared" si="331"/>
        <v>57.2</v>
      </c>
      <c r="Z2153" s="17">
        <v>14</v>
      </c>
      <c r="AA2153" s="21">
        <v>6</v>
      </c>
      <c r="AB2153" s="14" t="s">
        <v>44</v>
      </c>
      <c r="AC2153" s="14">
        <v>6</v>
      </c>
      <c r="AD2153" s="17">
        <v>19</v>
      </c>
      <c r="AE2153" s="17">
        <v>1</v>
      </c>
      <c r="AF2153" s="14">
        <v>37</v>
      </c>
      <c r="AG2153" s="14">
        <v>210</v>
      </c>
      <c r="AI2153" s="70">
        <f t="shared" si="339"/>
        <v>14.628</v>
      </c>
      <c r="AJ2153" s="71" t="s">
        <v>369</v>
      </c>
      <c r="AK2153" s="72">
        <f t="shared" si="340"/>
        <v>2.041534710262368</v>
      </c>
      <c r="AL2153" s="73">
        <f t="shared" si="341"/>
        <v>2.041534710262368</v>
      </c>
    </row>
    <row r="2154" spans="1:38" hidden="1">
      <c r="A2154" s="14" t="s">
        <v>104</v>
      </c>
      <c r="B2154" s="14" t="s">
        <v>40</v>
      </c>
      <c r="C2154" s="31">
        <v>39293</v>
      </c>
      <c r="D2154" s="15">
        <v>2007</v>
      </c>
      <c r="E2154" s="16">
        <v>0.41666666666666669</v>
      </c>
      <c r="F2154" s="16">
        <v>0.45069444444444445</v>
      </c>
      <c r="G2154" s="16">
        <f t="shared" si="332"/>
        <v>3.4027777777777768E-2</v>
      </c>
      <c r="H2154" s="21">
        <v>2</v>
      </c>
      <c r="I2154" s="17">
        <v>1</v>
      </c>
      <c r="J2154" s="17">
        <v>3</v>
      </c>
      <c r="K2154" s="17">
        <v>3</v>
      </c>
      <c r="L2154" s="14" t="s">
        <v>194</v>
      </c>
      <c r="M2154" s="14" t="s">
        <v>102</v>
      </c>
      <c r="N2154" s="17">
        <v>2</v>
      </c>
      <c r="O2154" s="14">
        <f t="shared" si="333"/>
        <v>39.93</v>
      </c>
      <c r="P2154" s="14">
        <v>12.1</v>
      </c>
      <c r="Q2154" s="14">
        <f t="shared" si="334"/>
        <v>40.92</v>
      </c>
      <c r="R2154" s="14">
        <v>12.4</v>
      </c>
      <c r="S2154" s="14">
        <f t="shared" si="335"/>
        <v>40.92</v>
      </c>
      <c r="T2154" s="14">
        <v>12.4</v>
      </c>
      <c r="U2154" s="21" t="s">
        <v>43</v>
      </c>
      <c r="V2154" s="21" t="s">
        <v>43</v>
      </c>
      <c r="W2154" s="19">
        <v>27.897500000000001</v>
      </c>
      <c r="X2154" s="19">
        <v>-115.20922</v>
      </c>
      <c r="Y2154" s="18">
        <f t="shared" si="331"/>
        <v>57.2</v>
      </c>
      <c r="Z2154" s="17">
        <v>14</v>
      </c>
      <c r="AA2154" s="21">
        <v>6</v>
      </c>
      <c r="AB2154" s="14" t="s">
        <v>44</v>
      </c>
      <c r="AC2154" s="14">
        <v>6</v>
      </c>
      <c r="AD2154" s="17">
        <v>20</v>
      </c>
      <c r="AE2154" s="17">
        <v>1</v>
      </c>
      <c r="AF2154" s="14">
        <v>37</v>
      </c>
      <c r="AG2154" s="14">
        <v>210</v>
      </c>
      <c r="AI2154" s="70">
        <f t="shared" si="339"/>
        <v>15.337</v>
      </c>
      <c r="AJ2154" s="71" t="s">
        <v>369</v>
      </c>
      <c r="AK2154" s="72">
        <f t="shared" si="340"/>
        <v>2.2645047633742106</v>
      </c>
      <c r="AL2154" s="73">
        <f t="shared" si="341"/>
        <v>2.2645047633742106</v>
      </c>
    </row>
    <row r="2155" spans="1:38" hidden="1">
      <c r="A2155" s="14" t="s">
        <v>104</v>
      </c>
      <c r="B2155" s="14" t="s">
        <v>40</v>
      </c>
      <c r="C2155" s="31">
        <v>39293</v>
      </c>
      <c r="D2155" s="15">
        <v>2007</v>
      </c>
      <c r="E2155" s="16">
        <v>0.41666666666666669</v>
      </c>
      <c r="F2155" s="16">
        <v>0.45069444444444445</v>
      </c>
      <c r="G2155" s="16">
        <f t="shared" si="332"/>
        <v>3.4027777777777768E-2</v>
      </c>
      <c r="H2155" s="21">
        <v>2</v>
      </c>
      <c r="I2155" s="17">
        <v>1</v>
      </c>
      <c r="J2155" s="17">
        <v>3</v>
      </c>
      <c r="K2155" s="17">
        <v>3</v>
      </c>
      <c r="L2155" s="14" t="s">
        <v>194</v>
      </c>
      <c r="M2155" s="14" t="s">
        <v>102</v>
      </c>
      <c r="N2155" s="17">
        <v>2</v>
      </c>
      <c r="O2155" s="14">
        <f t="shared" si="333"/>
        <v>39.93</v>
      </c>
      <c r="P2155" s="14">
        <v>12.1</v>
      </c>
      <c r="Q2155" s="14">
        <f t="shared" si="334"/>
        <v>40.92</v>
      </c>
      <c r="R2155" s="14">
        <v>12.4</v>
      </c>
      <c r="S2155" s="14">
        <f t="shared" si="335"/>
        <v>40.92</v>
      </c>
      <c r="T2155" s="14">
        <v>12.4</v>
      </c>
      <c r="U2155" s="21" t="s">
        <v>43</v>
      </c>
      <c r="V2155" s="21" t="s">
        <v>43</v>
      </c>
      <c r="W2155" s="19">
        <v>27.897500000000001</v>
      </c>
      <c r="X2155" s="19">
        <v>-115.20922</v>
      </c>
      <c r="Y2155" s="18">
        <f t="shared" si="331"/>
        <v>57.2</v>
      </c>
      <c r="Z2155" s="17">
        <v>14</v>
      </c>
      <c r="AA2155" s="21">
        <v>6</v>
      </c>
      <c r="AB2155" s="14" t="s">
        <v>44</v>
      </c>
      <c r="AC2155" s="14">
        <v>6</v>
      </c>
      <c r="AD2155" s="17">
        <v>20</v>
      </c>
      <c r="AE2155" s="17">
        <v>1</v>
      </c>
      <c r="AF2155" s="14">
        <v>37</v>
      </c>
      <c r="AG2155" s="14">
        <v>210</v>
      </c>
      <c r="AI2155" s="70">
        <f t="shared" si="339"/>
        <v>15.337</v>
      </c>
      <c r="AJ2155" s="71" t="s">
        <v>369</v>
      </c>
      <c r="AK2155" s="72">
        <f t="shared" si="340"/>
        <v>2.2645047633742106</v>
      </c>
      <c r="AL2155" s="73">
        <f t="shared" si="341"/>
        <v>2.2645047633742106</v>
      </c>
    </row>
    <row r="2156" spans="1:38" hidden="1">
      <c r="A2156" s="14" t="s">
        <v>104</v>
      </c>
      <c r="B2156" s="14" t="s">
        <v>40</v>
      </c>
      <c r="C2156" s="31">
        <v>39293</v>
      </c>
      <c r="D2156" s="15">
        <v>2007</v>
      </c>
      <c r="E2156" s="16">
        <v>0.41666666666666669</v>
      </c>
      <c r="F2156" s="16">
        <v>0.45069444444444445</v>
      </c>
      <c r="G2156" s="16">
        <f t="shared" si="332"/>
        <v>3.4027777777777768E-2</v>
      </c>
      <c r="H2156" s="21">
        <v>2</v>
      </c>
      <c r="I2156" s="17">
        <v>1</v>
      </c>
      <c r="J2156" s="17">
        <v>3</v>
      </c>
      <c r="K2156" s="17">
        <v>3</v>
      </c>
      <c r="L2156" s="14" t="s">
        <v>194</v>
      </c>
      <c r="M2156" s="14" t="s">
        <v>102</v>
      </c>
      <c r="N2156" s="17">
        <v>2</v>
      </c>
      <c r="O2156" s="14">
        <f t="shared" si="333"/>
        <v>39.93</v>
      </c>
      <c r="P2156" s="14">
        <v>12.1</v>
      </c>
      <c r="Q2156" s="14">
        <f t="shared" si="334"/>
        <v>40.92</v>
      </c>
      <c r="R2156" s="14">
        <v>12.4</v>
      </c>
      <c r="S2156" s="14">
        <f t="shared" si="335"/>
        <v>40.92</v>
      </c>
      <c r="T2156" s="14">
        <v>12.4</v>
      </c>
      <c r="U2156" s="21" t="s">
        <v>43</v>
      </c>
      <c r="V2156" s="21" t="s">
        <v>43</v>
      </c>
      <c r="W2156" s="19">
        <v>27.897500000000001</v>
      </c>
      <c r="X2156" s="19">
        <v>-115.20922</v>
      </c>
      <c r="Y2156" s="18">
        <f t="shared" si="331"/>
        <v>57.2</v>
      </c>
      <c r="Z2156" s="17">
        <v>14</v>
      </c>
      <c r="AA2156" s="21">
        <v>6</v>
      </c>
      <c r="AB2156" s="14" t="s">
        <v>44</v>
      </c>
      <c r="AC2156" s="14">
        <v>7</v>
      </c>
      <c r="AD2156" s="17">
        <v>20</v>
      </c>
      <c r="AE2156" s="17">
        <v>1</v>
      </c>
      <c r="AF2156" s="14">
        <v>43</v>
      </c>
      <c r="AG2156" s="14">
        <v>210</v>
      </c>
      <c r="AI2156" s="70">
        <f t="shared" si="339"/>
        <v>15.337</v>
      </c>
      <c r="AJ2156" s="71" t="s">
        <v>369</v>
      </c>
      <c r="AK2156" s="72">
        <f t="shared" si="340"/>
        <v>2.2645047633742106</v>
      </c>
      <c r="AL2156" s="73">
        <f t="shared" si="341"/>
        <v>2.2645047633742106</v>
      </c>
    </row>
    <row r="2157" spans="1:38" hidden="1">
      <c r="A2157" s="14" t="s">
        <v>105</v>
      </c>
      <c r="B2157" s="14" t="s">
        <v>40</v>
      </c>
      <c r="C2157" s="31">
        <v>39294</v>
      </c>
      <c r="D2157" s="15">
        <v>2007</v>
      </c>
      <c r="E2157" s="16">
        <v>0.47083333333333338</v>
      </c>
      <c r="F2157" s="16">
        <v>0.48958333333333331</v>
      </c>
      <c r="G2157" s="16">
        <f t="shared" si="332"/>
        <v>1.8749999999999933E-2</v>
      </c>
      <c r="H2157" s="21">
        <v>2</v>
      </c>
      <c r="I2157" s="17">
        <v>1</v>
      </c>
      <c r="J2157" s="17">
        <v>4</v>
      </c>
      <c r="K2157" s="17">
        <v>4</v>
      </c>
      <c r="L2157" s="17" t="s">
        <v>61</v>
      </c>
      <c r="M2157" s="14" t="s">
        <v>62</v>
      </c>
      <c r="N2157" s="17">
        <v>1</v>
      </c>
      <c r="O2157" s="14">
        <f t="shared" si="333"/>
        <v>59.069999999999993</v>
      </c>
      <c r="P2157" s="14">
        <v>17.899999999999999</v>
      </c>
      <c r="Q2157" s="14">
        <f t="shared" si="334"/>
        <v>61.05</v>
      </c>
      <c r="R2157" s="14">
        <v>18.5</v>
      </c>
      <c r="S2157" s="14">
        <f t="shared" si="335"/>
        <v>61.05</v>
      </c>
      <c r="T2157" s="14">
        <v>18.5</v>
      </c>
      <c r="U2157" s="21" t="s">
        <v>43</v>
      </c>
      <c r="V2157" s="21" t="s">
        <v>43</v>
      </c>
      <c r="W2157" s="19">
        <v>27.891670000000001</v>
      </c>
      <c r="X2157" s="19">
        <v>-115.19064</v>
      </c>
      <c r="Y2157" s="18">
        <f t="shared" si="331"/>
        <v>62.6</v>
      </c>
      <c r="Z2157" s="17">
        <v>17</v>
      </c>
      <c r="AA2157" s="21">
        <v>8</v>
      </c>
      <c r="AB2157" s="14" t="s">
        <v>44</v>
      </c>
      <c r="AC2157" s="14">
        <v>1</v>
      </c>
      <c r="AD2157" s="17">
        <v>19</v>
      </c>
      <c r="AE2157" s="17">
        <v>1</v>
      </c>
      <c r="AF2157" s="14">
        <v>3</v>
      </c>
      <c r="AG2157" s="14">
        <v>210</v>
      </c>
      <c r="AI2157" s="70">
        <f t="shared" si="339"/>
        <v>14.628</v>
      </c>
      <c r="AJ2157" s="71" t="s">
        <v>369</v>
      </c>
      <c r="AK2157" s="72">
        <f t="shared" si="340"/>
        <v>2.041534710262368</v>
      </c>
      <c r="AL2157" s="73">
        <f t="shared" si="341"/>
        <v>2.041534710262368</v>
      </c>
    </row>
    <row r="2158" spans="1:38" hidden="1">
      <c r="A2158" s="14" t="s">
        <v>105</v>
      </c>
      <c r="B2158" s="14" t="s">
        <v>40</v>
      </c>
      <c r="C2158" s="31">
        <v>39294</v>
      </c>
      <c r="D2158" s="15">
        <v>2007</v>
      </c>
      <c r="E2158" s="16">
        <v>0.47083333333333338</v>
      </c>
      <c r="F2158" s="16">
        <v>0.48958333333333331</v>
      </c>
      <c r="G2158" s="16">
        <f t="shared" si="332"/>
        <v>1.8749999999999933E-2</v>
      </c>
      <c r="H2158" s="21">
        <v>2</v>
      </c>
      <c r="I2158" s="17">
        <v>1</v>
      </c>
      <c r="J2158" s="17">
        <v>4</v>
      </c>
      <c r="K2158" s="17">
        <v>4</v>
      </c>
      <c r="L2158" s="17" t="s">
        <v>61</v>
      </c>
      <c r="M2158" s="14" t="s">
        <v>62</v>
      </c>
      <c r="N2158" s="17">
        <v>1</v>
      </c>
      <c r="O2158" s="14">
        <f t="shared" si="333"/>
        <v>59.069999999999993</v>
      </c>
      <c r="P2158" s="14">
        <v>17.899999999999999</v>
      </c>
      <c r="Q2158" s="14">
        <f t="shared" si="334"/>
        <v>61.05</v>
      </c>
      <c r="R2158" s="14">
        <v>18.5</v>
      </c>
      <c r="S2158" s="14">
        <f t="shared" si="335"/>
        <v>61.05</v>
      </c>
      <c r="T2158" s="14">
        <v>18.5</v>
      </c>
      <c r="U2158" s="21" t="s">
        <v>43</v>
      </c>
      <c r="V2158" s="21" t="s">
        <v>43</v>
      </c>
      <c r="W2158" s="19">
        <v>27.891670000000001</v>
      </c>
      <c r="X2158" s="19">
        <v>-115.19064</v>
      </c>
      <c r="Y2158" s="18">
        <f t="shared" si="331"/>
        <v>62.6</v>
      </c>
      <c r="Z2158" s="17">
        <v>17</v>
      </c>
      <c r="AA2158" s="21">
        <v>8</v>
      </c>
      <c r="AB2158" s="14" t="s">
        <v>44</v>
      </c>
      <c r="AC2158" s="14">
        <v>2</v>
      </c>
      <c r="AD2158" s="17">
        <v>16</v>
      </c>
      <c r="AE2158" s="17">
        <v>1</v>
      </c>
      <c r="AF2158" s="14">
        <v>5</v>
      </c>
      <c r="AG2158" s="14">
        <v>210</v>
      </c>
      <c r="AI2158" s="70">
        <f t="shared" si="339"/>
        <v>12.500999999999999</v>
      </c>
      <c r="AJ2158" s="71" t="s">
        <v>369</v>
      </c>
      <c r="AK2158" s="72">
        <f t="shared" si="340"/>
        <v>1.4471406331162124</v>
      </c>
      <c r="AL2158" s="73">
        <f t="shared" si="341"/>
        <v>1.4471406331162124</v>
      </c>
    </row>
    <row r="2159" spans="1:38" hidden="1">
      <c r="A2159" s="14" t="s">
        <v>105</v>
      </c>
      <c r="B2159" s="14" t="s">
        <v>40</v>
      </c>
      <c r="C2159" s="31">
        <v>39294</v>
      </c>
      <c r="D2159" s="15">
        <v>2007</v>
      </c>
      <c r="E2159" s="16">
        <v>0.47083333333333338</v>
      </c>
      <c r="F2159" s="16">
        <v>0.48958333333333331</v>
      </c>
      <c r="G2159" s="16">
        <f t="shared" si="332"/>
        <v>1.8749999999999933E-2</v>
      </c>
      <c r="H2159" s="21">
        <v>2</v>
      </c>
      <c r="I2159" s="17">
        <v>1</v>
      </c>
      <c r="J2159" s="17">
        <v>4</v>
      </c>
      <c r="K2159" s="17">
        <v>4</v>
      </c>
      <c r="L2159" s="17" t="s">
        <v>61</v>
      </c>
      <c r="M2159" s="14" t="s">
        <v>62</v>
      </c>
      <c r="N2159" s="17">
        <v>1</v>
      </c>
      <c r="O2159" s="14">
        <f t="shared" si="333"/>
        <v>59.069999999999993</v>
      </c>
      <c r="P2159" s="14">
        <v>17.899999999999999</v>
      </c>
      <c r="Q2159" s="14">
        <f t="shared" si="334"/>
        <v>61.05</v>
      </c>
      <c r="R2159" s="14">
        <v>18.5</v>
      </c>
      <c r="S2159" s="14">
        <f t="shared" si="335"/>
        <v>61.05</v>
      </c>
      <c r="T2159" s="14">
        <v>18.5</v>
      </c>
      <c r="U2159" s="21" t="s">
        <v>43</v>
      </c>
      <c r="V2159" s="21" t="s">
        <v>43</v>
      </c>
      <c r="W2159" s="19">
        <v>27.891670000000001</v>
      </c>
      <c r="X2159" s="19">
        <v>-115.19064</v>
      </c>
      <c r="Y2159" s="18">
        <f t="shared" si="331"/>
        <v>62.6</v>
      </c>
      <c r="Z2159" s="17">
        <v>17</v>
      </c>
      <c r="AA2159" s="21">
        <v>8</v>
      </c>
      <c r="AB2159" s="14" t="s">
        <v>44</v>
      </c>
      <c r="AC2159" s="14">
        <v>2</v>
      </c>
      <c r="AD2159" s="17">
        <v>18</v>
      </c>
      <c r="AE2159" s="17">
        <v>1</v>
      </c>
      <c r="AF2159" s="14">
        <v>5</v>
      </c>
      <c r="AG2159" s="14">
        <v>210</v>
      </c>
      <c r="AI2159" s="70">
        <f t="shared" si="339"/>
        <v>13.918999999999999</v>
      </c>
      <c r="AJ2159" s="71" t="s">
        <v>369</v>
      </c>
      <c r="AK2159" s="72">
        <f t="shared" si="340"/>
        <v>1.8310631406548505</v>
      </c>
      <c r="AL2159" s="73">
        <f t="shared" si="341"/>
        <v>1.8310631406548505</v>
      </c>
    </row>
    <row r="2160" spans="1:38" hidden="1">
      <c r="A2160" s="14" t="s">
        <v>105</v>
      </c>
      <c r="B2160" s="14" t="s">
        <v>40</v>
      </c>
      <c r="C2160" s="31">
        <v>39294</v>
      </c>
      <c r="D2160" s="15">
        <v>2007</v>
      </c>
      <c r="E2160" s="16">
        <v>0.47083333333333338</v>
      </c>
      <c r="F2160" s="16">
        <v>0.48958333333333331</v>
      </c>
      <c r="G2160" s="16">
        <f t="shared" si="332"/>
        <v>1.8749999999999933E-2</v>
      </c>
      <c r="H2160" s="21">
        <v>2</v>
      </c>
      <c r="I2160" s="17">
        <v>1</v>
      </c>
      <c r="J2160" s="17">
        <v>4</v>
      </c>
      <c r="K2160" s="17">
        <v>4</v>
      </c>
      <c r="L2160" s="17" t="s">
        <v>61</v>
      </c>
      <c r="M2160" s="14" t="s">
        <v>62</v>
      </c>
      <c r="N2160" s="17">
        <v>1</v>
      </c>
      <c r="O2160" s="14">
        <f t="shared" si="333"/>
        <v>59.069999999999993</v>
      </c>
      <c r="P2160" s="14">
        <v>17.899999999999999</v>
      </c>
      <c r="Q2160" s="14">
        <f t="shared" si="334"/>
        <v>61.05</v>
      </c>
      <c r="R2160" s="14">
        <v>18.5</v>
      </c>
      <c r="S2160" s="14">
        <f t="shared" si="335"/>
        <v>61.05</v>
      </c>
      <c r="T2160" s="14">
        <v>18.5</v>
      </c>
      <c r="U2160" s="21" t="s">
        <v>43</v>
      </c>
      <c r="V2160" s="21" t="s">
        <v>43</v>
      </c>
      <c r="W2160" s="19">
        <v>27.891670000000001</v>
      </c>
      <c r="X2160" s="19">
        <v>-115.19064</v>
      </c>
      <c r="Y2160" s="18">
        <f t="shared" si="331"/>
        <v>62.6</v>
      </c>
      <c r="Z2160" s="17">
        <v>17</v>
      </c>
      <c r="AA2160" s="21">
        <v>8</v>
      </c>
      <c r="AB2160" s="14" t="s">
        <v>44</v>
      </c>
      <c r="AC2160" s="14">
        <v>2</v>
      </c>
      <c r="AD2160" s="17">
        <v>21</v>
      </c>
      <c r="AE2160" s="17">
        <v>1</v>
      </c>
      <c r="AF2160" s="14">
        <v>5</v>
      </c>
      <c r="AG2160" s="14">
        <v>210</v>
      </c>
      <c r="AI2160" s="70">
        <f t="shared" si="339"/>
        <v>16.045999999999999</v>
      </c>
      <c r="AJ2160" s="71" t="s">
        <v>369</v>
      </c>
      <c r="AK2160" s="72">
        <f t="shared" si="340"/>
        <v>2.5000862380340183</v>
      </c>
      <c r="AL2160" s="73">
        <f t="shared" si="341"/>
        <v>2.5000862380340183</v>
      </c>
    </row>
    <row r="2161" spans="1:38" hidden="1">
      <c r="A2161" s="14" t="s">
        <v>105</v>
      </c>
      <c r="B2161" s="14" t="s">
        <v>40</v>
      </c>
      <c r="C2161" s="31">
        <v>39294</v>
      </c>
      <c r="D2161" s="15">
        <v>2007</v>
      </c>
      <c r="E2161" s="16">
        <v>0.47083333333333338</v>
      </c>
      <c r="F2161" s="16">
        <v>0.48958333333333331</v>
      </c>
      <c r="G2161" s="16">
        <f t="shared" si="332"/>
        <v>1.8749999999999933E-2</v>
      </c>
      <c r="H2161" s="21">
        <v>2</v>
      </c>
      <c r="I2161" s="17">
        <v>1</v>
      </c>
      <c r="J2161" s="17">
        <v>4</v>
      </c>
      <c r="K2161" s="17">
        <v>4</v>
      </c>
      <c r="L2161" s="17" t="s">
        <v>61</v>
      </c>
      <c r="M2161" s="14" t="s">
        <v>62</v>
      </c>
      <c r="N2161" s="17">
        <v>1</v>
      </c>
      <c r="O2161" s="14">
        <f t="shared" si="333"/>
        <v>59.069999999999993</v>
      </c>
      <c r="P2161" s="14">
        <v>17.899999999999999</v>
      </c>
      <c r="Q2161" s="14">
        <f t="shared" si="334"/>
        <v>61.05</v>
      </c>
      <c r="R2161" s="14">
        <v>18.5</v>
      </c>
      <c r="S2161" s="14">
        <f t="shared" si="335"/>
        <v>61.05</v>
      </c>
      <c r="T2161" s="14">
        <v>18.5</v>
      </c>
      <c r="U2161" s="21" t="s">
        <v>43</v>
      </c>
      <c r="V2161" s="21" t="s">
        <v>43</v>
      </c>
      <c r="W2161" s="19">
        <v>27.891670000000001</v>
      </c>
      <c r="X2161" s="19">
        <v>-115.19064</v>
      </c>
      <c r="Y2161" s="18">
        <f t="shared" si="331"/>
        <v>62.6</v>
      </c>
      <c r="Z2161" s="17">
        <v>17</v>
      </c>
      <c r="AA2161" s="21">
        <v>8</v>
      </c>
      <c r="AB2161" s="14" t="s">
        <v>44</v>
      </c>
      <c r="AC2161" s="14">
        <v>3</v>
      </c>
      <c r="AD2161" s="17">
        <v>20</v>
      </c>
      <c r="AE2161" s="17">
        <v>1</v>
      </c>
      <c r="AF2161" s="14">
        <v>6</v>
      </c>
      <c r="AG2161" s="14">
        <v>210</v>
      </c>
      <c r="AI2161" s="70">
        <f t="shared" si="339"/>
        <v>15.337</v>
      </c>
      <c r="AJ2161" s="71" t="s">
        <v>369</v>
      </c>
      <c r="AK2161" s="72">
        <f t="shared" si="340"/>
        <v>2.2645047633742106</v>
      </c>
      <c r="AL2161" s="73">
        <f t="shared" si="341"/>
        <v>2.2645047633742106</v>
      </c>
    </row>
    <row r="2162" spans="1:38" hidden="1">
      <c r="A2162" s="14" t="s">
        <v>105</v>
      </c>
      <c r="B2162" s="14" t="s">
        <v>40</v>
      </c>
      <c r="C2162" s="31">
        <v>39294</v>
      </c>
      <c r="D2162" s="15">
        <v>2007</v>
      </c>
      <c r="E2162" s="16">
        <v>0.47083333333333338</v>
      </c>
      <c r="F2162" s="16">
        <v>0.48958333333333331</v>
      </c>
      <c r="G2162" s="16">
        <f t="shared" si="332"/>
        <v>1.8749999999999933E-2</v>
      </c>
      <c r="H2162" s="21">
        <v>2</v>
      </c>
      <c r="I2162" s="17">
        <v>1</v>
      </c>
      <c r="J2162" s="17">
        <v>4</v>
      </c>
      <c r="K2162" s="17">
        <v>4</v>
      </c>
      <c r="L2162" s="17" t="s">
        <v>61</v>
      </c>
      <c r="M2162" s="14" t="s">
        <v>62</v>
      </c>
      <c r="N2162" s="17">
        <v>1</v>
      </c>
      <c r="O2162" s="14">
        <f t="shared" si="333"/>
        <v>59.069999999999993</v>
      </c>
      <c r="P2162" s="14">
        <v>17.899999999999999</v>
      </c>
      <c r="Q2162" s="14">
        <f t="shared" si="334"/>
        <v>61.05</v>
      </c>
      <c r="R2162" s="14">
        <v>18.5</v>
      </c>
      <c r="S2162" s="14">
        <f t="shared" si="335"/>
        <v>61.05</v>
      </c>
      <c r="T2162" s="14">
        <v>18.5</v>
      </c>
      <c r="U2162" s="21" t="s">
        <v>43</v>
      </c>
      <c r="V2162" s="21" t="s">
        <v>43</v>
      </c>
      <c r="W2162" s="19">
        <v>27.891670000000001</v>
      </c>
      <c r="X2162" s="19">
        <v>-115.19064</v>
      </c>
      <c r="Y2162" s="18">
        <f t="shared" si="331"/>
        <v>62.6</v>
      </c>
      <c r="Z2162" s="17">
        <v>17</v>
      </c>
      <c r="AA2162" s="21">
        <v>8</v>
      </c>
      <c r="AB2162" s="14" t="s">
        <v>44</v>
      </c>
      <c r="AC2162" s="14">
        <v>3</v>
      </c>
      <c r="AD2162" s="17">
        <v>21</v>
      </c>
      <c r="AE2162" s="17">
        <v>1</v>
      </c>
      <c r="AF2162" s="14">
        <v>6</v>
      </c>
      <c r="AG2162" s="14">
        <v>210</v>
      </c>
      <c r="AI2162" s="70">
        <f t="shared" si="339"/>
        <v>16.045999999999999</v>
      </c>
      <c r="AJ2162" s="71" t="s">
        <v>369</v>
      </c>
      <c r="AK2162" s="72">
        <f t="shared" si="340"/>
        <v>2.5000862380340183</v>
      </c>
      <c r="AL2162" s="73">
        <f t="shared" si="341"/>
        <v>2.5000862380340183</v>
      </c>
    </row>
    <row r="2163" spans="1:38" hidden="1">
      <c r="A2163" s="14" t="s">
        <v>105</v>
      </c>
      <c r="B2163" s="14" t="s">
        <v>40</v>
      </c>
      <c r="C2163" s="31">
        <v>39294</v>
      </c>
      <c r="D2163" s="15">
        <v>2007</v>
      </c>
      <c r="E2163" s="16">
        <v>0.47083333333333338</v>
      </c>
      <c r="F2163" s="16">
        <v>0.48958333333333331</v>
      </c>
      <c r="G2163" s="16">
        <f t="shared" si="332"/>
        <v>1.8749999999999933E-2</v>
      </c>
      <c r="H2163" s="21">
        <v>2</v>
      </c>
      <c r="I2163" s="17">
        <v>1</v>
      </c>
      <c r="J2163" s="17">
        <v>4</v>
      </c>
      <c r="K2163" s="17">
        <v>4</v>
      </c>
      <c r="L2163" s="17" t="s">
        <v>61</v>
      </c>
      <c r="M2163" s="14" t="s">
        <v>62</v>
      </c>
      <c r="N2163" s="17">
        <v>1</v>
      </c>
      <c r="O2163" s="14">
        <f t="shared" si="333"/>
        <v>59.069999999999993</v>
      </c>
      <c r="P2163" s="14">
        <v>17.899999999999999</v>
      </c>
      <c r="Q2163" s="14">
        <f t="shared" si="334"/>
        <v>61.05</v>
      </c>
      <c r="R2163" s="14">
        <v>18.5</v>
      </c>
      <c r="S2163" s="14">
        <f t="shared" si="335"/>
        <v>61.05</v>
      </c>
      <c r="T2163" s="14">
        <v>18.5</v>
      </c>
      <c r="U2163" s="21" t="s">
        <v>43</v>
      </c>
      <c r="V2163" s="21" t="s">
        <v>43</v>
      </c>
      <c r="W2163" s="19">
        <v>27.891670000000001</v>
      </c>
      <c r="X2163" s="19">
        <v>-115.19064</v>
      </c>
      <c r="Y2163" s="18">
        <f t="shared" si="331"/>
        <v>62.6</v>
      </c>
      <c r="Z2163" s="17">
        <v>17</v>
      </c>
      <c r="AA2163" s="21">
        <v>8</v>
      </c>
      <c r="AB2163" s="14" t="s">
        <v>44</v>
      </c>
      <c r="AC2163" s="14">
        <v>3</v>
      </c>
      <c r="AD2163" s="17">
        <v>22</v>
      </c>
      <c r="AE2163" s="17">
        <v>1</v>
      </c>
      <c r="AF2163" s="14">
        <v>6</v>
      </c>
      <c r="AG2163" s="14">
        <v>210</v>
      </c>
      <c r="AI2163" s="70">
        <f t="shared" si="339"/>
        <v>16.754999999999999</v>
      </c>
      <c r="AJ2163" s="71" t="s">
        <v>369</v>
      </c>
      <c r="AK2163" s="72">
        <f t="shared" si="340"/>
        <v>2.7483879168691034</v>
      </c>
      <c r="AL2163" s="73">
        <f t="shared" si="341"/>
        <v>2.7483879168691034</v>
      </c>
    </row>
    <row r="2164" spans="1:38" hidden="1">
      <c r="A2164" s="14" t="s">
        <v>105</v>
      </c>
      <c r="B2164" s="14" t="s">
        <v>40</v>
      </c>
      <c r="C2164" s="31">
        <v>39294</v>
      </c>
      <c r="D2164" s="15">
        <v>2007</v>
      </c>
      <c r="E2164" s="16">
        <v>0.47083333333333338</v>
      </c>
      <c r="F2164" s="16">
        <v>0.48958333333333331</v>
      </c>
      <c r="G2164" s="16">
        <f t="shared" si="332"/>
        <v>1.8749999999999933E-2</v>
      </c>
      <c r="H2164" s="21">
        <v>2</v>
      </c>
      <c r="I2164" s="17">
        <v>1</v>
      </c>
      <c r="J2164" s="17">
        <v>4</v>
      </c>
      <c r="K2164" s="17">
        <v>4</v>
      </c>
      <c r="L2164" s="17" t="s">
        <v>61</v>
      </c>
      <c r="M2164" s="14" t="s">
        <v>62</v>
      </c>
      <c r="N2164" s="17">
        <v>1</v>
      </c>
      <c r="O2164" s="14">
        <f t="shared" si="333"/>
        <v>59.069999999999993</v>
      </c>
      <c r="P2164" s="14">
        <v>17.899999999999999</v>
      </c>
      <c r="Q2164" s="14">
        <f t="shared" si="334"/>
        <v>61.05</v>
      </c>
      <c r="R2164" s="14">
        <v>18.5</v>
      </c>
      <c r="S2164" s="14">
        <f t="shared" si="335"/>
        <v>61.05</v>
      </c>
      <c r="T2164" s="14">
        <v>18.5</v>
      </c>
      <c r="U2164" s="21" t="s">
        <v>43</v>
      </c>
      <c r="V2164" s="21" t="s">
        <v>43</v>
      </c>
      <c r="W2164" s="19">
        <v>27.891670000000001</v>
      </c>
      <c r="X2164" s="19">
        <v>-115.19064</v>
      </c>
      <c r="Y2164" s="18">
        <f t="shared" si="331"/>
        <v>62.6</v>
      </c>
      <c r="Z2164" s="17">
        <v>17</v>
      </c>
      <c r="AA2164" s="21">
        <v>8</v>
      </c>
      <c r="AB2164" s="14" t="s">
        <v>44</v>
      </c>
      <c r="AC2164" s="14">
        <v>4</v>
      </c>
      <c r="AD2164" s="17">
        <v>14</v>
      </c>
      <c r="AE2164" s="17">
        <v>1</v>
      </c>
      <c r="AF2164" s="14">
        <v>8</v>
      </c>
      <c r="AG2164" s="14">
        <v>210</v>
      </c>
      <c r="AI2164" s="70">
        <f t="shared" si="339"/>
        <v>11.083</v>
      </c>
      <c r="AJ2164" s="71" t="s">
        <v>369</v>
      </c>
      <c r="AK2164" s="72">
        <f t="shared" si="340"/>
        <v>1.1117350137621949</v>
      </c>
      <c r="AL2164" s="73">
        <f t="shared" si="341"/>
        <v>1.1117350137621949</v>
      </c>
    </row>
    <row r="2165" spans="1:38" hidden="1">
      <c r="A2165" s="14" t="s">
        <v>105</v>
      </c>
      <c r="B2165" s="14" t="s">
        <v>40</v>
      </c>
      <c r="C2165" s="31">
        <v>39294</v>
      </c>
      <c r="D2165" s="15">
        <v>2007</v>
      </c>
      <c r="E2165" s="16">
        <v>0.47083333333333338</v>
      </c>
      <c r="F2165" s="16">
        <v>0.48958333333333331</v>
      </c>
      <c r="G2165" s="16">
        <f t="shared" si="332"/>
        <v>1.8749999999999933E-2</v>
      </c>
      <c r="H2165" s="21">
        <v>2</v>
      </c>
      <c r="I2165" s="17">
        <v>1</v>
      </c>
      <c r="J2165" s="17">
        <v>4</v>
      </c>
      <c r="K2165" s="17">
        <v>4</v>
      </c>
      <c r="L2165" s="17" t="s">
        <v>61</v>
      </c>
      <c r="M2165" s="14" t="s">
        <v>62</v>
      </c>
      <c r="N2165" s="17">
        <v>1</v>
      </c>
      <c r="O2165" s="14">
        <f t="shared" si="333"/>
        <v>59.069999999999993</v>
      </c>
      <c r="P2165" s="14">
        <v>17.899999999999999</v>
      </c>
      <c r="Q2165" s="14">
        <f t="shared" si="334"/>
        <v>61.05</v>
      </c>
      <c r="R2165" s="14">
        <v>18.5</v>
      </c>
      <c r="S2165" s="14">
        <f t="shared" si="335"/>
        <v>61.05</v>
      </c>
      <c r="T2165" s="14">
        <v>18.5</v>
      </c>
      <c r="U2165" s="21" t="s">
        <v>43</v>
      </c>
      <c r="V2165" s="21" t="s">
        <v>43</v>
      </c>
      <c r="W2165" s="19">
        <v>27.891670000000001</v>
      </c>
      <c r="X2165" s="19">
        <v>-115.19064</v>
      </c>
      <c r="Y2165" s="18">
        <f t="shared" si="331"/>
        <v>62.6</v>
      </c>
      <c r="Z2165" s="17">
        <v>17</v>
      </c>
      <c r="AA2165" s="21">
        <v>8</v>
      </c>
      <c r="AB2165" s="14" t="s">
        <v>44</v>
      </c>
      <c r="AC2165" s="14">
        <v>4</v>
      </c>
      <c r="AD2165" s="17">
        <v>16</v>
      </c>
      <c r="AE2165" s="17">
        <v>1</v>
      </c>
      <c r="AF2165" s="14">
        <v>8</v>
      </c>
      <c r="AG2165" s="14">
        <v>210</v>
      </c>
      <c r="AI2165" s="70">
        <f t="shared" si="339"/>
        <v>12.500999999999999</v>
      </c>
      <c r="AJ2165" s="71" t="s">
        <v>369</v>
      </c>
      <c r="AK2165" s="72">
        <f t="shared" si="340"/>
        <v>1.4471406331162124</v>
      </c>
      <c r="AL2165" s="73">
        <f t="shared" si="341"/>
        <v>1.4471406331162124</v>
      </c>
    </row>
    <row r="2166" spans="1:38" hidden="1">
      <c r="A2166" s="14" t="s">
        <v>105</v>
      </c>
      <c r="B2166" s="14" t="s">
        <v>40</v>
      </c>
      <c r="C2166" s="31">
        <v>39294</v>
      </c>
      <c r="D2166" s="15">
        <v>2007</v>
      </c>
      <c r="E2166" s="16">
        <v>0.47083333333333338</v>
      </c>
      <c r="F2166" s="16">
        <v>0.48958333333333331</v>
      </c>
      <c r="G2166" s="16">
        <f t="shared" si="332"/>
        <v>1.8749999999999933E-2</v>
      </c>
      <c r="H2166" s="21">
        <v>2</v>
      </c>
      <c r="I2166" s="17">
        <v>1</v>
      </c>
      <c r="J2166" s="17">
        <v>4</v>
      </c>
      <c r="K2166" s="17">
        <v>4</v>
      </c>
      <c r="L2166" s="17" t="s">
        <v>61</v>
      </c>
      <c r="M2166" s="14" t="s">
        <v>62</v>
      </c>
      <c r="N2166" s="17">
        <v>1</v>
      </c>
      <c r="O2166" s="14">
        <f t="shared" si="333"/>
        <v>59.069999999999993</v>
      </c>
      <c r="P2166" s="14">
        <v>17.899999999999999</v>
      </c>
      <c r="Q2166" s="14">
        <f t="shared" si="334"/>
        <v>61.05</v>
      </c>
      <c r="R2166" s="14">
        <v>18.5</v>
      </c>
      <c r="S2166" s="14">
        <f t="shared" si="335"/>
        <v>61.05</v>
      </c>
      <c r="T2166" s="14">
        <v>18.5</v>
      </c>
      <c r="U2166" s="21" t="s">
        <v>43</v>
      </c>
      <c r="V2166" s="21" t="s">
        <v>43</v>
      </c>
      <c r="W2166" s="19">
        <v>27.891670000000001</v>
      </c>
      <c r="X2166" s="19">
        <v>-115.19064</v>
      </c>
      <c r="Y2166" s="18">
        <f t="shared" si="331"/>
        <v>62.6</v>
      </c>
      <c r="Z2166" s="17">
        <v>17</v>
      </c>
      <c r="AA2166" s="21">
        <v>8</v>
      </c>
      <c r="AB2166" s="14" t="s">
        <v>44</v>
      </c>
      <c r="AC2166" s="14">
        <v>4</v>
      </c>
      <c r="AD2166" s="17">
        <v>16</v>
      </c>
      <c r="AE2166" s="17">
        <v>1</v>
      </c>
      <c r="AF2166" s="14">
        <v>8</v>
      </c>
      <c r="AG2166" s="14">
        <v>210</v>
      </c>
      <c r="AI2166" s="70">
        <f t="shared" si="339"/>
        <v>12.500999999999999</v>
      </c>
      <c r="AJ2166" s="71" t="s">
        <v>369</v>
      </c>
      <c r="AK2166" s="72">
        <f t="shared" si="340"/>
        <v>1.4471406331162124</v>
      </c>
      <c r="AL2166" s="73">
        <f t="shared" si="341"/>
        <v>1.4471406331162124</v>
      </c>
    </row>
    <row r="2167" spans="1:38" hidden="1">
      <c r="A2167" s="14" t="s">
        <v>105</v>
      </c>
      <c r="B2167" s="14" t="s">
        <v>40</v>
      </c>
      <c r="C2167" s="31">
        <v>39294</v>
      </c>
      <c r="D2167" s="15">
        <v>2007</v>
      </c>
      <c r="E2167" s="16">
        <v>0.47083333333333338</v>
      </c>
      <c r="F2167" s="16">
        <v>0.48958333333333331</v>
      </c>
      <c r="G2167" s="16">
        <f t="shared" si="332"/>
        <v>1.8749999999999933E-2</v>
      </c>
      <c r="H2167" s="21">
        <v>2</v>
      </c>
      <c r="I2167" s="17">
        <v>1</v>
      </c>
      <c r="J2167" s="17">
        <v>4</v>
      </c>
      <c r="K2167" s="17">
        <v>4</v>
      </c>
      <c r="L2167" s="17" t="s">
        <v>61</v>
      </c>
      <c r="M2167" s="14" t="s">
        <v>62</v>
      </c>
      <c r="N2167" s="17">
        <v>1</v>
      </c>
      <c r="O2167" s="14">
        <f t="shared" si="333"/>
        <v>59.069999999999993</v>
      </c>
      <c r="P2167" s="14">
        <v>17.899999999999999</v>
      </c>
      <c r="Q2167" s="14">
        <f t="shared" si="334"/>
        <v>61.05</v>
      </c>
      <c r="R2167" s="14">
        <v>18.5</v>
      </c>
      <c r="S2167" s="14">
        <f t="shared" si="335"/>
        <v>61.05</v>
      </c>
      <c r="T2167" s="14">
        <v>18.5</v>
      </c>
      <c r="U2167" s="21" t="s">
        <v>43</v>
      </c>
      <c r="V2167" s="21" t="s">
        <v>43</v>
      </c>
      <c r="W2167" s="19">
        <v>27.891670000000001</v>
      </c>
      <c r="X2167" s="19">
        <v>-115.19064</v>
      </c>
      <c r="Y2167" s="18">
        <f t="shared" si="331"/>
        <v>62.6</v>
      </c>
      <c r="Z2167" s="17">
        <v>17</v>
      </c>
      <c r="AA2167" s="21">
        <v>8</v>
      </c>
      <c r="AB2167" s="14" t="s">
        <v>44</v>
      </c>
      <c r="AC2167" s="14">
        <v>4</v>
      </c>
      <c r="AD2167" s="17">
        <v>18</v>
      </c>
      <c r="AE2167" s="17">
        <v>1</v>
      </c>
      <c r="AF2167" s="14">
        <v>8</v>
      </c>
      <c r="AG2167" s="14">
        <v>210</v>
      </c>
      <c r="AI2167" s="70">
        <f t="shared" si="339"/>
        <v>13.918999999999999</v>
      </c>
      <c r="AJ2167" s="71" t="s">
        <v>369</v>
      </c>
      <c r="AK2167" s="72">
        <f t="shared" si="340"/>
        <v>1.8310631406548505</v>
      </c>
      <c r="AL2167" s="73">
        <f t="shared" si="341"/>
        <v>1.8310631406548505</v>
      </c>
    </row>
    <row r="2168" spans="1:38" hidden="1">
      <c r="A2168" s="14" t="s">
        <v>105</v>
      </c>
      <c r="B2168" s="14" t="s">
        <v>40</v>
      </c>
      <c r="C2168" s="31">
        <v>39294</v>
      </c>
      <c r="D2168" s="15">
        <v>2007</v>
      </c>
      <c r="E2168" s="16">
        <v>0.47083333333333338</v>
      </c>
      <c r="F2168" s="16">
        <v>0.48958333333333331</v>
      </c>
      <c r="G2168" s="16">
        <f t="shared" si="332"/>
        <v>1.8749999999999933E-2</v>
      </c>
      <c r="H2168" s="21">
        <v>2</v>
      </c>
      <c r="I2168" s="17">
        <v>1</v>
      </c>
      <c r="J2168" s="17">
        <v>4</v>
      </c>
      <c r="K2168" s="17">
        <v>4</v>
      </c>
      <c r="L2168" s="17" t="s">
        <v>61</v>
      </c>
      <c r="M2168" s="14" t="s">
        <v>62</v>
      </c>
      <c r="N2168" s="17">
        <v>1</v>
      </c>
      <c r="O2168" s="14">
        <f t="shared" si="333"/>
        <v>59.069999999999993</v>
      </c>
      <c r="P2168" s="14">
        <v>17.899999999999999</v>
      </c>
      <c r="Q2168" s="14">
        <f t="shared" si="334"/>
        <v>61.05</v>
      </c>
      <c r="R2168" s="14">
        <v>18.5</v>
      </c>
      <c r="S2168" s="14">
        <f t="shared" si="335"/>
        <v>61.05</v>
      </c>
      <c r="T2168" s="14">
        <v>18.5</v>
      </c>
      <c r="U2168" s="21" t="s">
        <v>43</v>
      </c>
      <c r="V2168" s="21" t="s">
        <v>43</v>
      </c>
      <c r="W2168" s="19">
        <v>27.891670000000001</v>
      </c>
      <c r="X2168" s="19">
        <v>-115.19064</v>
      </c>
      <c r="Y2168" s="18">
        <f t="shared" si="331"/>
        <v>62.6</v>
      </c>
      <c r="Z2168" s="17">
        <v>17</v>
      </c>
      <c r="AA2168" s="21">
        <v>8</v>
      </c>
      <c r="AB2168" s="14" t="s">
        <v>44</v>
      </c>
      <c r="AC2168" s="14">
        <v>4</v>
      </c>
      <c r="AD2168" s="17">
        <v>18</v>
      </c>
      <c r="AE2168" s="17">
        <v>1</v>
      </c>
      <c r="AF2168" s="14">
        <v>8</v>
      </c>
      <c r="AG2168" s="14">
        <v>210</v>
      </c>
      <c r="AI2168" s="70">
        <f t="shared" si="339"/>
        <v>13.918999999999999</v>
      </c>
      <c r="AJ2168" s="71" t="s">
        <v>369</v>
      </c>
      <c r="AK2168" s="72">
        <f t="shared" si="340"/>
        <v>1.8310631406548505</v>
      </c>
      <c r="AL2168" s="73">
        <f t="shared" si="341"/>
        <v>1.8310631406548505</v>
      </c>
    </row>
    <row r="2169" spans="1:38" hidden="1">
      <c r="A2169" s="14" t="s">
        <v>105</v>
      </c>
      <c r="B2169" s="14" t="s">
        <v>40</v>
      </c>
      <c r="C2169" s="31">
        <v>39294</v>
      </c>
      <c r="D2169" s="15">
        <v>2007</v>
      </c>
      <c r="E2169" s="16">
        <v>0.47083333333333338</v>
      </c>
      <c r="F2169" s="16">
        <v>0.48958333333333331</v>
      </c>
      <c r="G2169" s="16">
        <f t="shared" si="332"/>
        <v>1.8749999999999933E-2</v>
      </c>
      <c r="H2169" s="21">
        <v>2</v>
      </c>
      <c r="I2169" s="17">
        <v>1</v>
      </c>
      <c r="J2169" s="17">
        <v>4</v>
      </c>
      <c r="K2169" s="17">
        <v>4</v>
      </c>
      <c r="L2169" s="17" t="s">
        <v>61</v>
      </c>
      <c r="M2169" s="14" t="s">
        <v>62</v>
      </c>
      <c r="N2169" s="17">
        <v>1</v>
      </c>
      <c r="O2169" s="14">
        <f t="shared" si="333"/>
        <v>59.069999999999993</v>
      </c>
      <c r="P2169" s="14">
        <v>17.899999999999999</v>
      </c>
      <c r="Q2169" s="14">
        <f t="shared" si="334"/>
        <v>61.05</v>
      </c>
      <c r="R2169" s="14">
        <v>18.5</v>
      </c>
      <c r="S2169" s="14">
        <f t="shared" si="335"/>
        <v>61.05</v>
      </c>
      <c r="T2169" s="14">
        <v>18.5</v>
      </c>
      <c r="U2169" s="21" t="s">
        <v>43</v>
      </c>
      <c r="V2169" s="21" t="s">
        <v>43</v>
      </c>
      <c r="W2169" s="19">
        <v>27.891670000000001</v>
      </c>
      <c r="X2169" s="19">
        <v>-115.19064</v>
      </c>
      <c r="Y2169" s="18">
        <f t="shared" si="331"/>
        <v>62.6</v>
      </c>
      <c r="Z2169" s="17">
        <v>17</v>
      </c>
      <c r="AA2169" s="21">
        <v>8</v>
      </c>
      <c r="AB2169" s="14" t="s">
        <v>44</v>
      </c>
      <c r="AC2169" s="14">
        <v>5</v>
      </c>
      <c r="AD2169" s="17">
        <v>14</v>
      </c>
      <c r="AE2169" s="17">
        <v>1</v>
      </c>
      <c r="AF2169" s="14">
        <v>9</v>
      </c>
      <c r="AG2169" s="14">
        <v>210</v>
      </c>
      <c r="AI2169" s="70">
        <f t="shared" si="339"/>
        <v>11.083</v>
      </c>
      <c r="AJ2169" s="71" t="s">
        <v>369</v>
      </c>
      <c r="AK2169" s="72">
        <f t="shared" si="340"/>
        <v>1.1117350137621949</v>
      </c>
      <c r="AL2169" s="73">
        <f t="shared" si="341"/>
        <v>1.1117350137621949</v>
      </c>
    </row>
    <row r="2170" spans="1:38" hidden="1">
      <c r="A2170" s="14" t="s">
        <v>105</v>
      </c>
      <c r="B2170" s="14" t="s">
        <v>40</v>
      </c>
      <c r="C2170" s="31">
        <v>39294</v>
      </c>
      <c r="D2170" s="15">
        <v>2007</v>
      </c>
      <c r="E2170" s="16">
        <v>0.47083333333333338</v>
      </c>
      <c r="F2170" s="16">
        <v>0.48958333333333331</v>
      </c>
      <c r="G2170" s="16">
        <f t="shared" si="332"/>
        <v>1.8749999999999933E-2</v>
      </c>
      <c r="H2170" s="21">
        <v>2</v>
      </c>
      <c r="I2170" s="17">
        <v>1</v>
      </c>
      <c r="J2170" s="17">
        <v>4</v>
      </c>
      <c r="K2170" s="17">
        <v>4</v>
      </c>
      <c r="L2170" s="17" t="s">
        <v>61</v>
      </c>
      <c r="M2170" s="14" t="s">
        <v>62</v>
      </c>
      <c r="N2170" s="17">
        <v>1</v>
      </c>
      <c r="O2170" s="14">
        <f t="shared" si="333"/>
        <v>59.069999999999993</v>
      </c>
      <c r="P2170" s="14">
        <v>17.899999999999999</v>
      </c>
      <c r="Q2170" s="14">
        <f t="shared" si="334"/>
        <v>61.05</v>
      </c>
      <c r="R2170" s="14">
        <v>18.5</v>
      </c>
      <c r="S2170" s="14">
        <f t="shared" si="335"/>
        <v>61.05</v>
      </c>
      <c r="T2170" s="14">
        <v>18.5</v>
      </c>
      <c r="U2170" s="21" t="s">
        <v>43</v>
      </c>
      <c r="V2170" s="21" t="s">
        <v>43</v>
      </c>
      <c r="W2170" s="19">
        <v>27.891670000000001</v>
      </c>
      <c r="X2170" s="19">
        <v>-115.19064</v>
      </c>
      <c r="Y2170" s="18">
        <f t="shared" si="331"/>
        <v>62.6</v>
      </c>
      <c r="Z2170" s="17">
        <v>17</v>
      </c>
      <c r="AA2170" s="21">
        <v>8</v>
      </c>
      <c r="AB2170" s="14" t="s">
        <v>44</v>
      </c>
      <c r="AC2170" s="14">
        <v>5</v>
      </c>
      <c r="AD2170" s="17">
        <v>18</v>
      </c>
      <c r="AE2170" s="17">
        <v>1</v>
      </c>
      <c r="AF2170" s="14">
        <v>9</v>
      </c>
      <c r="AG2170" s="14">
        <v>210</v>
      </c>
      <c r="AI2170" s="70">
        <f t="shared" si="339"/>
        <v>13.918999999999999</v>
      </c>
      <c r="AJ2170" s="71" t="s">
        <v>369</v>
      </c>
      <c r="AK2170" s="72">
        <f t="shared" si="340"/>
        <v>1.8310631406548505</v>
      </c>
      <c r="AL2170" s="73">
        <f t="shared" si="341"/>
        <v>1.8310631406548505</v>
      </c>
    </row>
    <row r="2171" spans="1:38" hidden="1">
      <c r="A2171" s="14" t="s">
        <v>105</v>
      </c>
      <c r="B2171" s="14" t="s">
        <v>40</v>
      </c>
      <c r="C2171" s="31">
        <v>39294</v>
      </c>
      <c r="D2171" s="15">
        <v>2007</v>
      </c>
      <c r="E2171" s="16">
        <v>0.47083333333333338</v>
      </c>
      <c r="F2171" s="16">
        <v>0.48958333333333331</v>
      </c>
      <c r="G2171" s="16">
        <f t="shared" si="332"/>
        <v>1.8749999999999933E-2</v>
      </c>
      <c r="H2171" s="21">
        <v>2</v>
      </c>
      <c r="I2171" s="17">
        <v>1</v>
      </c>
      <c r="J2171" s="17">
        <v>4</v>
      </c>
      <c r="K2171" s="17">
        <v>4</v>
      </c>
      <c r="L2171" s="17" t="s">
        <v>61</v>
      </c>
      <c r="M2171" s="14" t="s">
        <v>62</v>
      </c>
      <c r="N2171" s="17">
        <v>1</v>
      </c>
      <c r="O2171" s="14">
        <f t="shared" si="333"/>
        <v>59.069999999999993</v>
      </c>
      <c r="P2171" s="14">
        <v>17.899999999999999</v>
      </c>
      <c r="Q2171" s="14">
        <f t="shared" si="334"/>
        <v>61.05</v>
      </c>
      <c r="R2171" s="14">
        <v>18.5</v>
      </c>
      <c r="S2171" s="14">
        <f t="shared" si="335"/>
        <v>61.05</v>
      </c>
      <c r="T2171" s="14">
        <v>18.5</v>
      </c>
      <c r="U2171" s="21" t="s">
        <v>43</v>
      </c>
      <c r="V2171" s="21" t="s">
        <v>43</v>
      </c>
      <c r="W2171" s="19">
        <v>27.891670000000001</v>
      </c>
      <c r="X2171" s="19">
        <v>-115.19064</v>
      </c>
      <c r="Y2171" s="18">
        <f t="shared" si="331"/>
        <v>62.6</v>
      </c>
      <c r="Z2171" s="17">
        <v>17</v>
      </c>
      <c r="AA2171" s="21">
        <v>8</v>
      </c>
      <c r="AB2171" s="14" t="s">
        <v>44</v>
      </c>
      <c r="AC2171" s="14">
        <v>5</v>
      </c>
      <c r="AD2171" s="17">
        <v>18</v>
      </c>
      <c r="AE2171" s="17">
        <v>1</v>
      </c>
      <c r="AF2171" s="14">
        <v>9</v>
      </c>
      <c r="AG2171" s="14">
        <v>210</v>
      </c>
      <c r="AI2171" s="70">
        <f t="shared" si="339"/>
        <v>13.918999999999999</v>
      </c>
      <c r="AJ2171" s="71" t="s">
        <v>369</v>
      </c>
      <c r="AK2171" s="72">
        <f t="shared" si="340"/>
        <v>1.8310631406548505</v>
      </c>
      <c r="AL2171" s="73">
        <f t="shared" si="341"/>
        <v>1.8310631406548505</v>
      </c>
    </row>
    <row r="2172" spans="1:38" hidden="1">
      <c r="A2172" s="14" t="s">
        <v>105</v>
      </c>
      <c r="B2172" s="14" t="s">
        <v>40</v>
      </c>
      <c r="C2172" s="31">
        <v>39294</v>
      </c>
      <c r="D2172" s="15">
        <v>2007</v>
      </c>
      <c r="E2172" s="16">
        <v>0.47083333333333338</v>
      </c>
      <c r="F2172" s="16">
        <v>0.48958333333333331</v>
      </c>
      <c r="G2172" s="16">
        <f t="shared" si="332"/>
        <v>1.8749999999999933E-2</v>
      </c>
      <c r="H2172" s="21">
        <v>2</v>
      </c>
      <c r="I2172" s="17">
        <v>1</v>
      </c>
      <c r="J2172" s="17">
        <v>4</v>
      </c>
      <c r="K2172" s="17">
        <v>4</v>
      </c>
      <c r="L2172" s="17" t="s">
        <v>61</v>
      </c>
      <c r="M2172" s="14" t="s">
        <v>62</v>
      </c>
      <c r="N2172" s="17">
        <v>1</v>
      </c>
      <c r="O2172" s="14">
        <f t="shared" si="333"/>
        <v>59.069999999999993</v>
      </c>
      <c r="P2172" s="14">
        <v>17.899999999999999</v>
      </c>
      <c r="Q2172" s="14">
        <f t="shared" si="334"/>
        <v>61.05</v>
      </c>
      <c r="R2172" s="14">
        <v>18.5</v>
      </c>
      <c r="S2172" s="14">
        <f t="shared" si="335"/>
        <v>61.05</v>
      </c>
      <c r="T2172" s="14">
        <v>18.5</v>
      </c>
      <c r="U2172" s="21" t="s">
        <v>43</v>
      </c>
      <c r="V2172" s="21" t="s">
        <v>43</v>
      </c>
      <c r="W2172" s="19">
        <v>27.891670000000001</v>
      </c>
      <c r="X2172" s="19">
        <v>-115.19064</v>
      </c>
      <c r="Y2172" s="18">
        <f t="shared" si="331"/>
        <v>62.6</v>
      </c>
      <c r="Z2172" s="17">
        <v>17</v>
      </c>
      <c r="AA2172" s="21">
        <v>8</v>
      </c>
      <c r="AB2172" s="14" t="s">
        <v>44</v>
      </c>
      <c r="AC2172" s="14">
        <v>5</v>
      </c>
      <c r="AD2172" s="17">
        <v>18</v>
      </c>
      <c r="AE2172" s="17">
        <v>1</v>
      </c>
      <c r="AF2172" s="14">
        <v>9</v>
      </c>
      <c r="AG2172" s="14">
        <v>210</v>
      </c>
      <c r="AI2172" s="70">
        <f t="shared" si="339"/>
        <v>13.918999999999999</v>
      </c>
      <c r="AJ2172" s="71" t="s">
        <v>369</v>
      </c>
      <c r="AK2172" s="72">
        <f t="shared" si="340"/>
        <v>1.8310631406548505</v>
      </c>
      <c r="AL2172" s="73">
        <f t="shared" si="341"/>
        <v>1.8310631406548505</v>
      </c>
    </row>
    <row r="2173" spans="1:38" hidden="1">
      <c r="A2173" s="14" t="s">
        <v>105</v>
      </c>
      <c r="B2173" s="14" t="s">
        <v>40</v>
      </c>
      <c r="C2173" s="31">
        <v>39294</v>
      </c>
      <c r="D2173" s="15">
        <v>2007</v>
      </c>
      <c r="E2173" s="16">
        <v>0.47083333333333338</v>
      </c>
      <c r="F2173" s="16">
        <v>0.48958333333333331</v>
      </c>
      <c r="G2173" s="16">
        <f t="shared" si="332"/>
        <v>1.8749999999999933E-2</v>
      </c>
      <c r="H2173" s="21">
        <v>2</v>
      </c>
      <c r="I2173" s="17">
        <v>1</v>
      </c>
      <c r="J2173" s="17">
        <v>4</v>
      </c>
      <c r="K2173" s="17">
        <v>4</v>
      </c>
      <c r="L2173" s="17" t="s">
        <v>61</v>
      </c>
      <c r="M2173" s="14" t="s">
        <v>62</v>
      </c>
      <c r="N2173" s="17">
        <v>1</v>
      </c>
      <c r="O2173" s="14">
        <f t="shared" si="333"/>
        <v>59.069999999999993</v>
      </c>
      <c r="P2173" s="14">
        <v>17.899999999999999</v>
      </c>
      <c r="Q2173" s="14">
        <f t="shared" si="334"/>
        <v>61.05</v>
      </c>
      <c r="R2173" s="14">
        <v>18.5</v>
      </c>
      <c r="S2173" s="14">
        <f t="shared" si="335"/>
        <v>61.05</v>
      </c>
      <c r="T2173" s="14">
        <v>18.5</v>
      </c>
      <c r="U2173" s="21" t="s">
        <v>43</v>
      </c>
      <c r="V2173" s="21" t="s">
        <v>43</v>
      </c>
      <c r="W2173" s="19">
        <v>27.891670000000001</v>
      </c>
      <c r="X2173" s="19">
        <v>-115.19064</v>
      </c>
      <c r="Y2173" s="18">
        <f t="shared" si="331"/>
        <v>62.6</v>
      </c>
      <c r="Z2173" s="17">
        <v>17</v>
      </c>
      <c r="AA2173" s="21">
        <v>8</v>
      </c>
      <c r="AB2173" s="14" t="s">
        <v>44</v>
      </c>
      <c r="AC2173" s="14">
        <v>5</v>
      </c>
      <c r="AD2173" s="17">
        <v>19</v>
      </c>
      <c r="AE2173" s="17">
        <v>1</v>
      </c>
      <c r="AF2173" s="14">
        <v>9</v>
      </c>
      <c r="AG2173" s="14">
        <v>210</v>
      </c>
      <c r="AI2173" s="70">
        <f t="shared" si="339"/>
        <v>14.628</v>
      </c>
      <c r="AJ2173" s="71" t="s">
        <v>369</v>
      </c>
      <c r="AK2173" s="72">
        <f t="shared" si="340"/>
        <v>2.041534710262368</v>
      </c>
      <c r="AL2173" s="73">
        <f t="shared" si="341"/>
        <v>2.041534710262368</v>
      </c>
    </row>
    <row r="2174" spans="1:38" hidden="1">
      <c r="A2174" s="14" t="s">
        <v>105</v>
      </c>
      <c r="B2174" s="14" t="s">
        <v>40</v>
      </c>
      <c r="C2174" s="31">
        <v>39294</v>
      </c>
      <c r="D2174" s="15">
        <v>2007</v>
      </c>
      <c r="E2174" s="16">
        <v>0.47083333333333338</v>
      </c>
      <c r="F2174" s="16">
        <v>0.48958333333333331</v>
      </c>
      <c r="G2174" s="16">
        <f t="shared" si="332"/>
        <v>1.8749999999999933E-2</v>
      </c>
      <c r="H2174" s="21">
        <v>2</v>
      </c>
      <c r="I2174" s="17">
        <v>1</v>
      </c>
      <c r="J2174" s="17">
        <v>4</v>
      </c>
      <c r="K2174" s="17">
        <v>4</v>
      </c>
      <c r="L2174" s="17" t="s">
        <v>61</v>
      </c>
      <c r="M2174" s="14" t="s">
        <v>62</v>
      </c>
      <c r="N2174" s="17">
        <v>1</v>
      </c>
      <c r="O2174" s="14">
        <f t="shared" si="333"/>
        <v>59.069999999999993</v>
      </c>
      <c r="P2174" s="14">
        <v>17.899999999999999</v>
      </c>
      <c r="Q2174" s="14">
        <f t="shared" si="334"/>
        <v>61.05</v>
      </c>
      <c r="R2174" s="14">
        <v>18.5</v>
      </c>
      <c r="S2174" s="14">
        <f t="shared" si="335"/>
        <v>61.05</v>
      </c>
      <c r="T2174" s="14">
        <v>18.5</v>
      </c>
      <c r="U2174" s="21" t="s">
        <v>43</v>
      </c>
      <c r="V2174" s="21" t="s">
        <v>43</v>
      </c>
      <c r="W2174" s="19">
        <v>27.891670000000001</v>
      </c>
      <c r="X2174" s="19">
        <v>-115.19064</v>
      </c>
      <c r="Y2174" s="18">
        <f t="shared" ref="Y2174:Y2237" si="342">(Z2174*1.8)+32</f>
        <v>62.6</v>
      </c>
      <c r="Z2174" s="17">
        <v>17</v>
      </c>
      <c r="AA2174" s="21">
        <v>8</v>
      </c>
      <c r="AB2174" s="14" t="s">
        <v>44</v>
      </c>
      <c r="AC2174" s="14">
        <v>6</v>
      </c>
      <c r="AD2174" s="17">
        <v>14</v>
      </c>
      <c r="AE2174" s="17">
        <v>1</v>
      </c>
      <c r="AF2174" s="14">
        <v>11</v>
      </c>
      <c r="AG2174" s="14">
        <v>210</v>
      </c>
      <c r="AI2174" s="70">
        <f t="shared" si="339"/>
        <v>11.083</v>
      </c>
      <c r="AJ2174" s="71" t="s">
        <v>369</v>
      </c>
      <c r="AK2174" s="72">
        <f t="shared" si="340"/>
        <v>1.1117350137621949</v>
      </c>
      <c r="AL2174" s="73">
        <f t="shared" si="341"/>
        <v>1.1117350137621949</v>
      </c>
    </row>
    <row r="2175" spans="1:38" hidden="1">
      <c r="A2175" s="14" t="s">
        <v>105</v>
      </c>
      <c r="B2175" s="14" t="s">
        <v>40</v>
      </c>
      <c r="C2175" s="31">
        <v>39294</v>
      </c>
      <c r="D2175" s="15">
        <v>2007</v>
      </c>
      <c r="E2175" s="16">
        <v>0.47083333333333338</v>
      </c>
      <c r="F2175" s="16">
        <v>0.48958333333333331</v>
      </c>
      <c r="G2175" s="16">
        <f t="shared" ref="G2175:G2238" si="343">F2175-E2175</f>
        <v>1.8749999999999933E-2</v>
      </c>
      <c r="H2175" s="21">
        <v>2</v>
      </c>
      <c r="I2175" s="17">
        <v>1</v>
      </c>
      <c r="J2175" s="17">
        <v>4</v>
      </c>
      <c r="K2175" s="17">
        <v>4</v>
      </c>
      <c r="L2175" s="17" t="s">
        <v>61</v>
      </c>
      <c r="M2175" s="14" t="s">
        <v>62</v>
      </c>
      <c r="N2175" s="17">
        <v>1</v>
      </c>
      <c r="O2175" s="14">
        <f t="shared" ref="O2175:O2243" si="344">3.3*P2175</f>
        <v>59.069999999999993</v>
      </c>
      <c r="P2175" s="14">
        <v>17.899999999999999</v>
      </c>
      <c r="Q2175" s="14">
        <f t="shared" ref="Q2175:Q2243" si="345">3.3*R2175</f>
        <v>61.05</v>
      </c>
      <c r="R2175" s="14">
        <v>18.5</v>
      </c>
      <c r="S2175" s="14">
        <f t="shared" ref="S2175:S2243" si="346">3.3*T2175</f>
        <v>61.05</v>
      </c>
      <c r="T2175" s="14">
        <v>18.5</v>
      </c>
      <c r="U2175" s="21" t="s">
        <v>43</v>
      </c>
      <c r="V2175" s="21" t="s">
        <v>43</v>
      </c>
      <c r="W2175" s="19">
        <v>27.891670000000001</v>
      </c>
      <c r="X2175" s="19">
        <v>-115.19064</v>
      </c>
      <c r="Y2175" s="18">
        <f t="shared" si="342"/>
        <v>62.6</v>
      </c>
      <c r="Z2175" s="17">
        <v>17</v>
      </c>
      <c r="AA2175" s="21">
        <v>8</v>
      </c>
      <c r="AB2175" s="14" t="s">
        <v>44</v>
      </c>
      <c r="AC2175" s="14">
        <v>6</v>
      </c>
      <c r="AD2175" s="17">
        <v>16</v>
      </c>
      <c r="AE2175" s="17">
        <v>1</v>
      </c>
      <c r="AF2175" s="14">
        <v>11</v>
      </c>
      <c r="AG2175" s="14">
        <v>210</v>
      </c>
      <c r="AI2175" s="70">
        <f t="shared" si="339"/>
        <v>12.500999999999999</v>
      </c>
      <c r="AJ2175" s="71" t="s">
        <v>369</v>
      </c>
      <c r="AK2175" s="72">
        <f t="shared" si="340"/>
        <v>1.4471406331162124</v>
      </c>
      <c r="AL2175" s="73">
        <f t="shared" si="341"/>
        <v>1.4471406331162124</v>
      </c>
    </row>
    <row r="2176" spans="1:38" hidden="1">
      <c r="A2176" s="14" t="s">
        <v>105</v>
      </c>
      <c r="B2176" s="14" t="s">
        <v>40</v>
      </c>
      <c r="C2176" s="31">
        <v>39294</v>
      </c>
      <c r="D2176" s="15">
        <v>2007</v>
      </c>
      <c r="E2176" s="16">
        <v>0.47083333333333338</v>
      </c>
      <c r="F2176" s="16">
        <v>0.48958333333333331</v>
      </c>
      <c r="G2176" s="16">
        <f t="shared" si="343"/>
        <v>1.8749999999999933E-2</v>
      </c>
      <c r="H2176" s="21">
        <v>2</v>
      </c>
      <c r="I2176" s="17">
        <v>1</v>
      </c>
      <c r="J2176" s="17">
        <v>4</v>
      </c>
      <c r="K2176" s="17">
        <v>4</v>
      </c>
      <c r="L2176" s="17" t="s">
        <v>61</v>
      </c>
      <c r="M2176" s="14" t="s">
        <v>62</v>
      </c>
      <c r="N2176" s="17">
        <v>1</v>
      </c>
      <c r="O2176" s="14">
        <f t="shared" si="344"/>
        <v>59.069999999999993</v>
      </c>
      <c r="P2176" s="14">
        <v>17.899999999999999</v>
      </c>
      <c r="Q2176" s="14">
        <f t="shared" si="345"/>
        <v>61.05</v>
      </c>
      <c r="R2176" s="14">
        <v>18.5</v>
      </c>
      <c r="S2176" s="14">
        <f t="shared" si="346"/>
        <v>61.05</v>
      </c>
      <c r="T2176" s="14">
        <v>18.5</v>
      </c>
      <c r="U2176" s="21" t="s">
        <v>43</v>
      </c>
      <c r="V2176" s="21" t="s">
        <v>43</v>
      </c>
      <c r="W2176" s="19">
        <v>27.891670000000001</v>
      </c>
      <c r="X2176" s="19">
        <v>-115.19064</v>
      </c>
      <c r="Y2176" s="18">
        <f t="shared" si="342"/>
        <v>62.6</v>
      </c>
      <c r="Z2176" s="17">
        <v>17</v>
      </c>
      <c r="AA2176" s="21">
        <v>8</v>
      </c>
      <c r="AB2176" s="14" t="s">
        <v>44</v>
      </c>
      <c r="AC2176" s="14">
        <v>6</v>
      </c>
      <c r="AD2176" s="17">
        <v>16</v>
      </c>
      <c r="AE2176" s="17">
        <v>1</v>
      </c>
      <c r="AF2176" s="14">
        <v>11</v>
      </c>
      <c r="AG2176" s="14">
        <v>210</v>
      </c>
      <c r="AI2176" s="70">
        <f t="shared" si="339"/>
        <v>12.500999999999999</v>
      </c>
      <c r="AJ2176" s="71" t="s">
        <v>369</v>
      </c>
      <c r="AK2176" s="72">
        <f t="shared" si="340"/>
        <v>1.4471406331162124</v>
      </c>
      <c r="AL2176" s="73">
        <f t="shared" si="341"/>
        <v>1.4471406331162124</v>
      </c>
    </row>
    <row r="2177" spans="1:38" hidden="1">
      <c r="A2177" s="14" t="s">
        <v>105</v>
      </c>
      <c r="B2177" s="14" t="s">
        <v>40</v>
      </c>
      <c r="C2177" s="31">
        <v>39294</v>
      </c>
      <c r="D2177" s="15">
        <v>2007</v>
      </c>
      <c r="E2177" s="16">
        <v>0.47083333333333338</v>
      </c>
      <c r="F2177" s="16">
        <v>0.48958333333333331</v>
      </c>
      <c r="G2177" s="16">
        <f t="shared" si="343"/>
        <v>1.8749999999999933E-2</v>
      </c>
      <c r="H2177" s="21">
        <v>2</v>
      </c>
      <c r="I2177" s="17">
        <v>1</v>
      </c>
      <c r="J2177" s="17">
        <v>4</v>
      </c>
      <c r="K2177" s="17">
        <v>4</v>
      </c>
      <c r="L2177" s="17" t="s">
        <v>61</v>
      </c>
      <c r="M2177" s="14" t="s">
        <v>62</v>
      </c>
      <c r="N2177" s="17">
        <v>1</v>
      </c>
      <c r="O2177" s="14">
        <f t="shared" si="344"/>
        <v>59.069999999999993</v>
      </c>
      <c r="P2177" s="14">
        <v>17.899999999999999</v>
      </c>
      <c r="Q2177" s="14">
        <f t="shared" si="345"/>
        <v>61.05</v>
      </c>
      <c r="R2177" s="14">
        <v>18.5</v>
      </c>
      <c r="S2177" s="14">
        <f t="shared" si="346"/>
        <v>61.05</v>
      </c>
      <c r="T2177" s="14">
        <v>18.5</v>
      </c>
      <c r="U2177" s="21" t="s">
        <v>43</v>
      </c>
      <c r="V2177" s="21" t="s">
        <v>43</v>
      </c>
      <c r="W2177" s="19">
        <v>27.891670000000001</v>
      </c>
      <c r="X2177" s="19">
        <v>-115.19064</v>
      </c>
      <c r="Y2177" s="18">
        <f t="shared" si="342"/>
        <v>62.6</v>
      </c>
      <c r="Z2177" s="17">
        <v>17</v>
      </c>
      <c r="AA2177" s="21">
        <v>8</v>
      </c>
      <c r="AB2177" s="14" t="s">
        <v>44</v>
      </c>
      <c r="AC2177" s="14">
        <v>6</v>
      </c>
      <c r="AD2177" s="17">
        <v>16</v>
      </c>
      <c r="AE2177" s="17">
        <v>1</v>
      </c>
      <c r="AF2177" s="14">
        <v>11</v>
      </c>
      <c r="AG2177" s="14">
        <v>210</v>
      </c>
      <c r="AI2177" s="70">
        <f t="shared" si="339"/>
        <v>12.500999999999999</v>
      </c>
      <c r="AJ2177" s="71" t="s">
        <v>369</v>
      </c>
      <c r="AK2177" s="72">
        <f t="shared" si="340"/>
        <v>1.4471406331162124</v>
      </c>
      <c r="AL2177" s="73">
        <f t="shared" si="341"/>
        <v>1.4471406331162124</v>
      </c>
    </row>
    <row r="2178" spans="1:38" hidden="1">
      <c r="A2178" s="14" t="s">
        <v>105</v>
      </c>
      <c r="B2178" s="14" t="s">
        <v>40</v>
      </c>
      <c r="C2178" s="31">
        <v>39294</v>
      </c>
      <c r="D2178" s="15">
        <v>2007</v>
      </c>
      <c r="E2178" s="16">
        <v>0.47083333333333338</v>
      </c>
      <c r="F2178" s="16">
        <v>0.48958333333333331</v>
      </c>
      <c r="G2178" s="16">
        <f t="shared" si="343"/>
        <v>1.8749999999999933E-2</v>
      </c>
      <c r="H2178" s="21">
        <v>2</v>
      </c>
      <c r="I2178" s="17">
        <v>1</v>
      </c>
      <c r="J2178" s="17">
        <v>4</v>
      </c>
      <c r="K2178" s="17">
        <v>4</v>
      </c>
      <c r="L2178" s="17" t="s">
        <v>61</v>
      </c>
      <c r="M2178" s="14" t="s">
        <v>62</v>
      </c>
      <c r="N2178" s="17">
        <v>1</v>
      </c>
      <c r="O2178" s="14">
        <f t="shared" si="344"/>
        <v>59.069999999999993</v>
      </c>
      <c r="P2178" s="14">
        <v>17.899999999999999</v>
      </c>
      <c r="Q2178" s="14">
        <f t="shared" si="345"/>
        <v>61.05</v>
      </c>
      <c r="R2178" s="14">
        <v>18.5</v>
      </c>
      <c r="S2178" s="14">
        <f t="shared" si="346"/>
        <v>61.05</v>
      </c>
      <c r="T2178" s="14">
        <v>18.5</v>
      </c>
      <c r="U2178" s="21" t="s">
        <v>43</v>
      </c>
      <c r="V2178" s="21" t="s">
        <v>43</v>
      </c>
      <c r="W2178" s="19">
        <v>27.891670000000001</v>
      </c>
      <c r="X2178" s="19">
        <v>-115.19064</v>
      </c>
      <c r="Y2178" s="18">
        <f t="shared" si="342"/>
        <v>62.6</v>
      </c>
      <c r="Z2178" s="17">
        <v>17</v>
      </c>
      <c r="AA2178" s="21">
        <v>8</v>
      </c>
      <c r="AB2178" s="14" t="s">
        <v>44</v>
      </c>
      <c r="AC2178" s="14">
        <v>7</v>
      </c>
      <c r="AD2178" s="17">
        <v>8</v>
      </c>
      <c r="AE2178" s="17">
        <v>1</v>
      </c>
      <c r="AF2178" s="14">
        <v>12</v>
      </c>
      <c r="AG2178" s="14">
        <v>210</v>
      </c>
      <c r="AI2178" s="70">
        <f t="shared" si="339"/>
        <v>6.8289999999999997</v>
      </c>
      <c r="AJ2178" s="71" t="s">
        <v>369</v>
      </c>
      <c r="AK2178" s="72">
        <f t="shared" si="340"/>
        <v>0.38498499317927082</v>
      </c>
      <c r="AL2178" s="73">
        <f t="shared" si="341"/>
        <v>0.38498499317927082</v>
      </c>
    </row>
    <row r="2179" spans="1:38" hidden="1">
      <c r="A2179" s="14" t="s">
        <v>105</v>
      </c>
      <c r="B2179" s="14" t="s">
        <v>40</v>
      </c>
      <c r="C2179" s="31">
        <v>39294</v>
      </c>
      <c r="D2179" s="15">
        <v>2007</v>
      </c>
      <c r="E2179" s="16">
        <v>0.47083333333333338</v>
      </c>
      <c r="F2179" s="16">
        <v>0.48958333333333331</v>
      </c>
      <c r="G2179" s="16">
        <f t="shared" si="343"/>
        <v>1.8749999999999933E-2</v>
      </c>
      <c r="H2179" s="21">
        <v>2</v>
      </c>
      <c r="I2179" s="17">
        <v>1</v>
      </c>
      <c r="J2179" s="17">
        <v>4</v>
      </c>
      <c r="K2179" s="17">
        <v>4</v>
      </c>
      <c r="L2179" s="17" t="s">
        <v>61</v>
      </c>
      <c r="M2179" s="14" t="s">
        <v>62</v>
      </c>
      <c r="N2179" s="17">
        <v>1</v>
      </c>
      <c r="O2179" s="14">
        <f t="shared" si="344"/>
        <v>59.069999999999993</v>
      </c>
      <c r="P2179" s="14">
        <v>17.899999999999999</v>
      </c>
      <c r="Q2179" s="14">
        <f t="shared" si="345"/>
        <v>61.05</v>
      </c>
      <c r="R2179" s="14">
        <v>18.5</v>
      </c>
      <c r="S2179" s="14">
        <f t="shared" si="346"/>
        <v>61.05</v>
      </c>
      <c r="T2179" s="14">
        <v>18.5</v>
      </c>
      <c r="U2179" s="21" t="s">
        <v>43</v>
      </c>
      <c r="V2179" s="21" t="s">
        <v>43</v>
      </c>
      <c r="W2179" s="19">
        <v>27.891670000000001</v>
      </c>
      <c r="X2179" s="19">
        <v>-115.19064</v>
      </c>
      <c r="Y2179" s="18">
        <f t="shared" si="342"/>
        <v>62.6</v>
      </c>
      <c r="Z2179" s="17">
        <v>17</v>
      </c>
      <c r="AA2179" s="21">
        <v>8</v>
      </c>
      <c r="AB2179" s="14" t="s">
        <v>44</v>
      </c>
      <c r="AC2179" s="14">
        <v>7</v>
      </c>
      <c r="AD2179" s="17">
        <v>11</v>
      </c>
      <c r="AE2179" s="17">
        <v>1</v>
      </c>
      <c r="AF2179" s="14">
        <v>12</v>
      </c>
      <c r="AG2179" s="14">
        <v>210</v>
      </c>
      <c r="AI2179" s="70">
        <f t="shared" si="339"/>
        <v>8.9559999999999995</v>
      </c>
      <c r="AJ2179" s="71" t="s">
        <v>369</v>
      </c>
      <c r="AK2179" s="72">
        <f t="shared" si="340"/>
        <v>0.69715856935839871</v>
      </c>
      <c r="AL2179" s="73">
        <f t="shared" si="341"/>
        <v>0.69715856935839871</v>
      </c>
    </row>
    <row r="2180" spans="1:38" hidden="1">
      <c r="A2180" s="14" t="s">
        <v>105</v>
      </c>
      <c r="B2180" s="14" t="s">
        <v>40</v>
      </c>
      <c r="C2180" s="31">
        <v>39294</v>
      </c>
      <c r="D2180" s="15">
        <v>2007</v>
      </c>
      <c r="E2180" s="16">
        <v>0.47083333333333338</v>
      </c>
      <c r="F2180" s="16">
        <v>0.48958333333333331</v>
      </c>
      <c r="G2180" s="16">
        <f t="shared" si="343"/>
        <v>1.8749999999999933E-2</v>
      </c>
      <c r="H2180" s="21">
        <v>2</v>
      </c>
      <c r="I2180" s="17">
        <v>1</v>
      </c>
      <c r="J2180" s="17">
        <v>4</v>
      </c>
      <c r="K2180" s="17">
        <v>4</v>
      </c>
      <c r="L2180" s="17" t="s">
        <v>61</v>
      </c>
      <c r="M2180" s="14" t="s">
        <v>62</v>
      </c>
      <c r="N2180" s="17">
        <v>1</v>
      </c>
      <c r="O2180" s="14">
        <f t="shared" si="344"/>
        <v>59.069999999999993</v>
      </c>
      <c r="P2180" s="14">
        <v>17.899999999999999</v>
      </c>
      <c r="Q2180" s="14">
        <f t="shared" si="345"/>
        <v>61.05</v>
      </c>
      <c r="R2180" s="14">
        <v>18.5</v>
      </c>
      <c r="S2180" s="14">
        <f t="shared" si="346"/>
        <v>61.05</v>
      </c>
      <c r="T2180" s="14">
        <v>18.5</v>
      </c>
      <c r="U2180" s="21" t="s">
        <v>43</v>
      </c>
      <c r="V2180" s="21" t="s">
        <v>43</v>
      </c>
      <c r="W2180" s="19">
        <v>27.891670000000001</v>
      </c>
      <c r="X2180" s="19">
        <v>-115.19064</v>
      </c>
      <c r="Y2180" s="18">
        <f t="shared" si="342"/>
        <v>62.6</v>
      </c>
      <c r="Z2180" s="17">
        <v>17</v>
      </c>
      <c r="AA2180" s="21">
        <v>8</v>
      </c>
      <c r="AB2180" s="14" t="s">
        <v>44</v>
      </c>
      <c r="AC2180" s="14">
        <v>7</v>
      </c>
      <c r="AD2180" s="17">
        <v>14</v>
      </c>
      <c r="AE2180" s="17">
        <v>1</v>
      </c>
      <c r="AF2180" s="14">
        <v>12</v>
      </c>
      <c r="AG2180" s="14">
        <v>210</v>
      </c>
      <c r="AI2180" s="70">
        <f t="shared" si="339"/>
        <v>11.083</v>
      </c>
      <c r="AJ2180" s="71" t="s">
        <v>369</v>
      </c>
      <c r="AK2180" s="72">
        <f t="shared" si="340"/>
        <v>1.1117350137621949</v>
      </c>
      <c r="AL2180" s="73">
        <f t="shared" si="341"/>
        <v>1.1117350137621949</v>
      </c>
    </row>
    <row r="2181" spans="1:38" hidden="1">
      <c r="A2181" s="14" t="s">
        <v>105</v>
      </c>
      <c r="B2181" s="14" t="s">
        <v>40</v>
      </c>
      <c r="C2181" s="31">
        <v>39294</v>
      </c>
      <c r="D2181" s="15">
        <v>2007</v>
      </c>
      <c r="E2181" s="16">
        <v>0.47083333333333338</v>
      </c>
      <c r="F2181" s="16">
        <v>0.48958333333333331</v>
      </c>
      <c r="G2181" s="16">
        <f t="shared" si="343"/>
        <v>1.8749999999999933E-2</v>
      </c>
      <c r="H2181" s="21">
        <v>2</v>
      </c>
      <c r="I2181" s="17">
        <v>1</v>
      </c>
      <c r="J2181" s="17">
        <v>4</v>
      </c>
      <c r="K2181" s="17">
        <v>4</v>
      </c>
      <c r="L2181" s="17" t="s">
        <v>61</v>
      </c>
      <c r="M2181" s="14" t="s">
        <v>62</v>
      </c>
      <c r="N2181" s="17">
        <v>1</v>
      </c>
      <c r="O2181" s="14">
        <f t="shared" si="344"/>
        <v>59.069999999999993</v>
      </c>
      <c r="P2181" s="14">
        <v>17.899999999999999</v>
      </c>
      <c r="Q2181" s="14">
        <f t="shared" si="345"/>
        <v>61.05</v>
      </c>
      <c r="R2181" s="14">
        <v>18.5</v>
      </c>
      <c r="S2181" s="14">
        <f t="shared" si="346"/>
        <v>61.05</v>
      </c>
      <c r="T2181" s="14">
        <v>18.5</v>
      </c>
      <c r="U2181" s="21" t="s">
        <v>43</v>
      </c>
      <c r="V2181" s="21" t="s">
        <v>43</v>
      </c>
      <c r="W2181" s="19">
        <v>27.891670000000001</v>
      </c>
      <c r="X2181" s="19">
        <v>-115.19064</v>
      </c>
      <c r="Y2181" s="18">
        <f t="shared" si="342"/>
        <v>62.6</v>
      </c>
      <c r="Z2181" s="17">
        <v>17</v>
      </c>
      <c r="AA2181" s="21">
        <v>8</v>
      </c>
      <c r="AB2181" s="14" t="s">
        <v>44</v>
      </c>
      <c r="AC2181" s="14">
        <v>7</v>
      </c>
      <c r="AD2181" s="17">
        <v>15</v>
      </c>
      <c r="AE2181" s="17">
        <v>1</v>
      </c>
      <c r="AF2181" s="14">
        <v>12</v>
      </c>
      <c r="AG2181" s="14">
        <v>210</v>
      </c>
      <c r="AI2181" s="70">
        <f t="shared" si="339"/>
        <v>11.792</v>
      </c>
      <c r="AJ2181" s="71" t="s">
        <v>369</v>
      </c>
      <c r="AK2181" s="72">
        <f t="shared" si="340"/>
        <v>1.2734394051640829</v>
      </c>
      <c r="AL2181" s="73">
        <f t="shared" si="341"/>
        <v>1.2734394051640829</v>
      </c>
    </row>
    <row r="2182" spans="1:38" hidden="1">
      <c r="A2182" s="14" t="s">
        <v>105</v>
      </c>
      <c r="B2182" s="14" t="s">
        <v>40</v>
      </c>
      <c r="C2182" s="31">
        <v>39294</v>
      </c>
      <c r="D2182" s="15">
        <v>2007</v>
      </c>
      <c r="E2182" s="16">
        <v>0.47083333333333338</v>
      </c>
      <c r="F2182" s="16">
        <v>0.48958333333333331</v>
      </c>
      <c r="G2182" s="16">
        <f t="shared" si="343"/>
        <v>1.8749999999999933E-2</v>
      </c>
      <c r="H2182" s="21">
        <v>2</v>
      </c>
      <c r="I2182" s="17">
        <v>1</v>
      </c>
      <c r="J2182" s="17">
        <v>4</v>
      </c>
      <c r="K2182" s="17">
        <v>4</v>
      </c>
      <c r="L2182" s="17" t="s">
        <v>61</v>
      </c>
      <c r="M2182" s="14" t="s">
        <v>62</v>
      </c>
      <c r="N2182" s="17">
        <v>1</v>
      </c>
      <c r="O2182" s="14">
        <f t="shared" si="344"/>
        <v>59.069999999999993</v>
      </c>
      <c r="P2182" s="14">
        <v>17.899999999999999</v>
      </c>
      <c r="Q2182" s="14">
        <f t="shared" si="345"/>
        <v>61.05</v>
      </c>
      <c r="R2182" s="14">
        <v>18.5</v>
      </c>
      <c r="S2182" s="14">
        <f t="shared" si="346"/>
        <v>61.05</v>
      </c>
      <c r="T2182" s="14">
        <v>18.5</v>
      </c>
      <c r="U2182" s="21" t="s">
        <v>43</v>
      </c>
      <c r="V2182" s="21" t="s">
        <v>43</v>
      </c>
      <c r="W2182" s="19">
        <v>27.891670000000001</v>
      </c>
      <c r="X2182" s="19">
        <v>-115.19064</v>
      </c>
      <c r="Y2182" s="18">
        <f t="shared" si="342"/>
        <v>62.6</v>
      </c>
      <c r="Z2182" s="17">
        <v>17</v>
      </c>
      <c r="AA2182" s="21">
        <v>8</v>
      </c>
      <c r="AB2182" s="14" t="s">
        <v>44</v>
      </c>
      <c r="AC2182" s="14">
        <v>7</v>
      </c>
      <c r="AD2182" s="17">
        <v>15</v>
      </c>
      <c r="AE2182" s="17">
        <v>1</v>
      </c>
      <c r="AF2182" s="14">
        <v>12</v>
      </c>
      <c r="AG2182" s="14">
        <v>210</v>
      </c>
      <c r="AI2182" s="70">
        <f t="shared" si="339"/>
        <v>11.792</v>
      </c>
      <c r="AJ2182" s="71" t="s">
        <v>369</v>
      </c>
      <c r="AK2182" s="72">
        <f t="shared" si="340"/>
        <v>1.2734394051640829</v>
      </c>
      <c r="AL2182" s="73">
        <f t="shared" si="341"/>
        <v>1.2734394051640829</v>
      </c>
    </row>
    <row r="2183" spans="1:38" hidden="1">
      <c r="A2183" s="14" t="s">
        <v>105</v>
      </c>
      <c r="B2183" s="14" t="s">
        <v>40</v>
      </c>
      <c r="C2183" s="31">
        <v>39294</v>
      </c>
      <c r="D2183" s="15">
        <v>2007</v>
      </c>
      <c r="E2183" s="16">
        <v>0.47083333333333338</v>
      </c>
      <c r="F2183" s="16">
        <v>0.48958333333333331</v>
      </c>
      <c r="G2183" s="16">
        <f t="shared" si="343"/>
        <v>1.8749999999999933E-2</v>
      </c>
      <c r="H2183" s="21">
        <v>2</v>
      </c>
      <c r="I2183" s="17">
        <v>1</v>
      </c>
      <c r="J2183" s="17">
        <v>4</v>
      </c>
      <c r="K2183" s="17">
        <v>4</v>
      </c>
      <c r="L2183" s="17" t="s">
        <v>61</v>
      </c>
      <c r="M2183" s="14" t="s">
        <v>62</v>
      </c>
      <c r="N2183" s="17">
        <v>1</v>
      </c>
      <c r="O2183" s="14">
        <f t="shared" si="344"/>
        <v>59.069999999999993</v>
      </c>
      <c r="P2183" s="14">
        <v>17.899999999999999</v>
      </c>
      <c r="Q2183" s="14">
        <f t="shared" si="345"/>
        <v>61.05</v>
      </c>
      <c r="R2183" s="14">
        <v>18.5</v>
      </c>
      <c r="S2183" s="14">
        <f t="shared" si="346"/>
        <v>61.05</v>
      </c>
      <c r="T2183" s="14">
        <v>18.5</v>
      </c>
      <c r="U2183" s="21" t="s">
        <v>43</v>
      </c>
      <c r="V2183" s="21" t="s">
        <v>43</v>
      </c>
      <c r="W2183" s="19">
        <v>27.891670000000001</v>
      </c>
      <c r="X2183" s="19">
        <v>-115.19064</v>
      </c>
      <c r="Y2183" s="18">
        <f t="shared" si="342"/>
        <v>62.6</v>
      </c>
      <c r="Z2183" s="17">
        <v>17</v>
      </c>
      <c r="AA2183" s="21">
        <v>8</v>
      </c>
      <c r="AB2183" s="14" t="s">
        <v>44</v>
      </c>
      <c r="AC2183" s="14">
        <v>7</v>
      </c>
      <c r="AD2183" s="17">
        <v>16</v>
      </c>
      <c r="AE2183" s="17">
        <v>1</v>
      </c>
      <c r="AF2183" s="14">
        <v>12</v>
      </c>
      <c r="AG2183" s="14">
        <v>210</v>
      </c>
      <c r="AI2183" s="70">
        <f t="shared" si="339"/>
        <v>12.500999999999999</v>
      </c>
      <c r="AJ2183" s="71" t="s">
        <v>369</v>
      </c>
      <c r="AK2183" s="72">
        <f t="shared" si="340"/>
        <v>1.4471406331162124</v>
      </c>
      <c r="AL2183" s="73">
        <f t="shared" si="341"/>
        <v>1.4471406331162124</v>
      </c>
    </row>
    <row r="2184" spans="1:38" hidden="1">
      <c r="A2184" s="14" t="s">
        <v>105</v>
      </c>
      <c r="B2184" s="14" t="s">
        <v>40</v>
      </c>
      <c r="C2184" s="31">
        <v>39294</v>
      </c>
      <c r="D2184" s="15">
        <v>2007</v>
      </c>
      <c r="E2184" s="16">
        <v>0.47083333333333338</v>
      </c>
      <c r="F2184" s="16">
        <v>0.48958333333333331</v>
      </c>
      <c r="G2184" s="16">
        <f t="shared" si="343"/>
        <v>1.8749999999999933E-2</v>
      </c>
      <c r="H2184" s="21">
        <v>2</v>
      </c>
      <c r="I2184" s="17">
        <v>1</v>
      </c>
      <c r="J2184" s="17">
        <v>4</v>
      </c>
      <c r="K2184" s="17">
        <v>4</v>
      </c>
      <c r="L2184" s="17" t="s">
        <v>61</v>
      </c>
      <c r="M2184" s="14" t="s">
        <v>62</v>
      </c>
      <c r="N2184" s="17">
        <v>1</v>
      </c>
      <c r="O2184" s="14">
        <f t="shared" si="344"/>
        <v>59.069999999999993</v>
      </c>
      <c r="P2184" s="14">
        <v>17.899999999999999</v>
      </c>
      <c r="Q2184" s="14">
        <f t="shared" si="345"/>
        <v>61.05</v>
      </c>
      <c r="R2184" s="14">
        <v>18.5</v>
      </c>
      <c r="S2184" s="14">
        <f t="shared" si="346"/>
        <v>61.05</v>
      </c>
      <c r="T2184" s="14">
        <v>18.5</v>
      </c>
      <c r="U2184" s="21" t="s">
        <v>43</v>
      </c>
      <c r="V2184" s="21" t="s">
        <v>43</v>
      </c>
      <c r="W2184" s="19">
        <v>27.891670000000001</v>
      </c>
      <c r="X2184" s="19">
        <v>-115.19064</v>
      </c>
      <c r="Y2184" s="18">
        <f t="shared" si="342"/>
        <v>62.6</v>
      </c>
      <c r="Z2184" s="17">
        <v>17</v>
      </c>
      <c r="AA2184" s="21">
        <v>8</v>
      </c>
      <c r="AB2184" s="14" t="s">
        <v>44</v>
      </c>
      <c r="AC2184" s="14">
        <v>8</v>
      </c>
      <c r="AD2184" s="17">
        <v>11</v>
      </c>
      <c r="AE2184" s="17">
        <v>1</v>
      </c>
      <c r="AF2184" s="14">
        <v>13</v>
      </c>
      <c r="AG2184" s="14">
        <v>210</v>
      </c>
      <c r="AI2184" s="70">
        <f t="shared" si="339"/>
        <v>8.9559999999999995</v>
      </c>
      <c r="AJ2184" s="71" t="s">
        <v>369</v>
      </c>
      <c r="AK2184" s="72">
        <f t="shared" si="340"/>
        <v>0.69715856935839871</v>
      </c>
      <c r="AL2184" s="73">
        <f t="shared" si="341"/>
        <v>0.69715856935839871</v>
      </c>
    </row>
    <row r="2185" spans="1:38" hidden="1">
      <c r="A2185" s="14" t="s">
        <v>105</v>
      </c>
      <c r="B2185" s="14" t="s">
        <v>40</v>
      </c>
      <c r="C2185" s="31">
        <v>39294</v>
      </c>
      <c r="D2185" s="15">
        <v>2007</v>
      </c>
      <c r="E2185" s="16">
        <v>0.47083333333333338</v>
      </c>
      <c r="F2185" s="16">
        <v>0.48958333333333331</v>
      </c>
      <c r="G2185" s="16">
        <f t="shared" si="343"/>
        <v>1.8749999999999933E-2</v>
      </c>
      <c r="H2185" s="21">
        <v>2</v>
      </c>
      <c r="I2185" s="17">
        <v>1</v>
      </c>
      <c r="J2185" s="17">
        <v>4</v>
      </c>
      <c r="K2185" s="17">
        <v>4</v>
      </c>
      <c r="L2185" s="17" t="s">
        <v>61</v>
      </c>
      <c r="M2185" s="14" t="s">
        <v>62</v>
      </c>
      <c r="N2185" s="17">
        <v>1</v>
      </c>
      <c r="O2185" s="14">
        <f t="shared" si="344"/>
        <v>59.069999999999993</v>
      </c>
      <c r="P2185" s="14">
        <v>17.899999999999999</v>
      </c>
      <c r="Q2185" s="14">
        <f t="shared" si="345"/>
        <v>61.05</v>
      </c>
      <c r="R2185" s="14">
        <v>18.5</v>
      </c>
      <c r="S2185" s="14">
        <f t="shared" si="346"/>
        <v>61.05</v>
      </c>
      <c r="T2185" s="14">
        <v>18.5</v>
      </c>
      <c r="U2185" s="21" t="s">
        <v>43</v>
      </c>
      <c r="V2185" s="21" t="s">
        <v>43</v>
      </c>
      <c r="W2185" s="19">
        <v>27.891670000000001</v>
      </c>
      <c r="X2185" s="19">
        <v>-115.19064</v>
      </c>
      <c r="Y2185" s="18">
        <f t="shared" si="342"/>
        <v>62.6</v>
      </c>
      <c r="Z2185" s="17">
        <v>17</v>
      </c>
      <c r="AA2185" s="21">
        <v>8</v>
      </c>
      <c r="AB2185" s="14" t="s">
        <v>44</v>
      </c>
      <c r="AC2185" s="14">
        <v>8</v>
      </c>
      <c r="AD2185" s="17">
        <v>14</v>
      </c>
      <c r="AE2185" s="17">
        <v>1</v>
      </c>
      <c r="AF2185" s="14">
        <v>13</v>
      </c>
      <c r="AG2185" s="14">
        <v>210</v>
      </c>
      <c r="AI2185" s="70">
        <f t="shared" si="339"/>
        <v>11.083</v>
      </c>
      <c r="AJ2185" s="71" t="s">
        <v>369</v>
      </c>
      <c r="AK2185" s="72">
        <f t="shared" si="340"/>
        <v>1.1117350137621949</v>
      </c>
      <c r="AL2185" s="73">
        <f t="shared" si="341"/>
        <v>1.1117350137621949</v>
      </c>
    </row>
    <row r="2186" spans="1:38" hidden="1">
      <c r="A2186" s="14" t="s">
        <v>105</v>
      </c>
      <c r="B2186" s="14" t="s">
        <v>40</v>
      </c>
      <c r="C2186" s="31">
        <v>39294</v>
      </c>
      <c r="D2186" s="15">
        <v>2007</v>
      </c>
      <c r="E2186" s="16">
        <v>0.47083333333333338</v>
      </c>
      <c r="F2186" s="16">
        <v>0.48958333333333331</v>
      </c>
      <c r="G2186" s="16">
        <f t="shared" si="343"/>
        <v>1.8749999999999933E-2</v>
      </c>
      <c r="H2186" s="21">
        <v>2</v>
      </c>
      <c r="I2186" s="17">
        <v>1</v>
      </c>
      <c r="J2186" s="17">
        <v>4</v>
      </c>
      <c r="K2186" s="17">
        <v>4</v>
      </c>
      <c r="L2186" s="17" t="s">
        <v>61</v>
      </c>
      <c r="M2186" s="14" t="s">
        <v>62</v>
      </c>
      <c r="N2186" s="17">
        <v>1</v>
      </c>
      <c r="O2186" s="14">
        <f t="shared" si="344"/>
        <v>59.069999999999993</v>
      </c>
      <c r="P2186" s="14">
        <v>17.899999999999999</v>
      </c>
      <c r="Q2186" s="14">
        <f t="shared" si="345"/>
        <v>61.05</v>
      </c>
      <c r="R2186" s="14">
        <v>18.5</v>
      </c>
      <c r="S2186" s="14">
        <f t="shared" si="346"/>
        <v>61.05</v>
      </c>
      <c r="T2186" s="14">
        <v>18.5</v>
      </c>
      <c r="U2186" s="21" t="s">
        <v>43</v>
      </c>
      <c r="V2186" s="21" t="s">
        <v>43</v>
      </c>
      <c r="W2186" s="19">
        <v>27.891670000000001</v>
      </c>
      <c r="X2186" s="19">
        <v>-115.19064</v>
      </c>
      <c r="Y2186" s="18">
        <f t="shared" si="342"/>
        <v>62.6</v>
      </c>
      <c r="Z2186" s="17">
        <v>17</v>
      </c>
      <c r="AA2186" s="21">
        <v>8</v>
      </c>
      <c r="AB2186" s="14" t="s">
        <v>44</v>
      </c>
      <c r="AC2186" s="14">
        <v>8</v>
      </c>
      <c r="AD2186" s="17">
        <v>15</v>
      </c>
      <c r="AE2186" s="17">
        <v>1</v>
      </c>
      <c r="AF2186" s="14">
        <v>13</v>
      </c>
      <c r="AG2186" s="14">
        <v>210</v>
      </c>
      <c r="AI2186" s="70">
        <f t="shared" si="339"/>
        <v>11.792</v>
      </c>
      <c r="AJ2186" s="71" t="s">
        <v>369</v>
      </c>
      <c r="AK2186" s="72">
        <f t="shared" si="340"/>
        <v>1.2734394051640829</v>
      </c>
      <c r="AL2186" s="73">
        <f t="shared" si="341"/>
        <v>1.2734394051640829</v>
      </c>
    </row>
    <row r="2187" spans="1:38" hidden="1">
      <c r="A2187" s="14" t="s">
        <v>105</v>
      </c>
      <c r="B2187" s="14" t="s">
        <v>40</v>
      </c>
      <c r="C2187" s="31">
        <v>39294</v>
      </c>
      <c r="D2187" s="15">
        <v>2007</v>
      </c>
      <c r="E2187" s="16">
        <v>0.47083333333333338</v>
      </c>
      <c r="F2187" s="16">
        <v>0.48958333333333331</v>
      </c>
      <c r="G2187" s="16">
        <f t="shared" si="343"/>
        <v>1.8749999999999933E-2</v>
      </c>
      <c r="H2187" s="21">
        <v>2</v>
      </c>
      <c r="I2187" s="17">
        <v>1</v>
      </c>
      <c r="J2187" s="17">
        <v>4</v>
      </c>
      <c r="K2187" s="17">
        <v>4</v>
      </c>
      <c r="L2187" s="17" t="s">
        <v>61</v>
      </c>
      <c r="M2187" s="14" t="s">
        <v>62</v>
      </c>
      <c r="N2187" s="17">
        <v>1</v>
      </c>
      <c r="O2187" s="14">
        <f t="shared" si="344"/>
        <v>59.069999999999993</v>
      </c>
      <c r="P2187" s="14">
        <v>17.899999999999999</v>
      </c>
      <c r="Q2187" s="14">
        <f t="shared" si="345"/>
        <v>61.05</v>
      </c>
      <c r="R2187" s="14">
        <v>18.5</v>
      </c>
      <c r="S2187" s="14">
        <f t="shared" si="346"/>
        <v>61.05</v>
      </c>
      <c r="T2187" s="14">
        <v>18.5</v>
      </c>
      <c r="U2187" s="21" t="s">
        <v>43</v>
      </c>
      <c r="V2187" s="21" t="s">
        <v>43</v>
      </c>
      <c r="W2187" s="19">
        <v>27.891670000000001</v>
      </c>
      <c r="X2187" s="19">
        <v>-115.19064</v>
      </c>
      <c r="Y2187" s="18">
        <f t="shared" si="342"/>
        <v>62.6</v>
      </c>
      <c r="Z2187" s="17">
        <v>17</v>
      </c>
      <c r="AA2187" s="21">
        <v>8</v>
      </c>
      <c r="AB2187" s="14" t="s">
        <v>44</v>
      </c>
      <c r="AC2187" s="14">
        <v>9</v>
      </c>
      <c r="AD2187" s="17">
        <v>16</v>
      </c>
      <c r="AE2187" s="17">
        <v>1</v>
      </c>
      <c r="AF2187" s="14">
        <v>14</v>
      </c>
      <c r="AG2187" s="14">
        <v>210</v>
      </c>
      <c r="AI2187" s="70">
        <f t="shared" si="339"/>
        <v>12.500999999999999</v>
      </c>
      <c r="AJ2187" s="71" t="s">
        <v>369</v>
      </c>
      <c r="AK2187" s="72">
        <f t="shared" si="340"/>
        <v>1.4471406331162124</v>
      </c>
      <c r="AL2187" s="73">
        <f t="shared" si="341"/>
        <v>1.4471406331162124</v>
      </c>
    </row>
    <row r="2188" spans="1:38" hidden="1">
      <c r="A2188" s="14" t="s">
        <v>105</v>
      </c>
      <c r="B2188" s="14" t="s">
        <v>40</v>
      </c>
      <c r="C2188" s="31">
        <v>39294</v>
      </c>
      <c r="D2188" s="15">
        <v>2007</v>
      </c>
      <c r="E2188" s="16">
        <v>0.47083333333333338</v>
      </c>
      <c r="F2188" s="16">
        <v>0.48958333333333331</v>
      </c>
      <c r="G2188" s="16">
        <f t="shared" si="343"/>
        <v>1.8749999999999933E-2</v>
      </c>
      <c r="H2188" s="21">
        <v>2</v>
      </c>
      <c r="I2188" s="17">
        <v>1</v>
      </c>
      <c r="J2188" s="17">
        <v>4</v>
      </c>
      <c r="K2188" s="17">
        <v>4</v>
      </c>
      <c r="L2188" s="17" t="s">
        <v>61</v>
      </c>
      <c r="M2188" s="14" t="s">
        <v>62</v>
      </c>
      <c r="N2188" s="17">
        <v>1</v>
      </c>
      <c r="O2188" s="14">
        <f t="shared" si="344"/>
        <v>59.069999999999993</v>
      </c>
      <c r="P2188" s="14">
        <v>17.899999999999999</v>
      </c>
      <c r="Q2188" s="14">
        <f t="shared" si="345"/>
        <v>61.05</v>
      </c>
      <c r="R2188" s="14">
        <v>18.5</v>
      </c>
      <c r="S2188" s="14">
        <f t="shared" si="346"/>
        <v>61.05</v>
      </c>
      <c r="T2188" s="14">
        <v>18.5</v>
      </c>
      <c r="U2188" s="21" t="s">
        <v>43</v>
      </c>
      <c r="V2188" s="21" t="s">
        <v>43</v>
      </c>
      <c r="W2188" s="19">
        <v>27.891670000000001</v>
      </c>
      <c r="X2188" s="19">
        <v>-115.19064</v>
      </c>
      <c r="Y2188" s="18">
        <f t="shared" si="342"/>
        <v>62.6</v>
      </c>
      <c r="Z2188" s="17">
        <v>17</v>
      </c>
      <c r="AA2188" s="21">
        <v>8</v>
      </c>
      <c r="AB2188" s="14" t="s">
        <v>44</v>
      </c>
      <c r="AC2188" s="14">
        <v>9</v>
      </c>
      <c r="AD2188" s="17">
        <v>17</v>
      </c>
      <c r="AE2188" s="17">
        <v>1</v>
      </c>
      <c r="AF2188" s="14">
        <v>14</v>
      </c>
      <c r="AG2188" s="14">
        <v>210</v>
      </c>
      <c r="AI2188" s="70">
        <f t="shared" si="339"/>
        <v>13.209999999999999</v>
      </c>
      <c r="AJ2188" s="71" t="s">
        <v>369</v>
      </c>
      <c r="AK2188" s="72">
        <f t="shared" si="340"/>
        <v>1.6329725885917237</v>
      </c>
      <c r="AL2188" s="73">
        <f t="shared" si="341"/>
        <v>1.6329725885917237</v>
      </c>
    </row>
    <row r="2189" spans="1:38" hidden="1">
      <c r="A2189" s="14" t="s">
        <v>105</v>
      </c>
      <c r="B2189" s="14" t="s">
        <v>40</v>
      </c>
      <c r="C2189" s="31">
        <v>39294</v>
      </c>
      <c r="D2189" s="15">
        <v>2007</v>
      </c>
      <c r="E2189" s="16">
        <v>0.47083333333333338</v>
      </c>
      <c r="F2189" s="16">
        <v>0.48958333333333331</v>
      </c>
      <c r="G2189" s="16">
        <f t="shared" si="343"/>
        <v>1.8749999999999933E-2</v>
      </c>
      <c r="H2189" s="21">
        <v>2</v>
      </c>
      <c r="I2189" s="17">
        <v>1</v>
      </c>
      <c r="J2189" s="17">
        <v>4</v>
      </c>
      <c r="K2189" s="17">
        <v>4</v>
      </c>
      <c r="L2189" s="17" t="s">
        <v>61</v>
      </c>
      <c r="M2189" s="14" t="s">
        <v>62</v>
      </c>
      <c r="N2189" s="17">
        <v>1</v>
      </c>
      <c r="O2189" s="14">
        <f t="shared" si="344"/>
        <v>59.069999999999993</v>
      </c>
      <c r="P2189" s="14">
        <v>17.899999999999999</v>
      </c>
      <c r="Q2189" s="14">
        <f t="shared" si="345"/>
        <v>61.05</v>
      </c>
      <c r="R2189" s="14">
        <v>18.5</v>
      </c>
      <c r="S2189" s="14">
        <f t="shared" si="346"/>
        <v>61.05</v>
      </c>
      <c r="T2189" s="14">
        <v>18.5</v>
      </c>
      <c r="U2189" s="21" t="s">
        <v>43</v>
      </c>
      <c r="V2189" s="21" t="s">
        <v>43</v>
      </c>
      <c r="W2189" s="19">
        <v>27.891670000000001</v>
      </c>
      <c r="X2189" s="19">
        <v>-115.19064</v>
      </c>
      <c r="Y2189" s="18">
        <f t="shared" si="342"/>
        <v>62.6</v>
      </c>
      <c r="Z2189" s="17">
        <v>17</v>
      </c>
      <c r="AA2189" s="21">
        <v>8</v>
      </c>
      <c r="AB2189" s="14" t="s">
        <v>44</v>
      </c>
      <c r="AC2189" s="14">
        <v>9</v>
      </c>
      <c r="AD2189" s="17">
        <v>17</v>
      </c>
      <c r="AE2189" s="17">
        <v>1</v>
      </c>
      <c r="AF2189" s="14">
        <v>14</v>
      </c>
      <c r="AG2189" s="14">
        <v>210</v>
      </c>
      <c r="AI2189" s="70">
        <f t="shared" si="339"/>
        <v>13.209999999999999</v>
      </c>
      <c r="AJ2189" s="71" t="s">
        <v>369</v>
      </c>
      <c r="AK2189" s="72">
        <f t="shared" si="340"/>
        <v>1.6329725885917237</v>
      </c>
      <c r="AL2189" s="73">
        <f t="shared" si="341"/>
        <v>1.6329725885917237</v>
      </c>
    </row>
    <row r="2190" spans="1:38" hidden="1">
      <c r="A2190" s="14" t="s">
        <v>105</v>
      </c>
      <c r="B2190" s="14" t="s">
        <v>40</v>
      </c>
      <c r="C2190" s="31">
        <v>39294</v>
      </c>
      <c r="D2190" s="15">
        <v>2007</v>
      </c>
      <c r="E2190" s="16">
        <v>0.47083333333333338</v>
      </c>
      <c r="F2190" s="16">
        <v>0.48958333333333331</v>
      </c>
      <c r="G2190" s="16">
        <f t="shared" si="343"/>
        <v>1.8749999999999933E-2</v>
      </c>
      <c r="H2190" s="21">
        <v>2</v>
      </c>
      <c r="I2190" s="17">
        <v>1</v>
      </c>
      <c r="J2190" s="17">
        <v>4</v>
      </c>
      <c r="K2190" s="17">
        <v>4</v>
      </c>
      <c r="L2190" s="17" t="s">
        <v>61</v>
      </c>
      <c r="M2190" s="14" t="s">
        <v>62</v>
      </c>
      <c r="N2190" s="17">
        <v>1</v>
      </c>
      <c r="O2190" s="14">
        <f t="shared" si="344"/>
        <v>59.069999999999993</v>
      </c>
      <c r="P2190" s="14">
        <v>17.899999999999999</v>
      </c>
      <c r="Q2190" s="14">
        <f t="shared" si="345"/>
        <v>61.05</v>
      </c>
      <c r="R2190" s="14">
        <v>18.5</v>
      </c>
      <c r="S2190" s="14">
        <f t="shared" si="346"/>
        <v>61.05</v>
      </c>
      <c r="T2190" s="14">
        <v>18.5</v>
      </c>
      <c r="U2190" s="21" t="s">
        <v>43</v>
      </c>
      <c r="V2190" s="21" t="s">
        <v>43</v>
      </c>
      <c r="W2190" s="19">
        <v>27.891670000000001</v>
      </c>
      <c r="X2190" s="19">
        <v>-115.19064</v>
      </c>
      <c r="Y2190" s="18">
        <f t="shared" si="342"/>
        <v>62.6</v>
      </c>
      <c r="Z2190" s="17">
        <v>17</v>
      </c>
      <c r="AA2190" s="21">
        <v>8</v>
      </c>
      <c r="AB2190" s="14" t="s">
        <v>44</v>
      </c>
      <c r="AC2190" s="14">
        <v>9</v>
      </c>
      <c r="AD2190" s="17">
        <v>19</v>
      </c>
      <c r="AE2190" s="17">
        <v>1</v>
      </c>
      <c r="AF2190" s="14">
        <v>14</v>
      </c>
      <c r="AG2190" s="14">
        <v>210</v>
      </c>
      <c r="AI2190" s="70">
        <f t="shared" si="339"/>
        <v>14.628</v>
      </c>
      <c r="AJ2190" s="71" t="s">
        <v>369</v>
      </c>
      <c r="AK2190" s="72">
        <f t="shared" si="340"/>
        <v>2.041534710262368</v>
      </c>
      <c r="AL2190" s="73">
        <f t="shared" si="341"/>
        <v>2.041534710262368</v>
      </c>
    </row>
    <row r="2191" spans="1:38" hidden="1">
      <c r="A2191" s="14" t="s">
        <v>105</v>
      </c>
      <c r="B2191" s="14" t="s">
        <v>40</v>
      </c>
      <c r="C2191" s="31">
        <v>39294</v>
      </c>
      <c r="D2191" s="15">
        <v>2007</v>
      </c>
      <c r="E2191" s="16">
        <v>0.47083333333333338</v>
      </c>
      <c r="F2191" s="16">
        <v>0.48958333333333331</v>
      </c>
      <c r="G2191" s="16">
        <f t="shared" si="343"/>
        <v>1.8749999999999933E-2</v>
      </c>
      <c r="H2191" s="21">
        <v>2</v>
      </c>
      <c r="I2191" s="17">
        <v>1</v>
      </c>
      <c r="J2191" s="17">
        <v>4</v>
      </c>
      <c r="K2191" s="17">
        <v>4</v>
      </c>
      <c r="L2191" s="17" t="s">
        <v>61</v>
      </c>
      <c r="M2191" s="14" t="s">
        <v>62</v>
      </c>
      <c r="N2191" s="17">
        <v>1</v>
      </c>
      <c r="O2191" s="14">
        <f t="shared" si="344"/>
        <v>59.069999999999993</v>
      </c>
      <c r="P2191" s="14">
        <v>17.899999999999999</v>
      </c>
      <c r="Q2191" s="14">
        <f t="shared" si="345"/>
        <v>61.05</v>
      </c>
      <c r="R2191" s="14">
        <v>18.5</v>
      </c>
      <c r="S2191" s="14">
        <f t="shared" si="346"/>
        <v>61.05</v>
      </c>
      <c r="T2191" s="14">
        <v>18.5</v>
      </c>
      <c r="U2191" s="21" t="s">
        <v>43</v>
      </c>
      <c r="V2191" s="21" t="s">
        <v>43</v>
      </c>
      <c r="W2191" s="19">
        <v>27.891670000000001</v>
      </c>
      <c r="X2191" s="19">
        <v>-115.19064</v>
      </c>
      <c r="Y2191" s="18">
        <f t="shared" si="342"/>
        <v>62.6</v>
      </c>
      <c r="Z2191" s="17">
        <v>17</v>
      </c>
      <c r="AA2191" s="21">
        <v>8</v>
      </c>
      <c r="AB2191" s="14" t="s">
        <v>44</v>
      </c>
      <c r="AC2191" s="14">
        <v>10</v>
      </c>
      <c r="AD2191" s="17">
        <v>11</v>
      </c>
      <c r="AE2191" s="17">
        <v>1</v>
      </c>
      <c r="AF2191" s="14">
        <v>18</v>
      </c>
      <c r="AG2191" s="14">
        <v>210</v>
      </c>
      <c r="AI2191" s="70">
        <f t="shared" si="339"/>
        <v>8.9559999999999995</v>
      </c>
      <c r="AJ2191" s="71" t="s">
        <v>369</v>
      </c>
      <c r="AK2191" s="72">
        <f t="shared" si="340"/>
        <v>0.69715856935839871</v>
      </c>
      <c r="AL2191" s="73">
        <f t="shared" si="341"/>
        <v>0.69715856935839871</v>
      </c>
    </row>
    <row r="2192" spans="1:38" hidden="1">
      <c r="A2192" s="14" t="s">
        <v>105</v>
      </c>
      <c r="B2192" s="14" t="s">
        <v>40</v>
      </c>
      <c r="C2192" s="31">
        <v>39294</v>
      </c>
      <c r="D2192" s="15">
        <v>2007</v>
      </c>
      <c r="E2192" s="16">
        <v>0.47083333333333338</v>
      </c>
      <c r="F2192" s="16">
        <v>0.48958333333333331</v>
      </c>
      <c r="G2192" s="16">
        <f t="shared" si="343"/>
        <v>1.8749999999999933E-2</v>
      </c>
      <c r="H2192" s="21">
        <v>2</v>
      </c>
      <c r="I2192" s="17">
        <v>1</v>
      </c>
      <c r="J2192" s="17">
        <v>4</v>
      </c>
      <c r="K2192" s="17">
        <v>4</v>
      </c>
      <c r="L2192" s="17" t="s">
        <v>61</v>
      </c>
      <c r="M2192" s="14" t="s">
        <v>62</v>
      </c>
      <c r="N2192" s="17">
        <v>1</v>
      </c>
      <c r="O2192" s="14">
        <f t="shared" si="344"/>
        <v>59.069999999999993</v>
      </c>
      <c r="P2192" s="14">
        <v>17.899999999999999</v>
      </c>
      <c r="Q2192" s="14">
        <f t="shared" si="345"/>
        <v>61.05</v>
      </c>
      <c r="R2192" s="14">
        <v>18.5</v>
      </c>
      <c r="S2192" s="14">
        <f t="shared" si="346"/>
        <v>61.05</v>
      </c>
      <c r="T2192" s="14">
        <v>18.5</v>
      </c>
      <c r="U2192" s="21" t="s">
        <v>43</v>
      </c>
      <c r="V2192" s="21" t="s">
        <v>43</v>
      </c>
      <c r="W2192" s="19">
        <v>27.891670000000001</v>
      </c>
      <c r="X2192" s="19">
        <v>-115.19064</v>
      </c>
      <c r="Y2192" s="18">
        <f t="shared" si="342"/>
        <v>62.6</v>
      </c>
      <c r="Z2192" s="17">
        <v>17</v>
      </c>
      <c r="AA2192" s="21">
        <v>8</v>
      </c>
      <c r="AB2192" s="14" t="s">
        <v>44</v>
      </c>
      <c r="AC2192" s="14">
        <v>10</v>
      </c>
      <c r="AD2192" s="17">
        <v>15</v>
      </c>
      <c r="AE2192" s="17">
        <v>1</v>
      </c>
      <c r="AF2192" s="14">
        <v>18</v>
      </c>
      <c r="AG2192" s="14">
        <v>210</v>
      </c>
      <c r="AI2192" s="70">
        <f t="shared" si="339"/>
        <v>11.792</v>
      </c>
      <c r="AJ2192" s="71" t="s">
        <v>369</v>
      </c>
      <c r="AK2192" s="72">
        <f t="shared" si="340"/>
        <v>1.2734394051640829</v>
      </c>
      <c r="AL2192" s="73">
        <f t="shared" si="341"/>
        <v>1.2734394051640829</v>
      </c>
    </row>
    <row r="2193" spans="1:38" hidden="1">
      <c r="A2193" s="14" t="s">
        <v>105</v>
      </c>
      <c r="B2193" s="14" t="s">
        <v>40</v>
      </c>
      <c r="C2193" s="31">
        <v>39294</v>
      </c>
      <c r="D2193" s="15">
        <v>2007</v>
      </c>
      <c r="E2193" s="16">
        <v>0.47083333333333338</v>
      </c>
      <c r="F2193" s="16">
        <v>0.48958333333333331</v>
      </c>
      <c r="G2193" s="16">
        <f t="shared" si="343"/>
        <v>1.8749999999999933E-2</v>
      </c>
      <c r="H2193" s="21">
        <v>2</v>
      </c>
      <c r="I2193" s="17">
        <v>1</v>
      </c>
      <c r="J2193" s="17">
        <v>4</v>
      </c>
      <c r="K2193" s="17">
        <v>4</v>
      </c>
      <c r="L2193" s="17" t="s">
        <v>61</v>
      </c>
      <c r="M2193" s="14" t="s">
        <v>62</v>
      </c>
      <c r="N2193" s="17">
        <v>1</v>
      </c>
      <c r="O2193" s="14">
        <f t="shared" si="344"/>
        <v>59.069999999999993</v>
      </c>
      <c r="P2193" s="14">
        <v>17.899999999999999</v>
      </c>
      <c r="Q2193" s="14">
        <f t="shared" si="345"/>
        <v>61.05</v>
      </c>
      <c r="R2193" s="14">
        <v>18.5</v>
      </c>
      <c r="S2193" s="14">
        <f t="shared" si="346"/>
        <v>61.05</v>
      </c>
      <c r="T2193" s="14">
        <v>18.5</v>
      </c>
      <c r="U2193" s="21" t="s">
        <v>43</v>
      </c>
      <c r="V2193" s="21" t="s">
        <v>43</v>
      </c>
      <c r="W2193" s="19">
        <v>27.891670000000001</v>
      </c>
      <c r="X2193" s="19">
        <v>-115.19064</v>
      </c>
      <c r="Y2193" s="18">
        <f t="shared" si="342"/>
        <v>62.6</v>
      </c>
      <c r="Z2193" s="17">
        <v>17</v>
      </c>
      <c r="AA2193" s="21">
        <v>8</v>
      </c>
      <c r="AB2193" s="14" t="s">
        <v>44</v>
      </c>
      <c r="AC2193" s="14">
        <v>10</v>
      </c>
      <c r="AD2193" s="17">
        <v>19</v>
      </c>
      <c r="AE2193" s="17">
        <v>1</v>
      </c>
      <c r="AF2193" s="14">
        <v>18</v>
      </c>
      <c r="AG2193" s="14">
        <v>210</v>
      </c>
      <c r="AI2193" s="70">
        <f t="shared" si="339"/>
        <v>14.628</v>
      </c>
      <c r="AJ2193" s="71" t="s">
        <v>369</v>
      </c>
      <c r="AK2193" s="72">
        <f t="shared" si="340"/>
        <v>2.041534710262368</v>
      </c>
      <c r="AL2193" s="73">
        <f t="shared" si="341"/>
        <v>2.041534710262368</v>
      </c>
    </row>
    <row r="2194" spans="1:38" hidden="1">
      <c r="A2194" s="14" t="s">
        <v>105</v>
      </c>
      <c r="B2194" s="14" t="s">
        <v>40</v>
      </c>
      <c r="C2194" s="31">
        <v>39294</v>
      </c>
      <c r="D2194" s="15">
        <v>2007</v>
      </c>
      <c r="E2194" s="16">
        <v>0.47083333333333338</v>
      </c>
      <c r="F2194" s="16">
        <v>0.48958333333333331</v>
      </c>
      <c r="G2194" s="16">
        <f t="shared" si="343"/>
        <v>1.8749999999999933E-2</v>
      </c>
      <c r="H2194" s="21">
        <v>2</v>
      </c>
      <c r="I2194" s="17">
        <v>1</v>
      </c>
      <c r="J2194" s="17">
        <v>4</v>
      </c>
      <c r="K2194" s="17">
        <v>4</v>
      </c>
      <c r="L2194" s="17" t="s">
        <v>61</v>
      </c>
      <c r="M2194" s="14" t="s">
        <v>62</v>
      </c>
      <c r="N2194" s="17">
        <v>1</v>
      </c>
      <c r="O2194" s="14">
        <f t="shared" si="344"/>
        <v>59.069999999999993</v>
      </c>
      <c r="P2194" s="14">
        <v>17.899999999999999</v>
      </c>
      <c r="Q2194" s="14">
        <f t="shared" si="345"/>
        <v>61.05</v>
      </c>
      <c r="R2194" s="14">
        <v>18.5</v>
      </c>
      <c r="S2194" s="14">
        <f t="shared" si="346"/>
        <v>61.05</v>
      </c>
      <c r="T2194" s="14">
        <v>18.5</v>
      </c>
      <c r="U2194" s="21" t="s">
        <v>43</v>
      </c>
      <c r="V2194" s="21" t="s">
        <v>43</v>
      </c>
      <c r="W2194" s="19">
        <v>27.891670000000001</v>
      </c>
      <c r="X2194" s="19">
        <v>-115.19064</v>
      </c>
      <c r="Y2194" s="18">
        <f t="shared" si="342"/>
        <v>62.6</v>
      </c>
      <c r="Z2194" s="17">
        <v>17</v>
      </c>
      <c r="AA2194" s="21">
        <v>8</v>
      </c>
      <c r="AB2194" s="14" t="s">
        <v>44</v>
      </c>
      <c r="AC2194" s="14">
        <v>10</v>
      </c>
      <c r="AD2194" s="17">
        <v>19</v>
      </c>
      <c r="AE2194" s="17">
        <v>1</v>
      </c>
      <c r="AF2194" s="14">
        <v>18</v>
      </c>
      <c r="AG2194" s="14">
        <v>210</v>
      </c>
      <c r="AI2194" s="70">
        <f t="shared" si="339"/>
        <v>14.628</v>
      </c>
      <c r="AJ2194" s="71" t="s">
        <v>369</v>
      </c>
      <c r="AK2194" s="72">
        <f t="shared" si="340"/>
        <v>2.041534710262368</v>
      </c>
      <c r="AL2194" s="73">
        <f t="shared" si="341"/>
        <v>2.041534710262368</v>
      </c>
    </row>
    <row r="2195" spans="1:38" hidden="1">
      <c r="A2195" s="14" t="s">
        <v>105</v>
      </c>
      <c r="B2195" s="14" t="s">
        <v>40</v>
      </c>
      <c r="C2195" s="31">
        <v>39294</v>
      </c>
      <c r="D2195" s="15">
        <v>2007</v>
      </c>
      <c r="E2195" s="16">
        <v>0.47083333333333338</v>
      </c>
      <c r="F2195" s="16">
        <v>0.48958333333333331</v>
      </c>
      <c r="G2195" s="16">
        <f t="shared" si="343"/>
        <v>1.8749999999999933E-2</v>
      </c>
      <c r="H2195" s="21">
        <v>2</v>
      </c>
      <c r="I2195" s="17">
        <v>1</v>
      </c>
      <c r="J2195" s="17">
        <v>4</v>
      </c>
      <c r="K2195" s="17">
        <v>4</v>
      </c>
      <c r="L2195" s="17" t="s">
        <v>61</v>
      </c>
      <c r="M2195" s="14" t="s">
        <v>62</v>
      </c>
      <c r="N2195" s="17">
        <v>1</v>
      </c>
      <c r="O2195" s="14">
        <f t="shared" si="344"/>
        <v>59.069999999999993</v>
      </c>
      <c r="P2195" s="14">
        <v>17.899999999999999</v>
      </c>
      <c r="Q2195" s="14">
        <f t="shared" si="345"/>
        <v>61.05</v>
      </c>
      <c r="R2195" s="14">
        <v>18.5</v>
      </c>
      <c r="S2195" s="14">
        <f t="shared" si="346"/>
        <v>61.05</v>
      </c>
      <c r="T2195" s="14">
        <v>18.5</v>
      </c>
      <c r="U2195" s="21" t="s">
        <v>43</v>
      </c>
      <c r="V2195" s="21" t="s">
        <v>43</v>
      </c>
      <c r="W2195" s="19">
        <v>27.891670000000001</v>
      </c>
      <c r="X2195" s="19">
        <v>-115.19064</v>
      </c>
      <c r="Y2195" s="18">
        <f t="shared" si="342"/>
        <v>62.6</v>
      </c>
      <c r="Z2195" s="17">
        <v>17</v>
      </c>
      <c r="AA2195" s="21">
        <v>8</v>
      </c>
      <c r="AB2195" s="14" t="s">
        <v>44</v>
      </c>
      <c r="AC2195" s="14">
        <v>10</v>
      </c>
      <c r="AD2195" s="17">
        <v>20</v>
      </c>
      <c r="AE2195" s="17">
        <v>1</v>
      </c>
      <c r="AF2195" s="14">
        <v>18</v>
      </c>
      <c r="AG2195" s="14">
        <v>210</v>
      </c>
      <c r="AI2195" s="70">
        <f t="shared" si="339"/>
        <v>15.337</v>
      </c>
      <c r="AJ2195" s="71" t="s">
        <v>369</v>
      </c>
      <c r="AK2195" s="72">
        <f t="shared" si="340"/>
        <v>2.2645047633742106</v>
      </c>
      <c r="AL2195" s="73">
        <f t="shared" si="341"/>
        <v>2.2645047633742106</v>
      </c>
    </row>
    <row r="2196" spans="1:38" hidden="1">
      <c r="A2196" s="14" t="s">
        <v>105</v>
      </c>
      <c r="B2196" s="14" t="s">
        <v>40</v>
      </c>
      <c r="C2196" s="31">
        <v>39294</v>
      </c>
      <c r="D2196" s="15">
        <v>2007</v>
      </c>
      <c r="E2196" s="16">
        <v>0.47083333333333338</v>
      </c>
      <c r="F2196" s="16">
        <v>0.48958333333333331</v>
      </c>
      <c r="G2196" s="16">
        <f t="shared" si="343"/>
        <v>1.8749999999999933E-2</v>
      </c>
      <c r="H2196" s="21">
        <v>2</v>
      </c>
      <c r="I2196" s="17">
        <v>1</v>
      </c>
      <c r="J2196" s="17">
        <v>4</v>
      </c>
      <c r="K2196" s="17">
        <v>4</v>
      </c>
      <c r="L2196" s="17" t="s">
        <v>61</v>
      </c>
      <c r="M2196" s="14" t="s">
        <v>62</v>
      </c>
      <c r="N2196" s="17">
        <v>1</v>
      </c>
      <c r="O2196" s="14">
        <f t="shared" si="344"/>
        <v>59.069999999999993</v>
      </c>
      <c r="P2196" s="14">
        <v>17.899999999999999</v>
      </c>
      <c r="Q2196" s="14">
        <f t="shared" si="345"/>
        <v>61.05</v>
      </c>
      <c r="R2196" s="14">
        <v>18.5</v>
      </c>
      <c r="S2196" s="14">
        <f t="shared" si="346"/>
        <v>61.05</v>
      </c>
      <c r="T2196" s="14">
        <v>18.5</v>
      </c>
      <c r="U2196" s="21" t="s">
        <v>43</v>
      </c>
      <c r="V2196" s="21" t="s">
        <v>43</v>
      </c>
      <c r="W2196" s="19">
        <v>27.891670000000001</v>
      </c>
      <c r="X2196" s="19">
        <v>-115.19064</v>
      </c>
      <c r="Y2196" s="18">
        <f t="shared" si="342"/>
        <v>62.6</v>
      </c>
      <c r="Z2196" s="17">
        <v>17</v>
      </c>
      <c r="AA2196" s="21">
        <v>8</v>
      </c>
      <c r="AB2196" s="14" t="s">
        <v>44</v>
      </c>
      <c r="AC2196" s="14">
        <v>10</v>
      </c>
      <c r="AD2196" s="17">
        <v>20</v>
      </c>
      <c r="AE2196" s="17">
        <v>1</v>
      </c>
      <c r="AF2196" s="14">
        <v>18</v>
      </c>
      <c r="AG2196" s="14">
        <v>210</v>
      </c>
      <c r="AI2196" s="70">
        <f t="shared" si="339"/>
        <v>15.337</v>
      </c>
      <c r="AJ2196" s="71" t="s">
        <v>369</v>
      </c>
      <c r="AK2196" s="72">
        <f t="shared" si="340"/>
        <v>2.2645047633742106</v>
      </c>
      <c r="AL2196" s="73">
        <f t="shared" si="341"/>
        <v>2.2645047633742106</v>
      </c>
    </row>
    <row r="2197" spans="1:38" hidden="1">
      <c r="A2197" s="14" t="s">
        <v>105</v>
      </c>
      <c r="B2197" s="14" t="s">
        <v>40</v>
      </c>
      <c r="C2197" s="31">
        <v>39294</v>
      </c>
      <c r="D2197" s="15">
        <v>2007</v>
      </c>
      <c r="E2197" s="16">
        <v>0.47083333333333338</v>
      </c>
      <c r="F2197" s="16">
        <v>0.48958333333333331</v>
      </c>
      <c r="G2197" s="16">
        <f t="shared" si="343"/>
        <v>1.8749999999999933E-2</v>
      </c>
      <c r="H2197" s="21">
        <v>2</v>
      </c>
      <c r="I2197" s="17">
        <v>1</v>
      </c>
      <c r="J2197" s="17">
        <v>4</v>
      </c>
      <c r="K2197" s="17">
        <v>4</v>
      </c>
      <c r="L2197" s="17" t="s">
        <v>61</v>
      </c>
      <c r="M2197" s="14" t="s">
        <v>62</v>
      </c>
      <c r="N2197" s="17">
        <v>1</v>
      </c>
      <c r="O2197" s="14">
        <f t="shared" si="344"/>
        <v>59.069999999999993</v>
      </c>
      <c r="P2197" s="14">
        <v>17.899999999999999</v>
      </c>
      <c r="Q2197" s="14">
        <f t="shared" si="345"/>
        <v>61.05</v>
      </c>
      <c r="R2197" s="14">
        <v>18.5</v>
      </c>
      <c r="S2197" s="14">
        <f t="shared" si="346"/>
        <v>61.05</v>
      </c>
      <c r="T2197" s="14">
        <v>18.5</v>
      </c>
      <c r="U2197" s="21" t="s">
        <v>43</v>
      </c>
      <c r="V2197" s="21" t="s">
        <v>43</v>
      </c>
      <c r="W2197" s="19">
        <v>27.891670000000001</v>
      </c>
      <c r="X2197" s="19">
        <v>-115.19064</v>
      </c>
      <c r="Y2197" s="18">
        <f t="shared" si="342"/>
        <v>62.6</v>
      </c>
      <c r="Z2197" s="17">
        <v>17</v>
      </c>
      <c r="AA2197" s="21">
        <v>8</v>
      </c>
      <c r="AB2197" s="14" t="s">
        <v>44</v>
      </c>
      <c r="AC2197" s="14">
        <v>10</v>
      </c>
      <c r="AD2197" s="17">
        <v>21</v>
      </c>
      <c r="AE2197" s="17">
        <v>1</v>
      </c>
      <c r="AF2197" s="14">
        <v>18</v>
      </c>
      <c r="AG2197" s="14">
        <v>210</v>
      </c>
      <c r="AI2197" s="70">
        <f t="shared" si="339"/>
        <v>16.045999999999999</v>
      </c>
      <c r="AJ2197" s="71" t="s">
        <v>369</v>
      </c>
      <c r="AK2197" s="72">
        <f t="shared" si="340"/>
        <v>2.5000862380340183</v>
      </c>
      <c r="AL2197" s="73">
        <f t="shared" si="341"/>
        <v>2.5000862380340183</v>
      </c>
    </row>
    <row r="2198" spans="1:38" hidden="1">
      <c r="A2198" s="14" t="s">
        <v>105</v>
      </c>
      <c r="B2198" s="14" t="s">
        <v>40</v>
      </c>
      <c r="C2198" s="31">
        <v>39294</v>
      </c>
      <c r="D2198" s="15">
        <v>2007</v>
      </c>
      <c r="E2198" s="16">
        <v>0.47083333333333338</v>
      </c>
      <c r="F2198" s="16">
        <v>0.48958333333333331</v>
      </c>
      <c r="G2198" s="16">
        <f t="shared" si="343"/>
        <v>1.8749999999999933E-2</v>
      </c>
      <c r="H2198" s="21">
        <v>2</v>
      </c>
      <c r="I2198" s="17">
        <v>1</v>
      </c>
      <c r="J2198" s="17">
        <v>4</v>
      </c>
      <c r="K2198" s="17">
        <v>4</v>
      </c>
      <c r="L2198" s="17" t="s">
        <v>61</v>
      </c>
      <c r="M2198" s="14" t="s">
        <v>62</v>
      </c>
      <c r="N2198" s="17">
        <v>1</v>
      </c>
      <c r="O2198" s="14">
        <f t="shared" si="344"/>
        <v>59.069999999999993</v>
      </c>
      <c r="P2198" s="14">
        <v>17.899999999999999</v>
      </c>
      <c r="Q2198" s="14">
        <f t="shared" si="345"/>
        <v>61.05</v>
      </c>
      <c r="R2198" s="14">
        <v>18.5</v>
      </c>
      <c r="S2198" s="14">
        <f t="shared" si="346"/>
        <v>61.05</v>
      </c>
      <c r="T2198" s="14">
        <v>18.5</v>
      </c>
      <c r="U2198" s="21" t="s">
        <v>43</v>
      </c>
      <c r="V2198" s="21" t="s">
        <v>43</v>
      </c>
      <c r="W2198" s="19">
        <v>27.891670000000001</v>
      </c>
      <c r="X2198" s="19">
        <v>-115.19064</v>
      </c>
      <c r="Y2198" s="18">
        <f t="shared" si="342"/>
        <v>62.6</v>
      </c>
      <c r="Z2198" s="17">
        <v>17</v>
      </c>
      <c r="AA2198" s="21">
        <v>8</v>
      </c>
      <c r="AB2198" s="14" t="s">
        <v>44</v>
      </c>
      <c r="AC2198" s="14">
        <v>11</v>
      </c>
      <c r="AD2198" s="17">
        <v>14</v>
      </c>
      <c r="AE2198" s="17">
        <v>1</v>
      </c>
      <c r="AF2198" s="14">
        <v>23</v>
      </c>
      <c r="AG2198" s="14">
        <v>210</v>
      </c>
      <c r="AI2198" s="70">
        <f t="shared" si="339"/>
        <v>11.083</v>
      </c>
      <c r="AJ2198" s="71" t="s">
        <v>369</v>
      </c>
      <c r="AK2198" s="72">
        <f t="shared" si="340"/>
        <v>1.1117350137621949</v>
      </c>
      <c r="AL2198" s="73">
        <f t="shared" si="341"/>
        <v>1.1117350137621949</v>
      </c>
    </row>
    <row r="2199" spans="1:38" hidden="1">
      <c r="A2199" s="14" t="s">
        <v>105</v>
      </c>
      <c r="B2199" s="14" t="s">
        <v>40</v>
      </c>
      <c r="C2199" s="31">
        <v>39294</v>
      </c>
      <c r="D2199" s="15">
        <v>2007</v>
      </c>
      <c r="E2199" s="16">
        <v>0.47083333333333338</v>
      </c>
      <c r="F2199" s="16">
        <v>0.48958333333333331</v>
      </c>
      <c r="G2199" s="16">
        <f t="shared" si="343"/>
        <v>1.8749999999999933E-2</v>
      </c>
      <c r="H2199" s="21">
        <v>2</v>
      </c>
      <c r="I2199" s="17">
        <v>1</v>
      </c>
      <c r="J2199" s="17">
        <v>4</v>
      </c>
      <c r="K2199" s="17">
        <v>4</v>
      </c>
      <c r="L2199" s="17" t="s">
        <v>61</v>
      </c>
      <c r="M2199" s="14" t="s">
        <v>62</v>
      </c>
      <c r="N2199" s="17">
        <v>1</v>
      </c>
      <c r="O2199" s="14">
        <f t="shared" si="344"/>
        <v>59.069999999999993</v>
      </c>
      <c r="P2199" s="14">
        <v>17.899999999999999</v>
      </c>
      <c r="Q2199" s="14">
        <f t="shared" si="345"/>
        <v>61.05</v>
      </c>
      <c r="R2199" s="14">
        <v>18.5</v>
      </c>
      <c r="S2199" s="14">
        <f t="shared" si="346"/>
        <v>61.05</v>
      </c>
      <c r="T2199" s="14">
        <v>18.5</v>
      </c>
      <c r="U2199" s="21" t="s">
        <v>43</v>
      </c>
      <c r="V2199" s="21" t="s">
        <v>43</v>
      </c>
      <c r="W2199" s="19">
        <v>27.891670000000001</v>
      </c>
      <c r="X2199" s="19">
        <v>-115.19064</v>
      </c>
      <c r="Y2199" s="18">
        <f t="shared" si="342"/>
        <v>62.6</v>
      </c>
      <c r="Z2199" s="17">
        <v>17</v>
      </c>
      <c r="AA2199" s="21">
        <v>8</v>
      </c>
      <c r="AB2199" s="14" t="s">
        <v>44</v>
      </c>
      <c r="AC2199" s="14">
        <v>11</v>
      </c>
      <c r="AD2199" s="17">
        <v>18</v>
      </c>
      <c r="AE2199" s="17">
        <v>1</v>
      </c>
      <c r="AF2199" s="14">
        <v>23</v>
      </c>
      <c r="AG2199" s="14">
        <v>210</v>
      </c>
      <c r="AI2199" s="70">
        <f t="shared" si="339"/>
        <v>13.918999999999999</v>
      </c>
      <c r="AJ2199" s="71" t="s">
        <v>369</v>
      </c>
      <c r="AK2199" s="72">
        <f t="shared" si="340"/>
        <v>1.8310631406548505</v>
      </c>
      <c r="AL2199" s="73">
        <f t="shared" si="341"/>
        <v>1.8310631406548505</v>
      </c>
    </row>
    <row r="2200" spans="1:38" hidden="1">
      <c r="A2200" s="14" t="s">
        <v>105</v>
      </c>
      <c r="B2200" s="14" t="s">
        <v>40</v>
      </c>
      <c r="C2200" s="31">
        <v>39294</v>
      </c>
      <c r="D2200" s="15">
        <v>2007</v>
      </c>
      <c r="E2200" s="16">
        <v>0.47083333333333338</v>
      </c>
      <c r="F2200" s="16">
        <v>0.48958333333333331</v>
      </c>
      <c r="G2200" s="16">
        <f t="shared" si="343"/>
        <v>1.8749999999999933E-2</v>
      </c>
      <c r="H2200" s="21">
        <v>2</v>
      </c>
      <c r="I2200" s="17">
        <v>1</v>
      </c>
      <c r="J2200" s="17">
        <v>4</v>
      </c>
      <c r="K2200" s="17">
        <v>4</v>
      </c>
      <c r="L2200" s="17" t="s">
        <v>61</v>
      </c>
      <c r="M2200" s="14" t="s">
        <v>62</v>
      </c>
      <c r="N2200" s="17">
        <v>1</v>
      </c>
      <c r="O2200" s="14">
        <f t="shared" si="344"/>
        <v>59.069999999999993</v>
      </c>
      <c r="P2200" s="14">
        <v>17.899999999999999</v>
      </c>
      <c r="Q2200" s="14">
        <f t="shared" si="345"/>
        <v>61.05</v>
      </c>
      <c r="R2200" s="14">
        <v>18.5</v>
      </c>
      <c r="S2200" s="14">
        <f t="shared" si="346"/>
        <v>61.05</v>
      </c>
      <c r="T2200" s="14">
        <v>18.5</v>
      </c>
      <c r="U2200" s="21" t="s">
        <v>43</v>
      </c>
      <c r="V2200" s="21" t="s">
        <v>43</v>
      </c>
      <c r="W2200" s="19">
        <v>27.891670000000001</v>
      </c>
      <c r="X2200" s="19">
        <v>-115.19064</v>
      </c>
      <c r="Y2200" s="18">
        <f t="shared" si="342"/>
        <v>62.6</v>
      </c>
      <c r="Z2200" s="17">
        <v>17</v>
      </c>
      <c r="AA2200" s="21">
        <v>8</v>
      </c>
      <c r="AB2200" s="14" t="s">
        <v>44</v>
      </c>
      <c r="AC2200" s="14">
        <v>11</v>
      </c>
      <c r="AD2200" s="17">
        <v>19</v>
      </c>
      <c r="AE2200" s="17">
        <v>1</v>
      </c>
      <c r="AF2200" s="14">
        <v>23</v>
      </c>
      <c r="AG2200" s="14">
        <v>210</v>
      </c>
      <c r="AI2200" s="70">
        <f t="shared" si="339"/>
        <v>14.628</v>
      </c>
      <c r="AJ2200" s="71" t="s">
        <v>369</v>
      </c>
      <c r="AK2200" s="72">
        <f t="shared" si="340"/>
        <v>2.041534710262368</v>
      </c>
      <c r="AL2200" s="73">
        <f t="shared" si="341"/>
        <v>2.041534710262368</v>
      </c>
    </row>
    <row r="2201" spans="1:38" hidden="1">
      <c r="A2201" s="14" t="s">
        <v>105</v>
      </c>
      <c r="B2201" s="14" t="s">
        <v>40</v>
      </c>
      <c r="C2201" s="31">
        <v>39294</v>
      </c>
      <c r="D2201" s="15">
        <v>2007</v>
      </c>
      <c r="E2201" s="16">
        <v>0.47083333333333338</v>
      </c>
      <c r="F2201" s="16">
        <v>0.48958333333333331</v>
      </c>
      <c r="G2201" s="16">
        <f t="shared" si="343"/>
        <v>1.8749999999999933E-2</v>
      </c>
      <c r="H2201" s="21">
        <v>2</v>
      </c>
      <c r="I2201" s="17">
        <v>1</v>
      </c>
      <c r="J2201" s="17">
        <v>4</v>
      </c>
      <c r="K2201" s="17">
        <v>4</v>
      </c>
      <c r="L2201" s="17" t="s">
        <v>61</v>
      </c>
      <c r="M2201" s="14" t="s">
        <v>62</v>
      </c>
      <c r="N2201" s="17">
        <v>1</v>
      </c>
      <c r="O2201" s="14">
        <f t="shared" si="344"/>
        <v>59.069999999999993</v>
      </c>
      <c r="P2201" s="14">
        <v>17.899999999999999</v>
      </c>
      <c r="Q2201" s="14">
        <f t="shared" si="345"/>
        <v>61.05</v>
      </c>
      <c r="R2201" s="14">
        <v>18.5</v>
      </c>
      <c r="S2201" s="14">
        <f t="shared" si="346"/>
        <v>61.05</v>
      </c>
      <c r="T2201" s="14">
        <v>18.5</v>
      </c>
      <c r="U2201" s="21" t="s">
        <v>43</v>
      </c>
      <c r="V2201" s="21" t="s">
        <v>43</v>
      </c>
      <c r="W2201" s="19">
        <v>27.891670000000001</v>
      </c>
      <c r="X2201" s="19">
        <v>-115.19064</v>
      </c>
      <c r="Y2201" s="18">
        <f t="shared" si="342"/>
        <v>62.6</v>
      </c>
      <c r="Z2201" s="17">
        <v>17</v>
      </c>
      <c r="AA2201" s="21">
        <v>8</v>
      </c>
      <c r="AB2201" s="14" t="s">
        <v>44</v>
      </c>
      <c r="AC2201" s="14">
        <v>12</v>
      </c>
      <c r="AD2201" s="17">
        <v>15</v>
      </c>
      <c r="AE2201" s="17">
        <v>1</v>
      </c>
      <c r="AF2201" s="14">
        <v>24</v>
      </c>
      <c r="AG2201" s="14">
        <v>210</v>
      </c>
      <c r="AI2201" s="70">
        <f t="shared" si="339"/>
        <v>11.792</v>
      </c>
      <c r="AJ2201" s="71" t="s">
        <v>369</v>
      </c>
      <c r="AK2201" s="72">
        <f t="shared" si="340"/>
        <v>1.2734394051640829</v>
      </c>
      <c r="AL2201" s="73">
        <f t="shared" si="341"/>
        <v>1.2734394051640829</v>
      </c>
    </row>
    <row r="2202" spans="1:38" hidden="1">
      <c r="A2202" s="14" t="s">
        <v>105</v>
      </c>
      <c r="B2202" s="14" t="s">
        <v>40</v>
      </c>
      <c r="C2202" s="31">
        <v>39294</v>
      </c>
      <c r="D2202" s="15">
        <v>2007</v>
      </c>
      <c r="E2202" s="16">
        <v>0.47083333333333338</v>
      </c>
      <c r="F2202" s="16">
        <v>0.48958333333333331</v>
      </c>
      <c r="G2202" s="16">
        <f t="shared" si="343"/>
        <v>1.8749999999999933E-2</v>
      </c>
      <c r="H2202" s="21">
        <v>2</v>
      </c>
      <c r="I2202" s="17">
        <v>1</v>
      </c>
      <c r="J2202" s="17">
        <v>4</v>
      </c>
      <c r="K2202" s="17">
        <v>4</v>
      </c>
      <c r="L2202" s="17" t="s">
        <v>61</v>
      </c>
      <c r="M2202" s="14" t="s">
        <v>62</v>
      </c>
      <c r="N2202" s="17">
        <v>1</v>
      </c>
      <c r="O2202" s="14">
        <f t="shared" si="344"/>
        <v>59.069999999999993</v>
      </c>
      <c r="P2202" s="14">
        <v>17.899999999999999</v>
      </c>
      <c r="Q2202" s="14">
        <f t="shared" si="345"/>
        <v>61.05</v>
      </c>
      <c r="R2202" s="14">
        <v>18.5</v>
      </c>
      <c r="S2202" s="14">
        <f t="shared" si="346"/>
        <v>61.05</v>
      </c>
      <c r="T2202" s="14">
        <v>18.5</v>
      </c>
      <c r="U2202" s="21" t="s">
        <v>43</v>
      </c>
      <c r="V2202" s="21" t="s">
        <v>43</v>
      </c>
      <c r="W2202" s="19">
        <v>27.891670000000001</v>
      </c>
      <c r="X2202" s="19">
        <v>-115.19064</v>
      </c>
      <c r="Y2202" s="18">
        <f t="shared" si="342"/>
        <v>62.6</v>
      </c>
      <c r="Z2202" s="17">
        <v>17</v>
      </c>
      <c r="AA2202" s="21">
        <v>8</v>
      </c>
      <c r="AB2202" s="14" t="s">
        <v>44</v>
      </c>
      <c r="AC2202" s="14">
        <v>12</v>
      </c>
      <c r="AD2202" s="17">
        <v>15</v>
      </c>
      <c r="AE2202" s="17">
        <v>1</v>
      </c>
      <c r="AF2202" s="14">
        <v>24</v>
      </c>
      <c r="AG2202" s="14">
        <v>210</v>
      </c>
      <c r="AI2202" s="70">
        <f t="shared" si="339"/>
        <v>11.792</v>
      </c>
      <c r="AJ2202" s="71" t="s">
        <v>369</v>
      </c>
      <c r="AK2202" s="72">
        <f t="shared" si="340"/>
        <v>1.2734394051640829</v>
      </c>
      <c r="AL2202" s="73">
        <f t="shared" si="341"/>
        <v>1.2734394051640829</v>
      </c>
    </row>
    <row r="2203" spans="1:38" hidden="1">
      <c r="A2203" s="14" t="s">
        <v>105</v>
      </c>
      <c r="B2203" s="14" t="s">
        <v>40</v>
      </c>
      <c r="C2203" s="31">
        <v>39294</v>
      </c>
      <c r="D2203" s="15">
        <v>2007</v>
      </c>
      <c r="E2203" s="16">
        <v>0.47083333333333338</v>
      </c>
      <c r="F2203" s="16">
        <v>0.48958333333333331</v>
      </c>
      <c r="G2203" s="16">
        <f t="shared" si="343"/>
        <v>1.8749999999999933E-2</v>
      </c>
      <c r="H2203" s="21">
        <v>2</v>
      </c>
      <c r="I2203" s="17">
        <v>1</v>
      </c>
      <c r="J2203" s="17">
        <v>4</v>
      </c>
      <c r="K2203" s="17">
        <v>4</v>
      </c>
      <c r="L2203" s="17" t="s">
        <v>61</v>
      </c>
      <c r="M2203" s="14" t="s">
        <v>62</v>
      </c>
      <c r="N2203" s="17">
        <v>1</v>
      </c>
      <c r="O2203" s="14">
        <f t="shared" si="344"/>
        <v>59.069999999999993</v>
      </c>
      <c r="P2203" s="14">
        <v>17.899999999999999</v>
      </c>
      <c r="Q2203" s="14">
        <f t="shared" si="345"/>
        <v>61.05</v>
      </c>
      <c r="R2203" s="14">
        <v>18.5</v>
      </c>
      <c r="S2203" s="14">
        <f t="shared" si="346"/>
        <v>61.05</v>
      </c>
      <c r="T2203" s="14">
        <v>18.5</v>
      </c>
      <c r="U2203" s="21" t="s">
        <v>43</v>
      </c>
      <c r="V2203" s="21" t="s">
        <v>43</v>
      </c>
      <c r="W2203" s="19">
        <v>27.891670000000001</v>
      </c>
      <c r="X2203" s="19">
        <v>-115.19064</v>
      </c>
      <c r="Y2203" s="18">
        <f t="shared" si="342"/>
        <v>62.6</v>
      </c>
      <c r="Z2203" s="17">
        <v>17</v>
      </c>
      <c r="AA2203" s="21">
        <v>8</v>
      </c>
      <c r="AB2203" s="14" t="s">
        <v>44</v>
      </c>
      <c r="AC2203" s="14">
        <v>12</v>
      </c>
      <c r="AD2203" s="17">
        <v>16</v>
      </c>
      <c r="AE2203" s="17">
        <v>1</v>
      </c>
      <c r="AF2203" s="14">
        <v>24</v>
      </c>
      <c r="AG2203" s="14">
        <v>210</v>
      </c>
      <c r="AI2203" s="70">
        <f t="shared" si="339"/>
        <v>12.500999999999999</v>
      </c>
      <c r="AJ2203" s="71" t="s">
        <v>369</v>
      </c>
      <c r="AK2203" s="72">
        <f t="shared" si="340"/>
        <v>1.4471406331162124</v>
      </c>
      <c r="AL2203" s="73">
        <f t="shared" si="341"/>
        <v>1.4471406331162124</v>
      </c>
    </row>
    <row r="2204" spans="1:38" hidden="1">
      <c r="A2204" s="14" t="s">
        <v>105</v>
      </c>
      <c r="B2204" s="14" t="s">
        <v>40</v>
      </c>
      <c r="C2204" s="31">
        <v>39294</v>
      </c>
      <c r="D2204" s="15">
        <v>2007</v>
      </c>
      <c r="E2204" s="16">
        <v>0.47083333333333338</v>
      </c>
      <c r="F2204" s="16">
        <v>0.48958333333333331</v>
      </c>
      <c r="G2204" s="16">
        <f t="shared" si="343"/>
        <v>1.8749999999999933E-2</v>
      </c>
      <c r="H2204" s="21">
        <v>2</v>
      </c>
      <c r="I2204" s="17">
        <v>1</v>
      </c>
      <c r="J2204" s="17">
        <v>4</v>
      </c>
      <c r="K2204" s="17">
        <v>4</v>
      </c>
      <c r="L2204" s="17" t="s">
        <v>61</v>
      </c>
      <c r="M2204" s="14" t="s">
        <v>62</v>
      </c>
      <c r="N2204" s="17">
        <v>1</v>
      </c>
      <c r="O2204" s="14">
        <f t="shared" si="344"/>
        <v>59.069999999999993</v>
      </c>
      <c r="P2204" s="14">
        <v>17.899999999999999</v>
      </c>
      <c r="Q2204" s="14">
        <f t="shared" si="345"/>
        <v>61.05</v>
      </c>
      <c r="R2204" s="14">
        <v>18.5</v>
      </c>
      <c r="S2204" s="14">
        <f t="shared" si="346"/>
        <v>61.05</v>
      </c>
      <c r="T2204" s="14">
        <v>18.5</v>
      </c>
      <c r="U2204" s="21" t="s">
        <v>43</v>
      </c>
      <c r="V2204" s="21" t="s">
        <v>43</v>
      </c>
      <c r="W2204" s="19">
        <v>27.891670000000001</v>
      </c>
      <c r="X2204" s="19">
        <v>-115.19064</v>
      </c>
      <c r="Y2204" s="18">
        <f t="shared" si="342"/>
        <v>62.6</v>
      </c>
      <c r="Z2204" s="17">
        <v>17</v>
      </c>
      <c r="AA2204" s="21">
        <v>8</v>
      </c>
      <c r="AB2204" s="14" t="s">
        <v>44</v>
      </c>
      <c r="AC2204" s="14">
        <v>12</v>
      </c>
      <c r="AD2204" s="17">
        <v>17</v>
      </c>
      <c r="AE2204" s="17">
        <v>1</v>
      </c>
      <c r="AF2204" s="14">
        <v>24</v>
      </c>
      <c r="AG2204" s="14">
        <v>210</v>
      </c>
      <c r="AI2204" s="70">
        <f t="shared" si="339"/>
        <v>13.209999999999999</v>
      </c>
      <c r="AJ2204" s="71" t="s">
        <v>369</v>
      </c>
      <c r="AK2204" s="72">
        <f t="shared" si="340"/>
        <v>1.6329725885917237</v>
      </c>
      <c r="AL2204" s="73">
        <f t="shared" si="341"/>
        <v>1.6329725885917237</v>
      </c>
    </row>
    <row r="2205" spans="1:38" hidden="1">
      <c r="A2205" s="14" t="s">
        <v>105</v>
      </c>
      <c r="B2205" s="14" t="s">
        <v>40</v>
      </c>
      <c r="C2205" s="31">
        <v>39294</v>
      </c>
      <c r="D2205" s="15">
        <v>2007</v>
      </c>
      <c r="E2205" s="16">
        <v>0.47083333333333338</v>
      </c>
      <c r="F2205" s="16">
        <v>0.48958333333333331</v>
      </c>
      <c r="G2205" s="16">
        <f t="shared" si="343"/>
        <v>1.8749999999999933E-2</v>
      </c>
      <c r="H2205" s="21">
        <v>2</v>
      </c>
      <c r="I2205" s="17">
        <v>1</v>
      </c>
      <c r="J2205" s="17">
        <v>4</v>
      </c>
      <c r="K2205" s="17">
        <v>4</v>
      </c>
      <c r="L2205" s="17" t="s">
        <v>61</v>
      </c>
      <c r="M2205" s="14" t="s">
        <v>62</v>
      </c>
      <c r="N2205" s="17">
        <v>1</v>
      </c>
      <c r="O2205" s="14">
        <f t="shared" si="344"/>
        <v>59.069999999999993</v>
      </c>
      <c r="P2205" s="14">
        <v>17.899999999999999</v>
      </c>
      <c r="Q2205" s="14">
        <f t="shared" si="345"/>
        <v>61.05</v>
      </c>
      <c r="R2205" s="14">
        <v>18.5</v>
      </c>
      <c r="S2205" s="14">
        <f t="shared" si="346"/>
        <v>61.05</v>
      </c>
      <c r="T2205" s="14">
        <v>18.5</v>
      </c>
      <c r="U2205" s="21" t="s">
        <v>43</v>
      </c>
      <c r="V2205" s="21" t="s">
        <v>43</v>
      </c>
      <c r="W2205" s="19">
        <v>27.891670000000001</v>
      </c>
      <c r="X2205" s="19">
        <v>-115.19064</v>
      </c>
      <c r="Y2205" s="18">
        <f t="shared" si="342"/>
        <v>62.6</v>
      </c>
      <c r="Z2205" s="17">
        <v>17</v>
      </c>
      <c r="AA2205" s="21">
        <v>8</v>
      </c>
      <c r="AB2205" s="14" t="s">
        <v>44</v>
      </c>
      <c r="AC2205" s="14">
        <v>12</v>
      </c>
      <c r="AD2205" s="17">
        <v>18</v>
      </c>
      <c r="AE2205" s="17">
        <v>1</v>
      </c>
      <c r="AF2205" s="14">
        <v>24</v>
      </c>
      <c r="AG2205" s="14">
        <v>210</v>
      </c>
      <c r="AI2205" s="70">
        <f t="shared" si="339"/>
        <v>13.918999999999999</v>
      </c>
      <c r="AJ2205" s="71" t="s">
        <v>369</v>
      </c>
      <c r="AK2205" s="72">
        <f t="shared" si="340"/>
        <v>1.8310631406548505</v>
      </c>
      <c r="AL2205" s="73">
        <f t="shared" si="341"/>
        <v>1.8310631406548505</v>
      </c>
    </row>
    <row r="2206" spans="1:38" hidden="1">
      <c r="A2206" s="14" t="s">
        <v>105</v>
      </c>
      <c r="B2206" s="14" t="s">
        <v>40</v>
      </c>
      <c r="C2206" s="31">
        <v>39294</v>
      </c>
      <c r="D2206" s="15">
        <v>2007</v>
      </c>
      <c r="E2206" s="16">
        <v>0.47083333333333338</v>
      </c>
      <c r="F2206" s="16">
        <v>0.48958333333333331</v>
      </c>
      <c r="G2206" s="16">
        <f t="shared" si="343"/>
        <v>1.8749999999999933E-2</v>
      </c>
      <c r="H2206" s="21">
        <v>2</v>
      </c>
      <c r="I2206" s="17">
        <v>1</v>
      </c>
      <c r="J2206" s="17">
        <v>4</v>
      </c>
      <c r="K2206" s="17">
        <v>4</v>
      </c>
      <c r="L2206" s="17" t="s">
        <v>61</v>
      </c>
      <c r="M2206" s="14" t="s">
        <v>62</v>
      </c>
      <c r="N2206" s="17">
        <v>1</v>
      </c>
      <c r="O2206" s="14">
        <f t="shared" si="344"/>
        <v>59.069999999999993</v>
      </c>
      <c r="P2206" s="14">
        <v>17.899999999999999</v>
      </c>
      <c r="Q2206" s="14">
        <f t="shared" si="345"/>
        <v>61.05</v>
      </c>
      <c r="R2206" s="14">
        <v>18.5</v>
      </c>
      <c r="S2206" s="14">
        <f t="shared" si="346"/>
        <v>61.05</v>
      </c>
      <c r="T2206" s="14">
        <v>18.5</v>
      </c>
      <c r="U2206" s="21" t="s">
        <v>43</v>
      </c>
      <c r="V2206" s="21" t="s">
        <v>43</v>
      </c>
      <c r="W2206" s="19">
        <v>27.891670000000001</v>
      </c>
      <c r="X2206" s="19">
        <v>-115.19064</v>
      </c>
      <c r="Y2206" s="18">
        <f t="shared" si="342"/>
        <v>62.6</v>
      </c>
      <c r="Z2206" s="17">
        <v>17</v>
      </c>
      <c r="AA2206" s="21">
        <v>8</v>
      </c>
      <c r="AB2206" s="14" t="s">
        <v>44</v>
      </c>
      <c r="AC2206" s="14">
        <v>13</v>
      </c>
      <c r="AD2206" s="17">
        <v>11</v>
      </c>
      <c r="AE2206" s="17">
        <v>1</v>
      </c>
      <c r="AF2206" s="14">
        <v>27</v>
      </c>
      <c r="AG2206" s="14">
        <v>210</v>
      </c>
      <c r="AI2206" s="70">
        <f t="shared" ref="AI2206:AI2269" si="347">(0.709*AD2206)+1.157</f>
        <v>8.9559999999999995</v>
      </c>
      <c r="AJ2206" s="71" t="s">
        <v>369</v>
      </c>
      <c r="AK2206" s="72">
        <f t="shared" ref="AK2206:AK2269" si="348">((POWER(AI2206*10,2.19))*0.037)/1000</f>
        <v>0.69715856935839871</v>
      </c>
      <c r="AL2206" s="73">
        <f t="shared" ref="AL2206:AL2269" si="349">((POWER(AI2206*10,2.19))*0.037)/1000</f>
        <v>0.69715856935839871</v>
      </c>
    </row>
    <row r="2207" spans="1:38" hidden="1">
      <c r="A2207" s="14" t="s">
        <v>105</v>
      </c>
      <c r="B2207" s="14" t="s">
        <v>40</v>
      </c>
      <c r="C2207" s="31">
        <v>39294</v>
      </c>
      <c r="D2207" s="15">
        <v>2007</v>
      </c>
      <c r="E2207" s="16">
        <v>0.47083333333333338</v>
      </c>
      <c r="F2207" s="16">
        <v>0.48958333333333331</v>
      </c>
      <c r="G2207" s="16">
        <f t="shared" si="343"/>
        <v>1.8749999999999933E-2</v>
      </c>
      <c r="H2207" s="21">
        <v>2</v>
      </c>
      <c r="I2207" s="17">
        <v>1</v>
      </c>
      <c r="J2207" s="17">
        <v>4</v>
      </c>
      <c r="K2207" s="17">
        <v>4</v>
      </c>
      <c r="L2207" s="17" t="s">
        <v>61</v>
      </c>
      <c r="M2207" s="14" t="s">
        <v>62</v>
      </c>
      <c r="N2207" s="17">
        <v>1</v>
      </c>
      <c r="O2207" s="14">
        <f t="shared" si="344"/>
        <v>59.069999999999993</v>
      </c>
      <c r="P2207" s="14">
        <v>17.899999999999999</v>
      </c>
      <c r="Q2207" s="14">
        <f t="shared" si="345"/>
        <v>61.05</v>
      </c>
      <c r="R2207" s="14">
        <v>18.5</v>
      </c>
      <c r="S2207" s="14">
        <f t="shared" si="346"/>
        <v>61.05</v>
      </c>
      <c r="T2207" s="14">
        <v>18.5</v>
      </c>
      <c r="U2207" s="21" t="s">
        <v>43</v>
      </c>
      <c r="V2207" s="21" t="s">
        <v>43</v>
      </c>
      <c r="W2207" s="19">
        <v>27.891670000000001</v>
      </c>
      <c r="X2207" s="19">
        <v>-115.19064</v>
      </c>
      <c r="Y2207" s="18">
        <f t="shared" si="342"/>
        <v>62.6</v>
      </c>
      <c r="Z2207" s="17">
        <v>17</v>
      </c>
      <c r="AA2207" s="21">
        <v>8</v>
      </c>
      <c r="AB2207" s="14" t="s">
        <v>44</v>
      </c>
      <c r="AC2207" s="14">
        <v>13</v>
      </c>
      <c r="AD2207" s="17">
        <v>14</v>
      </c>
      <c r="AE2207" s="17">
        <v>1</v>
      </c>
      <c r="AF2207" s="14">
        <v>27</v>
      </c>
      <c r="AG2207" s="14">
        <v>210</v>
      </c>
      <c r="AI2207" s="70">
        <f t="shared" si="347"/>
        <v>11.083</v>
      </c>
      <c r="AJ2207" s="71" t="s">
        <v>369</v>
      </c>
      <c r="AK2207" s="72">
        <f t="shared" si="348"/>
        <v>1.1117350137621949</v>
      </c>
      <c r="AL2207" s="73">
        <f t="shared" si="349"/>
        <v>1.1117350137621949</v>
      </c>
    </row>
    <row r="2208" spans="1:38" hidden="1">
      <c r="A2208" s="14" t="s">
        <v>105</v>
      </c>
      <c r="B2208" s="14" t="s">
        <v>40</v>
      </c>
      <c r="C2208" s="31">
        <v>39294</v>
      </c>
      <c r="D2208" s="15">
        <v>2007</v>
      </c>
      <c r="E2208" s="16">
        <v>0.47083333333333338</v>
      </c>
      <c r="F2208" s="16">
        <v>0.48958333333333331</v>
      </c>
      <c r="G2208" s="16">
        <f t="shared" si="343"/>
        <v>1.8749999999999933E-2</v>
      </c>
      <c r="H2208" s="21">
        <v>2</v>
      </c>
      <c r="I2208" s="17">
        <v>1</v>
      </c>
      <c r="J2208" s="17">
        <v>4</v>
      </c>
      <c r="K2208" s="17">
        <v>4</v>
      </c>
      <c r="L2208" s="17" t="s">
        <v>61</v>
      </c>
      <c r="M2208" s="14" t="s">
        <v>62</v>
      </c>
      <c r="N2208" s="17">
        <v>1</v>
      </c>
      <c r="O2208" s="14">
        <f t="shared" si="344"/>
        <v>59.069999999999993</v>
      </c>
      <c r="P2208" s="14">
        <v>17.899999999999999</v>
      </c>
      <c r="Q2208" s="14">
        <f t="shared" si="345"/>
        <v>61.05</v>
      </c>
      <c r="R2208" s="14">
        <v>18.5</v>
      </c>
      <c r="S2208" s="14">
        <f t="shared" si="346"/>
        <v>61.05</v>
      </c>
      <c r="T2208" s="14">
        <v>18.5</v>
      </c>
      <c r="U2208" s="21" t="s">
        <v>43</v>
      </c>
      <c r="V2208" s="21" t="s">
        <v>43</v>
      </c>
      <c r="W2208" s="19">
        <v>27.891670000000001</v>
      </c>
      <c r="X2208" s="19">
        <v>-115.19064</v>
      </c>
      <c r="Y2208" s="18">
        <f t="shared" si="342"/>
        <v>62.6</v>
      </c>
      <c r="Z2208" s="17">
        <v>17</v>
      </c>
      <c r="AA2208" s="21">
        <v>8</v>
      </c>
      <c r="AB2208" s="14" t="s">
        <v>44</v>
      </c>
      <c r="AC2208" s="14">
        <v>13</v>
      </c>
      <c r="AD2208" s="17">
        <v>17</v>
      </c>
      <c r="AE2208" s="17">
        <v>1</v>
      </c>
      <c r="AF2208" s="14">
        <v>27</v>
      </c>
      <c r="AG2208" s="14">
        <v>210</v>
      </c>
      <c r="AI2208" s="70">
        <f t="shared" si="347"/>
        <v>13.209999999999999</v>
      </c>
      <c r="AJ2208" s="71" t="s">
        <v>369</v>
      </c>
      <c r="AK2208" s="72">
        <f t="shared" si="348"/>
        <v>1.6329725885917237</v>
      </c>
      <c r="AL2208" s="73">
        <f t="shared" si="349"/>
        <v>1.6329725885917237</v>
      </c>
    </row>
    <row r="2209" spans="1:38" hidden="1">
      <c r="A2209" s="14" t="s">
        <v>105</v>
      </c>
      <c r="B2209" s="14" t="s">
        <v>40</v>
      </c>
      <c r="C2209" s="31">
        <v>39294</v>
      </c>
      <c r="D2209" s="15">
        <v>2007</v>
      </c>
      <c r="E2209" s="16">
        <v>0.47083333333333338</v>
      </c>
      <c r="F2209" s="16">
        <v>0.48958333333333331</v>
      </c>
      <c r="G2209" s="16">
        <f t="shared" si="343"/>
        <v>1.8749999999999933E-2</v>
      </c>
      <c r="H2209" s="21">
        <v>2</v>
      </c>
      <c r="I2209" s="17">
        <v>1</v>
      </c>
      <c r="J2209" s="17">
        <v>4</v>
      </c>
      <c r="K2209" s="17">
        <v>4</v>
      </c>
      <c r="L2209" s="17" t="s">
        <v>61</v>
      </c>
      <c r="M2209" s="14" t="s">
        <v>62</v>
      </c>
      <c r="N2209" s="17">
        <v>1</v>
      </c>
      <c r="O2209" s="14">
        <f t="shared" si="344"/>
        <v>59.069999999999993</v>
      </c>
      <c r="P2209" s="14">
        <v>17.899999999999999</v>
      </c>
      <c r="Q2209" s="14">
        <f t="shared" si="345"/>
        <v>61.05</v>
      </c>
      <c r="R2209" s="14">
        <v>18.5</v>
      </c>
      <c r="S2209" s="14">
        <f t="shared" si="346"/>
        <v>61.05</v>
      </c>
      <c r="T2209" s="14">
        <v>18.5</v>
      </c>
      <c r="U2209" s="21" t="s">
        <v>43</v>
      </c>
      <c r="V2209" s="21" t="s">
        <v>43</v>
      </c>
      <c r="W2209" s="19">
        <v>27.891670000000001</v>
      </c>
      <c r="X2209" s="19">
        <v>-115.19064</v>
      </c>
      <c r="Y2209" s="18">
        <f t="shared" si="342"/>
        <v>62.6</v>
      </c>
      <c r="Z2209" s="17">
        <v>17</v>
      </c>
      <c r="AA2209" s="21">
        <v>8</v>
      </c>
      <c r="AB2209" s="14" t="s">
        <v>44</v>
      </c>
      <c r="AC2209" s="14">
        <v>13</v>
      </c>
      <c r="AD2209" s="17">
        <v>18</v>
      </c>
      <c r="AE2209" s="17">
        <v>1</v>
      </c>
      <c r="AF2209" s="14">
        <v>27</v>
      </c>
      <c r="AG2209" s="14">
        <v>210</v>
      </c>
      <c r="AI2209" s="70">
        <f t="shared" si="347"/>
        <v>13.918999999999999</v>
      </c>
      <c r="AJ2209" s="71" t="s">
        <v>369</v>
      </c>
      <c r="AK2209" s="72">
        <f t="shared" si="348"/>
        <v>1.8310631406548505</v>
      </c>
      <c r="AL2209" s="73">
        <f t="shared" si="349"/>
        <v>1.8310631406548505</v>
      </c>
    </row>
    <row r="2210" spans="1:38" hidden="1">
      <c r="A2210" s="14" t="s">
        <v>105</v>
      </c>
      <c r="B2210" s="14" t="s">
        <v>40</v>
      </c>
      <c r="C2210" s="31">
        <v>39294</v>
      </c>
      <c r="D2210" s="15">
        <v>2007</v>
      </c>
      <c r="E2210" s="16">
        <v>0.47083333333333338</v>
      </c>
      <c r="F2210" s="16">
        <v>0.48958333333333331</v>
      </c>
      <c r="G2210" s="16">
        <f t="shared" si="343"/>
        <v>1.8749999999999933E-2</v>
      </c>
      <c r="H2210" s="21">
        <v>2</v>
      </c>
      <c r="I2210" s="17">
        <v>1</v>
      </c>
      <c r="J2210" s="17">
        <v>4</v>
      </c>
      <c r="K2210" s="17">
        <v>4</v>
      </c>
      <c r="L2210" s="17" t="s">
        <v>61</v>
      </c>
      <c r="M2210" s="14" t="s">
        <v>62</v>
      </c>
      <c r="N2210" s="17">
        <v>1</v>
      </c>
      <c r="O2210" s="14">
        <f t="shared" si="344"/>
        <v>59.069999999999993</v>
      </c>
      <c r="P2210" s="14">
        <v>17.899999999999999</v>
      </c>
      <c r="Q2210" s="14">
        <f t="shared" si="345"/>
        <v>61.05</v>
      </c>
      <c r="R2210" s="14">
        <v>18.5</v>
      </c>
      <c r="S2210" s="14">
        <f t="shared" si="346"/>
        <v>61.05</v>
      </c>
      <c r="T2210" s="14">
        <v>18.5</v>
      </c>
      <c r="U2210" s="21" t="s">
        <v>43</v>
      </c>
      <c r="V2210" s="21" t="s">
        <v>43</v>
      </c>
      <c r="W2210" s="19">
        <v>27.891670000000001</v>
      </c>
      <c r="X2210" s="19">
        <v>-115.19064</v>
      </c>
      <c r="Y2210" s="18">
        <f t="shared" si="342"/>
        <v>62.6</v>
      </c>
      <c r="Z2210" s="17">
        <v>17</v>
      </c>
      <c r="AA2210" s="21">
        <v>8</v>
      </c>
      <c r="AB2210" s="14" t="s">
        <v>44</v>
      </c>
      <c r="AC2210" s="14">
        <v>13</v>
      </c>
      <c r="AD2210" s="17">
        <v>19</v>
      </c>
      <c r="AE2210" s="17">
        <v>1</v>
      </c>
      <c r="AF2210" s="14">
        <v>27</v>
      </c>
      <c r="AG2210" s="14">
        <v>210</v>
      </c>
      <c r="AI2210" s="70">
        <f t="shared" si="347"/>
        <v>14.628</v>
      </c>
      <c r="AJ2210" s="71" t="s">
        <v>369</v>
      </c>
      <c r="AK2210" s="72">
        <f t="shared" si="348"/>
        <v>2.041534710262368</v>
      </c>
      <c r="AL2210" s="73">
        <f t="shared" si="349"/>
        <v>2.041534710262368</v>
      </c>
    </row>
    <row r="2211" spans="1:38" hidden="1">
      <c r="A2211" s="14" t="s">
        <v>105</v>
      </c>
      <c r="B2211" s="14" t="s">
        <v>40</v>
      </c>
      <c r="C2211" s="31">
        <v>39294</v>
      </c>
      <c r="D2211" s="15">
        <v>2007</v>
      </c>
      <c r="E2211" s="16">
        <v>0.47083333333333338</v>
      </c>
      <c r="F2211" s="16">
        <v>0.48958333333333331</v>
      </c>
      <c r="G2211" s="16">
        <f t="shared" si="343"/>
        <v>1.8749999999999933E-2</v>
      </c>
      <c r="H2211" s="21">
        <v>2</v>
      </c>
      <c r="I2211" s="17">
        <v>1</v>
      </c>
      <c r="J2211" s="17">
        <v>4</v>
      </c>
      <c r="K2211" s="17">
        <v>4</v>
      </c>
      <c r="L2211" s="17" t="s">
        <v>61</v>
      </c>
      <c r="M2211" s="14" t="s">
        <v>62</v>
      </c>
      <c r="N2211" s="17">
        <v>1</v>
      </c>
      <c r="O2211" s="14">
        <f t="shared" si="344"/>
        <v>59.069999999999993</v>
      </c>
      <c r="P2211" s="14">
        <v>17.899999999999999</v>
      </c>
      <c r="Q2211" s="14">
        <f t="shared" si="345"/>
        <v>61.05</v>
      </c>
      <c r="R2211" s="14">
        <v>18.5</v>
      </c>
      <c r="S2211" s="14">
        <f t="shared" si="346"/>
        <v>61.05</v>
      </c>
      <c r="T2211" s="14">
        <v>18.5</v>
      </c>
      <c r="U2211" s="21" t="s">
        <v>43</v>
      </c>
      <c r="V2211" s="21" t="s">
        <v>43</v>
      </c>
      <c r="W2211" s="19">
        <v>27.891670000000001</v>
      </c>
      <c r="X2211" s="19">
        <v>-115.19064</v>
      </c>
      <c r="Y2211" s="18">
        <f t="shared" si="342"/>
        <v>62.6</v>
      </c>
      <c r="Z2211" s="17">
        <v>17</v>
      </c>
      <c r="AA2211" s="21">
        <v>8</v>
      </c>
      <c r="AB2211" s="14" t="s">
        <v>44</v>
      </c>
      <c r="AC2211" s="14">
        <v>13</v>
      </c>
      <c r="AD2211" s="17">
        <v>19</v>
      </c>
      <c r="AE2211" s="17">
        <v>1</v>
      </c>
      <c r="AF2211" s="14">
        <v>27</v>
      </c>
      <c r="AG2211" s="14">
        <v>210</v>
      </c>
      <c r="AI2211" s="70">
        <f t="shared" si="347"/>
        <v>14.628</v>
      </c>
      <c r="AJ2211" s="71" t="s">
        <v>369</v>
      </c>
      <c r="AK2211" s="72">
        <f t="shared" si="348"/>
        <v>2.041534710262368</v>
      </c>
      <c r="AL2211" s="73">
        <f t="shared" si="349"/>
        <v>2.041534710262368</v>
      </c>
    </row>
    <row r="2212" spans="1:38" hidden="1">
      <c r="A2212" s="14" t="s">
        <v>105</v>
      </c>
      <c r="B2212" s="14" t="s">
        <v>40</v>
      </c>
      <c r="C2212" s="31">
        <v>39294</v>
      </c>
      <c r="D2212" s="15">
        <v>2007</v>
      </c>
      <c r="E2212" s="16">
        <v>0.47083333333333338</v>
      </c>
      <c r="F2212" s="16">
        <v>0.48958333333333331</v>
      </c>
      <c r="G2212" s="16">
        <f t="shared" si="343"/>
        <v>1.8749999999999933E-2</v>
      </c>
      <c r="H2212" s="21">
        <v>2</v>
      </c>
      <c r="I2212" s="17">
        <v>1</v>
      </c>
      <c r="J2212" s="17">
        <v>4</v>
      </c>
      <c r="K2212" s="17">
        <v>4</v>
      </c>
      <c r="L2212" s="17" t="s">
        <v>61</v>
      </c>
      <c r="M2212" s="14" t="s">
        <v>62</v>
      </c>
      <c r="N2212" s="17">
        <v>1</v>
      </c>
      <c r="O2212" s="14">
        <f t="shared" si="344"/>
        <v>59.069999999999993</v>
      </c>
      <c r="P2212" s="14">
        <v>17.899999999999999</v>
      </c>
      <c r="Q2212" s="14">
        <f t="shared" si="345"/>
        <v>61.05</v>
      </c>
      <c r="R2212" s="14">
        <v>18.5</v>
      </c>
      <c r="S2212" s="14">
        <f t="shared" si="346"/>
        <v>61.05</v>
      </c>
      <c r="T2212" s="14">
        <v>18.5</v>
      </c>
      <c r="U2212" s="21" t="s">
        <v>43</v>
      </c>
      <c r="V2212" s="21" t="s">
        <v>43</v>
      </c>
      <c r="W2212" s="19">
        <v>27.891670000000001</v>
      </c>
      <c r="X2212" s="19">
        <v>-115.19064</v>
      </c>
      <c r="Y2212" s="18">
        <f t="shared" si="342"/>
        <v>62.6</v>
      </c>
      <c r="Z2212" s="17">
        <v>17</v>
      </c>
      <c r="AA2212" s="21">
        <v>8</v>
      </c>
      <c r="AB2212" s="14" t="s">
        <v>44</v>
      </c>
      <c r="AC2212" s="14">
        <v>13</v>
      </c>
      <c r="AD2212" s="17">
        <v>20</v>
      </c>
      <c r="AE2212" s="17">
        <v>1</v>
      </c>
      <c r="AF2212" s="14">
        <v>27</v>
      </c>
      <c r="AG2212" s="14">
        <v>210</v>
      </c>
      <c r="AI2212" s="70">
        <f t="shared" si="347"/>
        <v>15.337</v>
      </c>
      <c r="AJ2212" s="71" t="s">
        <v>369</v>
      </c>
      <c r="AK2212" s="72">
        <f t="shared" si="348"/>
        <v>2.2645047633742106</v>
      </c>
      <c r="AL2212" s="73">
        <f t="shared" si="349"/>
        <v>2.2645047633742106</v>
      </c>
    </row>
    <row r="2213" spans="1:38" hidden="1">
      <c r="A2213" s="14" t="s">
        <v>106</v>
      </c>
      <c r="B2213" s="14" t="s">
        <v>40</v>
      </c>
      <c r="C2213" s="31">
        <v>39295</v>
      </c>
      <c r="D2213" s="15">
        <v>2007</v>
      </c>
      <c r="E2213" s="16">
        <v>0.53125</v>
      </c>
      <c r="F2213" s="16">
        <v>0.57361111111111118</v>
      </c>
      <c r="G2213" s="16">
        <f t="shared" si="343"/>
        <v>4.2361111111111183E-2</v>
      </c>
      <c r="H2213" s="21">
        <v>2</v>
      </c>
      <c r="I2213" s="17">
        <v>3</v>
      </c>
      <c r="J2213" s="17">
        <v>5</v>
      </c>
      <c r="K2213" s="17">
        <v>5</v>
      </c>
      <c r="L2213" s="14" t="s">
        <v>277</v>
      </c>
      <c r="M2213" s="14" t="s">
        <v>52</v>
      </c>
      <c r="N2213" s="17">
        <v>2</v>
      </c>
      <c r="O2213" s="14">
        <f t="shared" si="344"/>
        <v>19.799999999999997</v>
      </c>
      <c r="P2213" s="14">
        <v>6</v>
      </c>
      <c r="Q2213" s="14">
        <f t="shared" si="345"/>
        <v>16.5</v>
      </c>
      <c r="R2213" s="14">
        <v>5</v>
      </c>
      <c r="S2213" s="14">
        <f t="shared" si="346"/>
        <v>19.799999999999997</v>
      </c>
      <c r="T2213" s="14">
        <v>6</v>
      </c>
      <c r="U2213" s="21" t="s">
        <v>43</v>
      </c>
      <c r="V2213" s="21" t="s">
        <v>43</v>
      </c>
      <c r="W2213" s="19">
        <v>27.86458</v>
      </c>
      <c r="X2213" s="19">
        <v>-115.18683</v>
      </c>
      <c r="Y2213" s="18">
        <f t="shared" si="342"/>
        <v>64.400000000000006</v>
      </c>
      <c r="Z2213" s="17">
        <v>18</v>
      </c>
      <c r="AA2213" s="21">
        <v>3</v>
      </c>
      <c r="AB2213" s="14" t="s">
        <v>44</v>
      </c>
      <c r="AC2213" s="14">
        <v>1</v>
      </c>
      <c r="AD2213" s="17">
        <v>24</v>
      </c>
      <c r="AE2213" s="17">
        <v>1</v>
      </c>
      <c r="AF2213" s="14">
        <v>19</v>
      </c>
      <c r="AG2213" s="14">
        <v>30</v>
      </c>
      <c r="AI2213" s="70">
        <f t="shared" si="347"/>
        <v>18.172999999999998</v>
      </c>
      <c r="AJ2213" s="71" t="s">
        <v>369</v>
      </c>
      <c r="AK2213" s="72">
        <f t="shared" si="348"/>
        <v>3.2835681640171575</v>
      </c>
      <c r="AL2213" s="73">
        <f t="shared" si="349"/>
        <v>3.2835681640171575</v>
      </c>
    </row>
    <row r="2214" spans="1:38" hidden="1">
      <c r="A2214" s="14" t="s">
        <v>106</v>
      </c>
      <c r="B2214" s="14" t="s">
        <v>40</v>
      </c>
      <c r="C2214" s="31">
        <v>39295</v>
      </c>
      <c r="D2214" s="15">
        <v>2007</v>
      </c>
      <c r="E2214" s="16">
        <v>0.53125</v>
      </c>
      <c r="F2214" s="16">
        <v>0.57361111111111118</v>
      </c>
      <c r="G2214" s="16">
        <f t="shared" si="343"/>
        <v>4.2361111111111183E-2</v>
      </c>
      <c r="H2214" s="21">
        <v>2</v>
      </c>
      <c r="I2214" s="17">
        <v>3</v>
      </c>
      <c r="J2214" s="17">
        <v>5</v>
      </c>
      <c r="K2214" s="17">
        <v>5</v>
      </c>
      <c r="L2214" s="14" t="s">
        <v>277</v>
      </c>
      <c r="M2214" s="14" t="s">
        <v>52</v>
      </c>
      <c r="N2214" s="17">
        <v>2</v>
      </c>
      <c r="O2214" s="14">
        <f t="shared" si="344"/>
        <v>19.799999999999997</v>
      </c>
      <c r="P2214" s="14">
        <v>6</v>
      </c>
      <c r="Q2214" s="14">
        <f t="shared" si="345"/>
        <v>16.5</v>
      </c>
      <c r="R2214" s="14">
        <v>5</v>
      </c>
      <c r="S2214" s="14">
        <f t="shared" si="346"/>
        <v>19.799999999999997</v>
      </c>
      <c r="T2214" s="14">
        <v>6</v>
      </c>
      <c r="U2214" s="21" t="s">
        <v>43</v>
      </c>
      <c r="V2214" s="21" t="s">
        <v>43</v>
      </c>
      <c r="W2214" s="19">
        <v>27.86458</v>
      </c>
      <c r="X2214" s="19">
        <v>-115.18683</v>
      </c>
      <c r="Y2214" s="18">
        <f t="shared" si="342"/>
        <v>64.400000000000006</v>
      </c>
      <c r="Z2214" s="17">
        <v>18</v>
      </c>
      <c r="AA2214" s="21">
        <v>3</v>
      </c>
      <c r="AB2214" s="14" t="s">
        <v>44</v>
      </c>
      <c r="AC2214" s="14">
        <v>2</v>
      </c>
      <c r="AD2214" s="17">
        <v>7</v>
      </c>
      <c r="AE2214" s="17">
        <v>1</v>
      </c>
      <c r="AF2214" s="14">
        <v>22</v>
      </c>
      <c r="AG2214" s="14">
        <v>30</v>
      </c>
      <c r="AI2214" s="70">
        <f t="shared" si="347"/>
        <v>6.12</v>
      </c>
      <c r="AJ2214" s="71" t="s">
        <v>369</v>
      </c>
      <c r="AK2214" s="72">
        <f t="shared" si="348"/>
        <v>0.30282194081802571</v>
      </c>
      <c r="AL2214" s="73">
        <f t="shared" si="349"/>
        <v>0.30282194081802571</v>
      </c>
    </row>
    <row r="2215" spans="1:38" hidden="1">
      <c r="A2215" s="14" t="s">
        <v>106</v>
      </c>
      <c r="B2215" s="14" t="s">
        <v>40</v>
      </c>
      <c r="C2215" s="31">
        <v>39295</v>
      </c>
      <c r="D2215" s="15">
        <v>2007</v>
      </c>
      <c r="E2215" s="16">
        <v>0.53125</v>
      </c>
      <c r="F2215" s="16">
        <v>0.57361111111111118</v>
      </c>
      <c r="G2215" s="16">
        <f t="shared" si="343"/>
        <v>4.2361111111111183E-2</v>
      </c>
      <c r="H2215" s="21">
        <v>2</v>
      </c>
      <c r="I2215" s="17">
        <v>3</v>
      </c>
      <c r="J2215" s="17">
        <v>5</v>
      </c>
      <c r="K2215" s="17">
        <v>5</v>
      </c>
      <c r="L2215" s="14" t="s">
        <v>277</v>
      </c>
      <c r="M2215" s="14" t="s">
        <v>52</v>
      </c>
      <c r="N2215" s="17">
        <v>2</v>
      </c>
      <c r="O2215" s="14">
        <f t="shared" si="344"/>
        <v>19.799999999999997</v>
      </c>
      <c r="P2215" s="14">
        <v>6</v>
      </c>
      <c r="Q2215" s="14">
        <f t="shared" si="345"/>
        <v>16.5</v>
      </c>
      <c r="R2215" s="14">
        <v>5</v>
      </c>
      <c r="S2215" s="14">
        <f t="shared" si="346"/>
        <v>19.799999999999997</v>
      </c>
      <c r="T2215" s="14">
        <v>6</v>
      </c>
      <c r="U2215" s="21" t="s">
        <v>43</v>
      </c>
      <c r="V2215" s="21" t="s">
        <v>43</v>
      </c>
      <c r="W2215" s="19">
        <v>27.86458</v>
      </c>
      <c r="X2215" s="19">
        <v>-115.18683</v>
      </c>
      <c r="Y2215" s="18">
        <f t="shared" si="342"/>
        <v>64.400000000000006</v>
      </c>
      <c r="Z2215" s="17">
        <v>18</v>
      </c>
      <c r="AA2215" s="21">
        <v>3</v>
      </c>
      <c r="AB2215" s="14" t="s">
        <v>44</v>
      </c>
      <c r="AC2215" s="14">
        <v>2</v>
      </c>
      <c r="AD2215" s="17">
        <v>19</v>
      </c>
      <c r="AE2215" s="17">
        <v>1</v>
      </c>
      <c r="AF2215" s="14">
        <v>22</v>
      </c>
      <c r="AG2215" s="14">
        <v>30</v>
      </c>
      <c r="AI2215" s="70">
        <f t="shared" si="347"/>
        <v>14.628</v>
      </c>
      <c r="AJ2215" s="71" t="s">
        <v>369</v>
      </c>
      <c r="AK2215" s="72">
        <f t="shared" si="348"/>
        <v>2.041534710262368</v>
      </c>
      <c r="AL2215" s="73">
        <f t="shared" si="349"/>
        <v>2.041534710262368</v>
      </c>
    </row>
    <row r="2216" spans="1:38" hidden="1">
      <c r="A2216" s="14" t="s">
        <v>106</v>
      </c>
      <c r="B2216" s="14" t="s">
        <v>40</v>
      </c>
      <c r="C2216" s="31">
        <v>39295</v>
      </c>
      <c r="D2216" s="15">
        <v>2007</v>
      </c>
      <c r="E2216" s="16">
        <v>0.53125</v>
      </c>
      <c r="F2216" s="16">
        <v>0.57361111111111118</v>
      </c>
      <c r="G2216" s="16">
        <f t="shared" si="343"/>
        <v>4.2361111111111183E-2</v>
      </c>
      <c r="H2216" s="21">
        <v>2</v>
      </c>
      <c r="I2216" s="17">
        <v>3</v>
      </c>
      <c r="J2216" s="17">
        <v>5</v>
      </c>
      <c r="K2216" s="17">
        <v>5</v>
      </c>
      <c r="L2216" s="14" t="s">
        <v>277</v>
      </c>
      <c r="M2216" s="14" t="s">
        <v>52</v>
      </c>
      <c r="N2216" s="17">
        <v>2</v>
      </c>
      <c r="O2216" s="14">
        <f t="shared" si="344"/>
        <v>19.799999999999997</v>
      </c>
      <c r="P2216" s="14">
        <v>6</v>
      </c>
      <c r="Q2216" s="14">
        <f t="shared" si="345"/>
        <v>16.5</v>
      </c>
      <c r="R2216" s="14">
        <v>5</v>
      </c>
      <c r="S2216" s="14">
        <f t="shared" si="346"/>
        <v>19.799999999999997</v>
      </c>
      <c r="T2216" s="14">
        <v>6</v>
      </c>
      <c r="U2216" s="21" t="s">
        <v>43</v>
      </c>
      <c r="V2216" s="21" t="s">
        <v>43</v>
      </c>
      <c r="W2216" s="19">
        <v>27.86458</v>
      </c>
      <c r="X2216" s="19">
        <v>-115.18683</v>
      </c>
      <c r="Y2216" s="18">
        <f t="shared" si="342"/>
        <v>64.400000000000006</v>
      </c>
      <c r="Z2216" s="17">
        <v>18</v>
      </c>
      <c r="AA2216" s="21">
        <v>3</v>
      </c>
      <c r="AB2216" s="14" t="s">
        <v>44</v>
      </c>
      <c r="AC2216" s="14">
        <v>2</v>
      </c>
      <c r="AD2216" s="17">
        <v>22</v>
      </c>
      <c r="AE2216" s="17">
        <v>1</v>
      </c>
      <c r="AF2216" s="14">
        <v>22</v>
      </c>
      <c r="AG2216" s="14">
        <v>30</v>
      </c>
      <c r="AI2216" s="70">
        <f t="shared" si="347"/>
        <v>16.754999999999999</v>
      </c>
      <c r="AJ2216" s="71" t="s">
        <v>369</v>
      </c>
      <c r="AK2216" s="72">
        <f t="shared" si="348"/>
        <v>2.7483879168691034</v>
      </c>
      <c r="AL2216" s="73">
        <f t="shared" si="349"/>
        <v>2.7483879168691034</v>
      </c>
    </row>
    <row r="2217" spans="1:38" hidden="1">
      <c r="A2217" s="14" t="s">
        <v>106</v>
      </c>
      <c r="B2217" s="14" t="s">
        <v>40</v>
      </c>
      <c r="C2217" s="31">
        <v>39295</v>
      </c>
      <c r="D2217" s="15">
        <v>2007</v>
      </c>
      <c r="E2217" s="16">
        <v>0.53125</v>
      </c>
      <c r="F2217" s="16">
        <v>0.57361111111111118</v>
      </c>
      <c r="G2217" s="16">
        <f t="shared" si="343"/>
        <v>4.2361111111111183E-2</v>
      </c>
      <c r="H2217" s="21">
        <v>2</v>
      </c>
      <c r="I2217" s="17">
        <v>3</v>
      </c>
      <c r="J2217" s="17">
        <v>5</v>
      </c>
      <c r="K2217" s="17">
        <v>5</v>
      </c>
      <c r="L2217" s="14" t="s">
        <v>277</v>
      </c>
      <c r="M2217" s="14" t="s">
        <v>52</v>
      </c>
      <c r="N2217" s="17">
        <v>2</v>
      </c>
      <c r="O2217" s="14">
        <f t="shared" si="344"/>
        <v>19.799999999999997</v>
      </c>
      <c r="P2217" s="14">
        <v>6</v>
      </c>
      <c r="Q2217" s="14">
        <f t="shared" si="345"/>
        <v>16.5</v>
      </c>
      <c r="R2217" s="14">
        <v>5</v>
      </c>
      <c r="S2217" s="14">
        <f t="shared" si="346"/>
        <v>19.799999999999997</v>
      </c>
      <c r="T2217" s="14">
        <v>6</v>
      </c>
      <c r="U2217" s="21" t="s">
        <v>43</v>
      </c>
      <c r="V2217" s="21" t="s">
        <v>43</v>
      </c>
      <c r="W2217" s="19">
        <v>27.86458</v>
      </c>
      <c r="X2217" s="19">
        <v>-115.18683</v>
      </c>
      <c r="Y2217" s="18">
        <f t="shared" si="342"/>
        <v>64.400000000000006</v>
      </c>
      <c r="Z2217" s="17">
        <v>18</v>
      </c>
      <c r="AA2217" s="21">
        <v>3</v>
      </c>
      <c r="AB2217" s="14" t="s">
        <v>44</v>
      </c>
      <c r="AC2217" s="14">
        <v>2</v>
      </c>
      <c r="AD2217" s="17">
        <v>24</v>
      </c>
      <c r="AE2217" s="17">
        <v>1</v>
      </c>
      <c r="AF2217" s="14">
        <v>22</v>
      </c>
      <c r="AG2217" s="14">
        <v>30</v>
      </c>
      <c r="AI2217" s="70">
        <f t="shared" si="347"/>
        <v>18.172999999999998</v>
      </c>
      <c r="AJ2217" s="71" t="s">
        <v>369</v>
      </c>
      <c r="AK2217" s="72">
        <f t="shared" si="348"/>
        <v>3.2835681640171575</v>
      </c>
      <c r="AL2217" s="73">
        <f t="shared" si="349"/>
        <v>3.2835681640171575</v>
      </c>
    </row>
    <row r="2218" spans="1:38" hidden="1">
      <c r="A2218" s="14" t="s">
        <v>106</v>
      </c>
      <c r="B2218" s="14" t="s">
        <v>40</v>
      </c>
      <c r="C2218" s="31">
        <v>39295</v>
      </c>
      <c r="D2218" s="15">
        <v>2007</v>
      </c>
      <c r="E2218" s="16">
        <v>0.53125</v>
      </c>
      <c r="F2218" s="16">
        <v>0.57361111111111118</v>
      </c>
      <c r="G2218" s="16">
        <f t="shared" si="343"/>
        <v>4.2361111111111183E-2</v>
      </c>
      <c r="H2218" s="21">
        <v>2</v>
      </c>
      <c r="I2218" s="17">
        <v>3</v>
      </c>
      <c r="J2218" s="17">
        <v>5</v>
      </c>
      <c r="K2218" s="17">
        <v>5</v>
      </c>
      <c r="L2218" s="14" t="s">
        <v>277</v>
      </c>
      <c r="M2218" s="14" t="s">
        <v>52</v>
      </c>
      <c r="N2218" s="17">
        <v>2</v>
      </c>
      <c r="O2218" s="14">
        <f t="shared" si="344"/>
        <v>19.799999999999997</v>
      </c>
      <c r="P2218" s="14">
        <v>6</v>
      </c>
      <c r="Q2218" s="14">
        <f t="shared" si="345"/>
        <v>16.5</v>
      </c>
      <c r="R2218" s="14">
        <v>5</v>
      </c>
      <c r="S2218" s="14">
        <f t="shared" si="346"/>
        <v>19.799999999999997</v>
      </c>
      <c r="T2218" s="14">
        <v>6</v>
      </c>
      <c r="U2218" s="21" t="s">
        <v>43</v>
      </c>
      <c r="V2218" s="21" t="s">
        <v>43</v>
      </c>
      <c r="W2218" s="19">
        <v>27.86458</v>
      </c>
      <c r="X2218" s="19">
        <v>-115.18683</v>
      </c>
      <c r="Y2218" s="18">
        <f t="shared" si="342"/>
        <v>64.400000000000006</v>
      </c>
      <c r="Z2218" s="17">
        <v>18</v>
      </c>
      <c r="AA2218" s="21">
        <v>3</v>
      </c>
      <c r="AB2218" s="14" t="s">
        <v>44</v>
      </c>
      <c r="AC2218" s="14">
        <v>2</v>
      </c>
      <c r="AD2218" s="17">
        <v>25</v>
      </c>
      <c r="AE2218" s="17">
        <v>1</v>
      </c>
      <c r="AF2218" s="14">
        <v>22</v>
      </c>
      <c r="AG2218" s="14">
        <v>30</v>
      </c>
      <c r="AI2218" s="70">
        <f t="shared" si="347"/>
        <v>18.881999999999998</v>
      </c>
      <c r="AJ2218" s="71" t="s">
        <v>369</v>
      </c>
      <c r="AK2218" s="72">
        <f t="shared" si="348"/>
        <v>3.5706462775960586</v>
      </c>
      <c r="AL2218" s="73">
        <f t="shared" si="349"/>
        <v>3.5706462775960586</v>
      </c>
    </row>
    <row r="2219" spans="1:38" hidden="1">
      <c r="A2219" s="14" t="s">
        <v>106</v>
      </c>
      <c r="B2219" s="14" t="s">
        <v>40</v>
      </c>
      <c r="C2219" s="31">
        <v>39295</v>
      </c>
      <c r="D2219" s="15">
        <v>2007</v>
      </c>
      <c r="E2219" s="16">
        <v>0.53125</v>
      </c>
      <c r="F2219" s="16">
        <v>0.57361111111111118</v>
      </c>
      <c r="G2219" s="16">
        <f t="shared" si="343"/>
        <v>4.2361111111111183E-2</v>
      </c>
      <c r="H2219" s="21">
        <v>2</v>
      </c>
      <c r="I2219" s="17">
        <v>3</v>
      </c>
      <c r="J2219" s="17">
        <v>5</v>
      </c>
      <c r="K2219" s="17">
        <v>5</v>
      </c>
      <c r="L2219" s="14" t="s">
        <v>277</v>
      </c>
      <c r="M2219" s="14" t="s">
        <v>52</v>
      </c>
      <c r="N2219" s="17">
        <v>2</v>
      </c>
      <c r="O2219" s="14">
        <f t="shared" si="344"/>
        <v>19.799999999999997</v>
      </c>
      <c r="P2219" s="14">
        <v>6</v>
      </c>
      <c r="Q2219" s="14">
        <f t="shared" si="345"/>
        <v>16.5</v>
      </c>
      <c r="R2219" s="14">
        <v>5</v>
      </c>
      <c r="S2219" s="14">
        <f t="shared" si="346"/>
        <v>19.799999999999997</v>
      </c>
      <c r="T2219" s="14">
        <v>6</v>
      </c>
      <c r="U2219" s="21" t="s">
        <v>43</v>
      </c>
      <c r="V2219" s="21" t="s">
        <v>43</v>
      </c>
      <c r="W2219" s="19">
        <v>27.86458</v>
      </c>
      <c r="X2219" s="19">
        <v>-115.18683</v>
      </c>
      <c r="Y2219" s="18">
        <f t="shared" si="342"/>
        <v>64.400000000000006</v>
      </c>
      <c r="Z2219" s="17">
        <v>18</v>
      </c>
      <c r="AA2219" s="21">
        <v>3</v>
      </c>
      <c r="AB2219" s="14" t="s">
        <v>44</v>
      </c>
      <c r="AC2219" s="14">
        <v>2</v>
      </c>
      <c r="AD2219" s="17">
        <v>26</v>
      </c>
      <c r="AE2219" s="17">
        <v>1</v>
      </c>
      <c r="AF2219" s="14">
        <v>22</v>
      </c>
      <c r="AG2219" s="14">
        <v>30</v>
      </c>
      <c r="AI2219" s="70">
        <f t="shared" si="347"/>
        <v>19.590999999999998</v>
      </c>
      <c r="AJ2219" s="71" t="s">
        <v>369</v>
      </c>
      <c r="AK2219" s="72">
        <f t="shared" si="348"/>
        <v>3.8708441706249941</v>
      </c>
      <c r="AL2219" s="73">
        <f t="shared" si="349"/>
        <v>3.8708441706249941</v>
      </c>
    </row>
    <row r="2220" spans="1:38" hidden="1">
      <c r="A2220" s="14" t="s">
        <v>106</v>
      </c>
      <c r="B2220" s="14" t="s">
        <v>40</v>
      </c>
      <c r="C2220" s="31">
        <v>39295</v>
      </c>
      <c r="D2220" s="15">
        <v>2007</v>
      </c>
      <c r="E2220" s="16">
        <v>0.53125</v>
      </c>
      <c r="F2220" s="16">
        <v>0.57361111111111118</v>
      </c>
      <c r="G2220" s="16">
        <f t="shared" si="343"/>
        <v>4.2361111111111183E-2</v>
      </c>
      <c r="H2220" s="21">
        <v>2</v>
      </c>
      <c r="I2220" s="17">
        <v>3</v>
      </c>
      <c r="J2220" s="17">
        <v>5</v>
      </c>
      <c r="K2220" s="17">
        <v>5</v>
      </c>
      <c r="L2220" s="14" t="s">
        <v>277</v>
      </c>
      <c r="M2220" s="14" t="s">
        <v>52</v>
      </c>
      <c r="N2220" s="17">
        <v>2</v>
      </c>
      <c r="O2220" s="14">
        <f t="shared" si="344"/>
        <v>19.799999999999997</v>
      </c>
      <c r="P2220" s="14">
        <v>6</v>
      </c>
      <c r="Q2220" s="14">
        <f t="shared" si="345"/>
        <v>16.5</v>
      </c>
      <c r="R2220" s="14">
        <v>5</v>
      </c>
      <c r="S2220" s="14">
        <f t="shared" si="346"/>
        <v>19.799999999999997</v>
      </c>
      <c r="T2220" s="14">
        <v>6</v>
      </c>
      <c r="U2220" s="21" t="s">
        <v>43</v>
      </c>
      <c r="V2220" s="21" t="s">
        <v>43</v>
      </c>
      <c r="W2220" s="19">
        <v>27.86458</v>
      </c>
      <c r="X2220" s="19">
        <v>-115.18683</v>
      </c>
      <c r="Y2220" s="18">
        <f t="shared" si="342"/>
        <v>64.400000000000006</v>
      </c>
      <c r="Z2220" s="17">
        <v>18</v>
      </c>
      <c r="AA2220" s="21">
        <v>3</v>
      </c>
      <c r="AB2220" s="14" t="s">
        <v>44</v>
      </c>
      <c r="AC2220" s="14">
        <v>2</v>
      </c>
      <c r="AD2220" s="17">
        <v>26</v>
      </c>
      <c r="AE2220" s="17">
        <v>1</v>
      </c>
      <c r="AF2220" s="14">
        <v>22</v>
      </c>
      <c r="AG2220" s="14">
        <v>30</v>
      </c>
      <c r="AI2220" s="70">
        <f t="shared" si="347"/>
        <v>19.590999999999998</v>
      </c>
      <c r="AJ2220" s="71" t="s">
        <v>369</v>
      </c>
      <c r="AK2220" s="72">
        <f t="shared" si="348"/>
        <v>3.8708441706249941</v>
      </c>
      <c r="AL2220" s="73">
        <f t="shared" si="349"/>
        <v>3.8708441706249941</v>
      </c>
    </row>
    <row r="2221" spans="1:38" hidden="1">
      <c r="A2221" s="14" t="s">
        <v>106</v>
      </c>
      <c r="B2221" s="14" t="s">
        <v>40</v>
      </c>
      <c r="C2221" s="31">
        <v>39295</v>
      </c>
      <c r="D2221" s="15">
        <v>2007</v>
      </c>
      <c r="E2221" s="16">
        <v>0.53125</v>
      </c>
      <c r="F2221" s="16">
        <v>0.57361111111111118</v>
      </c>
      <c r="G2221" s="16">
        <f t="shared" si="343"/>
        <v>4.2361111111111183E-2</v>
      </c>
      <c r="H2221" s="21">
        <v>2</v>
      </c>
      <c r="I2221" s="17">
        <v>3</v>
      </c>
      <c r="J2221" s="17">
        <v>5</v>
      </c>
      <c r="K2221" s="17">
        <v>5</v>
      </c>
      <c r="L2221" s="14" t="s">
        <v>277</v>
      </c>
      <c r="M2221" s="14" t="s">
        <v>52</v>
      </c>
      <c r="N2221" s="17">
        <v>2</v>
      </c>
      <c r="O2221" s="14">
        <f t="shared" si="344"/>
        <v>19.799999999999997</v>
      </c>
      <c r="P2221" s="14">
        <v>6</v>
      </c>
      <c r="Q2221" s="14">
        <f t="shared" si="345"/>
        <v>16.5</v>
      </c>
      <c r="R2221" s="14">
        <v>5</v>
      </c>
      <c r="S2221" s="14">
        <f t="shared" si="346"/>
        <v>19.799999999999997</v>
      </c>
      <c r="T2221" s="14">
        <v>6</v>
      </c>
      <c r="U2221" s="21" t="s">
        <v>43</v>
      </c>
      <c r="V2221" s="21" t="s">
        <v>43</v>
      </c>
      <c r="W2221" s="19">
        <v>27.86458</v>
      </c>
      <c r="X2221" s="19">
        <v>-115.18683</v>
      </c>
      <c r="Y2221" s="18">
        <f t="shared" si="342"/>
        <v>64.400000000000006</v>
      </c>
      <c r="Z2221" s="17">
        <v>18</v>
      </c>
      <c r="AA2221" s="21">
        <v>3</v>
      </c>
      <c r="AB2221" s="14" t="s">
        <v>44</v>
      </c>
      <c r="AC2221" s="14">
        <v>2</v>
      </c>
      <c r="AD2221" s="17">
        <v>27</v>
      </c>
      <c r="AE2221" s="17">
        <v>1</v>
      </c>
      <c r="AF2221" s="14">
        <v>22</v>
      </c>
      <c r="AG2221" s="14">
        <v>30</v>
      </c>
      <c r="AI2221" s="70">
        <f t="shared" si="347"/>
        <v>20.3</v>
      </c>
      <c r="AJ2221" s="71" t="s">
        <v>369</v>
      </c>
      <c r="AK2221" s="72">
        <f t="shared" si="348"/>
        <v>4.1842540686405387</v>
      </c>
      <c r="AL2221" s="73">
        <f t="shared" si="349"/>
        <v>4.1842540686405387</v>
      </c>
    </row>
    <row r="2222" spans="1:38" hidden="1">
      <c r="A2222" s="14" t="s">
        <v>106</v>
      </c>
      <c r="B2222" s="14" t="s">
        <v>40</v>
      </c>
      <c r="C2222" s="31">
        <v>39295</v>
      </c>
      <c r="D2222" s="15">
        <v>2007</v>
      </c>
      <c r="E2222" s="16">
        <v>0.53125</v>
      </c>
      <c r="F2222" s="16">
        <v>0.57361111111111118</v>
      </c>
      <c r="G2222" s="16">
        <f t="shared" si="343"/>
        <v>4.2361111111111183E-2</v>
      </c>
      <c r="H2222" s="21">
        <v>2</v>
      </c>
      <c r="I2222" s="17">
        <v>3</v>
      </c>
      <c r="J2222" s="17">
        <v>5</v>
      </c>
      <c r="K2222" s="17">
        <v>5</v>
      </c>
      <c r="L2222" s="14" t="s">
        <v>277</v>
      </c>
      <c r="M2222" s="14" t="s">
        <v>52</v>
      </c>
      <c r="N2222" s="17">
        <v>2</v>
      </c>
      <c r="O2222" s="14">
        <f t="shared" si="344"/>
        <v>19.799999999999997</v>
      </c>
      <c r="P2222" s="14">
        <v>6</v>
      </c>
      <c r="Q2222" s="14">
        <f t="shared" si="345"/>
        <v>16.5</v>
      </c>
      <c r="R2222" s="14">
        <v>5</v>
      </c>
      <c r="S2222" s="14">
        <f t="shared" si="346"/>
        <v>19.799999999999997</v>
      </c>
      <c r="T2222" s="14">
        <v>6</v>
      </c>
      <c r="U2222" s="21" t="s">
        <v>43</v>
      </c>
      <c r="V2222" s="21" t="s">
        <v>43</v>
      </c>
      <c r="W2222" s="19">
        <v>27.86458</v>
      </c>
      <c r="X2222" s="19">
        <v>-115.18683</v>
      </c>
      <c r="Y2222" s="18">
        <f t="shared" si="342"/>
        <v>64.400000000000006</v>
      </c>
      <c r="Z2222" s="17">
        <v>18</v>
      </c>
      <c r="AA2222" s="21">
        <v>3</v>
      </c>
      <c r="AB2222" s="14" t="s">
        <v>44</v>
      </c>
      <c r="AC2222" s="14">
        <v>3</v>
      </c>
      <c r="AD2222" s="17">
        <v>8</v>
      </c>
      <c r="AE2222" s="17">
        <v>1</v>
      </c>
      <c r="AF2222" s="14">
        <v>26</v>
      </c>
      <c r="AG2222" s="14">
        <v>30</v>
      </c>
      <c r="AI2222" s="70">
        <f t="shared" si="347"/>
        <v>6.8289999999999997</v>
      </c>
      <c r="AJ2222" s="71" t="s">
        <v>369</v>
      </c>
      <c r="AK2222" s="72">
        <f t="shared" si="348"/>
        <v>0.38498499317927082</v>
      </c>
      <c r="AL2222" s="73">
        <f t="shared" si="349"/>
        <v>0.38498499317927082</v>
      </c>
    </row>
    <row r="2223" spans="1:38" hidden="1">
      <c r="A2223" s="14" t="s">
        <v>106</v>
      </c>
      <c r="B2223" s="14" t="s">
        <v>40</v>
      </c>
      <c r="C2223" s="31">
        <v>39295</v>
      </c>
      <c r="D2223" s="15">
        <v>2007</v>
      </c>
      <c r="E2223" s="16">
        <v>0.53125</v>
      </c>
      <c r="F2223" s="16">
        <v>0.57361111111111118</v>
      </c>
      <c r="G2223" s="16">
        <f t="shared" si="343"/>
        <v>4.2361111111111183E-2</v>
      </c>
      <c r="H2223" s="21">
        <v>2</v>
      </c>
      <c r="I2223" s="17">
        <v>3</v>
      </c>
      <c r="J2223" s="17">
        <v>5</v>
      </c>
      <c r="K2223" s="17">
        <v>5</v>
      </c>
      <c r="L2223" s="14" t="s">
        <v>277</v>
      </c>
      <c r="M2223" s="14" t="s">
        <v>52</v>
      </c>
      <c r="N2223" s="17">
        <v>2</v>
      </c>
      <c r="O2223" s="14">
        <f t="shared" si="344"/>
        <v>19.799999999999997</v>
      </c>
      <c r="P2223" s="14">
        <v>6</v>
      </c>
      <c r="Q2223" s="14">
        <f t="shared" si="345"/>
        <v>16.5</v>
      </c>
      <c r="R2223" s="14">
        <v>5</v>
      </c>
      <c r="S2223" s="14">
        <f t="shared" si="346"/>
        <v>19.799999999999997</v>
      </c>
      <c r="T2223" s="14">
        <v>6</v>
      </c>
      <c r="U2223" s="21" t="s">
        <v>43</v>
      </c>
      <c r="V2223" s="21" t="s">
        <v>43</v>
      </c>
      <c r="W2223" s="19">
        <v>27.86458</v>
      </c>
      <c r="X2223" s="19">
        <v>-115.18683</v>
      </c>
      <c r="Y2223" s="18">
        <f t="shared" si="342"/>
        <v>64.400000000000006</v>
      </c>
      <c r="Z2223" s="17">
        <v>18</v>
      </c>
      <c r="AA2223" s="21">
        <v>3</v>
      </c>
      <c r="AB2223" s="14" t="s">
        <v>44</v>
      </c>
      <c r="AC2223" s="14">
        <v>3</v>
      </c>
      <c r="AD2223" s="17">
        <v>23</v>
      </c>
      <c r="AE2223" s="17">
        <v>1</v>
      </c>
      <c r="AF2223" s="14">
        <v>26</v>
      </c>
      <c r="AG2223" s="14">
        <v>30</v>
      </c>
      <c r="AI2223" s="70">
        <f t="shared" si="347"/>
        <v>17.463999999999999</v>
      </c>
      <c r="AJ2223" s="71" t="s">
        <v>369</v>
      </c>
      <c r="AK2223" s="72">
        <f t="shared" si="348"/>
        <v>3.0095147540604348</v>
      </c>
      <c r="AL2223" s="73">
        <f t="shared" si="349"/>
        <v>3.0095147540604348</v>
      </c>
    </row>
    <row r="2224" spans="1:38" hidden="1">
      <c r="A2224" s="14" t="s">
        <v>106</v>
      </c>
      <c r="B2224" s="14" t="s">
        <v>40</v>
      </c>
      <c r="C2224" s="31">
        <v>39295</v>
      </c>
      <c r="D2224" s="15">
        <v>2007</v>
      </c>
      <c r="E2224" s="16">
        <v>0.53125</v>
      </c>
      <c r="F2224" s="16">
        <v>0.57361111111111118</v>
      </c>
      <c r="G2224" s="16">
        <f t="shared" si="343"/>
        <v>4.2361111111111183E-2</v>
      </c>
      <c r="H2224" s="21">
        <v>2</v>
      </c>
      <c r="I2224" s="17">
        <v>3</v>
      </c>
      <c r="J2224" s="17">
        <v>5</v>
      </c>
      <c r="K2224" s="17">
        <v>5</v>
      </c>
      <c r="L2224" s="14" t="s">
        <v>277</v>
      </c>
      <c r="M2224" s="14" t="s">
        <v>52</v>
      </c>
      <c r="N2224" s="17">
        <v>2</v>
      </c>
      <c r="O2224" s="14">
        <f t="shared" si="344"/>
        <v>19.799999999999997</v>
      </c>
      <c r="P2224" s="14">
        <v>6</v>
      </c>
      <c r="Q2224" s="14">
        <f t="shared" si="345"/>
        <v>16.5</v>
      </c>
      <c r="R2224" s="14">
        <v>5</v>
      </c>
      <c r="S2224" s="14">
        <f t="shared" si="346"/>
        <v>19.799999999999997</v>
      </c>
      <c r="T2224" s="14">
        <v>6</v>
      </c>
      <c r="U2224" s="21" t="s">
        <v>43</v>
      </c>
      <c r="V2224" s="21" t="s">
        <v>43</v>
      </c>
      <c r="W2224" s="19">
        <v>27.86458</v>
      </c>
      <c r="X2224" s="19">
        <v>-115.18683</v>
      </c>
      <c r="Y2224" s="18">
        <f t="shared" si="342"/>
        <v>64.400000000000006</v>
      </c>
      <c r="Z2224" s="17">
        <v>18</v>
      </c>
      <c r="AA2224" s="21">
        <v>3</v>
      </c>
      <c r="AB2224" s="14" t="s">
        <v>44</v>
      </c>
      <c r="AC2224" s="14">
        <v>3</v>
      </c>
      <c r="AD2224" s="17">
        <v>26</v>
      </c>
      <c r="AE2224" s="17">
        <v>1</v>
      </c>
      <c r="AF2224" s="14">
        <v>26</v>
      </c>
      <c r="AG2224" s="14">
        <v>30</v>
      </c>
      <c r="AI2224" s="70">
        <f t="shared" si="347"/>
        <v>19.590999999999998</v>
      </c>
      <c r="AJ2224" s="71" t="s">
        <v>369</v>
      </c>
      <c r="AK2224" s="72">
        <f t="shared" si="348"/>
        <v>3.8708441706249941</v>
      </c>
      <c r="AL2224" s="73">
        <f t="shared" si="349"/>
        <v>3.8708441706249941</v>
      </c>
    </row>
    <row r="2225" spans="1:38" hidden="1">
      <c r="A2225" s="14" t="s">
        <v>106</v>
      </c>
      <c r="B2225" s="14" t="s">
        <v>40</v>
      </c>
      <c r="C2225" s="31">
        <v>39295</v>
      </c>
      <c r="D2225" s="15">
        <v>2007</v>
      </c>
      <c r="E2225" s="16">
        <v>0.53125</v>
      </c>
      <c r="F2225" s="16">
        <v>0.57361111111111118</v>
      </c>
      <c r="G2225" s="16">
        <f t="shared" si="343"/>
        <v>4.2361111111111183E-2</v>
      </c>
      <c r="H2225" s="21">
        <v>2</v>
      </c>
      <c r="I2225" s="17">
        <v>3</v>
      </c>
      <c r="J2225" s="17">
        <v>5</v>
      </c>
      <c r="K2225" s="17">
        <v>5</v>
      </c>
      <c r="L2225" s="14" t="s">
        <v>277</v>
      </c>
      <c r="M2225" s="14" t="s">
        <v>52</v>
      </c>
      <c r="N2225" s="17">
        <v>2</v>
      </c>
      <c r="O2225" s="14">
        <f t="shared" si="344"/>
        <v>19.799999999999997</v>
      </c>
      <c r="P2225" s="14">
        <v>6</v>
      </c>
      <c r="Q2225" s="14">
        <f t="shared" si="345"/>
        <v>16.5</v>
      </c>
      <c r="R2225" s="14">
        <v>5</v>
      </c>
      <c r="S2225" s="14">
        <f t="shared" si="346"/>
        <v>19.799999999999997</v>
      </c>
      <c r="T2225" s="14">
        <v>6</v>
      </c>
      <c r="U2225" s="21" t="s">
        <v>43</v>
      </c>
      <c r="V2225" s="21" t="s">
        <v>43</v>
      </c>
      <c r="W2225" s="19">
        <v>27.86458</v>
      </c>
      <c r="X2225" s="19">
        <v>-115.18683</v>
      </c>
      <c r="Y2225" s="18">
        <f t="shared" si="342"/>
        <v>64.400000000000006</v>
      </c>
      <c r="Z2225" s="17">
        <v>18</v>
      </c>
      <c r="AA2225" s="21">
        <v>3</v>
      </c>
      <c r="AB2225" s="14" t="s">
        <v>44</v>
      </c>
      <c r="AC2225" s="14">
        <v>4</v>
      </c>
      <c r="AD2225" s="17">
        <v>22</v>
      </c>
      <c r="AE2225" s="17">
        <v>1</v>
      </c>
      <c r="AF2225" s="14">
        <v>29</v>
      </c>
      <c r="AG2225" s="14">
        <v>30</v>
      </c>
      <c r="AI2225" s="70">
        <f t="shared" si="347"/>
        <v>16.754999999999999</v>
      </c>
      <c r="AJ2225" s="71" t="s">
        <v>369</v>
      </c>
      <c r="AK2225" s="72">
        <f t="shared" si="348"/>
        <v>2.7483879168691034</v>
      </c>
      <c r="AL2225" s="73">
        <f t="shared" si="349"/>
        <v>2.7483879168691034</v>
      </c>
    </row>
    <row r="2226" spans="1:38" hidden="1">
      <c r="A2226" s="14" t="s">
        <v>106</v>
      </c>
      <c r="B2226" s="14" t="s">
        <v>40</v>
      </c>
      <c r="C2226" s="31">
        <v>39295</v>
      </c>
      <c r="D2226" s="15">
        <v>2007</v>
      </c>
      <c r="E2226" s="16">
        <v>0.53125</v>
      </c>
      <c r="F2226" s="16">
        <v>0.57361111111111118</v>
      </c>
      <c r="G2226" s="16">
        <f t="shared" si="343"/>
        <v>4.2361111111111183E-2</v>
      </c>
      <c r="H2226" s="21">
        <v>2</v>
      </c>
      <c r="I2226" s="17">
        <v>3</v>
      </c>
      <c r="J2226" s="17">
        <v>5</v>
      </c>
      <c r="K2226" s="17">
        <v>5</v>
      </c>
      <c r="L2226" s="14" t="s">
        <v>277</v>
      </c>
      <c r="M2226" s="14" t="s">
        <v>52</v>
      </c>
      <c r="N2226" s="17">
        <v>2</v>
      </c>
      <c r="O2226" s="14">
        <f t="shared" si="344"/>
        <v>19.799999999999997</v>
      </c>
      <c r="P2226" s="14">
        <v>6</v>
      </c>
      <c r="Q2226" s="14">
        <f t="shared" si="345"/>
        <v>16.5</v>
      </c>
      <c r="R2226" s="14">
        <v>5</v>
      </c>
      <c r="S2226" s="14">
        <f t="shared" si="346"/>
        <v>19.799999999999997</v>
      </c>
      <c r="T2226" s="14">
        <v>6</v>
      </c>
      <c r="U2226" s="21" t="s">
        <v>43</v>
      </c>
      <c r="V2226" s="21" t="s">
        <v>43</v>
      </c>
      <c r="W2226" s="19">
        <v>27.86458</v>
      </c>
      <c r="X2226" s="19">
        <v>-115.18683</v>
      </c>
      <c r="Y2226" s="18">
        <f t="shared" si="342"/>
        <v>64.400000000000006</v>
      </c>
      <c r="Z2226" s="17">
        <v>18</v>
      </c>
      <c r="AA2226" s="21">
        <v>3</v>
      </c>
      <c r="AB2226" s="14" t="s">
        <v>44</v>
      </c>
      <c r="AC2226" s="14">
        <v>5</v>
      </c>
      <c r="AD2226" s="17">
        <v>21</v>
      </c>
      <c r="AE2226" s="17">
        <v>1</v>
      </c>
      <c r="AF2226" s="14">
        <v>36</v>
      </c>
      <c r="AG2226" s="14">
        <v>30</v>
      </c>
      <c r="AI2226" s="70">
        <f t="shared" si="347"/>
        <v>16.045999999999999</v>
      </c>
      <c r="AJ2226" s="71" t="s">
        <v>369</v>
      </c>
      <c r="AK2226" s="72">
        <f t="shared" si="348"/>
        <v>2.5000862380340183</v>
      </c>
      <c r="AL2226" s="73">
        <f t="shared" si="349"/>
        <v>2.5000862380340183</v>
      </c>
    </row>
    <row r="2227" spans="1:38" hidden="1">
      <c r="A2227" s="14" t="s">
        <v>106</v>
      </c>
      <c r="B2227" s="14" t="s">
        <v>40</v>
      </c>
      <c r="C2227" s="31">
        <v>39295</v>
      </c>
      <c r="D2227" s="15">
        <v>2007</v>
      </c>
      <c r="E2227" s="16">
        <v>0.53125</v>
      </c>
      <c r="F2227" s="16">
        <v>0.57361111111111118</v>
      </c>
      <c r="G2227" s="16">
        <f t="shared" si="343"/>
        <v>4.2361111111111183E-2</v>
      </c>
      <c r="H2227" s="21">
        <v>2</v>
      </c>
      <c r="I2227" s="17">
        <v>3</v>
      </c>
      <c r="J2227" s="17">
        <v>5</v>
      </c>
      <c r="K2227" s="17">
        <v>5</v>
      </c>
      <c r="L2227" s="14" t="s">
        <v>277</v>
      </c>
      <c r="M2227" s="14" t="s">
        <v>52</v>
      </c>
      <c r="N2227" s="17">
        <v>2</v>
      </c>
      <c r="O2227" s="14">
        <f t="shared" si="344"/>
        <v>19.799999999999997</v>
      </c>
      <c r="P2227" s="14">
        <v>6</v>
      </c>
      <c r="Q2227" s="14">
        <f t="shared" si="345"/>
        <v>16.5</v>
      </c>
      <c r="R2227" s="14">
        <v>5</v>
      </c>
      <c r="S2227" s="14">
        <f t="shared" si="346"/>
        <v>19.799999999999997</v>
      </c>
      <c r="T2227" s="14">
        <v>6</v>
      </c>
      <c r="U2227" s="21" t="s">
        <v>43</v>
      </c>
      <c r="V2227" s="21" t="s">
        <v>43</v>
      </c>
      <c r="W2227" s="19">
        <v>27.86458</v>
      </c>
      <c r="X2227" s="19">
        <v>-115.18683</v>
      </c>
      <c r="Y2227" s="18">
        <f t="shared" si="342"/>
        <v>64.400000000000006</v>
      </c>
      <c r="Z2227" s="17">
        <v>18</v>
      </c>
      <c r="AA2227" s="21">
        <v>3</v>
      </c>
      <c r="AB2227" s="14" t="s">
        <v>44</v>
      </c>
      <c r="AC2227" s="14">
        <v>6</v>
      </c>
      <c r="AD2227" s="17">
        <v>8</v>
      </c>
      <c r="AE2227" s="17">
        <v>1</v>
      </c>
      <c r="AF2227" s="14">
        <v>42</v>
      </c>
      <c r="AG2227" s="14">
        <v>30</v>
      </c>
      <c r="AI2227" s="70">
        <f t="shared" si="347"/>
        <v>6.8289999999999997</v>
      </c>
      <c r="AJ2227" s="71" t="s">
        <v>369</v>
      </c>
      <c r="AK2227" s="72">
        <f t="shared" si="348"/>
        <v>0.38498499317927082</v>
      </c>
      <c r="AL2227" s="73">
        <f t="shared" si="349"/>
        <v>0.38498499317927082</v>
      </c>
    </row>
    <row r="2228" spans="1:38" hidden="1">
      <c r="A2228" s="14" t="s">
        <v>106</v>
      </c>
      <c r="B2228" s="14" t="s">
        <v>40</v>
      </c>
      <c r="C2228" s="31">
        <v>39295</v>
      </c>
      <c r="D2228" s="15">
        <v>2007</v>
      </c>
      <c r="E2228" s="16">
        <v>0.53125</v>
      </c>
      <c r="F2228" s="16">
        <v>0.57361111111111118</v>
      </c>
      <c r="G2228" s="16">
        <f t="shared" si="343"/>
        <v>4.2361111111111183E-2</v>
      </c>
      <c r="H2228" s="21">
        <v>2</v>
      </c>
      <c r="I2228" s="17">
        <v>3</v>
      </c>
      <c r="J2228" s="17">
        <v>5</v>
      </c>
      <c r="K2228" s="17">
        <v>5</v>
      </c>
      <c r="L2228" s="14" t="s">
        <v>277</v>
      </c>
      <c r="M2228" s="14" t="s">
        <v>52</v>
      </c>
      <c r="N2228" s="17">
        <v>2</v>
      </c>
      <c r="O2228" s="14">
        <f t="shared" si="344"/>
        <v>19.799999999999997</v>
      </c>
      <c r="P2228" s="14">
        <v>6</v>
      </c>
      <c r="Q2228" s="14">
        <f t="shared" si="345"/>
        <v>16.5</v>
      </c>
      <c r="R2228" s="14">
        <v>5</v>
      </c>
      <c r="S2228" s="14">
        <f t="shared" si="346"/>
        <v>19.799999999999997</v>
      </c>
      <c r="T2228" s="14">
        <v>6</v>
      </c>
      <c r="U2228" s="21" t="s">
        <v>43</v>
      </c>
      <c r="V2228" s="21" t="s">
        <v>43</v>
      </c>
      <c r="W2228" s="19">
        <v>27.86458</v>
      </c>
      <c r="X2228" s="19">
        <v>-115.18683</v>
      </c>
      <c r="Y2228" s="18">
        <f t="shared" si="342"/>
        <v>64.400000000000006</v>
      </c>
      <c r="Z2228" s="17">
        <v>18</v>
      </c>
      <c r="AA2228" s="21">
        <v>3</v>
      </c>
      <c r="AB2228" s="14" t="s">
        <v>44</v>
      </c>
      <c r="AC2228" s="14">
        <v>6</v>
      </c>
      <c r="AD2228" s="17">
        <v>26</v>
      </c>
      <c r="AE2228" s="17">
        <v>1</v>
      </c>
      <c r="AF2228" s="14">
        <v>42</v>
      </c>
      <c r="AG2228" s="14">
        <v>30</v>
      </c>
      <c r="AI2228" s="70">
        <f t="shared" si="347"/>
        <v>19.590999999999998</v>
      </c>
      <c r="AJ2228" s="71" t="s">
        <v>369</v>
      </c>
      <c r="AK2228" s="72">
        <f t="shared" si="348"/>
        <v>3.8708441706249941</v>
      </c>
      <c r="AL2228" s="73">
        <f t="shared" si="349"/>
        <v>3.8708441706249941</v>
      </c>
    </row>
    <row r="2229" spans="1:38" hidden="1">
      <c r="A2229" s="14" t="s">
        <v>106</v>
      </c>
      <c r="B2229" s="14" t="s">
        <v>40</v>
      </c>
      <c r="C2229" s="31">
        <v>39295</v>
      </c>
      <c r="D2229" s="15">
        <v>2007</v>
      </c>
      <c r="E2229" s="16">
        <v>0.53125</v>
      </c>
      <c r="F2229" s="16">
        <v>0.57361111111111118</v>
      </c>
      <c r="G2229" s="16">
        <f t="shared" si="343"/>
        <v>4.2361111111111183E-2</v>
      </c>
      <c r="H2229" s="21">
        <v>2</v>
      </c>
      <c r="I2229" s="17">
        <v>3</v>
      </c>
      <c r="J2229" s="17">
        <v>5</v>
      </c>
      <c r="K2229" s="17">
        <v>5</v>
      </c>
      <c r="L2229" s="14" t="s">
        <v>277</v>
      </c>
      <c r="M2229" s="14" t="s">
        <v>52</v>
      </c>
      <c r="N2229" s="17">
        <v>2</v>
      </c>
      <c r="O2229" s="14">
        <f t="shared" si="344"/>
        <v>19.799999999999997</v>
      </c>
      <c r="P2229" s="14">
        <v>6</v>
      </c>
      <c r="Q2229" s="14">
        <f t="shared" si="345"/>
        <v>16.5</v>
      </c>
      <c r="R2229" s="14">
        <v>5</v>
      </c>
      <c r="S2229" s="14">
        <f t="shared" si="346"/>
        <v>19.799999999999997</v>
      </c>
      <c r="T2229" s="14">
        <v>6</v>
      </c>
      <c r="U2229" s="21" t="s">
        <v>43</v>
      </c>
      <c r="V2229" s="21" t="s">
        <v>43</v>
      </c>
      <c r="W2229" s="19">
        <v>27.86458</v>
      </c>
      <c r="X2229" s="19">
        <v>-115.18683</v>
      </c>
      <c r="Y2229" s="18">
        <f t="shared" si="342"/>
        <v>64.400000000000006</v>
      </c>
      <c r="Z2229" s="17">
        <v>18</v>
      </c>
      <c r="AA2229" s="21">
        <v>3</v>
      </c>
      <c r="AB2229" s="14" t="s">
        <v>44</v>
      </c>
      <c r="AC2229" s="14">
        <v>7</v>
      </c>
      <c r="AD2229" s="17">
        <v>24</v>
      </c>
      <c r="AE2229" s="17">
        <v>1</v>
      </c>
      <c r="AF2229" s="14">
        <v>48</v>
      </c>
      <c r="AG2229" s="14">
        <v>30</v>
      </c>
      <c r="AI2229" s="70">
        <f t="shared" si="347"/>
        <v>18.172999999999998</v>
      </c>
      <c r="AJ2229" s="71" t="s">
        <v>369</v>
      </c>
      <c r="AK2229" s="72">
        <f t="shared" si="348"/>
        <v>3.2835681640171575</v>
      </c>
      <c r="AL2229" s="73">
        <f t="shared" si="349"/>
        <v>3.2835681640171575</v>
      </c>
    </row>
    <row r="2230" spans="1:38" hidden="1">
      <c r="A2230" s="14" t="s">
        <v>106</v>
      </c>
      <c r="B2230" s="14" t="s">
        <v>40</v>
      </c>
      <c r="C2230" s="31">
        <v>39295</v>
      </c>
      <c r="D2230" s="15">
        <v>2007</v>
      </c>
      <c r="E2230" s="16">
        <v>0.53125</v>
      </c>
      <c r="F2230" s="16">
        <v>0.57361111111111118</v>
      </c>
      <c r="G2230" s="16">
        <f t="shared" si="343"/>
        <v>4.2361111111111183E-2</v>
      </c>
      <c r="H2230" s="21">
        <v>2</v>
      </c>
      <c r="I2230" s="17">
        <v>3</v>
      </c>
      <c r="J2230" s="17">
        <v>5</v>
      </c>
      <c r="K2230" s="17">
        <v>5</v>
      </c>
      <c r="L2230" s="14" t="s">
        <v>277</v>
      </c>
      <c r="M2230" s="14" t="s">
        <v>52</v>
      </c>
      <c r="N2230" s="17">
        <v>2</v>
      </c>
      <c r="O2230" s="14">
        <f t="shared" si="344"/>
        <v>19.799999999999997</v>
      </c>
      <c r="P2230" s="14">
        <v>6</v>
      </c>
      <c r="Q2230" s="14">
        <f t="shared" si="345"/>
        <v>16.5</v>
      </c>
      <c r="R2230" s="14">
        <v>5</v>
      </c>
      <c r="S2230" s="14">
        <f t="shared" si="346"/>
        <v>19.799999999999997</v>
      </c>
      <c r="T2230" s="14">
        <v>6</v>
      </c>
      <c r="U2230" s="21" t="s">
        <v>43</v>
      </c>
      <c r="V2230" s="21" t="s">
        <v>43</v>
      </c>
      <c r="W2230" s="19">
        <v>27.86458</v>
      </c>
      <c r="X2230" s="19">
        <v>-115.18683</v>
      </c>
      <c r="Y2230" s="18">
        <f t="shared" si="342"/>
        <v>64.400000000000006</v>
      </c>
      <c r="Z2230" s="17">
        <v>18</v>
      </c>
      <c r="AA2230" s="21">
        <v>3</v>
      </c>
      <c r="AB2230" s="14" t="s">
        <v>44</v>
      </c>
      <c r="AC2230" s="14">
        <v>7</v>
      </c>
      <c r="AD2230" s="17">
        <v>26</v>
      </c>
      <c r="AE2230" s="17">
        <v>1</v>
      </c>
      <c r="AF2230" s="14">
        <v>48</v>
      </c>
      <c r="AG2230" s="14">
        <v>30</v>
      </c>
      <c r="AI2230" s="70">
        <f t="shared" si="347"/>
        <v>19.590999999999998</v>
      </c>
      <c r="AJ2230" s="71" t="s">
        <v>369</v>
      </c>
      <c r="AK2230" s="72">
        <f t="shared" si="348"/>
        <v>3.8708441706249941</v>
      </c>
      <c r="AL2230" s="73">
        <f t="shared" si="349"/>
        <v>3.8708441706249941</v>
      </c>
    </row>
    <row r="2231" spans="1:38" hidden="1">
      <c r="A2231" s="14" t="s">
        <v>107</v>
      </c>
      <c r="B2231" s="14" t="s">
        <v>40</v>
      </c>
      <c r="C2231" s="31">
        <v>39295</v>
      </c>
      <c r="D2231" s="15">
        <v>2007</v>
      </c>
      <c r="E2231" s="16">
        <v>0.47569444444444442</v>
      </c>
      <c r="F2231" s="16">
        <v>0.51249999999999996</v>
      </c>
      <c r="G2231" s="16">
        <f t="shared" si="343"/>
        <v>3.6805555555555536E-2</v>
      </c>
      <c r="H2231" s="21">
        <v>2</v>
      </c>
      <c r="I2231" s="17">
        <v>2</v>
      </c>
      <c r="J2231" s="17">
        <v>4</v>
      </c>
      <c r="K2231" s="17">
        <v>4</v>
      </c>
      <c r="L2231" s="14" t="s">
        <v>277</v>
      </c>
      <c r="M2231" s="14" t="s">
        <v>52</v>
      </c>
      <c r="N2231" s="17">
        <v>2</v>
      </c>
      <c r="O2231" s="14">
        <f t="shared" si="344"/>
        <v>20.13</v>
      </c>
      <c r="P2231" s="14">
        <v>6.1</v>
      </c>
      <c r="Q2231" s="14">
        <f t="shared" si="345"/>
        <v>25.08</v>
      </c>
      <c r="R2231" s="14">
        <v>7.6</v>
      </c>
      <c r="S2231" s="14">
        <f t="shared" si="346"/>
        <v>25.08</v>
      </c>
      <c r="T2231" s="14">
        <v>7.6</v>
      </c>
      <c r="U2231" s="21" t="s">
        <v>43</v>
      </c>
      <c r="V2231" s="21" t="s">
        <v>43</v>
      </c>
      <c r="W2231" s="19">
        <v>27.864920000000001</v>
      </c>
      <c r="X2231" s="19">
        <v>-115.18742</v>
      </c>
      <c r="Y2231" s="18">
        <f t="shared" si="342"/>
        <v>64.400000000000006</v>
      </c>
      <c r="Z2231" s="17">
        <v>18</v>
      </c>
      <c r="AA2231" s="21">
        <v>6</v>
      </c>
      <c r="AB2231" s="14" t="s">
        <v>44</v>
      </c>
      <c r="AC2231" s="14">
        <v>1</v>
      </c>
      <c r="AD2231" s="17">
        <v>11</v>
      </c>
      <c r="AE2231" s="17">
        <v>1</v>
      </c>
      <c r="AF2231" s="14">
        <v>3</v>
      </c>
      <c r="AG2231" s="14">
        <v>300</v>
      </c>
      <c r="AI2231" s="70">
        <f t="shared" si="347"/>
        <v>8.9559999999999995</v>
      </c>
      <c r="AJ2231" s="71" t="s">
        <v>369</v>
      </c>
      <c r="AK2231" s="72">
        <f t="shared" si="348"/>
        <v>0.69715856935839871</v>
      </c>
      <c r="AL2231" s="73">
        <f t="shared" si="349"/>
        <v>0.69715856935839871</v>
      </c>
    </row>
    <row r="2232" spans="1:38" hidden="1">
      <c r="A2232" s="14" t="s">
        <v>107</v>
      </c>
      <c r="B2232" s="14" t="s">
        <v>40</v>
      </c>
      <c r="C2232" s="31">
        <v>39295</v>
      </c>
      <c r="D2232" s="15">
        <v>2007</v>
      </c>
      <c r="E2232" s="16">
        <v>0.47569444444444442</v>
      </c>
      <c r="F2232" s="16">
        <v>0.51249999999999996</v>
      </c>
      <c r="G2232" s="16">
        <f t="shared" si="343"/>
        <v>3.6805555555555536E-2</v>
      </c>
      <c r="H2232" s="21">
        <v>2</v>
      </c>
      <c r="I2232" s="17">
        <v>2</v>
      </c>
      <c r="J2232" s="17">
        <v>4</v>
      </c>
      <c r="K2232" s="17">
        <v>4</v>
      </c>
      <c r="L2232" s="14" t="s">
        <v>277</v>
      </c>
      <c r="M2232" s="14" t="s">
        <v>52</v>
      </c>
      <c r="N2232" s="17">
        <v>2</v>
      </c>
      <c r="O2232" s="14">
        <f t="shared" si="344"/>
        <v>20.13</v>
      </c>
      <c r="P2232" s="14">
        <v>6.1</v>
      </c>
      <c r="Q2232" s="14">
        <f t="shared" si="345"/>
        <v>25.08</v>
      </c>
      <c r="R2232" s="14">
        <v>7.6</v>
      </c>
      <c r="S2232" s="14">
        <f t="shared" si="346"/>
        <v>25.08</v>
      </c>
      <c r="T2232" s="14">
        <v>7.6</v>
      </c>
      <c r="U2232" s="21" t="s">
        <v>43</v>
      </c>
      <c r="V2232" s="21" t="s">
        <v>43</v>
      </c>
      <c r="W2232" s="19">
        <v>27.864920000000001</v>
      </c>
      <c r="X2232" s="19">
        <v>-115.18742</v>
      </c>
      <c r="Y2232" s="18">
        <f t="shared" si="342"/>
        <v>64.400000000000006</v>
      </c>
      <c r="Z2232" s="17">
        <v>18</v>
      </c>
      <c r="AA2232" s="21">
        <v>6</v>
      </c>
      <c r="AB2232" s="14" t="s">
        <v>44</v>
      </c>
      <c r="AC2232" s="14">
        <v>2</v>
      </c>
      <c r="AD2232" s="17">
        <v>14</v>
      </c>
      <c r="AE2232" s="17">
        <v>1</v>
      </c>
      <c r="AF2232" s="14">
        <v>4</v>
      </c>
      <c r="AG2232" s="14">
        <v>300</v>
      </c>
      <c r="AI2232" s="70">
        <f t="shared" si="347"/>
        <v>11.083</v>
      </c>
      <c r="AJ2232" s="71" t="s">
        <v>369</v>
      </c>
      <c r="AK2232" s="72">
        <f t="shared" si="348"/>
        <v>1.1117350137621949</v>
      </c>
      <c r="AL2232" s="73">
        <f t="shared" si="349"/>
        <v>1.1117350137621949</v>
      </c>
    </row>
    <row r="2233" spans="1:38" hidden="1">
      <c r="A2233" s="14" t="s">
        <v>107</v>
      </c>
      <c r="B2233" s="14" t="s">
        <v>40</v>
      </c>
      <c r="C2233" s="31">
        <v>39295</v>
      </c>
      <c r="D2233" s="15">
        <v>2007</v>
      </c>
      <c r="E2233" s="16">
        <v>0.47569444444444398</v>
      </c>
      <c r="F2233" s="16">
        <v>0.51249999999999996</v>
      </c>
      <c r="G2233" s="16">
        <f t="shared" si="343"/>
        <v>3.680555555555598E-2</v>
      </c>
      <c r="H2233" s="21">
        <v>2</v>
      </c>
      <c r="I2233" s="17">
        <v>2</v>
      </c>
      <c r="J2233" s="17">
        <v>4</v>
      </c>
      <c r="K2233" s="17">
        <v>4</v>
      </c>
      <c r="L2233" s="14" t="s">
        <v>277</v>
      </c>
      <c r="M2233" s="14" t="s">
        <v>52</v>
      </c>
      <c r="N2233" s="17">
        <v>2</v>
      </c>
      <c r="O2233" s="14">
        <f t="shared" si="344"/>
        <v>20.13</v>
      </c>
      <c r="P2233" s="14">
        <v>6.1</v>
      </c>
      <c r="Q2233" s="14">
        <f t="shared" si="345"/>
        <v>25.08</v>
      </c>
      <c r="R2233" s="14">
        <v>7.6</v>
      </c>
      <c r="S2233" s="14">
        <f t="shared" si="346"/>
        <v>25.08</v>
      </c>
      <c r="T2233" s="14">
        <v>7.6</v>
      </c>
      <c r="U2233" s="21" t="s">
        <v>43</v>
      </c>
      <c r="V2233" s="21" t="s">
        <v>43</v>
      </c>
      <c r="W2233" s="19">
        <v>27.864920000000001</v>
      </c>
      <c r="X2233" s="19">
        <v>-115.18742</v>
      </c>
      <c r="Y2233" s="18">
        <f t="shared" si="342"/>
        <v>64.400000000000006</v>
      </c>
      <c r="Z2233" s="17">
        <v>18</v>
      </c>
      <c r="AA2233" s="21">
        <v>6</v>
      </c>
      <c r="AB2233" s="14" t="s">
        <v>44</v>
      </c>
      <c r="AC2233" s="14">
        <v>2</v>
      </c>
      <c r="AD2233" s="17">
        <v>14</v>
      </c>
      <c r="AE2233" s="17">
        <v>1</v>
      </c>
      <c r="AF2233" s="14">
        <v>4</v>
      </c>
      <c r="AG2233" s="14">
        <v>300</v>
      </c>
      <c r="AI2233" s="70">
        <f t="shared" si="347"/>
        <v>11.083</v>
      </c>
      <c r="AJ2233" s="71" t="s">
        <v>369</v>
      </c>
      <c r="AK2233" s="72">
        <f t="shared" si="348"/>
        <v>1.1117350137621949</v>
      </c>
      <c r="AL2233" s="73">
        <f t="shared" si="349"/>
        <v>1.1117350137621949</v>
      </c>
    </row>
    <row r="2234" spans="1:38" hidden="1">
      <c r="A2234" s="14" t="s">
        <v>107</v>
      </c>
      <c r="B2234" s="14" t="s">
        <v>40</v>
      </c>
      <c r="C2234" s="31">
        <v>39295</v>
      </c>
      <c r="D2234" s="15">
        <v>2007</v>
      </c>
      <c r="E2234" s="16">
        <v>0.47569444444444398</v>
      </c>
      <c r="F2234" s="16">
        <v>0.51249999999999996</v>
      </c>
      <c r="G2234" s="16">
        <f t="shared" si="343"/>
        <v>3.680555555555598E-2</v>
      </c>
      <c r="H2234" s="21">
        <v>2</v>
      </c>
      <c r="I2234" s="17">
        <v>2</v>
      </c>
      <c r="J2234" s="17">
        <v>4</v>
      </c>
      <c r="K2234" s="17">
        <v>4</v>
      </c>
      <c r="L2234" s="14" t="s">
        <v>277</v>
      </c>
      <c r="M2234" s="14" t="s">
        <v>52</v>
      </c>
      <c r="N2234" s="17">
        <v>2</v>
      </c>
      <c r="O2234" s="14">
        <f t="shared" si="344"/>
        <v>20.13</v>
      </c>
      <c r="P2234" s="14">
        <v>6.1</v>
      </c>
      <c r="Q2234" s="14">
        <f t="shared" si="345"/>
        <v>25.08</v>
      </c>
      <c r="R2234" s="14">
        <v>7.6</v>
      </c>
      <c r="S2234" s="14">
        <f t="shared" si="346"/>
        <v>25.08</v>
      </c>
      <c r="T2234" s="14">
        <v>7.6</v>
      </c>
      <c r="U2234" s="21" t="s">
        <v>43</v>
      </c>
      <c r="V2234" s="21" t="s">
        <v>43</v>
      </c>
      <c r="W2234" s="19">
        <v>27.864920000000001</v>
      </c>
      <c r="X2234" s="19">
        <v>-115.18742</v>
      </c>
      <c r="Y2234" s="18">
        <f t="shared" si="342"/>
        <v>64.400000000000006</v>
      </c>
      <c r="Z2234" s="17">
        <v>18</v>
      </c>
      <c r="AA2234" s="21">
        <v>6</v>
      </c>
      <c r="AB2234" s="14" t="s">
        <v>44</v>
      </c>
      <c r="AC2234" s="14">
        <v>3</v>
      </c>
      <c r="AD2234" s="17">
        <v>17</v>
      </c>
      <c r="AE2234" s="17">
        <v>1</v>
      </c>
      <c r="AF2234" s="14">
        <v>6</v>
      </c>
      <c r="AG2234" s="14">
        <v>300</v>
      </c>
      <c r="AI2234" s="70">
        <f t="shared" si="347"/>
        <v>13.209999999999999</v>
      </c>
      <c r="AJ2234" s="71" t="s">
        <v>369</v>
      </c>
      <c r="AK2234" s="72">
        <f t="shared" si="348"/>
        <v>1.6329725885917237</v>
      </c>
      <c r="AL2234" s="73">
        <f t="shared" si="349"/>
        <v>1.6329725885917237</v>
      </c>
    </row>
    <row r="2235" spans="1:38" hidden="1">
      <c r="A2235" s="14" t="s">
        <v>107</v>
      </c>
      <c r="B2235" s="14" t="s">
        <v>40</v>
      </c>
      <c r="C2235" s="31">
        <v>39295</v>
      </c>
      <c r="D2235" s="15">
        <v>2007</v>
      </c>
      <c r="E2235" s="16">
        <v>0.47569444444444398</v>
      </c>
      <c r="F2235" s="16">
        <v>0.51249999999999996</v>
      </c>
      <c r="G2235" s="16">
        <f t="shared" si="343"/>
        <v>3.680555555555598E-2</v>
      </c>
      <c r="H2235" s="21">
        <v>2</v>
      </c>
      <c r="I2235" s="17">
        <v>2</v>
      </c>
      <c r="J2235" s="17">
        <v>4</v>
      </c>
      <c r="K2235" s="17">
        <v>4</v>
      </c>
      <c r="L2235" s="14" t="s">
        <v>277</v>
      </c>
      <c r="M2235" s="14" t="s">
        <v>52</v>
      </c>
      <c r="N2235" s="17">
        <v>2</v>
      </c>
      <c r="O2235" s="14">
        <f t="shared" si="344"/>
        <v>20.13</v>
      </c>
      <c r="P2235" s="14">
        <v>6.1</v>
      </c>
      <c r="Q2235" s="14">
        <f t="shared" si="345"/>
        <v>25.08</v>
      </c>
      <c r="R2235" s="14">
        <v>7.6</v>
      </c>
      <c r="S2235" s="14">
        <f t="shared" si="346"/>
        <v>25.08</v>
      </c>
      <c r="T2235" s="14">
        <v>7.6</v>
      </c>
      <c r="U2235" s="21" t="s">
        <v>43</v>
      </c>
      <c r="V2235" s="21" t="s">
        <v>43</v>
      </c>
      <c r="W2235" s="19">
        <v>27.864920000000001</v>
      </c>
      <c r="X2235" s="19">
        <v>-115.18742</v>
      </c>
      <c r="Y2235" s="18">
        <f t="shared" si="342"/>
        <v>64.400000000000006</v>
      </c>
      <c r="Z2235" s="17">
        <v>18</v>
      </c>
      <c r="AA2235" s="21">
        <v>6</v>
      </c>
      <c r="AB2235" s="14" t="s">
        <v>44</v>
      </c>
      <c r="AC2235" s="14">
        <v>4</v>
      </c>
      <c r="AD2235" s="17">
        <v>12</v>
      </c>
      <c r="AE2235" s="17">
        <v>1</v>
      </c>
      <c r="AF2235" s="14">
        <v>10</v>
      </c>
      <c r="AG2235" s="14">
        <v>300</v>
      </c>
      <c r="AI2235" s="70">
        <f t="shared" si="347"/>
        <v>9.6649999999999991</v>
      </c>
      <c r="AJ2235" s="71" t="s">
        <v>369</v>
      </c>
      <c r="AK2235" s="72">
        <f t="shared" si="348"/>
        <v>0.82374690124645178</v>
      </c>
      <c r="AL2235" s="73">
        <f t="shared" si="349"/>
        <v>0.82374690124645178</v>
      </c>
    </row>
    <row r="2236" spans="1:38" hidden="1">
      <c r="A2236" s="14" t="s">
        <v>107</v>
      </c>
      <c r="B2236" s="14" t="s">
        <v>40</v>
      </c>
      <c r="C2236" s="31">
        <v>39295</v>
      </c>
      <c r="D2236" s="15">
        <v>2007</v>
      </c>
      <c r="E2236" s="16">
        <v>0.47569444444444398</v>
      </c>
      <c r="F2236" s="16">
        <v>0.51249999999999996</v>
      </c>
      <c r="G2236" s="16">
        <f t="shared" si="343"/>
        <v>3.680555555555598E-2</v>
      </c>
      <c r="H2236" s="21">
        <v>2</v>
      </c>
      <c r="I2236" s="17">
        <v>2</v>
      </c>
      <c r="J2236" s="17">
        <v>4</v>
      </c>
      <c r="K2236" s="17">
        <v>4</v>
      </c>
      <c r="L2236" s="14" t="s">
        <v>277</v>
      </c>
      <c r="M2236" s="14" t="s">
        <v>52</v>
      </c>
      <c r="N2236" s="17">
        <v>2</v>
      </c>
      <c r="O2236" s="14">
        <f t="shared" si="344"/>
        <v>20.13</v>
      </c>
      <c r="P2236" s="14">
        <v>6.1</v>
      </c>
      <c r="Q2236" s="14">
        <f t="shared" si="345"/>
        <v>25.08</v>
      </c>
      <c r="R2236" s="14">
        <v>7.6</v>
      </c>
      <c r="S2236" s="14">
        <f t="shared" si="346"/>
        <v>25.08</v>
      </c>
      <c r="T2236" s="14">
        <v>7.6</v>
      </c>
      <c r="U2236" s="21" t="s">
        <v>43</v>
      </c>
      <c r="V2236" s="21" t="s">
        <v>43</v>
      </c>
      <c r="W2236" s="19">
        <v>27.864920000000001</v>
      </c>
      <c r="X2236" s="19">
        <v>-115.18742</v>
      </c>
      <c r="Y2236" s="18">
        <f t="shared" si="342"/>
        <v>64.400000000000006</v>
      </c>
      <c r="Z2236" s="17">
        <v>18</v>
      </c>
      <c r="AA2236" s="21">
        <v>6</v>
      </c>
      <c r="AB2236" s="14" t="s">
        <v>44</v>
      </c>
      <c r="AC2236" s="14">
        <v>4</v>
      </c>
      <c r="AD2236" s="17">
        <v>15</v>
      </c>
      <c r="AE2236" s="17">
        <v>1</v>
      </c>
      <c r="AF2236" s="14">
        <v>10</v>
      </c>
      <c r="AG2236" s="14">
        <v>300</v>
      </c>
      <c r="AI2236" s="70">
        <f t="shared" si="347"/>
        <v>11.792</v>
      </c>
      <c r="AJ2236" s="71" t="s">
        <v>369</v>
      </c>
      <c r="AK2236" s="72">
        <f t="shared" si="348"/>
        <v>1.2734394051640829</v>
      </c>
      <c r="AL2236" s="73">
        <f t="shared" si="349"/>
        <v>1.2734394051640829</v>
      </c>
    </row>
    <row r="2237" spans="1:38" hidden="1">
      <c r="A2237" s="14" t="s">
        <v>107</v>
      </c>
      <c r="B2237" s="14" t="s">
        <v>40</v>
      </c>
      <c r="C2237" s="31">
        <v>39295</v>
      </c>
      <c r="D2237" s="15">
        <v>2007</v>
      </c>
      <c r="E2237" s="16">
        <v>0.47569444444444398</v>
      </c>
      <c r="F2237" s="16">
        <v>0.51249999999999996</v>
      </c>
      <c r="G2237" s="16">
        <f t="shared" si="343"/>
        <v>3.680555555555598E-2</v>
      </c>
      <c r="H2237" s="21">
        <v>2</v>
      </c>
      <c r="I2237" s="17">
        <v>2</v>
      </c>
      <c r="J2237" s="17">
        <v>4</v>
      </c>
      <c r="K2237" s="17">
        <v>4</v>
      </c>
      <c r="L2237" s="14" t="s">
        <v>277</v>
      </c>
      <c r="M2237" s="14" t="s">
        <v>52</v>
      </c>
      <c r="N2237" s="17">
        <v>2</v>
      </c>
      <c r="O2237" s="14">
        <f t="shared" si="344"/>
        <v>20.13</v>
      </c>
      <c r="P2237" s="14">
        <v>6.1</v>
      </c>
      <c r="Q2237" s="14">
        <f t="shared" si="345"/>
        <v>25.08</v>
      </c>
      <c r="R2237" s="14">
        <v>7.6</v>
      </c>
      <c r="S2237" s="14">
        <f t="shared" si="346"/>
        <v>25.08</v>
      </c>
      <c r="T2237" s="14">
        <v>7.6</v>
      </c>
      <c r="U2237" s="21" t="s">
        <v>43</v>
      </c>
      <c r="V2237" s="21" t="s">
        <v>43</v>
      </c>
      <c r="W2237" s="19">
        <v>27.864920000000001</v>
      </c>
      <c r="X2237" s="19">
        <v>-115.18742</v>
      </c>
      <c r="Y2237" s="18">
        <f t="shared" si="342"/>
        <v>64.400000000000006</v>
      </c>
      <c r="Z2237" s="17">
        <v>18</v>
      </c>
      <c r="AA2237" s="21">
        <v>6</v>
      </c>
      <c r="AB2237" s="14" t="s">
        <v>44</v>
      </c>
      <c r="AC2237" s="14">
        <v>4</v>
      </c>
      <c r="AD2237" s="17">
        <v>20</v>
      </c>
      <c r="AE2237" s="17">
        <v>1</v>
      </c>
      <c r="AF2237" s="14">
        <v>10</v>
      </c>
      <c r="AG2237" s="14">
        <v>300</v>
      </c>
      <c r="AI2237" s="70">
        <f t="shared" si="347"/>
        <v>15.337</v>
      </c>
      <c r="AJ2237" s="71" t="s">
        <v>369</v>
      </c>
      <c r="AK2237" s="72">
        <f t="shared" si="348"/>
        <v>2.2645047633742106</v>
      </c>
      <c r="AL2237" s="73">
        <f t="shared" si="349"/>
        <v>2.2645047633742106</v>
      </c>
    </row>
    <row r="2238" spans="1:38" hidden="1">
      <c r="A2238" s="14" t="s">
        <v>107</v>
      </c>
      <c r="B2238" s="14" t="s">
        <v>40</v>
      </c>
      <c r="C2238" s="31">
        <v>39295</v>
      </c>
      <c r="D2238" s="15">
        <v>2007</v>
      </c>
      <c r="E2238" s="16">
        <v>0.47569444444444398</v>
      </c>
      <c r="F2238" s="16">
        <v>0.51249999999999996</v>
      </c>
      <c r="G2238" s="16">
        <f t="shared" si="343"/>
        <v>3.680555555555598E-2</v>
      </c>
      <c r="H2238" s="21">
        <v>2</v>
      </c>
      <c r="I2238" s="17">
        <v>2</v>
      </c>
      <c r="J2238" s="17">
        <v>4</v>
      </c>
      <c r="K2238" s="17">
        <v>4</v>
      </c>
      <c r="L2238" s="14" t="s">
        <v>277</v>
      </c>
      <c r="M2238" s="14" t="s">
        <v>52</v>
      </c>
      <c r="N2238" s="17">
        <v>2</v>
      </c>
      <c r="O2238" s="14">
        <f t="shared" si="344"/>
        <v>20.13</v>
      </c>
      <c r="P2238" s="14">
        <v>6.1</v>
      </c>
      <c r="Q2238" s="14">
        <f t="shared" si="345"/>
        <v>25.08</v>
      </c>
      <c r="R2238" s="14">
        <v>7.6</v>
      </c>
      <c r="S2238" s="14">
        <f t="shared" si="346"/>
        <v>25.08</v>
      </c>
      <c r="T2238" s="14">
        <v>7.6</v>
      </c>
      <c r="U2238" s="21" t="s">
        <v>43</v>
      </c>
      <c r="V2238" s="21" t="s">
        <v>43</v>
      </c>
      <c r="W2238" s="19">
        <v>27.864920000000001</v>
      </c>
      <c r="X2238" s="19">
        <v>-115.18742</v>
      </c>
      <c r="Y2238" s="18">
        <f t="shared" ref="Y2238:Y2301" si="350">(Z2238*1.8)+32</f>
        <v>64.400000000000006</v>
      </c>
      <c r="Z2238" s="17">
        <v>18</v>
      </c>
      <c r="AA2238" s="21">
        <v>6</v>
      </c>
      <c r="AB2238" s="14" t="s">
        <v>44</v>
      </c>
      <c r="AC2238" s="14">
        <v>4</v>
      </c>
      <c r="AD2238" s="17">
        <v>20</v>
      </c>
      <c r="AE2238" s="17">
        <v>1</v>
      </c>
      <c r="AF2238" s="14">
        <v>10</v>
      </c>
      <c r="AG2238" s="14">
        <v>300</v>
      </c>
      <c r="AI2238" s="70">
        <f t="shared" si="347"/>
        <v>15.337</v>
      </c>
      <c r="AJ2238" s="71" t="s">
        <v>369</v>
      </c>
      <c r="AK2238" s="72">
        <f t="shared" si="348"/>
        <v>2.2645047633742106</v>
      </c>
      <c r="AL2238" s="73">
        <f t="shared" si="349"/>
        <v>2.2645047633742106</v>
      </c>
    </row>
    <row r="2239" spans="1:38" hidden="1">
      <c r="A2239" s="14" t="s">
        <v>107</v>
      </c>
      <c r="B2239" s="14" t="s">
        <v>40</v>
      </c>
      <c r="C2239" s="31">
        <v>39295</v>
      </c>
      <c r="D2239" s="15">
        <v>2007</v>
      </c>
      <c r="E2239" s="16">
        <v>0.47569444444444398</v>
      </c>
      <c r="F2239" s="16">
        <v>0.51249999999999996</v>
      </c>
      <c r="G2239" s="16">
        <f t="shared" ref="G2239:G2302" si="351">F2239-E2239</f>
        <v>3.680555555555598E-2</v>
      </c>
      <c r="H2239" s="21">
        <v>2</v>
      </c>
      <c r="I2239" s="17">
        <v>2</v>
      </c>
      <c r="J2239" s="17">
        <v>4</v>
      </c>
      <c r="K2239" s="17">
        <v>4</v>
      </c>
      <c r="L2239" s="14" t="s">
        <v>277</v>
      </c>
      <c r="M2239" s="14" t="s">
        <v>52</v>
      </c>
      <c r="N2239" s="17">
        <v>2</v>
      </c>
      <c r="O2239" s="14">
        <f t="shared" si="344"/>
        <v>20.13</v>
      </c>
      <c r="P2239" s="14">
        <v>6.1</v>
      </c>
      <c r="Q2239" s="14">
        <f t="shared" si="345"/>
        <v>25.08</v>
      </c>
      <c r="R2239" s="14">
        <v>7.6</v>
      </c>
      <c r="S2239" s="14">
        <f t="shared" si="346"/>
        <v>25.08</v>
      </c>
      <c r="T2239" s="14">
        <v>7.6</v>
      </c>
      <c r="U2239" s="21" t="s">
        <v>43</v>
      </c>
      <c r="V2239" s="21" t="s">
        <v>43</v>
      </c>
      <c r="W2239" s="19">
        <v>27.864920000000001</v>
      </c>
      <c r="X2239" s="19">
        <v>-115.18742</v>
      </c>
      <c r="Y2239" s="18">
        <f t="shared" si="350"/>
        <v>64.400000000000006</v>
      </c>
      <c r="Z2239" s="17">
        <v>18</v>
      </c>
      <c r="AA2239" s="21">
        <v>6</v>
      </c>
      <c r="AB2239" s="14" t="s">
        <v>44</v>
      </c>
      <c r="AC2239" s="14">
        <v>5</v>
      </c>
      <c r="AD2239" s="17">
        <v>9</v>
      </c>
      <c r="AE2239" s="17">
        <v>1</v>
      </c>
      <c r="AF2239" s="14">
        <v>14</v>
      </c>
      <c r="AG2239" s="14">
        <v>300</v>
      </c>
      <c r="AI2239" s="70">
        <f t="shared" si="347"/>
        <v>7.5379999999999994</v>
      </c>
      <c r="AJ2239" s="71" t="s">
        <v>369</v>
      </c>
      <c r="AK2239" s="72">
        <f t="shared" si="348"/>
        <v>0.47796121404284658</v>
      </c>
      <c r="AL2239" s="73">
        <f t="shared" si="349"/>
        <v>0.47796121404284658</v>
      </c>
    </row>
    <row r="2240" spans="1:38" hidden="1">
      <c r="A2240" s="14" t="s">
        <v>107</v>
      </c>
      <c r="B2240" s="14" t="s">
        <v>40</v>
      </c>
      <c r="C2240" s="31">
        <v>39295</v>
      </c>
      <c r="D2240" s="15">
        <v>2007</v>
      </c>
      <c r="E2240" s="16">
        <v>0.47569444444444398</v>
      </c>
      <c r="F2240" s="16">
        <v>0.51249999999999996</v>
      </c>
      <c r="G2240" s="16">
        <f t="shared" si="351"/>
        <v>3.680555555555598E-2</v>
      </c>
      <c r="H2240" s="21">
        <v>2</v>
      </c>
      <c r="I2240" s="17">
        <v>2</v>
      </c>
      <c r="J2240" s="17">
        <v>4</v>
      </c>
      <c r="K2240" s="17">
        <v>4</v>
      </c>
      <c r="L2240" s="14" t="s">
        <v>277</v>
      </c>
      <c r="M2240" s="14" t="s">
        <v>52</v>
      </c>
      <c r="N2240" s="17">
        <v>2</v>
      </c>
      <c r="O2240" s="14">
        <f t="shared" si="344"/>
        <v>20.13</v>
      </c>
      <c r="P2240" s="14">
        <v>6.1</v>
      </c>
      <c r="Q2240" s="14">
        <f t="shared" si="345"/>
        <v>25.08</v>
      </c>
      <c r="R2240" s="14">
        <v>7.6</v>
      </c>
      <c r="S2240" s="14">
        <f t="shared" si="346"/>
        <v>25.08</v>
      </c>
      <c r="T2240" s="14">
        <v>7.6</v>
      </c>
      <c r="U2240" s="21" t="s">
        <v>43</v>
      </c>
      <c r="V2240" s="21" t="s">
        <v>43</v>
      </c>
      <c r="W2240" s="19">
        <v>27.864920000000001</v>
      </c>
      <c r="X2240" s="19">
        <v>-115.18742</v>
      </c>
      <c r="Y2240" s="18">
        <f t="shared" si="350"/>
        <v>64.400000000000006</v>
      </c>
      <c r="Z2240" s="17">
        <v>18</v>
      </c>
      <c r="AA2240" s="21">
        <v>6</v>
      </c>
      <c r="AB2240" s="14" t="s">
        <v>44</v>
      </c>
      <c r="AC2240" s="14">
        <v>5</v>
      </c>
      <c r="AD2240" s="17">
        <v>6</v>
      </c>
      <c r="AE2240" s="17">
        <v>1</v>
      </c>
      <c r="AF2240" s="14">
        <v>14</v>
      </c>
      <c r="AG2240" s="14">
        <v>300</v>
      </c>
      <c r="AI2240" s="70">
        <f t="shared" si="347"/>
        <v>5.4109999999999996</v>
      </c>
      <c r="AJ2240" s="71" t="s">
        <v>369</v>
      </c>
      <c r="AK2240" s="72">
        <f t="shared" si="348"/>
        <v>0.23124881896144875</v>
      </c>
      <c r="AL2240" s="73">
        <f t="shared" si="349"/>
        <v>0.23124881896144875</v>
      </c>
    </row>
    <row r="2241" spans="1:38" hidden="1">
      <c r="A2241" s="14" t="s">
        <v>107</v>
      </c>
      <c r="B2241" s="14" t="s">
        <v>40</v>
      </c>
      <c r="C2241" s="31">
        <v>39295</v>
      </c>
      <c r="D2241" s="15">
        <v>2007</v>
      </c>
      <c r="E2241" s="16">
        <v>0.47569444444444398</v>
      </c>
      <c r="F2241" s="16">
        <v>0.51249999999999996</v>
      </c>
      <c r="G2241" s="16">
        <f t="shared" si="351"/>
        <v>3.680555555555598E-2</v>
      </c>
      <c r="H2241" s="21">
        <v>2</v>
      </c>
      <c r="I2241" s="17">
        <v>2</v>
      </c>
      <c r="J2241" s="17">
        <v>4</v>
      </c>
      <c r="K2241" s="17">
        <v>4</v>
      </c>
      <c r="L2241" s="14" t="s">
        <v>277</v>
      </c>
      <c r="M2241" s="14" t="s">
        <v>52</v>
      </c>
      <c r="N2241" s="17">
        <v>2</v>
      </c>
      <c r="O2241" s="14">
        <f t="shared" si="344"/>
        <v>20.13</v>
      </c>
      <c r="P2241" s="14">
        <v>6.1</v>
      </c>
      <c r="Q2241" s="14">
        <f t="shared" si="345"/>
        <v>25.08</v>
      </c>
      <c r="R2241" s="14">
        <v>7.6</v>
      </c>
      <c r="S2241" s="14">
        <f t="shared" si="346"/>
        <v>25.08</v>
      </c>
      <c r="T2241" s="14">
        <v>7.6</v>
      </c>
      <c r="U2241" s="21" t="s">
        <v>43</v>
      </c>
      <c r="V2241" s="21" t="s">
        <v>43</v>
      </c>
      <c r="W2241" s="19">
        <v>27.864920000000001</v>
      </c>
      <c r="X2241" s="19">
        <v>-115.18742</v>
      </c>
      <c r="Y2241" s="18">
        <f t="shared" si="350"/>
        <v>64.400000000000006</v>
      </c>
      <c r="Z2241" s="17">
        <v>18</v>
      </c>
      <c r="AA2241" s="21">
        <v>6</v>
      </c>
      <c r="AB2241" s="14" t="s">
        <v>44</v>
      </c>
      <c r="AC2241" s="14">
        <v>5</v>
      </c>
      <c r="AD2241" s="17">
        <v>18</v>
      </c>
      <c r="AE2241" s="17">
        <v>1</v>
      </c>
      <c r="AF2241" s="14">
        <v>14</v>
      </c>
      <c r="AG2241" s="14">
        <v>300</v>
      </c>
      <c r="AI2241" s="70">
        <f t="shared" si="347"/>
        <v>13.918999999999999</v>
      </c>
      <c r="AJ2241" s="71" t="s">
        <v>369</v>
      </c>
      <c r="AK2241" s="72">
        <f t="shared" si="348"/>
        <v>1.8310631406548505</v>
      </c>
      <c r="AL2241" s="73">
        <f t="shared" si="349"/>
        <v>1.8310631406548505</v>
      </c>
    </row>
    <row r="2242" spans="1:38" hidden="1">
      <c r="A2242" s="14" t="s">
        <v>107</v>
      </c>
      <c r="B2242" s="14" t="s">
        <v>40</v>
      </c>
      <c r="C2242" s="31">
        <v>39295</v>
      </c>
      <c r="D2242" s="15">
        <v>2007</v>
      </c>
      <c r="E2242" s="16">
        <v>0.47569444444444398</v>
      </c>
      <c r="F2242" s="16">
        <v>0.51249999999999996</v>
      </c>
      <c r="G2242" s="16">
        <f t="shared" si="351"/>
        <v>3.680555555555598E-2</v>
      </c>
      <c r="H2242" s="21">
        <v>2</v>
      </c>
      <c r="I2242" s="17">
        <v>2</v>
      </c>
      <c r="J2242" s="17">
        <v>4</v>
      </c>
      <c r="K2242" s="17">
        <v>4</v>
      </c>
      <c r="L2242" s="14" t="s">
        <v>277</v>
      </c>
      <c r="M2242" s="14" t="s">
        <v>52</v>
      </c>
      <c r="N2242" s="17">
        <v>2</v>
      </c>
      <c r="O2242" s="14">
        <f t="shared" si="344"/>
        <v>20.13</v>
      </c>
      <c r="P2242" s="14">
        <v>6.1</v>
      </c>
      <c r="Q2242" s="14">
        <f t="shared" si="345"/>
        <v>25.08</v>
      </c>
      <c r="R2242" s="14">
        <v>7.6</v>
      </c>
      <c r="S2242" s="14">
        <f t="shared" si="346"/>
        <v>25.08</v>
      </c>
      <c r="T2242" s="14">
        <v>7.6</v>
      </c>
      <c r="U2242" s="21" t="s">
        <v>43</v>
      </c>
      <c r="V2242" s="21" t="s">
        <v>43</v>
      </c>
      <c r="W2242" s="19">
        <v>27.864920000000001</v>
      </c>
      <c r="X2242" s="19">
        <v>-115.18742</v>
      </c>
      <c r="Y2242" s="18">
        <f t="shared" si="350"/>
        <v>64.400000000000006</v>
      </c>
      <c r="Z2242" s="17">
        <v>18</v>
      </c>
      <c r="AA2242" s="21">
        <v>6</v>
      </c>
      <c r="AB2242" s="14" t="s">
        <v>44</v>
      </c>
      <c r="AC2242" s="14">
        <v>6</v>
      </c>
      <c r="AD2242" s="17">
        <v>10</v>
      </c>
      <c r="AE2242" s="17">
        <v>1</v>
      </c>
      <c r="AF2242" s="14">
        <v>15</v>
      </c>
      <c r="AG2242" s="14">
        <v>300</v>
      </c>
      <c r="AI2242" s="70">
        <f t="shared" si="347"/>
        <v>8.2469999999999999</v>
      </c>
      <c r="AJ2242" s="71" t="s">
        <v>369</v>
      </c>
      <c r="AK2242" s="72">
        <f t="shared" si="348"/>
        <v>0.58195573469462847</v>
      </c>
      <c r="AL2242" s="73">
        <f t="shared" si="349"/>
        <v>0.58195573469462847</v>
      </c>
    </row>
    <row r="2243" spans="1:38" hidden="1">
      <c r="A2243" s="14" t="s">
        <v>107</v>
      </c>
      <c r="B2243" s="14" t="s">
        <v>40</v>
      </c>
      <c r="C2243" s="31">
        <v>39295</v>
      </c>
      <c r="D2243" s="15">
        <v>2007</v>
      </c>
      <c r="E2243" s="16">
        <v>0.47569444444444398</v>
      </c>
      <c r="F2243" s="16">
        <v>0.51249999999999996</v>
      </c>
      <c r="G2243" s="16">
        <f t="shared" si="351"/>
        <v>3.680555555555598E-2</v>
      </c>
      <c r="H2243" s="21">
        <v>2</v>
      </c>
      <c r="I2243" s="17">
        <v>2</v>
      </c>
      <c r="J2243" s="17">
        <v>4</v>
      </c>
      <c r="K2243" s="17">
        <v>4</v>
      </c>
      <c r="L2243" s="14" t="s">
        <v>277</v>
      </c>
      <c r="M2243" s="14" t="s">
        <v>52</v>
      </c>
      <c r="N2243" s="17">
        <v>2</v>
      </c>
      <c r="O2243" s="14">
        <f t="shared" si="344"/>
        <v>20.13</v>
      </c>
      <c r="P2243" s="14">
        <v>6.1</v>
      </c>
      <c r="Q2243" s="14">
        <f t="shared" si="345"/>
        <v>25.08</v>
      </c>
      <c r="R2243" s="14">
        <v>7.6</v>
      </c>
      <c r="S2243" s="14">
        <f t="shared" si="346"/>
        <v>25.08</v>
      </c>
      <c r="T2243" s="14">
        <v>7.6</v>
      </c>
      <c r="U2243" s="21" t="s">
        <v>43</v>
      </c>
      <c r="V2243" s="21" t="s">
        <v>43</v>
      </c>
      <c r="W2243" s="19">
        <v>27.864920000000001</v>
      </c>
      <c r="X2243" s="19">
        <v>-115.18742</v>
      </c>
      <c r="Y2243" s="18">
        <f t="shared" si="350"/>
        <v>64.400000000000006</v>
      </c>
      <c r="Z2243" s="17">
        <v>18</v>
      </c>
      <c r="AA2243" s="21">
        <v>6</v>
      </c>
      <c r="AB2243" s="14" t="s">
        <v>44</v>
      </c>
      <c r="AC2243" s="14">
        <v>6</v>
      </c>
      <c r="AD2243" s="17">
        <v>14</v>
      </c>
      <c r="AE2243" s="17">
        <v>1</v>
      </c>
      <c r="AF2243" s="14">
        <v>15</v>
      </c>
      <c r="AG2243" s="14">
        <v>300</v>
      </c>
      <c r="AI2243" s="70">
        <f t="shared" si="347"/>
        <v>11.083</v>
      </c>
      <c r="AJ2243" s="71" t="s">
        <v>369</v>
      </c>
      <c r="AK2243" s="72">
        <f t="shared" si="348"/>
        <v>1.1117350137621949</v>
      </c>
      <c r="AL2243" s="73">
        <f t="shared" si="349"/>
        <v>1.1117350137621949</v>
      </c>
    </row>
    <row r="2244" spans="1:38" hidden="1">
      <c r="A2244" s="14" t="s">
        <v>107</v>
      </c>
      <c r="B2244" s="14" t="s">
        <v>40</v>
      </c>
      <c r="C2244" s="31">
        <v>39295</v>
      </c>
      <c r="D2244" s="15">
        <v>2007</v>
      </c>
      <c r="E2244" s="16">
        <v>0.47569444444444398</v>
      </c>
      <c r="F2244" s="16">
        <v>0.51249999999999996</v>
      </c>
      <c r="G2244" s="16">
        <f t="shared" si="351"/>
        <v>3.680555555555598E-2</v>
      </c>
      <c r="H2244" s="21">
        <v>2</v>
      </c>
      <c r="I2244" s="17">
        <v>2</v>
      </c>
      <c r="J2244" s="17">
        <v>4</v>
      </c>
      <c r="K2244" s="17">
        <v>4</v>
      </c>
      <c r="L2244" s="14" t="s">
        <v>277</v>
      </c>
      <c r="M2244" s="14" t="s">
        <v>52</v>
      </c>
      <c r="N2244" s="17">
        <v>2</v>
      </c>
      <c r="O2244" s="14">
        <f t="shared" ref="O2244:O2307" si="352">3.3*P2244</f>
        <v>20.13</v>
      </c>
      <c r="P2244" s="14">
        <v>6.1</v>
      </c>
      <c r="Q2244" s="14">
        <f t="shared" ref="Q2244:Q2307" si="353">3.3*R2244</f>
        <v>25.08</v>
      </c>
      <c r="R2244" s="14">
        <v>7.6</v>
      </c>
      <c r="S2244" s="14">
        <f t="shared" ref="S2244:S2307" si="354">3.3*T2244</f>
        <v>25.08</v>
      </c>
      <c r="T2244" s="14">
        <v>7.6</v>
      </c>
      <c r="U2244" s="21" t="s">
        <v>43</v>
      </c>
      <c r="V2244" s="21" t="s">
        <v>43</v>
      </c>
      <c r="W2244" s="19">
        <v>27.864920000000001</v>
      </c>
      <c r="X2244" s="19">
        <v>-115.18742</v>
      </c>
      <c r="Y2244" s="18">
        <f t="shared" si="350"/>
        <v>64.400000000000006</v>
      </c>
      <c r="Z2244" s="17">
        <v>18</v>
      </c>
      <c r="AA2244" s="21">
        <v>6</v>
      </c>
      <c r="AB2244" s="14" t="s">
        <v>44</v>
      </c>
      <c r="AC2244" s="14">
        <v>6</v>
      </c>
      <c r="AD2244" s="17">
        <v>17</v>
      </c>
      <c r="AE2244" s="17">
        <v>1</v>
      </c>
      <c r="AF2244" s="14">
        <v>15</v>
      </c>
      <c r="AG2244" s="14">
        <v>300</v>
      </c>
      <c r="AI2244" s="70">
        <f t="shared" si="347"/>
        <v>13.209999999999999</v>
      </c>
      <c r="AJ2244" s="71" t="s">
        <v>369</v>
      </c>
      <c r="AK2244" s="72">
        <f t="shared" si="348"/>
        <v>1.6329725885917237</v>
      </c>
      <c r="AL2244" s="73">
        <f t="shared" si="349"/>
        <v>1.6329725885917237</v>
      </c>
    </row>
    <row r="2245" spans="1:38" hidden="1">
      <c r="A2245" s="14" t="s">
        <v>107</v>
      </c>
      <c r="B2245" s="14" t="s">
        <v>40</v>
      </c>
      <c r="C2245" s="31">
        <v>39295</v>
      </c>
      <c r="D2245" s="15">
        <v>2007</v>
      </c>
      <c r="E2245" s="16">
        <v>0.47569444444444398</v>
      </c>
      <c r="F2245" s="16">
        <v>0.51249999999999996</v>
      </c>
      <c r="G2245" s="16">
        <f t="shared" si="351"/>
        <v>3.680555555555598E-2</v>
      </c>
      <c r="H2245" s="21">
        <v>2</v>
      </c>
      <c r="I2245" s="17">
        <v>2</v>
      </c>
      <c r="J2245" s="17">
        <v>4</v>
      </c>
      <c r="K2245" s="17">
        <v>4</v>
      </c>
      <c r="L2245" s="14" t="s">
        <v>277</v>
      </c>
      <c r="M2245" s="14" t="s">
        <v>52</v>
      </c>
      <c r="N2245" s="17">
        <v>2</v>
      </c>
      <c r="O2245" s="14">
        <f t="shared" si="352"/>
        <v>20.13</v>
      </c>
      <c r="P2245" s="14">
        <v>6.1</v>
      </c>
      <c r="Q2245" s="14">
        <f t="shared" si="353"/>
        <v>25.08</v>
      </c>
      <c r="R2245" s="14">
        <v>7.6</v>
      </c>
      <c r="S2245" s="14">
        <f t="shared" si="354"/>
        <v>25.08</v>
      </c>
      <c r="T2245" s="14">
        <v>7.6</v>
      </c>
      <c r="U2245" s="21" t="s">
        <v>43</v>
      </c>
      <c r="V2245" s="21" t="s">
        <v>43</v>
      </c>
      <c r="W2245" s="19">
        <v>27.864920000000001</v>
      </c>
      <c r="X2245" s="19">
        <v>-115.18742</v>
      </c>
      <c r="Y2245" s="18">
        <f t="shared" si="350"/>
        <v>64.400000000000006</v>
      </c>
      <c r="Z2245" s="17">
        <v>18</v>
      </c>
      <c r="AA2245" s="21">
        <v>6</v>
      </c>
      <c r="AB2245" s="14" t="s">
        <v>44</v>
      </c>
      <c r="AC2245" s="14">
        <v>7</v>
      </c>
      <c r="AD2245" s="17">
        <v>13</v>
      </c>
      <c r="AE2245" s="17">
        <v>1</v>
      </c>
      <c r="AF2245" s="14">
        <v>21</v>
      </c>
      <c r="AG2245" s="14">
        <v>300</v>
      </c>
      <c r="AI2245" s="70">
        <f t="shared" si="347"/>
        <v>10.373999999999999</v>
      </c>
      <c r="AJ2245" s="71" t="s">
        <v>369</v>
      </c>
      <c r="AK2245" s="72">
        <f t="shared" si="348"/>
        <v>0.96188687250685145</v>
      </c>
      <c r="AL2245" s="73">
        <f t="shared" si="349"/>
        <v>0.96188687250685145</v>
      </c>
    </row>
    <row r="2246" spans="1:38" hidden="1">
      <c r="A2246" s="14" t="s">
        <v>107</v>
      </c>
      <c r="B2246" s="14" t="s">
        <v>40</v>
      </c>
      <c r="C2246" s="31">
        <v>39295</v>
      </c>
      <c r="D2246" s="15">
        <v>2007</v>
      </c>
      <c r="E2246" s="16">
        <v>0.47569444444444398</v>
      </c>
      <c r="F2246" s="16">
        <v>0.51249999999999996</v>
      </c>
      <c r="G2246" s="16">
        <f t="shared" si="351"/>
        <v>3.680555555555598E-2</v>
      </c>
      <c r="H2246" s="21">
        <v>2</v>
      </c>
      <c r="I2246" s="17">
        <v>2</v>
      </c>
      <c r="J2246" s="17">
        <v>4</v>
      </c>
      <c r="K2246" s="17">
        <v>4</v>
      </c>
      <c r="L2246" s="14" t="s">
        <v>277</v>
      </c>
      <c r="M2246" s="14" t="s">
        <v>52</v>
      </c>
      <c r="N2246" s="17">
        <v>2</v>
      </c>
      <c r="O2246" s="14">
        <f t="shared" si="352"/>
        <v>20.13</v>
      </c>
      <c r="P2246" s="14">
        <v>6.1</v>
      </c>
      <c r="Q2246" s="14">
        <f t="shared" si="353"/>
        <v>25.08</v>
      </c>
      <c r="R2246" s="14">
        <v>7.6</v>
      </c>
      <c r="S2246" s="14">
        <f t="shared" si="354"/>
        <v>25.08</v>
      </c>
      <c r="T2246" s="14">
        <v>7.6</v>
      </c>
      <c r="U2246" s="21" t="s">
        <v>43</v>
      </c>
      <c r="V2246" s="21" t="s">
        <v>43</v>
      </c>
      <c r="W2246" s="19">
        <v>27.864920000000001</v>
      </c>
      <c r="X2246" s="19">
        <v>-115.18742</v>
      </c>
      <c r="Y2246" s="18">
        <f t="shared" si="350"/>
        <v>64.400000000000006</v>
      </c>
      <c r="Z2246" s="17">
        <v>18</v>
      </c>
      <c r="AA2246" s="21">
        <v>6</v>
      </c>
      <c r="AB2246" s="14" t="s">
        <v>44</v>
      </c>
      <c r="AC2246" s="14">
        <v>7</v>
      </c>
      <c r="AD2246" s="17">
        <v>17</v>
      </c>
      <c r="AE2246" s="17">
        <v>1</v>
      </c>
      <c r="AF2246" s="14">
        <v>21</v>
      </c>
      <c r="AG2246" s="14">
        <v>300</v>
      </c>
      <c r="AI2246" s="70">
        <f t="shared" si="347"/>
        <v>13.209999999999999</v>
      </c>
      <c r="AJ2246" s="71" t="s">
        <v>369</v>
      </c>
      <c r="AK2246" s="72">
        <f t="shared" si="348"/>
        <v>1.6329725885917237</v>
      </c>
      <c r="AL2246" s="73">
        <f t="shared" si="349"/>
        <v>1.6329725885917237</v>
      </c>
    </row>
    <row r="2247" spans="1:38" hidden="1">
      <c r="A2247" s="14" t="s">
        <v>107</v>
      </c>
      <c r="B2247" s="14" t="s">
        <v>40</v>
      </c>
      <c r="C2247" s="31">
        <v>39295</v>
      </c>
      <c r="D2247" s="15">
        <v>2007</v>
      </c>
      <c r="E2247" s="16">
        <v>0.47569444444444398</v>
      </c>
      <c r="F2247" s="16">
        <v>0.51249999999999996</v>
      </c>
      <c r="G2247" s="16">
        <f t="shared" si="351"/>
        <v>3.680555555555598E-2</v>
      </c>
      <c r="H2247" s="21">
        <v>2</v>
      </c>
      <c r="I2247" s="17">
        <v>2</v>
      </c>
      <c r="J2247" s="17">
        <v>4</v>
      </c>
      <c r="K2247" s="17">
        <v>4</v>
      </c>
      <c r="L2247" s="14" t="s">
        <v>277</v>
      </c>
      <c r="M2247" s="14" t="s">
        <v>52</v>
      </c>
      <c r="N2247" s="17">
        <v>2</v>
      </c>
      <c r="O2247" s="14">
        <f t="shared" si="352"/>
        <v>20.13</v>
      </c>
      <c r="P2247" s="14">
        <v>6.1</v>
      </c>
      <c r="Q2247" s="14">
        <f t="shared" si="353"/>
        <v>25.08</v>
      </c>
      <c r="R2247" s="14">
        <v>7.6</v>
      </c>
      <c r="S2247" s="14">
        <f t="shared" si="354"/>
        <v>25.08</v>
      </c>
      <c r="T2247" s="14">
        <v>7.6</v>
      </c>
      <c r="U2247" s="21" t="s">
        <v>43</v>
      </c>
      <c r="V2247" s="21" t="s">
        <v>43</v>
      </c>
      <c r="W2247" s="19">
        <v>27.864920000000001</v>
      </c>
      <c r="X2247" s="19">
        <v>-115.18742</v>
      </c>
      <c r="Y2247" s="18">
        <f t="shared" si="350"/>
        <v>64.400000000000006</v>
      </c>
      <c r="Z2247" s="17">
        <v>18</v>
      </c>
      <c r="AA2247" s="21">
        <v>6</v>
      </c>
      <c r="AB2247" s="14" t="s">
        <v>44</v>
      </c>
      <c r="AC2247" s="14">
        <v>8</v>
      </c>
      <c r="AD2247" s="17">
        <v>18</v>
      </c>
      <c r="AE2247" s="17">
        <v>1</v>
      </c>
      <c r="AF2247" s="14">
        <v>25</v>
      </c>
      <c r="AG2247" s="14">
        <v>300</v>
      </c>
      <c r="AI2247" s="70">
        <f t="shared" si="347"/>
        <v>13.918999999999999</v>
      </c>
      <c r="AJ2247" s="71" t="s">
        <v>369</v>
      </c>
      <c r="AK2247" s="72">
        <f t="shared" si="348"/>
        <v>1.8310631406548505</v>
      </c>
      <c r="AL2247" s="73">
        <f t="shared" si="349"/>
        <v>1.8310631406548505</v>
      </c>
    </row>
    <row r="2248" spans="1:38" hidden="1">
      <c r="A2248" s="14" t="s">
        <v>107</v>
      </c>
      <c r="B2248" s="14" t="s">
        <v>40</v>
      </c>
      <c r="C2248" s="31">
        <v>39295</v>
      </c>
      <c r="D2248" s="15">
        <v>2007</v>
      </c>
      <c r="E2248" s="16">
        <v>0.47569444444444398</v>
      </c>
      <c r="F2248" s="16">
        <v>0.51249999999999996</v>
      </c>
      <c r="G2248" s="16">
        <f t="shared" si="351"/>
        <v>3.680555555555598E-2</v>
      </c>
      <c r="H2248" s="21">
        <v>2</v>
      </c>
      <c r="I2248" s="17">
        <v>2</v>
      </c>
      <c r="J2248" s="17">
        <v>4</v>
      </c>
      <c r="K2248" s="17">
        <v>4</v>
      </c>
      <c r="L2248" s="14" t="s">
        <v>277</v>
      </c>
      <c r="M2248" s="14" t="s">
        <v>52</v>
      </c>
      <c r="N2248" s="17">
        <v>2</v>
      </c>
      <c r="O2248" s="14">
        <f t="shared" si="352"/>
        <v>20.13</v>
      </c>
      <c r="P2248" s="14">
        <v>6.1</v>
      </c>
      <c r="Q2248" s="14">
        <f t="shared" si="353"/>
        <v>25.08</v>
      </c>
      <c r="R2248" s="14">
        <v>7.6</v>
      </c>
      <c r="S2248" s="14">
        <f t="shared" si="354"/>
        <v>25.08</v>
      </c>
      <c r="T2248" s="14">
        <v>7.6</v>
      </c>
      <c r="U2248" s="21" t="s">
        <v>43</v>
      </c>
      <c r="V2248" s="21" t="s">
        <v>43</v>
      </c>
      <c r="W2248" s="19">
        <v>27.864920000000001</v>
      </c>
      <c r="X2248" s="19">
        <v>-115.18742</v>
      </c>
      <c r="Y2248" s="18">
        <f t="shared" si="350"/>
        <v>64.400000000000006</v>
      </c>
      <c r="Z2248" s="17">
        <v>18</v>
      </c>
      <c r="AA2248" s="21">
        <v>6</v>
      </c>
      <c r="AB2248" s="14" t="s">
        <v>44</v>
      </c>
      <c r="AC2248" s="14">
        <v>8</v>
      </c>
      <c r="AD2248" s="17">
        <v>18</v>
      </c>
      <c r="AE2248" s="17">
        <v>1</v>
      </c>
      <c r="AF2248" s="14">
        <v>25</v>
      </c>
      <c r="AG2248" s="14">
        <v>300</v>
      </c>
      <c r="AI2248" s="70">
        <f t="shared" si="347"/>
        <v>13.918999999999999</v>
      </c>
      <c r="AJ2248" s="71" t="s">
        <v>369</v>
      </c>
      <c r="AK2248" s="72">
        <f t="shared" si="348"/>
        <v>1.8310631406548505</v>
      </c>
      <c r="AL2248" s="73">
        <f t="shared" si="349"/>
        <v>1.8310631406548505</v>
      </c>
    </row>
    <row r="2249" spans="1:38" hidden="1">
      <c r="A2249" s="14" t="s">
        <v>107</v>
      </c>
      <c r="B2249" s="14" t="s">
        <v>40</v>
      </c>
      <c r="C2249" s="31">
        <v>39295</v>
      </c>
      <c r="D2249" s="15">
        <v>2007</v>
      </c>
      <c r="E2249" s="16">
        <v>0.47569444444444398</v>
      </c>
      <c r="F2249" s="16">
        <v>0.51249999999999996</v>
      </c>
      <c r="G2249" s="16">
        <f t="shared" si="351"/>
        <v>3.680555555555598E-2</v>
      </c>
      <c r="H2249" s="21">
        <v>2</v>
      </c>
      <c r="I2249" s="17">
        <v>2</v>
      </c>
      <c r="J2249" s="17">
        <v>4</v>
      </c>
      <c r="K2249" s="17">
        <v>4</v>
      </c>
      <c r="L2249" s="14" t="s">
        <v>277</v>
      </c>
      <c r="M2249" s="14" t="s">
        <v>52</v>
      </c>
      <c r="N2249" s="17">
        <v>2</v>
      </c>
      <c r="O2249" s="14">
        <f t="shared" si="352"/>
        <v>20.13</v>
      </c>
      <c r="P2249" s="14">
        <v>6.1</v>
      </c>
      <c r="Q2249" s="14">
        <f t="shared" si="353"/>
        <v>25.08</v>
      </c>
      <c r="R2249" s="14">
        <v>7.6</v>
      </c>
      <c r="S2249" s="14">
        <f t="shared" si="354"/>
        <v>25.08</v>
      </c>
      <c r="T2249" s="14">
        <v>7.6</v>
      </c>
      <c r="U2249" s="21" t="s">
        <v>43</v>
      </c>
      <c r="V2249" s="21" t="s">
        <v>43</v>
      </c>
      <c r="W2249" s="19">
        <v>27.864920000000001</v>
      </c>
      <c r="X2249" s="19">
        <v>-115.18742</v>
      </c>
      <c r="Y2249" s="18">
        <f t="shared" si="350"/>
        <v>64.400000000000006</v>
      </c>
      <c r="Z2249" s="17">
        <v>18</v>
      </c>
      <c r="AA2249" s="21">
        <v>6</v>
      </c>
      <c r="AB2249" s="14" t="s">
        <v>44</v>
      </c>
      <c r="AC2249" s="14">
        <v>8</v>
      </c>
      <c r="AD2249" s="17">
        <v>20</v>
      </c>
      <c r="AE2249" s="17">
        <v>1</v>
      </c>
      <c r="AF2249" s="14">
        <v>25</v>
      </c>
      <c r="AG2249" s="14">
        <v>300</v>
      </c>
      <c r="AI2249" s="70">
        <f t="shared" si="347"/>
        <v>15.337</v>
      </c>
      <c r="AJ2249" s="71" t="s">
        <v>369</v>
      </c>
      <c r="AK2249" s="72">
        <f t="shared" si="348"/>
        <v>2.2645047633742106</v>
      </c>
      <c r="AL2249" s="73">
        <f t="shared" si="349"/>
        <v>2.2645047633742106</v>
      </c>
    </row>
    <row r="2250" spans="1:38" hidden="1">
      <c r="A2250" s="14" t="s">
        <v>107</v>
      </c>
      <c r="B2250" s="14" t="s">
        <v>40</v>
      </c>
      <c r="C2250" s="31">
        <v>39295</v>
      </c>
      <c r="D2250" s="15">
        <v>2007</v>
      </c>
      <c r="E2250" s="16">
        <v>0.47569444444444398</v>
      </c>
      <c r="F2250" s="16">
        <v>0.51249999999999996</v>
      </c>
      <c r="G2250" s="16">
        <f t="shared" si="351"/>
        <v>3.680555555555598E-2</v>
      </c>
      <c r="H2250" s="21">
        <v>2</v>
      </c>
      <c r="I2250" s="17">
        <v>2</v>
      </c>
      <c r="J2250" s="17">
        <v>4</v>
      </c>
      <c r="K2250" s="17">
        <v>4</v>
      </c>
      <c r="L2250" s="14" t="s">
        <v>277</v>
      </c>
      <c r="M2250" s="14" t="s">
        <v>52</v>
      </c>
      <c r="N2250" s="17">
        <v>2</v>
      </c>
      <c r="O2250" s="14">
        <f t="shared" si="352"/>
        <v>20.13</v>
      </c>
      <c r="P2250" s="14">
        <v>6.1</v>
      </c>
      <c r="Q2250" s="14">
        <f t="shared" si="353"/>
        <v>25.08</v>
      </c>
      <c r="R2250" s="14">
        <v>7.6</v>
      </c>
      <c r="S2250" s="14">
        <f t="shared" si="354"/>
        <v>25.08</v>
      </c>
      <c r="T2250" s="14">
        <v>7.6</v>
      </c>
      <c r="U2250" s="21" t="s">
        <v>43</v>
      </c>
      <c r="V2250" s="21" t="s">
        <v>43</v>
      </c>
      <c r="W2250" s="19">
        <v>27.864920000000001</v>
      </c>
      <c r="X2250" s="19">
        <v>-115.18742</v>
      </c>
      <c r="Y2250" s="18">
        <f t="shared" si="350"/>
        <v>64.400000000000006</v>
      </c>
      <c r="Z2250" s="17">
        <v>18</v>
      </c>
      <c r="AA2250" s="21">
        <v>6</v>
      </c>
      <c r="AB2250" s="14" t="s">
        <v>44</v>
      </c>
      <c r="AC2250" s="14">
        <v>9</v>
      </c>
      <c r="AD2250" s="17">
        <v>7</v>
      </c>
      <c r="AE2250" s="17">
        <v>1</v>
      </c>
      <c r="AF2250" s="14">
        <v>29</v>
      </c>
      <c r="AG2250" s="14">
        <v>300</v>
      </c>
      <c r="AI2250" s="70">
        <f t="shared" si="347"/>
        <v>6.12</v>
      </c>
      <c r="AJ2250" s="71" t="s">
        <v>369</v>
      </c>
      <c r="AK2250" s="72">
        <f t="shared" si="348"/>
        <v>0.30282194081802571</v>
      </c>
      <c r="AL2250" s="73">
        <f t="shared" si="349"/>
        <v>0.30282194081802571</v>
      </c>
    </row>
    <row r="2251" spans="1:38" hidden="1">
      <c r="A2251" s="14" t="s">
        <v>107</v>
      </c>
      <c r="B2251" s="14" t="s">
        <v>40</v>
      </c>
      <c r="C2251" s="31">
        <v>39295</v>
      </c>
      <c r="D2251" s="15">
        <v>2007</v>
      </c>
      <c r="E2251" s="16">
        <v>0.47569444444444398</v>
      </c>
      <c r="F2251" s="16">
        <v>0.51249999999999996</v>
      </c>
      <c r="G2251" s="16">
        <f t="shared" si="351"/>
        <v>3.680555555555598E-2</v>
      </c>
      <c r="H2251" s="21">
        <v>2</v>
      </c>
      <c r="I2251" s="17">
        <v>2</v>
      </c>
      <c r="J2251" s="17">
        <v>4</v>
      </c>
      <c r="K2251" s="17">
        <v>4</v>
      </c>
      <c r="L2251" s="14" t="s">
        <v>277</v>
      </c>
      <c r="M2251" s="14" t="s">
        <v>52</v>
      </c>
      <c r="N2251" s="17">
        <v>2</v>
      </c>
      <c r="O2251" s="14">
        <f t="shared" si="352"/>
        <v>20.13</v>
      </c>
      <c r="P2251" s="14">
        <v>6.1</v>
      </c>
      <c r="Q2251" s="14">
        <f t="shared" si="353"/>
        <v>25.08</v>
      </c>
      <c r="R2251" s="14">
        <v>7.6</v>
      </c>
      <c r="S2251" s="14">
        <f t="shared" si="354"/>
        <v>25.08</v>
      </c>
      <c r="T2251" s="14">
        <v>7.6</v>
      </c>
      <c r="U2251" s="21" t="s">
        <v>43</v>
      </c>
      <c r="V2251" s="21" t="s">
        <v>43</v>
      </c>
      <c r="W2251" s="19">
        <v>27.864920000000001</v>
      </c>
      <c r="X2251" s="19">
        <v>-115.18742</v>
      </c>
      <c r="Y2251" s="18">
        <f t="shared" si="350"/>
        <v>64.400000000000006</v>
      </c>
      <c r="Z2251" s="17">
        <v>18</v>
      </c>
      <c r="AA2251" s="21">
        <v>6</v>
      </c>
      <c r="AB2251" s="14" t="s">
        <v>44</v>
      </c>
      <c r="AC2251" s="14">
        <v>9</v>
      </c>
      <c r="AD2251" s="17">
        <v>13</v>
      </c>
      <c r="AE2251" s="17">
        <v>1</v>
      </c>
      <c r="AF2251" s="14">
        <v>29</v>
      </c>
      <c r="AG2251" s="14">
        <v>300</v>
      </c>
      <c r="AI2251" s="70">
        <f t="shared" si="347"/>
        <v>10.373999999999999</v>
      </c>
      <c r="AJ2251" s="71" t="s">
        <v>369</v>
      </c>
      <c r="AK2251" s="72">
        <f t="shared" si="348"/>
        <v>0.96188687250685145</v>
      </c>
      <c r="AL2251" s="73">
        <f t="shared" si="349"/>
        <v>0.96188687250685145</v>
      </c>
    </row>
    <row r="2252" spans="1:38" hidden="1">
      <c r="A2252" s="14" t="s">
        <v>107</v>
      </c>
      <c r="B2252" s="14" t="s">
        <v>40</v>
      </c>
      <c r="C2252" s="31">
        <v>39295</v>
      </c>
      <c r="D2252" s="15">
        <v>2007</v>
      </c>
      <c r="E2252" s="16">
        <v>0.47569444444444398</v>
      </c>
      <c r="F2252" s="16">
        <v>0.51249999999999996</v>
      </c>
      <c r="G2252" s="16">
        <f t="shared" si="351"/>
        <v>3.680555555555598E-2</v>
      </c>
      <c r="H2252" s="21">
        <v>2</v>
      </c>
      <c r="I2252" s="17">
        <v>2</v>
      </c>
      <c r="J2252" s="17">
        <v>4</v>
      </c>
      <c r="K2252" s="17">
        <v>4</v>
      </c>
      <c r="L2252" s="14" t="s">
        <v>277</v>
      </c>
      <c r="M2252" s="14" t="s">
        <v>52</v>
      </c>
      <c r="N2252" s="17">
        <v>2</v>
      </c>
      <c r="O2252" s="14">
        <f t="shared" si="352"/>
        <v>20.13</v>
      </c>
      <c r="P2252" s="14">
        <v>6.1</v>
      </c>
      <c r="Q2252" s="14">
        <f t="shared" si="353"/>
        <v>25.08</v>
      </c>
      <c r="R2252" s="14">
        <v>7.6</v>
      </c>
      <c r="S2252" s="14">
        <f t="shared" si="354"/>
        <v>25.08</v>
      </c>
      <c r="T2252" s="14">
        <v>7.6</v>
      </c>
      <c r="U2252" s="21" t="s">
        <v>43</v>
      </c>
      <c r="V2252" s="21" t="s">
        <v>43</v>
      </c>
      <c r="W2252" s="19">
        <v>27.864920000000001</v>
      </c>
      <c r="X2252" s="19">
        <v>-115.18742</v>
      </c>
      <c r="Y2252" s="18">
        <f t="shared" si="350"/>
        <v>64.400000000000006</v>
      </c>
      <c r="Z2252" s="17">
        <v>18</v>
      </c>
      <c r="AA2252" s="21">
        <v>6</v>
      </c>
      <c r="AB2252" s="14" t="s">
        <v>44</v>
      </c>
      <c r="AC2252" s="14">
        <v>9</v>
      </c>
      <c r="AD2252" s="17">
        <v>15</v>
      </c>
      <c r="AE2252" s="17">
        <v>1</v>
      </c>
      <c r="AF2252" s="14">
        <v>29</v>
      </c>
      <c r="AG2252" s="14">
        <v>300</v>
      </c>
      <c r="AI2252" s="70">
        <f t="shared" si="347"/>
        <v>11.792</v>
      </c>
      <c r="AJ2252" s="71" t="s">
        <v>369</v>
      </c>
      <c r="AK2252" s="72">
        <f t="shared" si="348"/>
        <v>1.2734394051640829</v>
      </c>
      <c r="AL2252" s="73">
        <f t="shared" si="349"/>
        <v>1.2734394051640829</v>
      </c>
    </row>
    <row r="2253" spans="1:38" hidden="1">
      <c r="A2253" s="14" t="s">
        <v>107</v>
      </c>
      <c r="B2253" s="14" t="s">
        <v>40</v>
      </c>
      <c r="C2253" s="31">
        <v>39295</v>
      </c>
      <c r="D2253" s="15">
        <v>2007</v>
      </c>
      <c r="E2253" s="16">
        <v>0.47569444444444398</v>
      </c>
      <c r="F2253" s="16">
        <v>0.51249999999999996</v>
      </c>
      <c r="G2253" s="16">
        <f t="shared" si="351"/>
        <v>3.680555555555598E-2</v>
      </c>
      <c r="H2253" s="21">
        <v>2</v>
      </c>
      <c r="I2253" s="17">
        <v>2</v>
      </c>
      <c r="J2253" s="17">
        <v>4</v>
      </c>
      <c r="K2253" s="17">
        <v>4</v>
      </c>
      <c r="L2253" s="14" t="s">
        <v>277</v>
      </c>
      <c r="M2253" s="14" t="s">
        <v>52</v>
      </c>
      <c r="N2253" s="17">
        <v>2</v>
      </c>
      <c r="O2253" s="14">
        <f t="shared" si="352"/>
        <v>20.13</v>
      </c>
      <c r="P2253" s="14">
        <v>6.1</v>
      </c>
      <c r="Q2253" s="14">
        <f t="shared" si="353"/>
        <v>25.08</v>
      </c>
      <c r="R2253" s="14">
        <v>7.6</v>
      </c>
      <c r="S2253" s="14">
        <f t="shared" si="354"/>
        <v>25.08</v>
      </c>
      <c r="T2253" s="14">
        <v>7.6</v>
      </c>
      <c r="U2253" s="21" t="s">
        <v>43</v>
      </c>
      <c r="V2253" s="21" t="s">
        <v>43</v>
      </c>
      <c r="W2253" s="19">
        <v>27.864920000000001</v>
      </c>
      <c r="X2253" s="19">
        <v>-115.18742</v>
      </c>
      <c r="Y2253" s="18">
        <f t="shared" si="350"/>
        <v>64.400000000000006</v>
      </c>
      <c r="Z2253" s="17">
        <v>18</v>
      </c>
      <c r="AA2253" s="21">
        <v>6</v>
      </c>
      <c r="AB2253" s="14" t="s">
        <v>44</v>
      </c>
      <c r="AC2253" s="14">
        <v>10</v>
      </c>
      <c r="AD2253" s="17">
        <v>15</v>
      </c>
      <c r="AE2253" s="17">
        <v>1</v>
      </c>
      <c r="AF2253" s="14">
        <v>30</v>
      </c>
      <c r="AG2253" s="14">
        <v>300</v>
      </c>
      <c r="AI2253" s="70">
        <f t="shared" si="347"/>
        <v>11.792</v>
      </c>
      <c r="AJ2253" s="71" t="s">
        <v>369</v>
      </c>
      <c r="AK2253" s="72">
        <f t="shared" si="348"/>
        <v>1.2734394051640829</v>
      </c>
      <c r="AL2253" s="73">
        <f t="shared" si="349"/>
        <v>1.2734394051640829</v>
      </c>
    </row>
    <row r="2254" spans="1:38" hidden="1">
      <c r="A2254" s="14" t="s">
        <v>107</v>
      </c>
      <c r="B2254" s="14" t="s">
        <v>40</v>
      </c>
      <c r="C2254" s="31">
        <v>39295</v>
      </c>
      <c r="D2254" s="15">
        <v>2007</v>
      </c>
      <c r="E2254" s="16">
        <v>0.47569444444444398</v>
      </c>
      <c r="F2254" s="16">
        <v>0.51249999999999996</v>
      </c>
      <c r="G2254" s="16">
        <f t="shared" si="351"/>
        <v>3.680555555555598E-2</v>
      </c>
      <c r="H2254" s="21">
        <v>2</v>
      </c>
      <c r="I2254" s="17">
        <v>2</v>
      </c>
      <c r="J2254" s="17">
        <v>4</v>
      </c>
      <c r="K2254" s="17">
        <v>4</v>
      </c>
      <c r="L2254" s="14" t="s">
        <v>277</v>
      </c>
      <c r="M2254" s="14" t="s">
        <v>52</v>
      </c>
      <c r="N2254" s="17">
        <v>2</v>
      </c>
      <c r="O2254" s="14">
        <f t="shared" si="352"/>
        <v>20.13</v>
      </c>
      <c r="P2254" s="14">
        <v>6.1</v>
      </c>
      <c r="Q2254" s="14">
        <f t="shared" si="353"/>
        <v>25.08</v>
      </c>
      <c r="R2254" s="14">
        <v>7.6</v>
      </c>
      <c r="S2254" s="14">
        <f t="shared" si="354"/>
        <v>25.08</v>
      </c>
      <c r="T2254" s="14">
        <v>7.6</v>
      </c>
      <c r="U2254" s="21" t="s">
        <v>43</v>
      </c>
      <c r="V2254" s="21" t="s">
        <v>43</v>
      </c>
      <c r="W2254" s="19">
        <v>27.864920000000001</v>
      </c>
      <c r="X2254" s="19">
        <v>-115.18742</v>
      </c>
      <c r="Y2254" s="18">
        <f t="shared" si="350"/>
        <v>64.400000000000006</v>
      </c>
      <c r="Z2254" s="17">
        <v>18</v>
      </c>
      <c r="AA2254" s="21">
        <v>6</v>
      </c>
      <c r="AB2254" s="14" t="s">
        <v>44</v>
      </c>
      <c r="AC2254" s="14">
        <v>11</v>
      </c>
      <c r="AD2254" s="17">
        <v>15</v>
      </c>
      <c r="AE2254" s="17">
        <v>1</v>
      </c>
      <c r="AF2254" s="14">
        <v>38</v>
      </c>
      <c r="AG2254" s="14">
        <v>300</v>
      </c>
      <c r="AI2254" s="70">
        <f t="shared" si="347"/>
        <v>11.792</v>
      </c>
      <c r="AJ2254" s="71" t="s">
        <v>369</v>
      </c>
      <c r="AK2254" s="72">
        <f t="shared" si="348"/>
        <v>1.2734394051640829</v>
      </c>
      <c r="AL2254" s="73">
        <f t="shared" si="349"/>
        <v>1.2734394051640829</v>
      </c>
    </row>
    <row r="2255" spans="1:38" hidden="1">
      <c r="A2255" s="14" t="s">
        <v>107</v>
      </c>
      <c r="B2255" s="14" t="s">
        <v>40</v>
      </c>
      <c r="C2255" s="31">
        <v>39295</v>
      </c>
      <c r="D2255" s="15">
        <v>2007</v>
      </c>
      <c r="E2255" s="16">
        <v>0.47569444444444398</v>
      </c>
      <c r="F2255" s="16">
        <v>0.51249999999999996</v>
      </c>
      <c r="G2255" s="16">
        <f t="shared" si="351"/>
        <v>3.680555555555598E-2</v>
      </c>
      <c r="H2255" s="21">
        <v>2</v>
      </c>
      <c r="I2255" s="17">
        <v>2</v>
      </c>
      <c r="J2255" s="17">
        <v>4</v>
      </c>
      <c r="K2255" s="17">
        <v>4</v>
      </c>
      <c r="L2255" s="14" t="s">
        <v>277</v>
      </c>
      <c r="M2255" s="14" t="s">
        <v>52</v>
      </c>
      <c r="N2255" s="17">
        <v>2</v>
      </c>
      <c r="O2255" s="14">
        <f t="shared" si="352"/>
        <v>20.13</v>
      </c>
      <c r="P2255" s="14">
        <v>6.1</v>
      </c>
      <c r="Q2255" s="14">
        <f t="shared" si="353"/>
        <v>25.08</v>
      </c>
      <c r="R2255" s="14">
        <v>7.6</v>
      </c>
      <c r="S2255" s="14">
        <f t="shared" si="354"/>
        <v>25.08</v>
      </c>
      <c r="T2255" s="14">
        <v>7.6</v>
      </c>
      <c r="U2255" s="21" t="s">
        <v>43</v>
      </c>
      <c r="V2255" s="21" t="s">
        <v>43</v>
      </c>
      <c r="W2255" s="19">
        <v>27.864920000000001</v>
      </c>
      <c r="X2255" s="19">
        <v>-115.18742</v>
      </c>
      <c r="Y2255" s="18">
        <f t="shared" si="350"/>
        <v>64.400000000000006</v>
      </c>
      <c r="Z2255" s="17">
        <v>18</v>
      </c>
      <c r="AA2255" s="21">
        <v>6</v>
      </c>
      <c r="AB2255" s="14" t="s">
        <v>44</v>
      </c>
      <c r="AC2255" s="14">
        <v>11</v>
      </c>
      <c r="AD2255" s="17">
        <v>17</v>
      </c>
      <c r="AE2255" s="17">
        <v>1</v>
      </c>
      <c r="AF2255" s="14">
        <v>38</v>
      </c>
      <c r="AG2255" s="14">
        <v>300</v>
      </c>
      <c r="AI2255" s="70">
        <f t="shared" si="347"/>
        <v>13.209999999999999</v>
      </c>
      <c r="AJ2255" s="71" t="s">
        <v>369</v>
      </c>
      <c r="AK2255" s="72">
        <f t="shared" si="348"/>
        <v>1.6329725885917237</v>
      </c>
      <c r="AL2255" s="73">
        <f t="shared" si="349"/>
        <v>1.6329725885917237</v>
      </c>
    </row>
    <row r="2256" spans="1:38" hidden="1">
      <c r="A2256" s="14" t="s">
        <v>107</v>
      </c>
      <c r="B2256" s="14" t="s">
        <v>40</v>
      </c>
      <c r="C2256" s="31">
        <v>39295</v>
      </c>
      <c r="D2256" s="15">
        <v>2007</v>
      </c>
      <c r="E2256" s="16">
        <v>0.47569444444444398</v>
      </c>
      <c r="F2256" s="16">
        <v>0.51249999999999996</v>
      </c>
      <c r="G2256" s="16">
        <f t="shared" si="351"/>
        <v>3.680555555555598E-2</v>
      </c>
      <c r="H2256" s="21">
        <v>2</v>
      </c>
      <c r="I2256" s="17">
        <v>2</v>
      </c>
      <c r="J2256" s="17">
        <v>4</v>
      </c>
      <c r="K2256" s="17">
        <v>4</v>
      </c>
      <c r="L2256" s="14" t="s">
        <v>277</v>
      </c>
      <c r="M2256" s="14" t="s">
        <v>52</v>
      </c>
      <c r="N2256" s="17">
        <v>2</v>
      </c>
      <c r="O2256" s="14">
        <f t="shared" si="352"/>
        <v>20.13</v>
      </c>
      <c r="P2256" s="14">
        <v>6.1</v>
      </c>
      <c r="Q2256" s="14">
        <f t="shared" si="353"/>
        <v>25.08</v>
      </c>
      <c r="R2256" s="14">
        <v>7.6</v>
      </c>
      <c r="S2256" s="14">
        <f t="shared" si="354"/>
        <v>25.08</v>
      </c>
      <c r="T2256" s="14">
        <v>7.6</v>
      </c>
      <c r="U2256" s="21" t="s">
        <v>43</v>
      </c>
      <c r="V2256" s="21" t="s">
        <v>43</v>
      </c>
      <c r="W2256" s="19">
        <v>27.864920000000001</v>
      </c>
      <c r="X2256" s="19">
        <v>-115.18742</v>
      </c>
      <c r="Y2256" s="18">
        <f t="shared" si="350"/>
        <v>64.400000000000006</v>
      </c>
      <c r="Z2256" s="17">
        <v>18</v>
      </c>
      <c r="AA2256" s="21">
        <v>6</v>
      </c>
      <c r="AB2256" s="14" t="s">
        <v>44</v>
      </c>
      <c r="AC2256" s="14">
        <v>11</v>
      </c>
      <c r="AD2256" s="17">
        <v>17</v>
      </c>
      <c r="AE2256" s="17">
        <v>1</v>
      </c>
      <c r="AF2256" s="14">
        <v>38</v>
      </c>
      <c r="AG2256" s="14">
        <v>300</v>
      </c>
      <c r="AI2256" s="70">
        <f t="shared" si="347"/>
        <v>13.209999999999999</v>
      </c>
      <c r="AJ2256" s="71" t="s">
        <v>369</v>
      </c>
      <c r="AK2256" s="72">
        <f t="shared" si="348"/>
        <v>1.6329725885917237</v>
      </c>
      <c r="AL2256" s="73">
        <f t="shared" si="349"/>
        <v>1.6329725885917237</v>
      </c>
    </row>
    <row r="2257" spans="1:38" hidden="1">
      <c r="A2257" s="14" t="s">
        <v>107</v>
      </c>
      <c r="B2257" s="14" t="s">
        <v>40</v>
      </c>
      <c r="C2257" s="31">
        <v>39295</v>
      </c>
      <c r="D2257" s="15">
        <v>2007</v>
      </c>
      <c r="E2257" s="16">
        <v>0.47569444444444398</v>
      </c>
      <c r="F2257" s="16">
        <v>0.51249999999999996</v>
      </c>
      <c r="G2257" s="16">
        <f t="shared" si="351"/>
        <v>3.680555555555598E-2</v>
      </c>
      <c r="H2257" s="21">
        <v>2</v>
      </c>
      <c r="I2257" s="17">
        <v>2</v>
      </c>
      <c r="J2257" s="17">
        <v>4</v>
      </c>
      <c r="K2257" s="17">
        <v>4</v>
      </c>
      <c r="L2257" s="14" t="s">
        <v>277</v>
      </c>
      <c r="M2257" s="14" t="s">
        <v>52</v>
      </c>
      <c r="N2257" s="17">
        <v>2</v>
      </c>
      <c r="O2257" s="14">
        <f t="shared" si="352"/>
        <v>20.13</v>
      </c>
      <c r="P2257" s="14">
        <v>6.1</v>
      </c>
      <c r="Q2257" s="14">
        <f t="shared" si="353"/>
        <v>25.08</v>
      </c>
      <c r="R2257" s="14">
        <v>7.6</v>
      </c>
      <c r="S2257" s="14">
        <f t="shared" si="354"/>
        <v>25.08</v>
      </c>
      <c r="T2257" s="14">
        <v>7.6</v>
      </c>
      <c r="U2257" s="21" t="s">
        <v>43</v>
      </c>
      <c r="V2257" s="21" t="s">
        <v>43</v>
      </c>
      <c r="W2257" s="19">
        <v>27.864920000000001</v>
      </c>
      <c r="X2257" s="19">
        <v>-115.18742</v>
      </c>
      <c r="Y2257" s="18">
        <f t="shared" si="350"/>
        <v>64.400000000000006</v>
      </c>
      <c r="Z2257" s="17">
        <v>18</v>
      </c>
      <c r="AA2257" s="21">
        <v>6</v>
      </c>
      <c r="AB2257" s="14" t="s">
        <v>44</v>
      </c>
      <c r="AC2257" s="14">
        <v>11</v>
      </c>
      <c r="AD2257" s="17">
        <v>19</v>
      </c>
      <c r="AE2257" s="17">
        <v>1</v>
      </c>
      <c r="AF2257" s="14">
        <v>38</v>
      </c>
      <c r="AG2257" s="14">
        <v>300</v>
      </c>
      <c r="AI2257" s="70">
        <f t="shared" si="347"/>
        <v>14.628</v>
      </c>
      <c r="AJ2257" s="71" t="s">
        <v>369</v>
      </c>
      <c r="AK2257" s="72">
        <f t="shared" si="348"/>
        <v>2.041534710262368</v>
      </c>
      <c r="AL2257" s="73">
        <f t="shared" si="349"/>
        <v>2.041534710262368</v>
      </c>
    </row>
    <row r="2258" spans="1:38" hidden="1">
      <c r="A2258" s="14" t="s">
        <v>107</v>
      </c>
      <c r="B2258" s="14" t="s">
        <v>40</v>
      </c>
      <c r="C2258" s="31">
        <v>39295</v>
      </c>
      <c r="D2258" s="15">
        <v>2007</v>
      </c>
      <c r="E2258" s="16">
        <v>0.47569444444444398</v>
      </c>
      <c r="F2258" s="16">
        <v>0.51249999999999996</v>
      </c>
      <c r="G2258" s="16">
        <f t="shared" si="351"/>
        <v>3.680555555555598E-2</v>
      </c>
      <c r="H2258" s="21">
        <v>2</v>
      </c>
      <c r="I2258" s="17">
        <v>2</v>
      </c>
      <c r="J2258" s="17">
        <v>4</v>
      </c>
      <c r="K2258" s="17">
        <v>4</v>
      </c>
      <c r="L2258" s="14" t="s">
        <v>277</v>
      </c>
      <c r="M2258" s="14" t="s">
        <v>52</v>
      </c>
      <c r="N2258" s="17">
        <v>2</v>
      </c>
      <c r="O2258" s="14">
        <f t="shared" si="352"/>
        <v>20.13</v>
      </c>
      <c r="P2258" s="14">
        <v>6.1</v>
      </c>
      <c r="Q2258" s="14">
        <f t="shared" si="353"/>
        <v>25.08</v>
      </c>
      <c r="R2258" s="14">
        <v>7.6</v>
      </c>
      <c r="S2258" s="14">
        <f t="shared" si="354"/>
        <v>25.08</v>
      </c>
      <c r="T2258" s="14">
        <v>7.6</v>
      </c>
      <c r="U2258" s="21" t="s">
        <v>43</v>
      </c>
      <c r="V2258" s="21" t="s">
        <v>43</v>
      </c>
      <c r="W2258" s="19">
        <v>27.864920000000001</v>
      </c>
      <c r="X2258" s="19">
        <v>-115.18742</v>
      </c>
      <c r="Y2258" s="18">
        <f t="shared" si="350"/>
        <v>64.400000000000006</v>
      </c>
      <c r="Z2258" s="17">
        <v>18</v>
      </c>
      <c r="AA2258" s="21">
        <v>6</v>
      </c>
      <c r="AB2258" s="14" t="s">
        <v>44</v>
      </c>
      <c r="AC2258" s="14">
        <v>12</v>
      </c>
      <c r="AD2258" s="17">
        <v>8</v>
      </c>
      <c r="AE2258" s="17">
        <v>1</v>
      </c>
      <c r="AF2258" s="14">
        <v>46</v>
      </c>
      <c r="AG2258" s="14">
        <v>300</v>
      </c>
      <c r="AI2258" s="70">
        <f t="shared" si="347"/>
        <v>6.8289999999999997</v>
      </c>
      <c r="AJ2258" s="71" t="s">
        <v>369</v>
      </c>
      <c r="AK2258" s="72">
        <f t="shared" si="348"/>
        <v>0.38498499317927082</v>
      </c>
      <c r="AL2258" s="73">
        <f t="shared" si="349"/>
        <v>0.38498499317927082</v>
      </c>
    </row>
    <row r="2259" spans="1:38" hidden="1">
      <c r="A2259" s="14" t="s">
        <v>107</v>
      </c>
      <c r="B2259" s="14" t="s">
        <v>40</v>
      </c>
      <c r="C2259" s="31">
        <v>39295</v>
      </c>
      <c r="D2259" s="15">
        <v>2007</v>
      </c>
      <c r="E2259" s="16">
        <v>0.47569444444444398</v>
      </c>
      <c r="F2259" s="16">
        <v>0.51249999999999996</v>
      </c>
      <c r="G2259" s="16">
        <f t="shared" si="351"/>
        <v>3.680555555555598E-2</v>
      </c>
      <c r="H2259" s="21">
        <v>2</v>
      </c>
      <c r="I2259" s="17">
        <v>2</v>
      </c>
      <c r="J2259" s="17">
        <v>4</v>
      </c>
      <c r="K2259" s="17">
        <v>4</v>
      </c>
      <c r="L2259" s="14" t="s">
        <v>277</v>
      </c>
      <c r="M2259" s="14" t="s">
        <v>52</v>
      </c>
      <c r="N2259" s="17">
        <v>2</v>
      </c>
      <c r="O2259" s="14">
        <f t="shared" si="352"/>
        <v>20.13</v>
      </c>
      <c r="P2259" s="14">
        <v>6.1</v>
      </c>
      <c r="Q2259" s="14">
        <f t="shared" si="353"/>
        <v>25.08</v>
      </c>
      <c r="R2259" s="14">
        <v>7.6</v>
      </c>
      <c r="S2259" s="14">
        <f t="shared" si="354"/>
        <v>25.08</v>
      </c>
      <c r="T2259" s="14">
        <v>7.6</v>
      </c>
      <c r="U2259" s="21" t="s">
        <v>43</v>
      </c>
      <c r="V2259" s="21" t="s">
        <v>43</v>
      </c>
      <c r="W2259" s="19">
        <v>27.864920000000001</v>
      </c>
      <c r="X2259" s="19">
        <v>-115.18742</v>
      </c>
      <c r="Y2259" s="18">
        <f t="shared" si="350"/>
        <v>64.400000000000006</v>
      </c>
      <c r="Z2259" s="17">
        <v>18</v>
      </c>
      <c r="AA2259" s="21">
        <v>6</v>
      </c>
      <c r="AB2259" s="14" t="s">
        <v>44</v>
      </c>
      <c r="AC2259" s="14">
        <v>12</v>
      </c>
      <c r="AD2259" s="17">
        <v>16</v>
      </c>
      <c r="AE2259" s="17">
        <v>1</v>
      </c>
      <c r="AF2259" s="14">
        <v>46</v>
      </c>
      <c r="AG2259" s="14">
        <v>300</v>
      </c>
      <c r="AI2259" s="70">
        <f t="shared" si="347"/>
        <v>12.500999999999999</v>
      </c>
      <c r="AJ2259" s="71" t="s">
        <v>369</v>
      </c>
      <c r="AK2259" s="72">
        <f t="shared" si="348"/>
        <v>1.4471406331162124</v>
      </c>
      <c r="AL2259" s="73">
        <f t="shared" si="349"/>
        <v>1.4471406331162124</v>
      </c>
    </row>
    <row r="2260" spans="1:38" hidden="1">
      <c r="A2260" s="14" t="s">
        <v>107</v>
      </c>
      <c r="B2260" s="14" t="s">
        <v>40</v>
      </c>
      <c r="C2260" s="31">
        <v>39295</v>
      </c>
      <c r="D2260" s="15">
        <v>2007</v>
      </c>
      <c r="E2260" s="16">
        <v>0.47569444444444398</v>
      </c>
      <c r="F2260" s="16">
        <v>0.51249999999999996</v>
      </c>
      <c r="G2260" s="16">
        <f t="shared" si="351"/>
        <v>3.680555555555598E-2</v>
      </c>
      <c r="H2260" s="21">
        <v>2</v>
      </c>
      <c r="I2260" s="17">
        <v>2</v>
      </c>
      <c r="J2260" s="17">
        <v>4</v>
      </c>
      <c r="K2260" s="17">
        <v>4</v>
      </c>
      <c r="L2260" s="14" t="s">
        <v>277</v>
      </c>
      <c r="M2260" s="14" t="s">
        <v>52</v>
      </c>
      <c r="N2260" s="17">
        <v>2</v>
      </c>
      <c r="O2260" s="14">
        <f t="shared" si="352"/>
        <v>20.13</v>
      </c>
      <c r="P2260" s="14">
        <v>6.1</v>
      </c>
      <c r="Q2260" s="14">
        <f t="shared" si="353"/>
        <v>25.08</v>
      </c>
      <c r="R2260" s="14">
        <v>7.6</v>
      </c>
      <c r="S2260" s="14">
        <f t="shared" si="354"/>
        <v>25.08</v>
      </c>
      <c r="T2260" s="14">
        <v>7.6</v>
      </c>
      <c r="U2260" s="21" t="s">
        <v>43</v>
      </c>
      <c r="V2260" s="21" t="s">
        <v>43</v>
      </c>
      <c r="W2260" s="19">
        <v>27.864920000000001</v>
      </c>
      <c r="X2260" s="19">
        <v>-115.18742</v>
      </c>
      <c r="Y2260" s="18">
        <f t="shared" si="350"/>
        <v>64.400000000000006</v>
      </c>
      <c r="Z2260" s="17">
        <v>18</v>
      </c>
      <c r="AA2260" s="21">
        <v>6</v>
      </c>
      <c r="AB2260" s="14" t="s">
        <v>44</v>
      </c>
      <c r="AC2260" s="14">
        <v>12</v>
      </c>
      <c r="AD2260" s="17">
        <v>17</v>
      </c>
      <c r="AE2260" s="17">
        <v>1</v>
      </c>
      <c r="AF2260" s="14">
        <v>46</v>
      </c>
      <c r="AG2260" s="14">
        <v>300</v>
      </c>
      <c r="AI2260" s="70">
        <f t="shared" si="347"/>
        <v>13.209999999999999</v>
      </c>
      <c r="AJ2260" s="71" t="s">
        <v>369</v>
      </c>
      <c r="AK2260" s="72">
        <f t="shared" si="348"/>
        <v>1.6329725885917237</v>
      </c>
      <c r="AL2260" s="73">
        <f t="shared" si="349"/>
        <v>1.6329725885917237</v>
      </c>
    </row>
    <row r="2261" spans="1:38" hidden="1">
      <c r="A2261" s="14" t="s">
        <v>107</v>
      </c>
      <c r="B2261" s="14" t="s">
        <v>40</v>
      </c>
      <c r="C2261" s="31">
        <v>39295</v>
      </c>
      <c r="D2261" s="15">
        <v>2007</v>
      </c>
      <c r="E2261" s="16">
        <v>0.47569444444444398</v>
      </c>
      <c r="F2261" s="16">
        <v>0.51249999999999996</v>
      </c>
      <c r="G2261" s="16">
        <f t="shared" si="351"/>
        <v>3.680555555555598E-2</v>
      </c>
      <c r="H2261" s="21">
        <v>2</v>
      </c>
      <c r="I2261" s="17">
        <v>2</v>
      </c>
      <c r="J2261" s="17">
        <v>4</v>
      </c>
      <c r="K2261" s="17">
        <v>4</v>
      </c>
      <c r="L2261" s="14" t="s">
        <v>277</v>
      </c>
      <c r="M2261" s="14" t="s">
        <v>52</v>
      </c>
      <c r="N2261" s="17">
        <v>2</v>
      </c>
      <c r="O2261" s="14">
        <f t="shared" si="352"/>
        <v>20.13</v>
      </c>
      <c r="P2261" s="14">
        <v>6.1</v>
      </c>
      <c r="Q2261" s="14">
        <f t="shared" si="353"/>
        <v>25.08</v>
      </c>
      <c r="R2261" s="14">
        <v>7.6</v>
      </c>
      <c r="S2261" s="14">
        <f t="shared" si="354"/>
        <v>25.08</v>
      </c>
      <c r="T2261" s="14">
        <v>7.6</v>
      </c>
      <c r="U2261" s="21" t="s">
        <v>43</v>
      </c>
      <c r="V2261" s="21" t="s">
        <v>43</v>
      </c>
      <c r="W2261" s="19">
        <v>27.864920000000001</v>
      </c>
      <c r="X2261" s="19">
        <v>-115.18742</v>
      </c>
      <c r="Y2261" s="18">
        <f t="shared" si="350"/>
        <v>64.400000000000006</v>
      </c>
      <c r="Z2261" s="17">
        <v>18</v>
      </c>
      <c r="AA2261" s="21">
        <v>6</v>
      </c>
      <c r="AB2261" s="14" t="s">
        <v>44</v>
      </c>
      <c r="AC2261" s="14">
        <v>12</v>
      </c>
      <c r="AD2261" s="17">
        <v>19</v>
      </c>
      <c r="AE2261" s="17">
        <v>1</v>
      </c>
      <c r="AF2261" s="14">
        <v>46</v>
      </c>
      <c r="AG2261" s="14">
        <v>300</v>
      </c>
      <c r="AI2261" s="70">
        <f t="shared" si="347"/>
        <v>14.628</v>
      </c>
      <c r="AJ2261" s="71" t="s">
        <v>369</v>
      </c>
      <c r="AK2261" s="72">
        <f t="shared" si="348"/>
        <v>2.041534710262368</v>
      </c>
      <c r="AL2261" s="73">
        <f t="shared" si="349"/>
        <v>2.041534710262368</v>
      </c>
    </row>
    <row r="2262" spans="1:38" hidden="1">
      <c r="A2262" s="14" t="s">
        <v>108</v>
      </c>
      <c r="B2262" s="14" t="s">
        <v>40</v>
      </c>
      <c r="C2262" s="31">
        <v>39295</v>
      </c>
      <c r="D2262" s="15">
        <v>2007</v>
      </c>
      <c r="E2262" s="16">
        <v>0.42222222222222222</v>
      </c>
      <c r="F2262" s="16">
        <v>0.45902777777777781</v>
      </c>
      <c r="G2262" s="16">
        <f t="shared" si="351"/>
        <v>3.6805555555555591E-2</v>
      </c>
      <c r="H2262" s="21">
        <v>2</v>
      </c>
      <c r="I2262" s="17">
        <v>1</v>
      </c>
      <c r="J2262" s="17">
        <v>3</v>
      </c>
      <c r="K2262" s="17">
        <v>3</v>
      </c>
      <c r="L2262" s="14" t="s">
        <v>277</v>
      </c>
      <c r="M2262" s="14" t="s">
        <v>52</v>
      </c>
      <c r="N2262" s="17">
        <v>2</v>
      </c>
      <c r="O2262" s="14">
        <f t="shared" si="352"/>
        <v>20.13</v>
      </c>
      <c r="P2262" s="14">
        <v>6.1</v>
      </c>
      <c r="Q2262" s="14">
        <f t="shared" si="353"/>
        <v>23.429999999999996</v>
      </c>
      <c r="R2262" s="14">
        <v>7.1</v>
      </c>
      <c r="S2262" s="14">
        <f t="shared" si="354"/>
        <v>23.429999999999996</v>
      </c>
      <c r="T2262" s="14">
        <v>7.1</v>
      </c>
      <c r="U2262" s="21" t="s">
        <v>43</v>
      </c>
      <c r="V2262" s="21" t="s">
        <v>43</v>
      </c>
      <c r="W2262" s="19">
        <v>27.86636</v>
      </c>
      <c r="X2262" s="19">
        <v>-115.18369</v>
      </c>
      <c r="Y2262" s="18">
        <f t="shared" si="350"/>
        <v>66.2</v>
      </c>
      <c r="Z2262" s="17">
        <v>19</v>
      </c>
      <c r="AA2262" s="21">
        <v>3</v>
      </c>
      <c r="AB2262" s="14" t="s">
        <v>44</v>
      </c>
      <c r="AC2262" s="14">
        <v>1</v>
      </c>
      <c r="AD2262" s="17">
        <v>13</v>
      </c>
      <c r="AE2262" s="17">
        <v>1</v>
      </c>
      <c r="AF2262" s="14">
        <v>5</v>
      </c>
      <c r="AG2262" s="14">
        <v>300</v>
      </c>
      <c r="AI2262" s="70">
        <f t="shared" si="347"/>
        <v>10.373999999999999</v>
      </c>
      <c r="AJ2262" s="71" t="s">
        <v>369</v>
      </c>
      <c r="AK2262" s="72">
        <f t="shared" si="348"/>
        <v>0.96188687250685145</v>
      </c>
      <c r="AL2262" s="73">
        <f t="shared" si="349"/>
        <v>0.96188687250685145</v>
      </c>
    </row>
    <row r="2263" spans="1:38" hidden="1">
      <c r="A2263" s="14" t="s">
        <v>108</v>
      </c>
      <c r="B2263" s="14" t="s">
        <v>40</v>
      </c>
      <c r="C2263" s="31">
        <v>39295</v>
      </c>
      <c r="D2263" s="15">
        <v>2007</v>
      </c>
      <c r="E2263" s="16">
        <v>0.42222222222222222</v>
      </c>
      <c r="F2263" s="16">
        <v>0.45902777777777781</v>
      </c>
      <c r="G2263" s="16">
        <f t="shared" si="351"/>
        <v>3.6805555555555591E-2</v>
      </c>
      <c r="H2263" s="21">
        <v>2</v>
      </c>
      <c r="I2263" s="17">
        <v>1</v>
      </c>
      <c r="J2263" s="17">
        <v>3</v>
      </c>
      <c r="K2263" s="17">
        <v>3</v>
      </c>
      <c r="L2263" s="14" t="s">
        <v>277</v>
      </c>
      <c r="M2263" s="14" t="s">
        <v>52</v>
      </c>
      <c r="N2263" s="17">
        <v>2</v>
      </c>
      <c r="O2263" s="14">
        <f t="shared" si="352"/>
        <v>20.13</v>
      </c>
      <c r="P2263" s="14">
        <v>6.1</v>
      </c>
      <c r="Q2263" s="14">
        <f t="shared" si="353"/>
        <v>23.429999999999996</v>
      </c>
      <c r="R2263" s="14">
        <v>7.1</v>
      </c>
      <c r="S2263" s="14">
        <f t="shared" si="354"/>
        <v>23.429999999999996</v>
      </c>
      <c r="T2263" s="14">
        <v>7.1</v>
      </c>
      <c r="U2263" s="21" t="s">
        <v>43</v>
      </c>
      <c r="V2263" s="21" t="s">
        <v>43</v>
      </c>
      <c r="W2263" s="19">
        <v>27.86636</v>
      </c>
      <c r="X2263" s="19">
        <v>-115.18369</v>
      </c>
      <c r="Y2263" s="18">
        <f t="shared" si="350"/>
        <v>66.2</v>
      </c>
      <c r="Z2263" s="17">
        <v>19</v>
      </c>
      <c r="AA2263" s="21">
        <v>3</v>
      </c>
      <c r="AB2263" s="14" t="s">
        <v>44</v>
      </c>
      <c r="AC2263" s="14">
        <v>1</v>
      </c>
      <c r="AD2263" s="17">
        <v>17</v>
      </c>
      <c r="AE2263" s="17">
        <v>1</v>
      </c>
      <c r="AF2263" s="14">
        <v>5</v>
      </c>
      <c r="AG2263" s="14">
        <v>300</v>
      </c>
      <c r="AI2263" s="70">
        <f t="shared" si="347"/>
        <v>13.209999999999999</v>
      </c>
      <c r="AJ2263" s="71" t="s">
        <v>369</v>
      </c>
      <c r="AK2263" s="72">
        <f t="shared" si="348"/>
        <v>1.6329725885917237</v>
      </c>
      <c r="AL2263" s="73">
        <f t="shared" si="349"/>
        <v>1.6329725885917237</v>
      </c>
    </row>
    <row r="2264" spans="1:38" hidden="1">
      <c r="A2264" s="14" t="s">
        <v>108</v>
      </c>
      <c r="B2264" s="14" t="s">
        <v>40</v>
      </c>
      <c r="C2264" s="31">
        <v>39295</v>
      </c>
      <c r="D2264" s="15">
        <v>2007</v>
      </c>
      <c r="E2264" s="16">
        <v>0.42222222222222222</v>
      </c>
      <c r="F2264" s="16">
        <v>0.45902777777777781</v>
      </c>
      <c r="G2264" s="16">
        <f t="shared" si="351"/>
        <v>3.6805555555555591E-2</v>
      </c>
      <c r="H2264" s="21">
        <v>2</v>
      </c>
      <c r="I2264" s="17">
        <v>1</v>
      </c>
      <c r="J2264" s="17">
        <v>3</v>
      </c>
      <c r="K2264" s="17">
        <v>3</v>
      </c>
      <c r="L2264" s="14" t="s">
        <v>277</v>
      </c>
      <c r="M2264" s="14" t="s">
        <v>52</v>
      </c>
      <c r="N2264" s="17">
        <v>2</v>
      </c>
      <c r="O2264" s="14">
        <f t="shared" si="352"/>
        <v>20.13</v>
      </c>
      <c r="P2264" s="14">
        <v>6.1</v>
      </c>
      <c r="Q2264" s="14">
        <f t="shared" si="353"/>
        <v>23.429999999999996</v>
      </c>
      <c r="R2264" s="14">
        <v>7.1</v>
      </c>
      <c r="S2264" s="14">
        <f t="shared" si="354"/>
        <v>23.429999999999996</v>
      </c>
      <c r="T2264" s="14">
        <v>7.1</v>
      </c>
      <c r="U2264" s="21" t="s">
        <v>43</v>
      </c>
      <c r="V2264" s="21" t="s">
        <v>43</v>
      </c>
      <c r="W2264" s="19">
        <v>27.86636</v>
      </c>
      <c r="X2264" s="19">
        <v>-115.18369</v>
      </c>
      <c r="Y2264" s="18">
        <f t="shared" si="350"/>
        <v>66.2</v>
      </c>
      <c r="Z2264" s="17">
        <v>19</v>
      </c>
      <c r="AA2264" s="21">
        <v>3</v>
      </c>
      <c r="AB2264" s="14" t="s">
        <v>44</v>
      </c>
      <c r="AC2264" s="14">
        <v>2</v>
      </c>
      <c r="AD2264" s="17">
        <v>9</v>
      </c>
      <c r="AE2264" s="17">
        <v>1</v>
      </c>
      <c r="AF2264" s="14">
        <v>6</v>
      </c>
      <c r="AG2264" s="14">
        <v>300</v>
      </c>
      <c r="AI2264" s="70">
        <f t="shared" si="347"/>
        <v>7.5379999999999994</v>
      </c>
      <c r="AJ2264" s="71" t="s">
        <v>369</v>
      </c>
      <c r="AK2264" s="72">
        <f t="shared" si="348"/>
        <v>0.47796121404284658</v>
      </c>
      <c r="AL2264" s="73">
        <f t="shared" si="349"/>
        <v>0.47796121404284658</v>
      </c>
    </row>
    <row r="2265" spans="1:38" hidden="1">
      <c r="A2265" s="14" t="s">
        <v>108</v>
      </c>
      <c r="B2265" s="14" t="s">
        <v>40</v>
      </c>
      <c r="C2265" s="31">
        <v>39295</v>
      </c>
      <c r="D2265" s="15">
        <v>2007</v>
      </c>
      <c r="E2265" s="16">
        <v>0.42222222222222222</v>
      </c>
      <c r="F2265" s="16">
        <v>0.45902777777777781</v>
      </c>
      <c r="G2265" s="16">
        <f t="shared" si="351"/>
        <v>3.6805555555555591E-2</v>
      </c>
      <c r="H2265" s="21">
        <v>2</v>
      </c>
      <c r="I2265" s="17">
        <v>1</v>
      </c>
      <c r="J2265" s="17">
        <v>3</v>
      </c>
      <c r="K2265" s="17">
        <v>3</v>
      </c>
      <c r="L2265" s="14" t="s">
        <v>277</v>
      </c>
      <c r="M2265" s="14" t="s">
        <v>52</v>
      </c>
      <c r="N2265" s="17">
        <v>2</v>
      </c>
      <c r="O2265" s="14">
        <f t="shared" si="352"/>
        <v>20.13</v>
      </c>
      <c r="P2265" s="14">
        <v>6.1</v>
      </c>
      <c r="Q2265" s="14">
        <f t="shared" si="353"/>
        <v>23.429999999999996</v>
      </c>
      <c r="R2265" s="14">
        <v>7.1</v>
      </c>
      <c r="S2265" s="14">
        <f t="shared" si="354"/>
        <v>23.429999999999996</v>
      </c>
      <c r="T2265" s="14">
        <v>7.1</v>
      </c>
      <c r="U2265" s="21" t="s">
        <v>43</v>
      </c>
      <c r="V2265" s="21" t="s">
        <v>43</v>
      </c>
      <c r="W2265" s="19">
        <v>27.86636</v>
      </c>
      <c r="X2265" s="19">
        <v>-115.18369</v>
      </c>
      <c r="Y2265" s="18">
        <f t="shared" si="350"/>
        <v>66.2</v>
      </c>
      <c r="Z2265" s="17">
        <v>19</v>
      </c>
      <c r="AA2265" s="21">
        <v>3</v>
      </c>
      <c r="AB2265" s="14" t="s">
        <v>44</v>
      </c>
      <c r="AC2265" s="14">
        <v>2</v>
      </c>
      <c r="AD2265" s="17">
        <v>19</v>
      </c>
      <c r="AE2265" s="17">
        <v>1</v>
      </c>
      <c r="AF2265" s="14">
        <v>6</v>
      </c>
      <c r="AG2265" s="14">
        <v>300</v>
      </c>
      <c r="AI2265" s="70">
        <f t="shared" si="347"/>
        <v>14.628</v>
      </c>
      <c r="AJ2265" s="71" t="s">
        <v>369</v>
      </c>
      <c r="AK2265" s="72">
        <f t="shared" si="348"/>
        <v>2.041534710262368</v>
      </c>
      <c r="AL2265" s="73">
        <f t="shared" si="349"/>
        <v>2.041534710262368</v>
      </c>
    </row>
    <row r="2266" spans="1:38" hidden="1">
      <c r="A2266" s="14" t="s">
        <v>108</v>
      </c>
      <c r="B2266" s="14" t="s">
        <v>40</v>
      </c>
      <c r="C2266" s="31">
        <v>39295</v>
      </c>
      <c r="D2266" s="15">
        <v>2007</v>
      </c>
      <c r="E2266" s="16">
        <v>0.42222222222222222</v>
      </c>
      <c r="F2266" s="16">
        <v>0.45902777777777781</v>
      </c>
      <c r="G2266" s="16">
        <f t="shared" si="351"/>
        <v>3.6805555555555591E-2</v>
      </c>
      <c r="H2266" s="21">
        <v>2</v>
      </c>
      <c r="I2266" s="17">
        <v>1</v>
      </c>
      <c r="J2266" s="17">
        <v>3</v>
      </c>
      <c r="K2266" s="17">
        <v>3</v>
      </c>
      <c r="L2266" s="14" t="s">
        <v>277</v>
      </c>
      <c r="M2266" s="14" t="s">
        <v>52</v>
      </c>
      <c r="N2266" s="17">
        <v>2</v>
      </c>
      <c r="O2266" s="14">
        <f t="shared" si="352"/>
        <v>20.13</v>
      </c>
      <c r="P2266" s="14">
        <v>6.1</v>
      </c>
      <c r="Q2266" s="14">
        <f t="shared" si="353"/>
        <v>23.429999999999996</v>
      </c>
      <c r="R2266" s="14">
        <v>7.1</v>
      </c>
      <c r="S2266" s="14">
        <f t="shared" si="354"/>
        <v>23.429999999999996</v>
      </c>
      <c r="T2266" s="14">
        <v>7.1</v>
      </c>
      <c r="U2266" s="21" t="s">
        <v>43</v>
      </c>
      <c r="V2266" s="21" t="s">
        <v>43</v>
      </c>
      <c r="W2266" s="19">
        <v>27.86636</v>
      </c>
      <c r="X2266" s="19">
        <v>-115.18369</v>
      </c>
      <c r="Y2266" s="18">
        <f t="shared" si="350"/>
        <v>66.2</v>
      </c>
      <c r="Z2266" s="17">
        <v>19</v>
      </c>
      <c r="AA2266" s="21">
        <v>3</v>
      </c>
      <c r="AB2266" s="14" t="s">
        <v>44</v>
      </c>
      <c r="AC2266" s="14">
        <v>3</v>
      </c>
      <c r="AD2266" s="17">
        <v>24</v>
      </c>
      <c r="AE2266" s="17">
        <v>1</v>
      </c>
      <c r="AF2266" s="14">
        <v>9</v>
      </c>
      <c r="AG2266" s="14">
        <v>300</v>
      </c>
      <c r="AI2266" s="70">
        <f t="shared" si="347"/>
        <v>18.172999999999998</v>
      </c>
      <c r="AJ2266" s="71" t="s">
        <v>369</v>
      </c>
      <c r="AK2266" s="72">
        <f t="shared" si="348"/>
        <v>3.2835681640171575</v>
      </c>
      <c r="AL2266" s="73">
        <f t="shared" si="349"/>
        <v>3.2835681640171575</v>
      </c>
    </row>
    <row r="2267" spans="1:38" hidden="1">
      <c r="A2267" s="14" t="s">
        <v>108</v>
      </c>
      <c r="B2267" s="14" t="s">
        <v>40</v>
      </c>
      <c r="C2267" s="31">
        <v>39295</v>
      </c>
      <c r="D2267" s="15">
        <v>2007</v>
      </c>
      <c r="E2267" s="16">
        <v>0.42222222222222222</v>
      </c>
      <c r="F2267" s="16">
        <v>0.45902777777777781</v>
      </c>
      <c r="G2267" s="16">
        <f t="shared" si="351"/>
        <v>3.6805555555555591E-2</v>
      </c>
      <c r="H2267" s="21">
        <v>2</v>
      </c>
      <c r="I2267" s="17">
        <v>1</v>
      </c>
      <c r="J2267" s="17">
        <v>3</v>
      </c>
      <c r="K2267" s="17">
        <v>3</v>
      </c>
      <c r="L2267" s="14" t="s">
        <v>277</v>
      </c>
      <c r="M2267" s="14" t="s">
        <v>52</v>
      </c>
      <c r="N2267" s="17">
        <v>2</v>
      </c>
      <c r="O2267" s="14">
        <f t="shared" si="352"/>
        <v>20.13</v>
      </c>
      <c r="P2267" s="14">
        <v>6.1</v>
      </c>
      <c r="Q2267" s="14">
        <f t="shared" si="353"/>
        <v>23.429999999999996</v>
      </c>
      <c r="R2267" s="14">
        <v>7.1</v>
      </c>
      <c r="S2267" s="14">
        <f t="shared" si="354"/>
        <v>23.429999999999996</v>
      </c>
      <c r="T2267" s="14">
        <v>7.1</v>
      </c>
      <c r="U2267" s="21" t="s">
        <v>43</v>
      </c>
      <c r="V2267" s="21" t="s">
        <v>43</v>
      </c>
      <c r="W2267" s="19">
        <v>27.86636</v>
      </c>
      <c r="X2267" s="19">
        <v>-115.18369</v>
      </c>
      <c r="Y2267" s="18">
        <f t="shared" si="350"/>
        <v>66.2</v>
      </c>
      <c r="Z2267" s="17">
        <v>19</v>
      </c>
      <c r="AA2267" s="21">
        <v>3</v>
      </c>
      <c r="AB2267" s="14" t="s">
        <v>44</v>
      </c>
      <c r="AC2267" s="14">
        <v>4</v>
      </c>
      <c r="AD2267" s="17">
        <v>14</v>
      </c>
      <c r="AE2267" s="17">
        <v>1</v>
      </c>
      <c r="AF2267" s="14">
        <v>12</v>
      </c>
      <c r="AG2267" s="14">
        <v>300</v>
      </c>
      <c r="AI2267" s="70">
        <f t="shared" si="347"/>
        <v>11.083</v>
      </c>
      <c r="AJ2267" s="71" t="s">
        <v>369</v>
      </c>
      <c r="AK2267" s="72">
        <f t="shared" si="348"/>
        <v>1.1117350137621949</v>
      </c>
      <c r="AL2267" s="73">
        <f t="shared" si="349"/>
        <v>1.1117350137621949</v>
      </c>
    </row>
    <row r="2268" spans="1:38" hidden="1">
      <c r="A2268" s="14" t="s">
        <v>108</v>
      </c>
      <c r="B2268" s="14" t="s">
        <v>40</v>
      </c>
      <c r="C2268" s="31">
        <v>39295</v>
      </c>
      <c r="D2268" s="15">
        <v>2007</v>
      </c>
      <c r="E2268" s="16">
        <v>0.42222222222222222</v>
      </c>
      <c r="F2268" s="16">
        <v>0.45902777777777781</v>
      </c>
      <c r="G2268" s="16">
        <f t="shared" si="351"/>
        <v>3.6805555555555591E-2</v>
      </c>
      <c r="H2268" s="21">
        <v>2</v>
      </c>
      <c r="I2268" s="17">
        <v>1</v>
      </c>
      <c r="J2268" s="17">
        <v>3</v>
      </c>
      <c r="K2268" s="17">
        <v>3</v>
      </c>
      <c r="L2268" s="14" t="s">
        <v>277</v>
      </c>
      <c r="M2268" s="14" t="s">
        <v>52</v>
      </c>
      <c r="N2268" s="17">
        <v>2</v>
      </c>
      <c r="O2268" s="14">
        <f t="shared" si="352"/>
        <v>20.13</v>
      </c>
      <c r="P2268" s="14">
        <v>6.1</v>
      </c>
      <c r="Q2268" s="14">
        <f t="shared" si="353"/>
        <v>23.429999999999996</v>
      </c>
      <c r="R2268" s="14">
        <v>7.1</v>
      </c>
      <c r="S2268" s="14">
        <f t="shared" si="354"/>
        <v>23.429999999999996</v>
      </c>
      <c r="T2268" s="14">
        <v>7.1</v>
      </c>
      <c r="U2268" s="21" t="s">
        <v>43</v>
      </c>
      <c r="V2268" s="21" t="s">
        <v>43</v>
      </c>
      <c r="W2268" s="19">
        <v>27.86636</v>
      </c>
      <c r="X2268" s="19">
        <v>-115.18369</v>
      </c>
      <c r="Y2268" s="18">
        <f t="shared" si="350"/>
        <v>66.2</v>
      </c>
      <c r="Z2268" s="17">
        <v>19</v>
      </c>
      <c r="AA2268" s="21">
        <v>3</v>
      </c>
      <c r="AB2268" s="14" t="s">
        <v>44</v>
      </c>
      <c r="AC2268" s="14">
        <v>5</v>
      </c>
      <c r="AD2268" s="17">
        <v>19</v>
      </c>
      <c r="AE2268" s="17">
        <v>1</v>
      </c>
      <c r="AF2268" s="14">
        <v>14</v>
      </c>
      <c r="AG2268" s="14">
        <v>300</v>
      </c>
      <c r="AI2268" s="70">
        <f t="shared" si="347"/>
        <v>14.628</v>
      </c>
      <c r="AJ2268" s="71" t="s">
        <v>369</v>
      </c>
      <c r="AK2268" s="72">
        <f t="shared" si="348"/>
        <v>2.041534710262368</v>
      </c>
      <c r="AL2268" s="73">
        <f t="shared" si="349"/>
        <v>2.041534710262368</v>
      </c>
    </row>
    <row r="2269" spans="1:38" hidden="1">
      <c r="A2269" s="14" t="s">
        <v>108</v>
      </c>
      <c r="B2269" s="14" t="s">
        <v>40</v>
      </c>
      <c r="C2269" s="31">
        <v>39295</v>
      </c>
      <c r="D2269" s="15">
        <v>2007</v>
      </c>
      <c r="E2269" s="16">
        <v>0.42222222222222222</v>
      </c>
      <c r="F2269" s="16">
        <v>0.45902777777777781</v>
      </c>
      <c r="G2269" s="16">
        <f t="shared" si="351"/>
        <v>3.6805555555555591E-2</v>
      </c>
      <c r="H2269" s="21">
        <v>2</v>
      </c>
      <c r="I2269" s="17">
        <v>1</v>
      </c>
      <c r="J2269" s="17">
        <v>3</v>
      </c>
      <c r="K2269" s="17">
        <v>3</v>
      </c>
      <c r="L2269" s="14" t="s">
        <v>277</v>
      </c>
      <c r="M2269" s="14" t="s">
        <v>52</v>
      </c>
      <c r="N2269" s="17">
        <v>2</v>
      </c>
      <c r="O2269" s="14">
        <f t="shared" si="352"/>
        <v>20.13</v>
      </c>
      <c r="P2269" s="14">
        <v>6.1</v>
      </c>
      <c r="Q2269" s="14">
        <f t="shared" si="353"/>
        <v>23.429999999999996</v>
      </c>
      <c r="R2269" s="14">
        <v>7.1</v>
      </c>
      <c r="S2269" s="14">
        <f t="shared" si="354"/>
        <v>23.429999999999996</v>
      </c>
      <c r="T2269" s="14">
        <v>7.1</v>
      </c>
      <c r="U2269" s="21" t="s">
        <v>43</v>
      </c>
      <c r="V2269" s="21" t="s">
        <v>43</v>
      </c>
      <c r="W2269" s="19">
        <v>27.86636</v>
      </c>
      <c r="X2269" s="19">
        <v>-115.18369</v>
      </c>
      <c r="Y2269" s="18">
        <f t="shared" si="350"/>
        <v>66.2</v>
      </c>
      <c r="Z2269" s="17">
        <v>19</v>
      </c>
      <c r="AA2269" s="21">
        <v>3</v>
      </c>
      <c r="AB2269" s="14" t="s">
        <v>44</v>
      </c>
      <c r="AC2269" s="14">
        <v>5</v>
      </c>
      <c r="AD2269" s="17">
        <v>19</v>
      </c>
      <c r="AE2269" s="17">
        <v>1</v>
      </c>
      <c r="AF2269" s="14">
        <v>14</v>
      </c>
      <c r="AG2269" s="14">
        <v>300</v>
      </c>
      <c r="AI2269" s="70">
        <f t="shared" si="347"/>
        <v>14.628</v>
      </c>
      <c r="AJ2269" s="71" t="s">
        <v>369</v>
      </c>
      <c r="AK2269" s="72">
        <f t="shared" si="348"/>
        <v>2.041534710262368</v>
      </c>
      <c r="AL2269" s="73">
        <f t="shared" si="349"/>
        <v>2.041534710262368</v>
      </c>
    </row>
    <row r="2270" spans="1:38" hidden="1">
      <c r="A2270" s="14" t="s">
        <v>108</v>
      </c>
      <c r="B2270" s="14" t="s">
        <v>40</v>
      </c>
      <c r="C2270" s="31">
        <v>39295</v>
      </c>
      <c r="D2270" s="15">
        <v>2007</v>
      </c>
      <c r="E2270" s="16">
        <v>0.42222222222222222</v>
      </c>
      <c r="F2270" s="16">
        <v>0.45902777777777781</v>
      </c>
      <c r="G2270" s="16">
        <f t="shared" si="351"/>
        <v>3.6805555555555591E-2</v>
      </c>
      <c r="H2270" s="21">
        <v>2</v>
      </c>
      <c r="I2270" s="17">
        <v>1</v>
      </c>
      <c r="J2270" s="17">
        <v>3</v>
      </c>
      <c r="K2270" s="17">
        <v>3</v>
      </c>
      <c r="L2270" s="14" t="s">
        <v>277</v>
      </c>
      <c r="M2270" s="14" t="s">
        <v>52</v>
      </c>
      <c r="N2270" s="17">
        <v>2</v>
      </c>
      <c r="O2270" s="14">
        <f t="shared" si="352"/>
        <v>20.13</v>
      </c>
      <c r="P2270" s="14">
        <v>6.1</v>
      </c>
      <c r="Q2270" s="14">
        <f t="shared" si="353"/>
        <v>23.429999999999996</v>
      </c>
      <c r="R2270" s="14">
        <v>7.1</v>
      </c>
      <c r="S2270" s="14">
        <f t="shared" si="354"/>
        <v>23.429999999999996</v>
      </c>
      <c r="T2270" s="14">
        <v>7.1</v>
      </c>
      <c r="U2270" s="21" t="s">
        <v>43</v>
      </c>
      <c r="V2270" s="21" t="s">
        <v>43</v>
      </c>
      <c r="W2270" s="19">
        <v>27.86636</v>
      </c>
      <c r="X2270" s="19">
        <v>-115.18369</v>
      </c>
      <c r="Y2270" s="18">
        <f t="shared" si="350"/>
        <v>66.2</v>
      </c>
      <c r="Z2270" s="17">
        <v>19</v>
      </c>
      <c r="AA2270" s="21">
        <v>3</v>
      </c>
      <c r="AB2270" s="14" t="s">
        <v>44</v>
      </c>
      <c r="AC2270" s="14">
        <v>6</v>
      </c>
      <c r="AD2270" s="17">
        <v>14</v>
      </c>
      <c r="AE2270" s="17">
        <v>1</v>
      </c>
      <c r="AF2270" s="14">
        <v>20</v>
      </c>
      <c r="AG2270" s="14">
        <v>300</v>
      </c>
      <c r="AI2270" s="70">
        <f t="shared" ref="AI2270:AI2333" si="355">(0.709*AD2270)+1.157</f>
        <v>11.083</v>
      </c>
      <c r="AJ2270" s="71" t="s">
        <v>369</v>
      </c>
      <c r="AK2270" s="72">
        <f t="shared" ref="AK2270:AK2333" si="356">((POWER(AI2270*10,2.19))*0.037)/1000</f>
        <v>1.1117350137621949</v>
      </c>
      <c r="AL2270" s="73">
        <f t="shared" ref="AL2270:AL2333" si="357">((POWER(AI2270*10,2.19))*0.037)/1000</f>
        <v>1.1117350137621949</v>
      </c>
    </row>
    <row r="2271" spans="1:38" hidden="1">
      <c r="A2271" s="14" t="s">
        <v>108</v>
      </c>
      <c r="B2271" s="14" t="s">
        <v>40</v>
      </c>
      <c r="C2271" s="31">
        <v>39295</v>
      </c>
      <c r="D2271" s="15">
        <v>2007</v>
      </c>
      <c r="E2271" s="16">
        <v>0.42222222222222222</v>
      </c>
      <c r="F2271" s="16">
        <v>0.45902777777777781</v>
      </c>
      <c r="G2271" s="16">
        <f t="shared" si="351"/>
        <v>3.6805555555555591E-2</v>
      </c>
      <c r="H2271" s="21">
        <v>2</v>
      </c>
      <c r="I2271" s="17">
        <v>1</v>
      </c>
      <c r="J2271" s="17">
        <v>3</v>
      </c>
      <c r="K2271" s="17">
        <v>3</v>
      </c>
      <c r="L2271" s="14" t="s">
        <v>277</v>
      </c>
      <c r="M2271" s="14" t="s">
        <v>52</v>
      </c>
      <c r="N2271" s="17">
        <v>2</v>
      </c>
      <c r="O2271" s="14">
        <f t="shared" si="352"/>
        <v>20.13</v>
      </c>
      <c r="P2271" s="14">
        <v>6.1</v>
      </c>
      <c r="Q2271" s="14">
        <f t="shared" si="353"/>
        <v>23.429999999999996</v>
      </c>
      <c r="R2271" s="14">
        <v>7.1</v>
      </c>
      <c r="S2271" s="14">
        <f t="shared" si="354"/>
        <v>23.429999999999996</v>
      </c>
      <c r="T2271" s="14">
        <v>7.1</v>
      </c>
      <c r="U2271" s="21" t="s">
        <v>43</v>
      </c>
      <c r="V2271" s="21" t="s">
        <v>43</v>
      </c>
      <c r="W2271" s="19">
        <v>27.86636</v>
      </c>
      <c r="X2271" s="19">
        <v>-115.18369</v>
      </c>
      <c r="Y2271" s="18">
        <f t="shared" si="350"/>
        <v>66.2</v>
      </c>
      <c r="Z2271" s="17">
        <v>19</v>
      </c>
      <c r="AA2271" s="21">
        <v>3</v>
      </c>
      <c r="AB2271" s="14" t="s">
        <v>44</v>
      </c>
      <c r="AC2271" s="14">
        <v>6</v>
      </c>
      <c r="AD2271" s="17">
        <v>17</v>
      </c>
      <c r="AE2271" s="17">
        <v>1</v>
      </c>
      <c r="AF2271" s="14">
        <v>20</v>
      </c>
      <c r="AG2271" s="14">
        <v>300</v>
      </c>
      <c r="AI2271" s="70">
        <f t="shared" si="355"/>
        <v>13.209999999999999</v>
      </c>
      <c r="AJ2271" s="71" t="s">
        <v>369</v>
      </c>
      <c r="AK2271" s="72">
        <f t="shared" si="356"/>
        <v>1.6329725885917237</v>
      </c>
      <c r="AL2271" s="73">
        <f t="shared" si="357"/>
        <v>1.6329725885917237</v>
      </c>
    </row>
    <row r="2272" spans="1:38" hidden="1">
      <c r="A2272" s="14" t="s">
        <v>108</v>
      </c>
      <c r="B2272" s="14" t="s">
        <v>40</v>
      </c>
      <c r="C2272" s="31">
        <v>39295</v>
      </c>
      <c r="D2272" s="15">
        <v>2007</v>
      </c>
      <c r="E2272" s="16">
        <v>0.42222222222222222</v>
      </c>
      <c r="F2272" s="16">
        <v>0.45902777777777781</v>
      </c>
      <c r="G2272" s="16">
        <f t="shared" si="351"/>
        <v>3.6805555555555591E-2</v>
      </c>
      <c r="H2272" s="21">
        <v>2</v>
      </c>
      <c r="I2272" s="17">
        <v>1</v>
      </c>
      <c r="J2272" s="17">
        <v>3</v>
      </c>
      <c r="K2272" s="17">
        <v>3</v>
      </c>
      <c r="L2272" s="14" t="s">
        <v>277</v>
      </c>
      <c r="M2272" s="14" t="s">
        <v>52</v>
      </c>
      <c r="N2272" s="17">
        <v>2</v>
      </c>
      <c r="O2272" s="14">
        <f t="shared" si="352"/>
        <v>20.13</v>
      </c>
      <c r="P2272" s="14">
        <v>6.1</v>
      </c>
      <c r="Q2272" s="14">
        <f t="shared" si="353"/>
        <v>23.429999999999996</v>
      </c>
      <c r="R2272" s="14">
        <v>7.1</v>
      </c>
      <c r="S2272" s="14">
        <f t="shared" si="354"/>
        <v>23.429999999999996</v>
      </c>
      <c r="T2272" s="14">
        <v>7.1</v>
      </c>
      <c r="U2272" s="21" t="s">
        <v>43</v>
      </c>
      <c r="V2272" s="21" t="s">
        <v>43</v>
      </c>
      <c r="W2272" s="19">
        <v>27.86636</v>
      </c>
      <c r="X2272" s="19">
        <v>-115.18369</v>
      </c>
      <c r="Y2272" s="18">
        <f t="shared" si="350"/>
        <v>66.2</v>
      </c>
      <c r="Z2272" s="17">
        <v>19</v>
      </c>
      <c r="AA2272" s="21">
        <v>3</v>
      </c>
      <c r="AB2272" s="14" t="s">
        <v>44</v>
      </c>
      <c r="AC2272" s="14">
        <v>6</v>
      </c>
      <c r="AD2272" s="17">
        <v>20</v>
      </c>
      <c r="AE2272" s="17">
        <v>1</v>
      </c>
      <c r="AF2272" s="14">
        <v>20</v>
      </c>
      <c r="AG2272" s="14">
        <v>300</v>
      </c>
      <c r="AI2272" s="70">
        <f t="shared" si="355"/>
        <v>15.337</v>
      </c>
      <c r="AJ2272" s="71" t="s">
        <v>369</v>
      </c>
      <c r="AK2272" s="72">
        <f t="shared" si="356"/>
        <v>2.2645047633742106</v>
      </c>
      <c r="AL2272" s="73">
        <f t="shared" si="357"/>
        <v>2.2645047633742106</v>
      </c>
    </row>
    <row r="2273" spans="1:38" hidden="1">
      <c r="A2273" s="14" t="s">
        <v>108</v>
      </c>
      <c r="B2273" s="14" t="s">
        <v>40</v>
      </c>
      <c r="C2273" s="31">
        <v>39295</v>
      </c>
      <c r="D2273" s="15">
        <v>2007</v>
      </c>
      <c r="E2273" s="16">
        <v>0.42222222222222222</v>
      </c>
      <c r="F2273" s="16">
        <v>0.45902777777777781</v>
      </c>
      <c r="G2273" s="16">
        <f t="shared" si="351"/>
        <v>3.6805555555555591E-2</v>
      </c>
      <c r="H2273" s="21">
        <v>2</v>
      </c>
      <c r="I2273" s="17">
        <v>1</v>
      </c>
      <c r="J2273" s="17">
        <v>3</v>
      </c>
      <c r="K2273" s="17">
        <v>3</v>
      </c>
      <c r="L2273" s="14" t="s">
        <v>277</v>
      </c>
      <c r="M2273" s="14" t="s">
        <v>52</v>
      </c>
      <c r="N2273" s="17">
        <v>2</v>
      </c>
      <c r="O2273" s="14">
        <f t="shared" si="352"/>
        <v>20.13</v>
      </c>
      <c r="P2273" s="14">
        <v>6.1</v>
      </c>
      <c r="Q2273" s="14">
        <f t="shared" si="353"/>
        <v>23.429999999999996</v>
      </c>
      <c r="R2273" s="14">
        <v>7.1</v>
      </c>
      <c r="S2273" s="14">
        <f t="shared" si="354"/>
        <v>23.429999999999996</v>
      </c>
      <c r="T2273" s="14">
        <v>7.1</v>
      </c>
      <c r="U2273" s="21" t="s">
        <v>43</v>
      </c>
      <c r="V2273" s="21" t="s">
        <v>43</v>
      </c>
      <c r="W2273" s="19">
        <v>27.86636</v>
      </c>
      <c r="X2273" s="19">
        <v>-115.18369</v>
      </c>
      <c r="Y2273" s="18">
        <f t="shared" si="350"/>
        <v>66.2</v>
      </c>
      <c r="Z2273" s="17">
        <v>19</v>
      </c>
      <c r="AA2273" s="21">
        <v>3</v>
      </c>
      <c r="AB2273" s="14" t="s">
        <v>44</v>
      </c>
      <c r="AC2273" s="14">
        <v>6</v>
      </c>
      <c r="AD2273" s="17">
        <v>20</v>
      </c>
      <c r="AE2273" s="17">
        <v>1</v>
      </c>
      <c r="AF2273" s="14">
        <v>20</v>
      </c>
      <c r="AG2273" s="14">
        <v>300</v>
      </c>
      <c r="AI2273" s="70">
        <f t="shared" si="355"/>
        <v>15.337</v>
      </c>
      <c r="AJ2273" s="71" t="s">
        <v>369</v>
      </c>
      <c r="AK2273" s="72">
        <f t="shared" si="356"/>
        <v>2.2645047633742106</v>
      </c>
      <c r="AL2273" s="73">
        <f t="shared" si="357"/>
        <v>2.2645047633742106</v>
      </c>
    </row>
    <row r="2274" spans="1:38" hidden="1">
      <c r="A2274" s="14" t="s">
        <v>108</v>
      </c>
      <c r="B2274" s="14" t="s">
        <v>40</v>
      </c>
      <c r="C2274" s="31">
        <v>39295</v>
      </c>
      <c r="D2274" s="15">
        <v>2007</v>
      </c>
      <c r="E2274" s="16">
        <v>0.42222222222222222</v>
      </c>
      <c r="F2274" s="16">
        <v>0.45902777777777781</v>
      </c>
      <c r="G2274" s="16">
        <f t="shared" si="351"/>
        <v>3.6805555555555591E-2</v>
      </c>
      <c r="H2274" s="21">
        <v>2</v>
      </c>
      <c r="I2274" s="17">
        <v>1</v>
      </c>
      <c r="J2274" s="17">
        <v>3</v>
      </c>
      <c r="K2274" s="17">
        <v>3</v>
      </c>
      <c r="L2274" s="14" t="s">
        <v>277</v>
      </c>
      <c r="M2274" s="14" t="s">
        <v>52</v>
      </c>
      <c r="N2274" s="17">
        <v>2</v>
      </c>
      <c r="O2274" s="14">
        <f t="shared" si="352"/>
        <v>20.13</v>
      </c>
      <c r="P2274" s="14">
        <v>6.1</v>
      </c>
      <c r="Q2274" s="14">
        <f t="shared" si="353"/>
        <v>23.429999999999996</v>
      </c>
      <c r="R2274" s="14">
        <v>7.1</v>
      </c>
      <c r="S2274" s="14">
        <f t="shared" si="354"/>
        <v>23.429999999999996</v>
      </c>
      <c r="T2274" s="14">
        <v>7.1</v>
      </c>
      <c r="U2274" s="21" t="s">
        <v>43</v>
      </c>
      <c r="V2274" s="21" t="s">
        <v>43</v>
      </c>
      <c r="W2274" s="19">
        <v>27.86636</v>
      </c>
      <c r="X2274" s="19">
        <v>-115.18369</v>
      </c>
      <c r="Y2274" s="18">
        <f t="shared" si="350"/>
        <v>66.2</v>
      </c>
      <c r="Z2274" s="17">
        <v>19</v>
      </c>
      <c r="AA2274" s="21">
        <v>3</v>
      </c>
      <c r="AB2274" s="14" t="s">
        <v>44</v>
      </c>
      <c r="AC2274" s="14">
        <v>7</v>
      </c>
      <c r="AD2274" s="17">
        <v>9</v>
      </c>
      <c r="AE2274" s="17">
        <v>1</v>
      </c>
      <c r="AF2274" s="14">
        <v>25</v>
      </c>
      <c r="AG2274" s="14">
        <v>300</v>
      </c>
      <c r="AI2274" s="70">
        <f t="shared" si="355"/>
        <v>7.5379999999999994</v>
      </c>
      <c r="AJ2274" s="71" t="s">
        <v>369</v>
      </c>
      <c r="AK2274" s="72">
        <f t="shared" si="356"/>
        <v>0.47796121404284658</v>
      </c>
      <c r="AL2274" s="73">
        <f t="shared" si="357"/>
        <v>0.47796121404284658</v>
      </c>
    </row>
    <row r="2275" spans="1:38" hidden="1">
      <c r="A2275" s="14" t="s">
        <v>108</v>
      </c>
      <c r="B2275" s="14" t="s">
        <v>40</v>
      </c>
      <c r="C2275" s="31">
        <v>39295</v>
      </c>
      <c r="D2275" s="15">
        <v>2007</v>
      </c>
      <c r="E2275" s="16">
        <v>0.42222222222222222</v>
      </c>
      <c r="F2275" s="16">
        <v>0.45902777777777781</v>
      </c>
      <c r="G2275" s="16">
        <f t="shared" si="351"/>
        <v>3.6805555555555591E-2</v>
      </c>
      <c r="H2275" s="21">
        <v>2</v>
      </c>
      <c r="I2275" s="17">
        <v>1</v>
      </c>
      <c r="J2275" s="17">
        <v>3</v>
      </c>
      <c r="K2275" s="17">
        <v>3</v>
      </c>
      <c r="L2275" s="14" t="s">
        <v>277</v>
      </c>
      <c r="M2275" s="14" t="s">
        <v>52</v>
      </c>
      <c r="N2275" s="17">
        <v>2</v>
      </c>
      <c r="O2275" s="14">
        <f t="shared" si="352"/>
        <v>20.13</v>
      </c>
      <c r="P2275" s="14">
        <v>6.1</v>
      </c>
      <c r="Q2275" s="14">
        <f t="shared" si="353"/>
        <v>23.429999999999996</v>
      </c>
      <c r="R2275" s="14">
        <v>7.1</v>
      </c>
      <c r="S2275" s="14">
        <f t="shared" si="354"/>
        <v>23.429999999999996</v>
      </c>
      <c r="T2275" s="14">
        <v>7.1</v>
      </c>
      <c r="U2275" s="21" t="s">
        <v>43</v>
      </c>
      <c r="V2275" s="21" t="s">
        <v>43</v>
      </c>
      <c r="W2275" s="19">
        <v>27.86636</v>
      </c>
      <c r="X2275" s="19">
        <v>-115.18369</v>
      </c>
      <c r="Y2275" s="18">
        <f t="shared" si="350"/>
        <v>66.2</v>
      </c>
      <c r="Z2275" s="17">
        <v>19</v>
      </c>
      <c r="AA2275" s="21">
        <v>3</v>
      </c>
      <c r="AB2275" s="14" t="s">
        <v>44</v>
      </c>
      <c r="AC2275" s="14">
        <v>7</v>
      </c>
      <c r="AD2275" s="17">
        <v>17</v>
      </c>
      <c r="AE2275" s="17">
        <v>1</v>
      </c>
      <c r="AF2275" s="14">
        <v>25</v>
      </c>
      <c r="AG2275" s="14">
        <v>300</v>
      </c>
      <c r="AI2275" s="70">
        <f t="shared" si="355"/>
        <v>13.209999999999999</v>
      </c>
      <c r="AJ2275" s="71" t="s">
        <v>369</v>
      </c>
      <c r="AK2275" s="72">
        <f t="shared" si="356"/>
        <v>1.6329725885917237</v>
      </c>
      <c r="AL2275" s="73">
        <f t="shared" si="357"/>
        <v>1.6329725885917237</v>
      </c>
    </row>
    <row r="2276" spans="1:38" hidden="1">
      <c r="A2276" s="14" t="s">
        <v>108</v>
      </c>
      <c r="B2276" s="14" t="s">
        <v>40</v>
      </c>
      <c r="C2276" s="31">
        <v>39295</v>
      </c>
      <c r="D2276" s="15">
        <v>2007</v>
      </c>
      <c r="E2276" s="16">
        <v>0.42222222222222222</v>
      </c>
      <c r="F2276" s="16">
        <v>0.45902777777777781</v>
      </c>
      <c r="G2276" s="16">
        <f t="shared" si="351"/>
        <v>3.6805555555555591E-2</v>
      </c>
      <c r="H2276" s="21">
        <v>2</v>
      </c>
      <c r="I2276" s="17">
        <v>1</v>
      </c>
      <c r="J2276" s="17">
        <v>3</v>
      </c>
      <c r="K2276" s="17">
        <v>3</v>
      </c>
      <c r="L2276" s="14" t="s">
        <v>277</v>
      </c>
      <c r="M2276" s="14" t="s">
        <v>52</v>
      </c>
      <c r="N2276" s="17">
        <v>2</v>
      </c>
      <c r="O2276" s="14">
        <f t="shared" si="352"/>
        <v>20.13</v>
      </c>
      <c r="P2276" s="14">
        <v>6.1</v>
      </c>
      <c r="Q2276" s="14">
        <f t="shared" si="353"/>
        <v>23.429999999999996</v>
      </c>
      <c r="R2276" s="14">
        <v>7.1</v>
      </c>
      <c r="S2276" s="14">
        <f t="shared" si="354"/>
        <v>23.429999999999996</v>
      </c>
      <c r="T2276" s="14">
        <v>7.1</v>
      </c>
      <c r="U2276" s="21" t="s">
        <v>43</v>
      </c>
      <c r="V2276" s="21" t="s">
        <v>43</v>
      </c>
      <c r="W2276" s="19">
        <v>27.86636</v>
      </c>
      <c r="X2276" s="19">
        <v>-115.18369</v>
      </c>
      <c r="Y2276" s="18">
        <f t="shared" si="350"/>
        <v>66.2</v>
      </c>
      <c r="Z2276" s="17">
        <v>19</v>
      </c>
      <c r="AA2276" s="21">
        <v>3</v>
      </c>
      <c r="AB2276" s="14" t="s">
        <v>44</v>
      </c>
      <c r="AC2276" s="14">
        <v>8</v>
      </c>
      <c r="AD2276" s="17">
        <v>18</v>
      </c>
      <c r="AE2276" s="17">
        <v>1</v>
      </c>
      <c r="AF2276" s="14">
        <v>28</v>
      </c>
      <c r="AG2276" s="14">
        <v>300</v>
      </c>
      <c r="AI2276" s="70">
        <f t="shared" si="355"/>
        <v>13.918999999999999</v>
      </c>
      <c r="AJ2276" s="71" t="s">
        <v>369</v>
      </c>
      <c r="AK2276" s="72">
        <f t="shared" si="356"/>
        <v>1.8310631406548505</v>
      </c>
      <c r="AL2276" s="73">
        <f t="shared" si="357"/>
        <v>1.8310631406548505</v>
      </c>
    </row>
    <row r="2277" spans="1:38" hidden="1">
      <c r="A2277" s="14" t="s">
        <v>108</v>
      </c>
      <c r="B2277" s="14" t="s">
        <v>40</v>
      </c>
      <c r="C2277" s="31">
        <v>39295</v>
      </c>
      <c r="D2277" s="15">
        <v>2007</v>
      </c>
      <c r="E2277" s="16">
        <v>0.42222222222222222</v>
      </c>
      <c r="F2277" s="16">
        <v>0.45902777777777781</v>
      </c>
      <c r="G2277" s="16">
        <f t="shared" si="351"/>
        <v>3.6805555555555591E-2</v>
      </c>
      <c r="H2277" s="21">
        <v>2</v>
      </c>
      <c r="I2277" s="17">
        <v>1</v>
      </c>
      <c r="J2277" s="17">
        <v>3</v>
      </c>
      <c r="K2277" s="17">
        <v>3</v>
      </c>
      <c r="L2277" s="14" t="s">
        <v>277</v>
      </c>
      <c r="M2277" s="14" t="s">
        <v>52</v>
      </c>
      <c r="N2277" s="17">
        <v>2</v>
      </c>
      <c r="O2277" s="14">
        <f t="shared" si="352"/>
        <v>20.13</v>
      </c>
      <c r="P2277" s="14">
        <v>6.1</v>
      </c>
      <c r="Q2277" s="14">
        <f t="shared" si="353"/>
        <v>23.429999999999996</v>
      </c>
      <c r="R2277" s="14">
        <v>7.1</v>
      </c>
      <c r="S2277" s="14">
        <f t="shared" si="354"/>
        <v>23.429999999999996</v>
      </c>
      <c r="T2277" s="14">
        <v>7.1</v>
      </c>
      <c r="U2277" s="21" t="s">
        <v>43</v>
      </c>
      <c r="V2277" s="21" t="s">
        <v>43</v>
      </c>
      <c r="W2277" s="19">
        <v>27.86636</v>
      </c>
      <c r="X2277" s="19">
        <v>-115.18369</v>
      </c>
      <c r="Y2277" s="18">
        <f t="shared" si="350"/>
        <v>66.2</v>
      </c>
      <c r="Z2277" s="17">
        <v>19</v>
      </c>
      <c r="AA2277" s="21">
        <v>3</v>
      </c>
      <c r="AB2277" s="14" t="s">
        <v>44</v>
      </c>
      <c r="AC2277" s="14">
        <v>9</v>
      </c>
      <c r="AD2277" s="17">
        <v>19</v>
      </c>
      <c r="AE2277" s="17">
        <v>1</v>
      </c>
      <c r="AF2277" s="14">
        <v>34</v>
      </c>
      <c r="AG2277" s="14">
        <v>300</v>
      </c>
      <c r="AI2277" s="70">
        <f t="shared" si="355"/>
        <v>14.628</v>
      </c>
      <c r="AJ2277" s="71" t="s">
        <v>369</v>
      </c>
      <c r="AK2277" s="72">
        <f t="shared" si="356"/>
        <v>2.041534710262368</v>
      </c>
      <c r="AL2277" s="73">
        <f t="shared" si="357"/>
        <v>2.041534710262368</v>
      </c>
    </row>
    <row r="2278" spans="1:38" hidden="1">
      <c r="A2278" s="14" t="s">
        <v>108</v>
      </c>
      <c r="B2278" s="14" t="s">
        <v>40</v>
      </c>
      <c r="C2278" s="31">
        <v>39295</v>
      </c>
      <c r="D2278" s="15">
        <v>2007</v>
      </c>
      <c r="E2278" s="16">
        <v>0.42222222222222222</v>
      </c>
      <c r="F2278" s="16">
        <v>0.45902777777777781</v>
      </c>
      <c r="G2278" s="16">
        <f t="shared" si="351"/>
        <v>3.6805555555555591E-2</v>
      </c>
      <c r="H2278" s="21">
        <v>2</v>
      </c>
      <c r="I2278" s="17">
        <v>1</v>
      </c>
      <c r="J2278" s="17">
        <v>3</v>
      </c>
      <c r="K2278" s="17">
        <v>3</v>
      </c>
      <c r="L2278" s="14" t="s">
        <v>277</v>
      </c>
      <c r="M2278" s="14" t="s">
        <v>52</v>
      </c>
      <c r="N2278" s="17">
        <v>2</v>
      </c>
      <c r="O2278" s="14">
        <f t="shared" si="352"/>
        <v>20.13</v>
      </c>
      <c r="P2278" s="14">
        <v>6.1</v>
      </c>
      <c r="Q2278" s="14">
        <f t="shared" si="353"/>
        <v>23.429999999999996</v>
      </c>
      <c r="R2278" s="14">
        <v>7.1</v>
      </c>
      <c r="S2278" s="14">
        <f t="shared" si="354"/>
        <v>23.429999999999996</v>
      </c>
      <c r="T2278" s="14">
        <v>7.1</v>
      </c>
      <c r="U2278" s="21" t="s">
        <v>43</v>
      </c>
      <c r="V2278" s="21" t="s">
        <v>43</v>
      </c>
      <c r="W2278" s="19">
        <v>27.86636</v>
      </c>
      <c r="X2278" s="19">
        <v>-115.18369</v>
      </c>
      <c r="Y2278" s="18">
        <f t="shared" si="350"/>
        <v>66.2</v>
      </c>
      <c r="Z2278" s="17">
        <v>19</v>
      </c>
      <c r="AA2278" s="21">
        <v>3</v>
      </c>
      <c r="AB2278" s="14" t="s">
        <v>44</v>
      </c>
      <c r="AC2278" s="14">
        <v>9</v>
      </c>
      <c r="AD2278" s="17">
        <v>20</v>
      </c>
      <c r="AE2278" s="17">
        <v>1</v>
      </c>
      <c r="AF2278" s="14">
        <v>34</v>
      </c>
      <c r="AG2278" s="14">
        <v>300</v>
      </c>
      <c r="AI2278" s="70">
        <f t="shared" si="355"/>
        <v>15.337</v>
      </c>
      <c r="AJ2278" s="71" t="s">
        <v>369</v>
      </c>
      <c r="AK2278" s="72">
        <f t="shared" si="356"/>
        <v>2.2645047633742106</v>
      </c>
      <c r="AL2278" s="73">
        <f t="shared" si="357"/>
        <v>2.2645047633742106</v>
      </c>
    </row>
    <row r="2279" spans="1:38" hidden="1">
      <c r="A2279" s="14" t="s">
        <v>108</v>
      </c>
      <c r="B2279" s="14" t="s">
        <v>40</v>
      </c>
      <c r="C2279" s="31">
        <v>39295</v>
      </c>
      <c r="D2279" s="15">
        <v>2007</v>
      </c>
      <c r="E2279" s="16">
        <v>0.42222222222222222</v>
      </c>
      <c r="F2279" s="16">
        <v>0.45902777777777781</v>
      </c>
      <c r="G2279" s="16">
        <f t="shared" si="351"/>
        <v>3.6805555555555591E-2</v>
      </c>
      <c r="H2279" s="21">
        <v>2</v>
      </c>
      <c r="I2279" s="17">
        <v>1</v>
      </c>
      <c r="J2279" s="17">
        <v>3</v>
      </c>
      <c r="K2279" s="17">
        <v>3</v>
      </c>
      <c r="L2279" s="14" t="s">
        <v>277</v>
      </c>
      <c r="M2279" s="14" t="s">
        <v>52</v>
      </c>
      <c r="N2279" s="17">
        <v>2</v>
      </c>
      <c r="O2279" s="14">
        <f t="shared" si="352"/>
        <v>20.13</v>
      </c>
      <c r="P2279" s="14">
        <v>6.1</v>
      </c>
      <c r="Q2279" s="14">
        <f t="shared" si="353"/>
        <v>23.429999999999996</v>
      </c>
      <c r="R2279" s="14">
        <v>7.1</v>
      </c>
      <c r="S2279" s="14">
        <f t="shared" si="354"/>
        <v>23.429999999999996</v>
      </c>
      <c r="T2279" s="14">
        <v>7.1</v>
      </c>
      <c r="U2279" s="21" t="s">
        <v>43</v>
      </c>
      <c r="V2279" s="21" t="s">
        <v>43</v>
      </c>
      <c r="W2279" s="19">
        <v>27.86636</v>
      </c>
      <c r="X2279" s="19">
        <v>-115.18369</v>
      </c>
      <c r="Y2279" s="18">
        <f t="shared" si="350"/>
        <v>66.2</v>
      </c>
      <c r="Z2279" s="17">
        <v>19</v>
      </c>
      <c r="AA2279" s="21">
        <v>3</v>
      </c>
      <c r="AB2279" s="14" t="s">
        <v>44</v>
      </c>
      <c r="AC2279" s="14">
        <v>9</v>
      </c>
      <c r="AD2279" s="17">
        <v>21</v>
      </c>
      <c r="AE2279" s="17">
        <v>1</v>
      </c>
      <c r="AF2279" s="14">
        <v>34</v>
      </c>
      <c r="AG2279" s="14">
        <v>300</v>
      </c>
      <c r="AI2279" s="70">
        <f t="shared" si="355"/>
        <v>16.045999999999999</v>
      </c>
      <c r="AJ2279" s="71" t="s">
        <v>369</v>
      </c>
      <c r="AK2279" s="72">
        <f t="shared" si="356"/>
        <v>2.5000862380340183</v>
      </c>
      <c r="AL2279" s="73">
        <f t="shared" si="357"/>
        <v>2.5000862380340183</v>
      </c>
    </row>
    <row r="2280" spans="1:38" hidden="1">
      <c r="A2280" s="14" t="s">
        <v>108</v>
      </c>
      <c r="B2280" s="14" t="s">
        <v>40</v>
      </c>
      <c r="C2280" s="31">
        <v>39295</v>
      </c>
      <c r="D2280" s="15">
        <v>2007</v>
      </c>
      <c r="E2280" s="16">
        <v>0.42222222222222222</v>
      </c>
      <c r="F2280" s="16">
        <v>0.45902777777777781</v>
      </c>
      <c r="G2280" s="16">
        <f t="shared" si="351"/>
        <v>3.6805555555555591E-2</v>
      </c>
      <c r="H2280" s="21">
        <v>2</v>
      </c>
      <c r="I2280" s="17">
        <v>1</v>
      </c>
      <c r="J2280" s="17">
        <v>3</v>
      </c>
      <c r="K2280" s="17">
        <v>3</v>
      </c>
      <c r="L2280" s="14" t="s">
        <v>277</v>
      </c>
      <c r="M2280" s="14" t="s">
        <v>52</v>
      </c>
      <c r="N2280" s="17">
        <v>2</v>
      </c>
      <c r="O2280" s="14">
        <f t="shared" si="352"/>
        <v>20.13</v>
      </c>
      <c r="P2280" s="14">
        <v>6.1</v>
      </c>
      <c r="Q2280" s="14">
        <f t="shared" si="353"/>
        <v>23.429999999999996</v>
      </c>
      <c r="R2280" s="14">
        <v>7.1</v>
      </c>
      <c r="S2280" s="14">
        <f t="shared" si="354"/>
        <v>23.429999999999996</v>
      </c>
      <c r="T2280" s="14">
        <v>7.1</v>
      </c>
      <c r="U2280" s="21" t="s">
        <v>43</v>
      </c>
      <c r="V2280" s="21" t="s">
        <v>43</v>
      </c>
      <c r="W2280" s="19">
        <v>27.86636</v>
      </c>
      <c r="X2280" s="19">
        <v>-115.18369</v>
      </c>
      <c r="Y2280" s="18">
        <f t="shared" si="350"/>
        <v>66.2</v>
      </c>
      <c r="Z2280" s="17">
        <v>19</v>
      </c>
      <c r="AA2280" s="21">
        <v>3</v>
      </c>
      <c r="AB2280" s="14" t="s">
        <v>44</v>
      </c>
      <c r="AC2280" s="14">
        <v>9</v>
      </c>
      <c r="AD2280" s="17">
        <v>21</v>
      </c>
      <c r="AE2280" s="17">
        <v>1</v>
      </c>
      <c r="AF2280" s="14">
        <v>34</v>
      </c>
      <c r="AG2280" s="14">
        <v>300</v>
      </c>
      <c r="AI2280" s="70">
        <f t="shared" si="355"/>
        <v>16.045999999999999</v>
      </c>
      <c r="AJ2280" s="71" t="s">
        <v>369</v>
      </c>
      <c r="AK2280" s="72">
        <f t="shared" si="356"/>
        <v>2.5000862380340183</v>
      </c>
      <c r="AL2280" s="73">
        <f t="shared" si="357"/>
        <v>2.5000862380340183</v>
      </c>
    </row>
    <row r="2281" spans="1:38" hidden="1">
      <c r="A2281" s="14" t="s">
        <v>108</v>
      </c>
      <c r="B2281" s="14" t="s">
        <v>40</v>
      </c>
      <c r="C2281" s="31">
        <v>39295</v>
      </c>
      <c r="D2281" s="15">
        <v>2007</v>
      </c>
      <c r="E2281" s="16">
        <v>0.42222222222222222</v>
      </c>
      <c r="F2281" s="16">
        <v>0.45902777777777781</v>
      </c>
      <c r="G2281" s="16">
        <f t="shared" si="351"/>
        <v>3.6805555555555591E-2</v>
      </c>
      <c r="H2281" s="21">
        <v>2</v>
      </c>
      <c r="I2281" s="17">
        <v>1</v>
      </c>
      <c r="J2281" s="17">
        <v>3</v>
      </c>
      <c r="K2281" s="17">
        <v>3</v>
      </c>
      <c r="L2281" s="14" t="s">
        <v>277</v>
      </c>
      <c r="M2281" s="14" t="s">
        <v>52</v>
      </c>
      <c r="N2281" s="17">
        <v>2</v>
      </c>
      <c r="O2281" s="14">
        <f t="shared" si="352"/>
        <v>20.13</v>
      </c>
      <c r="P2281" s="14">
        <v>6.1</v>
      </c>
      <c r="Q2281" s="14">
        <f t="shared" si="353"/>
        <v>23.429999999999996</v>
      </c>
      <c r="R2281" s="14">
        <v>7.1</v>
      </c>
      <c r="S2281" s="14">
        <f t="shared" si="354"/>
        <v>23.429999999999996</v>
      </c>
      <c r="T2281" s="14">
        <v>7.1</v>
      </c>
      <c r="U2281" s="21" t="s">
        <v>43</v>
      </c>
      <c r="V2281" s="21" t="s">
        <v>43</v>
      </c>
      <c r="W2281" s="19">
        <v>27.86636</v>
      </c>
      <c r="X2281" s="19">
        <v>-115.18369</v>
      </c>
      <c r="Y2281" s="18">
        <f t="shared" si="350"/>
        <v>66.2</v>
      </c>
      <c r="Z2281" s="17">
        <v>19</v>
      </c>
      <c r="AA2281" s="21">
        <v>3</v>
      </c>
      <c r="AB2281" s="14" t="s">
        <v>44</v>
      </c>
      <c r="AC2281" s="14">
        <v>9</v>
      </c>
      <c r="AD2281" s="17">
        <v>22</v>
      </c>
      <c r="AE2281" s="17">
        <v>1</v>
      </c>
      <c r="AF2281" s="14">
        <v>34</v>
      </c>
      <c r="AG2281" s="14">
        <v>300</v>
      </c>
      <c r="AI2281" s="70">
        <f t="shared" si="355"/>
        <v>16.754999999999999</v>
      </c>
      <c r="AJ2281" s="71" t="s">
        <v>369</v>
      </c>
      <c r="AK2281" s="72">
        <f t="shared" si="356"/>
        <v>2.7483879168691034</v>
      </c>
      <c r="AL2281" s="73">
        <f t="shared" si="357"/>
        <v>2.7483879168691034</v>
      </c>
    </row>
    <row r="2282" spans="1:38" hidden="1">
      <c r="A2282" s="14" t="s">
        <v>108</v>
      </c>
      <c r="B2282" s="14" t="s">
        <v>40</v>
      </c>
      <c r="C2282" s="31">
        <v>39295</v>
      </c>
      <c r="D2282" s="15">
        <v>2007</v>
      </c>
      <c r="E2282" s="16">
        <v>0.42222222222222222</v>
      </c>
      <c r="F2282" s="16">
        <v>0.45902777777777781</v>
      </c>
      <c r="G2282" s="16">
        <f t="shared" si="351"/>
        <v>3.6805555555555591E-2</v>
      </c>
      <c r="H2282" s="21">
        <v>2</v>
      </c>
      <c r="I2282" s="17">
        <v>1</v>
      </c>
      <c r="J2282" s="17">
        <v>3</v>
      </c>
      <c r="K2282" s="17">
        <v>3</v>
      </c>
      <c r="L2282" s="14" t="s">
        <v>277</v>
      </c>
      <c r="M2282" s="14" t="s">
        <v>52</v>
      </c>
      <c r="N2282" s="17">
        <v>2</v>
      </c>
      <c r="O2282" s="14">
        <f t="shared" si="352"/>
        <v>20.13</v>
      </c>
      <c r="P2282" s="14">
        <v>6.1</v>
      </c>
      <c r="Q2282" s="14">
        <f t="shared" si="353"/>
        <v>23.429999999999996</v>
      </c>
      <c r="R2282" s="14">
        <v>7.1</v>
      </c>
      <c r="S2282" s="14">
        <f t="shared" si="354"/>
        <v>23.429999999999996</v>
      </c>
      <c r="T2282" s="14">
        <v>7.1</v>
      </c>
      <c r="U2282" s="21" t="s">
        <v>43</v>
      </c>
      <c r="V2282" s="21" t="s">
        <v>43</v>
      </c>
      <c r="W2282" s="19">
        <v>27.86636</v>
      </c>
      <c r="X2282" s="19">
        <v>-115.18369</v>
      </c>
      <c r="Y2282" s="18">
        <f t="shared" si="350"/>
        <v>66.2</v>
      </c>
      <c r="Z2282" s="17">
        <v>19</v>
      </c>
      <c r="AA2282" s="21">
        <v>3</v>
      </c>
      <c r="AB2282" s="14" t="s">
        <v>44</v>
      </c>
      <c r="AC2282" s="14">
        <v>10</v>
      </c>
      <c r="AD2282" s="17">
        <v>8</v>
      </c>
      <c r="AE2282" s="17">
        <v>1</v>
      </c>
      <c r="AF2282" s="14">
        <v>39</v>
      </c>
      <c r="AG2282" s="14">
        <v>300</v>
      </c>
      <c r="AI2282" s="70">
        <f t="shared" si="355"/>
        <v>6.8289999999999997</v>
      </c>
      <c r="AJ2282" s="71" t="s">
        <v>369</v>
      </c>
      <c r="AK2282" s="72">
        <f t="shared" si="356"/>
        <v>0.38498499317927082</v>
      </c>
      <c r="AL2282" s="73">
        <f t="shared" si="357"/>
        <v>0.38498499317927082</v>
      </c>
    </row>
    <row r="2283" spans="1:38" hidden="1">
      <c r="A2283" s="14" t="s">
        <v>108</v>
      </c>
      <c r="B2283" s="14" t="s">
        <v>40</v>
      </c>
      <c r="C2283" s="31">
        <v>39295</v>
      </c>
      <c r="D2283" s="15">
        <v>2007</v>
      </c>
      <c r="E2283" s="16">
        <v>0.42222222222222222</v>
      </c>
      <c r="F2283" s="16">
        <v>0.45902777777777781</v>
      </c>
      <c r="G2283" s="16">
        <f t="shared" si="351"/>
        <v>3.6805555555555591E-2</v>
      </c>
      <c r="H2283" s="21">
        <v>2</v>
      </c>
      <c r="I2283" s="17">
        <v>1</v>
      </c>
      <c r="J2283" s="17">
        <v>3</v>
      </c>
      <c r="K2283" s="17">
        <v>3</v>
      </c>
      <c r="L2283" s="14" t="s">
        <v>277</v>
      </c>
      <c r="M2283" s="14" t="s">
        <v>52</v>
      </c>
      <c r="N2283" s="17">
        <v>2</v>
      </c>
      <c r="O2283" s="14">
        <f t="shared" si="352"/>
        <v>20.13</v>
      </c>
      <c r="P2283" s="14">
        <v>6.1</v>
      </c>
      <c r="Q2283" s="14">
        <f t="shared" si="353"/>
        <v>23.429999999999996</v>
      </c>
      <c r="R2283" s="14">
        <v>7.1</v>
      </c>
      <c r="S2283" s="14">
        <f t="shared" si="354"/>
        <v>23.429999999999996</v>
      </c>
      <c r="T2283" s="14">
        <v>7.1</v>
      </c>
      <c r="U2283" s="21" t="s">
        <v>43</v>
      </c>
      <c r="V2283" s="21" t="s">
        <v>43</v>
      </c>
      <c r="W2283" s="19">
        <v>27.86636</v>
      </c>
      <c r="X2283" s="19">
        <v>-115.18369</v>
      </c>
      <c r="Y2283" s="18">
        <f t="shared" si="350"/>
        <v>66.2</v>
      </c>
      <c r="Z2283" s="17">
        <v>19</v>
      </c>
      <c r="AA2283" s="21">
        <v>3</v>
      </c>
      <c r="AB2283" s="14" t="s">
        <v>44</v>
      </c>
      <c r="AC2283" s="14">
        <v>10</v>
      </c>
      <c r="AD2283" s="17">
        <v>19</v>
      </c>
      <c r="AE2283" s="17">
        <v>1</v>
      </c>
      <c r="AF2283" s="14">
        <v>39</v>
      </c>
      <c r="AG2283" s="14">
        <v>300</v>
      </c>
      <c r="AI2283" s="70">
        <f t="shared" si="355"/>
        <v>14.628</v>
      </c>
      <c r="AJ2283" s="71" t="s">
        <v>369</v>
      </c>
      <c r="AK2283" s="72">
        <f t="shared" si="356"/>
        <v>2.041534710262368</v>
      </c>
      <c r="AL2283" s="73">
        <f t="shared" si="357"/>
        <v>2.041534710262368</v>
      </c>
    </row>
    <row r="2284" spans="1:38" hidden="1">
      <c r="A2284" s="14" t="s">
        <v>108</v>
      </c>
      <c r="B2284" s="14" t="s">
        <v>40</v>
      </c>
      <c r="C2284" s="31">
        <v>39295</v>
      </c>
      <c r="D2284" s="15">
        <v>2007</v>
      </c>
      <c r="E2284" s="16">
        <v>0.42222222222222222</v>
      </c>
      <c r="F2284" s="16">
        <v>0.45902777777777781</v>
      </c>
      <c r="G2284" s="16">
        <f t="shared" si="351"/>
        <v>3.6805555555555591E-2</v>
      </c>
      <c r="H2284" s="21">
        <v>2</v>
      </c>
      <c r="I2284" s="17">
        <v>1</v>
      </c>
      <c r="J2284" s="17">
        <v>3</v>
      </c>
      <c r="K2284" s="17">
        <v>3</v>
      </c>
      <c r="L2284" s="14" t="s">
        <v>277</v>
      </c>
      <c r="M2284" s="14" t="s">
        <v>52</v>
      </c>
      <c r="N2284" s="17">
        <v>2</v>
      </c>
      <c r="O2284" s="14">
        <f t="shared" si="352"/>
        <v>20.13</v>
      </c>
      <c r="P2284" s="14">
        <v>6.1</v>
      </c>
      <c r="Q2284" s="14">
        <f t="shared" si="353"/>
        <v>23.429999999999996</v>
      </c>
      <c r="R2284" s="14">
        <v>7.1</v>
      </c>
      <c r="S2284" s="14">
        <f t="shared" si="354"/>
        <v>23.429999999999996</v>
      </c>
      <c r="T2284" s="14">
        <v>7.1</v>
      </c>
      <c r="U2284" s="21" t="s">
        <v>43</v>
      </c>
      <c r="V2284" s="21" t="s">
        <v>43</v>
      </c>
      <c r="W2284" s="19">
        <v>27.86636</v>
      </c>
      <c r="X2284" s="19">
        <v>-115.18369</v>
      </c>
      <c r="Y2284" s="18">
        <f t="shared" si="350"/>
        <v>66.2</v>
      </c>
      <c r="Z2284" s="17">
        <v>19</v>
      </c>
      <c r="AA2284" s="21">
        <v>3</v>
      </c>
      <c r="AB2284" s="14" t="s">
        <v>44</v>
      </c>
      <c r="AC2284" s="14">
        <v>10</v>
      </c>
      <c r="AD2284" s="17">
        <v>22</v>
      </c>
      <c r="AE2284" s="17">
        <v>1</v>
      </c>
      <c r="AF2284" s="14">
        <v>39</v>
      </c>
      <c r="AG2284" s="14">
        <v>300</v>
      </c>
      <c r="AI2284" s="70">
        <f t="shared" si="355"/>
        <v>16.754999999999999</v>
      </c>
      <c r="AJ2284" s="71" t="s">
        <v>369</v>
      </c>
      <c r="AK2284" s="72">
        <f t="shared" si="356"/>
        <v>2.7483879168691034</v>
      </c>
      <c r="AL2284" s="73">
        <f t="shared" si="357"/>
        <v>2.7483879168691034</v>
      </c>
    </row>
    <row r="2285" spans="1:38" hidden="1">
      <c r="A2285" s="14" t="s">
        <v>108</v>
      </c>
      <c r="B2285" s="14" t="s">
        <v>40</v>
      </c>
      <c r="C2285" s="31">
        <v>39295</v>
      </c>
      <c r="D2285" s="15">
        <v>2007</v>
      </c>
      <c r="E2285" s="16">
        <v>0.42222222222222222</v>
      </c>
      <c r="F2285" s="16">
        <v>0.45902777777777781</v>
      </c>
      <c r="G2285" s="16">
        <f t="shared" si="351"/>
        <v>3.6805555555555591E-2</v>
      </c>
      <c r="H2285" s="21">
        <v>2</v>
      </c>
      <c r="I2285" s="17">
        <v>1</v>
      </c>
      <c r="J2285" s="17">
        <v>3</v>
      </c>
      <c r="K2285" s="17">
        <v>3</v>
      </c>
      <c r="L2285" s="14" t="s">
        <v>277</v>
      </c>
      <c r="M2285" s="14" t="s">
        <v>52</v>
      </c>
      <c r="N2285" s="17">
        <v>2</v>
      </c>
      <c r="O2285" s="14">
        <f t="shared" si="352"/>
        <v>20.13</v>
      </c>
      <c r="P2285" s="14">
        <v>6.1</v>
      </c>
      <c r="Q2285" s="14">
        <f t="shared" si="353"/>
        <v>23.429999999999996</v>
      </c>
      <c r="R2285" s="14">
        <v>7.1</v>
      </c>
      <c r="S2285" s="14">
        <f t="shared" si="354"/>
        <v>23.429999999999996</v>
      </c>
      <c r="T2285" s="14">
        <v>7.1</v>
      </c>
      <c r="U2285" s="21" t="s">
        <v>43</v>
      </c>
      <c r="V2285" s="21" t="s">
        <v>43</v>
      </c>
      <c r="W2285" s="19">
        <v>27.86636</v>
      </c>
      <c r="X2285" s="19">
        <v>-115.18369</v>
      </c>
      <c r="Y2285" s="18">
        <f t="shared" si="350"/>
        <v>66.2</v>
      </c>
      <c r="Z2285" s="17">
        <v>19</v>
      </c>
      <c r="AA2285" s="21">
        <v>3</v>
      </c>
      <c r="AB2285" s="14" t="s">
        <v>44</v>
      </c>
      <c r="AC2285" s="14">
        <v>11</v>
      </c>
      <c r="AD2285" s="17">
        <v>11</v>
      </c>
      <c r="AE2285" s="17">
        <v>1</v>
      </c>
      <c r="AF2285" s="14">
        <v>44</v>
      </c>
      <c r="AG2285" s="14">
        <v>300</v>
      </c>
      <c r="AI2285" s="70">
        <f t="shared" si="355"/>
        <v>8.9559999999999995</v>
      </c>
      <c r="AJ2285" s="71" t="s">
        <v>369</v>
      </c>
      <c r="AK2285" s="72">
        <f t="shared" si="356"/>
        <v>0.69715856935839871</v>
      </c>
      <c r="AL2285" s="73">
        <f t="shared" si="357"/>
        <v>0.69715856935839871</v>
      </c>
    </row>
    <row r="2286" spans="1:38" hidden="1">
      <c r="A2286" s="14" t="s">
        <v>108</v>
      </c>
      <c r="B2286" s="14" t="s">
        <v>40</v>
      </c>
      <c r="C2286" s="31">
        <v>39295</v>
      </c>
      <c r="D2286" s="15">
        <v>2007</v>
      </c>
      <c r="E2286" s="16">
        <v>0.42222222222222222</v>
      </c>
      <c r="F2286" s="16">
        <v>0.45902777777777781</v>
      </c>
      <c r="G2286" s="16">
        <f t="shared" si="351"/>
        <v>3.6805555555555591E-2</v>
      </c>
      <c r="H2286" s="21">
        <v>2</v>
      </c>
      <c r="I2286" s="17">
        <v>1</v>
      </c>
      <c r="J2286" s="17">
        <v>3</v>
      </c>
      <c r="K2286" s="17">
        <v>3</v>
      </c>
      <c r="L2286" s="14" t="s">
        <v>277</v>
      </c>
      <c r="M2286" s="14" t="s">
        <v>52</v>
      </c>
      <c r="N2286" s="17">
        <v>2</v>
      </c>
      <c r="O2286" s="14">
        <f t="shared" si="352"/>
        <v>20.13</v>
      </c>
      <c r="P2286" s="14">
        <v>6.1</v>
      </c>
      <c r="Q2286" s="14">
        <f t="shared" si="353"/>
        <v>23.429999999999996</v>
      </c>
      <c r="R2286" s="14">
        <v>7.1</v>
      </c>
      <c r="S2286" s="14">
        <f t="shared" si="354"/>
        <v>23.429999999999996</v>
      </c>
      <c r="T2286" s="14">
        <v>7.1</v>
      </c>
      <c r="U2286" s="21" t="s">
        <v>43</v>
      </c>
      <c r="V2286" s="21" t="s">
        <v>43</v>
      </c>
      <c r="W2286" s="19">
        <v>27.86636</v>
      </c>
      <c r="X2286" s="19">
        <v>-115.18369</v>
      </c>
      <c r="Y2286" s="18">
        <f t="shared" si="350"/>
        <v>66.2</v>
      </c>
      <c r="Z2286" s="17">
        <v>19</v>
      </c>
      <c r="AA2286" s="21">
        <v>3</v>
      </c>
      <c r="AB2286" s="14" t="s">
        <v>44</v>
      </c>
      <c r="AC2286" s="14">
        <v>11</v>
      </c>
      <c r="AD2286" s="17">
        <v>15</v>
      </c>
      <c r="AE2286" s="17">
        <v>1</v>
      </c>
      <c r="AF2286" s="14">
        <v>44</v>
      </c>
      <c r="AG2286" s="14">
        <v>300</v>
      </c>
      <c r="AI2286" s="70">
        <f t="shared" si="355"/>
        <v>11.792</v>
      </c>
      <c r="AJ2286" s="71" t="s">
        <v>369</v>
      </c>
      <c r="AK2286" s="72">
        <f t="shared" si="356"/>
        <v>1.2734394051640829</v>
      </c>
      <c r="AL2286" s="73">
        <f t="shared" si="357"/>
        <v>1.2734394051640829</v>
      </c>
    </row>
    <row r="2287" spans="1:38" hidden="1">
      <c r="A2287" s="14" t="s">
        <v>108</v>
      </c>
      <c r="B2287" s="14" t="s">
        <v>40</v>
      </c>
      <c r="C2287" s="31">
        <v>39295</v>
      </c>
      <c r="D2287" s="15">
        <v>2007</v>
      </c>
      <c r="E2287" s="16">
        <v>0.42222222222222222</v>
      </c>
      <c r="F2287" s="16">
        <v>0.45902777777777781</v>
      </c>
      <c r="G2287" s="16">
        <f t="shared" si="351"/>
        <v>3.6805555555555591E-2</v>
      </c>
      <c r="H2287" s="21">
        <v>2</v>
      </c>
      <c r="I2287" s="17">
        <v>1</v>
      </c>
      <c r="J2287" s="17">
        <v>3</v>
      </c>
      <c r="K2287" s="17">
        <v>3</v>
      </c>
      <c r="L2287" s="14" t="s">
        <v>277</v>
      </c>
      <c r="M2287" s="14" t="s">
        <v>52</v>
      </c>
      <c r="N2287" s="17">
        <v>2</v>
      </c>
      <c r="O2287" s="14">
        <f t="shared" si="352"/>
        <v>20.13</v>
      </c>
      <c r="P2287" s="14">
        <v>6.1</v>
      </c>
      <c r="Q2287" s="14">
        <f t="shared" si="353"/>
        <v>23.429999999999996</v>
      </c>
      <c r="R2287" s="14">
        <v>7.1</v>
      </c>
      <c r="S2287" s="14">
        <f t="shared" si="354"/>
        <v>23.429999999999996</v>
      </c>
      <c r="T2287" s="14">
        <v>7.1</v>
      </c>
      <c r="U2287" s="21" t="s">
        <v>43</v>
      </c>
      <c r="V2287" s="21" t="s">
        <v>43</v>
      </c>
      <c r="W2287" s="19">
        <v>27.86636</v>
      </c>
      <c r="X2287" s="19">
        <v>-115.18369</v>
      </c>
      <c r="Y2287" s="18">
        <f t="shared" si="350"/>
        <v>66.2</v>
      </c>
      <c r="Z2287" s="17">
        <v>19</v>
      </c>
      <c r="AA2287" s="21">
        <v>3</v>
      </c>
      <c r="AB2287" s="14" t="s">
        <v>44</v>
      </c>
      <c r="AC2287" s="14">
        <v>11</v>
      </c>
      <c r="AD2287" s="17">
        <v>17</v>
      </c>
      <c r="AE2287" s="17">
        <v>1</v>
      </c>
      <c r="AF2287" s="14">
        <v>44</v>
      </c>
      <c r="AG2287" s="14">
        <v>300</v>
      </c>
      <c r="AI2287" s="70">
        <f t="shared" si="355"/>
        <v>13.209999999999999</v>
      </c>
      <c r="AJ2287" s="71" t="s">
        <v>369</v>
      </c>
      <c r="AK2287" s="72">
        <f t="shared" si="356"/>
        <v>1.6329725885917237</v>
      </c>
      <c r="AL2287" s="73">
        <f t="shared" si="357"/>
        <v>1.6329725885917237</v>
      </c>
    </row>
    <row r="2288" spans="1:38" hidden="1">
      <c r="A2288" s="14" t="s">
        <v>108</v>
      </c>
      <c r="B2288" s="14" t="s">
        <v>40</v>
      </c>
      <c r="C2288" s="31">
        <v>39295</v>
      </c>
      <c r="D2288" s="15">
        <v>2007</v>
      </c>
      <c r="E2288" s="16">
        <v>0.42222222222222222</v>
      </c>
      <c r="F2288" s="16">
        <v>0.45902777777777781</v>
      </c>
      <c r="G2288" s="16">
        <f t="shared" si="351"/>
        <v>3.6805555555555591E-2</v>
      </c>
      <c r="H2288" s="21">
        <v>2</v>
      </c>
      <c r="I2288" s="17">
        <v>1</v>
      </c>
      <c r="J2288" s="17">
        <v>3</v>
      </c>
      <c r="K2288" s="17">
        <v>3</v>
      </c>
      <c r="L2288" s="14" t="s">
        <v>277</v>
      </c>
      <c r="M2288" s="14" t="s">
        <v>52</v>
      </c>
      <c r="N2288" s="17">
        <v>2</v>
      </c>
      <c r="O2288" s="14">
        <f t="shared" si="352"/>
        <v>20.13</v>
      </c>
      <c r="P2288" s="14">
        <v>6.1</v>
      </c>
      <c r="Q2288" s="14">
        <f t="shared" si="353"/>
        <v>23.429999999999996</v>
      </c>
      <c r="R2288" s="14">
        <v>7.1</v>
      </c>
      <c r="S2288" s="14">
        <f t="shared" si="354"/>
        <v>23.429999999999996</v>
      </c>
      <c r="T2288" s="14">
        <v>7.1</v>
      </c>
      <c r="U2288" s="21" t="s">
        <v>43</v>
      </c>
      <c r="V2288" s="21" t="s">
        <v>43</v>
      </c>
      <c r="W2288" s="19">
        <v>27.86636</v>
      </c>
      <c r="X2288" s="19">
        <v>-115.18369</v>
      </c>
      <c r="Y2288" s="18">
        <f t="shared" si="350"/>
        <v>66.2</v>
      </c>
      <c r="Z2288" s="17">
        <v>19</v>
      </c>
      <c r="AA2288" s="21">
        <v>3</v>
      </c>
      <c r="AB2288" s="14" t="s">
        <v>44</v>
      </c>
      <c r="AC2288" s="14">
        <v>11</v>
      </c>
      <c r="AD2288" s="17">
        <v>17</v>
      </c>
      <c r="AE2288" s="17">
        <v>1</v>
      </c>
      <c r="AF2288" s="14">
        <v>44</v>
      </c>
      <c r="AG2288" s="14">
        <v>300</v>
      </c>
      <c r="AI2288" s="70">
        <f t="shared" si="355"/>
        <v>13.209999999999999</v>
      </c>
      <c r="AJ2288" s="71" t="s">
        <v>369</v>
      </c>
      <c r="AK2288" s="72">
        <f t="shared" si="356"/>
        <v>1.6329725885917237</v>
      </c>
      <c r="AL2288" s="73">
        <f t="shared" si="357"/>
        <v>1.6329725885917237</v>
      </c>
    </row>
    <row r="2289" spans="1:38" hidden="1">
      <c r="A2289" s="14" t="s">
        <v>108</v>
      </c>
      <c r="B2289" s="14" t="s">
        <v>40</v>
      </c>
      <c r="C2289" s="31">
        <v>39295</v>
      </c>
      <c r="D2289" s="15">
        <v>2007</v>
      </c>
      <c r="E2289" s="16">
        <v>0.42222222222222222</v>
      </c>
      <c r="F2289" s="16">
        <v>0.45902777777777781</v>
      </c>
      <c r="G2289" s="16">
        <f t="shared" si="351"/>
        <v>3.6805555555555591E-2</v>
      </c>
      <c r="H2289" s="21">
        <v>2</v>
      </c>
      <c r="I2289" s="17">
        <v>1</v>
      </c>
      <c r="J2289" s="17">
        <v>3</v>
      </c>
      <c r="K2289" s="17">
        <v>3</v>
      </c>
      <c r="L2289" s="14" t="s">
        <v>277</v>
      </c>
      <c r="M2289" s="14" t="s">
        <v>52</v>
      </c>
      <c r="N2289" s="17">
        <v>2</v>
      </c>
      <c r="O2289" s="14">
        <f t="shared" si="352"/>
        <v>20.13</v>
      </c>
      <c r="P2289" s="14">
        <v>6.1</v>
      </c>
      <c r="Q2289" s="14">
        <f t="shared" si="353"/>
        <v>23.429999999999996</v>
      </c>
      <c r="R2289" s="14">
        <v>7.1</v>
      </c>
      <c r="S2289" s="14">
        <f t="shared" si="354"/>
        <v>23.429999999999996</v>
      </c>
      <c r="T2289" s="14">
        <v>7.1</v>
      </c>
      <c r="U2289" s="21" t="s">
        <v>43</v>
      </c>
      <c r="V2289" s="21" t="s">
        <v>43</v>
      </c>
      <c r="W2289" s="19">
        <v>27.86636</v>
      </c>
      <c r="X2289" s="19">
        <v>-115.18369</v>
      </c>
      <c r="Y2289" s="18">
        <f t="shared" si="350"/>
        <v>66.2</v>
      </c>
      <c r="Z2289" s="17">
        <v>19</v>
      </c>
      <c r="AA2289" s="21">
        <v>3</v>
      </c>
      <c r="AB2289" s="14" t="s">
        <v>44</v>
      </c>
      <c r="AC2289" s="14">
        <v>11</v>
      </c>
      <c r="AD2289" s="17">
        <v>19</v>
      </c>
      <c r="AE2289" s="17">
        <v>1</v>
      </c>
      <c r="AF2289" s="14">
        <v>44</v>
      </c>
      <c r="AG2289" s="14">
        <v>300</v>
      </c>
      <c r="AI2289" s="70">
        <f t="shared" si="355"/>
        <v>14.628</v>
      </c>
      <c r="AJ2289" s="71" t="s">
        <v>369</v>
      </c>
      <c r="AK2289" s="72">
        <f t="shared" si="356"/>
        <v>2.041534710262368</v>
      </c>
      <c r="AL2289" s="73">
        <f t="shared" si="357"/>
        <v>2.041534710262368</v>
      </c>
    </row>
    <row r="2290" spans="1:38" hidden="1">
      <c r="A2290" s="14" t="s">
        <v>108</v>
      </c>
      <c r="B2290" s="14" t="s">
        <v>40</v>
      </c>
      <c r="C2290" s="31">
        <v>39295</v>
      </c>
      <c r="D2290" s="15">
        <v>2007</v>
      </c>
      <c r="E2290" s="16">
        <v>0.42222222222222222</v>
      </c>
      <c r="F2290" s="16">
        <v>0.45902777777777781</v>
      </c>
      <c r="G2290" s="16">
        <f t="shared" si="351"/>
        <v>3.6805555555555591E-2</v>
      </c>
      <c r="H2290" s="21">
        <v>2</v>
      </c>
      <c r="I2290" s="17">
        <v>1</v>
      </c>
      <c r="J2290" s="17">
        <v>3</v>
      </c>
      <c r="K2290" s="17">
        <v>3</v>
      </c>
      <c r="L2290" s="14" t="s">
        <v>277</v>
      </c>
      <c r="M2290" s="14" t="s">
        <v>52</v>
      </c>
      <c r="N2290" s="17">
        <v>2</v>
      </c>
      <c r="O2290" s="14">
        <f t="shared" si="352"/>
        <v>20.13</v>
      </c>
      <c r="P2290" s="14">
        <v>6.1</v>
      </c>
      <c r="Q2290" s="14">
        <f t="shared" si="353"/>
        <v>23.429999999999996</v>
      </c>
      <c r="R2290" s="14">
        <v>7.1</v>
      </c>
      <c r="S2290" s="14">
        <f t="shared" si="354"/>
        <v>23.429999999999996</v>
      </c>
      <c r="T2290" s="14">
        <v>7.1</v>
      </c>
      <c r="U2290" s="21" t="s">
        <v>43</v>
      </c>
      <c r="V2290" s="21" t="s">
        <v>43</v>
      </c>
      <c r="W2290" s="19">
        <v>27.86636</v>
      </c>
      <c r="X2290" s="19">
        <v>-115.18369</v>
      </c>
      <c r="Y2290" s="18">
        <f t="shared" si="350"/>
        <v>66.2</v>
      </c>
      <c r="Z2290" s="17">
        <v>19</v>
      </c>
      <c r="AA2290" s="21">
        <v>3</v>
      </c>
      <c r="AB2290" s="14" t="s">
        <v>44</v>
      </c>
      <c r="AC2290" s="14">
        <v>11</v>
      </c>
      <c r="AD2290" s="17">
        <v>21</v>
      </c>
      <c r="AE2290" s="17">
        <v>1</v>
      </c>
      <c r="AF2290" s="14">
        <v>44</v>
      </c>
      <c r="AG2290" s="14">
        <v>300</v>
      </c>
      <c r="AI2290" s="70">
        <f t="shared" si="355"/>
        <v>16.045999999999999</v>
      </c>
      <c r="AJ2290" s="71" t="s">
        <v>369</v>
      </c>
      <c r="AK2290" s="72">
        <f t="shared" si="356"/>
        <v>2.5000862380340183</v>
      </c>
      <c r="AL2290" s="73">
        <f t="shared" si="357"/>
        <v>2.5000862380340183</v>
      </c>
    </row>
    <row r="2291" spans="1:38" hidden="1">
      <c r="A2291" s="14" t="s">
        <v>108</v>
      </c>
      <c r="B2291" s="14" t="s">
        <v>40</v>
      </c>
      <c r="C2291" s="31">
        <v>39295</v>
      </c>
      <c r="D2291" s="15">
        <v>2007</v>
      </c>
      <c r="E2291" s="16">
        <v>0.42222222222222222</v>
      </c>
      <c r="F2291" s="16">
        <v>0.45902777777777781</v>
      </c>
      <c r="G2291" s="16">
        <f t="shared" si="351"/>
        <v>3.6805555555555591E-2</v>
      </c>
      <c r="H2291" s="21">
        <v>2</v>
      </c>
      <c r="I2291" s="17">
        <v>1</v>
      </c>
      <c r="J2291" s="17">
        <v>3</v>
      </c>
      <c r="K2291" s="17">
        <v>3</v>
      </c>
      <c r="L2291" s="14" t="s">
        <v>277</v>
      </c>
      <c r="M2291" s="14" t="s">
        <v>52</v>
      </c>
      <c r="N2291" s="17">
        <v>2</v>
      </c>
      <c r="O2291" s="14">
        <f t="shared" si="352"/>
        <v>20.13</v>
      </c>
      <c r="P2291" s="14">
        <v>6.1</v>
      </c>
      <c r="Q2291" s="14">
        <f t="shared" si="353"/>
        <v>23.429999999999996</v>
      </c>
      <c r="R2291" s="14">
        <v>7.1</v>
      </c>
      <c r="S2291" s="14">
        <f t="shared" si="354"/>
        <v>23.429999999999996</v>
      </c>
      <c r="T2291" s="14">
        <v>7.1</v>
      </c>
      <c r="U2291" s="21" t="s">
        <v>43</v>
      </c>
      <c r="V2291" s="21" t="s">
        <v>43</v>
      </c>
      <c r="W2291" s="19">
        <v>27.86636</v>
      </c>
      <c r="X2291" s="19">
        <v>-115.18369</v>
      </c>
      <c r="Y2291" s="18">
        <f t="shared" si="350"/>
        <v>66.2</v>
      </c>
      <c r="Z2291" s="17">
        <v>19</v>
      </c>
      <c r="AA2291" s="21">
        <v>3</v>
      </c>
      <c r="AB2291" s="14" t="s">
        <v>44</v>
      </c>
      <c r="AC2291" s="14">
        <v>12</v>
      </c>
      <c r="AD2291" s="17">
        <v>5</v>
      </c>
      <c r="AE2291" s="17">
        <v>1</v>
      </c>
      <c r="AF2291" s="14">
        <v>46</v>
      </c>
      <c r="AG2291" s="14">
        <v>300</v>
      </c>
      <c r="AI2291" s="70">
        <f t="shared" si="355"/>
        <v>4.702</v>
      </c>
      <c r="AJ2291" s="71" t="s">
        <v>369</v>
      </c>
      <c r="AK2291" s="72">
        <f t="shared" si="356"/>
        <v>0.17002025858157216</v>
      </c>
      <c r="AL2291" s="73">
        <f t="shared" si="357"/>
        <v>0.17002025858157216</v>
      </c>
    </row>
    <row r="2292" spans="1:38" hidden="1">
      <c r="A2292" s="14" t="s">
        <v>108</v>
      </c>
      <c r="B2292" s="14" t="s">
        <v>40</v>
      </c>
      <c r="C2292" s="31">
        <v>39295</v>
      </c>
      <c r="D2292" s="15">
        <v>2007</v>
      </c>
      <c r="E2292" s="16">
        <v>0.42222222222222222</v>
      </c>
      <c r="F2292" s="16">
        <v>0.45902777777777781</v>
      </c>
      <c r="G2292" s="16">
        <f t="shared" si="351"/>
        <v>3.6805555555555591E-2</v>
      </c>
      <c r="H2292" s="21">
        <v>2</v>
      </c>
      <c r="I2292" s="17">
        <v>1</v>
      </c>
      <c r="J2292" s="17">
        <v>3</v>
      </c>
      <c r="K2292" s="17">
        <v>3</v>
      </c>
      <c r="L2292" s="14" t="s">
        <v>277</v>
      </c>
      <c r="M2292" s="14" t="s">
        <v>52</v>
      </c>
      <c r="N2292" s="17">
        <v>2</v>
      </c>
      <c r="O2292" s="14">
        <f t="shared" si="352"/>
        <v>20.13</v>
      </c>
      <c r="P2292" s="14">
        <v>6.1</v>
      </c>
      <c r="Q2292" s="14">
        <f t="shared" si="353"/>
        <v>23.429999999999996</v>
      </c>
      <c r="R2292" s="14">
        <v>7.1</v>
      </c>
      <c r="S2292" s="14">
        <f t="shared" si="354"/>
        <v>23.429999999999996</v>
      </c>
      <c r="T2292" s="14">
        <v>7.1</v>
      </c>
      <c r="U2292" s="21" t="s">
        <v>43</v>
      </c>
      <c r="V2292" s="21" t="s">
        <v>43</v>
      </c>
      <c r="W2292" s="19">
        <v>27.86636</v>
      </c>
      <c r="X2292" s="19">
        <v>-115.18369</v>
      </c>
      <c r="Y2292" s="18">
        <f t="shared" si="350"/>
        <v>66.2</v>
      </c>
      <c r="Z2292" s="17">
        <v>19</v>
      </c>
      <c r="AA2292" s="21">
        <v>3</v>
      </c>
      <c r="AB2292" s="14" t="s">
        <v>44</v>
      </c>
      <c r="AC2292" s="14">
        <v>12</v>
      </c>
      <c r="AD2292" s="17">
        <v>9</v>
      </c>
      <c r="AE2292" s="17">
        <v>1</v>
      </c>
      <c r="AF2292" s="14">
        <v>46</v>
      </c>
      <c r="AG2292" s="14">
        <v>300</v>
      </c>
      <c r="AI2292" s="70">
        <f t="shared" si="355"/>
        <v>7.5379999999999994</v>
      </c>
      <c r="AJ2292" s="71" t="s">
        <v>369</v>
      </c>
      <c r="AK2292" s="72">
        <f t="shared" si="356"/>
        <v>0.47796121404284658</v>
      </c>
      <c r="AL2292" s="73">
        <f t="shared" si="357"/>
        <v>0.47796121404284658</v>
      </c>
    </row>
    <row r="2293" spans="1:38" hidden="1">
      <c r="A2293" s="14" t="s">
        <v>108</v>
      </c>
      <c r="B2293" s="14" t="s">
        <v>40</v>
      </c>
      <c r="C2293" s="31">
        <v>39295</v>
      </c>
      <c r="D2293" s="15">
        <v>2007</v>
      </c>
      <c r="E2293" s="16">
        <v>0.42222222222222222</v>
      </c>
      <c r="F2293" s="16">
        <v>0.45902777777777781</v>
      </c>
      <c r="G2293" s="16">
        <f t="shared" si="351"/>
        <v>3.6805555555555591E-2</v>
      </c>
      <c r="H2293" s="21">
        <v>2</v>
      </c>
      <c r="I2293" s="17">
        <v>1</v>
      </c>
      <c r="J2293" s="17">
        <v>3</v>
      </c>
      <c r="K2293" s="17">
        <v>3</v>
      </c>
      <c r="L2293" s="14" t="s">
        <v>277</v>
      </c>
      <c r="M2293" s="14" t="s">
        <v>52</v>
      </c>
      <c r="N2293" s="17">
        <v>2</v>
      </c>
      <c r="O2293" s="14">
        <f t="shared" si="352"/>
        <v>20.13</v>
      </c>
      <c r="P2293" s="14">
        <v>6.1</v>
      </c>
      <c r="Q2293" s="14">
        <f t="shared" si="353"/>
        <v>23.429999999999996</v>
      </c>
      <c r="R2293" s="14">
        <v>7.1</v>
      </c>
      <c r="S2293" s="14">
        <f t="shared" si="354"/>
        <v>23.429999999999996</v>
      </c>
      <c r="T2293" s="14">
        <v>7.1</v>
      </c>
      <c r="U2293" s="21" t="s">
        <v>43</v>
      </c>
      <c r="V2293" s="21" t="s">
        <v>43</v>
      </c>
      <c r="W2293" s="19">
        <v>27.86636</v>
      </c>
      <c r="X2293" s="19">
        <v>-115.18369</v>
      </c>
      <c r="Y2293" s="18">
        <f t="shared" si="350"/>
        <v>66.2</v>
      </c>
      <c r="Z2293" s="17">
        <v>19</v>
      </c>
      <c r="AA2293" s="21">
        <v>3</v>
      </c>
      <c r="AB2293" s="14" t="s">
        <v>44</v>
      </c>
      <c r="AC2293" s="14">
        <v>12</v>
      </c>
      <c r="AD2293" s="17">
        <v>16</v>
      </c>
      <c r="AE2293" s="17">
        <v>1</v>
      </c>
      <c r="AF2293" s="14">
        <v>46</v>
      </c>
      <c r="AG2293" s="14">
        <v>300</v>
      </c>
      <c r="AI2293" s="70">
        <f t="shared" si="355"/>
        <v>12.500999999999999</v>
      </c>
      <c r="AJ2293" s="71" t="s">
        <v>369</v>
      </c>
      <c r="AK2293" s="72">
        <f t="shared" si="356"/>
        <v>1.4471406331162124</v>
      </c>
      <c r="AL2293" s="73">
        <f t="shared" si="357"/>
        <v>1.4471406331162124</v>
      </c>
    </row>
    <row r="2294" spans="1:38" hidden="1">
      <c r="A2294" s="14" t="s">
        <v>108</v>
      </c>
      <c r="B2294" s="14" t="s">
        <v>40</v>
      </c>
      <c r="C2294" s="31">
        <v>39295</v>
      </c>
      <c r="D2294" s="15">
        <v>2007</v>
      </c>
      <c r="E2294" s="16">
        <v>0.42222222222222222</v>
      </c>
      <c r="F2294" s="16">
        <v>0.45902777777777781</v>
      </c>
      <c r="G2294" s="16">
        <f t="shared" si="351"/>
        <v>3.6805555555555591E-2</v>
      </c>
      <c r="H2294" s="21">
        <v>2</v>
      </c>
      <c r="I2294" s="17">
        <v>1</v>
      </c>
      <c r="J2294" s="17">
        <v>3</v>
      </c>
      <c r="K2294" s="17">
        <v>3</v>
      </c>
      <c r="L2294" s="14" t="s">
        <v>277</v>
      </c>
      <c r="M2294" s="14" t="s">
        <v>52</v>
      </c>
      <c r="N2294" s="17">
        <v>2</v>
      </c>
      <c r="O2294" s="14">
        <f t="shared" si="352"/>
        <v>20.13</v>
      </c>
      <c r="P2294" s="14">
        <v>6.1</v>
      </c>
      <c r="Q2294" s="14">
        <f t="shared" si="353"/>
        <v>23.429999999999996</v>
      </c>
      <c r="R2294" s="14">
        <v>7.1</v>
      </c>
      <c r="S2294" s="14">
        <f t="shared" si="354"/>
        <v>23.429999999999996</v>
      </c>
      <c r="T2294" s="14">
        <v>7.1</v>
      </c>
      <c r="U2294" s="21" t="s">
        <v>43</v>
      </c>
      <c r="V2294" s="21" t="s">
        <v>43</v>
      </c>
      <c r="W2294" s="19">
        <v>27.86636</v>
      </c>
      <c r="X2294" s="19">
        <v>-115.18369</v>
      </c>
      <c r="Y2294" s="18">
        <f t="shared" si="350"/>
        <v>66.2</v>
      </c>
      <c r="Z2294" s="17">
        <v>19</v>
      </c>
      <c r="AA2294" s="21">
        <v>3</v>
      </c>
      <c r="AB2294" s="14" t="s">
        <v>44</v>
      </c>
      <c r="AC2294" s="14">
        <v>12</v>
      </c>
      <c r="AD2294" s="17">
        <v>21</v>
      </c>
      <c r="AE2294" s="17">
        <v>1</v>
      </c>
      <c r="AF2294" s="14">
        <v>46</v>
      </c>
      <c r="AG2294" s="14">
        <v>300</v>
      </c>
      <c r="AI2294" s="70">
        <f t="shared" si="355"/>
        <v>16.045999999999999</v>
      </c>
      <c r="AJ2294" s="71" t="s">
        <v>369</v>
      </c>
      <c r="AK2294" s="72">
        <f t="shared" si="356"/>
        <v>2.5000862380340183</v>
      </c>
      <c r="AL2294" s="73">
        <f t="shared" si="357"/>
        <v>2.5000862380340183</v>
      </c>
    </row>
    <row r="2295" spans="1:38" hidden="1">
      <c r="A2295" s="14" t="s">
        <v>108</v>
      </c>
      <c r="B2295" s="14" t="s">
        <v>40</v>
      </c>
      <c r="C2295" s="31">
        <v>39295</v>
      </c>
      <c r="D2295" s="15">
        <v>2007</v>
      </c>
      <c r="E2295" s="16">
        <v>0.42222222222222222</v>
      </c>
      <c r="F2295" s="16">
        <v>0.45902777777777781</v>
      </c>
      <c r="G2295" s="16">
        <f t="shared" si="351"/>
        <v>3.6805555555555591E-2</v>
      </c>
      <c r="H2295" s="21">
        <v>2</v>
      </c>
      <c r="I2295" s="17">
        <v>1</v>
      </c>
      <c r="J2295" s="17">
        <v>3</v>
      </c>
      <c r="K2295" s="17">
        <v>3</v>
      </c>
      <c r="L2295" s="14" t="s">
        <v>277</v>
      </c>
      <c r="M2295" s="14" t="s">
        <v>52</v>
      </c>
      <c r="N2295" s="17">
        <v>2</v>
      </c>
      <c r="O2295" s="14">
        <f t="shared" si="352"/>
        <v>20.13</v>
      </c>
      <c r="P2295" s="14">
        <v>6.1</v>
      </c>
      <c r="Q2295" s="14">
        <f t="shared" si="353"/>
        <v>23.429999999999996</v>
      </c>
      <c r="R2295" s="14">
        <v>7.1</v>
      </c>
      <c r="S2295" s="14">
        <f t="shared" si="354"/>
        <v>23.429999999999996</v>
      </c>
      <c r="T2295" s="14">
        <v>7.1</v>
      </c>
      <c r="U2295" s="21" t="s">
        <v>43</v>
      </c>
      <c r="V2295" s="21" t="s">
        <v>43</v>
      </c>
      <c r="W2295" s="19">
        <v>27.86636</v>
      </c>
      <c r="X2295" s="19">
        <v>-115.18369</v>
      </c>
      <c r="Y2295" s="18">
        <f t="shared" si="350"/>
        <v>66.2</v>
      </c>
      <c r="Z2295" s="17">
        <v>19</v>
      </c>
      <c r="AA2295" s="21">
        <v>3</v>
      </c>
      <c r="AB2295" s="14" t="s">
        <v>44</v>
      </c>
      <c r="AC2295" s="14">
        <v>12</v>
      </c>
      <c r="AD2295" s="17">
        <v>22</v>
      </c>
      <c r="AE2295" s="17">
        <v>1</v>
      </c>
      <c r="AF2295" s="14">
        <v>46</v>
      </c>
      <c r="AG2295" s="14">
        <v>300</v>
      </c>
      <c r="AI2295" s="70">
        <f t="shared" si="355"/>
        <v>16.754999999999999</v>
      </c>
      <c r="AJ2295" s="71" t="s">
        <v>369</v>
      </c>
      <c r="AK2295" s="72">
        <f t="shared" si="356"/>
        <v>2.7483879168691034</v>
      </c>
      <c r="AL2295" s="73">
        <f t="shared" si="357"/>
        <v>2.7483879168691034</v>
      </c>
    </row>
    <row r="2296" spans="1:38" hidden="1">
      <c r="A2296" s="14" t="s">
        <v>109</v>
      </c>
      <c r="B2296" s="14" t="s">
        <v>40</v>
      </c>
      <c r="C2296" s="31">
        <v>39296</v>
      </c>
      <c r="D2296" s="15">
        <v>2007</v>
      </c>
      <c r="E2296" s="16">
        <v>0.44444444444444442</v>
      </c>
      <c r="F2296" s="16">
        <v>0.48472222222222222</v>
      </c>
      <c r="G2296" s="16">
        <f t="shared" si="351"/>
        <v>4.0277777777777801E-2</v>
      </c>
      <c r="H2296" s="21">
        <v>2</v>
      </c>
      <c r="I2296" s="17">
        <v>2</v>
      </c>
      <c r="J2296" s="17">
        <v>3</v>
      </c>
      <c r="K2296" s="17">
        <v>3</v>
      </c>
      <c r="L2296" s="14" t="s">
        <v>99</v>
      </c>
      <c r="M2296" s="47" t="s">
        <v>244</v>
      </c>
      <c r="N2296" s="17">
        <v>2</v>
      </c>
      <c r="O2296" s="14">
        <f t="shared" si="352"/>
        <v>42.24</v>
      </c>
      <c r="P2296" s="14">
        <v>12.8</v>
      </c>
      <c r="Q2296" s="14">
        <f t="shared" si="353"/>
        <v>43.559999999999995</v>
      </c>
      <c r="R2296" s="14">
        <v>13.2</v>
      </c>
      <c r="S2296" s="14">
        <f t="shared" si="354"/>
        <v>43.559999999999995</v>
      </c>
      <c r="T2296" s="14">
        <v>13.2</v>
      </c>
      <c r="U2296" s="21" t="s">
        <v>43</v>
      </c>
      <c r="V2296" s="21" t="s">
        <v>43</v>
      </c>
      <c r="W2296" s="19">
        <v>27.876110000000001</v>
      </c>
      <c r="X2296" s="19">
        <v>-115.16768999999999</v>
      </c>
      <c r="Y2296" s="18">
        <f t="shared" si="350"/>
        <v>62.6</v>
      </c>
      <c r="Z2296" s="17">
        <v>17</v>
      </c>
      <c r="AA2296" s="21">
        <v>8</v>
      </c>
      <c r="AB2296" s="14" t="s">
        <v>44</v>
      </c>
      <c r="AC2296" s="14">
        <v>1</v>
      </c>
      <c r="AD2296" s="17">
        <v>17</v>
      </c>
      <c r="AE2296" s="17">
        <v>1</v>
      </c>
      <c r="AF2296" s="14">
        <v>3</v>
      </c>
      <c r="AG2296" s="14">
        <v>210</v>
      </c>
      <c r="AI2296" s="70">
        <f t="shared" si="355"/>
        <v>13.209999999999999</v>
      </c>
      <c r="AJ2296" s="71" t="s">
        <v>369</v>
      </c>
      <c r="AK2296" s="72">
        <f t="shared" si="356"/>
        <v>1.6329725885917237</v>
      </c>
      <c r="AL2296" s="73">
        <f t="shared" si="357"/>
        <v>1.6329725885917237</v>
      </c>
    </row>
    <row r="2297" spans="1:38" hidden="1">
      <c r="A2297" s="14" t="s">
        <v>109</v>
      </c>
      <c r="B2297" s="14" t="s">
        <v>40</v>
      </c>
      <c r="C2297" s="31">
        <v>39296</v>
      </c>
      <c r="D2297" s="15">
        <v>2007</v>
      </c>
      <c r="E2297" s="16">
        <v>0.44444444444444442</v>
      </c>
      <c r="F2297" s="16">
        <v>0.48472222222222222</v>
      </c>
      <c r="G2297" s="16">
        <f t="shared" si="351"/>
        <v>4.0277777777777801E-2</v>
      </c>
      <c r="H2297" s="21">
        <v>2</v>
      </c>
      <c r="I2297" s="17">
        <v>2</v>
      </c>
      <c r="J2297" s="17">
        <v>3</v>
      </c>
      <c r="K2297" s="17">
        <v>3</v>
      </c>
      <c r="L2297" s="14" t="s">
        <v>99</v>
      </c>
      <c r="M2297" s="47" t="s">
        <v>244</v>
      </c>
      <c r="N2297" s="17">
        <v>2</v>
      </c>
      <c r="O2297" s="14">
        <f t="shared" si="352"/>
        <v>42.24</v>
      </c>
      <c r="P2297" s="14">
        <v>12.8</v>
      </c>
      <c r="Q2297" s="14">
        <f t="shared" si="353"/>
        <v>43.559999999999995</v>
      </c>
      <c r="R2297" s="14">
        <v>13.2</v>
      </c>
      <c r="S2297" s="14">
        <f t="shared" si="354"/>
        <v>43.559999999999995</v>
      </c>
      <c r="T2297" s="14">
        <v>13.2</v>
      </c>
      <c r="U2297" s="21" t="s">
        <v>43</v>
      </c>
      <c r="V2297" s="21" t="s">
        <v>43</v>
      </c>
      <c r="W2297" s="19">
        <v>27.876110000000001</v>
      </c>
      <c r="X2297" s="19">
        <v>-115.16768999999999</v>
      </c>
      <c r="Y2297" s="18">
        <f t="shared" si="350"/>
        <v>62.6</v>
      </c>
      <c r="Z2297" s="17">
        <v>17</v>
      </c>
      <c r="AA2297" s="21">
        <v>8</v>
      </c>
      <c r="AB2297" s="14" t="s">
        <v>44</v>
      </c>
      <c r="AC2297" s="14">
        <v>2</v>
      </c>
      <c r="AD2297" s="17">
        <v>16</v>
      </c>
      <c r="AE2297" s="17">
        <v>1</v>
      </c>
      <c r="AF2297" s="14">
        <v>4</v>
      </c>
      <c r="AG2297" s="14">
        <v>210</v>
      </c>
      <c r="AI2297" s="70">
        <f t="shared" si="355"/>
        <v>12.500999999999999</v>
      </c>
      <c r="AJ2297" s="71" t="s">
        <v>369</v>
      </c>
      <c r="AK2297" s="72">
        <f t="shared" si="356"/>
        <v>1.4471406331162124</v>
      </c>
      <c r="AL2297" s="73">
        <f t="shared" si="357"/>
        <v>1.4471406331162124</v>
      </c>
    </row>
    <row r="2298" spans="1:38" hidden="1">
      <c r="A2298" s="14" t="s">
        <v>109</v>
      </c>
      <c r="B2298" s="14" t="s">
        <v>40</v>
      </c>
      <c r="C2298" s="31">
        <v>39296</v>
      </c>
      <c r="D2298" s="15">
        <v>2007</v>
      </c>
      <c r="E2298" s="16">
        <v>0.44444444444444442</v>
      </c>
      <c r="F2298" s="16">
        <v>0.48472222222222222</v>
      </c>
      <c r="G2298" s="16">
        <f t="shared" si="351"/>
        <v>4.0277777777777801E-2</v>
      </c>
      <c r="H2298" s="21">
        <v>2</v>
      </c>
      <c r="I2298" s="17">
        <v>2</v>
      </c>
      <c r="J2298" s="17">
        <v>3</v>
      </c>
      <c r="K2298" s="17">
        <v>3</v>
      </c>
      <c r="L2298" s="14" t="s">
        <v>99</v>
      </c>
      <c r="M2298" s="47" t="s">
        <v>244</v>
      </c>
      <c r="N2298" s="17">
        <v>2</v>
      </c>
      <c r="O2298" s="14">
        <f t="shared" si="352"/>
        <v>42.24</v>
      </c>
      <c r="P2298" s="14">
        <v>12.8</v>
      </c>
      <c r="Q2298" s="14">
        <f t="shared" si="353"/>
        <v>43.559999999999995</v>
      </c>
      <c r="R2298" s="14">
        <v>13.2</v>
      </c>
      <c r="S2298" s="14">
        <f t="shared" si="354"/>
        <v>43.559999999999995</v>
      </c>
      <c r="T2298" s="14">
        <v>13.2</v>
      </c>
      <c r="U2298" s="21" t="s">
        <v>43</v>
      </c>
      <c r="V2298" s="21" t="s">
        <v>43</v>
      </c>
      <c r="W2298" s="19">
        <v>27.876110000000001</v>
      </c>
      <c r="X2298" s="19">
        <v>-115.16768999999999</v>
      </c>
      <c r="Y2298" s="18">
        <f t="shared" si="350"/>
        <v>62.6</v>
      </c>
      <c r="Z2298" s="17">
        <v>17</v>
      </c>
      <c r="AA2298" s="21">
        <v>8</v>
      </c>
      <c r="AB2298" s="14" t="s">
        <v>44</v>
      </c>
      <c r="AC2298" s="14">
        <v>3</v>
      </c>
      <c r="AD2298" s="17">
        <v>15</v>
      </c>
      <c r="AE2298" s="17">
        <v>1</v>
      </c>
      <c r="AF2298" s="14">
        <v>5</v>
      </c>
      <c r="AG2298" s="14">
        <v>210</v>
      </c>
      <c r="AI2298" s="70">
        <f t="shared" si="355"/>
        <v>11.792</v>
      </c>
      <c r="AJ2298" s="71" t="s">
        <v>369</v>
      </c>
      <c r="AK2298" s="72">
        <f t="shared" si="356"/>
        <v>1.2734394051640829</v>
      </c>
      <c r="AL2298" s="73">
        <f t="shared" si="357"/>
        <v>1.2734394051640829</v>
      </c>
    </row>
    <row r="2299" spans="1:38" hidden="1">
      <c r="A2299" s="14" t="s">
        <v>109</v>
      </c>
      <c r="B2299" s="14" t="s">
        <v>40</v>
      </c>
      <c r="C2299" s="31">
        <v>39296</v>
      </c>
      <c r="D2299" s="15">
        <v>2007</v>
      </c>
      <c r="E2299" s="16">
        <v>0.44444444444444442</v>
      </c>
      <c r="F2299" s="16">
        <v>0.48472222222222222</v>
      </c>
      <c r="G2299" s="16">
        <f t="shared" si="351"/>
        <v>4.0277777777777801E-2</v>
      </c>
      <c r="H2299" s="21">
        <v>2</v>
      </c>
      <c r="I2299" s="17">
        <v>2</v>
      </c>
      <c r="J2299" s="17">
        <v>3</v>
      </c>
      <c r="K2299" s="17">
        <v>3</v>
      </c>
      <c r="L2299" s="14" t="s">
        <v>99</v>
      </c>
      <c r="M2299" s="47" t="s">
        <v>244</v>
      </c>
      <c r="N2299" s="17">
        <v>2</v>
      </c>
      <c r="O2299" s="14">
        <f t="shared" si="352"/>
        <v>42.24</v>
      </c>
      <c r="P2299" s="14">
        <v>12.8</v>
      </c>
      <c r="Q2299" s="14">
        <f t="shared" si="353"/>
        <v>43.559999999999995</v>
      </c>
      <c r="R2299" s="14">
        <v>13.2</v>
      </c>
      <c r="S2299" s="14">
        <f t="shared" si="354"/>
        <v>43.559999999999995</v>
      </c>
      <c r="T2299" s="14">
        <v>13.2</v>
      </c>
      <c r="U2299" s="21" t="s">
        <v>43</v>
      </c>
      <c r="V2299" s="21" t="s">
        <v>43</v>
      </c>
      <c r="W2299" s="19">
        <v>27.876110000000001</v>
      </c>
      <c r="X2299" s="19">
        <v>-115.16768999999999</v>
      </c>
      <c r="Y2299" s="18">
        <f t="shared" si="350"/>
        <v>62.6</v>
      </c>
      <c r="Z2299" s="17">
        <v>17</v>
      </c>
      <c r="AA2299" s="21">
        <v>8</v>
      </c>
      <c r="AB2299" s="14" t="s">
        <v>44</v>
      </c>
      <c r="AC2299" s="14">
        <v>3</v>
      </c>
      <c r="AD2299" s="17">
        <v>16</v>
      </c>
      <c r="AE2299" s="17">
        <v>1</v>
      </c>
      <c r="AF2299" s="14">
        <v>5</v>
      </c>
      <c r="AG2299" s="14">
        <v>210</v>
      </c>
      <c r="AI2299" s="70">
        <f t="shared" si="355"/>
        <v>12.500999999999999</v>
      </c>
      <c r="AJ2299" s="71" t="s">
        <v>369</v>
      </c>
      <c r="AK2299" s="72">
        <f t="shared" si="356"/>
        <v>1.4471406331162124</v>
      </c>
      <c r="AL2299" s="73">
        <f t="shared" si="357"/>
        <v>1.4471406331162124</v>
      </c>
    </row>
    <row r="2300" spans="1:38" hidden="1">
      <c r="A2300" s="14" t="s">
        <v>109</v>
      </c>
      <c r="B2300" s="14" t="s">
        <v>40</v>
      </c>
      <c r="C2300" s="31">
        <v>39296</v>
      </c>
      <c r="D2300" s="15">
        <v>2007</v>
      </c>
      <c r="E2300" s="16">
        <v>0.44444444444444442</v>
      </c>
      <c r="F2300" s="16">
        <v>0.48472222222222222</v>
      </c>
      <c r="G2300" s="16">
        <f t="shared" si="351"/>
        <v>4.0277777777777801E-2</v>
      </c>
      <c r="H2300" s="21">
        <v>2</v>
      </c>
      <c r="I2300" s="17">
        <v>2</v>
      </c>
      <c r="J2300" s="17">
        <v>3</v>
      </c>
      <c r="K2300" s="17">
        <v>3</v>
      </c>
      <c r="L2300" s="14" t="s">
        <v>99</v>
      </c>
      <c r="M2300" s="47" t="s">
        <v>244</v>
      </c>
      <c r="N2300" s="17">
        <v>2</v>
      </c>
      <c r="O2300" s="14">
        <f t="shared" si="352"/>
        <v>42.24</v>
      </c>
      <c r="P2300" s="14">
        <v>12.8</v>
      </c>
      <c r="Q2300" s="14">
        <f t="shared" si="353"/>
        <v>43.559999999999995</v>
      </c>
      <c r="R2300" s="14">
        <v>13.2</v>
      </c>
      <c r="S2300" s="14">
        <f t="shared" si="354"/>
        <v>43.559999999999995</v>
      </c>
      <c r="T2300" s="14">
        <v>13.2</v>
      </c>
      <c r="U2300" s="21" t="s">
        <v>43</v>
      </c>
      <c r="V2300" s="21" t="s">
        <v>43</v>
      </c>
      <c r="W2300" s="19">
        <v>27.876110000000001</v>
      </c>
      <c r="X2300" s="19">
        <v>-115.16768999999999</v>
      </c>
      <c r="Y2300" s="18">
        <f t="shared" si="350"/>
        <v>62.6</v>
      </c>
      <c r="Z2300" s="17">
        <v>17</v>
      </c>
      <c r="AA2300" s="21">
        <v>8</v>
      </c>
      <c r="AB2300" s="14" t="s">
        <v>44</v>
      </c>
      <c r="AC2300" s="14">
        <v>3</v>
      </c>
      <c r="AD2300" s="17">
        <v>19</v>
      </c>
      <c r="AE2300" s="17">
        <v>1</v>
      </c>
      <c r="AF2300" s="14">
        <v>5</v>
      </c>
      <c r="AG2300" s="14">
        <v>210</v>
      </c>
      <c r="AI2300" s="70">
        <f t="shared" si="355"/>
        <v>14.628</v>
      </c>
      <c r="AJ2300" s="71" t="s">
        <v>369</v>
      </c>
      <c r="AK2300" s="72">
        <f t="shared" si="356"/>
        <v>2.041534710262368</v>
      </c>
      <c r="AL2300" s="73">
        <f t="shared" si="357"/>
        <v>2.041534710262368</v>
      </c>
    </row>
    <row r="2301" spans="1:38" hidden="1">
      <c r="A2301" s="14" t="s">
        <v>109</v>
      </c>
      <c r="B2301" s="14" t="s">
        <v>40</v>
      </c>
      <c r="C2301" s="31">
        <v>39296</v>
      </c>
      <c r="D2301" s="15">
        <v>2007</v>
      </c>
      <c r="E2301" s="16">
        <v>0.44444444444444442</v>
      </c>
      <c r="F2301" s="16">
        <v>0.48472222222222222</v>
      </c>
      <c r="G2301" s="16">
        <f t="shared" si="351"/>
        <v>4.0277777777777801E-2</v>
      </c>
      <c r="H2301" s="21">
        <v>2</v>
      </c>
      <c r="I2301" s="17">
        <v>2</v>
      </c>
      <c r="J2301" s="17">
        <v>3</v>
      </c>
      <c r="K2301" s="17">
        <v>3</v>
      </c>
      <c r="L2301" s="14" t="s">
        <v>99</v>
      </c>
      <c r="M2301" s="47" t="s">
        <v>244</v>
      </c>
      <c r="N2301" s="17">
        <v>2</v>
      </c>
      <c r="O2301" s="14">
        <f t="shared" si="352"/>
        <v>42.24</v>
      </c>
      <c r="P2301" s="14">
        <v>12.8</v>
      </c>
      <c r="Q2301" s="14">
        <f t="shared" si="353"/>
        <v>43.559999999999995</v>
      </c>
      <c r="R2301" s="14">
        <v>13.2</v>
      </c>
      <c r="S2301" s="14">
        <f t="shared" si="354"/>
        <v>43.559999999999995</v>
      </c>
      <c r="T2301" s="14">
        <v>13.2</v>
      </c>
      <c r="U2301" s="21" t="s">
        <v>43</v>
      </c>
      <c r="V2301" s="21" t="s">
        <v>43</v>
      </c>
      <c r="W2301" s="19">
        <v>27.876110000000001</v>
      </c>
      <c r="X2301" s="19">
        <v>-115.16768999999999</v>
      </c>
      <c r="Y2301" s="18">
        <f t="shared" si="350"/>
        <v>62.6</v>
      </c>
      <c r="Z2301" s="17">
        <v>17</v>
      </c>
      <c r="AA2301" s="21">
        <v>8</v>
      </c>
      <c r="AB2301" s="14" t="s">
        <v>44</v>
      </c>
      <c r="AC2301" s="14">
        <v>4</v>
      </c>
      <c r="AD2301" s="17">
        <v>18</v>
      </c>
      <c r="AE2301" s="17">
        <v>1</v>
      </c>
      <c r="AF2301" s="14">
        <v>7</v>
      </c>
      <c r="AG2301" s="14">
        <v>210</v>
      </c>
      <c r="AI2301" s="70">
        <f t="shared" si="355"/>
        <v>13.918999999999999</v>
      </c>
      <c r="AJ2301" s="71" t="s">
        <v>369</v>
      </c>
      <c r="AK2301" s="72">
        <f t="shared" si="356"/>
        <v>1.8310631406548505</v>
      </c>
      <c r="AL2301" s="73">
        <f t="shared" si="357"/>
        <v>1.8310631406548505</v>
      </c>
    </row>
    <row r="2302" spans="1:38" hidden="1">
      <c r="A2302" s="14" t="s">
        <v>109</v>
      </c>
      <c r="B2302" s="14" t="s">
        <v>40</v>
      </c>
      <c r="C2302" s="31">
        <v>39296</v>
      </c>
      <c r="D2302" s="15">
        <v>2007</v>
      </c>
      <c r="E2302" s="16">
        <v>0.44444444444444442</v>
      </c>
      <c r="F2302" s="16">
        <v>0.48472222222222222</v>
      </c>
      <c r="G2302" s="16">
        <f t="shared" si="351"/>
        <v>4.0277777777777801E-2</v>
      </c>
      <c r="H2302" s="21">
        <v>2</v>
      </c>
      <c r="I2302" s="17">
        <v>2</v>
      </c>
      <c r="J2302" s="17">
        <v>3</v>
      </c>
      <c r="K2302" s="17">
        <v>3</v>
      </c>
      <c r="L2302" s="14" t="s">
        <v>99</v>
      </c>
      <c r="M2302" s="47" t="s">
        <v>244</v>
      </c>
      <c r="N2302" s="17">
        <v>2</v>
      </c>
      <c r="O2302" s="14">
        <f t="shared" si="352"/>
        <v>42.24</v>
      </c>
      <c r="P2302" s="14">
        <v>12.8</v>
      </c>
      <c r="Q2302" s="14">
        <f t="shared" si="353"/>
        <v>43.559999999999995</v>
      </c>
      <c r="R2302" s="14">
        <v>13.2</v>
      </c>
      <c r="S2302" s="14">
        <f t="shared" si="354"/>
        <v>43.559999999999995</v>
      </c>
      <c r="T2302" s="14">
        <v>13.2</v>
      </c>
      <c r="U2302" s="21" t="s">
        <v>43</v>
      </c>
      <c r="V2302" s="21" t="s">
        <v>43</v>
      </c>
      <c r="W2302" s="19">
        <v>27.876110000000001</v>
      </c>
      <c r="X2302" s="19">
        <v>-115.16768999999999</v>
      </c>
      <c r="Y2302" s="18">
        <f t="shared" ref="Y2302:Y2365" si="358">(Z2302*1.8)+32</f>
        <v>62.6</v>
      </c>
      <c r="Z2302" s="17">
        <v>17</v>
      </c>
      <c r="AA2302" s="21">
        <v>8</v>
      </c>
      <c r="AB2302" s="14" t="s">
        <v>44</v>
      </c>
      <c r="AC2302" s="14">
        <v>4</v>
      </c>
      <c r="AD2302" s="17">
        <v>23</v>
      </c>
      <c r="AE2302" s="17">
        <v>1</v>
      </c>
      <c r="AF2302" s="14">
        <v>7</v>
      </c>
      <c r="AG2302" s="14">
        <v>210</v>
      </c>
      <c r="AI2302" s="70">
        <f t="shared" si="355"/>
        <v>17.463999999999999</v>
      </c>
      <c r="AJ2302" s="71" t="s">
        <v>369</v>
      </c>
      <c r="AK2302" s="72">
        <f t="shared" si="356"/>
        <v>3.0095147540604348</v>
      </c>
      <c r="AL2302" s="73">
        <f t="shared" si="357"/>
        <v>3.0095147540604348</v>
      </c>
    </row>
    <row r="2303" spans="1:38" hidden="1">
      <c r="A2303" s="14" t="s">
        <v>109</v>
      </c>
      <c r="B2303" s="14" t="s">
        <v>40</v>
      </c>
      <c r="C2303" s="31">
        <v>39296</v>
      </c>
      <c r="D2303" s="15">
        <v>2007</v>
      </c>
      <c r="E2303" s="16">
        <v>0.44444444444444442</v>
      </c>
      <c r="F2303" s="16">
        <v>0.48472222222222222</v>
      </c>
      <c r="G2303" s="16">
        <f t="shared" ref="G2303:G2366" si="359">F2303-E2303</f>
        <v>4.0277777777777801E-2</v>
      </c>
      <c r="H2303" s="21">
        <v>2</v>
      </c>
      <c r="I2303" s="17">
        <v>2</v>
      </c>
      <c r="J2303" s="17">
        <v>3</v>
      </c>
      <c r="K2303" s="17">
        <v>3</v>
      </c>
      <c r="L2303" s="14" t="s">
        <v>99</v>
      </c>
      <c r="M2303" s="47" t="s">
        <v>244</v>
      </c>
      <c r="N2303" s="17">
        <v>2</v>
      </c>
      <c r="O2303" s="14">
        <f t="shared" si="352"/>
        <v>42.24</v>
      </c>
      <c r="P2303" s="14">
        <v>12.8</v>
      </c>
      <c r="Q2303" s="14">
        <f t="shared" si="353"/>
        <v>43.559999999999995</v>
      </c>
      <c r="R2303" s="14">
        <v>13.2</v>
      </c>
      <c r="S2303" s="14">
        <f t="shared" si="354"/>
        <v>43.559999999999995</v>
      </c>
      <c r="T2303" s="14">
        <v>13.2</v>
      </c>
      <c r="U2303" s="21" t="s">
        <v>43</v>
      </c>
      <c r="V2303" s="21" t="s">
        <v>43</v>
      </c>
      <c r="W2303" s="19">
        <v>27.876110000000001</v>
      </c>
      <c r="X2303" s="19">
        <v>-115.16768999999999</v>
      </c>
      <c r="Y2303" s="18">
        <f t="shared" si="358"/>
        <v>62.6</v>
      </c>
      <c r="Z2303" s="17">
        <v>17</v>
      </c>
      <c r="AA2303" s="21">
        <v>8</v>
      </c>
      <c r="AB2303" s="14" t="s">
        <v>44</v>
      </c>
      <c r="AC2303" s="14">
        <v>5</v>
      </c>
      <c r="AD2303" s="17">
        <v>11</v>
      </c>
      <c r="AE2303" s="17">
        <v>1</v>
      </c>
      <c r="AF2303" s="14">
        <v>9</v>
      </c>
      <c r="AG2303" s="14">
        <v>210</v>
      </c>
      <c r="AI2303" s="70">
        <f t="shared" si="355"/>
        <v>8.9559999999999995</v>
      </c>
      <c r="AJ2303" s="71" t="s">
        <v>369</v>
      </c>
      <c r="AK2303" s="72">
        <f t="shared" si="356"/>
        <v>0.69715856935839871</v>
      </c>
      <c r="AL2303" s="73">
        <f t="shared" si="357"/>
        <v>0.69715856935839871</v>
      </c>
    </row>
    <row r="2304" spans="1:38" hidden="1">
      <c r="A2304" s="14" t="s">
        <v>109</v>
      </c>
      <c r="B2304" s="14" t="s">
        <v>40</v>
      </c>
      <c r="C2304" s="31">
        <v>39296</v>
      </c>
      <c r="D2304" s="15">
        <v>2007</v>
      </c>
      <c r="E2304" s="16">
        <v>0.44444444444444442</v>
      </c>
      <c r="F2304" s="16">
        <v>0.48472222222222222</v>
      </c>
      <c r="G2304" s="16">
        <f t="shared" si="359"/>
        <v>4.0277777777777801E-2</v>
      </c>
      <c r="H2304" s="21">
        <v>2</v>
      </c>
      <c r="I2304" s="17">
        <v>2</v>
      </c>
      <c r="J2304" s="17">
        <v>3</v>
      </c>
      <c r="K2304" s="17">
        <v>3</v>
      </c>
      <c r="L2304" s="14" t="s">
        <v>99</v>
      </c>
      <c r="M2304" s="47" t="s">
        <v>244</v>
      </c>
      <c r="N2304" s="17">
        <v>2</v>
      </c>
      <c r="O2304" s="14">
        <f t="shared" si="352"/>
        <v>42.24</v>
      </c>
      <c r="P2304" s="14">
        <v>12.8</v>
      </c>
      <c r="Q2304" s="14">
        <f t="shared" si="353"/>
        <v>43.559999999999995</v>
      </c>
      <c r="R2304" s="14">
        <v>13.2</v>
      </c>
      <c r="S2304" s="14">
        <f t="shared" si="354"/>
        <v>43.559999999999995</v>
      </c>
      <c r="T2304" s="14">
        <v>13.2</v>
      </c>
      <c r="U2304" s="21" t="s">
        <v>43</v>
      </c>
      <c r="V2304" s="21" t="s">
        <v>43</v>
      </c>
      <c r="W2304" s="19">
        <v>27.876110000000001</v>
      </c>
      <c r="X2304" s="19">
        <v>-115.16768999999999</v>
      </c>
      <c r="Y2304" s="18">
        <f t="shared" si="358"/>
        <v>62.6</v>
      </c>
      <c r="Z2304" s="17">
        <v>17</v>
      </c>
      <c r="AA2304" s="21">
        <v>8</v>
      </c>
      <c r="AB2304" s="14" t="s">
        <v>44</v>
      </c>
      <c r="AC2304" s="14">
        <v>5</v>
      </c>
      <c r="AD2304" s="17">
        <v>18</v>
      </c>
      <c r="AE2304" s="17">
        <v>1</v>
      </c>
      <c r="AF2304" s="14">
        <v>9</v>
      </c>
      <c r="AG2304" s="14">
        <v>210</v>
      </c>
      <c r="AI2304" s="70">
        <f t="shared" si="355"/>
        <v>13.918999999999999</v>
      </c>
      <c r="AJ2304" s="71" t="s">
        <v>369</v>
      </c>
      <c r="AK2304" s="72">
        <f t="shared" si="356"/>
        <v>1.8310631406548505</v>
      </c>
      <c r="AL2304" s="73">
        <f t="shared" si="357"/>
        <v>1.8310631406548505</v>
      </c>
    </row>
    <row r="2305" spans="1:38" hidden="1">
      <c r="A2305" s="14" t="s">
        <v>109</v>
      </c>
      <c r="B2305" s="14" t="s">
        <v>40</v>
      </c>
      <c r="C2305" s="31">
        <v>39296</v>
      </c>
      <c r="D2305" s="15">
        <v>2007</v>
      </c>
      <c r="E2305" s="16">
        <v>0.44444444444444442</v>
      </c>
      <c r="F2305" s="16">
        <v>0.48472222222222222</v>
      </c>
      <c r="G2305" s="16">
        <f t="shared" si="359"/>
        <v>4.0277777777777801E-2</v>
      </c>
      <c r="H2305" s="21">
        <v>2</v>
      </c>
      <c r="I2305" s="17">
        <v>2</v>
      </c>
      <c r="J2305" s="17">
        <v>3</v>
      </c>
      <c r="K2305" s="17">
        <v>3</v>
      </c>
      <c r="L2305" s="14" t="s">
        <v>99</v>
      </c>
      <c r="M2305" s="47" t="s">
        <v>244</v>
      </c>
      <c r="N2305" s="17">
        <v>2</v>
      </c>
      <c r="O2305" s="14">
        <f t="shared" si="352"/>
        <v>42.24</v>
      </c>
      <c r="P2305" s="14">
        <v>12.8</v>
      </c>
      <c r="Q2305" s="14">
        <f t="shared" si="353"/>
        <v>43.559999999999995</v>
      </c>
      <c r="R2305" s="14">
        <v>13.2</v>
      </c>
      <c r="S2305" s="14">
        <f t="shared" si="354"/>
        <v>43.559999999999995</v>
      </c>
      <c r="T2305" s="14">
        <v>13.2</v>
      </c>
      <c r="U2305" s="21" t="s">
        <v>43</v>
      </c>
      <c r="V2305" s="21" t="s">
        <v>43</v>
      </c>
      <c r="W2305" s="19">
        <v>27.876110000000001</v>
      </c>
      <c r="X2305" s="19">
        <v>-115.16768999999999</v>
      </c>
      <c r="Y2305" s="18">
        <f t="shared" si="358"/>
        <v>62.6</v>
      </c>
      <c r="Z2305" s="17">
        <v>17</v>
      </c>
      <c r="AA2305" s="21">
        <v>8</v>
      </c>
      <c r="AB2305" s="14" t="s">
        <v>44</v>
      </c>
      <c r="AC2305" s="14">
        <v>5</v>
      </c>
      <c r="AD2305" s="17">
        <v>22</v>
      </c>
      <c r="AE2305" s="17">
        <v>1</v>
      </c>
      <c r="AF2305" s="14">
        <v>9</v>
      </c>
      <c r="AG2305" s="14">
        <v>210</v>
      </c>
      <c r="AI2305" s="70">
        <f t="shared" si="355"/>
        <v>16.754999999999999</v>
      </c>
      <c r="AJ2305" s="71" t="s">
        <v>369</v>
      </c>
      <c r="AK2305" s="72">
        <f t="shared" si="356"/>
        <v>2.7483879168691034</v>
      </c>
      <c r="AL2305" s="73">
        <f t="shared" si="357"/>
        <v>2.7483879168691034</v>
      </c>
    </row>
    <row r="2306" spans="1:38" hidden="1">
      <c r="A2306" s="14" t="s">
        <v>109</v>
      </c>
      <c r="B2306" s="14" t="s">
        <v>40</v>
      </c>
      <c r="C2306" s="31">
        <v>39296</v>
      </c>
      <c r="D2306" s="15">
        <v>2007</v>
      </c>
      <c r="E2306" s="16">
        <v>0.44444444444444442</v>
      </c>
      <c r="F2306" s="16">
        <v>0.48472222222222222</v>
      </c>
      <c r="G2306" s="16">
        <f t="shared" si="359"/>
        <v>4.0277777777777801E-2</v>
      </c>
      <c r="H2306" s="21">
        <v>2</v>
      </c>
      <c r="I2306" s="17">
        <v>2</v>
      </c>
      <c r="J2306" s="17">
        <v>3</v>
      </c>
      <c r="K2306" s="17">
        <v>3</v>
      </c>
      <c r="L2306" s="14" t="s">
        <v>99</v>
      </c>
      <c r="M2306" s="47" t="s">
        <v>244</v>
      </c>
      <c r="N2306" s="17">
        <v>2</v>
      </c>
      <c r="O2306" s="14">
        <f t="shared" si="352"/>
        <v>42.24</v>
      </c>
      <c r="P2306" s="14">
        <v>12.8</v>
      </c>
      <c r="Q2306" s="14">
        <f t="shared" si="353"/>
        <v>43.559999999999995</v>
      </c>
      <c r="R2306" s="14">
        <v>13.2</v>
      </c>
      <c r="S2306" s="14">
        <f t="shared" si="354"/>
        <v>43.559999999999995</v>
      </c>
      <c r="T2306" s="14">
        <v>13.2</v>
      </c>
      <c r="U2306" s="21" t="s">
        <v>43</v>
      </c>
      <c r="V2306" s="21" t="s">
        <v>43</v>
      </c>
      <c r="W2306" s="19">
        <v>27.876110000000001</v>
      </c>
      <c r="X2306" s="19">
        <v>-115.16768999999999</v>
      </c>
      <c r="Y2306" s="18">
        <f t="shared" si="358"/>
        <v>62.6</v>
      </c>
      <c r="Z2306" s="17">
        <v>17</v>
      </c>
      <c r="AA2306" s="21">
        <v>8</v>
      </c>
      <c r="AB2306" s="14" t="s">
        <v>44</v>
      </c>
      <c r="AC2306" s="14">
        <v>6</v>
      </c>
      <c r="AD2306" s="17">
        <v>14</v>
      </c>
      <c r="AE2306" s="17">
        <v>1</v>
      </c>
      <c r="AF2306" s="14">
        <v>10</v>
      </c>
      <c r="AG2306" s="14">
        <v>210</v>
      </c>
      <c r="AI2306" s="70">
        <f t="shared" si="355"/>
        <v>11.083</v>
      </c>
      <c r="AJ2306" s="71" t="s">
        <v>369</v>
      </c>
      <c r="AK2306" s="72">
        <f t="shared" si="356"/>
        <v>1.1117350137621949</v>
      </c>
      <c r="AL2306" s="73">
        <f t="shared" si="357"/>
        <v>1.1117350137621949</v>
      </c>
    </row>
    <row r="2307" spans="1:38" hidden="1">
      <c r="A2307" s="14" t="s">
        <v>109</v>
      </c>
      <c r="B2307" s="14" t="s">
        <v>40</v>
      </c>
      <c r="C2307" s="31">
        <v>39296</v>
      </c>
      <c r="D2307" s="15">
        <v>2007</v>
      </c>
      <c r="E2307" s="16">
        <v>0.44444444444444442</v>
      </c>
      <c r="F2307" s="16">
        <v>0.48472222222222222</v>
      </c>
      <c r="G2307" s="16">
        <f t="shared" si="359"/>
        <v>4.0277777777777801E-2</v>
      </c>
      <c r="H2307" s="21">
        <v>2</v>
      </c>
      <c r="I2307" s="17">
        <v>2</v>
      </c>
      <c r="J2307" s="17">
        <v>3</v>
      </c>
      <c r="K2307" s="17">
        <v>3</v>
      </c>
      <c r="L2307" s="14" t="s">
        <v>99</v>
      </c>
      <c r="M2307" s="47" t="s">
        <v>244</v>
      </c>
      <c r="N2307" s="17">
        <v>2</v>
      </c>
      <c r="O2307" s="14">
        <f t="shared" si="352"/>
        <v>42.24</v>
      </c>
      <c r="P2307" s="14">
        <v>12.8</v>
      </c>
      <c r="Q2307" s="14">
        <f t="shared" si="353"/>
        <v>43.559999999999995</v>
      </c>
      <c r="R2307" s="14">
        <v>13.2</v>
      </c>
      <c r="S2307" s="14">
        <f t="shared" si="354"/>
        <v>43.559999999999995</v>
      </c>
      <c r="T2307" s="14">
        <v>13.2</v>
      </c>
      <c r="U2307" s="21" t="s">
        <v>43</v>
      </c>
      <c r="V2307" s="21" t="s">
        <v>43</v>
      </c>
      <c r="W2307" s="19">
        <v>27.876110000000001</v>
      </c>
      <c r="X2307" s="19">
        <v>-115.16768999999999</v>
      </c>
      <c r="Y2307" s="18">
        <f t="shared" si="358"/>
        <v>62.6</v>
      </c>
      <c r="Z2307" s="17">
        <v>17</v>
      </c>
      <c r="AA2307" s="21">
        <v>8</v>
      </c>
      <c r="AB2307" s="14" t="s">
        <v>44</v>
      </c>
      <c r="AC2307" s="14">
        <v>6</v>
      </c>
      <c r="AD2307" s="17">
        <v>17</v>
      </c>
      <c r="AE2307" s="17">
        <v>1</v>
      </c>
      <c r="AF2307" s="14">
        <v>10</v>
      </c>
      <c r="AG2307" s="14">
        <v>210</v>
      </c>
      <c r="AI2307" s="70">
        <f t="shared" si="355"/>
        <v>13.209999999999999</v>
      </c>
      <c r="AJ2307" s="71" t="s">
        <v>369</v>
      </c>
      <c r="AK2307" s="72">
        <f t="shared" si="356"/>
        <v>1.6329725885917237</v>
      </c>
      <c r="AL2307" s="73">
        <f t="shared" si="357"/>
        <v>1.6329725885917237</v>
      </c>
    </row>
    <row r="2308" spans="1:38" hidden="1">
      <c r="A2308" s="14" t="s">
        <v>109</v>
      </c>
      <c r="B2308" s="14" t="s">
        <v>40</v>
      </c>
      <c r="C2308" s="31">
        <v>39296</v>
      </c>
      <c r="D2308" s="15">
        <v>2007</v>
      </c>
      <c r="E2308" s="16">
        <v>0.44444444444444442</v>
      </c>
      <c r="F2308" s="16">
        <v>0.48472222222222222</v>
      </c>
      <c r="G2308" s="16">
        <f t="shared" si="359"/>
        <v>4.0277777777777801E-2</v>
      </c>
      <c r="H2308" s="21">
        <v>2</v>
      </c>
      <c r="I2308" s="17">
        <v>2</v>
      </c>
      <c r="J2308" s="17">
        <v>3</v>
      </c>
      <c r="K2308" s="17">
        <v>3</v>
      </c>
      <c r="L2308" s="14" t="s">
        <v>99</v>
      </c>
      <c r="M2308" s="47" t="s">
        <v>244</v>
      </c>
      <c r="N2308" s="17">
        <v>2</v>
      </c>
      <c r="O2308" s="14">
        <f t="shared" ref="O2308:O2371" si="360">3.3*P2308</f>
        <v>42.24</v>
      </c>
      <c r="P2308" s="14">
        <v>12.8</v>
      </c>
      <c r="Q2308" s="14">
        <f t="shared" ref="Q2308:Q2371" si="361">3.3*R2308</f>
        <v>43.559999999999995</v>
      </c>
      <c r="R2308" s="14">
        <v>13.2</v>
      </c>
      <c r="S2308" s="14">
        <f t="shared" ref="S2308:S2371" si="362">3.3*T2308</f>
        <v>43.559999999999995</v>
      </c>
      <c r="T2308" s="14">
        <v>13.2</v>
      </c>
      <c r="U2308" s="21" t="s">
        <v>43</v>
      </c>
      <c r="V2308" s="21" t="s">
        <v>43</v>
      </c>
      <c r="W2308" s="19">
        <v>27.876110000000001</v>
      </c>
      <c r="X2308" s="19">
        <v>-115.16768999999999</v>
      </c>
      <c r="Y2308" s="18">
        <f t="shared" si="358"/>
        <v>62.6</v>
      </c>
      <c r="Z2308" s="17">
        <v>17</v>
      </c>
      <c r="AA2308" s="21">
        <v>8</v>
      </c>
      <c r="AB2308" s="14" t="s">
        <v>44</v>
      </c>
      <c r="AC2308" s="14">
        <v>6</v>
      </c>
      <c r="AD2308" s="17">
        <v>22</v>
      </c>
      <c r="AE2308" s="17">
        <v>1</v>
      </c>
      <c r="AF2308" s="14">
        <v>10</v>
      </c>
      <c r="AG2308" s="14">
        <v>210</v>
      </c>
      <c r="AI2308" s="70">
        <f t="shared" si="355"/>
        <v>16.754999999999999</v>
      </c>
      <c r="AJ2308" s="71" t="s">
        <v>369</v>
      </c>
      <c r="AK2308" s="72">
        <f t="shared" si="356"/>
        <v>2.7483879168691034</v>
      </c>
      <c r="AL2308" s="73">
        <f t="shared" si="357"/>
        <v>2.7483879168691034</v>
      </c>
    </row>
    <row r="2309" spans="1:38" hidden="1">
      <c r="A2309" s="14" t="s">
        <v>109</v>
      </c>
      <c r="B2309" s="14" t="s">
        <v>40</v>
      </c>
      <c r="C2309" s="31">
        <v>39296</v>
      </c>
      <c r="D2309" s="15">
        <v>2007</v>
      </c>
      <c r="E2309" s="16">
        <v>0.44444444444444442</v>
      </c>
      <c r="F2309" s="16">
        <v>0.48472222222222222</v>
      </c>
      <c r="G2309" s="16">
        <f t="shared" si="359"/>
        <v>4.0277777777777801E-2</v>
      </c>
      <c r="H2309" s="21">
        <v>2</v>
      </c>
      <c r="I2309" s="17">
        <v>2</v>
      </c>
      <c r="J2309" s="17">
        <v>3</v>
      </c>
      <c r="K2309" s="17">
        <v>3</v>
      </c>
      <c r="L2309" s="14" t="s">
        <v>99</v>
      </c>
      <c r="M2309" s="47" t="s">
        <v>244</v>
      </c>
      <c r="N2309" s="17">
        <v>2</v>
      </c>
      <c r="O2309" s="14">
        <f t="shared" si="360"/>
        <v>42.24</v>
      </c>
      <c r="P2309" s="14">
        <v>12.8</v>
      </c>
      <c r="Q2309" s="14">
        <f t="shared" si="361"/>
        <v>43.559999999999995</v>
      </c>
      <c r="R2309" s="14">
        <v>13.2</v>
      </c>
      <c r="S2309" s="14">
        <f t="shared" si="362"/>
        <v>43.559999999999995</v>
      </c>
      <c r="T2309" s="14">
        <v>13.2</v>
      </c>
      <c r="U2309" s="21" t="s">
        <v>43</v>
      </c>
      <c r="V2309" s="21" t="s">
        <v>43</v>
      </c>
      <c r="W2309" s="19">
        <v>27.876110000000001</v>
      </c>
      <c r="X2309" s="19">
        <v>-115.16768999999999</v>
      </c>
      <c r="Y2309" s="18">
        <f t="shared" si="358"/>
        <v>62.6</v>
      </c>
      <c r="Z2309" s="17">
        <v>17</v>
      </c>
      <c r="AA2309" s="21">
        <v>8</v>
      </c>
      <c r="AB2309" s="14" t="s">
        <v>44</v>
      </c>
      <c r="AC2309" s="14">
        <v>7</v>
      </c>
      <c r="AD2309" s="17">
        <v>16</v>
      </c>
      <c r="AE2309" s="17">
        <v>1</v>
      </c>
      <c r="AF2309" s="14">
        <v>11</v>
      </c>
      <c r="AG2309" s="14">
        <v>210</v>
      </c>
      <c r="AI2309" s="70">
        <f t="shared" si="355"/>
        <v>12.500999999999999</v>
      </c>
      <c r="AJ2309" s="71" t="s">
        <v>369</v>
      </c>
      <c r="AK2309" s="72">
        <f t="shared" si="356"/>
        <v>1.4471406331162124</v>
      </c>
      <c r="AL2309" s="73">
        <f t="shared" si="357"/>
        <v>1.4471406331162124</v>
      </c>
    </row>
    <row r="2310" spans="1:38" hidden="1">
      <c r="A2310" s="14" t="s">
        <v>109</v>
      </c>
      <c r="B2310" s="14" t="s">
        <v>40</v>
      </c>
      <c r="C2310" s="31">
        <v>39296</v>
      </c>
      <c r="D2310" s="15">
        <v>2007</v>
      </c>
      <c r="E2310" s="16">
        <v>0.44444444444444442</v>
      </c>
      <c r="F2310" s="16">
        <v>0.48472222222222222</v>
      </c>
      <c r="G2310" s="16">
        <f t="shared" si="359"/>
        <v>4.0277777777777801E-2</v>
      </c>
      <c r="H2310" s="21">
        <v>2</v>
      </c>
      <c r="I2310" s="17">
        <v>2</v>
      </c>
      <c r="J2310" s="17">
        <v>3</v>
      </c>
      <c r="K2310" s="17">
        <v>3</v>
      </c>
      <c r="L2310" s="14" t="s">
        <v>99</v>
      </c>
      <c r="M2310" s="47" t="s">
        <v>244</v>
      </c>
      <c r="N2310" s="17">
        <v>2</v>
      </c>
      <c r="O2310" s="14">
        <f t="shared" si="360"/>
        <v>42.24</v>
      </c>
      <c r="P2310" s="14">
        <v>12.8</v>
      </c>
      <c r="Q2310" s="14">
        <f t="shared" si="361"/>
        <v>43.559999999999995</v>
      </c>
      <c r="R2310" s="14">
        <v>13.2</v>
      </c>
      <c r="S2310" s="14">
        <f t="shared" si="362"/>
        <v>43.559999999999995</v>
      </c>
      <c r="T2310" s="14">
        <v>13.2</v>
      </c>
      <c r="U2310" s="21" t="s">
        <v>43</v>
      </c>
      <c r="V2310" s="21" t="s">
        <v>43</v>
      </c>
      <c r="W2310" s="19">
        <v>27.876110000000001</v>
      </c>
      <c r="X2310" s="19">
        <v>-115.16768999999999</v>
      </c>
      <c r="Y2310" s="18">
        <f t="shared" si="358"/>
        <v>62.6</v>
      </c>
      <c r="Z2310" s="17">
        <v>17</v>
      </c>
      <c r="AA2310" s="21">
        <v>8</v>
      </c>
      <c r="AB2310" s="14" t="s">
        <v>44</v>
      </c>
      <c r="AC2310" s="14">
        <v>7</v>
      </c>
      <c r="AD2310" s="17">
        <v>17</v>
      </c>
      <c r="AE2310" s="17">
        <v>1</v>
      </c>
      <c r="AF2310" s="14">
        <v>11</v>
      </c>
      <c r="AG2310" s="14">
        <v>210</v>
      </c>
      <c r="AI2310" s="70">
        <f t="shared" si="355"/>
        <v>13.209999999999999</v>
      </c>
      <c r="AJ2310" s="71" t="s">
        <v>369</v>
      </c>
      <c r="AK2310" s="72">
        <f t="shared" si="356"/>
        <v>1.6329725885917237</v>
      </c>
      <c r="AL2310" s="73">
        <f t="shared" si="357"/>
        <v>1.6329725885917237</v>
      </c>
    </row>
    <row r="2311" spans="1:38" hidden="1">
      <c r="A2311" s="14" t="s">
        <v>109</v>
      </c>
      <c r="B2311" s="14" t="s">
        <v>40</v>
      </c>
      <c r="C2311" s="31">
        <v>39296</v>
      </c>
      <c r="D2311" s="15">
        <v>2007</v>
      </c>
      <c r="E2311" s="16">
        <v>0.44444444444444442</v>
      </c>
      <c r="F2311" s="16">
        <v>0.48472222222222222</v>
      </c>
      <c r="G2311" s="16">
        <f t="shared" si="359"/>
        <v>4.0277777777777801E-2</v>
      </c>
      <c r="H2311" s="21">
        <v>2</v>
      </c>
      <c r="I2311" s="17">
        <v>2</v>
      </c>
      <c r="J2311" s="17">
        <v>3</v>
      </c>
      <c r="K2311" s="17">
        <v>3</v>
      </c>
      <c r="L2311" s="14" t="s">
        <v>99</v>
      </c>
      <c r="M2311" s="47" t="s">
        <v>244</v>
      </c>
      <c r="N2311" s="17">
        <v>2</v>
      </c>
      <c r="O2311" s="14">
        <f t="shared" si="360"/>
        <v>42.24</v>
      </c>
      <c r="P2311" s="14">
        <v>12.8</v>
      </c>
      <c r="Q2311" s="14">
        <f t="shared" si="361"/>
        <v>43.559999999999995</v>
      </c>
      <c r="R2311" s="14">
        <v>13.2</v>
      </c>
      <c r="S2311" s="14">
        <f t="shared" si="362"/>
        <v>43.559999999999995</v>
      </c>
      <c r="T2311" s="14">
        <v>13.2</v>
      </c>
      <c r="U2311" s="21" t="s">
        <v>43</v>
      </c>
      <c r="V2311" s="21" t="s">
        <v>43</v>
      </c>
      <c r="W2311" s="19">
        <v>27.876110000000001</v>
      </c>
      <c r="X2311" s="19">
        <v>-115.16768999999999</v>
      </c>
      <c r="Y2311" s="18">
        <f t="shared" si="358"/>
        <v>62.6</v>
      </c>
      <c r="Z2311" s="17">
        <v>17</v>
      </c>
      <c r="AA2311" s="21">
        <v>8</v>
      </c>
      <c r="AB2311" s="14" t="s">
        <v>44</v>
      </c>
      <c r="AC2311" s="14">
        <v>7</v>
      </c>
      <c r="AD2311" s="17">
        <v>19</v>
      </c>
      <c r="AE2311" s="17">
        <v>1</v>
      </c>
      <c r="AF2311" s="14">
        <v>11</v>
      </c>
      <c r="AG2311" s="14">
        <v>210</v>
      </c>
      <c r="AI2311" s="70">
        <f t="shared" si="355"/>
        <v>14.628</v>
      </c>
      <c r="AJ2311" s="71" t="s">
        <v>369</v>
      </c>
      <c r="AK2311" s="72">
        <f t="shared" si="356"/>
        <v>2.041534710262368</v>
      </c>
      <c r="AL2311" s="73">
        <f t="shared" si="357"/>
        <v>2.041534710262368</v>
      </c>
    </row>
    <row r="2312" spans="1:38" hidden="1">
      <c r="A2312" s="14" t="s">
        <v>109</v>
      </c>
      <c r="B2312" s="14" t="s">
        <v>40</v>
      </c>
      <c r="C2312" s="31">
        <v>39296</v>
      </c>
      <c r="D2312" s="15">
        <v>2007</v>
      </c>
      <c r="E2312" s="16">
        <v>0.44444444444444442</v>
      </c>
      <c r="F2312" s="16">
        <v>0.48472222222222222</v>
      </c>
      <c r="G2312" s="16">
        <f t="shared" si="359"/>
        <v>4.0277777777777801E-2</v>
      </c>
      <c r="H2312" s="21">
        <v>2</v>
      </c>
      <c r="I2312" s="17">
        <v>2</v>
      </c>
      <c r="J2312" s="17">
        <v>3</v>
      </c>
      <c r="K2312" s="17">
        <v>3</v>
      </c>
      <c r="L2312" s="14" t="s">
        <v>99</v>
      </c>
      <c r="M2312" s="47" t="s">
        <v>244</v>
      </c>
      <c r="N2312" s="17">
        <v>2</v>
      </c>
      <c r="O2312" s="14">
        <f t="shared" si="360"/>
        <v>42.24</v>
      </c>
      <c r="P2312" s="14">
        <v>12.8</v>
      </c>
      <c r="Q2312" s="14">
        <f t="shared" si="361"/>
        <v>43.559999999999995</v>
      </c>
      <c r="R2312" s="14">
        <v>13.2</v>
      </c>
      <c r="S2312" s="14">
        <f t="shared" si="362"/>
        <v>43.559999999999995</v>
      </c>
      <c r="T2312" s="14">
        <v>13.2</v>
      </c>
      <c r="U2312" s="21" t="s">
        <v>43</v>
      </c>
      <c r="V2312" s="21" t="s">
        <v>43</v>
      </c>
      <c r="W2312" s="19">
        <v>27.876110000000001</v>
      </c>
      <c r="X2312" s="19">
        <v>-115.16768999999999</v>
      </c>
      <c r="Y2312" s="18">
        <f t="shared" si="358"/>
        <v>62.6</v>
      </c>
      <c r="Z2312" s="17">
        <v>17</v>
      </c>
      <c r="AA2312" s="21">
        <v>8</v>
      </c>
      <c r="AB2312" s="14" t="s">
        <v>44</v>
      </c>
      <c r="AC2312" s="14">
        <v>7</v>
      </c>
      <c r="AD2312" s="17">
        <v>19</v>
      </c>
      <c r="AE2312" s="17">
        <v>1</v>
      </c>
      <c r="AF2312" s="14">
        <v>11</v>
      </c>
      <c r="AG2312" s="14">
        <v>210</v>
      </c>
      <c r="AI2312" s="70">
        <f t="shared" si="355"/>
        <v>14.628</v>
      </c>
      <c r="AJ2312" s="71" t="s">
        <v>369</v>
      </c>
      <c r="AK2312" s="72">
        <f t="shared" si="356"/>
        <v>2.041534710262368</v>
      </c>
      <c r="AL2312" s="73">
        <f t="shared" si="357"/>
        <v>2.041534710262368</v>
      </c>
    </row>
    <row r="2313" spans="1:38" hidden="1">
      <c r="A2313" s="14" t="s">
        <v>109</v>
      </c>
      <c r="B2313" s="14" t="s">
        <v>40</v>
      </c>
      <c r="C2313" s="31">
        <v>39296</v>
      </c>
      <c r="D2313" s="15">
        <v>2007</v>
      </c>
      <c r="E2313" s="16">
        <v>0.44444444444444442</v>
      </c>
      <c r="F2313" s="16">
        <v>0.48472222222222222</v>
      </c>
      <c r="G2313" s="16">
        <f t="shared" si="359"/>
        <v>4.0277777777777801E-2</v>
      </c>
      <c r="H2313" s="21">
        <v>2</v>
      </c>
      <c r="I2313" s="17">
        <v>2</v>
      </c>
      <c r="J2313" s="17">
        <v>3</v>
      </c>
      <c r="K2313" s="17">
        <v>3</v>
      </c>
      <c r="L2313" s="14" t="s">
        <v>99</v>
      </c>
      <c r="M2313" s="47" t="s">
        <v>244</v>
      </c>
      <c r="N2313" s="17">
        <v>2</v>
      </c>
      <c r="O2313" s="14">
        <f t="shared" si="360"/>
        <v>42.24</v>
      </c>
      <c r="P2313" s="14">
        <v>12.8</v>
      </c>
      <c r="Q2313" s="14">
        <f t="shared" si="361"/>
        <v>43.559999999999995</v>
      </c>
      <c r="R2313" s="14">
        <v>13.2</v>
      </c>
      <c r="S2313" s="14">
        <f t="shared" si="362"/>
        <v>43.559999999999995</v>
      </c>
      <c r="T2313" s="14">
        <v>13.2</v>
      </c>
      <c r="U2313" s="21" t="s">
        <v>43</v>
      </c>
      <c r="V2313" s="21" t="s">
        <v>43</v>
      </c>
      <c r="W2313" s="19">
        <v>27.876110000000001</v>
      </c>
      <c r="X2313" s="19">
        <v>-115.16768999999999</v>
      </c>
      <c r="Y2313" s="18">
        <f t="shared" si="358"/>
        <v>62.6</v>
      </c>
      <c r="Z2313" s="17">
        <v>17</v>
      </c>
      <c r="AA2313" s="21">
        <v>8</v>
      </c>
      <c r="AB2313" s="14" t="s">
        <v>44</v>
      </c>
      <c r="AC2313" s="14">
        <v>7</v>
      </c>
      <c r="AD2313" s="17">
        <v>20</v>
      </c>
      <c r="AE2313" s="17">
        <v>1</v>
      </c>
      <c r="AF2313" s="14">
        <v>11</v>
      </c>
      <c r="AG2313" s="14">
        <v>210</v>
      </c>
      <c r="AI2313" s="70">
        <f t="shared" si="355"/>
        <v>15.337</v>
      </c>
      <c r="AJ2313" s="71" t="s">
        <v>369</v>
      </c>
      <c r="AK2313" s="72">
        <f t="shared" si="356"/>
        <v>2.2645047633742106</v>
      </c>
      <c r="AL2313" s="73">
        <f t="shared" si="357"/>
        <v>2.2645047633742106</v>
      </c>
    </row>
    <row r="2314" spans="1:38" hidden="1">
      <c r="A2314" s="14" t="s">
        <v>109</v>
      </c>
      <c r="B2314" s="14" t="s">
        <v>40</v>
      </c>
      <c r="C2314" s="31">
        <v>39296</v>
      </c>
      <c r="D2314" s="15">
        <v>2007</v>
      </c>
      <c r="E2314" s="16">
        <v>0.44444444444444442</v>
      </c>
      <c r="F2314" s="16">
        <v>0.48472222222222222</v>
      </c>
      <c r="G2314" s="16">
        <f t="shared" si="359"/>
        <v>4.0277777777777801E-2</v>
      </c>
      <c r="H2314" s="21">
        <v>2</v>
      </c>
      <c r="I2314" s="17">
        <v>2</v>
      </c>
      <c r="J2314" s="17">
        <v>3</v>
      </c>
      <c r="K2314" s="17">
        <v>3</v>
      </c>
      <c r="L2314" s="14" t="s">
        <v>99</v>
      </c>
      <c r="M2314" s="47" t="s">
        <v>244</v>
      </c>
      <c r="N2314" s="17">
        <v>2</v>
      </c>
      <c r="O2314" s="14">
        <f t="shared" si="360"/>
        <v>42.24</v>
      </c>
      <c r="P2314" s="14">
        <v>12.8</v>
      </c>
      <c r="Q2314" s="14">
        <f t="shared" si="361"/>
        <v>43.559999999999995</v>
      </c>
      <c r="R2314" s="14">
        <v>13.2</v>
      </c>
      <c r="S2314" s="14">
        <f t="shared" si="362"/>
        <v>43.559999999999995</v>
      </c>
      <c r="T2314" s="14">
        <v>13.2</v>
      </c>
      <c r="U2314" s="21" t="s">
        <v>43</v>
      </c>
      <c r="V2314" s="21" t="s">
        <v>43</v>
      </c>
      <c r="W2314" s="19">
        <v>27.876110000000001</v>
      </c>
      <c r="X2314" s="19">
        <v>-115.16768999999999</v>
      </c>
      <c r="Y2314" s="18">
        <f t="shared" si="358"/>
        <v>62.6</v>
      </c>
      <c r="Z2314" s="17">
        <v>17</v>
      </c>
      <c r="AA2314" s="21">
        <v>8</v>
      </c>
      <c r="AB2314" s="14" t="s">
        <v>44</v>
      </c>
      <c r="AC2314" s="14">
        <v>7</v>
      </c>
      <c r="AD2314" s="17">
        <v>20</v>
      </c>
      <c r="AE2314" s="17">
        <v>1</v>
      </c>
      <c r="AF2314" s="14">
        <v>11</v>
      </c>
      <c r="AG2314" s="14">
        <v>210</v>
      </c>
      <c r="AI2314" s="70">
        <f t="shared" si="355"/>
        <v>15.337</v>
      </c>
      <c r="AJ2314" s="71" t="s">
        <v>369</v>
      </c>
      <c r="AK2314" s="72">
        <f t="shared" si="356"/>
        <v>2.2645047633742106</v>
      </c>
      <c r="AL2314" s="73">
        <f t="shared" si="357"/>
        <v>2.2645047633742106</v>
      </c>
    </row>
    <row r="2315" spans="1:38" hidden="1">
      <c r="A2315" s="14" t="s">
        <v>109</v>
      </c>
      <c r="B2315" s="14" t="s">
        <v>40</v>
      </c>
      <c r="C2315" s="31">
        <v>39296</v>
      </c>
      <c r="D2315" s="15">
        <v>2007</v>
      </c>
      <c r="E2315" s="16">
        <v>0.44444444444444442</v>
      </c>
      <c r="F2315" s="16">
        <v>0.48472222222222222</v>
      </c>
      <c r="G2315" s="16">
        <f t="shared" si="359"/>
        <v>4.0277777777777801E-2</v>
      </c>
      <c r="H2315" s="21">
        <v>2</v>
      </c>
      <c r="I2315" s="17">
        <v>2</v>
      </c>
      <c r="J2315" s="17">
        <v>3</v>
      </c>
      <c r="K2315" s="17">
        <v>3</v>
      </c>
      <c r="L2315" s="14" t="s">
        <v>99</v>
      </c>
      <c r="M2315" s="47" t="s">
        <v>244</v>
      </c>
      <c r="N2315" s="17">
        <v>2</v>
      </c>
      <c r="O2315" s="14">
        <f t="shared" si="360"/>
        <v>42.24</v>
      </c>
      <c r="P2315" s="14">
        <v>12.8</v>
      </c>
      <c r="Q2315" s="14">
        <f t="shared" si="361"/>
        <v>43.559999999999995</v>
      </c>
      <c r="R2315" s="14">
        <v>13.2</v>
      </c>
      <c r="S2315" s="14">
        <f t="shared" si="362"/>
        <v>43.559999999999995</v>
      </c>
      <c r="T2315" s="14">
        <v>13.2</v>
      </c>
      <c r="U2315" s="21" t="s">
        <v>43</v>
      </c>
      <c r="V2315" s="21" t="s">
        <v>43</v>
      </c>
      <c r="W2315" s="19">
        <v>27.876110000000001</v>
      </c>
      <c r="X2315" s="19">
        <v>-115.16768999999999</v>
      </c>
      <c r="Y2315" s="18">
        <f t="shared" si="358"/>
        <v>62.6</v>
      </c>
      <c r="Z2315" s="17">
        <v>17</v>
      </c>
      <c r="AA2315" s="21">
        <v>8</v>
      </c>
      <c r="AB2315" s="14" t="s">
        <v>44</v>
      </c>
      <c r="AC2315" s="14">
        <v>7</v>
      </c>
      <c r="AD2315" s="17">
        <v>22</v>
      </c>
      <c r="AE2315" s="17">
        <v>1</v>
      </c>
      <c r="AF2315" s="14">
        <v>11</v>
      </c>
      <c r="AG2315" s="14">
        <v>210</v>
      </c>
      <c r="AI2315" s="70">
        <f t="shared" si="355"/>
        <v>16.754999999999999</v>
      </c>
      <c r="AJ2315" s="71" t="s">
        <v>369</v>
      </c>
      <c r="AK2315" s="72">
        <f t="shared" si="356"/>
        <v>2.7483879168691034</v>
      </c>
      <c r="AL2315" s="73">
        <f t="shared" si="357"/>
        <v>2.7483879168691034</v>
      </c>
    </row>
    <row r="2316" spans="1:38" hidden="1">
      <c r="A2316" s="14" t="s">
        <v>109</v>
      </c>
      <c r="B2316" s="14" t="s">
        <v>40</v>
      </c>
      <c r="C2316" s="31">
        <v>39296</v>
      </c>
      <c r="D2316" s="15">
        <v>2007</v>
      </c>
      <c r="E2316" s="16">
        <v>0.44444444444444442</v>
      </c>
      <c r="F2316" s="16">
        <v>0.48472222222222222</v>
      </c>
      <c r="G2316" s="16">
        <f t="shared" si="359"/>
        <v>4.0277777777777801E-2</v>
      </c>
      <c r="H2316" s="21">
        <v>2</v>
      </c>
      <c r="I2316" s="17">
        <v>2</v>
      </c>
      <c r="J2316" s="17">
        <v>3</v>
      </c>
      <c r="K2316" s="17">
        <v>3</v>
      </c>
      <c r="L2316" s="14" t="s">
        <v>99</v>
      </c>
      <c r="M2316" s="47" t="s">
        <v>244</v>
      </c>
      <c r="N2316" s="17">
        <v>2</v>
      </c>
      <c r="O2316" s="14">
        <f t="shared" si="360"/>
        <v>42.24</v>
      </c>
      <c r="P2316" s="14">
        <v>12.8</v>
      </c>
      <c r="Q2316" s="14">
        <f t="shared" si="361"/>
        <v>43.559999999999995</v>
      </c>
      <c r="R2316" s="14">
        <v>13.2</v>
      </c>
      <c r="S2316" s="14">
        <f t="shared" si="362"/>
        <v>43.559999999999995</v>
      </c>
      <c r="T2316" s="14">
        <v>13.2</v>
      </c>
      <c r="U2316" s="21" t="s">
        <v>43</v>
      </c>
      <c r="V2316" s="21" t="s">
        <v>43</v>
      </c>
      <c r="W2316" s="19">
        <v>27.876110000000001</v>
      </c>
      <c r="X2316" s="19">
        <v>-115.16768999999999</v>
      </c>
      <c r="Y2316" s="18">
        <f t="shared" si="358"/>
        <v>62.6</v>
      </c>
      <c r="Z2316" s="17">
        <v>17</v>
      </c>
      <c r="AA2316" s="21">
        <v>8</v>
      </c>
      <c r="AB2316" s="14" t="s">
        <v>44</v>
      </c>
      <c r="AC2316" s="14">
        <v>8</v>
      </c>
      <c r="AD2316" s="17">
        <v>18</v>
      </c>
      <c r="AE2316" s="17">
        <v>1</v>
      </c>
      <c r="AF2316" s="14">
        <v>16</v>
      </c>
      <c r="AG2316" s="14">
        <v>210</v>
      </c>
      <c r="AI2316" s="70">
        <f t="shared" si="355"/>
        <v>13.918999999999999</v>
      </c>
      <c r="AJ2316" s="71" t="s">
        <v>369</v>
      </c>
      <c r="AK2316" s="72">
        <f t="shared" si="356"/>
        <v>1.8310631406548505</v>
      </c>
      <c r="AL2316" s="73">
        <f t="shared" si="357"/>
        <v>1.8310631406548505</v>
      </c>
    </row>
    <row r="2317" spans="1:38" hidden="1">
      <c r="A2317" s="14" t="s">
        <v>109</v>
      </c>
      <c r="B2317" s="14" t="s">
        <v>40</v>
      </c>
      <c r="C2317" s="31">
        <v>39296</v>
      </c>
      <c r="D2317" s="15">
        <v>2007</v>
      </c>
      <c r="E2317" s="16">
        <v>0.44444444444444442</v>
      </c>
      <c r="F2317" s="16">
        <v>0.48472222222222222</v>
      </c>
      <c r="G2317" s="16">
        <f t="shared" si="359"/>
        <v>4.0277777777777801E-2</v>
      </c>
      <c r="H2317" s="21">
        <v>2</v>
      </c>
      <c r="I2317" s="17">
        <v>2</v>
      </c>
      <c r="J2317" s="17">
        <v>3</v>
      </c>
      <c r="K2317" s="17">
        <v>3</v>
      </c>
      <c r="L2317" s="14" t="s">
        <v>99</v>
      </c>
      <c r="M2317" s="47" t="s">
        <v>244</v>
      </c>
      <c r="N2317" s="17">
        <v>2</v>
      </c>
      <c r="O2317" s="14">
        <f t="shared" si="360"/>
        <v>42.24</v>
      </c>
      <c r="P2317" s="14">
        <v>12.8</v>
      </c>
      <c r="Q2317" s="14">
        <f t="shared" si="361"/>
        <v>43.559999999999995</v>
      </c>
      <c r="R2317" s="14">
        <v>13.2</v>
      </c>
      <c r="S2317" s="14">
        <f t="shared" si="362"/>
        <v>43.559999999999995</v>
      </c>
      <c r="T2317" s="14">
        <v>13.2</v>
      </c>
      <c r="U2317" s="21" t="s">
        <v>43</v>
      </c>
      <c r="V2317" s="21" t="s">
        <v>43</v>
      </c>
      <c r="W2317" s="19">
        <v>27.876110000000001</v>
      </c>
      <c r="X2317" s="19">
        <v>-115.16768999999999</v>
      </c>
      <c r="Y2317" s="18">
        <f t="shared" si="358"/>
        <v>62.6</v>
      </c>
      <c r="Z2317" s="17">
        <v>17</v>
      </c>
      <c r="AA2317" s="21">
        <v>8</v>
      </c>
      <c r="AB2317" s="14" t="s">
        <v>44</v>
      </c>
      <c r="AC2317" s="14">
        <v>8</v>
      </c>
      <c r="AD2317" s="17">
        <v>22</v>
      </c>
      <c r="AE2317" s="17">
        <v>1</v>
      </c>
      <c r="AF2317" s="14">
        <v>16</v>
      </c>
      <c r="AG2317" s="14">
        <v>210</v>
      </c>
      <c r="AI2317" s="70">
        <f t="shared" si="355"/>
        <v>16.754999999999999</v>
      </c>
      <c r="AJ2317" s="71" t="s">
        <v>369</v>
      </c>
      <c r="AK2317" s="72">
        <f t="shared" si="356"/>
        <v>2.7483879168691034</v>
      </c>
      <c r="AL2317" s="73">
        <f t="shared" si="357"/>
        <v>2.7483879168691034</v>
      </c>
    </row>
    <row r="2318" spans="1:38" hidden="1">
      <c r="A2318" s="14" t="s">
        <v>109</v>
      </c>
      <c r="B2318" s="14" t="s">
        <v>40</v>
      </c>
      <c r="C2318" s="31">
        <v>39296</v>
      </c>
      <c r="D2318" s="15">
        <v>2007</v>
      </c>
      <c r="E2318" s="16">
        <v>0.44444444444444442</v>
      </c>
      <c r="F2318" s="16">
        <v>0.48472222222222222</v>
      </c>
      <c r="G2318" s="16">
        <f t="shared" si="359"/>
        <v>4.0277777777777801E-2</v>
      </c>
      <c r="H2318" s="21">
        <v>2</v>
      </c>
      <c r="I2318" s="17">
        <v>2</v>
      </c>
      <c r="J2318" s="17">
        <v>3</v>
      </c>
      <c r="K2318" s="17">
        <v>3</v>
      </c>
      <c r="L2318" s="14" t="s">
        <v>99</v>
      </c>
      <c r="M2318" s="47" t="s">
        <v>244</v>
      </c>
      <c r="N2318" s="17">
        <v>2</v>
      </c>
      <c r="O2318" s="14">
        <f t="shared" si="360"/>
        <v>42.24</v>
      </c>
      <c r="P2318" s="14">
        <v>12.8</v>
      </c>
      <c r="Q2318" s="14">
        <f t="shared" si="361"/>
        <v>43.559999999999995</v>
      </c>
      <c r="R2318" s="14">
        <v>13.2</v>
      </c>
      <c r="S2318" s="14">
        <f t="shared" si="362"/>
        <v>43.559999999999995</v>
      </c>
      <c r="T2318" s="14">
        <v>13.2</v>
      </c>
      <c r="U2318" s="21" t="s">
        <v>43</v>
      </c>
      <c r="V2318" s="21" t="s">
        <v>43</v>
      </c>
      <c r="W2318" s="19">
        <v>27.876110000000001</v>
      </c>
      <c r="X2318" s="19">
        <v>-115.16768999999999</v>
      </c>
      <c r="Y2318" s="18">
        <f t="shared" si="358"/>
        <v>62.6</v>
      </c>
      <c r="Z2318" s="17">
        <v>17</v>
      </c>
      <c r="AA2318" s="21">
        <v>8</v>
      </c>
      <c r="AB2318" s="14" t="s">
        <v>44</v>
      </c>
      <c r="AC2318" s="14">
        <v>9</v>
      </c>
      <c r="AD2318" s="17">
        <v>7</v>
      </c>
      <c r="AE2318" s="17">
        <v>1</v>
      </c>
      <c r="AF2318" s="14">
        <v>18</v>
      </c>
      <c r="AG2318" s="14">
        <v>210</v>
      </c>
      <c r="AI2318" s="70">
        <f t="shared" si="355"/>
        <v>6.12</v>
      </c>
      <c r="AJ2318" s="71" t="s">
        <v>369</v>
      </c>
      <c r="AK2318" s="72">
        <f t="shared" si="356"/>
        <v>0.30282194081802571</v>
      </c>
      <c r="AL2318" s="73">
        <f t="shared" si="357"/>
        <v>0.30282194081802571</v>
      </c>
    </row>
    <row r="2319" spans="1:38" hidden="1">
      <c r="A2319" s="14" t="s">
        <v>109</v>
      </c>
      <c r="B2319" s="14" t="s">
        <v>40</v>
      </c>
      <c r="C2319" s="31">
        <v>39296</v>
      </c>
      <c r="D2319" s="15">
        <v>2007</v>
      </c>
      <c r="E2319" s="16">
        <v>0.44444444444444442</v>
      </c>
      <c r="F2319" s="16">
        <v>0.48472222222222222</v>
      </c>
      <c r="G2319" s="16">
        <f t="shared" si="359"/>
        <v>4.0277777777777801E-2</v>
      </c>
      <c r="H2319" s="21">
        <v>2</v>
      </c>
      <c r="I2319" s="17">
        <v>2</v>
      </c>
      <c r="J2319" s="17">
        <v>3</v>
      </c>
      <c r="K2319" s="17">
        <v>3</v>
      </c>
      <c r="L2319" s="14" t="s">
        <v>99</v>
      </c>
      <c r="M2319" s="47" t="s">
        <v>244</v>
      </c>
      <c r="N2319" s="17">
        <v>2</v>
      </c>
      <c r="O2319" s="14">
        <f t="shared" si="360"/>
        <v>42.24</v>
      </c>
      <c r="P2319" s="14">
        <v>12.8</v>
      </c>
      <c r="Q2319" s="14">
        <f t="shared" si="361"/>
        <v>43.559999999999995</v>
      </c>
      <c r="R2319" s="14">
        <v>13.2</v>
      </c>
      <c r="S2319" s="14">
        <f t="shared" si="362"/>
        <v>43.559999999999995</v>
      </c>
      <c r="T2319" s="14">
        <v>13.2</v>
      </c>
      <c r="U2319" s="21" t="s">
        <v>43</v>
      </c>
      <c r="V2319" s="21" t="s">
        <v>43</v>
      </c>
      <c r="W2319" s="19">
        <v>27.876110000000001</v>
      </c>
      <c r="X2319" s="19">
        <v>-115.16768999999999</v>
      </c>
      <c r="Y2319" s="18">
        <f t="shared" si="358"/>
        <v>62.6</v>
      </c>
      <c r="Z2319" s="17">
        <v>17</v>
      </c>
      <c r="AA2319" s="21">
        <v>8</v>
      </c>
      <c r="AB2319" s="14" t="s">
        <v>44</v>
      </c>
      <c r="AC2319" s="14">
        <v>9</v>
      </c>
      <c r="AD2319" s="17">
        <v>14</v>
      </c>
      <c r="AE2319" s="17">
        <v>1</v>
      </c>
      <c r="AF2319" s="14">
        <v>18</v>
      </c>
      <c r="AG2319" s="14">
        <v>210</v>
      </c>
      <c r="AI2319" s="70">
        <f t="shared" si="355"/>
        <v>11.083</v>
      </c>
      <c r="AJ2319" s="71" t="s">
        <v>369</v>
      </c>
      <c r="AK2319" s="72">
        <f t="shared" si="356"/>
        <v>1.1117350137621949</v>
      </c>
      <c r="AL2319" s="73">
        <f t="shared" si="357"/>
        <v>1.1117350137621949</v>
      </c>
    </row>
    <row r="2320" spans="1:38" hidden="1">
      <c r="A2320" s="14" t="s">
        <v>109</v>
      </c>
      <c r="B2320" s="14" t="s">
        <v>40</v>
      </c>
      <c r="C2320" s="31">
        <v>39296</v>
      </c>
      <c r="D2320" s="15">
        <v>2007</v>
      </c>
      <c r="E2320" s="16">
        <v>0.44444444444444442</v>
      </c>
      <c r="F2320" s="16">
        <v>0.48472222222222222</v>
      </c>
      <c r="G2320" s="16">
        <f t="shared" si="359"/>
        <v>4.0277777777777801E-2</v>
      </c>
      <c r="H2320" s="21">
        <v>2</v>
      </c>
      <c r="I2320" s="17">
        <v>2</v>
      </c>
      <c r="J2320" s="17">
        <v>3</v>
      </c>
      <c r="K2320" s="17">
        <v>3</v>
      </c>
      <c r="L2320" s="14" t="s">
        <v>99</v>
      </c>
      <c r="M2320" s="47" t="s">
        <v>244</v>
      </c>
      <c r="N2320" s="17">
        <v>2</v>
      </c>
      <c r="O2320" s="14">
        <f t="shared" si="360"/>
        <v>42.24</v>
      </c>
      <c r="P2320" s="14">
        <v>12.8</v>
      </c>
      <c r="Q2320" s="14">
        <f t="shared" si="361"/>
        <v>43.559999999999995</v>
      </c>
      <c r="R2320" s="14">
        <v>13.2</v>
      </c>
      <c r="S2320" s="14">
        <f t="shared" si="362"/>
        <v>43.559999999999995</v>
      </c>
      <c r="T2320" s="14">
        <v>13.2</v>
      </c>
      <c r="U2320" s="21" t="s">
        <v>43</v>
      </c>
      <c r="V2320" s="21" t="s">
        <v>43</v>
      </c>
      <c r="W2320" s="19">
        <v>27.876110000000001</v>
      </c>
      <c r="X2320" s="19">
        <v>-115.16768999999999</v>
      </c>
      <c r="Y2320" s="18">
        <f t="shared" si="358"/>
        <v>62.6</v>
      </c>
      <c r="Z2320" s="17">
        <v>17</v>
      </c>
      <c r="AA2320" s="21">
        <v>8</v>
      </c>
      <c r="AB2320" s="14" t="s">
        <v>44</v>
      </c>
      <c r="AC2320" s="14">
        <v>9</v>
      </c>
      <c r="AD2320" s="17">
        <v>18</v>
      </c>
      <c r="AE2320" s="17">
        <v>1</v>
      </c>
      <c r="AF2320" s="14">
        <v>18</v>
      </c>
      <c r="AG2320" s="14">
        <v>210</v>
      </c>
      <c r="AI2320" s="70">
        <f t="shared" si="355"/>
        <v>13.918999999999999</v>
      </c>
      <c r="AJ2320" s="71" t="s">
        <v>369</v>
      </c>
      <c r="AK2320" s="72">
        <f t="shared" si="356"/>
        <v>1.8310631406548505</v>
      </c>
      <c r="AL2320" s="73">
        <f t="shared" si="357"/>
        <v>1.8310631406548505</v>
      </c>
    </row>
    <row r="2321" spans="1:38" hidden="1">
      <c r="A2321" s="14" t="s">
        <v>109</v>
      </c>
      <c r="B2321" s="14" t="s">
        <v>40</v>
      </c>
      <c r="C2321" s="31">
        <v>39296</v>
      </c>
      <c r="D2321" s="15">
        <v>2007</v>
      </c>
      <c r="E2321" s="16">
        <v>0.44444444444444442</v>
      </c>
      <c r="F2321" s="16">
        <v>0.48472222222222222</v>
      </c>
      <c r="G2321" s="16">
        <f t="shared" si="359"/>
        <v>4.0277777777777801E-2</v>
      </c>
      <c r="H2321" s="21">
        <v>2</v>
      </c>
      <c r="I2321" s="17">
        <v>2</v>
      </c>
      <c r="J2321" s="17">
        <v>3</v>
      </c>
      <c r="K2321" s="17">
        <v>3</v>
      </c>
      <c r="L2321" s="14" t="s">
        <v>99</v>
      </c>
      <c r="M2321" s="47" t="s">
        <v>244</v>
      </c>
      <c r="N2321" s="17">
        <v>2</v>
      </c>
      <c r="O2321" s="14">
        <f t="shared" si="360"/>
        <v>42.24</v>
      </c>
      <c r="P2321" s="14">
        <v>12.8</v>
      </c>
      <c r="Q2321" s="14">
        <f t="shared" si="361"/>
        <v>43.559999999999995</v>
      </c>
      <c r="R2321" s="14">
        <v>13.2</v>
      </c>
      <c r="S2321" s="14">
        <f t="shared" si="362"/>
        <v>43.559999999999995</v>
      </c>
      <c r="T2321" s="14">
        <v>13.2</v>
      </c>
      <c r="U2321" s="21" t="s">
        <v>43</v>
      </c>
      <c r="V2321" s="21" t="s">
        <v>43</v>
      </c>
      <c r="W2321" s="19">
        <v>27.876110000000001</v>
      </c>
      <c r="X2321" s="19">
        <v>-115.16768999999999</v>
      </c>
      <c r="Y2321" s="18">
        <f t="shared" si="358"/>
        <v>62.6</v>
      </c>
      <c r="Z2321" s="17">
        <v>17</v>
      </c>
      <c r="AA2321" s="21">
        <v>8</v>
      </c>
      <c r="AB2321" s="14" t="s">
        <v>44</v>
      </c>
      <c r="AC2321" s="14">
        <v>10</v>
      </c>
      <c r="AD2321" s="17">
        <v>12</v>
      </c>
      <c r="AE2321" s="17">
        <v>1</v>
      </c>
      <c r="AF2321" s="14">
        <v>20</v>
      </c>
      <c r="AG2321" s="14">
        <v>210</v>
      </c>
      <c r="AI2321" s="70">
        <f t="shared" si="355"/>
        <v>9.6649999999999991</v>
      </c>
      <c r="AJ2321" s="71" t="s">
        <v>369</v>
      </c>
      <c r="AK2321" s="72">
        <f t="shared" si="356"/>
        <v>0.82374690124645178</v>
      </c>
      <c r="AL2321" s="73">
        <f t="shared" si="357"/>
        <v>0.82374690124645178</v>
      </c>
    </row>
    <row r="2322" spans="1:38" hidden="1">
      <c r="A2322" s="14" t="s">
        <v>109</v>
      </c>
      <c r="B2322" s="14" t="s">
        <v>40</v>
      </c>
      <c r="C2322" s="31">
        <v>39296</v>
      </c>
      <c r="D2322" s="15">
        <v>2007</v>
      </c>
      <c r="E2322" s="16">
        <v>0.44444444444444442</v>
      </c>
      <c r="F2322" s="16">
        <v>0.48472222222222222</v>
      </c>
      <c r="G2322" s="16">
        <f t="shared" si="359"/>
        <v>4.0277777777777801E-2</v>
      </c>
      <c r="H2322" s="21">
        <v>2</v>
      </c>
      <c r="I2322" s="17">
        <v>2</v>
      </c>
      <c r="J2322" s="17">
        <v>3</v>
      </c>
      <c r="K2322" s="17">
        <v>3</v>
      </c>
      <c r="L2322" s="14" t="s">
        <v>99</v>
      </c>
      <c r="M2322" s="47" t="s">
        <v>244</v>
      </c>
      <c r="N2322" s="17">
        <v>2</v>
      </c>
      <c r="O2322" s="14">
        <f t="shared" si="360"/>
        <v>42.24</v>
      </c>
      <c r="P2322" s="14">
        <v>12.8</v>
      </c>
      <c r="Q2322" s="14">
        <f t="shared" si="361"/>
        <v>43.559999999999995</v>
      </c>
      <c r="R2322" s="14">
        <v>13.2</v>
      </c>
      <c r="S2322" s="14">
        <f t="shared" si="362"/>
        <v>43.559999999999995</v>
      </c>
      <c r="T2322" s="14">
        <v>13.2</v>
      </c>
      <c r="U2322" s="21" t="s">
        <v>43</v>
      </c>
      <c r="V2322" s="21" t="s">
        <v>43</v>
      </c>
      <c r="W2322" s="19">
        <v>27.876110000000001</v>
      </c>
      <c r="X2322" s="19">
        <v>-115.16768999999999</v>
      </c>
      <c r="Y2322" s="18">
        <f t="shared" si="358"/>
        <v>62.6</v>
      </c>
      <c r="Z2322" s="17">
        <v>17</v>
      </c>
      <c r="AA2322" s="21">
        <v>8</v>
      </c>
      <c r="AB2322" s="14" t="s">
        <v>44</v>
      </c>
      <c r="AC2322" s="14">
        <v>10</v>
      </c>
      <c r="AD2322" s="17">
        <v>14</v>
      </c>
      <c r="AE2322" s="17">
        <v>1</v>
      </c>
      <c r="AF2322" s="14">
        <v>20</v>
      </c>
      <c r="AG2322" s="14">
        <v>210</v>
      </c>
      <c r="AI2322" s="70">
        <f t="shared" si="355"/>
        <v>11.083</v>
      </c>
      <c r="AJ2322" s="71" t="s">
        <v>369</v>
      </c>
      <c r="AK2322" s="72">
        <f t="shared" si="356"/>
        <v>1.1117350137621949</v>
      </c>
      <c r="AL2322" s="73">
        <f t="shared" si="357"/>
        <v>1.1117350137621949</v>
      </c>
    </row>
    <row r="2323" spans="1:38" hidden="1">
      <c r="A2323" s="14" t="s">
        <v>109</v>
      </c>
      <c r="B2323" s="14" t="s">
        <v>40</v>
      </c>
      <c r="C2323" s="31">
        <v>39296</v>
      </c>
      <c r="D2323" s="15">
        <v>2007</v>
      </c>
      <c r="E2323" s="16">
        <v>0.44444444444444442</v>
      </c>
      <c r="F2323" s="16">
        <v>0.48472222222222222</v>
      </c>
      <c r="G2323" s="16">
        <f t="shared" si="359"/>
        <v>4.0277777777777801E-2</v>
      </c>
      <c r="H2323" s="21">
        <v>2</v>
      </c>
      <c r="I2323" s="17">
        <v>2</v>
      </c>
      <c r="J2323" s="17">
        <v>3</v>
      </c>
      <c r="K2323" s="17">
        <v>3</v>
      </c>
      <c r="L2323" s="14" t="s">
        <v>99</v>
      </c>
      <c r="M2323" s="47" t="s">
        <v>244</v>
      </c>
      <c r="N2323" s="17">
        <v>2</v>
      </c>
      <c r="O2323" s="14">
        <f t="shared" si="360"/>
        <v>42.24</v>
      </c>
      <c r="P2323" s="14">
        <v>12.8</v>
      </c>
      <c r="Q2323" s="14">
        <f t="shared" si="361"/>
        <v>43.559999999999995</v>
      </c>
      <c r="R2323" s="14">
        <v>13.2</v>
      </c>
      <c r="S2323" s="14">
        <f t="shared" si="362"/>
        <v>43.559999999999995</v>
      </c>
      <c r="T2323" s="14">
        <v>13.2</v>
      </c>
      <c r="U2323" s="21" t="s">
        <v>43</v>
      </c>
      <c r="V2323" s="21" t="s">
        <v>43</v>
      </c>
      <c r="W2323" s="19">
        <v>27.876110000000001</v>
      </c>
      <c r="X2323" s="19">
        <v>-115.16768999999999</v>
      </c>
      <c r="Y2323" s="18">
        <f t="shared" si="358"/>
        <v>62.6</v>
      </c>
      <c r="Z2323" s="17">
        <v>17</v>
      </c>
      <c r="AA2323" s="21">
        <v>8</v>
      </c>
      <c r="AB2323" s="14" t="s">
        <v>44</v>
      </c>
      <c r="AC2323" s="14">
        <v>10</v>
      </c>
      <c r="AD2323" s="17">
        <v>16</v>
      </c>
      <c r="AE2323" s="17">
        <v>1</v>
      </c>
      <c r="AF2323" s="14">
        <v>20</v>
      </c>
      <c r="AG2323" s="14">
        <v>210</v>
      </c>
      <c r="AI2323" s="70">
        <f t="shared" si="355"/>
        <v>12.500999999999999</v>
      </c>
      <c r="AJ2323" s="71" t="s">
        <v>369</v>
      </c>
      <c r="AK2323" s="72">
        <f t="shared" si="356"/>
        <v>1.4471406331162124</v>
      </c>
      <c r="AL2323" s="73">
        <f t="shared" si="357"/>
        <v>1.4471406331162124</v>
      </c>
    </row>
    <row r="2324" spans="1:38" hidden="1">
      <c r="A2324" s="14" t="s">
        <v>109</v>
      </c>
      <c r="B2324" s="14" t="s">
        <v>40</v>
      </c>
      <c r="C2324" s="31">
        <v>39296</v>
      </c>
      <c r="D2324" s="15">
        <v>2007</v>
      </c>
      <c r="E2324" s="16">
        <v>0.44444444444444442</v>
      </c>
      <c r="F2324" s="16">
        <v>0.48472222222222222</v>
      </c>
      <c r="G2324" s="16">
        <f t="shared" si="359"/>
        <v>4.0277777777777801E-2</v>
      </c>
      <c r="H2324" s="21">
        <v>2</v>
      </c>
      <c r="I2324" s="17">
        <v>2</v>
      </c>
      <c r="J2324" s="17">
        <v>3</v>
      </c>
      <c r="K2324" s="17">
        <v>3</v>
      </c>
      <c r="L2324" s="14" t="s">
        <v>99</v>
      </c>
      <c r="M2324" s="47" t="s">
        <v>244</v>
      </c>
      <c r="N2324" s="17">
        <v>2</v>
      </c>
      <c r="O2324" s="14">
        <f t="shared" si="360"/>
        <v>42.24</v>
      </c>
      <c r="P2324" s="14">
        <v>12.8</v>
      </c>
      <c r="Q2324" s="14">
        <f t="shared" si="361"/>
        <v>43.559999999999995</v>
      </c>
      <c r="R2324" s="14">
        <v>13.2</v>
      </c>
      <c r="S2324" s="14">
        <f t="shared" si="362"/>
        <v>43.559999999999995</v>
      </c>
      <c r="T2324" s="14">
        <v>13.2</v>
      </c>
      <c r="U2324" s="21" t="s">
        <v>43</v>
      </c>
      <c r="V2324" s="21" t="s">
        <v>43</v>
      </c>
      <c r="W2324" s="19">
        <v>27.876110000000001</v>
      </c>
      <c r="X2324" s="19">
        <v>-115.16768999999999</v>
      </c>
      <c r="Y2324" s="18">
        <f t="shared" si="358"/>
        <v>62.6</v>
      </c>
      <c r="Z2324" s="17">
        <v>17</v>
      </c>
      <c r="AA2324" s="21">
        <v>8</v>
      </c>
      <c r="AB2324" s="14" t="s">
        <v>44</v>
      </c>
      <c r="AC2324" s="14">
        <v>10</v>
      </c>
      <c r="AD2324" s="17">
        <v>16</v>
      </c>
      <c r="AE2324" s="17">
        <v>1</v>
      </c>
      <c r="AF2324" s="14">
        <v>20</v>
      </c>
      <c r="AG2324" s="14">
        <v>210</v>
      </c>
      <c r="AI2324" s="70">
        <f t="shared" si="355"/>
        <v>12.500999999999999</v>
      </c>
      <c r="AJ2324" s="71" t="s">
        <v>369</v>
      </c>
      <c r="AK2324" s="72">
        <f t="shared" si="356"/>
        <v>1.4471406331162124</v>
      </c>
      <c r="AL2324" s="73">
        <f t="shared" si="357"/>
        <v>1.4471406331162124</v>
      </c>
    </row>
    <row r="2325" spans="1:38" hidden="1">
      <c r="A2325" s="14" t="s">
        <v>109</v>
      </c>
      <c r="B2325" s="14" t="s">
        <v>40</v>
      </c>
      <c r="C2325" s="31">
        <v>39296</v>
      </c>
      <c r="D2325" s="15">
        <v>2007</v>
      </c>
      <c r="E2325" s="16">
        <v>0.44444444444444442</v>
      </c>
      <c r="F2325" s="16">
        <v>0.48472222222222222</v>
      </c>
      <c r="G2325" s="16">
        <f t="shared" si="359"/>
        <v>4.0277777777777801E-2</v>
      </c>
      <c r="H2325" s="21">
        <v>2</v>
      </c>
      <c r="I2325" s="17">
        <v>2</v>
      </c>
      <c r="J2325" s="17">
        <v>3</v>
      </c>
      <c r="K2325" s="17">
        <v>3</v>
      </c>
      <c r="L2325" s="14" t="s">
        <v>99</v>
      </c>
      <c r="M2325" s="47" t="s">
        <v>244</v>
      </c>
      <c r="N2325" s="17">
        <v>2</v>
      </c>
      <c r="O2325" s="14">
        <f t="shared" si="360"/>
        <v>42.24</v>
      </c>
      <c r="P2325" s="14">
        <v>12.8</v>
      </c>
      <c r="Q2325" s="14">
        <f t="shared" si="361"/>
        <v>43.559999999999995</v>
      </c>
      <c r="R2325" s="14">
        <v>13.2</v>
      </c>
      <c r="S2325" s="14">
        <f t="shared" si="362"/>
        <v>43.559999999999995</v>
      </c>
      <c r="T2325" s="14">
        <v>13.2</v>
      </c>
      <c r="U2325" s="21" t="s">
        <v>43</v>
      </c>
      <c r="V2325" s="21" t="s">
        <v>43</v>
      </c>
      <c r="W2325" s="19">
        <v>27.876110000000001</v>
      </c>
      <c r="X2325" s="19">
        <v>-115.16768999999999</v>
      </c>
      <c r="Y2325" s="18">
        <f t="shared" si="358"/>
        <v>62.6</v>
      </c>
      <c r="Z2325" s="17">
        <v>17</v>
      </c>
      <c r="AA2325" s="21">
        <v>8</v>
      </c>
      <c r="AB2325" s="14" t="s">
        <v>44</v>
      </c>
      <c r="AC2325" s="14">
        <v>10</v>
      </c>
      <c r="AD2325" s="17">
        <v>20</v>
      </c>
      <c r="AE2325" s="17">
        <v>1</v>
      </c>
      <c r="AF2325" s="14">
        <v>20</v>
      </c>
      <c r="AG2325" s="14">
        <v>210</v>
      </c>
      <c r="AI2325" s="70">
        <f t="shared" si="355"/>
        <v>15.337</v>
      </c>
      <c r="AJ2325" s="71" t="s">
        <v>369</v>
      </c>
      <c r="AK2325" s="72">
        <f t="shared" si="356"/>
        <v>2.2645047633742106</v>
      </c>
      <c r="AL2325" s="73">
        <f t="shared" si="357"/>
        <v>2.2645047633742106</v>
      </c>
    </row>
    <row r="2326" spans="1:38" hidden="1">
      <c r="A2326" s="14" t="s">
        <v>109</v>
      </c>
      <c r="B2326" s="14" t="s">
        <v>40</v>
      </c>
      <c r="C2326" s="31">
        <v>39296</v>
      </c>
      <c r="D2326" s="15">
        <v>2007</v>
      </c>
      <c r="E2326" s="16">
        <v>0.44444444444444442</v>
      </c>
      <c r="F2326" s="16">
        <v>0.48472222222222222</v>
      </c>
      <c r="G2326" s="16">
        <f t="shared" si="359"/>
        <v>4.0277777777777801E-2</v>
      </c>
      <c r="H2326" s="21">
        <v>2</v>
      </c>
      <c r="I2326" s="17">
        <v>2</v>
      </c>
      <c r="J2326" s="17">
        <v>3</v>
      </c>
      <c r="K2326" s="17">
        <v>3</v>
      </c>
      <c r="L2326" s="14" t="s">
        <v>99</v>
      </c>
      <c r="M2326" s="47" t="s">
        <v>244</v>
      </c>
      <c r="N2326" s="17">
        <v>2</v>
      </c>
      <c r="O2326" s="14">
        <f t="shared" si="360"/>
        <v>42.24</v>
      </c>
      <c r="P2326" s="14">
        <v>12.8</v>
      </c>
      <c r="Q2326" s="14">
        <f t="shared" si="361"/>
        <v>43.559999999999995</v>
      </c>
      <c r="R2326" s="14">
        <v>13.2</v>
      </c>
      <c r="S2326" s="14">
        <f t="shared" si="362"/>
        <v>43.559999999999995</v>
      </c>
      <c r="T2326" s="14">
        <v>13.2</v>
      </c>
      <c r="U2326" s="21" t="s">
        <v>43</v>
      </c>
      <c r="V2326" s="21" t="s">
        <v>43</v>
      </c>
      <c r="W2326" s="19">
        <v>27.876110000000001</v>
      </c>
      <c r="X2326" s="19">
        <v>-115.16768999999999</v>
      </c>
      <c r="Y2326" s="18">
        <f t="shared" si="358"/>
        <v>62.6</v>
      </c>
      <c r="Z2326" s="17">
        <v>17</v>
      </c>
      <c r="AA2326" s="21">
        <v>8</v>
      </c>
      <c r="AB2326" s="14" t="s">
        <v>44</v>
      </c>
      <c r="AC2326" s="14">
        <v>11</v>
      </c>
      <c r="AD2326" s="17">
        <v>12</v>
      </c>
      <c r="AE2326" s="17">
        <v>1</v>
      </c>
      <c r="AF2326" s="14">
        <v>25</v>
      </c>
      <c r="AG2326" s="14">
        <v>210</v>
      </c>
      <c r="AI2326" s="70">
        <f t="shared" si="355"/>
        <v>9.6649999999999991</v>
      </c>
      <c r="AJ2326" s="71" t="s">
        <v>369</v>
      </c>
      <c r="AK2326" s="72">
        <f t="shared" si="356"/>
        <v>0.82374690124645178</v>
      </c>
      <c r="AL2326" s="73">
        <f t="shared" si="357"/>
        <v>0.82374690124645178</v>
      </c>
    </row>
    <row r="2327" spans="1:38" hidden="1">
      <c r="A2327" s="14" t="s">
        <v>109</v>
      </c>
      <c r="B2327" s="14" t="s">
        <v>40</v>
      </c>
      <c r="C2327" s="31">
        <v>39296</v>
      </c>
      <c r="D2327" s="15">
        <v>2007</v>
      </c>
      <c r="E2327" s="16">
        <v>0.44444444444444442</v>
      </c>
      <c r="F2327" s="16">
        <v>0.48472222222222222</v>
      </c>
      <c r="G2327" s="16">
        <f t="shared" si="359"/>
        <v>4.0277777777777801E-2</v>
      </c>
      <c r="H2327" s="21">
        <v>2</v>
      </c>
      <c r="I2327" s="17">
        <v>2</v>
      </c>
      <c r="J2327" s="17">
        <v>3</v>
      </c>
      <c r="K2327" s="17">
        <v>3</v>
      </c>
      <c r="L2327" s="14" t="s">
        <v>99</v>
      </c>
      <c r="M2327" s="47" t="s">
        <v>244</v>
      </c>
      <c r="N2327" s="17">
        <v>2</v>
      </c>
      <c r="O2327" s="14">
        <f t="shared" si="360"/>
        <v>42.24</v>
      </c>
      <c r="P2327" s="14">
        <v>12.8</v>
      </c>
      <c r="Q2327" s="14">
        <f t="shared" si="361"/>
        <v>43.559999999999995</v>
      </c>
      <c r="R2327" s="14">
        <v>13.2</v>
      </c>
      <c r="S2327" s="14">
        <f t="shared" si="362"/>
        <v>43.559999999999995</v>
      </c>
      <c r="T2327" s="14">
        <v>13.2</v>
      </c>
      <c r="U2327" s="21" t="s">
        <v>43</v>
      </c>
      <c r="V2327" s="21" t="s">
        <v>43</v>
      </c>
      <c r="W2327" s="19">
        <v>27.876110000000001</v>
      </c>
      <c r="X2327" s="19">
        <v>-115.16768999999999</v>
      </c>
      <c r="Y2327" s="18">
        <f t="shared" si="358"/>
        <v>62.6</v>
      </c>
      <c r="Z2327" s="17">
        <v>17</v>
      </c>
      <c r="AA2327" s="21">
        <v>8</v>
      </c>
      <c r="AB2327" s="14" t="s">
        <v>44</v>
      </c>
      <c r="AC2327" s="14">
        <v>11</v>
      </c>
      <c r="AD2327" s="17">
        <v>12</v>
      </c>
      <c r="AE2327" s="17">
        <v>1</v>
      </c>
      <c r="AF2327" s="14">
        <v>25</v>
      </c>
      <c r="AG2327" s="14">
        <v>210</v>
      </c>
      <c r="AI2327" s="70">
        <f t="shared" si="355"/>
        <v>9.6649999999999991</v>
      </c>
      <c r="AJ2327" s="71" t="s">
        <v>369</v>
      </c>
      <c r="AK2327" s="72">
        <f t="shared" si="356"/>
        <v>0.82374690124645178</v>
      </c>
      <c r="AL2327" s="73">
        <f t="shared" si="357"/>
        <v>0.82374690124645178</v>
      </c>
    </row>
    <row r="2328" spans="1:38" hidden="1">
      <c r="A2328" s="14" t="s">
        <v>109</v>
      </c>
      <c r="B2328" s="14" t="s">
        <v>40</v>
      </c>
      <c r="C2328" s="31">
        <v>39296</v>
      </c>
      <c r="D2328" s="15">
        <v>2007</v>
      </c>
      <c r="E2328" s="16">
        <v>0.44444444444444442</v>
      </c>
      <c r="F2328" s="16">
        <v>0.48472222222222222</v>
      </c>
      <c r="G2328" s="16">
        <f t="shared" si="359"/>
        <v>4.0277777777777801E-2</v>
      </c>
      <c r="H2328" s="21">
        <v>2</v>
      </c>
      <c r="I2328" s="17">
        <v>2</v>
      </c>
      <c r="J2328" s="17">
        <v>3</v>
      </c>
      <c r="K2328" s="17">
        <v>3</v>
      </c>
      <c r="L2328" s="14" t="s">
        <v>99</v>
      </c>
      <c r="M2328" s="47" t="s">
        <v>244</v>
      </c>
      <c r="N2328" s="17">
        <v>2</v>
      </c>
      <c r="O2328" s="14">
        <f t="shared" si="360"/>
        <v>42.24</v>
      </c>
      <c r="P2328" s="14">
        <v>12.8</v>
      </c>
      <c r="Q2328" s="14">
        <f t="shared" si="361"/>
        <v>43.559999999999995</v>
      </c>
      <c r="R2328" s="14">
        <v>13.2</v>
      </c>
      <c r="S2328" s="14">
        <f t="shared" si="362"/>
        <v>43.559999999999995</v>
      </c>
      <c r="T2328" s="14">
        <v>13.2</v>
      </c>
      <c r="U2328" s="21" t="s">
        <v>43</v>
      </c>
      <c r="V2328" s="21" t="s">
        <v>43</v>
      </c>
      <c r="W2328" s="19">
        <v>27.876110000000001</v>
      </c>
      <c r="X2328" s="19">
        <v>-115.16768999999999</v>
      </c>
      <c r="Y2328" s="18">
        <f t="shared" si="358"/>
        <v>62.6</v>
      </c>
      <c r="Z2328" s="17">
        <v>17</v>
      </c>
      <c r="AA2328" s="21">
        <v>8</v>
      </c>
      <c r="AB2328" s="14" t="s">
        <v>44</v>
      </c>
      <c r="AC2328" s="14">
        <v>11</v>
      </c>
      <c r="AD2328" s="17">
        <v>17</v>
      </c>
      <c r="AE2328" s="17">
        <v>1</v>
      </c>
      <c r="AF2328" s="14">
        <v>25</v>
      </c>
      <c r="AG2328" s="14">
        <v>210</v>
      </c>
      <c r="AI2328" s="70">
        <f t="shared" si="355"/>
        <v>13.209999999999999</v>
      </c>
      <c r="AJ2328" s="71" t="s">
        <v>369</v>
      </c>
      <c r="AK2328" s="72">
        <f t="shared" si="356"/>
        <v>1.6329725885917237</v>
      </c>
      <c r="AL2328" s="73">
        <f t="shared" si="357"/>
        <v>1.6329725885917237</v>
      </c>
    </row>
    <row r="2329" spans="1:38" hidden="1">
      <c r="A2329" s="14" t="s">
        <v>109</v>
      </c>
      <c r="B2329" s="14" t="s">
        <v>40</v>
      </c>
      <c r="C2329" s="31">
        <v>39296</v>
      </c>
      <c r="D2329" s="15">
        <v>2007</v>
      </c>
      <c r="E2329" s="16">
        <v>0.44444444444444442</v>
      </c>
      <c r="F2329" s="16">
        <v>0.48472222222222222</v>
      </c>
      <c r="G2329" s="16">
        <f t="shared" si="359"/>
        <v>4.0277777777777801E-2</v>
      </c>
      <c r="H2329" s="21">
        <v>2</v>
      </c>
      <c r="I2329" s="17">
        <v>2</v>
      </c>
      <c r="J2329" s="17">
        <v>3</v>
      </c>
      <c r="K2329" s="17">
        <v>3</v>
      </c>
      <c r="L2329" s="14" t="s">
        <v>99</v>
      </c>
      <c r="M2329" s="47" t="s">
        <v>244</v>
      </c>
      <c r="N2329" s="17">
        <v>2</v>
      </c>
      <c r="O2329" s="14">
        <f t="shared" si="360"/>
        <v>42.24</v>
      </c>
      <c r="P2329" s="14">
        <v>12.8</v>
      </c>
      <c r="Q2329" s="14">
        <f t="shared" si="361"/>
        <v>43.559999999999995</v>
      </c>
      <c r="R2329" s="14">
        <v>13.2</v>
      </c>
      <c r="S2329" s="14">
        <f t="shared" si="362"/>
        <v>43.559999999999995</v>
      </c>
      <c r="T2329" s="14">
        <v>13.2</v>
      </c>
      <c r="U2329" s="21" t="s">
        <v>43</v>
      </c>
      <c r="V2329" s="21" t="s">
        <v>43</v>
      </c>
      <c r="W2329" s="19">
        <v>27.876110000000001</v>
      </c>
      <c r="X2329" s="19">
        <v>-115.16768999999999</v>
      </c>
      <c r="Y2329" s="18">
        <f t="shared" si="358"/>
        <v>62.6</v>
      </c>
      <c r="Z2329" s="17">
        <v>17</v>
      </c>
      <c r="AA2329" s="21">
        <v>8</v>
      </c>
      <c r="AB2329" s="14" t="s">
        <v>44</v>
      </c>
      <c r="AC2329" s="14">
        <v>12</v>
      </c>
      <c r="AD2329" s="17">
        <v>18</v>
      </c>
      <c r="AE2329" s="17">
        <v>1</v>
      </c>
      <c r="AF2329" s="14">
        <v>28</v>
      </c>
      <c r="AG2329" s="14">
        <v>210</v>
      </c>
      <c r="AI2329" s="70">
        <f t="shared" si="355"/>
        <v>13.918999999999999</v>
      </c>
      <c r="AJ2329" s="71" t="s">
        <v>369</v>
      </c>
      <c r="AK2329" s="72">
        <f t="shared" si="356"/>
        <v>1.8310631406548505</v>
      </c>
      <c r="AL2329" s="73">
        <f t="shared" si="357"/>
        <v>1.8310631406548505</v>
      </c>
    </row>
    <row r="2330" spans="1:38" hidden="1">
      <c r="A2330" s="14" t="s">
        <v>109</v>
      </c>
      <c r="B2330" s="14" t="s">
        <v>40</v>
      </c>
      <c r="C2330" s="31">
        <v>39296</v>
      </c>
      <c r="D2330" s="15">
        <v>2007</v>
      </c>
      <c r="E2330" s="16">
        <v>0.44444444444444442</v>
      </c>
      <c r="F2330" s="16">
        <v>0.48472222222222222</v>
      </c>
      <c r="G2330" s="16">
        <f t="shared" si="359"/>
        <v>4.0277777777777801E-2</v>
      </c>
      <c r="H2330" s="21">
        <v>2</v>
      </c>
      <c r="I2330" s="17">
        <v>2</v>
      </c>
      <c r="J2330" s="17">
        <v>3</v>
      </c>
      <c r="K2330" s="17">
        <v>3</v>
      </c>
      <c r="L2330" s="14" t="s">
        <v>99</v>
      </c>
      <c r="M2330" s="47" t="s">
        <v>244</v>
      </c>
      <c r="N2330" s="17">
        <v>2</v>
      </c>
      <c r="O2330" s="14">
        <f t="shared" si="360"/>
        <v>42.24</v>
      </c>
      <c r="P2330" s="14">
        <v>12.8</v>
      </c>
      <c r="Q2330" s="14">
        <f t="shared" si="361"/>
        <v>43.559999999999995</v>
      </c>
      <c r="R2330" s="14">
        <v>13.2</v>
      </c>
      <c r="S2330" s="14">
        <f t="shared" si="362"/>
        <v>43.559999999999995</v>
      </c>
      <c r="T2330" s="14">
        <v>13.2</v>
      </c>
      <c r="U2330" s="21" t="s">
        <v>43</v>
      </c>
      <c r="V2330" s="21" t="s">
        <v>43</v>
      </c>
      <c r="W2330" s="19">
        <v>27.876110000000001</v>
      </c>
      <c r="X2330" s="19">
        <v>-115.16768999999999</v>
      </c>
      <c r="Y2330" s="18">
        <f t="shared" si="358"/>
        <v>62.6</v>
      </c>
      <c r="Z2330" s="17">
        <v>17</v>
      </c>
      <c r="AA2330" s="21">
        <v>8</v>
      </c>
      <c r="AB2330" s="14" t="s">
        <v>44</v>
      </c>
      <c r="AC2330" s="14">
        <v>13</v>
      </c>
      <c r="AD2330" s="17">
        <v>17</v>
      </c>
      <c r="AE2330" s="17">
        <v>1</v>
      </c>
      <c r="AF2330" s="14">
        <v>36</v>
      </c>
      <c r="AG2330" s="14">
        <v>210</v>
      </c>
      <c r="AI2330" s="70">
        <f t="shared" si="355"/>
        <v>13.209999999999999</v>
      </c>
      <c r="AJ2330" s="71" t="s">
        <v>369</v>
      </c>
      <c r="AK2330" s="72">
        <f t="shared" si="356"/>
        <v>1.6329725885917237</v>
      </c>
      <c r="AL2330" s="73">
        <f t="shared" si="357"/>
        <v>1.6329725885917237</v>
      </c>
    </row>
    <row r="2331" spans="1:38" hidden="1">
      <c r="A2331" s="14" t="s">
        <v>109</v>
      </c>
      <c r="B2331" s="14" t="s">
        <v>40</v>
      </c>
      <c r="C2331" s="31">
        <v>39296</v>
      </c>
      <c r="D2331" s="15">
        <v>2007</v>
      </c>
      <c r="E2331" s="16">
        <v>0.44444444444444442</v>
      </c>
      <c r="F2331" s="16">
        <v>0.48472222222222222</v>
      </c>
      <c r="G2331" s="16">
        <f t="shared" si="359"/>
        <v>4.0277777777777801E-2</v>
      </c>
      <c r="H2331" s="21">
        <v>2</v>
      </c>
      <c r="I2331" s="17">
        <v>2</v>
      </c>
      <c r="J2331" s="17">
        <v>3</v>
      </c>
      <c r="K2331" s="17">
        <v>3</v>
      </c>
      <c r="L2331" s="14" t="s">
        <v>99</v>
      </c>
      <c r="M2331" s="47" t="s">
        <v>244</v>
      </c>
      <c r="N2331" s="17">
        <v>2</v>
      </c>
      <c r="O2331" s="14">
        <f t="shared" si="360"/>
        <v>42.24</v>
      </c>
      <c r="P2331" s="14">
        <v>12.8</v>
      </c>
      <c r="Q2331" s="14">
        <f t="shared" si="361"/>
        <v>43.559999999999995</v>
      </c>
      <c r="R2331" s="14">
        <v>13.2</v>
      </c>
      <c r="S2331" s="14">
        <f t="shared" si="362"/>
        <v>43.559999999999995</v>
      </c>
      <c r="T2331" s="14">
        <v>13.2</v>
      </c>
      <c r="U2331" s="21" t="s">
        <v>43</v>
      </c>
      <c r="V2331" s="21" t="s">
        <v>43</v>
      </c>
      <c r="W2331" s="19">
        <v>27.876110000000001</v>
      </c>
      <c r="X2331" s="19">
        <v>-115.16768999999999</v>
      </c>
      <c r="Y2331" s="18">
        <f t="shared" si="358"/>
        <v>62.6</v>
      </c>
      <c r="Z2331" s="17">
        <v>17</v>
      </c>
      <c r="AA2331" s="21">
        <v>8</v>
      </c>
      <c r="AB2331" s="14" t="s">
        <v>44</v>
      </c>
      <c r="AC2331" s="14">
        <v>13</v>
      </c>
      <c r="AD2331" s="17">
        <v>18</v>
      </c>
      <c r="AE2331" s="17">
        <v>1</v>
      </c>
      <c r="AF2331" s="14">
        <v>36</v>
      </c>
      <c r="AG2331" s="14">
        <v>210</v>
      </c>
      <c r="AI2331" s="70">
        <f t="shared" si="355"/>
        <v>13.918999999999999</v>
      </c>
      <c r="AJ2331" s="71" t="s">
        <v>369</v>
      </c>
      <c r="AK2331" s="72">
        <f t="shared" si="356"/>
        <v>1.8310631406548505</v>
      </c>
      <c r="AL2331" s="73">
        <f t="shared" si="357"/>
        <v>1.8310631406548505</v>
      </c>
    </row>
    <row r="2332" spans="1:38" hidden="1">
      <c r="A2332" s="14" t="s">
        <v>109</v>
      </c>
      <c r="B2332" s="14" t="s">
        <v>40</v>
      </c>
      <c r="C2332" s="31">
        <v>39296</v>
      </c>
      <c r="D2332" s="15">
        <v>2007</v>
      </c>
      <c r="E2332" s="16">
        <v>0.44444444444444442</v>
      </c>
      <c r="F2332" s="16">
        <v>0.48472222222222222</v>
      </c>
      <c r="G2332" s="16">
        <f t="shared" si="359"/>
        <v>4.0277777777777801E-2</v>
      </c>
      <c r="H2332" s="21">
        <v>2</v>
      </c>
      <c r="I2332" s="17">
        <v>2</v>
      </c>
      <c r="J2332" s="17">
        <v>3</v>
      </c>
      <c r="K2332" s="17">
        <v>3</v>
      </c>
      <c r="L2332" s="14" t="s">
        <v>99</v>
      </c>
      <c r="M2332" s="47" t="s">
        <v>244</v>
      </c>
      <c r="N2332" s="17">
        <v>2</v>
      </c>
      <c r="O2332" s="14">
        <f t="shared" si="360"/>
        <v>42.24</v>
      </c>
      <c r="P2332" s="14">
        <v>12.8</v>
      </c>
      <c r="Q2332" s="14">
        <f t="shared" si="361"/>
        <v>43.559999999999995</v>
      </c>
      <c r="R2332" s="14">
        <v>13.2</v>
      </c>
      <c r="S2332" s="14">
        <f t="shared" si="362"/>
        <v>43.559999999999995</v>
      </c>
      <c r="T2332" s="14">
        <v>13.2</v>
      </c>
      <c r="U2332" s="21" t="s">
        <v>43</v>
      </c>
      <c r="V2332" s="21" t="s">
        <v>43</v>
      </c>
      <c r="W2332" s="19">
        <v>27.876110000000001</v>
      </c>
      <c r="X2332" s="19">
        <v>-115.16768999999999</v>
      </c>
      <c r="Y2332" s="18">
        <f t="shared" si="358"/>
        <v>62.6</v>
      </c>
      <c r="Z2332" s="17">
        <v>17</v>
      </c>
      <c r="AA2332" s="21">
        <v>8</v>
      </c>
      <c r="AB2332" s="14" t="s">
        <v>44</v>
      </c>
      <c r="AC2332" s="14">
        <v>13</v>
      </c>
      <c r="AD2332" s="17">
        <v>21</v>
      </c>
      <c r="AE2332" s="17">
        <v>1</v>
      </c>
      <c r="AF2332" s="14">
        <v>36</v>
      </c>
      <c r="AG2332" s="14">
        <v>210</v>
      </c>
      <c r="AI2332" s="70">
        <f t="shared" si="355"/>
        <v>16.045999999999999</v>
      </c>
      <c r="AJ2332" s="71" t="s">
        <v>369</v>
      </c>
      <c r="AK2332" s="72">
        <f t="shared" si="356"/>
        <v>2.5000862380340183</v>
      </c>
      <c r="AL2332" s="73">
        <f t="shared" si="357"/>
        <v>2.5000862380340183</v>
      </c>
    </row>
    <row r="2333" spans="1:38" hidden="1">
      <c r="A2333" s="14" t="s">
        <v>109</v>
      </c>
      <c r="B2333" s="14" t="s">
        <v>40</v>
      </c>
      <c r="C2333" s="31">
        <v>39296</v>
      </c>
      <c r="D2333" s="15">
        <v>2007</v>
      </c>
      <c r="E2333" s="16">
        <v>0.44444444444444442</v>
      </c>
      <c r="F2333" s="16">
        <v>0.48472222222222222</v>
      </c>
      <c r="G2333" s="16">
        <f t="shared" si="359"/>
        <v>4.0277777777777801E-2</v>
      </c>
      <c r="H2333" s="21">
        <v>2</v>
      </c>
      <c r="I2333" s="17">
        <v>2</v>
      </c>
      <c r="J2333" s="17">
        <v>3</v>
      </c>
      <c r="K2333" s="17">
        <v>3</v>
      </c>
      <c r="L2333" s="14" t="s">
        <v>99</v>
      </c>
      <c r="M2333" s="47" t="s">
        <v>244</v>
      </c>
      <c r="N2333" s="17">
        <v>2</v>
      </c>
      <c r="O2333" s="14">
        <f t="shared" si="360"/>
        <v>42.24</v>
      </c>
      <c r="P2333" s="14">
        <v>12.8</v>
      </c>
      <c r="Q2333" s="14">
        <f t="shared" si="361"/>
        <v>43.559999999999995</v>
      </c>
      <c r="R2333" s="14">
        <v>13.2</v>
      </c>
      <c r="S2333" s="14">
        <f t="shared" si="362"/>
        <v>43.559999999999995</v>
      </c>
      <c r="T2333" s="14">
        <v>13.2</v>
      </c>
      <c r="U2333" s="21" t="s">
        <v>43</v>
      </c>
      <c r="V2333" s="21" t="s">
        <v>43</v>
      </c>
      <c r="W2333" s="19">
        <v>27.876110000000001</v>
      </c>
      <c r="X2333" s="19">
        <v>-115.16768999999999</v>
      </c>
      <c r="Y2333" s="18">
        <f t="shared" si="358"/>
        <v>62.6</v>
      </c>
      <c r="Z2333" s="17">
        <v>17</v>
      </c>
      <c r="AA2333" s="21">
        <v>8</v>
      </c>
      <c r="AB2333" s="14" t="s">
        <v>44</v>
      </c>
      <c r="AC2333" s="14">
        <v>14</v>
      </c>
      <c r="AD2333" s="17">
        <v>14</v>
      </c>
      <c r="AE2333" s="17">
        <v>1</v>
      </c>
      <c r="AF2333" s="14">
        <v>42</v>
      </c>
      <c r="AG2333" s="14">
        <v>210</v>
      </c>
      <c r="AI2333" s="70">
        <f t="shared" si="355"/>
        <v>11.083</v>
      </c>
      <c r="AJ2333" s="71" t="s">
        <v>369</v>
      </c>
      <c r="AK2333" s="72">
        <f t="shared" si="356"/>
        <v>1.1117350137621949</v>
      </c>
      <c r="AL2333" s="73">
        <f t="shared" si="357"/>
        <v>1.1117350137621949</v>
      </c>
    </row>
    <row r="2334" spans="1:38" hidden="1">
      <c r="A2334" s="14" t="s">
        <v>109</v>
      </c>
      <c r="B2334" s="14" t="s">
        <v>40</v>
      </c>
      <c r="C2334" s="31">
        <v>39296</v>
      </c>
      <c r="D2334" s="15">
        <v>2007</v>
      </c>
      <c r="E2334" s="16">
        <v>0.44444444444444442</v>
      </c>
      <c r="F2334" s="16">
        <v>0.48472222222222222</v>
      </c>
      <c r="G2334" s="16">
        <f t="shared" si="359"/>
        <v>4.0277777777777801E-2</v>
      </c>
      <c r="H2334" s="21">
        <v>2</v>
      </c>
      <c r="I2334" s="17">
        <v>2</v>
      </c>
      <c r="J2334" s="17">
        <v>3</v>
      </c>
      <c r="K2334" s="17">
        <v>3</v>
      </c>
      <c r="L2334" s="14" t="s">
        <v>99</v>
      </c>
      <c r="M2334" s="47" t="s">
        <v>244</v>
      </c>
      <c r="N2334" s="17">
        <v>2</v>
      </c>
      <c r="O2334" s="14">
        <f t="shared" si="360"/>
        <v>42.24</v>
      </c>
      <c r="P2334" s="14">
        <v>12.8</v>
      </c>
      <c r="Q2334" s="14">
        <f t="shared" si="361"/>
        <v>43.559999999999995</v>
      </c>
      <c r="R2334" s="14">
        <v>13.2</v>
      </c>
      <c r="S2334" s="14">
        <f t="shared" si="362"/>
        <v>43.559999999999995</v>
      </c>
      <c r="T2334" s="14">
        <v>13.2</v>
      </c>
      <c r="U2334" s="21" t="s">
        <v>43</v>
      </c>
      <c r="V2334" s="21" t="s">
        <v>43</v>
      </c>
      <c r="W2334" s="19">
        <v>27.876110000000001</v>
      </c>
      <c r="X2334" s="19">
        <v>-115.16768999999999</v>
      </c>
      <c r="Y2334" s="18">
        <f t="shared" si="358"/>
        <v>62.6</v>
      </c>
      <c r="Z2334" s="17">
        <v>17</v>
      </c>
      <c r="AA2334" s="21">
        <v>8</v>
      </c>
      <c r="AB2334" s="14" t="s">
        <v>44</v>
      </c>
      <c r="AC2334" s="14">
        <v>14</v>
      </c>
      <c r="AD2334" s="17">
        <v>16</v>
      </c>
      <c r="AE2334" s="17">
        <v>1</v>
      </c>
      <c r="AF2334" s="14">
        <v>42</v>
      </c>
      <c r="AG2334" s="14">
        <v>210</v>
      </c>
      <c r="AI2334" s="70">
        <f t="shared" ref="AI2334:AI2366" si="363">(0.709*AD2334)+1.157</f>
        <v>12.500999999999999</v>
      </c>
      <c r="AJ2334" s="71" t="s">
        <v>369</v>
      </c>
      <c r="AK2334" s="72">
        <f t="shared" ref="AK2334:AK2366" si="364">((POWER(AI2334*10,2.19))*0.037)/1000</f>
        <v>1.4471406331162124</v>
      </c>
      <c r="AL2334" s="73">
        <f t="shared" ref="AL2334:AL2366" si="365">((POWER(AI2334*10,2.19))*0.037)/1000</f>
        <v>1.4471406331162124</v>
      </c>
    </row>
    <row r="2335" spans="1:38" hidden="1">
      <c r="A2335" s="14" t="s">
        <v>109</v>
      </c>
      <c r="B2335" s="14" t="s">
        <v>40</v>
      </c>
      <c r="C2335" s="31">
        <v>39296</v>
      </c>
      <c r="D2335" s="15">
        <v>2007</v>
      </c>
      <c r="E2335" s="16">
        <v>0.44444444444444442</v>
      </c>
      <c r="F2335" s="16">
        <v>0.48472222222222222</v>
      </c>
      <c r="G2335" s="16">
        <f t="shared" si="359"/>
        <v>4.0277777777777801E-2</v>
      </c>
      <c r="H2335" s="21">
        <v>2</v>
      </c>
      <c r="I2335" s="17">
        <v>2</v>
      </c>
      <c r="J2335" s="17">
        <v>3</v>
      </c>
      <c r="K2335" s="17">
        <v>3</v>
      </c>
      <c r="L2335" s="14" t="s">
        <v>99</v>
      </c>
      <c r="M2335" s="47" t="s">
        <v>244</v>
      </c>
      <c r="N2335" s="17">
        <v>2</v>
      </c>
      <c r="O2335" s="14">
        <f t="shared" si="360"/>
        <v>42.24</v>
      </c>
      <c r="P2335" s="14">
        <v>12.8</v>
      </c>
      <c r="Q2335" s="14">
        <f t="shared" si="361"/>
        <v>43.559999999999995</v>
      </c>
      <c r="R2335" s="14">
        <v>13.2</v>
      </c>
      <c r="S2335" s="14">
        <f t="shared" si="362"/>
        <v>43.559999999999995</v>
      </c>
      <c r="T2335" s="14">
        <v>13.2</v>
      </c>
      <c r="U2335" s="21" t="s">
        <v>43</v>
      </c>
      <c r="V2335" s="21" t="s">
        <v>43</v>
      </c>
      <c r="W2335" s="19">
        <v>27.876110000000001</v>
      </c>
      <c r="X2335" s="19">
        <v>-115.16768999999999</v>
      </c>
      <c r="Y2335" s="18">
        <f t="shared" si="358"/>
        <v>62.6</v>
      </c>
      <c r="Z2335" s="17">
        <v>17</v>
      </c>
      <c r="AA2335" s="21">
        <v>8</v>
      </c>
      <c r="AB2335" s="14" t="s">
        <v>44</v>
      </c>
      <c r="AC2335" s="14">
        <v>14</v>
      </c>
      <c r="AD2335" s="17">
        <v>19</v>
      </c>
      <c r="AE2335" s="17">
        <v>1</v>
      </c>
      <c r="AF2335" s="14">
        <v>42</v>
      </c>
      <c r="AG2335" s="14">
        <v>210</v>
      </c>
      <c r="AI2335" s="70">
        <f t="shared" si="363"/>
        <v>14.628</v>
      </c>
      <c r="AJ2335" s="71" t="s">
        <v>369</v>
      </c>
      <c r="AK2335" s="72">
        <f t="shared" si="364"/>
        <v>2.041534710262368</v>
      </c>
      <c r="AL2335" s="73">
        <f t="shared" si="365"/>
        <v>2.041534710262368</v>
      </c>
    </row>
    <row r="2336" spans="1:38" hidden="1">
      <c r="A2336" s="14" t="s">
        <v>109</v>
      </c>
      <c r="B2336" s="14" t="s">
        <v>40</v>
      </c>
      <c r="C2336" s="31">
        <v>39296</v>
      </c>
      <c r="D2336" s="15">
        <v>2007</v>
      </c>
      <c r="E2336" s="16">
        <v>0.44444444444444442</v>
      </c>
      <c r="F2336" s="16">
        <v>0.48472222222222222</v>
      </c>
      <c r="G2336" s="16">
        <f t="shared" si="359"/>
        <v>4.0277777777777801E-2</v>
      </c>
      <c r="H2336" s="21">
        <v>2</v>
      </c>
      <c r="I2336" s="17">
        <v>2</v>
      </c>
      <c r="J2336" s="17">
        <v>3</v>
      </c>
      <c r="K2336" s="17">
        <v>3</v>
      </c>
      <c r="L2336" s="14" t="s">
        <v>99</v>
      </c>
      <c r="M2336" s="47" t="s">
        <v>244</v>
      </c>
      <c r="N2336" s="17">
        <v>2</v>
      </c>
      <c r="O2336" s="14">
        <f t="shared" si="360"/>
        <v>42.24</v>
      </c>
      <c r="P2336" s="14">
        <v>12.8</v>
      </c>
      <c r="Q2336" s="14">
        <f t="shared" si="361"/>
        <v>43.559999999999995</v>
      </c>
      <c r="R2336" s="14">
        <v>13.2</v>
      </c>
      <c r="S2336" s="14">
        <f t="shared" si="362"/>
        <v>43.559999999999995</v>
      </c>
      <c r="T2336" s="14">
        <v>13.2</v>
      </c>
      <c r="U2336" s="21" t="s">
        <v>43</v>
      </c>
      <c r="V2336" s="21" t="s">
        <v>43</v>
      </c>
      <c r="W2336" s="19">
        <v>27.876110000000001</v>
      </c>
      <c r="X2336" s="19">
        <v>-115.16768999999999</v>
      </c>
      <c r="Y2336" s="18">
        <f t="shared" si="358"/>
        <v>62.6</v>
      </c>
      <c r="Z2336" s="17">
        <v>17</v>
      </c>
      <c r="AA2336" s="21">
        <v>8</v>
      </c>
      <c r="AB2336" s="14" t="s">
        <v>44</v>
      </c>
      <c r="AC2336" s="14">
        <v>15</v>
      </c>
      <c r="AD2336" s="17">
        <v>13</v>
      </c>
      <c r="AE2336" s="17">
        <v>1</v>
      </c>
      <c r="AF2336" s="14">
        <v>45</v>
      </c>
      <c r="AG2336" s="14">
        <v>210</v>
      </c>
      <c r="AI2336" s="70">
        <f t="shared" si="363"/>
        <v>10.373999999999999</v>
      </c>
      <c r="AJ2336" s="71" t="s">
        <v>369</v>
      </c>
      <c r="AK2336" s="72">
        <f t="shared" si="364"/>
        <v>0.96188687250685145</v>
      </c>
      <c r="AL2336" s="73">
        <f t="shared" si="365"/>
        <v>0.96188687250685145</v>
      </c>
    </row>
    <row r="2337" spans="1:38" hidden="1">
      <c r="A2337" s="14" t="s">
        <v>109</v>
      </c>
      <c r="B2337" s="14" t="s">
        <v>40</v>
      </c>
      <c r="C2337" s="31">
        <v>39296</v>
      </c>
      <c r="D2337" s="15">
        <v>2007</v>
      </c>
      <c r="E2337" s="16">
        <v>0.44444444444444442</v>
      </c>
      <c r="F2337" s="16">
        <v>0.48472222222222222</v>
      </c>
      <c r="G2337" s="16">
        <f t="shared" si="359"/>
        <v>4.0277777777777801E-2</v>
      </c>
      <c r="H2337" s="21">
        <v>2</v>
      </c>
      <c r="I2337" s="17">
        <v>2</v>
      </c>
      <c r="J2337" s="17">
        <v>3</v>
      </c>
      <c r="K2337" s="17">
        <v>3</v>
      </c>
      <c r="L2337" s="14" t="s">
        <v>99</v>
      </c>
      <c r="M2337" s="47" t="s">
        <v>244</v>
      </c>
      <c r="N2337" s="17">
        <v>2</v>
      </c>
      <c r="O2337" s="14">
        <f t="shared" si="360"/>
        <v>42.24</v>
      </c>
      <c r="P2337" s="14">
        <v>12.8</v>
      </c>
      <c r="Q2337" s="14">
        <f t="shared" si="361"/>
        <v>43.559999999999995</v>
      </c>
      <c r="R2337" s="14">
        <v>13.2</v>
      </c>
      <c r="S2337" s="14">
        <f t="shared" si="362"/>
        <v>43.559999999999995</v>
      </c>
      <c r="T2337" s="14">
        <v>13.2</v>
      </c>
      <c r="U2337" s="21" t="s">
        <v>43</v>
      </c>
      <c r="V2337" s="21" t="s">
        <v>43</v>
      </c>
      <c r="W2337" s="19">
        <v>27.876110000000001</v>
      </c>
      <c r="X2337" s="19">
        <v>-115.16768999999999</v>
      </c>
      <c r="Y2337" s="18">
        <f t="shared" si="358"/>
        <v>62.6</v>
      </c>
      <c r="Z2337" s="17">
        <v>17</v>
      </c>
      <c r="AA2337" s="21">
        <v>8</v>
      </c>
      <c r="AB2337" s="14" t="s">
        <v>44</v>
      </c>
      <c r="AC2337" s="14">
        <v>15</v>
      </c>
      <c r="AD2337" s="17">
        <v>17</v>
      </c>
      <c r="AE2337" s="17">
        <v>1</v>
      </c>
      <c r="AF2337" s="14">
        <v>45</v>
      </c>
      <c r="AG2337" s="14">
        <v>210</v>
      </c>
      <c r="AI2337" s="70">
        <f t="shared" si="363"/>
        <v>13.209999999999999</v>
      </c>
      <c r="AJ2337" s="71" t="s">
        <v>369</v>
      </c>
      <c r="AK2337" s="72">
        <f t="shared" si="364"/>
        <v>1.6329725885917237</v>
      </c>
      <c r="AL2337" s="73">
        <f t="shared" si="365"/>
        <v>1.6329725885917237</v>
      </c>
    </row>
    <row r="2338" spans="1:38">
      <c r="A2338" s="14" t="s">
        <v>110</v>
      </c>
      <c r="B2338" s="14" t="s">
        <v>40</v>
      </c>
      <c r="C2338" s="31">
        <v>39296</v>
      </c>
      <c r="D2338" s="15">
        <v>2007</v>
      </c>
      <c r="E2338" s="16">
        <v>0.39583333333333331</v>
      </c>
      <c r="F2338" s="16">
        <v>0.43194444444444446</v>
      </c>
      <c r="G2338" s="16">
        <f t="shared" si="359"/>
        <v>3.6111111111111149E-2</v>
      </c>
      <c r="H2338" s="21">
        <v>2</v>
      </c>
      <c r="I2338" s="17">
        <v>1</v>
      </c>
      <c r="J2338" s="17">
        <v>5</v>
      </c>
      <c r="K2338" s="17">
        <v>5</v>
      </c>
      <c r="L2338" s="14" t="s">
        <v>48</v>
      </c>
      <c r="M2338" s="14" t="s">
        <v>49</v>
      </c>
      <c r="N2338" s="17">
        <v>1</v>
      </c>
      <c r="O2338" s="14">
        <f t="shared" si="360"/>
        <v>33.99</v>
      </c>
      <c r="P2338" s="14">
        <v>10.3</v>
      </c>
      <c r="Q2338" s="14">
        <f t="shared" si="361"/>
        <v>33.99</v>
      </c>
      <c r="R2338" s="14">
        <v>10.3</v>
      </c>
      <c r="S2338" s="14">
        <f t="shared" si="362"/>
        <v>33.99</v>
      </c>
      <c r="T2338" s="14">
        <v>10.3</v>
      </c>
      <c r="U2338" s="21" t="s">
        <v>43</v>
      </c>
      <c r="V2338" s="21" t="s">
        <v>43</v>
      </c>
      <c r="W2338" s="19">
        <v>27.847999999999999</v>
      </c>
      <c r="X2338" s="19">
        <v>-115.16186</v>
      </c>
      <c r="Y2338" s="18">
        <f t="shared" si="358"/>
        <v>60.8</v>
      </c>
      <c r="Z2338" s="17">
        <v>16</v>
      </c>
      <c r="AA2338" s="21">
        <v>4</v>
      </c>
      <c r="AB2338" s="14" t="s">
        <v>44</v>
      </c>
      <c r="AC2338" s="14">
        <v>1</v>
      </c>
      <c r="AD2338" s="17">
        <v>20</v>
      </c>
      <c r="AE2338" s="17">
        <v>1</v>
      </c>
      <c r="AF2338" s="14">
        <v>7</v>
      </c>
      <c r="AG2338" s="14">
        <v>30</v>
      </c>
      <c r="AI2338" s="70">
        <f t="shared" si="363"/>
        <v>15.337</v>
      </c>
      <c r="AJ2338" s="71" t="s">
        <v>369</v>
      </c>
      <c r="AK2338" s="72">
        <f t="shared" si="364"/>
        <v>2.2645047633742106</v>
      </c>
      <c r="AL2338" s="73">
        <f t="shared" si="365"/>
        <v>2.2645047633742106</v>
      </c>
    </row>
    <row r="2339" spans="1:38">
      <c r="A2339" s="14" t="s">
        <v>110</v>
      </c>
      <c r="B2339" s="14" t="s">
        <v>40</v>
      </c>
      <c r="C2339" s="31">
        <v>39296</v>
      </c>
      <c r="D2339" s="15">
        <v>2007</v>
      </c>
      <c r="E2339" s="16">
        <v>0.39583333333333331</v>
      </c>
      <c r="F2339" s="16">
        <v>0.43194444444444446</v>
      </c>
      <c r="G2339" s="16">
        <f t="shared" si="359"/>
        <v>3.6111111111111149E-2</v>
      </c>
      <c r="H2339" s="21">
        <v>2</v>
      </c>
      <c r="I2339" s="17">
        <v>1</v>
      </c>
      <c r="J2339" s="17">
        <v>5</v>
      </c>
      <c r="K2339" s="17">
        <v>5</v>
      </c>
      <c r="L2339" s="14" t="s">
        <v>48</v>
      </c>
      <c r="M2339" s="14" t="s">
        <v>49</v>
      </c>
      <c r="N2339" s="17">
        <v>1</v>
      </c>
      <c r="O2339" s="14">
        <f t="shared" si="360"/>
        <v>33.99</v>
      </c>
      <c r="P2339" s="14">
        <v>10.3</v>
      </c>
      <c r="Q2339" s="14">
        <f t="shared" si="361"/>
        <v>33.99</v>
      </c>
      <c r="R2339" s="14">
        <v>10.3</v>
      </c>
      <c r="S2339" s="14">
        <f t="shared" si="362"/>
        <v>33.99</v>
      </c>
      <c r="T2339" s="14">
        <v>10.3</v>
      </c>
      <c r="U2339" s="21" t="s">
        <v>43</v>
      </c>
      <c r="V2339" s="21" t="s">
        <v>43</v>
      </c>
      <c r="W2339" s="19">
        <v>27.847999999999999</v>
      </c>
      <c r="X2339" s="19">
        <v>-115.16186</v>
      </c>
      <c r="Y2339" s="18">
        <f t="shared" si="358"/>
        <v>60.8</v>
      </c>
      <c r="Z2339" s="17">
        <v>16</v>
      </c>
      <c r="AA2339" s="21">
        <v>4</v>
      </c>
      <c r="AB2339" s="14" t="s">
        <v>44</v>
      </c>
      <c r="AC2339" s="14">
        <v>1</v>
      </c>
      <c r="AD2339" s="17">
        <v>23</v>
      </c>
      <c r="AE2339" s="17">
        <v>1</v>
      </c>
      <c r="AF2339" s="14">
        <v>7</v>
      </c>
      <c r="AG2339" s="14">
        <v>30</v>
      </c>
      <c r="AI2339" s="70">
        <f t="shared" si="363"/>
        <v>17.463999999999999</v>
      </c>
      <c r="AJ2339" s="71" t="s">
        <v>369</v>
      </c>
      <c r="AK2339" s="72">
        <f t="shared" si="364"/>
        <v>3.0095147540604348</v>
      </c>
      <c r="AL2339" s="73">
        <f t="shared" si="365"/>
        <v>3.0095147540604348</v>
      </c>
    </row>
    <row r="2340" spans="1:38">
      <c r="A2340" s="14" t="s">
        <v>110</v>
      </c>
      <c r="B2340" s="14" t="s">
        <v>40</v>
      </c>
      <c r="C2340" s="31">
        <v>39296</v>
      </c>
      <c r="D2340" s="15">
        <v>2007</v>
      </c>
      <c r="E2340" s="16">
        <v>0.39583333333333331</v>
      </c>
      <c r="F2340" s="16">
        <v>0.43194444444444446</v>
      </c>
      <c r="G2340" s="16">
        <f t="shared" si="359"/>
        <v>3.6111111111111149E-2</v>
      </c>
      <c r="H2340" s="21">
        <v>2</v>
      </c>
      <c r="I2340" s="17">
        <v>1</v>
      </c>
      <c r="J2340" s="17">
        <v>5</v>
      </c>
      <c r="K2340" s="17">
        <v>5</v>
      </c>
      <c r="L2340" s="14" t="s">
        <v>48</v>
      </c>
      <c r="M2340" s="14" t="s">
        <v>49</v>
      </c>
      <c r="N2340" s="17">
        <v>1</v>
      </c>
      <c r="O2340" s="14">
        <f t="shared" si="360"/>
        <v>33.99</v>
      </c>
      <c r="P2340" s="14">
        <v>10.3</v>
      </c>
      <c r="Q2340" s="14">
        <f t="shared" si="361"/>
        <v>33.99</v>
      </c>
      <c r="R2340" s="14">
        <v>10.3</v>
      </c>
      <c r="S2340" s="14">
        <f t="shared" si="362"/>
        <v>33.99</v>
      </c>
      <c r="T2340" s="14">
        <v>10.3</v>
      </c>
      <c r="U2340" s="21" t="s">
        <v>43</v>
      </c>
      <c r="V2340" s="21" t="s">
        <v>43</v>
      </c>
      <c r="W2340" s="19">
        <v>27.847999999999999</v>
      </c>
      <c r="X2340" s="19">
        <v>-115.16186</v>
      </c>
      <c r="Y2340" s="18">
        <f t="shared" si="358"/>
        <v>60.8</v>
      </c>
      <c r="Z2340" s="17">
        <v>16</v>
      </c>
      <c r="AA2340" s="21">
        <v>4</v>
      </c>
      <c r="AB2340" s="14" t="s">
        <v>44</v>
      </c>
      <c r="AC2340" s="14">
        <v>2</v>
      </c>
      <c r="AD2340" s="17">
        <v>15</v>
      </c>
      <c r="AE2340" s="17">
        <v>1</v>
      </c>
      <c r="AF2340" s="14">
        <v>9</v>
      </c>
      <c r="AG2340" s="14">
        <v>30</v>
      </c>
      <c r="AI2340" s="70">
        <f t="shared" si="363"/>
        <v>11.792</v>
      </c>
      <c r="AJ2340" s="71" t="s">
        <v>369</v>
      </c>
      <c r="AK2340" s="72">
        <f t="shared" si="364"/>
        <v>1.2734394051640829</v>
      </c>
      <c r="AL2340" s="73">
        <f t="shared" si="365"/>
        <v>1.2734394051640829</v>
      </c>
    </row>
    <row r="2341" spans="1:38">
      <c r="A2341" s="14" t="s">
        <v>110</v>
      </c>
      <c r="B2341" s="14" t="s">
        <v>40</v>
      </c>
      <c r="C2341" s="31">
        <v>39296</v>
      </c>
      <c r="D2341" s="15">
        <v>2007</v>
      </c>
      <c r="E2341" s="16">
        <v>0.39583333333333331</v>
      </c>
      <c r="F2341" s="16">
        <v>0.43194444444444446</v>
      </c>
      <c r="G2341" s="16">
        <f t="shared" si="359"/>
        <v>3.6111111111111149E-2</v>
      </c>
      <c r="H2341" s="21">
        <v>2</v>
      </c>
      <c r="I2341" s="17">
        <v>1</v>
      </c>
      <c r="J2341" s="17">
        <v>5</v>
      </c>
      <c r="K2341" s="17">
        <v>5</v>
      </c>
      <c r="L2341" s="14" t="s">
        <v>48</v>
      </c>
      <c r="M2341" s="14" t="s">
        <v>49</v>
      </c>
      <c r="N2341" s="17">
        <v>1</v>
      </c>
      <c r="O2341" s="14">
        <f t="shared" si="360"/>
        <v>33.99</v>
      </c>
      <c r="P2341" s="14">
        <v>10.3</v>
      </c>
      <c r="Q2341" s="14">
        <f t="shared" si="361"/>
        <v>33.99</v>
      </c>
      <c r="R2341" s="14">
        <v>10.3</v>
      </c>
      <c r="S2341" s="14">
        <f t="shared" si="362"/>
        <v>33.99</v>
      </c>
      <c r="T2341" s="14">
        <v>10.3</v>
      </c>
      <c r="U2341" s="21" t="s">
        <v>43</v>
      </c>
      <c r="V2341" s="21" t="s">
        <v>43</v>
      </c>
      <c r="W2341" s="19">
        <v>27.847999999999999</v>
      </c>
      <c r="X2341" s="19">
        <v>-115.16186</v>
      </c>
      <c r="Y2341" s="18">
        <f t="shared" si="358"/>
        <v>60.8</v>
      </c>
      <c r="Z2341" s="17">
        <v>16</v>
      </c>
      <c r="AA2341" s="21">
        <v>4</v>
      </c>
      <c r="AB2341" s="14" t="s">
        <v>44</v>
      </c>
      <c r="AC2341" s="14">
        <v>2</v>
      </c>
      <c r="AD2341" s="17">
        <v>15</v>
      </c>
      <c r="AE2341" s="17">
        <v>1</v>
      </c>
      <c r="AF2341" s="14">
        <v>9</v>
      </c>
      <c r="AG2341" s="14">
        <v>30</v>
      </c>
      <c r="AI2341" s="70">
        <f t="shared" si="363"/>
        <v>11.792</v>
      </c>
      <c r="AJ2341" s="71" t="s">
        <v>369</v>
      </c>
      <c r="AK2341" s="72">
        <f t="shared" si="364"/>
        <v>1.2734394051640829</v>
      </c>
      <c r="AL2341" s="73">
        <f t="shared" si="365"/>
        <v>1.2734394051640829</v>
      </c>
    </row>
    <row r="2342" spans="1:38">
      <c r="A2342" s="14" t="s">
        <v>110</v>
      </c>
      <c r="B2342" s="14" t="s">
        <v>40</v>
      </c>
      <c r="C2342" s="31">
        <v>39296</v>
      </c>
      <c r="D2342" s="15">
        <v>2007</v>
      </c>
      <c r="E2342" s="16">
        <v>0.39583333333333331</v>
      </c>
      <c r="F2342" s="16">
        <v>0.43194444444444446</v>
      </c>
      <c r="G2342" s="16">
        <f t="shared" si="359"/>
        <v>3.6111111111111149E-2</v>
      </c>
      <c r="H2342" s="21">
        <v>2</v>
      </c>
      <c r="I2342" s="17">
        <v>1</v>
      </c>
      <c r="J2342" s="17">
        <v>5</v>
      </c>
      <c r="K2342" s="17">
        <v>5</v>
      </c>
      <c r="L2342" s="14" t="s">
        <v>48</v>
      </c>
      <c r="M2342" s="14" t="s">
        <v>49</v>
      </c>
      <c r="N2342" s="17">
        <v>1</v>
      </c>
      <c r="O2342" s="14">
        <f t="shared" si="360"/>
        <v>33.99</v>
      </c>
      <c r="P2342" s="14">
        <v>10.3</v>
      </c>
      <c r="Q2342" s="14">
        <f t="shared" si="361"/>
        <v>33.99</v>
      </c>
      <c r="R2342" s="14">
        <v>10.3</v>
      </c>
      <c r="S2342" s="14">
        <f t="shared" si="362"/>
        <v>33.99</v>
      </c>
      <c r="T2342" s="14">
        <v>10.3</v>
      </c>
      <c r="U2342" s="21" t="s">
        <v>43</v>
      </c>
      <c r="V2342" s="21" t="s">
        <v>43</v>
      </c>
      <c r="W2342" s="19">
        <v>27.847999999999999</v>
      </c>
      <c r="X2342" s="19">
        <v>-115.16186</v>
      </c>
      <c r="Y2342" s="18">
        <f t="shared" si="358"/>
        <v>60.8</v>
      </c>
      <c r="Z2342" s="17">
        <v>16</v>
      </c>
      <c r="AA2342" s="21">
        <v>4</v>
      </c>
      <c r="AB2342" s="14" t="s">
        <v>44</v>
      </c>
      <c r="AC2342" s="14">
        <v>2</v>
      </c>
      <c r="AD2342" s="17">
        <v>17</v>
      </c>
      <c r="AE2342" s="17">
        <v>1</v>
      </c>
      <c r="AF2342" s="14">
        <v>9</v>
      </c>
      <c r="AG2342" s="14">
        <v>30</v>
      </c>
      <c r="AI2342" s="70">
        <f t="shared" si="363"/>
        <v>13.209999999999999</v>
      </c>
      <c r="AJ2342" s="71" t="s">
        <v>369</v>
      </c>
      <c r="AK2342" s="72">
        <f t="shared" si="364"/>
        <v>1.6329725885917237</v>
      </c>
      <c r="AL2342" s="73">
        <f t="shared" si="365"/>
        <v>1.6329725885917237</v>
      </c>
    </row>
    <row r="2343" spans="1:38">
      <c r="A2343" s="14" t="s">
        <v>110</v>
      </c>
      <c r="B2343" s="14" t="s">
        <v>40</v>
      </c>
      <c r="C2343" s="31">
        <v>39296</v>
      </c>
      <c r="D2343" s="15">
        <v>2007</v>
      </c>
      <c r="E2343" s="16">
        <v>0.39583333333333331</v>
      </c>
      <c r="F2343" s="16">
        <v>0.43194444444444446</v>
      </c>
      <c r="G2343" s="16">
        <f t="shared" si="359"/>
        <v>3.6111111111111149E-2</v>
      </c>
      <c r="H2343" s="21">
        <v>2</v>
      </c>
      <c r="I2343" s="17">
        <v>1</v>
      </c>
      <c r="J2343" s="17">
        <v>5</v>
      </c>
      <c r="K2343" s="17">
        <v>5</v>
      </c>
      <c r="L2343" s="14" t="s">
        <v>48</v>
      </c>
      <c r="M2343" s="14" t="s">
        <v>49</v>
      </c>
      <c r="N2343" s="17">
        <v>1</v>
      </c>
      <c r="O2343" s="14">
        <f t="shared" si="360"/>
        <v>33.99</v>
      </c>
      <c r="P2343" s="14">
        <v>10.3</v>
      </c>
      <c r="Q2343" s="14">
        <f t="shared" si="361"/>
        <v>33.99</v>
      </c>
      <c r="R2343" s="14">
        <v>10.3</v>
      </c>
      <c r="S2343" s="14">
        <f t="shared" si="362"/>
        <v>33.99</v>
      </c>
      <c r="T2343" s="14">
        <v>10.3</v>
      </c>
      <c r="U2343" s="21" t="s">
        <v>43</v>
      </c>
      <c r="V2343" s="21" t="s">
        <v>43</v>
      </c>
      <c r="W2343" s="19">
        <v>27.847999999999999</v>
      </c>
      <c r="X2343" s="19">
        <v>-115.16186</v>
      </c>
      <c r="Y2343" s="18">
        <f t="shared" si="358"/>
        <v>60.8</v>
      </c>
      <c r="Z2343" s="17">
        <v>16</v>
      </c>
      <c r="AA2343" s="21">
        <v>4</v>
      </c>
      <c r="AB2343" s="14" t="s">
        <v>44</v>
      </c>
      <c r="AC2343" s="14">
        <v>2</v>
      </c>
      <c r="AD2343" s="17">
        <v>19</v>
      </c>
      <c r="AE2343" s="17">
        <v>1</v>
      </c>
      <c r="AF2343" s="14">
        <v>9</v>
      </c>
      <c r="AG2343" s="14">
        <v>30</v>
      </c>
      <c r="AI2343" s="70">
        <f t="shared" si="363"/>
        <v>14.628</v>
      </c>
      <c r="AJ2343" s="71" t="s">
        <v>369</v>
      </c>
      <c r="AK2343" s="72">
        <f t="shared" si="364"/>
        <v>2.041534710262368</v>
      </c>
      <c r="AL2343" s="73">
        <f t="shared" si="365"/>
        <v>2.041534710262368</v>
      </c>
    </row>
    <row r="2344" spans="1:38">
      <c r="A2344" s="14" t="s">
        <v>110</v>
      </c>
      <c r="B2344" s="14" t="s">
        <v>40</v>
      </c>
      <c r="C2344" s="31">
        <v>39296</v>
      </c>
      <c r="D2344" s="15">
        <v>2007</v>
      </c>
      <c r="E2344" s="16">
        <v>0.39583333333333331</v>
      </c>
      <c r="F2344" s="16">
        <v>0.43194444444444446</v>
      </c>
      <c r="G2344" s="16">
        <f t="shared" si="359"/>
        <v>3.6111111111111149E-2</v>
      </c>
      <c r="H2344" s="21">
        <v>2</v>
      </c>
      <c r="I2344" s="17">
        <v>1</v>
      </c>
      <c r="J2344" s="17">
        <v>5</v>
      </c>
      <c r="K2344" s="17">
        <v>5</v>
      </c>
      <c r="L2344" s="14" t="s">
        <v>48</v>
      </c>
      <c r="M2344" s="14" t="s">
        <v>49</v>
      </c>
      <c r="N2344" s="17">
        <v>1</v>
      </c>
      <c r="O2344" s="14">
        <f t="shared" si="360"/>
        <v>33.99</v>
      </c>
      <c r="P2344" s="14">
        <v>10.3</v>
      </c>
      <c r="Q2344" s="14">
        <f t="shared" si="361"/>
        <v>33.99</v>
      </c>
      <c r="R2344" s="14">
        <v>10.3</v>
      </c>
      <c r="S2344" s="14">
        <f t="shared" si="362"/>
        <v>33.99</v>
      </c>
      <c r="T2344" s="14">
        <v>10.3</v>
      </c>
      <c r="U2344" s="21" t="s">
        <v>43</v>
      </c>
      <c r="V2344" s="21" t="s">
        <v>43</v>
      </c>
      <c r="W2344" s="19">
        <v>27.847999999999999</v>
      </c>
      <c r="X2344" s="19">
        <v>-115.16186</v>
      </c>
      <c r="Y2344" s="18">
        <f t="shared" si="358"/>
        <v>60.8</v>
      </c>
      <c r="Z2344" s="17">
        <v>16</v>
      </c>
      <c r="AA2344" s="21">
        <v>4</v>
      </c>
      <c r="AB2344" s="14" t="s">
        <v>44</v>
      </c>
      <c r="AC2344" s="14">
        <v>3</v>
      </c>
      <c r="AD2344" s="17">
        <v>20</v>
      </c>
      <c r="AE2344" s="17">
        <v>1</v>
      </c>
      <c r="AF2344" s="14">
        <v>11</v>
      </c>
      <c r="AG2344" s="14">
        <v>30</v>
      </c>
      <c r="AI2344" s="70">
        <f t="shared" si="363"/>
        <v>15.337</v>
      </c>
      <c r="AJ2344" s="71" t="s">
        <v>369</v>
      </c>
      <c r="AK2344" s="72">
        <f t="shared" si="364"/>
        <v>2.2645047633742106</v>
      </c>
      <c r="AL2344" s="73">
        <f t="shared" si="365"/>
        <v>2.2645047633742106</v>
      </c>
    </row>
    <row r="2345" spans="1:38">
      <c r="A2345" s="14" t="s">
        <v>110</v>
      </c>
      <c r="B2345" s="14" t="s">
        <v>40</v>
      </c>
      <c r="C2345" s="31">
        <v>39296</v>
      </c>
      <c r="D2345" s="15">
        <v>2007</v>
      </c>
      <c r="E2345" s="16">
        <v>0.39583333333333331</v>
      </c>
      <c r="F2345" s="16">
        <v>0.43194444444444446</v>
      </c>
      <c r="G2345" s="16">
        <f t="shared" si="359"/>
        <v>3.6111111111111149E-2</v>
      </c>
      <c r="H2345" s="21">
        <v>2</v>
      </c>
      <c r="I2345" s="17">
        <v>1</v>
      </c>
      <c r="J2345" s="17">
        <v>5</v>
      </c>
      <c r="K2345" s="17">
        <v>5</v>
      </c>
      <c r="L2345" s="14" t="s">
        <v>48</v>
      </c>
      <c r="M2345" s="14" t="s">
        <v>49</v>
      </c>
      <c r="N2345" s="17">
        <v>1</v>
      </c>
      <c r="O2345" s="14">
        <f t="shared" si="360"/>
        <v>33.99</v>
      </c>
      <c r="P2345" s="14">
        <v>10.3</v>
      </c>
      <c r="Q2345" s="14">
        <f t="shared" si="361"/>
        <v>33.99</v>
      </c>
      <c r="R2345" s="14">
        <v>10.3</v>
      </c>
      <c r="S2345" s="14">
        <f t="shared" si="362"/>
        <v>33.99</v>
      </c>
      <c r="T2345" s="14">
        <v>10.3</v>
      </c>
      <c r="U2345" s="21" t="s">
        <v>43</v>
      </c>
      <c r="V2345" s="21" t="s">
        <v>43</v>
      </c>
      <c r="W2345" s="19">
        <v>27.847999999999999</v>
      </c>
      <c r="X2345" s="19">
        <v>-115.16186</v>
      </c>
      <c r="Y2345" s="18">
        <f t="shared" si="358"/>
        <v>60.8</v>
      </c>
      <c r="Z2345" s="17">
        <v>16</v>
      </c>
      <c r="AA2345" s="21">
        <v>4</v>
      </c>
      <c r="AB2345" s="14" t="s">
        <v>44</v>
      </c>
      <c r="AC2345" s="14">
        <v>4</v>
      </c>
      <c r="AD2345" s="17">
        <v>19</v>
      </c>
      <c r="AE2345" s="17">
        <v>1</v>
      </c>
      <c r="AF2345" s="14">
        <v>16</v>
      </c>
      <c r="AG2345" s="14">
        <v>30</v>
      </c>
      <c r="AI2345" s="70">
        <f t="shared" si="363"/>
        <v>14.628</v>
      </c>
      <c r="AJ2345" s="71" t="s">
        <v>369</v>
      </c>
      <c r="AK2345" s="72">
        <f t="shared" si="364"/>
        <v>2.041534710262368</v>
      </c>
      <c r="AL2345" s="73">
        <f t="shared" si="365"/>
        <v>2.041534710262368</v>
      </c>
    </row>
    <row r="2346" spans="1:38">
      <c r="A2346" s="14" t="s">
        <v>110</v>
      </c>
      <c r="B2346" s="14" t="s">
        <v>40</v>
      </c>
      <c r="C2346" s="31">
        <v>39296</v>
      </c>
      <c r="D2346" s="15">
        <v>2007</v>
      </c>
      <c r="E2346" s="16">
        <v>0.39583333333333331</v>
      </c>
      <c r="F2346" s="16">
        <v>0.43194444444444446</v>
      </c>
      <c r="G2346" s="16">
        <f t="shared" si="359"/>
        <v>3.6111111111111149E-2</v>
      </c>
      <c r="H2346" s="21">
        <v>2</v>
      </c>
      <c r="I2346" s="17">
        <v>1</v>
      </c>
      <c r="J2346" s="17">
        <v>5</v>
      </c>
      <c r="K2346" s="17">
        <v>5</v>
      </c>
      <c r="L2346" s="14" t="s">
        <v>48</v>
      </c>
      <c r="M2346" s="14" t="s">
        <v>49</v>
      </c>
      <c r="N2346" s="17">
        <v>1</v>
      </c>
      <c r="O2346" s="14">
        <f t="shared" si="360"/>
        <v>33.99</v>
      </c>
      <c r="P2346" s="14">
        <v>10.3</v>
      </c>
      <c r="Q2346" s="14">
        <f t="shared" si="361"/>
        <v>33.99</v>
      </c>
      <c r="R2346" s="14">
        <v>10.3</v>
      </c>
      <c r="S2346" s="14">
        <f t="shared" si="362"/>
        <v>33.99</v>
      </c>
      <c r="T2346" s="14">
        <v>10.3</v>
      </c>
      <c r="U2346" s="21" t="s">
        <v>43</v>
      </c>
      <c r="V2346" s="21" t="s">
        <v>43</v>
      </c>
      <c r="W2346" s="19">
        <v>27.847999999999999</v>
      </c>
      <c r="X2346" s="19">
        <v>-115.16186</v>
      </c>
      <c r="Y2346" s="18">
        <f t="shared" si="358"/>
        <v>60.8</v>
      </c>
      <c r="Z2346" s="17">
        <v>16</v>
      </c>
      <c r="AA2346" s="21">
        <v>4</v>
      </c>
      <c r="AB2346" s="14" t="s">
        <v>44</v>
      </c>
      <c r="AC2346" s="14">
        <v>5</v>
      </c>
      <c r="AD2346" s="17">
        <v>14</v>
      </c>
      <c r="AE2346" s="17">
        <v>1</v>
      </c>
      <c r="AF2346" s="14">
        <v>22</v>
      </c>
      <c r="AG2346" s="14">
        <v>30</v>
      </c>
      <c r="AI2346" s="70">
        <f t="shared" si="363"/>
        <v>11.083</v>
      </c>
      <c r="AJ2346" s="71" t="s">
        <v>369</v>
      </c>
      <c r="AK2346" s="72">
        <f t="shared" si="364"/>
        <v>1.1117350137621949</v>
      </c>
      <c r="AL2346" s="73">
        <f t="shared" si="365"/>
        <v>1.1117350137621949</v>
      </c>
    </row>
    <row r="2347" spans="1:38">
      <c r="A2347" s="14" t="s">
        <v>110</v>
      </c>
      <c r="B2347" s="14" t="s">
        <v>40</v>
      </c>
      <c r="C2347" s="31">
        <v>39296</v>
      </c>
      <c r="D2347" s="15">
        <v>2007</v>
      </c>
      <c r="E2347" s="16">
        <v>0.39583333333333331</v>
      </c>
      <c r="F2347" s="16">
        <v>0.43194444444444446</v>
      </c>
      <c r="G2347" s="16">
        <f t="shared" si="359"/>
        <v>3.6111111111111149E-2</v>
      </c>
      <c r="H2347" s="21">
        <v>2</v>
      </c>
      <c r="I2347" s="17">
        <v>1</v>
      </c>
      <c r="J2347" s="17">
        <v>5</v>
      </c>
      <c r="K2347" s="17">
        <v>5</v>
      </c>
      <c r="L2347" s="14" t="s">
        <v>48</v>
      </c>
      <c r="M2347" s="14" t="s">
        <v>49</v>
      </c>
      <c r="N2347" s="17">
        <v>1</v>
      </c>
      <c r="O2347" s="14">
        <f t="shared" si="360"/>
        <v>33.99</v>
      </c>
      <c r="P2347" s="14">
        <v>10.3</v>
      </c>
      <c r="Q2347" s="14">
        <f t="shared" si="361"/>
        <v>33.99</v>
      </c>
      <c r="R2347" s="14">
        <v>10.3</v>
      </c>
      <c r="S2347" s="14">
        <f t="shared" si="362"/>
        <v>33.99</v>
      </c>
      <c r="T2347" s="14">
        <v>10.3</v>
      </c>
      <c r="U2347" s="21" t="s">
        <v>43</v>
      </c>
      <c r="V2347" s="21" t="s">
        <v>43</v>
      </c>
      <c r="W2347" s="19">
        <v>27.847999999999999</v>
      </c>
      <c r="X2347" s="19">
        <v>-115.16186</v>
      </c>
      <c r="Y2347" s="18">
        <f t="shared" si="358"/>
        <v>60.8</v>
      </c>
      <c r="Z2347" s="17">
        <v>16</v>
      </c>
      <c r="AA2347" s="21">
        <v>4</v>
      </c>
      <c r="AB2347" s="14" t="s">
        <v>44</v>
      </c>
      <c r="AC2347" s="14">
        <v>5</v>
      </c>
      <c r="AD2347" s="17">
        <v>17</v>
      </c>
      <c r="AE2347" s="17">
        <v>1</v>
      </c>
      <c r="AF2347" s="14">
        <v>22</v>
      </c>
      <c r="AG2347" s="14">
        <v>30</v>
      </c>
      <c r="AI2347" s="70">
        <f t="shared" si="363"/>
        <v>13.209999999999999</v>
      </c>
      <c r="AJ2347" s="71" t="s">
        <v>369</v>
      </c>
      <c r="AK2347" s="72">
        <f t="shared" si="364"/>
        <v>1.6329725885917237</v>
      </c>
      <c r="AL2347" s="73">
        <f t="shared" si="365"/>
        <v>1.6329725885917237</v>
      </c>
    </row>
    <row r="2348" spans="1:38">
      <c r="A2348" s="14" t="s">
        <v>110</v>
      </c>
      <c r="B2348" s="14" t="s">
        <v>40</v>
      </c>
      <c r="C2348" s="31">
        <v>39296</v>
      </c>
      <c r="D2348" s="15">
        <v>2007</v>
      </c>
      <c r="E2348" s="16">
        <v>0.39583333333333331</v>
      </c>
      <c r="F2348" s="16">
        <v>0.43194444444444446</v>
      </c>
      <c r="G2348" s="16">
        <f t="shared" si="359"/>
        <v>3.6111111111111149E-2</v>
      </c>
      <c r="H2348" s="21">
        <v>2</v>
      </c>
      <c r="I2348" s="17">
        <v>1</v>
      </c>
      <c r="J2348" s="17">
        <v>5</v>
      </c>
      <c r="K2348" s="17">
        <v>5</v>
      </c>
      <c r="L2348" s="14" t="s">
        <v>48</v>
      </c>
      <c r="M2348" s="14" t="s">
        <v>49</v>
      </c>
      <c r="N2348" s="17">
        <v>1</v>
      </c>
      <c r="O2348" s="14">
        <f t="shared" si="360"/>
        <v>33.99</v>
      </c>
      <c r="P2348" s="14">
        <v>10.3</v>
      </c>
      <c r="Q2348" s="14">
        <f t="shared" si="361"/>
        <v>33.99</v>
      </c>
      <c r="R2348" s="14">
        <v>10.3</v>
      </c>
      <c r="S2348" s="14">
        <f t="shared" si="362"/>
        <v>33.99</v>
      </c>
      <c r="T2348" s="14">
        <v>10.3</v>
      </c>
      <c r="U2348" s="21" t="s">
        <v>43</v>
      </c>
      <c r="V2348" s="21" t="s">
        <v>43</v>
      </c>
      <c r="W2348" s="19">
        <v>27.847999999999999</v>
      </c>
      <c r="X2348" s="19">
        <v>-115.16186</v>
      </c>
      <c r="Y2348" s="18">
        <f t="shared" si="358"/>
        <v>60.8</v>
      </c>
      <c r="Z2348" s="17">
        <v>16</v>
      </c>
      <c r="AA2348" s="21">
        <v>4</v>
      </c>
      <c r="AB2348" s="14" t="s">
        <v>44</v>
      </c>
      <c r="AC2348" s="14">
        <v>5</v>
      </c>
      <c r="AD2348" s="17">
        <v>19</v>
      </c>
      <c r="AE2348" s="17">
        <v>1</v>
      </c>
      <c r="AF2348" s="14">
        <v>22</v>
      </c>
      <c r="AG2348" s="14">
        <v>30</v>
      </c>
      <c r="AI2348" s="70">
        <f t="shared" si="363"/>
        <v>14.628</v>
      </c>
      <c r="AJ2348" s="71" t="s">
        <v>369</v>
      </c>
      <c r="AK2348" s="72">
        <f t="shared" si="364"/>
        <v>2.041534710262368</v>
      </c>
      <c r="AL2348" s="73">
        <f t="shared" si="365"/>
        <v>2.041534710262368</v>
      </c>
    </row>
    <row r="2349" spans="1:38">
      <c r="A2349" s="14" t="s">
        <v>110</v>
      </c>
      <c r="B2349" s="14" t="s">
        <v>40</v>
      </c>
      <c r="C2349" s="31">
        <v>39296</v>
      </c>
      <c r="D2349" s="15">
        <v>2007</v>
      </c>
      <c r="E2349" s="16">
        <v>0.39583333333333331</v>
      </c>
      <c r="F2349" s="16">
        <v>0.43194444444444446</v>
      </c>
      <c r="G2349" s="16">
        <f t="shared" si="359"/>
        <v>3.6111111111111149E-2</v>
      </c>
      <c r="H2349" s="21">
        <v>2</v>
      </c>
      <c r="I2349" s="17">
        <v>1</v>
      </c>
      <c r="J2349" s="17">
        <v>5</v>
      </c>
      <c r="K2349" s="17">
        <v>5</v>
      </c>
      <c r="L2349" s="14" t="s">
        <v>48</v>
      </c>
      <c r="M2349" s="14" t="s">
        <v>49</v>
      </c>
      <c r="N2349" s="17">
        <v>1</v>
      </c>
      <c r="O2349" s="14">
        <f t="shared" si="360"/>
        <v>33.99</v>
      </c>
      <c r="P2349" s="14">
        <v>10.3</v>
      </c>
      <c r="Q2349" s="14">
        <f t="shared" si="361"/>
        <v>33.99</v>
      </c>
      <c r="R2349" s="14">
        <v>10.3</v>
      </c>
      <c r="S2349" s="14">
        <f t="shared" si="362"/>
        <v>33.99</v>
      </c>
      <c r="T2349" s="14">
        <v>10.3</v>
      </c>
      <c r="U2349" s="21" t="s">
        <v>43</v>
      </c>
      <c r="V2349" s="21" t="s">
        <v>43</v>
      </c>
      <c r="W2349" s="19">
        <v>27.847999999999999</v>
      </c>
      <c r="X2349" s="19">
        <v>-115.16186</v>
      </c>
      <c r="Y2349" s="18">
        <f t="shared" si="358"/>
        <v>60.8</v>
      </c>
      <c r="Z2349" s="17">
        <v>16</v>
      </c>
      <c r="AA2349" s="21">
        <v>4</v>
      </c>
      <c r="AB2349" s="14" t="s">
        <v>44</v>
      </c>
      <c r="AC2349" s="14">
        <v>5</v>
      </c>
      <c r="AD2349" s="17">
        <v>21</v>
      </c>
      <c r="AE2349" s="17">
        <v>1</v>
      </c>
      <c r="AF2349" s="14">
        <v>22</v>
      </c>
      <c r="AG2349" s="14">
        <v>30</v>
      </c>
      <c r="AI2349" s="70">
        <f t="shared" si="363"/>
        <v>16.045999999999999</v>
      </c>
      <c r="AJ2349" s="71" t="s">
        <v>369</v>
      </c>
      <c r="AK2349" s="72">
        <f t="shared" si="364"/>
        <v>2.5000862380340183</v>
      </c>
      <c r="AL2349" s="73">
        <f t="shared" si="365"/>
        <v>2.5000862380340183</v>
      </c>
    </row>
    <row r="2350" spans="1:38">
      <c r="A2350" s="14" t="s">
        <v>110</v>
      </c>
      <c r="B2350" s="14" t="s">
        <v>40</v>
      </c>
      <c r="C2350" s="31">
        <v>39296</v>
      </c>
      <c r="D2350" s="15">
        <v>2007</v>
      </c>
      <c r="E2350" s="16">
        <v>0.39583333333333331</v>
      </c>
      <c r="F2350" s="16">
        <v>0.43194444444444446</v>
      </c>
      <c r="G2350" s="16">
        <f t="shared" si="359"/>
        <v>3.6111111111111149E-2</v>
      </c>
      <c r="H2350" s="21">
        <v>2</v>
      </c>
      <c r="I2350" s="17">
        <v>1</v>
      </c>
      <c r="J2350" s="17">
        <v>5</v>
      </c>
      <c r="K2350" s="17">
        <v>5</v>
      </c>
      <c r="L2350" s="14" t="s">
        <v>48</v>
      </c>
      <c r="M2350" s="14" t="s">
        <v>49</v>
      </c>
      <c r="N2350" s="17">
        <v>1</v>
      </c>
      <c r="O2350" s="14">
        <f t="shared" si="360"/>
        <v>33.99</v>
      </c>
      <c r="P2350" s="14">
        <v>10.3</v>
      </c>
      <c r="Q2350" s="14">
        <f t="shared" si="361"/>
        <v>33.99</v>
      </c>
      <c r="R2350" s="14">
        <v>10.3</v>
      </c>
      <c r="S2350" s="14">
        <f t="shared" si="362"/>
        <v>33.99</v>
      </c>
      <c r="T2350" s="14">
        <v>10.3</v>
      </c>
      <c r="U2350" s="21" t="s">
        <v>43</v>
      </c>
      <c r="V2350" s="21" t="s">
        <v>43</v>
      </c>
      <c r="W2350" s="19">
        <v>27.847999999999999</v>
      </c>
      <c r="X2350" s="19">
        <v>-115.16186</v>
      </c>
      <c r="Y2350" s="18">
        <f t="shared" si="358"/>
        <v>60.8</v>
      </c>
      <c r="Z2350" s="17">
        <v>16</v>
      </c>
      <c r="AA2350" s="21">
        <v>4</v>
      </c>
      <c r="AB2350" s="14" t="s">
        <v>44</v>
      </c>
      <c r="AC2350" s="14">
        <v>6</v>
      </c>
      <c r="AD2350" s="17">
        <v>17</v>
      </c>
      <c r="AE2350" s="17">
        <v>1</v>
      </c>
      <c r="AF2350" s="14">
        <v>26</v>
      </c>
      <c r="AG2350" s="14">
        <v>30</v>
      </c>
      <c r="AI2350" s="70">
        <f t="shared" si="363"/>
        <v>13.209999999999999</v>
      </c>
      <c r="AJ2350" s="71" t="s">
        <v>369</v>
      </c>
      <c r="AK2350" s="72">
        <f t="shared" si="364"/>
        <v>1.6329725885917237</v>
      </c>
      <c r="AL2350" s="73">
        <f t="shared" si="365"/>
        <v>1.6329725885917237</v>
      </c>
    </row>
    <row r="2351" spans="1:38">
      <c r="A2351" s="14" t="s">
        <v>110</v>
      </c>
      <c r="B2351" s="14" t="s">
        <v>40</v>
      </c>
      <c r="C2351" s="31">
        <v>39296</v>
      </c>
      <c r="D2351" s="15">
        <v>2007</v>
      </c>
      <c r="E2351" s="16">
        <v>0.39583333333333331</v>
      </c>
      <c r="F2351" s="16">
        <v>0.43194444444444446</v>
      </c>
      <c r="G2351" s="16">
        <f t="shared" si="359"/>
        <v>3.6111111111111149E-2</v>
      </c>
      <c r="H2351" s="21">
        <v>2</v>
      </c>
      <c r="I2351" s="17">
        <v>1</v>
      </c>
      <c r="J2351" s="17">
        <v>5</v>
      </c>
      <c r="K2351" s="17">
        <v>5</v>
      </c>
      <c r="L2351" s="14" t="s">
        <v>48</v>
      </c>
      <c r="M2351" s="14" t="s">
        <v>49</v>
      </c>
      <c r="N2351" s="17">
        <v>1</v>
      </c>
      <c r="O2351" s="14">
        <f t="shared" si="360"/>
        <v>33.99</v>
      </c>
      <c r="P2351" s="14">
        <v>10.3</v>
      </c>
      <c r="Q2351" s="14">
        <f t="shared" si="361"/>
        <v>33.99</v>
      </c>
      <c r="R2351" s="14">
        <v>10.3</v>
      </c>
      <c r="S2351" s="14">
        <f t="shared" si="362"/>
        <v>33.99</v>
      </c>
      <c r="T2351" s="14">
        <v>10.3</v>
      </c>
      <c r="U2351" s="21" t="s">
        <v>43</v>
      </c>
      <c r="V2351" s="21" t="s">
        <v>43</v>
      </c>
      <c r="W2351" s="19">
        <v>27.847999999999999</v>
      </c>
      <c r="X2351" s="19">
        <v>-115.16186</v>
      </c>
      <c r="Y2351" s="18">
        <f t="shared" si="358"/>
        <v>60.8</v>
      </c>
      <c r="Z2351" s="17">
        <v>16</v>
      </c>
      <c r="AA2351" s="21">
        <v>4</v>
      </c>
      <c r="AB2351" s="14" t="s">
        <v>44</v>
      </c>
      <c r="AC2351" s="14">
        <v>6</v>
      </c>
      <c r="AD2351" s="17">
        <v>17</v>
      </c>
      <c r="AE2351" s="17">
        <v>1</v>
      </c>
      <c r="AF2351" s="14">
        <v>26</v>
      </c>
      <c r="AG2351" s="14">
        <v>30</v>
      </c>
      <c r="AI2351" s="70">
        <f t="shared" si="363"/>
        <v>13.209999999999999</v>
      </c>
      <c r="AJ2351" s="71" t="s">
        <v>369</v>
      </c>
      <c r="AK2351" s="72">
        <f t="shared" si="364"/>
        <v>1.6329725885917237</v>
      </c>
      <c r="AL2351" s="73">
        <f t="shared" si="365"/>
        <v>1.6329725885917237</v>
      </c>
    </row>
    <row r="2352" spans="1:38">
      <c r="A2352" s="14" t="s">
        <v>110</v>
      </c>
      <c r="B2352" s="14" t="s">
        <v>40</v>
      </c>
      <c r="C2352" s="31">
        <v>39296</v>
      </c>
      <c r="D2352" s="15">
        <v>2007</v>
      </c>
      <c r="E2352" s="16">
        <v>0.39583333333333331</v>
      </c>
      <c r="F2352" s="16">
        <v>0.43194444444444446</v>
      </c>
      <c r="G2352" s="16">
        <f t="shared" si="359"/>
        <v>3.6111111111111149E-2</v>
      </c>
      <c r="H2352" s="21">
        <v>2</v>
      </c>
      <c r="I2352" s="17">
        <v>1</v>
      </c>
      <c r="J2352" s="17">
        <v>5</v>
      </c>
      <c r="K2352" s="17">
        <v>5</v>
      </c>
      <c r="L2352" s="14" t="s">
        <v>48</v>
      </c>
      <c r="M2352" s="14" t="s">
        <v>49</v>
      </c>
      <c r="N2352" s="17">
        <v>1</v>
      </c>
      <c r="O2352" s="14">
        <f t="shared" si="360"/>
        <v>33.99</v>
      </c>
      <c r="P2352" s="14">
        <v>10.3</v>
      </c>
      <c r="Q2352" s="14">
        <f t="shared" si="361"/>
        <v>33.99</v>
      </c>
      <c r="R2352" s="14">
        <v>10.3</v>
      </c>
      <c r="S2352" s="14">
        <f t="shared" si="362"/>
        <v>33.99</v>
      </c>
      <c r="T2352" s="14">
        <v>10.3</v>
      </c>
      <c r="U2352" s="21" t="s">
        <v>43</v>
      </c>
      <c r="V2352" s="21" t="s">
        <v>43</v>
      </c>
      <c r="W2352" s="19">
        <v>27.847999999999999</v>
      </c>
      <c r="X2352" s="19">
        <v>-115.16186</v>
      </c>
      <c r="Y2352" s="18">
        <f t="shared" si="358"/>
        <v>60.8</v>
      </c>
      <c r="Z2352" s="17">
        <v>16</v>
      </c>
      <c r="AA2352" s="21">
        <v>4</v>
      </c>
      <c r="AB2352" s="14" t="s">
        <v>44</v>
      </c>
      <c r="AC2352" s="14">
        <v>6</v>
      </c>
      <c r="AD2352" s="17">
        <v>18</v>
      </c>
      <c r="AE2352" s="17">
        <v>1</v>
      </c>
      <c r="AF2352" s="14">
        <v>26</v>
      </c>
      <c r="AG2352" s="14">
        <v>30</v>
      </c>
      <c r="AI2352" s="70">
        <f t="shared" si="363"/>
        <v>13.918999999999999</v>
      </c>
      <c r="AJ2352" s="71" t="s">
        <v>369</v>
      </c>
      <c r="AK2352" s="72">
        <f t="shared" si="364"/>
        <v>1.8310631406548505</v>
      </c>
      <c r="AL2352" s="73">
        <f t="shared" si="365"/>
        <v>1.8310631406548505</v>
      </c>
    </row>
    <row r="2353" spans="1:38">
      <c r="A2353" s="14" t="s">
        <v>110</v>
      </c>
      <c r="B2353" s="14" t="s">
        <v>40</v>
      </c>
      <c r="C2353" s="31">
        <v>39296</v>
      </c>
      <c r="D2353" s="15">
        <v>2007</v>
      </c>
      <c r="E2353" s="16">
        <v>0.39583333333333331</v>
      </c>
      <c r="F2353" s="16">
        <v>0.43194444444444446</v>
      </c>
      <c r="G2353" s="16">
        <f t="shared" si="359"/>
        <v>3.6111111111111149E-2</v>
      </c>
      <c r="H2353" s="21">
        <v>2</v>
      </c>
      <c r="I2353" s="17">
        <v>1</v>
      </c>
      <c r="J2353" s="17">
        <v>5</v>
      </c>
      <c r="K2353" s="17">
        <v>5</v>
      </c>
      <c r="L2353" s="14" t="s">
        <v>48</v>
      </c>
      <c r="M2353" s="14" t="s">
        <v>49</v>
      </c>
      <c r="N2353" s="17">
        <v>1</v>
      </c>
      <c r="O2353" s="14">
        <f t="shared" si="360"/>
        <v>33.99</v>
      </c>
      <c r="P2353" s="14">
        <v>10.3</v>
      </c>
      <c r="Q2353" s="14">
        <f t="shared" si="361"/>
        <v>33.99</v>
      </c>
      <c r="R2353" s="14">
        <v>10.3</v>
      </c>
      <c r="S2353" s="14">
        <f t="shared" si="362"/>
        <v>33.99</v>
      </c>
      <c r="T2353" s="14">
        <v>10.3</v>
      </c>
      <c r="U2353" s="21" t="s">
        <v>43</v>
      </c>
      <c r="V2353" s="21" t="s">
        <v>43</v>
      </c>
      <c r="W2353" s="19">
        <v>27.847999999999999</v>
      </c>
      <c r="X2353" s="19">
        <v>-115.16186</v>
      </c>
      <c r="Y2353" s="18">
        <f t="shared" si="358"/>
        <v>60.8</v>
      </c>
      <c r="Z2353" s="17">
        <v>16</v>
      </c>
      <c r="AA2353" s="21">
        <v>4</v>
      </c>
      <c r="AB2353" s="14" t="s">
        <v>44</v>
      </c>
      <c r="AC2353" s="14">
        <v>6</v>
      </c>
      <c r="AD2353" s="17">
        <v>19</v>
      </c>
      <c r="AE2353" s="17">
        <v>1</v>
      </c>
      <c r="AF2353" s="14">
        <v>26</v>
      </c>
      <c r="AG2353" s="14">
        <v>30</v>
      </c>
      <c r="AI2353" s="70">
        <f t="shared" si="363"/>
        <v>14.628</v>
      </c>
      <c r="AJ2353" s="71" t="s">
        <v>369</v>
      </c>
      <c r="AK2353" s="72">
        <f t="shared" si="364"/>
        <v>2.041534710262368</v>
      </c>
      <c r="AL2353" s="73">
        <f t="shared" si="365"/>
        <v>2.041534710262368</v>
      </c>
    </row>
    <row r="2354" spans="1:38">
      <c r="A2354" s="14" t="s">
        <v>110</v>
      </c>
      <c r="B2354" s="14" t="s">
        <v>40</v>
      </c>
      <c r="C2354" s="31">
        <v>39296</v>
      </c>
      <c r="D2354" s="15">
        <v>2007</v>
      </c>
      <c r="E2354" s="16">
        <v>0.39583333333333331</v>
      </c>
      <c r="F2354" s="16">
        <v>0.43194444444444446</v>
      </c>
      <c r="G2354" s="16">
        <f t="shared" si="359"/>
        <v>3.6111111111111149E-2</v>
      </c>
      <c r="H2354" s="21">
        <v>2</v>
      </c>
      <c r="I2354" s="17">
        <v>1</v>
      </c>
      <c r="J2354" s="17">
        <v>5</v>
      </c>
      <c r="K2354" s="17">
        <v>5</v>
      </c>
      <c r="L2354" s="14" t="s">
        <v>48</v>
      </c>
      <c r="M2354" s="14" t="s">
        <v>49</v>
      </c>
      <c r="N2354" s="17">
        <v>1</v>
      </c>
      <c r="O2354" s="14">
        <f t="shared" si="360"/>
        <v>33.99</v>
      </c>
      <c r="P2354" s="14">
        <v>10.3</v>
      </c>
      <c r="Q2354" s="14">
        <f t="shared" si="361"/>
        <v>33.99</v>
      </c>
      <c r="R2354" s="14">
        <v>10.3</v>
      </c>
      <c r="S2354" s="14">
        <f t="shared" si="362"/>
        <v>33.99</v>
      </c>
      <c r="T2354" s="14">
        <v>10.3</v>
      </c>
      <c r="U2354" s="21" t="s">
        <v>43</v>
      </c>
      <c r="V2354" s="21" t="s">
        <v>43</v>
      </c>
      <c r="W2354" s="19">
        <v>27.847999999999999</v>
      </c>
      <c r="X2354" s="19">
        <v>-115.16186</v>
      </c>
      <c r="Y2354" s="18">
        <f t="shared" si="358"/>
        <v>60.8</v>
      </c>
      <c r="Z2354" s="17">
        <v>16</v>
      </c>
      <c r="AA2354" s="21">
        <v>4</v>
      </c>
      <c r="AB2354" s="14" t="s">
        <v>44</v>
      </c>
      <c r="AC2354" s="14">
        <v>6</v>
      </c>
      <c r="AD2354" s="17">
        <v>19</v>
      </c>
      <c r="AE2354" s="17">
        <v>1</v>
      </c>
      <c r="AF2354" s="14">
        <v>26</v>
      </c>
      <c r="AG2354" s="14">
        <v>30</v>
      </c>
      <c r="AI2354" s="70">
        <f t="shared" si="363"/>
        <v>14.628</v>
      </c>
      <c r="AJ2354" s="71" t="s">
        <v>369</v>
      </c>
      <c r="AK2354" s="72">
        <f t="shared" si="364"/>
        <v>2.041534710262368</v>
      </c>
      <c r="AL2354" s="73">
        <f t="shared" si="365"/>
        <v>2.041534710262368</v>
      </c>
    </row>
    <row r="2355" spans="1:38">
      <c r="A2355" s="14" t="s">
        <v>110</v>
      </c>
      <c r="B2355" s="14" t="s">
        <v>40</v>
      </c>
      <c r="C2355" s="31">
        <v>39296</v>
      </c>
      <c r="D2355" s="15">
        <v>2007</v>
      </c>
      <c r="E2355" s="16">
        <v>0.39583333333333331</v>
      </c>
      <c r="F2355" s="16">
        <v>0.43194444444444446</v>
      </c>
      <c r="G2355" s="16">
        <f t="shared" si="359"/>
        <v>3.6111111111111149E-2</v>
      </c>
      <c r="H2355" s="21">
        <v>2</v>
      </c>
      <c r="I2355" s="17">
        <v>1</v>
      </c>
      <c r="J2355" s="17">
        <v>5</v>
      </c>
      <c r="K2355" s="17">
        <v>5</v>
      </c>
      <c r="L2355" s="14" t="s">
        <v>48</v>
      </c>
      <c r="M2355" s="14" t="s">
        <v>49</v>
      </c>
      <c r="N2355" s="17">
        <v>1</v>
      </c>
      <c r="O2355" s="14">
        <f t="shared" si="360"/>
        <v>33.99</v>
      </c>
      <c r="P2355" s="14">
        <v>10.3</v>
      </c>
      <c r="Q2355" s="14">
        <f t="shared" si="361"/>
        <v>33.99</v>
      </c>
      <c r="R2355" s="14">
        <v>10.3</v>
      </c>
      <c r="S2355" s="14">
        <f t="shared" si="362"/>
        <v>33.99</v>
      </c>
      <c r="T2355" s="14">
        <v>10.3</v>
      </c>
      <c r="U2355" s="21" t="s">
        <v>43</v>
      </c>
      <c r="V2355" s="21" t="s">
        <v>43</v>
      </c>
      <c r="W2355" s="19">
        <v>27.847999999999999</v>
      </c>
      <c r="X2355" s="19">
        <v>-115.16186</v>
      </c>
      <c r="Y2355" s="18">
        <f t="shared" si="358"/>
        <v>60.8</v>
      </c>
      <c r="Z2355" s="17">
        <v>16</v>
      </c>
      <c r="AA2355" s="21">
        <v>4</v>
      </c>
      <c r="AB2355" s="14" t="s">
        <v>44</v>
      </c>
      <c r="AC2355" s="14">
        <v>7</v>
      </c>
      <c r="AD2355" s="17">
        <v>12</v>
      </c>
      <c r="AE2355" s="17">
        <v>1</v>
      </c>
      <c r="AF2355" s="14">
        <v>27</v>
      </c>
      <c r="AG2355" s="14">
        <v>30</v>
      </c>
      <c r="AI2355" s="70">
        <f t="shared" si="363"/>
        <v>9.6649999999999991</v>
      </c>
      <c r="AJ2355" s="71" t="s">
        <v>369</v>
      </c>
      <c r="AK2355" s="72">
        <f t="shared" si="364"/>
        <v>0.82374690124645178</v>
      </c>
      <c r="AL2355" s="73">
        <f t="shared" si="365"/>
        <v>0.82374690124645178</v>
      </c>
    </row>
    <row r="2356" spans="1:38">
      <c r="A2356" s="14" t="s">
        <v>110</v>
      </c>
      <c r="B2356" s="14" t="s">
        <v>40</v>
      </c>
      <c r="C2356" s="31">
        <v>39296</v>
      </c>
      <c r="D2356" s="15">
        <v>2007</v>
      </c>
      <c r="E2356" s="16">
        <v>0.39583333333333331</v>
      </c>
      <c r="F2356" s="16">
        <v>0.43194444444444446</v>
      </c>
      <c r="G2356" s="16">
        <f t="shared" si="359"/>
        <v>3.6111111111111149E-2</v>
      </c>
      <c r="H2356" s="21">
        <v>2</v>
      </c>
      <c r="I2356" s="17">
        <v>1</v>
      </c>
      <c r="J2356" s="17">
        <v>5</v>
      </c>
      <c r="K2356" s="17">
        <v>5</v>
      </c>
      <c r="L2356" s="14" t="s">
        <v>48</v>
      </c>
      <c r="M2356" s="14" t="s">
        <v>49</v>
      </c>
      <c r="N2356" s="17">
        <v>1</v>
      </c>
      <c r="O2356" s="14">
        <f t="shared" si="360"/>
        <v>33.99</v>
      </c>
      <c r="P2356" s="14">
        <v>10.3</v>
      </c>
      <c r="Q2356" s="14">
        <f t="shared" si="361"/>
        <v>33.99</v>
      </c>
      <c r="R2356" s="14">
        <v>10.3</v>
      </c>
      <c r="S2356" s="14">
        <f t="shared" si="362"/>
        <v>33.99</v>
      </c>
      <c r="T2356" s="14">
        <v>10.3</v>
      </c>
      <c r="U2356" s="21" t="s">
        <v>43</v>
      </c>
      <c r="V2356" s="21" t="s">
        <v>43</v>
      </c>
      <c r="W2356" s="19">
        <v>27.847999999999999</v>
      </c>
      <c r="X2356" s="19">
        <v>-115.16186</v>
      </c>
      <c r="Y2356" s="18">
        <f t="shared" si="358"/>
        <v>60.8</v>
      </c>
      <c r="Z2356" s="17">
        <v>16</v>
      </c>
      <c r="AA2356" s="21">
        <v>4</v>
      </c>
      <c r="AB2356" s="14" t="s">
        <v>44</v>
      </c>
      <c r="AC2356" s="14">
        <v>7</v>
      </c>
      <c r="AD2356" s="17">
        <v>12</v>
      </c>
      <c r="AE2356" s="17">
        <v>1</v>
      </c>
      <c r="AF2356" s="14">
        <v>27</v>
      </c>
      <c r="AG2356" s="14">
        <v>30</v>
      </c>
      <c r="AI2356" s="70">
        <f t="shared" si="363"/>
        <v>9.6649999999999991</v>
      </c>
      <c r="AJ2356" s="71" t="s">
        <v>369</v>
      </c>
      <c r="AK2356" s="72">
        <f t="shared" si="364"/>
        <v>0.82374690124645178</v>
      </c>
      <c r="AL2356" s="73">
        <f t="shared" si="365"/>
        <v>0.82374690124645178</v>
      </c>
    </row>
    <row r="2357" spans="1:38">
      <c r="A2357" s="14" t="s">
        <v>110</v>
      </c>
      <c r="B2357" s="14" t="s">
        <v>40</v>
      </c>
      <c r="C2357" s="31">
        <v>39296</v>
      </c>
      <c r="D2357" s="15">
        <v>2007</v>
      </c>
      <c r="E2357" s="16">
        <v>0.39583333333333331</v>
      </c>
      <c r="F2357" s="16">
        <v>0.43194444444444446</v>
      </c>
      <c r="G2357" s="16">
        <f t="shared" si="359"/>
        <v>3.6111111111111149E-2</v>
      </c>
      <c r="H2357" s="21">
        <v>2</v>
      </c>
      <c r="I2357" s="17">
        <v>1</v>
      </c>
      <c r="J2357" s="17">
        <v>5</v>
      </c>
      <c r="K2357" s="17">
        <v>5</v>
      </c>
      <c r="L2357" s="14" t="s">
        <v>48</v>
      </c>
      <c r="M2357" s="14" t="s">
        <v>49</v>
      </c>
      <c r="N2357" s="17">
        <v>1</v>
      </c>
      <c r="O2357" s="14">
        <f t="shared" si="360"/>
        <v>33.99</v>
      </c>
      <c r="P2357" s="14">
        <v>10.3</v>
      </c>
      <c r="Q2357" s="14">
        <f t="shared" si="361"/>
        <v>33.99</v>
      </c>
      <c r="R2357" s="14">
        <v>10.3</v>
      </c>
      <c r="S2357" s="14">
        <f t="shared" si="362"/>
        <v>33.99</v>
      </c>
      <c r="T2357" s="14">
        <v>10.3</v>
      </c>
      <c r="U2357" s="21" t="s">
        <v>43</v>
      </c>
      <c r="V2357" s="21" t="s">
        <v>43</v>
      </c>
      <c r="W2357" s="19">
        <v>27.847999999999999</v>
      </c>
      <c r="X2357" s="19">
        <v>-115.16186</v>
      </c>
      <c r="Y2357" s="18">
        <f t="shared" si="358"/>
        <v>60.8</v>
      </c>
      <c r="Z2357" s="17">
        <v>16</v>
      </c>
      <c r="AA2357" s="21">
        <v>4</v>
      </c>
      <c r="AB2357" s="14" t="s">
        <v>44</v>
      </c>
      <c r="AC2357" s="14">
        <v>7</v>
      </c>
      <c r="AD2357" s="17">
        <v>13</v>
      </c>
      <c r="AE2357" s="17">
        <v>1</v>
      </c>
      <c r="AF2357" s="14">
        <v>27</v>
      </c>
      <c r="AG2357" s="14">
        <v>30</v>
      </c>
      <c r="AI2357" s="70">
        <f t="shared" si="363"/>
        <v>10.373999999999999</v>
      </c>
      <c r="AJ2357" s="71" t="s">
        <v>369</v>
      </c>
      <c r="AK2357" s="72">
        <f t="shared" si="364"/>
        <v>0.96188687250685145</v>
      </c>
      <c r="AL2357" s="73">
        <f t="shared" si="365"/>
        <v>0.96188687250685145</v>
      </c>
    </row>
    <row r="2358" spans="1:38">
      <c r="A2358" s="14" t="s">
        <v>110</v>
      </c>
      <c r="B2358" s="14" t="s">
        <v>40</v>
      </c>
      <c r="C2358" s="31">
        <v>39296</v>
      </c>
      <c r="D2358" s="15">
        <v>2007</v>
      </c>
      <c r="E2358" s="16">
        <v>0.39583333333333331</v>
      </c>
      <c r="F2358" s="16">
        <v>0.43194444444444446</v>
      </c>
      <c r="G2358" s="16">
        <f t="shared" si="359"/>
        <v>3.6111111111111149E-2</v>
      </c>
      <c r="H2358" s="21">
        <v>2</v>
      </c>
      <c r="I2358" s="17">
        <v>1</v>
      </c>
      <c r="J2358" s="17">
        <v>5</v>
      </c>
      <c r="K2358" s="17">
        <v>5</v>
      </c>
      <c r="L2358" s="14" t="s">
        <v>48</v>
      </c>
      <c r="M2358" s="14" t="s">
        <v>49</v>
      </c>
      <c r="N2358" s="17">
        <v>1</v>
      </c>
      <c r="O2358" s="14">
        <f t="shared" si="360"/>
        <v>33.99</v>
      </c>
      <c r="P2358" s="14">
        <v>10.3</v>
      </c>
      <c r="Q2358" s="14">
        <f t="shared" si="361"/>
        <v>33.99</v>
      </c>
      <c r="R2358" s="14">
        <v>10.3</v>
      </c>
      <c r="S2358" s="14">
        <f t="shared" si="362"/>
        <v>33.99</v>
      </c>
      <c r="T2358" s="14">
        <v>10.3</v>
      </c>
      <c r="U2358" s="21" t="s">
        <v>43</v>
      </c>
      <c r="V2358" s="21" t="s">
        <v>43</v>
      </c>
      <c r="W2358" s="19">
        <v>27.847999999999999</v>
      </c>
      <c r="X2358" s="19">
        <v>-115.16186</v>
      </c>
      <c r="Y2358" s="18">
        <f t="shared" si="358"/>
        <v>60.8</v>
      </c>
      <c r="Z2358" s="17">
        <v>16</v>
      </c>
      <c r="AA2358" s="21">
        <v>4</v>
      </c>
      <c r="AB2358" s="14" t="s">
        <v>44</v>
      </c>
      <c r="AC2358" s="14">
        <v>7</v>
      </c>
      <c r="AD2358" s="17">
        <v>23</v>
      </c>
      <c r="AE2358" s="17">
        <v>1</v>
      </c>
      <c r="AF2358" s="14">
        <v>27</v>
      </c>
      <c r="AG2358" s="14">
        <v>30</v>
      </c>
      <c r="AI2358" s="70">
        <f t="shared" si="363"/>
        <v>17.463999999999999</v>
      </c>
      <c r="AJ2358" s="71" t="s">
        <v>369</v>
      </c>
      <c r="AK2358" s="72">
        <f t="shared" si="364"/>
        <v>3.0095147540604348</v>
      </c>
      <c r="AL2358" s="73">
        <f t="shared" si="365"/>
        <v>3.0095147540604348</v>
      </c>
    </row>
    <row r="2359" spans="1:38">
      <c r="A2359" s="14" t="s">
        <v>110</v>
      </c>
      <c r="B2359" s="14" t="s">
        <v>40</v>
      </c>
      <c r="C2359" s="31">
        <v>39296</v>
      </c>
      <c r="D2359" s="15">
        <v>2007</v>
      </c>
      <c r="E2359" s="16">
        <v>0.39583333333333331</v>
      </c>
      <c r="F2359" s="16">
        <v>0.43194444444444446</v>
      </c>
      <c r="G2359" s="16">
        <f t="shared" si="359"/>
        <v>3.6111111111111149E-2</v>
      </c>
      <c r="H2359" s="21">
        <v>2</v>
      </c>
      <c r="I2359" s="17">
        <v>1</v>
      </c>
      <c r="J2359" s="17">
        <v>5</v>
      </c>
      <c r="K2359" s="17">
        <v>5</v>
      </c>
      <c r="L2359" s="14" t="s">
        <v>48</v>
      </c>
      <c r="M2359" s="14" t="s">
        <v>49</v>
      </c>
      <c r="N2359" s="17">
        <v>1</v>
      </c>
      <c r="O2359" s="14">
        <f t="shared" si="360"/>
        <v>33.99</v>
      </c>
      <c r="P2359" s="14">
        <v>10.3</v>
      </c>
      <c r="Q2359" s="14">
        <f t="shared" si="361"/>
        <v>33.99</v>
      </c>
      <c r="R2359" s="14">
        <v>10.3</v>
      </c>
      <c r="S2359" s="14">
        <f t="shared" si="362"/>
        <v>33.99</v>
      </c>
      <c r="T2359" s="14">
        <v>10.3</v>
      </c>
      <c r="U2359" s="21" t="s">
        <v>43</v>
      </c>
      <c r="V2359" s="21" t="s">
        <v>43</v>
      </c>
      <c r="W2359" s="19">
        <v>27.847999999999999</v>
      </c>
      <c r="X2359" s="19">
        <v>-115.16186</v>
      </c>
      <c r="Y2359" s="18">
        <f t="shared" si="358"/>
        <v>60.8</v>
      </c>
      <c r="Z2359" s="17">
        <v>16</v>
      </c>
      <c r="AA2359" s="21">
        <v>4</v>
      </c>
      <c r="AB2359" s="14" t="s">
        <v>44</v>
      </c>
      <c r="AC2359" s="14">
        <v>8</v>
      </c>
      <c r="AD2359" s="17">
        <v>5</v>
      </c>
      <c r="AE2359" s="17">
        <v>1</v>
      </c>
      <c r="AF2359" s="14">
        <v>31</v>
      </c>
      <c r="AG2359" s="14">
        <v>30</v>
      </c>
      <c r="AI2359" s="70">
        <f t="shared" si="363"/>
        <v>4.702</v>
      </c>
      <c r="AJ2359" s="71" t="s">
        <v>369</v>
      </c>
      <c r="AK2359" s="72">
        <f t="shared" si="364"/>
        <v>0.17002025858157216</v>
      </c>
      <c r="AL2359" s="73">
        <f t="shared" si="365"/>
        <v>0.17002025858157216</v>
      </c>
    </row>
    <row r="2360" spans="1:38">
      <c r="A2360" s="14" t="s">
        <v>110</v>
      </c>
      <c r="B2360" s="14" t="s">
        <v>40</v>
      </c>
      <c r="C2360" s="31">
        <v>39296</v>
      </c>
      <c r="D2360" s="15">
        <v>2007</v>
      </c>
      <c r="E2360" s="16">
        <v>0.39583333333333331</v>
      </c>
      <c r="F2360" s="16">
        <v>0.43194444444444446</v>
      </c>
      <c r="G2360" s="16">
        <f t="shared" si="359"/>
        <v>3.6111111111111149E-2</v>
      </c>
      <c r="H2360" s="21">
        <v>2</v>
      </c>
      <c r="I2360" s="17">
        <v>1</v>
      </c>
      <c r="J2360" s="17">
        <v>5</v>
      </c>
      <c r="K2360" s="17">
        <v>5</v>
      </c>
      <c r="L2360" s="14" t="s">
        <v>48</v>
      </c>
      <c r="M2360" s="14" t="s">
        <v>49</v>
      </c>
      <c r="N2360" s="17">
        <v>1</v>
      </c>
      <c r="O2360" s="14">
        <f t="shared" si="360"/>
        <v>33.99</v>
      </c>
      <c r="P2360" s="14">
        <v>10.3</v>
      </c>
      <c r="Q2360" s="14">
        <f t="shared" si="361"/>
        <v>33.99</v>
      </c>
      <c r="R2360" s="14">
        <v>10.3</v>
      </c>
      <c r="S2360" s="14">
        <f t="shared" si="362"/>
        <v>33.99</v>
      </c>
      <c r="T2360" s="14">
        <v>10.3</v>
      </c>
      <c r="U2360" s="21" t="s">
        <v>43</v>
      </c>
      <c r="V2360" s="21" t="s">
        <v>43</v>
      </c>
      <c r="W2360" s="19">
        <v>27.847999999999999</v>
      </c>
      <c r="X2360" s="19">
        <v>-115.16186</v>
      </c>
      <c r="Y2360" s="18">
        <f t="shared" si="358"/>
        <v>60.8</v>
      </c>
      <c r="Z2360" s="17">
        <v>16</v>
      </c>
      <c r="AA2360" s="21">
        <v>4</v>
      </c>
      <c r="AB2360" s="14" t="s">
        <v>44</v>
      </c>
      <c r="AC2360" s="14">
        <v>8</v>
      </c>
      <c r="AD2360" s="17">
        <v>18</v>
      </c>
      <c r="AE2360" s="17">
        <v>1</v>
      </c>
      <c r="AF2360" s="14">
        <v>31</v>
      </c>
      <c r="AG2360" s="14">
        <v>30</v>
      </c>
      <c r="AI2360" s="70">
        <f t="shared" si="363"/>
        <v>13.918999999999999</v>
      </c>
      <c r="AJ2360" s="71" t="s">
        <v>369</v>
      </c>
      <c r="AK2360" s="72">
        <f t="shared" si="364"/>
        <v>1.8310631406548505</v>
      </c>
      <c r="AL2360" s="73">
        <f t="shared" si="365"/>
        <v>1.8310631406548505</v>
      </c>
    </row>
    <row r="2361" spans="1:38">
      <c r="A2361" s="14" t="s">
        <v>110</v>
      </c>
      <c r="B2361" s="14" t="s">
        <v>40</v>
      </c>
      <c r="C2361" s="31">
        <v>39296</v>
      </c>
      <c r="D2361" s="15">
        <v>2007</v>
      </c>
      <c r="E2361" s="16">
        <v>0.39583333333333331</v>
      </c>
      <c r="F2361" s="16">
        <v>0.43194444444444446</v>
      </c>
      <c r="G2361" s="16">
        <f t="shared" si="359"/>
        <v>3.6111111111111149E-2</v>
      </c>
      <c r="H2361" s="21">
        <v>2</v>
      </c>
      <c r="I2361" s="17">
        <v>1</v>
      </c>
      <c r="J2361" s="17">
        <v>5</v>
      </c>
      <c r="K2361" s="17">
        <v>5</v>
      </c>
      <c r="L2361" s="14" t="s">
        <v>48</v>
      </c>
      <c r="M2361" s="14" t="s">
        <v>49</v>
      </c>
      <c r="N2361" s="17">
        <v>1</v>
      </c>
      <c r="O2361" s="14">
        <f t="shared" si="360"/>
        <v>33.99</v>
      </c>
      <c r="P2361" s="14">
        <v>10.3</v>
      </c>
      <c r="Q2361" s="14">
        <f t="shared" si="361"/>
        <v>33.99</v>
      </c>
      <c r="R2361" s="14">
        <v>10.3</v>
      </c>
      <c r="S2361" s="14">
        <f t="shared" si="362"/>
        <v>33.99</v>
      </c>
      <c r="T2361" s="14">
        <v>10.3</v>
      </c>
      <c r="U2361" s="21" t="s">
        <v>43</v>
      </c>
      <c r="V2361" s="21" t="s">
        <v>43</v>
      </c>
      <c r="W2361" s="19">
        <v>27.847999999999999</v>
      </c>
      <c r="X2361" s="19">
        <v>-115.16186</v>
      </c>
      <c r="Y2361" s="18">
        <f t="shared" si="358"/>
        <v>60.8</v>
      </c>
      <c r="Z2361" s="17">
        <v>16</v>
      </c>
      <c r="AA2361" s="21">
        <v>4</v>
      </c>
      <c r="AB2361" s="14" t="s">
        <v>44</v>
      </c>
      <c r="AC2361" s="14">
        <v>9</v>
      </c>
      <c r="AD2361" s="17">
        <v>17</v>
      </c>
      <c r="AE2361" s="17">
        <v>1</v>
      </c>
      <c r="AF2361" s="14">
        <v>33</v>
      </c>
      <c r="AG2361" s="14">
        <v>30</v>
      </c>
      <c r="AI2361" s="70">
        <f t="shared" si="363"/>
        <v>13.209999999999999</v>
      </c>
      <c r="AJ2361" s="71" t="s">
        <v>369</v>
      </c>
      <c r="AK2361" s="72">
        <f t="shared" si="364"/>
        <v>1.6329725885917237</v>
      </c>
      <c r="AL2361" s="73">
        <f t="shared" si="365"/>
        <v>1.6329725885917237</v>
      </c>
    </row>
    <row r="2362" spans="1:38">
      <c r="A2362" s="14" t="s">
        <v>110</v>
      </c>
      <c r="B2362" s="14" t="s">
        <v>40</v>
      </c>
      <c r="C2362" s="31">
        <v>39296</v>
      </c>
      <c r="D2362" s="15">
        <v>2007</v>
      </c>
      <c r="E2362" s="16">
        <v>0.39583333333333331</v>
      </c>
      <c r="F2362" s="16">
        <v>0.43194444444444446</v>
      </c>
      <c r="G2362" s="16">
        <f t="shared" si="359"/>
        <v>3.6111111111111149E-2</v>
      </c>
      <c r="H2362" s="21">
        <v>2</v>
      </c>
      <c r="I2362" s="17">
        <v>1</v>
      </c>
      <c r="J2362" s="17">
        <v>5</v>
      </c>
      <c r="K2362" s="17">
        <v>5</v>
      </c>
      <c r="L2362" s="14" t="s">
        <v>48</v>
      </c>
      <c r="M2362" s="14" t="s">
        <v>49</v>
      </c>
      <c r="N2362" s="17">
        <v>1</v>
      </c>
      <c r="O2362" s="14">
        <f t="shared" si="360"/>
        <v>33.99</v>
      </c>
      <c r="P2362" s="14">
        <v>10.3</v>
      </c>
      <c r="Q2362" s="14">
        <f t="shared" si="361"/>
        <v>33.99</v>
      </c>
      <c r="R2362" s="14">
        <v>10.3</v>
      </c>
      <c r="S2362" s="14">
        <f t="shared" si="362"/>
        <v>33.99</v>
      </c>
      <c r="T2362" s="14">
        <v>10.3</v>
      </c>
      <c r="U2362" s="21" t="s">
        <v>43</v>
      </c>
      <c r="V2362" s="21" t="s">
        <v>43</v>
      </c>
      <c r="W2362" s="19">
        <v>27.847999999999999</v>
      </c>
      <c r="X2362" s="19">
        <v>-115.16186</v>
      </c>
      <c r="Y2362" s="18">
        <f t="shared" si="358"/>
        <v>60.8</v>
      </c>
      <c r="Z2362" s="17">
        <v>16</v>
      </c>
      <c r="AA2362" s="21">
        <v>4</v>
      </c>
      <c r="AB2362" s="14" t="s">
        <v>44</v>
      </c>
      <c r="AC2362" s="14">
        <v>9</v>
      </c>
      <c r="AD2362" s="17">
        <v>20</v>
      </c>
      <c r="AE2362" s="17">
        <v>1</v>
      </c>
      <c r="AF2362" s="14">
        <v>33</v>
      </c>
      <c r="AG2362" s="14">
        <v>30</v>
      </c>
      <c r="AI2362" s="70">
        <f t="shared" si="363"/>
        <v>15.337</v>
      </c>
      <c r="AJ2362" s="71" t="s">
        <v>369</v>
      </c>
      <c r="AK2362" s="72">
        <f t="shared" si="364"/>
        <v>2.2645047633742106</v>
      </c>
      <c r="AL2362" s="73">
        <f t="shared" si="365"/>
        <v>2.2645047633742106</v>
      </c>
    </row>
    <row r="2363" spans="1:38">
      <c r="A2363" s="14" t="s">
        <v>110</v>
      </c>
      <c r="B2363" s="14" t="s">
        <v>40</v>
      </c>
      <c r="C2363" s="31">
        <v>39296</v>
      </c>
      <c r="D2363" s="15">
        <v>2007</v>
      </c>
      <c r="E2363" s="16">
        <v>0.39583333333333331</v>
      </c>
      <c r="F2363" s="16">
        <v>0.43194444444444446</v>
      </c>
      <c r="G2363" s="16">
        <f t="shared" si="359"/>
        <v>3.6111111111111149E-2</v>
      </c>
      <c r="H2363" s="21">
        <v>2</v>
      </c>
      <c r="I2363" s="17">
        <v>1</v>
      </c>
      <c r="J2363" s="17">
        <v>5</v>
      </c>
      <c r="K2363" s="17">
        <v>5</v>
      </c>
      <c r="L2363" s="14" t="s">
        <v>48</v>
      </c>
      <c r="M2363" s="14" t="s">
        <v>49</v>
      </c>
      <c r="N2363" s="17">
        <v>1</v>
      </c>
      <c r="O2363" s="14">
        <f t="shared" si="360"/>
        <v>33.99</v>
      </c>
      <c r="P2363" s="14">
        <v>10.3</v>
      </c>
      <c r="Q2363" s="14">
        <f t="shared" si="361"/>
        <v>33.99</v>
      </c>
      <c r="R2363" s="14">
        <v>10.3</v>
      </c>
      <c r="S2363" s="14">
        <f t="shared" si="362"/>
        <v>33.99</v>
      </c>
      <c r="T2363" s="14">
        <v>10.3</v>
      </c>
      <c r="U2363" s="21" t="s">
        <v>43</v>
      </c>
      <c r="V2363" s="21" t="s">
        <v>43</v>
      </c>
      <c r="W2363" s="19">
        <v>27.847999999999999</v>
      </c>
      <c r="X2363" s="19">
        <v>-115.16186</v>
      </c>
      <c r="Y2363" s="18">
        <f t="shared" si="358"/>
        <v>60.8</v>
      </c>
      <c r="Z2363" s="17">
        <v>16</v>
      </c>
      <c r="AA2363" s="21">
        <v>4</v>
      </c>
      <c r="AB2363" s="14" t="s">
        <v>44</v>
      </c>
      <c r="AC2363" s="14">
        <v>10</v>
      </c>
      <c r="AD2363" s="17">
        <v>12</v>
      </c>
      <c r="AE2363" s="17">
        <v>1</v>
      </c>
      <c r="AF2363" s="14">
        <v>42</v>
      </c>
      <c r="AG2363" s="14">
        <v>30</v>
      </c>
      <c r="AI2363" s="70">
        <f t="shared" si="363"/>
        <v>9.6649999999999991</v>
      </c>
      <c r="AJ2363" s="71" t="s">
        <v>369</v>
      </c>
      <c r="AK2363" s="72">
        <f t="shared" si="364"/>
        <v>0.82374690124645178</v>
      </c>
      <c r="AL2363" s="73">
        <f t="shared" si="365"/>
        <v>0.82374690124645178</v>
      </c>
    </row>
    <row r="2364" spans="1:38">
      <c r="A2364" s="14" t="s">
        <v>110</v>
      </c>
      <c r="B2364" s="14" t="s">
        <v>40</v>
      </c>
      <c r="C2364" s="31">
        <v>39296</v>
      </c>
      <c r="D2364" s="15">
        <v>2007</v>
      </c>
      <c r="E2364" s="16">
        <v>0.39583333333333331</v>
      </c>
      <c r="F2364" s="16">
        <v>0.43194444444444446</v>
      </c>
      <c r="G2364" s="16">
        <f t="shared" si="359"/>
        <v>3.6111111111111149E-2</v>
      </c>
      <c r="H2364" s="21">
        <v>2</v>
      </c>
      <c r="I2364" s="17">
        <v>1</v>
      </c>
      <c r="J2364" s="17">
        <v>5</v>
      </c>
      <c r="K2364" s="17">
        <v>5</v>
      </c>
      <c r="L2364" s="14" t="s">
        <v>48</v>
      </c>
      <c r="M2364" s="14" t="s">
        <v>49</v>
      </c>
      <c r="N2364" s="17">
        <v>1</v>
      </c>
      <c r="O2364" s="14">
        <f t="shared" si="360"/>
        <v>33.99</v>
      </c>
      <c r="P2364" s="14">
        <v>10.3</v>
      </c>
      <c r="Q2364" s="14">
        <f t="shared" si="361"/>
        <v>33.99</v>
      </c>
      <c r="R2364" s="14">
        <v>10.3</v>
      </c>
      <c r="S2364" s="14">
        <f t="shared" si="362"/>
        <v>33.99</v>
      </c>
      <c r="T2364" s="14">
        <v>10.3</v>
      </c>
      <c r="U2364" s="21" t="s">
        <v>43</v>
      </c>
      <c r="V2364" s="21" t="s">
        <v>43</v>
      </c>
      <c r="W2364" s="19">
        <v>27.847999999999999</v>
      </c>
      <c r="X2364" s="19">
        <v>-115.16186</v>
      </c>
      <c r="Y2364" s="18">
        <f t="shared" si="358"/>
        <v>60.8</v>
      </c>
      <c r="Z2364" s="17">
        <v>16</v>
      </c>
      <c r="AA2364" s="21">
        <v>4</v>
      </c>
      <c r="AB2364" s="14" t="s">
        <v>44</v>
      </c>
      <c r="AC2364" s="14">
        <v>10</v>
      </c>
      <c r="AD2364" s="17">
        <v>15</v>
      </c>
      <c r="AE2364" s="17">
        <v>1</v>
      </c>
      <c r="AF2364" s="14">
        <v>42</v>
      </c>
      <c r="AG2364" s="14">
        <v>30</v>
      </c>
      <c r="AI2364" s="70">
        <f t="shared" si="363"/>
        <v>11.792</v>
      </c>
      <c r="AJ2364" s="71" t="s">
        <v>369</v>
      </c>
      <c r="AK2364" s="72">
        <f t="shared" si="364"/>
        <v>1.2734394051640829</v>
      </c>
      <c r="AL2364" s="73">
        <f t="shared" si="365"/>
        <v>1.2734394051640829</v>
      </c>
    </row>
    <row r="2365" spans="1:38">
      <c r="A2365" s="14" t="s">
        <v>110</v>
      </c>
      <c r="B2365" s="14" t="s">
        <v>40</v>
      </c>
      <c r="C2365" s="31">
        <v>39296</v>
      </c>
      <c r="D2365" s="15">
        <v>2007</v>
      </c>
      <c r="E2365" s="16">
        <v>0.39583333333333331</v>
      </c>
      <c r="F2365" s="16">
        <v>0.43194444444444446</v>
      </c>
      <c r="G2365" s="16">
        <f t="shared" si="359"/>
        <v>3.6111111111111149E-2</v>
      </c>
      <c r="H2365" s="21">
        <v>2</v>
      </c>
      <c r="I2365" s="17">
        <v>1</v>
      </c>
      <c r="J2365" s="17">
        <v>5</v>
      </c>
      <c r="K2365" s="17">
        <v>5</v>
      </c>
      <c r="L2365" s="14" t="s">
        <v>48</v>
      </c>
      <c r="M2365" s="14" t="s">
        <v>49</v>
      </c>
      <c r="N2365" s="17">
        <v>1</v>
      </c>
      <c r="O2365" s="14">
        <f t="shared" si="360"/>
        <v>33.99</v>
      </c>
      <c r="P2365" s="14">
        <v>10.3</v>
      </c>
      <c r="Q2365" s="14">
        <f t="shared" si="361"/>
        <v>33.99</v>
      </c>
      <c r="R2365" s="14">
        <v>10.3</v>
      </c>
      <c r="S2365" s="14">
        <f t="shared" si="362"/>
        <v>33.99</v>
      </c>
      <c r="T2365" s="14">
        <v>10.3</v>
      </c>
      <c r="U2365" s="21" t="s">
        <v>43</v>
      </c>
      <c r="V2365" s="21" t="s">
        <v>43</v>
      </c>
      <c r="W2365" s="19">
        <v>27.847999999999999</v>
      </c>
      <c r="X2365" s="19">
        <v>-115.16186</v>
      </c>
      <c r="Y2365" s="18">
        <f t="shared" si="358"/>
        <v>60.8</v>
      </c>
      <c r="Z2365" s="17">
        <v>16</v>
      </c>
      <c r="AA2365" s="21">
        <v>4</v>
      </c>
      <c r="AB2365" s="14" t="s">
        <v>44</v>
      </c>
      <c r="AC2365" s="14">
        <v>10</v>
      </c>
      <c r="AD2365" s="17">
        <v>15</v>
      </c>
      <c r="AE2365" s="17">
        <v>1</v>
      </c>
      <c r="AF2365" s="14">
        <v>42</v>
      </c>
      <c r="AG2365" s="14">
        <v>30</v>
      </c>
      <c r="AI2365" s="70">
        <f t="shared" si="363"/>
        <v>11.792</v>
      </c>
      <c r="AJ2365" s="71" t="s">
        <v>369</v>
      </c>
      <c r="AK2365" s="72">
        <f t="shared" si="364"/>
        <v>1.2734394051640829</v>
      </c>
      <c r="AL2365" s="73">
        <f t="shared" si="365"/>
        <v>1.2734394051640829</v>
      </c>
    </row>
    <row r="2366" spans="1:38">
      <c r="A2366" s="14" t="s">
        <v>110</v>
      </c>
      <c r="B2366" s="14" t="s">
        <v>40</v>
      </c>
      <c r="C2366" s="31">
        <v>39296</v>
      </c>
      <c r="D2366" s="15">
        <v>2007</v>
      </c>
      <c r="E2366" s="16">
        <v>0.39583333333333331</v>
      </c>
      <c r="F2366" s="16">
        <v>0.43194444444444446</v>
      </c>
      <c r="G2366" s="16">
        <f t="shared" si="359"/>
        <v>3.6111111111111149E-2</v>
      </c>
      <c r="H2366" s="21">
        <v>2</v>
      </c>
      <c r="I2366" s="17">
        <v>1</v>
      </c>
      <c r="J2366" s="17">
        <v>5</v>
      </c>
      <c r="K2366" s="17">
        <v>5</v>
      </c>
      <c r="L2366" s="14" t="s">
        <v>48</v>
      </c>
      <c r="M2366" s="14" t="s">
        <v>49</v>
      </c>
      <c r="N2366" s="17">
        <v>1</v>
      </c>
      <c r="O2366" s="14">
        <f t="shared" si="360"/>
        <v>33.99</v>
      </c>
      <c r="P2366" s="14">
        <v>10.3</v>
      </c>
      <c r="Q2366" s="14">
        <f t="shared" si="361"/>
        <v>33.99</v>
      </c>
      <c r="R2366" s="14">
        <v>10.3</v>
      </c>
      <c r="S2366" s="14">
        <f t="shared" si="362"/>
        <v>33.99</v>
      </c>
      <c r="T2366" s="14">
        <v>10.3</v>
      </c>
      <c r="U2366" s="21" t="s">
        <v>43</v>
      </c>
      <c r="V2366" s="21" t="s">
        <v>43</v>
      </c>
      <c r="W2366" s="19">
        <v>27.847999999999999</v>
      </c>
      <c r="X2366" s="19">
        <v>-115.16186</v>
      </c>
      <c r="Y2366" s="18">
        <f t="shared" ref="Y2366:Y2429" si="366">(Z2366*1.8)+32</f>
        <v>60.8</v>
      </c>
      <c r="Z2366" s="17">
        <v>16</v>
      </c>
      <c r="AA2366" s="21">
        <v>4</v>
      </c>
      <c r="AB2366" s="14" t="s">
        <v>44</v>
      </c>
      <c r="AC2366" s="14">
        <v>11</v>
      </c>
      <c r="AD2366" s="17">
        <v>20</v>
      </c>
      <c r="AE2366" s="17">
        <v>1</v>
      </c>
      <c r="AF2366" s="14">
        <v>43</v>
      </c>
      <c r="AG2366" s="14">
        <v>30</v>
      </c>
      <c r="AI2366" s="70">
        <f t="shared" si="363"/>
        <v>15.337</v>
      </c>
      <c r="AJ2366" s="71" t="s">
        <v>369</v>
      </c>
      <c r="AK2366" s="72">
        <f t="shared" si="364"/>
        <v>2.2645047633742106</v>
      </c>
      <c r="AL2366" s="73">
        <f t="shared" si="365"/>
        <v>2.2645047633742106</v>
      </c>
    </row>
    <row r="2367" spans="1:38" hidden="1">
      <c r="A2367" s="14" t="s">
        <v>111</v>
      </c>
      <c r="B2367" s="14" t="s">
        <v>40</v>
      </c>
      <c r="C2367" s="31">
        <v>39295</v>
      </c>
      <c r="D2367" s="15">
        <v>2007</v>
      </c>
      <c r="E2367" s="16">
        <v>0.42222222222222222</v>
      </c>
      <c r="F2367" s="16">
        <v>0.45902777777777781</v>
      </c>
      <c r="G2367" s="16">
        <f t="shared" ref="G2367:G2430" si="367">F2367-E2367</f>
        <v>3.6805555555555591E-2</v>
      </c>
      <c r="H2367" s="21">
        <v>2</v>
      </c>
      <c r="I2367" s="17">
        <v>1</v>
      </c>
      <c r="J2367" s="17">
        <v>3</v>
      </c>
      <c r="K2367" s="17">
        <v>3</v>
      </c>
      <c r="L2367" s="14" t="s">
        <v>277</v>
      </c>
      <c r="M2367" s="14" t="s">
        <v>52</v>
      </c>
      <c r="N2367" s="17">
        <v>2</v>
      </c>
      <c r="O2367" s="14">
        <f t="shared" si="360"/>
        <v>20.13</v>
      </c>
      <c r="P2367" s="14">
        <v>6.1</v>
      </c>
      <c r="Q2367" s="14">
        <f t="shared" si="361"/>
        <v>23.429999999999996</v>
      </c>
      <c r="R2367" s="14">
        <v>7.1</v>
      </c>
      <c r="S2367" s="14">
        <f t="shared" si="362"/>
        <v>23.429999999999996</v>
      </c>
      <c r="T2367" s="14">
        <v>7.1</v>
      </c>
      <c r="U2367" s="21" t="s">
        <v>43</v>
      </c>
      <c r="V2367" s="21" t="s">
        <v>43</v>
      </c>
      <c r="W2367" s="19">
        <v>27.86636</v>
      </c>
      <c r="X2367" s="19">
        <v>-115.18369</v>
      </c>
      <c r="Y2367" s="18">
        <f t="shared" si="366"/>
        <v>66.2</v>
      </c>
      <c r="Z2367" s="17">
        <v>19</v>
      </c>
      <c r="AA2367" s="21">
        <v>3</v>
      </c>
      <c r="AB2367" s="14" t="s">
        <v>46</v>
      </c>
      <c r="AC2367" s="14">
        <v>1</v>
      </c>
      <c r="AD2367" s="17">
        <v>20</v>
      </c>
      <c r="AE2367" s="14">
        <v>1</v>
      </c>
      <c r="AF2367" s="14">
        <v>9</v>
      </c>
      <c r="AG2367" s="14">
        <v>300</v>
      </c>
      <c r="AI2367" s="70">
        <f t="shared" ref="AI2367:AI2412" si="368">(0.748*AD2367)+1.2345</f>
        <v>16.194500000000001</v>
      </c>
      <c r="AJ2367" s="74">
        <f t="shared" ref="AJ2367:AJ2412" si="369">((POWER(AI2367*10,3.36))*2.24)/100000</f>
        <v>593.9131834357014</v>
      </c>
      <c r="AK2367" s="74">
        <f t="shared" ref="AK2367:AK2412" si="370">(0.0026*AJ2367)-0.61</f>
        <v>0.93417427693282351</v>
      </c>
      <c r="AL2367" s="73">
        <f t="shared" ref="AL2367:AL2412" si="371">IF(AK2367&gt;0,AK2367:AK2367,0)</f>
        <v>0.93417427693282351</v>
      </c>
    </row>
    <row r="2368" spans="1:38" hidden="1">
      <c r="A2368" s="14" t="s">
        <v>111</v>
      </c>
      <c r="B2368" s="14" t="s">
        <v>40</v>
      </c>
      <c r="C2368" s="31">
        <v>39295</v>
      </c>
      <c r="D2368" s="15">
        <v>2007</v>
      </c>
      <c r="E2368" s="16">
        <v>0.42222222222222222</v>
      </c>
      <c r="F2368" s="16">
        <v>0.45902777777777781</v>
      </c>
      <c r="G2368" s="16">
        <f t="shared" si="367"/>
        <v>3.6805555555555591E-2</v>
      </c>
      <c r="H2368" s="21">
        <v>2</v>
      </c>
      <c r="I2368" s="17">
        <v>1</v>
      </c>
      <c r="J2368" s="17">
        <v>3</v>
      </c>
      <c r="K2368" s="17">
        <v>3</v>
      </c>
      <c r="L2368" s="14" t="s">
        <v>277</v>
      </c>
      <c r="M2368" s="14" t="s">
        <v>52</v>
      </c>
      <c r="N2368" s="17">
        <v>2</v>
      </c>
      <c r="O2368" s="14">
        <f t="shared" si="360"/>
        <v>20.13</v>
      </c>
      <c r="P2368" s="14">
        <v>6.1</v>
      </c>
      <c r="Q2368" s="14">
        <f t="shared" si="361"/>
        <v>23.429999999999996</v>
      </c>
      <c r="R2368" s="14">
        <v>7.1</v>
      </c>
      <c r="S2368" s="14">
        <f t="shared" si="362"/>
        <v>23.429999999999996</v>
      </c>
      <c r="T2368" s="14">
        <v>7.1</v>
      </c>
      <c r="U2368" s="21" t="s">
        <v>43</v>
      </c>
      <c r="V2368" s="21" t="s">
        <v>43</v>
      </c>
      <c r="W2368" s="19">
        <v>27.86636</v>
      </c>
      <c r="X2368" s="19">
        <v>-115.18369</v>
      </c>
      <c r="Y2368" s="18">
        <f t="shared" si="366"/>
        <v>66.2</v>
      </c>
      <c r="Z2368" s="17">
        <v>19</v>
      </c>
      <c r="AA2368" s="21">
        <v>3</v>
      </c>
      <c r="AB2368" s="14" t="s">
        <v>46</v>
      </c>
      <c r="AC2368" s="14">
        <v>2</v>
      </c>
      <c r="AD2368" s="17">
        <v>21</v>
      </c>
      <c r="AE2368" s="14">
        <v>1</v>
      </c>
      <c r="AF2368" s="14">
        <v>34</v>
      </c>
      <c r="AG2368" s="14">
        <v>300</v>
      </c>
      <c r="AI2368" s="70">
        <f t="shared" si="368"/>
        <v>16.942499999999999</v>
      </c>
      <c r="AJ2368" s="74">
        <f t="shared" si="369"/>
        <v>691.21379845369552</v>
      </c>
      <c r="AK2368" s="74">
        <f t="shared" si="370"/>
        <v>1.1871558759796081</v>
      </c>
      <c r="AL2368" s="73">
        <f t="shared" si="371"/>
        <v>1.1871558759796081</v>
      </c>
    </row>
    <row r="2369" spans="1:38" hidden="1">
      <c r="A2369" s="14" t="s">
        <v>112</v>
      </c>
      <c r="B2369" s="14" t="s">
        <v>40</v>
      </c>
      <c r="C2369" s="31">
        <v>39295</v>
      </c>
      <c r="D2369" s="15">
        <v>2007</v>
      </c>
      <c r="E2369" s="16">
        <v>0.47569444444444398</v>
      </c>
      <c r="F2369" s="16">
        <v>0.51249999999999996</v>
      </c>
      <c r="G2369" s="16">
        <f t="shared" si="367"/>
        <v>3.680555555555598E-2</v>
      </c>
      <c r="H2369" s="21">
        <v>2</v>
      </c>
      <c r="I2369" s="17">
        <v>2</v>
      </c>
      <c r="J2369" s="17">
        <v>4</v>
      </c>
      <c r="K2369" s="17">
        <v>4</v>
      </c>
      <c r="L2369" s="14" t="s">
        <v>277</v>
      </c>
      <c r="M2369" s="14" t="s">
        <v>52</v>
      </c>
      <c r="N2369" s="17">
        <v>2</v>
      </c>
      <c r="O2369" s="14">
        <f t="shared" si="360"/>
        <v>20.13</v>
      </c>
      <c r="P2369" s="14">
        <v>6.1</v>
      </c>
      <c r="Q2369" s="14">
        <f t="shared" si="361"/>
        <v>25.08</v>
      </c>
      <c r="R2369" s="14">
        <v>7.6</v>
      </c>
      <c r="S2369" s="14">
        <f t="shared" si="362"/>
        <v>25.08</v>
      </c>
      <c r="T2369" s="14">
        <v>7.6</v>
      </c>
      <c r="U2369" s="21" t="s">
        <v>43</v>
      </c>
      <c r="V2369" s="21" t="s">
        <v>43</v>
      </c>
      <c r="W2369" s="19">
        <v>27.864920000000001</v>
      </c>
      <c r="X2369" s="19">
        <v>-115.18742</v>
      </c>
      <c r="Y2369" s="18">
        <f t="shared" si="366"/>
        <v>64.400000000000006</v>
      </c>
      <c r="Z2369" s="17">
        <v>18</v>
      </c>
      <c r="AA2369" s="21">
        <v>6</v>
      </c>
      <c r="AB2369" s="14" t="s">
        <v>46</v>
      </c>
      <c r="AC2369" s="14">
        <v>1</v>
      </c>
      <c r="AD2369" s="17">
        <v>21</v>
      </c>
      <c r="AE2369" s="17">
        <v>1</v>
      </c>
      <c r="AF2369" s="14">
        <v>3</v>
      </c>
      <c r="AG2369" s="14">
        <v>300</v>
      </c>
      <c r="AI2369" s="70">
        <f t="shared" si="368"/>
        <v>16.942499999999999</v>
      </c>
      <c r="AJ2369" s="74">
        <f t="shared" si="369"/>
        <v>691.21379845369552</v>
      </c>
      <c r="AK2369" s="74">
        <f t="shared" si="370"/>
        <v>1.1871558759796081</v>
      </c>
      <c r="AL2369" s="73">
        <f t="shared" si="371"/>
        <v>1.1871558759796081</v>
      </c>
    </row>
    <row r="2370" spans="1:38" hidden="1">
      <c r="A2370" s="14" t="s">
        <v>112</v>
      </c>
      <c r="B2370" s="14" t="s">
        <v>40</v>
      </c>
      <c r="C2370" s="31">
        <v>39295</v>
      </c>
      <c r="D2370" s="15">
        <v>2007</v>
      </c>
      <c r="E2370" s="16">
        <v>0.47569444444444398</v>
      </c>
      <c r="F2370" s="16">
        <v>0.51249999999999996</v>
      </c>
      <c r="G2370" s="16">
        <f t="shared" si="367"/>
        <v>3.680555555555598E-2</v>
      </c>
      <c r="H2370" s="21">
        <v>2</v>
      </c>
      <c r="I2370" s="17">
        <v>2</v>
      </c>
      <c r="J2370" s="17">
        <v>4</v>
      </c>
      <c r="K2370" s="17">
        <v>4</v>
      </c>
      <c r="L2370" s="14" t="s">
        <v>277</v>
      </c>
      <c r="M2370" s="14" t="s">
        <v>52</v>
      </c>
      <c r="N2370" s="17">
        <v>2</v>
      </c>
      <c r="O2370" s="14">
        <f t="shared" si="360"/>
        <v>20.13</v>
      </c>
      <c r="P2370" s="14">
        <v>6.1</v>
      </c>
      <c r="Q2370" s="14">
        <f t="shared" si="361"/>
        <v>25.08</v>
      </c>
      <c r="R2370" s="14">
        <v>7.6</v>
      </c>
      <c r="S2370" s="14">
        <f t="shared" si="362"/>
        <v>25.08</v>
      </c>
      <c r="T2370" s="14">
        <v>7.6</v>
      </c>
      <c r="U2370" s="21" t="s">
        <v>43</v>
      </c>
      <c r="V2370" s="21" t="s">
        <v>43</v>
      </c>
      <c r="W2370" s="19">
        <v>27.864920000000001</v>
      </c>
      <c r="X2370" s="19">
        <v>-115.18742</v>
      </c>
      <c r="Y2370" s="18">
        <f t="shared" si="366"/>
        <v>64.400000000000006</v>
      </c>
      <c r="Z2370" s="17">
        <v>18</v>
      </c>
      <c r="AA2370" s="21">
        <v>6</v>
      </c>
      <c r="AB2370" s="14" t="s">
        <v>46</v>
      </c>
      <c r="AC2370" s="14">
        <v>2</v>
      </c>
      <c r="AD2370" s="17">
        <v>25</v>
      </c>
      <c r="AE2370" s="17">
        <v>1</v>
      </c>
      <c r="AF2370" s="14">
        <v>30</v>
      </c>
      <c r="AG2370" s="14">
        <v>300</v>
      </c>
      <c r="AI2370" s="70">
        <f t="shared" si="368"/>
        <v>19.9345</v>
      </c>
      <c r="AJ2370" s="74">
        <f t="shared" si="369"/>
        <v>1193.7736391278531</v>
      </c>
      <c r="AK2370" s="74">
        <f t="shared" si="370"/>
        <v>2.4938114617324181</v>
      </c>
      <c r="AL2370" s="73">
        <f t="shared" si="371"/>
        <v>2.4938114617324181</v>
      </c>
    </row>
    <row r="2371" spans="1:38" hidden="1">
      <c r="A2371" s="14" t="s">
        <v>113</v>
      </c>
      <c r="B2371" s="14" t="s">
        <v>40</v>
      </c>
      <c r="C2371" s="31">
        <v>39295</v>
      </c>
      <c r="D2371" s="15">
        <v>2007</v>
      </c>
      <c r="E2371" s="16">
        <v>0.53125</v>
      </c>
      <c r="F2371" s="16">
        <v>0.57361111111111118</v>
      </c>
      <c r="G2371" s="16">
        <f t="shared" si="367"/>
        <v>4.2361111111111183E-2</v>
      </c>
      <c r="H2371" s="21">
        <v>2</v>
      </c>
      <c r="I2371" s="17">
        <v>3</v>
      </c>
      <c r="J2371" s="17">
        <v>5</v>
      </c>
      <c r="K2371" s="17">
        <v>5</v>
      </c>
      <c r="L2371" s="14" t="s">
        <v>277</v>
      </c>
      <c r="M2371" s="14" t="s">
        <v>52</v>
      </c>
      <c r="N2371" s="17">
        <v>2</v>
      </c>
      <c r="O2371" s="14">
        <f t="shared" si="360"/>
        <v>19.799999999999997</v>
      </c>
      <c r="P2371" s="14">
        <v>6</v>
      </c>
      <c r="Q2371" s="14">
        <f t="shared" si="361"/>
        <v>16.5</v>
      </c>
      <c r="R2371" s="14">
        <v>5</v>
      </c>
      <c r="S2371" s="14">
        <f t="shared" si="362"/>
        <v>19.799999999999997</v>
      </c>
      <c r="T2371" s="14">
        <v>6</v>
      </c>
      <c r="U2371" s="21" t="s">
        <v>43</v>
      </c>
      <c r="V2371" s="21" t="s">
        <v>43</v>
      </c>
      <c r="W2371" s="19">
        <v>27.86458</v>
      </c>
      <c r="X2371" s="19">
        <v>-115.18683</v>
      </c>
      <c r="Y2371" s="18">
        <f t="shared" si="366"/>
        <v>64.400000000000006</v>
      </c>
      <c r="Z2371" s="17">
        <v>18</v>
      </c>
      <c r="AA2371" s="21">
        <v>3</v>
      </c>
      <c r="AB2371" s="14" t="s">
        <v>46</v>
      </c>
      <c r="AC2371" s="14">
        <v>1</v>
      </c>
      <c r="AD2371" s="17">
        <v>12</v>
      </c>
      <c r="AE2371" s="17">
        <v>1</v>
      </c>
      <c r="AF2371" s="14">
        <v>3</v>
      </c>
      <c r="AG2371" s="14">
        <v>30</v>
      </c>
      <c r="AI2371" s="70">
        <f t="shared" si="368"/>
        <v>10.2105</v>
      </c>
      <c r="AJ2371" s="74">
        <f t="shared" si="369"/>
        <v>126.07993341662893</v>
      </c>
      <c r="AK2371" s="74">
        <f t="shared" si="370"/>
        <v>-0.28219217311676476</v>
      </c>
      <c r="AL2371" s="73">
        <f t="shared" si="371"/>
        <v>0</v>
      </c>
    </row>
    <row r="2372" spans="1:38" hidden="1">
      <c r="A2372" s="14" t="s">
        <v>113</v>
      </c>
      <c r="B2372" s="14" t="s">
        <v>40</v>
      </c>
      <c r="C2372" s="31">
        <v>39295</v>
      </c>
      <c r="D2372" s="15">
        <v>2007</v>
      </c>
      <c r="E2372" s="16">
        <v>0.53125</v>
      </c>
      <c r="F2372" s="16">
        <v>0.57361111111111118</v>
      </c>
      <c r="G2372" s="16">
        <f t="shared" si="367"/>
        <v>4.2361111111111183E-2</v>
      </c>
      <c r="H2372" s="21">
        <v>2</v>
      </c>
      <c r="I2372" s="17">
        <v>3</v>
      </c>
      <c r="J2372" s="17">
        <v>5</v>
      </c>
      <c r="K2372" s="17">
        <v>5</v>
      </c>
      <c r="L2372" s="14" t="s">
        <v>277</v>
      </c>
      <c r="M2372" s="14" t="s">
        <v>52</v>
      </c>
      <c r="N2372" s="17">
        <v>2</v>
      </c>
      <c r="O2372" s="14">
        <f t="shared" ref="O2372:O2435" si="372">3.3*P2372</f>
        <v>19.799999999999997</v>
      </c>
      <c r="P2372" s="14">
        <v>6</v>
      </c>
      <c r="Q2372" s="14">
        <f t="shared" ref="Q2372:Q2435" si="373">3.3*R2372</f>
        <v>16.5</v>
      </c>
      <c r="R2372" s="14">
        <v>5</v>
      </c>
      <c r="S2372" s="14">
        <f t="shared" ref="S2372:S2435" si="374">3.3*T2372</f>
        <v>19.799999999999997</v>
      </c>
      <c r="T2372" s="14">
        <v>6</v>
      </c>
      <c r="U2372" s="21" t="s">
        <v>43</v>
      </c>
      <c r="V2372" s="21" t="s">
        <v>43</v>
      </c>
      <c r="W2372" s="19">
        <v>27.86458</v>
      </c>
      <c r="X2372" s="19">
        <v>-115.18683</v>
      </c>
      <c r="Y2372" s="18">
        <f t="shared" si="366"/>
        <v>64.400000000000006</v>
      </c>
      <c r="Z2372" s="17">
        <v>18</v>
      </c>
      <c r="AA2372" s="21">
        <v>3</v>
      </c>
      <c r="AB2372" s="14" t="s">
        <v>46</v>
      </c>
      <c r="AC2372" s="14">
        <v>1</v>
      </c>
      <c r="AD2372" s="17">
        <v>21</v>
      </c>
      <c r="AE2372" s="17">
        <v>1</v>
      </c>
      <c r="AF2372" s="14">
        <v>3</v>
      </c>
      <c r="AG2372" s="14">
        <v>30</v>
      </c>
      <c r="AI2372" s="70">
        <f t="shared" si="368"/>
        <v>16.942499999999999</v>
      </c>
      <c r="AJ2372" s="74">
        <f t="shared" si="369"/>
        <v>691.21379845369552</v>
      </c>
      <c r="AK2372" s="74">
        <f t="shared" si="370"/>
        <v>1.1871558759796081</v>
      </c>
      <c r="AL2372" s="73">
        <f t="shared" si="371"/>
        <v>1.1871558759796081</v>
      </c>
    </row>
    <row r="2373" spans="1:38" hidden="1">
      <c r="A2373" s="14" t="s">
        <v>113</v>
      </c>
      <c r="B2373" s="14" t="s">
        <v>40</v>
      </c>
      <c r="C2373" s="31">
        <v>39295</v>
      </c>
      <c r="D2373" s="15">
        <v>2007</v>
      </c>
      <c r="E2373" s="16">
        <v>0.53125</v>
      </c>
      <c r="F2373" s="16">
        <v>0.57361111111111118</v>
      </c>
      <c r="G2373" s="16">
        <f t="shared" si="367"/>
        <v>4.2361111111111183E-2</v>
      </c>
      <c r="H2373" s="21">
        <v>2</v>
      </c>
      <c r="I2373" s="17">
        <v>3</v>
      </c>
      <c r="J2373" s="17">
        <v>5</v>
      </c>
      <c r="K2373" s="17">
        <v>5</v>
      </c>
      <c r="L2373" s="14" t="s">
        <v>277</v>
      </c>
      <c r="M2373" s="14" t="s">
        <v>52</v>
      </c>
      <c r="N2373" s="17">
        <v>2</v>
      </c>
      <c r="O2373" s="14">
        <f t="shared" si="372"/>
        <v>19.799999999999997</v>
      </c>
      <c r="P2373" s="14">
        <v>6</v>
      </c>
      <c r="Q2373" s="14">
        <f t="shared" si="373"/>
        <v>16.5</v>
      </c>
      <c r="R2373" s="14">
        <v>5</v>
      </c>
      <c r="S2373" s="14">
        <f t="shared" si="374"/>
        <v>19.799999999999997</v>
      </c>
      <c r="T2373" s="14">
        <v>6</v>
      </c>
      <c r="U2373" s="21" t="s">
        <v>43</v>
      </c>
      <c r="V2373" s="21" t="s">
        <v>43</v>
      </c>
      <c r="W2373" s="19">
        <v>27.86458</v>
      </c>
      <c r="X2373" s="19">
        <v>-115.18683</v>
      </c>
      <c r="Y2373" s="18">
        <f t="shared" si="366"/>
        <v>64.400000000000006</v>
      </c>
      <c r="Z2373" s="17">
        <v>18</v>
      </c>
      <c r="AA2373" s="21">
        <v>3</v>
      </c>
      <c r="AB2373" s="14" t="s">
        <v>46</v>
      </c>
      <c r="AC2373" s="14">
        <v>1</v>
      </c>
      <c r="AD2373" s="17">
        <v>23</v>
      </c>
      <c r="AE2373" s="17">
        <v>1</v>
      </c>
      <c r="AF2373" s="14">
        <v>3</v>
      </c>
      <c r="AG2373" s="14">
        <v>30</v>
      </c>
      <c r="AI2373" s="70">
        <f t="shared" si="368"/>
        <v>18.438500000000001</v>
      </c>
      <c r="AJ2373" s="74">
        <f t="shared" si="369"/>
        <v>918.51444961025391</v>
      </c>
      <c r="AK2373" s="74">
        <f t="shared" si="370"/>
        <v>1.7781375689866601</v>
      </c>
      <c r="AL2373" s="73">
        <f t="shared" si="371"/>
        <v>1.7781375689866601</v>
      </c>
    </row>
    <row r="2374" spans="1:38" hidden="1">
      <c r="A2374" s="14" t="s">
        <v>113</v>
      </c>
      <c r="B2374" s="14" t="s">
        <v>40</v>
      </c>
      <c r="C2374" s="31">
        <v>39295</v>
      </c>
      <c r="D2374" s="15">
        <v>2007</v>
      </c>
      <c r="E2374" s="16">
        <v>0.53125</v>
      </c>
      <c r="F2374" s="16">
        <v>0.57361111111111118</v>
      </c>
      <c r="G2374" s="16">
        <f t="shared" si="367"/>
        <v>4.2361111111111183E-2</v>
      </c>
      <c r="H2374" s="21">
        <v>2</v>
      </c>
      <c r="I2374" s="17">
        <v>3</v>
      </c>
      <c r="J2374" s="17">
        <v>5</v>
      </c>
      <c r="K2374" s="17">
        <v>5</v>
      </c>
      <c r="L2374" s="14" t="s">
        <v>277</v>
      </c>
      <c r="M2374" s="14" t="s">
        <v>52</v>
      </c>
      <c r="N2374" s="17">
        <v>2</v>
      </c>
      <c r="O2374" s="14">
        <f t="shared" si="372"/>
        <v>19.799999999999997</v>
      </c>
      <c r="P2374" s="14">
        <v>6</v>
      </c>
      <c r="Q2374" s="14">
        <f t="shared" si="373"/>
        <v>16.5</v>
      </c>
      <c r="R2374" s="14">
        <v>5</v>
      </c>
      <c r="S2374" s="14">
        <f t="shared" si="374"/>
        <v>19.799999999999997</v>
      </c>
      <c r="T2374" s="14">
        <v>6</v>
      </c>
      <c r="U2374" s="21" t="s">
        <v>43</v>
      </c>
      <c r="V2374" s="21" t="s">
        <v>43</v>
      </c>
      <c r="W2374" s="19">
        <v>27.86458</v>
      </c>
      <c r="X2374" s="19">
        <v>-115.18683</v>
      </c>
      <c r="Y2374" s="18">
        <f t="shared" si="366"/>
        <v>64.400000000000006</v>
      </c>
      <c r="Z2374" s="17">
        <v>18</v>
      </c>
      <c r="AA2374" s="21">
        <v>3</v>
      </c>
      <c r="AB2374" s="14" t="s">
        <v>46</v>
      </c>
      <c r="AC2374" s="14">
        <v>1</v>
      </c>
      <c r="AD2374" s="17">
        <v>23</v>
      </c>
      <c r="AE2374" s="17">
        <v>1</v>
      </c>
      <c r="AF2374" s="14">
        <v>3</v>
      </c>
      <c r="AG2374" s="14">
        <v>30</v>
      </c>
      <c r="AI2374" s="70">
        <f t="shared" si="368"/>
        <v>18.438500000000001</v>
      </c>
      <c r="AJ2374" s="74">
        <f t="shared" si="369"/>
        <v>918.51444961025391</v>
      </c>
      <c r="AK2374" s="74">
        <f t="shared" si="370"/>
        <v>1.7781375689866601</v>
      </c>
      <c r="AL2374" s="73">
        <f t="shared" si="371"/>
        <v>1.7781375689866601</v>
      </c>
    </row>
    <row r="2375" spans="1:38" hidden="1">
      <c r="A2375" s="14" t="s">
        <v>113</v>
      </c>
      <c r="B2375" s="14" t="s">
        <v>40</v>
      </c>
      <c r="C2375" s="31">
        <v>39295</v>
      </c>
      <c r="D2375" s="15">
        <v>2007</v>
      </c>
      <c r="E2375" s="16">
        <v>0.53125</v>
      </c>
      <c r="F2375" s="16">
        <v>0.57361111111111118</v>
      </c>
      <c r="G2375" s="16">
        <f t="shared" si="367"/>
        <v>4.2361111111111183E-2</v>
      </c>
      <c r="H2375" s="21">
        <v>2</v>
      </c>
      <c r="I2375" s="17">
        <v>3</v>
      </c>
      <c r="J2375" s="17">
        <v>5</v>
      </c>
      <c r="K2375" s="17">
        <v>5</v>
      </c>
      <c r="L2375" s="14" t="s">
        <v>277</v>
      </c>
      <c r="M2375" s="14" t="s">
        <v>52</v>
      </c>
      <c r="N2375" s="17">
        <v>2</v>
      </c>
      <c r="O2375" s="14">
        <f t="shared" si="372"/>
        <v>19.799999999999997</v>
      </c>
      <c r="P2375" s="14">
        <v>6</v>
      </c>
      <c r="Q2375" s="14">
        <f t="shared" si="373"/>
        <v>16.5</v>
      </c>
      <c r="R2375" s="14">
        <v>5</v>
      </c>
      <c r="S2375" s="14">
        <f t="shared" si="374"/>
        <v>19.799999999999997</v>
      </c>
      <c r="T2375" s="14">
        <v>6</v>
      </c>
      <c r="U2375" s="21" t="s">
        <v>43</v>
      </c>
      <c r="V2375" s="21" t="s">
        <v>43</v>
      </c>
      <c r="W2375" s="19">
        <v>27.86458</v>
      </c>
      <c r="X2375" s="19">
        <v>-115.18683</v>
      </c>
      <c r="Y2375" s="18">
        <f t="shared" si="366"/>
        <v>64.400000000000006</v>
      </c>
      <c r="Z2375" s="17">
        <v>18</v>
      </c>
      <c r="AA2375" s="21">
        <v>3</v>
      </c>
      <c r="AB2375" s="14" t="s">
        <v>46</v>
      </c>
      <c r="AC2375" s="14">
        <v>2</v>
      </c>
      <c r="AD2375" s="17">
        <v>15</v>
      </c>
      <c r="AE2375" s="17">
        <v>1</v>
      </c>
      <c r="AF2375" s="14">
        <v>6</v>
      </c>
      <c r="AG2375" s="14">
        <v>30</v>
      </c>
      <c r="AI2375" s="70">
        <f t="shared" si="368"/>
        <v>12.454500000000001</v>
      </c>
      <c r="AJ2375" s="74">
        <f t="shared" si="369"/>
        <v>245.7787754986133</v>
      </c>
      <c r="AK2375" s="74">
        <f t="shared" si="370"/>
        <v>2.9024816296394529E-2</v>
      </c>
      <c r="AL2375" s="73">
        <f t="shared" si="371"/>
        <v>2.9024816296394529E-2</v>
      </c>
    </row>
    <row r="2376" spans="1:38" hidden="1">
      <c r="A2376" s="14" t="s">
        <v>113</v>
      </c>
      <c r="B2376" s="14" t="s">
        <v>40</v>
      </c>
      <c r="C2376" s="31">
        <v>39295</v>
      </c>
      <c r="D2376" s="15">
        <v>2007</v>
      </c>
      <c r="E2376" s="16">
        <v>0.53125</v>
      </c>
      <c r="F2376" s="16">
        <v>0.57361111111111118</v>
      </c>
      <c r="G2376" s="16">
        <f t="shared" si="367"/>
        <v>4.2361111111111183E-2</v>
      </c>
      <c r="H2376" s="21">
        <v>2</v>
      </c>
      <c r="I2376" s="17">
        <v>3</v>
      </c>
      <c r="J2376" s="17">
        <v>5</v>
      </c>
      <c r="K2376" s="17">
        <v>5</v>
      </c>
      <c r="L2376" s="14" t="s">
        <v>277</v>
      </c>
      <c r="M2376" s="14" t="s">
        <v>52</v>
      </c>
      <c r="N2376" s="17">
        <v>2</v>
      </c>
      <c r="O2376" s="14">
        <f t="shared" si="372"/>
        <v>19.799999999999997</v>
      </c>
      <c r="P2376" s="14">
        <v>6</v>
      </c>
      <c r="Q2376" s="14">
        <f t="shared" si="373"/>
        <v>16.5</v>
      </c>
      <c r="R2376" s="14">
        <v>5</v>
      </c>
      <c r="S2376" s="14">
        <f t="shared" si="374"/>
        <v>19.799999999999997</v>
      </c>
      <c r="T2376" s="14">
        <v>6</v>
      </c>
      <c r="U2376" s="21" t="s">
        <v>43</v>
      </c>
      <c r="V2376" s="21" t="s">
        <v>43</v>
      </c>
      <c r="W2376" s="19">
        <v>27.86458</v>
      </c>
      <c r="X2376" s="19">
        <v>-115.18683</v>
      </c>
      <c r="Y2376" s="18">
        <f t="shared" si="366"/>
        <v>64.400000000000006</v>
      </c>
      <c r="Z2376" s="17">
        <v>18</v>
      </c>
      <c r="AA2376" s="21">
        <v>3</v>
      </c>
      <c r="AB2376" s="14" t="s">
        <v>46</v>
      </c>
      <c r="AC2376" s="14">
        <v>3</v>
      </c>
      <c r="AD2376" s="17">
        <v>13</v>
      </c>
      <c r="AE2376" s="17">
        <v>1</v>
      </c>
      <c r="AF2376" s="14">
        <v>11</v>
      </c>
      <c r="AG2376" s="14">
        <v>30</v>
      </c>
      <c r="AI2376" s="70">
        <f t="shared" si="368"/>
        <v>10.958500000000001</v>
      </c>
      <c r="AJ2376" s="74">
        <f t="shared" si="369"/>
        <v>159.88648485388254</v>
      </c>
      <c r="AK2376" s="74">
        <f t="shared" si="370"/>
        <v>-0.19429513937990539</v>
      </c>
      <c r="AL2376" s="73">
        <f t="shared" si="371"/>
        <v>0</v>
      </c>
    </row>
    <row r="2377" spans="1:38" hidden="1">
      <c r="A2377" s="14" t="s">
        <v>113</v>
      </c>
      <c r="B2377" s="14" t="s">
        <v>40</v>
      </c>
      <c r="C2377" s="31">
        <v>39295</v>
      </c>
      <c r="D2377" s="15">
        <v>2007</v>
      </c>
      <c r="E2377" s="16">
        <v>0.53125</v>
      </c>
      <c r="F2377" s="16">
        <v>0.57361111111111118</v>
      </c>
      <c r="G2377" s="16">
        <f t="shared" si="367"/>
        <v>4.2361111111111183E-2</v>
      </c>
      <c r="H2377" s="21">
        <v>2</v>
      </c>
      <c r="I2377" s="17">
        <v>3</v>
      </c>
      <c r="J2377" s="17">
        <v>5</v>
      </c>
      <c r="K2377" s="17">
        <v>5</v>
      </c>
      <c r="L2377" s="14" t="s">
        <v>277</v>
      </c>
      <c r="M2377" s="14" t="s">
        <v>52</v>
      </c>
      <c r="N2377" s="17">
        <v>2</v>
      </c>
      <c r="O2377" s="14">
        <f t="shared" si="372"/>
        <v>19.799999999999997</v>
      </c>
      <c r="P2377" s="14">
        <v>6</v>
      </c>
      <c r="Q2377" s="14">
        <f t="shared" si="373"/>
        <v>16.5</v>
      </c>
      <c r="R2377" s="14">
        <v>5</v>
      </c>
      <c r="S2377" s="14">
        <f t="shared" si="374"/>
        <v>19.799999999999997</v>
      </c>
      <c r="T2377" s="14">
        <v>6</v>
      </c>
      <c r="U2377" s="21" t="s">
        <v>43</v>
      </c>
      <c r="V2377" s="21" t="s">
        <v>43</v>
      </c>
      <c r="W2377" s="19">
        <v>27.86458</v>
      </c>
      <c r="X2377" s="19">
        <v>-115.18683</v>
      </c>
      <c r="Y2377" s="18">
        <f t="shared" si="366"/>
        <v>64.400000000000006</v>
      </c>
      <c r="Z2377" s="17">
        <v>18</v>
      </c>
      <c r="AA2377" s="21">
        <v>3</v>
      </c>
      <c r="AB2377" s="14" t="s">
        <v>46</v>
      </c>
      <c r="AC2377" s="14">
        <v>3</v>
      </c>
      <c r="AD2377" s="17">
        <v>17</v>
      </c>
      <c r="AE2377" s="17">
        <v>1</v>
      </c>
      <c r="AF2377" s="14">
        <v>11</v>
      </c>
      <c r="AG2377" s="14">
        <v>30</v>
      </c>
      <c r="AI2377" s="70">
        <f t="shared" si="368"/>
        <v>13.9505</v>
      </c>
      <c r="AJ2377" s="74">
        <f t="shared" si="369"/>
        <v>359.80704047984557</v>
      </c>
      <c r="AK2377" s="74">
        <f t="shared" si="370"/>
        <v>0.32549830524759849</v>
      </c>
      <c r="AL2377" s="73">
        <f t="shared" si="371"/>
        <v>0.32549830524759849</v>
      </c>
    </row>
    <row r="2378" spans="1:38" hidden="1">
      <c r="A2378" s="14" t="s">
        <v>113</v>
      </c>
      <c r="B2378" s="14" t="s">
        <v>40</v>
      </c>
      <c r="C2378" s="31">
        <v>39295</v>
      </c>
      <c r="D2378" s="15">
        <v>2007</v>
      </c>
      <c r="E2378" s="16">
        <v>0.53125</v>
      </c>
      <c r="F2378" s="16">
        <v>0.57361111111111118</v>
      </c>
      <c r="G2378" s="16">
        <f t="shared" si="367"/>
        <v>4.2361111111111183E-2</v>
      </c>
      <c r="H2378" s="21">
        <v>2</v>
      </c>
      <c r="I2378" s="17">
        <v>3</v>
      </c>
      <c r="J2378" s="17">
        <v>5</v>
      </c>
      <c r="K2378" s="17">
        <v>5</v>
      </c>
      <c r="L2378" s="14" t="s">
        <v>277</v>
      </c>
      <c r="M2378" s="14" t="s">
        <v>52</v>
      </c>
      <c r="N2378" s="17">
        <v>2</v>
      </c>
      <c r="O2378" s="14">
        <f t="shared" si="372"/>
        <v>19.799999999999997</v>
      </c>
      <c r="P2378" s="14">
        <v>6</v>
      </c>
      <c r="Q2378" s="14">
        <f t="shared" si="373"/>
        <v>16.5</v>
      </c>
      <c r="R2378" s="14">
        <v>5</v>
      </c>
      <c r="S2378" s="14">
        <f t="shared" si="374"/>
        <v>19.799999999999997</v>
      </c>
      <c r="T2378" s="14">
        <v>6</v>
      </c>
      <c r="U2378" s="21" t="s">
        <v>43</v>
      </c>
      <c r="V2378" s="21" t="s">
        <v>43</v>
      </c>
      <c r="W2378" s="19">
        <v>27.86458</v>
      </c>
      <c r="X2378" s="19">
        <v>-115.18683</v>
      </c>
      <c r="Y2378" s="18">
        <f t="shared" si="366"/>
        <v>64.400000000000006</v>
      </c>
      <c r="Z2378" s="17">
        <v>18</v>
      </c>
      <c r="AA2378" s="21">
        <v>3</v>
      </c>
      <c r="AB2378" s="14" t="s">
        <v>46</v>
      </c>
      <c r="AC2378" s="14">
        <v>4</v>
      </c>
      <c r="AD2378" s="17">
        <v>14</v>
      </c>
      <c r="AE2378" s="17">
        <v>1</v>
      </c>
      <c r="AF2378" s="14">
        <v>19</v>
      </c>
      <c r="AG2378" s="14">
        <v>30</v>
      </c>
      <c r="AI2378" s="70">
        <f t="shared" si="368"/>
        <v>11.7065</v>
      </c>
      <c r="AJ2378" s="74">
        <f t="shared" si="369"/>
        <v>199.60111901661068</v>
      </c>
      <c r="AK2378" s="74">
        <f t="shared" si="370"/>
        <v>-9.1037090556812195E-2</v>
      </c>
      <c r="AL2378" s="73">
        <f t="shared" si="371"/>
        <v>0</v>
      </c>
    </row>
    <row r="2379" spans="1:38" hidden="1">
      <c r="A2379" s="14" t="s">
        <v>113</v>
      </c>
      <c r="B2379" s="14" t="s">
        <v>40</v>
      </c>
      <c r="C2379" s="31">
        <v>39295</v>
      </c>
      <c r="D2379" s="15">
        <v>2007</v>
      </c>
      <c r="E2379" s="16">
        <v>0.53125</v>
      </c>
      <c r="F2379" s="16">
        <v>0.57361111111111118</v>
      </c>
      <c r="G2379" s="16">
        <f t="shared" si="367"/>
        <v>4.2361111111111183E-2</v>
      </c>
      <c r="H2379" s="21">
        <v>2</v>
      </c>
      <c r="I2379" s="17">
        <v>3</v>
      </c>
      <c r="J2379" s="17">
        <v>5</v>
      </c>
      <c r="K2379" s="17">
        <v>5</v>
      </c>
      <c r="L2379" s="14" t="s">
        <v>277</v>
      </c>
      <c r="M2379" s="14" t="s">
        <v>52</v>
      </c>
      <c r="N2379" s="17">
        <v>2</v>
      </c>
      <c r="O2379" s="14">
        <f t="shared" si="372"/>
        <v>19.799999999999997</v>
      </c>
      <c r="P2379" s="14">
        <v>6</v>
      </c>
      <c r="Q2379" s="14">
        <f t="shared" si="373"/>
        <v>16.5</v>
      </c>
      <c r="R2379" s="14">
        <v>5</v>
      </c>
      <c r="S2379" s="14">
        <f t="shared" si="374"/>
        <v>19.799999999999997</v>
      </c>
      <c r="T2379" s="14">
        <v>6</v>
      </c>
      <c r="U2379" s="21" t="s">
        <v>43</v>
      </c>
      <c r="V2379" s="21" t="s">
        <v>43</v>
      </c>
      <c r="W2379" s="19">
        <v>27.86458</v>
      </c>
      <c r="X2379" s="19">
        <v>-115.18683</v>
      </c>
      <c r="Y2379" s="18">
        <f t="shared" si="366"/>
        <v>64.400000000000006</v>
      </c>
      <c r="Z2379" s="17">
        <v>18</v>
      </c>
      <c r="AA2379" s="21">
        <v>3</v>
      </c>
      <c r="AB2379" s="14" t="s">
        <v>46</v>
      </c>
      <c r="AC2379" s="14">
        <v>4</v>
      </c>
      <c r="AD2379" s="17">
        <v>18</v>
      </c>
      <c r="AE2379" s="17">
        <v>1</v>
      </c>
      <c r="AF2379" s="14">
        <v>19</v>
      </c>
      <c r="AG2379" s="14">
        <v>30</v>
      </c>
      <c r="AI2379" s="70">
        <f t="shared" si="368"/>
        <v>14.698500000000001</v>
      </c>
      <c r="AJ2379" s="74">
        <f t="shared" si="369"/>
        <v>428.83019204754055</v>
      </c>
      <c r="AK2379" s="74">
        <f t="shared" si="370"/>
        <v>0.50495849932360548</v>
      </c>
      <c r="AL2379" s="73">
        <f t="shared" si="371"/>
        <v>0.50495849932360548</v>
      </c>
    </row>
    <row r="2380" spans="1:38" hidden="1">
      <c r="A2380" s="14" t="s">
        <v>114</v>
      </c>
      <c r="B2380" s="14" t="s">
        <v>40</v>
      </c>
      <c r="C2380" s="31">
        <v>39282</v>
      </c>
      <c r="D2380" s="15">
        <v>2007</v>
      </c>
      <c r="E2380" s="16">
        <v>0.42430555555555555</v>
      </c>
      <c r="F2380" s="16">
        <v>0.44513888888888892</v>
      </c>
      <c r="G2380" s="16">
        <f t="shared" si="367"/>
        <v>2.083333333333337E-2</v>
      </c>
      <c r="H2380" s="21">
        <v>2</v>
      </c>
      <c r="I2380" s="17">
        <v>1</v>
      </c>
      <c r="J2380" s="17">
        <v>1</v>
      </c>
      <c r="K2380" s="17">
        <v>1</v>
      </c>
      <c r="L2380" s="14" t="s">
        <v>61</v>
      </c>
      <c r="M2380" s="14" t="s">
        <v>62</v>
      </c>
      <c r="N2380" s="14">
        <v>1</v>
      </c>
      <c r="O2380" s="14">
        <f t="shared" si="372"/>
        <v>61.05</v>
      </c>
      <c r="P2380" s="14">
        <v>18.5</v>
      </c>
      <c r="Q2380" s="14">
        <f t="shared" si="373"/>
        <v>61.05</v>
      </c>
      <c r="R2380" s="14">
        <v>18.5</v>
      </c>
      <c r="S2380" s="14">
        <f t="shared" si="374"/>
        <v>61.05</v>
      </c>
      <c r="T2380" s="14">
        <v>18.5</v>
      </c>
      <c r="U2380" s="21" t="s">
        <v>43</v>
      </c>
      <c r="V2380" s="21" t="s">
        <v>43</v>
      </c>
      <c r="W2380" s="19">
        <v>27.891500000000001</v>
      </c>
      <c r="X2380" s="19">
        <v>-115.18631000000001</v>
      </c>
      <c r="Y2380" s="18">
        <f t="shared" si="366"/>
        <v>55.400000000000006</v>
      </c>
      <c r="Z2380" s="17">
        <v>13</v>
      </c>
      <c r="AA2380" s="21">
        <v>10</v>
      </c>
      <c r="AB2380" s="14" t="s">
        <v>46</v>
      </c>
      <c r="AC2380" s="14" t="s">
        <v>43</v>
      </c>
      <c r="AD2380" s="17">
        <v>0</v>
      </c>
      <c r="AE2380" s="17">
        <v>0</v>
      </c>
      <c r="AF2380" s="14" t="s">
        <v>43</v>
      </c>
      <c r="AG2380" s="14">
        <v>300</v>
      </c>
      <c r="AI2380" s="70">
        <f t="shared" si="368"/>
        <v>1.2344999999999999</v>
      </c>
      <c r="AJ2380" s="74">
        <f t="shared" si="369"/>
        <v>0.10414971720920797</v>
      </c>
      <c r="AK2380" s="74">
        <f t="shared" si="370"/>
        <v>-0.6097292107352561</v>
      </c>
      <c r="AL2380" s="73">
        <f t="shared" si="371"/>
        <v>0</v>
      </c>
    </row>
    <row r="2381" spans="1:38" hidden="1">
      <c r="A2381" s="14" t="s">
        <v>115</v>
      </c>
      <c r="B2381" s="14" t="s">
        <v>40</v>
      </c>
      <c r="C2381" s="31">
        <v>39282</v>
      </c>
      <c r="D2381" s="15">
        <v>2007</v>
      </c>
      <c r="E2381" s="16">
        <v>0.52083333333333337</v>
      </c>
      <c r="F2381" s="16">
        <v>0.55555555555555558</v>
      </c>
      <c r="G2381" s="16">
        <f t="shared" si="367"/>
        <v>3.472222222222221E-2</v>
      </c>
      <c r="H2381" s="21">
        <v>2</v>
      </c>
      <c r="I2381" s="17">
        <v>2</v>
      </c>
      <c r="J2381" s="17">
        <v>2</v>
      </c>
      <c r="K2381" s="17">
        <v>2</v>
      </c>
      <c r="L2381" s="14" t="s">
        <v>61</v>
      </c>
      <c r="M2381" s="14" t="s">
        <v>62</v>
      </c>
      <c r="N2381" s="17">
        <v>1</v>
      </c>
      <c r="O2381" s="14">
        <f t="shared" si="372"/>
        <v>37.29</v>
      </c>
      <c r="P2381" s="14">
        <v>11.3</v>
      </c>
      <c r="Q2381" s="14">
        <f t="shared" si="373"/>
        <v>37.29</v>
      </c>
      <c r="R2381" s="14">
        <v>11.3</v>
      </c>
      <c r="S2381" s="14">
        <f t="shared" si="374"/>
        <v>37.29</v>
      </c>
      <c r="T2381" s="14">
        <v>11.3</v>
      </c>
      <c r="U2381" s="21" t="s">
        <v>43</v>
      </c>
      <c r="V2381" s="21" t="s">
        <v>43</v>
      </c>
      <c r="W2381" s="19">
        <v>27.888110000000001</v>
      </c>
      <c r="X2381" s="19">
        <v>-115.19136</v>
      </c>
      <c r="Y2381" s="18">
        <f t="shared" si="366"/>
        <v>55.400000000000006</v>
      </c>
      <c r="Z2381" s="17">
        <v>13</v>
      </c>
      <c r="AA2381" s="21">
        <v>6</v>
      </c>
      <c r="AB2381" s="14" t="s">
        <v>46</v>
      </c>
      <c r="AC2381" s="14" t="s">
        <v>43</v>
      </c>
      <c r="AD2381" s="17">
        <v>15</v>
      </c>
      <c r="AE2381" s="17">
        <v>1</v>
      </c>
      <c r="AF2381" s="14" t="s">
        <v>43</v>
      </c>
      <c r="AG2381" s="14">
        <v>300</v>
      </c>
      <c r="AI2381" s="70">
        <f t="shared" si="368"/>
        <v>12.454500000000001</v>
      </c>
      <c r="AJ2381" s="74">
        <f t="shared" si="369"/>
        <v>245.7787754986133</v>
      </c>
      <c r="AK2381" s="74">
        <f t="shared" si="370"/>
        <v>2.9024816296394529E-2</v>
      </c>
      <c r="AL2381" s="73">
        <f t="shared" si="371"/>
        <v>2.9024816296394529E-2</v>
      </c>
    </row>
    <row r="2382" spans="1:38" hidden="1">
      <c r="A2382" s="14" t="s">
        <v>115</v>
      </c>
      <c r="B2382" s="14" t="s">
        <v>40</v>
      </c>
      <c r="C2382" s="31">
        <v>39282</v>
      </c>
      <c r="D2382" s="15">
        <v>2007</v>
      </c>
      <c r="E2382" s="16">
        <v>0.52083333333333337</v>
      </c>
      <c r="F2382" s="16">
        <v>0.55555555555555558</v>
      </c>
      <c r="G2382" s="16">
        <f t="shared" si="367"/>
        <v>3.472222222222221E-2</v>
      </c>
      <c r="H2382" s="21">
        <v>2</v>
      </c>
      <c r="I2382" s="17">
        <v>2</v>
      </c>
      <c r="J2382" s="17">
        <v>2</v>
      </c>
      <c r="K2382" s="17">
        <v>2</v>
      </c>
      <c r="L2382" s="14" t="s">
        <v>61</v>
      </c>
      <c r="M2382" s="14" t="s">
        <v>62</v>
      </c>
      <c r="N2382" s="17">
        <v>1</v>
      </c>
      <c r="O2382" s="14">
        <f t="shared" si="372"/>
        <v>37.29</v>
      </c>
      <c r="P2382" s="14">
        <v>11.3</v>
      </c>
      <c r="Q2382" s="14">
        <f t="shared" si="373"/>
        <v>37.29</v>
      </c>
      <c r="R2382" s="14">
        <v>11.3</v>
      </c>
      <c r="S2382" s="14">
        <f t="shared" si="374"/>
        <v>37.29</v>
      </c>
      <c r="T2382" s="14">
        <v>11.3</v>
      </c>
      <c r="U2382" s="21" t="s">
        <v>43</v>
      </c>
      <c r="V2382" s="21" t="s">
        <v>43</v>
      </c>
      <c r="W2382" s="19">
        <v>27.888110000000001</v>
      </c>
      <c r="X2382" s="19">
        <v>-115.19136</v>
      </c>
      <c r="Y2382" s="18">
        <f t="shared" si="366"/>
        <v>55.400000000000006</v>
      </c>
      <c r="Z2382" s="17">
        <v>13</v>
      </c>
      <c r="AA2382" s="21">
        <v>6</v>
      </c>
      <c r="AB2382" s="14" t="s">
        <v>46</v>
      </c>
      <c r="AC2382" s="14" t="s">
        <v>43</v>
      </c>
      <c r="AD2382" s="17">
        <v>16</v>
      </c>
      <c r="AE2382" s="17">
        <v>1</v>
      </c>
      <c r="AF2382" s="14" t="s">
        <v>43</v>
      </c>
      <c r="AG2382" s="14">
        <v>300</v>
      </c>
      <c r="AI2382" s="70">
        <f t="shared" si="368"/>
        <v>13.202500000000001</v>
      </c>
      <c r="AJ2382" s="74">
        <f t="shared" si="369"/>
        <v>298.98731991165073</v>
      </c>
      <c r="AK2382" s="74">
        <f t="shared" si="370"/>
        <v>0.16736703177029189</v>
      </c>
      <c r="AL2382" s="73">
        <f t="shared" si="371"/>
        <v>0.16736703177029189</v>
      </c>
    </row>
    <row r="2383" spans="1:38" hidden="1">
      <c r="A2383" s="14" t="s">
        <v>115</v>
      </c>
      <c r="B2383" s="14" t="s">
        <v>40</v>
      </c>
      <c r="C2383" s="31">
        <v>39282</v>
      </c>
      <c r="D2383" s="15">
        <v>2007</v>
      </c>
      <c r="E2383" s="16">
        <v>0.52083333333333337</v>
      </c>
      <c r="F2383" s="16">
        <v>0.55555555555555558</v>
      </c>
      <c r="G2383" s="16">
        <f t="shared" si="367"/>
        <v>3.472222222222221E-2</v>
      </c>
      <c r="H2383" s="21">
        <v>2</v>
      </c>
      <c r="I2383" s="17">
        <v>2</v>
      </c>
      <c r="J2383" s="17">
        <v>2</v>
      </c>
      <c r="K2383" s="17">
        <v>2</v>
      </c>
      <c r="L2383" s="14" t="s">
        <v>61</v>
      </c>
      <c r="M2383" s="14" t="s">
        <v>62</v>
      </c>
      <c r="N2383" s="17">
        <v>1</v>
      </c>
      <c r="O2383" s="14">
        <f t="shared" si="372"/>
        <v>37.29</v>
      </c>
      <c r="P2383" s="14">
        <v>11.3</v>
      </c>
      <c r="Q2383" s="14">
        <f t="shared" si="373"/>
        <v>37.29</v>
      </c>
      <c r="R2383" s="14">
        <v>11.3</v>
      </c>
      <c r="S2383" s="14">
        <f t="shared" si="374"/>
        <v>37.29</v>
      </c>
      <c r="T2383" s="14">
        <v>11.3</v>
      </c>
      <c r="U2383" s="21" t="s">
        <v>43</v>
      </c>
      <c r="V2383" s="21" t="s">
        <v>43</v>
      </c>
      <c r="W2383" s="19">
        <v>27.888110000000001</v>
      </c>
      <c r="X2383" s="19">
        <v>-115.19136</v>
      </c>
      <c r="Y2383" s="18">
        <f t="shared" si="366"/>
        <v>55.400000000000006</v>
      </c>
      <c r="Z2383" s="17">
        <v>13</v>
      </c>
      <c r="AA2383" s="21">
        <v>6</v>
      </c>
      <c r="AB2383" s="14" t="s">
        <v>46</v>
      </c>
      <c r="AC2383" s="14" t="s">
        <v>43</v>
      </c>
      <c r="AD2383" s="17">
        <v>17</v>
      </c>
      <c r="AE2383" s="17">
        <v>1</v>
      </c>
      <c r="AF2383" s="14" t="s">
        <v>43</v>
      </c>
      <c r="AG2383" s="14">
        <v>300</v>
      </c>
      <c r="AI2383" s="70">
        <f t="shared" si="368"/>
        <v>13.9505</v>
      </c>
      <c r="AJ2383" s="74">
        <f t="shared" si="369"/>
        <v>359.80704047984557</v>
      </c>
      <c r="AK2383" s="74">
        <f t="shared" si="370"/>
        <v>0.32549830524759849</v>
      </c>
      <c r="AL2383" s="73">
        <f t="shared" si="371"/>
        <v>0.32549830524759849</v>
      </c>
    </row>
    <row r="2384" spans="1:38" hidden="1">
      <c r="A2384" s="14" t="s">
        <v>115</v>
      </c>
      <c r="B2384" s="14" t="s">
        <v>40</v>
      </c>
      <c r="C2384" s="31">
        <v>39282</v>
      </c>
      <c r="D2384" s="15">
        <v>2007</v>
      </c>
      <c r="E2384" s="16">
        <v>0.52083333333333337</v>
      </c>
      <c r="F2384" s="16">
        <v>0.55555555555555558</v>
      </c>
      <c r="G2384" s="16">
        <f t="shared" si="367"/>
        <v>3.472222222222221E-2</v>
      </c>
      <c r="H2384" s="21">
        <v>2</v>
      </c>
      <c r="I2384" s="17">
        <v>2</v>
      </c>
      <c r="J2384" s="17">
        <v>2</v>
      </c>
      <c r="K2384" s="17">
        <v>2</v>
      </c>
      <c r="L2384" s="14" t="s">
        <v>61</v>
      </c>
      <c r="M2384" s="14" t="s">
        <v>62</v>
      </c>
      <c r="N2384" s="17">
        <v>1</v>
      </c>
      <c r="O2384" s="14">
        <f t="shared" si="372"/>
        <v>37.29</v>
      </c>
      <c r="P2384" s="14">
        <v>11.3</v>
      </c>
      <c r="Q2384" s="14">
        <f t="shared" si="373"/>
        <v>37.29</v>
      </c>
      <c r="R2384" s="14">
        <v>11.3</v>
      </c>
      <c r="S2384" s="14">
        <f t="shared" si="374"/>
        <v>37.29</v>
      </c>
      <c r="T2384" s="14">
        <v>11.3</v>
      </c>
      <c r="U2384" s="21" t="s">
        <v>43</v>
      </c>
      <c r="V2384" s="21" t="s">
        <v>43</v>
      </c>
      <c r="W2384" s="19">
        <v>27.888110000000001</v>
      </c>
      <c r="X2384" s="19">
        <v>-115.19136</v>
      </c>
      <c r="Y2384" s="18">
        <f t="shared" si="366"/>
        <v>55.400000000000006</v>
      </c>
      <c r="Z2384" s="17">
        <v>13</v>
      </c>
      <c r="AA2384" s="21">
        <v>6</v>
      </c>
      <c r="AB2384" s="14" t="s">
        <v>46</v>
      </c>
      <c r="AC2384" s="14" t="s">
        <v>43</v>
      </c>
      <c r="AD2384" s="17">
        <v>17</v>
      </c>
      <c r="AE2384" s="17">
        <v>1</v>
      </c>
      <c r="AF2384" s="14" t="s">
        <v>43</v>
      </c>
      <c r="AG2384" s="14">
        <v>300</v>
      </c>
      <c r="AI2384" s="70">
        <f t="shared" si="368"/>
        <v>13.9505</v>
      </c>
      <c r="AJ2384" s="74">
        <f t="shared" si="369"/>
        <v>359.80704047984557</v>
      </c>
      <c r="AK2384" s="74">
        <f t="shared" si="370"/>
        <v>0.32549830524759849</v>
      </c>
      <c r="AL2384" s="73">
        <f t="shared" si="371"/>
        <v>0.32549830524759849</v>
      </c>
    </row>
    <row r="2385" spans="1:38" hidden="1">
      <c r="A2385" s="14" t="s">
        <v>115</v>
      </c>
      <c r="B2385" s="14" t="s">
        <v>40</v>
      </c>
      <c r="C2385" s="31">
        <v>39282</v>
      </c>
      <c r="D2385" s="15">
        <v>2007</v>
      </c>
      <c r="E2385" s="16">
        <v>0.52083333333333337</v>
      </c>
      <c r="F2385" s="16">
        <v>0.55555555555555558</v>
      </c>
      <c r="G2385" s="16">
        <f t="shared" si="367"/>
        <v>3.472222222222221E-2</v>
      </c>
      <c r="H2385" s="21">
        <v>2</v>
      </c>
      <c r="I2385" s="17">
        <v>2</v>
      </c>
      <c r="J2385" s="17">
        <v>2</v>
      </c>
      <c r="K2385" s="17">
        <v>2</v>
      </c>
      <c r="L2385" s="14" t="s">
        <v>61</v>
      </c>
      <c r="M2385" s="14" t="s">
        <v>62</v>
      </c>
      <c r="N2385" s="17">
        <v>1</v>
      </c>
      <c r="O2385" s="14">
        <f t="shared" si="372"/>
        <v>37.29</v>
      </c>
      <c r="P2385" s="14">
        <v>11.3</v>
      </c>
      <c r="Q2385" s="14">
        <f t="shared" si="373"/>
        <v>37.29</v>
      </c>
      <c r="R2385" s="14">
        <v>11.3</v>
      </c>
      <c r="S2385" s="14">
        <f t="shared" si="374"/>
        <v>37.29</v>
      </c>
      <c r="T2385" s="14">
        <v>11.3</v>
      </c>
      <c r="U2385" s="21" t="s">
        <v>43</v>
      </c>
      <c r="V2385" s="21" t="s">
        <v>43</v>
      </c>
      <c r="W2385" s="19">
        <v>27.888110000000001</v>
      </c>
      <c r="X2385" s="19">
        <v>-115.19136</v>
      </c>
      <c r="Y2385" s="18">
        <f t="shared" si="366"/>
        <v>55.400000000000006</v>
      </c>
      <c r="Z2385" s="17">
        <v>13</v>
      </c>
      <c r="AA2385" s="21">
        <v>6</v>
      </c>
      <c r="AB2385" s="14" t="s">
        <v>46</v>
      </c>
      <c r="AC2385" s="14" t="s">
        <v>43</v>
      </c>
      <c r="AD2385" s="17">
        <v>17</v>
      </c>
      <c r="AE2385" s="17">
        <v>1</v>
      </c>
      <c r="AF2385" s="14" t="s">
        <v>43</v>
      </c>
      <c r="AG2385" s="14">
        <v>300</v>
      </c>
      <c r="AI2385" s="70">
        <f t="shared" si="368"/>
        <v>13.9505</v>
      </c>
      <c r="AJ2385" s="74">
        <f t="shared" si="369"/>
        <v>359.80704047984557</v>
      </c>
      <c r="AK2385" s="74">
        <f t="shared" si="370"/>
        <v>0.32549830524759849</v>
      </c>
      <c r="AL2385" s="73">
        <f t="shared" si="371"/>
        <v>0.32549830524759849</v>
      </c>
    </row>
    <row r="2386" spans="1:38" hidden="1">
      <c r="A2386" s="14" t="s">
        <v>115</v>
      </c>
      <c r="B2386" s="14" t="s">
        <v>40</v>
      </c>
      <c r="C2386" s="31">
        <v>39282</v>
      </c>
      <c r="D2386" s="15">
        <v>2007</v>
      </c>
      <c r="E2386" s="16">
        <v>0.52083333333333337</v>
      </c>
      <c r="F2386" s="16">
        <v>0.55555555555555558</v>
      </c>
      <c r="G2386" s="16">
        <f t="shared" si="367"/>
        <v>3.472222222222221E-2</v>
      </c>
      <c r="H2386" s="21">
        <v>2</v>
      </c>
      <c r="I2386" s="17">
        <v>2</v>
      </c>
      <c r="J2386" s="17">
        <v>2</v>
      </c>
      <c r="K2386" s="17">
        <v>2</v>
      </c>
      <c r="L2386" s="14" t="s">
        <v>61</v>
      </c>
      <c r="M2386" s="14" t="s">
        <v>62</v>
      </c>
      <c r="N2386" s="17">
        <v>1</v>
      </c>
      <c r="O2386" s="14">
        <f t="shared" si="372"/>
        <v>37.29</v>
      </c>
      <c r="P2386" s="14">
        <v>11.3</v>
      </c>
      <c r="Q2386" s="14">
        <f t="shared" si="373"/>
        <v>37.29</v>
      </c>
      <c r="R2386" s="14">
        <v>11.3</v>
      </c>
      <c r="S2386" s="14">
        <f t="shared" si="374"/>
        <v>37.29</v>
      </c>
      <c r="T2386" s="14">
        <v>11.3</v>
      </c>
      <c r="U2386" s="21" t="s">
        <v>43</v>
      </c>
      <c r="V2386" s="21" t="s">
        <v>43</v>
      </c>
      <c r="W2386" s="19">
        <v>27.888110000000001</v>
      </c>
      <c r="X2386" s="19">
        <v>-115.19136</v>
      </c>
      <c r="Y2386" s="18">
        <f t="shared" si="366"/>
        <v>55.400000000000006</v>
      </c>
      <c r="Z2386" s="17">
        <v>13</v>
      </c>
      <c r="AA2386" s="21">
        <v>6</v>
      </c>
      <c r="AB2386" s="14" t="s">
        <v>46</v>
      </c>
      <c r="AC2386" s="14" t="s">
        <v>43</v>
      </c>
      <c r="AD2386" s="17">
        <v>17</v>
      </c>
      <c r="AE2386" s="17">
        <v>1</v>
      </c>
      <c r="AF2386" s="14" t="s">
        <v>43</v>
      </c>
      <c r="AG2386" s="14">
        <v>300</v>
      </c>
      <c r="AI2386" s="70">
        <f t="shared" si="368"/>
        <v>13.9505</v>
      </c>
      <c r="AJ2386" s="74">
        <f t="shared" si="369"/>
        <v>359.80704047984557</v>
      </c>
      <c r="AK2386" s="74">
        <f t="shared" si="370"/>
        <v>0.32549830524759849</v>
      </c>
      <c r="AL2386" s="73">
        <f t="shared" si="371"/>
        <v>0.32549830524759849</v>
      </c>
    </row>
    <row r="2387" spans="1:38" hidden="1">
      <c r="A2387" s="14" t="s">
        <v>115</v>
      </c>
      <c r="B2387" s="14" t="s">
        <v>40</v>
      </c>
      <c r="C2387" s="31">
        <v>39282</v>
      </c>
      <c r="D2387" s="15">
        <v>2007</v>
      </c>
      <c r="E2387" s="16">
        <v>0.52083333333333337</v>
      </c>
      <c r="F2387" s="16">
        <v>0.55555555555555558</v>
      </c>
      <c r="G2387" s="16">
        <f t="shared" si="367"/>
        <v>3.472222222222221E-2</v>
      </c>
      <c r="H2387" s="21">
        <v>2</v>
      </c>
      <c r="I2387" s="17">
        <v>2</v>
      </c>
      <c r="J2387" s="17">
        <v>2</v>
      </c>
      <c r="K2387" s="17">
        <v>2</v>
      </c>
      <c r="L2387" s="14" t="s">
        <v>61</v>
      </c>
      <c r="M2387" s="14" t="s">
        <v>62</v>
      </c>
      <c r="N2387" s="17">
        <v>1</v>
      </c>
      <c r="O2387" s="14">
        <f t="shared" si="372"/>
        <v>37.29</v>
      </c>
      <c r="P2387" s="14">
        <v>11.3</v>
      </c>
      <c r="Q2387" s="14">
        <f t="shared" si="373"/>
        <v>37.29</v>
      </c>
      <c r="R2387" s="14">
        <v>11.3</v>
      </c>
      <c r="S2387" s="14">
        <f t="shared" si="374"/>
        <v>37.29</v>
      </c>
      <c r="T2387" s="14">
        <v>11.3</v>
      </c>
      <c r="U2387" s="21" t="s">
        <v>43</v>
      </c>
      <c r="V2387" s="21" t="s">
        <v>43</v>
      </c>
      <c r="W2387" s="19">
        <v>27.888110000000001</v>
      </c>
      <c r="X2387" s="19">
        <v>-115.19136</v>
      </c>
      <c r="Y2387" s="18">
        <f t="shared" si="366"/>
        <v>55.400000000000006</v>
      </c>
      <c r="Z2387" s="17">
        <v>13</v>
      </c>
      <c r="AA2387" s="21">
        <v>6</v>
      </c>
      <c r="AB2387" s="14" t="s">
        <v>46</v>
      </c>
      <c r="AC2387" s="14" t="s">
        <v>43</v>
      </c>
      <c r="AD2387" s="17">
        <v>17</v>
      </c>
      <c r="AE2387" s="17">
        <v>1</v>
      </c>
      <c r="AF2387" s="14" t="s">
        <v>43</v>
      </c>
      <c r="AG2387" s="14">
        <v>300</v>
      </c>
      <c r="AI2387" s="70">
        <f t="shared" si="368"/>
        <v>13.9505</v>
      </c>
      <c r="AJ2387" s="74">
        <f t="shared" si="369"/>
        <v>359.80704047984557</v>
      </c>
      <c r="AK2387" s="74">
        <f t="shared" si="370"/>
        <v>0.32549830524759849</v>
      </c>
      <c r="AL2387" s="73">
        <f t="shared" si="371"/>
        <v>0.32549830524759849</v>
      </c>
    </row>
    <row r="2388" spans="1:38" hidden="1">
      <c r="A2388" s="14" t="s">
        <v>115</v>
      </c>
      <c r="B2388" s="14" t="s">
        <v>40</v>
      </c>
      <c r="C2388" s="31">
        <v>39282</v>
      </c>
      <c r="D2388" s="15">
        <v>2007</v>
      </c>
      <c r="E2388" s="16">
        <v>0.52083333333333337</v>
      </c>
      <c r="F2388" s="16">
        <v>0.55555555555555558</v>
      </c>
      <c r="G2388" s="16">
        <f t="shared" si="367"/>
        <v>3.472222222222221E-2</v>
      </c>
      <c r="H2388" s="21">
        <v>2</v>
      </c>
      <c r="I2388" s="17">
        <v>2</v>
      </c>
      <c r="J2388" s="17">
        <v>2</v>
      </c>
      <c r="K2388" s="17">
        <v>2</v>
      </c>
      <c r="L2388" s="14" t="s">
        <v>61</v>
      </c>
      <c r="M2388" s="14" t="s">
        <v>62</v>
      </c>
      <c r="N2388" s="17">
        <v>1</v>
      </c>
      <c r="O2388" s="14">
        <f t="shared" si="372"/>
        <v>37.29</v>
      </c>
      <c r="P2388" s="14">
        <v>11.3</v>
      </c>
      <c r="Q2388" s="14">
        <f t="shared" si="373"/>
        <v>37.29</v>
      </c>
      <c r="R2388" s="14">
        <v>11.3</v>
      </c>
      <c r="S2388" s="14">
        <f t="shared" si="374"/>
        <v>37.29</v>
      </c>
      <c r="T2388" s="14">
        <v>11.3</v>
      </c>
      <c r="U2388" s="21" t="s">
        <v>43</v>
      </c>
      <c r="V2388" s="21" t="s">
        <v>43</v>
      </c>
      <c r="W2388" s="19">
        <v>27.888110000000001</v>
      </c>
      <c r="X2388" s="19">
        <v>-115.19136</v>
      </c>
      <c r="Y2388" s="18">
        <f t="shared" si="366"/>
        <v>55.400000000000006</v>
      </c>
      <c r="Z2388" s="17">
        <v>13</v>
      </c>
      <c r="AA2388" s="21">
        <v>6</v>
      </c>
      <c r="AB2388" s="14" t="s">
        <v>46</v>
      </c>
      <c r="AC2388" s="14" t="s">
        <v>43</v>
      </c>
      <c r="AD2388" s="17">
        <v>19</v>
      </c>
      <c r="AE2388" s="17">
        <v>1</v>
      </c>
      <c r="AF2388" s="14" t="s">
        <v>43</v>
      </c>
      <c r="AG2388" s="14">
        <v>300</v>
      </c>
      <c r="AI2388" s="70">
        <f t="shared" si="368"/>
        <v>15.4465</v>
      </c>
      <c r="AJ2388" s="74">
        <f t="shared" si="369"/>
        <v>506.66058069508574</v>
      </c>
      <c r="AK2388" s="74">
        <f t="shared" si="370"/>
        <v>0.70731750980722297</v>
      </c>
      <c r="AL2388" s="73">
        <f t="shared" si="371"/>
        <v>0.70731750980722297</v>
      </c>
    </row>
    <row r="2389" spans="1:38" hidden="1">
      <c r="A2389" s="14" t="s">
        <v>115</v>
      </c>
      <c r="B2389" s="14" t="s">
        <v>40</v>
      </c>
      <c r="C2389" s="31">
        <v>39282</v>
      </c>
      <c r="D2389" s="15">
        <v>2007</v>
      </c>
      <c r="E2389" s="16">
        <v>0.52083333333333337</v>
      </c>
      <c r="F2389" s="16">
        <v>0.55555555555555558</v>
      </c>
      <c r="G2389" s="16">
        <f t="shared" si="367"/>
        <v>3.472222222222221E-2</v>
      </c>
      <c r="H2389" s="21">
        <v>2</v>
      </c>
      <c r="I2389" s="17">
        <v>2</v>
      </c>
      <c r="J2389" s="17">
        <v>2</v>
      </c>
      <c r="K2389" s="17">
        <v>2</v>
      </c>
      <c r="L2389" s="14" t="s">
        <v>61</v>
      </c>
      <c r="M2389" s="14" t="s">
        <v>62</v>
      </c>
      <c r="N2389" s="17">
        <v>1</v>
      </c>
      <c r="O2389" s="14">
        <f t="shared" si="372"/>
        <v>37.29</v>
      </c>
      <c r="P2389" s="14">
        <v>11.3</v>
      </c>
      <c r="Q2389" s="14">
        <f t="shared" si="373"/>
        <v>37.29</v>
      </c>
      <c r="R2389" s="14">
        <v>11.3</v>
      </c>
      <c r="S2389" s="14">
        <f t="shared" si="374"/>
        <v>37.29</v>
      </c>
      <c r="T2389" s="14">
        <v>11.3</v>
      </c>
      <c r="U2389" s="21" t="s">
        <v>43</v>
      </c>
      <c r="V2389" s="21" t="s">
        <v>43</v>
      </c>
      <c r="W2389" s="19">
        <v>27.888110000000001</v>
      </c>
      <c r="X2389" s="19">
        <v>-115.19136</v>
      </c>
      <c r="Y2389" s="18">
        <f t="shared" si="366"/>
        <v>55.400000000000006</v>
      </c>
      <c r="Z2389" s="17">
        <v>13</v>
      </c>
      <c r="AA2389" s="21">
        <v>6</v>
      </c>
      <c r="AB2389" s="14" t="s">
        <v>46</v>
      </c>
      <c r="AC2389" s="14" t="s">
        <v>43</v>
      </c>
      <c r="AD2389" s="17">
        <v>21</v>
      </c>
      <c r="AE2389" s="17">
        <v>1</v>
      </c>
      <c r="AF2389" s="14" t="s">
        <v>43</v>
      </c>
      <c r="AG2389" s="14">
        <v>300</v>
      </c>
      <c r="AI2389" s="70">
        <f t="shared" si="368"/>
        <v>16.942499999999999</v>
      </c>
      <c r="AJ2389" s="74">
        <f t="shared" si="369"/>
        <v>691.21379845369552</v>
      </c>
      <c r="AK2389" s="74">
        <f t="shared" si="370"/>
        <v>1.1871558759796081</v>
      </c>
      <c r="AL2389" s="73">
        <f t="shared" si="371"/>
        <v>1.1871558759796081</v>
      </c>
    </row>
    <row r="2390" spans="1:38" hidden="1">
      <c r="A2390" s="14" t="s">
        <v>115</v>
      </c>
      <c r="B2390" s="14" t="s">
        <v>40</v>
      </c>
      <c r="C2390" s="31">
        <v>39282</v>
      </c>
      <c r="D2390" s="15">
        <v>2007</v>
      </c>
      <c r="E2390" s="16">
        <v>0.52083333333333337</v>
      </c>
      <c r="F2390" s="16">
        <v>0.55555555555555558</v>
      </c>
      <c r="G2390" s="16">
        <f t="shared" si="367"/>
        <v>3.472222222222221E-2</v>
      </c>
      <c r="H2390" s="21">
        <v>2</v>
      </c>
      <c r="I2390" s="17">
        <v>2</v>
      </c>
      <c r="J2390" s="17">
        <v>2</v>
      </c>
      <c r="K2390" s="17">
        <v>2</v>
      </c>
      <c r="L2390" s="14" t="s">
        <v>61</v>
      </c>
      <c r="M2390" s="14" t="s">
        <v>62</v>
      </c>
      <c r="N2390" s="17">
        <v>1</v>
      </c>
      <c r="O2390" s="14">
        <f t="shared" si="372"/>
        <v>37.29</v>
      </c>
      <c r="P2390" s="14">
        <v>11.3</v>
      </c>
      <c r="Q2390" s="14">
        <f t="shared" si="373"/>
        <v>37.29</v>
      </c>
      <c r="R2390" s="14">
        <v>11.3</v>
      </c>
      <c r="S2390" s="14">
        <f t="shared" si="374"/>
        <v>37.29</v>
      </c>
      <c r="T2390" s="14">
        <v>11.3</v>
      </c>
      <c r="U2390" s="21" t="s">
        <v>43</v>
      </c>
      <c r="V2390" s="21" t="s">
        <v>43</v>
      </c>
      <c r="W2390" s="19">
        <v>27.888110000000001</v>
      </c>
      <c r="X2390" s="19">
        <v>-115.19136</v>
      </c>
      <c r="Y2390" s="18">
        <f t="shared" si="366"/>
        <v>55.400000000000006</v>
      </c>
      <c r="Z2390" s="17">
        <v>13</v>
      </c>
      <c r="AA2390" s="21">
        <v>6</v>
      </c>
      <c r="AB2390" s="14" t="s">
        <v>46</v>
      </c>
      <c r="AC2390" s="14" t="s">
        <v>43</v>
      </c>
      <c r="AD2390" s="17">
        <v>23</v>
      </c>
      <c r="AE2390" s="17">
        <v>1</v>
      </c>
      <c r="AF2390" s="14" t="s">
        <v>43</v>
      </c>
      <c r="AG2390" s="14">
        <v>300</v>
      </c>
      <c r="AI2390" s="70">
        <f t="shared" si="368"/>
        <v>18.438500000000001</v>
      </c>
      <c r="AJ2390" s="74">
        <f t="shared" si="369"/>
        <v>918.51444961025391</v>
      </c>
      <c r="AK2390" s="74">
        <f t="shared" si="370"/>
        <v>1.7781375689866601</v>
      </c>
      <c r="AL2390" s="73">
        <f t="shared" si="371"/>
        <v>1.7781375689866601</v>
      </c>
    </row>
    <row r="2391" spans="1:38" hidden="1">
      <c r="A2391" s="14" t="s">
        <v>115</v>
      </c>
      <c r="B2391" s="14" t="s">
        <v>40</v>
      </c>
      <c r="C2391" s="31">
        <v>39282</v>
      </c>
      <c r="D2391" s="15">
        <v>2007</v>
      </c>
      <c r="E2391" s="16">
        <v>0.52083333333333337</v>
      </c>
      <c r="F2391" s="16">
        <v>0.55555555555555558</v>
      </c>
      <c r="G2391" s="16">
        <f t="shared" si="367"/>
        <v>3.472222222222221E-2</v>
      </c>
      <c r="H2391" s="21">
        <v>2</v>
      </c>
      <c r="I2391" s="17">
        <v>2</v>
      </c>
      <c r="J2391" s="17">
        <v>2</v>
      </c>
      <c r="K2391" s="17">
        <v>2</v>
      </c>
      <c r="L2391" s="14" t="s">
        <v>61</v>
      </c>
      <c r="M2391" s="14" t="s">
        <v>62</v>
      </c>
      <c r="N2391" s="17">
        <v>1</v>
      </c>
      <c r="O2391" s="14">
        <f t="shared" si="372"/>
        <v>37.29</v>
      </c>
      <c r="P2391" s="14">
        <v>11.3</v>
      </c>
      <c r="Q2391" s="14">
        <f t="shared" si="373"/>
        <v>37.29</v>
      </c>
      <c r="R2391" s="14">
        <v>11.3</v>
      </c>
      <c r="S2391" s="14">
        <f t="shared" si="374"/>
        <v>37.29</v>
      </c>
      <c r="T2391" s="14">
        <v>11.3</v>
      </c>
      <c r="U2391" s="21" t="s">
        <v>43</v>
      </c>
      <c r="V2391" s="21" t="s">
        <v>43</v>
      </c>
      <c r="W2391" s="19">
        <v>27.888110000000001</v>
      </c>
      <c r="X2391" s="19">
        <v>-115.19136</v>
      </c>
      <c r="Y2391" s="18">
        <f t="shared" si="366"/>
        <v>55.400000000000006</v>
      </c>
      <c r="Z2391" s="17">
        <v>13</v>
      </c>
      <c r="AA2391" s="21">
        <v>6</v>
      </c>
      <c r="AB2391" s="14" t="s">
        <v>46</v>
      </c>
      <c r="AC2391" s="14" t="s">
        <v>43</v>
      </c>
      <c r="AD2391" s="17">
        <v>23</v>
      </c>
      <c r="AE2391" s="17">
        <v>1</v>
      </c>
      <c r="AF2391" s="14" t="s">
        <v>43</v>
      </c>
      <c r="AG2391" s="14">
        <v>300</v>
      </c>
      <c r="AI2391" s="70">
        <f t="shared" si="368"/>
        <v>18.438500000000001</v>
      </c>
      <c r="AJ2391" s="74">
        <f t="shared" si="369"/>
        <v>918.51444961025391</v>
      </c>
      <c r="AK2391" s="74">
        <f t="shared" si="370"/>
        <v>1.7781375689866601</v>
      </c>
      <c r="AL2391" s="73">
        <f t="shared" si="371"/>
        <v>1.7781375689866601</v>
      </c>
    </row>
    <row r="2392" spans="1:38" hidden="1">
      <c r="A2392" s="14" t="s">
        <v>115</v>
      </c>
      <c r="B2392" s="14" t="s">
        <v>40</v>
      </c>
      <c r="C2392" s="31">
        <v>39282</v>
      </c>
      <c r="D2392" s="15">
        <v>2007</v>
      </c>
      <c r="E2392" s="16">
        <v>0.52083333333333337</v>
      </c>
      <c r="F2392" s="16">
        <v>0.55555555555555558</v>
      </c>
      <c r="G2392" s="16">
        <f t="shared" si="367"/>
        <v>3.472222222222221E-2</v>
      </c>
      <c r="H2392" s="21">
        <v>2</v>
      </c>
      <c r="I2392" s="17">
        <v>2</v>
      </c>
      <c r="J2392" s="17">
        <v>2</v>
      </c>
      <c r="K2392" s="17">
        <v>2</v>
      </c>
      <c r="L2392" s="14" t="s">
        <v>61</v>
      </c>
      <c r="M2392" s="14" t="s">
        <v>62</v>
      </c>
      <c r="N2392" s="17">
        <v>1</v>
      </c>
      <c r="O2392" s="14">
        <f t="shared" si="372"/>
        <v>37.29</v>
      </c>
      <c r="P2392" s="14">
        <v>11.3</v>
      </c>
      <c r="Q2392" s="14">
        <f t="shared" si="373"/>
        <v>37.29</v>
      </c>
      <c r="R2392" s="14">
        <v>11.3</v>
      </c>
      <c r="S2392" s="14">
        <f t="shared" si="374"/>
        <v>37.29</v>
      </c>
      <c r="T2392" s="14">
        <v>11.3</v>
      </c>
      <c r="U2392" s="21" t="s">
        <v>43</v>
      </c>
      <c r="V2392" s="21" t="s">
        <v>43</v>
      </c>
      <c r="W2392" s="19">
        <v>27.888110000000001</v>
      </c>
      <c r="X2392" s="19">
        <v>-115.19136</v>
      </c>
      <c r="Y2392" s="18">
        <f t="shared" si="366"/>
        <v>55.400000000000006</v>
      </c>
      <c r="Z2392" s="17">
        <v>13</v>
      </c>
      <c r="AA2392" s="21">
        <v>6</v>
      </c>
      <c r="AB2392" s="14" t="s">
        <v>46</v>
      </c>
      <c r="AC2392" s="14" t="s">
        <v>43</v>
      </c>
      <c r="AD2392" s="17">
        <v>23</v>
      </c>
      <c r="AE2392" s="17">
        <v>1</v>
      </c>
      <c r="AF2392" s="14" t="s">
        <v>43</v>
      </c>
      <c r="AG2392" s="14">
        <v>300</v>
      </c>
      <c r="AI2392" s="70">
        <f t="shared" si="368"/>
        <v>18.438500000000001</v>
      </c>
      <c r="AJ2392" s="74">
        <f t="shared" si="369"/>
        <v>918.51444961025391</v>
      </c>
      <c r="AK2392" s="74">
        <f t="shared" si="370"/>
        <v>1.7781375689866601</v>
      </c>
      <c r="AL2392" s="73">
        <f t="shared" si="371"/>
        <v>1.7781375689866601</v>
      </c>
    </row>
    <row r="2393" spans="1:38" hidden="1">
      <c r="A2393" s="14" t="s">
        <v>115</v>
      </c>
      <c r="B2393" s="14" t="s">
        <v>40</v>
      </c>
      <c r="C2393" s="31">
        <v>39282</v>
      </c>
      <c r="D2393" s="15">
        <v>2007</v>
      </c>
      <c r="E2393" s="16">
        <v>0.52083333333333337</v>
      </c>
      <c r="F2393" s="16">
        <v>0.55555555555555558</v>
      </c>
      <c r="G2393" s="16">
        <f t="shared" si="367"/>
        <v>3.472222222222221E-2</v>
      </c>
      <c r="H2393" s="21">
        <v>2</v>
      </c>
      <c r="I2393" s="17">
        <v>2</v>
      </c>
      <c r="J2393" s="17">
        <v>2</v>
      </c>
      <c r="K2393" s="17">
        <v>2</v>
      </c>
      <c r="L2393" s="14" t="s">
        <v>61</v>
      </c>
      <c r="M2393" s="14" t="s">
        <v>62</v>
      </c>
      <c r="N2393" s="17">
        <v>1</v>
      </c>
      <c r="O2393" s="14">
        <f t="shared" si="372"/>
        <v>37.29</v>
      </c>
      <c r="P2393" s="14">
        <v>11.3</v>
      </c>
      <c r="Q2393" s="14">
        <f t="shared" si="373"/>
        <v>37.29</v>
      </c>
      <c r="R2393" s="14">
        <v>11.3</v>
      </c>
      <c r="S2393" s="14">
        <f t="shared" si="374"/>
        <v>37.29</v>
      </c>
      <c r="T2393" s="14">
        <v>11.3</v>
      </c>
      <c r="U2393" s="21" t="s">
        <v>43</v>
      </c>
      <c r="V2393" s="21" t="s">
        <v>43</v>
      </c>
      <c r="W2393" s="19">
        <v>27.888110000000001</v>
      </c>
      <c r="X2393" s="19">
        <v>-115.19136</v>
      </c>
      <c r="Y2393" s="18">
        <f t="shared" si="366"/>
        <v>55.400000000000006</v>
      </c>
      <c r="Z2393" s="17">
        <v>13</v>
      </c>
      <c r="AA2393" s="21">
        <v>6</v>
      </c>
      <c r="AB2393" s="14" t="s">
        <v>46</v>
      </c>
      <c r="AC2393" s="14" t="s">
        <v>43</v>
      </c>
      <c r="AD2393" s="17">
        <v>23</v>
      </c>
      <c r="AE2393" s="17">
        <v>1</v>
      </c>
      <c r="AF2393" s="14" t="s">
        <v>43</v>
      </c>
      <c r="AG2393" s="14">
        <v>300</v>
      </c>
      <c r="AI2393" s="70">
        <f t="shared" si="368"/>
        <v>18.438500000000001</v>
      </c>
      <c r="AJ2393" s="74">
        <f t="shared" si="369"/>
        <v>918.51444961025391</v>
      </c>
      <c r="AK2393" s="74">
        <f t="shared" si="370"/>
        <v>1.7781375689866601</v>
      </c>
      <c r="AL2393" s="73">
        <f t="shared" si="371"/>
        <v>1.7781375689866601</v>
      </c>
    </row>
    <row r="2394" spans="1:38" hidden="1">
      <c r="A2394" s="14" t="s">
        <v>115</v>
      </c>
      <c r="B2394" s="14" t="s">
        <v>40</v>
      </c>
      <c r="C2394" s="31">
        <v>39282</v>
      </c>
      <c r="D2394" s="15">
        <v>2007</v>
      </c>
      <c r="E2394" s="16">
        <v>0.52083333333333337</v>
      </c>
      <c r="F2394" s="16">
        <v>0.55555555555555558</v>
      </c>
      <c r="G2394" s="16">
        <f t="shared" si="367"/>
        <v>3.472222222222221E-2</v>
      </c>
      <c r="H2394" s="21">
        <v>2</v>
      </c>
      <c r="I2394" s="17">
        <v>2</v>
      </c>
      <c r="J2394" s="17">
        <v>2</v>
      </c>
      <c r="K2394" s="17">
        <v>2</v>
      </c>
      <c r="L2394" s="14" t="s">
        <v>61</v>
      </c>
      <c r="M2394" s="14" t="s">
        <v>62</v>
      </c>
      <c r="N2394" s="17">
        <v>1</v>
      </c>
      <c r="O2394" s="14">
        <f t="shared" si="372"/>
        <v>37.29</v>
      </c>
      <c r="P2394" s="14">
        <v>11.3</v>
      </c>
      <c r="Q2394" s="14">
        <f t="shared" si="373"/>
        <v>37.29</v>
      </c>
      <c r="R2394" s="14">
        <v>11.3</v>
      </c>
      <c r="S2394" s="14">
        <f t="shared" si="374"/>
        <v>37.29</v>
      </c>
      <c r="T2394" s="14">
        <v>11.3</v>
      </c>
      <c r="U2394" s="21" t="s">
        <v>43</v>
      </c>
      <c r="V2394" s="21" t="s">
        <v>43</v>
      </c>
      <c r="W2394" s="19">
        <v>27.888110000000001</v>
      </c>
      <c r="X2394" s="19">
        <v>-115.19136</v>
      </c>
      <c r="Y2394" s="18">
        <f t="shared" si="366"/>
        <v>55.400000000000006</v>
      </c>
      <c r="Z2394" s="17">
        <v>13</v>
      </c>
      <c r="AA2394" s="21">
        <v>6</v>
      </c>
      <c r="AB2394" s="14" t="s">
        <v>46</v>
      </c>
      <c r="AC2394" s="14" t="s">
        <v>43</v>
      </c>
      <c r="AD2394" s="17">
        <v>23</v>
      </c>
      <c r="AE2394" s="17">
        <v>1</v>
      </c>
      <c r="AF2394" s="14" t="s">
        <v>43</v>
      </c>
      <c r="AG2394" s="14">
        <v>300</v>
      </c>
      <c r="AI2394" s="70">
        <f t="shared" si="368"/>
        <v>18.438500000000001</v>
      </c>
      <c r="AJ2394" s="74">
        <f t="shared" si="369"/>
        <v>918.51444961025391</v>
      </c>
      <c r="AK2394" s="74">
        <f t="shared" si="370"/>
        <v>1.7781375689866601</v>
      </c>
      <c r="AL2394" s="73">
        <f t="shared" si="371"/>
        <v>1.7781375689866601</v>
      </c>
    </row>
    <row r="2395" spans="1:38" hidden="1">
      <c r="A2395" s="14" t="s">
        <v>115</v>
      </c>
      <c r="B2395" s="14" t="s">
        <v>40</v>
      </c>
      <c r="C2395" s="31">
        <v>39282</v>
      </c>
      <c r="D2395" s="15">
        <v>2007</v>
      </c>
      <c r="E2395" s="16">
        <v>0.52083333333333337</v>
      </c>
      <c r="F2395" s="16">
        <v>0.55555555555555558</v>
      </c>
      <c r="G2395" s="16">
        <f t="shared" si="367"/>
        <v>3.472222222222221E-2</v>
      </c>
      <c r="H2395" s="21">
        <v>2</v>
      </c>
      <c r="I2395" s="17">
        <v>2</v>
      </c>
      <c r="J2395" s="17">
        <v>2</v>
      </c>
      <c r="K2395" s="17">
        <v>2</v>
      </c>
      <c r="L2395" s="14" t="s">
        <v>61</v>
      </c>
      <c r="M2395" s="14" t="s">
        <v>62</v>
      </c>
      <c r="N2395" s="17">
        <v>1</v>
      </c>
      <c r="O2395" s="14">
        <f t="shared" si="372"/>
        <v>37.29</v>
      </c>
      <c r="P2395" s="14">
        <v>11.3</v>
      </c>
      <c r="Q2395" s="14">
        <f t="shared" si="373"/>
        <v>37.29</v>
      </c>
      <c r="R2395" s="14">
        <v>11.3</v>
      </c>
      <c r="S2395" s="14">
        <f t="shared" si="374"/>
        <v>37.29</v>
      </c>
      <c r="T2395" s="14">
        <v>11.3</v>
      </c>
      <c r="U2395" s="21" t="s">
        <v>43</v>
      </c>
      <c r="V2395" s="21" t="s">
        <v>43</v>
      </c>
      <c r="W2395" s="19">
        <v>27.888110000000001</v>
      </c>
      <c r="X2395" s="19">
        <v>-115.19136</v>
      </c>
      <c r="Y2395" s="18">
        <f t="shared" si="366"/>
        <v>55.400000000000006</v>
      </c>
      <c r="Z2395" s="17">
        <v>13</v>
      </c>
      <c r="AA2395" s="21">
        <v>6</v>
      </c>
      <c r="AB2395" s="14" t="s">
        <v>46</v>
      </c>
      <c r="AC2395" s="14" t="s">
        <v>43</v>
      </c>
      <c r="AD2395" s="17">
        <v>25</v>
      </c>
      <c r="AE2395" s="17">
        <v>1</v>
      </c>
      <c r="AF2395" s="14" t="s">
        <v>43</v>
      </c>
      <c r="AG2395" s="14">
        <v>300</v>
      </c>
      <c r="AI2395" s="70">
        <f t="shared" si="368"/>
        <v>19.9345</v>
      </c>
      <c r="AJ2395" s="74">
        <f t="shared" si="369"/>
        <v>1193.7736391278531</v>
      </c>
      <c r="AK2395" s="74">
        <f t="shared" si="370"/>
        <v>2.4938114617324181</v>
      </c>
      <c r="AL2395" s="73">
        <f t="shared" si="371"/>
        <v>2.4938114617324181</v>
      </c>
    </row>
    <row r="2396" spans="1:38" hidden="1">
      <c r="A2396" s="14" t="s">
        <v>116</v>
      </c>
      <c r="B2396" s="14" t="s">
        <v>40</v>
      </c>
      <c r="C2396" s="31">
        <v>39290</v>
      </c>
      <c r="D2396" s="15">
        <v>2007</v>
      </c>
      <c r="E2396" s="16">
        <v>0.4861111111111111</v>
      </c>
      <c r="F2396" s="16">
        <v>0.52222222222222225</v>
      </c>
      <c r="G2396" s="16">
        <f t="shared" si="367"/>
        <v>3.6111111111111149E-2</v>
      </c>
      <c r="H2396" s="21">
        <v>2</v>
      </c>
      <c r="I2396" s="17">
        <v>2</v>
      </c>
      <c r="J2396" s="17">
        <v>2</v>
      </c>
      <c r="K2396" s="17">
        <v>2</v>
      </c>
      <c r="L2396" s="14" t="s">
        <v>99</v>
      </c>
      <c r="M2396" s="47" t="s">
        <v>244</v>
      </c>
      <c r="N2396" s="17">
        <v>2</v>
      </c>
      <c r="O2396" s="14">
        <f t="shared" si="372"/>
        <v>32.01</v>
      </c>
      <c r="P2396" s="14">
        <v>9.6999999999999993</v>
      </c>
      <c r="Q2396" s="14">
        <f t="shared" si="373"/>
        <v>32.01</v>
      </c>
      <c r="R2396" s="14">
        <v>9.6999999999999993</v>
      </c>
      <c r="S2396" s="14">
        <f t="shared" si="374"/>
        <v>32.01</v>
      </c>
      <c r="T2396" s="14">
        <v>9.6999999999999993</v>
      </c>
      <c r="U2396" s="21" t="s">
        <v>43</v>
      </c>
      <c r="V2396" s="21" t="s">
        <v>43</v>
      </c>
      <c r="W2396" s="19">
        <v>27.873139999999999</v>
      </c>
      <c r="X2396" s="19">
        <v>-115.17008</v>
      </c>
      <c r="Y2396" s="18">
        <f t="shared" si="366"/>
        <v>64.400000000000006</v>
      </c>
      <c r="Z2396" s="17">
        <v>18</v>
      </c>
      <c r="AA2396" s="21">
        <v>4</v>
      </c>
      <c r="AB2396" s="14" t="s">
        <v>46</v>
      </c>
      <c r="AC2396" s="14">
        <v>1</v>
      </c>
      <c r="AD2396" s="17">
        <v>24</v>
      </c>
      <c r="AE2396" s="17">
        <v>1</v>
      </c>
      <c r="AF2396" s="14">
        <v>14</v>
      </c>
      <c r="AG2396" s="14">
        <v>270</v>
      </c>
      <c r="AI2396" s="70">
        <f t="shared" si="368"/>
        <v>19.186499999999999</v>
      </c>
      <c r="AJ2396" s="74">
        <f t="shared" si="369"/>
        <v>1049.8173965226345</v>
      </c>
      <c r="AK2396" s="74">
        <f t="shared" si="370"/>
        <v>2.1195252309588497</v>
      </c>
      <c r="AL2396" s="73">
        <f t="shared" si="371"/>
        <v>2.1195252309588497</v>
      </c>
    </row>
    <row r="2397" spans="1:38" hidden="1">
      <c r="A2397" s="14" t="s">
        <v>116</v>
      </c>
      <c r="B2397" s="14" t="s">
        <v>40</v>
      </c>
      <c r="C2397" s="31">
        <v>39290</v>
      </c>
      <c r="D2397" s="15">
        <v>2007</v>
      </c>
      <c r="E2397" s="16">
        <v>0.4861111111111111</v>
      </c>
      <c r="F2397" s="16">
        <v>0.52222222222222225</v>
      </c>
      <c r="G2397" s="16">
        <f t="shared" si="367"/>
        <v>3.6111111111111149E-2</v>
      </c>
      <c r="H2397" s="21">
        <v>2</v>
      </c>
      <c r="I2397" s="17">
        <v>2</v>
      </c>
      <c r="J2397" s="17">
        <v>2</v>
      </c>
      <c r="K2397" s="17">
        <v>2</v>
      </c>
      <c r="L2397" s="14" t="s">
        <v>99</v>
      </c>
      <c r="M2397" s="47" t="s">
        <v>244</v>
      </c>
      <c r="N2397" s="17">
        <v>2</v>
      </c>
      <c r="O2397" s="14">
        <f t="shared" si="372"/>
        <v>32.01</v>
      </c>
      <c r="P2397" s="14">
        <v>9.6999999999999993</v>
      </c>
      <c r="Q2397" s="14">
        <f t="shared" si="373"/>
        <v>32.01</v>
      </c>
      <c r="R2397" s="14">
        <v>9.6999999999999993</v>
      </c>
      <c r="S2397" s="14">
        <f t="shared" si="374"/>
        <v>32.01</v>
      </c>
      <c r="T2397" s="14">
        <v>9.6999999999999993</v>
      </c>
      <c r="U2397" s="21" t="s">
        <v>43</v>
      </c>
      <c r="V2397" s="21" t="s">
        <v>43</v>
      </c>
      <c r="W2397" s="19">
        <v>27.873139999999999</v>
      </c>
      <c r="X2397" s="19">
        <v>-115.17008</v>
      </c>
      <c r="Y2397" s="18">
        <f t="shared" si="366"/>
        <v>64.400000000000006</v>
      </c>
      <c r="Z2397" s="17">
        <v>18</v>
      </c>
      <c r="AA2397" s="21">
        <v>4</v>
      </c>
      <c r="AB2397" s="14" t="s">
        <v>46</v>
      </c>
      <c r="AC2397" s="14">
        <v>1</v>
      </c>
      <c r="AD2397" s="17">
        <v>26</v>
      </c>
      <c r="AE2397" s="17">
        <v>1</v>
      </c>
      <c r="AF2397" s="14">
        <v>14</v>
      </c>
      <c r="AG2397" s="14">
        <v>270</v>
      </c>
      <c r="AI2397" s="70">
        <f t="shared" si="368"/>
        <v>20.682500000000001</v>
      </c>
      <c r="AJ2397" s="74">
        <f t="shared" si="369"/>
        <v>1351.0586714113065</v>
      </c>
      <c r="AK2397" s="74">
        <f t="shared" si="370"/>
        <v>2.9027525456693968</v>
      </c>
      <c r="AL2397" s="73">
        <f t="shared" si="371"/>
        <v>2.9027525456693968</v>
      </c>
    </row>
    <row r="2398" spans="1:38" hidden="1">
      <c r="A2398" s="14" t="s">
        <v>116</v>
      </c>
      <c r="B2398" s="14" t="s">
        <v>40</v>
      </c>
      <c r="C2398" s="31">
        <v>39290</v>
      </c>
      <c r="D2398" s="15">
        <v>2007</v>
      </c>
      <c r="E2398" s="16">
        <v>0.4861111111111111</v>
      </c>
      <c r="F2398" s="16">
        <v>0.52222222222222225</v>
      </c>
      <c r="G2398" s="16">
        <f t="shared" si="367"/>
        <v>3.6111111111111149E-2</v>
      </c>
      <c r="H2398" s="21">
        <v>2</v>
      </c>
      <c r="I2398" s="17">
        <v>2</v>
      </c>
      <c r="J2398" s="17">
        <v>2</v>
      </c>
      <c r="K2398" s="17">
        <v>2</v>
      </c>
      <c r="L2398" s="14" t="s">
        <v>99</v>
      </c>
      <c r="M2398" s="47" t="s">
        <v>244</v>
      </c>
      <c r="N2398" s="17">
        <v>2</v>
      </c>
      <c r="O2398" s="14">
        <f t="shared" si="372"/>
        <v>32.01</v>
      </c>
      <c r="P2398" s="14">
        <v>9.6999999999999993</v>
      </c>
      <c r="Q2398" s="14">
        <f t="shared" si="373"/>
        <v>32.01</v>
      </c>
      <c r="R2398" s="14">
        <v>9.6999999999999993</v>
      </c>
      <c r="S2398" s="14">
        <f t="shared" si="374"/>
        <v>32.01</v>
      </c>
      <c r="T2398" s="14">
        <v>9.6999999999999993</v>
      </c>
      <c r="U2398" s="21" t="s">
        <v>43</v>
      </c>
      <c r="V2398" s="21" t="s">
        <v>43</v>
      </c>
      <c r="W2398" s="19">
        <v>27.873139999999999</v>
      </c>
      <c r="X2398" s="19">
        <v>-115.17008</v>
      </c>
      <c r="Y2398" s="18">
        <f t="shared" si="366"/>
        <v>64.400000000000006</v>
      </c>
      <c r="Z2398" s="17">
        <v>18</v>
      </c>
      <c r="AA2398" s="21">
        <v>4</v>
      </c>
      <c r="AB2398" s="14" t="s">
        <v>46</v>
      </c>
      <c r="AC2398" s="14">
        <v>1</v>
      </c>
      <c r="AD2398" s="17">
        <v>24</v>
      </c>
      <c r="AE2398" s="17">
        <v>1</v>
      </c>
      <c r="AF2398" s="14">
        <v>18</v>
      </c>
      <c r="AG2398" s="14">
        <v>270</v>
      </c>
      <c r="AI2398" s="70">
        <f t="shared" si="368"/>
        <v>19.186499999999999</v>
      </c>
      <c r="AJ2398" s="74">
        <f t="shared" si="369"/>
        <v>1049.8173965226345</v>
      </c>
      <c r="AK2398" s="74">
        <f t="shared" si="370"/>
        <v>2.1195252309588497</v>
      </c>
      <c r="AL2398" s="73">
        <f t="shared" si="371"/>
        <v>2.1195252309588497</v>
      </c>
    </row>
    <row r="2399" spans="1:38" hidden="1">
      <c r="A2399" s="14" t="s">
        <v>103</v>
      </c>
      <c r="B2399" s="14" t="s">
        <v>40</v>
      </c>
      <c r="C2399" s="31">
        <v>39291</v>
      </c>
      <c r="D2399" s="15">
        <v>2007</v>
      </c>
      <c r="E2399" s="16">
        <v>0.57638888888888895</v>
      </c>
      <c r="F2399" s="16">
        <v>0.6166666666666667</v>
      </c>
      <c r="G2399" s="16">
        <f t="shared" si="367"/>
        <v>4.0277777777777746E-2</v>
      </c>
      <c r="H2399" s="21">
        <v>2</v>
      </c>
      <c r="I2399" s="17">
        <v>2</v>
      </c>
      <c r="J2399" s="17">
        <v>2</v>
      </c>
      <c r="K2399" s="17">
        <v>2</v>
      </c>
      <c r="L2399" s="14" t="s">
        <v>194</v>
      </c>
      <c r="M2399" s="14" t="s">
        <v>102</v>
      </c>
      <c r="N2399" s="17">
        <v>2</v>
      </c>
      <c r="O2399" s="14">
        <f t="shared" si="372"/>
        <v>19.799999999999997</v>
      </c>
      <c r="P2399" s="14">
        <v>6</v>
      </c>
      <c r="Q2399" s="14">
        <f t="shared" si="373"/>
        <v>22.439999999999998</v>
      </c>
      <c r="R2399" s="14">
        <v>6.8</v>
      </c>
      <c r="S2399" s="14" t="e">
        <f t="shared" si="374"/>
        <v>#VALUE!</v>
      </c>
      <c r="T2399" s="14" t="s">
        <v>43</v>
      </c>
      <c r="U2399" s="21">
        <v>6.8</v>
      </c>
      <c r="V2399" s="21" t="s">
        <v>43</v>
      </c>
      <c r="W2399" s="19">
        <v>27.89517</v>
      </c>
      <c r="X2399" s="19">
        <v>-115.20719</v>
      </c>
      <c r="Y2399" s="18">
        <f t="shared" si="366"/>
        <v>62.6</v>
      </c>
      <c r="Z2399" s="17">
        <v>17</v>
      </c>
      <c r="AA2399" s="21">
        <v>6</v>
      </c>
      <c r="AB2399" s="14" t="s">
        <v>46</v>
      </c>
      <c r="AC2399" s="14">
        <v>1</v>
      </c>
      <c r="AD2399" s="14">
        <v>25</v>
      </c>
      <c r="AE2399" s="14">
        <v>1</v>
      </c>
      <c r="AF2399" s="14">
        <v>5</v>
      </c>
      <c r="AG2399" s="14">
        <v>210</v>
      </c>
      <c r="AI2399" s="70">
        <f t="shared" si="368"/>
        <v>19.9345</v>
      </c>
      <c r="AJ2399" s="74">
        <f t="shared" si="369"/>
        <v>1193.7736391278531</v>
      </c>
      <c r="AK2399" s="74">
        <f t="shared" si="370"/>
        <v>2.4938114617324181</v>
      </c>
      <c r="AL2399" s="73">
        <f t="shared" si="371"/>
        <v>2.4938114617324181</v>
      </c>
    </row>
    <row r="2400" spans="1:38" hidden="1">
      <c r="A2400" s="14" t="s">
        <v>103</v>
      </c>
      <c r="B2400" s="14" t="s">
        <v>40</v>
      </c>
      <c r="C2400" s="31">
        <v>39291</v>
      </c>
      <c r="D2400" s="15">
        <v>2007</v>
      </c>
      <c r="E2400" s="16">
        <v>0.57638888888888895</v>
      </c>
      <c r="F2400" s="16">
        <v>0.6166666666666667</v>
      </c>
      <c r="G2400" s="16">
        <f t="shared" si="367"/>
        <v>4.0277777777777746E-2</v>
      </c>
      <c r="H2400" s="21">
        <v>2</v>
      </c>
      <c r="I2400" s="17">
        <v>2</v>
      </c>
      <c r="J2400" s="17">
        <v>2</v>
      </c>
      <c r="K2400" s="17">
        <v>2</v>
      </c>
      <c r="L2400" s="14" t="s">
        <v>194</v>
      </c>
      <c r="M2400" s="14" t="s">
        <v>102</v>
      </c>
      <c r="N2400" s="17">
        <v>2</v>
      </c>
      <c r="O2400" s="14">
        <f t="shared" si="372"/>
        <v>19.799999999999997</v>
      </c>
      <c r="P2400" s="14">
        <v>6</v>
      </c>
      <c r="Q2400" s="14">
        <f t="shared" si="373"/>
        <v>22.439999999999998</v>
      </c>
      <c r="R2400" s="14">
        <v>6.8</v>
      </c>
      <c r="S2400" s="14" t="e">
        <f t="shared" si="374"/>
        <v>#VALUE!</v>
      </c>
      <c r="T2400" s="14" t="s">
        <v>43</v>
      </c>
      <c r="U2400" s="21">
        <v>6.8</v>
      </c>
      <c r="V2400" s="21" t="s">
        <v>43</v>
      </c>
      <c r="W2400" s="19">
        <v>27.89517</v>
      </c>
      <c r="X2400" s="19">
        <v>-115.20719</v>
      </c>
      <c r="Y2400" s="18">
        <f t="shared" si="366"/>
        <v>62.6</v>
      </c>
      <c r="Z2400" s="17">
        <v>17</v>
      </c>
      <c r="AA2400" s="21">
        <v>6</v>
      </c>
      <c r="AB2400" s="14" t="s">
        <v>46</v>
      </c>
      <c r="AC2400" s="14">
        <v>2</v>
      </c>
      <c r="AD2400" s="14">
        <v>22</v>
      </c>
      <c r="AE2400" s="14">
        <v>1</v>
      </c>
      <c r="AF2400" s="14">
        <v>9</v>
      </c>
      <c r="AG2400" s="14">
        <v>210</v>
      </c>
      <c r="AI2400" s="70">
        <f t="shared" si="368"/>
        <v>17.6905</v>
      </c>
      <c r="AJ2400" s="74">
        <f t="shared" si="369"/>
        <v>799.19872211710003</v>
      </c>
      <c r="AK2400" s="74">
        <f t="shared" si="370"/>
        <v>1.4679166775044603</v>
      </c>
      <c r="AL2400" s="73">
        <f t="shared" si="371"/>
        <v>1.4679166775044603</v>
      </c>
    </row>
    <row r="2401" spans="1:38" hidden="1">
      <c r="A2401" s="14" t="s">
        <v>103</v>
      </c>
      <c r="B2401" s="14" t="s">
        <v>40</v>
      </c>
      <c r="C2401" s="31">
        <v>39291</v>
      </c>
      <c r="D2401" s="15">
        <v>2007</v>
      </c>
      <c r="E2401" s="16">
        <v>0.57638888888888895</v>
      </c>
      <c r="F2401" s="16">
        <v>0.6166666666666667</v>
      </c>
      <c r="G2401" s="16">
        <f t="shared" si="367"/>
        <v>4.0277777777777746E-2</v>
      </c>
      <c r="H2401" s="21">
        <v>2</v>
      </c>
      <c r="I2401" s="17">
        <v>2</v>
      </c>
      <c r="J2401" s="17">
        <v>2</v>
      </c>
      <c r="K2401" s="17">
        <v>2</v>
      </c>
      <c r="L2401" s="14" t="s">
        <v>194</v>
      </c>
      <c r="M2401" s="14" t="s">
        <v>102</v>
      </c>
      <c r="N2401" s="17">
        <v>2</v>
      </c>
      <c r="O2401" s="14">
        <f t="shared" si="372"/>
        <v>19.799999999999997</v>
      </c>
      <c r="P2401" s="14">
        <v>6</v>
      </c>
      <c r="Q2401" s="14">
        <f t="shared" si="373"/>
        <v>22.439999999999998</v>
      </c>
      <c r="R2401" s="14">
        <v>6.8</v>
      </c>
      <c r="S2401" s="14" t="e">
        <f t="shared" si="374"/>
        <v>#VALUE!</v>
      </c>
      <c r="T2401" s="14" t="s">
        <v>43</v>
      </c>
      <c r="U2401" s="21">
        <v>6.8</v>
      </c>
      <c r="V2401" s="21" t="s">
        <v>43</v>
      </c>
      <c r="W2401" s="19">
        <v>27.89517</v>
      </c>
      <c r="X2401" s="19">
        <v>-115.20719</v>
      </c>
      <c r="Y2401" s="18">
        <f t="shared" si="366"/>
        <v>62.6</v>
      </c>
      <c r="Z2401" s="17">
        <v>17</v>
      </c>
      <c r="AA2401" s="21">
        <v>6</v>
      </c>
      <c r="AB2401" s="14" t="s">
        <v>46</v>
      </c>
      <c r="AC2401" s="14">
        <v>3</v>
      </c>
      <c r="AD2401" s="14">
        <v>20</v>
      </c>
      <c r="AE2401" s="14">
        <v>1</v>
      </c>
      <c r="AF2401" s="14">
        <v>12</v>
      </c>
      <c r="AG2401" s="14">
        <v>210</v>
      </c>
      <c r="AI2401" s="70">
        <f t="shared" si="368"/>
        <v>16.194500000000001</v>
      </c>
      <c r="AJ2401" s="74">
        <f t="shared" si="369"/>
        <v>593.9131834357014</v>
      </c>
      <c r="AK2401" s="74">
        <f t="shared" si="370"/>
        <v>0.93417427693282351</v>
      </c>
      <c r="AL2401" s="73">
        <f t="shared" si="371"/>
        <v>0.93417427693282351</v>
      </c>
    </row>
    <row r="2402" spans="1:38" hidden="1">
      <c r="A2402" s="14" t="s">
        <v>103</v>
      </c>
      <c r="B2402" s="14" t="s">
        <v>40</v>
      </c>
      <c r="C2402" s="31">
        <v>39291</v>
      </c>
      <c r="D2402" s="15">
        <v>2007</v>
      </c>
      <c r="E2402" s="16">
        <v>0.57638888888888895</v>
      </c>
      <c r="F2402" s="16">
        <v>0.6166666666666667</v>
      </c>
      <c r="G2402" s="16">
        <f t="shared" si="367"/>
        <v>4.0277777777777746E-2</v>
      </c>
      <c r="H2402" s="21">
        <v>2</v>
      </c>
      <c r="I2402" s="17">
        <v>2</v>
      </c>
      <c r="J2402" s="17">
        <v>2</v>
      </c>
      <c r="K2402" s="17">
        <v>2</v>
      </c>
      <c r="L2402" s="14" t="s">
        <v>194</v>
      </c>
      <c r="M2402" s="14" t="s">
        <v>102</v>
      </c>
      <c r="N2402" s="17">
        <v>2</v>
      </c>
      <c r="O2402" s="14">
        <f t="shared" si="372"/>
        <v>19.799999999999997</v>
      </c>
      <c r="P2402" s="14">
        <v>6</v>
      </c>
      <c r="Q2402" s="14">
        <f t="shared" si="373"/>
        <v>22.439999999999998</v>
      </c>
      <c r="R2402" s="14">
        <v>6.8</v>
      </c>
      <c r="S2402" s="14" t="e">
        <f t="shared" si="374"/>
        <v>#VALUE!</v>
      </c>
      <c r="T2402" s="14" t="s">
        <v>43</v>
      </c>
      <c r="U2402" s="21">
        <v>6.8</v>
      </c>
      <c r="V2402" s="21" t="s">
        <v>43</v>
      </c>
      <c r="W2402" s="19">
        <v>27.89517</v>
      </c>
      <c r="X2402" s="19">
        <v>-115.20719</v>
      </c>
      <c r="Y2402" s="18">
        <f t="shared" si="366"/>
        <v>62.6</v>
      </c>
      <c r="Z2402" s="17">
        <v>17</v>
      </c>
      <c r="AA2402" s="21">
        <v>6</v>
      </c>
      <c r="AB2402" s="14" t="s">
        <v>46</v>
      </c>
      <c r="AC2402" s="14">
        <v>3</v>
      </c>
      <c r="AD2402" s="14">
        <v>15</v>
      </c>
      <c r="AE2402" s="14">
        <v>1</v>
      </c>
      <c r="AF2402" s="14">
        <v>17</v>
      </c>
      <c r="AG2402" s="14">
        <v>210</v>
      </c>
      <c r="AI2402" s="70">
        <f t="shared" si="368"/>
        <v>12.454500000000001</v>
      </c>
      <c r="AJ2402" s="74">
        <f t="shared" si="369"/>
        <v>245.7787754986133</v>
      </c>
      <c r="AK2402" s="74">
        <f t="shared" si="370"/>
        <v>2.9024816296394529E-2</v>
      </c>
      <c r="AL2402" s="73">
        <f t="shared" si="371"/>
        <v>2.9024816296394529E-2</v>
      </c>
    </row>
    <row r="2403" spans="1:38" hidden="1">
      <c r="A2403" s="14" t="s">
        <v>103</v>
      </c>
      <c r="B2403" s="14" t="s">
        <v>40</v>
      </c>
      <c r="C2403" s="31">
        <v>39291</v>
      </c>
      <c r="D2403" s="15">
        <v>2007</v>
      </c>
      <c r="E2403" s="16">
        <v>0.57638888888888895</v>
      </c>
      <c r="F2403" s="16">
        <v>0.6166666666666667</v>
      </c>
      <c r="G2403" s="16">
        <f t="shared" si="367"/>
        <v>4.0277777777777746E-2</v>
      </c>
      <c r="H2403" s="21">
        <v>2</v>
      </c>
      <c r="I2403" s="17">
        <v>2</v>
      </c>
      <c r="J2403" s="17">
        <v>2</v>
      </c>
      <c r="K2403" s="17">
        <v>2</v>
      </c>
      <c r="L2403" s="14" t="s">
        <v>194</v>
      </c>
      <c r="M2403" s="14" t="s">
        <v>102</v>
      </c>
      <c r="N2403" s="17">
        <v>2</v>
      </c>
      <c r="O2403" s="14">
        <f t="shared" si="372"/>
        <v>19.799999999999997</v>
      </c>
      <c r="P2403" s="14">
        <v>6</v>
      </c>
      <c r="Q2403" s="14">
        <f t="shared" si="373"/>
        <v>22.439999999999998</v>
      </c>
      <c r="R2403" s="14">
        <v>6.8</v>
      </c>
      <c r="S2403" s="14" t="e">
        <f t="shared" si="374"/>
        <v>#VALUE!</v>
      </c>
      <c r="T2403" s="14" t="s">
        <v>43</v>
      </c>
      <c r="U2403" s="21">
        <v>6.8</v>
      </c>
      <c r="V2403" s="21" t="s">
        <v>43</v>
      </c>
      <c r="W2403" s="19">
        <v>27.89517</v>
      </c>
      <c r="X2403" s="19">
        <v>-115.20719</v>
      </c>
      <c r="Y2403" s="18">
        <f t="shared" si="366"/>
        <v>62.6</v>
      </c>
      <c r="Z2403" s="17">
        <v>17</v>
      </c>
      <c r="AA2403" s="21">
        <v>6</v>
      </c>
      <c r="AB2403" s="14" t="s">
        <v>46</v>
      </c>
      <c r="AC2403" s="14">
        <v>3</v>
      </c>
      <c r="AD2403" s="14">
        <v>25</v>
      </c>
      <c r="AE2403" s="14">
        <v>1</v>
      </c>
      <c r="AF2403" s="14">
        <v>17</v>
      </c>
      <c r="AG2403" s="14">
        <v>210</v>
      </c>
      <c r="AI2403" s="70">
        <f t="shared" si="368"/>
        <v>19.9345</v>
      </c>
      <c r="AJ2403" s="74">
        <f t="shared" si="369"/>
        <v>1193.7736391278531</v>
      </c>
      <c r="AK2403" s="74">
        <f t="shared" si="370"/>
        <v>2.4938114617324181</v>
      </c>
      <c r="AL2403" s="73">
        <f t="shared" si="371"/>
        <v>2.4938114617324181</v>
      </c>
    </row>
    <row r="2404" spans="1:38" hidden="1">
      <c r="A2404" s="14" t="s">
        <v>103</v>
      </c>
      <c r="B2404" s="14" t="s">
        <v>40</v>
      </c>
      <c r="C2404" s="31">
        <v>39291</v>
      </c>
      <c r="D2404" s="15">
        <v>2007</v>
      </c>
      <c r="E2404" s="16">
        <v>0.57638888888888895</v>
      </c>
      <c r="F2404" s="16">
        <v>0.6166666666666667</v>
      </c>
      <c r="G2404" s="16">
        <f t="shared" si="367"/>
        <v>4.0277777777777746E-2</v>
      </c>
      <c r="H2404" s="21">
        <v>2</v>
      </c>
      <c r="I2404" s="17">
        <v>2</v>
      </c>
      <c r="J2404" s="17">
        <v>2</v>
      </c>
      <c r="K2404" s="17">
        <v>2</v>
      </c>
      <c r="L2404" s="14" t="s">
        <v>194</v>
      </c>
      <c r="M2404" s="14" t="s">
        <v>102</v>
      </c>
      <c r="N2404" s="17">
        <v>2</v>
      </c>
      <c r="O2404" s="14">
        <f t="shared" si="372"/>
        <v>19.799999999999997</v>
      </c>
      <c r="P2404" s="14">
        <v>6</v>
      </c>
      <c r="Q2404" s="14">
        <f t="shared" si="373"/>
        <v>22.439999999999998</v>
      </c>
      <c r="R2404" s="14">
        <v>6.8</v>
      </c>
      <c r="S2404" s="14" t="e">
        <f t="shared" si="374"/>
        <v>#VALUE!</v>
      </c>
      <c r="T2404" s="14" t="s">
        <v>43</v>
      </c>
      <c r="U2404" s="21">
        <v>6.8</v>
      </c>
      <c r="V2404" s="21" t="s">
        <v>43</v>
      </c>
      <c r="W2404" s="19">
        <v>27.89517</v>
      </c>
      <c r="X2404" s="19">
        <v>-115.20719</v>
      </c>
      <c r="Y2404" s="18">
        <f t="shared" si="366"/>
        <v>62.6</v>
      </c>
      <c r="Z2404" s="17">
        <v>17</v>
      </c>
      <c r="AA2404" s="21">
        <v>6</v>
      </c>
      <c r="AB2404" s="14" t="s">
        <v>46</v>
      </c>
      <c r="AC2404" s="14">
        <v>3</v>
      </c>
      <c r="AD2404" s="14">
        <v>27</v>
      </c>
      <c r="AE2404" s="14">
        <v>1</v>
      </c>
      <c r="AF2404" s="14">
        <v>17</v>
      </c>
      <c r="AG2404" s="14">
        <v>210</v>
      </c>
      <c r="AI2404" s="70">
        <f t="shared" si="368"/>
        <v>21.430500000000002</v>
      </c>
      <c r="AJ2404" s="74">
        <f t="shared" si="369"/>
        <v>1522.3571771727734</v>
      </c>
      <c r="AK2404" s="74">
        <f t="shared" si="370"/>
        <v>3.3481286606492109</v>
      </c>
      <c r="AL2404" s="73">
        <f t="shared" si="371"/>
        <v>3.3481286606492109</v>
      </c>
    </row>
    <row r="2405" spans="1:38" hidden="1">
      <c r="A2405" s="14" t="s">
        <v>103</v>
      </c>
      <c r="B2405" s="14" t="s">
        <v>40</v>
      </c>
      <c r="C2405" s="31">
        <v>39291</v>
      </c>
      <c r="D2405" s="15">
        <v>2007</v>
      </c>
      <c r="E2405" s="16">
        <v>0.57638888888888895</v>
      </c>
      <c r="F2405" s="16">
        <v>0.6166666666666667</v>
      </c>
      <c r="G2405" s="16">
        <f t="shared" si="367"/>
        <v>4.0277777777777746E-2</v>
      </c>
      <c r="H2405" s="21">
        <v>2</v>
      </c>
      <c r="I2405" s="17">
        <v>2</v>
      </c>
      <c r="J2405" s="17">
        <v>2</v>
      </c>
      <c r="K2405" s="17">
        <v>2</v>
      </c>
      <c r="L2405" s="14" t="s">
        <v>194</v>
      </c>
      <c r="M2405" s="14" t="s">
        <v>102</v>
      </c>
      <c r="N2405" s="17">
        <v>2</v>
      </c>
      <c r="O2405" s="14">
        <f t="shared" si="372"/>
        <v>19.799999999999997</v>
      </c>
      <c r="P2405" s="14">
        <v>6</v>
      </c>
      <c r="Q2405" s="14">
        <f t="shared" si="373"/>
        <v>22.439999999999998</v>
      </c>
      <c r="R2405" s="14">
        <v>6.8</v>
      </c>
      <c r="S2405" s="14" t="e">
        <f t="shared" si="374"/>
        <v>#VALUE!</v>
      </c>
      <c r="T2405" s="14" t="s">
        <v>43</v>
      </c>
      <c r="U2405" s="21">
        <v>6.8</v>
      </c>
      <c r="V2405" s="21" t="s">
        <v>43</v>
      </c>
      <c r="W2405" s="19">
        <v>27.89517</v>
      </c>
      <c r="X2405" s="19">
        <v>-115.20719</v>
      </c>
      <c r="Y2405" s="18">
        <f t="shared" si="366"/>
        <v>62.6</v>
      </c>
      <c r="Z2405" s="17">
        <v>17</v>
      </c>
      <c r="AA2405" s="21">
        <v>6</v>
      </c>
      <c r="AB2405" s="14" t="s">
        <v>46</v>
      </c>
      <c r="AC2405" s="14">
        <v>4</v>
      </c>
      <c r="AD2405" s="14">
        <v>24</v>
      </c>
      <c r="AE2405" s="14">
        <v>1</v>
      </c>
      <c r="AF2405" s="14">
        <v>24</v>
      </c>
      <c r="AG2405" s="14">
        <v>210</v>
      </c>
      <c r="AI2405" s="70">
        <f t="shared" si="368"/>
        <v>19.186499999999999</v>
      </c>
      <c r="AJ2405" s="74">
        <f t="shared" si="369"/>
        <v>1049.8173965226345</v>
      </c>
      <c r="AK2405" s="74">
        <f t="shared" si="370"/>
        <v>2.1195252309588497</v>
      </c>
      <c r="AL2405" s="73">
        <f t="shared" si="371"/>
        <v>2.1195252309588497</v>
      </c>
    </row>
    <row r="2406" spans="1:38" hidden="1">
      <c r="A2406" s="14" t="s">
        <v>103</v>
      </c>
      <c r="B2406" s="14" t="s">
        <v>40</v>
      </c>
      <c r="C2406" s="31">
        <v>39291</v>
      </c>
      <c r="D2406" s="15">
        <v>2007</v>
      </c>
      <c r="E2406" s="16">
        <v>0.57638888888888895</v>
      </c>
      <c r="F2406" s="16">
        <v>0.6166666666666667</v>
      </c>
      <c r="G2406" s="16">
        <f t="shared" si="367"/>
        <v>4.0277777777777746E-2</v>
      </c>
      <c r="H2406" s="21">
        <v>2</v>
      </c>
      <c r="I2406" s="17">
        <v>2</v>
      </c>
      <c r="J2406" s="17">
        <v>2</v>
      </c>
      <c r="K2406" s="17">
        <v>2</v>
      </c>
      <c r="L2406" s="14" t="s">
        <v>194</v>
      </c>
      <c r="M2406" s="14" t="s">
        <v>102</v>
      </c>
      <c r="N2406" s="17">
        <v>2</v>
      </c>
      <c r="O2406" s="14">
        <f t="shared" si="372"/>
        <v>19.799999999999997</v>
      </c>
      <c r="P2406" s="14">
        <v>6</v>
      </c>
      <c r="Q2406" s="14">
        <f t="shared" si="373"/>
        <v>22.439999999999998</v>
      </c>
      <c r="R2406" s="14">
        <v>6.8</v>
      </c>
      <c r="S2406" s="14" t="e">
        <f t="shared" si="374"/>
        <v>#VALUE!</v>
      </c>
      <c r="T2406" s="14" t="s">
        <v>43</v>
      </c>
      <c r="U2406" s="21">
        <v>6.8</v>
      </c>
      <c r="V2406" s="21" t="s">
        <v>43</v>
      </c>
      <c r="W2406" s="19">
        <v>27.89517</v>
      </c>
      <c r="X2406" s="19">
        <v>-115.20719</v>
      </c>
      <c r="Y2406" s="18">
        <f t="shared" si="366"/>
        <v>62.6</v>
      </c>
      <c r="Z2406" s="17">
        <v>17</v>
      </c>
      <c r="AA2406" s="21">
        <v>6</v>
      </c>
      <c r="AB2406" s="14" t="s">
        <v>46</v>
      </c>
      <c r="AC2406" s="14">
        <v>5</v>
      </c>
      <c r="AD2406" s="14">
        <v>26</v>
      </c>
      <c r="AE2406" s="14">
        <v>1</v>
      </c>
      <c r="AF2406" s="14">
        <v>36</v>
      </c>
      <c r="AG2406" s="14">
        <v>210</v>
      </c>
      <c r="AI2406" s="70">
        <f t="shared" si="368"/>
        <v>20.682500000000001</v>
      </c>
      <c r="AJ2406" s="74">
        <f t="shared" si="369"/>
        <v>1351.0586714113065</v>
      </c>
      <c r="AK2406" s="74">
        <f t="shared" si="370"/>
        <v>2.9027525456693968</v>
      </c>
      <c r="AL2406" s="73">
        <f t="shared" si="371"/>
        <v>2.9027525456693968</v>
      </c>
    </row>
    <row r="2407" spans="1:38" hidden="1">
      <c r="A2407" s="14" t="s">
        <v>103</v>
      </c>
      <c r="B2407" s="14" t="s">
        <v>40</v>
      </c>
      <c r="C2407" s="31">
        <v>39291</v>
      </c>
      <c r="D2407" s="15">
        <v>2007</v>
      </c>
      <c r="E2407" s="16">
        <v>0.57638888888888895</v>
      </c>
      <c r="F2407" s="16">
        <v>0.6166666666666667</v>
      </c>
      <c r="G2407" s="16">
        <f t="shared" si="367"/>
        <v>4.0277777777777746E-2</v>
      </c>
      <c r="H2407" s="21">
        <v>2</v>
      </c>
      <c r="I2407" s="17">
        <v>2</v>
      </c>
      <c r="J2407" s="17">
        <v>2</v>
      </c>
      <c r="K2407" s="17">
        <v>2</v>
      </c>
      <c r="L2407" s="14" t="s">
        <v>194</v>
      </c>
      <c r="M2407" s="14" t="s">
        <v>102</v>
      </c>
      <c r="N2407" s="17">
        <v>2</v>
      </c>
      <c r="O2407" s="14">
        <f t="shared" si="372"/>
        <v>19.799999999999997</v>
      </c>
      <c r="P2407" s="14">
        <v>6</v>
      </c>
      <c r="Q2407" s="14">
        <f t="shared" si="373"/>
        <v>22.439999999999998</v>
      </c>
      <c r="R2407" s="14">
        <v>6.8</v>
      </c>
      <c r="S2407" s="14" t="e">
        <f t="shared" si="374"/>
        <v>#VALUE!</v>
      </c>
      <c r="T2407" s="14" t="s">
        <v>43</v>
      </c>
      <c r="U2407" s="21">
        <v>6.8</v>
      </c>
      <c r="V2407" s="21" t="s">
        <v>43</v>
      </c>
      <c r="W2407" s="19">
        <v>27.89517</v>
      </c>
      <c r="X2407" s="19">
        <v>-115.20719</v>
      </c>
      <c r="Y2407" s="18">
        <f t="shared" si="366"/>
        <v>62.6</v>
      </c>
      <c r="Z2407" s="17">
        <v>17</v>
      </c>
      <c r="AA2407" s="21">
        <v>6</v>
      </c>
      <c r="AB2407" s="14" t="s">
        <v>46</v>
      </c>
      <c r="AC2407" s="14">
        <v>6</v>
      </c>
      <c r="AD2407" s="14">
        <v>20</v>
      </c>
      <c r="AE2407" s="14">
        <v>1</v>
      </c>
      <c r="AF2407" s="14">
        <v>39</v>
      </c>
      <c r="AG2407" s="14">
        <v>210</v>
      </c>
      <c r="AI2407" s="70">
        <f t="shared" si="368"/>
        <v>16.194500000000001</v>
      </c>
      <c r="AJ2407" s="74">
        <f t="shared" si="369"/>
        <v>593.9131834357014</v>
      </c>
      <c r="AK2407" s="74">
        <f t="shared" si="370"/>
        <v>0.93417427693282351</v>
      </c>
      <c r="AL2407" s="73">
        <f t="shared" si="371"/>
        <v>0.93417427693282351</v>
      </c>
    </row>
    <row r="2408" spans="1:38" hidden="1">
      <c r="A2408" s="14" t="s">
        <v>103</v>
      </c>
      <c r="B2408" s="14" t="s">
        <v>40</v>
      </c>
      <c r="C2408" s="31">
        <v>39291</v>
      </c>
      <c r="D2408" s="15">
        <v>2007</v>
      </c>
      <c r="E2408" s="16">
        <v>0.57638888888888895</v>
      </c>
      <c r="F2408" s="16">
        <v>0.6166666666666667</v>
      </c>
      <c r="G2408" s="16">
        <f t="shared" si="367"/>
        <v>4.0277777777777746E-2</v>
      </c>
      <c r="H2408" s="21">
        <v>2</v>
      </c>
      <c r="I2408" s="17">
        <v>2</v>
      </c>
      <c r="J2408" s="17">
        <v>2</v>
      </c>
      <c r="K2408" s="17">
        <v>2</v>
      </c>
      <c r="L2408" s="14" t="s">
        <v>194</v>
      </c>
      <c r="M2408" s="14" t="s">
        <v>102</v>
      </c>
      <c r="N2408" s="17">
        <v>2</v>
      </c>
      <c r="O2408" s="14">
        <f t="shared" si="372"/>
        <v>19.799999999999997</v>
      </c>
      <c r="P2408" s="14">
        <v>6</v>
      </c>
      <c r="Q2408" s="14">
        <f t="shared" si="373"/>
        <v>22.439999999999998</v>
      </c>
      <c r="R2408" s="14">
        <v>6.8</v>
      </c>
      <c r="S2408" s="14" t="e">
        <f t="shared" si="374"/>
        <v>#VALUE!</v>
      </c>
      <c r="T2408" s="14" t="s">
        <v>43</v>
      </c>
      <c r="U2408" s="21">
        <v>6.8</v>
      </c>
      <c r="V2408" s="21" t="s">
        <v>43</v>
      </c>
      <c r="W2408" s="19">
        <v>27.89517</v>
      </c>
      <c r="X2408" s="19">
        <v>-115.20719</v>
      </c>
      <c r="Y2408" s="18">
        <f t="shared" si="366"/>
        <v>62.6</v>
      </c>
      <c r="Z2408" s="17">
        <v>17</v>
      </c>
      <c r="AA2408" s="21">
        <v>6</v>
      </c>
      <c r="AB2408" s="14" t="s">
        <v>46</v>
      </c>
      <c r="AC2408" s="14">
        <v>7</v>
      </c>
      <c r="AD2408" s="14">
        <v>23</v>
      </c>
      <c r="AE2408" s="14">
        <v>1</v>
      </c>
      <c r="AF2408" s="14">
        <v>43</v>
      </c>
      <c r="AG2408" s="14">
        <v>210</v>
      </c>
      <c r="AI2408" s="70">
        <f t="shared" si="368"/>
        <v>18.438500000000001</v>
      </c>
      <c r="AJ2408" s="74">
        <f t="shared" si="369"/>
        <v>918.51444961025391</v>
      </c>
      <c r="AK2408" s="74">
        <f t="shared" si="370"/>
        <v>1.7781375689866601</v>
      </c>
      <c r="AL2408" s="73">
        <f t="shared" si="371"/>
        <v>1.7781375689866601</v>
      </c>
    </row>
    <row r="2409" spans="1:38" hidden="1">
      <c r="A2409" s="14" t="s">
        <v>103</v>
      </c>
      <c r="B2409" s="14" t="s">
        <v>40</v>
      </c>
      <c r="C2409" s="31">
        <v>39291</v>
      </c>
      <c r="D2409" s="15">
        <v>2007</v>
      </c>
      <c r="E2409" s="16">
        <v>0.57638888888888895</v>
      </c>
      <c r="F2409" s="16">
        <v>0.6166666666666667</v>
      </c>
      <c r="G2409" s="16">
        <f t="shared" si="367"/>
        <v>4.0277777777777746E-2</v>
      </c>
      <c r="H2409" s="21">
        <v>2</v>
      </c>
      <c r="I2409" s="17">
        <v>2</v>
      </c>
      <c r="J2409" s="17">
        <v>2</v>
      </c>
      <c r="K2409" s="17">
        <v>2</v>
      </c>
      <c r="L2409" s="14" t="s">
        <v>194</v>
      </c>
      <c r="M2409" s="14" t="s">
        <v>102</v>
      </c>
      <c r="N2409" s="17">
        <v>2</v>
      </c>
      <c r="O2409" s="14">
        <f t="shared" si="372"/>
        <v>19.799999999999997</v>
      </c>
      <c r="P2409" s="14">
        <v>6</v>
      </c>
      <c r="Q2409" s="14">
        <f t="shared" si="373"/>
        <v>22.439999999999998</v>
      </c>
      <c r="R2409" s="14">
        <v>6.8</v>
      </c>
      <c r="S2409" s="14" t="e">
        <f t="shared" si="374"/>
        <v>#VALUE!</v>
      </c>
      <c r="T2409" s="14" t="s">
        <v>43</v>
      </c>
      <c r="U2409" s="21">
        <v>6.8</v>
      </c>
      <c r="V2409" s="21" t="s">
        <v>43</v>
      </c>
      <c r="W2409" s="19">
        <v>27.89517</v>
      </c>
      <c r="X2409" s="19">
        <v>-115.20719</v>
      </c>
      <c r="Y2409" s="18">
        <f t="shared" si="366"/>
        <v>62.6</v>
      </c>
      <c r="Z2409" s="17">
        <v>17</v>
      </c>
      <c r="AA2409" s="21">
        <v>6</v>
      </c>
      <c r="AB2409" s="14" t="s">
        <v>46</v>
      </c>
      <c r="AC2409" s="14">
        <v>7</v>
      </c>
      <c r="AD2409" s="14">
        <v>23</v>
      </c>
      <c r="AE2409" s="14">
        <v>1</v>
      </c>
      <c r="AF2409" s="24">
        <v>43</v>
      </c>
      <c r="AG2409" s="14">
        <v>210</v>
      </c>
      <c r="AI2409" s="70">
        <f t="shared" si="368"/>
        <v>18.438500000000001</v>
      </c>
      <c r="AJ2409" s="74">
        <f t="shared" si="369"/>
        <v>918.51444961025391</v>
      </c>
      <c r="AK2409" s="74">
        <f t="shared" si="370"/>
        <v>1.7781375689866601</v>
      </c>
      <c r="AL2409" s="73">
        <f t="shared" si="371"/>
        <v>1.7781375689866601</v>
      </c>
    </row>
    <row r="2410" spans="1:38" hidden="1">
      <c r="A2410" s="14" t="s">
        <v>117</v>
      </c>
      <c r="B2410" s="14" t="s">
        <v>40</v>
      </c>
      <c r="C2410" s="31">
        <v>39291</v>
      </c>
      <c r="D2410" s="15">
        <v>2007</v>
      </c>
      <c r="E2410" s="16">
        <v>0.57638888888888895</v>
      </c>
      <c r="F2410" s="16">
        <v>0.6166666666666667</v>
      </c>
      <c r="G2410" s="16">
        <f t="shared" si="367"/>
        <v>4.0277777777777746E-2</v>
      </c>
      <c r="H2410" s="21">
        <v>2</v>
      </c>
      <c r="I2410" s="17">
        <v>2</v>
      </c>
      <c r="J2410" s="17">
        <v>2</v>
      </c>
      <c r="K2410" s="17">
        <v>2</v>
      </c>
      <c r="L2410" s="14" t="s">
        <v>194</v>
      </c>
      <c r="M2410" s="14" t="s">
        <v>102</v>
      </c>
      <c r="N2410" s="17">
        <v>2</v>
      </c>
      <c r="O2410" s="14">
        <f t="shared" si="372"/>
        <v>19.799999999999997</v>
      </c>
      <c r="P2410" s="14">
        <v>6</v>
      </c>
      <c r="Q2410" s="14">
        <f t="shared" si="373"/>
        <v>22.439999999999998</v>
      </c>
      <c r="R2410" s="14">
        <v>6.8</v>
      </c>
      <c r="S2410" s="14" t="e">
        <f t="shared" si="374"/>
        <v>#VALUE!</v>
      </c>
      <c r="T2410" s="14" t="s">
        <v>43</v>
      </c>
      <c r="U2410" s="21">
        <v>6.8</v>
      </c>
      <c r="V2410" s="21" t="s">
        <v>43</v>
      </c>
      <c r="W2410" s="19">
        <v>27.89517</v>
      </c>
      <c r="X2410" s="19">
        <v>-115.20719</v>
      </c>
      <c r="Y2410" s="18">
        <f t="shared" si="366"/>
        <v>62.6</v>
      </c>
      <c r="Z2410" s="17">
        <v>17</v>
      </c>
      <c r="AA2410" s="21">
        <v>6</v>
      </c>
      <c r="AB2410" s="14" t="s">
        <v>46</v>
      </c>
      <c r="AC2410" s="14">
        <v>1</v>
      </c>
      <c r="AD2410" s="14">
        <v>23</v>
      </c>
      <c r="AE2410" s="14">
        <v>1</v>
      </c>
      <c r="AF2410" s="14">
        <v>30</v>
      </c>
      <c r="AG2410" s="14">
        <v>210</v>
      </c>
      <c r="AI2410" s="70">
        <f t="shared" si="368"/>
        <v>18.438500000000001</v>
      </c>
      <c r="AJ2410" s="74">
        <f t="shared" si="369"/>
        <v>918.51444961025391</v>
      </c>
      <c r="AK2410" s="74">
        <f t="shared" si="370"/>
        <v>1.7781375689866601</v>
      </c>
      <c r="AL2410" s="73">
        <f t="shared" si="371"/>
        <v>1.7781375689866601</v>
      </c>
    </row>
    <row r="2411" spans="1:38" hidden="1">
      <c r="A2411" s="14" t="s">
        <v>118</v>
      </c>
      <c r="B2411" s="14" t="s">
        <v>40</v>
      </c>
      <c r="C2411" s="31">
        <v>39293</v>
      </c>
      <c r="D2411" s="15">
        <v>2007</v>
      </c>
      <c r="E2411" s="16">
        <v>0.41666666666666669</v>
      </c>
      <c r="F2411" s="16">
        <v>0.45069444444444445</v>
      </c>
      <c r="G2411" s="16">
        <f t="shared" si="367"/>
        <v>3.4027777777777768E-2</v>
      </c>
      <c r="H2411" s="21">
        <v>2</v>
      </c>
      <c r="I2411" s="17">
        <v>1</v>
      </c>
      <c r="J2411" s="17">
        <v>3</v>
      </c>
      <c r="K2411" s="17">
        <v>3</v>
      </c>
      <c r="L2411" s="14" t="s">
        <v>194</v>
      </c>
      <c r="M2411" s="14" t="s">
        <v>102</v>
      </c>
      <c r="N2411" s="17">
        <v>2</v>
      </c>
      <c r="O2411" s="14">
        <f t="shared" si="372"/>
        <v>39.93</v>
      </c>
      <c r="P2411" s="14">
        <v>12.1</v>
      </c>
      <c r="Q2411" s="14">
        <f t="shared" si="373"/>
        <v>40.92</v>
      </c>
      <c r="R2411" s="14">
        <v>12.4</v>
      </c>
      <c r="S2411" s="14">
        <f t="shared" si="374"/>
        <v>40.92</v>
      </c>
      <c r="T2411" s="14">
        <v>12.4</v>
      </c>
      <c r="U2411" s="21" t="s">
        <v>43</v>
      </c>
      <c r="V2411" s="21" t="s">
        <v>43</v>
      </c>
      <c r="W2411" s="19">
        <v>27.897500000000001</v>
      </c>
      <c r="X2411" s="19">
        <v>-115.20922</v>
      </c>
      <c r="Y2411" s="18">
        <f t="shared" si="366"/>
        <v>57.2</v>
      </c>
      <c r="Z2411" s="17">
        <v>14</v>
      </c>
      <c r="AA2411" s="21">
        <v>6</v>
      </c>
      <c r="AB2411" s="14" t="s">
        <v>46</v>
      </c>
      <c r="AC2411" s="14">
        <v>1</v>
      </c>
      <c r="AD2411" s="17">
        <v>22</v>
      </c>
      <c r="AE2411" s="17">
        <v>1</v>
      </c>
      <c r="AF2411" s="14">
        <v>37</v>
      </c>
      <c r="AG2411" s="14"/>
      <c r="AI2411" s="70">
        <f t="shared" si="368"/>
        <v>17.6905</v>
      </c>
      <c r="AJ2411" s="74">
        <f t="shared" si="369"/>
        <v>799.19872211710003</v>
      </c>
      <c r="AK2411" s="74">
        <f t="shared" si="370"/>
        <v>1.4679166775044603</v>
      </c>
      <c r="AL2411" s="73">
        <f t="shared" si="371"/>
        <v>1.4679166775044603</v>
      </c>
    </row>
    <row r="2412" spans="1:38" hidden="1">
      <c r="A2412" s="14" t="s">
        <v>118</v>
      </c>
      <c r="B2412" s="14" t="s">
        <v>40</v>
      </c>
      <c r="C2412" s="31">
        <v>39293</v>
      </c>
      <c r="D2412" s="15">
        <v>2007</v>
      </c>
      <c r="E2412" s="16">
        <v>0.41666666666666669</v>
      </c>
      <c r="F2412" s="16">
        <v>0.45069444444444445</v>
      </c>
      <c r="G2412" s="16">
        <f t="shared" si="367"/>
        <v>3.4027777777777768E-2</v>
      </c>
      <c r="H2412" s="21">
        <v>2</v>
      </c>
      <c r="I2412" s="17">
        <v>1</v>
      </c>
      <c r="J2412" s="17">
        <v>3</v>
      </c>
      <c r="K2412" s="17">
        <v>3</v>
      </c>
      <c r="L2412" s="14" t="s">
        <v>194</v>
      </c>
      <c r="M2412" s="14" t="s">
        <v>102</v>
      </c>
      <c r="N2412" s="17">
        <v>2</v>
      </c>
      <c r="O2412" s="14">
        <f t="shared" si="372"/>
        <v>39.93</v>
      </c>
      <c r="P2412" s="14">
        <v>12.1</v>
      </c>
      <c r="Q2412" s="14">
        <f t="shared" si="373"/>
        <v>40.92</v>
      </c>
      <c r="R2412" s="14">
        <v>12.4</v>
      </c>
      <c r="S2412" s="14">
        <f t="shared" si="374"/>
        <v>40.92</v>
      </c>
      <c r="T2412" s="14">
        <v>12.4</v>
      </c>
      <c r="U2412" s="21" t="s">
        <v>43</v>
      </c>
      <c r="V2412" s="21" t="s">
        <v>43</v>
      </c>
      <c r="W2412" s="19">
        <v>27.897500000000001</v>
      </c>
      <c r="X2412" s="19">
        <v>-115.20922</v>
      </c>
      <c r="Y2412" s="18">
        <f t="shared" si="366"/>
        <v>57.2</v>
      </c>
      <c r="Z2412" s="17">
        <v>14</v>
      </c>
      <c r="AA2412" s="21">
        <v>6</v>
      </c>
      <c r="AB2412" s="14" t="s">
        <v>46</v>
      </c>
      <c r="AC2412" s="14">
        <v>1</v>
      </c>
      <c r="AD2412" s="17">
        <v>24</v>
      </c>
      <c r="AE2412" s="17">
        <v>1</v>
      </c>
      <c r="AF2412" s="14">
        <v>37</v>
      </c>
      <c r="AG2412" s="14"/>
      <c r="AI2412" s="70">
        <f t="shared" si="368"/>
        <v>19.186499999999999</v>
      </c>
      <c r="AJ2412" s="74">
        <f t="shared" si="369"/>
        <v>1049.8173965226345</v>
      </c>
      <c r="AK2412" s="74">
        <f t="shared" si="370"/>
        <v>2.1195252309588497</v>
      </c>
      <c r="AL2412" s="73">
        <f t="shared" si="371"/>
        <v>2.1195252309588497</v>
      </c>
    </row>
    <row r="2413" spans="1:38">
      <c r="A2413" s="14" t="s">
        <v>90</v>
      </c>
      <c r="B2413" s="14" t="s">
        <v>40</v>
      </c>
      <c r="C2413" s="31">
        <v>39283</v>
      </c>
      <c r="D2413" s="15">
        <v>2007</v>
      </c>
      <c r="E2413" s="16">
        <v>0.51736111111111105</v>
      </c>
      <c r="F2413" s="16">
        <v>0.55763888888888891</v>
      </c>
      <c r="G2413" s="16">
        <f t="shared" si="367"/>
        <v>4.0277777777777857E-2</v>
      </c>
      <c r="H2413" s="21">
        <v>2</v>
      </c>
      <c r="I2413" s="17">
        <v>2</v>
      </c>
      <c r="J2413" s="17">
        <v>2</v>
      </c>
      <c r="K2413" s="17">
        <v>2</v>
      </c>
      <c r="L2413" s="14" t="s">
        <v>48</v>
      </c>
      <c r="M2413" s="14" t="s">
        <v>49</v>
      </c>
      <c r="N2413" s="17">
        <v>1</v>
      </c>
      <c r="O2413" s="14">
        <f t="shared" si="372"/>
        <v>20.46</v>
      </c>
      <c r="P2413" s="18">
        <v>6.2</v>
      </c>
      <c r="Q2413" s="14">
        <f t="shared" si="373"/>
        <v>20.46</v>
      </c>
      <c r="R2413" s="18">
        <v>6.2</v>
      </c>
      <c r="S2413" s="14">
        <f t="shared" si="374"/>
        <v>20.46</v>
      </c>
      <c r="T2413" s="18">
        <v>6.2</v>
      </c>
      <c r="U2413" s="21" t="s">
        <v>43</v>
      </c>
      <c r="V2413" s="21" t="s">
        <v>43</v>
      </c>
      <c r="W2413" s="19">
        <v>27.849499999999999</v>
      </c>
      <c r="X2413" s="19">
        <v>-115.16158</v>
      </c>
      <c r="Y2413" s="18">
        <f t="shared" si="366"/>
        <v>62.6</v>
      </c>
      <c r="Z2413" s="17">
        <v>17</v>
      </c>
      <c r="AA2413" s="21">
        <v>10</v>
      </c>
      <c r="AB2413" s="17" t="s">
        <v>44</v>
      </c>
      <c r="AC2413" s="14">
        <v>11</v>
      </c>
      <c r="AD2413" s="17">
        <v>21</v>
      </c>
      <c r="AE2413" s="17">
        <v>1</v>
      </c>
      <c r="AF2413" s="14">
        <v>48</v>
      </c>
      <c r="AG2413" s="14"/>
      <c r="AI2413" s="70">
        <f t="shared" ref="AI2413:AI2414" si="375">(0.709*AD2413)+1.157</f>
        <v>16.045999999999999</v>
      </c>
      <c r="AJ2413" s="71" t="s">
        <v>369</v>
      </c>
      <c r="AK2413" s="72">
        <f t="shared" ref="AK2413:AK2414" si="376">((POWER(AI2413*10,2.19))*0.037)/1000</f>
        <v>2.5000862380340183</v>
      </c>
      <c r="AL2413" s="73">
        <f t="shared" ref="AL2413:AL2414" si="377">((POWER(AI2413*10,2.19))*0.037)/1000</f>
        <v>2.5000862380340183</v>
      </c>
    </row>
    <row r="2414" spans="1:38">
      <c r="A2414" s="14" t="s">
        <v>90</v>
      </c>
      <c r="B2414" s="14" t="s">
        <v>40</v>
      </c>
      <c r="C2414" s="31">
        <v>39283</v>
      </c>
      <c r="D2414" s="15">
        <v>2007</v>
      </c>
      <c r="E2414" s="16">
        <v>0.51736111111111105</v>
      </c>
      <c r="F2414" s="16">
        <v>0.55763888888888891</v>
      </c>
      <c r="G2414" s="16">
        <f t="shared" si="367"/>
        <v>4.0277777777777857E-2</v>
      </c>
      <c r="H2414" s="21">
        <v>2</v>
      </c>
      <c r="I2414" s="17">
        <v>2</v>
      </c>
      <c r="J2414" s="17">
        <v>2</v>
      </c>
      <c r="K2414" s="17">
        <v>2</v>
      </c>
      <c r="L2414" s="14" t="s">
        <v>48</v>
      </c>
      <c r="M2414" s="14" t="s">
        <v>49</v>
      </c>
      <c r="N2414" s="17">
        <v>1</v>
      </c>
      <c r="O2414" s="14">
        <f t="shared" si="372"/>
        <v>20.46</v>
      </c>
      <c r="P2414" s="18">
        <v>6.2</v>
      </c>
      <c r="Q2414" s="14">
        <f t="shared" si="373"/>
        <v>20.46</v>
      </c>
      <c r="R2414" s="18">
        <v>6.2</v>
      </c>
      <c r="S2414" s="14">
        <f t="shared" si="374"/>
        <v>20.46</v>
      </c>
      <c r="T2414" s="18">
        <v>6.2</v>
      </c>
      <c r="U2414" s="21" t="s">
        <v>43</v>
      </c>
      <c r="V2414" s="21" t="s">
        <v>43</v>
      </c>
      <c r="W2414" s="19">
        <v>27.849499999999999</v>
      </c>
      <c r="X2414" s="19">
        <v>-115.16158</v>
      </c>
      <c r="Y2414" s="18">
        <f t="shared" si="366"/>
        <v>62.6</v>
      </c>
      <c r="Z2414" s="17">
        <v>17</v>
      </c>
      <c r="AA2414" s="21">
        <v>10</v>
      </c>
      <c r="AB2414" s="17" t="s">
        <v>44</v>
      </c>
      <c r="AC2414" s="14">
        <v>11</v>
      </c>
      <c r="AD2414" s="17">
        <v>15</v>
      </c>
      <c r="AE2414" s="17">
        <v>1</v>
      </c>
      <c r="AF2414" s="14">
        <v>48</v>
      </c>
      <c r="AG2414" s="14"/>
      <c r="AI2414" s="70">
        <f t="shared" si="375"/>
        <v>11.792</v>
      </c>
      <c r="AJ2414" s="71" t="s">
        <v>369</v>
      </c>
      <c r="AK2414" s="72">
        <f t="shared" si="376"/>
        <v>1.2734394051640829</v>
      </c>
      <c r="AL2414" s="73">
        <f t="shared" si="377"/>
        <v>1.2734394051640829</v>
      </c>
    </row>
    <row r="2415" spans="1:38">
      <c r="A2415" s="14" t="s">
        <v>119</v>
      </c>
      <c r="B2415" s="14" t="s">
        <v>40</v>
      </c>
      <c r="C2415" s="31">
        <v>39283</v>
      </c>
      <c r="D2415" s="15">
        <v>2007</v>
      </c>
      <c r="E2415" s="16">
        <v>0.51736111111111105</v>
      </c>
      <c r="F2415" s="16">
        <v>0.55763888888888891</v>
      </c>
      <c r="G2415" s="16">
        <f t="shared" si="367"/>
        <v>4.0277777777777857E-2</v>
      </c>
      <c r="H2415" s="21">
        <v>2</v>
      </c>
      <c r="I2415" s="17">
        <v>2</v>
      </c>
      <c r="J2415" s="17">
        <v>2</v>
      </c>
      <c r="K2415" s="17">
        <v>2</v>
      </c>
      <c r="L2415" s="14" t="s">
        <v>48</v>
      </c>
      <c r="M2415" s="14" t="s">
        <v>49</v>
      </c>
      <c r="N2415" s="17">
        <v>1</v>
      </c>
      <c r="O2415" s="14">
        <f t="shared" si="372"/>
        <v>20.46</v>
      </c>
      <c r="P2415" s="18">
        <v>6.2</v>
      </c>
      <c r="Q2415" s="14">
        <f t="shared" si="373"/>
        <v>20.46</v>
      </c>
      <c r="R2415" s="18">
        <v>6.2</v>
      </c>
      <c r="S2415" s="14">
        <f t="shared" si="374"/>
        <v>20.46</v>
      </c>
      <c r="T2415" s="18">
        <v>6.2</v>
      </c>
      <c r="U2415" s="21" t="s">
        <v>43</v>
      </c>
      <c r="V2415" s="21" t="s">
        <v>43</v>
      </c>
      <c r="W2415" s="19">
        <v>27.849499999999999</v>
      </c>
      <c r="X2415" s="19">
        <v>-115.16158</v>
      </c>
      <c r="Y2415" s="18">
        <f t="shared" si="366"/>
        <v>62.6</v>
      </c>
      <c r="Z2415" s="17">
        <v>17</v>
      </c>
      <c r="AA2415" s="21">
        <v>10</v>
      </c>
      <c r="AB2415" s="17" t="s">
        <v>46</v>
      </c>
      <c r="AC2415" s="14">
        <v>1</v>
      </c>
      <c r="AD2415" s="17">
        <v>21</v>
      </c>
      <c r="AE2415" s="17">
        <v>1</v>
      </c>
      <c r="AF2415" s="14">
        <v>7</v>
      </c>
      <c r="AG2415" s="14"/>
      <c r="AI2415" s="70">
        <f t="shared" ref="AI2415:AI2451" si="378">(0.748*AD2415)+1.2345</f>
        <v>16.942499999999999</v>
      </c>
      <c r="AJ2415" s="74">
        <f t="shared" ref="AJ2415:AJ2451" si="379">((POWER(AI2415*10,3.36))*2.24)/100000</f>
        <v>691.21379845369552</v>
      </c>
      <c r="AK2415" s="74">
        <f t="shared" ref="AK2415:AK2451" si="380">(0.0026*AJ2415)-0.61</f>
        <v>1.1871558759796081</v>
      </c>
      <c r="AL2415" s="73">
        <f t="shared" ref="AL2415:AL2451" si="381">IF(AK2415&gt;0,AK2415:AK2415,0)</f>
        <v>1.1871558759796081</v>
      </c>
    </row>
    <row r="2416" spans="1:38">
      <c r="A2416" s="14" t="s">
        <v>119</v>
      </c>
      <c r="B2416" s="14" t="s">
        <v>40</v>
      </c>
      <c r="C2416" s="31">
        <v>39283</v>
      </c>
      <c r="D2416" s="15">
        <v>2007</v>
      </c>
      <c r="E2416" s="16">
        <v>0.51736111111111105</v>
      </c>
      <c r="F2416" s="16">
        <v>0.55763888888888891</v>
      </c>
      <c r="G2416" s="16">
        <f t="shared" si="367"/>
        <v>4.0277777777777857E-2</v>
      </c>
      <c r="H2416" s="21">
        <v>2</v>
      </c>
      <c r="I2416" s="17">
        <v>2</v>
      </c>
      <c r="J2416" s="17">
        <v>2</v>
      </c>
      <c r="K2416" s="17">
        <v>2</v>
      </c>
      <c r="L2416" s="14" t="s">
        <v>48</v>
      </c>
      <c r="M2416" s="14" t="s">
        <v>49</v>
      </c>
      <c r="N2416" s="17">
        <v>1</v>
      </c>
      <c r="O2416" s="14">
        <f t="shared" si="372"/>
        <v>20.46</v>
      </c>
      <c r="P2416" s="18">
        <v>6.2</v>
      </c>
      <c r="Q2416" s="14">
        <f t="shared" si="373"/>
        <v>20.46</v>
      </c>
      <c r="R2416" s="18">
        <v>6.2</v>
      </c>
      <c r="S2416" s="14">
        <f t="shared" si="374"/>
        <v>20.46</v>
      </c>
      <c r="T2416" s="18">
        <v>6.2</v>
      </c>
      <c r="U2416" s="21" t="s">
        <v>43</v>
      </c>
      <c r="V2416" s="21" t="s">
        <v>43</v>
      </c>
      <c r="W2416" s="19">
        <v>27.849499999999999</v>
      </c>
      <c r="X2416" s="19">
        <v>-115.16158</v>
      </c>
      <c r="Y2416" s="18">
        <f t="shared" si="366"/>
        <v>62.6</v>
      </c>
      <c r="Z2416" s="17">
        <v>17</v>
      </c>
      <c r="AA2416" s="21">
        <v>10</v>
      </c>
      <c r="AB2416" s="17" t="s">
        <v>46</v>
      </c>
      <c r="AC2416" s="14">
        <v>1</v>
      </c>
      <c r="AD2416" s="17">
        <v>23</v>
      </c>
      <c r="AE2416" s="17">
        <v>1</v>
      </c>
      <c r="AF2416" s="14">
        <v>7</v>
      </c>
      <c r="AG2416" s="14"/>
      <c r="AI2416" s="70">
        <f t="shared" si="378"/>
        <v>18.438500000000001</v>
      </c>
      <c r="AJ2416" s="74">
        <f t="shared" si="379"/>
        <v>918.51444961025391</v>
      </c>
      <c r="AK2416" s="74">
        <f t="shared" si="380"/>
        <v>1.7781375689866601</v>
      </c>
      <c r="AL2416" s="73">
        <f t="shared" si="381"/>
        <v>1.7781375689866601</v>
      </c>
    </row>
    <row r="2417" spans="1:38">
      <c r="A2417" s="14" t="s">
        <v>119</v>
      </c>
      <c r="B2417" s="14" t="s">
        <v>40</v>
      </c>
      <c r="C2417" s="31">
        <v>39283</v>
      </c>
      <c r="D2417" s="15">
        <v>2007</v>
      </c>
      <c r="E2417" s="16">
        <v>0.51736111111111105</v>
      </c>
      <c r="F2417" s="16">
        <v>0.55763888888888891</v>
      </c>
      <c r="G2417" s="16">
        <f t="shared" si="367"/>
        <v>4.0277777777777857E-2</v>
      </c>
      <c r="H2417" s="21">
        <v>2</v>
      </c>
      <c r="I2417" s="17">
        <v>2</v>
      </c>
      <c r="J2417" s="17">
        <v>2</v>
      </c>
      <c r="K2417" s="17">
        <v>2</v>
      </c>
      <c r="L2417" s="14" t="s">
        <v>48</v>
      </c>
      <c r="M2417" s="14" t="s">
        <v>49</v>
      </c>
      <c r="N2417" s="17">
        <v>1</v>
      </c>
      <c r="O2417" s="14">
        <f t="shared" si="372"/>
        <v>20.46</v>
      </c>
      <c r="P2417" s="18">
        <v>6.2</v>
      </c>
      <c r="Q2417" s="14">
        <f t="shared" si="373"/>
        <v>20.46</v>
      </c>
      <c r="R2417" s="18">
        <v>6.2</v>
      </c>
      <c r="S2417" s="14">
        <f t="shared" si="374"/>
        <v>20.46</v>
      </c>
      <c r="T2417" s="18">
        <v>6.2</v>
      </c>
      <c r="U2417" s="21" t="s">
        <v>43</v>
      </c>
      <c r="V2417" s="21" t="s">
        <v>43</v>
      </c>
      <c r="W2417" s="19">
        <v>27.849499999999999</v>
      </c>
      <c r="X2417" s="19">
        <v>-115.16158</v>
      </c>
      <c r="Y2417" s="18">
        <f t="shared" si="366"/>
        <v>62.6</v>
      </c>
      <c r="Z2417" s="17">
        <v>17</v>
      </c>
      <c r="AA2417" s="21">
        <v>10</v>
      </c>
      <c r="AB2417" s="17" t="s">
        <v>46</v>
      </c>
      <c r="AC2417" s="14">
        <v>1</v>
      </c>
      <c r="AD2417" s="17">
        <v>24</v>
      </c>
      <c r="AE2417" s="17">
        <v>1</v>
      </c>
      <c r="AF2417" s="14">
        <v>7</v>
      </c>
      <c r="AG2417" s="14"/>
      <c r="AI2417" s="70">
        <f t="shared" si="378"/>
        <v>19.186499999999999</v>
      </c>
      <c r="AJ2417" s="74">
        <f t="shared" si="379"/>
        <v>1049.8173965226345</v>
      </c>
      <c r="AK2417" s="74">
        <f t="shared" si="380"/>
        <v>2.1195252309588497</v>
      </c>
      <c r="AL2417" s="73">
        <f t="shared" si="381"/>
        <v>2.1195252309588497</v>
      </c>
    </row>
    <row r="2418" spans="1:38">
      <c r="A2418" s="14" t="s">
        <v>119</v>
      </c>
      <c r="B2418" s="14" t="s">
        <v>40</v>
      </c>
      <c r="C2418" s="31">
        <v>39283</v>
      </c>
      <c r="D2418" s="15">
        <v>2007</v>
      </c>
      <c r="E2418" s="16">
        <v>0.51736111111111105</v>
      </c>
      <c r="F2418" s="16">
        <v>0.55763888888888891</v>
      </c>
      <c r="G2418" s="16">
        <f t="shared" si="367"/>
        <v>4.0277777777777857E-2</v>
      </c>
      <c r="H2418" s="21">
        <v>2</v>
      </c>
      <c r="I2418" s="17">
        <v>2</v>
      </c>
      <c r="J2418" s="17">
        <v>2</v>
      </c>
      <c r="K2418" s="17">
        <v>2</v>
      </c>
      <c r="L2418" s="14" t="s">
        <v>48</v>
      </c>
      <c r="M2418" s="14" t="s">
        <v>49</v>
      </c>
      <c r="N2418" s="17">
        <v>1</v>
      </c>
      <c r="O2418" s="14">
        <f t="shared" si="372"/>
        <v>20.46</v>
      </c>
      <c r="P2418" s="18">
        <v>6.2</v>
      </c>
      <c r="Q2418" s="14">
        <f t="shared" si="373"/>
        <v>20.46</v>
      </c>
      <c r="R2418" s="18">
        <v>6.2</v>
      </c>
      <c r="S2418" s="14">
        <f t="shared" si="374"/>
        <v>20.46</v>
      </c>
      <c r="T2418" s="18">
        <v>6.2</v>
      </c>
      <c r="U2418" s="21" t="s">
        <v>43</v>
      </c>
      <c r="V2418" s="21" t="s">
        <v>43</v>
      </c>
      <c r="W2418" s="19">
        <v>27.849499999999999</v>
      </c>
      <c r="X2418" s="19">
        <v>-115.16158</v>
      </c>
      <c r="Y2418" s="18">
        <f t="shared" si="366"/>
        <v>62.6</v>
      </c>
      <c r="Z2418" s="17">
        <v>17</v>
      </c>
      <c r="AA2418" s="21">
        <v>10</v>
      </c>
      <c r="AB2418" s="17" t="s">
        <v>46</v>
      </c>
      <c r="AC2418" s="14">
        <v>1</v>
      </c>
      <c r="AD2418" s="17">
        <v>24</v>
      </c>
      <c r="AE2418" s="17">
        <v>1</v>
      </c>
      <c r="AF2418" s="14">
        <v>7</v>
      </c>
      <c r="AG2418" s="14"/>
      <c r="AI2418" s="70">
        <f t="shared" si="378"/>
        <v>19.186499999999999</v>
      </c>
      <c r="AJ2418" s="74">
        <f t="shared" si="379"/>
        <v>1049.8173965226345</v>
      </c>
      <c r="AK2418" s="74">
        <f t="shared" si="380"/>
        <v>2.1195252309588497</v>
      </c>
      <c r="AL2418" s="73">
        <f t="shared" si="381"/>
        <v>2.1195252309588497</v>
      </c>
    </row>
    <row r="2419" spans="1:38">
      <c r="A2419" s="14" t="s">
        <v>119</v>
      </c>
      <c r="B2419" s="14" t="s">
        <v>40</v>
      </c>
      <c r="C2419" s="31">
        <v>39283</v>
      </c>
      <c r="D2419" s="15">
        <v>2007</v>
      </c>
      <c r="E2419" s="16">
        <v>0.51736111111111105</v>
      </c>
      <c r="F2419" s="16">
        <v>0.55763888888888891</v>
      </c>
      <c r="G2419" s="16">
        <f t="shared" si="367"/>
        <v>4.0277777777777857E-2</v>
      </c>
      <c r="H2419" s="21">
        <v>2</v>
      </c>
      <c r="I2419" s="17">
        <v>2</v>
      </c>
      <c r="J2419" s="17">
        <v>2</v>
      </c>
      <c r="K2419" s="17">
        <v>2</v>
      </c>
      <c r="L2419" s="14" t="s">
        <v>48</v>
      </c>
      <c r="M2419" s="14" t="s">
        <v>49</v>
      </c>
      <c r="N2419" s="17">
        <v>1</v>
      </c>
      <c r="O2419" s="14">
        <f t="shared" si="372"/>
        <v>20.46</v>
      </c>
      <c r="P2419" s="18">
        <v>6.2</v>
      </c>
      <c r="Q2419" s="14">
        <f t="shared" si="373"/>
        <v>20.46</v>
      </c>
      <c r="R2419" s="18">
        <v>6.2</v>
      </c>
      <c r="S2419" s="14">
        <f t="shared" si="374"/>
        <v>20.46</v>
      </c>
      <c r="T2419" s="18">
        <v>6.2</v>
      </c>
      <c r="U2419" s="21" t="s">
        <v>43</v>
      </c>
      <c r="V2419" s="21" t="s">
        <v>43</v>
      </c>
      <c r="W2419" s="19">
        <v>27.849499999999999</v>
      </c>
      <c r="X2419" s="19">
        <v>-115.16158</v>
      </c>
      <c r="Y2419" s="18">
        <f t="shared" si="366"/>
        <v>62.6</v>
      </c>
      <c r="Z2419" s="17">
        <v>17</v>
      </c>
      <c r="AA2419" s="21">
        <v>10</v>
      </c>
      <c r="AB2419" s="17" t="s">
        <v>46</v>
      </c>
      <c r="AC2419" s="14">
        <v>2</v>
      </c>
      <c r="AD2419" s="17">
        <v>27</v>
      </c>
      <c r="AE2419" s="17">
        <v>1</v>
      </c>
      <c r="AF2419" s="14">
        <v>9</v>
      </c>
      <c r="AG2419" s="14"/>
      <c r="AI2419" s="70">
        <f t="shared" si="378"/>
        <v>21.430500000000002</v>
      </c>
      <c r="AJ2419" s="74">
        <f t="shared" si="379"/>
        <v>1522.3571771727734</v>
      </c>
      <c r="AK2419" s="74">
        <f t="shared" si="380"/>
        <v>3.3481286606492109</v>
      </c>
      <c r="AL2419" s="73">
        <f t="shared" si="381"/>
        <v>3.3481286606492109</v>
      </c>
    </row>
    <row r="2420" spans="1:38">
      <c r="A2420" s="14" t="s">
        <v>119</v>
      </c>
      <c r="B2420" s="14" t="s">
        <v>40</v>
      </c>
      <c r="C2420" s="31">
        <v>39283</v>
      </c>
      <c r="D2420" s="15">
        <v>2007</v>
      </c>
      <c r="E2420" s="16">
        <v>0.51736111111111105</v>
      </c>
      <c r="F2420" s="16">
        <v>0.55763888888888891</v>
      </c>
      <c r="G2420" s="16">
        <f t="shared" si="367"/>
        <v>4.0277777777777857E-2</v>
      </c>
      <c r="H2420" s="21">
        <v>2</v>
      </c>
      <c r="I2420" s="17">
        <v>2</v>
      </c>
      <c r="J2420" s="17">
        <v>2</v>
      </c>
      <c r="K2420" s="17">
        <v>2</v>
      </c>
      <c r="L2420" s="14" t="s">
        <v>48</v>
      </c>
      <c r="M2420" s="14" t="s">
        <v>49</v>
      </c>
      <c r="N2420" s="17">
        <v>1</v>
      </c>
      <c r="O2420" s="14">
        <f t="shared" si="372"/>
        <v>20.46</v>
      </c>
      <c r="P2420" s="18">
        <v>6.2</v>
      </c>
      <c r="Q2420" s="14">
        <f t="shared" si="373"/>
        <v>20.46</v>
      </c>
      <c r="R2420" s="18">
        <v>6.2</v>
      </c>
      <c r="S2420" s="14">
        <f t="shared" si="374"/>
        <v>20.46</v>
      </c>
      <c r="T2420" s="18">
        <v>6.2</v>
      </c>
      <c r="U2420" s="21" t="s">
        <v>43</v>
      </c>
      <c r="V2420" s="21" t="s">
        <v>43</v>
      </c>
      <c r="W2420" s="19">
        <v>27.849499999999999</v>
      </c>
      <c r="X2420" s="19">
        <v>-115.16158</v>
      </c>
      <c r="Y2420" s="18">
        <f t="shared" si="366"/>
        <v>62.6</v>
      </c>
      <c r="Z2420" s="17">
        <v>17</v>
      </c>
      <c r="AA2420" s="21">
        <v>10</v>
      </c>
      <c r="AB2420" s="17" t="s">
        <v>46</v>
      </c>
      <c r="AC2420" s="14">
        <v>2</v>
      </c>
      <c r="AD2420" s="17">
        <v>28</v>
      </c>
      <c r="AE2420" s="17">
        <v>1</v>
      </c>
      <c r="AF2420" s="14">
        <v>9</v>
      </c>
      <c r="AG2420" s="14"/>
      <c r="AI2420" s="70">
        <f t="shared" si="378"/>
        <v>22.1785</v>
      </c>
      <c r="AJ2420" s="74">
        <f t="shared" si="379"/>
        <v>1708.3628157525116</v>
      </c>
      <c r="AK2420" s="74">
        <f t="shared" si="380"/>
        <v>3.8317433209565297</v>
      </c>
      <c r="AL2420" s="73">
        <f t="shared" si="381"/>
        <v>3.8317433209565297</v>
      </c>
    </row>
    <row r="2421" spans="1:38">
      <c r="A2421" s="14" t="s">
        <v>119</v>
      </c>
      <c r="B2421" s="14" t="s">
        <v>40</v>
      </c>
      <c r="C2421" s="31">
        <v>39283</v>
      </c>
      <c r="D2421" s="15">
        <v>2007</v>
      </c>
      <c r="E2421" s="16">
        <v>0.51736111111111105</v>
      </c>
      <c r="F2421" s="16">
        <v>0.55763888888888891</v>
      </c>
      <c r="G2421" s="16">
        <f t="shared" si="367"/>
        <v>4.0277777777777857E-2</v>
      </c>
      <c r="H2421" s="21">
        <v>2</v>
      </c>
      <c r="I2421" s="17">
        <v>2</v>
      </c>
      <c r="J2421" s="17">
        <v>2</v>
      </c>
      <c r="K2421" s="17">
        <v>2</v>
      </c>
      <c r="L2421" s="14" t="s">
        <v>48</v>
      </c>
      <c r="M2421" s="14" t="s">
        <v>49</v>
      </c>
      <c r="N2421" s="17">
        <v>1</v>
      </c>
      <c r="O2421" s="14">
        <f t="shared" si="372"/>
        <v>20.46</v>
      </c>
      <c r="P2421" s="18">
        <v>6.2</v>
      </c>
      <c r="Q2421" s="14">
        <f t="shared" si="373"/>
        <v>20.46</v>
      </c>
      <c r="R2421" s="18">
        <v>6.2</v>
      </c>
      <c r="S2421" s="14">
        <f t="shared" si="374"/>
        <v>20.46</v>
      </c>
      <c r="T2421" s="18">
        <v>6.2</v>
      </c>
      <c r="U2421" s="21" t="s">
        <v>43</v>
      </c>
      <c r="V2421" s="21" t="s">
        <v>43</v>
      </c>
      <c r="W2421" s="19">
        <v>27.849499999999999</v>
      </c>
      <c r="X2421" s="19">
        <v>-115.16158</v>
      </c>
      <c r="Y2421" s="18">
        <f t="shared" si="366"/>
        <v>62.6</v>
      </c>
      <c r="Z2421" s="17">
        <v>17</v>
      </c>
      <c r="AA2421" s="21">
        <v>10</v>
      </c>
      <c r="AB2421" s="17" t="s">
        <v>46</v>
      </c>
      <c r="AC2421" s="14">
        <v>3</v>
      </c>
      <c r="AD2421" s="17">
        <v>25</v>
      </c>
      <c r="AE2421" s="17">
        <v>1</v>
      </c>
      <c r="AF2421" s="14">
        <v>24</v>
      </c>
      <c r="AG2421" s="14"/>
      <c r="AI2421" s="70">
        <f t="shared" si="378"/>
        <v>19.9345</v>
      </c>
      <c r="AJ2421" s="74">
        <f t="shared" si="379"/>
        <v>1193.7736391278531</v>
      </c>
      <c r="AK2421" s="74">
        <f t="shared" si="380"/>
        <v>2.4938114617324181</v>
      </c>
      <c r="AL2421" s="73">
        <f t="shared" si="381"/>
        <v>2.4938114617324181</v>
      </c>
    </row>
    <row r="2422" spans="1:38">
      <c r="A2422" s="14" t="s">
        <v>119</v>
      </c>
      <c r="B2422" s="14" t="s">
        <v>40</v>
      </c>
      <c r="C2422" s="31">
        <v>39283</v>
      </c>
      <c r="D2422" s="15">
        <v>2007</v>
      </c>
      <c r="E2422" s="16">
        <v>0.51736111111111105</v>
      </c>
      <c r="F2422" s="16">
        <v>0.55763888888888891</v>
      </c>
      <c r="G2422" s="16">
        <f t="shared" si="367"/>
        <v>4.0277777777777857E-2</v>
      </c>
      <c r="H2422" s="21">
        <v>2</v>
      </c>
      <c r="I2422" s="17">
        <v>2</v>
      </c>
      <c r="J2422" s="17">
        <v>2</v>
      </c>
      <c r="K2422" s="17">
        <v>2</v>
      </c>
      <c r="L2422" s="14" t="s">
        <v>48</v>
      </c>
      <c r="M2422" s="14" t="s">
        <v>49</v>
      </c>
      <c r="N2422" s="17">
        <v>1</v>
      </c>
      <c r="O2422" s="14">
        <f t="shared" si="372"/>
        <v>20.46</v>
      </c>
      <c r="P2422" s="18">
        <v>6.2</v>
      </c>
      <c r="Q2422" s="14">
        <f t="shared" si="373"/>
        <v>20.46</v>
      </c>
      <c r="R2422" s="18">
        <v>6.2</v>
      </c>
      <c r="S2422" s="14">
        <f t="shared" si="374"/>
        <v>20.46</v>
      </c>
      <c r="T2422" s="18">
        <v>6.2</v>
      </c>
      <c r="U2422" s="21" t="s">
        <v>43</v>
      </c>
      <c r="V2422" s="21" t="s">
        <v>43</v>
      </c>
      <c r="W2422" s="19">
        <v>27.849499999999999</v>
      </c>
      <c r="X2422" s="19">
        <v>-115.16158</v>
      </c>
      <c r="Y2422" s="18">
        <f t="shared" si="366"/>
        <v>62.6</v>
      </c>
      <c r="Z2422" s="17">
        <v>17</v>
      </c>
      <c r="AA2422" s="21">
        <v>10</v>
      </c>
      <c r="AB2422" s="17" t="s">
        <v>46</v>
      </c>
      <c r="AC2422" s="14">
        <v>3</v>
      </c>
      <c r="AD2422" s="17">
        <v>25</v>
      </c>
      <c r="AE2422" s="17">
        <v>1</v>
      </c>
      <c r="AF2422" s="14">
        <v>24</v>
      </c>
      <c r="AG2422" s="14"/>
      <c r="AI2422" s="70">
        <f t="shared" si="378"/>
        <v>19.9345</v>
      </c>
      <c r="AJ2422" s="74">
        <f t="shared" si="379"/>
        <v>1193.7736391278531</v>
      </c>
      <c r="AK2422" s="74">
        <f t="shared" si="380"/>
        <v>2.4938114617324181</v>
      </c>
      <c r="AL2422" s="73">
        <f t="shared" si="381"/>
        <v>2.4938114617324181</v>
      </c>
    </row>
    <row r="2423" spans="1:38">
      <c r="A2423" s="14" t="s">
        <v>119</v>
      </c>
      <c r="B2423" s="14" t="s">
        <v>40</v>
      </c>
      <c r="C2423" s="31">
        <v>39283</v>
      </c>
      <c r="D2423" s="15">
        <v>2007</v>
      </c>
      <c r="E2423" s="16">
        <v>0.51736111111111105</v>
      </c>
      <c r="F2423" s="16">
        <v>0.55763888888888891</v>
      </c>
      <c r="G2423" s="16">
        <f t="shared" si="367"/>
        <v>4.0277777777777857E-2</v>
      </c>
      <c r="H2423" s="21">
        <v>2</v>
      </c>
      <c r="I2423" s="17">
        <v>2</v>
      </c>
      <c r="J2423" s="17">
        <v>2</v>
      </c>
      <c r="K2423" s="17">
        <v>2</v>
      </c>
      <c r="L2423" s="14" t="s">
        <v>48</v>
      </c>
      <c r="M2423" s="14" t="s">
        <v>49</v>
      </c>
      <c r="N2423" s="17">
        <v>1</v>
      </c>
      <c r="O2423" s="14">
        <f t="shared" si="372"/>
        <v>20.46</v>
      </c>
      <c r="P2423" s="18">
        <v>6.2</v>
      </c>
      <c r="Q2423" s="14">
        <f t="shared" si="373"/>
        <v>20.46</v>
      </c>
      <c r="R2423" s="18">
        <v>6.2</v>
      </c>
      <c r="S2423" s="14">
        <f t="shared" si="374"/>
        <v>20.46</v>
      </c>
      <c r="T2423" s="18">
        <v>6.2</v>
      </c>
      <c r="U2423" s="21" t="s">
        <v>43</v>
      </c>
      <c r="V2423" s="21" t="s">
        <v>43</v>
      </c>
      <c r="W2423" s="19">
        <v>27.849499999999999</v>
      </c>
      <c r="X2423" s="19">
        <v>-115.16158</v>
      </c>
      <c r="Y2423" s="18">
        <f t="shared" si="366"/>
        <v>62.6</v>
      </c>
      <c r="Z2423" s="17">
        <v>17</v>
      </c>
      <c r="AA2423" s="21">
        <v>10</v>
      </c>
      <c r="AB2423" s="17" t="s">
        <v>46</v>
      </c>
      <c r="AC2423" s="14">
        <v>3</v>
      </c>
      <c r="AD2423" s="17">
        <v>27</v>
      </c>
      <c r="AE2423" s="17">
        <v>1</v>
      </c>
      <c r="AF2423" s="14">
        <v>24</v>
      </c>
      <c r="AG2423" s="14"/>
      <c r="AI2423" s="70">
        <f t="shared" si="378"/>
        <v>21.430500000000002</v>
      </c>
      <c r="AJ2423" s="74">
        <f t="shared" si="379"/>
        <v>1522.3571771727734</v>
      </c>
      <c r="AK2423" s="74">
        <f t="shared" si="380"/>
        <v>3.3481286606492109</v>
      </c>
      <c r="AL2423" s="73">
        <f t="shared" si="381"/>
        <v>3.3481286606492109</v>
      </c>
    </row>
    <row r="2424" spans="1:38">
      <c r="A2424" s="14" t="s">
        <v>119</v>
      </c>
      <c r="B2424" s="14" t="s">
        <v>40</v>
      </c>
      <c r="C2424" s="31">
        <v>39283</v>
      </c>
      <c r="D2424" s="15">
        <v>2007</v>
      </c>
      <c r="E2424" s="16">
        <v>0.51736111111111105</v>
      </c>
      <c r="F2424" s="16">
        <v>0.55763888888888891</v>
      </c>
      <c r="G2424" s="16">
        <f t="shared" si="367"/>
        <v>4.0277777777777857E-2</v>
      </c>
      <c r="H2424" s="21">
        <v>2</v>
      </c>
      <c r="I2424" s="17">
        <v>2</v>
      </c>
      <c r="J2424" s="17">
        <v>2</v>
      </c>
      <c r="K2424" s="17">
        <v>2</v>
      </c>
      <c r="L2424" s="14" t="s">
        <v>48</v>
      </c>
      <c r="M2424" s="14" t="s">
        <v>49</v>
      </c>
      <c r="N2424" s="17">
        <v>1</v>
      </c>
      <c r="O2424" s="14">
        <f t="shared" si="372"/>
        <v>20.46</v>
      </c>
      <c r="P2424" s="18">
        <v>6.2</v>
      </c>
      <c r="Q2424" s="14">
        <f t="shared" si="373"/>
        <v>20.46</v>
      </c>
      <c r="R2424" s="18">
        <v>6.2</v>
      </c>
      <c r="S2424" s="14">
        <f t="shared" si="374"/>
        <v>20.46</v>
      </c>
      <c r="T2424" s="18">
        <v>6.2</v>
      </c>
      <c r="U2424" s="21" t="s">
        <v>43</v>
      </c>
      <c r="V2424" s="21" t="s">
        <v>43</v>
      </c>
      <c r="W2424" s="19">
        <v>27.849499999999999</v>
      </c>
      <c r="X2424" s="19">
        <v>-115.16158</v>
      </c>
      <c r="Y2424" s="18">
        <f t="shared" si="366"/>
        <v>62.6</v>
      </c>
      <c r="Z2424" s="17">
        <v>17</v>
      </c>
      <c r="AA2424" s="21">
        <v>10</v>
      </c>
      <c r="AB2424" s="17" t="s">
        <v>46</v>
      </c>
      <c r="AC2424" s="14">
        <v>3</v>
      </c>
      <c r="AD2424" s="17">
        <v>27</v>
      </c>
      <c r="AE2424" s="17">
        <v>1</v>
      </c>
      <c r="AF2424" s="14">
        <v>24</v>
      </c>
      <c r="AG2424" s="14"/>
      <c r="AI2424" s="70">
        <f t="shared" si="378"/>
        <v>21.430500000000002</v>
      </c>
      <c r="AJ2424" s="74">
        <f t="shared" si="379"/>
        <v>1522.3571771727734</v>
      </c>
      <c r="AK2424" s="74">
        <f t="shared" si="380"/>
        <v>3.3481286606492109</v>
      </c>
      <c r="AL2424" s="73">
        <f t="shared" si="381"/>
        <v>3.3481286606492109</v>
      </c>
    </row>
    <row r="2425" spans="1:38">
      <c r="A2425" s="14" t="s">
        <v>119</v>
      </c>
      <c r="B2425" s="14" t="s">
        <v>40</v>
      </c>
      <c r="C2425" s="31">
        <v>39283</v>
      </c>
      <c r="D2425" s="15">
        <v>2007</v>
      </c>
      <c r="E2425" s="16">
        <v>0.51736111111111105</v>
      </c>
      <c r="F2425" s="16">
        <v>0.55763888888888891</v>
      </c>
      <c r="G2425" s="16">
        <f t="shared" si="367"/>
        <v>4.0277777777777857E-2</v>
      </c>
      <c r="H2425" s="21">
        <v>2</v>
      </c>
      <c r="I2425" s="17">
        <v>2</v>
      </c>
      <c r="J2425" s="17">
        <v>2</v>
      </c>
      <c r="K2425" s="17">
        <v>2</v>
      </c>
      <c r="L2425" s="14" t="s">
        <v>48</v>
      </c>
      <c r="M2425" s="14" t="s">
        <v>49</v>
      </c>
      <c r="N2425" s="17">
        <v>1</v>
      </c>
      <c r="O2425" s="14">
        <f t="shared" si="372"/>
        <v>20.46</v>
      </c>
      <c r="P2425" s="18">
        <v>6.2</v>
      </c>
      <c r="Q2425" s="14">
        <f t="shared" si="373"/>
        <v>20.46</v>
      </c>
      <c r="R2425" s="18">
        <v>6.2</v>
      </c>
      <c r="S2425" s="14">
        <f t="shared" si="374"/>
        <v>20.46</v>
      </c>
      <c r="T2425" s="18">
        <v>6.2</v>
      </c>
      <c r="U2425" s="21" t="s">
        <v>43</v>
      </c>
      <c r="V2425" s="21" t="s">
        <v>43</v>
      </c>
      <c r="W2425" s="19">
        <v>27.849499999999999</v>
      </c>
      <c r="X2425" s="19">
        <v>-115.16158</v>
      </c>
      <c r="Y2425" s="18">
        <f t="shared" si="366"/>
        <v>62.6</v>
      </c>
      <c r="Z2425" s="17">
        <v>17</v>
      </c>
      <c r="AA2425" s="21">
        <v>10</v>
      </c>
      <c r="AB2425" s="17" t="s">
        <v>46</v>
      </c>
      <c r="AC2425" s="14">
        <v>3</v>
      </c>
      <c r="AD2425" s="17">
        <v>27</v>
      </c>
      <c r="AE2425" s="17">
        <v>1</v>
      </c>
      <c r="AF2425" s="14">
        <v>24</v>
      </c>
      <c r="AG2425" s="14"/>
      <c r="AI2425" s="70">
        <f t="shared" si="378"/>
        <v>21.430500000000002</v>
      </c>
      <c r="AJ2425" s="74">
        <f t="shared" si="379"/>
        <v>1522.3571771727734</v>
      </c>
      <c r="AK2425" s="74">
        <f t="shared" si="380"/>
        <v>3.3481286606492109</v>
      </c>
      <c r="AL2425" s="73">
        <f t="shared" si="381"/>
        <v>3.3481286606492109</v>
      </c>
    </row>
    <row r="2426" spans="1:38">
      <c r="A2426" s="14" t="s">
        <v>119</v>
      </c>
      <c r="B2426" s="14" t="s">
        <v>40</v>
      </c>
      <c r="C2426" s="31">
        <v>39283</v>
      </c>
      <c r="D2426" s="15">
        <v>2007</v>
      </c>
      <c r="E2426" s="16">
        <v>0.51736111111111105</v>
      </c>
      <c r="F2426" s="16">
        <v>0.55763888888888891</v>
      </c>
      <c r="G2426" s="16">
        <f t="shared" si="367"/>
        <v>4.0277777777777857E-2</v>
      </c>
      <c r="H2426" s="21">
        <v>2</v>
      </c>
      <c r="I2426" s="17">
        <v>2</v>
      </c>
      <c r="J2426" s="17">
        <v>2</v>
      </c>
      <c r="K2426" s="17">
        <v>2</v>
      </c>
      <c r="L2426" s="14" t="s">
        <v>48</v>
      </c>
      <c r="M2426" s="14" t="s">
        <v>49</v>
      </c>
      <c r="N2426" s="17">
        <v>1</v>
      </c>
      <c r="O2426" s="14">
        <f t="shared" si="372"/>
        <v>20.46</v>
      </c>
      <c r="P2426" s="18">
        <v>6.2</v>
      </c>
      <c r="Q2426" s="14">
        <f t="shared" si="373"/>
        <v>20.46</v>
      </c>
      <c r="R2426" s="18">
        <v>6.2</v>
      </c>
      <c r="S2426" s="14">
        <f t="shared" si="374"/>
        <v>20.46</v>
      </c>
      <c r="T2426" s="18">
        <v>6.2</v>
      </c>
      <c r="U2426" s="21" t="s">
        <v>43</v>
      </c>
      <c r="V2426" s="21" t="s">
        <v>43</v>
      </c>
      <c r="W2426" s="19">
        <v>27.849499999999999</v>
      </c>
      <c r="X2426" s="19">
        <v>-115.16158</v>
      </c>
      <c r="Y2426" s="18">
        <f t="shared" si="366"/>
        <v>62.6</v>
      </c>
      <c r="Z2426" s="17">
        <v>17</v>
      </c>
      <c r="AA2426" s="21">
        <v>10</v>
      </c>
      <c r="AB2426" s="17" t="s">
        <v>46</v>
      </c>
      <c r="AC2426" s="14">
        <v>3</v>
      </c>
      <c r="AD2426" s="17">
        <v>28</v>
      </c>
      <c r="AE2426" s="17">
        <v>1</v>
      </c>
      <c r="AF2426" s="14">
        <v>24</v>
      </c>
      <c r="AG2426" s="14"/>
      <c r="AI2426" s="70">
        <f t="shared" si="378"/>
        <v>22.1785</v>
      </c>
      <c r="AJ2426" s="74">
        <f t="shared" si="379"/>
        <v>1708.3628157525116</v>
      </c>
      <c r="AK2426" s="74">
        <f t="shared" si="380"/>
        <v>3.8317433209565297</v>
      </c>
      <c r="AL2426" s="73">
        <f t="shared" si="381"/>
        <v>3.8317433209565297</v>
      </c>
    </row>
    <row r="2427" spans="1:38">
      <c r="A2427" s="14" t="s">
        <v>119</v>
      </c>
      <c r="B2427" s="14" t="s">
        <v>40</v>
      </c>
      <c r="C2427" s="31">
        <v>39283</v>
      </c>
      <c r="D2427" s="15">
        <v>2007</v>
      </c>
      <c r="E2427" s="16">
        <v>0.51736111111111105</v>
      </c>
      <c r="F2427" s="16">
        <v>0.55763888888888891</v>
      </c>
      <c r="G2427" s="16">
        <f t="shared" si="367"/>
        <v>4.0277777777777857E-2</v>
      </c>
      <c r="H2427" s="21">
        <v>2</v>
      </c>
      <c r="I2427" s="17">
        <v>2</v>
      </c>
      <c r="J2427" s="17">
        <v>2</v>
      </c>
      <c r="K2427" s="17">
        <v>2</v>
      </c>
      <c r="L2427" s="14" t="s">
        <v>48</v>
      </c>
      <c r="M2427" s="14" t="s">
        <v>49</v>
      </c>
      <c r="N2427" s="17">
        <v>1</v>
      </c>
      <c r="O2427" s="14">
        <f t="shared" si="372"/>
        <v>20.46</v>
      </c>
      <c r="P2427" s="18">
        <v>6.2</v>
      </c>
      <c r="Q2427" s="14">
        <f t="shared" si="373"/>
        <v>20.46</v>
      </c>
      <c r="R2427" s="18">
        <v>6.2</v>
      </c>
      <c r="S2427" s="14">
        <f t="shared" si="374"/>
        <v>20.46</v>
      </c>
      <c r="T2427" s="18">
        <v>6.2</v>
      </c>
      <c r="U2427" s="21" t="s">
        <v>43</v>
      </c>
      <c r="V2427" s="21" t="s">
        <v>43</v>
      </c>
      <c r="W2427" s="19">
        <v>27.849499999999999</v>
      </c>
      <c r="X2427" s="19">
        <v>-115.16158</v>
      </c>
      <c r="Y2427" s="18">
        <f t="shared" si="366"/>
        <v>62.6</v>
      </c>
      <c r="Z2427" s="17">
        <v>17</v>
      </c>
      <c r="AA2427" s="21">
        <v>10</v>
      </c>
      <c r="AB2427" s="17" t="s">
        <v>46</v>
      </c>
      <c r="AC2427" s="14">
        <v>4</v>
      </c>
      <c r="AD2427" s="17">
        <v>26</v>
      </c>
      <c r="AE2427" s="17">
        <v>1</v>
      </c>
      <c r="AF2427" s="14">
        <v>31</v>
      </c>
      <c r="AG2427" s="14"/>
      <c r="AI2427" s="70">
        <f t="shared" si="378"/>
        <v>20.682500000000001</v>
      </c>
      <c r="AJ2427" s="74">
        <f t="shared" si="379"/>
        <v>1351.0586714113065</v>
      </c>
      <c r="AK2427" s="74">
        <f t="shared" si="380"/>
        <v>2.9027525456693968</v>
      </c>
      <c r="AL2427" s="73">
        <f t="shared" si="381"/>
        <v>2.9027525456693968</v>
      </c>
    </row>
    <row r="2428" spans="1:38">
      <c r="A2428" s="14" t="s">
        <v>119</v>
      </c>
      <c r="B2428" s="14" t="s">
        <v>40</v>
      </c>
      <c r="C2428" s="31">
        <v>39283</v>
      </c>
      <c r="D2428" s="15">
        <v>2007</v>
      </c>
      <c r="E2428" s="16">
        <v>0.51736111111111105</v>
      </c>
      <c r="F2428" s="16">
        <v>0.55763888888888891</v>
      </c>
      <c r="G2428" s="16">
        <f t="shared" si="367"/>
        <v>4.0277777777777857E-2</v>
      </c>
      <c r="H2428" s="21">
        <v>2</v>
      </c>
      <c r="I2428" s="17">
        <v>2</v>
      </c>
      <c r="J2428" s="17">
        <v>2</v>
      </c>
      <c r="K2428" s="17">
        <v>2</v>
      </c>
      <c r="L2428" s="14" t="s">
        <v>48</v>
      </c>
      <c r="M2428" s="14" t="s">
        <v>49</v>
      </c>
      <c r="N2428" s="17">
        <v>1</v>
      </c>
      <c r="O2428" s="14">
        <f t="shared" si="372"/>
        <v>20.46</v>
      </c>
      <c r="P2428" s="18">
        <v>6.2</v>
      </c>
      <c r="Q2428" s="14">
        <f t="shared" si="373"/>
        <v>20.46</v>
      </c>
      <c r="R2428" s="18">
        <v>6.2</v>
      </c>
      <c r="S2428" s="14">
        <f t="shared" si="374"/>
        <v>20.46</v>
      </c>
      <c r="T2428" s="18">
        <v>6.2</v>
      </c>
      <c r="U2428" s="21" t="s">
        <v>43</v>
      </c>
      <c r="V2428" s="21" t="s">
        <v>43</v>
      </c>
      <c r="W2428" s="19">
        <v>27.849499999999999</v>
      </c>
      <c r="X2428" s="19">
        <v>-115.16158</v>
      </c>
      <c r="Y2428" s="18">
        <f t="shared" si="366"/>
        <v>62.6</v>
      </c>
      <c r="Z2428" s="17">
        <v>17</v>
      </c>
      <c r="AA2428" s="21">
        <v>10</v>
      </c>
      <c r="AB2428" s="17" t="s">
        <v>46</v>
      </c>
      <c r="AC2428" s="14">
        <v>5</v>
      </c>
      <c r="AD2428" s="17">
        <v>21</v>
      </c>
      <c r="AE2428" s="17">
        <v>1</v>
      </c>
      <c r="AF2428" s="14">
        <v>35</v>
      </c>
      <c r="AG2428" s="14"/>
      <c r="AI2428" s="70">
        <f t="shared" si="378"/>
        <v>16.942499999999999</v>
      </c>
      <c r="AJ2428" s="74">
        <f t="shared" si="379"/>
        <v>691.21379845369552</v>
      </c>
      <c r="AK2428" s="74">
        <f t="shared" si="380"/>
        <v>1.1871558759796081</v>
      </c>
      <c r="AL2428" s="73">
        <f t="shared" si="381"/>
        <v>1.1871558759796081</v>
      </c>
    </row>
    <row r="2429" spans="1:38">
      <c r="A2429" s="14" t="s">
        <v>119</v>
      </c>
      <c r="B2429" s="14" t="s">
        <v>40</v>
      </c>
      <c r="C2429" s="31">
        <v>39283</v>
      </c>
      <c r="D2429" s="15">
        <v>2007</v>
      </c>
      <c r="E2429" s="16">
        <v>0.51736111111111105</v>
      </c>
      <c r="F2429" s="16">
        <v>0.55763888888888891</v>
      </c>
      <c r="G2429" s="16">
        <f t="shared" si="367"/>
        <v>4.0277777777777857E-2</v>
      </c>
      <c r="H2429" s="21">
        <v>2</v>
      </c>
      <c r="I2429" s="17">
        <v>2</v>
      </c>
      <c r="J2429" s="17">
        <v>2</v>
      </c>
      <c r="K2429" s="17">
        <v>2</v>
      </c>
      <c r="L2429" s="14" t="s">
        <v>48</v>
      </c>
      <c r="M2429" s="14" t="s">
        <v>49</v>
      </c>
      <c r="N2429" s="17">
        <v>1</v>
      </c>
      <c r="O2429" s="14">
        <f t="shared" si="372"/>
        <v>20.46</v>
      </c>
      <c r="P2429" s="18">
        <v>6.2</v>
      </c>
      <c r="Q2429" s="14">
        <f t="shared" si="373"/>
        <v>20.46</v>
      </c>
      <c r="R2429" s="18">
        <v>6.2</v>
      </c>
      <c r="S2429" s="14">
        <f t="shared" si="374"/>
        <v>20.46</v>
      </c>
      <c r="T2429" s="18">
        <v>6.2</v>
      </c>
      <c r="U2429" s="21" t="s">
        <v>43</v>
      </c>
      <c r="V2429" s="21" t="s">
        <v>43</v>
      </c>
      <c r="W2429" s="19">
        <v>27.849499999999999</v>
      </c>
      <c r="X2429" s="19">
        <v>-115.16158</v>
      </c>
      <c r="Y2429" s="18">
        <f t="shared" si="366"/>
        <v>62.6</v>
      </c>
      <c r="Z2429" s="17">
        <v>17</v>
      </c>
      <c r="AA2429" s="21">
        <v>10</v>
      </c>
      <c r="AB2429" s="17" t="s">
        <v>46</v>
      </c>
      <c r="AC2429" s="14">
        <v>6</v>
      </c>
      <c r="AD2429" s="17">
        <v>19</v>
      </c>
      <c r="AE2429" s="17">
        <v>1</v>
      </c>
      <c r="AF2429" s="14">
        <v>41</v>
      </c>
      <c r="AG2429" s="14"/>
      <c r="AI2429" s="70">
        <f t="shared" si="378"/>
        <v>15.4465</v>
      </c>
      <c r="AJ2429" s="74">
        <f t="shared" si="379"/>
        <v>506.66058069508574</v>
      </c>
      <c r="AK2429" s="74">
        <f t="shared" si="380"/>
        <v>0.70731750980722297</v>
      </c>
      <c r="AL2429" s="73">
        <f t="shared" si="381"/>
        <v>0.70731750980722297</v>
      </c>
    </row>
    <row r="2430" spans="1:38">
      <c r="A2430" s="14" t="s">
        <v>119</v>
      </c>
      <c r="B2430" s="14" t="s">
        <v>40</v>
      </c>
      <c r="C2430" s="31">
        <v>39283</v>
      </c>
      <c r="D2430" s="15">
        <v>2007</v>
      </c>
      <c r="E2430" s="16">
        <v>0.51736111111111105</v>
      </c>
      <c r="F2430" s="16">
        <v>0.55763888888888891</v>
      </c>
      <c r="G2430" s="16">
        <f t="shared" si="367"/>
        <v>4.0277777777777857E-2</v>
      </c>
      <c r="H2430" s="21">
        <v>2</v>
      </c>
      <c r="I2430" s="17">
        <v>2</v>
      </c>
      <c r="J2430" s="17">
        <v>2</v>
      </c>
      <c r="K2430" s="17">
        <v>2</v>
      </c>
      <c r="L2430" s="14" t="s">
        <v>48</v>
      </c>
      <c r="M2430" s="14" t="s">
        <v>49</v>
      </c>
      <c r="N2430" s="17">
        <v>1</v>
      </c>
      <c r="O2430" s="14">
        <f t="shared" si="372"/>
        <v>20.46</v>
      </c>
      <c r="P2430" s="18">
        <v>6.2</v>
      </c>
      <c r="Q2430" s="14">
        <f t="shared" si="373"/>
        <v>20.46</v>
      </c>
      <c r="R2430" s="18">
        <v>6.2</v>
      </c>
      <c r="S2430" s="14">
        <f t="shared" si="374"/>
        <v>20.46</v>
      </c>
      <c r="T2430" s="18">
        <v>6.2</v>
      </c>
      <c r="U2430" s="21" t="s">
        <v>43</v>
      </c>
      <c r="V2430" s="21" t="s">
        <v>43</v>
      </c>
      <c r="W2430" s="19">
        <v>27.849499999999999</v>
      </c>
      <c r="X2430" s="19">
        <v>-115.16158</v>
      </c>
      <c r="Y2430" s="18">
        <f t="shared" ref="Y2430:Y2478" si="382">(Z2430*1.8)+32</f>
        <v>62.6</v>
      </c>
      <c r="Z2430" s="17">
        <v>17</v>
      </c>
      <c r="AA2430" s="21">
        <v>10</v>
      </c>
      <c r="AB2430" s="17" t="s">
        <v>46</v>
      </c>
      <c r="AC2430" s="14">
        <v>6</v>
      </c>
      <c r="AD2430" s="17">
        <v>21</v>
      </c>
      <c r="AE2430" s="17">
        <v>1</v>
      </c>
      <c r="AF2430" s="14">
        <v>41</v>
      </c>
      <c r="AG2430" s="14"/>
      <c r="AI2430" s="70">
        <f t="shared" si="378"/>
        <v>16.942499999999999</v>
      </c>
      <c r="AJ2430" s="74">
        <f t="shared" si="379"/>
        <v>691.21379845369552</v>
      </c>
      <c r="AK2430" s="74">
        <f t="shared" si="380"/>
        <v>1.1871558759796081</v>
      </c>
      <c r="AL2430" s="73">
        <f t="shared" si="381"/>
        <v>1.1871558759796081</v>
      </c>
    </row>
    <row r="2431" spans="1:38">
      <c r="A2431" s="14" t="s">
        <v>119</v>
      </c>
      <c r="B2431" s="14" t="s">
        <v>40</v>
      </c>
      <c r="C2431" s="31">
        <v>39283</v>
      </c>
      <c r="D2431" s="15">
        <v>2007</v>
      </c>
      <c r="E2431" s="16">
        <v>0.51736111111111105</v>
      </c>
      <c r="F2431" s="16">
        <v>0.55763888888888891</v>
      </c>
      <c r="G2431" s="16">
        <f t="shared" ref="G2431:G2453" si="383">F2431-E2431</f>
        <v>4.0277777777777857E-2</v>
      </c>
      <c r="H2431" s="21">
        <v>2</v>
      </c>
      <c r="I2431" s="17">
        <v>2</v>
      </c>
      <c r="J2431" s="17">
        <v>2</v>
      </c>
      <c r="K2431" s="17">
        <v>2</v>
      </c>
      <c r="L2431" s="14" t="s">
        <v>48</v>
      </c>
      <c r="M2431" s="14" t="s">
        <v>49</v>
      </c>
      <c r="N2431" s="17">
        <v>1</v>
      </c>
      <c r="O2431" s="14">
        <f t="shared" si="372"/>
        <v>20.46</v>
      </c>
      <c r="P2431" s="18">
        <v>6.2</v>
      </c>
      <c r="Q2431" s="14">
        <f t="shared" si="373"/>
        <v>20.46</v>
      </c>
      <c r="R2431" s="18">
        <v>6.2</v>
      </c>
      <c r="S2431" s="14">
        <f t="shared" si="374"/>
        <v>20.46</v>
      </c>
      <c r="T2431" s="18">
        <v>6.2</v>
      </c>
      <c r="U2431" s="21" t="s">
        <v>43</v>
      </c>
      <c r="V2431" s="21" t="s">
        <v>43</v>
      </c>
      <c r="W2431" s="19">
        <v>27.849499999999999</v>
      </c>
      <c r="X2431" s="19">
        <v>-115.16158</v>
      </c>
      <c r="Y2431" s="18">
        <f t="shared" si="382"/>
        <v>62.6</v>
      </c>
      <c r="Z2431" s="17">
        <v>17</v>
      </c>
      <c r="AA2431" s="21">
        <v>10</v>
      </c>
      <c r="AB2431" s="17" t="s">
        <v>46</v>
      </c>
      <c r="AC2431" s="14">
        <v>7</v>
      </c>
      <c r="AD2431" s="17">
        <v>18</v>
      </c>
      <c r="AE2431" s="17">
        <v>1</v>
      </c>
      <c r="AF2431" s="14">
        <v>50</v>
      </c>
      <c r="AG2431" s="14"/>
      <c r="AI2431" s="70">
        <f t="shared" si="378"/>
        <v>14.698500000000001</v>
      </c>
      <c r="AJ2431" s="74">
        <f t="shared" si="379"/>
        <v>428.83019204754055</v>
      </c>
      <c r="AK2431" s="74">
        <f t="shared" si="380"/>
        <v>0.50495849932360548</v>
      </c>
      <c r="AL2431" s="73">
        <f t="shared" si="381"/>
        <v>0.50495849932360548</v>
      </c>
    </row>
    <row r="2432" spans="1:38">
      <c r="A2432" s="14" t="s">
        <v>119</v>
      </c>
      <c r="B2432" s="14" t="s">
        <v>40</v>
      </c>
      <c r="C2432" s="31">
        <v>39283</v>
      </c>
      <c r="D2432" s="15">
        <v>2007</v>
      </c>
      <c r="E2432" s="16">
        <v>0.51736111111111105</v>
      </c>
      <c r="F2432" s="16">
        <v>0.55763888888888891</v>
      </c>
      <c r="G2432" s="16">
        <f t="shared" si="383"/>
        <v>4.0277777777777857E-2</v>
      </c>
      <c r="H2432" s="21">
        <v>2</v>
      </c>
      <c r="I2432" s="17">
        <v>2</v>
      </c>
      <c r="J2432" s="17">
        <v>2</v>
      </c>
      <c r="K2432" s="17">
        <v>2</v>
      </c>
      <c r="L2432" s="14" t="s">
        <v>48</v>
      </c>
      <c r="M2432" s="14" t="s">
        <v>49</v>
      </c>
      <c r="N2432" s="17">
        <v>1</v>
      </c>
      <c r="O2432" s="14">
        <f t="shared" si="372"/>
        <v>20.46</v>
      </c>
      <c r="P2432" s="18">
        <v>6.2</v>
      </c>
      <c r="Q2432" s="14">
        <f t="shared" si="373"/>
        <v>20.46</v>
      </c>
      <c r="R2432" s="18">
        <v>6.2</v>
      </c>
      <c r="S2432" s="14">
        <f t="shared" si="374"/>
        <v>20.46</v>
      </c>
      <c r="T2432" s="18">
        <v>6.2</v>
      </c>
      <c r="U2432" s="21" t="s">
        <v>43</v>
      </c>
      <c r="V2432" s="21" t="s">
        <v>43</v>
      </c>
      <c r="W2432" s="19">
        <v>27.849499999999999</v>
      </c>
      <c r="X2432" s="19">
        <v>-115.16158</v>
      </c>
      <c r="Y2432" s="18">
        <f t="shared" si="382"/>
        <v>62.6</v>
      </c>
      <c r="Z2432" s="17">
        <v>17</v>
      </c>
      <c r="AA2432" s="21">
        <v>10</v>
      </c>
      <c r="AB2432" s="17" t="s">
        <v>46</v>
      </c>
      <c r="AC2432" s="14">
        <v>7</v>
      </c>
      <c r="AD2432" s="17">
        <v>21</v>
      </c>
      <c r="AE2432" s="17">
        <v>1</v>
      </c>
      <c r="AF2432" s="14">
        <v>50</v>
      </c>
      <c r="AG2432" s="14"/>
      <c r="AI2432" s="70">
        <f t="shared" si="378"/>
        <v>16.942499999999999</v>
      </c>
      <c r="AJ2432" s="74">
        <f t="shared" si="379"/>
        <v>691.21379845369552</v>
      </c>
      <c r="AK2432" s="74">
        <f t="shared" si="380"/>
        <v>1.1871558759796081</v>
      </c>
      <c r="AL2432" s="73">
        <f t="shared" si="381"/>
        <v>1.1871558759796081</v>
      </c>
    </row>
    <row r="2433" spans="1:38">
      <c r="A2433" s="14" t="s">
        <v>120</v>
      </c>
      <c r="B2433" s="14" t="s">
        <v>40</v>
      </c>
      <c r="C2433" s="31">
        <v>39284</v>
      </c>
      <c r="D2433" s="15">
        <v>2007</v>
      </c>
      <c r="E2433" s="16">
        <v>0.39930555555555558</v>
      </c>
      <c r="F2433" s="16">
        <v>0.42708333333333331</v>
      </c>
      <c r="G2433" s="16">
        <f t="shared" si="383"/>
        <v>2.7777777777777735E-2</v>
      </c>
      <c r="H2433" s="21">
        <v>2</v>
      </c>
      <c r="I2433" s="17">
        <v>1</v>
      </c>
      <c r="J2433" s="17">
        <v>3</v>
      </c>
      <c r="K2433" s="17">
        <v>3</v>
      </c>
      <c r="L2433" s="14" t="s">
        <v>48</v>
      </c>
      <c r="M2433" s="14" t="s">
        <v>49</v>
      </c>
      <c r="N2433" s="17">
        <v>1</v>
      </c>
      <c r="O2433" s="14">
        <f t="shared" si="372"/>
        <v>50.49</v>
      </c>
      <c r="P2433" s="14">
        <v>15.3</v>
      </c>
      <c r="Q2433" s="14">
        <f t="shared" si="373"/>
        <v>50.49</v>
      </c>
      <c r="R2433" s="14">
        <v>15.3</v>
      </c>
      <c r="S2433" s="14">
        <f t="shared" si="374"/>
        <v>50.49</v>
      </c>
      <c r="T2433" s="14">
        <v>15.3</v>
      </c>
      <c r="U2433" s="21" t="s">
        <v>43</v>
      </c>
      <c r="V2433" s="21" t="s">
        <v>43</v>
      </c>
      <c r="W2433" s="19">
        <v>27.845780000000001</v>
      </c>
      <c r="X2433" s="19">
        <v>-115.16925000000001</v>
      </c>
      <c r="Y2433" s="18">
        <f t="shared" si="382"/>
        <v>55.400000000000006</v>
      </c>
      <c r="Z2433" s="17">
        <v>13</v>
      </c>
      <c r="AA2433" s="21">
        <v>5</v>
      </c>
      <c r="AB2433" s="14" t="s">
        <v>46</v>
      </c>
      <c r="AC2433" s="14">
        <v>1</v>
      </c>
      <c r="AD2433" s="17">
        <v>23</v>
      </c>
      <c r="AE2433" s="17">
        <v>1</v>
      </c>
      <c r="AF2433" s="14">
        <v>23</v>
      </c>
      <c r="AG2433" s="14">
        <v>30</v>
      </c>
      <c r="AI2433" s="70">
        <f t="shared" si="378"/>
        <v>18.438500000000001</v>
      </c>
      <c r="AJ2433" s="74">
        <f t="shared" si="379"/>
        <v>918.51444961025391</v>
      </c>
      <c r="AK2433" s="74">
        <f t="shared" si="380"/>
        <v>1.7781375689866601</v>
      </c>
      <c r="AL2433" s="73">
        <f t="shared" si="381"/>
        <v>1.7781375689866601</v>
      </c>
    </row>
    <row r="2434" spans="1:38">
      <c r="A2434" s="14" t="s">
        <v>120</v>
      </c>
      <c r="B2434" s="14" t="s">
        <v>40</v>
      </c>
      <c r="C2434" s="31">
        <v>39284</v>
      </c>
      <c r="D2434" s="15">
        <v>2007</v>
      </c>
      <c r="E2434" s="16">
        <v>0.39930555555555558</v>
      </c>
      <c r="F2434" s="16">
        <v>0.42708333333333331</v>
      </c>
      <c r="G2434" s="16">
        <f t="shared" si="383"/>
        <v>2.7777777777777735E-2</v>
      </c>
      <c r="H2434" s="21">
        <v>2</v>
      </c>
      <c r="I2434" s="17">
        <v>1</v>
      </c>
      <c r="J2434" s="17">
        <v>3</v>
      </c>
      <c r="K2434" s="17">
        <v>3</v>
      </c>
      <c r="L2434" s="14" t="s">
        <v>48</v>
      </c>
      <c r="M2434" s="14" t="s">
        <v>49</v>
      </c>
      <c r="N2434" s="17">
        <v>1</v>
      </c>
      <c r="O2434" s="14">
        <f t="shared" si="372"/>
        <v>50.49</v>
      </c>
      <c r="P2434" s="14">
        <v>15.3</v>
      </c>
      <c r="Q2434" s="14">
        <f t="shared" si="373"/>
        <v>50.49</v>
      </c>
      <c r="R2434" s="14">
        <v>15.3</v>
      </c>
      <c r="S2434" s="14">
        <f t="shared" si="374"/>
        <v>50.49</v>
      </c>
      <c r="T2434" s="14">
        <v>15.3</v>
      </c>
      <c r="U2434" s="21" t="s">
        <v>43</v>
      </c>
      <c r="V2434" s="21" t="s">
        <v>43</v>
      </c>
      <c r="W2434" s="19">
        <v>27.845780000000001</v>
      </c>
      <c r="X2434" s="19">
        <v>-115.16925000000001</v>
      </c>
      <c r="Y2434" s="18">
        <f t="shared" si="382"/>
        <v>55.400000000000006</v>
      </c>
      <c r="Z2434" s="17">
        <v>13</v>
      </c>
      <c r="AA2434" s="21">
        <v>5</v>
      </c>
      <c r="AB2434" s="14" t="s">
        <v>46</v>
      </c>
      <c r="AC2434" s="14">
        <v>1</v>
      </c>
      <c r="AD2434" s="17">
        <v>23</v>
      </c>
      <c r="AE2434" s="17">
        <v>1</v>
      </c>
      <c r="AF2434" s="14">
        <v>23</v>
      </c>
      <c r="AG2434" s="14">
        <v>30</v>
      </c>
      <c r="AI2434" s="70">
        <f t="shared" si="378"/>
        <v>18.438500000000001</v>
      </c>
      <c r="AJ2434" s="74">
        <f t="shared" si="379"/>
        <v>918.51444961025391</v>
      </c>
      <c r="AK2434" s="74">
        <f t="shared" si="380"/>
        <v>1.7781375689866601</v>
      </c>
      <c r="AL2434" s="73">
        <f t="shared" si="381"/>
        <v>1.7781375689866601</v>
      </c>
    </row>
    <row r="2435" spans="1:38">
      <c r="A2435" s="14" t="s">
        <v>120</v>
      </c>
      <c r="B2435" s="14" t="s">
        <v>40</v>
      </c>
      <c r="C2435" s="31">
        <v>39284</v>
      </c>
      <c r="D2435" s="15">
        <v>2007</v>
      </c>
      <c r="E2435" s="16">
        <v>0.39930555555555558</v>
      </c>
      <c r="F2435" s="16">
        <v>0.42708333333333331</v>
      </c>
      <c r="G2435" s="16">
        <f t="shared" si="383"/>
        <v>2.7777777777777735E-2</v>
      </c>
      <c r="H2435" s="21">
        <v>2</v>
      </c>
      <c r="I2435" s="17">
        <v>1</v>
      </c>
      <c r="J2435" s="17">
        <v>3</v>
      </c>
      <c r="K2435" s="17">
        <v>3</v>
      </c>
      <c r="L2435" s="14" t="s">
        <v>48</v>
      </c>
      <c r="M2435" s="14" t="s">
        <v>49</v>
      </c>
      <c r="N2435" s="17">
        <v>1</v>
      </c>
      <c r="O2435" s="14">
        <f t="shared" si="372"/>
        <v>50.49</v>
      </c>
      <c r="P2435" s="14">
        <v>15.3</v>
      </c>
      <c r="Q2435" s="14">
        <f t="shared" si="373"/>
        <v>50.49</v>
      </c>
      <c r="R2435" s="14">
        <v>15.3</v>
      </c>
      <c r="S2435" s="14">
        <f t="shared" si="374"/>
        <v>50.49</v>
      </c>
      <c r="T2435" s="14">
        <v>15.3</v>
      </c>
      <c r="U2435" s="21" t="s">
        <v>43</v>
      </c>
      <c r="V2435" s="21" t="s">
        <v>43</v>
      </c>
      <c r="W2435" s="19">
        <v>27.845780000000001</v>
      </c>
      <c r="X2435" s="19">
        <v>-115.16925000000001</v>
      </c>
      <c r="Y2435" s="18">
        <f t="shared" si="382"/>
        <v>55.400000000000006</v>
      </c>
      <c r="Z2435" s="17">
        <v>13</v>
      </c>
      <c r="AA2435" s="21">
        <v>5</v>
      </c>
      <c r="AB2435" s="14" t="s">
        <v>46</v>
      </c>
      <c r="AC2435" s="14">
        <v>2</v>
      </c>
      <c r="AD2435" s="17">
        <v>23</v>
      </c>
      <c r="AE2435" s="17">
        <v>1</v>
      </c>
      <c r="AF2435" s="14">
        <v>26</v>
      </c>
      <c r="AG2435" s="14">
        <v>30</v>
      </c>
      <c r="AI2435" s="70">
        <f t="shared" si="378"/>
        <v>18.438500000000001</v>
      </c>
      <c r="AJ2435" s="74">
        <f t="shared" si="379"/>
        <v>918.51444961025391</v>
      </c>
      <c r="AK2435" s="74">
        <f t="shared" si="380"/>
        <v>1.7781375689866601</v>
      </c>
      <c r="AL2435" s="73">
        <f t="shared" si="381"/>
        <v>1.7781375689866601</v>
      </c>
    </row>
    <row r="2436" spans="1:38">
      <c r="A2436" s="14" t="s">
        <v>120</v>
      </c>
      <c r="B2436" s="14" t="s">
        <v>40</v>
      </c>
      <c r="C2436" s="31">
        <v>39284</v>
      </c>
      <c r="D2436" s="15">
        <v>2007</v>
      </c>
      <c r="E2436" s="16">
        <v>0.39930555555555558</v>
      </c>
      <c r="F2436" s="16">
        <v>0.42708333333333331</v>
      </c>
      <c r="G2436" s="16">
        <f t="shared" si="383"/>
        <v>2.7777777777777735E-2</v>
      </c>
      <c r="H2436" s="21">
        <v>2</v>
      </c>
      <c r="I2436" s="17">
        <v>1</v>
      </c>
      <c r="J2436" s="17">
        <v>3</v>
      </c>
      <c r="K2436" s="17">
        <v>3</v>
      </c>
      <c r="L2436" s="14" t="s">
        <v>48</v>
      </c>
      <c r="M2436" s="14" t="s">
        <v>49</v>
      </c>
      <c r="N2436" s="17">
        <v>1</v>
      </c>
      <c r="O2436" s="14">
        <f t="shared" ref="O2436:O2499" si="384">3.3*P2436</f>
        <v>50.49</v>
      </c>
      <c r="P2436" s="14">
        <v>15.3</v>
      </c>
      <c r="Q2436" s="14">
        <f t="shared" ref="Q2436:Q2499" si="385">3.3*R2436</f>
        <v>50.49</v>
      </c>
      <c r="R2436" s="14">
        <v>15.3</v>
      </c>
      <c r="S2436" s="14">
        <f t="shared" ref="S2436:S2499" si="386">3.3*T2436</f>
        <v>50.49</v>
      </c>
      <c r="T2436" s="14">
        <v>15.3</v>
      </c>
      <c r="U2436" s="21" t="s">
        <v>43</v>
      </c>
      <c r="V2436" s="21" t="s">
        <v>43</v>
      </c>
      <c r="W2436" s="19">
        <v>27.845780000000001</v>
      </c>
      <c r="X2436" s="19">
        <v>-115.16925000000001</v>
      </c>
      <c r="Y2436" s="18">
        <f t="shared" si="382"/>
        <v>55.400000000000006</v>
      </c>
      <c r="Z2436" s="17">
        <v>13</v>
      </c>
      <c r="AA2436" s="21">
        <v>5</v>
      </c>
      <c r="AB2436" s="14" t="s">
        <v>46</v>
      </c>
      <c r="AC2436" s="14">
        <v>2</v>
      </c>
      <c r="AD2436" s="17">
        <v>23</v>
      </c>
      <c r="AE2436" s="17">
        <v>1</v>
      </c>
      <c r="AF2436" s="14">
        <v>26</v>
      </c>
      <c r="AG2436" s="14">
        <v>30</v>
      </c>
      <c r="AI2436" s="70">
        <f t="shared" si="378"/>
        <v>18.438500000000001</v>
      </c>
      <c r="AJ2436" s="74">
        <f t="shared" si="379"/>
        <v>918.51444961025391</v>
      </c>
      <c r="AK2436" s="74">
        <f t="shared" si="380"/>
        <v>1.7781375689866601</v>
      </c>
      <c r="AL2436" s="73">
        <f t="shared" si="381"/>
        <v>1.7781375689866601</v>
      </c>
    </row>
    <row r="2437" spans="1:38">
      <c r="A2437" s="14" t="s">
        <v>120</v>
      </c>
      <c r="B2437" s="14" t="s">
        <v>40</v>
      </c>
      <c r="C2437" s="31">
        <v>39284</v>
      </c>
      <c r="D2437" s="15">
        <v>2007</v>
      </c>
      <c r="E2437" s="16">
        <v>0.39930555555555558</v>
      </c>
      <c r="F2437" s="16">
        <v>0.42708333333333331</v>
      </c>
      <c r="G2437" s="16">
        <f t="shared" si="383"/>
        <v>2.7777777777777735E-2</v>
      </c>
      <c r="H2437" s="21">
        <v>2</v>
      </c>
      <c r="I2437" s="17">
        <v>1</v>
      </c>
      <c r="J2437" s="17">
        <v>3</v>
      </c>
      <c r="K2437" s="17">
        <v>3</v>
      </c>
      <c r="L2437" s="14" t="s">
        <v>48</v>
      </c>
      <c r="M2437" s="14" t="s">
        <v>49</v>
      </c>
      <c r="N2437" s="17">
        <v>1</v>
      </c>
      <c r="O2437" s="14">
        <f t="shared" si="384"/>
        <v>50.49</v>
      </c>
      <c r="P2437" s="14">
        <v>15.3</v>
      </c>
      <c r="Q2437" s="14">
        <f t="shared" si="385"/>
        <v>50.49</v>
      </c>
      <c r="R2437" s="14">
        <v>15.3</v>
      </c>
      <c r="S2437" s="14">
        <f t="shared" si="386"/>
        <v>50.49</v>
      </c>
      <c r="T2437" s="14">
        <v>15.3</v>
      </c>
      <c r="U2437" s="21" t="s">
        <v>43</v>
      </c>
      <c r="V2437" s="21" t="s">
        <v>43</v>
      </c>
      <c r="W2437" s="19">
        <v>27.845780000000001</v>
      </c>
      <c r="X2437" s="19">
        <v>-115.16925000000001</v>
      </c>
      <c r="Y2437" s="18">
        <f t="shared" si="382"/>
        <v>55.400000000000006</v>
      </c>
      <c r="Z2437" s="17">
        <v>13</v>
      </c>
      <c r="AA2437" s="21">
        <v>5</v>
      </c>
      <c r="AB2437" s="14" t="s">
        <v>46</v>
      </c>
      <c r="AC2437" s="14">
        <v>3</v>
      </c>
      <c r="AD2437" s="17">
        <v>23</v>
      </c>
      <c r="AE2437" s="17">
        <v>1</v>
      </c>
      <c r="AF2437" s="14">
        <v>34</v>
      </c>
      <c r="AG2437" s="14">
        <v>30</v>
      </c>
      <c r="AI2437" s="70">
        <f t="shared" si="378"/>
        <v>18.438500000000001</v>
      </c>
      <c r="AJ2437" s="74">
        <f t="shared" si="379"/>
        <v>918.51444961025391</v>
      </c>
      <c r="AK2437" s="74">
        <f t="shared" si="380"/>
        <v>1.7781375689866601</v>
      </c>
      <c r="AL2437" s="73">
        <f t="shared" si="381"/>
        <v>1.7781375689866601</v>
      </c>
    </row>
    <row r="2438" spans="1:38">
      <c r="A2438" s="14" t="s">
        <v>120</v>
      </c>
      <c r="B2438" s="14" t="s">
        <v>40</v>
      </c>
      <c r="C2438" s="31">
        <v>39284</v>
      </c>
      <c r="D2438" s="15">
        <v>2007</v>
      </c>
      <c r="E2438" s="16">
        <v>0.39930555555555558</v>
      </c>
      <c r="F2438" s="16">
        <v>0.42708333333333331</v>
      </c>
      <c r="G2438" s="16">
        <f t="shared" si="383"/>
        <v>2.7777777777777735E-2</v>
      </c>
      <c r="H2438" s="21">
        <v>2</v>
      </c>
      <c r="I2438" s="17">
        <v>1</v>
      </c>
      <c r="J2438" s="17">
        <v>3</v>
      </c>
      <c r="K2438" s="17">
        <v>3</v>
      </c>
      <c r="L2438" s="14" t="s">
        <v>48</v>
      </c>
      <c r="M2438" s="14" t="s">
        <v>49</v>
      </c>
      <c r="N2438" s="17">
        <v>1</v>
      </c>
      <c r="O2438" s="14">
        <f t="shared" si="384"/>
        <v>50.49</v>
      </c>
      <c r="P2438" s="14">
        <v>15.3</v>
      </c>
      <c r="Q2438" s="14">
        <f t="shared" si="385"/>
        <v>50.49</v>
      </c>
      <c r="R2438" s="14">
        <v>15.3</v>
      </c>
      <c r="S2438" s="14">
        <f t="shared" si="386"/>
        <v>50.49</v>
      </c>
      <c r="T2438" s="14">
        <v>15.3</v>
      </c>
      <c r="U2438" s="21" t="s">
        <v>43</v>
      </c>
      <c r="V2438" s="21" t="s">
        <v>43</v>
      </c>
      <c r="W2438" s="19">
        <v>27.845780000000001</v>
      </c>
      <c r="X2438" s="19">
        <v>-115.16925000000001</v>
      </c>
      <c r="Y2438" s="18">
        <f t="shared" si="382"/>
        <v>55.400000000000006</v>
      </c>
      <c r="Z2438" s="17">
        <v>13</v>
      </c>
      <c r="AA2438" s="21">
        <v>5</v>
      </c>
      <c r="AB2438" s="14" t="s">
        <v>46</v>
      </c>
      <c r="AC2438" s="14">
        <v>3</v>
      </c>
      <c r="AD2438" s="17">
        <v>23</v>
      </c>
      <c r="AE2438" s="17">
        <v>1</v>
      </c>
      <c r="AF2438" s="14">
        <v>34</v>
      </c>
      <c r="AG2438" s="14">
        <v>30</v>
      </c>
      <c r="AI2438" s="70">
        <f t="shared" si="378"/>
        <v>18.438500000000001</v>
      </c>
      <c r="AJ2438" s="74">
        <f t="shared" si="379"/>
        <v>918.51444961025391</v>
      </c>
      <c r="AK2438" s="74">
        <f t="shared" si="380"/>
        <v>1.7781375689866601</v>
      </c>
      <c r="AL2438" s="73">
        <f t="shared" si="381"/>
        <v>1.7781375689866601</v>
      </c>
    </row>
    <row r="2439" spans="1:38">
      <c r="A2439" s="14" t="s">
        <v>120</v>
      </c>
      <c r="B2439" s="14" t="s">
        <v>40</v>
      </c>
      <c r="C2439" s="31">
        <v>39284</v>
      </c>
      <c r="D2439" s="15">
        <v>2007</v>
      </c>
      <c r="E2439" s="16">
        <v>0.39930555555555558</v>
      </c>
      <c r="F2439" s="16">
        <v>0.42708333333333331</v>
      </c>
      <c r="G2439" s="16">
        <f t="shared" si="383"/>
        <v>2.7777777777777735E-2</v>
      </c>
      <c r="H2439" s="21">
        <v>2</v>
      </c>
      <c r="I2439" s="17">
        <v>1</v>
      </c>
      <c r="J2439" s="17">
        <v>3</v>
      </c>
      <c r="K2439" s="17">
        <v>3</v>
      </c>
      <c r="L2439" s="14" t="s">
        <v>48</v>
      </c>
      <c r="M2439" s="14" t="s">
        <v>49</v>
      </c>
      <c r="N2439" s="17">
        <v>1</v>
      </c>
      <c r="O2439" s="14">
        <f t="shared" si="384"/>
        <v>50.49</v>
      </c>
      <c r="P2439" s="14">
        <v>15.3</v>
      </c>
      <c r="Q2439" s="14">
        <f t="shared" si="385"/>
        <v>50.49</v>
      </c>
      <c r="R2439" s="14">
        <v>15.3</v>
      </c>
      <c r="S2439" s="14">
        <f t="shared" si="386"/>
        <v>50.49</v>
      </c>
      <c r="T2439" s="14">
        <v>15.3</v>
      </c>
      <c r="U2439" s="21" t="s">
        <v>43</v>
      </c>
      <c r="V2439" s="21" t="s">
        <v>43</v>
      </c>
      <c r="W2439" s="19">
        <v>27.845780000000001</v>
      </c>
      <c r="X2439" s="19">
        <v>-115.16925000000001</v>
      </c>
      <c r="Y2439" s="18">
        <f t="shared" si="382"/>
        <v>55.400000000000006</v>
      </c>
      <c r="Z2439" s="17">
        <v>13</v>
      </c>
      <c r="AA2439" s="21">
        <v>5</v>
      </c>
      <c r="AB2439" s="14" t="s">
        <v>46</v>
      </c>
      <c r="AC2439" s="14">
        <v>3</v>
      </c>
      <c r="AD2439" s="17">
        <v>23</v>
      </c>
      <c r="AE2439" s="17">
        <v>1</v>
      </c>
      <c r="AF2439" s="14">
        <v>34</v>
      </c>
      <c r="AG2439" s="14">
        <v>30</v>
      </c>
      <c r="AI2439" s="70">
        <f t="shared" si="378"/>
        <v>18.438500000000001</v>
      </c>
      <c r="AJ2439" s="74">
        <f t="shared" si="379"/>
        <v>918.51444961025391</v>
      </c>
      <c r="AK2439" s="74">
        <f t="shared" si="380"/>
        <v>1.7781375689866601</v>
      </c>
      <c r="AL2439" s="73">
        <f t="shared" si="381"/>
        <v>1.7781375689866601</v>
      </c>
    </row>
    <row r="2440" spans="1:38">
      <c r="A2440" s="14" t="s">
        <v>121</v>
      </c>
      <c r="B2440" s="14" t="s">
        <v>40</v>
      </c>
      <c r="C2440" s="31">
        <v>39296</v>
      </c>
      <c r="D2440" s="15">
        <v>2007</v>
      </c>
      <c r="E2440" s="16">
        <v>0.39583333333333331</v>
      </c>
      <c r="F2440" s="16">
        <v>0.43194444444444446</v>
      </c>
      <c r="G2440" s="16">
        <f t="shared" si="383"/>
        <v>3.6111111111111149E-2</v>
      </c>
      <c r="H2440" s="21">
        <v>2</v>
      </c>
      <c r="I2440" s="17">
        <v>1</v>
      </c>
      <c r="J2440" s="17">
        <v>5</v>
      </c>
      <c r="K2440" s="17">
        <v>5</v>
      </c>
      <c r="L2440" s="14" t="s">
        <v>48</v>
      </c>
      <c r="M2440" s="14" t="s">
        <v>49</v>
      </c>
      <c r="N2440" s="17">
        <v>1</v>
      </c>
      <c r="O2440" s="14">
        <f t="shared" si="384"/>
        <v>33.99</v>
      </c>
      <c r="P2440" s="14">
        <v>10.3</v>
      </c>
      <c r="Q2440" s="14">
        <f t="shared" si="385"/>
        <v>33.99</v>
      </c>
      <c r="R2440" s="14">
        <v>10.3</v>
      </c>
      <c r="S2440" s="14">
        <f t="shared" si="386"/>
        <v>33.99</v>
      </c>
      <c r="T2440" s="14">
        <v>10.3</v>
      </c>
      <c r="U2440" s="21" t="s">
        <v>43</v>
      </c>
      <c r="V2440" s="21" t="s">
        <v>43</v>
      </c>
      <c r="W2440" s="19">
        <v>27.847999999999999</v>
      </c>
      <c r="X2440" s="19">
        <v>-115.16186</v>
      </c>
      <c r="Y2440" s="18">
        <f t="shared" si="382"/>
        <v>60.8</v>
      </c>
      <c r="Z2440" s="17">
        <v>16</v>
      </c>
      <c r="AA2440" s="21">
        <v>4</v>
      </c>
      <c r="AB2440" s="14" t="s">
        <v>46</v>
      </c>
      <c r="AC2440" s="14">
        <v>1</v>
      </c>
      <c r="AD2440" s="17">
        <v>23</v>
      </c>
      <c r="AE2440" s="17">
        <v>1</v>
      </c>
      <c r="AF2440" s="14">
        <v>43</v>
      </c>
      <c r="AG2440" s="14">
        <v>30</v>
      </c>
      <c r="AI2440" s="70">
        <f t="shared" si="378"/>
        <v>18.438500000000001</v>
      </c>
      <c r="AJ2440" s="74">
        <f t="shared" si="379"/>
        <v>918.51444961025391</v>
      </c>
      <c r="AK2440" s="74">
        <f t="shared" si="380"/>
        <v>1.7781375689866601</v>
      </c>
      <c r="AL2440" s="73">
        <f t="shared" si="381"/>
        <v>1.7781375689866601</v>
      </c>
    </row>
    <row r="2441" spans="1:38">
      <c r="A2441" s="14" t="s">
        <v>121</v>
      </c>
      <c r="B2441" s="14" t="s">
        <v>40</v>
      </c>
      <c r="C2441" s="31">
        <v>39296</v>
      </c>
      <c r="D2441" s="15">
        <v>2007</v>
      </c>
      <c r="E2441" s="16">
        <v>0.39583333333333331</v>
      </c>
      <c r="F2441" s="16">
        <v>0.43194444444444446</v>
      </c>
      <c r="G2441" s="16">
        <f t="shared" si="383"/>
        <v>3.6111111111111149E-2</v>
      </c>
      <c r="H2441" s="21">
        <v>2</v>
      </c>
      <c r="I2441" s="17">
        <v>1</v>
      </c>
      <c r="J2441" s="17">
        <v>5</v>
      </c>
      <c r="K2441" s="17">
        <v>5</v>
      </c>
      <c r="L2441" s="14" t="s">
        <v>48</v>
      </c>
      <c r="M2441" s="14" t="s">
        <v>49</v>
      </c>
      <c r="N2441" s="17">
        <v>1</v>
      </c>
      <c r="O2441" s="14">
        <f t="shared" si="384"/>
        <v>33.99</v>
      </c>
      <c r="P2441" s="14">
        <v>10.3</v>
      </c>
      <c r="Q2441" s="14">
        <f t="shared" si="385"/>
        <v>33.99</v>
      </c>
      <c r="R2441" s="14">
        <v>10.3</v>
      </c>
      <c r="S2441" s="14">
        <f t="shared" si="386"/>
        <v>33.99</v>
      </c>
      <c r="T2441" s="14">
        <v>10.3</v>
      </c>
      <c r="U2441" s="21" t="s">
        <v>43</v>
      </c>
      <c r="V2441" s="21" t="s">
        <v>43</v>
      </c>
      <c r="W2441" s="19">
        <v>27.847999999999999</v>
      </c>
      <c r="X2441" s="19">
        <v>-115.16186</v>
      </c>
      <c r="Y2441" s="18">
        <f t="shared" si="382"/>
        <v>60.8</v>
      </c>
      <c r="Z2441" s="17">
        <v>16</v>
      </c>
      <c r="AA2441" s="21">
        <v>4</v>
      </c>
      <c r="AB2441" s="14" t="s">
        <v>46</v>
      </c>
      <c r="AC2441" s="14">
        <v>1</v>
      </c>
      <c r="AD2441" s="17">
        <v>24</v>
      </c>
      <c r="AE2441" s="17">
        <v>1</v>
      </c>
      <c r="AF2441" s="14">
        <v>43</v>
      </c>
      <c r="AG2441" s="14">
        <v>30</v>
      </c>
      <c r="AI2441" s="70">
        <f t="shared" si="378"/>
        <v>19.186499999999999</v>
      </c>
      <c r="AJ2441" s="74">
        <f t="shared" si="379"/>
        <v>1049.8173965226345</v>
      </c>
      <c r="AK2441" s="74">
        <f t="shared" si="380"/>
        <v>2.1195252309588497</v>
      </c>
      <c r="AL2441" s="73">
        <f t="shared" si="381"/>
        <v>2.1195252309588497</v>
      </c>
    </row>
    <row r="2442" spans="1:38" hidden="1">
      <c r="A2442" s="14" t="s">
        <v>122</v>
      </c>
      <c r="B2442" s="14" t="s">
        <v>40</v>
      </c>
      <c r="C2442" s="31">
        <v>39287</v>
      </c>
      <c r="D2442" s="15">
        <v>2007</v>
      </c>
      <c r="E2442" s="16">
        <v>0.41666666666666669</v>
      </c>
      <c r="F2442" s="16">
        <v>0.44861111111111113</v>
      </c>
      <c r="G2442" s="16">
        <f t="shared" si="383"/>
        <v>3.1944444444444442E-2</v>
      </c>
      <c r="H2442" s="21">
        <v>2</v>
      </c>
      <c r="I2442" s="17">
        <v>1</v>
      </c>
      <c r="J2442" s="17">
        <v>2</v>
      </c>
      <c r="K2442" s="17">
        <v>2</v>
      </c>
      <c r="L2442" s="14" t="s">
        <v>41</v>
      </c>
      <c r="M2442" s="14" t="s">
        <v>42</v>
      </c>
      <c r="N2442" s="17">
        <v>2</v>
      </c>
      <c r="O2442" s="14">
        <f t="shared" si="384"/>
        <v>42.9</v>
      </c>
      <c r="P2442" s="14">
        <v>13</v>
      </c>
      <c r="Q2442" s="14">
        <f t="shared" si="385"/>
        <v>39.599999999999994</v>
      </c>
      <c r="R2442" s="14">
        <v>12</v>
      </c>
      <c r="S2442" s="14">
        <f t="shared" si="386"/>
        <v>42.9</v>
      </c>
      <c r="T2442" s="14">
        <v>13</v>
      </c>
      <c r="U2442" s="21" t="s">
        <v>43</v>
      </c>
      <c r="V2442" s="21" t="s">
        <v>43</v>
      </c>
      <c r="W2442" s="19">
        <v>27.84469</v>
      </c>
      <c r="X2442" s="19">
        <v>-115.14236</v>
      </c>
      <c r="Y2442" s="18">
        <f t="shared" si="382"/>
        <v>57.2</v>
      </c>
      <c r="Z2442" s="17">
        <v>14</v>
      </c>
      <c r="AA2442" s="21">
        <v>6</v>
      </c>
      <c r="AB2442" s="14" t="s">
        <v>46</v>
      </c>
      <c r="AC2442" s="14">
        <v>1</v>
      </c>
      <c r="AD2442" s="17">
        <v>25</v>
      </c>
      <c r="AE2442" s="17">
        <v>1</v>
      </c>
      <c r="AF2442" s="14">
        <v>12</v>
      </c>
      <c r="AG2442" s="14">
        <v>210</v>
      </c>
      <c r="AI2442" s="70">
        <f t="shared" si="378"/>
        <v>19.9345</v>
      </c>
      <c r="AJ2442" s="74">
        <f t="shared" si="379"/>
        <v>1193.7736391278531</v>
      </c>
      <c r="AK2442" s="74">
        <f t="shared" si="380"/>
        <v>2.4938114617324181</v>
      </c>
      <c r="AL2442" s="73">
        <f t="shared" si="381"/>
        <v>2.4938114617324181</v>
      </c>
    </row>
    <row r="2443" spans="1:38" hidden="1">
      <c r="A2443" s="14" t="s">
        <v>122</v>
      </c>
      <c r="B2443" s="14" t="s">
        <v>40</v>
      </c>
      <c r="C2443" s="31">
        <v>39287</v>
      </c>
      <c r="D2443" s="15">
        <v>2007</v>
      </c>
      <c r="E2443" s="16">
        <v>0.41666666666666669</v>
      </c>
      <c r="F2443" s="16">
        <v>0.44861111111111113</v>
      </c>
      <c r="G2443" s="16">
        <f t="shared" si="383"/>
        <v>3.1944444444444442E-2</v>
      </c>
      <c r="H2443" s="21">
        <v>2</v>
      </c>
      <c r="I2443" s="17">
        <v>1</v>
      </c>
      <c r="J2443" s="17">
        <v>2</v>
      </c>
      <c r="K2443" s="17">
        <v>2</v>
      </c>
      <c r="L2443" s="14" t="s">
        <v>41</v>
      </c>
      <c r="M2443" s="14" t="s">
        <v>42</v>
      </c>
      <c r="N2443" s="17">
        <v>2</v>
      </c>
      <c r="O2443" s="14">
        <f t="shared" si="384"/>
        <v>42.9</v>
      </c>
      <c r="P2443" s="14">
        <v>13</v>
      </c>
      <c r="Q2443" s="14">
        <f t="shared" si="385"/>
        <v>39.599999999999994</v>
      </c>
      <c r="R2443" s="14">
        <v>12</v>
      </c>
      <c r="S2443" s="14">
        <f t="shared" si="386"/>
        <v>42.9</v>
      </c>
      <c r="T2443" s="14">
        <v>13</v>
      </c>
      <c r="U2443" s="21" t="s">
        <v>43</v>
      </c>
      <c r="V2443" s="21" t="s">
        <v>43</v>
      </c>
      <c r="W2443" s="19">
        <v>27.84469</v>
      </c>
      <c r="X2443" s="19">
        <v>-115.14236</v>
      </c>
      <c r="Y2443" s="18">
        <f t="shared" si="382"/>
        <v>57.2</v>
      </c>
      <c r="Z2443" s="17">
        <v>14</v>
      </c>
      <c r="AA2443" s="21">
        <v>6</v>
      </c>
      <c r="AB2443" s="14" t="s">
        <v>46</v>
      </c>
      <c r="AC2443" s="14">
        <v>2</v>
      </c>
      <c r="AD2443" s="17">
        <v>24</v>
      </c>
      <c r="AE2443" s="17">
        <v>1</v>
      </c>
      <c r="AF2443" s="14">
        <v>23</v>
      </c>
      <c r="AG2443" s="14">
        <v>210</v>
      </c>
      <c r="AI2443" s="70">
        <f t="shared" si="378"/>
        <v>19.186499999999999</v>
      </c>
      <c r="AJ2443" s="74">
        <f t="shared" si="379"/>
        <v>1049.8173965226345</v>
      </c>
      <c r="AK2443" s="74">
        <f t="shared" si="380"/>
        <v>2.1195252309588497</v>
      </c>
      <c r="AL2443" s="73">
        <f t="shared" si="381"/>
        <v>2.1195252309588497</v>
      </c>
    </row>
    <row r="2444" spans="1:38" hidden="1">
      <c r="A2444" s="14" t="s">
        <v>122</v>
      </c>
      <c r="B2444" s="14" t="s">
        <v>40</v>
      </c>
      <c r="C2444" s="31">
        <v>39287</v>
      </c>
      <c r="D2444" s="15">
        <v>2007</v>
      </c>
      <c r="E2444" s="16">
        <v>0.41666666666666669</v>
      </c>
      <c r="F2444" s="16">
        <v>0.44861111111111113</v>
      </c>
      <c r="G2444" s="16">
        <f t="shared" si="383"/>
        <v>3.1944444444444442E-2</v>
      </c>
      <c r="H2444" s="21">
        <v>2</v>
      </c>
      <c r="I2444" s="17">
        <v>1</v>
      </c>
      <c r="J2444" s="17">
        <v>2</v>
      </c>
      <c r="K2444" s="17">
        <v>2</v>
      </c>
      <c r="L2444" s="14" t="s">
        <v>41</v>
      </c>
      <c r="M2444" s="14" t="s">
        <v>42</v>
      </c>
      <c r="N2444" s="17">
        <v>2</v>
      </c>
      <c r="O2444" s="14">
        <f t="shared" si="384"/>
        <v>42.9</v>
      </c>
      <c r="P2444" s="14">
        <v>13</v>
      </c>
      <c r="Q2444" s="14">
        <f t="shared" si="385"/>
        <v>39.599999999999994</v>
      </c>
      <c r="R2444" s="14">
        <v>12</v>
      </c>
      <c r="S2444" s="14">
        <f t="shared" si="386"/>
        <v>42.9</v>
      </c>
      <c r="T2444" s="14">
        <v>13</v>
      </c>
      <c r="U2444" s="21" t="s">
        <v>43</v>
      </c>
      <c r="V2444" s="21" t="s">
        <v>43</v>
      </c>
      <c r="W2444" s="19">
        <v>27.84469</v>
      </c>
      <c r="X2444" s="19">
        <v>-115.14236</v>
      </c>
      <c r="Y2444" s="18">
        <f t="shared" si="382"/>
        <v>57.2</v>
      </c>
      <c r="Z2444" s="17">
        <v>14</v>
      </c>
      <c r="AA2444" s="21">
        <v>6</v>
      </c>
      <c r="AB2444" s="14" t="s">
        <v>46</v>
      </c>
      <c r="AC2444" s="14">
        <v>3</v>
      </c>
      <c r="AD2444" s="17">
        <v>21</v>
      </c>
      <c r="AE2444" s="17">
        <v>1</v>
      </c>
      <c r="AF2444" s="14">
        <v>29</v>
      </c>
      <c r="AG2444" s="14">
        <v>210</v>
      </c>
      <c r="AI2444" s="70">
        <f t="shared" si="378"/>
        <v>16.942499999999999</v>
      </c>
      <c r="AJ2444" s="74">
        <f t="shared" si="379"/>
        <v>691.21379845369552</v>
      </c>
      <c r="AK2444" s="74">
        <f t="shared" si="380"/>
        <v>1.1871558759796081</v>
      </c>
      <c r="AL2444" s="73">
        <f t="shared" si="381"/>
        <v>1.1871558759796081</v>
      </c>
    </row>
    <row r="2445" spans="1:38" hidden="1">
      <c r="A2445" s="14" t="s">
        <v>122</v>
      </c>
      <c r="B2445" s="14" t="s">
        <v>40</v>
      </c>
      <c r="C2445" s="31">
        <v>39287</v>
      </c>
      <c r="D2445" s="15">
        <v>2007</v>
      </c>
      <c r="E2445" s="16">
        <v>0.41666666666666669</v>
      </c>
      <c r="F2445" s="16">
        <v>0.44861111111111113</v>
      </c>
      <c r="G2445" s="16">
        <f t="shared" si="383"/>
        <v>3.1944444444444442E-2</v>
      </c>
      <c r="H2445" s="21">
        <v>2</v>
      </c>
      <c r="I2445" s="17">
        <v>1</v>
      </c>
      <c r="J2445" s="17">
        <v>2</v>
      </c>
      <c r="K2445" s="17">
        <v>2</v>
      </c>
      <c r="L2445" s="14" t="s">
        <v>41</v>
      </c>
      <c r="M2445" s="14" t="s">
        <v>42</v>
      </c>
      <c r="N2445" s="17">
        <v>2</v>
      </c>
      <c r="O2445" s="14">
        <f t="shared" si="384"/>
        <v>42.9</v>
      </c>
      <c r="P2445" s="14">
        <v>13</v>
      </c>
      <c r="Q2445" s="14">
        <f t="shared" si="385"/>
        <v>39.599999999999994</v>
      </c>
      <c r="R2445" s="14">
        <v>12</v>
      </c>
      <c r="S2445" s="14">
        <f t="shared" si="386"/>
        <v>42.9</v>
      </c>
      <c r="T2445" s="14">
        <v>13</v>
      </c>
      <c r="U2445" s="21" t="s">
        <v>43</v>
      </c>
      <c r="V2445" s="21" t="s">
        <v>43</v>
      </c>
      <c r="W2445" s="19">
        <v>27.84469</v>
      </c>
      <c r="X2445" s="19">
        <v>-115.14236</v>
      </c>
      <c r="Y2445" s="18">
        <f t="shared" si="382"/>
        <v>57.2</v>
      </c>
      <c r="Z2445" s="17">
        <v>14</v>
      </c>
      <c r="AA2445" s="21">
        <v>6</v>
      </c>
      <c r="AB2445" s="14" t="s">
        <v>46</v>
      </c>
      <c r="AC2445" s="14">
        <v>4</v>
      </c>
      <c r="AD2445" s="17">
        <v>22</v>
      </c>
      <c r="AE2445" s="17">
        <v>1</v>
      </c>
      <c r="AF2445" s="14">
        <v>31</v>
      </c>
      <c r="AG2445" s="14">
        <v>210</v>
      </c>
      <c r="AI2445" s="70">
        <f t="shared" si="378"/>
        <v>17.6905</v>
      </c>
      <c r="AJ2445" s="74">
        <f t="shared" si="379"/>
        <v>799.19872211710003</v>
      </c>
      <c r="AK2445" s="74">
        <f t="shared" si="380"/>
        <v>1.4679166775044603</v>
      </c>
      <c r="AL2445" s="73">
        <f t="shared" si="381"/>
        <v>1.4679166775044603</v>
      </c>
    </row>
    <row r="2446" spans="1:38" hidden="1">
      <c r="A2446" s="14" t="s">
        <v>122</v>
      </c>
      <c r="B2446" s="14" t="s">
        <v>40</v>
      </c>
      <c r="C2446" s="31">
        <v>39287</v>
      </c>
      <c r="D2446" s="15">
        <v>2007</v>
      </c>
      <c r="E2446" s="16">
        <v>0.41666666666666669</v>
      </c>
      <c r="F2446" s="16">
        <v>0.44861111111111113</v>
      </c>
      <c r="G2446" s="16">
        <f t="shared" si="383"/>
        <v>3.1944444444444442E-2</v>
      </c>
      <c r="H2446" s="21">
        <v>2</v>
      </c>
      <c r="I2446" s="17">
        <v>1</v>
      </c>
      <c r="J2446" s="17">
        <v>2</v>
      </c>
      <c r="K2446" s="17">
        <v>2</v>
      </c>
      <c r="L2446" s="14" t="s">
        <v>41</v>
      </c>
      <c r="M2446" s="14" t="s">
        <v>42</v>
      </c>
      <c r="N2446" s="17">
        <v>2</v>
      </c>
      <c r="O2446" s="14">
        <f t="shared" si="384"/>
        <v>42.9</v>
      </c>
      <c r="P2446" s="14">
        <v>13</v>
      </c>
      <c r="Q2446" s="14">
        <f t="shared" si="385"/>
        <v>39.599999999999994</v>
      </c>
      <c r="R2446" s="14">
        <v>12</v>
      </c>
      <c r="S2446" s="14">
        <f t="shared" si="386"/>
        <v>42.9</v>
      </c>
      <c r="T2446" s="14">
        <v>13</v>
      </c>
      <c r="U2446" s="21" t="s">
        <v>43</v>
      </c>
      <c r="V2446" s="21" t="s">
        <v>43</v>
      </c>
      <c r="W2446" s="19">
        <v>27.84469</v>
      </c>
      <c r="X2446" s="19">
        <v>-115.14236</v>
      </c>
      <c r="Y2446" s="18">
        <f t="shared" si="382"/>
        <v>57.2</v>
      </c>
      <c r="Z2446" s="17">
        <v>14</v>
      </c>
      <c r="AA2446" s="21">
        <v>6</v>
      </c>
      <c r="AB2446" s="14" t="s">
        <v>46</v>
      </c>
      <c r="AC2446" s="14">
        <v>4</v>
      </c>
      <c r="AD2446" s="17">
        <v>24</v>
      </c>
      <c r="AE2446" s="17">
        <v>1</v>
      </c>
      <c r="AF2446" s="14">
        <v>31</v>
      </c>
      <c r="AG2446" s="14">
        <v>210</v>
      </c>
      <c r="AI2446" s="70">
        <f t="shared" si="378"/>
        <v>19.186499999999999</v>
      </c>
      <c r="AJ2446" s="74">
        <f t="shared" si="379"/>
        <v>1049.8173965226345</v>
      </c>
      <c r="AK2446" s="74">
        <f t="shared" si="380"/>
        <v>2.1195252309588497</v>
      </c>
      <c r="AL2446" s="73">
        <f t="shared" si="381"/>
        <v>2.1195252309588497</v>
      </c>
    </row>
    <row r="2447" spans="1:38" hidden="1">
      <c r="A2447" s="14" t="s">
        <v>122</v>
      </c>
      <c r="B2447" s="14" t="s">
        <v>40</v>
      </c>
      <c r="C2447" s="31">
        <v>39287</v>
      </c>
      <c r="D2447" s="15">
        <v>2007</v>
      </c>
      <c r="E2447" s="16">
        <v>0.41666666666666669</v>
      </c>
      <c r="F2447" s="16">
        <v>0.44861111111111113</v>
      </c>
      <c r="G2447" s="16">
        <f t="shared" si="383"/>
        <v>3.1944444444444442E-2</v>
      </c>
      <c r="H2447" s="21">
        <v>2</v>
      </c>
      <c r="I2447" s="17">
        <v>1</v>
      </c>
      <c r="J2447" s="17">
        <v>2</v>
      </c>
      <c r="K2447" s="17">
        <v>2</v>
      </c>
      <c r="L2447" s="14" t="s">
        <v>41</v>
      </c>
      <c r="M2447" s="14" t="s">
        <v>42</v>
      </c>
      <c r="N2447" s="17">
        <v>2</v>
      </c>
      <c r="O2447" s="14">
        <f t="shared" si="384"/>
        <v>42.9</v>
      </c>
      <c r="P2447" s="14">
        <v>13</v>
      </c>
      <c r="Q2447" s="14">
        <f t="shared" si="385"/>
        <v>39.599999999999994</v>
      </c>
      <c r="R2447" s="14">
        <v>12</v>
      </c>
      <c r="S2447" s="14">
        <f t="shared" si="386"/>
        <v>42.9</v>
      </c>
      <c r="T2447" s="14">
        <v>13</v>
      </c>
      <c r="U2447" s="21" t="s">
        <v>43</v>
      </c>
      <c r="V2447" s="21" t="s">
        <v>43</v>
      </c>
      <c r="W2447" s="19">
        <v>27.84469</v>
      </c>
      <c r="X2447" s="19">
        <v>-115.14236</v>
      </c>
      <c r="Y2447" s="18">
        <f t="shared" si="382"/>
        <v>57.2</v>
      </c>
      <c r="Z2447" s="17">
        <v>14</v>
      </c>
      <c r="AA2447" s="21">
        <v>6</v>
      </c>
      <c r="AB2447" s="14" t="s">
        <v>46</v>
      </c>
      <c r="AC2447" s="14">
        <v>4</v>
      </c>
      <c r="AD2447" s="17">
        <v>24</v>
      </c>
      <c r="AE2447" s="17">
        <v>1</v>
      </c>
      <c r="AF2447" s="14">
        <v>31</v>
      </c>
      <c r="AG2447" s="14">
        <v>210</v>
      </c>
      <c r="AI2447" s="70">
        <f t="shared" si="378"/>
        <v>19.186499999999999</v>
      </c>
      <c r="AJ2447" s="74">
        <f t="shared" si="379"/>
        <v>1049.8173965226345</v>
      </c>
      <c r="AK2447" s="74">
        <f t="shared" si="380"/>
        <v>2.1195252309588497</v>
      </c>
      <c r="AL2447" s="73">
        <f t="shared" si="381"/>
        <v>2.1195252309588497</v>
      </c>
    </row>
    <row r="2448" spans="1:38" hidden="1">
      <c r="A2448" s="14" t="s">
        <v>122</v>
      </c>
      <c r="B2448" s="14" t="s">
        <v>40</v>
      </c>
      <c r="C2448" s="31">
        <v>39287</v>
      </c>
      <c r="D2448" s="15">
        <v>2007</v>
      </c>
      <c r="E2448" s="16">
        <v>0.41666666666666669</v>
      </c>
      <c r="F2448" s="16">
        <v>0.44861111111111113</v>
      </c>
      <c r="G2448" s="16">
        <f t="shared" si="383"/>
        <v>3.1944444444444442E-2</v>
      </c>
      <c r="H2448" s="21">
        <v>2</v>
      </c>
      <c r="I2448" s="17">
        <v>1</v>
      </c>
      <c r="J2448" s="17">
        <v>2</v>
      </c>
      <c r="K2448" s="17">
        <v>2</v>
      </c>
      <c r="L2448" s="14" t="s">
        <v>41</v>
      </c>
      <c r="M2448" s="14" t="s">
        <v>42</v>
      </c>
      <c r="N2448" s="17">
        <v>2</v>
      </c>
      <c r="O2448" s="14">
        <f t="shared" si="384"/>
        <v>42.9</v>
      </c>
      <c r="P2448" s="14">
        <v>13</v>
      </c>
      <c r="Q2448" s="14">
        <f t="shared" si="385"/>
        <v>39.599999999999994</v>
      </c>
      <c r="R2448" s="14">
        <v>12</v>
      </c>
      <c r="S2448" s="14">
        <f t="shared" si="386"/>
        <v>42.9</v>
      </c>
      <c r="T2448" s="14">
        <v>13</v>
      </c>
      <c r="U2448" s="21" t="s">
        <v>43</v>
      </c>
      <c r="V2448" s="21" t="s">
        <v>43</v>
      </c>
      <c r="W2448" s="19">
        <v>27.84469</v>
      </c>
      <c r="X2448" s="19">
        <v>-115.14236</v>
      </c>
      <c r="Y2448" s="18">
        <f t="shared" si="382"/>
        <v>57.2</v>
      </c>
      <c r="Z2448" s="17">
        <v>14</v>
      </c>
      <c r="AA2448" s="21">
        <v>6</v>
      </c>
      <c r="AB2448" s="14" t="s">
        <v>46</v>
      </c>
      <c r="AC2448" s="14">
        <v>4</v>
      </c>
      <c r="AD2448" s="17">
        <v>24</v>
      </c>
      <c r="AE2448" s="17">
        <v>1</v>
      </c>
      <c r="AF2448" s="14">
        <v>31</v>
      </c>
      <c r="AG2448" s="14">
        <v>210</v>
      </c>
      <c r="AI2448" s="70">
        <f t="shared" si="378"/>
        <v>19.186499999999999</v>
      </c>
      <c r="AJ2448" s="74">
        <f t="shared" si="379"/>
        <v>1049.8173965226345</v>
      </c>
      <c r="AK2448" s="74">
        <f t="shared" si="380"/>
        <v>2.1195252309588497</v>
      </c>
      <c r="AL2448" s="73">
        <f t="shared" si="381"/>
        <v>2.1195252309588497</v>
      </c>
    </row>
    <row r="2449" spans="1:38" hidden="1">
      <c r="A2449" s="14" t="s">
        <v>122</v>
      </c>
      <c r="B2449" s="14" t="s">
        <v>40</v>
      </c>
      <c r="C2449" s="31">
        <v>39287</v>
      </c>
      <c r="D2449" s="15">
        <v>2007</v>
      </c>
      <c r="E2449" s="16">
        <v>0.41666666666666669</v>
      </c>
      <c r="F2449" s="16">
        <v>0.44861111111111113</v>
      </c>
      <c r="G2449" s="16">
        <f t="shared" si="383"/>
        <v>3.1944444444444442E-2</v>
      </c>
      <c r="H2449" s="21">
        <v>2</v>
      </c>
      <c r="I2449" s="17">
        <v>1</v>
      </c>
      <c r="J2449" s="17">
        <v>2</v>
      </c>
      <c r="K2449" s="17">
        <v>2</v>
      </c>
      <c r="L2449" s="14" t="s">
        <v>41</v>
      </c>
      <c r="M2449" s="14" t="s">
        <v>42</v>
      </c>
      <c r="N2449" s="17">
        <v>2</v>
      </c>
      <c r="O2449" s="14">
        <f t="shared" si="384"/>
        <v>42.9</v>
      </c>
      <c r="P2449" s="14">
        <v>13</v>
      </c>
      <c r="Q2449" s="14">
        <f t="shared" si="385"/>
        <v>39.599999999999994</v>
      </c>
      <c r="R2449" s="14">
        <v>12</v>
      </c>
      <c r="S2449" s="14">
        <f t="shared" si="386"/>
        <v>42.9</v>
      </c>
      <c r="T2449" s="14">
        <v>13</v>
      </c>
      <c r="U2449" s="21" t="s">
        <v>43</v>
      </c>
      <c r="V2449" s="21" t="s">
        <v>43</v>
      </c>
      <c r="W2449" s="19">
        <v>27.84469</v>
      </c>
      <c r="X2449" s="19">
        <v>-115.14236</v>
      </c>
      <c r="Y2449" s="18">
        <f t="shared" si="382"/>
        <v>57.2</v>
      </c>
      <c r="Z2449" s="17">
        <v>14</v>
      </c>
      <c r="AA2449" s="21">
        <v>6</v>
      </c>
      <c r="AB2449" s="14" t="s">
        <v>46</v>
      </c>
      <c r="AC2449" s="14">
        <v>5</v>
      </c>
      <c r="AD2449" s="17">
        <v>24</v>
      </c>
      <c r="AE2449" s="17">
        <v>1</v>
      </c>
      <c r="AF2449" s="14">
        <v>43</v>
      </c>
      <c r="AG2449" s="14">
        <v>210</v>
      </c>
      <c r="AI2449" s="70">
        <f t="shared" si="378"/>
        <v>19.186499999999999</v>
      </c>
      <c r="AJ2449" s="74">
        <f t="shared" si="379"/>
        <v>1049.8173965226345</v>
      </c>
      <c r="AK2449" s="74">
        <f t="shared" si="380"/>
        <v>2.1195252309588497</v>
      </c>
      <c r="AL2449" s="73">
        <f t="shared" si="381"/>
        <v>2.1195252309588497</v>
      </c>
    </row>
    <row r="2450" spans="1:38" hidden="1">
      <c r="A2450" s="14" t="s">
        <v>122</v>
      </c>
      <c r="B2450" s="14" t="s">
        <v>40</v>
      </c>
      <c r="C2450" s="31">
        <v>39287</v>
      </c>
      <c r="D2450" s="15">
        <v>2007</v>
      </c>
      <c r="E2450" s="16">
        <v>0.41666666666666669</v>
      </c>
      <c r="F2450" s="16">
        <v>0.44861111111111113</v>
      </c>
      <c r="G2450" s="16">
        <f t="shared" si="383"/>
        <v>3.1944444444444442E-2</v>
      </c>
      <c r="H2450" s="21">
        <v>2</v>
      </c>
      <c r="I2450" s="17">
        <v>1</v>
      </c>
      <c r="J2450" s="17">
        <v>2</v>
      </c>
      <c r="K2450" s="17">
        <v>2</v>
      </c>
      <c r="L2450" s="14" t="s">
        <v>41</v>
      </c>
      <c r="M2450" s="14" t="s">
        <v>42</v>
      </c>
      <c r="N2450" s="17">
        <v>2</v>
      </c>
      <c r="O2450" s="14">
        <f t="shared" si="384"/>
        <v>42.9</v>
      </c>
      <c r="P2450" s="14">
        <v>13</v>
      </c>
      <c r="Q2450" s="14">
        <f t="shared" si="385"/>
        <v>39.599999999999994</v>
      </c>
      <c r="R2450" s="14">
        <v>12</v>
      </c>
      <c r="S2450" s="14">
        <f t="shared" si="386"/>
        <v>42.9</v>
      </c>
      <c r="T2450" s="14">
        <v>13</v>
      </c>
      <c r="U2450" s="21" t="s">
        <v>43</v>
      </c>
      <c r="V2450" s="21" t="s">
        <v>43</v>
      </c>
      <c r="W2450" s="19">
        <v>27.84469</v>
      </c>
      <c r="X2450" s="19">
        <v>-115.14236</v>
      </c>
      <c r="Y2450" s="18">
        <f t="shared" si="382"/>
        <v>57.2</v>
      </c>
      <c r="Z2450" s="17">
        <v>14</v>
      </c>
      <c r="AA2450" s="21">
        <v>6</v>
      </c>
      <c r="AB2450" s="14" t="s">
        <v>46</v>
      </c>
      <c r="AC2450" s="14">
        <v>5</v>
      </c>
      <c r="AD2450" s="17">
        <v>25</v>
      </c>
      <c r="AE2450" s="17">
        <v>1</v>
      </c>
      <c r="AF2450" s="14">
        <v>43</v>
      </c>
      <c r="AG2450" s="14">
        <v>210</v>
      </c>
      <c r="AI2450" s="70">
        <f t="shared" si="378"/>
        <v>19.9345</v>
      </c>
      <c r="AJ2450" s="74">
        <f t="shared" si="379"/>
        <v>1193.7736391278531</v>
      </c>
      <c r="AK2450" s="74">
        <f t="shared" si="380"/>
        <v>2.4938114617324181</v>
      </c>
      <c r="AL2450" s="73">
        <f t="shared" si="381"/>
        <v>2.4938114617324181</v>
      </c>
    </row>
    <row r="2451" spans="1:38" hidden="1">
      <c r="A2451" s="14" t="s">
        <v>122</v>
      </c>
      <c r="B2451" s="14" t="s">
        <v>40</v>
      </c>
      <c r="C2451" s="31">
        <v>39287</v>
      </c>
      <c r="D2451" s="15">
        <v>2007</v>
      </c>
      <c r="E2451" s="16">
        <v>0.41666666666666669</v>
      </c>
      <c r="F2451" s="16">
        <v>0.44861111111111113</v>
      </c>
      <c r="G2451" s="16">
        <f t="shared" si="383"/>
        <v>3.1944444444444442E-2</v>
      </c>
      <c r="H2451" s="21">
        <v>2</v>
      </c>
      <c r="I2451" s="17">
        <v>1</v>
      </c>
      <c r="J2451" s="17">
        <v>2</v>
      </c>
      <c r="K2451" s="17">
        <v>2</v>
      </c>
      <c r="L2451" s="14" t="s">
        <v>41</v>
      </c>
      <c r="M2451" s="14" t="s">
        <v>42</v>
      </c>
      <c r="N2451" s="17">
        <v>2</v>
      </c>
      <c r="O2451" s="14">
        <f t="shared" si="384"/>
        <v>42.9</v>
      </c>
      <c r="P2451" s="14">
        <v>13</v>
      </c>
      <c r="Q2451" s="14">
        <f t="shared" si="385"/>
        <v>39.599999999999994</v>
      </c>
      <c r="R2451" s="14">
        <v>12</v>
      </c>
      <c r="S2451" s="14">
        <f t="shared" si="386"/>
        <v>42.9</v>
      </c>
      <c r="T2451" s="14">
        <v>13</v>
      </c>
      <c r="U2451" s="21" t="s">
        <v>43</v>
      </c>
      <c r="V2451" s="21" t="s">
        <v>43</v>
      </c>
      <c r="W2451" s="19">
        <v>27.84469</v>
      </c>
      <c r="X2451" s="19">
        <v>-115.14236</v>
      </c>
      <c r="Y2451" s="18">
        <f t="shared" si="382"/>
        <v>57.2</v>
      </c>
      <c r="Z2451" s="17">
        <v>14</v>
      </c>
      <c r="AA2451" s="21">
        <v>6</v>
      </c>
      <c r="AB2451" s="14" t="s">
        <v>46</v>
      </c>
      <c r="AC2451" s="14">
        <v>5</v>
      </c>
      <c r="AD2451" s="17">
        <v>25</v>
      </c>
      <c r="AE2451" s="17">
        <v>1</v>
      </c>
      <c r="AF2451" s="14">
        <v>43</v>
      </c>
      <c r="AG2451" s="14">
        <v>210</v>
      </c>
      <c r="AI2451" s="70">
        <f t="shared" si="378"/>
        <v>19.9345</v>
      </c>
      <c r="AJ2451" s="74">
        <f t="shared" si="379"/>
        <v>1193.7736391278531</v>
      </c>
      <c r="AK2451" s="74">
        <f t="shared" si="380"/>
        <v>2.4938114617324181</v>
      </c>
      <c r="AL2451" s="73">
        <f t="shared" si="381"/>
        <v>2.4938114617324181</v>
      </c>
    </row>
    <row r="2452" spans="1:38" hidden="1">
      <c r="A2452" s="14" t="s">
        <v>123</v>
      </c>
      <c r="B2452" s="14" t="s">
        <v>40</v>
      </c>
      <c r="C2452" s="31">
        <v>39287</v>
      </c>
      <c r="D2452" s="15">
        <v>2007</v>
      </c>
      <c r="E2452" s="16">
        <v>0.49652777777777801</v>
      </c>
      <c r="F2452" s="16">
        <v>0.52986111111111101</v>
      </c>
      <c r="G2452" s="16">
        <f t="shared" si="383"/>
        <v>3.3333333333332993E-2</v>
      </c>
      <c r="H2452" s="21">
        <v>2</v>
      </c>
      <c r="I2452" s="17">
        <v>2</v>
      </c>
      <c r="J2452" s="17">
        <v>3</v>
      </c>
      <c r="K2452" s="17">
        <v>3</v>
      </c>
      <c r="L2452" s="14" t="s">
        <v>41</v>
      </c>
      <c r="M2452" s="14" t="s">
        <v>42</v>
      </c>
      <c r="N2452" s="17">
        <v>2</v>
      </c>
      <c r="O2452" s="14">
        <f t="shared" si="384"/>
        <v>36.299999999999997</v>
      </c>
      <c r="P2452" s="14">
        <v>11</v>
      </c>
      <c r="Q2452" s="14">
        <f t="shared" si="385"/>
        <v>29.7</v>
      </c>
      <c r="R2452" s="14">
        <v>9</v>
      </c>
      <c r="S2452" s="14">
        <f t="shared" si="386"/>
        <v>36.299999999999997</v>
      </c>
      <c r="T2452" s="14">
        <v>11</v>
      </c>
      <c r="U2452" s="21" t="s">
        <v>43</v>
      </c>
      <c r="V2452" s="21" t="s">
        <v>43</v>
      </c>
      <c r="W2452" s="19">
        <v>27.84186</v>
      </c>
      <c r="X2452" s="19">
        <v>-115.14153</v>
      </c>
      <c r="Y2452" s="18">
        <f t="shared" si="382"/>
        <v>62.6</v>
      </c>
      <c r="Z2452" s="17">
        <v>17</v>
      </c>
      <c r="AA2452" s="21">
        <v>6</v>
      </c>
      <c r="AB2452" s="14" t="s">
        <v>44</v>
      </c>
      <c r="AC2452" s="14">
        <v>1</v>
      </c>
      <c r="AD2452" s="17">
        <v>8</v>
      </c>
      <c r="AE2452" s="17">
        <v>1</v>
      </c>
      <c r="AF2452" s="14">
        <v>7</v>
      </c>
      <c r="AG2452" s="14">
        <v>330</v>
      </c>
      <c r="AI2452" s="70">
        <f t="shared" ref="AI2452:AI2457" si="387">(0.709*AD2452)+1.157</f>
        <v>6.8289999999999997</v>
      </c>
      <c r="AJ2452" s="71" t="s">
        <v>369</v>
      </c>
      <c r="AK2452" s="72">
        <f t="shared" ref="AK2452:AK2457" si="388">((POWER(AI2452*10,2.19))*0.037)/1000</f>
        <v>0.38498499317927082</v>
      </c>
      <c r="AL2452" s="73">
        <f t="shared" ref="AL2452:AL2457" si="389">((POWER(AI2452*10,2.19))*0.037)/1000</f>
        <v>0.38498499317927082</v>
      </c>
    </row>
    <row r="2453" spans="1:38" hidden="1">
      <c r="A2453" s="14" t="s">
        <v>123</v>
      </c>
      <c r="B2453" s="14" t="s">
        <v>40</v>
      </c>
      <c r="C2453" s="31">
        <v>39287</v>
      </c>
      <c r="D2453" s="15">
        <v>2007</v>
      </c>
      <c r="E2453" s="16">
        <v>0.49652777777777801</v>
      </c>
      <c r="F2453" s="16">
        <v>0.52986111111111101</v>
      </c>
      <c r="G2453" s="16">
        <f t="shared" si="383"/>
        <v>3.3333333333332993E-2</v>
      </c>
      <c r="H2453" s="21">
        <v>2</v>
      </c>
      <c r="I2453" s="17">
        <v>2</v>
      </c>
      <c r="J2453" s="17">
        <v>3</v>
      </c>
      <c r="K2453" s="17">
        <v>3</v>
      </c>
      <c r="L2453" s="14" t="s">
        <v>41</v>
      </c>
      <c r="M2453" s="14" t="s">
        <v>42</v>
      </c>
      <c r="N2453" s="17">
        <v>2</v>
      </c>
      <c r="O2453" s="14">
        <f t="shared" si="384"/>
        <v>36.299999999999997</v>
      </c>
      <c r="P2453" s="14">
        <v>11</v>
      </c>
      <c r="Q2453" s="14">
        <f t="shared" si="385"/>
        <v>29.7</v>
      </c>
      <c r="R2453" s="14">
        <v>9</v>
      </c>
      <c r="S2453" s="14">
        <f t="shared" si="386"/>
        <v>36.299999999999997</v>
      </c>
      <c r="T2453" s="14">
        <v>11</v>
      </c>
      <c r="U2453" s="21" t="s">
        <v>43</v>
      </c>
      <c r="V2453" s="21" t="s">
        <v>43</v>
      </c>
      <c r="W2453" s="19">
        <v>27.84186</v>
      </c>
      <c r="X2453" s="19">
        <v>-115.14153</v>
      </c>
      <c r="Y2453" s="18">
        <f t="shared" si="382"/>
        <v>62.6</v>
      </c>
      <c r="Z2453" s="17">
        <v>17</v>
      </c>
      <c r="AA2453" s="21">
        <v>6</v>
      </c>
      <c r="AB2453" s="14" t="s">
        <v>44</v>
      </c>
      <c r="AC2453" s="14">
        <v>1</v>
      </c>
      <c r="AD2453" s="17">
        <v>17</v>
      </c>
      <c r="AE2453" s="17">
        <v>1</v>
      </c>
      <c r="AF2453" s="14">
        <v>7</v>
      </c>
      <c r="AG2453" s="14">
        <v>330</v>
      </c>
      <c r="AI2453" s="70">
        <f t="shared" si="387"/>
        <v>13.209999999999999</v>
      </c>
      <c r="AJ2453" s="71" t="s">
        <v>369</v>
      </c>
      <c r="AK2453" s="72">
        <f t="shared" si="388"/>
        <v>1.6329725885917237</v>
      </c>
      <c r="AL2453" s="73">
        <f t="shared" si="389"/>
        <v>1.6329725885917237</v>
      </c>
    </row>
    <row r="2454" spans="1:38" hidden="1">
      <c r="A2454" s="14" t="s">
        <v>123</v>
      </c>
      <c r="B2454" s="14" t="s">
        <v>40</v>
      </c>
      <c r="C2454" s="31">
        <v>39287</v>
      </c>
      <c r="D2454" s="15">
        <v>2007</v>
      </c>
      <c r="E2454" s="16">
        <v>0.49652777777777801</v>
      </c>
      <c r="F2454" s="16">
        <v>0.52986111111111101</v>
      </c>
      <c r="G2454" s="16">
        <f>F2454-E2454</f>
        <v>3.3333333333332993E-2</v>
      </c>
      <c r="H2454" s="21">
        <v>2</v>
      </c>
      <c r="I2454" s="17">
        <v>2</v>
      </c>
      <c r="J2454" s="17">
        <v>3</v>
      </c>
      <c r="K2454" s="17">
        <v>3</v>
      </c>
      <c r="L2454" s="14" t="s">
        <v>41</v>
      </c>
      <c r="M2454" s="14" t="s">
        <v>42</v>
      </c>
      <c r="N2454" s="17">
        <v>2</v>
      </c>
      <c r="O2454" s="14">
        <f t="shared" si="384"/>
        <v>36.299999999999997</v>
      </c>
      <c r="P2454" s="14">
        <v>11</v>
      </c>
      <c r="Q2454" s="14">
        <f t="shared" si="385"/>
        <v>29.7</v>
      </c>
      <c r="R2454" s="14">
        <v>9</v>
      </c>
      <c r="S2454" s="14">
        <f t="shared" si="386"/>
        <v>36.299999999999997</v>
      </c>
      <c r="T2454" s="14">
        <v>11</v>
      </c>
      <c r="U2454" s="21" t="s">
        <v>43</v>
      </c>
      <c r="V2454" s="21" t="s">
        <v>43</v>
      </c>
      <c r="W2454" s="19">
        <v>27.84186</v>
      </c>
      <c r="X2454" s="19">
        <v>-115.14153</v>
      </c>
      <c r="Y2454" s="18">
        <f t="shared" si="382"/>
        <v>62.6</v>
      </c>
      <c r="Z2454" s="17">
        <v>17</v>
      </c>
      <c r="AA2454" s="21">
        <v>6</v>
      </c>
      <c r="AB2454" s="14" t="s">
        <v>44</v>
      </c>
      <c r="AC2454" s="14">
        <v>2</v>
      </c>
      <c r="AD2454" s="17">
        <v>18</v>
      </c>
      <c r="AE2454" s="17">
        <v>1</v>
      </c>
      <c r="AF2454" s="14">
        <v>12</v>
      </c>
      <c r="AG2454" s="14">
        <v>330</v>
      </c>
      <c r="AI2454" s="70">
        <f t="shared" si="387"/>
        <v>13.918999999999999</v>
      </c>
      <c r="AJ2454" s="71" t="s">
        <v>369</v>
      </c>
      <c r="AK2454" s="72">
        <f t="shared" si="388"/>
        <v>1.8310631406548505</v>
      </c>
      <c r="AL2454" s="73">
        <f t="shared" si="389"/>
        <v>1.8310631406548505</v>
      </c>
    </row>
    <row r="2455" spans="1:38" hidden="1">
      <c r="A2455" s="14" t="s">
        <v>123</v>
      </c>
      <c r="B2455" s="14" t="s">
        <v>40</v>
      </c>
      <c r="C2455" s="31">
        <v>39287</v>
      </c>
      <c r="D2455" s="15">
        <v>2007</v>
      </c>
      <c r="E2455" s="16">
        <v>0.49652777777777801</v>
      </c>
      <c r="F2455" s="16">
        <v>0.52986111111111101</v>
      </c>
      <c r="G2455" s="16">
        <f>F2455-E2455</f>
        <v>3.3333333333332993E-2</v>
      </c>
      <c r="H2455" s="21">
        <v>2</v>
      </c>
      <c r="I2455" s="17">
        <v>2</v>
      </c>
      <c r="J2455" s="17">
        <v>3</v>
      </c>
      <c r="K2455" s="17">
        <v>3</v>
      </c>
      <c r="L2455" s="14" t="s">
        <v>41</v>
      </c>
      <c r="M2455" s="14" t="s">
        <v>42</v>
      </c>
      <c r="N2455" s="17">
        <v>2</v>
      </c>
      <c r="O2455" s="14">
        <f t="shared" si="384"/>
        <v>36.299999999999997</v>
      </c>
      <c r="P2455" s="14">
        <v>11</v>
      </c>
      <c r="Q2455" s="14">
        <f t="shared" si="385"/>
        <v>29.7</v>
      </c>
      <c r="R2455" s="14">
        <v>9</v>
      </c>
      <c r="S2455" s="14">
        <f t="shared" si="386"/>
        <v>36.299999999999997</v>
      </c>
      <c r="T2455" s="14">
        <v>11</v>
      </c>
      <c r="U2455" s="21" t="s">
        <v>43</v>
      </c>
      <c r="V2455" s="21" t="s">
        <v>43</v>
      </c>
      <c r="W2455" s="19">
        <v>27.84186</v>
      </c>
      <c r="X2455" s="19">
        <v>-115.14153</v>
      </c>
      <c r="Y2455" s="18">
        <f t="shared" si="382"/>
        <v>62.6</v>
      </c>
      <c r="Z2455" s="17">
        <v>17</v>
      </c>
      <c r="AA2455" s="21">
        <v>6</v>
      </c>
      <c r="AB2455" s="14" t="s">
        <v>44</v>
      </c>
      <c r="AC2455" s="14">
        <v>3</v>
      </c>
      <c r="AD2455" s="17">
        <v>14</v>
      </c>
      <c r="AE2455" s="17">
        <v>1</v>
      </c>
      <c r="AF2455" s="14">
        <v>22</v>
      </c>
      <c r="AG2455" s="14">
        <v>330</v>
      </c>
      <c r="AI2455" s="70">
        <f t="shared" si="387"/>
        <v>11.083</v>
      </c>
      <c r="AJ2455" s="71" t="s">
        <v>369</v>
      </c>
      <c r="AK2455" s="72">
        <f t="shared" si="388"/>
        <v>1.1117350137621949</v>
      </c>
      <c r="AL2455" s="73">
        <f t="shared" si="389"/>
        <v>1.1117350137621949</v>
      </c>
    </row>
    <row r="2456" spans="1:38" hidden="1">
      <c r="A2456" s="14" t="s">
        <v>123</v>
      </c>
      <c r="B2456" s="14" t="s">
        <v>40</v>
      </c>
      <c r="C2456" s="31">
        <v>39287</v>
      </c>
      <c r="D2456" s="15">
        <v>2007</v>
      </c>
      <c r="E2456" s="16">
        <v>0.49652777777777801</v>
      </c>
      <c r="F2456" s="16">
        <v>0.52986111111111101</v>
      </c>
      <c r="G2456" s="16">
        <f>F2456-E2456</f>
        <v>3.3333333333332993E-2</v>
      </c>
      <c r="H2456" s="21">
        <v>2</v>
      </c>
      <c r="I2456" s="17">
        <v>2</v>
      </c>
      <c r="J2456" s="17">
        <v>3</v>
      </c>
      <c r="K2456" s="17">
        <v>3</v>
      </c>
      <c r="L2456" s="14" t="s">
        <v>41</v>
      </c>
      <c r="M2456" s="14" t="s">
        <v>42</v>
      </c>
      <c r="N2456" s="17">
        <v>2</v>
      </c>
      <c r="O2456" s="14">
        <f t="shared" si="384"/>
        <v>36.299999999999997</v>
      </c>
      <c r="P2456" s="14">
        <v>11</v>
      </c>
      <c r="Q2456" s="14">
        <f t="shared" si="385"/>
        <v>29.7</v>
      </c>
      <c r="R2456" s="14">
        <v>9</v>
      </c>
      <c r="S2456" s="14">
        <f t="shared" si="386"/>
        <v>36.299999999999997</v>
      </c>
      <c r="T2456" s="14">
        <v>11</v>
      </c>
      <c r="U2456" s="21" t="s">
        <v>43</v>
      </c>
      <c r="V2456" s="21" t="s">
        <v>43</v>
      </c>
      <c r="W2456" s="19">
        <v>27.84186</v>
      </c>
      <c r="X2456" s="19">
        <v>-115.14153</v>
      </c>
      <c r="Y2456" s="18">
        <f t="shared" si="382"/>
        <v>62.6</v>
      </c>
      <c r="Z2456" s="17">
        <v>17</v>
      </c>
      <c r="AA2456" s="21">
        <v>6</v>
      </c>
      <c r="AB2456" s="14" t="s">
        <v>44</v>
      </c>
      <c r="AC2456" s="14">
        <v>3</v>
      </c>
      <c r="AD2456" s="17">
        <v>14</v>
      </c>
      <c r="AE2456" s="17">
        <v>1</v>
      </c>
      <c r="AF2456" s="14">
        <v>22</v>
      </c>
      <c r="AG2456" s="14">
        <v>330</v>
      </c>
      <c r="AI2456" s="70">
        <f t="shared" si="387"/>
        <v>11.083</v>
      </c>
      <c r="AJ2456" s="71" t="s">
        <v>369</v>
      </c>
      <c r="AK2456" s="72">
        <f t="shared" si="388"/>
        <v>1.1117350137621949</v>
      </c>
      <c r="AL2456" s="73">
        <f t="shared" si="389"/>
        <v>1.1117350137621949</v>
      </c>
    </row>
    <row r="2457" spans="1:38" hidden="1">
      <c r="A2457" s="14" t="s">
        <v>123</v>
      </c>
      <c r="B2457" s="14" t="s">
        <v>40</v>
      </c>
      <c r="C2457" s="31">
        <v>39287</v>
      </c>
      <c r="D2457" s="15">
        <v>2007</v>
      </c>
      <c r="E2457" s="16">
        <v>0.49652777777777801</v>
      </c>
      <c r="F2457" s="16">
        <v>0.52986111111111101</v>
      </c>
      <c r="G2457" s="16">
        <f>F2457-E2457</f>
        <v>3.3333333333332993E-2</v>
      </c>
      <c r="H2457" s="21">
        <v>2</v>
      </c>
      <c r="I2457" s="17">
        <v>2</v>
      </c>
      <c r="J2457" s="17">
        <v>3</v>
      </c>
      <c r="K2457" s="17">
        <v>3</v>
      </c>
      <c r="L2457" s="14" t="s">
        <v>41</v>
      </c>
      <c r="M2457" s="14" t="s">
        <v>42</v>
      </c>
      <c r="N2457" s="17">
        <v>2</v>
      </c>
      <c r="O2457" s="14">
        <f t="shared" si="384"/>
        <v>36.299999999999997</v>
      </c>
      <c r="P2457" s="14">
        <v>11</v>
      </c>
      <c r="Q2457" s="14">
        <f t="shared" si="385"/>
        <v>29.7</v>
      </c>
      <c r="R2457" s="14">
        <v>9</v>
      </c>
      <c r="S2457" s="14">
        <f t="shared" si="386"/>
        <v>36.299999999999997</v>
      </c>
      <c r="T2457" s="14">
        <v>11</v>
      </c>
      <c r="U2457" s="21" t="s">
        <v>43</v>
      </c>
      <c r="V2457" s="21" t="s">
        <v>43</v>
      </c>
      <c r="W2457" s="19">
        <v>27.84186</v>
      </c>
      <c r="X2457" s="19">
        <v>-115.14153</v>
      </c>
      <c r="Y2457" s="18">
        <f t="shared" si="382"/>
        <v>62.6</v>
      </c>
      <c r="Z2457" s="17">
        <v>17</v>
      </c>
      <c r="AA2457" s="21">
        <v>6</v>
      </c>
      <c r="AB2457" s="14" t="s">
        <v>44</v>
      </c>
      <c r="AC2457" s="14">
        <v>4</v>
      </c>
      <c r="AD2457" s="17">
        <v>18</v>
      </c>
      <c r="AE2457" s="17">
        <v>1</v>
      </c>
      <c r="AF2457" s="14">
        <v>43</v>
      </c>
      <c r="AG2457" s="14">
        <v>330</v>
      </c>
      <c r="AI2457" s="70">
        <f t="shared" si="387"/>
        <v>13.918999999999999</v>
      </c>
      <c r="AJ2457" s="71" t="s">
        <v>369</v>
      </c>
      <c r="AK2457" s="72">
        <f t="shared" si="388"/>
        <v>1.8310631406548505</v>
      </c>
      <c r="AL2457" s="73">
        <f t="shared" si="389"/>
        <v>1.8310631406548505</v>
      </c>
    </row>
    <row r="2458" spans="1:38">
      <c r="A2458" s="14" t="s">
        <v>124</v>
      </c>
      <c r="B2458" s="14" t="s">
        <v>40</v>
      </c>
      <c r="C2458" s="31">
        <v>39284</v>
      </c>
      <c r="D2458" s="15">
        <v>2007</v>
      </c>
      <c r="E2458" s="16">
        <v>0.46180555555555602</v>
      </c>
      <c r="F2458" s="16">
        <v>0.51041666666666696</v>
      </c>
      <c r="G2458" s="16">
        <f>F2458-E2458</f>
        <v>4.8611111111110938E-2</v>
      </c>
      <c r="H2458" s="21">
        <v>2</v>
      </c>
      <c r="I2458" s="17">
        <v>2</v>
      </c>
      <c r="J2458" s="17">
        <v>4</v>
      </c>
      <c r="K2458" s="17">
        <v>4</v>
      </c>
      <c r="L2458" s="14" t="s">
        <v>48</v>
      </c>
      <c r="M2458" s="14" t="s">
        <v>49</v>
      </c>
      <c r="N2458" s="17">
        <v>1</v>
      </c>
      <c r="O2458" s="14">
        <f t="shared" si="384"/>
        <v>30.69</v>
      </c>
      <c r="P2458" s="14">
        <v>9.3000000000000007</v>
      </c>
      <c r="Q2458" s="14">
        <f t="shared" si="385"/>
        <v>30.69</v>
      </c>
      <c r="R2458" s="14">
        <v>9.3000000000000007</v>
      </c>
      <c r="S2458" s="14">
        <f t="shared" si="386"/>
        <v>30.69</v>
      </c>
      <c r="T2458" s="14">
        <v>9.3000000000000007</v>
      </c>
      <c r="U2458" s="21" t="s">
        <v>43</v>
      </c>
      <c r="V2458" s="21" t="s">
        <v>43</v>
      </c>
      <c r="W2458" s="19">
        <v>27.84825</v>
      </c>
      <c r="X2458" s="19">
        <v>-115.17252999999999</v>
      </c>
      <c r="Y2458" s="18">
        <f t="shared" si="382"/>
        <v>62.6</v>
      </c>
      <c r="Z2458" s="17">
        <v>17</v>
      </c>
      <c r="AA2458" s="21">
        <v>6</v>
      </c>
      <c r="AB2458" s="14" t="s">
        <v>46</v>
      </c>
      <c r="AC2458" s="14">
        <v>1</v>
      </c>
      <c r="AD2458" s="17">
        <v>19</v>
      </c>
      <c r="AE2458" s="17">
        <v>1</v>
      </c>
      <c r="AF2458" s="14">
        <v>13</v>
      </c>
      <c r="AG2458" s="14">
        <v>300</v>
      </c>
      <c r="AI2458" s="70">
        <f t="shared" ref="AI2458:AI2513" si="390">(0.748*AD2458)+1.2345</f>
        <v>15.4465</v>
      </c>
      <c r="AJ2458" s="74">
        <f t="shared" ref="AJ2458:AJ2513" si="391">((POWER(AI2458*10,3.36))*2.24)/100000</f>
        <v>506.66058069508574</v>
      </c>
      <c r="AK2458" s="74">
        <f t="shared" ref="AK2458:AK2513" si="392">(0.0026*AJ2458)-0.61</f>
        <v>0.70731750980722297</v>
      </c>
      <c r="AL2458" s="73">
        <f t="shared" ref="AL2458:AL2513" si="393">IF(AK2458&gt;0,AK2458:AK2458,0)</f>
        <v>0.70731750980722297</v>
      </c>
    </row>
    <row r="2459" spans="1:38">
      <c r="A2459" s="14" t="s">
        <v>124</v>
      </c>
      <c r="B2459" s="14" t="s">
        <v>40</v>
      </c>
      <c r="C2459" s="31">
        <v>39284</v>
      </c>
      <c r="D2459" s="15">
        <v>2007</v>
      </c>
      <c r="E2459" s="16">
        <v>0.46180555555555602</v>
      </c>
      <c r="F2459" s="16">
        <v>0.51041666666666696</v>
      </c>
      <c r="G2459" s="16">
        <f t="shared" ref="G2459:G2522" si="394">F2459-E2459</f>
        <v>4.8611111111110938E-2</v>
      </c>
      <c r="H2459" s="21">
        <v>2</v>
      </c>
      <c r="I2459" s="17">
        <v>2</v>
      </c>
      <c r="J2459" s="17">
        <v>4</v>
      </c>
      <c r="K2459" s="17">
        <v>4</v>
      </c>
      <c r="L2459" s="14" t="s">
        <v>48</v>
      </c>
      <c r="M2459" s="14" t="s">
        <v>49</v>
      </c>
      <c r="N2459" s="17">
        <v>1</v>
      </c>
      <c r="O2459" s="14">
        <f t="shared" si="384"/>
        <v>30.69</v>
      </c>
      <c r="P2459" s="14">
        <v>9.3000000000000007</v>
      </c>
      <c r="Q2459" s="14">
        <f t="shared" si="385"/>
        <v>30.69</v>
      </c>
      <c r="R2459" s="14">
        <v>9.3000000000000007</v>
      </c>
      <c r="S2459" s="14">
        <f t="shared" si="386"/>
        <v>30.69</v>
      </c>
      <c r="T2459" s="14">
        <v>9.3000000000000007</v>
      </c>
      <c r="U2459" s="21" t="s">
        <v>43</v>
      </c>
      <c r="V2459" s="21" t="s">
        <v>43</v>
      </c>
      <c r="W2459" s="19">
        <v>27.84825</v>
      </c>
      <c r="X2459" s="19">
        <v>-115.17252999999999</v>
      </c>
      <c r="Y2459" s="18">
        <f t="shared" si="382"/>
        <v>62.6</v>
      </c>
      <c r="Z2459" s="17">
        <v>17</v>
      </c>
      <c r="AA2459" s="21">
        <v>6</v>
      </c>
      <c r="AB2459" s="14" t="s">
        <v>46</v>
      </c>
      <c r="AC2459" s="14">
        <v>1</v>
      </c>
      <c r="AD2459" s="17">
        <v>24</v>
      </c>
      <c r="AE2459" s="17">
        <v>1</v>
      </c>
      <c r="AF2459" s="14">
        <v>13</v>
      </c>
      <c r="AG2459" s="14">
        <v>300</v>
      </c>
      <c r="AI2459" s="70">
        <f t="shared" si="390"/>
        <v>19.186499999999999</v>
      </c>
      <c r="AJ2459" s="74">
        <f t="shared" si="391"/>
        <v>1049.8173965226345</v>
      </c>
      <c r="AK2459" s="74">
        <f t="shared" si="392"/>
        <v>2.1195252309588497</v>
      </c>
      <c r="AL2459" s="73">
        <f t="shared" si="393"/>
        <v>2.1195252309588497</v>
      </c>
    </row>
    <row r="2460" spans="1:38">
      <c r="A2460" s="14" t="s">
        <v>124</v>
      </c>
      <c r="B2460" s="14" t="s">
        <v>40</v>
      </c>
      <c r="C2460" s="31">
        <v>39284</v>
      </c>
      <c r="D2460" s="15">
        <v>2007</v>
      </c>
      <c r="E2460" s="16">
        <v>0.46180555555555602</v>
      </c>
      <c r="F2460" s="16">
        <v>0.51041666666666696</v>
      </c>
      <c r="G2460" s="16">
        <f t="shared" si="394"/>
        <v>4.8611111111110938E-2</v>
      </c>
      <c r="H2460" s="21">
        <v>2</v>
      </c>
      <c r="I2460" s="17">
        <v>2</v>
      </c>
      <c r="J2460" s="17">
        <v>4</v>
      </c>
      <c r="K2460" s="17">
        <v>4</v>
      </c>
      <c r="L2460" s="14" t="s">
        <v>48</v>
      </c>
      <c r="M2460" s="14" t="s">
        <v>49</v>
      </c>
      <c r="N2460" s="17">
        <v>1</v>
      </c>
      <c r="O2460" s="14">
        <f t="shared" si="384"/>
        <v>30.69</v>
      </c>
      <c r="P2460" s="14">
        <v>9.3000000000000007</v>
      </c>
      <c r="Q2460" s="14">
        <f t="shared" si="385"/>
        <v>30.69</v>
      </c>
      <c r="R2460" s="14">
        <v>9.3000000000000007</v>
      </c>
      <c r="S2460" s="14">
        <f t="shared" si="386"/>
        <v>30.69</v>
      </c>
      <c r="T2460" s="14">
        <v>9.3000000000000007</v>
      </c>
      <c r="U2460" s="21" t="s">
        <v>43</v>
      </c>
      <c r="V2460" s="21" t="s">
        <v>43</v>
      </c>
      <c r="W2460" s="19">
        <v>27.84825</v>
      </c>
      <c r="X2460" s="19">
        <v>-115.17252999999999</v>
      </c>
      <c r="Y2460" s="18">
        <f t="shared" si="382"/>
        <v>62.6</v>
      </c>
      <c r="Z2460" s="17">
        <v>17</v>
      </c>
      <c r="AA2460" s="21">
        <v>6</v>
      </c>
      <c r="AB2460" s="14" t="s">
        <v>46</v>
      </c>
      <c r="AC2460" s="14">
        <v>1</v>
      </c>
      <c r="AD2460" s="17">
        <v>24</v>
      </c>
      <c r="AE2460" s="17">
        <v>1</v>
      </c>
      <c r="AF2460" s="14">
        <v>13</v>
      </c>
      <c r="AG2460" s="14">
        <v>300</v>
      </c>
      <c r="AI2460" s="70">
        <f t="shared" si="390"/>
        <v>19.186499999999999</v>
      </c>
      <c r="AJ2460" s="74">
        <f t="shared" si="391"/>
        <v>1049.8173965226345</v>
      </c>
      <c r="AK2460" s="74">
        <f t="shared" si="392"/>
        <v>2.1195252309588497</v>
      </c>
      <c r="AL2460" s="73">
        <f t="shared" si="393"/>
        <v>2.1195252309588497</v>
      </c>
    </row>
    <row r="2461" spans="1:38">
      <c r="A2461" s="14" t="s">
        <v>124</v>
      </c>
      <c r="B2461" s="14" t="s">
        <v>40</v>
      </c>
      <c r="C2461" s="31">
        <v>39284</v>
      </c>
      <c r="D2461" s="15">
        <v>2007</v>
      </c>
      <c r="E2461" s="16">
        <v>0.46180555555555602</v>
      </c>
      <c r="F2461" s="16">
        <v>0.51041666666666696</v>
      </c>
      <c r="G2461" s="16">
        <f t="shared" si="394"/>
        <v>4.8611111111110938E-2</v>
      </c>
      <c r="H2461" s="21">
        <v>2</v>
      </c>
      <c r="I2461" s="17">
        <v>2</v>
      </c>
      <c r="J2461" s="17">
        <v>4</v>
      </c>
      <c r="K2461" s="17">
        <v>4</v>
      </c>
      <c r="L2461" s="14" t="s">
        <v>48</v>
      </c>
      <c r="M2461" s="14" t="s">
        <v>49</v>
      </c>
      <c r="N2461" s="17">
        <v>1</v>
      </c>
      <c r="O2461" s="14">
        <f t="shared" si="384"/>
        <v>30.69</v>
      </c>
      <c r="P2461" s="14">
        <v>9.3000000000000007</v>
      </c>
      <c r="Q2461" s="14">
        <f t="shared" si="385"/>
        <v>30.69</v>
      </c>
      <c r="R2461" s="14">
        <v>9.3000000000000007</v>
      </c>
      <c r="S2461" s="14">
        <f t="shared" si="386"/>
        <v>30.69</v>
      </c>
      <c r="T2461" s="14">
        <v>9.3000000000000007</v>
      </c>
      <c r="U2461" s="21" t="s">
        <v>43</v>
      </c>
      <c r="V2461" s="21" t="s">
        <v>43</v>
      </c>
      <c r="W2461" s="19">
        <v>27.84825</v>
      </c>
      <c r="X2461" s="19">
        <v>-115.17252999999999</v>
      </c>
      <c r="Y2461" s="18">
        <f t="shared" si="382"/>
        <v>62.6</v>
      </c>
      <c r="Z2461" s="17">
        <v>17</v>
      </c>
      <c r="AA2461" s="21">
        <v>6</v>
      </c>
      <c r="AB2461" s="14" t="s">
        <v>46</v>
      </c>
      <c r="AC2461" s="14">
        <v>1</v>
      </c>
      <c r="AD2461" s="17">
        <v>25</v>
      </c>
      <c r="AE2461" s="17">
        <v>1</v>
      </c>
      <c r="AF2461" s="14">
        <v>13</v>
      </c>
      <c r="AG2461" s="14">
        <v>300</v>
      </c>
      <c r="AI2461" s="70">
        <f t="shared" si="390"/>
        <v>19.9345</v>
      </c>
      <c r="AJ2461" s="74">
        <f t="shared" si="391"/>
        <v>1193.7736391278531</v>
      </c>
      <c r="AK2461" s="74">
        <f t="shared" si="392"/>
        <v>2.4938114617324181</v>
      </c>
      <c r="AL2461" s="73">
        <f t="shared" si="393"/>
        <v>2.4938114617324181</v>
      </c>
    </row>
    <row r="2462" spans="1:38">
      <c r="A2462" s="14" t="s">
        <v>124</v>
      </c>
      <c r="B2462" s="14" t="s">
        <v>40</v>
      </c>
      <c r="C2462" s="31">
        <v>39284</v>
      </c>
      <c r="D2462" s="15">
        <v>2007</v>
      </c>
      <c r="E2462" s="16">
        <v>0.46180555555555602</v>
      </c>
      <c r="F2462" s="16">
        <v>0.51041666666666696</v>
      </c>
      <c r="G2462" s="16">
        <f t="shared" si="394"/>
        <v>4.8611111111110938E-2</v>
      </c>
      <c r="H2462" s="21">
        <v>2</v>
      </c>
      <c r="I2462" s="17">
        <v>2</v>
      </c>
      <c r="J2462" s="17">
        <v>4</v>
      </c>
      <c r="K2462" s="17">
        <v>4</v>
      </c>
      <c r="L2462" s="14" t="s">
        <v>48</v>
      </c>
      <c r="M2462" s="14" t="s">
        <v>49</v>
      </c>
      <c r="N2462" s="17">
        <v>1</v>
      </c>
      <c r="O2462" s="14">
        <f t="shared" si="384"/>
        <v>30.69</v>
      </c>
      <c r="P2462" s="14">
        <v>9.3000000000000007</v>
      </c>
      <c r="Q2462" s="14">
        <f t="shared" si="385"/>
        <v>30.69</v>
      </c>
      <c r="R2462" s="14">
        <v>9.3000000000000007</v>
      </c>
      <c r="S2462" s="14">
        <f t="shared" si="386"/>
        <v>30.69</v>
      </c>
      <c r="T2462" s="14">
        <v>9.3000000000000007</v>
      </c>
      <c r="U2462" s="21" t="s">
        <v>43</v>
      </c>
      <c r="V2462" s="21" t="s">
        <v>43</v>
      </c>
      <c r="W2462" s="19">
        <v>27.84825</v>
      </c>
      <c r="X2462" s="19">
        <v>-115.17252999999999</v>
      </c>
      <c r="Y2462" s="18">
        <f t="shared" si="382"/>
        <v>62.6</v>
      </c>
      <c r="Z2462" s="17">
        <v>17</v>
      </c>
      <c r="AA2462" s="21">
        <v>6</v>
      </c>
      <c r="AB2462" s="14" t="s">
        <v>46</v>
      </c>
      <c r="AC2462" s="14">
        <v>2</v>
      </c>
      <c r="AD2462" s="17">
        <v>16</v>
      </c>
      <c r="AE2462" s="17">
        <v>1</v>
      </c>
      <c r="AF2462" s="14">
        <v>14</v>
      </c>
      <c r="AG2462" s="14">
        <v>300</v>
      </c>
      <c r="AI2462" s="70">
        <f t="shared" si="390"/>
        <v>13.202500000000001</v>
      </c>
      <c r="AJ2462" s="74">
        <f t="shared" si="391"/>
        <v>298.98731991165073</v>
      </c>
      <c r="AK2462" s="74">
        <f t="shared" si="392"/>
        <v>0.16736703177029189</v>
      </c>
      <c r="AL2462" s="73">
        <f t="shared" si="393"/>
        <v>0.16736703177029189</v>
      </c>
    </row>
    <row r="2463" spans="1:38">
      <c r="A2463" s="14" t="s">
        <v>124</v>
      </c>
      <c r="B2463" s="14" t="s">
        <v>40</v>
      </c>
      <c r="C2463" s="31">
        <v>39284</v>
      </c>
      <c r="D2463" s="15">
        <v>2007</v>
      </c>
      <c r="E2463" s="16">
        <v>0.46180555555555602</v>
      </c>
      <c r="F2463" s="16">
        <v>0.51041666666666696</v>
      </c>
      <c r="G2463" s="16">
        <f t="shared" si="394"/>
        <v>4.8611111111110938E-2</v>
      </c>
      <c r="H2463" s="21">
        <v>2</v>
      </c>
      <c r="I2463" s="17">
        <v>2</v>
      </c>
      <c r="J2463" s="17">
        <v>4</v>
      </c>
      <c r="K2463" s="17">
        <v>4</v>
      </c>
      <c r="L2463" s="14" t="s">
        <v>48</v>
      </c>
      <c r="M2463" s="14" t="s">
        <v>49</v>
      </c>
      <c r="N2463" s="17">
        <v>1</v>
      </c>
      <c r="O2463" s="14">
        <f t="shared" si="384"/>
        <v>30.69</v>
      </c>
      <c r="P2463" s="14">
        <v>9.3000000000000007</v>
      </c>
      <c r="Q2463" s="14">
        <f t="shared" si="385"/>
        <v>30.69</v>
      </c>
      <c r="R2463" s="14">
        <v>9.3000000000000007</v>
      </c>
      <c r="S2463" s="14">
        <f t="shared" si="386"/>
        <v>30.69</v>
      </c>
      <c r="T2463" s="14">
        <v>9.3000000000000007</v>
      </c>
      <c r="U2463" s="21" t="s">
        <v>43</v>
      </c>
      <c r="V2463" s="21" t="s">
        <v>43</v>
      </c>
      <c r="W2463" s="19">
        <v>27.84825</v>
      </c>
      <c r="X2463" s="19">
        <v>-115.17252999999999</v>
      </c>
      <c r="Y2463" s="18">
        <f t="shared" si="382"/>
        <v>62.6</v>
      </c>
      <c r="Z2463" s="17">
        <v>17</v>
      </c>
      <c r="AA2463" s="21">
        <v>6</v>
      </c>
      <c r="AB2463" s="14" t="s">
        <v>46</v>
      </c>
      <c r="AC2463" s="14">
        <v>2</v>
      </c>
      <c r="AD2463" s="17">
        <v>22</v>
      </c>
      <c r="AE2463" s="17">
        <v>1</v>
      </c>
      <c r="AF2463" s="14">
        <v>14</v>
      </c>
      <c r="AG2463" s="14">
        <v>300</v>
      </c>
      <c r="AI2463" s="70">
        <f t="shared" si="390"/>
        <v>17.6905</v>
      </c>
      <c r="AJ2463" s="74">
        <f t="shared" si="391"/>
        <v>799.19872211710003</v>
      </c>
      <c r="AK2463" s="74">
        <f t="shared" si="392"/>
        <v>1.4679166775044603</v>
      </c>
      <c r="AL2463" s="73">
        <f t="shared" si="393"/>
        <v>1.4679166775044603</v>
      </c>
    </row>
    <row r="2464" spans="1:38">
      <c r="A2464" s="14" t="s">
        <v>124</v>
      </c>
      <c r="B2464" s="14" t="s">
        <v>40</v>
      </c>
      <c r="C2464" s="31">
        <v>39284</v>
      </c>
      <c r="D2464" s="15">
        <v>2007</v>
      </c>
      <c r="E2464" s="16">
        <v>0.46180555555555602</v>
      </c>
      <c r="F2464" s="16">
        <v>0.51041666666666696</v>
      </c>
      <c r="G2464" s="16">
        <f t="shared" si="394"/>
        <v>4.8611111111110938E-2</v>
      </c>
      <c r="H2464" s="21">
        <v>2</v>
      </c>
      <c r="I2464" s="17">
        <v>2</v>
      </c>
      <c r="J2464" s="17">
        <v>4</v>
      </c>
      <c r="K2464" s="17">
        <v>4</v>
      </c>
      <c r="L2464" s="14" t="s">
        <v>48</v>
      </c>
      <c r="M2464" s="14" t="s">
        <v>49</v>
      </c>
      <c r="N2464" s="17">
        <v>1</v>
      </c>
      <c r="O2464" s="14">
        <f t="shared" si="384"/>
        <v>30.69</v>
      </c>
      <c r="P2464" s="14">
        <v>9.3000000000000007</v>
      </c>
      <c r="Q2464" s="14">
        <f t="shared" si="385"/>
        <v>30.69</v>
      </c>
      <c r="R2464" s="14">
        <v>9.3000000000000007</v>
      </c>
      <c r="S2464" s="14">
        <f t="shared" si="386"/>
        <v>30.69</v>
      </c>
      <c r="T2464" s="14">
        <v>9.3000000000000007</v>
      </c>
      <c r="U2464" s="21" t="s">
        <v>43</v>
      </c>
      <c r="V2464" s="21" t="s">
        <v>43</v>
      </c>
      <c r="W2464" s="19">
        <v>27.84825</v>
      </c>
      <c r="X2464" s="19">
        <v>-115.17252999999999</v>
      </c>
      <c r="Y2464" s="18">
        <f t="shared" si="382"/>
        <v>62.6</v>
      </c>
      <c r="Z2464" s="17">
        <v>17</v>
      </c>
      <c r="AA2464" s="21">
        <v>6</v>
      </c>
      <c r="AB2464" s="14" t="s">
        <v>46</v>
      </c>
      <c r="AC2464" s="14">
        <v>2</v>
      </c>
      <c r="AD2464" s="17">
        <v>22</v>
      </c>
      <c r="AE2464" s="17">
        <v>1</v>
      </c>
      <c r="AF2464" s="14">
        <v>14</v>
      </c>
      <c r="AG2464" s="14">
        <v>300</v>
      </c>
      <c r="AI2464" s="70">
        <f t="shared" si="390"/>
        <v>17.6905</v>
      </c>
      <c r="AJ2464" s="74">
        <f t="shared" si="391"/>
        <v>799.19872211710003</v>
      </c>
      <c r="AK2464" s="74">
        <f t="shared" si="392"/>
        <v>1.4679166775044603</v>
      </c>
      <c r="AL2464" s="73">
        <f t="shared" si="393"/>
        <v>1.4679166775044603</v>
      </c>
    </row>
    <row r="2465" spans="1:38">
      <c r="A2465" s="14" t="s">
        <v>124</v>
      </c>
      <c r="B2465" s="14" t="s">
        <v>40</v>
      </c>
      <c r="C2465" s="31">
        <v>39284</v>
      </c>
      <c r="D2465" s="15">
        <v>2007</v>
      </c>
      <c r="E2465" s="16">
        <v>0.46180555555555602</v>
      </c>
      <c r="F2465" s="16">
        <v>0.51041666666666696</v>
      </c>
      <c r="G2465" s="16">
        <f t="shared" si="394"/>
        <v>4.8611111111110938E-2</v>
      </c>
      <c r="H2465" s="21">
        <v>2</v>
      </c>
      <c r="I2465" s="17">
        <v>2</v>
      </c>
      <c r="J2465" s="17">
        <v>4</v>
      </c>
      <c r="K2465" s="17">
        <v>4</v>
      </c>
      <c r="L2465" s="14" t="s">
        <v>48</v>
      </c>
      <c r="M2465" s="14" t="s">
        <v>49</v>
      </c>
      <c r="N2465" s="17">
        <v>1</v>
      </c>
      <c r="O2465" s="14">
        <f t="shared" si="384"/>
        <v>30.69</v>
      </c>
      <c r="P2465" s="14">
        <v>9.3000000000000007</v>
      </c>
      <c r="Q2465" s="14">
        <f t="shared" si="385"/>
        <v>30.69</v>
      </c>
      <c r="R2465" s="14">
        <v>9.3000000000000007</v>
      </c>
      <c r="S2465" s="14">
        <f t="shared" si="386"/>
        <v>30.69</v>
      </c>
      <c r="T2465" s="14">
        <v>9.3000000000000007</v>
      </c>
      <c r="U2465" s="21" t="s">
        <v>43</v>
      </c>
      <c r="V2465" s="21" t="s">
        <v>43</v>
      </c>
      <c r="W2465" s="19">
        <v>27.84825</v>
      </c>
      <c r="X2465" s="19">
        <v>-115.17252999999999</v>
      </c>
      <c r="Y2465" s="18">
        <f t="shared" si="382"/>
        <v>62.6</v>
      </c>
      <c r="Z2465" s="17">
        <v>17</v>
      </c>
      <c r="AA2465" s="21">
        <v>6</v>
      </c>
      <c r="AB2465" s="14" t="s">
        <v>46</v>
      </c>
      <c r="AC2465" s="14">
        <v>2</v>
      </c>
      <c r="AD2465" s="17">
        <v>24</v>
      </c>
      <c r="AE2465" s="17">
        <v>1</v>
      </c>
      <c r="AF2465" s="14">
        <v>14</v>
      </c>
      <c r="AG2465" s="14">
        <v>300</v>
      </c>
      <c r="AI2465" s="70">
        <f t="shared" si="390"/>
        <v>19.186499999999999</v>
      </c>
      <c r="AJ2465" s="74">
        <f t="shared" si="391"/>
        <v>1049.8173965226345</v>
      </c>
      <c r="AK2465" s="74">
        <f t="shared" si="392"/>
        <v>2.1195252309588497</v>
      </c>
      <c r="AL2465" s="73">
        <f t="shared" si="393"/>
        <v>2.1195252309588497</v>
      </c>
    </row>
    <row r="2466" spans="1:38">
      <c r="A2466" s="14" t="s">
        <v>124</v>
      </c>
      <c r="B2466" s="14" t="s">
        <v>40</v>
      </c>
      <c r="C2466" s="31">
        <v>39284</v>
      </c>
      <c r="D2466" s="15">
        <v>2007</v>
      </c>
      <c r="E2466" s="16">
        <v>0.46180555555555602</v>
      </c>
      <c r="F2466" s="16">
        <v>0.51041666666666696</v>
      </c>
      <c r="G2466" s="16">
        <f t="shared" si="394"/>
        <v>4.8611111111110938E-2</v>
      </c>
      <c r="H2466" s="21">
        <v>2</v>
      </c>
      <c r="I2466" s="17">
        <v>2</v>
      </c>
      <c r="J2466" s="17">
        <v>4</v>
      </c>
      <c r="K2466" s="17">
        <v>4</v>
      </c>
      <c r="L2466" s="14" t="s">
        <v>48</v>
      </c>
      <c r="M2466" s="14" t="s">
        <v>49</v>
      </c>
      <c r="N2466" s="17">
        <v>1</v>
      </c>
      <c r="O2466" s="14">
        <f t="shared" si="384"/>
        <v>30.69</v>
      </c>
      <c r="P2466" s="14">
        <v>9.3000000000000007</v>
      </c>
      <c r="Q2466" s="14">
        <f t="shared" si="385"/>
        <v>30.69</v>
      </c>
      <c r="R2466" s="14">
        <v>9.3000000000000007</v>
      </c>
      <c r="S2466" s="14">
        <f t="shared" si="386"/>
        <v>30.69</v>
      </c>
      <c r="T2466" s="14">
        <v>9.3000000000000007</v>
      </c>
      <c r="U2466" s="21" t="s">
        <v>43</v>
      </c>
      <c r="V2466" s="21" t="s">
        <v>43</v>
      </c>
      <c r="W2466" s="19">
        <v>27.84825</v>
      </c>
      <c r="X2466" s="19">
        <v>-115.17252999999999</v>
      </c>
      <c r="Y2466" s="18">
        <f t="shared" si="382"/>
        <v>62.6</v>
      </c>
      <c r="Z2466" s="17">
        <v>17</v>
      </c>
      <c r="AA2466" s="21">
        <v>6</v>
      </c>
      <c r="AB2466" s="14" t="s">
        <v>46</v>
      </c>
      <c r="AC2466" s="14">
        <v>3</v>
      </c>
      <c r="AD2466" s="17">
        <v>19</v>
      </c>
      <c r="AE2466" s="17">
        <v>1</v>
      </c>
      <c r="AF2466" s="14">
        <v>16</v>
      </c>
      <c r="AG2466" s="14">
        <v>300</v>
      </c>
      <c r="AI2466" s="70">
        <f t="shared" si="390"/>
        <v>15.4465</v>
      </c>
      <c r="AJ2466" s="74">
        <f t="shared" si="391"/>
        <v>506.66058069508574</v>
      </c>
      <c r="AK2466" s="74">
        <f t="shared" si="392"/>
        <v>0.70731750980722297</v>
      </c>
      <c r="AL2466" s="73">
        <f t="shared" si="393"/>
        <v>0.70731750980722297</v>
      </c>
    </row>
    <row r="2467" spans="1:38">
      <c r="A2467" s="14" t="s">
        <v>124</v>
      </c>
      <c r="B2467" s="14" t="s">
        <v>40</v>
      </c>
      <c r="C2467" s="31">
        <v>39284</v>
      </c>
      <c r="D2467" s="15">
        <v>2007</v>
      </c>
      <c r="E2467" s="16">
        <v>0.46180555555555602</v>
      </c>
      <c r="F2467" s="16">
        <v>0.51041666666666696</v>
      </c>
      <c r="G2467" s="16">
        <f t="shared" si="394"/>
        <v>4.8611111111110938E-2</v>
      </c>
      <c r="H2467" s="21">
        <v>2</v>
      </c>
      <c r="I2467" s="17">
        <v>2</v>
      </c>
      <c r="J2467" s="17">
        <v>4</v>
      </c>
      <c r="K2467" s="17">
        <v>4</v>
      </c>
      <c r="L2467" s="14" t="s">
        <v>48</v>
      </c>
      <c r="M2467" s="14" t="s">
        <v>49</v>
      </c>
      <c r="N2467" s="17">
        <v>1</v>
      </c>
      <c r="O2467" s="14">
        <f t="shared" si="384"/>
        <v>30.69</v>
      </c>
      <c r="P2467" s="14">
        <v>9.3000000000000007</v>
      </c>
      <c r="Q2467" s="14">
        <f t="shared" si="385"/>
        <v>30.69</v>
      </c>
      <c r="R2467" s="14">
        <v>9.3000000000000007</v>
      </c>
      <c r="S2467" s="14">
        <f t="shared" si="386"/>
        <v>30.69</v>
      </c>
      <c r="T2467" s="14">
        <v>9.3000000000000007</v>
      </c>
      <c r="U2467" s="21" t="s">
        <v>43</v>
      </c>
      <c r="V2467" s="21" t="s">
        <v>43</v>
      </c>
      <c r="W2467" s="19">
        <v>27.84825</v>
      </c>
      <c r="X2467" s="19">
        <v>-115.17252999999999</v>
      </c>
      <c r="Y2467" s="18">
        <f t="shared" si="382"/>
        <v>62.6</v>
      </c>
      <c r="Z2467" s="17">
        <v>17</v>
      </c>
      <c r="AA2467" s="21">
        <v>6</v>
      </c>
      <c r="AB2467" s="14" t="s">
        <v>46</v>
      </c>
      <c r="AC2467" s="14">
        <v>3</v>
      </c>
      <c r="AD2467" s="17">
        <v>19</v>
      </c>
      <c r="AE2467" s="17">
        <v>1</v>
      </c>
      <c r="AF2467" s="14">
        <v>16</v>
      </c>
      <c r="AG2467" s="14">
        <v>300</v>
      </c>
      <c r="AI2467" s="70">
        <f t="shared" si="390"/>
        <v>15.4465</v>
      </c>
      <c r="AJ2467" s="74">
        <f t="shared" si="391"/>
        <v>506.66058069508574</v>
      </c>
      <c r="AK2467" s="74">
        <f t="shared" si="392"/>
        <v>0.70731750980722297</v>
      </c>
      <c r="AL2467" s="73">
        <f t="shared" si="393"/>
        <v>0.70731750980722297</v>
      </c>
    </row>
    <row r="2468" spans="1:38">
      <c r="A2468" s="14" t="s">
        <v>124</v>
      </c>
      <c r="B2468" s="14" t="s">
        <v>40</v>
      </c>
      <c r="C2468" s="31">
        <v>39284</v>
      </c>
      <c r="D2468" s="15">
        <v>2007</v>
      </c>
      <c r="E2468" s="16">
        <v>0.46180555555555602</v>
      </c>
      <c r="F2468" s="16">
        <v>0.51041666666666696</v>
      </c>
      <c r="G2468" s="16">
        <f t="shared" si="394"/>
        <v>4.8611111111110938E-2</v>
      </c>
      <c r="H2468" s="21">
        <v>2</v>
      </c>
      <c r="I2468" s="17">
        <v>2</v>
      </c>
      <c r="J2468" s="17">
        <v>4</v>
      </c>
      <c r="K2468" s="17">
        <v>4</v>
      </c>
      <c r="L2468" s="14" t="s">
        <v>48</v>
      </c>
      <c r="M2468" s="14" t="s">
        <v>49</v>
      </c>
      <c r="N2468" s="17">
        <v>1</v>
      </c>
      <c r="O2468" s="14">
        <f t="shared" si="384"/>
        <v>30.69</v>
      </c>
      <c r="P2468" s="14">
        <v>9.3000000000000007</v>
      </c>
      <c r="Q2468" s="14">
        <f t="shared" si="385"/>
        <v>30.69</v>
      </c>
      <c r="R2468" s="14">
        <v>9.3000000000000007</v>
      </c>
      <c r="S2468" s="14">
        <f t="shared" si="386"/>
        <v>30.69</v>
      </c>
      <c r="T2468" s="14">
        <v>9.3000000000000007</v>
      </c>
      <c r="U2468" s="21" t="s">
        <v>43</v>
      </c>
      <c r="V2468" s="21" t="s">
        <v>43</v>
      </c>
      <c r="W2468" s="19">
        <v>27.84825</v>
      </c>
      <c r="X2468" s="19">
        <v>-115.17252999999999</v>
      </c>
      <c r="Y2468" s="18">
        <f t="shared" si="382"/>
        <v>62.6</v>
      </c>
      <c r="Z2468" s="17">
        <v>17</v>
      </c>
      <c r="AA2468" s="21">
        <v>6</v>
      </c>
      <c r="AB2468" s="14" t="s">
        <v>46</v>
      </c>
      <c r="AC2468" s="14">
        <v>3</v>
      </c>
      <c r="AD2468" s="17">
        <v>19</v>
      </c>
      <c r="AE2468" s="17">
        <v>1</v>
      </c>
      <c r="AF2468" s="14">
        <v>16</v>
      </c>
      <c r="AG2468" s="14">
        <v>300</v>
      </c>
      <c r="AI2468" s="70">
        <f t="shared" si="390"/>
        <v>15.4465</v>
      </c>
      <c r="AJ2468" s="74">
        <f t="shared" si="391"/>
        <v>506.66058069508574</v>
      </c>
      <c r="AK2468" s="74">
        <f t="shared" si="392"/>
        <v>0.70731750980722297</v>
      </c>
      <c r="AL2468" s="73">
        <f t="shared" si="393"/>
        <v>0.70731750980722297</v>
      </c>
    </row>
    <row r="2469" spans="1:38">
      <c r="A2469" s="14" t="s">
        <v>124</v>
      </c>
      <c r="B2469" s="14" t="s">
        <v>40</v>
      </c>
      <c r="C2469" s="31">
        <v>39284</v>
      </c>
      <c r="D2469" s="15">
        <v>2007</v>
      </c>
      <c r="E2469" s="16">
        <v>0.46180555555555602</v>
      </c>
      <c r="F2469" s="16">
        <v>0.51041666666666696</v>
      </c>
      <c r="G2469" s="16">
        <f t="shared" si="394"/>
        <v>4.8611111111110938E-2</v>
      </c>
      <c r="H2469" s="21">
        <v>2</v>
      </c>
      <c r="I2469" s="17">
        <v>2</v>
      </c>
      <c r="J2469" s="17">
        <v>4</v>
      </c>
      <c r="K2469" s="17">
        <v>4</v>
      </c>
      <c r="L2469" s="14" t="s">
        <v>48</v>
      </c>
      <c r="M2469" s="14" t="s">
        <v>49</v>
      </c>
      <c r="N2469" s="17">
        <v>1</v>
      </c>
      <c r="O2469" s="14">
        <f t="shared" si="384"/>
        <v>30.69</v>
      </c>
      <c r="P2469" s="14">
        <v>9.3000000000000007</v>
      </c>
      <c r="Q2469" s="14">
        <f t="shared" si="385"/>
        <v>30.69</v>
      </c>
      <c r="R2469" s="14">
        <v>9.3000000000000007</v>
      </c>
      <c r="S2469" s="14">
        <f t="shared" si="386"/>
        <v>30.69</v>
      </c>
      <c r="T2469" s="14">
        <v>9.3000000000000007</v>
      </c>
      <c r="U2469" s="21" t="s">
        <v>43</v>
      </c>
      <c r="V2469" s="21" t="s">
        <v>43</v>
      </c>
      <c r="W2469" s="19">
        <v>27.84825</v>
      </c>
      <c r="X2469" s="19">
        <v>-115.17252999999999</v>
      </c>
      <c r="Y2469" s="18">
        <f t="shared" si="382"/>
        <v>62.6</v>
      </c>
      <c r="Z2469" s="17">
        <v>17</v>
      </c>
      <c r="AA2469" s="21">
        <v>6</v>
      </c>
      <c r="AB2469" s="14" t="s">
        <v>46</v>
      </c>
      <c r="AC2469" s="14">
        <v>3</v>
      </c>
      <c r="AD2469" s="17">
        <v>20</v>
      </c>
      <c r="AE2469" s="17">
        <v>1</v>
      </c>
      <c r="AF2469" s="14">
        <v>16</v>
      </c>
      <c r="AG2469" s="14">
        <v>300</v>
      </c>
      <c r="AI2469" s="70">
        <f t="shared" si="390"/>
        <v>16.194500000000001</v>
      </c>
      <c r="AJ2469" s="74">
        <f t="shared" si="391"/>
        <v>593.9131834357014</v>
      </c>
      <c r="AK2469" s="74">
        <f t="shared" si="392"/>
        <v>0.93417427693282351</v>
      </c>
      <c r="AL2469" s="73">
        <f t="shared" si="393"/>
        <v>0.93417427693282351</v>
      </c>
    </row>
    <row r="2470" spans="1:38">
      <c r="A2470" s="14" t="s">
        <v>124</v>
      </c>
      <c r="B2470" s="14" t="s">
        <v>40</v>
      </c>
      <c r="C2470" s="31">
        <v>39284</v>
      </c>
      <c r="D2470" s="15">
        <v>2007</v>
      </c>
      <c r="E2470" s="16">
        <v>0.46180555555555602</v>
      </c>
      <c r="F2470" s="16">
        <v>0.51041666666666696</v>
      </c>
      <c r="G2470" s="16">
        <f t="shared" si="394"/>
        <v>4.8611111111110938E-2</v>
      </c>
      <c r="H2470" s="21">
        <v>2</v>
      </c>
      <c r="I2470" s="17">
        <v>2</v>
      </c>
      <c r="J2470" s="17">
        <v>4</v>
      </c>
      <c r="K2470" s="17">
        <v>4</v>
      </c>
      <c r="L2470" s="14" t="s">
        <v>48</v>
      </c>
      <c r="M2470" s="14" t="s">
        <v>49</v>
      </c>
      <c r="N2470" s="17">
        <v>1</v>
      </c>
      <c r="O2470" s="14">
        <f t="shared" si="384"/>
        <v>30.69</v>
      </c>
      <c r="P2470" s="14">
        <v>9.3000000000000007</v>
      </c>
      <c r="Q2470" s="14">
        <f t="shared" si="385"/>
        <v>30.69</v>
      </c>
      <c r="R2470" s="14">
        <v>9.3000000000000007</v>
      </c>
      <c r="S2470" s="14">
        <f t="shared" si="386"/>
        <v>30.69</v>
      </c>
      <c r="T2470" s="14">
        <v>9.3000000000000007</v>
      </c>
      <c r="U2470" s="21" t="s">
        <v>43</v>
      </c>
      <c r="V2470" s="21" t="s">
        <v>43</v>
      </c>
      <c r="W2470" s="19">
        <v>27.84825</v>
      </c>
      <c r="X2470" s="19">
        <v>-115.17252999999999</v>
      </c>
      <c r="Y2470" s="18">
        <f t="shared" si="382"/>
        <v>62.6</v>
      </c>
      <c r="Z2470" s="17">
        <v>17</v>
      </c>
      <c r="AA2470" s="21">
        <v>6</v>
      </c>
      <c r="AB2470" s="14" t="s">
        <v>46</v>
      </c>
      <c r="AC2470" s="14">
        <v>4</v>
      </c>
      <c r="AD2470" s="17">
        <v>17</v>
      </c>
      <c r="AE2470" s="17">
        <v>1</v>
      </c>
      <c r="AF2470" s="14">
        <v>20</v>
      </c>
      <c r="AG2470" s="14">
        <v>300</v>
      </c>
      <c r="AI2470" s="70">
        <f t="shared" si="390"/>
        <v>13.9505</v>
      </c>
      <c r="AJ2470" s="74">
        <f t="shared" si="391"/>
        <v>359.80704047984557</v>
      </c>
      <c r="AK2470" s="74">
        <f t="shared" si="392"/>
        <v>0.32549830524759849</v>
      </c>
      <c r="AL2470" s="73">
        <f t="shared" si="393"/>
        <v>0.32549830524759849</v>
      </c>
    </row>
    <row r="2471" spans="1:38">
      <c r="A2471" s="14" t="s">
        <v>124</v>
      </c>
      <c r="B2471" s="14" t="s">
        <v>40</v>
      </c>
      <c r="C2471" s="31">
        <v>39284</v>
      </c>
      <c r="D2471" s="15">
        <v>2007</v>
      </c>
      <c r="E2471" s="16">
        <v>0.46180555555555602</v>
      </c>
      <c r="F2471" s="16">
        <v>0.51041666666666696</v>
      </c>
      <c r="G2471" s="16">
        <f t="shared" si="394"/>
        <v>4.8611111111110938E-2</v>
      </c>
      <c r="H2471" s="21">
        <v>2</v>
      </c>
      <c r="I2471" s="17">
        <v>2</v>
      </c>
      <c r="J2471" s="17">
        <v>4</v>
      </c>
      <c r="K2471" s="17">
        <v>4</v>
      </c>
      <c r="L2471" s="14" t="s">
        <v>48</v>
      </c>
      <c r="M2471" s="14" t="s">
        <v>49</v>
      </c>
      <c r="N2471" s="17">
        <v>1</v>
      </c>
      <c r="O2471" s="14">
        <f t="shared" si="384"/>
        <v>30.69</v>
      </c>
      <c r="P2471" s="14">
        <v>9.3000000000000007</v>
      </c>
      <c r="Q2471" s="14">
        <f t="shared" si="385"/>
        <v>30.69</v>
      </c>
      <c r="R2471" s="14">
        <v>9.3000000000000007</v>
      </c>
      <c r="S2471" s="14">
        <f t="shared" si="386"/>
        <v>30.69</v>
      </c>
      <c r="T2471" s="14">
        <v>9.3000000000000007</v>
      </c>
      <c r="U2471" s="21" t="s">
        <v>43</v>
      </c>
      <c r="V2471" s="21" t="s">
        <v>43</v>
      </c>
      <c r="W2471" s="19">
        <v>27.84825</v>
      </c>
      <c r="X2471" s="19">
        <v>-115.17252999999999</v>
      </c>
      <c r="Y2471" s="18">
        <f t="shared" si="382"/>
        <v>62.6</v>
      </c>
      <c r="Z2471" s="17">
        <v>17</v>
      </c>
      <c r="AA2471" s="21">
        <v>6</v>
      </c>
      <c r="AB2471" s="14" t="s">
        <v>46</v>
      </c>
      <c r="AC2471" s="14">
        <v>4</v>
      </c>
      <c r="AD2471" s="17">
        <v>22</v>
      </c>
      <c r="AE2471" s="17">
        <v>1</v>
      </c>
      <c r="AF2471" s="14">
        <v>20</v>
      </c>
      <c r="AG2471" s="14">
        <v>300</v>
      </c>
      <c r="AI2471" s="70">
        <f t="shared" si="390"/>
        <v>17.6905</v>
      </c>
      <c r="AJ2471" s="74">
        <f t="shared" si="391"/>
        <v>799.19872211710003</v>
      </c>
      <c r="AK2471" s="74">
        <f t="shared" si="392"/>
        <v>1.4679166775044603</v>
      </c>
      <c r="AL2471" s="73">
        <f t="shared" si="393"/>
        <v>1.4679166775044603</v>
      </c>
    </row>
    <row r="2472" spans="1:38">
      <c r="A2472" s="14" t="s">
        <v>124</v>
      </c>
      <c r="B2472" s="14" t="s">
        <v>40</v>
      </c>
      <c r="C2472" s="31">
        <v>39284</v>
      </c>
      <c r="D2472" s="15">
        <v>2007</v>
      </c>
      <c r="E2472" s="16">
        <v>0.46180555555555602</v>
      </c>
      <c r="F2472" s="16">
        <v>0.51041666666666696</v>
      </c>
      <c r="G2472" s="16">
        <f t="shared" si="394"/>
        <v>4.8611111111110938E-2</v>
      </c>
      <c r="H2472" s="21">
        <v>2</v>
      </c>
      <c r="I2472" s="17">
        <v>2</v>
      </c>
      <c r="J2472" s="17">
        <v>4</v>
      </c>
      <c r="K2472" s="17">
        <v>4</v>
      </c>
      <c r="L2472" s="14" t="s">
        <v>48</v>
      </c>
      <c r="M2472" s="14" t="s">
        <v>49</v>
      </c>
      <c r="N2472" s="17">
        <v>1</v>
      </c>
      <c r="O2472" s="14">
        <f t="shared" si="384"/>
        <v>30.69</v>
      </c>
      <c r="P2472" s="14">
        <v>9.3000000000000007</v>
      </c>
      <c r="Q2472" s="14">
        <f t="shared" si="385"/>
        <v>30.69</v>
      </c>
      <c r="R2472" s="14">
        <v>9.3000000000000007</v>
      </c>
      <c r="S2472" s="14">
        <f t="shared" si="386"/>
        <v>30.69</v>
      </c>
      <c r="T2472" s="14">
        <v>9.3000000000000007</v>
      </c>
      <c r="U2472" s="21" t="s">
        <v>43</v>
      </c>
      <c r="V2472" s="21" t="s">
        <v>43</v>
      </c>
      <c r="W2472" s="19">
        <v>27.84825</v>
      </c>
      <c r="X2472" s="19">
        <v>-115.17252999999999</v>
      </c>
      <c r="Y2472" s="18">
        <f t="shared" si="382"/>
        <v>62.6</v>
      </c>
      <c r="Z2472" s="17">
        <v>17</v>
      </c>
      <c r="AA2472" s="21">
        <v>6</v>
      </c>
      <c r="AB2472" s="14" t="s">
        <v>46</v>
      </c>
      <c r="AC2472" s="14">
        <v>5</v>
      </c>
      <c r="AD2472" s="17">
        <v>25</v>
      </c>
      <c r="AE2472" s="17">
        <v>1</v>
      </c>
      <c r="AF2472" s="14">
        <v>35</v>
      </c>
      <c r="AG2472" s="14">
        <v>300</v>
      </c>
      <c r="AI2472" s="70">
        <f t="shared" si="390"/>
        <v>19.9345</v>
      </c>
      <c r="AJ2472" s="74">
        <f t="shared" si="391"/>
        <v>1193.7736391278531</v>
      </c>
      <c r="AK2472" s="74">
        <f t="shared" si="392"/>
        <v>2.4938114617324181</v>
      </c>
      <c r="AL2472" s="73">
        <f t="shared" si="393"/>
        <v>2.4938114617324181</v>
      </c>
    </row>
    <row r="2473" spans="1:38">
      <c r="A2473" s="14" t="s">
        <v>124</v>
      </c>
      <c r="B2473" s="14" t="s">
        <v>40</v>
      </c>
      <c r="C2473" s="31">
        <v>39284</v>
      </c>
      <c r="D2473" s="15">
        <v>2007</v>
      </c>
      <c r="E2473" s="16">
        <v>0.46180555555555602</v>
      </c>
      <c r="F2473" s="16">
        <v>0.51041666666666696</v>
      </c>
      <c r="G2473" s="16">
        <f t="shared" si="394"/>
        <v>4.8611111111110938E-2</v>
      </c>
      <c r="H2473" s="21">
        <v>2</v>
      </c>
      <c r="I2473" s="17">
        <v>2</v>
      </c>
      <c r="J2473" s="17">
        <v>4</v>
      </c>
      <c r="K2473" s="17">
        <v>4</v>
      </c>
      <c r="L2473" s="14" t="s">
        <v>48</v>
      </c>
      <c r="M2473" s="14" t="s">
        <v>49</v>
      </c>
      <c r="N2473" s="17">
        <v>1</v>
      </c>
      <c r="O2473" s="14">
        <f t="shared" si="384"/>
        <v>30.69</v>
      </c>
      <c r="P2473" s="14">
        <v>9.3000000000000007</v>
      </c>
      <c r="Q2473" s="14">
        <f t="shared" si="385"/>
        <v>30.69</v>
      </c>
      <c r="R2473" s="14">
        <v>9.3000000000000007</v>
      </c>
      <c r="S2473" s="14">
        <f t="shared" si="386"/>
        <v>30.69</v>
      </c>
      <c r="T2473" s="14">
        <v>9.3000000000000007</v>
      </c>
      <c r="U2473" s="21" t="s">
        <v>43</v>
      </c>
      <c r="V2473" s="21" t="s">
        <v>43</v>
      </c>
      <c r="W2473" s="19">
        <v>27.84825</v>
      </c>
      <c r="X2473" s="19">
        <v>-115.17252999999999</v>
      </c>
      <c r="Y2473" s="18">
        <f t="shared" si="382"/>
        <v>62.6</v>
      </c>
      <c r="Z2473" s="17">
        <v>17</v>
      </c>
      <c r="AA2473" s="21">
        <v>6</v>
      </c>
      <c r="AB2473" s="14" t="s">
        <v>46</v>
      </c>
      <c r="AC2473" s="14">
        <v>5</v>
      </c>
      <c r="AD2473" s="17">
        <v>25</v>
      </c>
      <c r="AE2473" s="17">
        <v>1</v>
      </c>
      <c r="AF2473" s="14">
        <v>35</v>
      </c>
      <c r="AG2473" s="14">
        <v>300</v>
      </c>
      <c r="AI2473" s="70">
        <f t="shared" si="390"/>
        <v>19.9345</v>
      </c>
      <c r="AJ2473" s="74">
        <f t="shared" si="391"/>
        <v>1193.7736391278531</v>
      </c>
      <c r="AK2473" s="74">
        <f t="shared" si="392"/>
        <v>2.4938114617324181</v>
      </c>
      <c r="AL2473" s="73">
        <f t="shared" si="393"/>
        <v>2.4938114617324181</v>
      </c>
    </row>
    <row r="2474" spans="1:38">
      <c r="A2474" s="14" t="s">
        <v>124</v>
      </c>
      <c r="B2474" s="14" t="s">
        <v>40</v>
      </c>
      <c r="C2474" s="31">
        <v>39284</v>
      </c>
      <c r="D2474" s="15">
        <v>2007</v>
      </c>
      <c r="E2474" s="16">
        <v>0.46180555555555602</v>
      </c>
      <c r="F2474" s="16">
        <v>0.51041666666666696</v>
      </c>
      <c r="G2474" s="16">
        <f t="shared" si="394"/>
        <v>4.8611111111110938E-2</v>
      </c>
      <c r="H2474" s="21">
        <v>2</v>
      </c>
      <c r="I2474" s="17">
        <v>2</v>
      </c>
      <c r="J2474" s="17">
        <v>4</v>
      </c>
      <c r="K2474" s="17">
        <v>4</v>
      </c>
      <c r="L2474" s="14" t="s">
        <v>48</v>
      </c>
      <c r="M2474" s="14" t="s">
        <v>49</v>
      </c>
      <c r="N2474" s="17">
        <v>1</v>
      </c>
      <c r="O2474" s="14">
        <f t="shared" si="384"/>
        <v>30.69</v>
      </c>
      <c r="P2474" s="14">
        <v>9.3000000000000007</v>
      </c>
      <c r="Q2474" s="14">
        <f t="shared" si="385"/>
        <v>30.69</v>
      </c>
      <c r="R2474" s="14">
        <v>9.3000000000000007</v>
      </c>
      <c r="S2474" s="14">
        <f t="shared" si="386"/>
        <v>30.69</v>
      </c>
      <c r="T2474" s="14">
        <v>9.3000000000000007</v>
      </c>
      <c r="U2474" s="21" t="s">
        <v>43</v>
      </c>
      <c r="V2474" s="21" t="s">
        <v>43</v>
      </c>
      <c r="W2474" s="19">
        <v>27.84825</v>
      </c>
      <c r="X2474" s="19">
        <v>-115.17252999999999</v>
      </c>
      <c r="Y2474" s="18">
        <f t="shared" si="382"/>
        <v>62.6</v>
      </c>
      <c r="Z2474" s="17">
        <v>17</v>
      </c>
      <c r="AA2474" s="21">
        <v>6</v>
      </c>
      <c r="AB2474" s="14" t="s">
        <v>46</v>
      </c>
      <c r="AC2474" s="14">
        <v>6</v>
      </c>
      <c r="AD2474" s="17">
        <v>26</v>
      </c>
      <c r="AE2474" s="17">
        <v>1</v>
      </c>
      <c r="AF2474" s="14">
        <v>38</v>
      </c>
      <c r="AG2474" s="14">
        <v>300</v>
      </c>
      <c r="AI2474" s="70">
        <f t="shared" si="390"/>
        <v>20.682500000000001</v>
      </c>
      <c r="AJ2474" s="74">
        <f t="shared" si="391"/>
        <v>1351.0586714113065</v>
      </c>
      <c r="AK2474" s="74">
        <f t="shared" si="392"/>
        <v>2.9027525456693968</v>
      </c>
      <c r="AL2474" s="73">
        <f t="shared" si="393"/>
        <v>2.9027525456693968</v>
      </c>
    </row>
    <row r="2475" spans="1:38">
      <c r="A2475" s="14" t="s">
        <v>124</v>
      </c>
      <c r="B2475" s="14" t="s">
        <v>40</v>
      </c>
      <c r="C2475" s="31">
        <v>39284</v>
      </c>
      <c r="D2475" s="15">
        <v>2007</v>
      </c>
      <c r="E2475" s="16">
        <v>0.46180555555555602</v>
      </c>
      <c r="F2475" s="16">
        <v>0.51041666666666696</v>
      </c>
      <c r="G2475" s="16">
        <f t="shared" si="394"/>
        <v>4.8611111111110938E-2</v>
      </c>
      <c r="H2475" s="21">
        <v>2</v>
      </c>
      <c r="I2475" s="17">
        <v>2</v>
      </c>
      <c r="J2475" s="17">
        <v>4</v>
      </c>
      <c r="K2475" s="17">
        <v>4</v>
      </c>
      <c r="L2475" s="14" t="s">
        <v>48</v>
      </c>
      <c r="M2475" s="14" t="s">
        <v>49</v>
      </c>
      <c r="N2475" s="17">
        <v>1</v>
      </c>
      <c r="O2475" s="14">
        <f t="shared" si="384"/>
        <v>30.69</v>
      </c>
      <c r="P2475" s="14">
        <v>9.3000000000000007</v>
      </c>
      <c r="Q2475" s="14">
        <f t="shared" si="385"/>
        <v>30.69</v>
      </c>
      <c r="R2475" s="14">
        <v>9.3000000000000007</v>
      </c>
      <c r="S2475" s="14">
        <f t="shared" si="386"/>
        <v>30.69</v>
      </c>
      <c r="T2475" s="14">
        <v>9.3000000000000007</v>
      </c>
      <c r="U2475" s="21" t="s">
        <v>43</v>
      </c>
      <c r="V2475" s="21" t="s">
        <v>43</v>
      </c>
      <c r="W2475" s="19">
        <v>27.84825</v>
      </c>
      <c r="X2475" s="19">
        <v>-115.17252999999999</v>
      </c>
      <c r="Y2475" s="18">
        <f t="shared" si="382"/>
        <v>62.6</v>
      </c>
      <c r="Z2475" s="17">
        <v>17</v>
      </c>
      <c r="AA2475" s="21">
        <v>6</v>
      </c>
      <c r="AB2475" s="14" t="s">
        <v>46</v>
      </c>
      <c r="AC2475" s="14">
        <v>6</v>
      </c>
      <c r="AD2475" s="17">
        <v>29</v>
      </c>
      <c r="AE2475" s="17">
        <v>1</v>
      </c>
      <c r="AF2475" s="14">
        <v>38</v>
      </c>
      <c r="AG2475" s="14">
        <v>300</v>
      </c>
      <c r="AI2475" s="70">
        <f t="shared" si="390"/>
        <v>22.926500000000001</v>
      </c>
      <c r="AJ2475" s="74">
        <f t="shared" si="391"/>
        <v>1909.7780201154376</v>
      </c>
      <c r="AK2475" s="74">
        <f t="shared" si="392"/>
        <v>4.355422852300137</v>
      </c>
      <c r="AL2475" s="73">
        <f t="shared" si="393"/>
        <v>4.355422852300137</v>
      </c>
    </row>
    <row r="2476" spans="1:38">
      <c r="A2476" s="14" t="s">
        <v>124</v>
      </c>
      <c r="B2476" s="14" t="s">
        <v>40</v>
      </c>
      <c r="C2476" s="31">
        <v>39284</v>
      </c>
      <c r="D2476" s="15">
        <v>2007</v>
      </c>
      <c r="E2476" s="16">
        <v>0.46180555555555602</v>
      </c>
      <c r="F2476" s="16">
        <v>0.51041666666666696</v>
      </c>
      <c r="G2476" s="16">
        <f t="shared" si="394"/>
        <v>4.8611111111110938E-2</v>
      </c>
      <c r="H2476" s="21">
        <v>2</v>
      </c>
      <c r="I2476" s="17">
        <v>2</v>
      </c>
      <c r="J2476" s="17">
        <v>4</v>
      </c>
      <c r="K2476" s="17">
        <v>4</v>
      </c>
      <c r="L2476" s="14" t="s">
        <v>48</v>
      </c>
      <c r="M2476" s="14" t="s">
        <v>49</v>
      </c>
      <c r="N2476" s="17">
        <v>1</v>
      </c>
      <c r="O2476" s="14">
        <f t="shared" si="384"/>
        <v>30.69</v>
      </c>
      <c r="P2476" s="14">
        <v>9.3000000000000007</v>
      </c>
      <c r="Q2476" s="14">
        <f t="shared" si="385"/>
        <v>30.69</v>
      </c>
      <c r="R2476" s="14">
        <v>9.3000000000000007</v>
      </c>
      <c r="S2476" s="14">
        <f t="shared" si="386"/>
        <v>30.69</v>
      </c>
      <c r="T2476" s="14">
        <v>9.3000000000000007</v>
      </c>
      <c r="U2476" s="21" t="s">
        <v>43</v>
      </c>
      <c r="V2476" s="21" t="s">
        <v>43</v>
      </c>
      <c r="W2476" s="19">
        <v>27.84825</v>
      </c>
      <c r="X2476" s="19">
        <v>-115.17252999999999</v>
      </c>
      <c r="Y2476" s="18">
        <f t="shared" si="382"/>
        <v>62.6</v>
      </c>
      <c r="Z2476" s="17">
        <v>17</v>
      </c>
      <c r="AA2476" s="21">
        <v>6</v>
      </c>
      <c r="AB2476" s="14" t="s">
        <v>46</v>
      </c>
      <c r="AC2476" s="14">
        <v>6</v>
      </c>
      <c r="AD2476" s="17">
        <v>29</v>
      </c>
      <c r="AE2476" s="17">
        <v>1</v>
      </c>
      <c r="AF2476" s="14">
        <v>38</v>
      </c>
      <c r="AG2476" s="14">
        <v>300</v>
      </c>
      <c r="AI2476" s="70">
        <f t="shared" si="390"/>
        <v>22.926500000000001</v>
      </c>
      <c r="AJ2476" s="74">
        <f t="shared" si="391"/>
        <v>1909.7780201154376</v>
      </c>
      <c r="AK2476" s="74">
        <f t="shared" si="392"/>
        <v>4.355422852300137</v>
      </c>
      <c r="AL2476" s="73">
        <f t="shared" si="393"/>
        <v>4.355422852300137</v>
      </c>
    </row>
    <row r="2477" spans="1:38">
      <c r="A2477" s="14" t="s">
        <v>124</v>
      </c>
      <c r="B2477" s="14" t="s">
        <v>40</v>
      </c>
      <c r="C2477" s="31">
        <v>39284</v>
      </c>
      <c r="D2477" s="15">
        <v>2007</v>
      </c>
      <c r="E2477" s="16">
        <v>0.46180555555555602</v>
      </c>
      <c r="F2477" s="16">
        <v>0.51041666666666696</v>
      </c>
      <c r="G2477" s="16">
        <f t="shared" si="394"/>
        <v>4.8611111111110938E-2</v>
      </c>
      <c r="H2477" s="21">
        <v>2</v>
      </c>
      <c r="I2477" s="17">
        <v>2</v>
      </c>
      <c r="J2477" s="17">
        <v>4</v>
      </c>
      <c r="K2477" s="17">
        <v>4</v>
      </c>
      <c r="L2477" s="14" t="s">
        <v>48</v>
      </c>
      <c r="M2477" s="14" t="s">
        <v>49</v>
      </c>
      <c r="N2477" s="17">
        <v>1</v>
      </c>
      <c r="O2477" s="14">
        <f t="shared" si="384"/>
        <v>30.69</v>
      </c>
      <c r="P2477" s="14">
        <v>9.3000000000000007</v>
      </c>
      <c r="Q2477" s="14">
        <f t="shared" si="385"/>
        <v>30.69</v>
      </c>
      <c r="R2477" s="14">
        <v>9.3000000000000007</v>
      </c>
      <c r="S2477" s="14">
        <f t="shared" si="386"/>
        <v>30.69</v>
      </c>
      <c r="T2477" s="14">
        <v>9.3000000000000007</v>
      </c>
      <c r="U2477" s="21" t="s">
        <v>43</v>
      </c>
      <c r="V2477" s="21" t="s">
        <v>43</v>
      </c>
      <c r="W2477" s="19">
        <v>27.84825</v>
      </c>
      <c r="X2477" s="19">
        <v>-115.17252999999999</v>
      </c>
      <c r="Y2477" s="18">
        <f t="shared" si="382"/>
        <v>62.6</v>
      </c>
      <c r="Z2477" s="17">
        <v>17</v>
      </c>
      <c r="AA2477" s="21">
        <v>6</v>
      </c>
      <c r="AB2477" s="14" t="s">
        <v>46</v>
      </c>
      <c r="AC2477" s="14">
        <v>6</v>
      </c>
      <c r="AD2477" s="17">
        <v>29</v>
      </c>
      <c r="AE2477" s="17">
        <v>1</v>
      </c>
      <c r="AF2477" s="14">
        <v>38</v>
      </c>
      <c r="AG2477" s="14">
        <v>300</v>
      </c>
      <c r="AI2477" s="70">
        <f t="shared" si="390"/>
        <v>22.926500000000001</v>
      </c>
      <c r="AJ2477" s="74">
        <f t="shared" si="391"/>
        <v>1909.7780201154376</v>
      </c>
      <c r="AK2477" s="74">
        <f t="shared" si="392"/>
        <v>4.355422852300137</v>
      </c>
      <c r="AL2477" s="73">
        <f t="shared" si="393"/>
        <v>4.355422852300137</v>
      </c>
    </row>
    <row r="2478" spans="1:38">
      <c r="A2478" s="14" t="s">
        <v>124</v>
      </c>
      <c r="B2478" s="14" t="s">
        <v>40</v>
      </c>
      <c r="C2478" s="31">
        <v>39284</v>
      </c>
      <c r="D2478" s="15">
        <v>2007</v>
      </c>
      <c r="E2478" s="16">
        <v>0.46180555555555602</v>
      </c>
      <c r="F2478" s="16">
        <v>0.51041666666666696</v>
      </c>
      <c r="G2478" s="16">
        <f t="shared" si="394"/>
        <v>4.8611111111110938E-2</v>
      </c>
      <c r="H2478" s="21">
        <v>2</v>
      </c>
      <c r="I2478" s="17">
        <v>2</v>
      </c>
      <c r="J2478" s="17">
        <v>4</v>
      </c>
      <c r="K2478" s="17">
        <v>4</v>
      </c>
      <c r="L2478" s="14" t="s">
        <v>48</v>
      </c>
      <c r="M2478" s="14" t="s">
        <v>49</v>
      </c>
      <c r="N2478" s="17">
        <v>1</v>
      </c>
      <c r="O2478" s="14">
        <f t="shared" si="384"/>
        <v>30.69</v>
      </c>
      <c r="P2478" s="14">
        <v>9.3000000000000007</v>
      </c>
      <c r="Q2478" s="14">
        <f t="shared" si="385"/>
        <v>30.69</v>
      </c>
      <c r="R2478" s="14">
        <v>9.3000000000000007</v>
      </c>
      <c r="S2478" s="14">
        <f t="shared" si="386"/>
        <v>30.69</v>
      </c>
      <c r="T2478" s="14">
        <v>9.3000000000000007</v>
      </c>
      <c r="U2478" s="21" t="s">
        <v>43</v>
      </c>
      <c r="V2478" s="21" t="s">
        <v>43</v>
      </c>
      <c r="W2478" s="19">
        <v>27.84825</v>
      </c>
      <c r="X2478" s="19">
        <v>-115.17252999999999</v>
      </c>
      <c r="Y2478" s="18">
        <f t="shared" si="382"/>
        <v>62.6</v>
      </c>
      <c r="Z2478" s="17">
        <v>17</v>
      </c>
      <c r="AA2478" s="21">
        <v>6</v>
      </c>
      <c r="AB2478" s="14" t="s">
        <v>46</v>
      </c>
      <c r="AC2478" s="14">
        <v>7</v>
      </c>
      <c r="AD2478" s="17">
        <v>23</v>
      </c>
      <c r="AE2478" s="17">
        <v>1</v>
      </c>
      <c r="AF2478" s="14">
        <v>48</v>
      </c>
      <c r="AG2478" s="14">
        <v>300</v>
      </c>
      <c r="AI2478" s="70">
        <f t="shared" si="390"/>
        <v>18.438500000000001</v>
      </c>
      <c r="AJ2478" s="74">
        <f t="shared" si="391"/>
        <v>918.51444961025391</v>
      </c>
      <c r="AK2478" s="74">
        <f t="shared" si="392"/>
        <v>1.7781375689866601</v>
      </c>
      <c r="AL2478" s="73">
        <f t="shared" si="393"/>
        <v>1.7781375689866601</v>
      </c>
    </row>
    <row r="2479" spans="1:38" hidden="1">
      <c r="A2479" s="14" t="s">
        <v>125</v>
      </c>
      <c r="B2479" s="14" t="s">
        <v>40</v>
      </c>
      <c r="C2479" s="31">
        <v>39288</v>
      </c>
      <c r="D2479" s="15">
        <v>2007</v>
      </c>
      <c r="E2479" s="16">
        <v>0.48958333333333331</v>
      </c>
      <c r="F2479" s="16">
        <v>0.52638888888888891</v>
      </c>
      <c r="G2479" s="16">
        <f t="shared" si="394"/>
        <v>3.6805555555555591E-2</v>
      </c>
      <c r="H2479" s="21">
        <v>2</v>
      </c>
      <c r="I2479" s="17">
        <v>1</v>
      </c>
      <c r="J2479" s="17">
        <v>3</v>
      </c>
      <c r="K2479" s="17">
        <v>3</v>
      </c>
      <c r="L2479" s="14" t="s">
        <v>61</v>
      </c>
      <c r="M2479" s="14" t="s">
        <v>62</v>
      </c>
      <c r="N2479" s="17">
        <v>1</v>
      </c>
      <c r="O2479" s="14">
        <f t="shared" si="384"/>
        <v>16.5</v>
      </c>
      <c r="P2479" s="14">
        <v>5</v>
      </c>
      <c r="Q2479" s="14">
        <f t="shared" si="385"/>
        <v>14.19</v>
      </c>
      <c r="R2479" s="14">
        <v>4.3</v>
      </c>
      <c r="S2479" s="14">
        <f t="shared" si="386"/>
        <v>16.5</v>
      </c>
      <c r="T2479" s="14">
        <v>5</v>
      </c>
      <c r="U2479" s="21" t="s">
        <v>43</v>
      </c>
      <c r="V2479" s="21" t="s">
        <v>43</v>
      </c>
      <c r="W2479" s="19">
        <v>27.886389999999999</v>
      </c>
      <c r="X2479" s="19">
        <v>-115.19069</v>
      </c>
      <c r="Y2479" s="18" t="s">
        <v>43</v>
      </c>
      <c r="Z2479" s="17" t="s">
        <v>43</v>
      </c>
      <c r="AA2479" s="21">
        <v>4</v>
      </c>
      <c r="AB2479" s="14" t="s">
        <v>46</v>
      </c>
      <c r="AC2479" s="14">
        <v>1</v>
      </c>
      <c r="AD2479" s="17">
        <v>21</v>
      </c>
      <c r="AE2479" s="17">
        <v>1</v>
      </c>
      <c r="AF2479" s="14">
        <v>4</v>
      </c>
      <c r="AG2479" s="14">
        <v>330</v>
      </c>
      <c r="AI2479" s="70">
        <f t="shared" si="390"/>
        <v>16.942499999999999</v>
      </c>
      <c r="AJ2479" s="74">
        <f t="shared" si="391"/>
        <v>691.21379845369552</v>
      </c>
      <c r="AK2479" s="74">
        <f t="shared" si="392"/>
        <v>1.1871558759796081</v>
      </c>
      <c r="AL2479" s="73">
        <f t="shared" si="393"/>
        <v>1.1871558759796081</v>
      </c>
    </row>
    <row r="2480" spans="1:38" hidden="1">
      <c r="A2480" s="14" t="s">
        <v>125</v>
      </c>
      <c r="B2480" s="14" t="s">
        <v>40</v>
      </c>
      <c r="C2480" s="31">
        <v>39288</v>
      </c>
      <c r="D2480" s="15">
        <v>2007</v>
      </c>
      <c r="E2480" s="16">
        <v>0.48958333333333331</v>
      </c>
      <c r="F2480" s="16">
        <v>0.52638888888888891</v>
      </c>
      <c r="G2480" s="16">
        <f t="shared" si="394"/>
        <v>3.6805555555555591E-2</v>
      </c>
      <c r="H2480" s="21">
        <v>2</v>
      </c>
      <c r="I2480" s="17">
        <v>1</v>
      </c>
      <c r="J2480" s="17">
        <v>3</v>
      </c>
      <c r="K2480" s="17">
        <v>3</v>
      </c>
      <c r="L2480" s="14" t="s">
        <v>61</v>
      </c>
      <c r="M2480" s="14" t="s">
        <v>62</v>
      </c>
      <c r="N2480" s="17">
        <v>1</v>
      </c>
      <c r="O2480" s="14">
        <f t="shared" si="384"/>
        <v>16.5</v>
      </c>
      <c r="P2480" s="14">
        <v>5</v>
      </c>
      <c r="Q2480" s="14">
        <f t="shared" si="385"/>
        <v>14.19</v>
      </c>
      <c r="R2480" s="14">
        <v>4.3</v>
      </c>
      <c r="S2480" s="14">
        <f t="shared" si="386"/>
        <v>16.5</v>
      </c>
      <c r="T2480" s="14">
        <v>5</v>
      </c>
      <c r="U2480" s="21" t="s">
        <v>43</v>
      </c>
      <c r="V2480" s="21" t="s">
        <v>43</v>
      </c>
      <c r="W2480" s="19">
        <v>27.886389999999999</v>
      </c>
      <c r="X2480" s="19">
        <v>-115.19069</v>
      </c>
      <c r="Y2480" s="18" t="s">
        <v>43</v>
      </c>
      <c r="Z2480" s="17" t="s">
        <v>43</v>
      </c>
      <c r="AA2480" s="21">
        <v>4</v>
      </c>
      <c r="AB2480" s="14" t="s">
        <v>46</v>
      </c>
      <c r="AC2480" s="14">
        <v>1</v>
      </c>
      <c r="AD2480" s="17">
        <v>22</v>
      </c>
      <c r="AE2480" s="17">
        <v>1</v>
      </c>
      <c r="AF2480" s="14">
        <v>4</v>
      </c>
      <c r="AG2480" s="14">
        <v>330</v>
      </c>
      <c r="AI2480" s="70">
        <f t="shared" si="390"/>
        <v>17.6905</v>
      </c>
      <c r="AJ2480" s="74">
        <f t="shared" si="391"/>
        <v>799.19872211710003</v>
      </c>
      <c r="AK2480" s="74">
        <f t="shared" si="392"/>
        <v>1.4679166775044603</v>
      </c>
      <c r="AL2480" s="73">
        <f t="shared" si="393"/>
        <v>1.4679166775044603</v>
      </c>
    </row>
    <row r="2481" spans="1:38" hidden="1">
      <c r="A2481" s="14" t="s">
        <v>125</v>
      </c>
      <c r="B2481" s="14" t="s">
        <v>40</v>
      </c>
      <c r="C2481" s="31">
        <v>39288</v>
      </c>
      <c r="D2481" s="15">
        <v>2007</v>
      </c>
      <c r="E2481" s="16">
        <v>0.48958333333333331</v>
      </c>
      <c r="F2481" s="16">
        <v>0.52638888888888891</v>
      </c>
      <c r="G2481" s="16">
        <f t="shared" si="394"/>
        <v>3.6805555555555591E-2</v>
      </c>
      <c r="H2481" s="21">
        <v>2</v>
      </c>
      <c r="I2481" s="17">
        <v>1</v>
      </c>
      <c r="J2481" s="17">
        <v>3</v>
      </c>
      <c r="K2481" s="17">
        <v>3</v>
      </c>
      <c r="L2481" s="14" t="s">
        <v>61</v>
      </c>
      <c r="M2481" s="14" t="s">
        <v>62</v>
      </c>
      <c r="N2481" s="17">
        <v>1</v>
      </c>
      <c r="O2481" s="14">
        <f t="shared" si="384"/>
        <v>16.5</v>
      </c>
      <c r="P2481" s="14">
        <v>5</v>
      </c>
      <c r="Q2481" s="14">
        <f t="shared" si="385"/>
        <v>14.19</v>
      </c>
      <c r="R2481" s="14">
        <v>4.3</v>
      </c>
      <c r="S2481" s="14">
        <f t="shared" si="386"/>
        <v>16.5</v>
      </c>
      <c r="T2481" s="14">
        <v>5</v>
      </c>
      <c r="U2481" s="21" t="s">
        <v>43</v>
      </c>
      <c r="V2481" s="21" t="s">
        <v>43</v>
      </c>
      <c r="W2481" s="19">
        <v>27.886389999999999</v>
      </c>
      <c r="X2481" s="19">
        <v>-115.19069</v>
      </c>
      <c r="Y2481" s="18" t="s">
        <v>43</v>
      </c>
      <c r="Z2481" s="17" t="s">
        <v>43</v>
      </c>
      <c r="AA2481" s="21">
        <v>4</v>
      </c>
      <c r="AB2481" s="14" t="s">
        <v>46</v>
      </c>
      <c r="AC2481" s="14">
        <v>2</v>
      </c>
      <c r="AD2481" s="17">
        <v>16</v>
      </c>
      <c r="AE2481" s="17">
        <v>1</v>
      </c>
      <c r="AF2481" s="14">
        <v>6</v>
      </c>
      <c r="AG2481" s="14">
        <v>330</v>
      </c>
      <c r="AI2481" s="70">
        <f t="shared" si="390"/>
        <v>13.202500000000001</v>
      </c>
      <c r="AJ2481" s="74">
        <f t="shared" si="391"/>
        <v>298.98731991165073</v>
      </c>
      <c r="AK2481" s="74">
        <f t="shared" si="392"/>
        <v>0.16736703177029189</v>
      </c>
      <c r="AL2481" s="73">
        <f t="shared" si="393"/>
        <v>0.16736703177029189</v>
      </c>
    </row>
    <row r="2482" spans="1:38" hidden="1">
      <c r="A2482" s="14" t="s">
        <v>125</v>
      </c>
      <c r="B2482" s="14" t="s">
        <v>40</v>
      </c>
      <c r="C2482" s="31">
        <v>39288</v>
      </c>
      <c r="D2482" s="15">
        <v>2007</v>
      </c>
      <c r="E2482" s="16">
        <v>0.48958333333333331</v>
      </c>
      <c r="F2482" s="16">
        <v>0.52638888888888891</v>
      </c>
      <c r="G2482" s="16">
        <f t="shared" si="394"/>
        <v>3.6805555555555591E-2</v>
      </c>
      <c r="H2482" s="21">
        <v>2</v>
      </c>
      <c r="I2482" s="17">
        <v>1</v>
      </c>
      <c r="J2482" s="17">
        <v>3</v>
      </c>
      <c r="K2482" s="17">
        <v>3</v>
      </c>
      <c r="L2482" s="14" t="s">
        <v>61</v>
      </c>
      <c r="M2482" s="14" t="s">
        <v>62</v>
      </c>
      <c r="N2482" s="17">
        <v>1</v>
      </c>
      <c r="O2482" s="14">
        <f t="shared" si="384"/>
        <v>16.5</v>
      </c>
      <c r="P2482" s="14">
        <v>5</v>
      </c>
      <c r="Q2482" s="14">
        <f t="shared" si="385"/>
        <v>14.19</v>
      </c>
      <c r="R2482" s="14">
        <v>4.3</v>
      </c>
      <c r="S2482" s="14">
        <f t="shared" si="386"/>
        <v>16.5</v>
      </c>
      <c r="T2482" s="14">
        <v>5</v>
      </c>
      <c r="U2482" s="21" t="s">
        <v>43</v>
      </c>
      <c r="V2482" s="21" t="s">
        <v>43</v>
      </c>
      <c r="W2482" s="19">
        <v>27.886389999999999</v>
      </c>
      <c r="X2482" s="19">
        <v>-115.19069</v>
      </c>
      <c r="Y2482" s="18" t="s">
        <v>43</v>
      </c>
      <c r="Z2482" s="17" t="s">
        <v>43</v>
      </c>
      <c r="AA2482" s="21">
        <v>4</v>
      </c>
      <c r="AB2482" s="14" t="s">
        <v>46</v>
      </c>
      <c r="AC2482" s="14">
        <v>2</v>
      </c>
      <c r="AD2482" s="17">
        <v>17</v>
      </c>
      <c r="AE2482" s="17">
        <v>1</v>
      </c>
      <c r="AF2482" s="14">
        <v>6</v>
      </c>
      <c r="AG2482" s="14">
        <v>330</v>
      </c>
      <c r="AI2482" s="70">
        <f t="shared" si="390"/>
        <v>13.9505</v>
      </c>
      <c r="AJ2482" s="74">
        <f t="shared" si="391"/>
        <v>359.80704047984557</v>
      </c>
      <c r="AK2482" s="74">
        <f t="shared" si="392"/>
        <v>0.32549830524759849</v>
      </c>
      <c r="AL2482" s="73">
        <f t="shared" si="393"/>
        <v>0.32549830524759849</v>
      </c>
    </row>
    <row r="2483" spans="1:38" hidden="1">
      <c r="A2483" s="14" t="s">
        <v>125</v>
      </c>
      <c r="B2483" s="14" t="s">
        <v>40</v>
      </c>
      <c r="C2483" s="31">
        <v>39288</v>
      </c>
      <c r="D2483" s="15">
        <v>2007</v>
      </c>
      <c r="E2483" s="16">
        <v>0.48958333333333331</v>
      </c>
      <c r="F2483" s="16">
        <v>0.52638888888888891</v>
      </c>
      <c r="G2483" s="16">
        <f t="shared" si="394"/>
        <v>3.6805555555555591E-2</v>
      </c>
      <c r="H2483" s="21">
        <v>2</v>
      </c>
      <c r="I2483" s="17">
        <v>1</v>
      </c>
      <c r="J2483" s="17">
        <v>3</v>
      </c>
      <c r="K2483" s="17">
        <v>3</v>
      </c>
      <c r="L2483" s="14" t="s">
        <v>61</v>
      </c>
      <c r="M2483" s="14" t="s">
        <v>62</v>
      </c>
      <c r="N2483" s="17">
        <v>1</v>
      </c>
      <c r="O2483" s="14">
        <f t="shared" si="384"/>
        <v>16.5</v>
      </c>
      <c r="P2483" s="14">
        <v>5</v>
      </c>
      <c r="Q2483" s="14">
        <f t="shared" si="385"/>
        <v>14.19</v>
      </c>
      <c r="R2483" s="14">
        <v>4.3</v>
      </c>
      <c r="S2483" s="14">
        <f t="shared" si="386"/>
        <v>16.5</v>
      </c>
      <c r="T2483" s="14">
        <v>5</v>
      </c>
      <c r="U2483" s="21" t="s">
        <v>43</v>
      </c>
      <c r="V2483" s="21" t="s">
        <v>43</v>
      </c>
      <c r="W2483" s="19">
        <v>27.886389999999999</v>
      </c>
      <c r="X2483" s="19">
        <v>-115.19069</v>
      </c>
      <c r="Y2483" s="18" t="s">
        <v>43</v>
      </c>
      <c r="Z2483" s="17" t="s">
        <v>43</v>
      </c>
      <c r="AA2483" s="21">
        <v>4</v>
      </c>
      <c r="AB2483" s="14" t="s">
        <v>46</v>
      </c>
      <c r="AC2483" s="14">
        <v>2</v>
      </c>
      <c r="AD2483" s="17">
        <v>17</v>
      </c>
      <c r="AE2483" s="17">
        <v>1</v>
      </c>
      <c r="AF2483" s="14">
        <v>6</v>
      </c>
      <c r="AG2483" s="14">
        <v>330</v>
      </c>
      <c r="AI2483" s="70">
        <f t="shared" si="390"/>
        <v>13.9505</v>
      </c>
      <c r="AJ2483" s="74">
        <f t="shared" si="391"/>
        <v>359.80704047984557</v>
      </c>
      <c r="AK2483" s="74">
        <f t="shared" si="392"/>
        <v>0.32549830524759849</v>
      </c>
      <c r="AL2483" s="73">
        <f t="shared" si="393"/>
        <v>0.32549830524759849</v>
      </c>
    </row>
    <row r="2484" spans="1:38" hidden="1">
      <c r="A2484" s="14" t="s">
        <v>125</v>
      </c>
      <c r="B2484" s="14" t="s">
        <v>40</v>
      </c>
      <c r="C2484" s="31">
        <v>39288</v>
      </c>
      <c r="D2484" s="15">
        <v>2007</v>
      </c>
      <c r="E2484" s="16">
        <v>0.48958333333333331</v>
      </c>
      <c r="F2484" s="16">
        <v>0.52638888888888891</v>
      </c>
      <c r="G2484" s="16">
        <f t="shared" si="394"/>
        <v>3.6805555555555591E-2</v>
      </c>
      <c r="H2484" s="21">
        <v>2</v>
      </c>
      <c r="I2484" s="17">
        <v>1</v>
      </c>
      <c r="J2484" s="17">
        <v>3</v>
      </c>
      <c r="K2484" s="17">
        <v>3</v>
      </c>
      <c r="L2484" s="14" t="s">
        <v>61</v>
      </c>
      <c r="M2484" s="14" t="s">
        <v>62</v>
      </c>
      <c r="N2484" s="17">
        <v>1</v>
      </c>
      <c r="O2484" s="14">
        <f t="shared" si="384"/>
        <v>16.5</v>
      </c>
      <c r="P2484" s="14">
        <v>5</v>
      </c>
      <c r="Q2484" s="14">
        <f t="shared" si="385"/>
        <v>14.19</v>
      </c>
      <c r="R2484" s="14">
        <v>4.3</v>
      </c>
      <c r="S2484" s="14">
        <f t="shared" si="386"/>
        <v>16.5</v>
      </c>
      <c r="T2484" s="14">
        <v>5</v>
      </c>
      <c r="U2484" s="21" t="s">
        <v>43</v>
      </c>
      <c r="V2484" s="21" t="s">
        <v>43</v>
      </c>
      <c r="W2484" s="19">
        <v>27.886389999999999</v>
      </c>
      <c r="X2484" s="19">
        <v>-115.19069</v>
      </c>
      <c r="Y2484" s="18" t="s">
        <v>43</v>
      </c>
      <c r="Z2484" s="17" t="s">
        <v>43</v>
      </c>
      <c r="AA2484" s="21">
        <v>4</v>
      </c>
      <c r="AB2484" s="14" t="s">
        <v>46</v>
      </c>
      <c r="AC2484" s="14">
        <v>3</v>
      </c>
      <c r="AD2484" s="17">
        <v>23</v>
      </c>
      <c r="AE2484" s="17">
        <v>1</v>
      </c>
      <c r="AF2484" s="14">
        <v>10</v>
      </c>
      <c r="AG2484" s="14">
        <v>330</v>
      </c>
      <c r="AI2484" s="70">
        <f t="shared" si="390"/>
        <v>18.438500000000001</v>
      </c>
      <c r="AJ2484" s="74">
        <f t="shared" si="391"/>
        <v>918.51444961025391</v>
      </c>
      <c r="AK2484" s="74">
        <f t="shared" si="392"/>
        <v>1.7781375689866601</v>
      </c>
      <c r="AL2484" s="73">
        <f t="shared" si="393"/>
        <v>1.7781375689866601</v>
      </c>
    </row>
    <row r="2485" spans="1:38" hidden="1">
      <c r="A2485" s="14" t="s">
        <v>125</v>
      </c>
      <c r="B2485" s="14" t="s">
        <v>40</v>
      </c>
      <c r="C2485" s="31">
        <v>39288</v>
      </c>
      <c r="D2485" s="15">
        <v>2007</v>
      </c>
      <c r="E2485" s="16">
        <v>0.48958333333333331</v>
      </c>
      <c r="F2485" s="16">
        <v>0.52638888888888891</v>
      </c>
      <c r="G2485" s="16">
        <f t="shared" si="394"/>
        <v>3.6805555555555591E-2</v>
      </c>
      <c r="H2485" s="21">
        <v>2</v>
      </c>
      <c r="I2485" s="17">
        <v>1</v>
      </c>
      <c r="J2485" s="17">
        <v>3</v>
      </c>
      <c r="K2485" s="17">
        <v>3</v>
      </c>
      <c r="L2485" s="14" t="s">
        <v>61</v>
      </c>
      <c r="M2485" s="14" t="s">
        <v>62</v>
      </c>
      <c r="N2485" s="17">
        <v>1</v>
      </c>
      <c r="O2485" s="14">
        <f t="shared" si="384"/>
        <v>16.5</v>
      </c>
      <c r="P2485" s="14">
        <v>5</v>
      </c>
      <c r="Q2485" s="14">
        <f t="shared" si="385"/>
        <v>14.19</v>
      </c>
      <c r="R2485" s="14">
        <v>4.3</v>
      </c>
      <c r="S2485" s="14">
        <f t="shared" si="386"/>
        <v>16.5</v>
      </c>
      <c r="T2485" s="14">
        <v>5</v>
      </c>
      <c r="U2485" s="21" t="s">
        <v>43</v>
      </c>
      <c r="V2485" s="21" t="s">
        <v>43</v>
      </c>
      <c r="W2485" s="19">
        <v>27.886389999999999</v>
      </c>
      <c r="X2485" s="19">
        <v>-115.19069</v>
      </c>
      <c r="Y2485" s="18" t="s">
        <v>43</v>
      </c>
      <c r="Z2485" s="17" t="s">
        <v>43</v>
      </c>
      <c r="AA2485" s="21">
        <v>4</v>
      </c>
      <c r="AB2485" s="14" t="s">
        <v>46</v>
      </c>
      <c r="AC2485" s="14">
        <v>4</v>
      </c>
      <c r="AD2485" s="17">
        <v>22</v>
      </c>
      <c r="AE2485" s="17">
        <v>1</v>
      </c>
      <c r="AF2485" s="14">
        <v>11</v>
      </c>
      <c r="AG2485" s="14">
        <v>330</v>
      </c>
      <c r="AI2485" s="70">
        <f t="shared" si="390"/>
        <v>17.6905</v>
      </c>
      <c r="AJ2485" s="74">
        <f t="shared" si="391"/>
        <v>799.19872211710003</v>
      </c>
      <c r="AK2485" s="74">
        <f t="shared" si="392"/>
        <v>1.4679166775044603</v>
      </c>
      <c r="AL2485" s="73">
        <f t="shared" si="393"/>
        <v>1.4679166775044603</v>
      </c>
    </row>
    <row r="2486" spans="1:38" hidden="1">
      <c r="A2486" s="14" t="s">
        <v>125</v>
      </c>
      <c r="B2486" s="14" t="s">
        <v>40</v>
      </c>
      <c r="C2486" s="31">
        <v>39288</v>
      </c>
      <c r="D2486" s="15">
        <v>2007</v>
      </c>
      <c r="E2486" s="16">
        <v>0.48958333333333331</v>
      </c>
      <c r="F2486" s="16">
        <v>0.52638888888888891</v>
      </c>
      <c r="G2486" s="16">
        <f t="shared" si="394"/>
        <v>3.6805555555555591E-2</v>
      </c>
      <c r="H2486" s="21">
        <v>2</v>
      </c>
      <c r="I2486" s="17">
        <v>1</v>
      </c>
      <c r="J2486" s="17">
        <v>3</v>
      </c>
      <c r="K2486" s="17">
        <v>3</v>
      </c>
      <c r="L2486" s="14" t="s">
        <v>61</v>
      </c>
      <c r="M2486" s="14" t="s">
        <v>62</v>
      </c>
      <c r="N2486" s="17">
        <v>1</v>
      </c>
      <c r="O2486" s="14">
        <f t="shared" si="384"/>
        <v>16.5</v>
      </c>
      <c r="P2486" s="14">
        <v>5</v>
      </c>
      <c r="Q2486" s="14">
        <f t="shared" si="385"/>
        <v>14.19</v>
      </c>
      <c r="R2486" s="14">
        <v>4.3</v>
      </c>
      <c r="S2486" s="14">
        <f t="shared" si="386"/>
        <v>16.5</v>
      </c>
      <c r="T2486" s="14">
        <v>5</v>
      </c>
      <c r="U2486" s="21" t="s">
        <v>43</v>
      </c>
      <c r="V2486" s="21" t="s">
        <v>43</v>
      </c>
      <c r="W2486" s="19">
        <v>27.886389999999999</v>
      </c>
      <c r="X2486" s="19">
        <v>-115.19069</v>
      </c>
      <c r="Y2486" s="18" t="s">
        <v>43</v>
      </c>
      <c r="Z2486" s="17" t="s">
        <v>43</v>
      </c>
      <c r="AA2486" s="21">
        <v>4</v>
      </c>
      <c r="AB2486" s="14" t="s">
        <v>46</v>
      </c>
      <c r="AC2486" s="14">
        <v>5</v>
      </c>
      <c r="AD2486" s="17">
        <v>17</v>
      </c>
      <c r="AE2486" s="17">
        <v>1</v>
      </c>
      <c r="AF2486" s="14">
        <v>18</v>
      </c>
      <c r="AG2486" s="14">
        <v>330</v>
      </c>
      <c r="AI2486" s="70">
        <f t="shared" si="390"/>
        <v>13.9505</v>
      </c>
      <c r="AJ2486" s="74">
        <f t="shared" si="391"/>
        <v>359.80704047984557</v>
      </c>
      <c r="AK2486" s="74">
        <f t="shared" si="392"/>
        <v>0.32549830524759849</v>
      </c>
      <c r="AL2486" s="73">
        <f t="shared" si="393"/>
        <v>0.32549830524759849</v>
      </c>
    </row>
    <row r="2487" spans="1:38" hidden="1">
      <c r="A2487" s="14" t="s">
        <v>125</v>
      </c>
      <c r="B2487" s="14" t="s">
        <v>40</v>
      </c>
      <c r="C2487" s="31">
        <v>39288</v>
      </c>
      <c r="D2487" s="15">
        <v>2007</v>
      </c>
      <c r="E2487" s="16">
        <v>0.48958333333333331</v>
      </c>
      <c r="F2487" s="16">
        <v>0.52638888888888891</v>
      </c>
      <c r="G2487" s="16">
        <f t="shared" si="394"/>
        <v>3.6805555555555591E-2</v>
      </c>
      <c r="H2487" s="21">
        <v>2</v>
      </c>
      <c r="I2487" s="17">
        <v>1</v>
      </c>
      <c r="J2487" s="17">
        <v>3</v>
      </c>
      <c r="K2487" s="17">
        <v>3</v>
      </c>
      <c r="L2487" s="14" t="s">
        <v>61</v>
      </c>
      <c r="M2487" s="14" t="s">
        <v>62</v>
      </c>
      <c r="N2487" s="17">
        <v>1</v>
      </c>
      <c r="O2487" s="14">
        <f t="shared" si="384"/>
        <v>16.5</v>
      </c>
      <c r="P2487" s="14">
        <v>5</v>
      </c>
      <c r="Q2487" s="14">
        <f t="shared" si="385"/>
        <v>14.19</v>
      </c>
      <c r="R2487" s="14">
        <v>4.3</v>
      </c>
      <c r="S2487" s="14">
        <f t="shared" si="386"/>
        <v>16.5</v>
      </c>
      <c r="T2487" s="14">
        <v>5</v>
      </c>
      <c r="U2487" s="21" t="s">
        <v>43</v>
      </c>
      <c r="V2487" s="21" t="s">
        <v>43</v>
      </c>
      <c r="W2487" s="19">
        <v>27.886389999999999</v>
      </c>
      <c r="X2487" s="19">
        <v>-115.19069</v>
      </c>
      <c r="Y2487" s="18" t="s">
        <v>43</v>
      </c>
      <c r="Z2487" s="17" t="s">
        <v>43</v>
      </c>
      <c r="AA2487" s="21">
        <v>4</v>
      </c>
      <c r="AB2487" s="14" t="s">
        <v>46</v>
      </c>
      <c r="AC2487" s="14">
        <v>5</v>
      </c>
      <c r="AD2487" s="17">
        <v>17</v>
      </c>
      <c r="AE2487" s="17">
        <v>1</v>
      </c>
      <c r="AF2487" s="14">
        <v>18</v>
      </c>
      <c r="AG2487" s="14">
        <v>330</v>
      </c>
      <c r="AI2487" s="70">
        <f t="shared" si="390"/>
        <v>13.9505</v>
      </c>
      <c r="AJ2487" s="74">
        <f t="shared" si="391"/>
        <v>359.80704047984557</v>
      </c>
      <c r="AK2487" s="74">
        <f t="shared" si="392"/>
        <v>0.32549830524759849</v>
      </c>
      <c r="AL2487" s="73">
        <f t="shared" si="393"/>
        <v>0.32549830524759849</v>
      </c>
    </row>
    <row r="2488" spans="1:38" hidden="1">
      <c r="A2488" s="14" t="s">
        <v>125</v>
      </c>
      <c r="B2488" s="14" t="s">
        <v>40</v>
      </c>
      <c r="C2488" s="31">
        <v>39288</v>
      </c>
      <c r="D2488" s="15">
        <v>2007</v>
      </c>
      <c r="E2488" s="16">
        <v>0.48958333333333331</v>
      </c>
      <c r="F2488" s="16">
        <v>0.52638888888888891</v>
      </c>
      <c r="G2488" s="16">
        <f t="shared" si="394"/>
        <v>3.6805555555555591E-2</v>
      </c>
      <c r="H2488" s="21">
        <v>2</v>
      </c>
      <c r="I2488" s="17">
        <v>1</v>
      </c>
      <c r="J2488" s="17">
        <v>3</v>
      </c>
      <c r="K2488" s="17">
        <v>3</v>
      </c>
      <c r="L2488" s="14" t="s">
        <v>61</v>
      </c>
      <c r="M2488" s="14" t="s">
        <v>62</v>
      </c>
      <c r="N2488" s="17">
        <v>1</v>
      </c>
      <c r="O2488" s="14">
        <f t="shared" si="384"/>
        <v>16.5</v>
      </c>
      <c r="P2488" s="14">
        <v>5</v>
      </c>
      <c r="Q2488" s="14">
        <f t="shared" si="385"/>
        <v>14.19</v>
      </c>
      <c r="R2488" s="14">
        <v>4.3</v>
      </c>
      <c r="S2488" s="14">
        <f t="shared" si="386"/>
        <v>16.5</v>
      </c>
      <c r="T2488" s="14">
        <v>5</v>
      </c>
      <c r="U2488" s="21" t="s">
        <v>43</v>
      </c>
      <c r="V2488" s="21" t="s">
        <v>43</v>
      </c>
      <c r="W2488" s="19">
        <v>27.886389999999999</v>
      </c>
      <c r="X2488" s="19">
        <v>-115.19069</v>
      </c>
      <c r="Y2488" s="18" t="s">
        <v>43</v>
      </c>
      <c r="Z2488" s="17" t="s">
        <v>43</v>
      </c>
      <c r="AA2488" s="21">
        <v>4</v>
      </c>
      <c r="AB2488" s="14" t="s">
        <v>46</v>
      </c>
      <c r="AC2488" s="14">
        <v>5</v>
      </c>
      <c r="AD2488" s="17">
        <v>22</v>
      </c>
      <c r="AE2488" s="17">
        <v>1</v>
      </c>
      <c r="AF2488" s="14">
        <v>18</v>
      </c>
      <c r="AG2488" s="14">
        <v>330</v>
      </c>
      <c r="AI2488" s="70">
        <f t="shared" si="390"/>
        <v>17.6905</v>
      </c>
      <c r="AJ2488" s="74">
        <f t="shared" si="391"/>
        <v>799.19872211710003</v>
      </c>
      <c r="AK2488" s="74">
        <f t="shared" si="392"/>
        <v>1.4679166775044603</v>
      </c>
      <c r="AL2488" s="73">
        <f t="shared" si="393"/>
        <v>1.4679166775044603</v>
      </c>
    </row>
    <row r="2489" spans="1:38" hidden="1">
      <c r="A2489" s="14" t="s">
        <v>125</v>
      </c>
      <c r="B2489" s="14" t="s">
        <v>40</v>
      </c>
      <c r="C2489" s="31">
        <v>39288</v>
      </c>
      <c r="D2489" s="15">
        <v>2007</v>
      </c>
      <c r="E2489" s="16">
        <v>0.48958333333333331</v>
      </c>
      <c r="F2489" s="16">
        <v>0.52638888888888891</v>
      </c>
      <c r="G2489" s="16">
        <f t="shared" si="394"/>
        <v>3.6805555555555591E-2</v>
      </c>
      <c r="H2489" s="21">
        <v>2</v>
      </c>
      <c r="I2489" s="17">
        <v>1</v>
      </c>
      <c r="J2489" s="17">
        <v>3</v>
      </c>
      <c r="K2489" s="17">
        <v>3</v>
      </c>
      <c r="L2489" s="14" t="s">
        <v>61</v>
      </c>
      <c r="M2489" s="14" t="s">
        <v>62</v>
      </c>
      <c r="N2489" s="17">
        <v>1</v>
      </c>
      <c r="O2489" s="14">
        <f t="shared" si="384"/>
        <v>16.5</v>
      </c>
      <c r="P2489" s="14">
        <v>5</v>
      </c>
      <c r="Q2489" s="14">
        <f t="shared" si="385"/>
        <v>14.19</v>
      </c>
      <c r="R2489" s="14">
        <v>4.3</v>
      </c>
      <c r="S2489" s="14">
        <f t="shared" si="386"/>
        <v>16.5</v>
      </c>
      <c r="T2489" s="14">
        <v>5</v>
      </c>
      <c r="U2489" s="21" t="s">
        <v>43</v>
      </c>
      <c r="V2489" s="21" t="s">
        <v>43</v>
      </c>
      <c r="W2489" s="19">
        <v>27.886389999999999</v>
      </c>
      <c r="X2489" s="19">
        <v>-115.19069</v>
      </c>
      <c r="Y2489" s="18" t="s">
        <v>43</v>
      </c>
      <c r="Z2489" s="17" t="s">
        <v>43</v>
      </c>
      <c r="AA2489" s="21">
        <v>4</v>
      </c>
      <c r="AB2489" s="14" t="s">
        <v>46</v>
      </c>
      <c r="AC2489" s="14">
        <v>6</v>
      </c>
      <c r="AD2489" s="17">
        <v>15</v>
      </c>
      <c r="AE2489" s="17">
        <v>1</v>
      </c>
      <c r="AF2489" s="14">
        <v>19</v>
      </c>
      <c r="AG2489" s="14">
        <v>330</v>
      </c>
      <c r="AI2489" s="70">
        <f t="shared" si="390"/>
        <v>12.454500000000001</v>
      </c>
      <c r="AJ2489" s="74">
        <f t="shared" si="391"/>
        <v>245.7787754986133</v>
      </c>
      <c r="AK2489" s="74">
        <f t="shared" si="392"/>
        <v>2.9024816296394529E-2</v>
      </c>
      <c r="AL2489" s="73">
        <f t="shared" si="393"/>
        <v>2.9024816296394529E-2</v>
      </c>
    </row>
    <row r="2490" spans="1:38" hidden="1">
      <c r="A2490" s="14" t="s">
        <v>125</v>
      </c>
      <c r="B2490" s="14" t="s">
        <v>40</v>
      </c>
      <c r="C2490" s="31">
        <v>39288</v>
      </c>
      <c r="D2490" s="15">
        <v>2007</v>
      </c>
      <c r="E2490" s="16">
        <v>0.48958333333333331</v>
      </c>
      <c r="F2490" s="16">
        <v>0.52638888888888891</v>
      </c>
      <c r="G2490" s="16">
        <f t="shared" si="394"/>
        <v>3.6805555555555591E-2</v>
      </c>
      <c r="H2490" s="21">
        <v>2</v>
      </c>
      <c r="I2490" s="17">
        <v>1</v>
      </c>
      <c r="J2490" s="17">
        <v>3</v>
      </c>
      <c r="K2490" s="17">
        <v>3</v>
      </c>
      <c r="L2490" s="14" t="s">
        <v>61</v>
      </c>
      <c r="M2490" s="14" t="s">
        <v>62</v>
      </c>
      <c r="N2490" s="17">
        <v>1</v>
      </c>
      <c r="O2490" s="14">
        <f t="shared" si="384"/>
        <v>16.5</v>
      </c>
      <c r="P2490" s="14">
        <v>5</v>
      </c>
      <c r="Q2490" s="14">
        <f t="shared" si="385"/>
        <v>14.19</v>
      </c>
      <c r="R2490" s="14">
        <v>4.3</v>
      </c>
      <c r="S2490" s="14">
        <f t="shared" si="386"/>
        <v>16.5</v>
      </c>
      <c r="T2490" s="14">
        <v>5</v>
      </c>
      <c r="U2490" s="21" t="s">
        <v>43</v>
      </c>
      <c r="V2490" s="21" t="s">
        <v>43</v>
      </c>
      <c r="W2490" s="19">
        <v>27.886389999999999</v>
      </c>
      <c r="X2490" s="19">
        <v>-115.19069</v>
      </c>
      <c r="Y2490" s="18" t="s">
        <v>43</v>
      </c>
      <c r="Z2490" s="17" t="s">
        <v>43</v>
      </c>
      <c r="AA2490" s="21">
        <v>4</v>
      </c>
      <c r="AB2490" s="14" t="s">
        <v>46</v>
      </c>
      <c r="AC2490" s="14">
        <v>6</v>
      </c>
      <c r="AD2490" s="17">
        <v>25</v>
      </c>
      <c r="AE2490" s="17">
        <v>1</v>
      </c>
      <c r="AF2490" s="14">
        <v>19</v>
      </c>
      <c r="AG2490" s="14">
        <v>330</v>
      </c>
      <c r="AI2490" s="70">
        <f t="shared" si="390"/>
        <v>19.9345</v>
      </c>
      <c r="AJ2490" s="74">
        <f t="shared" si="391"/>
        <v>1193.7736391278531</v>
      </c>
      <c r="AK2490" s="74">
        <f t="shared" si="392"/>
        <v>2.4938114617324181</v>
      </c>
      <c r="AL2490" s="73">
        <f t="shared" si="393"/>
        <v>2.4938114617324181</v>
      </c>
    </row>
    <row r="2491" spans="1:38" hidden="1">
      <c r="A2491" s="14" t="s">
        <v>125</v>
      </c>
      <c r="B2491" s="14" t="s">
        <v>40</v>
      </c>
      <c r="C2491" s="31">
        <v>39288</v>
      </c>
      <c r="D2491" s="15">
        <v>2007</v>
      </c>
      <c r="E2491" s="16">
        <v>0.48958333333333331</v>
      </c>
      <c r="F2491" s="16">
        <v>0.52638888888888891</v>
      </c>
      <c r="G2491" s="16">
        <f t="shared" si="394"/>
        <v>3.6805555555555591E-2</v>
      </c>
      <c r="H2491" s="21">
        <v>2</v>
      </c>
      <c r="I2491" s="17">
        <v>1</v>
      </c>
      <c r="J2491" s="17">
        <v>3</v>
      </c>
      <c r="K2491" s="17">
        <v>3</v>
      </c>
      <c r="L2491" s="14" t="s">
        <v>61</v>
      </c>
      <c r="M2491" s="14" t="s">
        <v>62</v>
      </c>
      <c r="N2491" s="17">
        <v>1</v>
      </c>
      <c r="O2491" s="14">
        <f t="shared" si="384"/>
        <v>16.5</v>
      </c>
      <c r="P2491" s="14">
        <v>5</v>
      </c>
      <c r="Q2491" s="14">
        <f t="shared" si="385"/>
        <v>14.19</v>
      </c>
      <c r="R2491" s="14">
        <v>4.3</v>
      </c>
      <c r="S2491" s="14">
        <f t="shared" si="386"/>
        <v>16.5</v>
      </c>
      <c r="T2491" s="14">
        <v>5</v>
      </c>
      <c r="U2491" s="21" t="s">
        <v>43</v>
      </c>
      <c r="V2491" s="21" t="s">
        <v>43</v>
      </c>
      <c r="W2491" s="19">
        <v>27.886389999999999</v>
      </c>
      <c r="X2491" s="19">
        <v>-115.19069</v>
      </c>
      <c r="Y2491" s="18" t="s">
        <v>43</v>
      </c>
      <c r="Z2491" s="17" t="s">
        <v>43</v>
      </c>
      <c r="AA2491" s="21">
        <v>4</v>
      </c>
      <c r="AB2491" s="14" t="s">
        <v>46</v>
      </c>
      <c r="AC2491" s="14">
        <v>6</v>
      </c>
      <c r="AD2491" s="17">
        <v>26</v>
      </c>
      <c r="AE2491" s="17">
        <v>1</v>
      </c>
      <c r="AF2491" s="14">
        <v>19</v>
      </c>
      <c r="AG2491" s="14">
        <v>330</v>
      </c>
      <c r="AI2491" s="70">
        <f t="shared" si="390"/>
        <v>20.682500000000001</v>
      </c>
      <c r="AJ2491" s="74">
        <f t="shared" si="391"/>
        <v>1351.0586714113065</v>
      </c>
      <c r="AK2491" s="74">
        <f t="shared" si="392"/>
        <v>2.9027525456693968</v>
      </c>
      <c r="AL2491" s="73">
        <f t="shared" si="393"/>
        <v>2.9027525456693968</v>
      </c>
    </row>
    <row r="2492" spans="1:38" hidden="1">
      <c r="A2492" s="14" t="s">
        <v>125</v>
      </c>
      <c r="B2492" s="14" t="s">
        <v>40</v>
      </c>
      <c r="C2492" s="31">
        <v>39288</v>
      </c>
      <c r="D2492" s="15">
        <v>2007</v>
      </c>
      <c r="E2492" s="16">
        <v>0.48958333333333331</v>
      </c>
      <c r="F2492" s="16">
        <v>0.52638888888888891</v>
      </c>
      <c r="G2492" s="16">
        <f t="shared" si="394"/>
        <v>3.6805555555555591E-2</v>
      </c>
      <c r="H2492" s="21">
        <v>2</v>
      </c>
      <c r="I2492" s="17">
        <v>1</v>
      </c>
      <c r="J2492" s="17">
        <v>3</v>
      </c>
      <c r="K2492" s="17">
        <v>3</v>
      </c>
      <c r="L2492" s="14" t="s">
        <v>61</v>
      </c>
      <c r="M2492" s="14" t="s">
        <v>62</v>
      </c>
      <c r="N2492" s="17">
        <v>1</v>
      </c>
      <c r="O2492" s="14">
        <f t="shared" si="384"/>
        <v>16.5</v>
      </c>
      <c r="P2492" s="14">
        <v>5</v>
      </c>
      <c r="Q2492" s="14">
        <f t="shared" si="385"/>
        <v>14.19</v>
      </c>
      <c r="R2492" s="14">
        <v>4.3</v>
      </c>
      <c r="S2492" s="14">
        <f t="shared" si="386"/>
        <v>16.5</v>
      </c>
      <c r="T2492" s="14">
        <v>5</v>
      </c>
      <c r="U2492" s="21" t="s">
        <v>43</v>
      </c>
      <c r="V2492" s="21" t="s">
        <v>43</v>
      </c>
      <c r="W2492" s="19">
        <v>27.886389999999999</v>
      </c>
      <c r="X2492" s="19">
        <v>-115.19069</v>
      </c>
      <c r="Y2492" s="18" t="s">
        <v>43</v>
      </c>
      <c r="Z2492" s="17" t="s">
        <v>43</v>
      </c>
      <c r="AA2492" s="21">
        <v>4</v>
      </c>
      <c r="AB2492" s="14" t="s">
        <v>46</v>
      </c>
      <c r="AC2492" s="14">
        <v>7</v>
      </c>
      <c r="AD2492" s="17">
        <v>16</v>
      </c>
      <c r="AE2492" s="17">
        <v>1</v>
      </c>
      <c r="AF2492" s="14">
        <v>28</v>
      </c>
      <c r="AG2492" s="14">
        <v>330</v>
      </c>
      <c r="AI2492" s="70">
        <f t="shared" si="390"/>
        <v>13.202500000000001</v>
      </c>
      <c r="AJ2492" s="74">
        <f t="shared" si="391"/>
        <v>298.98731991165073</v>
      </c>
      <c r="AK2492" s="74">
        <f t="shared" si="392"/>
        <v>0.16736703177029189</v>
      </c>
      <c r="AL2492" s="73">
        <f t="shared" si="393"/>
        <v>0.16736703177029189</v>
      </c>
    </row>
    <row r="2493" spans="1:38" hidden="1">
      <c r="A2493" s="14" t="s">
        <v>125</v>
      </c>
      <c r="B2493" s="14" t="s">
        <v>40</v>
      </c>
      <c r="C2493" s="31">
        <v>39288</v>
      </c>
      <c r="D2493" s="15">
        <v>2007</v>
      </c>
      <c r="E2493" s="16">
        <v>0.48958333333333331</v>
      </c>
      <c r="F2493" s="16">
        <v>0.52638888888888891</v>
      </c>
      <c r="G2493" s="16">
        <f t="shared" si="394"/>
        <v>3.6805555555555591E-2</v>
      </c>
      <c r="H2493" s="21">
        <v>2</v>
      </c>
      <c r="I2493" s="17">
        <v>1</v>
      </c>
      <c r="J2493" s="17">
        <v>3</v>
      </c>
      <c r="K2493" s="17">
        <v>3</v>
      </c>
      <c r="L2493" s="14" t="s">
        <v>61</v>
      </c>
      <c r="M2493" s="14" t="s">
        <v>62</v>
      </c>
      <c r="N2493" s="17">
        <v>1</v>
      </c>
      <c r="O2493" s="14">
        <f t="shared" si="384"/>
        <v>16.5</v>
      </c>
      <c r="P2493" s="14">
        <v>5</v>
      </c>
      <c r="Q2493" s="14">
        <f t="shared" si="385"/>
        <v>14.19</v>
      </c>
      <c r="R2493" s="14">
        <v>4.3</v>
      </c>
      <c r="S2493" s="14">
        <f t="shared" si="386"/>
        <v>16.5</v>
      </c>
      <c r="T2493" s="14">
        <v>5</v>
      </c>
      <c r="U2493" s="21" t="s">
        <v>43</v>
      </c>
      <c r="V2493" s="21" t="s">
        <v>43</v>
      </c>
      <c r="W2493" s="19">
        <v>27.886389999999999</v>
      </c>
      <c r="X2493" s="19">
        <v>-115.19069</v>
      </c>
      <c r="Y2493" s="18" t="s">
        <v>43</v>
      </c>
      <c r="Z2493" s="17" t="s">
        <v>43</v>
      </c>
      <c r="AA2493" s="21">
        <v>4</v>
      </c>
      <c r="AB2493" s="14" t="s">
        <v>46</v>
      </c>
      <c r="AC2493" s="14">
        <v>7</v>
      </c>
      <c r="AD2493" s="17">
        <v>25</v>
      </c>
      <c r="AE2493" s="17">
        <v>1</v>
      </c>
      <c r="AF2493" s="14">
        <v>28</v>
      </c>
      <c r="AG2493" s="14">
        <v>330</v>
      </c>
      <c r="AI2493" s="70">
        <f t="shared" si="390"/>
        <v>19.9345</v>
      </c>
      <c r="AJ2493" s="74">
        <f t="shared" si="391"/>
        <v>1193.7736391278531</v>
      </c>
      <c r="AK2493" s="74">
        <f t="shared" si="392"/>
        <v>2.4938114617324181</v>
      </c>
      <c r="AL2493" s="73">
        <f t="shared" si="393"/>
        <v>2.4938114617324181</v>
      </c>
    </row>
    <row r="2494" spans="1:38" hidden="1">
      <c r="A2494" s="14" t="s">
        <v>125</v>
      </c>
      <c r="B2494" s="14" t="s">
        <v>40</v>
      </c>
      <c r="C2494" s="31">
        <v>39288</v>
      </c>
      <c r="D2494" s="15">
        <v>2007</v>
      </c>
      <c r="E2494" s="16">
        <v>0.48958333333333331</v>
      </c>
      <c r="F2494" s="16">
        <v>0.52638888888888891</v>
      </c>
      <c r="G2494" s="16">
        <f t="shared" si="394"/>
        <v>3.6805555555555591E-2</v>
      </c>
      <c r="H2494" s="21">
        <v>2</v>
      </c>
      <c r="I2494" s="17">
        <v>1</v>
      </c>
      <c r="J2494" s="17">
        <v>3</v>
      </c>
      <c r="K2494" s="17">
        <v>3</v>
      </c>
      <c r="L2494" s="14" t="s">
        <v>61</v>
      </c>
      <c r="M2494" s="14" t="s">
        <v>62</v>
      </c>
      <c r="N2494" s="17">
        <v>1</v>
      </c>
      <c r="O2494" s="14">
        <f t="shared" si="384"/>
        <v>16.5</v>
      </c>
      <c r="P2494" s="14">
        <v>5</v>
      </c>
      <c r="Q2494" s="14">
        <f t="shared" si="385"/>
        <v>14.19</v>
      </c>
      <c r="R2494" s="14">
        <v>4.3</v>
      </c>
      <c r="S2494" s="14">
        <f t="shared" si="386"/>
        <v>16.5</v>
      </c>
      <c r="T2494" s="14">
        <v>5</v>
      </c>
      <c r="U2494" s="21" t="s">
        <v>43</v>
      </c>
      <c r="V2494" s="21" t="s">
        <v>43</v>
      </c>
      <c r="W2494" s="19">
        <v>27.886389999999999</v>
      </c>
      <c r="X2494" s="19">
        <v>-115.19069</v>
      </c>
      <c r="Y2494" s="18" t="s">
        <v>43</v>
      </c>
      <c r="Z2494" s="17" t="s">
        <v>43</v>
      </c>
      <c r="AA2494" s="21">
        <v>4</v>
      </c>
      <c r="AB2494" s="14" t="s">
        <v>46</v>
      </c>
      <c r="AC2494" s="14">
        <v>7</v>
      </c>
      <c r="AD2494" s="17">
        <v>25</v>
      </c>
      <c r="AE2494" s="17">
        <v>1</v>
      </c>
      <c r="AF2494" s="14">
        <v>28</v>
      </c>
      <c r="AG2494" s="14">
        <v>330</v>
      </c>
      <c r="AI2494" s="70">
        <f t="shared" si="390"/>
        <v>19.9345</v>
      </c>
      <c r="AJ2494" s="74">
        <f t="shared" si="391"/>
        <v>1193.7736391278531</v>
      </c>
      <c r="AK2494" s="74">
        <f t="shared" si="392"/>
        <v>2.4938114617324181</v>
      </c>
      <c r="AL2494" s="73">
        <f t="shared" si="393"/>
        <v>2.4938114617324181</v>
      </c>
    </row>
    <row r="2495" spans="1:38" hidden="1">
      <c r="A2495" s="14" t="s">
        <v>125</v>
      </c>
      <c r="B2495" s="14" t="s">
        <v>40</v>
      </c>
      <c r="C2495" s="31">
        <v>39288</v>
      </c>
      <c r="D2495" s="15">
        <v>2007</v>
      </c>
      <c r="E2495" s="16">
        <v>0.48958333333333331</v>
      </c>
      <c r="F2495" s="16">
        <v>0.52638888888888891</v>
      </c>
      <c r="G2495" s="16">
        <f t="shared" si="394"/>
        <v>3.6805555555555591E-2</v>
      </c>
      <c r="H2495" s="21">
        <v>2</v>
      </c>
      <c r="I2495" s="17">
        <v>1</v>
      </c>
      <c r="J2495" s="17">
        <v>3</v>
      </c>
      <c r="K2495" s="17">
        <v>3</v>
      </c>
      <c r="L2495" s="14" t="s">
        <v>61</v>
      </c>
      <c r="M2495" s="14" t="s">
        <v>62</v>
      </c>
      <c r="N2495" s="17">
        <v>1</v>
      </c>
      <c r="O2495" s="14">
        <f t="shared" si="384"/>
        <v>16.5</v>
      </c>
      <c r="P2495" s="14">
        <v>5</v>
      </c>
      <c r="Q2495" s="14">
        <f t="shared" si="385"/>
        <v>14.19</v>
      </c>
      <c r="R2495" s="14">
        <v>4.3</v>
      </c>
      <c r="S2495" s="14">
        <f t="shared" si="386"/>
        <v>16.5</v>
      </c>
      <c r="T2495" s="14">
        <v>5</v>
      </c>
      <c r="U2495" s="21" t="s">
        <v>43</v>
      </c>
      <c r="V2495" s="21" t="s">
        <v>43</v>
      </c>
      <c r="W2495" s="19">
        <v>27.886389999999999</v>
      </c>
      <c r="X2495" s="19">
        <v>-115.19069</v>
      </c>
      <c r="Y2495" s="18" t="s">
        <v>43</v>
      </c>
      <c r="Z2495" s="17" t="s">
        <v>43</v>
      </c>
      <c r="AA2495" s="21">
        <v>4</v>
      </c>
      <c r="AB2495" s="14" t="s">
        <v>46</v>
      </c>
      <c r="AC2495" s="14">
        <v>7</v>
      </c>
      <c r="AD2495" s="17">
        <v>25</v>
      </c>
      <c r="AE2495" s="17">
        <v>1</v>
      </c>
      <c r="AF2495" s="14">
        <v>28</v>
      </c>
      <c r="AG2495" s="14">
        <v>330</v>
      </c>
      <c r="AI2495" s="70">
        <f t="shared" si="390"/>
        <v>19.9345</v>
      </c>
      <c r="AJ2495" s="74">
        <f t="shared" si="391"/>
        <v>1193.7736391278531</v>
      </c>
      <c r="AK2495" s="74">
        <f t="shared" si="392"/>
        <v>2.4938114617324181</v>
      </c>
      <c r="AL2495" s="73">
        <f t="shared" si="393"/>
        <v>2.4938114617324181</v>
      </c>
    </row>
    <row r="2496" spans="1:38" hidden="1">
      <c r="A2496" s="14" t="s">
        <v>125</v>
      </c>
      <c r="B2496" s="14" t="s">
        <v>40</v>
      </c>
      <c r="C2496" s="31">
        <v>39288</v>
      </c>
      <c r="D2496" s="15">
        <v>2007</v>
      </c>
      <c r="E2496" s="16">
        <v>0.48958333333333331</v>
      </c>
      <c r="F2496" s="16">
        <v>0.52638888888888891</v>
      </c>
      <c r="G2496" s="16">
        <f t="shared" si="394"/>
        <v>3.6805555555555591E-2</v>
      </c>
      <c r="H2496" s="21">
        <v>2</v>
      </c>
      <c r="I2496" s="17">
        <v>1</v>
      </c>
      <c r="J2496" s="17">
        <v>3</v>
      </c>
      <c r="K2496" s="17">
        <v>3</v>
      </c>
      <c r="L2496" s="14" t="s">
        <v>61</v>
      </c>
      <c r="M2496" s="14" t="s">
        <v>62</v>
      </c>
      <c r="N2496" s="17">
        <v>1</v>
      </c>
      <c r="O2496" s="14">
        <f t="shared" si="384"/>
        <v>16.5</v>
      </c>
      <c r="P2496" s="14">
        <v>5</v>
      </c>
      <c r="Q2496" s="14">
        <f t="shared" si="385"/>
        <v>14.19</v>
      </c>
      <c r="R2496" s="14">
        <v>4.3</v>
      </c>
      <c r="S2496" s="14">
        <f t="shared" si="386"/>
        <v>16.5</v>
      </c>
      <c r="T2496" s="14">
        <v>5</v>
      </c>
      <c r="U2496" s="21" t="s">
        <v>43</v>
      </c>
      <c r="V2496" s="21" t="s">
        <v>43</v>
      </c>
      <c r="W2496" s="19">
        <v>27.886389999999999</v>
      </c>
      <c r="X2496" s="19">
        <v>-115.19069</v>
      </c>
      <c r="Y2496" s="18" t="s">
        <v>43</v>
      </c>
      <c r="Z2496" s="17" t="s">
        <v>43</v>
      </c>
      <c r="AA2496" s="21">
        <v>4</v>
      </c>
      <c r="AB2496" s="14" t="s">
        <v>46</v>
      </c>
      <c r="AC2496" s="14">
        <v>7</v>
      </c>
      <c r="AD2496" s="17">
        <v>27</v>
      </c>
      <c r="AE2496" s="17">
        <v>1</v>
      </c>
      <c r="AF2496" s="14">
        <v>28</v>
      </c>
      <c r="AG2496" s="14">
        <v>330</v>
      </c>
      <c r="AI2496" s="70">
        <f t="shared" si="390"/>
        <v>21.430500000000002</v>
      </c>
      <c r="AJ2496" s="74">
        <f t="shared" si="391"/>
        <v>1522.3571771727734</v>
      </c>
      <c r="AK2496" s="74">
        <f t="shared" si="392"/>
        <v>3.3481286606492109</v>
      </c>
      <c r="AL2496" s="73">
        <f t="shared" si="393"/>
        <v>3.3481286606492109</v>
      </c>
    </row>
    <row r="2497" spans="1:38" hidden="1">
      <c r="A2497" s="14" t="s">
        <v>125</v>
      </c>
      <c r="B2497" s="14" t="s">
        <v>40</v>
      </c>
      <c r="C2497" s="31">
        <v>39288</v>
      </c>
      <c r="D2497" s="15">
        <v>2007</v>
      </c>
      <c r="E2497" s="16">
        <v>0.48958333333333331</v>
      </c>
      <c r="F2497" s="16">
        <v>0.52638888888888891</v>
      </c>
      <c r="G2497" s="16">
        <f t="shared" si="394"/>
        <v>3.6805555555555591E-2</v>
      </c>
      <c r="H2497" s="21">
        <v>2</v>
      </c>
      <c r="I2497" s="17">
        <v>1</v>
      </c>
      <c r="J2497" s="17">
        <v>3</v>
      </c>
      <c r="K2497" s="17">
        <v>3</v>
      </c>
      <c r="L2497" s="14" t="s">
        <v>61</v>
      </c>
      <c r="M2497" s="14" t="s">
        <v>62</v>
      </c>
      <c r="N2497" s="17">
        <v>1</v>
      </c>
      <c r="O2497" s="14">
        <f t="shared" si="384"/>
        <v>16.5</v>
      </c>
      <c r="P2497" s="14">
        <v>5</v>
      </c>
      <c r="Q2497" s="14">
        <f t="shared" si="385"/>
        <v>14.19</v>
      </c>
      <c r="R2497" s="14">
        <v>4.3</v>
      </c>
      <c r="S2497" s="14">
        <f t="shared" si="386"/>
        <v>16.5</v>
      </c>
      <c r="T2497" s="14">
        <v>5</v>
      </c>
      <c r="U2497" s="21" t="s">
        <v>43</v>
      </c>
      <c r="V2497" s="21" t="s">
        <v>43</v>
      </c>
      <c r="W2497" s="19">
        <v>27.886389999999999</v>
      </c>
      <c r="X2497" s="19">
        <v>-115.19069</v>
      </c>
      <c r="Y2497" s="18" t="s">
        <v>43</v>
      </c>
      <c r="Z2497" s="17" t="s">
        <v>43</v>
      </c>
      <c r="AA2497" s="21">
        <v>4</v>
      </c>
      <c r="AB2497" s="14" t="s">
        <v>46</v>
      </c>
      <c r="AC2497" s="14">
        <v>8</v>
      </c>
      <c r="AD2497" s="17">
        <v>20</v>
      </c>
      <c r="AE2497" s="17">
        <v>1</v>
      </c>
      <c r="AF2497" s="14">
        <v>31</v>
      </c>
      <c r="AG2497" s="14">
        <v>330</v>
      </c>
      <c r="AI2497" s="70">
        <f t="shared" si="390"/>
        <v>16.194500000000001</v>
      </c>
      <c r="AJ2497" s="74">
        <f t="shared" si="391"/>
        <v>593.9131834357014</v>
      </c>
      <c r="AK2497" s="74">
        <f t="shared" si="392"/>
        <v>0.93417427693282351</v>
      </c>
      <c r="AL2497" s="73">
        <f t="shared" si="393"/>
        <v>0.93417427693282351</v>
      </c>
    </row>
    <row r="2498" spans="1:38" hidden="1">
      <c r="A2498" s="14" t="s">
        <v>125</v>
      </c>
      <c r="B2498" s="14" t="s">
        <v>40</v>
      </c>
      <c r="C2498" s="31">
        <v>39288</v>
      </c>
      <c r="D2498" s="15">
        <v>2007</v>
      </c>
      <c r="E2498" s="16">
        <v>0.48958333333333331</v>
      </c>
      <c r="F2498" s="16">
        <v>0.52638888888888891</v>
      </c>
      <c r="G2498" s="16">
        <f t="shared" si="394"/>
        <v>3.6805555555555591E-2</v>
      </c>
      <c r="H2498" s="21">
        <v>2</v>
      </c>
      <c r="I2498" s="17">
        <v>1</v>
      </c>
      <c r="J2498" s="17">
        <v>3</v>
      </c>
      <c r="K2498" s="17">
        <v>3</v>
      </c>
      <c r="L2498" s="14" t="s">
        <v>61</v>
      </c>
      <c r="M2498" s="14" t="s">
        <v>62</v>
      </c>
      <c r="N2498" s="17">
        <v>1</v>
      </c>
      <c r="O2498" s="14">
        <f t="shared" si="384"/>
        <v>16.5</v>
      </c>
      <c r="P2498" s="14">
        <v>5</v>
      </c>
      <c r="Q2498" s="14">
        <f t="shared" si="385"/>
        <v>14.19</v>
      </c>
      <c r="R2498" s="14">
        <v>4.3</v>
      </c>
      <c r="S2498" s="14">
        <f t="shared" si="386"/>
        <v>16.5</v>
      </c>
      <c r="T2498" s="14">
        <v>5</v>
      </c>
      <c r="U2498" s="21" t="s">
        <v>43</v>
      </c>
      <c r="V2498" s="21" t="s">
        <v>43</v>
      </c>
      <c r="W2498" s="19">
        <v>27.886389999999999</v>
      </c>
      <c r="X2498" s="19">
        <v>-115.19069</v>
      </c>
      <c r="Y2498" s="18" t="s">
        <v>43</v>
      </c>
      <c r="Z2498" s="17" t="s">
        <v>43</v>
      </c>
      <c r="AA2498" s="21">
        <v>4</v>
      </c>
      <c r="AB2498" s="14" t="s">
        <v>46</v>
      </c>
      <c r="AC2498" s="14">
        <v>8</v>
      </c>
      <c r="AD2498" s="17">
        <v>25</v>
      </c>
      <c r="AE2498" s="17">
        <v>1</v>
      </c>
      <c r="AF2498" s="14">
        <v>31</v>
      </c>
      <c r="AG2498" s="14">
        <v>330</v>
      </c>
      <c r="AI2498" s="70">
        <f t="shared" si="390"/>
        <v>19.9345</v>
      </c>
      <c r="AJ2498" s="74">
        <f t="shared" si="391"/>
        <v>1193.7736391278531</v>
      </c>
      <c r="AK2498" s="74">
        <f t="shared" si="392"/>
        <v>2.4938114617324181</v>
      </c>
      <c r="AL2498" s="73">
        <f t="shared" si="393"/>
        <v>2.4938114617324181</v>
      </c>
    </row>
    <row r="2499" spans="1:38" hidden="1">
      <c r="A2499" s="14" t="s">
        <v>125</v>
      </c>
      <c r="B2499" s="14" t="s">
        <v>40</v>
      </c>
      <c r="C2499" s="31">
        <v>39288</v>
      </c>
      <c r="D2499" s="15">
        <v>2007</v>
      </c>
      <c r="E2499" s="16">
        <v>0.48958333333333331</v>
      </c>
      <c r="F2499" s="16">
        <v>0.52638888888888891</v>
      </c>
      <c r="G2499" s="16">
        <f t="shared" si="394"/>
        <v>3.6805555555555591E-2</v>
      </c>
      <c r="H2499" s="21">
        <v>2</v>
      </c>
      <c r="I2499" s="17">
        <v>1</v>
      </c>
      <c r="J2499" s="17">
        <v>3</v>
      </c>
      <c r="K2499" s="17">
        <v>3</v>
      </c>
      <c r="L2499" s="14" t="s">
        <v>61</v>
      </c>
      <c r="M2499" s="14" t="s">
        <v>62</v>
      </c>
      <c r="N2499" s="17">
        <v>1</v>
      </c>
      <c r="O2499" s="14">
        <f t="shared" si="384"/>
        <v>16.5</v>
      </c>
      <c r="P2499" s="14">
        <v>5</v>
      </c>
      <c r="Q2499" s="14">
        <f t="shared" si="385"/>
        <v>14.19</v>
      </c>
      <c r="R2499" s="14">
        <v>4.3</v>
      </c>
      <c r="S2499" s="14">
        <f t="shared" si="386"/>
        <v>16.5</v>
      </c>
      <c r="T2499" s="14">
        <v>5</v>
      </c>
      <c r="U2499" s="21" t="s">
        <v>43</v>
      </c>
      <c r="V2499" s="21" t="s">
        <v>43</v>
      </c>
      <c r="W2499" s="19">
        <v>27.886389999999999</v>
      </c>
      <c r="X2499" s="19">
        <v>-115.19069</v>
      </c>
      <c r="Y2499" s="18" t="s">
        <v>43</v>
      </c>
      <c r="Z2499" s="17" t="s">
        <v>43</v>
      </c>
      <c r="AA2499" s="21">
        <v>4</v>
      </c>
      <c r="AB2499" s="14" t="s">
        <v>46</v>
      </c>
      <c r="AC2499" s="14">
        <v>9</v>
      </c>
      <c r="AD2499" s="17">
        <v>16</v>
      </c>
      <c r="AE2499" s="17">
        <v>1</v>
      </c>
      <c r="AF2499" s="14">
        <v>32</v>
      </c>
      <c r="AG2499" s="14">
        <v>330</v>
      </c>
      <c r="AI2499" s="70">
        <f t="shared" si="390"/>
        <v>13.202500000000001</v>
      </c>
      <c r="AJ2499" s="74">
        <f t="shared" si="391"/>
        <v>298.98731991165073</v>
      </c>
      <c r="AK2499" s="74">
        <f t="shared" si="392"/>
        <v>0.16736703177029189</v>
      </c>
      <c r="AL2499" s="73">
        <f t="shared" si="393"/>
        <v>0.16736703177029189</v>
      </c>
    </row>
    <row r="2500" spans="1:38" hidden="1">
      <c r="A2500" s="14" t="s">
        <v>125</v>
      </c>
      <c r="B2500" s="14" t="s">
        <v>40</v>
      </c>
      <c r="C2500" s="31">
        <v>39288</v>
      </c>
      <c r="D2500" s="15">
        <v>2007</v>
      </c>
      <c r="E2500" s="16">
        <v>0.48958333333333331</v>
      </c>
      <c r="F2500" s="16">
        <v>0.52638888888888891</v>
      </c>
      <c r="G2500" s="16">
        <f t="shared" si="394"/>
        <v>3.6805555555555591E-2</v>
      </c>
      <c r="H2500" s="21">
        <v>2</v>
      </c>
      <c r="I2500" s="17">
        <v>1</v>
      </c>
      <c r="J2500" s="17">
        <v>3</v>
      </c>
      <c r="K2500" s="17">
        <v>3</v>
      </c>
      <c r="L2500" s="14" t="s">
        <v>61</v>
      </c>
      <c r="M2500" s="14" t="s">
        <v>62</v>
      </c>
      <c r="N2500" s="17">
        <v>1</v>
      </c>
      <c r="O2500" s="14">
        <f t="shared" ref="O2500:O2563" si="395">3.3*P2500</f>
        <v>16.5</v>
      </c>
      <c r="P2500" s="14">
        <v>5</v>
      </c>
      <c r="Q2500" s="14">
        <f t="shared" ref="Q2500:Q2563" si="396">3.3*R2500</f>
        <v>14.19</v>
      </c>
      <c r="R2500" s="14">
        <v>4.3</v>
      </c>
      <c r="S2500" s="14">
        <f t="shared" ref="S2500:S2563" si="397">3.3*T2500</f>
        <v>16.5</v>
      </c>
      <c r="T2500" s="14">
        <v>5</v>
      </c>
      <c r="U2500" s="21" t="s">
        <v>43</v>
      </c>
      <c r="V2500" s="21" t="s">
        <v>43</v>
      </c>
      <c r="W2500" s="19">
        <v>27.886389999999999</v>
      </c>
      <c r="X2500" s="19">
        <v>-115.19069</v>
      </c>
      <c r="Y2500" s="18" t="s">
        <v>43</v>
      </c>
      <c r="Z2500" s="17" t="s">
        <v>43</v>
      </c>
      <c r="AA2500" s="21">
        <v>4</v>
      </c>
      <c r="AB2500" s="14" t="s">
        <v>46</v>
      </c>
      <c r="AC2500" s="14">
        <v>9</v>
      </c>
      <c r="AD2500" s="17">
        <v>20</v>
      </c>
      <c r="AE2500" s="17">
        <v>1</v>
      </c>
      <c r="AF2500" s="14">
        <v>32</v>
      </c>
      <c r="AG2500" s="14">
        <v>330</v>
      </c>
      <c r="AI2500" s="70">
        <f t="shared" si="390"/>
        <v>16.194500000000001</v>
      </c>
      <c r="AJ2500" s="74">
        <f t="shared" si="391"/>
        <v>593.9131834357014</v>
      </c>
      <c r="AK2500" s="74">
        <f t="shared" si="392"/>
        <v>0.93417427693282351</v>
      </c>
      <c r="AL2500" s="73">
        <f t="shared" si="393"/>
        <v>0.93417427693282351</v>
      </c>
    </row>
    <row r="2501" spans="1:38" hidden="1">
      <c r="A2501" s="14" t="s">
        <v>125</v>
      </c>
      <c r="B2501" s="14" t="s">
        <v>40</v>
      </c>
      <c r="C2501" s="31">
        <v>39288</v>
      </c>
      <c r="D2501" s="15">
        <v>2007</v>
      </c>
      <c r="E2501" s="16">
        <v>0.48958333333333331</v>
      </c>
      <c r="F2501" s="16">
        <v>0.52638888888888891</v>
      </c>
      <c r="G2501" s="16">
        <f t="shared" si="394"/>
        <v>3.6805555555555591E-2</v>
      </c>
      <c r="H2501" s="21">
        <v>2</v>
      </c>
      <c r="I2501" s="17">
        <v>1</v>
      </c>
      <c r="J2501" s="17">
        <v>3</v>
      </c>
      <c r="K2501" s="17">
        <v>3</v>
      </c>
      <c r="L2501" s="14" t="s">
        <v>61</v>
      </c>
      <c r="M2501" s="14" t="s">
        <v>62</v>
      </c>
      <c r="N2501" s="17">
        <v>1</v>
      </c>
      <c r="O2501" s="14">
        <f t="shared" si="395"/>
        <v>16.5</v>
      </c>
      <c r="P2501" s="14">
        <v>5</v>
      </c>
      <c r="Q2501" s="14">
        <f t="shared" si="396"/>
        <v>14.19</v>
      </c>
      <c r="R2501" s="14">
        <v>4.3</v>
      </c>
      <c r="S2501" s="14">
        <f t="shared" si="397"/>
        <v>16.5</v>
      </c>
      <c r="T2501" s="14">
        <v>5</v>
      </c>
      <c r="U2501" s="21" t="s">
        <v>43</v>
      </c>
      <c r="V2501" s="21" t="s">
        <v>43</v>
      </c>
      <c r="W2501" s="19">
        <v>27.886389999999999</v>
      </c>
      <c r="X2501" s="19">
        <v>-115.19069</v>
      </c>
      <c r="Y2501" s="18" t="s">
        <v>43</v>
      </c>
      <c r="Z2501" s="17" t="s">
        <v>43</v>
      </c>
      <c r="AA2501" s="21">
        <v>4</v>
      </c>
      <c r="AB2501" s="14" t="s">
        <v>46</v>
      </c>
      <c r="AC2501" s="14">
        <v>9</v>
      </c>
      <c r="AD2501" s="17">
        <v>20</v>
      </c>
      <c r="AE2501" s="17">
        <v>1</v>
      </c>
      <c r="AF2501" s="14">
        <v>32</v>
      </c>
      <c r="AG2501" s="14">
        <v>330</v>
      </c>
      <c r="AI2501" s="70">
        <f t="shared" si="390"/>
        <v>16.194500000000001</v>
      </c>
      <c r="AJ2501" s="74">
        <f t="shared" si="391"/>
        <v>593.9131834357014</v>
      </c>
      <c r="AK2501" s="74">
        <f t="shared" si="392"/>
        <v>0.93417427693282351</v>
      </c>
      <c r="AL2501" s="73">
        <f t="shared" si="393"/>
        <v>0.93417427693282351</v>
      </c>
    </row>
    <row r="2502" spans="1:38" hidden="1">
      <c r="A2502" s="14" t="s">
        <v>125</v>
      </c>
      <c r="B2502" s="14" t="s">
        <v>40</v>
      </c>
      <c r="C2502" s="31">
        <v>39288</v>
      </c>
      <c r="D2502" s="15">
        <v>2007</v>
      </c>
      <c r="E2502" s="16">
        <v>0.48958333333333331</v>
      </c>
      <c r="F2502" s="16">
        <v>0.52638888888888891</v>
      </c>
      <c r="G2502" s="16">
        <f t="shared" si="394"/>
        <v>3.6805555555555591E-2</v>
      </c>
      <c r="H2502" s="21">
        <v>2</v>
      </c>
      <c r="I2502" s="17">
        <v>1</v>
      </c>
      <c r="J2502" s="17">
        <v>3</v>
      </c>
      <c r="K2502" s="17">
        <v>3</v>
      </c>
      <c r="L2502" s="14" t="s">
        <v>61</v>
      </c>
      <c r="M2502" s="14" t="s">
        <v>62</v>
      </c>
      <c r="N2502" s="17">
        <v>1</v>
      </c>
      <c r="O2502" s="14">
        <f t="shared" si="395"/>
        <v>16.5</v>
      </c>
      <c r="P2502" s="14">
        <v>5</v>
      </c>
      <c r="Q2502" s="14">
        <f t="shared" si="396"/>
        <v>14.19</v>
      </c>
      <c r="R2502" s="14">
        <v>4.3</v>
      </c>
      <c r="S2502" s="14">
        <f t="shared" si="397"/>
        <v>16.5</v>
      </c>
      <c r="T2502" s="14">
        <v>5</v>
      </c>
      <c r="U2502" s="21" t="s">
        <v>43</v>
      </c>
      <c r="V2502" s="21" t="s">
        <v>43</v>
      </c>
      <c r="W2502" s="19">
        <v>27.886389999999999</v>
      </c>
      <c r="X2502" s="19">
        <v>-115.19069</v>
      </c>
      <c r="Y2502" s="18" t="s">
        <v>43</v>
      </c>
      <c r="Z2502" s="17" t="s">
        <v>43</v>
      </c>
      <c r="AA2502" s="21">
        <v>4</v>
      </c>
      <c r="AB2502" s="14" t="s">
        <v>46</v>
      </c>
      <c r="AC2502" s="14">
        <v>9</v>
      </c>
      <c r="AD2502" s="17">
        <v>25</v>
      </c>
      <c r="AE2502" s="17">
        <v>1</v>
      </c>
      <c r="AF2502" s="14">
        <v>32</v>
      </c>
      <c r="AG2502" s="14">
        <v>330</v>
      </c>
      <c r="AI2502" s="70">
        <f t="shared" si="390"/>
        <v>19.9345</v>
      </c>
      <c r="AJ2502" s="74">
        <f t="shared" si="391"/>
        <v>1193.7736391278531</v>
      </c>
      <c r="AK2502" s="74">
        <f t="shared" si="392"/>
        <v>2.4938114617324181</v>
      </c>
      <c r="AL2502" s="73">
        <f t="shared" si="393"/>
        <v>2.4938114617324181</v>
      </c>
    </row>
    <row r="2503" spans="1:38" hidden="1">
      <c r="A2503" s="14" t="s">
        <v>125</v>
      </c>
      <c r="B2503" s="14" t="s">
        <v>40</v>
      </c>
      <c r="C2503" s="31">
        <v>39288</v>
      </c>
      <c r="D2503" s="15">
        <v>2007</v>
      </c>
      <c r="E2503" s="16">
        <v>0.48958333333333331</v>
      </c>
      <c r="F2503" s="16">
        <v>0.52638888888888891</v>
      </c>
      <c r="G2503" s="16">
        <f t="shared" si="394"/>
        <v>3.6805555555555591E-2</v>
      </c>
      <c r="H2503" s="21">
        <v>2</v>
      </c>
      <c r="I2503" s="17">
        <v>1</v>
      </c>
      <c r="J2503" s="17">
        <v>3</v>
      </c>
      <c r="K2503" s="17">
        <v>3</v>
      </c>
      <c r="L2503" s="14" t="s">
        <v>61</v>
      </c>
      <c r="M2503" s="14" t="s">
        <v>62</v>
      </c>
      <c r="N2503" s="17">
        <v>1</v>
      </c>
      <c r="O2503" s="14">
        <f t="shared" si="395"/>
        <v>16.5</v>
      </c>
      <c r="P2503" s="14">
        <v>5</v>
      </c>
      <c r="Q2503" s="14">
        <f t="shared" si="396"/>
        <v>14.19</v>
      </c>
      <c r="R2503" s="14">
        <v>4.3</v>
      </c>
      <c r="S2503" s="14">
        <f t="shared" si="397"/>
        <v>16.5</v>
      </c>
      <c r="T2503" s="14">
        <v>5</v>
      </c>
      <c r="U2503" s="21" t="s">
        <v>43</v>
      </c>
      <c r="V2503" s="21" t="s">
        <v>43</v>
      </c>
      <c r="W2503" s="19">
        <v>27.886389999999999</v>
      </c>
      <c r="X2503" s="19">
        <v>-115.19069</v>
      </c>
      <c r="Y2503" s="18" t="s">
        <v>43</v>
      </c>
      <c r="Z2503" s="17" t="s">
        <v>43</v>
      </c>
      <c r="AA2503" s="21">
        <v>4</v>
      </c>
      <c r="AB2503" s="14" t="s">
        <v>46</v>
      </c>
      <c r="AC2503" s="14">
        <v>9</v>
      </c>
      <c r="AD2503" s="17">
        <v>25</v>
      </c>
      <c r="AE2503" s="17">
        <v>1</v>
      </c>
      <c r="AF2503" s="14">
        <v>32</v>
      </c>
      <c r="AG2503" s="14">
        <v>330</v>
      </c>
      <c r="AI2503" s="70">
        <f t="shared" si="390"/>
        <v>19.9345</v>
      </c>
      <c r="AJ2503" s="74">
        <f t="shared" si="391"/>
        <v>1193.7736391278531</v>
      </c>
      <c r="AK2503" s="74">
        <f t="shared" si="392"/>
        <v>2.4938114617324181</v>
      </c>
      <c r="AL2503" s="73">
        <f t="shared" si="393"/>
        <v>2.4938114617324181</v>
      </c>
    </row>
    <row r="2504" spans="1:38" hidden="1">
      <c r="A2504" s="14" t="s">
        <v>125</v>
      </c>
      <c r="B2504" s="14" t="s">
        <v>40</v>
      </c>
      <c r="C2504" s="31">
        <v>39288</v>
      </c>
      <c r="D2504" s="15">
        <v>2007</v>
      </c>
      <c r="E2504" s="16">
        <v>0.48958333333333331</v>
      </c>
      <c r="F2504" s="16">
        <v>0.52638888888888891</v>
      </c>
      <c r="G2504" s="16">
        <f t="shared" si="394"/>
        <v>3.6805555555555591E-2</v>
      </c>
      <c r="H2504" s="21">
        <v>2</v>
      </c>
      <c r="I2504" s="17">
        <v>1</v>
      </c>
      <c r="J2504" s="17">
        <v>3</v>
      </c>
      <c r="K2504" s="17">
        <v>3</v>
      </c>
      <c r="L2504" s="14" t="s">
        <v>61</v>
      </c>
      <c r="M2504" s="14" t="s">
        <v>62</v>
      </c>
      <c r="N2504" s="17">
        <v>1</v>
      </c>
      <c r="O2504" s="14">
        <f t="shared" si="395"/>
        <v>16.5</v>
      </c>
      <c r="P2504" s="14">
        <v>5</v>
      </c>
      <c r="Q2504" s="14">
        <f t="shared" si="396"/>
        <v>14.19</v>
      </c>
      <c r="R2504" s="14">
        <v>4.3</v>
      </c>
      <c r="S2504" s="14">
        <f t="shared" si="397"/>
        <v>16.5</v>
      </c>
      <c r="T2504" s="14">
        <v>5</v>
      </c>
      <c r="U2504" s="21" t="s">
        <v>43</v>
      </c>
      <c r="V2504" s="21" t="s">
        <v>43</v>
      </c>
      <c r="W2504" s="19">
        <v>27.886389999999999</v>
      </c>
      <c r="X2504" s="19">
        <v>-115.19069</v>
      </c>
      <c r="Y2504" s="18" t="s">
        <v>43</v>
      </c>
      <c r="Z2504" s="17" t="s">
        <v>43</v>
      </c>
      <c r="AA2504" s="21">
        <v>4</v>
      </c>
      <c r="AB2504" s="14" t="s">
        <v>46</v>
      </c>
      <c r="AC2504" s="14">
        <v>9</v>
      </c>
      <c r="AD2504" s="17">
        <v>25</v>
      </c>
      <c r="AE2504" s="17">
        <v>1</v>
      </c>
      <c r="AF2504" s="14">
        <v>32</v>
      </c>
      <c r="AG2504" s="14">
        <v>330</v>
      </c>
      <c r="AI2504" s="70">
        <f t="shared" si="390"/>
        <v>19.9345</v>
      </c>
      <c r="AJ2504" s="74">
        <f t="shared" si="391"/>
        <v>1193.7736391278531</v>
      </c>
      <c r="AK2504" s="74">
        <f t="shared" si="392"/>
        <v>2.4938114617324181</v>
      </c>
      <c r="AL2504" s="73">
        <f t="shared" si="393"/>
        <v>2.4938114617324181</v>
      </c>
    </row>
    <row r="2505" spans="1:38" hidden="1">
      <c r="A2505" s="14" t="s">
        <v>125</v>
      </c>
      <c r="B2505" s="14" t="s">
        <v>40</v>
      </c>
      <c r="C2505" s="31">
        <v>39288</v>
      </c>
      <c r="D2505" s="15">
        <v>2007</v>
      </c>
      <c r="E2505" s="16">
        <v>0.48958333333333331</v>
      </c>
      <c r="F2505" s="16">
        <v>0.52638888888888891</v>
      </c>
      <c r="G2505" s="16">
        <f t="shared" si="394"/>
        <v>3.6805555555555591E-2</v>
      </c>
      <c r="H2505" s="21">
        <v>2</v>
      </c>
      <c r="I2505" s="17">
        <v>1</v>
      </c>
      <c r="J2505" s="17">
        <v>3</v>
      </c>
      <c r="K2505" s="17">
        <v>3</v>
      </c>
      <c r="L2505" s="14" t="s">
        <v>61</v>
      </c>
      <c r="M2505" s="14" t="s">
        <v>62</v>
      </c>
      <c r="N2505" s="17">
        <v>1</v>
      </c>
      <c r="O2505" s="14">
        <f t="shared" si="395"/>
        <v>16.5</v>
      </c>
      <c r="P2505" s="14">
        <v>5</v>
      </c>
      <c r="Q2505" s="14">
        <f t="shared" si="396"/>
        <v>14.19</v>
      </c>
      <c r="R2505" s="14">
        <v>4.3</v>
      </c>
      <c r="S2505" s="14">
        <f t="shared" si="397"/>
        <v>16.5</v>
      </c>
      <c r="T2505" s="14">
        <v>5</v>
      </c>
      <c r="U2505" s="21" t="s">
        <v>43</v>
      </c>
      <c r="V2505" s="21" t="s">
        <v>43</v>
      </c>
      <c r="W2505" s="19">
        <v>27.886389999999999</v>
      </c>
      <c r="X2505" s="19">
        <v>-115.19069</v>
      </c>
      <c r="Y2505" s="18" t="s">
        <v>43</v>
      </c>
      <c r="Z2505" s="17" t="s">
        <v>43</v>
      </c>
      <c r="AA2505" s="21">
        <v>4</v>
      </c>
      <c r="AB2505" s="14" t="s">
        <v>46</v>
      </c>
      <c r="AC2505" s="14">
        <v>10</v>
      </c>
      <c r="AD2505" s="17">
        <v>18</v>
      </c>
      <c r="AE2505" s="17">
        <v>1</v>
      </c>
      <c r="AF2505" s="14">
        <v>33</v>
      </c>
      <c r="AG2505" s="14">
        <v>330</v>
      </c>
      <c r="AI2505" s="70">
        <f t="shared" si="390"/>
        <v>14.698500000000001</v>
      </c>
      <c r="AJ2505" s="74">
        <f t="shared" si="391"/>
        <v>428.83019204754055</v>
      </c>
      <c r="AK2505" s="74">
        <f t="shared" si="392"/>
        <v>0.50495849932360548</v>
      </c>
      <c r="AL2505" s="73">
        <f t="shared" si="393"/>
        <v>0.50495849932360548</v>
      </c>
    </row>
    <row r="2506" spans="1:38" hidden="1">
      <c r="A2506" s="14" t="s">
        <v>125</v>
      </c>
      <c r="B2506" s="14" t="s">
        <v>40</v>
      </c>
      <c r="C2506" s="31">
        <v>39288</v>
      </c>
      <c r="D2506" s="15">
        <v>2007</v>
      </c>
      <c r="E2506" s="16">
        <v>0.48958333333333331</v>
      </c>
      <c r="F2506" s="16">
        <v>0.52638888888888891</v>
      </c>
      <c r="G2506" s="16">
        <f t="shared" si="394"/>
        <v>3.6805555555555591E-2</v>
      </c>
      <c r="H2506" s="21">
        <v>2</v>
      </c>
      <c r="I2506" s="17">
        <v>1</v>
      </c>
      <c r="J2506" s="17">
        <v>3</v>
      </c>
      <c r="K2506" s="17">
        <v>3</v>
      </c>
      <c r="L2506" s="14" t="s">
        <v>61</v>
      </c>
      <c r="M2506" s="14" t="s">
        <v>62</v>
      </c>
      <c r="N2506" s="17">
        <v>1</v>
      </c>
      <c r="O2506" s="14">
        <f t="shared" si="395"/>
        <v>16.5</v>
      </c>
      <c r="P2506" s="14">
        <v>5</v>
      </c>
      <c r="Q2506" s="14">
        <f t="shared" si="396"/>
        <v>14.19</v>
      </c>
      <c r="R2506" s="14">
        <v>4.3</v>
      </c>
      <c r="S2506" s="14">
        <f t="shared" si="397"/>
        <v>16.5</v>
      </c>
      <c r="T2506" s="14">
        <v>5</v>
      </c>
      <c r="U2506" s="21" t="s">
        <v>43</v>
      </c>
      <c r="V2506" s="21" t="s">
        <v>43</v>
      </c>
      <c r="W2506" s="19">
        <v>27.886389999999999</v>
      </c>
      <c r="X2506" s="19">
        <v>-115.19069</v>
      </c>
      <c r="Y2506" s="18" t="s">
        <v>43</v>
      </c>
      <c r="Z2506" s="17" t="s">
        <v>43</v>
      </c>
      <c r="AA2506" s="21">
        <v>4</v>
      </c>
      <c r="AB2506" s="14" t="s">
        <v>46</v>
      </c>
      <c r="AC2506" s="14">
        <v>10</v>
      </c>
      <c r="AD2506" s="17">
        <v>25</v>
      </c>
      <c r="AE2506" s="17">
        <v>1</v>
      </c>
      <c r="AF2506" s="14">
        <v>33</v>
      </c>
      <c r="AG2506" s="14">
        <v>330</v>
      </c>
      <c r="AI2506" s="70">
        <f t="shared" si="390"/>
        <v>19.9345</v>
      </c>
      <c r="AJ2506" s="74">
        <f t="shared" si="391"/>
        <v>1193.7736391278531</v>
      </c>
      <c r="AK2506" s="74">
        <f t="shared" si="392"/>
        <v>2.4938114617324181</v>
      </c>
      <c r="AL2506" s="73">
        <f t="shared" si="393"/>
        <v>2.4938114617324181</v>
      </c>
    </row>
    <row r="2507" spans="1:38" hidden="1">
      <c r="A2507" s="14" t="s">
        <v>125</v>
      </c>
      <c r="B2507" s="14" t="s">
        <v>40</v>
      </c>
      <c r="C2507" s="31">
        <v>39288</v>
      </c>
      <c r="D2507" s="15">
        <v>2007</v>
      </c>
      <c r="E2507" s="16">
        <v>0.48958333333333331</v>
      </c>
      <c r="F2507" s="16">
        <v>0.52638888888888891</v>
      </c>
      <c r="G2507" s="16">
        <f t="shared" si="394"/>
        <v>3.6805555555555591E-2</v>
      </c>
      <c r="H2507" s="21">
        <v>2</v>
      </c>
      <c r="I2507" s="17">
        <v>1</v>
      </c>
      <c r="J2507" s="17">
        <v>3</v>
      </c>
      <c r="K2507" s="17">
        <v>3</v>
      </c>
      <c r="L2507" s="14" t="s">
        <v>61</v>
      </c>
      <c r="M2507" s="14" t="s">
        <v>62</v>
      </c>
      <c r="N2507" s="17">
        <v>1</v>
      </c>
      <c r="O2507" s="14">
        <f t="shared" si="395"/>
        <v>16.5</v>
      </c>
      <c r="P2507" s="14">
        <v>5</v>
      </c>
      <c r="Q2507" s="14">
        <f t="shared" si="396"/>
        <v>14.19</v>
      </c>
      <c r="R2507" s="14">
        <v>4.3</v>
      </c>
      <c r="S2507" s="14">
        <f t="shared" si="397"/>
        <v>16.5</v>
      </c>
      <c r="T2507" s="14">
        <v>5</v>
      </c>
      <c r="U2507" s="21" t="s">
        <v>43</v>
      </c>
      <c r="V2507" s="21" t="s">
        <v>43</v>
      </c>
      <c r="W2507" s="19">
        <v>27.886389999999999</v>
      </c>
      <c r="X2507" s="19">
        <v>-115.19069</v>
      </c>
      <c r="Y2507" s="18" t="s">
        <v>43</v>
      </c>
      <c r="Z2507" s="17" t="s">
        <v>43</v>
      </c>
      <c r="AA2507" s="21">
        <v>4</v>
      </c>
      <c r="AB2507" s="14" t="s">
        <v>46</v>
      </c>
      <c r="AC2507" s="14">
        <v>10</v>
      </c>
      <c r="AD2507" s="17">
        <v>26</v>
      </c>
      <c r="AE2507" s="17">
        <v>1</v>
      </c>
      <c r="AF2507" s="14">
        <v>33</v>
      </c>
      <c r="AG2507" s="14">
        <v>330</v>
      </c>
      <c r="AI2507" s="70">
        <f t="shared" si="390"/>
        <v>20.682500000000001</v>
      </c>
      <c r="AJ2507" s="74">
        <f t="shared" si="391"/>
        <v>1351.0586714113065</v>
      </c>
      <c r="AK2507" s="74">
        <f t="shared" si="392"/>
        <v>2.9027525456693968</v>
      </c>
      <c r="AL2507" s="73">
        <f t="shared" si="393"/>
        <v>2.9027525456693968</v>
      </c>
    </row>
    <row r="2508" spans="1:38" hidden="1">
      <c r="A2508" s="14" t="s">
        <v>125</v>
      </c>
      <c r="B2508" s="14" t="s">
        <v>40</v>
      </c>
      <c r="C2508" s="31">
        <v>39288</v>
      </c>
      <c r="D2508" s="15">
        <v>2007</v>
      </c>
      <c r="E2508" s="16">
        <v>0.48958333333333331</v>
      </c>
      <c r="F2508" s="16">
        <v>0.52638888888888891</v>
      </c>
      <c r="G2508" s="16">
        <f t="shared" si="394"/>
        <v>3.6805555555555591E-2</v>
      </c>
      <c r="H2508" s="21">
        <v>2</v>
      </c>
      <c r="I2508" s="17">
        <v>1</v>
      </c>
      <c r="J2508" s="17">
        <v>3</v>
      </c>
      <c r="K2508" s="17">
        <v>3</v>
      </c>
      <c r="L2508" s="14" t="s">
        <v>61</v>
      </c>
      <c r="M2508" s="14" t="s">
        <v>62</v>
      </c>
      <c r="N2508" s="17">
        <v>1</v>
      </c>
      <c r="O2508" s="14">
        <f t="shared" si="395"/>
        <v>16.5</v>
      </c>
      <c r="P2508" s="14">
        <v>5</v>
      </c>
      <c r="Q2508" s="14">
        <f t="shared" si="396"/>
        <v>14.19</v>
      </c>
      <c r="R2508" s="14">
        <v>4.3</v>
      </c>
      <c r="S2508" s="14">
        <f t="shared" si="397"/>
        <v>16.5</v>
      </c>
      <c r="T2508" s="14">
        <v>5</v>
      </c>
      <c r="U2508" s="21" t="s">
        <v>43</v>
      </c>
      <c r="V2508" s="21" t="s">
        <v>43</v>
      </c>
      <c r="W2508" s="19">
        <v>27.886389999999999</v>
      </c>
      <c r="X2508" s="19">
        <v>-115.19069</v>
      </c>
      <c r="Y2508" s="18" t="s">
        <v>43</v>
      </c>
      <c r="Z2508" s="17" t="s">
        <v>43</v>
      </c>
      <c r="AA2508" s="21">
        <v>4</v>
      </c>
      <c r="AB2508" s="14" t="s">
        <v>46</v>
      </c>
      <c r="AC2508" s="14">
        <v>11</v>
      </c>
      <c r="AD2508" s="17">
        <v>25</v>
      </c>
      <c r="AE2508" s="17">
        <v>1</v>
      </c>
      <c r="AF2508" s="14">
        <v>34</v>
      </c>
      <c r="AG2508" s="14">
        <v>330</v>
      </c>
      <c r="AI2508" s="70">
        <f t="shared" si="390"/>
        <v>19.9345</v>
      </c>
      <c r="AJ2508" s="74">
        <f t="shared" si="391"/>
        <v>1193.7736391278531</v>
      </c>
      <c r="AK2508" s="74">
        <f t="shared" si="392"/>
        <v>2.4938114617324181</v>
      </c>
      <c r="AL2508" s="73">
        <f t="shared" si="393"/>
        <v>2.4938114617324181</v>
      </c>
    </row>
    <row r="2509" spans="1:38" hidden="1">
      <c r="A2509" s="14" t="s">
        <v>125</v>
      </c>
      <c r="B2509" s="14" t="s">
        <v>40</v>
      </c>
      <c r="C2509" s="31">
        <v>39288</v>
      </c>
      <c r="D2509" s="15">
        <v>2007</v>
      </c>
      <c r="E2509" s="16">
        <v>0.48958333333333331</v>
      </c>
      <c r="F2509" s="16">
        <v>0.52638888888888891</v>
      </c>
      <c r="G2509" s="16">
        <f t="shared" si="394"/>
        <v>3.6805555555555591E-2</v>
      </c>
      <c r="H2509" s="21">
        <v>2</v>
      </c>
      <c r="I2509" s="17">
        <v>1</v>
      </c>
      <c r="J2509" s="17">
        <v>3</v>
      </c>
      <c r="K2509" s="17">
        <v>3</v>
      </c>
      <c r="L2509" s="14" t="s">
        <v>61</v>
      </c>
      <c r="M2509" s="14" t="s">
        <v>62</v>
      </c>
      <c r="N2509" s="17">
        <v>1</v>
      </c>
      <c r="O2509" s="14">
        <f t="shared" si="395"/>
        <v>16.5</v>
      </c>
      <c r="P2509" s="14">
        <v>5</v>
      </c>
      <c r="Q2509" s="14">
        <f t="shared" si="396"/>
        <v>14.19</v>
      </c>
      <c r="R2509" s="14">
        <v>4.3</v>
      </c>
      <c r="S2509" s="14">
        <f t="shared" si="397"/>
        <v>16.5</v>
      </c>
      <c r="T2509" s="14">
        <v>5</v>
      </c>
      <c r="U2509" s="21" t="s">
        <v>43</v>
      </c>
      <c r="V2509" s="21" t="s">
        <v>43</v>
      </c>
      <c r="W2509" s="19">
        <v>27.886389999999999</v>
      </c>
      <c r="X2509" s="19">
        <v>-115.19069</v>
      </c>
      <c r="Y2509" s="18" t="s">
        <v>43</v>
      </c>
      <c r="Z2509" s="17" t="s">
        <v>43</v>
      </c>
      <c r="AA2509" s="21">
        <v>4</v>
      </c>
      <c r="AB2509" s="14" t="s">
        <v>46</v>
      </c>
      <c r="AC2509" s="14">
        <v>11</v>
      </c>
      <c r="AD2509" s="17">
        <v>25</v>
      </c>
      <c r="AE2509" s="17">
        <v>1</v>
      </c>
      <c r="AF2509" s="14">
        <v>34</v>
      </c>
      <c r="AG2509" s="14">
        <v>330</v>
      </c>
      <c r="AI2509" s="70">
        <f t="shared" si="390"/>
        <v>19.9345</v>
      </c>
      <c r="AJ2509" s="74">
        <f t="shared" si="391"/>
        <v>1193.7736391278531</v>
      </c>
      <c r="AK2509" s="74">
        <f t="shared" si="392"/>
        <v>2.4938114617324181</v>
      </c>
      <c r="AL2509" s="73">
        <f t="shared" si="393"/>
        <v>2.4938114617324181</v>
      </c>
    </row>
    <row r="2510" spans="1:38" hidden="1">
      <c r="A2510" s="14" t="s">
        <v>125</v>
      </c>
      <c r="B2510" s="14" t="s">
        <v>40</v>
      </c>
      <c r="C2510" s="31">
        <v>39288</v>
      </c>
      <c r="D2510" s="15">
        <v>2007</v>
      </c>
      <c r="E2510" s="16">
        <v>0.48958333333333331</v>
      </c>
      <c r="F2510" s="16">
        <v>0.52638888888888891</v>
      </c>
      <c r="G2510" s="16">
        <f t="shared" si="394"/>
        <v>3.6805555555555591E-2</v>
      </c>
      <c r="H2510" s="21">
        <v>2</v>
      </c>
      <c r="I2510" s="17">
        <v>1</v>
      </c>
      <c r="J2510" s="17">
        <v>3</v>
      </c>
      <c r="K2510" s="17">
        <v>3</v>
      </c>
      <c r="L2510" s="14" t="s">
        <v>61</v>
      </c>
      <c r="M2510" s="14" t="s">
        <v>62</v>
      </c>
      <c r="N2510" s="17">
        <v>1</v>
      </c>
      <c r="O2510" s="14">
        <f t="shared" si="395"/>
        <v>16.5</v>
      </c>
      <c r="P2510" s="14">
        <v>5</v>
      </c>
      <c r="Q2510" s="14">
        <f t="shared" si="396"/>
        <v>14.19</v>
      </c>
      <c r="R2510" s="14">
        <v>4.3</v>
      </c>
      <c r="S2510" s="14">
        <f t="shared" si="397"/>
        <v>16.5</v>
      </c>
      <c r="T2510" s="14">
        <v>5</v>
      </c>
      <c r="U2510" s="21" t="s">
        <v>43</v>
      </c>
      <c r="V2510" s="21" t="s">
        <v>43</v>
      </c>
      <c r="W2510" s="19">
        <v>27.886389999999999</v>
      </c>
      <c r="X2510" s="19">
        <v>-115.19069</v>
      </c>
      <c r="Y2510" s="18" t="s">
        <v>43</v>
      </c>
      <c r="Z2510" s="17" t="s">
        <v>43</v>
      </c>
      <c r="AA2510" s="21">
        <v>4</v>
      </c>
      <c r="AB2510" s="14" t="s">
        <v>46</v>
      </c>
      <c r="AC2510" s="14">
        <v>11</v>
      </c>
      <c r="AD2510" s="17">
        <v>25</v>
      </c>
      <c r="AE2510" s="17">
        <v>1</v>
      </c>
      <c r="AF2510" s="14">
        <v>34</v>
      </c>
      <c r="AG2510" s="14">
        <v>330</v>
      </c>
      <c r="AI2510" s="70">
        <f t="shared" si="390"/>
        <v>19.9345</v>
      </c>
      <c r="AJ2510" s="74">
        <f t="shared" si="391"/>
        <v>1193.7736391278531</v>
      </c>
      <c r="AK2510" s="74">
        <f t="shared" si="392"/>
        <v>2.4938114617324181</v>
      </c>
      <c r="AL2510" s="73">
        <f t="shared" si="393"/>
        <v>2.4938114617324181</v>
      </c>
    </row>
    <row r="2511" spans="1:38" hidden="1">
      <c r="A2511" s="14" t="s">
        <v>125</v>
      </c>
      <c r="B2511" s="14" t="s">
        <v>40</v>
      </c>
      <c r="C2511" s="31">
        <v>39288</v>
      </c>
      <c r="D2511" s="15">
        <v>2007</v>
      </c>
      <c r="E2511" s="16">
        <v>0.48958333333333331</v>
      </c>
      <c r="F2511" s="16">
        <v>0.52638888888888891</v>
      </c>
      <c r="G2511" s="16">
        <f t="shared" si="394"/>
        <v>3.6805555555555591E-2</v>
      </c>
      <c r="H2511" s="21">
        <v>2</v>
      </c>
      <c r="I2511" s="17">
        <v>1</v>
      </c>
      <c r="J2511" s="17">
        <v>3</v>
      </c>
      <c r="K2511" s="17">
        <v>3</v>
      </c>
      <c r="L2511" s="14" t="s">
        <v>61</v>
      </c>
      <c r="M2511" s="14" t="s">
        <v>62</v>
      </c>
      <c r="N2511" s="17">
        <v>1</v>
      </c>
      <c r="O2511" s="14">
        <f t="shared" si="395"/>
        <v>16.5</v>
      </c>
      <c r="P2511" s="14">
        <v>5</v>
      </c>
      <c r="Q2511" s="14">
        <f t="shared" si="396"/>
        <v>14.19</v>
      </c>
      <c r="R2511" s="14">
        <v>4.3</v>
      </c>
      <c r="S2511" s="14">
        <f t="shared" si="397"/>
        <v>16.5</v>
      </c>
      <c r="T2511" s="14">
        <v>5</v>
      </c>
      <c r="U2511" s="21" t="s">
        <v>43</v>
      </c>
      <c r="V2511" s="21" t="s">
        <v>43</v>
      </c>
      <c r="W2511" s="19">
        <v>27.886389999999999</v>
      </c>
      <c r="X2511" s="19">
        <v>-115.19069</v>
      </c>
      <c r="Y2511" s="18" t="s">
        <v>43</v>
      </c>
      <c r="Z2511" s="17" t="s">
        <v>43</v>
      </c>
      <c r="AA2511" s="21">
        <v>4</v>
      </c>
      <c r="AB2511" s="14" t="s">
        <v>46</v>
      </c>
      <c r="AC2511" s="14">
        <v>11</v>
      </c>
      <c r="AD2511" s="17">
        <v>26</v>
      </c>
      <c r="AE2511" s="17">
        <v>1</v>
      </c>
      <c r="AF2511" s="14">
        <v>34</v>
      </c>
      <c r="AG2511" s="14">
        <v>330</v>
      </c>
      <c r="AI2511" s="70">
        <f t="shared" si="390"/>
        <v>20.682500000000001</v>
      </c>
      <c r="AJ2511" s="74">
        <f t="shared" si="391"/>
        <v>1351.0586714113065</v>
      </c>
      <c r="AK2511" s="74">
        <f t="shared" si="392"/>
        <v>2.9027525456693968</v>
      </c>
      <c r="AL2511" s="73">
        <f t="shared" si="393"/>
        <v>2.9027525456693968</v>
      </c>
    </row>
    <row r="2512" spans="1:38" hidden="1">
      <c r="A2512" s="14" t="s">
        <v>125</v>
      </c>
      <c r="B2512" s="14" t="s">
        <v>40</v>
      </c>
      <c r="C2512" s="31">
        <v>39288</v>
      </c>
      <c r="D2512" s="15">
        <v>2007</v>
      </c>
      <c r="E2512" s="16">
        <v>0.48958333333333331</v>
      </c>
      <c r="F2512" s="16">
        <v>0.52638888888888891</v>
      </c>
      <c r="G2512" s="16">
        <f t="shared" si="394"/>
        <v>3.6805555555555591E-2</v>
      </c>
      <c r="H2512" s="21">
        <v>2</v>
      </c>
      <c r="I2512" s="17">
        <v>1</v>
      </c>
      <c r="J2512" s="17">
        <v>3</v>
      </c>
      <c r="K2512" s="17">
        <v>3</v>
      </c>
      <c r="L2512" s="14" t="s">
        <v>61</v>
      </c>
      <c r="M2512" s="14" t="s">
        <v>62</v>
      </c>
      <c r="N2512" s="17">
        <v>1</v>
      </c>
      <c r="O2512" s="14">
        <f t="shared" si="395"/>
        <v>16.5</v>
      </c>
      <c r="P2512" s="14">
        <v>5</v>
      </c>
      <c r="Q2512" s="14">
        <f t="shared" si="396"/>
        <v>14.19</v>
      </c>
      <c r="R2512" s="14">
        <v>4.3</v>
      </c>
      <c r="S2512" s="14">
        <f t="shared" si="397"/>
        <v>16.5</v>
      </c>
      <c r="T2512" s="14">
        <v>5</v>
      </c>
      <c r="U2512" s="21" t="s">
        <v>43</v>
      </c>
      <c r="V2512" s="21" t="s">
        <v>43</v>
      </c>
      <c r="W2512" s="19">
        <v>27.886389999999999</v>
      </c>
      <c r="X2512" s="19">
        <v>-115.19069</v>
      </c>
      <c r="Y2512" s="18" t="s">
        <v>43</v>
      </c>
      <c r="Z2512" s="17" t="s">
        <v>43</v>
      </c>
      <c r="AA2512" s="21">
        <v>4</v>
      </c>
      <c r="AB2512" s="14" t="s">
        <v>46</v>
      </c>
      <c r="AC2512" s="14">
        <v>11</v>
      </c>
      <c r="AD2512" s="17">
        <v>26</v>
      </c>
      <c r="AE2512" s="17">
        <v>1</v>
      </c>
      <c r="AF2512" s="14">
        <v>34</v>
      </c>
      <c r="AG2512" s="14">
        <v>330</v>
      </c>
      <c r="AI2512" s="70">
        <f t="shared" si="390"/>
        <v>20.682500000000001</v>
      </c>
      <c r="AJ2512" s="74">
        <f t="shared" si="391"/>
        <v>1351.0586714113065</v>
      </c>
      <c r="AK2512" s="74">
        <f t="shared" si="392"/>
        <v>2.9027525456693968</v>
      </c>
      <c r="AL2512" s="73">
        <f t="shared" si="393"/>
        <v>2.9027525456693968</v>
      </c>
    </row>
    <row r="2513" spans="1:38" hidden="1">
      <c r="A2513" s="14" t="s">
        <v>125</v>
      </c>
      <c r="B2513" s="14" t="s">
        <v>40</v>
      </c>
      <c r="C2513" s="31">
        <v>39288</v>
      </c>
      <c r="D2513" s="15">
        <v>2007</v>
      </c>
      <c r="E2513" s="16">
        <v>0.48958333333333331</v>
      </c>
      <c r="F2513" s="16">
        <v>0.52638888888888891</v>
      </c>
      <c r="G2513" s="16">
        <f t="shared" si="394"/>
        <v>3.6805555555555591E-2</v>
      </c>
      <c r="H2513" s="21">
        <v>2</v>
      </c>
      <c r="I2513" s="17">
        <v>1</v>
      </c>
      <c r="J2513" s="17">
        <v>3</v>
      </c>
      <c r="K2513" s="17">
        <v>3</v>
      </c>
      <c r="L2513" s="14" t="s">
        <v>61</v>
      </c>
      <c r="M2513" s="14" t="s">
        <v>62</v>
      </c>
      <c r="N2513" s="17">
        <v>1</v>
      </c>
      <c r="O2513" s="14">
        <f t="shared" si="395"/>
        <v>16.5</v>
      </c>
      <c r="P2513" s="14">
        <v>5</v>
      </c>
      <c r="Q2513" s="14">
        <f t="shared" si="396"/>
        <v>14.19</v>
      </c>
      <c r="R2513" s="14">
        <v>4.3</v>
      </c>
      <c r="S2513" s="14">
        <f t="shared" si="397"/>
        <v>16.5</v>
      </c>
      <c r="T2513" s="14">
        <v>5</v>
      </c>
      <c r="U2513" s="21" t="s">
        <v>43</v>
      </c>
      <c r="V2513" s="21" t="s">
        <v>43</v>
      </c>
      <c r="W2513" s="19">
        <v>27.886389999999999</v>
      </c>
      <c r="X2513" s="19">
        <v>-115.19069</v>
      </c>
      <c r="Y2513" s="18" t="s">
        <v>43</v>
      </c>
      <c r="Z2513" s="17" t="s">
        <v>43</v>
      </c>
      <c r="AA2513" s="21">
        <v>4</v>
      </c>
      <c r="AB2513" s="14" t="s">
        <v>46</v>
      </c>
      <c r="AC2513" s="14">
        <v>11</v>
      </c>
      <c r="AD2513" s="17">
        <v>27</v>
      </c>
      <c r="AE2513" s="17">
        <v>1</v>
      </c>
      <c r="AF2513" s="14">
        <v>34</v>
      </c>
      <c r="AG2513" s="14">
        <v>330</v>
      </c>
      <c r="AI2513" s="70">
        <f t="shared" si="390"/>
        <v>21.430500000000002</v>
      </c>
      <c r="AJ2513" s="74">
        <f t="shared" si="391"/>
        <v>1522.3571771727734</v>
      </c>
      <c r="AK2513" s="74">
        <f t="shared" si="392"/>
        <v>3.3481286606492109</v>
      </c>
      <c r="AL2513" s="73">
        <f t="shared" si="393"/>
        <v>3.3481286606492109</v>
      </c>
    </row>
    <row r="2514" spans="1:38">
      <c r="A2514" s="14" t="s">
        <v>126</v>
      </c>
      <c r="B2514" s="14" t="s">
        <v>40</v>
      </c>
      <c r="C2514" s="31">
        <v>39283</v>
      </c>
      <c r="D2514" s="15">
        <v>2007</v>
      </c>
      <c r="E2514" s="16">
        <v>0.42777777777777781</v>
      </c>
      <c r="F2514" s="16">
        <v>0.46250000000000002</v>
      </c>
      <c r="G2514" s="16">
        <f t="shared" si="394"/>
        <v>3.472222222222221E-2</v>
      </c>
      <c r="H2514" s="21">
        <v>2</v>
      </c>
      <c r="I2514" s="17">
        <v>1</v>
      </c>
      <c r="J2514" s="17">
        <v>1</v>
      </c>
      <c r="K2514" s="17">
        <v>1</v>
      </c>
      <c r="L2514" s="14" t="s">
        <v>48</v>
      </c>
      <c r="M2514" s="14" t="s">
        <v>49</v>
      </c>
      <c r="N2514" s="17">
        <v>1</v>
      </c>
      <c r="O2514" s="14">
        <f t="shared" si="395"/>
        <v>38.94</v>
      </c>
      <c r="P2514" s="18">
        <v>11.8</v>
      </c>
      <c r="Q2514" s="14">
        <f t="shared" si="396"/>
        <v>38.94</v>
      </c>
      <c r="R2514" s="18">
        <v>11.8</v>
      </c>
      <c r="S2514" s="14">
        <f t="shared" si="397"/>
        <v>38.94</v>
      </c>
      <c r="T2514" s="18">
        <v>11.8</v>
      </c>
      <c r="U2514" s="21" t="s">
        <v>43</v>
      </c>
      <c r="V2514" s="21" t="s">
        <v>43</v>
      </c>
      <c r="W2514" s="19">
        <v>27.846579999999999</v>
      </c>
      <c r="X2514" s="19">
        <v>-115.16153</v>
      </c>
      <c r="Y2514" s="18">
        <f>(Z2514*1.8)+32</f>
        <v>57.2</v>
      </c>
      <c r="Z2514" s="17">
        <v>14</v>
      </c>
      <c r="AA2514" s="21">
        <v>10</v>
      </c>
      <c r="AB2514" s="17" t="s">
        <v>44</v>
      </c>
      <c r="AC2514" s="14">
        <v>1</v>
      </c>
      <c r="AD2514" s="17">
        <v>10</v>
      </c>
      <c r="AE2514" s="17">
        <v>1</v>
      </c>
      <c r="AF2514" s="14">
        <v>3</v>
      </c>
      <c r="AG2514" s="14">
        <v>30</v>
      </c>
      <c r="AI2514" s="70">
        <f t="shared" ref="AI2514:AI2577" si="398">(0.709*AD2514)+1.157</f>
        <v>8.2469999999999999</v>
      </c>
      <c r="AJ2514" s="71" t="s">
        <v>369</v>
      </c>
      <c r="AK2514" s="72">
        <f t="shared" ref="AK2514:AK2577" si="399">((POWER(AI2514*10,2.19))*0.037)/1000</f>
        <v>0.58195573469462847</v>
      </c>
      <c r="AL2514" s="73">
        <f t="shared" ref="AL2514:AL2577" si="400">((POWER(AI2514*10,2.19))*0.037)/1000</f>
        <v>0.58195573469462847</v>
      </c>
    </row>
    <row r="2515" spans="1:38">
      <c r="A2515" s="14" t="s">
        <v>126</v>
      </c>
      <c r="B2515" s="14" t="s">
        <v>40</v>
      </c>
      <c r="C2515" s="31">
        <v>39283</v>
      </c>
      <c r="D2515" s="15">
        <v>2007</v>
      </c>
      <c r="E2515" s="16">
        <v>0.42777777777777781</v>
      </c>
      <c r="F2515" s="16">
        <v>0.46250000000000002</v>
      </c>
      <c r="G2515" s="16">
        <f t="shared" si="394"/>
        <v>3.472222222222221E-2</v>
      </c>
      <c r="H2515" s="21">
        <v>2</v>
      </c>
      <c r="I2515" s="17">
        <v>1</v>
      </c>
      <c r="J2515" s="17">
        <v>1</v>
      </c>
      <c r="K2515" s="17">
        <v>1</v>
      </c>
      <c r="L2515" s="14" t="s">
        <v>48</v>
      </c>
      <c r="M2515" s="14" t="s">
        <v>49</v>
      </c>
      <c r="N2515" s="17">
        <v>1</v>
      </c>
      <c r="O2515" s="14">
        <f t="shared" si="395"/>
        <v>38.94</v>
      </c>
      <c r="P2515" s="18">
        <v>11.8</v>
      </c>
      <c r="Q2515" s="14">
        <f t="shared" si="396"/>
        <v>38.94</v>
      </c>
      <c r="R2515" s="18">
        <v>11.8</v>
      </c>
      <c r="S2515" s="14">
        <f t="shared" si="397"/>
        <v>38.94</v>
      </c>
      <c r="T2515" s="18">
        <v>11.8</v>
      </c>
      <c r="U2515" s="21" t="s">
        <v>43</v>
      </c>
      <c r="V2515" s="21" t="s">
        <v>43</v>
      </c>
      <c r="W2515" s="19">
        <v>27.846579999999999</v>
      </c>
      <c r="X2515" s="19">
        <v>-115.16153</v>
      </c>
      <c r="Y2515" s="18">
        <f t="shared" ref="Y2515:Y2578" si="401">(Z2515*1.8)+32</f>
        <v>57.2</v>
      </c>
      <c r="Z2515" s="17">
        <v>14</v>
      </c>
      <c r="AA2515" s="21">
        <v>10</v>
      </c>
      <c r="AB2515" s="17" t="s">
        <v>44</v>
      </c>
      <c r="AC2515" s="14">
        <v>1</v>
      </c>
      <c r="AD2515" s="17">
        <v>14</v>
      </c>
      <c r="AE2515" s="17">
        <v>1</v>
      </c>
      <c r="AF2515" s="14">
        <v>3</v>
      </c>
      <c r="AG2515" s="14">
        <v>30</v>
      </c>
      <c r="AI2515" s="70">
        <f t="shared" si="398"/>
        <v>11.083</v>
      </c>
      <c r="AJ2515" s="71" t="s">
        <v>369</v>
      </c>
      <c r="AK2515" s="72">
        <f t="shared" si="399"/>
        <v>1.1117350137621949</v>
      </c>
      <c r="AL2515" s="73">
        <f t="shared" si="400"/>
        <v>1.1117350137621949</v>
      </c>
    </row>
    <row r="2516" spans="1:38">
      <c r="A2516" s="14" t="s">
        <v>126</v>
      </c>
      <c r="B2516" s="14" t="s">
        <v>40</v>
      </c>
      <c r="C2516" s="31">
        <v>39283</v>
      </c>
      <c r="D2516" s="15">
        <v>2007</v>
      </c>
      <c r="E2516" s="16">
        <v>0.42777777777777781</v>
      </c>
      <c r="F2516" s="16">
        <v>0.46250000000000002</v>
      </c>
      <c r="G2516" s="16">
        <f t="shared" si="394"/>
        <v>3.472222222222221E-2</v>
      </c>
      <c r="H2516" s="21">
        <v>2</v>
      </c>
      <c r="I2516" s="17">
        <v>1</v>
      </c>
      <c r="J2516" s="17">
        <v>1</v>
      </c>
      <c r="K2516" s="17">
        <v>1</v>
      </c>
      <c r="L2516" s="14" t="s">
        <v>48</v>
      </c>
      <c r="M2516" s="14" t="s">
        <v>49</v>
      </c>
      <c r="N2516" s="17">
        <v>1</v>
      </c>
      <c r="O2516" s="14">
        <f t="shared" si="395"/>
        <v>38.94</v>
      </c>
      <c r="P2516" s="18">
        <v>11.8</v>
      </c>
      <c r="Q2516" s="14">
        <f t="shared" si="396"/>
        <v>38.94</v>
      </c>
      <c r="R2516" s="18">
        <v>11.8</v>
      </c>
      <c r="S2516" s="14">
        <f t="shared" si="397"/>
        <v>38.94</v>
      </c>
      <c r="T2516" s="18">
        <v>11.8</v>
      </c>
      <c r="U2516" s="21" t="s">
        <v>43</v>
      </c>
      <c r="V2516" s="21" t="s">
        <v>43</v>
      </c>
      <c r="W2516" s="19">
        <v>27.846579999999999</v>
      </c>
      <c r="X2516" s="19">
        <v>-115.16153</v>
      </c>
      <c r="Y2516" s="18">
        <f t="shared" si="401"/>
        <v>57.2</v>
      </c>
      <c r="Z2516" s="17">
        <v>14</v>
      </c>
      <c r="AA2516" s="21">
        <v>10</v>
      </c>
      <c r="AB2516" s="17" t="s">
        <v>44</v>
      </c>
      <c r="AC2516" s="14">
        <v>1</v>
      </c>
      <c r="AD2516" s="17">
        <v>17</v>
      </c>
      <c r="AE2516" s="17">
        <v>1</v>
      </c>
      <c r="AF2516" s="14">
        <v>3</v>
      </c>
      <c r="AG2516" s="14">
        <v>30</v>
      </c>
      <c r="AI2516" s="70">
        <f t="shared" si="398"/>
        <v>13.209999999999999</v>
      </c>
      <c r="AJ2516" s="71" t="s">
        <v>369</v>
      </c>
      <c r="AK2516" s="72">
        <f t="shared" si="399"/>
        <v>1.6329725885917237</v>
      </c>
      <c r="AL2516" s="73">
        <f t="shared" si="400"/>
        <v>1.6329725885917237</v>
      </c>
    </row>
    <row r="2517" spans="1:38">
      <c r="A2517" s="14" t="s">
        <v>126</v>
      </c>
      <c r="B2517" s="14" t="s">
        <v>40</v>
      </c>
      <c r="C2517" s="31">
        <v>39283</v>
      </c>
      <c r="D2517" s="15">
        <v>2007</v>
      </c>
      <c r="E2517" s="16">
        <v>0.42777777777777781</v>
      </c>
      <c r="F2517" s="16">
        <v>0.46250000000000002</v>
      </c>
      <c r="G2517" s="16">
        <f t="shared" si="394"/>
        <v>3.472222222222221E-2</v>
      </c>
      <c r="H2517" s="21">
        <v>2</v>
      </c>
      <c r="I2517" s="17">
        <v>1</v>
      </c>
      <c r="J2517" s="17">
        <v>1</v>
      </c>
      <c r="K2517" s="17">
        <v>1</v>
      </c>
      <c r="L2517" s="14" t="s">
        <v>48</v>
      </c>
      <c r="M2517" s="14" t="s">
        <v>49</v>
      </c>
      <c r="N2517" s="17">
        <v>1</v>
      </c>
      <c r="O2517" s="14">
        <f t="shared" si="395"/>
        <v>38.94</v>
      </c>
      <c r="P2517" s="18">
        <v>11.8</v>
      </c>
      <c r="Q2517" s="14">
        <f t="shared" si="396"/>
        <v>38.94</v>
      </c>
      <c r="R2517" s="18">
        <v>11.8</v>
      </c>
      <c r="S2517" s="14">
        <f t="shared" si="397"/>
        <v>38.94</v>
      </c>
      <c r="T2517" s="18">
        <v>11.8</v>
      </c>
      <c r="U2517" s="21" t="s">
        <v>43</v>
      </c>
      <c r="V2517" s="21" t="s">
        <v>43</v>
      </c>
      <c r="W2517" s="19">
        <v>27.846579999999999</v>
      </c>
      <c r="X2517" s="19">
        <v>-115.16153</v>
      </c>
      <c r="Y2517" s="18">
        <f t="shared" si="401"/>
        <v>57.2</v>
      </c>
      <c r="Z2517" s="17">
        <v>14</v>
      </c>
      <c r="AA2517" s="21">
        <v>10</v>
      </c>
      <c r="AB2517" s="17" t="s">
        <v>44</v>
      </c>
      <c r="AC2517" s="14">
        <v>2</v>
      </c>
      <c r="AD2517" s="17">
        <v>10</v>
      </c>
      <c r="AE2517" s="17">
        <v>1</v>
      </c>
      <c r="AF2517" s="14">
        <v>5</v>
      </c>
      <c r="AG2517" s="14">
        <v>30</v>
      </c>
      <c r="AI2517" s="70">
        <f t="shared" si="398"/>
        <v>8.2469999999999999</v>
      </c>
      <c r="AJ2517" s="71" t="s">
        <v>369</v>
      </c>
      <c r="AK2517" s="72">
        <f t="shared" si="399"/>
        <v>0.58195573469462847</v>
      </c>
      <c r="AL2517" s="73">
        <f t="shared" si="400"/>
        <v>0.58195573469462847</v>
      </c>
    </row>
    <row r="2518" spans="1:38">
      <c r="A2518" s="14" t="s">
        <v>126</v>
      </c>
      <c r="B2518" s="14" t="s">
        <v>40</v>
      </c>
      <c r="C2518" s="31">
        <v>39283</v>
      </c>
      <c r="D2518" s="15">
        <v>2007</v>
      </c>
      <c r="E2518" s="16">
        <v>0.42777777777777781</v>
      </c>
      <c r="F2518" s="16">
        <v>0.46250000000000002</v>
      </c>
      <c r="G2518" s="16">
        <f t="shared" si="394"/>
        <v>3.472222222222221E-2</v>
      </c>
      <c r="H2518" s="21">
        <v>2</v>
      </c>
      <c r="I2518" s="17">
        <v>1</v>
      </c>
      <c r="J2518" s="17">
        <v>1</v>
      </c>
      <c r="K2518" s="17">
        <v>1</v>
      </c>
      <c r="L2518" s="14" t="s">
        <v>48</v>
      </c>
      <c r="M2518" s="14" t="s">
        <v>49</v>
      </c>
      <c r="N2518" s="17">
        <v>1</v>
      </c>
      <c r="O2518" s="14">
        <f t="shared" si="395"/>
        <v>38.94</v>
      </c>
      <c r="P2518" s="18">
        <v>11.8</v>
      </c>
      <c r="Q2518" s="14">
        <f t="shared" si="396"/>
        <v>38.94</v>
      </c>
      <c r="R2518" s="18">
        <v>11.8</v>
      </c>
      <c r="S2518" s="14">
        <f t="shared" si="397"/>
        <v>38.94</v>
      </c>
      <c r="T2518" s="18">
        <v>11.8</v>
      </c>
      <c r="U2518" s="21" t="s">
        <v>43</v>
      </c>
      <c r="V2518" s="21" t="s">
        <v>43</v>
      </c>
      <c r="W2518" s="19">
        <v>27.846579999999999</v>
      </c>
      <c r="X2518" s="19">
        <v>-115.16153</v>
      </c>
      <c r="Y2518" s="18">
        <f t="shared" si="401"/>
        <v>57.2</v>
      </c>
      <c r="Z2518" s="17">
        <v>14</v>
      </c>
      <c r="AA2518" s="21">
        <v>10</v>
      </c>
      <c r="AB2518" s="17" t="s">
        <v>44</v>
      </c>
      <c r="AC2518" s="14">
        <v>2</v>
      </c>
      <c r="AD2518" s="17">
        <v>15</v>
      </c>
      <c r="AE2518" s="17">
        <v>1</v>
      </c>
      <c r="AF2518" s="14">
        <v>5</v>
      </c>
      <c r="AG2518" s="14">
        <v>30</v>
      </c>
      <c r="AI2518" s="70">
        <f t="shared" si="398"/>
        <v>11.792</v>
      </c>
      <c r="AJ2518" s="71" t="s">
        <v>369</v>
      </c>
      <c r="AK2518" s="72">
        <f t="shared" si="399"/>
        <v>1.2734394051640829</v>
      </c>
      <c r="AL2518" s="73">
        <f t="shared" si="400"/>
        <v>1.2734394051640829</v>
      </c>
    </row>
    <row r="2519" spans="1:38">
      <c r="A2519" s="14" t="s">
        <v>126</v>
      </c>
      <c r="B2519" s="14" t="s">
        <v>40</v>
      </c>
      <c r="C2519" s="31">
        <v>39283</v>
      </c>
      <c r="D2519" s="15">
        <v>2007</v>
      </c>
      <c r="E2519" s="16">
        <v>0.42777777777777781</v>
      </c>
      <c r="F2519" s="16">
        <v>0.46250000000000002</v>
      </c>
      <c r="G2519" s="16">
        <f t="shared" si="394"/>
        <v>3.472222222222221E-2</v>
      </c>
      <c r="H2519" s="21">
        <v>2</v>
      </c>
      <c r="I2519" s="17">
        <v>1</v>
      </c>
      <c r="J2519" s="17">
        <v>1</v>
      </c>
      <c r="K2519" s="17">
        <v>1</v>
      </c>
      <c r="L2519" s="14" t="s">
        <v>48</v>
      </c>
      <c r="M2519" s="14" t="s">
        <v>49</v>
      </c>
      <c r="N2519" s="17">
        <v>1</v>
      </c>
      <c r="O2519" s="14">
        <f t="shared" si="395"/>
        <v>38.94</v>
      </c>
      <c r="P2519" s="18">
        <v>11.8</v>
      </c>
      <c r="Q2519" s="14">
        <f t="shared" si="396"/>
        <v>38.94</v>
      </c>
      <c r="R2519" s="18">
        <v>11.8</v>
      </c>
      <c r="S2519" s="14">
        <f t="shared" si="397"/>
        <v>38.94</v>
      </c>
      <c r="T2519" s="18">
        <v>11.8</v>
      </c>
      <c r="U2519" s="21" t="s">
        <v>43</v>
      </c>
      <c r="V2519" s="21" t="s">
        <v>43</v>
      </c>
      <c r="W2519" s="19">
        <v>27.846579999999999</v>
      </c>
      <c r="X2519" s="19">
        <v>-115.16153</v>
      </c>
      <c r="Y2519" s="18">
        <f t="shared" si="401"/>
        <v>57.2</v>
      </c>
      <c r="Z2519" s="17">
        <v>14</v>
      </c>
      <c r="AA2519" s="21">
        <v>10</v>
      </c>
      <c r="AB2519" s="17" t="s">
        <v>44</v>
      </c>
      <c r="AC2519" s="14">
        <v>3</v>
      </c>
      <c r="AD2519" s="17">
        <v>11</v>
      </c>
      <c r="AE2519" s="17">
        <v>1</v>
      </c>
      <c r="AF2519" s="14">
        <v>6</v>
      </c>
      <c r="AG2519" s="14">
        <v>30</v>
      </c>
      <c r="AI2519" s="70">
        <f t="shared" si="398"/>
        <v>8.9559999999999995</v>
      </c>
      <c r="AJ2519" s="71" t="s">
        <v>369</v>
      </c>
      <c r="AK2519" s="72">
        <f t="shared" si="399"/>
        <v>0.69715856935839871</v>
      </c>
      <c r="AL2519" s="73">
        <f t="shared" si="400"/>
        <v>0.69715856935839871</v>
      </c>
    </row>
    <row r="2520" spans="1:38">
      <c r="A2520" s="14" t="s">
        <v>126</v>
      </c>
      <c r="B2520" s="14" t="s">
        <v>40</v>
      </c>
      <c r="C2520" s="31">
        <v>39283</v>
      </c>
      <c r="D2520" s="15">
        <v>2007</v>
      </c>
      <c r="E2520" s="16">
        <v>0.42777777777777781</v>
      </c>
      <c r="F2520" s="16">
        <v>0.46250000000000002</v>
      </c>
      <c r="G2520" s="16">
        <f t="shared" si="394"/>
        <v>3.472222222222221E-2</v>
      </c>
      <c r="H2520" s="21">
        <v>2</v>
      </c>
      <c r="I2520" s="17">
        <v>1</v>
      </c>
      <c r="J2520" s="17">
        <v>1</v>
      </c>
      <c r="K2520" s="17">
        <v>1</v>
      </c>
      <c r="L2520" s="14" t="s">
        <v>48</v>
      </c>
      <c r="M2520" s="14" t="s">
        <v>49</v>
      </c>
      <c r="N2520" s="17">
        <v>1</v>
      </c>
      <c r="O2520" s="14">
        <f t="shared" si="395"/>
        <v>38.94</v>
      </c>
      <c r="P2520" s="18">
        <v>11.8</v>
      </c>
      <c r="Q2520" s="14">
        <f t="shared" si="396"/>
        <v>38.94</v>
      </c>
      <c r="R2520" s="18">
        <v>11.8</v>
      </c>
      <c r="S2520" s="14">
        <f t="shared" si="397"/>
        <v>38.94</v>
      </c>
      <c r="T2520" s="18">
        <v>11.8</v>
      </c>
      <c r="U2520" s="21" t="s">
        <v>43</v>
      </c>
      <c r="V2520" s="21" t="s">
        <v>43</v>
      </c>
      <c r="W2520" s="19">
        <v>27.846579999999999</v>
      </c>
      <c r="X2520" s="19">
        <v>-115.16153</v>
      </c>
      <c r="Y2520" s="18">
        <f t="shared" si="401"/>
        <v>57.2</v>
      </c>
      <c r="Z2520" s="17">
        <v>14</v>
      </c>
      <c r="AA2520" s="21">
        <v>10</v>
      </c>
      <c r="AB2520" s="17" t="s">
        <v>44</v>
      </c>
      <c r="AC2520" s="14">
        <v>3</v>
      </c>
      <c r="AD2520" s="17">
        <v>14</v>
      </c>
      <c r="AE2520" s="17">
        <v>1</v>
      </c>
      <c r="AF2520" s="14">
        <v>6</v>
      </c>
      <c r="AG2520" s="14">
        <v>30</v>
      </c>
      <c r="AI2520" s="70">
        <f t="shared" si="398"/>
        <v>11.083</v>
      </c>
      <c r="AJ2520" s="71" t="s">
        <v>369</v>
      </c>
      <c r="AK2520" s="72">
        <f t="shared" si="399"/>
        <v>1.1117350137621949</v>
      </c>
      <c r="AL2520" s="73">
        <f t="shared" si="400"/>
        <v>1.1117350137621949</v>
      </c>
    </row>
    <row r="2521" spans="1:38">
      <c r="A2521" s="14" t="s">
        <v>126</v>
      </c>
      <c r="B2521" s="14" t="s">
        <v>40</v>
      </c>
      <c r="C2521" s="31">
        <v>39283</v>
      </c>
      <c r="D2521" s="15">
        <v>2007</v>
      </c>
      <c r="E2521" s="16">
        <v>0.42777777777777781</v>
      </c>
      <c r="F2521" s="16">
        <v>0.46250000000000002</v>
      </c>
      <c r="G2521" s="16">
        <f t="shared" si="394"/>
        <v>3.472222222222221E-2</v>
      </c>
      <c r="H2521" s="21">
        <v>2</v>
      </c>
      <c r="I2521" s="17">
        <v>1</v>
      </c>
      <c r="J2521" s="17">
        <v>1</v>
      </c>
      <c r="K2521" s="17">
        <v>1</v>
      </c>
      <c r="L2521" s="14" t="s">
        <v>48</v>
      </c>
      <c r="M2521" s="14" t="s">
        <v>49</v>
      </c>
      <c r="N2521" s="17">
        <v>1</v>
      </c>
      <c r="O2521" s="14">
        <f t="shared" si="395"/>
        <v>38.94</v>
      </c>
      <c r="P2521" s="18">
        <v>11.8</v>
      </c>
      <c r="Q2521" s="14">
        <f t="shared" si="396"/>
        <v>38.94</v>
      </c>
      <c r="R2521" s="18">
        <v>11.8</v>
      </c>
      <c r="S2521" s="14">
        <f t="shared" si="397"/>
        <v>38.94</v>
      </c>
      <c r="T2521" s="18">
        <v>11.8</v>
      </c>
      <c r="U2521" s="21" t="s">
        <v>43</v>
      </c>
      <c r="V2521" s="21" t="s">
        <v>43</v>
      </c>
      <c r="W2521" s="19">
        <v>27.846579999999999</v>
      </c>
      <c r="X2521" s="19">
        <v>-115.16153</v>
      </c>
      <c r="Y2521" s="18">
        <f t="shared" si="401"/>
        <v>57.2</v>
      </c>
      <c r="Z2521" s="17">
        <v>14</v>
      </c>
      <c r="AA2521" s="21">
        <v>10</v>
      </c>
      <c r="AB2521" s="17" t="s">
        <v>44</v>
      </c>
      <c r="AC2521" s="14">
        <v>3</v>
      </c>
      <c r="AD2521" s="17">
        <v>14</v>
      </c>
      <c r="AE2521" s="17">
        <v>1</v>
      </c>
      <c r="AF2521" s="14">
        <v>6</v>
      </c>
      <c r="AG2521" s="14">
        <v>30</v>
      </c>
      <c r="AI2521" s="70">
        <f t="shared" si="398"/>
        <v>11.083</v>
      </c>
      <c r="AJ2521" s="71" t="s">
        <v>369</v>
      </c>
      <c r="AK2521" s="72">
        <f t="shared" si="399"/>
        <v>1.1117350137621949</v>
      </c>
      <c r="AL2521" s="73">
        <f t="shared" si="400"/>
        <v>1.1117350137621949</v>
      </c>
    </row>
    <row r="2522" spans="1:38">
      <c r="A2522" s="14" t="s">
        <v>126</v>
      </c>
      <c r="B2522" s="14" t="s">
        <v>40</v>
      </c>
      <c r="C2522" s="31">
        <v>39283</v>
      </c>
      <c r="D2522" s="15">
        <v>2007</v>
      </c>
      <c r="E2522" s="16">
        <v>0.42777777777777781</v>
      </c>
      <c r="F2522" s="16">
        <v>0.46250000000000002</v>
      </c>
      <c r="G2522" s="16">
        <f t="shared" si="394"/>
        <v>3.472222222222221E-2</v>
      </c>
      <c r="H2522" s="21">
        <v>2</v>
      </c>
      <c r="I2522" s="17">
        <v>1</v>
      </c>
      <c r="J2522" s="17">
        <v>1</v>
      </c>
      <c r="K2522" s="17">
        <v>1</v>
      </c>
      <c r="L2522" s="14" t="s">
        <v>48</v>
      </c>
      <c r="M2522" s="14" t="s">
        <v>49</v>
      </c>
      <c r="N2522" s="17">
        <v>1</v>
      </c>
      <c r="O2522" s="14">
        <f t="shared" si="395"/>
        <v>38.94</v>
      </c>
      <c r="P2522" s="18">
        <v>11.8</v>
      </c>
      <c r="Q2522" s="14">
        <f t="shared" si="396"/>
        <v>38.94</v>
      </c>
      <c r="R2522" s="18">
        <v>11.8</v>
      </c>
      <c r="S2522" s="14">
        <f t="shared" si="397"/>
        <v>38.94</v>
      </c>
      <c r="T2522" s="18">
        <v>11.8</v>
      </c>
      <c r="U2522" s="21" t="s">
        <v>43</v>
      </c>
      <c r="V2522" s="21" t="s">
        <v>43</v>
      </c>
      <c r="W2522" s="19">
        <v>27.846579999999999</v>
      </c>
      <c r="X2522" s="19">
        <v>-115.16153</v>
      </c>
      <c r="Y2522" s="18">
        <f t="shared" si="401"/>
        <v>57.2</v>
      </c>
      <c r="Z2522" s="17">
        <v>14</v>
      </c>
      <c r="AA2522" s="21">
        <v>10</v>
      </c>
      <c r="AB2522" s="17" t="s">
        <v>44</v>
      </c>
      <c r="AC2522" s="14">
        <v>3</v>
      </c>
      <c r="AD2522" s="17">
        <v>17</v>
      </c>
      <c r="AE2522" s="17">
        <v>1</v>
      </c>
      <c r="AF2522" s="14">
        <v>6</v>
      </c>
      <c r="AG2522" s="14">
        <v>30</v>
      </c>
      <c r="AI2522" s="70">
        <f t="shared" si="398"/>
        <v>13.209999999999999</v>
      </c>
      <c r="AJ2522" s="71" t="s">
        <v>369</v>
      </c>
      <c r="AK2522" s="72">
        <f t="shared" si="399"/>
        <v>1.6329725885917237</v>
      </c>
      <c r="AL2522" s="73">
        <f t="shared" si="400"/>
        <v>1.6329725885917237</v>
      </c>
    </row>
    <row r="2523" spans="1:38">
      <c r="A2523" s="14" t="s">
        <v>126</v>
      </c>
      <c r="B2523" s="14" t="s">
        <v>40</v>
      </c>
      <c r="C2523" s="31">
        <v>39283</v>
      </c>
      <c r="D2523" s="15">
        <v>2007</v>
      </c>
      <c r="E2523" s="16">
        <v>0.42777777777777781</v>
      </c>
      <c r="F2523" s="16">
        <v>0.46250000000000002</v>
      </c>
      <c r="G2523" s="16">
        <f t="shared" ref="G2523:G2586" si="402">F2523-E2523</f>
        <v>3.472222222222221E-2</v>
      </c>
      <c r="H2523" s="21">
        <v>2</v>
      </c>
      <c r="I2523" s="17">
        <v>1</v>
      </c>
      <c r="J2523" s="17">
        <v>1</v>
      </c>
      <c r="K2523" s="17">
        <v>1</v>
      </c>
      <c r="L2523" s="14" t="s">
        <v>48</v>
      </c>
      <c r="M2523" s="14" t="s">
        <v>49</v>
      </c>
      <c r="N2523" s="17">
        <v>1</v>
      </c>
      <c r="O2523" s="14">
        <f t="shared" si="395"/>
        <v>38.94</v>
      </c>
      <c r="P2523" s="18">
        <v>11.8</v>
      </c>
      <c r="Q2523" s="14">
        <f t="shared" si="396"/>
        <v>38.94</v>
      </c>
      <c r="R2523" s="18">
        <v>11.8</v>
      </c>
      <c r="S2523" s="14">
        <f t="shared" si="397"/>
        <v>38.94</v>
      </c>
      <c r="T2523" s="18">
        <v>11.8</v>
      </c>
      <c r="U2523" s="21" t="s">
        <v>43</v>
      </c>
      <c r="V2523" s="21" t="s">
        <v>43</v>
      </c>
      <c r="W2523" s="19">
        <v>27.846579999999999</v>
      </c>
      <c r="X2523" s="19">
        <v>-115.16153</v>
      </c>
      <c r="Y2523" s="18">
        <f t="shared" si="401"/>
        <v>57.2</v>
      </c>
      <c r="Z2523" s="17">
        <v>14</v>
      </c>
      <c r="AA2523" s="21">
        <v>10</v>
      </c>
      <c r="AB2523" s="17" t="s">
        <v>44</v>
      </c>
      <c r="AC2523" s="14">
        <v>4</v>
      </c>
      <c r="AD2523" s="17">
        <v>14</v>
      </c>
      <c r="AE2523" s="17">
        <v>1</v>
      </c>
      <c r="AF2523" s="14">
        <v>9</v>
      </c>
      <c r="AG2523" s="14">
        <v>30</v>
      </c>
      <c r="AI2523" s="70">
        <f t="shared" si="398"/>
        <v>11.083</v>
      </c>
      <c r="AJ2523" s="71" t="s">
        <v>369</v>
      </c>
      <c r="AK2523" s="72">
        <f t="shared" si="399"/>
        <v>1.1117350137621949</v>
      </c>
      <c r="AL2523" s="73">
        <f t="shared" si="400"/>
        <v>1.1117350137621949</v>
      </c>
    </row>
    <row r="2524" spans="1:38">
      <c r="A2524" s="14" t="s">
        <v>126</v>
      </c>
      <c r="B2524" s="14" t="s">
        <v>40</v>
      </c>
      <c r="C2524" s="31">
        <v>39283</v>
      </c>
      <c r="D2524" s="15">
        <v>2007</v>
      </c>
      <c r="E2524" s="16">
        <v>0.42777777777777781</v>
      </c>
      <c r="F2524" s="16">
        <v>0.46250000000000002</v>
      </c>
      <c r="G2524" s="16">
        <f t="shared" si="402"/>
        <v>3.472222222222221E-2</v>
      </c>
      <c r="H2524" s="21">
        <v>2</v>
      </c>
      <c r="I2524" s="17">
        <v>1</v>
      </c>
      <c r="J2524" s="17">
        <v>1</v>
      </c>
      <c r="K2524" s="17">
        <v>1</v>
      </c>
      <c r="L2524" s="14" t="s">
        <v>48</v>
      </c>
      <c r="M2524" s="14" t="s">
        <v>49</v>
      </c>
      <c r="N2524" s="17">
        <v>1</v>
      </c>
      <c r="O2524" s="14">
        <f t="shared" si="395"/>
        <v>38.94</v>
      </c>
      <c r="P2524" s="18">
        <v>11.8</v>
      </c>
      <c r="Q2524" s="14">
        <f t="shared" si="396"/>
        <v>38.94</v>
      </c>
      <c r="R2524" s="18">
        <v>11.8</v>
      </c>
      <c r="S2524" s="14">
        <f t="shared" si="397"/>
        <v>38.94</v>
      </c>
      <c r="T2524" s="18">
        <v>11.8</v>
      </c>
      <c r="U2524" s="21" t="s">
        <v>43</v>
      </c>
      <c r="V2524" s="21" t="s">
        <v>43</v>
      </c>
      <c r="W2524" s="19">
        <v>27.846579999999999</v>
      </c>
      <c r="X2524" s="19">
        <v>-115.16153</v>
      </c>
      <c r="Y2524" s="18">
        <f t="shared" si="401"/>
        <v>57.2</v>
      </c>
      <c r="Z2524" s="17">
        <v>14</v>
      </c>
      <c r="AA2524" s="21">
        <v>10</v>
      </c>
      <c r="AB2524" s="17" t="s">
        <v>44</v>
      </c>
      <c r="AC2524" s="14">
        <v>4</v>
      </c>
      <c r="AD2524" s="17">
        <v>17</v>
      </c>
      <c r="AE2524" s="17">
        <v>1</v>
      </c>
      <c r="AF2524" s="14">
        <v>9</v>
      </c>
      <c r="AG2524" s="14">
        <v>30</v>
      </c>
      <c r="AI2524" s="70">
        <f t="shared" si="398"/>
        <v>13.209999999999999</v>
      </c>
      <c r="AJ2524" s="71" t="s">
        <v>369</v>
      </c>
      <c r="AK2524" s="72">
        <f t="shared" si="399"/>
        <v>1.6329725885917237</v>
      </c>
      <c r="AL2524" s="73">
        <f t="shared" si="400"/>
        <v>1.6329725885917237</v>
      </c>
    </row>
    <row r="2525" spans="1:38">
      <c r="A2525" s="14" t="s">
        <v>126</v>
      </c>
      <c r="B2525" s="14" t="s">
        <v>40</v>
      </c>
      <c r="C2525" s="31">
        <v>39283</v>
      </c>
      <c r="D2525" s="15">
        <v>2007</v>
      </c>
      <c r="E2525" s="16">
        <v>0.42777777777777781</v>
      </c>
      <c r="F2525" s="16">
        <v>0.46250000000000002</v>
      </c>
      <c r="G2525" s="16">
        <f t="shared" si="402"/>
        <v>3.472222222222221E-2</v>
      </c>
      <c r="H2525" s="21">
        <v>2</v>
      </c>
      <c r="I2525" s="17">
        <v>1</v>
      </c>
      <c r="J2525" s="17">
        <v>1</v>
      </c>
      <c r="K2525" s="17">
        <v>1</v>
      </c>
      <c r="L2525" s="14" t="s">
        <v>48</v>
      </c>
      <c r="M2525" s="14" t="s">
        <v>49</v>
      </c>
      <c r="N2525" s="17">
        <v>1</v>
      </c>
      <c r="O2525" s="14">
        <f t="shared" si="395"/>
        <v>38.94</v>
      </c>
      <c r="P2525" s="18">
        <v>11.8</v>
      </c>
      <c r="Q2525" s="14">
        <f t="shared" si="396"/>
        <v>38.94</v>
      </c>
      <c r="R2525" s="18">
        <v>11.8</v>
      </c>
      <c r="S2525" s="14">
        <f t="shared" si="397"/>
        <v>38.94</v>
      </c>
      <c r="T2525" s="18">
        <v>11.8</v>
      </c>
      <c r="U2525" s="21" t="s">
        <v>43</v>
      </c>
      <c r="V2525" s="21" t="s">
        <v>43</v>
      </c>
      <c r="W2525" s="19">
        <v>27.846579999999999</v>
      </c>
      <c r="X2525" s="19">
        <v>-115.16153</v>
      </c>
      <c r="Y2525" s="18">
        <f t="shared" si="401"/>
        <v>57.2</v>
      </c>
      <c r="Z2525" s="17">
        <v>14</v>
      </c>
      <c r="AA2525" s="21">
        <v>10</v>
      </c>
      <c r="AB2525" s="17" t="s">
        <v>44</v>
      </c>
      <c r="AC2525" s="14">
        <v>5</v>
      </c>
      <c r="AD2525" s="17">
        <v>5</v>
      </c>
      <c r="AE2525" s="17">
        <v>1</v>
      </c>
      <c r="AF2525" s="14">
        <v>11</v>
      </c>
      <c r="AG2525" s="14">
        <v>30</v>
      </c>
      <c r="AI2525" s="70">
        <f t="shared" si="398"/>
        <v>4.702</v>
      </c>
      <c r="AJ2525" s="71" t="s">
        <v>369</v>
      </c>
      <c r="AK2525" s="72">
        <f t="shared" si="399"/>
        <v>0.17002025858157216</v>
      </c>
      <c r="AL2525" s="73">
        <f t="shared" si="400"/>
        <v>0.17002025858157216</v>
      </c>
    </row>
    <row r="2526" spans="1:38">
      <c r="A2526" s="14" t="s">
        <v>126</v>
      </c>
      <c r="B2526" s="14" t="s">
        <v>40</v>
      </c>
      <c r="C2526" s="31">
        <v>39283</v>
      </c>
      <c r="D2526" s="15">
        <v>2007</v>
      </c>
      <c r="E2526" s="16">
        <v>0.42777777777777781</v>
      </c>
      <c r="F2526" s="16">
        <v>0.46250000000000002</v>
      </c>
      <c r="G2526" s="16">
        <f t="shared" si="402"/>
        <v>3.472222222222221E-2</v>
      </c>
      <c r="H2526" s="21">
        <v>2</v>
      </c>
      <c r="I2526" s="17">
        <v>1</v>
      </c>
      <c r="J2526" s="17">
        <v>1</v>
      </c>
      <c r="K2526" s="17">
        <v>1</v>
      </c>
      <c r="L2526" s="14" t="s">
        <v>48</v>
      </c>
      <c r="M2526" s="14" t="s">
        <v>49</v>
      </c>
      <c r="N2526" s="17">
        <v>1</v>
      </c>
      <c r="O2526" s="14">
        <f t="shared" si="395"/>
        <v>38.94</v>
      </c>
      <c r="P2526" s="18">
        <v>11.8</v>
      </c>
      <c r="Q2526" s="14">
        <f t="shared" si="396"/>
        <v>38.94</v>
      </c>
      <c r="R2526" s="18">
        <v>11.8</v>
      </c>
      <c r="S2526" s="14">
        <f t="shared" si="397"/>
        <v>38.94</v>
      </c>
      <c r="T2526" s="18">
        <v>11.8</v>
      </c>
      <c r="U2526" s="21" t="s">
        <v>43</v>
      </c>
      <c r="V2526" s="21" t="s">
        <v>43</v>
      </c>
      <c r="W2526" s="19">
        <v>27.846579999999999</v>
      </c>
      <c r="X2526" s="19">
        <v>-115.16153</v>
      </c>
      <c r="Y2526" s="18">
        <f t="shared" si="401"/>
        <v>57.2</v>
      </c>
      <c r="Z2526" s="17">
        <v>14</v>
      </c>
      <c r="AA2526" s="21">
        <v>10</v>
      </c>
      <c r="AB2526" s="17" t="s">
        <v>44</v>
      </c>
      <c r="AC2526" s="14">
        <v>5</v>
      </c>
      <c r="AD2526" s="17">
        <v>8</v>
      </c>
      <c r="AE2526" s="17">
        <v>1</v>
      </c>
      <c r="AF2526" s="14">
        <v>11</v>
      </c>
      <c r="AG2526" s="14">
        <v>30</v>
      </c>
      <c r="AI2526" s="70">
        <f t="shared" si="398"/>
        <v>6.8289999999999997</v>
      </c>
      <c r="AJ2526" s="71" t="s">
        <v>369</v>
      </c>
      <c r="AK2526" s="72">
        <f t="shared" si="399"/>
        <v>0.38498499317927082</v>
      </c>
      <c r="AL2526" s="73">
        <f t="shared" si="400"/>
        <v>0.38498499317927082</v>
      </c>
    </row>
    <row r="2527" spans="1:38">
      <c r="A2527" s="14" t="s">
        <v>126</v>
      </c>
      <c r="B2527" s="14" t="s">
        <v>40</v>
      </c>
      <c r="C2527" s="31">
        <v>39283</v>
      </c>
      <c r="D2527" s="15">
        <v>2007</v>
      </c>
      <c r="E2527" s="16">
        <v>0.42777777777777781</v>
      </c>
      <c r="F2527" s="16">
        <v>0.46250000000000002</v>
      </c>
      <c r="G2527" s="16">
        <f t="shared" si="402"/>
        <v>3.472222222222221E-2</v>
      </c>
      <c r="H2527" s="21">
        <v>2</v>
      </c>
      <c r="I2527" s="17">
        <v>1</v>
      </c>
      <c r="J2527" s="17">
        <v>1</v>
      </c>
      <c r="K2527" s="17">
        <v>1</v>
      </c>
      <c r="L2527" s="14" t="s">
        <v>48</v>
      </c>
      <c r="M2527" s="14" t="s">
        <v>49</v>
      </c>
      <c r="N2527" s="17">
        <v>1</v>
      </c>
      <c r="O2527" s="14">
        <f t="shared" si="395"/>
        <v>38.94</v>
      </c>
      <c r="P2527" s="18">
        <v>11.8</v>
      </c>
      <c r="Q2527" s="14">
        <f t="shared" si="396"/>
        <v>38.94</v>
      </c>
      <c r="R2527" s="18">
        <v>11.8</v>
      </c>
      <c r="S2527" s="14">
        <f t="shared" si="397"/>
        <v>38.94</v>
      </c>
      <c r="T2527" s="18">
        <v>11.8</v>
      </c>
      <c r="U2527" s="21" t="s">
        <v>43</v>
      </c>
      <c r="V2527" s="21" t="s">
        <v>43</v>
      </c>
      <c r="W2527" s="19">
        <v>27.846579999999999</v>
      </c>
      <c r="X2527" s="19">
        <v>-115.16153</v>
      </c>
      <c r="Y2527" s="18">
        <f t="shared" si="401"/>
        <v>57.2</v>
      </c>
      <c r="Z2527" s="17">
        <v>14</v>
      </c>
      <c r="AA2527" s="21">
        <v>10</v>
      </c>
      <c r="AB2527" s="17" t="s">
        <v>44</v>
      </c>
      <c r="AC2527" s="14">
        <v>6</v>
      </c>
      <c r="AD2527" s="17">
        <v>9</v>
      </c>
      <c r="AE2527" s="17">
        <v>1</v>
      </c>
      <c r="AF2527" s="14">
        <v>13</v>
      </c>
      <c r="AG2527" s="14">
        <v>30</v>
      </c>
      <c r="AI2527" s="70">
        <f t="shared" si="398"/>
        <v>7.5379999999999994</v>
      </c>
      <c r="AJ2527" s="71" t="s">
        <v>369</v>
      </c>
      <c r="AK2527" s="72">
        <f t="shared" si="399"/>
        <v>0.47796121404284658</v>
      </c>
      <c r="AL2527" s="73">
        <f t="shared" si="400"/>
        <v>0.47796121404284658</v>
      </c>
    </row>
    <row r="2528" spans="1:38">
      <c r="A2528" s="14" t="s">
        <v>126</v>
      </c>
      <c r="B2528" s="14" t="s">
        <v>40</v>
      </c>
      <c r="C2528" s="31">
        <v>39283</v>
      </c>
      <c r="D2528" s="15">
        <v>2007</v>
      </c>
      <c r="E2528" s="16">
        <v>0.42777777777777781</v>
      </c>
      <c r="F2528" s="16">
        <v>0.46250000000000002</v>
      </c>
      <c r="G2528" s="16">
        <f t="shared" si="402"/>
        <v>3.472222222222221E-2</v>
      </c>
      <c r="H2528" s="21">
        <v>2</v>
      </c>
      <c r="I2528" s="17">
        <v>1</v>
      </c>
      <c r="J2528" s="17">
        <v>1</v>
      </c>
      <c r="K2528" s="17">
        <v>1</v>
      </c>
      <c r="L2528" s="14" t="s">
        <v>48</v>
      </c>
      <c r="M2528" s="14" t="s">
        <v>49</v>
      </c>
      <c r="N2528" s="17">
        <v>1</v>
      </c>
      <c r="O2528" s="14">
        <f t="shared" si="395"/>
        <v>38.94</v>
      </c>
      <c r="P2528" s="18">
        <v>11.8</v>
      </c>
      <c r="Q2528" s="14">
        <f t="shared" si="396"/>
        <v>38.94</v>
      </c>
      <c r="R2528" s="18">
        <v>11.8</v>
      </c>
      <c r="S2528" s="14">
        <f t="shared" si="397"/>
        <v>38.94</v>
      </c>
      <c r="T2528" s="18">
        <v>11.8</v>
      </c>
      <c r="U2528" s="21" t="s">
        <v>43</v>
      </c>
      <c r="V2528" s="21" t="s">
        <v>43</v>
      </c>
      <c r="W2528" s="19">
        <v>27.846579999999999</v>
      </c>
      <c r="X2528" s="19">
        <v>-115.16153</v>
      </c>
      <c r="Y2528" s="18">
        <f t="shared" si="401"/>
        <v>57.2</v>
      </c>
      <c r="Z2528" s="17">
        <v>14</v>
      </c>
      <c r="AA2528" s="21">
        <v>10</v>
      </c>
      <c r="AB2528" s="17" t="s">
        <v>44</v>
      </c>
      <c r="AC2528" s="14">
        <v>6</v>
      </c>
      <c r="AD2528" s="17">
        <v>14</v>
      </c>
      <c r="AE2528" s="17">
        <v>1</v>
      </c>
      <c r="AF2528" s="14">
        <v>13</v>
      </c>
      <c r="AG2528" s="14">
        <v>30</v>
      </c>
      <c r="AI2528" s="70">
        <f t="shared" si="398"/>
        <v>11.083</v>
      </c>
      <c r="AJ2528" s="71" t="s">
        <v>369</v>
      </c>
      <c r="AK2528" s="72">
        <f t="shared" si="399"/>
        <v>1.1117350137621949</v>
      </c>
      <c r="AL2528" s="73">
        <f t="shared" si="400"/>
        <v>1.1117350137621949</v>
      </c>
    </row>
    <row r="2529" spans="1:38">
      <c r="A2529" s="14" t="s">
        <v>126</v>
      </c>
      <c r="B2529" s="14" t="s">
        <v>40</v>
      </c>
      <c r="C2529" s="31">
        <v>39283</v>
      </c>
      <c r="D2529" s="15">
        <v>2007</v>
      </c>
      <c r="E2529" s="16">
        <v>0.42777777777777781</v>
      </c>
      <c r="F2529" s="16">
        <v>0.46250000000000002</v>
      </c>
      <c r="G2529" s="16">
        <f t="shared" si="402"/>
        <v>3.472222222222221E-2</v>
      </c>
      <c r="H2529" s="21">
        <v>2</v>
      </c>
      <c r="I2529" s="17">
        <v>1</v>
      </c>
      <c r="J2529" s="17">
        <v>1</v>
      </c>
      <c r="K2529" s="17">
        <v>1</v>
      </c>
      <c r="L2529" s="14" t="s">
        <v>48</v>
      </c>
      <c r="M2529" s="14" t="s">
        <v>49</v>
      </c>
      <c r="N2529" s="17">
        <v>1</v>
      </c>
      <c r="O2529" s="14">
        <f t="shared" si="395"/>
        <v>38.94</v>
      </c>
      <c r="P2529" s="18">
        <v>11.8</v>
      </c>
      <c r="Q2529" s="14">
        <f t="shared" si="396"/>
        <v>38.94</v>
      </c>
      <c r="R2529" s="18">
        <v>11.8</v>
      </c>
      <c r="S2529" s="14">
        <f t="shared" si="397"/>
        <v>38.94</v>
      </c>
      <c r="T2529" s="18">
        <v>11.8</v>
      </c>
      <c r="U2529" s="21" t="s">
        <v>43</v>
      </c>
      <c r="V2529" s="21" t="s">
        <v>43</v>
      </c>
      <c r="W2529" s="19">
        <v>27.846579999999999</v>
      </c>
      <c r="X2529" s="19">
        <v>-115.16153</v>
      </c>
      <c r="Y2529" s="18">
        <f t="shared" si="401"/>
        <v>57.2</v>
      </c>
      <c r="Z2529" s="17">
        <v>14</v>
      </c>
      <c r="AA2529" s="21">
        <v>10</v>
      </c>
      <c r="AB2529" s="17" t="s">
        <v>44</v>
      </c>
      <c r="AC2529" s="14">
        <v>6</v>
      </c>
      <c r="AD2529" s="17">
        <v>14</v>
      </c>
      <c r="AE2529" s="17">
        <v>1</v>
      </c>
      <c r="AF2529" s="14">
        <v>13</v>
      </c>
      <c r="AG2529" s="14">
        <v>30</v>
      </c>
      <c r="AI2529" s="70">
        <f t="shared" si="398"/>
        <v>11.083</v>
      </c>
      <c r="AJ2529" s="71" t="s">
        <v>369</v>
      </c>
      <c r="AK2529" s="72">
        <f t="shared" si="399"/>
        <v>1.1117350137621949</v>
      </c>
      <c r="AL2529" s="73">
        <f t="shared" si="400"/>
        <v>1.1117350137621949</v>
      </c>
    </row>
    <row r="2530" spans="1:38">
      <c r="A2530" s="14" t="s">
        <v>126</v>
      </c>
      <c r="B2530" s="14" t="s">
        <v>40</v>
      </c>
      <c r="C2530" s="31">
        <v>39283</v>
      </c>
      <c r="D2530" s="15">
        <v>2007</v>
      </c>
      <c r="E2530" s="16">
        <v>0.42777777777777781</v>
      </c>
      <c r="F2530" s="16">
        <v>0.46250000000000002</v>
      </c>
      <c r="G2530" s="16">
        <f t="shared" si="402"/>
        <v>3.472222222222221E-2</v>
      </c>
      <c r="H2530" s="21">
        <v>2</v>
      </c>
      <c r="I2530" s="17">
        <v>1</v>
      </c>
      <c r="J2530" s="17">
        <v>1</v>
      </c>
      <c r="K2530" s="17">
        <v>1</v>
      </c>
      <c r="L2530" s="14" t="s">
        <v>48</v>
      </c>
      <c r="M2530" s="14" t="s">
        <v>49</v>
      </c>
      <c r="N2530" s="17">
        <v>1</v>
      </c>
      <c r="O2530" s="14">
        <f t="shared" si="395"/>
        <v>38.94</v>
      </c>
      <c r="P2530" s="18">
        <v>11.8</v>
      </c>
      <c r="Q2530" s="14">
        <f t="shared" si="396"/>
        <v>38.94</v>
      </c>
      <c r="R2530" s="18">
        <v>11.8</v>
      </c>
      <c r="S2530" s="14">
        <f t="shared" si="397"/>
        <v>38.94</v>
      </c>
      <c r="T2530" s="18">
        <v>11.8</v>
      </c>
      <c r="U2530" s="21" t="s">
        <v>43</v>
      </c>
      <c r="V2530" s="21" t="s">
        <v>43</v>
      </c>
      <c r="W2530" s="19">
        <v>27.846579999999999</v>
      </c>
      <c r="X2530" s="19">
        <v>-115.16153</v>
      </c>
      <c r="Y2530" s="18">
        <f t="shared" si="401"/>
        <v>57.2</v>
      </c>
      <c r="Z2530" s="17">
        <v>14</v>
      </c>
      <c r="AA2530" s="21">
        <v>10</v>
      </c>
      <c r="AB2530" s="17" t="s">
        <v>44</v>
      </c>
      <c r="AC2530" s="14">
        <v>6</v>
      </c>
      <c r="AD2530" s="17">
        <v>14</v>
      </c>
      <c r="AE2530" s="17">
        <v>1</v>
      </c>
      <c r="AF2530" s="14">
        <v>13</v>
      </c>
      <c r="AG2530" s="14">
        <v>30</v>
      </c>
      <c r="AI2530" s="70">
        <f t="shared" si="398"/>
        <v>11.083</v>
      </c>
      <c r="AJ2530" s="71" t="s">
        <v>369</v>
      </c>
      <c r="AK2530" s="72">
        <f t="shared" si="399"/>
        <v>1.1117350137621949</v>
      </c>
      <c r="AL2530" s="73">
        <f t="shared" si="400"/>
        <v>1.1117350137621949</v>
      </c>
    </row>
    <row r="2531" spans="1:38">
      <c r="A2531" s="14" t="s">
        <v>126</v>
      </c>
      <c r="B2531" s="14" t="s">
        <v>40</v>
      </c>
      <c r="C2531" s="31">
        <v>39283</v>
      </c>
      <c r="D2531" s="15">
        <v>2007</v>
      </c>
      <c r="E2531" s="16">
        <v>0.42777777777777781</v>
      </c>
      <c r="F2531" s="16">
        <v>0.46250000000000002</v>
      </c>
      <c r="G2531" s="16">
        <f t="shared" si="402"/>
        <v>3.472222222222221E-2</v>
      </c>
      <c r="H2531" s="21">
        <v>2</v>
      </c>
      <c r="I2531" s="17">
        <v>1</v>
      </c>
      <c r="J2531" s="17">
        <v>1</v>
      </c>
      <c r="K2531" s="17">
        <v>1</v>
      </c>
      <c r="L2531" s="14" t="s">
        <v>48</v>
      </c>
      <c r="M2531" s="14" t="s">
        <v>49</v>
      </c>
      <c r="N2531" s="17">
        <v>1</v>
      </c>
      <c r="O2531" s="14">
        <f t="shared" si="395"/>
        <v>38.94</v>
      </c>
      <c r="P2531" s="18">
        <v>11.8</v>
      </c>
      <c r="Q2531" s="14">
        <f t="shared" si="396"/>
        <v>38.94</v>
      </c>
      <c r="R2531" s="18">
        <v>11.8</v>
      </c>
      <c r="S2531" s="14">
        <f t="shared" si="397"/>
        <v>38.94</v>
      </c>
      <c r="T2531" s="18">
        <v>11.8</v>
      </c>
      <c r="U2531" s="21" t="s">
        <v>43</v>
      </c>
      <c r="V2531" s="21" t="s">
        <v>43</v>
      </c>
      <c r="W2531" s="19">
        <v>27.846579999999999</v>
      </c>
      <c r="X2531" s="19">
        <v>-115.16153</v>
      </c>
      <c r="Y2531" s="18">
        <f t="shared" si="401"/>
        <v>57.2</v>
      </c>
      <c r="Z2531" s="17">
        <v>14</v>
      </c>
      <c r="AA2531" s="21">
        <v>10</v>
      </c>
      <c r="AB2531" s="17" t="s">
        <v>44</v>
      </c>
      <c r="AC2531" s="14">
        <v>6</v>
      </c>
      <c r="AD2531" s="17">
        <v>17</v>
      </c>
      <c r="AE2531" s="17">
        <v>1</v>
      </c>
      <c r="AF2531" s="14">
        <v>13</v>
      </c>
      <c r="AG2531" s="14">
        <v>30</v>
      </c>
      <c r="AI2531" s="70">
        <f t="shared" si="398"/>
        <v>13.209999999999999</v>
      </c>
      <c r="AJ2531" s="71" t="s">
        <v>369</v>
      </c>
      <c r="AK2531" s="72">
        <f t="shared" si="399"/>
        <v>1.6329725885917237</v>
      </c>
      <c r="AL2531" s="73">
        <f t="shared" si="400"/>
        <v>1.6329725885917237</v>
      </c>
    </row>
    <row r="2532" spans="1:38">
      <c r="A2532" s="14" t="s">
        <v>126</v>
      </c>
      <c r="B2532" s="14" t="s">
        <v>40</v>
      </c>
      <c r="C2532" s="31">
        <v>39283</v>
      </c>
      <c r="D2532" s="15">
        <v>2007</v>
      </c>
      <c r="E2532" s="16">
        <v>0.42777777777777781</v>
      </c>
      <c r="F2532" s="16">
        <v>0.46250000000000002</v>
      </c>
      <c r="G2532" s="16">
        <f t="shared" si="402"/>
        <v>3.472222222222221E-2</v>
      </c>
      <c r="H2532" s="21">
        <v>2</v>
      </c>
      <c r="I2532" s="17">
        <v>1</v>
      </c>
      <c r="J2532" s="17">
        <v>1</v>
      </c>
      <c r="K2532" s="17">
        <v>1</v>
      </c>
      <c r="L2532" s="14" t="s">
        <v>48</v>
      </c>
      <c r="M2532" s="14" t="s">
        <v>49</v>
      </c>
      <c r="N2532" s="17">
        <v>1</v>
      </c>
      <c r="O2532" s="14">
        <f t="shared" si="395"/>
        <v>38.94</v>
      </c>
      <c r="P2532" s="18">
        <v>11.8</v>
      </c>
      <c r="Q2532" s="14">
        <f t="shared" si="396"/>
        <v>38.94</v>
      </c>
      <c r="R2532" s="18">
        <v>11.8</v>
      </c>
      <c r="S2532" s="14">
        <f t="shared" si="397"/>
        <v>38.94</v>
      </c>
      <c r="T2532" s="18">
        <v>11.8</v>
      </c>
      <c r="U2532" s="21" t="s">
        <v>43</v>
      </c>
      <c r="V2532" s="21" t="s">
        <v>43</v>
      </c>
      <c r="W2532" s="19">
        <v>27.846579999999999</v>
      </c>
      <c r="X2532" s="19">
        <v>-115.16153</v>
      </c>
      <c r="Y2532" s="18">
        <f t="shared" si="401"/>
        <v>57.2</v>
      </c>
      <c r="Z2532" s="17">
        <v>14</v>
      </c>
      <c r="AA2532" s="21">
        <v>10</v>
      </c>
      <c r="AB2532" s="17" t="s">
        <v>44</v>
      </c>
      <c r="AC2532" s="14">
        <v>6</v>
      </c>
      <c r="AD2532" s="17">
        <v>17</v>
      </c>
      <c r="AE2532" s="17">
        <v>1</v>
      </c>
      <c r="AF2532" s="14">
        <v>13</v>
      </c>
      <c r="AG2532" s="14">
        <v>30</v>
      </c>
      <c r="AI2532" s="70">
        <f t="shared" si="398"/>
        <v>13.209999999999999</v>
      </c>
      <c r="AJ2532" s="71" t="s">
        <v>369</v>
      </c>
      <c r="AK2532" s="72">
        <f t="shared" si="399"/>
        <v>1.6329725885917237</v>
      </c>
      <c r="AL2532" s="73">
        <f t="shared" si="400"/>
        <v>1.6329725885917237</v>
      </c>
    </row>
    <row r="2533" spans="1:38">
      <c r="A2533" s="14" t="s">
        <v>126</v>
      </c>
      <c r="B2533" s="14" t="s">
        <v>40</v>
      </c>
      <c r="C2533" s="31">
        <v>39283</v>
      </c>
      <c r="D2533" s="15">
        <v>2007</v>
      </c>
      <c r="E2533" s="16">
        <v>0.42777777777777781</v>
      </c>
      <c r="F2533" s="16">
        <v>0.46250000000000002</v>
      </c>
      <c r="G2533" s="16">
        <f t="shared" si="402"/>
        <v>3.472222222222221E-2</v>
      </c>
      <c r="H2533" s="21">
        <v>2</v>
      </c>
      <c r="I2533" s="17">
        <v>1</v>
      </c>
      <c r="J2533" s="17">
        <v>1</v>
      </c>
      <c r="K2533" s="17">
        <v>1</v>
      </c>
      <c r="L2533" s="14" t="s">
        <v>48</v>
      </c>
      <c r="M2533" s="14" t="s">
        <v>49</v>
      </c>
      <c r="N2533" s="17">
        <v>1</v>
      </c>
      <c r="O2533" s="14">
        <f t="shared" si="395"/>
        <v>38.94</v>
      </c>
      <c r="P2533" s="18">
        <v>11.8</v>
      </c>
      <c r="Q2533" s="14">
        <f t="shared" si="396"/>
        <v>38.94</v>
      </c>
      <c r="R2533" s="18">
        <v>11.8</v>
      </c>
      <c r="S2533" s="14">
        <f t="shared" si="397"/>
        <v>38.94</v>
      </c>
      <c r="T2533" s="18">
        <v>11.8</v>
      </c>
      <c r="U2533" s="21" t="s">
        <v>43</v>
      </c>
      <c r="V2533" s="21" t="s">
        <v>43</v>
      </c>
      <c r="W2533" s="19">
        <v>27.846579999999999</v>
      </c>
      <c r="X2533" s="19">
        <v>-115.16153</v>
      </c>
      <c r="Y2533" s="18">
        <f t="shared" si="401"/>
        <v>57.2</v>
      </c>
      <c r="Z2533" s="17">
        <v>14</v>
      </c>
      <c r="AA2533" s="21">
        <v>10</v>
      </c>
      <c r="AB2533" s="17" t="s">
        <v>44</v>
      </c>
      <c r="AC2533" s="14">
        <v>7</v>
      </c>
      <c r="AD2533" s="17">
        <v>14</v>
      </c>
      <c r="AE2533" s="17">
        <v>1</v>
      </c>
      <c r="AF2533" s="14">
        <v>15</v>
      </c>
      <c r="AG2533" s="14">
        <v>30</v>
      </c>
      <c r="AI2533" s="70">
        <f t="shared" si="398"/>
        <v>11.083</v>
      </c>
      <c r="AJ2533" s="71" t="s">
        <v>369</v>
      </c>
      <c r="AK2533" s="72">
        <f t="shared" si="399"/>
        <v>1.1117350137621949</v>
      </c>
      <c r="AL2533" s="73">
        <f t="shared" si="400"/>
        <v>1.1117350137621949</v>
      </c>
    </row>
    <row r="2534" spans="1:38">
      <c r="A2534" s="14" t="s">
        <v>126</v>
      </c>
      <c r="B2534" s="14" t="s">
        <v>40</v>
      </c>
      <c r="C2534" s="31">
        <v>39283</v>
      </c>
      <c r="D2534" s="15">
        <v>2007</v>
      </c>
      <c r="E2534" s="16">
        <v>0.42777777777777781</v>
      </c>
      <c r="F2534" s="16">
        <v>0.46250000000000002</v>
      </c>
      <c r="G2534" s="16">
        <f t="shared" si="402"/>
        <v>3.472222222222221E-2</v>
      </c>
      <c r="H2534" s="21">
        <v>2</v>
      </c>
      <c r="I2534" s="17">
        <v>1</v>
      </c>
      <c r="J2534" s="17">
        <v>1</v>
      </c>
      <c r="K2534" s="17">
        <v>1</v>
      </c>
      <c r="L2534" s="14" t="s">
        <v>48</v>
      </c>
      <c r="M2534" s="14" t="s">
        <v>49</v>
      </c>
      <c r="N2534" s="17">
        <v>1</v>
      </c>
      <c r="O2534" s="14">
        <f t="shared" si="395"/>
        <v>38.94</v>
      </c>
      <c r="P2534" s="18">
        <v>11.8</v>
      </c>
      <c r="Q2534" s="14">
        <f t="shared" si="396"/>
        <v>38.94</v>
      </c>
      <c r="R2534" s="18">
        <v>11.8</v>
      </c>
      <c r="S2534" s="14">
        <f t="shared" si="397"/>
        <v>38.94</v>
      </c>
      <c r="T2534" s="18">
        <v>11.8</v>
      </c>
      <c r="U2534" s="21" t="s">
        <v>43</v>
      </c>
      <c r="V2534" s="21" t="s">
        <v>43</v>
      </c>
      <c r="W2534" s="19">
        <v>27.846579999999999</v>
      </c>
      <c r="X2534" s="19">
        <v>-115.16153</v>
      </c>
      <c r="Y2534" s="18">
        <f t="shared" si="401"/>
        <v>57.2</v>
      </c>
      <c r="Z2534" s="17">
        <v>14</v>
      </c>
      <c r="AA2534" s="21">
        <v>10</v>
      </c>
      <c r="AB2534" s="17" t="s">
        <v>44</v>
      </c>
      <c r="AC2534" s="14">
        <v>7</v>
      </c>
      <c r="AD2534" s="17">
        <v>14</v>
      </c>
      <c r="AE2534" s="17">
        <v>1</v>
      </c>
      <c r="AF2534" s="14">
        <v>15</v>
      </c>
      <c r="AG2534" s="14">
        <v>30</v>
      </c>
      <c r="AI2534" s="70">
        <f t="shared" si="398"/>
        <v>11.083</v>
      </c>
      <c r="AJ2534" s="71" t="s">
        <v>369</v>
      </c>
      <c r="AK2534" s="72">
        <f t="shared" si="399"/>
        <v>1.1117350137621949</v>
      </c>
      <c r="AL2534" s="73">
        <f t="shared" si="400"/>
        <v>1.1117350137621949</v>
      </c>
    </row>
    <row r="2535" spans="1:38">
      <c r="A2535" s="14" t="s">
        <v>126</v>
      </c>
      <c r="B2535" s="14" t="s">
        <v>40</v>
      </c>
      <c r="C2535" s="31">
        <v>39283</v>
      </c>
      <c r="D2535" s="15">
        <v>2007</v>
      </c>
      <c r="E2535" s="16">
        <v>0.42777777777777781</v>
      </c>
      <c r="F2535" s="16">
        <v>0.46250000000000002</v>
      </c>
      <c r="G2535" s="16">
        <f t="shared" si="402"/>
        <v>3.472222222222221E-2</v>
      </c>
      <c r="H2535" s="21">
        <v>2</v>
      </c>
      <c r="I2535" s="17">
        <v>1</v>
      </c>
      <c r="J2535" s="17">
        <v>1</v>
      </c>
      <c r="K2535" s="17">
        <v>1</v>
      </c>
      <c r="L2535" s="14" t="s">
        <v>48</v>
      </c>
      <c r="M2535" s="14" t="s">
        <v>49</v>
      </c>
      <c r="N2535" s="17">
        <v>1</v>
      </c>
      <c r="O2535" s="14">
        <f t="shared" si="395"/>
        <v>38.94</v>
      </c>
      <c r="P2535" s="18">
        <v>11.8</v>
      </c>
      <c r="Q2535" s="14">
        <f t="shared" si="396"/>
        <v>38.94</v>
      </c>
      <c r="R2535" s="18">
        <v>11.8</v>
      </c>
      <c r="S2535" s="14">
        <f t="shared" si="397"/>
        <v>38.94</v>
      </c>
      <c r="T2535" s="18">
        <v>11.8</v>
      </c>
      <c r="U2535" s="21" t="s">
        <v>43</v>
      </c>
      <c r="V2535" s="21" t="s">
        <v>43</v>
      </c>
      <c r="W2535" s="19">
        <v>27.846579999999999</v>
      </c>
      <c r="X2535" s="19">
        <v>-115.16153</v>
      </c>
      <c r="Y2535" s="18">
        <f t="shared" si="401"/>
        <v>57.2</v>
      </c>
      <c r="Z2535" s="17">
        <v>14</v>
      </c>
      <c r="AA2535" s="21">
        <v>10</v>
      </c>
      <c r="AB2535" s="17" t="s">
        <v>44</v>
      </c>
      <c r="AC2535" s="14">
        <v>7</v>
      </c>
      <c r="AD2535" s="17">
        <v>14</v>
      </c>
      <c r="AE2535" s="17">
        <v>1</v>
      </c>
      <c r="AF2535" s="14">
        <v>15</v>
      </c>
      <c r="AG2535" s="14">
        <v>30</v>
      </c>
      <c r="AI2535" s="70">
        <f t="shared" si="398"/>
        <v>11.083</v>
      </c>
      <c r="AJ2535" s="71" t="s">
        <v>369</v>
      </c>
      <c r="AK2535" s="72">
        <f t="shared" si="399"/>
        <v>1.1117350137621949</v>
      </c>
      <c r="AL2535" s="73">
        <f t="shared" si="400"/>
        <v>1.1117350137621949</v>
      </c>
    </row>
    <row r="2536" spans="1:38">
      <c r="A2536" s="14" t="s">
        <v>126</v>
      </c>
      <c r="B2536" s="14" t="s">
        <v>40</v>
      </c>
      <c r="C2536" s="31">
        <v>39283</v>
      </c>
      <c r="D2536" s="15">
        <v>2007</v>
      </c>
      <c r="E2536" s="16">
        <v>0.42777777777777781</v>
      </c>
      <c r="F2536" s="16">
        <v>0.46250000000000002</v>
      </c>
      <c r="G2536" s="16">
        <f t="shared" si="402"/>
        <v>3.472222222222221E-2</v>
      </c>
      <c r="H2536" s="21">
        <v>2</v>
      </c>
      <c r="I2536" s="17">
        <v>1</v>
      </c>
      <c r="J2536" s="17">
        <v>1</v>
      </c>
      <c r="K2536" s="17">
        <v>1</v>
      </c>
      <c r="L2536" s="14" t="s">
        <v>48</v>
      </c>
      <c r="M2536" s="14" t="s">
        <v>49</v>
      </c>
      <c r="N2536" s="17">
        <v>1</v>
      </c>
      <c r="O2536" s="14">
        <f t="shared" si="395"/>
        <v>38.94</v>
      </c>
      <c r="P2536" s="18">
        <v>11.8</v>
      </c>
      <c r="Q2536" s="14">
        <f t="shared" si="396"/>
        <v>38.94</v>
      </c>
      <c r="R2536" s="18">
        <v>11.8</v>
      </c>
      <c r="S2536" s="14">
        <f t="shared" si="397"/>
        <v>38.94</v>
      </c>
      <c r="T2536" s="18">
        <v>11.8</v>
      </c>
      <c r="U2536" s="21" t="s">
        <v>43</v>
      </c>
      <c r="V2536" s="21" t="s">
        <v>43</v>
      </c>
      <c r="W2536" s="19">
        <v>27.846579999999999</v>
      </c>
      <c r="X2536" s="19">
        <v>-115.16153</v>
      </c>
      <c r="Y2536" s="18">
        <f t="shared" si="401"/>
        <v>57.2</v>
      </c>
      <c r="Z2536" s="17">
        <v>14</v>
      </c>
      <c r="AA2536" s="21">
        <v>10</v>
      </c>
      <c r="AB2536" s="17" t="s">
        <v>44</v>
      </c>
      <c r="AC2536" s="14">
        <v>7</v>
      </c>
      <c r="AD2536" s="17">
        <v>15</v>
      </c>
      <c r="AE2536" s="17">
        <v>1</v>
      </c>
      <c r="AF2536" s="14">
        <v>15</v>
      </c>
      <c r="AG2536" s="14">
        <v>30</v>
      </c>
      <c r="AI2536" s="70">
        <f t="shared" si="398"/>
        <v>11.792</v>
      </c>
      <c r="AJ2536" s="71" t="s">
        <v>369</v>
      </c>
      <c r="AK2536" s="72">
        <f t="shared" si="399"/>
        <v>1.2734394051640829</v>
      </c>
      <c r="AL2536" s="73">
        <f t="shared" si="400"/>
        <v>1.2734394051640829</v>
      </c>
    </row>
    <row r="2537" spans="1:38">
      <c r="A2537" s="14" t="s">
        <v>126</v>
      </c>
      <c r="B2537" s="14" t="s">
        <v>40</v>
      </c>
      <c r="C2537" s="31">
        <v>39283</v>
      </c>
      <c r="D2537" s="15">
        <v>2007</v>
      </c>
      <c r="E2537" s="16">
        <v>0.42777777777777781</v>
      </c>
      <c r="F2537" s="16">
        <v>0.46250000000000002</v>
      </c>
      <c r="G2537" s="16">
        <f t="shared" si="402"/>
        <v>3.472222222222221E-2</v>
      </c>
      <c r="H2537" s="21">
        <v>2</v>
      </c>
      <c r="I2537" s="17">
        <v>1</v>
      </c>
      <c r="J2537" s="17">
        <v>1</v>
      </c>
      <c r="K2537" s="17">
        <v>1</v>
      </c>
      <c r="L2537" s="14" t="s">
        <v>48</v>
      </c>
      <c r="M2537" s="14" t="s">
        <v>49</v>
      </c>
      <c r="N2537" s="17">
        <v>1</v>
      </c>
      <c r="O2537" s="14">
        <f t="shared" si="395"/>
        <v>38.94</v>
      </c>
      <c r="P2537" s="18">
        <v>11.8</v>
      </c>
      <c r="Q2537" s="14">
        <f t="shared" si="396"/>
        <v>38.94</v>
      </c>
      <c r="R2537" s="18">
        <v>11.8</v>
      </c>
      <c r="S2537" s="14">
        <f t="shared" si="397"/>
        <v>38.94</v>
      </c>
      <c r="T2537" s="18">
        <v>11.8</v>
      </c>
      <c r="U2537" s="21" t="s">
        <v>43</v>
      </c>
      <c r="V2537" s="21" t="s">
        <v>43</v>
      </c>
      <c r="W2537" s="19">
        <v>27.846579999999999</v>
      </c>
      <c r="X2537" s="19">
        <v>-115.16153</v>
      </c>
      <c r="Y2537" s="18">
        <f t="shared" si="401"/>
        <v>57.2</v>
      </c>
      <c r="Z2537" s="17">
        <v>14</v>
      </c>
      <c r="AA2537" s="21">
        <v>10</v>
      </c>
      <c r="AB2537" s="17" t="s">
        <v>44</v>
      </c>
      <c r="AC2537" s="14">
        <v>7</v>
      </c>
      <c r="AD2537" s="17">
        <v>17</v>
      </c>
      <c r="AE2537" s="17">
        <v>1</v>
      </c>
      <c r="AF2537" s="14">
        <v>15</v>
      </c>
      <c r="AG2537" s="14">
        <v>30</v>
      </c>
      <c r="AI2537" s="70">
        <f t="shared" si="398"/>
        <v>13.209999999999999</v>
      </c>
      <c r="AJ2537" s="71" t="s">
        <v>369</v>
      </c>
      <c r="AK2537" s="72">
        <f t="shared" si="399"/>
        <v>1.6329725885917237</v>
      </c>
      <c r="AL2537" s="73">
        <f t="shared" si="400"/>
        <v>1.6329725885917237</v>
      </c>
    </row>
    <row r="2538" spans="1:38">
      <c r="A2538" s="14" t="s">
        <v>126</v>
      </c>
      <c r="B2538" s="14" t="s">
        <v>40</v>
      </c>
      <c r="C2538" s="31">
        <v>39283</v>
      </c>
      <c r="D2538" s="15">
        <v>2007</v>
      </c>
      <c r="E2538" s="16">
        <v>0.42777777777777781</v>
      </c>
      <c r="F2538" s="16">
        <v>0.46250000000000002</v>
      </c>
      <c r="G2538" s="16">
        <f t="shared" si="402"/>
        <v>3.472222222222221E-2</v>
      </c>
      <c r="H2538" s="21">
        <v>2</v>
      </c>
      <c r="I2538" s="17">
        <v>1</v>
      </c>
      <c r="J2538" s="17">
        <v>1</v>
      </c>
      <c r="K2538" s="17">
        <v>1</v>
      </c>
      <c r="L2538" s="14" t="s">
        <v>48</v>
      </c>
      <c r="M2538" s="14" t="s">
        <v>49</v>
      </c>
      <c r="N2538" s="17">
        <v>1</v>
      </c>
      <c r="O2538" s="14">
        <f t="shared" si="395"/>
        <v>38.94</v>
      </c>
      <c r="P2538" s="18">
        <v>11.8</v>
      </c>
      <c r="Q2538" s="14">
        <f t="shared" si="396"/>
        <v>38.94</v>
      </c>
      <c r="R2538" s="18">
        <v>11.8</v>
      </c>
      <c r="S2538" s="14">
        <f t="shared" si="397"/>
        <v>38.94</v>
      </c>
      <c r="T2538" s="18">
        <v>11.8</v>
      </c>
      <c r="U2538" s="21" t="s">
        <v>43</v>
      </c>
      <c r="V2538" s="21" t="s">
        <v>43</v>
      </c>
      <c r="W2538" s="19">
        <v>27.846579999999999</v>
      </c>
      <c r="X2538" s="19">
        <v>-115.16153</v>
      </c>
      <c r="Y2538" s="18">
        <f t="shared" si="401"/>
        <v>57.2</v>
      </c>
      <c r="Z2538" s="17">
        <v>14</v>
      </c>
      <c r="AA2538" s="21">
        <v>10</v>
      </c>
      <c r="AB2538" s="17" t="s">
        <v>44</v>
      </c>
      <c r="AC2538" s="14">
        <v>8</v>
      </c>
      <c r="AD2538" s="17">
        <v>18</v>
      </c>
      <c r="AE2538" s="17">
        <v>1</v>
      </c>
      <c r="AF2538" s="14">
        <v>16</v>
      </c>
      <c r="AG2538" s="14">
        <v>30</v>
      </c>
      <c r="AI2538" s="70">
        <f t="shared" si="398"/>
        <v>13.918999999999999</v>
      </c>
      <c r="AJ2538" s="71" t="s">
        <v>369</v>
      </c>
      <c r="AK2538" s="72">
        <f t="shared" si="399"/>
        <v>1.8310631406548505</v>
      </c>
      <c r="AL2538" s="73">
        <f t="shared" si="400"/>
        <v>1.8310631406548505</v>
      </c>
    </row>
    <row r="2539" spans="1:38">
      <c r="A2539" s="14" t="s">
        <v>126</v>
      </c>
      <c r="B2539" s="14" t="s">
        <v>40</v>
      </c>
      <c r="C2539" s="31">
        <v>39283</v>
      </c>
      <c r="D2539" s="15">
        <v>2007</v>
      </c>
      <c r="E2539" s="16">
        <v>0.42777777777777781</v>
      </c>
      <c r="F2539" s="16">
        <v>0.46250000000000002</v>
      </c>
      <c r="G2539" s="16">
        <f t="shared" si="402"/>
        <v>3.472222222222221E-2</v>
      </c>
      <c r="H2539" s="21">
        <v>2</v>
      </c>
      <c r="I2539" s="17">
        <v>1</v>
      </c>
      <c r="J2539" s="17">
        <v>1</v>
      </c>
      <c r="K2539" s="17">
        <v>1</v>
      </c>
      <c r="L2539" s="14" t="s">
        <v>48</v>
      </c>
      <c r="M2539" s="14" t="s">
        <v>49</v>
      </c>
      <c r="N2539" s="17">
        <v>1</v>
      </c>
      <c r="O2539" s="14">
        <f t="shared" si="395"/>
        <v>38.94</v>
      </c>
      <c r="P2539" s="18">
        <v>11.8</v>
      </c>
      <c r="Q2539" s="14">
        <f t="shared" si="396"/>
        <v>38.94</v>
      </c>
      <c r="R2539" s="18">
        <v>11.8</v>
      </c>
      <c r="S2539" s="14">
        <f t="shared" si="397"/>
        <v>38.94</v>
      </c>
      <c r="T2539" s="18">
        <v>11.8</v>
      </c>
      <c r="U2539" s="21" t="s">
        <v>43</v>
      </c>
      <c r="V2539" s="21" t="s">
        <v>43</v>
      </c>
      <c r="W2539" s="19">
        <v>27.846579999999999</v>
      </c>
      <c r="X2539" s="19">
        <v>-115.16153</v>
      </c>
      <c r="Y2539" s="18">
        <f t="shared" si="401"/>
        <v>57.2</v>
      </c>
      <c r="Z2539" s="17">
        <v>14</v>
      </c>
      <c r="AA2539" s="21">
        <v>10</v>
      </c>
      <c r="AB2539" s="17" t="s">
        <v>44</v>
      </c>
      <c r="AC2539" s="14">
        <v>9</v>
      </c>
      <c r="AD2539" s="17">
        <v>9</v>
      </c>
      <c r="AE2539" s="17">
        <v>1</v>
      </c>
      <c r="AF2539" s="14">
        <v>18</v>
      </c>
      <c r="AG2539" s="14">
        <v>30</v>
      </c>
      <c r="AI2539" s="70">
        <f t="shared" si="398"/>
        <v>7.5379999999999994</v>
      </c>
      <c r="AJ2539" s="71" t="s">
        <v>369</v>
      </c>
      <c r="AK2539" s="72">
        <f t="shared" si="399"/>
        <v>0.47796121404284658</v>
      </c>
      <c r="AL2539" s="73">
        <f t="shared" si="400"/>
        <v>0.47796121404284658</v>
      </c>
    </row>
    <row r="2540" spans="1:38">
      <c r="A2540" s="14" t="s">
        <v>126</v>
      </c>
      <c r="B2540" s="14" t="s">
        <v>40</v>
      </c>
      <c r="C2540" s="31">
        <v>39283</v>
      </c>
      <c r="D2540" s="15">
        <v>2007</v>
      </c>
      <c r="E2540" s="16">
        <v>0.42777777777777781</v>
      </c>
      <c r="F2540" s="16">
        <v>0.46250000000000002</v>
      </c>
      <c r="G2540" s="16">
        <f t="shared" si="402"/>
        <v>3.472222222222221E-2</v>
      </c>
      <c r="H2540" s="21">
        <v>2</v>
      </c>
      <c r="I2540" s="17">
        <v>1</v>
      </c>
      <c r="J2540" s="17">
        <v>1</v>
      </c>
      <c r="K2540" s="17">
        <v>1</v>
      </c>
      <c r="L2540" s="14" t="s">
        <v>48</v>
      </c>
      <c r="M2540" s="14" t="s">
        <v>49</v>
      </c>
      <c r="N2540" s="17">
        <v>1</v>
      </c>
      <c r="O2540" s="14">
        <f t="shared" si="395"/>
        <v>38.94</v>
      </c>
      <c r="P2540" s="18">
        <v>11.8</v>
      </c>
      <c r="Q2540" s="14">
        <f t="shared" si="396"/>
        <v>38.94</v>
      </c>
      <c r="R2540" s="18">
        <v>11.8</v>
      </c>
      <c r="S2540" s="14">
        <f t="shared" si="397"/>
        <v>38.94</v>
      </c>
      <c r="T2540" s="18">
        <v>11.8</v>
      </c>
      <c r="U2540" s="21" t="s">
        <v>43</v>
      </c>
      <c r="V2540" s="21" t="s">
        <v>43</v>
      </c>
      <c r="W2540" s="19">
        <v>27.846579999999999</v>
      </c>
      <c r="X2540" s="19">
        <v>-115.16153</v>
      </c>
      <c r="Y2540" s="18">
        <f t="shared" si="401"/>
        <v>57.2</v>
      </c>
      <c r="Z2540" s="17">
        <v>14</v>
      </c>
      <c r="AA2540" s="21">
        <v>10</v>
      </c>
      <c r="AB2540" s="17" t="s">
        <v>44</v>
      </c>
      <c r="AC2540" s="14">
        <v>9</v>
      </c>
      <c r="AD2540" s="17">
        <v>15</v>
      </c>
      <c r="AE2540" s="17">
        <v>1</v>
      </c>
      <c r="AF2540" s="14">
        <v>18</v>
      </c>
      <c r="AG2540" s="14">
        <v>30</v>
      </c>
      <c r="AI2540" s="70">
        <f t="shared" si="398"/>
        <v>11.792</v>
      </c>
      <c r="AJ2540" s="71" t="s">
        <v>369</v>
      </c>
      <c r="AK2540" s="72">
        <f t="shared" si="399"/>
        <v>1.2734394051640829</v>
      </c>
      <c r="AL2540" s="73">
        <f t="shared" si="400"/>
        <v>1.2734394051640829</v>
      </c>
    </row>
    <row r="2541" spans="1:38">
      <c r="A2541" s="14" t="s">
        <v>126</v>
      </c>
      <c r="B2541" s="14" t="s">
        <v>40</v>
      </c>
      <c r="C2541" s="31">
        <v>39283</v>
      </c>
      <c r="D2541" s="15">
        <v>2007</v>
      </c>
      <c r="E2541" s="16">
        <v>0.42777777777777781</v>
      </c>
      <c r="F2541" s="16">
        <v>0.46250000000000002</v>
      </c>
      <c r="G2541" s="16">
        <f t="shared" si="402"/>
        <v>3.472222222222221E-2</v>
      </c>
      <c r="H2541" s="21">
        <v>2</v>
      </c>
      <c r="I2541" s="17">
        <v>1</v>
      </c>
      <c r="J2541" s="17">
        <v>1</v>
      </c>
      <c r="K2541" s="17">
        <v>1</v>
      </c>
      <c r="L2541" s="14" t="s">
        <v>48</v>
      </c>
      <c r="M2541" s="14" t="s">
        <v>49</v>
      </c>
      <c r="N2541" s="17">
        <v>1</v>
      </c>
      <c r="O2541" s="14">
        <f t="shared" si="395"/>
        <v>38.94</v>
      </c>
      <c r="P2541" s="18">
        <v>11.8</v>
      </c>
      <c r="Q2541" s="14">
        <f t="shared" si="396"/>
        <v>38.94</v>
      </c>
      <c r="R2541" s="18">
        <v>11.8</v>
      </c>
      <c r="S2541" s="14">
        <f t="shared" si="397"/>
        <v>38.94</v>
      </c>
      <c r="T2541" s="18">
        <v>11.8</v>
      </c>
      <c r="U2541" s="21" t="s">
        <v>43</v>
      </c>
      <c r="V2541" s="21" t="s">
        <v>43</v>
      </c>
      <c r="W2541" s="19">
        <v>27.846579999999999</v>
      </c>
      <c r="X2541" s="19">
        <v>-115.16153</v>
      </c>
      <c r="Y2541" s="18">
        <f t="shared" si="401"/>
        <v>57.2</v>
      </c>
      <c r="Z2541" s="17">
        <v>14</v>
      </c>
      <c r="AA2541" s="21">
        <v>10</v>
      </c>
      <c r="AB2541" s="17" t="s">
        <v>44</v>
      </c>
      <c r="AC2541" s="14">
        <v>9</v>
      </c>
      <c r="AD2541" s="17">
        <v>18</v>
      </c>
      <c r="AE2541" s="17">
        <v>1</v>
      </c>
      <c r="AF2541" s="14">
        <v>18</v>
      </c>
      <c r="AG2541" s="14">
        <v>30</v>
      </c>
      <c r="AI2541" s="70">
        <f t="shared" si="398"/>
        <v>13.918999999999999</v>
      </c>
      <c r="AJ2541" s="71" t="s">
        <v>369</v>
      </c>
      <c r="AK2541" s="72">
        <f t="shared" si="399"/>
        <v>1.8310631406548505</v>
      </c>
      <c r="AL2541" s="73">
        <f t="shared" si="400"/>
        <v>1.8310631406548505</v>
      </c>
    </row>
    <row r="2542" spans="1:38">
      <c r="A2542" s="14" t="s">
        <v>126</v>
      </c>
      <c r="B2542" s="14" t="s">
        <v>40</v>
      </c>
      <c r="C2542" s="31">
        <v>39283</v>
      </c>
      <c r="D2542" s="15">
        <v>2007</v>
      </c>
      <c r="E2542" s="16">
        <v>0.42777777777777781</v>
      </c>
      <c r="F2542" s="16">
        <v>0.46250000000000002</v>
      </c>
      <c r="G2542" s="16">
        <f t="shared" si="402"/>
        <v>3.472222222222221E-2</v>
      </c>
      <c r="H2542" s="21">
        <v>2</v>
      </c>
      <c r="I2542" s="17">
        <v>1</v>
      </c>
      <c r="J2542" s="17">
        <v>1</v>
      </c>
      <c r="K2542" s="17">
        <v>1</v>
      </c>
      <c r="L2542" s="14" t="s">
        <v>48</v>
      </c>
      <c r="M2542" s="14" t="s">
        <v>49</v>
      </c>
      <c r="N2542" s="17">
        <v>1</v>
      </c>
      <c r="O2542" s="14">
        <f t="shared" si="395"/>
        <v>38.94</v>
      </c>
      <c r="P2542" s="18">
        <v>11.8</v>
      </c>
      <c r="Q2542" s="14">
        <f t="shared" si="396"/>
        <v>38.94</v>
      </c>
      <c r="R2542" s="18">
        <v>11.8</v>
      </c>
      <c r="S2542" s="14">
        <f t="shared" si="397"/>
        <v>38.94</v>
      </c>
      <c r="T2542" s="18">
        <v>11.8</v>
      </c>
      <c r="U2542" s="21" t="s">
        <v>43</v>
      </c>
      <c r="V2542" s="21" t="s">
        <v>43</v>
      </c>
      <c r="W2542" s="19">
        <v>27.846579999999999</v>
      </c>
      <c r="X2542" s="19">
        <v>-115.16153</v>
      </c>
      <c r="Y2542" s="18">
        <f t="shared" si="401"/>
        <v>57.2</v>
      </c>
      <c r="Z2542" s="17">
        <v>14</v>
      </c>
      <c r="AA2542" s="21">
        <v>10</v>
      </c>
      <c r="AB2542" s="17" t="s">
        <v>44</v>
      </c>
      <c r="AC2542" s="14">
        <v>9</v>
      </c>
      <c r="AD2542" s="17">
        <v>19</v>
      </c>
      <c r="AE2542" s="17">
        <v>1</v>
      </c>
      <c r="AF2542" s="14">
        <v>18</v>
      </c>
      <c r="AG2542" s="14">
        <v>30</v>
      </c>
      <c r="AI2542" s="70">
        <f t="shared" si="398"/>
        <v>14.628</v>
      </c>
      <c r="AJ2542" s="71" t="s">
        <v>369</v>
      </c>
      <c r="AK2542" s="72">
        <f t="shared" si="399"/>
        <v>2.041534710262368</v>
      </c>
      <c r="AL2542" s="73">
        <f t="shared" si="400"/>
        <v>2.041534710262368</v>
      </c>
    </row>
    <row r="2543" spans="1:38">
      <c r="A2543" s="14" t="s">
        <v>126</v>
      </c>
      <c r="B2543" s="14" t="s">
        <v>40</v>
      </c>
      <c r="C2543" s="31">
        <v>39283</v>
      </c>
      <c r="D2543" s="15">
        <v>2007</v>
      </c>
      <c r="E2543" s="16">
        <v>0.42777777777777781</v>
      </c>
      <c r="F2543" s="16">
        <v>0.46250000000000002</v>
      </c>
      <c r="G2543" s="16">
        <f t="shared" si="402"/>
        <v>3.472222222222221E-2</v>
      </c>
      <c r="H2543" s="21">
        <v>2</v>
      </c>
      <c r="I2543" s="17">
        <v>1</v>
      </c>
      <c r="J2543" s="17">
        <v>1</v>
      </c>
      <c r="K2543" s="17">
        <v>1</v>
      </c>
      <c r="L2543" s="14" t="s">
        <v>48</v>
      </c>
      <c r="M2543" s="14" t="s">
        <v>49</v>
      </c>
      <c r="N2543" s="17">
        <v>1</v>
      </c>
      <c r="O2543" s="14">
        <f t="shared" si="395"/>
        <v>38.94</v>
      </c>
      <c r="P2543" s="18">
        <v>11.8</v>
      </c>
      <c r="Q2543" s="14">
        <f t="shared" si="396"/>
        <v>38.94</v>
      </c>
      <c r="R2543" s="18">
        <v>11.8</v>
      </c>
      <c r="S2543" s="14">
        <f t="shared" si="397"/>
        <v>38.94</v>
      </c>
      <c r="T2543" s="18">
        <v>11.8</v>
      </c>
      <c r="U2543" s="21" t="s">
        <v>43</v>
      </c>
      <c r="V2543" s="21" t="s">
        <v>43</v>
      </c>
      <c r="W2543" s="19">
        <v>27.846579999999999</v>
      </c>
      <c r="X2543" s="19">
        <v>-115.16153</v>
      </c>
      <c r="Y2543" s="18">
        <f t="shared" si="401"/>
        <v>57.2</v>
      </c>
      <c r="Z2543" s="17">
        <v>14</v>
      </c>
      <c r="AA2543" s="21">
        <v>10</v>
      </c>
      <c r="AB2543" s="17" t="s">
        <v>44</v>
      </c>
      <c r="AC2543" s="14">
        <v>9</v>
      </c>
      <c r="AD2543" s="17">
        <v>19</v>
      </c>
      <c r="AE2543" s="17">
        <v>1</v>
      </c>
      <c r="AF2543" s="14">
        <v>18</v>
      </c>
      <c r="AG2543" s="14">
        <v>30</v>
      </c>
      <c r="AI2543" s="70">
        <f t="shared" si="398"/>
        <v>14.628</v>
      </c>
      <c r="AJ2543" s="71" t="s">
        <v>369</v>
      </c>
      <c r="AK2543" s="72">
        <f t="shared" si="399"/>
        <v>2.041534710262368</v>
      </c>
      <c r="AL2543" s="73">
        <f t="shared" si="400"/>
        <v>2.041534710262368</v>
      </c>
    </row>
    <row r="2544" spans="1:38">
      <c r="A2544" s="14" t="s">
        <v>126</v>
      </c>
      <c r="B2544" s="14" t="s">
        <v>40</v>
      </c>
      <c r="C2544" s="31">
        <v>39283</v>
      </c>
      <c r="D2544" s="15">
        <v>2007</v>
      </c>
      <c r="E2544" s="16">
        <v>0.42777777777777781</v>
      </c>
      <c r="F2544" s="16">
        <v>0.46250000000000002</v>
      </c>
      <c r="G2544" s="16">
        <f t="shared" si="402"/>
        <v>3.472222222222221E-2</v>
      </c>
      <c r="H2544" s="21">
        <v>2</v>
      </c>
      <c r="I2544" s="17">
        <v>1</v>
      </c>
      <c r="J2544" s="17">
        <v>1</v>
      </c>
      <c r="K2544" s="17">
        <v>1</v>
      </c>
      <c r="L2544" s="14" t="s">
        <v>48</v>
      </c>
      <c r="M2544" s="14" t="s">
        <v>49</v>
      </c>
      <c r="N2544" s="17">
        <v>1</v>
      </c>
      <c r="O2544" s="14">
        <f t="shared" si="395"/>
        <v>38.94</v>
      </c>
      <c r="P2544" s="18">
        <v>11.8</v>
      </c>
      <c r="Q2544" s="14">
        <f t="shared" si="396"/>
        <v>38.94</v>
      </c>
      <c r="R2544" s="18">
        <v>11.8</v>
      </c>
      <c r="S2544" s="14">
        <f t="shared" si="397"/>
        <v>38.94</v>
      </c>
      <c r="T2544" s="18">
        <v>11.8</v>
      </c>
      <c r="U2544" s="21" t="s">
        <v>43</v>
      </c>
      <c r="V2544" s="21" t="s">
        <v>43</v>
      </c>
      <c r="W2544" s="19">
        <v>27.846579999999999</v>
      </c>
      <c r="X2544" s="19">
        <v>-115.16153</v>
      </c>
      <c r="Y2544" s="18">
        <f t="shared" si="401"/>
        <v>57.2</v>
      </c>
      <c r="Z2544" s="17">
        <v>14</v>
      </c>
      <c r="AA2544" s="21">
        <v>10</v>
      </c>
      <c r="AB2544" s="17" t="s">
        <v>44</v>
      </c>
      <c r="AC2544" s="14">
        <v>9</v>
      </c>
      <c r="AD2544" s="17">
        <v>23</v>
      </c>
      <c r="AE2544" s="17">
        <v>1</v>
      </c>
      <c r="AF2544" s="14">
        <v>18</v>
      </c>
      <c r="AG2544" s="14">
        <v>30</v>
      </c>
      <c r="AI2544" s="70">
        <f t="shared" si="398"/>
        <v>17.463999999999999</v>
      </c>
      <c r="AJ2544" s="71" t="s">
        <v>369</v>
      </c>
      <c r="AK2544" s="72">
        <f t="shared" si="399"/>
        <v>3.0095147540604348</v>
      </c>
      <c r="AL2544" s="73">
        <f t="shared" si="400"/>
        <v>3.0095147540604348</v>
      </c>
    </row>
    <row r="2545" spans="1:38">
      <c r="A2545" s="14" t="s">
        <v>126</v>
      </c>
      <c r="B2545" s="14" t="s">
        <v>40</v>
      </c>
      <c r="C2545" s="31">
        <v>39283</v>
      </c>
      <c r="D2545" s="15">
        <v>2007</v>
      </c>
      <c r="E2545" s="16">
        <v>0.42777777777777781</v>
      </c>
      <c r="F2545" s="16">
        <v>0.46250000000000002</v>
      </c>
      <c r="G2545" s="16">
        <f t="shared" si="402"/>
        <v>3.472222222222221E-2</v>
      </c>
      <c r="H2545" s="21">
        <v>2</v>
      </c>
      <c r="I2545" s="17">
        <v>1</v>
      </c>
      <c r="J2545" s="17">
        <v>1</v>
      </c>
      <c r="K2545" s="17">
        <v>1</v>
      </c>
      <c r="L2545" s="14" t="s">
        <v>48</v>
      </c>
      <c r="M2545" s="14" t="s">
        <v>49</v>
      </c>
      <c r="N2545" s="17">
        <v>1</v>
      </c>
      <c r="O2545" s="14">
        <f t="shared" si="395"/>
        <v>38.94</v>
      </c>
      <c r="P2545" s="18">
        <v>11.8</v>
      </c>
      <c r="Q2545" s="14">
        <f t="shared" si="396"/>
        <v>38.94</v>
      </c>
      <c r="R2545" s="18">
        <v>11.8</v>
      </c>
      <c r="S2545" s="14">
        <f t="shared" si="397"/>
        <v>38.94</v>
      </c>
      <c r="T2545" s="18">
        <v>11.8</v>
      </c>
      <c r="U2545" s="21" t="s">
        <v>43</v>
      </c>
      <c r="V2545" s="21" t="s">
        <v>43</v>
      </c>
      <c r="W2545" s="19">
        <v>27.846579999999999</v>
      </c>
      <c r="X2545" s="19">
        <v>-115.16153</v>
      </c>
      <c r="Y2545" s="18">
        <f t="shared" si="401"/>
        <v>57.2</v>
      </c>
      <c r="Z2545" s="17">
        <v>14</v>
      </c>
      <c r="AA2545" s="21">
        <v>10</v>
      </c>
      <c r="AB2545" s="17" t="s">
        <v>44</v>
      </c>
      <c r="AC2545" s="14">
        <v>9</v>
      </c>
      <c r="AD2545" s="17">
        <v>23</v>
      </c>
      <c r="AE2545" s="17">
        <v>1</v>
      </c>
      <c r="AF2545" s="14">
        <v>18</v>
      </c>
      <c r="AG2545" s="14">
        <v>30</v>
      </c>
      <c r="AI2545" s="70">
        <f t="shared" si="398"/>
        <v>17.463999999999999</v>
      </c>
      <c r="AJ2545" s="71" t="s">
        <v>369</v>
      </c>
      <c r="AK2545" s="72">
        <f t="shared" si="399"/>
        <v>3.0095147540604348</v>
      </c>
      <c r="AL2545" s="73">
        <f t="shared" si="400"/>
        <v>3.0095147540604348</v>
      </c>
    </row>
    <row r="2546" spans="1:38">
      <c r="A2546" s="14" t="s">
        <v>126</v>
      </c>
      <c r="B2546" s="14" t="s">
        <v>40</v>
      </c>
      <c r="C2546" s="31">
        <v>39283</v>
      </c>
      <c r="D2546" s="15">
        <v>2007</v>
      </c>
      <c r="E2546" s="16">
        <v>0.42777777777777781</v>
      </c>
      <c r="F2546" s="16">
        <v>0.46250000000000002</v>
      </c>
      <c r="G2546" s="16">
        <f t="shared" si="402"/>
        <v>3.472222222222221E-2</v>
      </c>
      <c r="H2546" s="21">
        <v>2</v>
      </c>
      <c r="I2546" s="17">
        <v>1</v>
      </c>
      <c r="J2546" s="17">
        <v>1</v>
      </c>
      <c r="K2546" s="17">
        <v>1</v>
      </c>
      <c r="L2546" s="14" t="s">
        <v>48</v>
      </c>
      <c r="M2546" s="14" t="s">
        <v>49</v>
      </c>
      <c r="N2546" s="17">
        <v>1</v>
      </c>
      <c r="O2546" s="14">
        <f t="shared" si="395"/>
        <v>38.94</v>
      </c>
      <c r="P2546" s="18">
        <v>11.8</v>
      </c>
      <c r="Q2546" s="14">
        <f t="shared" si="396"/>
        <v>38.94</v>
      </c>
      <c r="R2546" s="18">
        <v>11.8</v>
      </c>
      <c r="S2546" s="14">
        <f t="shared" si="397"/>
        <v>38.94</v>
      </c>
      <c r="T2546" s="18">
        <v>11.8</v>
      </c>
      <c r="U2546" s="21" t="s">
        <v>43</v>
      </c>
      <c r="V2546" s="21" t="s">
        <v>43</v>
      </c>
      <c r="W2546" s="19">
        <v>27.846579999999999</v>
      </c>
      <c r="X2546" s="19">
        <v>-115.16153</v>
      </c>
      <c r="Y2546" s="18">
        <f t="shared" si="401"/>
        <v>57.2</v>
      </c>
      <c r="Z2546" s="17">
        <v>14</v>
      </c>
      <c r="AA2546" s="21">
        <v>10</v>
      </c>
      <c r="AB2546" s="17" t="s">
        <v>44</v>
      </c>
      <c r="AC2546" s="14">
        <v>9</v>
      </c>
      <c r="AD2546" s="17">
        <v>23</v>
      </c>
      <c r="AE2546" s="17">
        <v>1</v>
      </c>
      <c r="AF2546" s="14">
        <v>18</v>
      </c>
      <c r="AG2546" s="14">
        <v>30</v>
      </c>
      <c r="AI2546" s="70">
        <f t="shared" si="398"/>
        <v>17.463999999999999</v>
      </c>
      <c r="AJ2546" s="71" t="s">
        <v>369</v>
      </c>
      <c r="AK2546" s="72">
        <f t="shared" si="399"/>
        <v>3.0095147540604348</v>
      </c>
      <c r="AL2546" s="73">
        <f t="shared" si="400"/>
        <v>3.0095147540604348</v>
      </c>
    </row>
    <row r="2547" spans="1:38">
      <c r="A2547" s="14" t="s">
        <v>126</v>
      </c>
      <c r="B2547" s="14" t="s">
        <v>40</v>
      </c>
      <c r="C2547" s="31">
        <v>39283</v>
      </c>
      <c r="D2547" s="15">
        <v>2007</v>
      </c>
      <c r="E2547" s="16">
        <v>0.42777777777777781</v>
      </c>
      <c r="F2547" s="16">
        <v>0.46250000000000002</v>
      </c>
      <c r="G2547" s="16">
        <f t="shared" si="402"/>
        <v>3.472222222222221E-2</v>
      </c>
      <c r="H2547" s="21">
        <v>2</v>
      </c>
      <c r="I2547" s="17">
        <v>1</v>
      </c>
      <c r="J2547" s="17">
        <v>1</v>
      </c>
      <c r="K2547" s="17">
        <v>1</v>
      </c>
      <c r="L2547" s="14" t="s">
        <v>48</v>
      </c>
      <c r="M2547" s="14" t="s">
        <v>49</v>
      </c>
      <c r="N2547" s="17">
        <v>1</v>
      </c>
      <c r="O2547" s="14">
        <f t="shared" si="395"/>
        <v>38.94</v>
      </c>
      <c r="P2547" s="18">
        <v>11.8</v>
      </c>
      <c r="Q2547" s="14">
        <f t="shared" si="396"/>
        <v>38.94</v>
      </c>
      <c r="R2547" s="18">
        <v>11.8</v>
      </c>
      <c r="S2547" s="14">
        <f t="shared" si="397"/>
        <v>38.94</v>
      </c>
      <c r="T2547" s="18">
        <v>11.8</v>
      </c>
      <c r="U2547" s="21" t="s">
        <v>43</v>
      </c>
      <c r="V2547" s="21" t="s">
        <v>43</v>
      </c>
      <c r="W2547" s="19">
        <v>27.846579999999999</v>
      </c>
      <c r="X2547" s="19">
        <v>-115.16153</v>
      </c>
      <c r="Y2547" s="18">
        <f t="shared" si="401"/>
        <v>57.2</v>
      </c>
      <c r="Z2547" s="17">
        <v>14</v>
      </c>
      <c r="AA2547" s="21">
        <v>10</v>
      </c>
      <c r="AB2547" s="17" t="s">
        <v>44</v>
      </c>
      <c r="AC2547" s="14">
        <v>10</v>
      </c>
      <c r="AD2547" s="17">
        <v>19</v>
      </c>
      <c r="AE2547" s="17">
        <v>1</v>
      </c>
      <c r="AF2547" s="14">
        <v>19</v>
      </c>
      <c r="AG2547" s="14">
        <v>30</v>
      </c>
      <c r="AI2547" s="70">
        <f t="shared" si="398"/>
        <v>14.628</v>
      </c>
      <c r="AJ2547" s="71" t="s">
        <v>369</v>
      </c>
      <c r="AK2547" s="72">
        <f t="shared" si="399"/>
        <v>2.041534710262368</v>
      </c>
      <c r="AL2547" s="73">
        <f t="shared" si="400"/>
        <v>2.041534710262368</v>
      </c>
    </row>
    <row r="2548" spans="1:38">
      <c r="A2548" s="14" t="s">
        <v>126</v>
      </c>
      <c r="B2548" s="14" t="s">
        <v>40</v>
      </c>
      <c r="C2548" s="31">
        <v>39283</v>
      </c>
      <c r="D2548" s="15">
        <v>2007</v>
      </c>
      <c r="E2548" s="16">
        <v>0.42777777777777781</v>
      </c>
      <c r="F2548" s="16">
        <v>0.46250000000000002</v>
      </c>
      <c r="G2548" s="16">
        <f t="shared" si="402"/>
        <v>3.472222222222221E-2</v>
      </c>
      <c r="H2548" s="21">
        <v>2</v>
      </c>
      <c r="I2548" s="17">
        <v>1</v>
      </c>
      <c r="J2548" s="17">
        <v>1</v>
      </c>
      <c r="K2548" s="17">
        <v>1</v>
      </c>
      <c r="L2548" s="14" t="s">
        <v>48</v>
      </c>
      <c r="M2548" s="14" t="s">
        <v>49</v>
      </c>
      <c r="N2548" s="17">
        <v>1</v>
      </c>
      <c r="O2548" s="14">
        <f t="shared" si="395"/>
        <v>38.94</v>
      </c>
      <c r="P2548" s="18">
        <v>11.8</v>
      </c>
      <c r="Q2548" s="14">
        <f t="shared" si="396"/>
        <v>38.94</v>
      </c>
      <c r="R2548" s="18">
        <v>11.8</v>
      </c>
      <c r="S2548" s="14">
        <f t="shared" si="397"/>
        <v>38.94</v>
      </c>
      <c r="T2548" s="18">
        <v>11.8</v>
      </c>
      <c r="U2548" s="21" t="s">
        <v>43</v>
      </c>
      <c r="V2548" s="21" t="s">
        <v>43</v>
      </c>
      <c r="W2548" s="19">
        <v>27.846579999999999</v>
      </c>
      <c r="X2548" s="19">
        <v>-115.16153</v>
      </c>
      <c r="Y2548" s="18">
        <f t="shared" si="401"/>
        <v>57.2</v>
      </c>
      <c r="Z2548" s="17">
        <v>14</v>
      </c>
      <c r="AA2548" s="21">
        <v>10</v>
      </c>
      <c r="AB2548" s="17" t="s">
        <v>44</v>
      </c>
      <c r="AC2548" s="14">
        <v>10</v>
      </c>
      <c r="AD2548" s="17">
        <v>23</v>
      </c>
      <c r="AE2548" s="17">
        <v>1</v>
      </c>
      <c r="AF2548" s="14">
        <v>19</v>
      </c>
      <c r="AG2548" s="14">
        <v>30</v>
      </c>
      <c r="AI2548" s="70">
        <f t="shared" si="398"/>
        <v>17.463999999999999</v>
      </c>
      <c r="AJ2548" s="71" t="s">
        <v>369</v>
      </c>
      <c r="AK2548" s="72">
        <f t="shared" si="399"/>
        <v>3.0095147540604348</v>
      </c>
      <c r="AL2548" s="73">
        <f t="shared" si="400"/>
        <v>3.0095147540604348</v>
      </c>
    </row>
    <row r="2549" spans="1:38">
      <c r="A2549" s="14" t="s">
        <v>126</v>
      </c>
      <c r="B2549" s="14" t="s">
        <v>40</v>
      </c>
      <c r="C2549" s="31">
        <v>39283</v>
      </c>
      <c r="D2549" s="15">
        <v>2007</v>
      </c>
      <c r="E2549" s="16">
        <v>0.42777777777777781</v>
      </c>
      <c r="F2549" s="16">
        <v>0.46250000000000002</v>
      </c>
      <c r="G2549" s="16">
        <f t="shared" si="402"/>
        <v>3.472222222222221E-2</v>
      </c>
      <c r="H2549" s="21">
        <v>2</v>
      </c>
      <c r="I2549" s="17">
        <v>1</v>
      </c>
      <c r="J2549" s="17">
        <v>1</v>
      </c>
      <c r="K2549" s="17">
        <v>1</v>
      </c>
      <c r="L2549" s="14" t="s">
        <v>48</v>
      </c>
      <c r="M2549" s="14" t="s">
        <v>49</v>
      </c>
      <c r="N2549" s="17">
        <v>1</v>
      </c>
      <c r="O2549" s="14">
        <f t="shared" si="395"/>
        <v>38.94</v>
      </c>
      <c r="P2549" s="18">
        <v>11.8</v>
      </c>
      <c r="Q2549" s="14">
        <f t="shared" si="396"/>
        <v>38.94</v>
      </c>
      <c r="R2549" s="18">
        <v>11.8</v>
      </c>
      <c r="S2549" s="14">
        <f t="shared" si="397"/>
        <v>38.94</v>
      </c>
      <c r="T2549" s="18">
        <v>11.8</v>
      </c>
      <c r="U2549" s="21" t="s">
        <v>43</v>
      </c>
      <c r="V2549" s="21" t="s">
        <v>43</v>
      </c>
      <c r="W2549" s="19">
        <v>27.846579999999999</v>
      </c>
      <c r="X2549" s="19">
        <v>-115.16153</v>
      </c>
      <c r="Y2549" s="18">
        <f t="shared" si="401"/>
        <v>57.2</v>
      </c>
      <c r="Z2549" s="17">
        <v>14</v>
      </c>
      <c r="AA2549" s="21">
        <v>10</v>
      </c>
      <c r="AB2549" s="17" t="s">
        <v>44</v>
      </c>
      <c r="AC2549" s="14">
        <v>10</v>
      </c>
      <c r="AD2549" s="17">
        <v>23</v>
      </c>
      <c r="AE2549" s="17">
        <v>1</v>
      </c>
      <c r="AF2549" s="14">
        <v>19</v>
      </c>
      <c r="AG2549" s="14">
        <v>30</v>
      </c>
      <c r="AI2549" s="70">
        <f t="shared" si="398"/>
        <v>17.463999999999999</v>
      </c>
      <c r="AJ2549" s="71" t="s">
        <v>369</v>
      </c>
      <c r="AK2549" s="72">
        <f t="shared" si="399"/>
        <v>3.0095147540604348</v>
      </c>
      <c r="AL2549" s="73">
        <f t="shared" si="400"/>
        <v>3.0095147540604348</v>
      </c>
    </row>
    <row r="2550" spans="1:38">
      <c r="A2550" s="14" t="s">
        <v>126</v>
      </c>
      <c r="B2550" s="14" t="s">
        <v>40</v>
      </c>
      <c r="C2550" s="31">
        <v>39283</v>
      </c>
      <c r="D2550" s="15">
        <v>2007</v>
      </c>
      <c r="E2550" s="16">
        <v>0.42777777777777781</v>
      </c>
      <c r="F2550" s="16">
        <v>0.46250000000000002</v>
      </c>
      <c r="G2550" s="16">
        <f t="shared" si="402"/>
        <v>3.472222222222221E-2</v>
      </c>
      <c r="H2550" s="21">
        <v>2</v>
      </c>
      <c r="I2550" s="17">
        <v>1</v>
      </c>
      <c r="J2550" s="17">
        <v>1</v>
      </c>
      <c r="K2550" s="17">
        <v>1</v>
      </c>
      <c r="L2550" s="14" t="s">
        <v>48</v>
      </c>
      <c r="M2550" s="14" t="s">
        <v>49</v>
      </c>
      <c r="N2550" s="17">
        <v>1</v>
      </c>
      <c r="O2550" s="14">
        <f t="shared" si="395"/>
        <v>38.94</v>
      </c>
      <c r="P2550" s="18">
        <v>11.8</v>
      </c>
      <c r="Q2550" s="14">
        <f t="shared" si="396"/>
        <v>38.94</v>
      </c>
      <c r="R2550" s="18">
        <v>11.8</v>
      </c>
      <c r="S2550" s="14">
        <f t="shared" si="397"/>
        <v>38.94</v>
      </c>
      <c r="T2550" s="18">
        <v>11.8</v>
      </c>
      <c r="U2550" s="21" t="s">
        <v>43</v>
      </c>
      <c r="V2550" s="21" t="s">
        <v>43</v>
      </c>
      <c r="W2550" s="19">
        <v>27.846579999999999</v>
      </c>
      <c r="X2550" s="19">
        <v>-115.16153</v>
      </c>
      <c r="Y2550" s="18">
        <f t="shared" si="401"/>
        <v>57.2</v>
      </c>
      <c r="Z2550" s="17">
        <v>14</v>
      </c>
      <c r="AA2550" s="21">
        <v>10</v>
      </c>
      <c r="AB2550" s="17" t="s">
        <v>44</v>
      </c>
      <c r="AC2550" s="14">
        <v>10</v>
      </c>
      <c r="AD2550" s="17">
        <v>23</v>
      </c>
      <c r="AE2550" s="17">
        <v>1</v>
      </c>
      <c r="AF2550" s="14">
        <v>19</v>
      </c>
      <c r="AG2550" s="14">
        <v>30</v>
      </c>
      <c r="AI2550" s="70">
        <f t="shared" si="398"/>
        <v>17.463999999999999</v>
      </c>
      <c r="AJ2550" s="71" t="s">
        <v>369</v>
      </c>
      <c r="AK2550" s="72">
        <f t="shared" si="399"/>
        <v>3.0095147540604348</v>
      </c>
      <c r="AL2550" s="73">
        <f t="shared" si="400"/>
        <v>3.0095147540604348</v>
      </c>
    </row>
    <row r="2551" spans="1:38">
      <c r="A2551" s="14" t="s">
        <v>126</v>
      </c>
      <c r="B2551" s="14" t="s">
        <v>40</v>
      </c>
      <c r="C2551" s="31">
        <v>39283</v>
      </c>
      <c r="D2551" s="15">
        <v>2007</v>
      </c>
      <c r="E2551" s="16">
        <v>0.42777777777777781</v>
      </c>
      <c r="F2551" s="16">
        <v>0.46250000000000002</v>
      </c>
      <c r="G2551" s="16">
        <f t="shared" si="402"/>
        <v>3.472222222222221E-2</v>
      </c>
      <c r="H2551" s="21">
        <v>2</v>
      </c>
      <c r="I2551" s="17">
        <v>1</v>
      </c>
      <c r="J2551" s="17">
        <v>1</v>
      </c>
      <c r="K2551" s="17">
        <v>1</v>
      </c>
      <c r="L2551" s="14" t="s">
        <v>48</v>
      </c>
      <c r="M2551" s="14" t="s">
        <v>49</v>
      </c>
      <c r="N2551" s="17">
        <v>1</v>
      </c>
      <c r="O2551" s="14">
        <f t="shared" si="395"/>
        <v>38.94</v>
      </c>
      <c r="P2551" s="18">
        <v>11.8</v>
      </c>
      <c r="Q2551" s="14">
        <f t="shared" si="396"/>
        <v>38.94</v>
      </c>
      <c r="R2551" s="18">
        <v>11.8</v>
      </c>
      <c r="S2551" s="14">
        <f t="shared" si="397"/>
        <v>38.94</v>
      </c>
      <c r="T2551" s="18">
        <v>11.8</v>
      </c>
      <c r="U2551" s="21" t="s">
        <v>43</v>
      </c>
      <c r="V2551" s="21" t="s">
        <v>43</v>
      </c>
      <c r="W2551" s="19">
        <v>27.846579999999999</v>
      </c>
      <c r="X2551" s="19">
        <v>-115.16153</v>
      </c>
      <c r="Y2551" s="18">
        <f t="shared" si="401"/>
        <v>57.2</v>
      </c>
      <c r="Z2551" s="17">
        <v>14</v>
      </c>
      <c r="AA2551" s="21">
        <v>10</v>
      </c>
      <c r="AB2551" s="17" t="s">
        <v>44</v>
      </c>
      <c r="AC2551" s="14">
        <v>10</v>
      </c>
      <c r="AD2551" s="17">
        <v>24</v>
      </c>
      <c r="AE2551" s="17">
        <v>1</v>
      </c>
      <c r="AF2551" s="14">
        <v>19</v>
      </c>
      <c r="AG2551" s="14">
        <v>30</v>
      </c>
      <c r="AI2551" s="70">
        <f t="shared" si="398"/>
        <v>18.172999999999998</v>
      </c>
      <c r="AJ2551" s="71" t="s">
        <v>369</v>
      </c>
      <c r="AK2551" s="72">
        <f t="shared" si="399"/>
        <v>3.2835681640171575</v>
      </c>
      <c r="AL2551" s="73">
        <f t="shared" si="400"/>
        <v>3.2835681640171575</v>
      </c>
    </row>
    <row r="2552" spans="1:38">
      <c r="A2552" s="14" t="s">
        <v>126</v>
      </c>
      <c r="B2552" s="14" t="s">
        <v>40</v>
      </c>
      <c r="C2552" s="31">
        <v>39283</v>
      </c>
      <c r="D2552" s="15">
        <v>2007</v>
      </c>
      <c r="E2552" s="16">
        <v>0.42777777777777781</v>
      </c>
      <c r="F2552" s="16">
        <v>0.46250000000000002</v>
      </c>
      <c r="G2552" s="16">
        <f t="shared" si="402"/>
        <v>3.472222222222221E-2</v>
      </c>
      <c r="H2552" s="21">
        <v>2</v>
      </c>
      <c r="I2552" s="17">
        <v>1</v>
      </c>
      <c r="J2552" s="17">
        <v>1</v>
      </c>
      <c r="K2552" s="17">
        <v>1</v>
      </c>
      <c r="L2552" s="14" t="s">
        <v>48</v>
      </c>
      <c r="M2552" s="14" t="s">
        <v>49</v>
      </c>
      <c r="N2552" s="17">
        <v>1</v>
      </c>
      <c r="O2552" s="14">
        <f t="shared" si="395"/>
        <v>38.94</v>
      </c>
      <c r="P2552" s="18">
        <v>11.8</v>
      </c>
      <c r="Q2552" s="14">
        <f t="shared" si="396"/>
        <v>38.94</v>
      </c>
      <c r="R2552" s="18">
        <v>11.8</v>
      </c>
      <c r="S2552" s="14">
        <f t="shared" si="397"/>
        <v>38.94</v>
      </c>
      <c r="T2552" s="18">
        <v>11.8</v>
      </c>
      <c r="U2552" s="21" t="s">
        <v>43</v>
      </c>
      <c r="V2552" s="21" t="s">
        <v>43</v>
      </c>
      <c r="W2552" s="19">
        <v>27.846579999999999</v>
      </c>
      <c r="X2552" s="19">
        <v>-115.16153</v>
      </c>
      <c r="Y2552" s="18">
        <f t="shared" si="401"/>
        <v>57.2</v>
      </c>
      <c r="Z2552" s="17">
        <v>14</v>
      </c>
      <c r="AA2552" s="21">
        <v>10</v>
      </c>
      <c r="AB2552" s="17" t="s">
        <v>44</v>
      </c>
      <c r="AC2552" s="14">
        <v>11</v>
      </c>
      <c r="AD2552" s="17">
        <v>12</v>
      </c>
      <c r="AE2552" s="17">
        <v>1</v>
      </c>
      <c r="AF2552" s="14">
        <v>22</v>
      </c>
      <c r="AG2552" s="14">
        <v>30</v>
      </c>
      <c r="AI2552" s="70">
        <f t="shared" si="398"/>
        <v>9.6649999999999991</v>
      </c>
      <c r="AJ2552" s="71" t="s">
        <v>369</v>
      </c>
      <c r="AK2552" s="72">
        <f t="shared" si="399"/>
        <v>0.82374690124645178</v>
      </c>
      <c r="AL2552" s="73">
        <f t="shared" si="400"/>
        <v>0.82374690124645178</v>
      </c>
    </row>
    <row r="2553" spans="1:38">
      <c r="A2553" s="14" t="s">
        <v>126</v>
      </c>
      <c r="B2553" s="14" t="s">
        <v>40</v>
      </c>
      <c r="C2553" s="31">
        <v>39283</v>
      </c>
      <c r="D2553" s="15">
        <v>2007</v>
      </c>
      <c r="E2553" s="16">
        <v>0.42777777777777781</v>
      </c>
      <c r="F2553" s="16">
        <v>0.46250000000000002</v>
      </c>
      <c r="G2553" s="16">
        <f t="shared" si="402"/>
        <v>3.472222222222221E-2</v>
      </c>
      <c r="H2553" s="21">
        <v>2</v>
      </c>
      <c r="I2553" s="17">
        <v>1</v>
      </c>
      <c r="J2553" s="17">
        <v>1</v>
      </c>
      <c r="K2553" s="17">
        <v>1</v>
      </c>
      <c r="L2553" s="14" t="s">
        <v>48</v>
      </c>
      <c r="M2553" s="14" t="s">
        <v>49</v>
      </c>
      <c r="N2553" s="17">
        <v>1</v>
      </c>
      <c r="O2553" s="14">
        <f t="shared" si="395"/>
        <v>38.94</v>
      </c>
      <c r="P2553" s="18">
        <v>11.8</v>
      </c>
      <c r="Q2553" s="14">
        <f t="shared" si="396"/>
        <v>38.94</v>
      </c>
      <c r="R2553" s="18">
        <v>11.8</v>
      </c>
      <c r="S2553" s="14">
        <f t="shared" si="397"/>
        <v>38.94</v>
      </c>
      <c r="T2553" s="18">
        <v>11.8</v>
      </c>
      <c r="U2553" s="21" t="s">
        <v>43</v>
      </c>
      <c r="V2553" s="21" t="s">
        <v>43</v>
      </c>
      <c r="W2553" s="19">
        <v>27.846579999999999</v>
      </c>
      <c r="X2553" s="19">
        <v>-115.16153</v>
      </c>
      <c r="Y2553" s="18">
        <f t="shared" si="401"/>
        <v>57.2</v>
      </c>
      <c r="Z2553" s="17">
        <v>14</v>
      </c>
      <c r="AA2553" s="21">
        <v>10</v>
      </c>
      <c r="AB2553" s="17" t="s">
        <v>44</v>
      </c>
      <c r="AC2553" s="14">
        <v>11</v>
      </c>
      <c r="AD2553" s="17">
        <v>15</v>
      </c>
      <c r="AE2553" s="17">
        <v>1</v>
      </c>
      <c r="AF2553" s="14">
        <v>22</v>
      </c>
      <c r="AG2553" s="14">
        <v>30</v>
      </c>
      <c r="AI2553" s="70">
        <f t="shared" si="398"/>
        <v>11.792</v>
      </c>
      <c r="AJ2553" s="71" t="s">
        <v>369</v>
      </c>
      <c r="AK2553" s="72">
        <f t="shared" si="399"/>
        <v>1.2734394051640829</v>
      </c>
      <c r="AL2553" s="73">
        <f t="shared" si="400"/>
        <v>1.2734394051640829</v>
      </c>
    </row>
    <row r="2554" spans="1:38">
      <c r="A2554" s="14" t="s">
        <v>126</v>
      </c>
      <c r="B2554" s="14" t="s">
        <v>40</v>
      </c>
      <c r="C2554" s="31">
        <v>39283</v>
      </c>
      <c r="D2554" s="15">
        <v>2007</v>
      </c>
      <c r="E2554" s="16">
        <v>0.42777777777777781</v>
      </c>
      <c r="F2554" s="16">
        <v>0.46250000000000002</v>
      </c>
      <c r="G2554" s="16">
        <f t="shared" si="402"/>
        <v>3.472222222222221E-2</v>
      </c>
      <c r="H2554" s="21">
        <v>2</v>
      </c>
      <c r="I2554" s="17">
        <v>1</v>
      </c>
      <c r="J2554" s="17">
        <v>1</v>
      </c>
      <c r="K2554" s="17">
        <v>1</v>
      </c>
      <c r="L2554" s="14" t="s">
        <v>48</v>
      </c>
      <c r="M2554" s="14" t="s">
        <v>49</v>
      </c>
      <c r="N2554" s="17">
        <v>1</v>
      </c>
      <c r="O2554" s="14">
        <f t="shared" si="395"/>
        <v>38.94</v>
      </c>
      <c r="P2554" s="18">
        <v>11.8</v>
      </c>
      <c r="Q2554" s="14">
        <f t="shared" si="396"/>
        <v>38.94</v>
      </c>
      <c r="R2554" s="18">
        <v>11.8</v>
      </c>
      <c r="S2554" s="14">
        <f t="shared" si="397"/>
        <v>38.94</v>
      </c>
      <c r="T2554" s="18">
        <v>11.8</v>
      </c>
      <c r="U2554" s="21" t="s">
        <v>43</v>
      </c>
      <c r="V2554" s="21" t="s">
        <v>43</v>
      </c>
      <c r="W2554" s="19">
        <v>27.846579999999999</v>
      </c>
      <c r="X2554" s="19">
        <v>-115.16153</v>
      </c>
      <c r="Y2554" s="18">
        <f t="shared" si="401"/>
        <v>57.2</v>
      </c>
      <c r="Z2554" s="17">
        <v>14</v>
      </c>
      <c r="AA2554" s="21">
        <v>10</v>
      </c>
      <c r="AB2554" s="17" t="s">
        <v>44</v>
      </c>
      <c r="AC2554" s="14">
        <v>11</v>
      </c>
      <c r="AD2554" s="17">
        <v>22</v>
      </c>
      <c r="AE2554" s="17">
        <v>1</v>
      </c>
      <c r="AF2554" s="14">
        <v>22</v>
      </c>
      <c r="AG2554" s="14">
        <v>30</v>
      </c>
      <c r="AI2554" s="70">
        <f t="shared" si="398"/>
        <v>16.754999999999999</v>
      </c>
      <c r="AJ2554" s="71" t="s">
        <v>369</v>
      </c>
      <c r="AK2554" s="72">
        <f t="shared" si="399"/>
        <v>2.7483879168691034</v>
      </c>
      <c r="AL2554" s="73">
        <f t="shared" si="400"/>
        <v>2.7483879168691034</v>
      </c>
    </row>
    <row r="2555" spans="1:38">
      <c r="A2555" s="14" t="s">
        <v>126</v>
      </c>
      <c r="B2555" s="14" t="s">
        <v>40</v>
      </c>
      <c r="C2555" s="31">
        <v>39283</v>
      </c>
      <c r="D2555" s="15">
        <v>2007</v>
      </c>
      <c r="E2555" s="16">
        <v>0.42777777777777781</v>
      </c>
      <c r="F2555" s="16">
        <v>0.46250000000000002</v>
      </c>
      <c r="G2555" s="16">
        <f t="shared" si="402"/>
        <v>3.472222222222221E-2</v>
      </c>
      <c r="H2555" s="21">
        <v>2</v>
      </c>
      <c r="I2555" s="17">
        <v>1</v>
      </c>
      <c r="J2555" s="17">
        <v>1</v>
      </c>
      <c r="K2555" s="17">
        <v>1</v>
      </c>
      <c r="L2555" s="14" t="s">
        <v>48</v>
      </c>
      <c r="M2555" s="14" t="s">
        <v>49</v>
      </c>
      <c r="N2555" s="17">
        <v>1</v>
      </c>
      <c r="O2555" s="14">
        <f t="shared" si="395"/>
        <v>38.94</v>
      </c>
      <c r="P2555" s="18">
        <v>11.8</v>
      </c>
      <c r="Q2555" s="14">
        <f t="shared" si="396"/>
        <v>38.94</v>
      </c>
      <c r="R2555" s="18">
        <v>11.8</v>
      </c>
      <c r="S2555" s="14">
        <f t="shared" si="397"/>
        <v>38.94</v>
      </c>
      <c r="T2555" s="18">
        <v>11.8</v>
      </c>
      <c r="U2555" s="21" t="s">
        <v>43</v>
      </c>
      <c r="V2555" s="21" t="s">
        <v>43</v>
      </c>
      <c r="W2555" s="19">
        <v>27.846579999999999</v>
      </c>
      <c r="X2555" s="19">
        <v>-115.16153</v>
      </c>
      <c r="Y2555" s="18">
        <f t="shared" si="401"/>
        <v>57.2</v>
      </c>
      <c r="Z2555" s="17">
        <v>14</v>
      </c>
      <c r="AA2555" s="21">
        <v>10</v>
      </c>
      <c r="AB2555" s="17" t="s">
        <v>44</v>
      </c>
      <c r="AC2555" s="14">
        <v>11</v>
      </c>
      <c r="AD2555" s="17">
        <v>23</v>
      </c>
      <c r="AE2555" s="17">
        <v>1</v>
      </c>
      <c r="AF2555" s="14">
        <v>22</v>
      </c>
      <c r="AG2555" s="14">
        <v>30</v>
      </c>
      <c r="AI2555" s="70">
        <f t="shared" si="398"/>
        <v>17.463999999999999</v>
      </c>
      <c r="AJ2555" s="71" t="s">
        <v>369</v>
      </c>
      <c r="AK2555" s="72">
        <f t="shared" si="399"/>
        <v>3.0095147540604348</v>
      </c>
      <c r="AL2555" s="73">
        <f t="shared" si="400"/>
        <v>3.0095147540604348</v>
      </c>
    </row>
    <row r="2556" spans="1:38">
      <c r="A2556" s="14" t="s">
        <v>126</v>
      </c>
      <c r="B2556" s="14" t="s">
        <v>40</v>
      </c>
      <c r="C2556" s="31">
        <v>39283</v>
      </c>
      <c r="D2556" s="15">
        <v>2007</v>
      </c>
      <c r="E2556" s="16">
        <v>0.42777777777777781</v>
      </c>
      <c r="F2556" s="16">
        <v>0.46250000000000002</v>
      </c>
      <c r="G2556" s="16">
        <f t="shared" si="402"/>
        <v>3.472222222222221E-2</v>
      </c>
      <c r="H2556" s="21">
        <v>2</v>
      </c>
      <c r="I2556" s="17">
        <v>1</v>
      </c>
      <c r="J2556" s="17">
        <v>1</v>
      </c>
      <c r="K2556" s="17">
        <v>1</v>
      </c>
      <c r="L2556" s="14" t="s">
        <v>48</v>
      </c>
      <c r="M2556" s="14" t="s">
        <v>49</v>
      </c>
      <c r="N2556" s="17">
        <v>1</v>
      </c>
      <c r="O2556" s="14">
        <f t="shared" si="395"/>
        <v>38.94</v>
      </c>
      <c r="P2556" s="18">
        <v>11.8</v>
      </c>
      <c r="Q2556" s="14">
        <f t="shared" si="396"/>
        <v>38.94</v>
      </c>
      <c r="R2556" s="18">
        <v>11.8</v>
      </c>
      <c r="S2556" s="14">
        <f t="shared" si="397"/>
        <v>38.94</v>
      </c>
      <c r="T2556" s="18">
        <v>11.8</v>
      </c>
      <c r="U2556" s="21" t="s">
        <v>43</v>
      </c>
      <c r="V2556" s="21" t="s">
        <v>43</v>
      </c>
      <c r="W2556" s="19">
        <v>27.846579999999999</v>
      </c>
      <c r="X2556" s="19">
        <v>-115.16153</v>
      </c>
      <c r="Y2556" s="18">
        <f t="shared" si="401"/>
        <v>57.2</v>
      </c>
      <c r="Z2556" s="17">
        <v>14</v>
      </c>
      <c r="AA2556" s="21">
        <v>10</v>
      </c>
      <c r="AB2556" s="17" t="s">
        <v>44</v>
      </c>
      <c r="AC2556" s="14">
        <v>11</v>
      </c>
      <c r="AD2556" s="17">
        <v>23</v>
      </c>
      <c r="AE2556" s="17">
        <v>1</v>
      </c>
      <c r="AF2556" s="14">
        <v>22</v>
      </c>
      <c r="AG2556" s="14">
        <v>30</v>
      </c>
      <c r="AI2556" s="70">
        <f t="shared" si="398"/>
        <v>17.463999999999999</v>
      </c>
      <c r="AJ2556" s="71" t="s">
        <v>369</v>
      </c>
      <c r="AK2556" s="72">
        <f t="shared" si="399"/>
        <v>3.0095147540604348</v>
      </c>
      <c r="AL2556" s="73">
        <f t="shared" si="400"/>
        <v>3.0095147540604348</v>
      </c>
    </row>
    <row r="2557" spans="1:38">
      <c r="A2557" s="14" t="s">
        <v>126</v>
      </c>
      <c r="B2557" s="14" t="s">
        <v>40</v>
      </c>
      <c r="C2557" s="31">
        <v>39283</v>
      </c>
      <c r="D2557" s="15">
        <v>2007</v>
      </c>
      <c r="E2557" s="16">
        <v>0.42777777777777781</v>
      </c>
      <c r="F2557" s="16">
        <v>0.46250000000000002</v>
      </c>
      <c r="G2557" s="16">
        <f t="shared" si="402"/>
        <v>3.472222222222221E-2</v>
      </c>
      <c r="H2557" s="21">
        <v>2</v>
      </c>
      <c r="I2557" s="17">
        <v>1</v>
      </c>
      <c r="J2557" s="17">
        <v>1</v>
      </c>
      <c r="K2557" s="17">
        <v>1</v>
      </c>
      <c r="L2557" s="14" t="s">
        <v>48</v>
      </c>
      <c r="M2557" s="14" t="s">
        <v>49</v>
      </c>
      <c r="N2557" s="17">
        <v>1</v>
      </c>
      <c r="O2557" s="14">
        <f t="shared" si="395"/>
        <v>38.94</v>
      </c>
      <c r="P2557" s="18">
        <v>11.8</v>
      </c>
      <c r="Q2557" s="14">
        <f t="shared" si="396"/>
        <v>38.94</v>
      </c>
      <c r="R2557" s="18">
        <v>11.8</v>
      </c>
      <c r="S2557" s="14">
        <f t="shared" si="397"/>
        <v>38.94</v>
      </c>
      <c r="T2557" s="18">
        <v>11.8</v>
      </c>
      <c r="U2557" s="21" t="s">
        <v>43</v>
      </c>
      <c r="V2557" s="21" t="s">
        <v>43</v>
      </c>
      <c r="W2557" s="19">
        <v>27.846579999999999</v>
      </c>
      <c r="X2557" s="19">
        <v>-115.16153</v>
      </c>
      <c r="Y2557" s="18">
        <f t="shared" si="401"/>
        <v>57.2</v>
      </c>
      <c r="Z2557" s="17">
        <v>14</v>
      </c>
      <c r="AA2557" s="21">
        <v>10</v>
      </c>
      <c r="AB2557" s="17" t="s">
        <v>44</v>
      </c>
      <c r="AC2557" s="14">
        <v>11</v>
      </c>
      <c r="AD2557" s="17">
        <v>24</v>
      </c>
      <c r="AE2557" s="17">
        <v>1</v>
      </c>
      <c r="AF2557" s="14">
        <v>22</v>
      </c>
      <c r="AG2557" s="14">
        <v>30</v>
      </c>
      <c r="AI2557" s="70">
        <f t="shared" si="398"/>
        <v>18.172999999999998</v>
      </c>
      <c r="AJ2557" s="71" t="s">
        <v>369</v>
      </c>
      <c r="AK2557" s="72">
        <f t="shared" si="399"/>
        <v>3.2835681640171575</v>
      </c>
      <c r="AL2557" s="73">
        <f t="shared" si="400"/>
        <v>3.2835681640171575</v>
      </c>
    </row>
    <row r="2558" spans="1:38">
      <c r="A2558" s="14" t="s">
        <v>126</v>
      </c>
      <c r="B2558" s="14" t="s">
        <v>40</v>
      </c>
      <c r="C2558" s="31">
        <v>39283</v>
      </c>
      <c r="D2558" s="15">
        <v>2007</v>
      </c>
      <c r="E2558" s="16">
        <v>0.42777777777777781</v>
      </c>
      <c r="F2558" s="16">
        <v>0.46250000000000002</v>
      </c>
      <c r="G2558" s="16">
        <f t="shared" si="402"/>
        <v>3.472222222222221E-2</v>
      </c>
      <c r="H2558" s="21">
        <v>2</v>
      </c>
      <c r="I2558" s="17">
        <v>1</v>
      </c>
      <c r="J2558" s="17">
        <v>1</v>
      </c>
      <c r="K2558" s="17">
        <v>1</v>
      </c>
      <c r="L2558" s="14" t="s">
        <v>48</v>
      </c>
      <c r="M2558" s="14" t="s">
        <v>49</v>
      </c>
      <c r="N2558" s="17">
        <v>1</v>
      </c>
      <c r="O2558" s="14">
        <f t="shared" si="395"/>
        <v>38.94</v>
      </c>
      <c r="P2558" s="18">
        <v>11.8</v>
      </c>
      <c r="Q2558" s="14">
        <f t="shared" si="396"/>
        <v>38.94</v>
      </c>
      <c r="R2558" s="18">
        <v>11.8</v>
      </c>
      <c r="S2558" s="14">
        <f t="shared" si="397"/>
        <v>38.94</v>
      </c>
      <c r="T2558" s="18">
        <v>11.8</v>
      </c>
      <c r="U2558" s="21" t="s">
        <v>43</v>
      </c>
      <c r="V2558" s="21" t="s">
        <v>43</v>
      </c>
      <c r="W2558" s="19">
        <v>27.846579999999999</v>
      </c>
      <c r="X2558" s="19">
        <v>-115.16153</v>
      </c>
      <c r="Y2558" s="18">
        <f t="shared" si="401"/>
        <v>57.2</v>
      </c>
      <c r="Z2558" s="17">
        <v>14</v>
      </c>
      <c r="AA2558" s="21">
        <v>10</v>
      </c>
      <c r="AB2558" s="17" t="s">
        <v>44</v>
      </c>
      <c r="AC2558" s="14">
        <v>12</v>
      </c>
      <c r="AD2558" s="17">
        <v>17</v>
      </c>
      <c r="AE2558" s="17">
        <v>1</v>
      </c>
      <c r="AF2558" s="14">
        <v>25</v>
      </c>
      <c r="AG2558" s="14">
        <v>30</v>
      </c>
      <c r="AI2558" s="70">
        <f t="shared" si="398"/>
        <v>13.209999999999999</v>
      </c>
      <c r="AJ2558" s="71" t="s">
        <v>369</v>
      </c>
      <c r="AK2558" s="72">
        <f t="shared" si="399"/>
        <v>1.6329725885917237</v>
      </c>
      <c r="AL2558" s="73">
        <f t="shared" si="400"/>
        <v>1.6329725885917237</v>
      </c>
    </row>
    <row r="2559" spans="1:38">
      <c r="A2559" s="14" t="s">
        <v>126</v>
      </c>
      <c r="B2559" s="14" t="s">
        <v>40</v>
      </c>
      <c r="C2559" s="31">
        <v>39283</v>
      </c>
      <c r="D2559" s="15">
        <v>2007</v>
      </c>
      <c r="E2559" s="16">
        <v>0.42777777777777781</v>
      </c>
      <c r="F2559" s="16">
        <v>0.46250000000000002</v>
      </c>
      <c r="G2559" s="16">
        <f t="shared" si="402"/>
        <v>3.472222222222221E-2</v>
      </c>
      <c r="H2559" s="21">
        <v>2</v>
      </c>
      <c r="I2559" s="17">
        <v>1</v>
      </c>
      <c r="J2559" s="17">
        <v>1</v>
      </c>
      <c r="K2559" s="17">
        <v>1</v>
      </c>
      <c r="L2559" s="14" t="s">
        <v>48</v>
      </c>
      <c r="M2559" s="14" t="s">
        <v>49</v>
      </c>
      <c r="N2559" s="17">
        <v>1</v>
      </c>
      <c r="O2559" s="14">
        <f t="shared" si="395"/>
        <v>38.94</v>
      </c>
      <c r="P2559" s="18">
        <v>11.8</v>
      </c>
      <c r="Q2559" s="14">
        <f t="shared" si="396"/>
        <v>38.94</v>
      </c>
      <c r="R2559" s="18">
        <v>11.8</v>
      </c>
      <c r="S2559" s="14">
        <f t="shared" si="397"/>
        <v>38.94</v>
      </c>
      <c r="T2559" s="18">
        <v>11.8</v>
      </c>
      <c r="U2559" s="21" t="s">
        <v>43</v>
      </c>
      <c r="V2559" s="21" t="s">
        <v>43</v>
      </c>
      <c r="W2559" s="19">
        <v>27.846579999999999</v>
      </c>
      <c r="X2559" s="19">
        <v>-115.16153</v>
      </c>
      <c r="Y2559" s="18">
        <f t="shared" si="401"/>
        <v>57.2</v>
      </c>
      <c r="Z2559" s="17">
        <v>14</v>
      </c>
      <c r="AA2559" s="21">
        <v>10</v>
      </c>
      <c r="AB2559" s="17" t="s">
        <v>44</v>
      </c>
      <c r="AC2559" s="14">
        <v>12</v>
      </c>
      <c r="AD2559" s="17">
        <v>18</v>
      </c>
      <c r="AE2559" s="17">
        <v>1</v>
      </c>
      <c r="AF2559" s="14">
        <v>25</v>
      </c>
      <c r="AG2559" s="14">
        <v>30</v>
      </c>
      <c r="AI2559" s="70">
        <f t="shared" si="398"/>
        <v>13.918999999999999</v>
      </c>
      <c r="AJ2559" s="71" t="s">
        <v>369</v>
      </c>
      <c r="AK2559" s="72">
        <f t="shared" si="399"/>
        <v>1.8310631406548505</v>
      </c>
      <c r="AL2559" s="73">
        <f t="shared" si="400"/>
        <v>1.8310631406548505</v>
      </c>
    </row>
    <row r="2560" spans="1:38">
      <c r="A2560" s="14" t="s">
        <v>126</v>
      </c>
      <c r="B2560" s="14" t="s">
        <v>40</v>
      </c>
      <c r="C2560" s="31">
        <v>39283</v>
      </c>
      <c r="D2560" s="15">
        <v>2007</v>
      </c>
      <c r="E2560" s="16">
        <v>0.42777777777777781</v>
      </c>
      <c r="F2560" s="16">
        <v>0.46250000000000002</v>
      </c>
      <c r="G2560" s="16">
        <f t="shared" si="402"/>
        <v>3.472222222222221E-2</v>
      </c>
      <c r="H2560" s="21">
        <v>2</v>
      </c>
      <c r="I2560" s="17">
        <v>1</v>
      </c>
      <c r="J2560" s="17">
        <v>1</v>
      </c>
      <c r="K2560" s="17">
        <v>1</v>
      </c>
      <c r="L2560" s="14" t="s">
        <v>48</v>
      </c>
      <c r="M2560" s="14" t="s">
        <v>49</v>
      </c>
      <c r="N2560" s="17">
        <v>1</v>
      </c>
      <c r="O2560" s="14">
        <f t="shared" si="395"/>
        <v>38.94</v>
      </c>
      <c r="P2560" s="18">
        <v>11.8</v>
      </c>
      <c r="Q2560" s="14">
        <f t="shared" si="396"/>
        <v>38.94</v>
      </c>
      <c r="R2560" s="18">
        <v>11.8</v>
      </c>
      <c r="S2560" s="14">
        <f t="shared" si="397"/>
        <v>38.94</v>
      </c>
      <c r="T2560" s="18">
        <v>11.8</v>
      </c>
      <c r="U2560" s="21" t="s">
        <v>43</v>
      </c>
      <c r="V2560" s="21" t="s">
        <v>43</v>
      </c>
      <c r="W2560" s="19">
        <v>27.846579999999999</v>
      </c>
      <c r="X2560" s="19">
        <v>-115.16153</v>
      </c>
      <c r="Y2560" s="18">
        <f t="shared" si="401"/>
        <v>57.2</v>
      </c>
      <c r="Z2560" s="17">
        <v>14</v>
      </c>
      <c r="AA2560" s="21">
        <v>10</v>
      </c>
      <c r="AB2560" s="17" t="s">
        <v>44</v>
      </c>
      <c r="AC2560" s="14">
        <v>13</v>
      </c>
      <c r="AD2560" s="17">
        <v>5</v>
      </c>
      <c r="AE2560" s="17">
        <v>1</v>
      </c>
      <c r="AF2560" s="14">
        <v>27</v>
      </c>
      <c r="AG2560" s="14">
        <v>30</v>
      </c>
      <c r="AI2560" s="70">
        <f t="shared" si="398"/>
        <v>4.702</v>
      </c>
      <c r="AJ2560" s="71" t="s">
        <v>369</v>
      </c>
      <c r="AK2560" s="72">
        <f t="shared" si="399"/>
        <v>0.17002025858157216</v>
      </c>
      <c r="AL2560" s="73">
        <f t="shared" si="400"/>
        <v>0.17002025858157216</v>
      </c>
    </row>
    <row r="2561" spans="1:38">
      <c r="A2561" s="14" t="s">
        <v>126</v>
      </c>
      <c r="B2561" s="14" t="s">
        <v>40</v>
      </c>
      <c r="C2561" s="31">
        <v>39283</v>
      </c>
      <c r="D2561" s="15">
        <v>2007</v>
      </c>
      <c r="E2561" s="16">
        <v>0.42777777777777781</v>
      </c>
      <c r="F2561" s="16">
        <v>0.46250000000000002</v>
      </c>
      <c r="G2561" s="16">
        <f t="shared" si="402"/>
        <v>3.472222222222221E-2</v>
      </c>
      <c r="H2561" s="21">
        <v>2</v>
      </c>
      <c r="I2561" s="17">
        <v>1</v>
      </c>
      <c r="J2561" s="17">
        <v>1</v>
      </c>
      <c r="K2561" s="17">
        <v>1</v>
      </c>
      <c r="L2561" s="14" t="s">
        <v>48</v>
      </c>
      <c r="M2561" s="14" t="s">
        <v>49</v>
      </c>
      <c r="N2561" s="17">
        <v>1</v>
      </c>
      <c r="O2561" s="14">
        <f t="shared" si="395"/>
        <v>38.94</v>
      </c>
      <c r="P2561" s="18">
        <v>11.8</v>
      </c>
      <c r="Q2561" s="14">
        <f t="shared" si="396"/>
        <v>38.94</v>
      </c>
      <c r="R2561" s="18">
        <v>11.8</v>
      </c>
      <c r="S2561" s="14">
        <f t="shared" si="397"/>
        <v>38.94</v>
      </c>
      <c r="T2561" s="18">
        <v>11.8</v>
      </c>
      <c r="U2561" s="21" t="s">
        <v>43</v>
      </c>
      <c r="V2561" s="21" t="s">
        <v>43</v>
      </c>
      <c r="W2561" s="19">
        <v>27.846579999999999</v>
      </c>
      <c r="X2561" s="19">
        <v>-115.16153</v>
      </c>
      <c r="Y2561" s="18">
        <f t="shared" si="401"/>
        <v>57.2</v>
      </c>
      <c r="Z2561" s="17">
        <v>14</v>
      </c>
      <c r="AA2561" s="21">
        <v>10</v>
      </c>
      <c r="AB2561" s="17" t="s">
        <v>44</v>
      </c>
      <c r="AC2561" s="14">
        <v>13</v>
      </c>
      <c r="AD2561" s="17">
        <v>5</v>
      </c>
      <c r="AE2561" s="17">
        <v>1</v>
      </c>
      <c r="AF2561" s="14">
        <v>27</v>
      </c>
      <c r="AG2561" s="14">
        <v>30</v>
      </c>
      <c r="AI2561" s="70">
        <f t="shared" si="398"/>
        <v>4.702</v>
      </c>
      <c r="AJ2561" s="71" t="s">
        <v>369</v>
      </c>
      <c r="AK2561" s="72">
        <f t="shared" si="399"/>
        <v>0.17002025858157216</v>
      </c>
      <c r="AL2561" s="73">
        <f t="shared" si="400"/>
        <v>0.17002025858157216</v>
      </c>
    </row>
    <row r="2562" spans="1:38">
      <c r="A2562" s="14" t="s">
        <v>126</v>
      </c>
      <c r="B2562" s="14" t="s">
        <v>40</v>
      </c>
      <c r="C2562" s="31">
        <v>39283</v>
      </c>
      <c r="D2562" s="15">
        <v>2007</v>
      </c>
      <c r="E2562" s="16">
        <v>0.42777777777777781</v>
      </c>
      <c r="F2562" s="16">
        <v>0.46250000000000002</v>
      </c>
      <c r="G2562" s="16">
        <f t="shared" si="402"/>
        <v>3.472222222222221E-2</v>
      </c>
      <c r="H2562" s="21">
        <v>2</v>
      </c>
      <c r="I2562" s="17">
        <v>1</v>
      </c>
      <c r="J2562" s="17">
        <v>1</v>
      </c>
      <c r="K2562" s="17">
        <v>1</v>
      </c>
      <c r="L2562" s="14" t="s">
        <v>48</v>
      </c>
      <c r="M2562" s="14" t="s">
        <v>49</v>
      </c>
      <c r="N2562" s="17">
        <v>1</v>
      </c>
      <c r="O2562" s="14">
        <f t="shared" si="395"/>
        <v>38.94</v>
      </c>
      <c r="P2562" s="18">
        <v>11.8</v>
      </c>
      <c r="Q2562" s="14">
        <f t="shared" si="396"/>
        <v>38.94</v>
      </c>
      <c r="R2562" s="18">
        <v>11.8</v>
      </c>
      <c r="S2562" s="14">
        <f t="shared" si="397"/>
        <v>38.94</v>
      </c>
      <c r="T2562" s="18">
        <v>11.8</v>
      </c>
      <c r="U2562" s="21" t="s">
        <v>43</v>
      </c>
      <c r="V2562" s="21" t="s">
        <v>43</v>
      </c>
      <c r="W2562" s="19">
        <v>27.846579999999999</v>
      </c>
      <c r="X2562" s="19">
        <v>-115.16153</v>
      </c>
      <c r="Y2562" s="18">
        <f t="shared" si="401"/>
        <v>57.2</v>
      </c>
      <c r="Z2562" s="17">
        <v>14</v>
      </c>
      <c r="AA2562" s="21">
        <v>10</v>
      </c>
      <c r="AB2562" s="17" t="s">
        <v>44</v>
      </c>
      <c r="AC2562" s="14">
        <v>13</v>
      </c>
      <c r="AD2562" s="17">
        <v>14</v>
      </c>
      <c r="AE2562" s="17">
        <v>1</v>
      </c>
      <c r="AF2562" s="14">
        <v>27</v>
      </c>
      <c r="AG2562" s="14">
        <v>30</v>
      </c>
      <c r="AI2562" s="70">
        <f t="shared" si="398"/>
        <v>11.083</v>
      </c>
      <c r="AJ2562" s="71" t="s">
        <v>369</v>
      </c>
      <c r="AK2562" s="72">
        <f t="shared" si="399"/>
        <v>1.1117350137621949</v>
      </c>
      <c r="AL2562" s="73">
        <f t="shared" si="400"/>
        <v>1.1117350137621949</v>
      </c>
    </row>
    <row r="2563" spans="1:38">
      <c r="A2563" s="14" t="s">
        <v>126</v>
      </c>
      <c r="B2563" s="14" t="s">
        <v>40</v>
      </c>
      <c r="C2563" s="31">
        <v>39283</v>
      </c>
      <c r="D2563" s="15">
        <v>2007</v>
      </c>
      <c r="E2563" s="16">
        <v>0.42777777777777781</v>
      </c>
      <c r="F2563" s="16">
        <v>0.46250000000000002</v>
      </c>
      <c r="G2563" s="16">
        <f t="shared" si="402"/>
        <v>3.472222222222221E-2</v>
      </c>
      <c r="H2563" s="21">
        <v>2</v>
      </c>
      <c r="I2563" s="17">
        <v>1</v>
      </c>
      <c r="J2563" s="17">
        <v>1</v>
      </c>
      <c r="K2563" s="17">
        <v>1</v>
      </c>
      <c r="L2563" s="14" t="s">
        <v>48</v>
      </c>
      <c r="M2563" s="14" t="s">
        <v>49</v>
      </c>
      <c r="N2563" s="17">
        <v>1</v>
      </c>
      <c r="O2563" s="14">
        <f t="shared" si="395"/>
        <v>38.94</v>
      </c>
      <c r="P2563" s="18">
        <v>11.8</v>
      </c>
      <c r="Q2563" s="14">
        <f t="shared" si="396"/>
        <v>38.94</v>
      </c>
      <c r="R2563" s="18">
        <v>11.8</v>
      </c>
      <c r="S2563" s="14">
        <f t="shared" si="397"/>
        <v>38.94</v>
      </c>
      <c r="T2563" s="18">
        <v>11.8</v>
      </c>
      <c r="U2563" s="21" t="s">
        <v>43</v>
      </c>
      <c r="V2563" s="21" t="s">
        <v>43</v>
      </c>
      <c r="W2563" s="19">
        <v>27.846579999999999</v>
      </c>
      <c r="X2563" s="19">
        <v>-115.16153</v>
      </c>
      <c r="Y2563" s="18">
        <f t="shared" si="401"/>
        <v>57.2</v>
      </c>
      <c r="Z2563" s="17">
        <v>14</v>
      </c>
      <c r="AA2563" s="21">
        <v>10</v>
      </c>
      <c r="AB2563" s="17" t="s">
        <v>44</v>
      </c>
      <c r="AC2563" s="14">
        <v>13</v>
      </c>
      <c r="AD2563" s="17">
        <v>14</v>
      </c>
      <c r="AE2563" s="17">
        <v>1</v>
      </c>
      <c r="AF2563" s="14">
        <v>27</v>
      </c>
      <c r="AG2563" s="14">
        <v>30</v>
      </c>
      <c r="AI2563" s="70">
        <f t="shared" si="398"/>
        <v>11.083</v>
      </c>
      <c r="AJ2563" s="71" t="s">
        <v>369</v>
      </c>
      <c r="AK2563" s="72">
        <f t="shared" si="399"/>
        <v>1.1117350137621949</v>
      </c>
      <c r="AL2563" s="73">
        <f t="shared" si="400"/>
        <v>1.1117350137621949</v>
      </c>
    </row>
    <row r="2564" spans="1:38">
      <c r="A2564" s="14" t="s">
        <v>126</v>
      </c>
      <c r="B2564" s="14" t="s">
        <v>40</v>
      </c>
      <c r="C2564" s="31">
        <v>39283</v>
      </c>
      <c r="D2564" s="15">
        <v>2007</v>
      </c>
      <c r="E2564" s="16">
        <v>0.42777777777777781</v>
      </c>
      <c r="F2564" s="16">
        <v>0.46250000000000002</v>
      </c>
      <c r="G2564" s="16">
        <f t="shared" si="402"/>
        <v>3.472222222222221E-2</v>
      </c>
      <c r="H2564" s="21">
        <v>2</v>
      </c>
      <c r="I2564" s="17">
        <v>1</v>
      </c>
      <c r="J2564" s="17">
        <v>1</v>
      </c>
      <c r="K2564" s="17">
        <v>1</v>
      </c>
      <c r="L2564" s="14" t="s">
        <v>48</v>
      </c>
      <c r="M2564" s="14" t="s">
        <v>49</v>
      </c>
      <c r="N2564" s="17">
        <v>1</v>
      </c>
      <c r="O2564" s="14">
        <f t="shared" ref="O2564:O2627" si="403">3.3*P2564</f>
        <v>38.94</v>
      </c>
      <c r="P2564" s="18">
        <v>11.8</v>
      </c>
      <c r="Q2564" s="14">
        <f t="shared" ref="Q2564:Q2627" si="404">3.3*R2564</f>
        <v>38.94</v>
      </c>
      <c r="R2564" s="18">
        <v>11.8</v>
      </c>
      <c r="S2564" s="14">
        <f t="shared" ref="S2564:S2627" si="405">3.3*T2564</f>
        <v>38.94</v>
      </c>
      <c r="T2564" s="18">
        <v>11.8</v>
      </c>
      <c r="U2564" s="21" t="s">
        <v>43</v>
      </c>
      <c r="V2564" s="21" t="s">
        <v>43</v>
      </c>
      <c r="W2564" s="19">
        <v>27.846579999999999</v>
      </c>
      <c r="X2564" s="19">
        <v>-115.16153</v>
      </c>
      <c r="Y2564" s="18">
        <f t="shared" si="401"/>
        <v>57.2</v>
      </c>
      <c r="Z2564" s="17">
        <v>14</v>
      </c>
      <c r="AA2564" s="21">
        <v>10</v>
      </c>
      <c r="AB2564" s="17" t="s">
        <v>44</v>
      </c>
      <c r="AC2564" s="14">
        <v>13</v>
      </c>
      <c r="AD2564" s="17">
        <v>14</v>
      </c>
      <c r="AE2564" s="17">
        <v>1</v>
      </c>
      <c r="AF2564" s="14">
        <v>27</v>
      </c>
      <c r="AG2564" s="14">
        <v>30</v>
      </c>
      <c r="AI2564" s="70">
        <f t="shared" si="398"/>
        <v>11.083</v>
      </c>
      <c r="AJ2564" s="71" t="s">
        <v>369</v>
      </c>
      <c r="AK2564" s="72">
        <f t="shared" si="399"/>
        <v>1.1117350137621949</v>
      </c>
      <c r="AL2564" s="73">
        <f t="shared" si="400"/>
        <v>1.1117350137621949</v>
      </c>
    </row>
    <row r="2565" spans="1:38">
      <c r="A2565" s="14" t="s">
        <v>126</v>
      </c>
      <c r="B2565" s="14" t="s">
        <v>40</v>
      </c>
      <c r="C2565" s="31">
        <v>39283</v>
      </c>
      <c r="D2565" s="15">
        <v>2007</v>
      </c>
      <c r="E2565" s="16">
        <v>0.42777777777777781</v>
      </c>
      <c r="F2565" s="16">
        <v>0.46250000000000002</v>
      </c>
      <c r="G2565" s="16">
        <f t="shared" si="402"/>
        <v>3.472222222222221E-2</v>
      </c>
      <c r="H2565" s="21">
        <v>2</v>
      </c>
      <c r="I2565" s="17">
        <v>1</v>
      </c>
      <c r="J2565" s="17">
        <v>1</v>
      </c>
      <c r="K2565" s="17">
        <v>1</v>
      </c>
      <c r="L2565" s="14" t="s">
        <v>48</v>
      </c>
      <c r="M2565" s="14" t="s">
        <v>49</v>
      </c>
      <c r="N2565" s="17">
        <v>1</v>
      </c>
      <c r="O2565" s="14">
        <f t="shared" si="403"/>
        <v>38.94</v>
      </c>
      <c r="P2565" s="18">
        <v>11.8</v>
      </c>
      <c r="Q2565" s="14">
        <f t="shared" si="404"/>
        <v>38.94</v>
      </c>
      <c r="R2565" s="18">
        <v>11.8</v>
      </c>
      <c r="S2565" s="14">
        <f t="shared" si="405"/>
        <v>38.94</v>
      </c>
      <c r="T2565" s="18">
        <v>11.8</v>
      </c>
      <c r="U2565" s="21" t="s">
        <v>43</v>
      </c>
      <c r="V2565" s="21" t="s">
        <v>43</v>
      </c>
      <c r="W2565" s="19">
        <v>27.846579999999999</v>
      </c>
      <c r="X2565" s="19">
        <v>-115.16153</v>
      </c>
      <c r="Y2565" s="18">
        <f t="shared" si="401"/>
        <v>57.2</v>
      </c>
      <c r="Z2565" s="17">
        <v>14</v>
      </c>
      <c r="AA2565" s="21">
        <v>10</v>
      </c>
      <c r="AB2565" s="17" t="s">
        <v>44</v>
      </c>
      <c r="AC2565" s="14">
        <v>13</v>
      </c>
      <c r="AD2565" s="17">
        <v>21</v>
      </c>
      <c r="AE2565" s="17">
        <v>1</v>
      </c>
      <c r="AF2565" s="14">
        <v>27</v>
      </c>
      <c r="AG2565" s="14">
        <v>30</v>
      </c>
      <c r="AI2565" s="70">
        <f t="shared" si="398"/>
        <v>16.045999999999999</v>
      </c>
      <c r="AJ2565" s="71" t="s">
        <v>369</v>
      </c>
      <c r="AK2565" s="72">
        <f t="shared" si="399"/>
        <v>2.5000862380340183</v>
      </c>
      <c r="AL2565" s="73">
        <f t="shared" si="400"/>
        <v>2.5000862380340183</v>
      </c>
    </row>
    <row r="2566" spans="1:38">
      <c r="A2566" s="14" t="s">
        <v>126</v>
      </c>
      <c r="B2566" s="14" t="s">
        <v>40</v>
      </c>
      <c r="C2566" s="31">
        <v>39283</v>
      </c>
      <c r="D2566" s="15">
        <v>2007</v>
      </c>
      <c r="E2566" s="16">
        <v>0.42777777777777781</v>
      </c>
      <c r="F2566" s="16">
        <v>0.46250000000000002</v>
      </c>
      <c r="G2566" s="16">
        <f t="shared" si="402"/>
        <v>3.472222222222221E-2</v>
      </c>
      <c r="H2566" s="21">
        <v>2</v>
      </c>
      <c r="I2566" s="17">
        <v>1</v>
      </c>
      <c r="J2566" s="17">
        <v>1</v>
      </c>
      <c r="K2566" s="17">
        <v>1</v>
      </c>
      <c r="L2566" s="14" t="s">
        <v>48</v>
      </c>
      <c r="M2566" s="14" t="s">
        <v>49</v>
      </c>
      <c r="N2566" s="17">
        <v>1</v>
      </c>
      <c r="O2566" s="14">
        <f t="shared" si="403"/>
        <v>38.94</v>
      </c>
      <c r="P2566" s="18">
        <v>11.8</v>
      </c>
      <c r="Q2566" s="14">
        <f t="shared" si="404"/>
        <v>38.94</v>
      </c>
      <c r="R2566" s="18">
        <v>11.8</v>
      </c>
      <c r="S2566" s="14">
        <f t="shared" si="405"/>
        <v>38.94</v>
      </c>
      <c r="T2566" s="18">
        <v>11.8</v>
      </c>
      <c r="U2566" s="21" t="s">
        <v>43</v>
      </c>
      <c r="V2566" s="21" t="s">
        <v>43</v>
      </c>
      <c r="W2566" s="19">
        <v>27.846579999999999</v>
      </c>
      <c r="X2566" s="19">
        <v>-115.16153</v>
      </c>
      <c r="Y2566" s="18">
        <f t="shared" si="401"/>
        <v>57.2</v>
      </c>
      <c r="Z2566" s="17">
        <v>14</v>
      </c>
      <c r="AA2566" s="21">
        <v>10</v>
      </c>
      <c r="AB2566" s="17" t="s">
        <v>44</v>
      </c>
      <c r="AC2566" s="14">
        <v>13</v>
      </c>
      <c r="AD2566" s="17">
        <v>24</v>
      </c>
      <c r="AE2566" s="17">
        <v>1</v>
      </c>
      <c r="AF2566" s="14">
        <v>27</v>
      </c>
      <c r="AG2566" s="14">
        <v>30</v>
      </c>
      <c r="AI2566" s="70">
        <f t="shared" si="398"/>
        <v>18.172999999999998</v>
      </c>
      <c r="AJ2566" s="71" t="s">
        <v>369</v>
      </c>
      <c r="AK2566" s="72">
        <f t="shared" si="399"/>
        <v>3.2835681640171575</v>
      </c>
      <c r="AL2566" s="73">
        <f t="shared" si="400"/>
        <v>3.2835681640171575</v>
      </c>
    </row>
    <row r="2567" spans="1:38">
      <c r="A2567" s="14" t="s">
        <v>126</v>
      </c>
      <c r="B2567" s="14" t="s">
        <v>40</v>
      </c>
      <c r="C2567" s="31">
        <v>39283</v>
      </c>
      <c r="D2567" s="15">
        <v>2007</v>
      </c>
      <c r="E2567" s="16">
        <v>0.42777777777777781</v>
      </c>
      <c r="F2567" s="16">
        <v>0.46250000000000002</v>
      </c>
      <c r="G2567" s="16">
        <f t="shared" si="402"/>
        <v>3.472222222222221E-2</v>
      </c>
      <c r="H2567" s="21">
        <v>2</v>
      </c>
      <c r="I2567" s="17">
        <v>1</v>
      </c>
      <c r="J2567" s="17">
        <v>1</v>
      </c>
      <c r="K2567" s="17">
        <v>1</v>
      </c>
      <c r="L2567" s="14" t="s">
        <v>48</v>
      </c>
      <c r="M2567" s="14" t="s">
        <v>49</v>
      </c>
      <c r="N2567" s="17">
        <v>1</v>
      </c>
      <c r="O2567" s="14">
        <f t="shared" si="403"/>
        <v>38.94</v>
      </c>
      <c r="P2567" s="18">
        <v>11.8</v>
      </c>
      <c r="Q2567" s="14">
        <f t="shared" si="404"/>
        <v>38.94</v>
      </c>
      <c r="R2567" s="18">
        <v>11.8</v>
      </c>
      <c r="S2567" s="14">
        <f t="shared" si="405"/>
        <v>38.94</v>
      </c>
      <c r="T2567" s="18">
        <v>11.8</v>
      </c>
      <c r="U2567" s="21" t="s">
        <v>43</v>
      </c>
      <c r="V2567" s="21" t="s">
        <v>43</v>
      </c>
      <c r="W2567" s="19">
        <v>27.846579999999999</v>
      </c>
      <c r="X2567" s="19">
        <v>-115.16153</v>
      </c>
      <c r="Y2567" s="18">
        <f t="shared" si="401"/>
        <v>57.2</v>
      </c>
      <c r="Z2567" s="17">
        <v>14</v>
      </c>
      <c r="AA2567" s="21">
        <v>10</v>
      </c>
      <c r="AB2567" s="17" t="s">
        <v>44</v>
      </c>
      <c r="AC2567" s="14">
        <v>13</v>
      </c>
      <c r="AD2567" s="17">
        <v>24</v>
      </c>
      <c r="AE2567" s="17">
        <v>1</v>
      </c>
      <c r="AF2567" s="14">
        <v>27</v>
      </c>
      <c r="AG2567" s="14">
        <v>30</v>
      </c>
      <c r="AI2567" s="70">
        <f t="shared" si="398"/>
        <v>18.172999999999998</v>
      </c>
      <c r="AJ2567" s="71" t="s">
        <v>369</v>
      </c>
      <c r="AK2567" s="72">
        <f t="shared" si="399"/>
        <v>3.2835681640171575</v>
      </c>
      <c r="AL2567" s="73">
        <f t="shared" si="400"/>
        <v>3.2835681640171575</v>
      </c>
    </row>
    <row r="2568" spans="1:38">
      <c r="A2568" s="14" t="s">
        <v>126</v>
      </c>
      <c r="B2568" s="14" t="s">
        <v>40</v>
      </c>
      <c r="C2568" s="31">
        <v>39283</v>
      </c>
      <c r="D2568" s="15">
        <v>2007</v>
      </c>
      <c r="E2568" s="16">
        <v>0.42777777777777781</v>
      </c>
      <c r="F2568" s="16">
        <v>0.46250000000000002</v>
      </c>
      <c r="G2568" s="16">
        <f t="shared" si="402"/>
        <v>3.472222222222221E-2</v>
      </c>
      <c r="H2568" s="21">
        <v>2</v>
      </c>
      <c r="I2568" s="17">
        <v>1</v>
      </c>
      <c r="J2568" s="17">
        <v>1</v>
      </c>
      <c r="K2568" s="17">
        <v>1</v>
      </c>
      <c r="L2568" s="14" t="s">
        <v>48</v>
      </c>
      <c r="M2568" s="14" t="s">
        <v>49</v>
      </c>
      <c r="N2568" s="17">
        <v>1</v>
      </c>
      <c r="O2568" s="14">
        <f t="shared" si="403"/>
        <v>38.94</v>
      </c>
      <c r="P2568" s="18">
        <v>11.8</v>
      </c>
      <c r="Q2568" s="14">
        <f t="shared" si="404"/>
        <v>38.94</v>
      </c>
      <c r="R2568" s="18">
        <v>11.8</v>
      </c>
      <c r="S2568" s="14">
        <f t="shared" si="405"/>
        <v>38.94</v>
      </c>
      <c r="T2568" s="18">
        <v>11.8</v>
      </c>
      <c r="U2568" s="21" t="s">
        <v>43</v>
      </c>
      <c r="V2568" s="21" t="s">
        <v>43</v>
      </c>
      <c r="W2568" s="19">
        <v>27.846579999999999</v>
      </c>
      <c r="X2568" s="19">
        <v>-115.16153</v>
      </c>
      <c r="Y2568" s="18">
        <f t="shared" si="401"/>
        <v>57.2</v>
      </c>
      <c r="Z2568" s="17">
        <v>14</v>
      </c>
      <c r="AA2568" s="21">
        <v>10</v>
      </c>
      <c r="AB2568" s="17" t="s">
        <v>44</v>
      </c>
      <c r="AC2568" s="14">
        <v>14</v>
      </c>
      <c r="AD2568" s="17">
        <v>5</v>
      </c>
      <c r="AE2568" s="17">
        <v>1</v>
      </c>
      <c r="AF2568" s="14">
        <v>31</v>
      </c>
      <c r="AG2568" s="14">
        <v>30</v>
      </c>
      <c r="AI2568" s="70">
        <f t="shared" si="398"/>
        <v>4.702</v>
      </c>
      <c r="AJ2568" s="71" t="s">
        <v>369</v>
      </c>
      <c r="AK2568" s="72">
        <f t="shared" si="399"/>
        <v>0.17002025858157216</v>
      </c>
      <c r="AL2568" s="73">
        <f t="shared" si="400"/>
        <v>0.17002025858157216</v>
      </c>
    </row>
    <row r="2569" spans="1:38">
      <c r="A2569" s="14" t="s">
        <v>126</v>
      </c>
      <c r="B2569" s="14" t="s">
        <v>40</v>
      </c>
      <c r="C2569" s="31">
        <v>39283</v>
      </c>
      <c r="D2569" s="15">
        <v>2007</v>
      </c>
      <c r="E2569" s="16">
        <v>0.42777777777777781</v>
      </c>
      <c r="F2569" s="16">
        <v>0.46250000000000002</v>
      </c>
      <c r="G2569" s="16">
        <f t="shared" si="402"/>
        <v>3.472222222222221E-2</v>
      </c>
      <c r="H2569" s="21">
        <v>2</v>
      </c>
      <c r="I2569" s="17">
        <v>1</v>
      </c>
      <c r="J2569" s="17">
        <v>1</v>
      </c>
      <c r="K2569" s="17">
        <v>1</v>
      </c>
      <c r="L2569" s="14" t="s">
        <v>48</v>
      </c>
      <c r="M2569" s="14" t="s">
        <v>49</v>
      </c>
      <c r="N2569" s="17">
        <v>1</v>
      </c>
      <c r="O2569" s="14">
        <f t="shared" si="403"/>
        <v>38.94</v>
      </c>
      <c r="P2569" s="18">
        <v>11.8</v>
      </c>
      <c r="Q2569" s="14">
        <f t="shared" si="404"/>
        <v>38.94</v>
      </c>
      <c r="R2569" s="18">
        <v>11.8</v>
      </c>
      <c r="S2569" s="14">
        <f t="shared" si="405"/>
        <v>38.94</v>
      </c>
      <c r="T2569" s="18">
        <v>11.8</v>
      </c>
      <c r="U2569" s="21" t="s">
        <v>43</v>
      </c>
      <c r="V2569" s="21" t="s">
        <v>43</v>
      </c>
      <c r="W2569" s="19">
        <v>27.846579999999999</v>
      </c>
      <c r="X2569" s="19">
        <v>-115.16153</v>
      </c>
      <c r="Y2569" s="18">
        <f t="shared" si="401"/>
        <v>57.2</v>
      </c>
      <c r="Z2569" s="17">
        <v>14</v>
      </c>
      <c r="AA2569" s="21">
        <v>10</v>
      </c>
      <c r="AB2569" s="17" t="s">
        <v>44</v>
      </c>
      <c r="AC2569" s="14">
        <v>14</v>
      </c>
      <c r="AD2569" s="17">
        <v>8</v>
      </c>
      <c r="AE2569" s="17">
        <v>1</v>
      </c>
      <c r="AF2569" s="14">
        <v>31</v>
      </c>
      <c r="AG2569" s="14">
        <v>30</v>
      </c>
      <c r="AI2569" s="70">
        <f t="shared" si="398"/>
        <v>6.8289999999999997</v>
      </c>
      <c r="AJ2569" s="71" t="s">
        <v>369</v>
      </c>
      <c r="AK2569" s="72">
        <f t="shared" si="399"/>
        <v>0.38498499317927082</v>
      </c>
      <c r="AL2569" s="73">
        <f t="shared" si="400"/>
        <v>0.38498499317927082</v>
      </c>
    </row>
    <row r="2570" spans="1:38">
      <c r="A2570" s="14" t="s">
        <v>126</v>
      </c>
      <c r="B2570" s="14" t="s">
        <v>40</v>
      </c>
      <c r="C2570" s="31">
        <v>39283</v>
      </c>
      <c r="D2570" s="15">
        <v>2007</v>
      </c>
      <c r="E2570" s="16">
        <v>0.42777777777777781</v>
      </c>
      <c r="F2570" s="16">
        <v>0.46250000000000002</v>
      </c>
      <c r="G2570" s="16">
        <f t="shared" si="402"/>
        <v>3.472222222222221E-2</v>
      </c>
      <c r="H2570" s="21">
        <v>2</v>
      </c>
      <c r="I2570" s="17">
        <v>1</v>
      </c>
      <c r="J2570" s="17">
        <v>1</v>
      </c>
      <c r="K2570" s="17">
        <v>1</v>
      </c>
      <c r="L2570" s="14" t="s">
        <v>48</v>
      </c>
      <c r="M2570" s="14" t="s">
        <v>49</v>
      </c>
      <c r="N2570" s="17">
        <v>1</v>
      </c>
      <c r="O2570" s="14">
        <f t="shared" si="403"/>
        <v>38.94</v>
      </c>
      <c r="P2570" s="18">
        <v>11.8</v>
      </c>
      <c r="Q2570" s="14">
        <f t="shared" si="404"/>
        <v>38.94</v>
      </c>
      <c r="R2570" s="18">
        <v>11.8</v>
      </c>
      <c r="S2570" s="14">
        <f t="shared" si="405"/>
        <v>38.94</v>
      </c>
      <c r="T2570" s="18">
        <v>11.8</v>
      </c>
      <c r="U2570" s="21" t="s">
        <v>43</v>
      </c>
      <c r="V2570" s="21" t="s">
        <v>43</v>
      </c>
      <c r="W2570" s="19">
        <v>27.846579999999999</v>
      </c>
      <c r="X2570" s="19">
        <v>-115.16153</v>
      </c>
      <c r="Y2570" s="18">
        <f t="shared" si="401"/>
        <v>57.2</v>
      </c>
      <c r="Z2570" s="17">
        <v>14</v>
      </c>
      <c r="AA2570" s="21">
        <v>10</v>
      </c>
      <c r="AB2570" s="17" t="s">
        <v>44</v>
      </c>
      <c r="AC2570" s="14">
        <v>14</v>
      </c>
      <c r="AD2570" s="17">
        <v>8</v>
      </c>
      <c r="AE2570" s="17">
        <v>1</v>
      </c>
      <c r="AF2570" s="14">
        <v>31</v>
      </c>
      <c r="AG2570" s="14">
        <v>30</v>
      </c>
      <c r="AI2570" s="70">
        <f t="shared" si="398"/>
        <v>6.8289999999999997</v>
      </c>
      <c r="AJ2570" s="71" t="s">
        <v>369</v>
      </c>
      <c r="AK2570" s="72">
        <f t="shared" si="399"/>
        <v>0.38498499317927082</v>
      </c>
      <c r="AL2570" s="73">
        <f t="shared" si="400"/>
        <v>0.38498499317927082</v>
      </c>
    </row>
    <row r="2571" spans="1:38">
      <c r="A2571" s="14" t="s">
        <v>126</v>
      </c>
      <c r="B2571" s="14" t="s">
        <v>40</v>
      </c>
      <c r="C2571" s="31">
        <v>39283</v>
      </c>
      <c r="D2571" s="15">
        <v>2007</v>
      </c>
      <c r="E2571" s="16">
        <v>0.42777777777777781</v>
      </c>
      <c r="F2571" s="16">
        <v>0.46250000000000002</v>
      </c>
      <c r="G2571" s="16">
        <f t="shared" si="402"/>
        <v>3.472222222222221E-2</v>
      </c>
      <c r="H2571" s="21">
        <v>2</v>
      </c>
      <c r="I2571" s="17">
        <v>1</v>
      </c>
      <c r="J2571" s="17">
        <v>1</v>
      </c>
      <c r="K2571" s="17">
        <v>1</v>
      </c>
      <c r="L2571" s="14" t="s">
        <v>48</v>
      </c>
      <c r="M2571" s="14" t="s">
        <v>49</v>
      </c>
      <c r="N2571" s="17">
        <v>1</v>
      </c>
      <c r="O2571" s="14">
        <f t="shared" si="403"/>
        <v>38.94</v>
      </c>
      <c r="P2571" s="18">
        <v>11.8</v>
      </c>
      <c r="Q2571" s="14">
        <f t="shared" si="404"/>
        <v>38.94</v>
      </c>
      <c r="R2571" s="18">
        <v>11.8</v>
      </c>
      <c r="S2571" s="14">
        <f t="shared" si="405"/>
        <v>38.94</v>
      </c>
      <c r="T2571" s="18">
        <v>11.8</v>
      </c>
      <c r="U2571" s="21" t="s">
        <v>43</v>
      </c>
      <c r="V2571" s="21" t="s">
        <v>43</v>
      </c>
      <c r="W2571" s="19">
        <v>27.846579999999999</v>
      </c>
      <c r="X2571" s="19">
        <v>-115.16153</v>
      </c>
      <c r="Y2571" s="18">
        <f t="shared" si="401"/>
        <v>57.2</v>
      </c>
      <c r="Z2571" s="17">
        <v>14</v>
      </c>
      <c r="AA2571" s="21">
        <v>10</v>
      </c>
      <c r="AB2571" s="17" t="s">
        <v>44</v>
      </c>
      <c r="AC2571" s="14">
        <v>14</v>
      </c>
      <c r="AD2571" s="17">
        <v>14</v>
      </c>
      <c r="AE2571" s="17">
        <v>1</v>
      </c>
      <c r="AF2571" s="14">
        <v>31</v>
      </c>
      <c r="AG2571" s="14">
        <v>30</v>
      </c>
      <c r="AI2571" s="70">
        <f t="shared" si="398"/>
        <v>11.083</v>
      </c>
      <c r="AJ2571" s="71" t="s">
        <v>369</v>
      </c>
      <c r="AK2571" s="72">
        <f t="shared" si="399"/>
        <v>1.1117350137621949</v>
      </c>
      <c r="AL2571" s="73">
        <f t="shared" si="400"/>
        <v>1.1117350137621949</v>
      </c>
    </row>
    <row r="2572" spans="1:38">
      <c r="A2572" s="14" t="s">
        <v>126</v>
      </c>
      <c r="B2572" s="14" t="s">
        <v>40</v>
      </c>
      <c r="C2572" s="31">
        <v>39283</v>
      </c>
      <c r="D2572" s="15">
        <v>2007</v>
      </c>
      <c r="E2572" s="16">
        <v>0.42777777777777781</v>
      </c>
      <c r="F2572" s="16">
        <v>0.46250000000000002</v>
      </c>
      <c r="G2572" s="16">
        <f t="shared" si="402"/>
        <v>3.472222222222221E-2</v>
      </c>
      <c r="H2572" s="21">
        <v>2</v>
      </c>
      <c r="I2572" s="17">
        <v>1</v>
      </c>
      <c r="J2572" s="17">
        <v>1</v>
      </c>
      <c r="K2572" s="17">
        <v>1</v>
      </c>
      <c r="L2572" s="14" t="s">
        <v>48</v>
      </c>
      <c r="M2572" s="14" t="s">
        <v>49</v>
      </c>
      <c r="N2572" s="17">
        <v>1</v>
      </c>
      <c r="O2572" s="14">
        <f t="shared" si="403"/>
        <v>38.94</v>
      </c>
      <c r="P2572" s="18">
        <v>11.8</v>
      </c>
      <c r="Q2572" s="14">
        <f t="shared" si="404"/>
        <v>38.94</v>
      </c>
      <c r="R2572" s="18">
        <v>11.8</v>
      </c>
      <c r="S2572" s="14">
        <f t="shared" si="405"/>
        <v>38.94</v>
      </c>
      <c r="T2572" s="18">
        <v>11.8</v>
      </c>
      <c r="U2572" s="21" t="s">
        <v>43</v>
      </c>
      <c r="V2572" s="21" t="s">
        <v>43</v>
      </c>
      <c r="W2572" s="19">
        <v>27.846579999999999</v>
      </c>
      <c r="X2572" s="19">
        <v>-115.16153</v>
      </c>
      <c r="Y2572" s="18">
        <f t="shared" si="401"/>
        <v>57.2</v>
      </c>
      <c r="Z2572" s="17">
        <v>14</v>
      </c>
      <c r="AA2572" s="21">
        <v>10</v>
      </c>
      <c r="AB2572" s="17" t="s">
        <v>44</v>
      </c>
      <c r="AC2572" s="14">
        <v>14</v>
      </c>
      <c r="AD2572" s="17">
        <v>14</v>
      </c>
      <c r="AE2572" s="17">
        <v>1</v>
      </c>
      <c r="AF2572" s="14">
        <v>31</v>
      </c>
      <c r="AG2572" s="14">
        <v>30</v>
      </c>
      <c r="AI2572" s="70">
        <f t="shared" si="398"/>
        <v>11.083</v>
      </c>
      <c r="AJ2572" s="71" t="s">
        <v>369</v>
      </c>
      <c r="AK2572" s="72">
        <f t="shared" si="399"/>
        <v>1.1117350137621949</v>
      </c>
      <c r="AL2572" s="73">
        <f t="shared" si="400"/>
        <v>1.1117350137621949</v>
      </c>
    </row>
    <row r="2573" spans="1:38">
      <c r="A2573" s="14" t="s">
        <v>126</v>
      </c>
      <c r="B2573" s="14" t="s">
        <v>40</v>
      </c>
      <c r="C2573" s="31">
        <v>39283</v>
      </c>
      <c r="D2573" s="15">
        <v>2007</v>
      </c>
      <c r="E2573" s="16">
        <v>0.42777777777777781</v>
      </c>
      <c r="F2573" s="16">
        <v>0.46250000000000002</v>
      </c>
      <c r="G2573" s="16">
        <f t="shared" si="402"/>
        <v>3.472222222222221E-2</v>
      </c>
      <c r="H2573" s="21">
        <v>2</v>
      </c>
      <c r="I2573" s="17">
        <v>1</v>
      </c>
      <c r="J2573" s="17">
        <v>1</v>
      </c>
      <c r="K2573" s="17">
        <v>1</v>
      </c>
      <c r="L2573" s="14" t="s">
        <v>48</v>
      </c>
      <c r="M2573" s="14" t="s">
        <v>49</v>
      </c>
      <c r="N2573" s="17">
        <v>1</v>
      </c>
      <c r="O2573" s="14">
        <f t="shared" si="403"/>
        <v>38.94</v>
      </c>
      <c r="P2573" s="18">
        <v>11.8</v>
      </c>
      <c r="Q2573" s="14">
        <f t="shared" si="404"/>
        <v>38.94</v>
      </c>
      <c r="R2573" s="18">
        <v>11.8</v>
      </c>
      <c r="S2573" s="14">
        <f t="shared" si="405"/>
        <v>38.94</v>
      </c>
      <c r="T2573" s="18">
        <v>11.8</v>
      </c>
      <c r="U2573" s="21" t="s">
        <v>43</v>
      </c>
      <c r="V2573" s="21" t="s">
        <v>43</v>
      </c>
      <c r="W2573" s="19">
        <v>27.846579999999999</v>
      </c>
      <c r="X2573" s="19">
        <v>-115.16153</v>
      </c>
      <c r="Y2573" s="18">
        <f t="shared" si="401"/>
        <v>57.2</v>
      </c>
      <c r="Z2573" s="17">
        <v>14</v>
      </c>
      <c r="AA2573" s="21">
        <v>10</v>
      </c>
      <c r="AB2573" s="17" t="s">
        <v>44</v>
      </c>
      <c r="AC2573" s="14">
        <v>14</v>
      </c>
      <c r="AD2573" s="17">
        <v>21</v>
      </c>
      <c r="AE2573" s="17">
        <v>1</v>
      </c>
      <c r="AF2573" s="14">
        <v>31</v>
      </c>
      <c r="AG2573" s="14">
        <v>30</v>
      </c>
      <c r="AI2573" s="70">
        <f t="shared" si="398"/>
        <v>16.045999999999999</v>
      </c>
      <c r="AJ2573" s="71" t="s">
        <v>369</v>
      </c>
      <c r="AK2573" s="72">
        <f t="shared" si="399"/>
        <v>2.5000862380340183</v>
      </c>
      <c r="AL2573" s="73">
        <f t="shared" si="400"/>
        <v>2.5000862380340183</v>
      </c>
    </row>
    <row r="2574" spans="1:38">
      <c r="A2574" s="14" t="s">
        <v>126</v>
      </c>
      <c r="B2574" s="14" t="s">
        <v>40</v>
      </c>
      <c r="C2574" s="31">
        <v>39283</v>
      </c>
      <c r="D2574" s="15">
        <v>2007</v>
      </c>
      <c r="E2574" s="16">
        <v>0.42777777777777781</v>
      </c>
      <c r="F2574" s="16">
        <v>0.46250000000000002</v>
      </c>
      <c r="G2574" s="16">
        <f t="shared" si="402"/>
        <v>3.472222222222221E-2</v>
      </c>
      <c r="H2574" s="21">
        <v>2</v>
      </c>
      <c r="I2574" s="17">
        <v>1</v>
      </c>
      <c r="J2574" s="17">
        <v>1</v>
      </c>
      <c r="K2574" s="17">
        <v>1</v>
      </c>
      <c r="L2574" s="14" t="s">
        <v>48</v>
      </c>
      <c r="M2574" s="14" t="s">
        <v>49</v>
      </c>
      <c r="N2574" s="17">
        <v>1</v>
      </c>
      <c r="O2574" s="14">
        <f t="shared" si="403"/>
        <v>38.94</v>
      </c>
      <c r="P2574" s="18">
        <v>11.8</v>
      </c>
      <c r="Q2574" s="14">
        <f t="shared" si="404"/>
        <v>38.94</v>
      </c>
      <c r="R2574" s="18">
        <v>11.8</v>
      </c>
      <c r="S2574" s="14">
        <f t="shared" si="405"/>
        <v>38.94</v>
      </c>
      <c r="T2574" s="18">
        <v>11.8</v>
      </c>
      <c r="U2574" s="21" t="s">
        <v>43</v>
      </c>
      <c r="V2574" s="21" t="s">
        <v>43</v>
      </c>
      <c r="W2574" s="19">
        <v>27.846579999999999</v>
      </c>
      <c r="X2574" s="19">
        <v>-115.16153</v>
      </c>
      <c r="Y2574" s="18">
        <f t="shared" si="401"/>
        <v>57.2</v>
      </c>
      <c r="Z2574" s="17">
        <v>14</v>
      </c>
      <c r="AA2574" s="21">
        <v>10</v>
      </c>
      <c r="AB2574" s="17" t="s">
        <v>44</v>
      </c>
      <c r="AC2574" s="14">
        <v>15</v>
      </c>
      <c r="AD2574" s="17">
        <v>13</v>
      </c>
      <c r="AE2574" s="17">
        <v>1</v>
      </c>
      <c r="AF2574" s="14">
        <v>32</v>
      </c>
      <c r="AG2574" s="14">
        <v>30</v>
      </c>
      <c r="AI2574" s="70">
        <f t="shared" si="398"/>
        <v>10.373999999999999</v>
      </c>
      <c r="AJ2574" s="71" t="s">
        <v>369</v>
      </c>
      <c r="AK2574" s="72">
        <f t="shared" si="399"/>
        <v>0.96188687250685145</v>
      </c>
      <c r="AL2574" s="73">
        <f t="shared" si="400"/>
        <v>0.96188687250685145</v>
      </c>
    </row>
    <row r="2575" spans="1:38">
      <c r="A2575" s="14" t="s">
        <v>126</v>
      </c>
      <c r="B2575" s="14" t="s">
        <v>40</v>
      </c>
      <c r="C2575" s="31">
        <v>39283</v>
      </c>
      <c r="D2575" s="15">
        <v>2007</v>
      </c>
      <c r="E2575" s="16">
        <v>0.42777777777777781</v>
      </c>
      <c r="F2575" s="16">
        <v>0.46250000000000002</v>
      </c>
      <c r="G2575" s="16">
        <f t="shared" si="402"/>
        <v>3.472222222222221E-2</v>
      </c>
      <c r="H2575" s="21">
        <v>2</v>
      </c>
      <c r="I2575" s="17">
        <v>1</v>
      </c>
      <c r="J2575" s="17">
        <v>1</v>
      </c>
      <c r="K2575" s="17">
        <v>1</v>
      </c>
      <c r="L2575" s="14" t="s">
        <v>48</v>
      </c>
      <c r="M2575" s="14" t="s">
        <v>49</v>
      </c>
      <c r="N2575" s="17">
        <v>1</v>
      </c>
      <c r="O2575" s="14">
        <f t="shared" si="403"/>
        <v>38.94</v>
      </c>
      <c r="P2575" s="18">
        <v>11.8</v>
      </c>
      <c r="Q2575" s="14">
        <f t="shared" si="404"/>
        <v>38.94</v>
      </c>
      <c r="R2575" s="18">
        <v>11.8</v>
      </c>
      <c r="S2575" s="14">
        <f t="shared" si="405"/>
        <v>38.94</v>
      </c>
      <c r="T2575" s="18">
        <v>11.8</v>
      </c>
      <c r="U2575" s="21" t="s">
        <v>43</v>
      </c>
      <c r="V2575" s="21" t="s">
        <v>43</v>
      </c>
      <c r="W2575" s="19">
        <v>27.846579999999999</v>
      </c>
      <c r="X2575" s="19">
        <v>-115.16153</v>
      </c>
      <c r="Y2575" s="18">
        <f t="shared" si="401"/>
        <v>57.2</v>
      </c>
      <c r="Z2575" s="17">
        <v>14</v>
      </c>
      <c r="AA2575" s="21">
        <v>10</v>
      </c>
      <c r="AB2575" s="17" t="s">
        <v>44</v>
      </c>
      <c r="AC2575" s="14">
        <v>15</v>
      </c>
      <c r="AD2575" s="17">
        <v>14</v>
      </c>
      <c r="AE2575" s="17">
        <v>1</v>
      </c>
      <c r="AF2575" s="14">
        <v>32</v>
      </c>
      <c r="AG2575" s="14">
        <v>30</v>
      </c>
      <c r="AI2575" s="70">
        <f t="shared" si="398"/>
        <v>11.083</v>
      </c>
      <c r="AJ2575" s="71" t="s">
        <v>369</v>
      </c>
      <c r="AK2575" s="72">
        <f t="shared" si="399"/>
        <v>1.1117350137621949</v>
      </c>
      <c r="AL2575" s="73">
        <f t="shared" si="400"/>
        <v>1.1117350137621949</v>
      </c>
    </row>
    <row r="2576" spans="1:38">
      <c r="A2576" s="14" t="s">
        <v>126</v>
      </c>
      <c r="B2576" s="14" t="s">
        <v>40</v>
      </c>
      <c r="C2576" s="31">
        <v>39283</v>
      </c>
      <c r="D2576" s="15">
        <v>2007</v>
      </c>
      <c r="E2576" s="16">
        <v>0.42777777777777781</v>
      </c>
      <c r="F2576" s="16">
        <v>0.46250000000000002</v>
      </c>
      <c r="G2576" s="16">
        <f t="shared" si="402"/>
        <v>3.472222222222221E-2</v>
      </c>
      <c r="H2576" s="21">
        <v>2</v>
      </c>
      <c r="I2576" s="17">
        <v>1</v>
      </c>
      <c r="J2576" s="17">
        <v>1</v>
      </c>
      <c r="K2576" s="17">
        <v>1</v>
      </c>
      <c r="L2576" s="14" t="s">
        <v>48</v>
      </c>
      <c r="M2576" s="14" t="s">
        <v>49</v>
      </c>
      <c r="N2576" s="17">
        <v>1</v>
      </c>
      <c r="O2576" s="14">
        <f t="shared" si="403"/>
        <v>38.94</v>
      </c>
      <c r="P2576" s="18">
        <v>11.8</v>
      </c>
      <c r="Q2576" s="14">
        <f t="shared" si="404"/>
        <v>38.94</v>
      </c>
      <c r="R2576" s="18">
        <v>11.8</v>
      </c>
      <c r="S2576" s="14">
        <f t="shared" si="405"/>
        <v>38.94</v>
      </c>
      <c r="T2576" s="18">
        <v>11.8</v>
      </c>
      <c r="U2576" s="21" t="s">
        <v>43</v>
      </c>
      <c r="V2576" s="21" t="s">
        <v>43</v>
      </c>
      <c r="W2576" s="19">
        <v>27.846579999999999</v>
      </c>
      <c r="X2576" s="19">
        <v>-115.16153</v>
      </c>
      <c r="Y2576" s="18">
        <f t="shared" si="401"/>
        <v>57.2</v>
      </c>
      <c r="Z2576" s="17">
        <v>14</v>
      </c>
      <c r="AA2576" s="21">
        <v>10</v>
      </c>
      <c r="AB2576" s="17" t="s">
        <v>44</v>
      </c>
      <c r="AC2576" s="14">
        <v>15</v>
      </c>
      <c r="AD2576" s="17">
        <v>14</v>
      </c>
      <c r="AE2576" s="17">
        <v>1</v>
      </c>
      <c r="AF2576" s="14">
        <v>32</v>
      </c>
      <c r="AG2576" s="14">
        <v>30</v>
      </c>
      <c r="AI2576" s="70">
        <f t="shared" si="398"/>
        <v>11.083</v>
      </c>
      <c r="AJ2576" s="71" t="s">
        <v>369</v>
      </c>
      <c r="AK2576" s="72">
        <f t="shared" si="399"/>
        <v>1.1117350137621949</v>
      </c>
      <c r="AL2576" s="73">
        <f t="shared" si="400"/>
        <v>1.1117350137621949</v>
      </c>
    </row>
    <row r="2577" spans="1:38">
      <c r="A2577" s="14" t="s">
        <v>126</v>
      </c>
      <c r="B2577" s="14" t="s">
        <v>40</v>
      </c>
      <c r="C2577" s="31">
        <v>39283</v>
      </c>
      <c r="D2577" s="15">
        <v>2007</v>
      </c>
      <c r="E2577" s="16">
        <v>0.42777777777777781</v>
      </c>
      <c r="F2577" s="16">
        <v>0.46250000000000002</v>
      </c>
      <c r="G2577" s="16">
        <f t="shared" si="402"/>
        <v>3.472222222222221E-2</v>
      </c>
      <c r="H2577" s="21">
        <v>2</v>
      </c>
      <c r="I2577" s="17">
        <v>1</v>
      </c>
      <c r="J2577" s="17">
        <v>1</v>
      </c>
      <c r="K2577" s="17">
        <v>1</v>
      </c>
      <c r="L2577" s="14" t="s">
        <v>48</v>
      </c>
      <c r="M2577" s="14" t="s">
        <v>49</v>
      </c>
      <c r="N2577" s="17">
        <v>1</v>
      </c>
      <c r="O2577" s="14">
        <f t="shared" si="403"/>
        <v>38.94</v>
      </c>
      <c r="P2577" s="18">
        <v>11.8</v>
      </c>
      <c r="Q2577" s="14">
        <f t="shared" si="404"/>
        <v>38.94</v>
      </c>
      <c r="R2577" s="18">
        <v>11.8</v>
      </c>
      <c r="S2577" s="14">
        <f t="shared" si="405"/>
        <v>38.94</v>
      </c>
      <c r="T2577" s="18">
        <v>11.8</v>
      </c>
      <c r="U2577" s="21" t="s">
        <v>43</v>
      </c>
      <c r="V2577" s="21" t="s">
        <v>43</v>
      </c>
      <c r="W2577" s="19">
        <v>27.846579999999999</v>
      </c>
      <c r="X2577" s="19">
        <v>-115.16153</v>
      </c>
      <c r="Y2577" s="18">
        <f t="shared" si="401"/>
        <v>57.2</v>
      </c>
      <c r="Z2577" s="17">
        <v>14</v>
      </c>
      <c r="AA2577" s="21">
        <v>10</v>
      </c>
      <c r="AB2577" s="17" t="s">
        <v>44</v>
      </c>
      <c r="AC2577" s="14">
        <v>15</v>
      </c>
      <c r="AD2577" s="17">
        <v>21</v>
      </c>
      <c r="AE2577" s="17">
        <v>1</v>
      </c>
      <c r="AF2577" s="14">
        <v>32</v>
      </c>
      <c r="AG2577" s="14">
        <v>30</v>
      </c>
      <c r="AI2577" s="70">
        <f t="shared" si="398"/>
        <v>16.045999999999999</v>
      </c>
      <c r="AJ2577" s="71" t="s">
        <v>369</v>
      </c>
      <c r="AK2577" s="72">
        <f t="shared" si="399"/>
        <v>2.5000862380340183</v>
      </c>
      <c r="AL2577" s="73">
        <f t="shared" si="400"/>
        <v>2.5000862380340183</v>
      </c>
    </row>
    <row r="2578" spans="1:38">
      <c r="A2578" s="14" t="s">
        <v>126</v>
      </c>
      <c r="B2578" s="14" t="s">
        <v>40</v>
      </c>
      <c r="C2578" s="31">
        <v>39283</v>
      </c>
      <c r="D2578" s="15">
        <v>2007</v>
      </c>
      <c r="E2578" s="16">
        <v>0.42777777777777781</v>
      </c>
      <c r="F2578" s="16">
        <v>0.46250000000000002</v>
      </c>
      <c r="G2578" s="16">
        <f t="shared" si="402"/>
        <v>3.472222222222221E-2</v>
      </c>
      <c r="H2578" s="21">
        <v>2</v>
      </c>
      <c r="I2578" s="17">
        <v>1</v>
      </c>
      <c r="J2578" s="17">
        <v>1</v>
      </c>
      <c r="K2578" s="17">
        <v>1</v>
      </c>
      <c r="L2578" s="14" t="s">
        <v>48</v>
      </c>
      <c r="M2578" s="14" t="s">
        <v>49</v>
      </c>
      <c r="N2578" s="17">
        <v>1</v>
      </c>
      <c r="O2578" s="14">
        <f t="shared" si="403"/>
        <v>38.94</v>
      </c>
      <c r="P2578" s="18">
        <v>11.8</v>
      </c>
      <c r="Q2578" s="14">
        <f t="shared" si="404"/>
        <v>38.94</v>
      </c>
      <c r="R2578" s="18">
        <v>11.8</v>
      </c>
      <c r="S2578" s="14">
        <f t="shared" si="405"/>
        <v>38.94</v>
      </c>
      <c r="T2578" s="18">
        <v>11.8</v>
      </c>
      <c r="U2578" s="21" t="s">
        <v>43</v>
      </c>
      <c r="V2578" s="21" t="s">
        <v>43</v>
      </c>
      <c r="W2578" s="19">
        <v>27.846579999999999</v>
      </c>
      <c r="X2578" s="19">
        <v>-115.16153</v>
      </c>
      <c r="Y2578" s="18">
        <f t="shared" si="401"/>
        <v>57.2</v>
      </c>
      <c r="Z2578" s="17">
        <v>14</v>
      </c>
      <c r="AA2578" s="21">
        <v>10</v>
      </c>
      <c r="AB2578" s="17" t="s">
        <v>44</v>
      </c>
      <c r="AC2578" s="14">
        <v>15</v>
      </c>
      <c r="AD2578" s="17">
        <v>21</v>
      </c>
      <c r="AE2578" s="17">
        <v>1</v>
      </c>
      <c r="AF2578" s="14">
        <v>32</v>
      </c>
      <c r="AG2578" s="14">
        <v>30</v>
      </c>
      <c r="AI2578" s="70">
        <f t="shared" ref="AI2578:AI2610" si="406">(0.709*AD2578)+1.157</f>
        <v>16.045999999999999</v>
      </c>
      <c r="AJ2578" s="71" t="s">
        <v>369</v>
      </c>
      <c r="AK2578" s="72">
        <f t="shared" ref="AK2578:AK2610" si="407">((POWER(AI2578*10,2.19))*0.037)/1000</f>
        <v>2.5000862380340183</v>
      </c>
      <c r="AL2578" s="73">
        <f t="shared" ref="AL2578:AL2610" si="408">((POWER(AI2578*10,2.19))*0.037)/1000</f>
        <v>2.5000862380340183</v>
      </c>
    </row>
    <row r="2579" spans="1:38">
      <c r="A2579" s="14" t="s">
        <v>126</v>
      </c>
      <c r="B2579" s="14" t="s">
        <v>40</v>
      </c>
      <c r="C2579" s="31">
        <v>39283</v>
      </c>
      <c r="D2579" s="15">
        <v>2007</v>
      </c>
      <c r="E2579" s="16">
        <v>0.42777777777777781</v>
      </c>
      <c r="F2579" s="16">
        <v>0.46250000000000002</v>
      </c>
      <c r="G2579" s="16">
        <f t="shared" si="402"/>
        <v>3.472222222222221E-2</v>
      </c>
      <c r="H2579" s="21">
        <v>2</v>
      </c>
      <c r="I2579" s="17">
        <v>1</v>
      </c>
      <c r="J2579" s="17">
        <v>1</v>
      </c>
      <c r="K2579" s="17">
        <v>1</v>
      </c>
      <c r="L2579" s="14" t="s">
        <v>48</v>
      </c>
      <c r="M2579" s="14" t="s">
        <v>49</v>
      </c>
      <c r="N2579" s="17">
        <v>1</v>
      </c>
      <c r="O2579" s="14">
        <f t="shared" si="403"/>
        <v>38.94</v>
      </c>
      <c r="P2579" s="18">
        <v>11.8</v>
      </c>
      <c r="Q2579" s="14">
        <f t="shared" si="404"/>
        <v>38.94</v>
      </c>
      <c r="R2579" s="18">
        <v>11.8</v>
      </c>
      <c r="S2579" s="14">
        <f t="shared" si="405"/>
        <v>38.94</v>
      </c>
      <c r="T2579" s="18">
        <v>11.8</v>
      </c>
      <c r="U2579" s="21" t="s">
        <v>43</v>
      </c>
      <c r="V2579" s="21" t="s">
        <v>43</v>
      </c>
      <c r="W2579" s="19">
        <v>27.846579999999999</v>
      </c>
      <c r="X2579" s="19">
        <v>-115.16153</v>
      </c>
      <c r="Y2579" s="18">
        <f t="shared" ref="Y2579:Y2642" si="409">(Z2579*1.8)+32</f>
        <v>57.2</v>
      </c>
      <c r="Z2579" s="17">
        <v>14</v>
      </c>
      <c r="AA2579" s="21">
        <v>10</v>
      </c>
      <c r="AB2579" s="17" t="s">
        <v>44</v>
      </c>
      <c r="AC2579" s="14">
        <v>16</v>
      </c>
      <c r="AD2579" s="17">
        <v>21</v>
      </c>
      <c r="AE2579" s="17">
        <v>1</v>
      </c>
      <c r="AF2579" s="14">
        <v>34</v>
      </c>
      <c r="AG2579" s="14">
        <v>30</v>
      </c>
      <c r="AI2579" s="70">
        <f t="shared" si="406"/>
        <v>16.045999999999999</v>
      </c>
      <c r="AJ2579" s="71" t="s">
        <v>369</v>
      </c>
      <c r="AK2579" s="72">
        <f t="shared" si="407"/>
        <v>2.5000862380340183</v>
      </c>
      <c r="AL2579" s="73">
        <f t="shared" si="408"/>
        <v>2.5000862380340183</v>
      </c>
    </row>
    <row r="2580" spans="1:38">
      <c r="A2580" s="14" t="s">
        <v>126</v>
      </c>
      <c r="B2580" s="14" t="s">
        <v>40</v>
      </c>
      <c r="C2580" s="31">
        <v>39283</v>
      </c>
      <c r="D2580" s="15">
        <v>2007</v>
      </c>
      <c r="E2580" s="16">
        <v>0.42777777777777781</v>
      </c>
      <c r="F2580" s="16">
        <v>0.46250000000000002</v>
      </c>
      <c r="G2580" s="16">
        <f t="shared" si="402"/>
        <v>3.472222222222221E-2</v>
      </c>
      <c r="H2580" s="21">
        <v>2</v>
      </c>
      <c r="I2580" s="17">
        <v>1</v>
      </c>
      <c r="J2580" s="17">
        <v>1</v>
      </c>
      <c r="K2580" s="17">
        <v>1</v>
      </c>
      <c r="L2580" s="14" t="s">
        <v>48</v>
      </c>
      <c r="M2580" s="14" t="s">
        <v>49</v>
      </c>
      <c r="N2580" s="17">
        <v>1</v>
      </c>
      <c r="O2580" s="14">
        <f t="shared" si="403"/>
        <v>38.94</v>
      </c>
      <c r="P2580" s="18">
        <v>11.8</v>
      </c>
      <c r="Q2580" s="14">
        <f t="shared" si="404"/>
        <v>38.94</v>
      </c>
      <c r="R2580" s="18">
        <v>11.8</v>
      </c>
      <c r="S2580" s="14">
        <f t="shared" si="405"/>
        <v>38.94</v>
      </c>
      <c r="T2580" s="18">
        <v>11.8</v>
      </c>
      <c r="U2580" s="21" t="s">
        <v>43</v>
      </c>
      <c r="V2580" s="21" t="s">
        <v>43</v>
      </c>
      <c r="W2580" s="19">
        <v>27.846579999999999</v>
      </c>
      <c r="X2580" s="19">
        <v>-115.16153</v>
      </c>
      <c r="Y2580" s="18">
        <f t="shared" si="409"/>
        <v>57.2</v>
      </c>
      <c r="Z2580" s="17">
        <v>14</v>
      </c>
      <c r="AA2580" s="21">
        <v>10</v>
      </c>
      <c r="AB2580" s="17" t="s">
        <v>44</v>
      </c>
      <c r="AC2580" s="14">
        <v>16</v>
      </c>
      <c r="AD2580" s="17">
        <v>21</v>
      </c>
      <c r="AE2580" s="17">
        <v>1</v>
      </c>
      <c r="AF2580" s="14">
        <v>34</v>
      </c>
      <c r="AG2580" s="14">
        <v>30</v>
      </c>
      <c r="AI2580" s="70">
        <f t="shared" si="406"/>
        <v>16.045999999999999</v>
      </c>
      <c r="AJ2580" s="71" t="s">
        <v>369</v>
      </c>
      <c r="AK2580" s="72">
        <f t="shared" si="407"/>
        <v>2.5000862380340183</v>
      </c>
      <c r="AL2580" s="73">
        <f t="shared" si="408"/>
        <v>2.5000862380340183</v>
      </c>
    </row>
    <row r="2581" spans="1:38">
      <c r="A2581" s="14" t="s">
        <v>126</v>
      </c>
      <c r="B2581" s="14" t="s">
        <v>40</v>
      </c>
      <c r="C2581" s="31">
        <v>39283</v>
      </c>
      <c r="D2581" s="15">
        <v>2007</v>
      </c>
      <c r="E2581" s="16">
        <v>0.42777777777777781</v>
      </c>
      <c r="F2581" s="16">
        <v>0.46250000000000002</v>
      </c>
      <c r="G2581" s="16">
        <f t="shared" si="402"/>
        <v>3.472222222222221E-2</v>
      </c>
      <c r="H2581" s="21">
        <v>2</v>
      </c>
      <c r="I2581" s="17">
        <v>1</v>
      </c>
      <c r="J2581" s="17">
        <v>1</v>
      </c>
      <c r="K2581" s="17">
        <v>1</v>
      </c>
      <c r="L2581" s="14" t="s">
        <v>48</v>
      </c>
      <c r="M2581" s="14" t="s">
        <v>49</v>
      </c>
      <c r="N2581" s="17">
        <v>1</v>
      </c>
      <c r="O2581" s="14">
        <f t="shared" si="403"/>
        <v>38.94</v>
      </c>
      <c r="P2581" s="18">
        <v>11.8</v>
      </c>
      <c r="Q2581" s="14">
        <f t="shared" si="404"/>
        <v>38.94</v>
      </c>
      <c r="R2581" s="18">
        <v>11.8</v>
      </c>
      <c r="S2581" s="14">
        <f t="shared" si="405"/>
        <v>38.94</v>
      </c>
      <c r="T2581" s="18">
        <v>11.8</v>
      </c>
      <c r="U2581" s="21" t="s">
        <v>43</v>
      </c>
      <c r="V2581" s="21" t="s">
        <v>43</v>
      </c>
      <c r="W2581" s="19">
        <v>27.846579999999999</v>
      </c>
      <c r="X2581" s="19">
        <v>-115.16153</v>
      </c>
      <c r="Y2581" s="18">
        <f t="shared" si="409"/>
        <v>57.2</v>
      </c>
      <c r="Z2581" s="17">
        <v>14</v>
      </c>
      <c r="AA2581" s="21">
        <v>10</v>
      </c>
      <c r="AB2581" s="17" t="s">
        <v>44</v>
      </c>
      <c r="AC2581" s="14">
        <v>17</v>
      </c>
      <c r="AD2581" s="17">
        <v>13</v>
      </c>
      <c r="AE2581" s="17">
        <v>1</v>
      </c>
      <c r="AF2581" s="14">
        <v>35</v>
      </c>
      <c r="AG2581" s="14">
        <v>30</v>
      </c>
      <c r="AI2581" s="70">
        <f t="shared" si="406"/>
        <v>10.373999999999999</v>
      </c>
      <c r="AJ2581" s="71" t="s">
        <v>369</v>
      </c>
      <c r="AK2581" s="72">
        <f t="shared" si="407"/>
        <v>0.96188687250685145</v>
      </c>
      <c r="AL2581" s="73">
        <f t="shared" si="408"/>
        <v>0.96188687250685145</v>
      </c>
    </row>
    <row r="2582" spans="1:38">
      <c r="A2582" s="14" t="s">
        <v>126</v>
      </c>
      <c r="B2582" s="14" t="s">
        <v>40</v>
      </c>
      <c r="C2582" s="31">
        <v>39283</v>
      </c>
      <c r="D2582" s="15">
        <v>2007</v>
      </c>
      <c r="E2582" s="16">
        <v>0.42777777777777781</v>
      </c>
      <c r="F2582" s="16">
        <v>0.46250000000000002</v>
      </c>
      <c r="G2582" s="16">
        <f t="shared" si="402"/>
        <v>3.472222222222221E-2</v>
      </c>
      <c r="H2582" s="21">
        <v>2</v>
      </c>
      <c r="I2582" s="17">
        <v>1</v>
      </c>
      <c r="J2582" s="17">
        <v>1</v>
      </c>
      <c r="K2582" s="17">
        <v>1</v>
      </c>
      <c r="L2582" s="14" t="s">
        <v>48</v>
      </c>
      <c r="M2582" s="14" t="s">
        <v>49</v>
      </c>
      <c r="N2582" s="17">
        <v>1</v>
      </c>
      <c r="O2582" s="14">
        <f t="shared" si="403"/>
        <v>38.94</v>
      </c>
      <c r="P2582" s="18">
        <v>11.8</v>
      </c>
      <c r="Q2582" s="14">
        <f t="shared" si="404"/>
        <v>38.94</v>
      </c>
      <c r="R2582" s="18">
        <v>11.8</v>
      </c>
      <c r="S2582" s="14">
        <f t="shared" si="405"/>
        <v>38.94</v>
      </c>
      <c r="T2582" s="18">
        <v>11.8</v>
      </c>
      <c r="U2582" s="21" t="s">
        <v>43</v>
      </c>
      <c r="V2582" s="21" t="s">
        <v>43</v>
      </c>
      <c r="W2582" s="19">
        <v>27.846579999999999</v>
      </c>
      <c r="X2582" s="19">
        <v>-115.16153</v>
      </c>
      <c r="Y2582" s="18">
        <f t="shared" si="409"/>
        <v>57.2</v>
      </c>
      <c r="Z2582" s="17">
        <v>14</v>
      </c>
      <c r="AA2582" s="21">
        <v>10</v>
      </c>
      <c r="AB2582" s="17" t="s">
        <v>44</v>
      </c>
      <c r="AC2582" s="14">
        <v>17</v>
      </c>
      <c r="AD2582" s="17">
        <v>15</v>
      </c>
      <c r="AE2582" s="17">
        <v>1</v>
      </c>
      <c r="AF2582" s="14">
        <v>35</v>
      </c>
      <c r="AG2582" s="14">
        <v>30</v>
      </c>
      <c r="AI2582" s="70">
        <f t="shared" si="406"/>
        <v>11.792</v>
      </c>
      <c r="AJ2582" s="71" t="s">
        <v>369</v>
      </c>
      <c r="AK2582" s="72">
        <f t="shared" si="407"/>
        <v>1.2734394051640829</v>
      </c>
      <c r="AL2582" s="73">
        <f t="shared" si="408"/>
        <v>1.2734394051640829</v>
      </c>
    </row>
    <row r="2583" spans="1:38">
      <c r="A2583" s="14" t="s">
        <v>126</v>
      </c>
      <c r="B2583" s="14" t="s">
        <v>40</v>
      </c>
      <c r="C2583" s="31">
        <v>39283</v>
      </c>
      <c r="D2583" s="15">
        <v>2007</v>
      </c>
      <c r="E2583" s="16">
        <v>0.42777777777777781</v>
      </c>
      <c r="F2583" s="16">
        <v>0.46250000000000002</v>
      </c>
      <c r="G2583" s="16">
        <f t="shared" si="402"/>
        <v>3.472222222222221E-2</v>
      </c>
      <c r="H2583" s="21">
        <v>2</v>
      </c>
      <c r="I2583" s="17">
        <v>1</v>
      </c>
      <c r="J2583" s="17">
        <v>1</v>
      </c>
      <c r="K2583" s="17">
        <v>1</v>
      </c>
      <c r="L2583" s="14" t="s">
        <v>48</v>
      </c>
      <c r="M2583" s="14" t="s">
        <v>49</v>
      </c>
      <c r="N2583" s="17">
        <v>1</v>
      </c>
      <c r="O2583" s="14">
        <f t="shared" si="403"/>
        <v>38.94</v>
      </c>
      <c r="P2583" s="18">
        <v>11.8</v>
      </c>
      <c r="Q2583" s="14">
        <f t="shared" si="404"/>
        <v>38.94</v>
      </c>
      <c r="R2583" s="18">
        <v>11.8</v>
      </c>
      <c r="S2583" s="14">
        <f t="shared" si="405"/>
        <v>38.94</v>
      </c>
      <c r="T2583" s="18">
        <v>11.8</v>
      </c>
      <c r="U2583" s="21" t="s">
        <v>43</v>
      </c>
      <c r="V2583" s="21" t="s">
        <v>43</v>
      </c>
      <c r="W2583" s="19">
        <v>27.846579999999999</v>
      </c>
      <c r="X2583" s="19">
        <v>-115.16153</v>
      </c>
      <c r="Y2583" s="18">
        <f t="shared" si="409"/>
        <v>57.2</v>
      </c>
      <c r="Z2583" s="17">
        <v>14</v>
      </c>
      <c r="AA2583" s="21">
        <v>10</v>
      </c>
      <c r="AB2583" s="17" t="s">
        <v>44</v>
      </c>
      <c r="AC2583" s="14">
        <v>17</v>
      </c>
      <c r="AD2583" s="17">
        <v>19</v>
      </c>
      <c r="AE2583" s="17">
        <v>1</v>
      </c>
      <c r="AF2583" s="14">
        <v>35</v>
      </c>
      <c r="AG2583" s="14">
        <v>30</v>
      </c>
      <c r="AI2583" s="70">
        <f t="shared" si="406"/>
        <v>14.628</v>
      </c>
      <c r="AJ2583" s="71" t="s">
        <v>369</v>
      </c>
      <c r="AK2583" s="72">
        <f t="shared" si="407"/>
        <v>2.041534710262368</v>
      </c>
      <c r="AL2583" s="73">
        <f t="shared" si="408"/>
        <v>2.041534710262368</v>
      </c>
    </row>
    <row r="2584" spans="1:38">
      <c r="A2584" s="14" t="s">
        <v>126</v>
      </c>
      <c r="B2584" s="14" t="s">
        <v>40</v>
      </c>
      <c r="C2584" s="31">
        <v>39283</v>
      </c>
      <c r="D2584" s="15">
        <v>2007</v>
      </c>
      <c r="E2584" s="16">
        <v>0.42777777777777781</v>
      </c>
      <c r="F2584" s="16">
        <v>0.46250000000000002</v>
      </c>
      <c r="G2584" s="16">
        <f t="shared" si="402"/>
        <v>3.472222222222221E-2</v>
      </c>
      <c r="H2584" s="21">
        <v>2</v>
      </c>
      <c r="I2584" s="17">
        <v>1</v>
      </c>
      <c r="J2584" s="17">
        <v>1</v>
      </c>
      <c r="K2584" s="17">
        <v>1</v>
      </c>
      <c r="L2584" s="14" t="s">
        <v>48</v>
      </c>
      <c r="M2584" s="14" t="s">
        <v>49</v>
      </c>
      <c r="N2584" s="17">
        <v>1</v>
      </c>
      <c r="O2584" s="14">
        <f t="shared" si="403"/>
        <v>38.94</v>
      </c>
      <c r="P2584" s="18">
        <v>11.8</v>
      </c>
      <c r="Q2584" s="14">
        <f t="shared" si="404"/>
        <v>38.94</v>
      </c>
      <c r="R2584" s="18">
        <v>11.8</v>
      </c>
      <c r="S2584" s="14">
        <f t="shared" si="405"/>
        <v>38.94</v>
      </c>
      <c r="T2584" s="18">
        <v>11.8</v>
      </c>
      <c r="U2584" s="21" t="s">
        <v>43</v>
      </c>
      <c r="V2584" s="21" t="s">
        <v>43</v>
      </c>
      <c r="W2584" s="19">
        <v>27.846579999999999</v>
      </c>
      <c r="X2584" s="19">
        <v>-115.16153</v>
      </c>
      <c r="Y2584" s="18">
        <f t="shared" si="409"/>
        <v>57.2</v>
      </c>
      <c r="Z2584" s="17">
        <v>14</v>
      </c>
      <c r="AA2584" s="21">
        <v>10</v>
      </c>
      <c r="AB2584" s="17" t="s">
        <v>44</v>
      </c>
      <c r="AC2584" s="14">
        <v>17</v>
      </c>
      <c r="AD2584" s="17">
        <v>19</v>
      </c>
      <c r="AE2584" s="17">
        <v>1</v>
      </c>
      <c r="AF2584" s="14">
        <v>35</v>
      </c>
      <c r="AG2584" s="14">
        <v>30</v>
      </c>
      <c r="AI2584" s="70">
        <f t="shared" si="406"/>
        <v>14.628</v>
      </c>
      <c r="AJ2584" s="71" t="s">
        <v>369</v>
      </c>
      <c r="AK2584" s="72">
        <f t="shared" si="407"/>
        <v>2.041534710262368</v>
      </c>
      <c r="AL2584" s="73">
        <f t="shared" si="408"/>
        <v>2.041534710262368</v>
      </c>
    </row>
    <row r="2585" spans="1:38">
      <c r="A2585" s="14" t="s">
        <v>126</v>
      </c>
      <c r="B2585" s="14" t="s">
        <v>40</v>
      </c>
      <c r="C2585" s="31">
        <v>39283</v>
      </c>
      <c r="D2585" s="15">
        <v>2007</v>
      </c>
      <c r="E2585" s="16">
        <v>0.42777777777777781</v>
      </c>
      <c r="F2585" s="16">
        <v>0.46250000000000002</v>
      </c>
      <c r="G2585" s="16">
        <f t="shared" si="402"/>
        <v>3.472222222222221E-2</v>
      </c>
      <c r="H2585" s="21">
        <v>2</v>
      </c>
      <c r="I2585" s="17">
        <v>1</v>
      </c>
      <c r="J2585" s="17">
        <v>1</v>
      </c>
      <c r="K2585" s="17">
        <v>1</v>
      </c>
      <c r="L2585" s="14" t="s">
        <v>48</v>
      </c>
      <c r="M2585" s="14" t="s">
        <v>49</v>
      </c>
      <c r="N2585" s="17">
        <v>1</v>
      </c>
      <c r="O2585" s="14">
        <f t="shared" si="403"/>
        <v>38.94</v>
      </c>
      <c r="P2585" s="18">
        <v>11.8</v>
      </c>
      <c r="Q2585" s="14">
        <f t="shared" si="404"/>
        <v>38.94</v>
      </c>
      <c r="R2585" s="18">
        <v>11.8</v>
      </c>
      <c r="S2585" s="14">
        <f t="shared" si="405"/>
        <v>38.94</v>
      </c>
      <c r="T2585" s="18">
        <v>11.8</v>
      </c>
      <c r="U2585" s="21" t="s">
        <v>43</v>
      </c>
      <c r="V2585" s="21" t="s">
        <v>43</v>
      </c>
      <c r="W2585" s="19">
        <v>27.846579999999999</v>
      </c>
      <c r="X2585" s="19">
        <v>-115.16153</v>
      </c>
      <c r="Y2585" s="18">
        <f t="shared" si="409"/>
        <v>57.2</v>
      </c>
      <c r="Z2585" s="17">
        <v>14</v>
      </c>
      <c r="AA2585" s="21">
        <v>10</v>
      </c>
      <c r="AB2585" s="17" t="s">
        <v>44</v>
      </c>
      <c r="AC2585" s="14">
        <v>18</v>
      </c>
      <c r="AD2585" s="17">
        <v>13</v>
      </c>
      <c r="AE2585" s="17">
        <v>1</v>
      </c>
      <c r="AF2585" s="14">
        <v>36</v>
      </c>
      <c r="AG2585" s="14">
        <v>30</v>
      </c>
      <c r="AI2585" s="70">
        <f t="shared" si="406"/>
        <v>10.373999999999999</v>
      </c>
      <c r="AJ2585" s="71" t="s">
        <v>369</v>
      </c>
      <c r="AK2585" s="72">
        <f t="shared" si="407"/>
        <v>0.96188687250685145</v>
      </c>
      <c r="AL2585" s="73">
        <f t="shared" si="408"/>
        <v>0.96188687250685145</v>
      </c>
    </row>
    <row r="2586" spans="1:38">
      <c r="A2586" s="14" t="s">
        <v>126</v>
      </c>
      <c r="B2586" s="14" t="s">
        <v>40</v>
      </c>
      <c r="C2586" s="31">
        <v>39283</v>
      </c>
      <c r="D2586" s="15">
        <v>2007</v>
      </c>
      <c r="E2586" s="16">
        <v>0.42777777777777781</v>
      </c>
      <c r="F2586" s="16">
        <v>0.46250000000000002</v>
      </c>
      <c r="G2586" s="16">
        <f t="shared" si="402"/>
        <v>3.472222222222221E-2</v>
      </c>
      <c r="H2586" s="21">
        <v>2</v>
      </c>
      <c r="I2586" s="17">
        <v>1</v>
      </c>
      <c r="J2586" s="17">
        <v>1</v>
      </c>
      <c r="K2586" s="17">
        <v>1</v>
      </c>
      <c r="L2586" s="14" t="s">
        <v>48</v>
      </c>
      <c r="M2586" s="14" t="s">
        <v>49</v>
      </c>
      <c r="N2586" s="17">
        <v>1</v>
      </c>
      <c r="O2586" s="14">
        <f t="shared" si="403"/>
        <v>38.94</v>
      </c>
      <c r="P2586" s="18">
        <v>11.8</v>
      </c>
      <c r="Q2586" s="14">
        <f t="shared" si="404"/>
        <v>38.94</v>
      </c>
      <c r="R2586" s="18">
        <v>11.8</v>
      </c>
      <c r="S2586" s="14">
        <f t="shared" si="405"/>
        <v>38.94</v>
      </c>
      <c r="T2586" s="18">
        <v>11.8</v>
      </c>
      <c r="U2586" s="21" t="s">
        <v>43</v>
      </c>
      <c r="V2586" s="21" t="s">
        <v>43</v>
      </c>
      <c r="W2586" s="19">
        <v>27.846579999999999</v>
      </c>
      <c r="X2586" s="19">
        <v>-115.16153</v>
      </c>
      <c r="Y2586" s="18">
        <f t="shared" si="409"/>
        <v>57.2</v>
      </c>
      <c r="Z2586" s="17">
        <v>14</v>
      </c>
      <c r="AA2586" s="21">
        <v>10</v>
      </c>
      <c r="AB2586" s="17" t="s">
        <v>44</v>
      </c>
      <c r="AC2586" s="14">
        <v>18</v>
      </c>
      <c r="AD2586" s="17">
        <v>19</v>
      </c>
      <c r="AE2586" s="17">
        <v>1</v>
      </c>
      <c r="AF2586" s="14">
        <v>36</v>
      </c>
      <c r="AG2586" s="14">
        <v>30</v>
      </c>
      <c r="AI2586" s="70">
        <f t="shared" si="406"/>
        <v>14.628</v>
      </c>
      <c r="AJ2586" s="71" t="s">
        <v>369</v>
      </c>
      <c r="AK2586" s="72">
        <f t="shared" si="407"/>
        <v>2.041534710262368</v>
      </c>
      <c r="AL2586" s="73">
        <f t="shared" si="408"/>
        <v>2.041534710262368</v>
      </c>
    </row>
    <row r="2587" spans="1:38">
      <c r="A2587" s="14" t="s">
        <v>126</v>
      </c>
      <c r="B2587" s="14" t="s">
        <v>40</v>
      </c>
      <c r="C2587" s="31">
        <v>39283</v>
      </c>
      <c r="D2587" s="15">
        <v>2007</v>
      </c>
      <c r="E2587" s="16">
        <v>0.42777777777777781</v>
      </c>
      <c r="F2587" s="16">
        <v>0.46250000000000002</v>
      </c>
      <c r="G2587" s="16">
        <f t="shared" ref="G2587:G2650" si="410">F2587-E2587</f>
        <v>3.472222222222221E-2</v>
      </c>
      <c r="H2587" s="21">
        <v>2</v>
      </c>
      <c r="I2587" s="17">
        <v>1</v>
      </c>
      <c r="J2587" s="17">
        <v>1</v>
      </c>
      <c r="K2587" s="17">
        <v>1</v>
      </c>
      <c r="L2587" s="14" t="s">
        <v>48</v>
      </c>
      <c r="M2587" s="14" t="s">
        <v>49</v>
      </c>
      <c r="N2587" s="17">
        <v>1</v>
      </c>
      <c r="O2587" s="14">
        <f t="shared" si="403"/>
        <v>38.94</v>
      </c>
      <c r="P2587" s="18">
        <v>11.8</v>
      </c>
      <c r="Q2587" s="14">
        <f t="shared" si="404"/>
        <v>38.94</v>
      </c>
      <c r="R2587" s="18">
        <v>11.8</v>
      </c>
      <c r="S2587" s="14">
        <f t="shared" si="405"/>
        <v>38.94</v>
      </c>
      <c r="T2587" s="18">
        <v>11.8</v>
      </c>
      <c r="U2587" s="21" t="s">
        <v>43</v>
      </c>
      <c r="V2587" s="21" t="s">
        <v>43</v>
      </c>
      <c r="W2587" s="19">
        <v>27.846579999999999</v>
      </c>
      <c r="X2587" s="19">
        <v>-115.16153</v>
      </c>
      <c r="Y2587" s="18">
        <f t="shared" si="409"/>
        <v>57.2</v>
      </c>
      <c r="Z2587" s="17">
        <v>14</v>
      </c>
      <c r="AA2587" s="21">
        <v>10</v>
      </c>
      <c r="AB2587" s="17" t="s">
        <v>44</v>
      </c>
      <c r="AC2587" s="14">
        <v>19</v>
      </c>
      <c r="AD2587" s="17">
        <v>10</v>
      </c>
      <c r="AE2587" s="17">
        <v>1</v>
      </c>
      <c r="AF2587" s="14">
        <v>39</v>
      </c>
      <c r="AG2587" s="14">
        <v>30</v>
      </c>
      <c r="AI2587" s="70">
        <f t="shared" si="406"/>
        <v>8.2469999999999999</v>
      </c>
      <c r="AJ2587" s="71" t="s">
        <v>369</v>
      </c>
      <c r="AK2587" s="72">
        <f t="shared" si="407"/>
        <v>0.58195573469462847</v>
      </c>
      <c r="AL2587" s="73">
        <f t="shared" si="408"/>
        <v>0.58195573469462847</v>
      </c>
    </row>
    <row r="2588" spans="1:38">
      <c r="A2588" s="14" t="s">
        <v>126</v>
      </c>
      <c r="B2588" s="14" t="s">
        <v>40</v>
      </c>
      <c r="C2588" s="31">
        <v>39283</v>
      </c>
      <c r="D2588" s="15">
        <v>2007</v>
      </c>
      <c r="E2588" s="16">
        <v>0.42777777777777781</v>
      </c>
      <c r="F2588" s="16">
        <v>0.46250000000000002</v>
      </c>
      <c r="G2588" s="16">
        <f t="shared" si="410"/>
        <v>3.472222222222221E-2</v>
      </c>
      <c r="H2588" s="21">
        <v>2</v>
      </c>
      <c r="I2588" s="17">
        <v>1</v>
      </c>
      <c r="J2588" s="17">
        <v>1</v>
      </c>
      <c r="K2588" s="17">
        <v>1</v>
      </c>
      <c r="L2588" s="14" t="s">
        <v>48</v>
      </c>
      <c r="M2588" s="14" t="s">
        <v>49</v>
      </c>
      <c r="N2588" s="17">
        <v>1</v>
      </c>
      <c r="O2588" s="14">
        <f t="shared" si="403"/>
        <v>38.94</v>
      </c>
      <c r="P2588" s="18">
        <v>11.8</v>
      </c>
      <c r="Q2588" s="14">
        <f t="shared" si="404"/>
        <v>38.94</v>
      </c>
      <c r="R2588" s="18">
        <v>11.8</v>
      </c>
      <c r="S2588" s="14">
        <f t="shared" si="405"/>
        <v>38.94</v>
      </c>
      <c r="T2588" s="18">
        <v>11.8</v>
      </c>
      <c r="U2588" s="21" t="s">
        <v>43</v>
      </c>
      <c r="V2588" s="21" t="s">
        <v>43</v>
      </c>
      <c r="W2588" s="19">
        <v>27.846579999999999</v>
      </c>
      <c r="X2588" s="19">
        <v>-115.16153</v>
      </c>
      <c r="Y2588" s="18">
        <f t="shared" si="409"/>
        <v>57.2</v>
      </c>
      <c r="Z2588" s="17">
        <v>14</v>
      </c>
      <c r="AA2588" s="21">
        <v>10</v>
      </c>
      <c r="AB2588" s="17" t="s">
        <v>44</v>
      </c>
      <c r="AC2588" s="14">
        <v>19</v>
      </c>
      <c r="AD2588" s="17">
        <v>17</v>
      </c>
      <c r="AE2588" s="17">
        <v>1</v>
      </c>
      <c r="AF2588" s="14">
        <v>39</v>
      </c>
      <c r="AG2588" s="14">
        <v>30</v>
      </c>
      <c r="AI2588" s="70">
        <f t="shared" si="406"/>
        <v>13.209999999999999</v>
      </c>
      <c r="AJ2588" s="71" t="s">
        <v>369</v>
      </c>
      <c r="AK2588" s="72">
        <f t="shared" si="407"/>
        <v>1.6329725885917237</v>
      </c>
      <c r="AL2588" s="73">
        <f t="shared" si="408"/>
        <v>1.6329725885917237</v>
      </c>
    </row>
    <row r="2589" spans="1:38">
      <c r="A2589" s="14" t="s">
        <v>126</v>
      </c>
      <c r="B2589" s="14" t="s">
        <v>40</v>
      </c>
      <c r="C2589" s="31">
        <v>39283</v>
      </c>
      <c r="D2589" s="15">
        <v>2007</v>
      </c>
      <c r="E2589" s="16">
        <v>0.42777777777777781</v>
      </c>
      <c r="F2589" s="16">
        <v>0.46250000000000002</v>
      </c>
      <c r="G2589" s="16">
        <f t="shared" si="410"/>
        <v>3.472222222222221E-2</v>
      </c>
      <c r="H2589" s="21">
        <v>2</v>
      </c>
      <c r="I2589" s="17">
        <v>1</v>
      </c>
      <c r="J2589" s="17">
        <v>1</v>
      </c>
      <c r="K2589" s="17">
        <v>1</v>
      </c>
      <c r="L2589" s="14" t="s">
        <v>48</v>
      </c>
      <c r="M2589" s="14" t="s">
        <v>49</v>
      </c>
      <c r="N2589" s="17">
        <v>1</v>
      </c>
      <c r="O2589" s="14">
        <f t="shared" si="403"/>
        <v>38.94</v>
      </c>
      <c r="P2589" s="18">
        <v>11.8</v>
      </c>
      <c r="Q2589" s="14">
        <f t="shared" si="404"/>
        <v>38.94</v>
      </c>
      <c r="R2589" s="18">
        <v>11.8</v>
      </c>
      <c r="S2589" s="14">
        <f t="shared" si="405"/>
        <v>38.94</v>
      </c>
      <c r="T2589" s="18">
        <v>11.8</v>
      </c>
      <c r="U2589" s="21" t="s">
        <v>43</v>
      </c>
      <c r="V2589" s="21" t="s">
        <v>43</v>
      </c>
      <c r="W2589" s="19">
        <v>27.846579999999999</v>
      </c>
      <c r="X2589" s="19">
        <v>-115.16153</v>
      </c>
      <c r="Y2589" s="18">
        <f t="shared" si="409"/>
        <v>57.2</v>
      </c>
      <c r="Z2589" s="17">
        <v>14</v>
      </c>
      <c r="AA2589" s="21">
        <v>10</v>
      </c>
      <c r="AB2589" s="17" t="s">
        <v>44</v>
      </c>
      <c r="AC2589" s="14">
        <v>19</v>
      </c>
      <c r="AD2589" s="17">
        <v>17</v>
      </c>
      <c r="AE2589" s="17">
        <v>1</v>
      </c>
      <c r="AF2589" s="14">
        <v>39</v>
      </c>
      <c r="AG2589" s="14">
        <v>30</v>
      </c>
      <c r="AI2589" s="70">
        <f t="shared" si="406"/>
        <v>13.209999999999999</v>
      </c>
      <c r="AJ2589" s="71" t="s">
        <v>369</v>
      </c>
      <c r="AK2589" s="72">
        <f t="shared" si="407"/>
        <v>1.6329725885917237</v>
      </c>
      <c r="AL2589" s="73">
        <f t="shared" si="408"/>
        <v>1.6329725885917237</v>
      </c>
    </row>
    <row r="2590" spans="1:38">
      <c r="A2590" s="14" t="s">
        <v>126</v>
      </c>
      <c r="B2590" s="14" t="s">
        <v>40</v>
      </c>
      <c r="C2590" s="31">
        <v>39283</v>
      </c>
      <c r="D2590" s="15">
        <v>2007</v>
      </c>
      <c r="E2590" s="16">
        <v>0.42777777777777781</v>
      </c>
      <c r="F2590" s="16">
        <v>0.46250000000000002</v>
      </c>
      <c r="G2590" s="16">
        <f t="shared" si="410"/>
        <v>3.472222222222221E-2</v>
      </c>
      <c r="H2590" s="21">
        <v>2</v>
      </c>
      <c r="I2590" s="17">
        <v>1</v>
      </c>
      <c r="J2590" s="17">
        <v>1</v>
      </c>
      <c r="K2590" s="17">
        <v>1</v>
      </c>
      <c r="L2590" s="14" t="s">
        <v>48</v>
      </c>
      <c r="M2590" s="14" t="s">
        <v>49</v>
      </c>
      <c r="N2590" s="17">
        <v>1</v>
      </c>
      <c r="O2590" s="14">
        <f t="shared" si="403"/>
        <v>38.94</v>
      </c>
      <c r="P2590" s="18">
        <v>11.8</v>
      </c>
      <c r="Q2590" s="14">
        <f t="shared" si="404"/>
        <v>38.94</v>
      </c>
      <c r="R2590" s="18">
        <v>11.8</v>
      </c>
      <c r="S2590" s="14">
        <f t="shared" si="405"/>
        <v>38.94</v>
      </c>
      <c r="T2590" s="18">
        <v>11.8</v>
      </c>
      <c r="U2590" s="21" t="s">
        <v>43</v>
      </c>
      <c r="V2590" s="21" t="s">
        <v>43</v>
      </c>
      <c r="W2590" s="19">
        <v>27.846579999999999</v>
      </c>
      <c r="X2590" s="19">
        <v>-115.16153</v>
      </c>
      <c r="Y2590" s="18">
        <f t="shared" si="409"/>
        <v>57.2</v>
      </c>
      <c r="Z2590" s="17">
        <v>14</v>
      </c>
      <c r="AA2590" s="21">
        <v>10</v>
      </c>
      <c r="AB2590" s="17" t="s">
        <v>44</v>
      </c>
      <c r="AC2590" s="14">
        <v>19</v>
      </c>
      <c r="AD2590" s="17">
        <v>22</v>
      </c>
      <c r="AE2590" s="17">
        <v>1</v>
      </c>
      <c r="AF2590" s="14">
        <v>39</v>
      </c>
      <c r="AG2590" s="14">
        <v>30</v>
      </c>
      <c r="AI2590" s="70">
        <f t="shared" si="406"/>
        <v>16.754999999999999</v>
      </c>
      <c r="AJ2590" s="71" t="s">
        <v>369</v>
      </c>
      <c r="AK2590" s="72">
        <f t="shared" si="407"/>
        <v>2.7483879168691034</v>
      </c>
      <c r="AL2590" s="73">
        <f t="shared" si="408"/>
        <v>2.7483879168691034</v>
      </c>
    </row>
    <row r="2591" spans="1:38">
      <c r="A2591" s="14" t="s">
        <v>126</v>
      </c>
      <c r="B2591" s="14" t="s">
        <v>40</v>
      </c>
      <c r="C2591" s="31">
        <v>39283</v>
      </c>
      <c r="D2591" s="15">
        <v>2007</v>
      </c>
      <c r="E2591" s="16">
        <v>0.42777777777777781</v>
      </c>
      <c r="F2591" s="16">
        <v>0.46250000000000002</v>
      </c>
      <c r="G2591" s="16">
        <f t="shared" si="410"/>
        <v>3.472222222222221E-2</v>
      </c>
      <c r="H2591" s="21">
        <v>2</v>
      </c>
      <c r="I2591" s="17">
        <v>1</v>
      </c>
      <c r="J2591" s="17">
        <v>1</v>
      </c>
      <c r="K2591" s="17">
        <v>1</v>
      </c>
      <c r="L2591" s="14" t="s">
        <v>48</v>
      </c>
      <c r="M2591" s="14" t="s">
        <v>49</v>
      </c>
      <c r="N2591" s="17">
        <v>1</v>
      </c>
      <c r="O2591" s="14">
        <f t="shared" si="403"/>
        <v>38.94</v>
      </c>
      <c r="P2591" s="18">
        <v>11.8</v>
      </c>
      <c r="Q2591" s="14">
        <f t="shared" si="404"/>
        <v>38.94</v>
      </c>
      <c r="R2591" s="18">
        <v>11.8</v>
      </c>
      <c r="S2591" s="14">
        <f t="shared" si="405"/>
        <v>38.94</v>
      </c>
      <c r="T2591" s="18">
        <v>11.8</v>
      </c>
      <c r="U2591" s="21" t="s">
        <v>43</v>
      </c>
      <c r="V2591" s="21" t="s">
        <v>43</v>
      </c>
      <c r="W2591" s="19">
        <v>27.846579999999999</v>
      </c>
      <c r="X2591" s="19">
        <v>-115.16153</v>
      </c>
      <c r="Y2591" s="18">
        <f t="shared" si="409"/>
        <v>57.2</v>
      </c>
      <c r="Z2591" s="17">
        <v>14</v>
      </c>
      <c r="AA2591" s="21">
        <v>10</v>
      </c>
      <c r="AB2591" s="17" t="s">
        <v>44</v>
      </c>
      <c r="AC2591" s="14">
        <v>20</v>
      </c>
      <c r="AD2591" s="17">
        <v>12</v>
      </c>
      <c r="AE2591" s="17">
        <v>1</v>
      </c>
      <c r="AF2591" s="14">
        <v>41</v>
      </c>
      <c r="AG2591" s="14">
        <v>30</v>
      </c>
      <c r="AI2591" s="70">
        <f t="shared" si="406"/>
        <v>9.6649999999999991</v>
      </c>
      <c r="AJ2591" s="71" t="s">
        <v>369</v>
      </c>
      <c r="AK2591" s="72">
        <f t="shared" si="407"/>
        <v>0.82374690124645178</v>
      </c>
      <c r="AL2591" s="73">
        <f t="shared" si="408"/>
        <v>0.82374690124645178</v>
      </c>
    </row>
    <row r="2592" spans="1:38">
      <c r="A2592" s="14" t="s">
        <v>126</v>
      </c>
      <c r="B2592" s="14" t="s">
        <v>40</v>
      </c>
      <c r="C2592" s="31">
        <v>39283</v>
      </c>
      <c r="D2592" s="15">
        <v>2007</v>
      </c>
      <c r="E2592" s="16">
        <v>0.42777777777777781</v>
      </c>
      <c r="F2592" s="16">
        <v>0.46250000000000002</v>
      </c>
      <c r="G2592" s="16">
        <f t="shared" si="410"/>
        <v>3.472222222222221E-2</v>
      </c>
      <c r="H2592" s="21">
        <v>2</v>
      </c>
      <c r="I2592" s="17">
        <v>1</v>
      </c>
      <c r="J2592" s="17">
        <v>1</v>
      </c>
      <c r="K2592" s="17">
        <v>1</v>
      </c>
      <c r="L2592" s="14" t="s">
        <v>48</v>
      </c>
      <c r="M2592" s="14" t="s">
        <v>49</v>
      </c>
      <c r="N2592" s="17">
        <v>1</v>
      </c>
      <c r="O2592" s="14">
        <f t="shared" si="403"/>
        <v>38.94</v>
      </c>
      <c r="P2592" s="18">
        <v>11.8</v>
      </c>
      <c r="Q2592" s="14">
        <f t="shared" si="404"/>
        <v>38.94</v>
      </c>
      <c r="R2592" s="18">
        <v>11.8</v>
      </c>
      <c r="S2592" s="14">
        <f t="shared" si="405"/>
        <v>38.94</v>
      </c>
      <c r="T2592" s="18">
        <v>11.8</v>
      </c>
      <c r="U2592" s="21" t="s">
        <v>43</v>
      </c>
      <c r="V2592" s="21" t="s">
        <v>43</v>
      </c>
      <c r="W2592" s="19">
        <v>27.846579999999999</v>
      </c>
      <c r="X2592" s="19">
        <v>-115.16153</v>
      </c>
      <c r="Y2592" s="18">
        <f t="shared" si="409"/>
        <v>57.2</v>
      </c>
      <c r="Z2592" s="17">
        <v>14</v>
      </c>
      <c r="AA2592" s="21">
        <v>10</v>
      </c>
      <c r="AB2592" s="17" t="s">
        <v>44</v>
      </c>
      <c r="AC2592" s="14">
        <v>20</v>
      </c>
      <c r="AD2592" s="17">
        <v>16</v>
      </c>
      <c r="AE2592" s="17">
        <v>1</v>
      </c>
      <c r="AF2592" s="14">
        <v>41</v>
      </c>
      <c r="AG2592" s="14">
        <v>30</v>
      </c>
      <c r="AI2592" s="70">
        <f t="shared" si="406"/>
        <v>12.500999999999999</v>
      </c>
      <c r="AJ2592" s="71" t="s">
        <v>369</v>
      </c>
      <c r="AK2592" s="72">
        <f t="shared" si="407"/>
        <v>1.4471406331162124</v>
      </c>
      <c r="AL2592" s="73">
        <f t="shared" si="408"/>
        <v>1.4471406331162124</v>
      </c>
    </row>
    <row r="2593" spans="1:38">
      <c r="A2593" s="14" t="s">
        <v>126</v>
      </c>
      <c r="B2593" s="14" t="s">
        <v>40</v>
      </c>
      <c r="C2593" s="31">
        <v>39283</v>
      </c>
      <c r="D2593" s="15">
        <v>2007</v>
      </c>
      <c r="E2593" s="16">
        <v>0.42777777777777781</v>
      </c>
      <c r="F2593" s="16">
        <v>0.46250000000000002</v>
      </c>
      <c r="G2593" s="16">
        <f t="shared" si="410"/>
        <v>3.472222222222221E-2</v>
      </c>
      <c r="H2593" s="21">
        <v>2</v>
      </c>
      <c r="I2593" s="17">
        <v>1</v>
      </c>
      <c r="J2593" s="17">
        <v>1</v>
      </c>
      <c r="K2593" s="17">
        <v>1</v>
      </c>
      <c r="L2593" s="14" t="s">
        <v>48</v>
      </c>
      <c r="M2593" s="14" t="s">
        <v>49</v>
      </c>
      <c r="N2593" s="17">
        <v>1</v>
      </c>
      <c r="O2593" s="14">
        <f t="shared" si="403"/>
        <v>38.94</v>
      </c>
      <c r="P2593" s="18">
        <v>11.8</v>
      </c>
      <c r="Q2593" s="14">
        <f t="shared" si="404"/>
        <v>38.94</v>
      </c>
      <c r="R2593" s="18">
        <v>11.8</v>
      </c>
      <c r="S2593" s="14">
        <f t="shared" si="405"/>
        <v>38.94</v>
      </c>
      <c r="T2593" s="18">
        <v>11.8</v>
      </c>
      <c r="U2593" s="21" t="s">
        <v>43</v>
      </c>
      <c r="V2593" s="21" t="s">
        <v>43</v>
      </c>
      <c r="W2593" s="19">
        <v>27.846579999999999</v>
      </c>
      <c r="X2593" s="19">
        <v>-115.16153</v>
      </c>
      <c r="Y2593" s="18">
        <f t="shared" si="409"/>
        <v>57.2</v>
      </c>
      <c r="Z2593" s="17">
        <v>14</v>
      </c>
      <c r="AA2593" s="21">
        <v>10</v>
      </c>
      <c r="AB2593" s="17" t="s">
        <v>44</v>
      </c>
      <c r="AC2593" s="14">
        <v>20</v>
      </c>
      <c r="AD2593" s="17">
        <v>20</v>
      </c>
      <c r="AE2593" s="17">
        <v>1</v>
      </c>
      <c r="AF2593" s="14">
        <v>41</v>
      </c>
      <c r="AG2593" s="14">
        <v>30</v>
      </c>
      <c r="AI2593" s="70">
        <f t="shared" si="406"/>
        <v>15.337</v>
      </c>
      <c r="AJ2593" s="71" t="s">
        <v>369</v>
      </c>
      <c r="AK2593" s="72">
        <f t="shared" si="407"/>
        <v>2.2645047633742106</v>
      </c>
      <c r="AL2593" s="73">
        <f t="shared" si="408"/>
        <v>2.2645047633742106</v>
      </c>
    </row>
    <row r="2594" spans="1:38">
      <c r="A2594" s="14" t="s">
        <v>126</v>
      </c>
      <c r="B2594" s="14" t="s">
        <v>40</v>
      </c>
      <c r="C2594" s="31">
        <v>39283</v>
      </c>
      <c r="D2594" s="15">
        <v>2007</v>
      </c>
      <c r="E2594" s="16">
        <v>0.42777777777777781</v>
      </c>
      <c r="F2594" s="16">
        <v>0.46250000000000002</v>
      </c>
      <c r="G2594" s="16">
        <f t="shared" si="410"/>
        <v>3.472222222222221E-2</v>
      </c>
      <c r="H2594" s="21">
        <v>2</v>
      </c>
      <c r="I2594" s="17">
        <v>1</v>
      </c>
      <c r="J2594" s="17">
        <v>1</v>
      </c>
      <c r="K2594" s="17">
        <v>1</v>
      </c>
      <c r="L2594" s="14" t="s">
        <v>48</v>
      </c>
      <c r="M2594" s="14" t="s">
        <v>49</v>
      </c>
      <c r="N2594" s="17">
        <v>1</v>
      </c>
      <c r="O2594" s="14">
        <f t="shared" si="403"/>
        <v>38.94</v>
      </c>
      <c r="P2594" s="18">
        <v>11.8</v>
      </c>
      <c r="Q2594" s="14">
        <f t="shared" si="404"/>
        <v>38.94</v>
      </c>
      <c r="R2594" s="18">
        <v>11.8</v>
      </c>
      <c r="S2594" s="14">
        <f t="shared" si="405"/>
        <v>38.94</v>
      </c>
      <c r="T2594" s="18">
        <v>11.8</v>
      </c>
      <c r="U2594" s="21" t="s">
        <v>43</v>
      </c>
      <c r="V2594" s="21" t="s">
        <v>43</v>
      </c>
      <c r="W2594" s="19">
        <v>27.846579999999999</v>
      </c>
      <c r="X2594" s="19">
        <v>-115.16153</v>
      </c>
      <c r="Y2594" s="18">
        <f t="shared" si="409"/>
        <v>57.2</v>
      </c>
      <c r="Z2594" s="17">
        <v>14</v>
      </c>
      <c r="AA2594" s="21">
        <v>10</v>
      </c>
      <c r="AB2594" s="17" t="s">
        <v>44</v>
      </c>
      <c r="AC2594" s="14">
        <v>20</v>
      </c>
      <c r="AD2594" s="17">
        <v>20</v>
      </c>
      <c r="AE2594" s="17">
        <v>1</v>
      </c>
      <c r="AF2594" s="14">
        <v>41</v>
      </c>
      <c r="AG2594" s="14">
        <v>30</v>
      </c>
      <c r="AI2594" s="70">
        <f t="shared" si="406"/>
        <v>15.337</v>
      </c>
      <c r="AJ2594" s="71" t="s">
        <v>369</v>
      </c>
      <c r="AK2594" s="72">
        <f t="shared" si="407"/>
        <v>2.2645047633742106</v>
      </c>
      <c r="AL2594" s="73">
        <f t="shared" si="408"/>
        <v>2.2645047633742106</v>
      </c>
    </row>
    <row r="2595" spans="1:38">
      <c r="A2595" s="14" t="s">
        <v>126</v>
      </c>
      <c r="B2595" s="14" t="s">
        <v>40</v>
      </c>
      <c r="C2595" s="31">
        <v>39283</v>
      </c>
      <c r="D2595" s="15">
        <v>2007</v>
      </c>
      <c r="E2595" s="16">
        <v>0.42777777777777781</v>
      </c>
      <c r="F2595" s="16">
        <v>0.46250000000000002</v>
      </c>
      <c r="G2595" s="16">
        <f t="shared" si="410"/>
        <v>3.472222222222221E-2</v>
      </c>
      <c r="H2595" s="21">
        <v>2</v>
      </c>
      <c r="I2595" s="17">
        <v>1</v>
      </c>
      <c r="J2595" s="17">
        <v>1</v>
      </c>
      <c r="K2595" s="17">
        <v>1</v>
      </c>
      <c r="L2595" s="14" t="s">
        <v>48</v>
      </c>
      <c r="M2595" s="14" t="s">
        <v>49</v>
      </c>
      <c r="N2595" s="17">
        <v>1</v>
      </c>
      <c r="O2595" s="14">
        <f t="shared" si="403"/>
        <v>38.94</v>
      </c>
      <c r="P2595" s="18">
        <v>11.8</v>
      </c>
      <c r="Q2595" s="14">
        <f t="shared" si="404"/>
        <v>38.94</v>
      </c>
      <c r="R2595" s="18">
        <v>11.8</v>
      </c>
      <c r="S2595" s="14">
        <f t="shared" si="405"/>
        <v>38.94</v>
      </c>
      <c r="T2595" s="18">
        <v>11.8</v>
      </c>
      <c r="U2595" s="21" t="s">
        <v>43</v>
      </c>
      <c r="V2595" s="21" t="s">
        <v>43</v>
      </c>
      <c r="W2595" s="19">
        <v>27.846579999999999</v>
      </c>
      <c r="X2595" s="19">
        <v>-115.16153</v>
      </c>
      <c r="Y2595" s="18">
        <f t="shared" si="409"/>
        <v>57.2</v>
      </c>
      <c r="Z2595" s="17">
        <v>14</v>
      </c>
      <c r="AA2595" s="21">
        <v>10</v>
      </c>
      <c r="AB2595" s="17" t="s">
        <v>44</v>
      </c>
      <c r="AC2595" s="14">
        <v>21</v>
      </c>
      <c r="AD2595" s="17">
        <v>19</v>
      </c>
      <c r="AE2595" s="17">
        <v>1</v>
      </c>
      <c r="AF2595" s="14">
        <v>42</v>
      </c>
      <c r="AG2595" s="14">
        <v>30</v>
      </c>
      <c r="AI2595" s="70">
        <f t="shared" si="406"/>
        <v>14.628</v>
      </c>
      <c r="AJ2595" s="71" t="s">
        <v>369</v>
      </c>
      <c r="AK2595" s="72">
        <f t="shared" si="407"/>
        <v>2.041534710262368</v>
      </c>
      <c r="AL2595" s="73">
        <f t="shared" si="408"/>
        <v>2.041534710262368</v>
      </c>
    </row>
    <row r="2596" spans="1:38">
      <c r="A2596" s="14" t="s">
        <v>126</v>
      </c>
      <c r="B2596" s="14" t="s">
        <v>40</v>
      </c>
      <c r="C2596" s="31">
        <v>39283</v>
      </c>
      <c r="D2596" s="15">
        <v>2007</v>
      </c>
      <c r="E2596" s="16">
        <v>0.42777777777777781</v>
      </c>
      <c r="F2596" s="16">
        <v>0.46250000000000002</v>
      </c>
      <c r="G2596" s="16">
        <f t="shared" si="410"/>
        <v>3.472222222222221E-2</v>
      </c>
      <c r="H2596" s="21">
        <v>2</v>
      </c>
      <c r="I2596" s="17">
        <v>1</v>
      </c>
      <c r="J2596" s="17">
        <v>1</v>
      </c>
      <c r="K2596" s="17">
        <v>1</v>
      </c>
      <c r="L2596" s="14" t="s">
        <v>48</v>
      </c>
      <c r="M2596" s="14" t="s">
        <v>49</v>
      </c>
      <c r="N2596" s="17">
        <v>1</v>
      </c>
      <c r="O2596" s="14">
        <f t="shared" si="403"/>
        <v>38.94</v>
      </c>
      <c r="P2596" s="18">
        <v>11.8</v>
      </c>
      <c r="Q2596" s="14">
        <f t="shared" si="404"/>
        <v>38.94</v>
      </c>
      <c r="R2596" s="18">
        <v>11.8</v>
      </c>
      <c r="S2596" s="14">
        <f t="shared" si="405"/>
        <v>38.94</v>
      </c>
      <c r="T2596" s="18">
        <v>11.8</v>
      </c>
      <c r="U2596" s="21" t="s">
        <v>43</v>
      </c>
      <c r="V2596" s="21" t="s">
        <v>43</v>
      </c>
      <c r="W2596" s="19">
        <v>27.846579999999999</v>
      </c>
      <c r="X2596" s="19">
        <v>-115.16153</v>
      </c>
      <c r="Y2596" s="18">
        <f t="shared" si="409"/>
        <v>57.2</v>
      </c>
      <c r="Z2596" s="17">
        <v>14</v>
      </c>
      <c r="AA2596" s="21">
        <v>10</v>
      </c>
      <c r="AB2596" s="17" t="s">
        <v>44</v>
      </c>
      <c r="AC2596" s="14">
        <v>22</v>
      </c>
      <c r="AD2596" s="17">
        <v>11</v>
      </c>
      <c r="AE2596" s="17">
        <v>1</v>
      </c>
      <c r="AF2596" s="14">
        <v>43</v>
      </c>
      <c r="AG2596" s="14">
        <v>30</v>
      </c>
      <c r="AI2596" s="70">
        <f t="shared" si="406"/>
        <v>8.9559999999999995</v>
      </c>
      <c r="AJ2596" s="71" t="s">
        <v>369</v>
      </c>
      <c r="AK2596" s="72">
        <f t="shared" si="407"/>
        <v>0.69715856935839871</v>
      </c>
      <c r="AL2596" s="73">
        <f t="shared" si="408"/>
        <v>0.69715856935839871</v>
      </c>
    </row>
    <row r="2597" spans="1:38">
      <c r="A2597" s="14" t="s">
        <v>126</v>
      </c>
      <c r="B2597" s="14" t="s">
        <v>40</v>
      </c>
      <c r="C2597" s="31">
        <v>39283</v>
      </c>
      <c r="D2597" s="15">
        <v>2007</v>
      </c>
      <c r="E2597" s="16">
        <v>0.42777777777777781</v>
      </c>
      <c r="F2597" s="16">
        <v>0.46250000000000002</v>
      </c>
      <c r="G2597" s="16">
        <f t="shared" si="410"/>
        <v>3.472222222222221E-2</v>
      </c>
      <c r="H2597" s="21">
        <v>2</v>
      </c>
      <c r="I2597" s="17">
        <v>1</v>
      </c>
      <c r="J2597" s="17">
        <v>1</v>
      </c>
      <c r="K2597" s="17">
        <v>1</v>
      </c>
      <c r="L2597" s="14" t="s">
        <v>48</v>
      </c>
      <c r="M2597" s="14" t="s">
        <v>49</v>
      </c>
      <c r="N2597" s="17">
        <v>1</v>
      </c>
      <c r="O2597" s="14">
        <f t="shared" si="403"/>
        <v>38.94</v>
      </c>
      <c r="P2597" s="18">
        <v>11.8</v>
      </c>
      <c r="Q2597" s="14">
        <f t="shared" si="404"/>
        <v>38.94</v>
      </c>
      <c r="R2597" s="18">
        <v>11.8</v>
      </c>
      <c r="S2597" s="14">
        <f t="shared" si="405"/>
        <v>38.94</v>
      </c>
      <c r="T2597" s="18">
        <v>11.8</v>
      </c>
      <c r="U2597" s="21" t="s">
        <v>43</v>
      </c>
      <c r="V2597" s="21" t="s">
        <v>43</v>
      </c>
      <c r="W2597" s="19">
        <v>27.846579999999999</v>
      </c>
      <c r="X2597" s="19">
        <v>-115.16153</v>
      </c>
      <c r="Y2597" s="18">
        <f t="shared" si="409"/>
        <v>57.2</v>
      </c>
      <c r="Z2597" s="17">
        <v>14</v>
      </c>
      <c r="AA2597" s="21">
        <v>10</v>
      </c>
      <c r="AB2597" s="17" t="s">
        <v>44</v>
      </c>
      <c r="AC2597" s="14">
        <v>22</v>
      </c>
      <c r="AD2597" s="17">
        <v>14</v>
      </c>
      <c r="AE2597" s="17">
        <v>1</v>
      </c>
      <c r="AF2597" s="14">
        <v>43</v>
      </c>
      <c r="AG2597" s="14">
        <v>30</v>
      </c>
      <c r="AI2597" s="70">
        <f t="shared" si="406"/>
        <v>11.083</v>
      </c>
      <c r="AJ2597" s="71" t="s">
        <v>369</v>
      </c>
      <c r="AK2597" s="72">
        <f t="shared" si="407"/>
        <v>1.1117350137621949</v>
      </c>
      <c r="AL2597" s="73">
        <f t="shared" si="408"/>
        <v>1.1117350137621949</v>
      </c>
    </row>
    <row r="2598" spans="1:38">
      <c r="A2598" s="14" t="s">
        <v>126</v>
      </c>
      <c r="B2598" s="14" t="s">
        <v>40</v>
      </c>
      <c r="C2598" s="31">
        <v>39283</v>
      </c>
      <c r="D2598" s="15">
        <v>2007</v>
      </c>
      <c r="E2598" s="16">
        <v>0.42777777777777781</v>
      </c>
      <c r="F2598" s="16">
        <v>0.46250000000000002</v>
      </c>
      <c r="G2598" s="16">
        <f t="shared" si="410"/>
        <v>3.472222222222221E-2</v>
      </c>
      <c r="H2598" s="21">
        <v>2</v>
      </c>
      <c r="I2598" s="17">
        <v>1</v>
      </c>
      <c r="J2598" s="17">
        <v>1</v>
      </c>
      <c r="K2598" s="17">
        <v>1</v>
      </c>
      <c r="L2598" s="14" t="s">
        <v>48</v>
      </c>
      <c r="M2598" s="14" t="s">
        <v>49</v>
      </c>
      <c r="N2598" s="17">
        <v>1</v>
      </c>
      <c r="O2598" s="14">
        <f t="shared" si="403"/>
        <v>38.94</v>
      </c>
      <c r="P2598" s="18">
        <v>11.8</v>
      </c>
      <c r="Q2598" s="14">
        <f t="shared" si="404"/>
        <v>38.94</v>
      </c>
      <c r="R2598" s="18">
        <v>11.8</v>
      </c>
      <c r="S2598" s="14">
        <f t="shared" si="405"/>
        <v>38.94</v>
      </c>
      <c r="T2598" s="18">
        <v>11.8</v>
      </c>
      <c r="U2598" s="21" t="s">
        <v>43</v>
      </c>
      <c r="V2598" s="21" t="s">
        <v>43</v>
      </c>
      <c r="W2598" s="19">
        <v>27.846579999999999</v>
      </c>
      <c r="X2598" s="19">
        <v>-115.16153</v>
      </c>
      <c r="Y2598" s="18">
        <f t="shared" si="409"/>
        <v>57.2</v>
      </c>
      <c r="Z2598" s="17">
        <v>14</v>
      </c>
      <c r="AA2598" s="21">
        <v>10</v>
      </c>
      <c r="AB2598" s="17" t="s">
        <v>44</v>
      </c>
      <c r="AC2598" s="14">
        <v>22</v>
      </c>
      <c r="AD2598" s="17">
        <v>14</v>
      </c>
      <c r="AE2598" s="17">
        <v>1</v>
      </c>
      <c r="AF2598" s="14">
        <v>43</v>
      </c>
      <c r="AG2598" s="14">
        <v>30</v>
      </c>
      <c r="AI2598" s="70">
        <f t="shared" si="406"/>
        <v>11.083</v>
      </c>
      <c r="AJ2598" s="71" t="s">
        <v>369</v>
      </c>
      <c r="AK2598" s="72">
        <f t="shared" si="407"/>
        <v>1.1117350137621949</v>
      </c>
      <c r="AL2598" s="73">
        <f t="shared" si="408"/>
        <v>1.1117350137621949</v>
      </c>
    </row>
    <row r="2599" spans="1:38">
      <c r="A2599" s="14" t="s">
        <v>126</v>
      </c>
      <c r="B2599" s="14" t="s">
        <v>40</v>
      </c>
      <c r="C2599" s="31">
        <v>39283</v>
      </c>
      <c r="D2599" s="15">
        <v>2007</v>
      </c>
      <c r="E2599" s="16">
        <v>0.42777777777777781</v>
      </c>
      <c r="F2599" s="16">
        <v>0.46250000000000002</v>
      </c>
      <c r="G2599" s="16">
        <f t="shared" si="410"/>
        <v>3.472222222222221E-2</v>
      </c>
      <c r="H2599" s="21">
        <v>2</v>
      </c>
      <c r="I2599" s="17">
        <v>1</v>
      </c>
      <c r="J2599" s="17">
        <v>1</v>
      </c>
      <c r="K2599" s="17">
        <v>1</v>
      </c>
      <c r="L2599" s="14" t="s">
        <v>48</v>
      </c>
      <c r="M2599" s="14" t="s">
        <v>49</v>
      </c>
      <c r="N2599" s="17">
        <v>1</v>
      </c>
      <c r="O2599" s="14">
        <f t="shared" si="403"/>
        <v>38.94</v>
      </c>
      <c r="P2599" s="18">
        <v>11.8</v>
      </c>
      <c r="Q2599" s="14">
        <f t="shared" si="404"/>
        <v>38.94</v>
      </c>
      <c r="R2599" s="18">
        <v>11.8</v>
      </c>
      <c r="S2599" s="14">
        <f t="shared" si="405"/>
        <v>38.94</v>
      </c>
      <c r="T2599" s="18">
        <v>11.8</v>
      </c>
      <c r="U2599" s="21" t="s">
        <v>43</v>
      </c>
      <c r="V2599" s="21" t="s">
        <v>43</v>
      </c>
      <c r="W2599" s="19">
        <v>27.846579999999999</v>
      </c>
      <c r="X2599" s="19">
        <v>-115.16153</v>
      </c>
      <c r="Y2599" s="18">
        <f t="shared" si="409"/>
        <v>57.2</v>
      </c>
      <c r="Z2599" s="17">
        <v>14</v>
      </c>
      <c r="AA2599" s="21">
        <v>10</v>
      </c>
      <c r="AB2599" s="17" t="s">
        <v>44</v>
      </c>
      <c r="AC2599" s="14">
        <v>22</v>
      </c>
      <c r="AD2599" s="17">
        <v>14</v>
      </c>
      <c r="AE2599" s="17">
        <v>1</v>
      </c>
      <c r="AF2599" s="14">
        <v>43</v>
      </c>
      <c r="AG2599" s="14">
        <v>30</v>
      </c>
      <c r="AI2599" s="70">
        <f t="shared" si="406"/>
        <v>11.083</v>
      </c>
      <c r="AJ2599" s="71" t="s">
        <v>369</v>
      </c>
      <c r="AK2599" s="72">
        <f t="shared" si="407"/>
        <v>1.1117350137621949</v>
      </c>
      <c r="AL2599" s="73">
        <f t="shared" si="408"/>
        <v>1.1117350137621949</v>
      </c>
    </row>
    <row r="2600" spans="1:38">
      <c r="A2600" s="14" t="s">
        <v>126</v>
      </c>
      <c r="B2600" s="14" t="s">
        <v>40</v>
      </c>
      <c r="C2600" s="31">
        <v>39283</v>
      </c>
      <c r="D2600" s="15">
        <v>2007</v>
      </c>
      <c r="E2600" s="16">
        <v>0.42777777777777781</v>
      </c>
      <c r="F2600" s="16">
        <v>0.46250000000000002</v>
      </c>
      <c r="G2600" s="16">
        <f t="shared" si="410"/>
        <v>3.472222222222221E-2</v>
      </c>
      <c r="H2600" s="21">
        <v>2</v>
      </c>
      <c r="I2600" s="17">
        <v>1</v>
      </c>
      <c r="J2600" s="17">
        <v>1</v>
      </c>
      <c r="K2600" s="17">
        <v>1</v>
      </c>
      <c r="L2600" s="14" t="s">
        <v>48</v>
      </c>
      <c r="M2600" s="14" t="s">
        <v>49</v>
      </c>
      <c r="N2600" s="17">
        <v>1</v>
      </c>
      <c r="O2600" s="14">
        <f t="shared" si="403"/>
        <v>38.94</v>
      </c>
      <c r="P2600" s="18">
        <v>11.8</v>
      </c>
      <c r="Q2600" s="14">
        <f t="shared" si="404"/>
        <v>38.94</v>
      </c>
      <c r="R2600" s="18">
        <v>11.8</v>
      </c>
      <c r="S2600" s="14">
        <f t="shared" si="405"/>
        <v>38.94</v>
      </c>
      <c r="T2600" s="18">
        <v>11.8</v>
      </c>
      <c r="U2600" s="21" t="s">
        <v>43</v>
      </c>
      <c r="V2600" s="21" t="s">
        <v>43</v>
      </c>
      <c r="W2600" s="19">
        <v>27.846579999999999</v>
      </c>
      <c r="X2600" s="19">
        <v>-115.16153</v>
      </c>
      <c r="Y2600" s="18">
        <f t="shared" si="409"/>
        <v>57.2</v>
      </c>
      <c r="Z2600" s="17">
        <v>14</v>
      </c>
      <c r="AA2600" s="21">
        <v>10</v>
      </c>
      <c r="AB2600" s="17" t="s">
        <v>44</v>
      </c>
      <c r="AC2600" s="14">
        <v>22</v>
      </c>
      <c r="AD2600" s="17">
        <v>16</v>
      </c>
      <c r="AE2600" s="17">
        <v>1</v>
      </c>
      <c r="AF2600" s="14">
        <v>43</v>
      </c>
      <c r="AG2600" s="14">
        <v>30</v>
      </c>
      <c r="AI2600" s="70">
        <f t="shared" si="406"/>
        <v>12.500999999999999</v>
      </c>
      <c r="AJ2600" s="71" t="s">
        <v>369</v>
      </c>
      <c r="AK2600" s="72">
        <f t="shared" si="407"/>
        <v>1.4471406331162124</v>
      </c>
      <c r="AL2600" s="73">
        <f t="shared" si="408"/>
        <v>1.4471406331162124</v>
      </c>
    </row>
    <row r="2601" spans="1:38">
      <c r="A2601" s="14" t="s">
        <v>126</v>
      </c>
      <c r="B2601" s="14" t="s">
        <v>40</v>
      </c>
      <c r="C2601" s="31">
        <v>39283</v>
      </c>
      <c r="D2601" s="15">
        <v>2007</v>
      </c>
      <c r="E2601" s="16">
        <v>0.42777777777777781</v>
      </c>
      <c r="F2601" s="16">
        <v>0.46250000000000002</v>
      </c>
      <c r="G2601" s="16">
        <f t="shared" si="410"/>
        <v>3.472222222222221E-2</v>
      </c>
      <c r="H2601" s="21">
        <v>2</v>
      </c>
      <c r="I2601" s="17">
        <v>1</v>
      </c>
      <c r="J2601" s="17">
        <v>1</v>
      </c>
      <c r="K2601" s="17">
        <v>1</v>
      </c>
      <c r="L2601" s="14" t="s">
        <v>48</v>
      </c>
      <c r="M2601" s="14" t="s">
        <v>49</v>
      </c>
      <c r="N2601" s="17">
        <v>1</v>
      </c>
      <c r="O2601" s="14">
        <f t="shared" si="403"/>
        <v>38.94</v>
      </c>
      <c r="P2601" s="18">
        <v>11.8</v>
      </c>
      <c r="Q2601" s="14">
        <f t="shared" si="404"/>
        <v>38.94</v>
      </c>
      <c r="R2601" s="18">
        <v>11.8</v>
      </c>
      <c r="S2601" s="14">
        <f t="shared" si="405"/>
        <v>38.94</v>
      </c>
      <c r="T2601" s="18">
        <v>11.8</v>
      </c>
      <c r="U2601" s="21" t="s">
        <v>43</v>
      </c>
      <c r="V2601" s="21" t="s">
        <v>43</v>
      </c>
      <c r="W2601" s="19">
        <v>27.846579999999999</v>
      </c>
      <c r="X2601" s="19">
        <v>-115.16153</v>
      </c>
      <c r="Y2601" s="18">
        <f t="shared" si="409"/>
        <v>57.2</v>
      </c>
      <c r="Z2601" s="17">
        <v>14</v>
      </c>
      <c r="AA2601" s="21">
        <v>10</v>
      </c>
      <c r="AB2601" s="17" t="s">
        <v>44</v>
      </c>
      <c r="AC2601" s="14">
        <v>22</v>
      </c>
      <c r="AD2601" s="17">
        <v>18</v>
      </c>
      <c r="AE2601" s="17">
        <v>1</v>
      </c>
      <c r="AF2601" s="14">
        <v>43</v>
      </c>
      <c r="AG2601" s="14">
        <v>30</v>
      </c>
      <c r="AI2601" s="70">
        <f t="shared" si="406"/>
        <v>13.918999999999999</v>
      </c>
      <c r="AJ2601" s="71" t="s">
        <v>369</v>
      </c>
      <c r="AK2601" s="72">
        <f t="shared" si="407"/>
        <v>1.8310631406548505</v>
      </c>
      <c r="AL2601" s="73">
        <f t="shared" si="408"/>
        <v>1.8310631406548505</v>
      </c>
    </row>
    <row r="2602" spans="1:38">
      <c r="A2602" s="14" t="s">
        <v>126</v>
      </c>
      <c r="B2602" s="14" t="s">
        <v>40</v>
      </c>
      <c r="C2602" s="31">
        <v>39283</v>
      </c>
      <c r="D2602" s="15">
        <v>2007</v>
      </c>
      <c r="E2602" s="16">
        <v>0.42777777777777781</v>
      </c>
      <c r="F2602" s="16">
        <v>0.46250000000000002</v>
      </c>
      <c r="G2602" s="16">
        <f t="shared" si="410"/>
        <v>3.472222222222221E-2</v>
      </c>
      <c r="H2602" s="21">
        <v>2</v>
      </c>
      <c r="I2602" s="17">
        <v>1</v>
      </c>
      <c r="J2602" s="17">
        <v>1</v>
      </c>
      <c r="K2602" s="17">
        <v>1</v>
      </c>
      <c r="L2602" s="14" t="s">
        <v>48</v>
      </c>
      <c r="M2602" s="14" t="s">
        <v>49</v>
      </c>
      <c r="N2602" s="17">
        <v>1</v>
      </c>
      <c r="O2602" s="14">
        <f t="shared" si="403"/>
        <v>38.94</v>
      </c>
      <c r="P2602" s="18">
        <v>11.8</v>
      </c>
      <c r="Q2602" s="14">
        <f t="shared" si="404"/>
        <v>38.94</v>
      </c>
      <c r="R2602" s="18">
        <v>11.8</v>
      </c>
      <c r="S2602" s="14">
        <f t="shared" si="405"/>
        <v>38.94</v>
      </c>
      <c r="T2602" s="18">
        <v>11.8</v>
      </c>
      <c r="U2602" s="21" t="s">
        <v>43</v>
      </c>
      <c r="V2602" s="21" t="s">
        <v>43</v>
      </c>
      <c r="W2602" s="19">
        <v>27.846579999999999</v>
      </c>
      <c r="X2602" s="19">
        <v>-115.16153</v>
      </c>
      <c r="Y2602" s="18">
        <f t="shared" si="409"/>
        <v>57.2</v>
      </c>
      <c r="Z2602" s="17">
        <v>14</v>
      </c>
      <c r="AA2602" s="21">
        <v>10</v>
      </c>
      <c r="AB2602" s="17" t="s">
        <v>44</v>
      </c>
      <c r="AC2602" s="14">
        <v>22</v>
      </c>
      <c r="AD2602" s="17">
        <v>20</v>
      </c>
      <c r="AE2602" s="17">
        <v>1</v>
      </c>
      <c r="AF2602" s="14">
        <v>43</v>
      </c>
      <c r="AG2602" s="14">
        <v>30</v>
      </c>
      <c r="AI2602" s="70">
        <f t="shared" si="406"/>
        <v>15.337</v>
      </c>
      <c r="AJ2602" s="71" t="s">
        <v>369</v>
      </c>
      <c r="AK2602" s="72">
        <f t="shared" si="407"/>
        <v>2.2645047633742106</v>
      </c>
      <c r="AL2602" s="73">
        <f t="shared" si="408"/>
        <v>2.2645047633742106</v>
      </c>
    </row>
    <row r="2603" spans="1:38">
      <c r="A2603" s="14" t="s">
        <v>126</v>
      </c>
      <c r="B2603" s="14" t="s">
        <v>40</v>
      </c>
      <c r="C2603" s="31">
        <v>39283</v>
      </c>
      <c r="D2603" s="15">
        <v>2007</v>
      </c>
      <c r="E2603" s="16">
        <v>0.42777777777777781</v>
      </c>
      <c r="F2603" s="16">
        <v>0.46250000000000002</v>
      </c>
      <c r="G2603" s="16">
        <f t="shared" si="410"/>
        <v>3.472222222222221E-2</v>
      </c>
      <c r="H2603" s="21">
        <v>2</v>
      </c>
      <c r="I2603" s="17">
        <v>1</v>
      </c>
      <c r="J2603" s="17">
        <v>1</v>
      </c>
      <c r="K2603" s="17">
        <v>1</v>
      </c>
      <c r="L2603" s="14" t="s">
        <v>48</v>
      </c>
      <c r="M2603" s="14" t="s">
        <v>49</v>
      </c>
      <c r="N2603" s="17">
        <v>1</v>
      </c>
      <c r="O2603" s="14">
        <f t="shared" si="403"/>
        <v>38.94</v>
      </c>
      <c r="P2603" s="18">
        <v>11.8</v>
      </c>
      <c r="Q2603" s="14">
        <f t="shared" si="404"/>
        <v>38.94</v>
      </c>
      <c r="R2603" s="18">
        <v>11.8</v>
      </c>
      <c r="S2603" s="14">
        <f t="shared" si="405"/>
        <v>38.94</v>
      </c>
      <c r="T2603" s="18">
        <v>11.8</v>
      </c>
      <c r="U2603" s="21" t="s">
        <v>43</v>
      </c>
      <c r="V2603" s="21" t="s">
        <v>43</v>
      </c>
      <c r="W2603" s="19">
        <v>27.846579999999999</v>
      </c>
      <c r="X2603" s="19">
        <v>-115.16153</v>
      </c>
      <c r="Y2603" s="18">
        <f t="shared" si="409"/>
        <v>57.2</v>
      </c>
      <c r="Z2603" s="17">
        <v>14</v>
      </c>
      <c r="AA2603" s="21">
        <v>10</v>
      </c>
      <c r="AB2603" s="17" t="s">
        <v>44</v>
      </c>
      <c r="AC2603" s="14">
        <v>22</v>
      </c>
      <c r="AD2603" s="17">
        <v>20</v>
      </c>
      <c r="AE2603" s="17">
        <v>1</v>
      </c>
      <c r="AF2603" s="14">
        <v>43</v>
      </c>
      <c r="AG2603" s="14">
        <v>30</v>
      </c>
      <c r="AI2603" s="70">
        <f t="shared" si="406"/>
        <v>15.337</v>
      </c>
      <c r="AJ2603" s="71" t="s">
        <v>369</v>
      </c>
      <c r="AK2603" s="72">
        <f t="shared" si="407"/>
        <v>2.2645047633742106</v>
      </c>
      <c r="AL2603" s="73">
        <f t="shared" si="408"/>
        <v>2.2645047633742106</v>
      </c>
    </row>
    <row r="2604" spans="1:38">
      <c r="A2604" s="14" t="s">
        <v>126</v>
      </c>
      <c r="B2604" s="14" t="s">
        <v>40</v>
      </c>
      <c r="C2604" s="31">
        <v>39283</v>
      </c>
      <c r="D2604" s="15">
        <v>2007</v>
      </c>
      <c r="E2604" s="16">
        <v>0.42777777777777781</v>
      </c>
      <c r="F2604" s="16">
        <v>0.46250000000000002</v>
      </c>
      <c r="G2604" s="16">
        <f t="shared" si="410"/>
        <v>3.472222222222221E-2</v>
      </c>
      <c r="H2604" s="21">
        <v>2</v>
      </c>
      <c r="I2604" s="17">
        <v>1</v>
      </c>
      <c r="J2604" s="17">
        <v>1</v>
      </c>
      <c r="K2604" s="17">
        <v>1</v>
      </c>
      <c r="L2604" s="14" t="s">
        <v>48</v>
      </c>
      <c r="M2604" s="14" t="s">
        <v>49</v>
      </c>
      <c r="N2604" s="17">
        <v>1</v>
      </c>
      <c r="O2604" s="14">
        <f t="shared" si="403"/>
        <v>38.94</v>
      </c>
      <c r="P2604" s="18">
        <v>11.8</v>
      </c>
      <c r="Q2604" s="14">
        <f t="shared" si="404"/>
        <v>38.94</v>
      </c>
      <c r="R2604" s="18">
        <v>11.8</v>
      </c>
      <c r="S2604" s="14">
        <f t="shared" si="405"/>
        <v>38.94</v>
      </c>
      <c r="T2604" s="18">
        <v>11.8</v>
      </c>
      <c r="U2604" s="21" t="s">
        <v>43</v>
      </c>
      <c r="V2604" s="21" t="s">
        <v>43</v>
      </c>
      <c r="W2604" s="19">
        <v>27.846579999999999</v>
      </c>
      <c r="X2604" s="19">
        <v>-115.16153</v>
      </c>
      <c r="Y2604" s="18">
        <f t="shared" si="409"/>
        <v>57.2</v>
      </c>
      <c r="Z2604" s="17">
        <v>14</v>
      </c>
      <c r="AA2604" s="21">
        <v>10</v>
      </c>
      <c r="AB2604" s="17" t="s">
        <v>44</v>
      </c>
      <c r="AC2604" s="14">
        <v>22</v>
      </c>
      <c r="AD2604" s="17">
        <v>20</v>
      </c>
      <c r="AE2604" s="17">
        <v>1</v>
      </c>
      <c r="AF2604" s="14">
        <v>43</v>
      </c>
      <c r="AG2604" s="14">
        <v>30</v>
      </c>
      <c r="AI2604" s="70">
        <f t="shared" si="406"/>
        <v>15.337</v>
      </c>
      <c r="AJ2604" s="71" t="s">
        <v>369</v>
      </c>
      <c r="AK2604" s="72">
        <f t="shared" si="407"/>
        <v>2.2645047633742106</v>
      </c>
      <c r="AL2604" s="73">
        <f t="shared" si="408"/>
        <v>2.2645047633742106</v>
      </c>
    </row>
    <row r="2605" spans="1:38">
      <c r="A2605" s="14" t="s">
        <v>126</v>
      </c>
      <c r="B2605" s="14" t="s">
        <v>40</v>
      </c>
      <c r="C2605" s="31">
        <v>39283</v>
      </c>
      <c r="D2605" s="15">
        <v>2007</v>
      </c>
      <c r="E2605" s="16">
        <v>0.42777777777777781</v>
      </c>
      <c r="F2605" s="16">
        <v>0.46250000000000002</v>
      </c>
      <c r="G2605" s="16">
        <f t="shared" si="410"/>
        <v>3.472222222222221E-2</v>
      </c>
      <c r="H2605" s="21">
        <v>2</v>
      </c>
      <c r="I2605" s="17">
        <v>1</v>
      </c>
      <c r="J2605" s="17">
        <v>1</v>
      </c>
      <c r="K2605" s="17">
        <v>1</v>
      </c>
      <c r="L2605" s="14" t="s">
        <v>48</v>
      </c>
      <c r="M2605" s="14" t="s">
        <v>49</v>
      </c>
      <c r="N2605" s="17">
        <v>1</v>
      </c>
      <c r="O2605" s="14">
        <f t="shared" si="403"/>
        <v>38.94</v>
      </c>
      <c r="P2605" s="18">
        <v>11.8</v>
      </c>
      <c r="Q2605" s="14">
        <f t="shared" si="404"/>
        <v>38.94</v>
      </c>
      <c r="R2605" s="18">
        <v>11.8</v>
      </c>
      <c r="S2605" s="14">
        <f t="shared" si="405"/>
        <v>38.94</v>
      </c>
      <c r="T2605" s="18">
        <v>11.8</v>
      </c>
      <c r="U2605" s="21" t="s">
        <v>43</v>
      </c>
      <c r="V2605" s="21" t="s">
        <v>43</v>
      </c>
      <c r="W2605" s="19">
        <v>27.846579999999999</v>
      </c>
      <c r="X2605" s="19">
        <v>-115.16153</v>
      </c>
      <c r="Y2605" s="18">
        <f t="shared" si="409"/>
        <v>57.2</v>
      </c>
      <c r="Z2605" s="17">
        <v>14</v>
      </c>
      <c r="AA2605" s="21">
        <v>10</v>
      </c>
      <c r="AB2605" s="17" t="s">
        <v>44</v>
      </c>
      <c r="AC2605" s="14">
        <v>23</v>
      </c>
      <c r="AD2605" s="17">
        <v>16</v>
      </c>
      <c r="AE2605" s="17">
        <v>1</v>
      </c>
      <c r="AF2605" s="14">
        <v>45</v>
      </c>
      <c r="AG2605" s="14">
        <v>30</v>
      </c>
      <c r="AI2605" s="70">
        <f t="shared" si="406"/>
        <v>12.500999999999999</v>
      </c>
      <c r="AJ2605" s="71" t="s">
        <v>369</v>
      </c>
      <c r="AK2605" s="72">
        <f t="shared" si="407"/>
        <v>1.4471406331162124</v>
      </c>
      <c r="AL2605" s="73">
        <f t="shared" si="408"/>
        <v>1.4471406331162124</v>
      </c>
    </row>
    <row r="2606" spans="1:38">
      <c r="A2606" s="14" t="s">
        <v>126</v>
      </c>
      <c r="B2606" s="14" t="s">
        <v>40</v>
      </c>
      <c r="C2606" s="31">
        <v>39283</v>
      </c>
      <c r="D2606" s="15">
        <v>2007</v>
      </c>
      <c r="E2606" s="16">
        <v>0.42777777777777781</v>
      </c>
      <c r="F2606" s="16">
        <v>0.46250000000000002</v>
      </c>
      <c r="G2606" s="16">
        <f t="shared" si="410"/>
        <v>3.472222222222221E-2</v>
      </c>
      <c r="H2606" s="21">
        <v>2</v>
      </c>
      <c r="I2606" s="17">
        <v>1</v>
      </c>
      <c r="J2606" s="17">
        <v>1</v>
      </c>
      <c r="K2606" s="17">
        <v>1</v>
      </c>
      <c r="L2606" s="14" t="s">
        <v>48</v>
      </c>
      <c r="M2606" s="14" t="s">
        <v>49</v>
      </c>
      <c r="N2606" s="17">
        <v>1</v>
      </c>
      <c r="O2606" s="14">
        <f t="shared" si="403"/>
        <v>38.94</v>
      </c>
      <c r="P2606" s="18">
        <v>11.8</v>
      </c>
      <c r="Q2606" s="14">
        <f t="shared" si="404"/>
        <v>38.94</v>
      </c>
      <c r="R2606" s="18">
        <v>11.8</v>
      </c>
      <c r="S2606" s="14">
        <f t="shared" si="405"/>
        <v>38.94</v>
      </c>
      <c r="T2606" s="18">
        <v>11.8</v>
      </c>
      <c r="U2606" s="21" t="s">
        <v>43</v>
      </c>
      <c r="V2606" s="21" t="s">
        <v>43</v>
      </c>
      <c r="W2606" s="19">
        <v>27.846579999999999</v>
      </c>
      <c r="X2606" s="19">
        <v>-115.16153</v>
      </c>
      <c r="Y2606" s="18">
        <f t="shared" si="409"/>
        <v>57.2</v>
      </c>
      <c r="Z2606" s="17">
        <v>14</v>
      </c>
      <c r="AA2606" s="21">
        <v>10</v>
      </c>
      <c r="AB2606" s="17" t="s">
        <v>44</v>
      </c>
      <c r="AC2606" s="14">
        <v>23</v>
      </c>
      <c r="AD2606" s="17">
        <v>18</v>
      </c>
      <c r="AE2606" s="17">
        <v>1</v>
      </c>
      <c r="AF2606" s="14">
        <v>45</v>
      </c>
      <c r="AG2606" s="14">
        <v>30</v>
      </c>
      <c r="AI2606" s="70">
        <f t="shared" si="406"/>
        <v>13.918999999999999</v>
      </c>
      <c r="AJ2606" s="71" t="s">
        <v>369</v>
      </c>
      <c r="AK2606" s="72">
        <f t="shared" si="407"/>
        <v>1.8310631406548505</v>
      </c>
      <c r="AL2606" s="73">
        <f t="shared" si="408"/>
        <v>1.8310631406548505</v>
      </c>
    </row>
    <row r="2607" spans="1:38">
      <c r="A2607" s="14" t="s">
        <v>126</v>
      </c>
      <c r="B2607" s="14" t="s">
        <v>40</v>
      </c>
      <c r="C2607" s="31">
        <v>39283</v>
      </c>
      <c r="D2607" s="15">
        <v>2007</v>
      </c>
      <c r="E2607" s="16">
        <v>0.42777777777777781</v>
      </c>
      <c r="F2607" s="16">
        <v>0.46250000000000002</v>
      </c>
      <c r="G2607" s="16">
        <f t="shared" si="410"/>
        <v>3.472222222222221E-2</v>
      </c>
      <c r="H2607" s="21">
        <v>2</v>
      </c>
      <c r="I2607" s="17">
        <v>1</v>
      </c>
      <c r="J2607" s="17">
        <v>1</v>
      </c>
      <c r="K2607" s="17">
        <v>1</v>
      </c>
      <c r="L2607" s="14" t="s">
        <v>48</v>
      </c>
      <c r="M2607" s="14" t="s">
        <v>49</v>
      </c>
      <c r="N2607" s="17">
        <v>1</v>
      </c>
      <c r="O2607" s="14">
        <f t="shared" si="403"/>
        <v>38.94</v>
      </c>
      <c r="P2607" s="18">
        <v>11.8</v>
      </c>
      <c r="Q2607" s="14">
        <f t="shared" si="404"/>
        <v>38.94</v>
      </c>
      <c r="R2607" s="18">
        <v>11.8</v>
      </c>
      <c r="S2607" s="14">
        <f t="shared" si="405"/>
        <v>38.94</v>
      </c>
      <c r="T2607" s="18">
        <v>11.8</v>
      </c>
      <c r="U2607" s="21" t="s">
        <v>43</v>
      </c>
      <c r="V2607" s="21" t="s">
        <v>43</v>
      </c>
      <c r="W2607" s="19">
        <v>27.846579999999999</v>
      </c>
      <c r="X2607" s="19">
        <v>-115.16153</v>
      </c>
      <c r="Y2607" s="18">
        <f t="shared" si="409"/>
        <v>57.2</v>
      </c>
      <c r="Z2607" s="17">
        <v>14</v>
      </c>
      <c r="AA2607" s="21">
        <v>10</v>
      </c>
      <c r="AB2607" s="17" t="s">
        <v>44</v>
      </c>
      <c r="AC2607" s="14">
        <v>23</v>
      </c>
      <c r="AD2607" s="17">
        <v>20</v>
      </c>
      <c r="AE2607" s="17">
        <v>1</v>
      </c>
      <c r="AF2607" s="14">
        <v>45</v>
      </c>
      <c r="AG2607" s="14">
        <v>30</v>
      </c>
      <c r="AI2607" s="70">
        <f t="shared" si="406"/>
        <v>15.337</v>
      </c>
      <c r="AJ2607" s="71" t="s">
        <v>369</v>
      </c>
      <c r="AK2607" s="72">
        <f t="shared" si="407"/>
        <v>2.2645047633742106</v>
      </c>
      <c r="AL2607" s="73">
        <f t="shared" si="408"/>
        <v>2.2645047633742106</v>
      </c>
    </row>
    <row r="2608" spans="1:38">
      <c r="A2608" s="14" t="s">
        <v>126</v>
      </c>
      <c r="B2608" s="14" t="s">
        <v>40</v>
      </c>
      <c r="C2608" s="31">
        <v>39283</v>
      </c>
      <c r="D2608" s="15">
        <v>2007</v>
      </c>
      <c r="E2608" s="16">
        <v>0.42777777777777781</v>
      </c>
      <c r="F2608" s="16">
        <v>0.46250000000000002</v>
      </c>
      <c r="G2608" s="16">
        <f t="shared" si="410"/>
        <v>3.472222222222221E-2</v>
      </c>
      <c r="H2608" s="21">
        <v>2</v>
      </c>
      <c r="I2608" s="17">
        <v>1</v>
      </c>
      <c r="J2608" s="17">
        <v>1</v>
      </c>
      <c r="K2608" s="17">
        <v>1</v>
      </c>
      <c r="L2608" s="14" t="s">
        <v>48</v>
      </c>
      <c r="M2608" s="14" t="s">
        <v>49</v>
      </c>
      <c r="N2608" s="17">
        <v>1</v>
      </c>
      <c r="O2608" s="14">
        <f t="shared" si="403"/>
        <v>38.94</v>
      </c>
      <c r="P2608" s="18">
        <v>11.8</v>
      </c>
      <c r="Q2608" s="14">
        <f t="shared" si="404"/>
        <v>38.94</v>
      </c>
      <c r="R2608" s="18">
        <v>11.8</v>
      </c>
      <c r="S2608" s="14">
        <f t="shared" si="405"/>
        <v>38.94</v>
      </c>
      <c r="T2608" s="18">
        <v>11.8</v>
      </c>
      <c r="U2608" s="21" t="s">
        <v>43</v>
      </c>
      <c r="V2608" s="21" t="s">
        <v>43</v>
      </c>
      <c r="W2608" s="19">
        <v>27.846579999999999</v>
      </c>
      <c r="X2608" s="19">
        <v>-115.16153</v>
      </c>
      <c r="Y2608" s="18">
        <f t="shared" si="409"/>
        <v>57.2</v>
      </c>
      <c r="Z2608" s="17">
        <v>14</v>
      </c>
      <c r="AA2608" s="21">
        <v>10</v>
      </c>
      <c r="AB2608" s="17" t="s">
        <v>44</v>
      </c>
      <c r="AC2608" s="14">
        <v>23</v>
      </c>
      <c r="AD2608" s="17">
        <v>20</v>
      </c>
      <c r="AE2608" s="17">
        <v>1</v>
      </c>
      <c r="AF2608" s="14">
        <v>45</v>
      </c>
      <c r="AG2608" s="14">
        <v>30</v>
      </c>
      <c r="AI2608" s="70">
        <f t="shared" si="406"/>
        <v>15.337</v>
      </c>
      <c r="AJ2608" s="71" t="s">
        <v>369</v>
      </c>
      <c r="AK2608" s="72">
        <f t="shared" si="407"/>
        <v>2.2645047633742106</v>
      </c>
      <c r="AL2608" s="73">
        <f t="shared" si="408"/>
        <v>2.2645047633742106</v>
      </c>
    </row>
    <row r="2609" spans="1:38">
      <c r="A2609" s="14" t="s">
        <v>126</v>
      </c>
      <c r="B2609" s="14" t="s">
        <v>40</v>
      </c>
      <c r="C2609" s="31">
        <v>39283</v>
      </c>
      <c r="D2609" s="15">
        <v>2007</v>
      </c>
      <c r="E2609" s="16">
        <v>0.42777777777777781</v>
      </c>
      <c r="F2609" s="16">
        <v>0.46250000000000002</v>
      </c>
      <c r="G2609" s="16">
        <f t="shared" si="410"/>
        <v>3.472222222222221E-2</v>
      </c>
      <c r="H2609" s="21">
        <v>2</v>
      </c>
      <c r="I2609" s="17">
        <v>1</v>
      </c>
      <c r="J2609" s="17">
        <v>1</v>
      </c>
      <c r="K2609" s="17">
        <v>1</v>
      </c>
      <c r="L2609" s="14" t="s">
        <v>48</v>
      </c>
      <c r="M2609" s="14" t="s">
        <v>49</v>
      </c>
      <c r="N2609" s="17">
        <v>1</v>
      </c>
      <c r="O2609" s="14">
        <f t="shared" si="403"/>
        <v>38.94</v>
      </c>
      <c r="P2609" s="18">
        <v>11.8</v>
      </c>
      <c r="Q2609" s="14">
        <f t="shared" si="404"/>
        <v>38.94</v>
      </c>
      <c r="R2609" s="18">
        <v>11.8</v>
      </c>
      <c r="S2609" s="14">
        <f t="shared" si="405"/>
        <v>38.94</v>
      </c>
      <c r="T2609" s="18">
        <v>11.8</v>
      </c>
      <c r="U2609" s="21" t="s">
        <v>43</v>
      </c>
      <c r="V2609" s="21" t="s">
        <v>43</v>
      </c>
      <c r="W2609" s="19">
        <v>27.846579999999999</v>
      </c>
      <c r="X2609" s="19">
        <v>-115.16153</v>
      </c>
      <c r="Y2609" s="18">
        <f t="shared" si="409"/>
        <v>57.2</v>
      </c>
      <c r="Z2609" s="17">
        <v>14</v>
      </c>
      <c r="AA2609" s="21">
        <v>10</v>
      </c>
      <c r="AB2609" s="17" t="s">
        <v>44</v>
      </c>
      <c r="AC2609" s="14">
        <v>24</v>
      </c>
      <c r="AD2609" s="17">
        <v>16</v>
      </c>
      <c r="AE2609" s="17">
        <v>1</v>
      </c>
      <c r="AF2609" s="14">
        <v>50</v>
      </c>
      <c r="AG2609" s="14">
        <v>30</v>
      </c>
      <c r="AI2609" s="70">
        <f t="shared" si="406"/>
        <v>12.500999999999999</v>
      </c>
      <c r="AJ2609" s="71" t="s">
        <v>369</v>
      </c>
      <c r="AK2609" s="72">
        <f t="shared" si="407"/>
        <v>1.4471406331162124</v>
      </c>
      <c r="AL2609" s="73">
        <f t="shared" si="408"/>
        <v>1.4471406331162124</v>
      </c>
    </row>
    <row r="2610" spans="1:38">
      <c r="A2610" s="14" t="s">
        <v>126</v>
      </c>
      <c r="B2610" s="14" t="s">
        <v>40</v>
      </c>
      <c r="C2610" s="31">
        <v>39283</v>
      </c>
      <c r="D2610" s="15">
        <v>2007</v>
      </c>
      <c r="E2610" s="16">
        <v>0.42777777777777781</v>
      </c>
      <c r="F2610" s="16">
        <v>0.46250000000000002</v>
      </c>
      <c r="G2610" s="16">
        <f t="shared" si="410"/>
        <v>3.472222222222221E-2</v>
      </c>
      <c r="H2610" s="21">
        <v>2</v>
      </c>
      <c r="I2610" s="17">
        <v>1</v>
      </c>
      <c r="J2610" s="17">
        <v>1</v>
      </c>
      <c r="K2610" s="17">
        <v>1</v>
      </c>
      <c r="L2610" s="14" t="s">
        <v>48</v>
      </c>
      <c r="M2610" s="14" t="s">
        <v>49</v>
      </c>
      <c r="N2610" s="17">
        <v>1</v>
      </c>
      <c r="O2610" s="14">
        <f t="shared" si="403"/>
        <v>38.94</v>
      </c>
      <c r="P2610" s="18">
        <v>11.8</v>
      </c>
      <c r="Q2610" s="14">
        <f t="shared" si="404"/>
        <v>38.94</v>
      </c>
      <c r="R2610" s="18">
        <v>11.8</v>
      </c>
      <c r="S2610" s="14">
        <f t="shared" si="405"/>
        <v>38.94</v>
      </c>
      <c r="T2610" s="18">
        <v>11.8</v>
      </c>
      <c r="U2610" s="21" t="s">
        <v>43</v>
      </c>
      <c r="V2610" s="21" t="s">
        <v>43</v>
      </c>
      <c r="W2610" s="19">
        <v>27.846579999999999</v>
      </c>
      <c r="X2610" s="19">
        <v>-115.16153</v>
      </c>
      <c r="Y2610" s="18">
        <f t="shared" si="409"/>
        <v>57.2</v>
      </c>
      <c r="Z2610" s="17">
        <v>14</v>
      </c>
      <c r="AA2610" s="21">
        <v>10</v>
      </c>
      <c r="AB2610" s="17" t="s">
        <v>44</v>
      </c>
      <c r="AC2610" s="14">
        <v>24</v>
      </c>
      <c r="AD2610" s="17">
        <v>20</v>
      </c>
      <c r="AE2610" s="17">
        <v>1</v>
      </c>
      <c r="AF2610" s="14">
        <v>50</v>
      </c>
      <c r="AG2610" s="14">
        <v>30</v>
      </c>
      <c r="AI2610" s="70">
        <f t="shared" si="406"/>
        <v>15.337</v>
      </c>
      <c r="AJ2610" s="71" t="s">
        <v>369</v>
      </c>
      <c r="AK2610" s="72">
        <f t="shared" si="407"/>
        <v>2.2645047633742106</v>
      </c>
      <c r="AL2610" s="73">
        <f t="shared" si="408"/>
        <v>2.2645047633742106</v>
      </c>
    </row>
    <row r="2611" spans="1:38" hidden="1">
      <c r="A2611" s="14" t="s">
        <v>127</v>
      </c>
      <c r="B2611" s="14" t="s">
        <v>40</v>
      </c>
      <c r="C2611" s="31">
        <v>39283</v>
      </c>
      <c r="D2611" s="15">
        <v>2007</v>
      </c>
      <c r="E2611" s="16">
        <v>0.47569444444444442</v>
      </c>
      <c r="F2611" s="16">
        <v>0.51875000000000004</v>
      </c>
      <c r="G2611" s="16">
        <f t="shared" si="410"/>
        <v>4.3055555555555625E-2</v>
      </c>
      <c r="H2611" s="21">
        <v>2</v>
      </c>
      <c r="I2611" s="17">
        <v>2</v>
      </c>
      <c r="J2611" s="17">
        <v>1</v>
      </c>
      <c r="K2611" s="17">
        <v>1</v>
      </c>
      <c r="L2611" s="14" t="s">
        <v>41</v>
      </c>
      <c r="M2611" s="14" t="s">
        <v>42</v>
      </c>
      <c r="N2611" s="17">
        <v>2</v>
      </c>
      <c r="O2611" s="14">
        <f t="shared" si="403"/>
        <v>19.799999999999997</v>
      </c>
      <c r="P2611" s="18">
        <v>6</v>
      </c>
      <c r="Q2611" s="14">
        <f t="shared" si="404"/>
        <v>16.170000000000002</v>
      </c>
      <c r="R2611" s="18">
        <v>4.9000000000000004</v>
      </c>
      <c r="S2611" s="14">
        <f t="shared" si="405"/>
        <v>19.799999999999997</v>
      </c>
      <c r="T2611" s="18">
        <v>6</v>
      </c>
      <c r="U2611" s="21" t="s">
        <v>43</v>
      </c>
      <c r="V2611" s="21" t="s">
        <v>43</v>
      </c>
      <c r="W2611" s="19">
        <v>27.849630000000001</v>
      </c>
      <c r="X2611" s="19">
        <v>-115.13955</v>
      </c>
      <c r="Y2611" s="18">
        <f t="shared" si="409"/>
        <v>64.400000000000006</v>
      </c>
      <c r="Z2611" s="17">
        <v>18</v>
      </c>
      <c r="AA2611" s="21">
        <v>6</v>
      </c>
      <c r="AB2611" s="14" t="s">
        <v>46</v>
      </c>
      <c r="AC2611" s="14">
        <v>1</v>
      </c>
      <c r="AD2611" s="17">
        <v>24</v>
      </c>
      <c r="AE2611" s="17">
        <v>1</v>
      </c>
      <c r="AF2611" s="14">
        <v>1</v>
      </c>
      <c r="AG2611" s="14">
        <v>330</v>
      </c>
      <c r="AI2611" s="70">
        <f t="shared" ref="AI2611:AI2650" si="411">(0.748*AD2611)+1.2345</f>
        <v>19.186499999999999</v>
      </c>
      <c r="AJ2611" s="74">
        <f t="shared" ref="AJ2611:AJ2650" si="412">((POWER(AI2611*10,3.36))*2.24)/100000</f>
        <v>1049.8173965226345</v>
      </c>
      <c r="AK2611" s="74">
        <f t="shared" ref="AK2611:AK2650" si="413">(0.0026*AJ2611)-0.61</f>
        <v>2.1195252309588497</v>
      </c>
      <c r="AL2611" s="73">
        <f t="shared" ref="AL2611:AL2650" si="414">IF(AK2611&gt;0,AK2611:AK2611,0)</f>
        <v>2.1195252309588497</v>
      </c>
    </row>
    <row r="2612" spans="1:38" hidden="1">
      <c r="A2612" s="14" t="s">
        <v>127</v>
      </c>
      <c r="B2612" s="14" t="s">
        <v>40</v>
      </c>
      <c r="C2612" s="31">
        <v>39283</v>
      </c>
      <c r="D2612" s="15">
        <v>2007</v>
      </c>
      <c r="E2612" s="16">
        <v>0.47569444444444442</v>
      </c>
      <c r="F2612" s="16">
        <v>0.51875000000000004</v>
      </c>
      <c r="G2612" s="16">
        <f t="shared" si="410"/>
        <v>4.3055555555555625E-2</v>
      </c>
      <c r="H2612" s="21">
        <v>2</v>
      </c>
      <c r="I2612" s="17">
        <v>2</v>
      </c>
      <c r="J2612" s="17">
        <v>1</v>
      </c>
      <c r="K2612" s="17">
        <v>1</v>
      </c>
      <c r="L2612" s="14" t="s">
        <v>41</v>
      </c>
      <c r="M2612" s="14" t="s">
        <v>42</v>
      </c>
      <c r="N2612" s="17">
        <v>2</v>
      </c>
      <c r="O2612" s="14">
        <f t="shared" si="403"/>
        <v>19.799999999999997</v>
      </c>
      <c r="P2612" s="18">
        <v>6</v>
      </c>
      <c r="Q2612" s="14">
        <f t="shared" si="404"/>
        <v>16.170000000000002</v>
      </c>
      <c r="R2612" s="18">
        <v>4.9000000000000004</v>
      </c>
      <c r="S2612" s="14">
        <f t="shared" si="405"/>
        <v>19.799999999999997</v>
      </c>
      <c r="T2612" s="18">
        <v>6</v>
      </c>
      <c r="U2612" s="21" t="s">
        <v>43</v>
      </c>
      <c r="V2612" s="21" t="s">
        <v>43</v>
      </c>
      <c r="W2612" s="19">
        <v>27.849630000000001</v>
      </c>
      <c r="X2612" s="19">
        <v>-115.13955</v>
      </c>
      <c r="Y2612" s="18">
        <f t="shared" si="409"/>
        <v>64.400000000000006</v>
      </c>
      <c r="Z2612" s="17">
        <v>18</v>
      </c>
      <c r="AA2612" s="21">
        <v>6</v>
      </c>
      <c r="AB2612" s="14" t="s">
        <v>46</v>
      </c>
      <c r="AC2612" s="14">
        <v>2</v>
      </c>
      <c r="AD2612" s="17">
        <v>17</v>
      </c>
      <c r="AE2612" s="17">
        <v>1</v>
      </c>
      <c r="AF2612" s="14">
        <v>10</v>
      </c>
      <c r="AG2612" s="14">
        <v>330</v>
      </c>
      <c r="AI2612" s="70">
        <f t="shared" si="411"/>
        <v>13.9505</v>
      </c>
      <c r="AJ2612" s="74">
        <f t="shared" si="412"/>
        <v>359.80704047984557</v>
      </c>
      <c r="AK2612" s="74">
        <f t="shared" si="413"/>
        <v>0.32549830524759849</v>
      </c>
      <c r="AL2612" s="73">
        <f t="shared" si="414"/>
        <v>0.32549830524759849</v>
      </c>
    </row>
    <row r="2613" spans="1:38" hidden="1">
      <c r="A2613" s="14" t="s">
        <v>127</v>
      </c>
      <c r="B2613" s="14" t="s">
        <v>40</v>
      </c>
      <c r="C2613" s="31">
        <v>39283</v>
      </c>
      <c r="D2613" s="15">
        <v>2007</v>
      </c>
      <c r="E2613" s="16">
        <v>0.47569444444444442</v>
      </c>
      <c r="F2613" s="16">
        <v>0.51875000000000004</v>
      </c>
      <c r="G2613" s="16">
        <f t="shared" si="410"/>
        <v>4.3055555555555625E-2</v>
      </c>
      <c r="H2613" s="21">
        <v>2</v>
      </c>
      <c r="I2613" s="17">
        <v>2</v>
      </c>
      <c r="J2613" s="17">
        <v>1</v>
      </c>
      <c r="K2613" s="17">
        <v>1</v>
      </c>
      <c r="L2613" s="14" t="s">
        <v>41</v>
      </c>
      <c r="M2613" s="14" t="s">
        <v>42</v>
      </c>
      <c r="N2613" s="17">
        <v>2</v>
      </c>
      <c r="O2613" s="14">
        <f t="shared" si="403"/>
        <v>19.799999999999997</v>
      </c>
      <c r="P2613" s="18">
        <v>6</v>
      </c>
      <c r="Q2613" s="14">
        <f t="shared" si="404"/>
        <v>16.170000000000002</v>
      </c>
      <c r="R2613" s="18">
        <v>4.9000000000000004</v>
      </c>
      <c r="S2613" s="14">
        <f t="shared" si="405"/>
        <v>19.799999999999997</v>
      </c>
      <c r="T2613" s="18">
        <v>6</v>
      </c>
      <c r="U2613" s="21" t="s">
        <v>43</v>
      </c>
      <c r="V2613" s="21" t="s">
        <v>43</v>
      </c>
      <c r="W2613" s="19">
        <v>27.849630000000001</v>
      </c>
      <c r="X2613" s="19">
        <v>-115.13955</v>
      </c>
      <c r="Y2613" s="18">
        <f t="shared" si="409"/>
        <v>64.400000000000006</v>
      </c>
      <c r="Z2613" s="17">
        <v>18</v>
      </c>
      <c r="AA2613" s="21">
        <v>6</v>
      </c>
      <c r="AB2613" s="14" t="s">
        <v>46</v>
      </c>
      <c r="AC2613" s="14">
        <v>2</v>
      </c>
      <c r="AD2613" s="17">
        <v>25</v>
      </c>
      <c r="AE2613" s="17">
        <v>1</v>
      </c>
      <c r="AF2613" s="14">
        <v>10</v>
      </c>
      <c r="AG2613" s="14">
        <v>330</v>
      </c>
      <c r="AI2613" s="70">
        <f t="shared" si="411"/>
        <v>19.9345</v>
      </c>
      <c r="AJ2613" s="74">
        <f t="shared" si="412"/>
        <v>1193.7736391278531</v>
      </c>
      <c r="AK2613" s="74">
        <f t="shared" si="413"/>
        <v>2.4938114617324181</v>
      </c>
      <c r="AL2613" s="73">
        <f t="shared" si="414"/>
        <v>2.4938114617324181</v>
      </c>
    </row>
    <row r="2614" spans="1:38" hidden="1">
      <c r="A2614" s="14" t="s">
        <v>127</v>
      </c>
      <c r="B2614" s="14" t="s">
        <v>40</v>
      </c>
      <c r="C2614" s="31">
        <v>39283</v>
      </c>
      <c r="D2614" s="15">
        <v>2007</v>
      </c>
      <c r="E2614" s="16">
        <v>0.47569444444444442</v>
      </c>
      <c r="F2614" s="16">
        <v>0.51875000000000004</v>
      </c>
      <c r="G2614" s="16">
        <f t="shared" si="410"/>
        <v>4.3055555555555625E-2</v>
      </c>
      <c r="H2614" s="21">
        <v>2</v>
      </c>
      <c r="I2614" s="17">
        <v>2</v>
      </c>
      <c r="J2614" s="17">
        <v>1</v>
      </c>
      <c r="K2614" s="17">
        <v>1</v>
      </c>
      <c r="L2614" s="14" t="s">
        <v>41</v>
      </c>
      <c r="M2614" s="14" t="s">
        <v>42</v>
      </c>
      <c r="N2614" s="17">
        <v>2</v>
      </c>
      <c r="O2614" s="14">
        <f t="shared" si="403"/>
        <v>19.799999999999997</v>
      </c>
      <c r="P2614" s="18">
        <v>6</v>
      </c>
      <c r="Q2614" s="14">
        <f t="shared" si="404"/>
        <v>16.170000000000002</v>
      </c>
      <c r="R2614" s="18">
        <v>4.9000000000000004</v>
      </c>
      <c r="S2614" s="14">
        <f t="shared" si="405"/>
        <v>19.799999999999997</v>
      </c>
      <c r="T2614" s="18">
        <v>6</v>
      </c>
      <c r="U2614" s="21" t="s">
        <v>43</v>
      </c>
      <c r="V2614" s="21" t="s">
        <v>43</v>
      </c>
      <c r="W2614" s="19">
        <v>27.849630000000001</v>
      </c>
      <c r="X2614" s="19">
        <v>-115.13955</v>
      </c>
      <c r="Y2614" s="18">
        <f t="shared" si="409"/>
        <v>64.400000000000006</v>
      </c>
      <c r="Z2614" s="17">
        <v>18</v>
      </c>
      <c r="AA2614" s="21">
        <v>6</v>
      </c>
      <c r="AB2614" s="14" t="s">
        <v>46</v>
      </c>
      <c r="AC2614" s="14">
        <v>2</v>
      </c>
      <c r="AD2614" s="17">
        <v>26</v>
      </c>
      <c r="AE2614" s="17">
        <v>1</v>
      </c>
      <c r="AF2614" s="14">
        <v>10</v>
      </c>
      <c r="AG2614" s="14">
        <v>330</v>
      </c>
      <c r="AI2614" s="70">
        <f t="shared" si="411"/>
        <v>20.682500000000001</v>
      </c>
      <c r="AJ2614" s="74">
        <f t="shared" si="412"/>
        <v>1351.0586714113065</v>
      </c>
      <c r="AK2614" s="74">
        <f t="shared" si="413"/>
        <v>2.9027525456693968</v>
      </c>
      <c r="AL2614" s="73">
        <f t="shared" si="414"/>
        <v>2.9027525456693968</v>
      </c>
    </row>
    <row r="2615" spans="1:38" hidden="1">
      <c r="A2615" s="14" t="s">
        <v>127</v>
      </c>
      <c r="B2615" s="14" t="s">
        <v>40</v>
      </c>
      <c r="C2615" s="31">
        <v>39283</v>
      </c>
      <c r="D2615" s="15">
        <v>2007</v>
      </c>
      <c r="E2615" s="16">
        <v>0.47569444444444442</v>
      </c>
      <c r="F2615" s="16">
        <v>0.51875000000000004</v>
      </c>
      <c r="G2615" s="16">
        <f t="shared" si="410"/>
        <v>4.3055555555555625E-2</v>
      </c>
      <c r="H2615" s="21">
        <v>2</v>
      </c>
      <c r="I2615" s="17">
        <v>2</v>
      </c>
      <c r="J2615" s="17">
        <v>1</v>
      </c>
      <c r="K2615" s="17">
        <v>1</v>
      </c>
      <c r="L2615" s="14" t="s">
        <v>41</v>
      </c>
      <c r="M2615" s="14" t="s">
        <v>42</v>
      </c>
      <c r="N2615" s="17">
        <v>2</v>
      </c>
      <c r="O2615" s="14">
        <f t="shared" si="403"/>
        <v>19.799999999999997</v>
      </c>
      <c r="P2615" s="18">
        <v>6</v>
      </c>
      <c r="Q2615" s="14">
        <f t="shared" si="404"/>
        <v>16.170000000000002</v>
      </c>
      <c r="R2615" s="18">
        <v>4.9000000000000004</v>
      </c>
      <c r="S2615" s="14">
        <f t="shared" si="405"/>
        <v>19.799999999999997</v>
      </c>
      <c r="T2615" s="18">
        <v>6</v>
      </c>
      <c r="U2615" s="21" t="s">
        <v>43</v>
      </c>
      <c r="V2615" s="21" t="s">
        <v>43</v>
      </c>
      <c r="W2615" s="19">
        <v>27.849630000000001</v>
      </c>
      <c r="X2615" s="19">
        <v>-115.13955</v>
      </c>
      <c r="Y2615" s="18">
        <f t="shared" si="409"/>
        <v>64.400000000000006</v>
      </c>
      <c r="Z2615" s="17">
        <v>18</v>
      </c>
      <c r="AA2615" s="21">
        <v>6</v>
      </c>
      <c r="AB2615" s="14" t="s">
        <v>46</v>
      </c>
      <c r="AC2615" s="14">
        <v>2</v>
      </c>
      <c r="AD2615" s="17">
        <v>26</v>
      </c>
      <c r="AE2615" s="17">
        <v>1</v>
      </c>
      <c r="AF2615" s="14">
        <v>10</v>
      </c>
      <c r="AG2615" s="14">
        <v>330</v>
      </c>
      <c r="AI2615" s="70">
        <f t="shared" si="411"/>
        <v>20.682500000000001</v>
      </c>
      <c r="AJ2615" s="74">
        <f t="shared" si="412"/>
        <v>1351.0586714113065</v>
      </c>
      <c r="AK2615" s="74">
        <f t="shared" si="413"/>
        <v>2.9027525456693968</v>
      </c>
      <c r="AL2615" s="73">
        <f t="shared" si="414"/>
        <v>2.9027525456693968</v>
      </c>
    </row>
    <row r="2616" spans="1:38" hidden="1">
      <c r="A2616" s="14" t="s">
        <v>127</v>
      </c>
      <c r="B2616" s="14" t="s">
        <v>40</v>
      </c>
      <c r="C2616" s="31">
        <v>39283</v>
      </c>
      <c r="D2616" s="15">
        <v>2007</v>
      </c>
      <c r="E2616" s="16">
        <v>0.47569444444444442</v>
      </c>
      <c r="F2616" s="16">
        <v>0.51875000000000004</v>
      </c>
      <c r="G2616" s="16">
        <f t="shared" si="410"/>
        <v>4.3055555555555625E-2</v>
      </c>
      <c r="H2616" s="21">
        <v>2</v>
      </c>
      <c r="I2616" s="17">
        <v>2</v>
      </c>
      <c r="J2616" s="17">
        <v>1</v>
      </c>
      <c r="K2616" s="17">
        <v>1</v>
      </c>
      <c r="L2616" s="14" t="s">
        <v>41</v>
      </c>
      <c r="M2616" s="14" t="s">
        <v>42</v>
      </c>
      <c r="N2616" s="17">
        <v>2</v>
      </c>
      <c r="O2616" s="14">
        <f t="shared" si="403"/>
        <v>19.799999999999997</v>
      </c>
      <c r="P2616" s="18">
        <v>6</v>
      </c>
      <c r="Q2616" s="14">
        <f t="shared" si="404"/>
        <v>16.170000000000002</v>
      </c>
      <c r="R2616" s="18">
        <v>4.9000000000000004</v>
      </c>
      <c r="S2616" s="14">
        <f t="shared" si="405"/>
        <v>19.799999999999997</v>
      </c>
      <c r="T2616" s="18">
        <v>6</v>
      </c>
      <c r="U2616" s="21" t="s">
        <v>43</v>
      </c>
      <c r="V2616" s="21" t="s">
        <v>43</v>
      </c>
      <c r="W2616" s="19">
        <v>27.849630000000001</v>
      </c>
      <c r="X2616" s="19">
        <v>-115.13955</v>
      </c>
      <c r="Y2616" s="18">
        <f t="shared" si="409"/>
        <v>64.400000000000006</v>
      </c>
      <c r="Z2616" s="17">
        <v>18</v>
      </c>
      <c r="AA2616" s="21">
        <v>6</v>
      </c>
      <c r="AB2616" s="14" t="s">
        <v>46</v>
      </c>
      <c r="AC2616" s="14">
        <v>3</v>
      </c>
      <c r="AD2616" s="17">
        <v>20</v>
      </c>
      <c r="AE2616" s="17">
        <v>1</v>
      </c>
      <c r="AF2616" s="14">
        <v>11</v>
      </c>
      <c r="AG2616" s="14">
        <v>330</v>
      </c>
      <c r="AI2616" s="70">
        <f t="shared" si="411"/>
        <v>16.194500000000001</v>
      </c>
      <c r="AJ2616" s="74">
        <f t="shared" si="412"/>
        <v>593.9131834357014</v>
      </c>
      <c r="AK2616" s="74">
        <f t="shared" si="413"/>
        <v>0.93417427693282351</v>
      </c>
      <c r="AL2616" s="73">
        <f t="shared" si="414"/>
        <v>0.93417427693282351</v>
      </c>
    </row>
    <row r="2617" spans="1:38" hidden="1">
      <c r="A2617" s="14" t="s">
        <v>127</v>
      </c>
      <c r="B2617" s="14" t="s">
        <v>40</v>
      </c>
      <c r="C2617" s="31">
        <v>39283</v>
      </c>
      <c r="D2617" s="15">
        <v>2007</v>
      </c>
      <c r="E2617" s="16">
        <v>0.47569444444444442</v>
      </c>
      <c r="F2617" s="16">
        <v>0.51875000000000004</v>
      </c>
      <c r="G2617" s="16">
        <f t="shared" si="410"/>
        <v>4.3055555555555625E-2</v>
      </c>
      <c r="H2617" s="21">
        <v>2</v>
      </c>
      <c r="I2617" s="17">
        <v>2</v>
      </c>
      <c r="J2617" s="17">
        <v>1</v>
      </c>
      <c r="K2617" s="17">
        <v>1</v>
      </c>
      <c r="L2617" s="14" t="s">
        <v>41</v>
      </c>
      <c r="M2617" s="14" t="s">
        <v>42</v>
      </c>
      <c r="N2617" s="17">
        <v>2</v>
      </c>
      <c r="O2617" s="14">
        <f t="shared" si="403"/>
        <v>19.799999999999997</v>
      </c>
      <c r="P2617" s="18">
        <v>6</v>
      </c>
      <c r="Q2617" s="14">
        <f t="shared" si="404"/>
        <v>16.170000000000002</v>
      </c>
      <c r="R2617" s="18">
        <v>4.9000000000000004</v>
      </c>
      <c r="S2617" s="14">
        <f t="shared" si="405"/>
        <v>19.799999999999997</v>
      </c>
      <c r="T2617" s="18">
        <v>6</v>
      </c>
      <c r="U2617" s="21" t="s">
        <v>43</v>
      </c>
      <c r="V2617" s="21" t="s">
        <v>43</v>
      </c>
      <c r="W2617" s="19">
        <v>27.849630000000001</v>
      </c>
      <c r="X2617" s="19">
        <v>-115.13955</v>
      </c>
      <c r="Y2617" s="18">
        <f t="shared" si="409"/>
        <v>64.400000000000006</v>
      </c>
      <c r="Z2617" s="17">
        <v>18</v>
      </c>
      <c r="AA2617" s="21">
        <v>6</v>
      </c>
      <c r="AB2617" s="14" t="s">
        <v>46</v>
      </c>
      <c r="AC2617" s="14">
        <v>3</v>
      </c>
      <c r="AD2617" s="17">
        <v>21</v>
      </c>
      <c r="AE2617" s="17">
        <v>1</v>
      </c>
      <c r="AF2617" s="14">
        <v>11</v>
      </c>
      <c r="AG2617" s="14">
        <v>330</v>
      </c>
      <c r="AI2617" s="70">
        <f t="shared" si="411"/>
        <v>16.942499999999999</v>
      </c>
      <c r="AJ2617" s="74">
        <f t="shared" si="412"/>
        <v>691.21379845369552</v>
      </c>
      <c r="AK2617" s="74">
        <f t="shared" si="413"/>
        <v>1.1871558759796081</v>
      </c>
      <c r="AL2617" s="73">
        <f t="shared" si="414"/>
        <v>1.1871558759796081</v>
      </c>
    </row>
    <row r="2618" spans="1:38" hidden="1">
      <c r="A2618" s="14" t="s">
        <v>127</v>
      </c>
      <c r="B2618" s="14" t="s">
        <v>40</v>
      </c>
      <c r="C2618" s="31">
        <v>39283</v>
      </c>
      <c r="D2618" s="15">
        <v>2007</v>
      </c>
      <c r="E2618" s="16">
        <v>0.47569444444444442</v>
      </c>
      <c r="F2618" s="16">
        <v>0.51875000000000004</v>
      </c>
      <c r="G2618" s="16">
        <f t="shared" si="410"/>
        <v>4.3055555555555625E-2</v>
      </c>
      <c r="H2618" s="21">
        <v>2</v>
      </c>
      <c r="I2618" s="17">
        <v>2</v>
      </c>
      <c r="J2618" s="17">
        <v>1</v>
      </c>
      <c r="K2618" s="17">
        <v>1</v>
      </c>
      <c r="L2618" s="14" t="s">
        <v>41</v>
      </c>
      <c r="M2618" s="14" t="s">
        <v>42</v>
      </c>
      <c r="N2618" s="17">
        <v>2</v>
      </c>
      <c r="O2618" s="14">
        <f t="shared" si="403"/>
        <v>19.799999999999997</v>
      </c>
      <c r="P2618" s="18">
        <v>6</v>
      </c>
      <c r="Q2618" s="14">
        <f t="shared" si="404"/>
        <v>16.170000000000002</v>
      </c>
      <c r="R2618" s="18">
        <v>4.9000000000000004</v>
      </c>
      <c r="S2618" s="14">
        <f t="shared" si="405"/>
        <v>19.799999999999997</v>
      </c>
      <c r="T2618" s="18">
        <v>6</v>
      </c>
      <c r="U2618" s="21" t="s">
        <v>43</v>
      </c>
      <c r="V2618" s="21" t="s">
        <v>43</v>
      </c>
      <c r="W2618" s="19">
        <v>27.849630000000001</v>
      </c>
      <c r="X2618" s="19">
        <v>-115.13955</v>
      </c>
      <c r="Y2618" s="18">
        <f t="shared" si="409"/>
        <v>64.400000000000006</v>
      </c>
      <c r="Z2618" s="17">
        <v>18</v>
      </c>
      <c r="AA2618" s="21">
        <v>6</v>
      </c>
      <c r="AB2618" s="14" t="s">
        <v>46</v>
      </c>
      <c r="AC2618" s="14">
        <v>3</v>
      </c>
      <c r="AD2618" s="17">
        <v>21</v>
      </c>
      <c r="AE2618" s="17">
        <v>1</v>
      </c>
      <c r="AF2618" s="14">
        <v>11</v>
      </c>
      <c r="AG2618" s="14">
        <v>330</v>
      </c>
      <c r="AI2618" s="70">
        <f t="shared" si="411"/>
        <v>16.942499999999999</v>
      </c>
      <c r="AJ2618" s="74">
        <f t="shared" si="412"/>
        <v>691.21379845369552</v>
      </c>
      <c r="AK2618" s="74">
        <f t="shared" si="413"/>
        <v>1.1871558759796081</v>
      </c>
      <c r="AL2618" s="73">
        <f t="shared" si="414"/>
        <v>1.1871558759796081</v>
      </c>
    </row>
    <row r="2619" spans="1:38" hidden="1">
      <c r="A2619" s="14" t="s">
        <v>127</v>
      </c>
      <c r="B2619" s="14" t="s">
        <v>40</v>
      </c>
      <c r="C2619" s="31">
        <v>39283</v>
      </c>
      <c r="D2619" s="15">
        <v>2007</v>
      </c>
      <c r="E2619" s="16">
        <v>0.47569444444444442</v>
      </c>
      <c r="F2619" s="16">
        <v>0.51875000000000004</v>
      </c>
      <c r="G2619" s="16">
        <f t="shared" si="410"/>
        <v>4.3055555555555625E-2</v>
      </c>
      <c r="H2619" s="21">
        <v>2</v>
      </c>
      <c r="I2619" s="17">
        <v>2</v>
      </c>
      <c r="J2619" s="17">
        <v>1</v>
      </c>
      <c r="K2619" s="17">
        <v>1</v>
      </c>
      <c r="L2619" s="14" t="s">
        <v>41</v>
      </c>
      <c r="M2619" s="14" t="s">
        <v>42</v>
      </c>
      <c r="N2619" s="17">
        <v>2</v>
      </c>
      <c r="O2619" s="14">
        <f t="shared" si="403"/>
        <v>19.799999999999997</v>
      </c>
      <c r="P2619" s="18">
        <v>6</v>
      </c>
      <c r="Q2619" s="14">
        <f t="shared" si="404"/>
        <v>16.170000000000002</v>
      </c>
      <c r="R2619" s="18">
        <v>4.9000000000000004</v>
      </c>
      <c r="S2619" s="14">
        <f t="shared" si="405"/>
        <v>19.799999999999997</v>
      </c>
      <c r="T2619" s="18">
        <v>6</v>
      </c>
      <c r="U2619" s="21" t="s">
        <v>43</v>
      </c>
      <c r="V2619" s="21" t="s">
        <v>43</v>
      </c>
      <c r="W2619" s="19">
        <v>27.849630000000001</v>
      </c>
      <c r="X2619" s="19">
        <v>-115.13955</v>
      </c>
      <c r="Y2619" s="18">
        <f t="shared" si="409"/>
        <v>64.400000000000006</v>
      </c>
      <c r="Z2619" s="17">
        <v>18</v>
      </c>
      <c r="AA2619" s="21">
        <v>6</v>
      </c>
      <c r="AB2619" s="14" t="s">
        <v>46</v>
      </c>
      <c r="AC2619" s="14">
        <v>3</v>
      </c>
      <c r="AD2619" s="17">
        <v>22</v>
      </c>
      <c r="AE2619" s="17">
        <v>1</v>
      </c>
      <c r="AF2619" s="14">
        <v>11</v>
      </c>
      <c r="AG2619" s="14">
        <v>330</v>
      </c>
      <c r="AI2619" s="70">
        <f t="shared" si="411"/>
        <v>17.6905</v>
      </c>
      <c r="AJ2619" s="74">
        <f t="shared" si="412"/>
        <v>799.19872211710003</v>
      </c>
      <c r="AK2619" s="74">
        <f t="shared" si="413"/>
        <v>1.4679166775044603</v>
      </c>
      <c r="AL2619" s="73">
        <f t="shared" si="414"/>
        <v>1.4679166775044603</v>
      </c>
    </row>
    <row r="2620" spans="1:38" hidden="1">
      <c r="A2620" s="14" t="s">
        <v>127</v>
      </c>
      <c r="B2620" s="14" t="s">
        <v>40</v>
      </c>
      <c r="C2620" s="31">
        <v>39283</v>
      </c>
      <c r="D2620" s="15">
        <v>2007</v>
      </c>
      <c r="E2620" s="16">
        <v>0.47569444444444442</v>
      </c>
      <c r="F2620" s="16">
        <v>0.51875000000000004</v>
      </c>
      <c r="G2620" s="16">
        <f t="shared" si="410"/>
        <v>4.3055555555555625E-2</v>
      </c>
      <c r="H2620" s="21">
        <v>2</v>
      </c>
      <c r="I2620" s="17">
        <v>2</v>
      </c>
      <c r="J2620" s="17">
        <v>1</v>
      </c>
      <c r="K2620" s="17">
        <v>1</v>
      </c>
      <c r="L2620" s="14" t="s">
        <v>41</v>
      </c>
      <c r="M2620" s="14" t="s">
        <v>42</v>
      </c>
      <c r="N2620" s="17">
        <v>2</v>
      </c>
      <c r="O2620" s="14">
        <f t="shared" si="403"/>
        <v>19.799999999999997</v>
      </c>
      <c r="P2620" s="18">
        <v>6</v>
      </c>
      <c r="Q2620" s="14">
        <f t="shared" si="404"/>
        <v>16.170000000000002</v>
      </c>
      <c r="R2620" s="18">
        <v>4.9000000000000004</v>
      </c>
      <c r="S2620" s="14">
        <f t="shared" si="405"/>
        <v>19.799999999999997</v>
      </c>
      <c r="T2620" s="18">
        <v>6</v>
      </c>
      <c r="U2620" s="21" t="s">
        <v>43</v>
      </c>
      <c r="V2620" s="21" t="s">
        <v>43</v>
      </c>
      <c r="W2620" s="19">
        <v>27.849630000000001</v>
      </c>
      <c r="X2620" s="19">
        <v>-115.13955</v>
      </c>
      <c r="Y2620" s="18">
        <f t="shared" si="409"/>
        <v>64.400000000000006</v>
      </c>
      <c r="Z2620" s="17">
        <v>18</v>
      </c>
      <c r="AA2620" s="21">
        <v>6</v>
      </c>
      <c r="AB2620" s="14" t="s">
        <v>46</v>
      </c>
      <c r="AC2620" s="14">
        <v>4</v>
      </c>
      <c r="AD2620" s="17">
        <v>11</v>
      </c>
      <c r="AE2620" s="17">
        <v>1</v>
      </c>
      <c r="AF2620" s="14">
        <v>13</v>
      </c>
      <c r="AG2620" s="14">
        <v>330</v>
      </c>
      <c r="AI2620" s="70">
        <f t="shared" si="411"/>
        <v>9.4625000000000004</v>
      </c>
      <c r="AJ2620" s="74">
        <f t="shared" si="412"/>
        <v>97.640010435523564</v>
      </c>
      <c r="AK2620" s="74">
        <f t="shared" si="413"/>
        <v>-0.35613597286763871</v>
      </c>
      <c r="AL2620" s="73">
        <f t="shared" si="414"/>
        <v>0</v>
      </c>
    </row>
    <row r="2621" spans="1:38" hidden="1">
      <c r="A2621" s="14" t="s">
        <v>127</v>
      </c>
      <c r="B2621" s="14" t="s">
        <v>40</v>
      </c>
      <c r="C2621" s="31">
        <v>39283</v>
      </c>
      <c r="D2621" s="15">
        <v>2007</v>
      </c>
      <c r="E2621" s="16">
        <v>0.47569444444444442</v>
      </c>
      <c r="F2621" s="16">
        <v>0.51875000000000004</v>
      </c>
      <c r="G2621" s="16">
        <f t="shared" si="410"/>
        <v>4.3055555555555625E-2</v>
      </c>
      <c r="H2621" s="21">
        <v>2</v>
      </c>
      <c r="I2621" s="17">
        <v>2</v>
      </c>
      <c r="J2621" s="17">
        <v>1</v>
      </c>
      <c r="K2621" s="17">
        <v>1</v>
      </c>
      <c r="L2621" s="14" t="s">
        <v>41</v>
      </c>
      <c r="M2621" s="14" t="s">
        <v>42</v>
      </c>
      <c r="N2621" s="17">
        <v>2</v>
      </c>
      <c r="O2621" s="14">
        <f t="shared" si="403"/>
        <v>19.799999999999997</v>
      </c>
      <c r="P2621" s="18">
        <v>6</v>
      </c>
      <c r="Q2621" s="14">
        <f t="shared" si="404"/>
        <v>16.170000000000002</v>
      </c>
      <c r="R2621" s="18">
        <v>4.9000000000000004</v>
      </c>
      <c r="S2621" s="14">
        <f t="shared" si="405"/>
        <v>19.799999999999997</v>
      </c>
      <c r="T2621" s="18">
        <v>6</v>
      </c>
      <c r="U2621" s="21" t="s">
        <v>43</v>
      </c>
      <c r="V2621" s="21" t="s">
        <v>43</v>
      </c>
      <c r="W2621" s="19">
        <v>27.849630000000001</v>
      </c>
      <c r="X2621" s="19">
        <v>-115.13955</v>
      </c>
      <c r="Y2621" s="18">
        <f t="shared" si="409"/>
        <v>64.400000000000006</v>
      </c>
      <c r="Z2621" s="17">
        <v>18</v>
      </c>
      <c r="AA2621" s="21">
        <v>6</v>
      </c>
      <c r="AB2621" s="14" t="s">
        <v>46</v>
      </c>
      <c r="AC2621" s="14">
        <v>4</v>
      </c>
      <c r="AD2621" s="17">
        <v>17</v>
      </c>
      <c r="AE2621" s="17">
        <v>1</v>
      </c>
      <c r="AF2621" s="14">
        <v>13</v>
      </c>
      <c r="AG2621" s="14">
        <v>330</v>
      </c>
      <c r="AI2621" s="70">
        <f t="shared" si="411"/>
        <v>13.9505</v>
      </c>
      <c r="AJ2621" s="74">
        <f t="shared" si="412"/>
        <v>359.80704047984557</v>
      </c>
      <c r="AK2621" s="74">
        <f t="shared" si="413"/>
        <v>0.32549830524759849</v>
      </c>
      <c r="AL2621" s="73">
        <f t="shared" si="414"/>
        <v>0.32549830524759849</v>
      </c>
    </row>
    <row r="2622" spans="1:38" hidden="1">
      <c r="A2622" s="14" t="s">
        <v>127</v>
      </c>
      <c r="B2622" s="14" t="s">
        <v>40</v>
      </c>
      <c r="C2622" s="31">
        <v>39283</v>
      </c>
      <c r="D2622" s="15">
        <v>2007</v>
      </c>
      <c r="E2622" s="16">
        <v>0.47569444444444442</v>
      </c>
      <c r="F2622" s="16">
        <v>0.51875000000000004</v>
      </c>
      <c r="G2622" s="16">
        <f t="shared" si="410"/>
        <v>4.3055555555555625E-2</v>
      </c>
      <c r="H2622" s="21">
        <v>2</v>
      </c>
      <c r="I2622" s="17">
        <v>2</v>
      </c>
      <c r="J2622" s="17">
        <v>1</v>
      </c>
      <c r="K2622" s="17">
        <v>1</v>
      </c>
      <c r="L2622" s="14" t="s">
        <v>41</v>
      </c>
      <c r="M2622" s="14" t="s">
        <v>42</v>
      </c>
      <c r="N2622" s="17">
        <v>2</v>
      </c>
      <c r="O2622" s="14">
        <f t="shared" si="403"/>
        <v>19.799999999999997</v>
      </c>
      <c r="P2622" s="18">
        <v>6</v>
      </c>
      <c r="Q2622" s="14">
        <f t="shared" si="404"/>
        <v>16.170000000000002</v>
      </c>
      <c r="R2622" s="18">
        <v>4.9000000000000004</v>
      </c>
      <c r="S2622" s="14">
        <f t="shared" si="405"/>
        <v>19.799999999999997</v>
      </c>
      <c r="T2622" s="18">
        <v>6</v>
      </c>
      <c r="U2622" s="21" t="s">
        <v>43</v>
      </c>
      <c r="V2622" s="21" t="s">
        <v>43</v>
      </c>
      <c r="W2622" s="19">
        <v>27.849630000000001</v>
      </c>
      <c r="X2622" s="19">
        <v>-115.13955</v>
      </c>
      <c r="Y2622" s="18">
        <f t="shared" si="409"/>
        <v>64.400000000000006</v>
      </c>
      <c r="Z2622" s="17">
        <v>18</v>
      </c>
      <c r="AA2622" s="21">
        <v>6</v>
      </c>
      <c r="AB2622" s="14" t="s">
        <v>46</v>
      </c>
      <c r="AC2622" s="14">
        <v>4</v>
      </c>
      <c r="AD2622" s="17">
        <v>22</v>
      </c>
      <c r="AE2622" s="17">
        <v>1</v>
      </c>
      <c r="AF2622" s="14">
        <v>13</v>
      </c>
      <c r="AG2622" s="14">
        <v>330</v>
      </c>
      <c r="AI2622" s="70">
        <f t="shared" si="411"/>
        <v>17.6905</v>
      </c>
      <c r="AJ2622" s="74">
        <f t="shared" si="412"/>
        <v>799.19872211710003</v>
      </c>
      <c r="AK2622" s="74">
        <f t="shared" si="413"/>
        <v>1.4679166775044603</v>
      </c>
      <c r="AL2622" s="73">
        <f t="shared" si="414"/>
        <v>1.4679166775044603</v>
      </c>
    </row>
    <row r="2623" spans="1:38" hidden="1">
      <c r="A2623" s="14" t="s">
        <v>127</v>
      </c>
      <c r="B2623" s="14" t="s">
        <v>40</v>
      </c>
      <c r="C2623" s="31">
        <v>39283</v>
      </c>
      <c r="D2623" s="15">
        <v>2007</v>
      </c>
      <c r="E2623" s="16">
        <v>0.47569444444444442</v>
      </c>
      <c r="F2623" s="16">
        <v>0.51875000000000004</v>
      </c>
      <c r="G2623" s="16">
        <f t="shared" si="410"/>
        <v>4.3055555555555625E-2</v>
      </c>
      <c r="H2623" s="21">
        <v>2</v>
      </c>
      <c r="I2623" s="17">
        <v>2</v>
      </c>
      <c r="J2623" s="17">
        <v>1</v>
      </c>
      <c r="K2623" s="17">
        <v>1</v>
      </c>
      <c r="L2623" s="14" t="s">
        <v>41</v>
      </c>
      <c r="M2623" s="14" t="s">
        <v>42</v>
      </c>
      <c r="N2623" s="17">
        <v>2</v>
      </c>
      <c r="O2623" s="14">
        <f t="shared" si="403"/>
        <v>19.799999999999997</v>
      </c>
      <c r="P2623" s="18">
        <v>6</v>
      </c>
      <c r="Q2623" s="14">
        <f t="shared" si="404"/>
        <v>16.170000000000002</v>
      </c>
      <c r="R2623" s="18">
        <v>4.9000000000000004</v>
      </c>
      <c r="S2623" s="14">
        <f t="shared" si="405"/>
        <v>19.799999999999997</v>
      </c>
      <c r="T2623" s="18">
        <v>6</v>
      </c>
      <c r="U2623" s="21" t="s">
        <v>43</v>
      </c>
      <c r="V2623" s="21" t="s">
        <v>43</v>
      </c>
      <c r="W2623" s="19">
        <v>27.849630000000001</v>
      </c>
      <c r="X2623" s="19">
        <v>-115.13955</v>
      </c>
      <c r="Y2623" s="18">
        <f t="shared" si="409"/>
        <v>64.400000000000006</v>
      </c>
      <c r="Z2623" s="17">
        <v>18</v>
      </c>
      <c r="AA2623" s="21">
        <v>6</v>
      </c>
      <c r="AB2623" s="14" t="s">
        <v>46</v>
      </c>
      <c r="AC2623" s="14">
        <v>4</v>
      </c>
      <c r="AD2623" s="17">
        <v>22</v>
      </c>
      <c r="AE2623" s="17">
        <v>1</v>
      </c>
      <c r="AF2623" s="14">
        <v>13</v>
      </c>
      <c r="AG2623" s="14">
        <v>330</v>
      </c>
      <c r="AI2623" s="70">
        <f t="shared" si="411"/>
        <v>17.6905</v>
      </c>
      <c r="AJ2623" s="74">
        <f t="shared" si="412"/>
        <v>799.19872211710003</v>
      </c>
      <c r="AK2623" s="74">
        <f t="shared" si="413"/>
        <v>1.4679166775044603</v>
      </c>
      <c r="AL2623" s="73">
        <f t="shared" si="414"/>
        <v>1.4679166775044603</v>
      </c>
    </row>
    <row r="2624" spans="1:38" hidden="1">
      <c r="A2624" s="14" t="s">
        <v>127</v>
      </c>
      <c r="B2624" s="14" t="s">
        <v>40</v>
      </c>
      <c r="C2624" s="31">
        <v>39283</v>
      </c>
      <c r="D2624" s="15">
        <v>2007</v>
      </c>
      <c r="E2624" s="16">
        <v>0.47569444444444442</v>
      </c>
      <c r="F2624" s="16">
        <v>0.51875000000000004</v>
      </c>
      <c r="G2624" s="16">
        <f t="shared" si="410"/>
        <v>4.3055555555555625E-2</v>
      </c>
      <c r="H2624" s="21">
        <v>2</v>
      </c>
      <c r="I2624" s="17">
        <v>2</v>
      </c>
      <c r="J2624" s="17">
        <v>1</v>
      </c>
      <c r="K2624" s="17">
        <v>1</v>
      </c>
      <c r="L2624" s="14" t="s">
        <v>41</v>
      </c>
      <c r="M2624" s="14" t="s">
        <v>42</v>
      </c>
      <c r="N2624" s="17">
        <v>2</v>
      </c>
      <c r="O2624" s="14">
        <f t="shared" si="403"/>
        <v>19.799999999999997</v>
      </c>
      <c r="P2624" s="18">
        <v>6</v>
      </c>
      <c r="Q2624" s="14">
        <f t="shared" si="404"/>
        <v>16.170000000000002</v>
      </c>
      <c r="R2624" s="18">
        <v>4.9000000000000004</v>
      </c>
      <c r="S2624" s="14">
        <f t="shared" si="405"/>
        <v>19.799999999999997</v>
      </c>
      <c r="T2624" s="18">
        <v>6</v>
      </c>
      <c r="U2624" s="21" t="s">
        <v>43</v>
      </c>
      <c r="V2624" s="21" t="s">
        <v>43</v>
      </c>
      <c r="W2624" s="19">
        <v>27.849630000000001</v>
      </c>
      <c r="X2624" s="19">
        <v>-115.13955</v>
      </c>
      <c r="Y2624" s="18">
        <f t="shared" si="409"/>
        <v>64.400000000000006</v>
      </c>
      <c r="Z2624" s="17">
        <v>18</v>
      </c>
      <c r="AA2624" s="21">
        <v>6</v>
      </c>
      <c r="AB2624" s="14" t="s">
        <v>46</v>
      </c>
      <c r="AC2624" s="14">
        <v>5</v>
      </c>
      <c r="AD2624" s="17">
        <v>5</v>
      </c>
      <c r="AE2624" s="17">
        <v>1</v>
      </c>
      <c r="AF2624" s="14">
        <v>17</v>
      </c>
      <c r="AG2624" s="14">
        <v>330</v>
      </c>
      <c r="AI2624" s="70">
        <f t="shared" si="411"/>
        <v>4.9744999999999999</v>
      </c>
      <c r="AJ2624" s="74">
        <f t="shared" si="412"/>
        <v>11.25449780001343</v>
      </c>
      <c r="AK2624" s="74">
        <f t="shared" si="413"/>
        <v>-0.5807383057199651</v>
      </c>
      <c r="AL2624" s="73">
        <f t="shared" si="414"/>
        <v>0</v>
      </c>
    </row>
    <row r="2625" spans="1:38" hidden="1">
      <c r="A2625" s="14" t="s">
        <v>127</v>
      </c>
      <c r="B2625" s="14" t="s">
        <v>40</v>
      </c>
      <c r="C2625" s="31">
        <v>39283</v>
      </c>
      <c r="D2625" s="15">
        <v>2007</v>
      </c>
      <c r="E2625" s="16">
        <v>0.47569444444444442</v>
      </c>
      <c r="F2625" s="16">
        <v>0.51875000000000004</v>
      </c>
      <c r="G2625" s="16">
        <f t="shared" si="410"/>
        <v>4.3055555555555625E-2</v>
      </c>
      <c r="H2625" s="21">
        <v>2</v>
      </c>
      <c r="I2625" s="17">
        <v>2</v>
      </c>
      <c r="J2625" s="17">
        <v>1</v>
      </c>
      <c r="K2625" s="17">
        <v>1</v>
      </c>
      <c r="L2625" s="14" t="s">
        <v>41</v>
      </c>
      <c r="M2625" s="14" t="s">
        <v>42</v>
      </c>
      <c r="N2625" s="17">
        <v>2</v>
      </c>
      <c r="O2625" s="14">
        <f t="shared" si="403"/>
        <v>19.799999999999997</v>
      </c>
      <c r="P2625" s="18">
        <v>6</v>
      </c>
      <c r="Q2625" s="14">
        <f t="shared" si="404"/>
        <v>16.170000000000002</v>
      </c>
      <c r="R2625" s="18">
        <v>4.9000000000000004</v>
      </c>
      <c r="S2625" s="14">
        <f t="shared" si="405"/>
        <v>19.799999999999997</v>
      </c>
      <c r="T2625" s="18">
        <v>6</v>
      </c>
      <c r="U2625" s="21" t="s">
        <v>43</v>
      </c>
      <c r="V2625" s="21" t="s">
        <v>43</v>
      </c>
      <c r="W2625" s="19">
        <v>27.849630000000001</v>
      </c>
      <c r="X2625" s="19">
        <v>-115.13955</v>
      </c>
      <c r="Y2625" s="18">
        <f t="shared" si="409"/>
        <v>64.400000000000006</v>
      </c>
      <c r="Z2625" s="17">
        <v>18</v>
      </c>
      <c r="AA2625" s="21">
        <v>6</v>
      </c>
      <c r="AB2625" s="14" t="s">
        <v>46</v>
      </c>
      <c r="AC2625" s="14">
        <v>5</v>
      </c>
      <c r="AD2625" s="17">
        <v>6</v>
      </c>
      <c r="AE2625" s="17">
        <v>1</v>
      </c>
      <c r="AF2625" s="14">
        <v>17</v>
      </c>
      <c r="AG2625" s="14">
        <v>330</v>
      </c>
      <c r="AI2625" s="70">
        <f t="shared" si="411"/>
        <v>5.7224999999999993</v>
      </c>
      <c r="AJ2625" s="74">
        <f t="shared" si="412"/>
        <v>18.019233408282847</v>
      </c>
      <c r="AK2625" s="74">
        <f t="shared" si="413"/>
        <v>-0.56314999313846459</v>
      </c>
      <c r="AL2625" s="73">
        <f t="shared" si="414"/>
        <v>0</v>
      </c>
    </row>
    <row r="2626" spans="1:38" hidden="1">
      <c r="A2626" s="14" t="s">
        <v>127</v>
      </c>
      <c r="B2626" s="14" t="s">
        <v>40</v>
      </c>
      <c r="C2626" s="31">
        <v>39283</v>
      </c>
      <c r="D2626" s="15">
        <v>2007</v>
      </c>
      <c r="E2626" s="16">
        <v>0.47569444444444442</v>
      </c>
      <c r="F2626" s="16">
        <v>0.51875000000000004</v>
      </c>
      <c r="G2626" s="16">
        <f t="shared" si="410"/>
        <v>4.3055555555555625E-2</v>
      </c>
      <c r="H2626" s="21">
        <v>2</v>
      </c>
      <c r="I2626" s="17">
        <v>2</v>
      </c>
      <c r="J2626" s="17">
        <v>1</v>
      </c>
      <c r="K2626" s="17">
        <v>1</v>
      </c>
      <c r="L2626" s="14" t="s">
        <v>41</v>
      </c>
      <c r="M2626" s="14" t="s">
        <v>42</v>
      </c>
      <c r="N2626" s="17">
        <v>2</v>
      </c>
      <c r="O2626" s="14">
        <f t="shared" si="403"/>
        <v>19.799999999999997</v>
      </c>
      <c r="P2626" s="18">
        <v>6</v>
      </c>
      <c r="Q2626" s="14">
        <f t="shared" si="404"/>
        <v>16.170000000000002</v>
      </c>
      <c r="R2626" s="18">
        <v>4.9000000000000004</v>
      </c>
      <c r="S2626" s="14">
        <f t="shared" si="405"/>
        <v>19.799999999999997</v>
      </c>
      <c r="T2626" s="18">
        <v>6</v>
      </c>
      <c r="U2626" s="21" t="s">
        <v>43</v>
      </c>
      <c r="V2626" s="21" t="s">
        <v>43</v>
      </c>
      <c r="W2626" s="19">
        <v>27.849630000000001</v>
      </c>
      <c r="X2626" s="19">
        <v>-115.13955</v>
      </c>
      <c r="Y2626" s="18">
        <f t="shared" si="409"/>
        <v>64.400000000000006</v>
      </c>
      <c r="Z2626" s="17">
        <v>18</v>
      </c>
      <c r="AA2626" s="21">
        <v>6</v>
      </c>
      <c r="AB2626" s="14" t="s">
        <v>46</v>
      </c>
      <c r="AC2626" s="14">
        <v>5</v>
      </c>
      <c r="AD2626" s="17">
        <v>6</v>
      </c>
      <c r="AE2626" s="17">
        <v>1</v>
      </c>
      <c r="AF2626" s="14">
        <v>17</v>
      </c>
      <c r="AG2626" s="14">
        <v>330</v>
      </c>
      <c r="AI2626" s="70">
        <f t="shared" si="411"/>
        <v>5.7224999999999993</v>
      </c>
      <c r="AJ2626" s="74">
        <f t="shared" si="412"/>
        <v>18.019233408282847</v>
      </c>
      <c r="AK2626" s="74">
        <f t="shared" si="413"/>
        <v>-0.56314999313846459</v>
      </c>
      <c r="AL2626" s="73">
        <f t="shared" si="414"/>
        <v>0</v>
      </c>
    </row>
    <row r="2627" spans="1:38" hidden="1">
      <c r="A2627" s="14" t="s">
        <v>127</v>
      </c>
      <c r="B2627" s="14" t="s">
        <v>40</v>
      </c>
      <c r="C2627" s="31">
        <v>39283</v>
      </c>
      <c r="D2627" s="15">
        <v>2007</v>
      </c>
      <c r="E2627" s="16">
        <v>0.47569444444444442</v>
      </c>
      <c r="F2627" s="16">
        <v>0.51875000000000004</v>
      </c>
      <c r="G2627" s="16">
        <f t="shared" si="410"/>
        <v>4.3055555555555625E-2</v>
      </c>
      <c r="H2627" s="21">
        <v>2</v>
      </c>
      <c r="I2627" s="17">
        <v>2</v>
      </c>
      <c r="J2627" s="17">
        <v>1</v>
      </c>
      <c r="K2627" s="17">
        <v>1</v>
      </c>
      <c r="L2627" s="14" t="s">
        <v>41</v>
      </c>
      <c r="M2627" s="14" t="s">
        <v>42</v>
      </c>
      <c r="N2627" s="17">
        <v>2</v>
      </c>
      <c r="O2627" s="14">
        <f t="shared" si="403"/>
        <v>19.799999999999997</v>
      </c>
      <c r="P2627" s="18">
        <v>6</v>
      </c>
      <c r="Q2627" s="14">
        <f t="shared" si="404"/>
        <v>16.170000000000002</v>
      </c>
      <c r="R2627" s="18">
        <v>4.9000000000000004</v>
      </c>
      <c r="S2627" s="14">
        <f t="shared" si="405"/>
        <v>19.799999999999997</v>
      </c>
      <c r="T2627" s="18">
        <v>6</v>
      </c>
      <c r="U2627" s="21" t="s">
        <v>43</v>
      </c>
      <c r="V2627" s="21" t="s">
        <v>43</v>
      </c>
      <c r="W2627" s="19">
        <v>27.849630000000001</v>
      </c>
      <c r="X2627" s="19">
        <v>-115.13955</v>
      </c>
      <c r="Y2627" s="18">
        <f t="shared" si="409"/>
        <v>64.400000000000006</v>
      </c>
      <c r="Z2627" s="17">
        <v>18</v>
      </c>
      <c r="AA2627" s="21">
        <v>6</v>
      </c>
      <c r="AB2627" s="14" t="s">
        <v>46</v>
      </c>
      <c r="AC2627" s="14">
        <v>5</v>
      </c>
      <c r="AD2627" s="17">
        <v>6</v>
      </c>
      <c r="AE2627" s="17">
        <v>1</v>
      </c>
      <c r="AF2627" s="14">
        <v>17</v>
      </c>
      <c r="AG2627" s="14">
        <v>330</v>
      </c>
      <c r="AI2627" s="70">
        <f t="shared" si="411"/>
        <v>5.7224999999999993</v>
      </c>
      <c r="AJ2627" s="74">
        <f t="shared" si="412"/>
        <v>18.019233408282847</v>
      </c>
      <c r="AK2627" s="74">
        <f t="shared" si="413"/>
        <v>-0.56314999313846459</v>
      </c>
      <c r="AL2627" s="73">
        <f t="shared" si="414"/>
        <v>0</v>
      </c>
    </row>
    <row r="2628" spans="1:38" hidden="1">
      <c r="A2628" s="14" t="s">
        <v>127</v>
      </c>
      <c r="B2628" s="14" t="s">
        <v>40</v>
      </c>
      <c r="C2628" s="31">
        <v>39283</v>
      </c>
      <c r="D2628" s="15">
        <v>2007</v>
      </c>
      <c r="E2628" s="16">
        <v>0.47569444444444442</v>
      </c>
      <c r="F2628" s="16">
        <v>0.51875000000000004</v>
      </c>
      <c r="G2628" s="16">
        <f t="shared" si="410"/>
        <v>4.3055555555555625E-2</v>
      </c>
      <c r="H2628" s="21">
        <v>2</v>
      </c>
      <c r="I2628" s="17">
        <v>2</v>
      </c>
      <c r="J2628" s="17">
        <v>1</v>
      </c>
      <c r="K2628" s="17">
        <v>1</v>
      </c>
      <c r="L2628" s="14" t="s">
        <v>41</v>
      </c>
      <c r="M2628" s="14" t="s">
        <v>42</v>
      </c>
      <c r="N2628" s="17">
        <v>2</v>
      </c>
      <c r="O2628" s="14">
        <f t="shared" ref="O2628:O2645" si="415">3.3*P2628</f>
        <v>19.799999999999997</v>
      </c>
      <c r="P2628" s="18">
        <v>6</v>
      </c>
      <c r="Q2628" s="14">
        <f t="shared" ref="Q2628:Q2645" si="416">3.3*R2628</f>
        <v>16.170000000000002</v>
      </c>
      <c r="R2628" s="18">
        <v>4.9000000000000004</v>
      </c>
      <c r="S2628" s="14">
        <f t="shared" ref="S2628:S2645" si="417">3.3*T2628</f>
        <v>19.799999999999997</v>
      </c>
      <c r="T2628" s="18">
        <v>6</v>
      </c>
      <c r="U2628" s="21" t="s">
        <v>43</v>
      </c>
      <c r="V2628" s="21" t="s">
        <v>43</v>
      </c>
      <c r="W2628" s="19">
        <v>27.849630000000001</v>
      </c>
      <c r="X2628" s="19">
        <v>-115.13955</v>
      </c>
      <c r="Y2628" s="18">
        <f t="shared" si="409"/>
        <v>64.400000000000006</v>
      </c>
      <c r="Z2628" s="17">
        <v>18</v>
      </c>
      <c r="AA2628" s="21">
        <v>6</v>
      </c>
      <c r="AB2628" s="14" t="s">
        <v>46</v>
      </c>
      <c r="AC2628" s="14">
        <v>5</v>
      </c>
      <c r="AD2628" s="17">
        <v>6</v>
      </c>
      <c r="AE2628" s="17">
        <v>1</v>
      </c>
      <c r="AF2628" s="14">
        <v>17</v>
      </c>
      <c r="AG2628" s="14">
        <v>330</v>
      </c>
      <c r="AI2628" s="70">
        <f t="shared" si="411"/>
        <v>5.7224999999999993</v>
      </c>
      <c r="AJ2628" s="74">
        <f t="shared" si="412"/>
        <v>18.019233408282847</v>
      </c>
      <c r="AK2628" s="74">
        <f t="shared" si="413"/>
        <v>-0.56314999313846459</v>
      </c>
      <c r="AL2628" s="73">
        <f t="shared" si="414"/>
        <v>0</v>
      </c>
    </row>
    <row r="2629" spans="1:38" hidden="1">
      <c r="A2629" s="14" t="s">
        <v>127</v>
      </c>
      <c r="B2629" s="14" t="s">
        <v>40</v>
      </c>
      <c r="C2629" s="31">
        <v>39283</v>
      </c>
      <c r="D2629" s="15">
        <v>2007</v>
      </c>
      <c r="E2629" s="16">
        <v>0.47569444444444442</v>
      </c>
      <c r="F2629" s="16">
        <v>0.51875000000000004</v>
      </c>
      <c r="G2629" s="16">
        <f t="shared" si="410"/>
        <v>4.3055555555555625E-2</v>
      </c>
      <c r="H2629" s="21">
        <v>2</v>
      </c>
      <c r="I2629" s="17">
        <v>2</v>
      </c>
      <c r="J2629" s="17">
        <v>1</v>
      </c>
      <c r="K2629" s="17">
        <v>1</v>
      </c>
      <c r="L2629" s="14" t="s">
        <v>41</v>
      </c>
      <c r="M2629" s="14" t="s">
        <v>42</v>
      </c>
      <c r="N2629" s="17">
        <v>2</v>
      </c>
      <c r="O2629" s="14">
        <f t="shared" si="415"/>
        <v>19.799999999999997</v>
      </c>
      <c r="P2629" s="18">
        <v>6</v>
      </c>
      <c r="Q2629" s="14">
        <f t="shared" si="416"/>
        <v>16.170000000000002</v>
      </c>
      <c r="R2629" s="18">
        <v>4.9000000000000004</v>
      </c>
      <c r="S2629" s="14">
        <f t="shared" si="417"/>
        <v>19.799999999999997</v>
      </c>
      <c r="T2629" s="18">
        <v>6</v>
      </c>
      <c r="U2629" s="21" t="s">
        <v>43</v>
      </c>
      <c r="V2629" s="21" t="s">
        <v>43</v>
      </c>
      <c r="W2629" s="19">
        <v>27.849630000000001</v>
      </c>
      <c r="X2629" s="19">
        <v>-115.13955</v>
      </c>
      <c r="Y2629" s="18">
        <f t="shared" si="409"/>
        <v>64.400000000000006</v>
      </c>
      <c r="Z2629" s="17">
        <v>18</v>
      </c>
      <c r="AA2629" s="21">
        <v>6</v>
      </c>
      <c r="AB2629" s="14" t="s">
        <v>46</v>
      </c>
      <c r="AC2629" s="14">
        <v>5</v>
      </c>
      <c r="AD2629" s="17">
        <v>6</v>
      </c>
      <c r="AE2629" s="17">
        <v>1</v>
      </c>
      <c r="AF2629" s="14">
        <v>17</v>
      </c>
      <c r="AG2629" s="14">
        <v>330</v>
      </c>
      <c r="AI2629" s="70">
        <f t="shared" si="411"/>
        <v>5.7224999999999993</v>
      </c>
      <c r="AJ2629" s="74">
        <f t="shared" si="412"/>
        <v>18.019233408282847</v>
      </c>
      <c r="AK2629" s="74">
        <f t="shared" si="413"/>
        <v>-0.56314999313846459</v>
      </c>
      <c r="AL2629" s="73">
        <f t="shared" si="414"/>
        <v>0</v>
      </c>
    </row>
    <row r="2630" spans="1:38" hidden="1">
      <c r="A2630" s="14" t="s">
        <v>127</v>
      </c>
      <c r="B2630" s="14" t="s">
        <v>40</v>
      </c>
      <c r="C2630" s="31">
        <v>39283</v>
      </c>
      <c r="D2630" s="15">
        <v>2007</v>
      </c>
      <c r="E2630" s="16">
        <v>0.47569444444444442</v>
      </c>
      <c r="F2630" s="16">
        <v>0.51875000000000004</v>
      </c>
      <c r="G2630" s="16">
        <f t="shared" si="410"/>
        <v>4.3055555555555625E-2</v>
      </c>
      <c r="H2630" s="21">
        <v>2</v>
      </c>
      <c r="I2630" s="17">
        <v>2</v>
      </c>
      <c r="J2630" s="17">
        <v>1</v>
      </c>
      <c r="K2630" s="17">
        <v>1</v>
      </c>
      <c r="L2630" s="14" t="s">
        <v>41</v>
      </c>
      <c r="M2630" s="14" t="s">
        <v>42</v>
      </c>
      <c r="N2630" s="17">
        <v>2</v>
      </c>
      <c r="O2630" s="14">
        <f t="shared" si="415"/>
        <v>19.799999999999997</v>
      </c>
      <c r="P2630" s="18">
        <v>6</v>
      </c>
      <c r="Q2630" s="14">
        <f t="shared" si="416"/>
        <v>16.170000000000002</v>
      </c>
      <c r="R2630" s="18">
        <v>4.9000000000000004</v>
      </c>
      <c r="S2630" s="14">
        <f t="shared" si="417"/>
        <v>19.799999999999997</v>
      </c>
      <c r="T2630" s="18">
        <v>6</v>
      </c>
      <c r="U2630" s="21" t="s">
        <v>43</v>
      </c>
      <c r="V2630" s="21" t="s">
        <v>43</v>
      </c>
      <c r="W2630" s="19">
        <v>27.849630000000001</v>
      </c>
      <c r="X2630" s="19">
        <v>-115.13955</v>
      </c>
      <c r="Y2630" s="18">
        <f t="shared" si="409"/>
        <v>64.400000000000006</v>
      </c>
      <c r="Z2630" s="17">
        <v>18</v>
      </c>
      <c r="AA2630" s="21">
        <v>6</v>
      </c>
      <c r="AB2630" s="14" t="s">
        <v>46</v>
      </c>
      <c r="AC2630" s="14">
        <v>6</v>
      </c>
      <c r="AD2630" s="17">
        <v>15</v>
      </c>
      <c r="AE2630" s="17">
        <v>1</v>
      </c>
      <c r="AF2630" s="14">
        <v>27</v>
      </c>
      <c r="AG2630" s="14">
        <v>330</v>
      </c>
      <c r="AI2630" s="70">
        <f t="shared" si="411"/>
        <v>12.454500000000001</v>
      </c>
      <c r="AJ2630" s="74">
        <f t="shared" si="412"/>
        <v>245.7787754986133</v>
      </c>
      <c r="AK2630" s="74">
        <f t="shared" si="413"/>
        <v>2.9024816296394529E-2</v>
      </c>
      <c r="AL2630" s="73">
        <f t="shared" si="414"/>
        <v>2.9024816296394529E-2</v>
      </c>
    </row>
    <row r="2631" spans="1:38" hidden="1">
      <c r="A2631" s="14" t="s">
        <v>127</v>
      </c>
      <c r="B2631" s="14" t="s">
        <v>40</v>
      </c>
      <c r="C2631" s="31">
        <v>39283</v>
      </c>
      <c r="D2631" s="15">
        <v>2007</v>
      </c>
      <c r="E2631" s="16">
        <v>0.47569444444444442</v>
      </c>
      <c r="F2631" s="16">
        <v>0.51875000000000004</v>
      </c>
      <c r="G2631" s="16">
        <f t="shared" si="410"/>
        <v>4.3055555555555625E-2</v>
      </c>
      <c r="H2631" s="21">
        <v>2</v>
      </c>
      <c r="I2631" s="17">
        <v>2</v>
      </c>
      <c r="J2631" s="17">
        <v>1</v>
      </c>
      <c r="K2631" s="17">
        <v>1</v>
      </c>
      <c r="L2631" s="14" t="s">
        <v>41</v>
      </c>
      <c r="M2631" s="14" t="s">
        <v>42</v>
      </c>
      <c r="N2631" s="17">
        <v>2</v>
      </c>
      <c r="O2631" s="14">
        <f t="shared" si="415"/>
        <v>19.799999999999997</v>
      </c>
      <c r="P2631" s="18">
        <v>6</v>
      </c>
      <c r="Q2631" s="14">
        <f t="shared" si="416"/>
        <v>16.170000000000002</v>
      </c>
      <c r="R2631" s="18">
        <v>4.9000000000000004</v>
      </c>
      <c r="S2631" s="14">
        <f t="shared" si="417"/>
        <v>19.799999999999997</v>
      </c>
      <c r="T2631" s="18">
        <v>6</v>
      </c>
      <c r="U2631" s="21" t="s">
        <v>43</v>
      </c>
      <c r="V2631" s="21" t="s">
        <v>43</v>
      </c>
      <c r="W2631" s="19">
        <v>27.849630000000001</v>
      </c>
      <c r="X2631" s="19">
        <v>-115.13955</v>
      </c>
      <c r="Y2631" s="18">
        <f t="shared" si="409"/>
        <v>64.400000000000006</v>
      </c>
      <c r="Z2631" s="17">
        <v>18</v>
      </c>
      <c r="AA2631" s="21">
        <v>6</v>
      </c>
      <c r="AB2631" s="14" t="s">
        <v>46</v>
      </c>
      <c r="AC2631" s="14">
        <v>6</v>
      </c>
      <c r="AD2631" s="17">
        <v>26</v>
      </c>
      <c r="AE2631" s="17">
        <v>1</v>
      </c>
      <c r="AF2631" s="14">
        <v>27</v>
      </c>
      <c r="AG2631" s="14">
        <v>330</v>
      </c>
      <c r="AI2631" s="70">
        <f t="shared" si="411"/>
        <v>20.682500000000001</v>
      </c>
      <c r="AJ2631" s="74">
        <f t="shared" si="412"/>
        <v>1351.0586714113065</v>
      </c>
      <c r="AK2631" s="74">
        <f t="shared" si="413"/>
        <v>2.9027525456693968</v>
      </c>
      <c r="AL2631" s="73">
        <f t="shared" si="414"/>
        <v>2.9027525456693968</v>
      </c>
    </row>
    <row r="2632" spans="1:38" hidden="1">
      <c r="A2632" s="14" t="s">
        <v>127</v>
      </c>
      <c r="B2632" s="14" t="s">
        <v>40</v>
      </c>
      <c r="C2632" s="31">
        <v>39283</v>
      </c>
      <c r="D2632" s="15">
        <v>2007</v>
      </c>
      <c r="E2632" s="16">
        <v>0.47569444444444442</v>
      </c>
      <c r="F2632" s="16">
        <v>0.51875000000000004</v>
      </c>
      <c r="G2632" s="16">
        <f t="shared" si="410"/>
        <v>4.3055555555555625E-2</v>
      </c>
      <c r="H2632" s="21">
        <v>2</v>
      </c>
      <c r="I2632" s="17">
        <v>2</v>
      </c>
      <c r="J2632" s="17">
        <v>1</v>
      </c>
      <c r="K2632" s="17">
        <v>1</v>
      </c>
      <c r="L2632" s="14" t="s">
        <v>41</v>
      </c>
      <c r="M2632" s="14" t="s">
        <v>42</v>
      </c>
      <c r="N2632" s="17">
        <v>2</v>
      </c>
      <c r="O2632" s="14">
        <f t="shared" si="415"/>
        <v>19.799999999999997</v>
      </c>
      <c r="P2632" s="18">
        <v>6</v>
      </c>
      <c r="Q2632" s="14">
        <f t="shared" si="416"/>
        <v>16.170000000000002</v>
      </c>
      <c r="R2632" s="18">
        <v>4.9000000000000004</v>
      </c>
      <c r="S2632" s="14">
        <f t="shared" si="417"/>
        <v>19.799999999999997</v>
      </c>
      <c r="T2632" s="18">
        <v>6</v>
      </c>
      <c r="U2632" s="21" t="s">
        <v>43</v>
      </c>
      <c r="V2632" s="21" t="s">
        <v>43</v>
      </c>
      <c r="W2632" s="19">
        <v>27.849630000000001</v>
      </c>
      <c r="X2632" s="19">
        <v>-115.13955</v>
      </c>
      <c r="Y2632" s="18">
        <f t="shared" si="409"/>
        <v>64.400000000000006</v>
      </c>
      <c r="Z2632" s="17">
        <v>18</v>
      </c>
      <c r="AA2632" s="21">
        <v>6</v>
      </c>
      <c r="AB2632" s="14" t="s">
        <v>46</v>
      </c>
      <c r="AC2632" s="14">
        <v>6</v>
      </c>
      <c r="AD2632" s="17">
        <v>26</v>
      </c>
      <c r="AE2632" s="17">
        <v>1</v>
      </c>
      <c r="AF2632" s="14">
        <v>27</v>
      </c>
      <c r="AG2632" s="14">
        <v>330</v>
      </c>
      <c r="AI2632" s="70">
        <f t="shared" si="411"/>
        <v>20.682500000000001</v>
      </c>
      <c r="AJ2632" s="74">
        <f t="shared" si="412"/>
        <v>1351.0586714113065</v>
      </c>
      <c r="AK2632" s="74">
        <f t="shared" si="413"/>
        <v>2.9027525456693968</v>
      </c>
      <c r="AL2632" s="73">
        <f t="shared" si="414"/>
        <v>2.9027525456693968</v>
      </c>
    </row>
    <row r="2633" spans="1:38" hidden="1">
      <c r="A2633" s="14" t="s">
        <v>127</v>
      </c>
      <c r="B2633" s="14" t="s">
        <v>40</v>
      </c>
      <c r="C2633" s="31">
        <v>39283</v>
      </c>
      <c r="D2633" s="15">
        <v>2007</v>
      </c>
      <c r="E2633" s="16">
        <v>0.47569444444444442</v>
      </c>
      <c r="F2633" s="16">
        <v>0.51875000000000004</v>
      </c>
      <c r="G2633" s="16">
        <f t="shared" si="410"/>
        <v>4.3055555555555625E-2</v>
      </c>
      <c r="H2633" s="21">
        <v>2</v>
      </c>
      <c r="I2633" s="17">
        <v>2</v>
      </c>
      <c r="J2633" s="17">
        <v>1</v>
      </c>
      <c r="K2633" s="17">
        <v>1</v>
      </c>
      <c r="L2633" s="14" t="s">
        <v>41</v>
      </c>
      <c r="M2633" s="14" t="s">
        <v>42</v>
      </c>
      <c r="N2633" s="17">
        <v>2</v>
      </c>
      <c r="O2633" s="14">
        <f t="shared" si="415"/>
        <v>19.799999999999997</v>
      </c>
      <c r="P2633" s="18">
        <v>6</v>
      </c>
      <c r="Q2633" s="14">
        <f t="shared" si="416"/>
        <v>16.170000000000002</v>
      </c>
      <c r="R2633" s="18">
        <v>4.9000000000000004</v>
      </c>
      <c r="S2633" s="14">
        <f t="shared" si="417"/>
        <v>19.799999999999997</v>
      </c>
      <c r="T2633" s="18">
        <v>6</v>
      </c>
      <c r="U2633" s="21" t="s">
        <v>43</v>
      </c>
      <c r="V2633" s="21" t="s">
        <v>43</v>
      </c>
      <c r="W2633" s="19">
        <v>27.849630000000001</v>
      </c>
      <c r="X2633" s="19">
        <v>-115.13955</v>
      </c>
      <c r="Y2633" s="18">
        <f t="shared" si="409"/>
        <v>64.400000000000006</v>
      </c>
      <c r="Z2633" s="17">
        <v>18</v>
      </c>
      <c r="AA2633" s="21">
        <v>6</v>
      </c>
      <c r="AB2633" s="14" t="s">
        <v>46</v>
      </c>
      <c r="AC2633" s="14">
        <v>6</v>
      </c>
      <c r="AD2633" s="17">
        <v>27</v>
      </c>
      <c r="AE2633" s="17">
        <v>1</v>
      </c>
      <c r="AF2633" s="14">
        <v>27</v>
      </c>
      <c r="AG2633" s="14">
        <v>330</v>
      </c>
      <c r="AI2633" s="70">
        <f t="shared" si="411"/>
        <v>21.430500000000002</v>
      </c>
      <c r="AJ2633" s="74">
        <f t="shared" si="412"/>
        <v>1522.3571771727734</v>
      </c>
      <c r="AK2633" s="74">
        <f t="shared" si="413"/>
        <v>3.3481286606492109</v>
      </c>
      <c r="AL2633" s="73">
        <f t="shared" si="414"/>
        <v>3.3481286606492109</v>
      </c>
    </row>
    <row r="2634" spans="1:38" hidden="1">
      <c r="A2634" s="14" t="s">
        <v>127</v>
      </c>
      <c r="B2634" s="14" t="s">
        <v>40</v>
      </c>
      <c r="C2634" s="31">
        <v>39283</v>
      </c>
      <c r="D2634" s="15">
        <v>2007</v>
      </c>
      <c r="E2634" s="16">
        <v>0.47569444444444442</v>
      </c>
      <c r="F2634" s="16">
        <v>0.51875000000000004</v>
      </c>
      <c r="G2634" s="16">
        <f t="shared" si="410"/>
        <v>4.3055555555555625E-2</v>
      </c>
      <c r="H2634" s="21">
        <v>2</v>
      </c>
      <c r="I2634" s="17">
        <v>2</v>
      </c>
      <c r="J2634" s="17">
        <v>1</v>
      </c>
      <c r="K2634" s="17">
        <v>1</v>
      </c>
      <c r="L2634" s="14" t="s">
        <v>41</v>
      </c>
      <c r="M2634" s="14" t="s">
        <v>42</v>
      </c>
      <c r="N2634" s="17">
        <v>2</v>
      </c>
      <c r="O2634" s="14">
        <f t="shared" si="415"/>
        <v>19.799999999999997</v>
      </c>
      <c r="P2634" s="18">
        <v>6</v>
      </c>
      <c r="Q2634" s="14">
        <f t="shared" si="416"/>
        <v>16.170000000000002</v>
      </c>
      <c r="R2634" s="18">
        <v>4.9000000000000004</v>
      </c>
      <c r="S2634" s="14">
        <f t="shared" si="417"/>
        <v>19.799999999999997</v>
      </c>
      <c r="T2634" s="18">
        <v>6</v>
      </c>
      <c r="U2634" s="21" t="s">
        <v>43</v>
      </c>
      <c r="V2634" s="21" t="s">
        <v>43</v>
      </c>
      <c r="W2634" s="19">
        <v>27.849630000000001</v>
      </c>
      <c r="X2634" s="19">
        <v>-115.13955</v>
      </c>
      <c r="Y2634" s="18">
        <f t="shared" si="409"/>
        <v>64.400000000000006</v>
      </c>
      <c r="Z2634" s="17">
        <v>18</v>
      </c>
      <c r="AA2634" s="21">
        <v>6</v>
      </c>
      <c r="AB2634" s="14" t="s">
        <v>46</v>
      </c>
      <c r="AC2634" s="14">
        <v>7</v>
      </c>
      <c r="AD2634" s="17">
        <v>20</v>
      </c>
      <c r="AE2634" s="17">
        <v>1</v>
      </c>
      <c r="AF2634" s="14">
        <v>29</v>
      </c>
      <c r="AG2634" s="14">
        <v>330</v>
      </c>
      <c r="AI2634" s="70">
        <f t="shared" si="411"/>
        <v>16.194500000000001</v>
      </c>
      <c r="AJ2634" s="74">
        <f t="shared" si="412"/>
        <v>593.9131834357014</v>
      </c>
      <c r="AK2634" s="74">
        <f t="shared" si="413"/>
        <v>0.93417427693282351</v>
      </c>
      <c r="AL2634" s="73">
        <f t="shared" si="414"/>
        <v>0.93417427693282351</v>
      </c>
    </row>
    <row r="2635" spans="1:38" hidden="1">
      <c r="A2635" s="14" t="s">
        <v>127</v>
      </c>
      <c r="B2635" s="14" t="s">
        <v>40</v>
      </c>
      <c r="C2635" s="31">
        <v>39283</v>
      </c>
      <c r="D2635" s="15">
        <v>2007</v>
      </c>
      <c r="E2635" s="16">
        <v>0.47569444444444442</v>
      </c>
      <c r="F2635" s="16">
        <v>0.51875000000000004</v>
      </c>
      <c r="G2635" s="16">
        <f t="shared" si="410"/>
        <v>4.3055555555555625E-2</v>
      </c>
      <c r="H2635" s="21">
        <v>2</v>
      </c>
      <c r="I2635" s="17">
        <v>2</v>
      </c>
      <c r="J2635" s="17">
        <v>1</v>
      </c>
      <c r="K2635" s="17">
        <v>1</v>
      </c>
      <c r="L2635" s="14" t="s">
        <v>41</v>
      </c>
      <c r="M2635" s="14" t="s">
        <v>42</v>
      </c>
      <c r="N2635" s="17">
        <v>2</v>
      </c>
      <c r="O2635" s="14">
        <f t="shared" si="415"/>
        <v>19.799999999999997</v>
      </c>
      <c r="P2635" s="18">
        <v>6</v>
      </c>
      <c r="Q2635" s="14">
        <f t="shared" si="416"/>
        <v>16.170000000000002</v>
      </c>
      <c r="R2635" s="18">
        <v>4.9000000000000004</v>
      </c>
      <c r="S2635" s="14">
        <f t="shared" si="417"/>
        <v>19.799999999999997</v>
      </c>
      <c r="T2635" s="18">
        <v>6</v>
      </c>
      <c r="U2635" s="21" t="s">
        <v>43</v>
      </c>
      <c r="V2635" s="21" t="s">
        <v>43</v>
      </c>
      <c r="W2635" s="19">
        <v>27.849630000000001</v>
      </c>
      <c r="X2635" s="19">
        <v>-115.13955</v>
      </c>
      <c r="Y2635" s="18">
        <f t="shared" si="409"/>
        <v>64.400000000000006</v>
      </c>
      <c r="Z2635" s="17">
        <v>18</v>
      </c>
      <c r="AA2635" s="21">
        <v>6</v>
      </c>
      <c r="AB2635" s="14" t="s">
        <v>46</v>
      </c>
      <c r="AC2635" s="14">
        <v>7</v>
      </c>
      <c r="AD2635" s="17">
        <v>20</v>
      </c>
      <c r="AE2635" s="17">
        <v>1</v>
      </c>
      <c r="AF2635" s="14">
        <v>29</v>
      </c>
      <c r="AG2635" s="14">
        <v>330</v>
      </c>
      <c r="AI2635" s="70">
        <f t="shared" si="411"/>
        <v>16.194500000000001</v>
      </c>
      <c r="AJ2635" s="74">
        <f t="shared" si="412"/>
        <v>593.9131834357014</v>
      </c>
      <c r="AK2635" s="74">
        <f t="shared" si="413"/>
        <v>0.93417427693282351</v>
      </c>
      <c r="AL2635" s="73">
        <f t="shared" si="414"/>
        <v>0.93417427693282351</v>
      </c>
    </row>
    <row r="2636" spans="1:38" hidden="1">
      <c r="A2636" s="14" t="s">
        <v>127</v>
      </c>
      <c r="B2636" s="14" t="s">
        <v>40</v>
      </c>
      <c r="C2636" s="31">
        <v>39283</v>
      </c>
      <c r="D2636" s="15">
        <v>2007</v>
      </c>
      <c r="E2636" s="16">
        <v>0.47569444444444442</v>
      </c>
      <c r="F2636" s="16">
        <v>0.51875000000000004</v>
      </c>
      <c r="G2636" s="16">
        <f t="shared" si="410"/>
        <v>4.3055555555555625E-2</v>
      </c>
      <c r="H2636" s="21">
        <v>2</v>
      </c>
      <c r="I2636" s="17">
        <v>2</v>
      </c>
      <c r="J2636" s="17">
        <v>1</v>
      </c>
      <c r="K2636" s="17">
        <v>1</v>
      </c>
      <c r="L2636" s="14" t="s">
        <v>41</v>
      </c>
      <c r="M2636" s="14" t="s">
        <v>42</v>
      </c>
      <c r="N2636" s="17">
        <v>2</v>
      </c>
      <c r="O2636" s="14">
        <f t="shared" si="415"/>
        <v>19.799999999999997</v>
      </c>
      <c r="P2636" s="18">
        <v>6</v>
      </c>
      <c r="Q2636" s="14">
        <f t="shared" si="416"/>
        <v>16.170000000000002</v>
      </c>
      <c r="R2636" s="18">
        <v>4.9000000000000004</v>
      </c>
      <c r="S2636" s="14">
        <f t="shared" si="417"/>
        <v>19.799999999999997</v>
      </c>
      <c r="T2636" s="18">
        <v>6</v>
      </c>
      <c r="U2636" s="21" t="s">
        <v>43</v>
      </c>
      <c r="V2636" s="21" t="s">
        <v>43</v>
      </c>
      <c r="W2636" s="19">
        <v>27.849630000000001</v>
      </c>
      <c r="X2636" s="19">
        <v>-115.13955</v>
      </c>
      <c r="Y2636" s="18">
        <f t="shared" si="409"/>
        <v>64.400000000000006</v>
      </c>
      <c r="Z2636" s="17">
        <v>18</v>
      </c>
      <c r="AA2636" s="21">
        <v>6</v>
      </c>
      <c r="AB2636" s="14" t="s">
        <v>46</v>
      </c>
      <c r="AC2636" s="14">
        <v>7</v>
      </c>
      <c r="AD2636" s="17">
        <v>21</v>
      </c>
      <c r="AE2636" s="17">
        <v>1</v>
      </c>
      <c r="AF2636" s="14">
        <v>29</v>
      </c>
      <c r="AG2636" s="14">
        <v>330</v>
      </c>
      <c r="AI2636" s="70">
        <f t="shared" si="411"/>
        <v>16.942499999999999</v>
      </c>
      <c r="AJ2636" s="74">
        <f t="shared" si="412"/>
        <v>691.21379845369552</v>
      </c>
      <c r="AK2636" s="74">
        <f t="shared" si="413"/>
        <v>1.1871558759796081</v>
      </c>
      <c r="AL2636" s="73">
        <f t="shared" si="414"/>
        <v>1.1871558759796081</v>
      </c>
    </row>
    <row r="2637" spans="1:38" hidden="1">
      <c r="A2637" s="14" t="s">
        <v>127</v>
      </c>
      <c r="B2637" s="14" t="s">
        <v>40</v>
      </c>
      <c r="C2637" s="31">
        <v>39283</v>
      </c>
      <c r="D2637" s="15">
        <v>2007</v>
      </c>
      <c r="E2637" s="16">
        <v>0.47569444444444442</v>
      </c>
      <c r="F2637" s="16">
        <v>0.51875000000000004</v>
      </c>
      <c r="G2637" s="16">
        <f t="shared" si="410"/>
        <v>4.3055555555555625E-2</v>
      </c>
      <c r="H2637" s="21">
        <v>2</v>
      </c>
      <c r="I2637" s="17">
        <v>2</v>
      </c>
      <c r="J2637" s="17">
        <v>1</v>
      </c>
      <c r="K2637" s="17">
        <v>1</v>
      </c>
      <c r="L2637" s="14" t="s">
        <v>41</v>
      </c>
      <c r="M2637" s="14" t="s">
        <v>42</v>
      </c>
      <c r="N2637" s="17">
        <v>2</v>
      </c>
      <c r="O2637" s="14">
        <f t="shared" si="415"/>
        <v>19.799999999999997</v>
      </c>
      <c r="P2637" s="18">
        <v>6</v>
      </c>
      <c r="Q2637" s="14">
        <f t="shared" si="416"/>
        <v>16.170000000000002</v>
      </c>
      <c r="R2637" s="18">
        <v>4.9000000000000004</v>
      </c>
      <c r="S2637" s="14">
        <f t="shared" si="417"/>
        <v>19.799999999999997</v>
      </c>
      <c r="T2637" s="18">
        <v>6</v>
      </c>
      <c r="U2637" s="21" t="s">
        <v>43</v>
      </c>
      <c r="V2637" s="21" t="s">
        <v>43</v>
      </c>
      <c r="W2637" s="19">
        <v>27.849630000000001</v>
      </c>
      <c r="X2637" s="19">
        <v>-115.13955</v>
      </c>
      <c r="Y2637" s="18">
        <f t="shared" si="409"/>
        <v>64.400000000000006</v>
      </c>
      <c r="Z2637" s="17">
        <v>18</v>
      </c>
      <c r="AA2637" s="21">
        <v>6</v>
      </c>
      <c r="AB2637" s="14" t="s">
        <v>46</v>
      </c>
      <c r="AC2637" s="14">
        <v>7</v>
      </c>
      <c r="AD2637" s="17">
        <v>22</v>
      </c>
      <c r="AE2637" s="17">
        <v>1</v>
      </c>
      <c r="AF2637" s="14">
        <v>29</v>
      </c>
      <c r="AG2637" s="14">
        <v>330</v>
      </c>
      <c r="AI2637" s="70">
        <f t="shared" si="411"/>
        <v>17.6905</v>
      </c>
      <c r="AJ2637" s="74">
        <f t="shared" si="412"/>
        <v>799.19872211710003</v>
      </c>
      <c r="AK2637" s="74">
        <f t="shared" si="413"/>
        <v>1.4679166775044603</v>
      </c>
      <c r="AL2637" s="73">
        <f t="shared" si="414"/>
        <v>1.4679166775044603</v>
      </c>
    </row>
    <row r="2638" spans="1:38" hidden="1">
      <c r="A2638" s="14" t="s">
        <v>127</v>
      </c>
      <c r="B2638" s="14" t="s">
        <v>40</v>
      </c>
      <c r="C2638" s="31">
        <v>39283</v>
      </c>
      <c r="D2638" s="15">
        <v>2007</v>
      </c>
      <c r="E2638" s="16">
        <v>0.47569444444444442</v>
      </c>
      <c r="F2638" s="16">
        <v>0.51875000000000004</v>
      </c>
      <c r="G2638" s="16">
        <f t="shared" si="410"/>
        <v>4.3055555555555625E-2</v>
      </c>
      <c r="H2638" s="21">
        <v>2</v>
      </c>
      <c r="I2638" s="17">
        <v>2</v>
      </c>
      <c r="J2638" s="17">
        <v>1</v>
      </c>
      <c r="K2638" s="17">
        <v>1</v>
      </c>
      <c r="L2638" s="14" t="s">
        <v>41</v>
      </c>
      <c r="M2638" s="14" t="s">
        <v>42</v>
      </c>
      <c r="N2638" s="17">
        <v>2</v>
      </c>
      <c r="O2638" s="14">
        <f t="shared" si="415"/>
        <v>19.799999999999997</v>
      </c>
      <c r="P2638" s="18">
        <v>6</v>
      </c>
      <c r="Q2638" s="14">
        <f t="shared" si="416"/>
        <v>16.170000000000002</v>
      </c>
      <c r="R2638" s="18">
        <v>4.9000000000000004</v>
      </c>
      <c r="S2638" s="14">
        <f t="shared" si="417"/>
        <v>19.799999999999997</v>
      </c>
      <c r="T2638" s="18">
        <v>6</v>
      </c>
      <c r="U2638" s="21" t="s">
        <v>43</v>
      </c>
      <c r="V2638" s="21" t="s">
        <v>43</v>
      </c>
      <c r="W2638" s="19">
        <v>27.849630000000001</v>
      </c>
      <c r="X2638" s="19">
        <v>-115.13955</v>
      </c>
      <c r="Y2638" s="18">
        <f t="shared" si="409"/>
        <v>64.400000000000006</v>
      </c>
      <c r="Z2638" s="17">
        <v>18</v>
      </c>
      <c r="AA2638" s="21">
        <v>6</v>
      </c>
      <c r="AB2638" s="14" t="s">
        <v>46</v>
      </c>
      <c r="AC2638" s="14">
        <v>8</v>
      </c>
      <c r="AD2638" s="17">
        <v>18</v>
      </c>
      <c r="AE2638" s="17">
        <v>1</v>
      </c>
      <c r="AF2638" s="14">
        <v>37</v>
      </c>
      <c r="AG2638" s="14">
        <v>330</v>
      </c>
      <c r="AI2638" s="70">
        <f t="shared" si="411"/>
        <v>14.698500000000001</v>
      </c>
      <c r="AJ2638" s="74">
        <f t="shared" si="412"/>
        <v>428.83019204754055</v>
      </c>
      <c r="AK2638" s="74">
        <f t="shared" si="413"/>
        <v>0.50495849932360548</v>
      </c>
      <c r="AL2638" s="73">
        <f t="shared" si="414"/>
        <v>0.50495849932360548</v>
      </c>
    </row>
    <row r="2639" spans="1:38" hidden="1">
      <c r="A2639" s="14" t="s">
        <v>127</v>
      </c>
      <c r="B2639" s="14" t="s">
        <v>40</v>
      </c>
      <c r="C2639" s="31">
        <v>39283</v>
      </c>
      <c r="D2639" s="15">
        <v>2007</v>
      </c>
      <c r="E2639" s="16">
        <v>0.47569444444444442</v>
      </c>
      <c r="F2639" s="16">
        <v>0.51875000000000004</v>
      </c>
      <c r="G2639" s="16">
        <f t="shared" si="410"/>
        <v>4.3055555555555625E-2</v>
      </c>
      <c r="H2639" s="21">
        <v>2</v>
      </c>
      <c r="I2639" s="17">
        <v>2</v>
      </c>
      <c r="J2639" s="17">
        <v>1</v>
      </c>
      <c r="K2639" s="17">
        <v>1</v>
      </c>
      <c r="L2639" s="14" t="s">
        <v>41</v>
      </c>
      <c r="M2639" s="14" t="s">
        <v>42</v>
      </c>
      <c r="N2639" s="17">
        <v>2</v>
      </c>
      <c r="O2639" s="14">
        <f t="shared" si="415"/>
        <v>19.799999999999997</v>
      </c>
      <c r="P2639" s="18">
        <v>6</v>
      </c>
      <c r="Q2639" s="14">
        <f t="shared" si="416"/>
        <v>16.170000000000002</v>
      </c>
      <c r="R2639" s="18">
        <v>4.9000000000000004</v>
      </c>
      <c r="S2639" s="14">
        <f t="shared" si="417"/>
        <v>19.799999999999997</v>
      </c>
      <c r="T2639" s="18">
        <v>6</v>
      </c>
      <c r="U2639" s="21" t="s">
        <v>43</v>
      </c>
      <c r="V2639" s="21" t="s">
        <v>43</v>
      </c>
      <c r="W2639" s="19">
        <v>27.849630000000001</v>
      </c>
      <c r="X2639" s="19">
        <v>-115.13955</v>
      </c>
      <c r="Y2639" s="18">
        <f t="shared" si="409"/>
        <v>64.400000000000006</v>
      </c>
      <c r="Z2639" s="17">
        <v>18</v>
      </c>
      <c r="AA2639" s="21">
        <v>6</v>
      </c>
      <c r="AB2639" s="14" t="s">
        <v>46</v>
      </c>
      <c r="AC2639" s="14">
        <v>8</v>
      </c>
      <c r="AD2639" s="17">
        <v>20</v>
      </c>
      <c r="AE2639" s="17">
        <v>1</v>
      </c>
      <c r="AF2639" s="14">
        <v>37</v>
      </c>
      <c r="AG2639" s="14">
        <v>330</v>
      </c>
      <c r="AI2639" s="70">
        <f t="shared" si="411"/>
        <v>16.194500000000001</v>
      </c>
      <c r="AJ2639" s="74">
        <f t="shared" si="412"/>
        <v>593.9131834357014</v>
      </c>
      <c r="AK2639" s="74">
        <f t="shared" si="413"/>
        <v>0.93417427693282351</v>
      </c>
      <c r="AL2639" s="73">
        <f t="shared" si="414"/>
        <v>0.93417427693282351</v>
      </c>
    </row>
    <row r="2640" spans="1:38" hidden="1">
      <c r="A2640" s="14" t="s">
        <v>127</v>
      </c>
      <c r="B2640" s="14" t="s">
        <v>40</v>
      </c>
      <c r="C2640" s="31">
        <v>39283</v>
      </c>
      <c r="D2640" s="15">
        <v>2007</v>
      </c>
      <c r="E2640" s="16">
        <v>0.47569444444444442</v>
      </c>
      <c r="F2640" s="16">
        <v>0.51875000000000004</v>
      </c>
      <c r="G2640" s="16">
        <f t="shared" si="410"/>
        <v>4.3055555555555625E-2</v>
      </c>
      <c r="H2640" s="21">
        <v>2</v>
      </c>
      <c r="I2640" s="17">
        <v>2</v>
      </c>
      <c r="J2640" s="17">
        <v>1</v>
      </c>
      <c r="K2640" s="17">
        <v>1</v>
      </c>
      <c r="L2640" s="14" t="s">
        <v>41</v>
      </c>
      <c r="M2640" s="14" t="s">
        <v>42</v>
      </c>
      <c r="N2640" s="17">
        <v>2</v>
      </c>
      <c r="O2640" s="14">
        <f t="shared" si="415"/>
        <v>19.799999999999997</v>
      </c>
      <c r="P2640" s="18">
        <v>6</v>
      </c>
      <c r="Q2640" s="14">
        <f t="shared" si="416"/>
        <v>16.170000000000002</v>
      </c>
      <c r="R2640" s="18">
        <v>4.9000000000000004</v>
      </c>
      <c r="S2640" s="14">
        <f t="shared" si="417"/>
        <v>19.799999999999997</v>
      </c>
      <c r="T2640" s="18">
        <v>6</v>
      </c>
      <c r="U2640" s="21" t="s">
        <v>43</v>
      </c>
      <c r="V2640" s="21" t="s">
        <v>43</v>
      </c>
      <c r="W2640" s="19">
        <v>27.849630000000001</v>
      </c>
      <c r="X2640" s="19">
        <v>-115.13955</v>
      </c>
      <c r="Y2640" s="18">
        <f t="shared" si="409"/>
        <v>64.400000000000006</v>
      </c>
      <c r="Z2640" s="17">
        <v>18</v>
      </c>
      <c r="AA2640" s="21">
        <v>6</v>
      </c>
      <c r="AB2640" s="14" t="s">
        <v>46</v>
      </c>
      <c r="AC2640" s="14">
        <v>8</v>
      </c>
      <c r="AD2640" s="17">
        <v>20</v>
      </c>
      <c r="AE2640" s="17">
        <v>1</v>
      </c>
      <c r="AF2640" s="14">
        <v>37</v>
      </c>
      <c r="AG2640" s="14">
        <v>330</v>
      </c>
      <c r="AI2640" s="70">
        <f t="shared" si="411"/>
        <v>16.194500000000001</v>
      </c>
      <c r="AJ2640" s="74">
        <f t="shared" si="412"/>
        <v>593.9131834357014</v>
      </c>
      <c r="AK2640" s="74">
        <f t="shared" si="413"/>
        <v>0.93417427693282351</v>
      </c>
      <c r="AL2640" s="73">
        <f t="shared" si="414"/>
        <v>0.93417427693282351</v>
      </c>
    </row>
    <row r="2641" spans="1:38" hidden="1">
      <c r="A2641" s="14" t="s">
        <v>127</v>
      </c>
      <c r="B2641" s="14" t="s">
        <v>40</v>
      </c>
      <c r="C2641" s="31">
        <v>39283</v>
      </c>
      <c r="D2641" s="15">
        <v>2007</v>
      </c>
      <c r="E2641" s="16">
        <v>0.47569444444444442</v>
      </c>
      <c r="F2641" s="16">
        <v>0.51875000000000004</v>
      </c>
      <c r="G2641" s="16">
        <f t="shared" si="410"/>
        <v>4.3055555555555625E-2</v>
      </c>
      <c r="H2641" s="21">
        <v>2</v>
      </c>
      <c r="I2641" s="17">
        <v>2</v>
      </c>
      <c r="J2641" s="17">
        <v>1</v>
      </c>
      <c r="K2641" s="17">
        <v>1</v>
      </c>
      <c r="L2641" s="14" t="s">
        <v>41</v>
      </c>
      <c r="M2641" s="14" t="s">
        <v>42</v>
      </c>
      <c r="N2641" s="17">
        <v>2</v>
      </c>
      <c r="O2641" s="14">
        <f t="shared" si="415"/>
        <v>19.799999999999997</v>
      </c>
      <c r="P2641" s="18">
        <v>6</v>
      </c>
      <c r="Q2641" s="14">
        <f t="shared" si="416"/>
        <v>16.170000000000002</v>
      </c>
      <c r="R2641" s="18">
        <v>4.9000000000000004</v>
      </c>
      <c r="S2641" s="14">
        <f t="shared" si="417"/>
        <v>19.799999999999997</v>
      </c>
      <c r="T2641" s="18">
        <v>6</v>
      </c>
      <c r="U2641" s="21" t="s">
        <v>43</v>
      </c>
      <c r="V2641" s="21" t="s">
        <v>43</v>
      </c>
      <c r="W2641" s="19">
        <v>27.849630000000001</v>
      </c>
      <c r="X2641" s="19">
        <v>-115.13955</v>
      </c>
      <c r="Y2641" s="18">
        <f t="shared" si="409"/>
        <v>64.400000000000006</v>
      </c>
      <c r="Z2641" s="17">
        <v>18</v>
      </c>
      <c r="AA2641" s="21">
        <v>6</v>
      </c>
      <c r="AB2641" s="14" t="s">
        <v>46</v>
      </c>
      <c r="AC2641" s="14">
        <v>8</v>
      </c>
      <c r="AD2641" s="17">
        <v>22</v>
      </c>
      <c r="AE2641" s="17">
        <v>1</v>
      </c>
      <c r="AF2641" s="14">
        <v>37</v>
      </c>
      <c r="AG2641" s="14">
        <v>330</v>
      </c>
      <c r="AI2641" s="70">
        <f t="shared" si="411"/>
        <v>17.6905</v>
      </c>
      <c r="AJ2641" s="74">
        <f t="shared" si="412"/>
        <v>799.19872211710003</v>
      </c>
      <c r="AK2641" s="74">
        <f t="shared" si="413"/>
        <v>1.4679166775044603</v>
      </c>
      <c r="AL2641" s="73">
        <f t="shared" si="414"/>
        <v>1.4679166775044603</v>
      </c>
    </row>
    <row r="2642" spans="1:38" hidden="1">
      <c r="A2642" s="14" t="s">
        <v>127</v>
      </c>
      <c r="B2642" s="14" t="s">
        <v>40</v>
      </c>
      <c r="C2642" s="31">
        <v>39283</v>
      </c>
      <c r="D2642" s="15">
        <v>2007</v>
      </c>
      <c r="E2642" s="16">
        <v>0.47569444444444442</v>
      </c>
      <c r="F2642" s="16">
        <v>0.51875000000000004</v>
      </c>
      <c r="G2642" s="16">
        <f t="shared" si="410"/>
        <v>4.3055555555555625E-2</v>
      </c>
      <c r="H2642" s="21">
        <v>2</v>
      </c>
      <c r="I2642" s="17">
        <v>2</v>
      </c>
      <c r="J2642" s="17">
        <v>1</v>
      </c>
      <c r="K2642" s="17">
        <v>1</v>
      </c>
      <c r="L2642" s="14" t="s">
        <v>41</v>
      </c>
      <c r="M2642" s="14" t="s">
        <v>42</v>
      </c>
      <c r="N2642" s="17">
        <v>2</v>
      </c>
      <c r="O2642" s="14">
        <f t="shared" si="415"/>
        <v>19.799999999999997</v>
      </c>
      <c r="P2642" s="18">
        <v>6</v>
      </c>
      <c r="Q2642" s="14">
        <f t="shared" si="416"/>
        <v>16.170000000000002</v>
      </c>
      <c r="R2642" s="18">
        <v>4.9000000000000004</v>
      </c>
      <c r="S2642" s="14">
        <f t="shared" si="417"/>
        <v>19.799999999999997</v>
      </c>
      <c r="T2642" s="18">
        <v>6</v>
      </c>
      <c r="U2642" s="21" t="s">
        <v>43</v>
      </c>
      <c r="V2642" s="21" t="s">
        <v>43</v>
      </c>
      <c r="W2642" s="19">
        <v>27.849630000000001</v>
      </c>
      <c r="X2642" s="19">
        <v>-115.13955</v>
      </c>
      <c r="Y2642" s="18">
        <f t="shared" si="409"/>
        <v>64.400000000000006</v>
      </c>
      <c r="Z2642" s="17">
        <v>18</v>
      </c>
      <c r="AA2642" s="21">
        <v>6</v>
      </c>
      <c r="AB2642" s="14" t="s">
        <v>46</v>
      </c>
      <c r="AC2642" s="14">
        <v>9</v>
      </c>
      <c r="AD2642" s="17">
        <v>13</v>
      </c>
      <c r="AE2642" s="17">
        <v>1</v>
      </c>
      <c r="AF2642" s="14">
        <v>47</v>
      </c>
      <c r="AG2642" s="14">
        <v>330</v>
      </c>
      <c r="AI2642" s="70">
        <f t="shared" si="411"/>
        <v>10.958500000000001</v>
      </c>
      <c r="AJ2642" s="74">
        <f t="shared" si="412"/>
        <v>159.88648485388254</v>
      </c>
      <c r="AK2642" s="74">
        <f t="shared" si="413"/>
        <v>-0.19429513937990539</v>
      </c>
      <c r="AL2642" s="73">
        <f t="shared" si="414"/>
        <v>0</v>
      </c>
    </row>
    <row r="2643" spans="1:38" hidden="1">
      <c r="A2643" s="14" t="s">
        <v>127</v>
      </c>
      <c r="B2643" s="14" t="s">
        <v>40</v>
      </c>
      <c r="C2643" s="31">
        <v>39283</v>
      </c>
      <c r="D2643" s="15">
        <v>2007</v>
      </c>
      <c r="E2643" s="16">
        <v>0.47569444444444442</v>
      </c>
      <c r="F2643" s="16">
        <v>0.51875000000000004</v>
      </c>
      <c r="G2643" s="16">
        <f t="shared" si="410"/>
        <v>4.3055555555555625E-2</v>
      </c>
      <c r="H2643" s="21">
        <v>2</v>
      </c>
      <c r="I2643" s="17">
        <v>2</v>
      </c>
      <c r="J2643" s="17">
        <v>1</v>
      </c>
      <c r="K2643" s="17">
        <v>1</v>
      </c>
      <c r="L2643" s="14" t="s">
        <v>41</v>
      </c>
      <c r="M2643" s="14" t="s">
        <v>42</v>
      </c>
      <c r="N2643" s="17">
        <v>2</v>
      </c>
      <c r="O2643" s="14">
        <f t="shared" si="415"/>
        <v>19.799999999999997</v>
      </c>
      <c r="P2643" s="18">
        <v>6</v>
      </c>
      <c r="Q2643" s="14">
        <f t="shared" si="416"/>
        <v>16.170000000000002</v>
      </c>
      <c r="R2643" s="18">
        <v>4.9000000000000004</v>
      </c>
      <c r="S2643" s="14">
        <f t="shared" si="417"/>
        <v>19.799999999999997</v>
      </c>
      <c r="T2643" s="18">
        <v>6</v>
      </c>
      <c r="U2643" s="21" t="s">
        <v>43</v>
      </c>
      <c r="V2643" s="21" t="s">
        <v>43</v>
      </c>
      <c r="W2643" s="19">
        <v>27.849630000000001</v>
      </c>
      <c r="X2643" s="19">
        <v>-115.13955</v>
      </c>
      <c r="Y2643" s="18">
        <f t="shared" ref="Y2643:Y2650" si="418">(Z2643*1.8)+32</f>
        <v>64.400000000000006</v>
      </c>
      <c r="Z2643" s="17">
        <v>18</v>
      </c>
      <c r="AA2643" s="21">
        <v>6</v>
      </c>
      <c r="AB2643" s="14" t="s">
        <v>46</v>
      </c>
      <c r="AC2643" s="14">
        <v>9</v>
      </c>
      <c r="AD2643" s="17">
        <v>19</v>
      </c>
      <c r="AE2643" s="17">
        <v>1</v>
      </c>
      <c r="AF2643" s="14">
        <v>47</v>
      </c>
      <c r="AG2643" s="14">
        <v>330</v>
      </c>
      <c r="AI2643" s="70">
        <f t="shared" si="411"/>
        <v>15.4465</v>
      </c>
      <c r="AJ2643" s="74">
        <f t="shared" si="412"/>
        <v>506.66058069508574</v>
      </c>
      <c r="AK2643" s="74">
        <f t="shared" si="413"/>
        <v>0.70731750980722297</v>
      </c>
      <c r="AL2643" s="73">
        <f t="shared" si="414"/>
        <v>0.70731750980722297</v>
      </c>
    </row>
    <row r="2644" spans="1:38" hidden="1">
      <c r="A2644" s="14" t="s">
        <v>127</v>
      </c>
      <c r="B2644" s="14" t="s">
        <v>40</v>
      </c>
      <c r="C2644" s="31">
        <v>39283</v>
      </c>
      <c r="D2644" s="15">
        <v>2007</v>
      </c>
      <c r="E2644" s="16">
        <v>0.47569444444444442</v>
      </c>
      <c r="F2644" s="16">
        <v>0.51875000000000004</v>
      </c>
      <c r="G2644" s="16">
        <f t="shared" si="410"/>
        <v>4.3055555555555625E-2</v>
      </c>
      <c r="H2644" s="21">
        <v>2</v>
      </c>
      <c r="I2644" s="17">
        <v>2</v>
      </c>
      <c r="J2644" s="17">
        <v>1</v>
      </c>
      <c r="K2644" s="17">
        <v>1</v>
      </c>
      <c r="L2644" s="14" t="s">
        <v>41</v>
      </c>
      <c r="M2644" s="14" t="s">
        <v>42</v>
      </c>
      <c r="N2644" s="17">
        <v>2</v>
      </c>
      <c r="O2644" s="14">
        <f t="shared" si="415"/>
        <v>19.799999999999997</v>
      </c>
      <c r="P2644" s="18">
        <v>6</v>
      </c>
      <c r="Q2644" s="14">
        <f t="shared" si="416"/>
        <v>16.170000000000002</v>
      </c>
      <c r="R2644" s="18">
        <v>4.9000000000000004</v>
      </c>
      <c r="S2644" s="14">
        <f t="shared" si="417"/>
        <v>19.799999999999997</v>
      </c>
      <c r="T2644" s="18">
        <v>6</v>
      </c>
      <c r="U2644" s="21" t="s">
        <v>43</v>
      </c>
      <c r="V2644" s="21" t="s">
        <v>43</v>
      </c>
      <c r="W2644" s="19">
        <v>27.849630000000001</v>
      </c>
      <c r="X2644" s="19">
        <v>-115.13955</v>
      </c>
      <c r="Y2644" s="18">
        <f t="shared" si="418"/>
        <v>64.400000000000006</v>
      </c>
      <c r="Z2644" s="17">
        <v>18</v>
      </c>
      <c r="AA2644" s="21">
        <v>6</v>
      </c>
      <c r="AB2644" s="14" t="s">
        <v>46</v>
      </c>
      <c r="AC2644" s="14">
        <v>9</v>
      </c>
      <c r="AD2644" s="17">
        <v>22</v>
      </c>
      <c r="AE2644" s="17">
        <v>1</v>
      </c>
      <c r="AF2644" s="14">
        <v>47</v>
      </c>
      <c r="AG2644" s="14">
        <v>330</v>
      </c>
      <c r="AI2644" s="70">
        <f t="shared" si="411"/>
        <v>17.6905</v>
      </c>
      <c r="AJ2644" s="74">
        <f t="shared" si="412"/>
        <v>799.19872211710003</v>
      </c>
      <c r="AK2644" s="74">
        <f t="shared" si="413"/>
        <v>1.4679166775044603</v>
      </c>
      <c r="AL2644" s="73">
        <f t="shared" si="414"/>
        <v>1.4679166775044603</v>
      </c>
    </row>
    <row r="2645" spans="1:38" hidden="1">
      <c r="A2645" s="14" t="s">
        <v>127</v>
      </c>
      <c r="B2645" s="14" t="s">
        <v>40</v>
      </c>
      <c r="C2645" s="31">
        <v>39283</v>
      </c>
      <c r="D2645" s="15">
        <v>2007</v>
      </c>
      <c r="E2645" s="16">
        <v>0.47569444444444442</v>
      </c>
      <c r="F2645" s="16">
        <v>0.51875000000000004</v>
      </c>
      <c r="G2645" s="16">
        <f t="shared" si="410"/>
        <v>4.3055555555555625E-2</v>
      </c>
      <c r="H2645" s="21">
        <v>2</v>
      </c>
      <c r="I2645" s="17">
        <v>2</v>
      </c>
      <c r="J2645" s="17">
        <v>1</v>
      </c>
      <c r="K2645" s="17">
        <v>1</v>
      </c>
      <c r="L2645" s="14" t="s">
        <v>41</v>
      </c>
      <c r="M2645" s="14" t="s">
        <v>42</v>
      </c>
      <c r="N2645" s="17">
        <v>2</v>
      </c>
      <c r="O2645" s="14">
        <f t="shared" si="415"/>
        <v>19.799999999999997</v>
      </c>
      <c r="P2645" s="18">
        <v>6</v>
      </c>
      <c r="Q2645" s="14">
        <f t="shared" si="416"/>
        <v>16.170000000000002</v>
      </c>
      <c r="R2645" s="18">
        <v>4.9000000000000004</v>
      </c>
      <c r="S2645" s="14">
        <f t="shared" si="417"/>
        <v>19.799999999999997</v>
      </c>
      <c r="T2645" s="18">
        <v>6</v>
      </c>
      <c r="U2645" s="21" t="s">
        <v>43</v>
      </c>
      <c r="V2645" s="21" t="s">
        <v>43</v>
      </c>
      <c r="W2645" s="19">
        <v>27.849630000000001</v>
      </c>
      <c r="X2645" s="19">
        <v>-115.13955</v>
      </c>
      <c r="Y2645" s="18">
        <f t="shared" si="418"/>
        <v>64.400000000000006</v>
      </c>
      <c r="Z2645" s="17">
        <v>18</v>
      </c>
      <c r="AA2645" s="21">
        <v>6</v>
      </c>
      <c r="AB2645" s="14" t="s">
        <v>46</v>
      </c>
      <c r="AC2645" s="14">
        <v>9</v>
      </c>
      <c r="AD2645" s="17">
        <v>22</v>
      </c>
      <c r="AE2645" s="17">
        <v>1</v>
      </c>
      <c r="AF2645" s="14">
        <v>47</v>
      </c>
      <c r="AG2645" s="14">
        <v>330</v>
      </c>
      <c r="AI2645" s="70">
        <f t="shared" si="411"/>
        <v>17.6905</v>
      </c>
      <c r="AJ2645" s="74">
        <f t="shared" si="412"/>
        <v>799.19872211710003</v>
      </c>
      <c r="AK2645" s="74">
        <f t="shared" si="413"/>
        <v>1.4679166775044603</v>
      </c>
      <c r="AL2645" s="73">
        <f t="shared" si="414"/>
        <v>1.4679166775044603</v>
      </c>
    </row>
    <row r="2646" spans="1:38" hidden="1">
      <c r="A2646" s="14" t="s">
        <v>127</v>
      </c>
      <c r="B2646" s="14" t="s">
        <v>40</v>
      </c>
      <c r="C2646" s="31">
        <v>39283</v>
      </c>
      <c r="D2646" s="15">
        <v>2007</v>
      </c>
      <c r="E2646" s="16">
        <v>0.47569444444444442</v>
      </c>
      <c r="F2646" s="16">
        <v>0.51875000000000004</v>
      </c>
      <c r="G2646" s="16">
        <f t="shared" si="410"/>
        <v>4.3055555555555625E-2</v>
      </c>
      <c r="H2646" s="21">
        <v>2</v>
      </c>
      <c r="I2646" s="17">
        <v>2</v>
      </c>
      <c r="J2646" s="17">
        <v>1</v>
      </c>
      <c r="K2646" s="17">
        <v>1</v>
      </c>
      <c r="L2646" s="14" t="s">
        <v>41</v>
      </c>
      <c r="M2646" s="14" t="s">
        <v>42</v>
      </c>
      <c r="N2646" s="17">
        <v>2</v>
      </c>
      <c r="O2646" s="14">
        <f t="shared" ref="O2646:O2651" si="419">3.3*P2646</f>
        <v>19.799999999999997</v>
      </c>
      <c r="P2646" s="18">
        <v>6</v>
      </c>
      <c r="Q2646" s="14">
        <f t="shared" ref="Q2646:Q2651" si="420">3.3*R2646</f>
        <v>16.170000000000002</v>
      </c>
      <c r="R2646" s="18">
        <v>4.9000000000000004</v>
      </c>
      <c r="S2646" s="14">
        <f t="shared" ref="S2646:S2651" si="421">3.3*T2646</f>
        <v>19.799999999999997</v>
      </c>
      <c r="T2646" s="18">
        <v>6</v>
      </c>
      <c r="U2646" s="21" t="s">
        <v>43</v>
      </c>
      <c r="V2646" s="21" t="s">
        <v>43</v>
      </c>
      <c r="W2646" s="19">
        <v>27.849630000000001</v>
      </c>
      <c r="X2646" s="19">
        <v>-115.13955</v>
      </c>
      <c r="Y2646" s="18">
        <f t="shared" si="418"/>
        <v>64.400000000000006</v>
      </c>
      <c r="Z2646" s="17">
        <v>18</v>
      </c>
      <c r="AA2646" s="21">
        <v>6</v>
      </c>
      <c r="AB2646" s="14" t="s">
        <v>46</v>
      </c>
      <c r="AC2646" s="14">
        <v>9</v>
      </c>
      <c r="AD2646" s="17">
        <v>25</v>
      </c>
      <c r="AE2646" s="17">
        <v>1</v>
      </c>
      <c r="AF2646" s="14">
        <v>47</v>
      </c>
      <c r="AG2646" s="14">
        <v>330</v>
      </c>
      <c r="AI2646" s="70">
        <f t="shared" si="411"/>
        <v>19.9345</v>
      </c>
      <c r="AJ2646" s="74">
        <f t="shared" si="412"/>
        <v>1193.7736391278531</v>
      </c>
      <c r="AK2646" s="74">
        <f t="shared" si="413"/>
        <v>2.4938114617324181</v>
      </c>
      <c r="AL2646" s="73">
        <f t="shared" si="414"/>
        <v>2.4938114617324181</v>
      </c>
    </row>
    <row r="2647" spans="1:38" hidden="1">
      <c r="A2647" s="14" t="s">
        <v>127</v>
      </c>
      <c r="B2647" s="14" t="s">
        <v>40</v>
      </c>
      <c r="C2647" s="31">
        <v>39283</v>
      </c>
      <c r="D2647" s="15">
        <v>2007</v>
      </c>
      <c r="E2647" s="16">
        <v>0.47569444444444442</v>
      </c>
      <c r="F2647" s="16">
        <v>0.51875000000000004</v>
      </c>
      <c r="G2647" s="16">
        <f t="shared" si="410"/>
        <v>4.3055555555555625E-2</v>
      </c>
      <c r="H2647" s="21">
        <v>2</v>
      </c>
      <c r="I2647" s="17">
        <v>2</v>
      </c>
      <c r="J2647" s="17">
        <v>1</v>
      </c>
      <c r="K2647" s="17">
        <v>1</v>
      </c>
      <c r="L2647" s="14" t="s">
        <v>41</v>
      </c>
      <c r="M2647" s="14" t="s">
        <v>42</v>
      </c>
      <c r="N2647" s="17">
        <v>2</v>
      </c>
      <c r="O2647" s="14">
        <f t="shared" si="419"/>
        <v>19.799999999999997</v>
      </c>
      <c r="P2647" s="18">
        <v>6</v>
      </c>
      <c r="Q2647" s="14">
        <f t="shared" si="420"/>
        <v>16.170000000000002</v>
      </c>
      <c r="R2647" s="18">
        <v>4.9000000000000004</v>
      </c>
      <c r="S2647" s="14">
        <f t="shared" si="421"/>
        <v>19.799999999999997</v>
      </c>
      <c r="T2647" s="18">
        <v>6</v>
      </c>
      <c r="U2647" s="21" t="s">
        <v>43</v>
      </c>
      <c r="V2647" s="21" t="s">
        <v>43</v>
      </c>
      <c r="W2647" s="19">
        <v>27.849630000000001</v>
      </c>
      <c r="X2647" s="19">
        <v>-115.13955</v>
      </c>
      <c r="Y2647" s="18">
        <f t="shared" si="418"/>
        <v>64.400000000000006</v>
      </c>
      <c r="Z2647" s="17">
        <v>18</v>
      </c>
      <c r="AA2647" s="21">
        <v>6</v>
      </c>
      <c r="AB2647" s="14" t="s">
        <v>46</v>
      </c>
      <c r="AC2647" s="14">
        <v>10</v>
      </c>
      <c r="AD2647" s="17">
        <v>25</v>
      </c>
      <c r="AE2647" s="17">
        <v>1</v>
      </c>
      <c r="AF2647" s="14">
        <v>52</v>
      </c>
      <c r="AG2647" s="14">
        <v>330</v>
      </c>
      <c r="AI2647" s="70">
        <f t="shared" si="411"/>
        <v>19.9345</v>
      </c>
      <c r="AJ2647" s="74">
        <f t="shared" si="412"/>
        <v>1193.7736391278531</v>
      </c>
      <c r="AK2647" s="74">
        <f t="shared" si="413"/>
        <v>2.4938114617324181</v>
      </c>
      <c r="AL2647" s="73">
        <f t="shared" si="414"/>
        <v>2.4938114617324181</v>
      </c>
    </row>
    <row r="2648" spans="1:38" hidden="1">
      <c r="A2648" s="14" t="s">
        <v>127</v>
      </c>
      <c r="B2648" s="14" t="s">
        <v>40</v>
      </c>
      <c r="C2648" s="31">
        <v>39283</v>
      </c>
      <c r="D2648" s="15">
        <v>2007</v>
      </c>
      <c r="E2648" s="16">
        <v>0.47569444444444442</v>
      </c>
      <c r="F2648" s="16">
        <v>0.51875000000000004</v>
      </c>
      <c r="G2648" s="16">
        <f t="shared" si="410"/>
        <v>4.3055555555555625E-2</v>
      </c>
      <c r="H2648" s="21">
        <v>2</v>
      </c>
      <c r="I2648" s="17">
        <v>2</v>
      </c>
      <c r="J2648" s="17">
        <v>1</v>
      </c>
      <c r="K2648" s="17">
        <v>1</v>
      </c>
      <c r="L2648" s="14" t="s">
        <v>41</v>
      </c>
      <c r="M2648" s="14" t="s">
        <v>42</v>
      </c>
      <c r="N2648" s="17">
        <v>2</v>
      </c>
      <c r="O2648" s="14">
        <f t="shared" si="419"/>
        <v>19.799999999999997</v>
      </c>
      <c r="P2648" s="18">
        <v>6</v>
      </c>
      <c r="Q2648" s="14">
        <f t="shared" si="420"/>
        <v>16.170000000000002</v>
      </c>
      <c r="R2648" s="18">
        <v>4.9000000000000004</v>
      </c>
      <c r="S2648" s="14">
        <f t="shared" si="421"/>
        <v>19.799999999999997</v>
      </c>
      <c r="T2648" s="18">
        <v>6</v>
      </c>
      <c r="U2648" s="21" t="s">
        <v>43</v>
      </c>
      <c r="V2648" s="21" t="s">
        <v>43</v>
      </c>
      <c r="W2648" s="19">
        <v>27.849630000000001</v>
      </c>
      <c r="X2648" s="19">
        <v>-115.13955</v>
      </c>
      <c r="Y2648" s="18">
        <f t="shared" si="418"/>
        <v>64.400000000000006</v>
      </c>
      <c r="Z2648" s="17">
        <v>18</v>
      </c>
      <c r="AA2648" s="21">
        <v>6</v>
      </c>
      <c r="AB2648" s="14" t="s">
        <v>46</v>
      </c>
      <c r="AC2648" s="14">
        <v>10</v>
      </c>
      <c r="AD2648" s="17">
        <v>26</v>
      </c>
      <c r="AE2648" s="17">
        <v>1</v>
      </c>
      <c r="AF2648" s="14">
        <v>52</v>
      </c>
      <c r="AG2648" s="14">
        <v>330</v>
      </c>
      <c r="AI2648" s="70">
        <f t="shared" si="411"/>
        <v>20.682500000000001</v>
      </c>
      <c r="AJ2648" s="74">
        <f t="shared" si="412"/>
        <v>1351.0586714113065</v>
      </c>
      <c r="AK2648" s="74">
        <f t="shared" si="413"/>
        <v>2.9027525456693968</v>
      </c>
      <c r="AL2648" s="73">
        <f t="shared" si="414"/>
        <v>2.9027525456693968</v>
      </c>
    </row>
    <row r="2649" spans="1:38" hidden="1">
      <c r="A2649" s="14" t="s">
        <v>127</v>
      </c>
      <c r="B2649" s="14" t="s">
        <v>40</v>
      </c>
      <c r="C2649" s="31">
        <v>39283</v>
      </c>
      <c r="D2649" s="15">
        <v>2007</v>
      </c>
      <c r="E2649" s="16">
        <v>0.47569444444444442</v>
      </c>
      <c r="F2649" s="16">
        <v>0.51875000000000004</v>
      </c>
      <c r="G2649" s="16">
        <f t="shared" si="410"/>
        <v>4.3055555555555625E-2</v>
      </c>
      <c r="H2649" s="21">
        <v>2</v>
      </c>
      <c r="I2649" s="17">
        <v>2</v>
      </c>
      <c r="J2649" s="17">
        <v>1</v>
      </c>
      <c r="K2649" s="17">
        <v>1</v>
      </c>
      <c r="L2649" s="14" t="s">
        <v>41</v>
      </c>
      <c r="M2649" s="14" t="s">
        <v>42</v>
      </c>
      <c r="N2649" s="17">
        <v>2</v>
      </c>
      <c r="O2649" s="14">
        <f t="shared" si="419"/>
        <v>19.799999999999997</v>
      </c>
      <c r="P2649" s="18">
        <v>6</v>
      </c>
      <c r="Q2649" s="14">
        <f t="shared" si="420"/>
        <v>16.170000000000002</v>
      </c>
      <c r="R2649" s="18">
        <v>4.9000000000000004</v>
      </c>
      <c r="S2649" s="14">
        <f t="shared" si="421"/>
        <v>19.799999999999997</v>
      </c>
      <c r="T2649" s="18">
        <v>6</v>
      </c>
      <c r="U2649" s="21" t="s">
        <v>43</v>
      </c>
      <c r="V2649" s="21" t="s">
        <v>43</v>
      </c>
      <c r="W2649" s="19">
        <v>27.849630000000001</v>
      </c>
      <c r="X2649" s="19">
        <v>-115.13955</v>
      </c>
      <c r="Y2649" s="18">
        <f t="shared" si="418"/>
        <v>64.400000000000006</v>
      </c>
      <c r="Z2649" s="17">
        <v>18</v>
      </c>
      <c r="AA2649" s="21">
        <v>6</v>
      </c>
      <c r="AB2649" s="14" t="s">
        <v>46</v>
      </c>
      <c r="AC2649" s="14">
        <v>10</v>
      </c>
      <c r="AD2649" s="17">
        <v>27</v>
      </c>
      <c r="AE2649" s="17">
        <v>1</v>
      </c>
      <c r="AF2649" s="14">
        <v>52</v>
      </c>
      <c r="AG2649" s="14">
        <v>330</v>
      </c>
      <c r="AI2649" s="70">
        <f t="shared" si="411"/>
        <v>21.430500000000002</v>
      </c>
      <c r="AJ2649" s="74">
        <f t="shared" si="412"/>
        <v>1522.3571771727734</v>
      </c>
      <c r="AK2649" s="74">
        <f t="shared" si="413"/>
        <v>3.3481286606492109</v>
      </c>
      <c r="AL2649" s="73">
        <f t="shared" si="414"/>
        <v>3.3481286606492109</v>
      </c>
    </row>
    <row r="2650" spans="1:38" hidden="1">
      <c r="A2650" s="14" t="s">
        <v>127</v>
      </c>
      <c r="B2650" s="14" t="s">
        <v>40</v>
      </c>
      <c r="C2650" s="31">
        <v>39283</v>
      </c>
      <c r="D2650" s="15">
        <v>2007</v>
      </c>
      <c r="E2650" s="16">
        <v>0.47569444444444442</v>
      </c>
      <c r="F2650" s="16">
        <v>0.51875000000000004</v>
      </c>
      <c r="G2650" s="16">
        <f t="shared" si="410"/>
        <v>4.3055555555555625E-2</v>
      </c>
      <c r="H2650" s="21">
        <v>2</v>
      </c>
      <c r="I2650" s="17">
        <v>2</v>
      </c>
      <c r="J2650" s="17">
        <v>1</v>
      </c>
      <c r="K2650" s="17">
        <v>1</v>
      </c>
      <c r="L2650" s="14" t="s">
        <v>41</v>
      </c>
      <c r="M2650" s="14" t="s">
        <v>42</v>
      </c>
      <c r="N2650" s="17">
        <v>2</v>
      </c>
      <c r="O2650" s="14">
        <f t="shared" si="419"/>
        <v>19.799999999999997</v>
      </c>
      <c r="P2650" s="18">
        <v>6</v>
      </c>
      <c r="Q2650" s="14">
        <f t="shared" si="420"/>
        <v>16.170000000000002</v>
      </c>
      <c r="R2650" s="18">
        <v>4.9000000000000004</v>
      </c>
      <c r="S2650" s="14">
        <f t="shared" si="421"/>
        <v>19.799999999999997</v>
      </c>
      <c r="T2650" s="18">
        <v>6</v>
      </c>
      <c r="U2650" s="21" t="s">
        <v>43</v>
      </c>
      <c r="V2650" s="21" t="s">
        <v>43</v>
      </c>
      <c r="W2650" s="19">
        <v>27.849630000000001</v>
      </c>
      <c r="X2650" s="19">
        <v>-115.13955</v>
      </c>
      <c r="Y2650" s="18">
        <f t="shared" si="418"/>
        <v>64.400000000000006</v>
      </c>
      <c r="Z2650" s="17">
        <v>18</v>
      </c>
      <c r="AA2650" s="21">
        <v>6</v>
      </c>
      <c r="AB2650" s="14" t="s">
        <v>46</v>
      </c>
      <c r="AC2650" s="14">
        <v>11</v>
      </c>
      <c r="AD2650" s="17">
        <v>22</v>
      </c>
      <c r="AE2650" s="17">
        <v>1</v>
      </c>
      <c r="AF2650" s="14">
        <v>62</v>
      </c>
      <c r="AG2650" s="14">
        <v>330</v>
      </c>
      <c r="AI2650" s="70">
        <f t="shared" si="411"/>
        <v>17.6905</v>
      </c>
      <c r="AJ2650" s="74">
        <f t="shared" si="412"/>
        <v>799.19872211710003</v>
      </c>
      <c r="AK2650" s="74">
        <f t="shared" si="413"/>
        <v>1.4679166775044603</v>
      </c>
      <c r="AL2650" s="73">
        <f t="shared" si="414"/>
        <v>1.4679166775044603</v>
      </c>
    </row>
    <row r="2651" spans="1:38" hidden="1">
      <c r="A2651" s="25" t="s">
        <v>128</v>
      </c>
      <c r="B2651" s="25" t="s">
        <v>129</v>
      </c>
      <c r="C2651" s="32">
        <v>39651</v>
      </c>
      <c r="D2651" s="25">
        <v>2008</v>
      </c>
      <c r="E2651" s="26">
        <v>0.41736111111111113</v>
      </c>
      <c r="F2651" s="26">
        <v>0.44374999999999998</v>
      </c>
      <c r="G2651" s="26">
        <f>F2651-E2651</f>
        <v>2.6388888888888851E-2</v>
      </c>
      <c r="H2651" s="27">
        <v>2</v>
      </c>
      <c r="I2651" s="27">
        <v>1</v>
      </c>
      <c r="J2651" s="27">
        <v>3</v>
      </c>
      <c r="K2651" s="27">
        <v>3</v>
      </c>
      <c r="L2651" s="27" t="s">
        <v>61</v>
      </c>
      <c r="M2651" s="14" t="s">
        <v>62</v>
      </c>
      <c r="N2651" s="27">
        <v>1</v>
      </c>
      <c r="O2651" s="27">
        <f t="shared" si="419"/>
        <v>33.33</v>
      </c>
      <c r="P2651" s="28">
        <v>10.1</v>
      </c>
      <c r="Q2651" s="27">
        <f t="shared" si="420"/>
        <v>27.39</v>
      </c>
      <c r="R2651" s="28">
        <v>8.3000000000000007</v>
      </c>
      <c r="S2651" s="27">
        <f t="shared" si="421"/>
        <v>33.33</v>
      </c>
      <c r="T2651" s="28">
        <v>10.1</v>
      </c>
      <c r="U2651" s="27" t="s">
        <v>43</v>
      </c>
      <c r="V2651" s="27" t="s">
        <v>43</v>
      </c>
      <c r="W2651" s="29">
        <v>27.888529999999999</v>
      </c>
      <c r="X2651" s="29">
        <v>-115.19177999999999</v>
      </c>
      <c r="Y2651" s="28">
        <f>(Z2651*1.8)+32</f>
        <v>64.400000000000006</v>
      </c>
      <c r="Z2651" s="27">
        <v>18</v>
      </c>
      <c r="AA2651" s="27">
        <v>5</v>
      </c>
      <c r="AB2651" s="27" t="s">
        <v>44</v>
      </c>
      <c r="AC2651" s="27">
        <v>1</v>
      </c>
      <c r="AD2651" s="27">
        <v>9</v>
      </c>
      <c r="AE2651" s="27">
        <v>1</v>
      </c>
      <c r="AF2651" s="27" t="s">
        <v>43</v>
      </c>
      <c r="AG2651" s="27">
        <v>240</v>
      </c>
      <c r="AI2651" s="70">
        <f t="shared" ref="AI2651:AI2714" si="422">(0.709*AD2651)+1.157</f>
        <v>7.5379999999999994</v>
      </c>
      <c r="AJ2651" s="71" t="s">
        <v>369</v>
      </c>
      <c r="AK2651" s="72">
        <f t="shared" ref="AK2651:AK2714" si="423">((POWER(AI2651*10,2.19))*0.037)/1000</f>
        <v>0.47796121404284658</v>
      </c>
      <c r="AL2651" s="73">
        <f t="shared" ref="AL2651:AL2714" si="424">((POWER(AI2651*10,2.19))*0.037)/1000</f>
        <v>0.47796121404284658</v>
      </c>
    </row>
    <row r="2652" spans="1:38" hidden="1">
      <c r="A2652" s="25" t="s">
        <v>128</v>
      </c>
      <c r="B2652" s="25" t="s">
        <v>129</v>
      </c>
      <c r="C2652" s="32">
        <v>39651</v>
      </c>
      <c r="D2652" s="25">
        <v>2008</v>
      </c>
      <c r="E2652" s="26">
        <v>0.41736111111111113</v>
      </c>
      <c r="F2652" s="26">
        <v>0.44374999999999998</v>
      </c>
      <c r="G2652" s="26">
        <f t="shared" ref="G2652:G2690" si="425">F2652-E2652</f>
        <v>2.6388888888888851E-2</v>
      </c>
      <c r="H2652" s="27">
        <v>2</v>
      </c>
      <c r="I2652" s="27">
        <v>1</v>
      </c>
      <c r="J2652" s="27">
        <v>3</v>
      </c>
      <c r="K2652" s="27">
        <v>3</v>
      </c>
      <c r="L2652" s="27" t="s">
        <v>61</v>
      </c>
      <c r="M2652" s="14" t="s">
        <v>62</v>
      </c>
      <c r="N2652" s="27">
        <v>1</v>
      </c>
      <c r="O2652" s="27">
        <f t="shared" ref="O2652:O2690" si="426">3.3*P2652</f>
        <v>33.33</v>
      </c>
      <c r="P2652" s="28">
        <v>10.1</v>
      </c>
      <c r="Q2652" s="27">
        <f t="shared" ref="Q2652:Q2690" si="427">3.3*R2652</f>
        <v>27.39</v>
      </c>
      <c r="R2652" s="28">
        <v>8.3000000000000007</v>
      </c>
      <c r="S2652" s="27">
        <f t="shared" ref="S2652:S2690" si="428">3.3*T2652</f>
        <v>33.33</v>
      </c>
      <c r="T2652" s="28">
        <v>10.1</v>
      </c>
      <c r="U2652" s="27" t="s">
        <v>43</v>
      </c>
      <c r="V2652" s="27" t="s">
        <v>43</v>
      </c>
      <c r="W2652" s="29">
        <v>27.888529999999999</v>
      </c>
      <c r="X2652" s="29">
        <v>-115.19177999999999</v>
      </c>
      <c r="Y2652" s="28">
        <f t="shared" ref="Y2652:Y2690" si="429">(Z2652*1.8)+32</f>
        <v>64.400000000000006</v>
      </c>
      <c r="Z2652" s="27">
        <v>18</v>
      </c>
      <c r="AA2652" s="27">
        <v>5</v>
      </c>
      <c r="AB2652" s="27" t="s">
        <v>44</v>
      </c>
      <c r="AC2652" s="25">
        <v>1</v>
      </c>
      <c r="AD2652" s="25">
        <v>10</v>
      </c>
      <c r="AE2652" s="27">
        <v>1</v>
      </c>
      <c r="AF2652" s="27" t="s">
        <v>43</v>
      </c>
      <c r="AG2652" s="27">
        <v>240</v>
      </c>
      <c r="AI2652" s="70">
        <f t="shared" si="422"/>
        <v>8.2469999999999999</v>
      </c>
      <c r="AJ2652" s="71" t="s">
        <v>369</v>
      </c>
      <c r="AK2652" s="72">
        <f t="shared" si="423"/>
        <v>0.58195573469462847</v>
      </c>
      <c r="AL2652" s="73">
        <f t="shared" si="424"/>
        <v>0.58195573469462847</v>
      </c>
    </row>
    <row r="2653" spans="1:38" hidden="1">
      <c r="A2653" s="25" t="s">
        <v>128</v>
      </c>
      <c r="B2653" s="25" t="s">
        <v>129</v>
      </c>
      <c r="C2653" s="32">
        <v>39651</v>
      </c>
      <c r="D2653" s="25">
        <v>2008</v>
      </c>
      <c r="E2653" s="26">
        <v>0.41736111111111113</v>
      </c>
      <c r="F2653" s="26">
        <v>0.44374999999999998</v>
      </c>
      <c r="G2653" s="26">
        <f t="shared" si="425"/>
        <v>2.6388888888888851E-2</v>
      </c>
      <c r="H2653" s="27">
        <v>2</v>
      </c>
      <c r="I2653" s="27">
        <v>1</v>
      </c>
      <c r="J2653" s="27">
        <v>3</v>
      </c>
      <c r="K2653" s="27">
        <v>3</v>
      </c>
      <c r="L2653" s="27" t="s">
        <v>61</v>
      </c>
      <c r="M2653" s="14" t="s">
        <v>62</v>
      </c>
      <c r="N2653" s="27">
        <v>1</v>
      </c>
      <c r="O2653" s="27">
        <f t="shared" si="426"/>
        <v>33.33</v>
      </c>
      <c r="P2653" s="28">
        <v>10.1</v>
      </c>
      <c r="Q2653" s="27">
        <f t="shared" si="427"/>
        <v>27.39</v>
      </c>
      <c r="R2653" s="28">
        <v>8.3000000000000007</v>
      </c>
      <c r="S2653" s="27">
        <f t="shared" si="428"/>
        <v>33.33</v>
      </c>
      <c r="T2653" s="28">
        <v>10.1</v>
      </c>
      <c r="U2653" s="27" t="s">
        <v>43</v>
      </c>
      <c r="V2653" s="27" t="s">
        <v>43</v>
      </c>
      <c r="W2653" s="29">
        <v>27.888529999999999</v>
      </c>
      <c r="X2653" s="29">
        <v>-115.19177999999999</v>
      </c>
      <c r="Y2653" s="28">
        <f t="shared" si="429"/>
        <v>64.400000000000006</v>
      </c>
      <c r="Z2653" s="27">
        <v>18</v>
      </c>
      <c r="AA2653" s="27">
        <v>5</v>
      </c>
      <c r="AB2653" s="27" t="s">
        <v>44</v>
      </c>
      <c r="AC2653" s="25">
        <v>1</v>
      </c>
      <c r="AD2653" s="25">
        <v>15</v>
      </c>
      <c r="AE2653" s="27">
        <v>1</v>
      </c>
      <c r="AF2653" s="27" t="s">
        <v>43</v>
      </c>
      <c r="AG2653" s="27">
        <v>240</v>
      </c>
      <c r="AI2653" s="70">
        <f t="shared" si="422"/>
        <v>11.792</v>
      </c>
      <c r="AJ2653" s="71" t="s">
        <v>369</v>
      </c>
      <c r="AK2653" s="72">
        <f t="shared" si="423"/>
        <v>1.2734394051640829</v>
      </c>
      <c r="AL2653" s="73">
        <f t="shared" si="424"/>
        <v>1.2734394051640829</v>
      </c>
    </row>
    <row r="2654" spans="1:38" hidden="1">
      <c r="A2654" s="25" t="s">
        <v>128</v>
      </c>
      <c r="B2654" s="25" t="s">
        <v>129</v>
      </c>
      <c r="C2654" s="32">
        <v>39651</v>
      </c>
      <c r="D2654" s="25">
        <v>2008</v>
      </c>
      <c r="E2654" s="26">
        <v>0.41736111111111113</v>
      </c>
      <c r="F2654" s="26">
        <v>0.44374999999999998</v>
      </c>
      <c r="G2654" s="26">
        <f t="shared" si="425"/>
        <v>2.6388888888888851E-2</v>
      </c>
      <c r="H2654" s="27">
        <v>2</v>
      </c>
      <c r="I2654" s="27">
        <v>1</v>
      </c>
      <c r="J2654" s="27">
        <v>3</v>
      </c>
      <c r="K2654" s="27">
        <v>3</v>
      </c>
      <c r="L2654" s="27" t="s">
        <v>61</v>
      </c>
      <c r="M2654" s="14" t="s">
        <v>62</v>
      </c>
      <c r="N2654" s="27">
        <v>1</v>
      </c>
      <c r="O2654" s="27">
        <f t="shared" si="426"/>
        <v>33.33</v>
      </c>
      <c r="P2654" s="28">
        <v>10.1</v>
      </c>
      <c r="Q2654" s="27">
        <f t="shared" si="427"/>
        <v>27.39</v>
      </c>
      <c r="R2654" s="28">
        <v>8.3000000000000007</v>
      </c>
      <c r="S2654" s="27">
        <f t="shared" si="428"/>
        <v>33.33</v>
      </c>
      <c r="T2654" s="28">
        <v>10.1</v>
      </c>
      <c r="U2654" s="27" t="s">
        <v>43</v>
      </c>
      <c r="V2654" s="27" t="s">
        <v>43</v>
      </c>
      <c r="W2654" s="29">
        <v>27.888529999999999</v>
      </c>
      <c r="X2654" s="29">
        <v>-115.19177999999999</v>
      </c>
      <c r="Y2654" s="28">
        <f t="shared" si="429"/>
        <v>64.400000000000006</v>
      </c>
      <c r="Z2654" s="27">
        <v>18</v>
      </c>
      <c r="AA2654" s="27">
        <v>5</v>
      </c>
      <c r="AB2654" s="27" t="s">
        <v>44</v>
      </c>
      <c r="AC2654" s="25">
        <v>1</v>
      </c>
      <c r="AD2654" s="25">
        <v>17</v>
      </c>
      <c r="AE2654" s="27">
        <v>1</v>
      </c>
      <c r="AF2654" s="27" t="s">
        <v>43</v>
      </c>
      <c r="AG2654" s="27">
        <v>240</v>
      </c>
      <c r="AI2654" s="70">
        <f t="shared" si="422"/>
        <v>13.209999999999999</v>
      </c>
      <c r="AJ2654" s="71" t="s">
        <v>369</v>
      </c>
      <c r="AK2654" s="72">
        <f t="shared" si="423"/>
        <v>1.6329725885917237</v>
      </c>
      <c r="AL2654" s="73">
        <f t="shared" si="424"/>
        <v>1.6329725885917237</v>
      </c>
    </row>
    <row r="2655" spans="1:38" hidden="1">
      <c r="A2655" s="25" t="s">
        <v>128</v>
      </c>
      <c r="B2655" s="25" t="s">
        <v>129</v>
      </c>
      <c r="C2655" s="32">
        <v>39651</v>
      </c>
      <c r="D2655" s="25">
        <v>2008</v>
      </c>
      <c r="E2655" s="26">
        <v>0.41736111111111113</v>
      </c>
      <c r="F2655" s="26">
        <v>0.44374999999999998</v>
      </c>
      <c r="G2655" s="26">
        <f t="shared" si="425"/>
        <v>2.6388888888888851E-2</v>
      </c>
      <c r="H2655" s="27">
        <v>2</v>
      </c>
      <c r="I2655" s="27">
        <v>1</v>
      </c>
      <c r="J2655" s="27">
        <v>3</v>
      </c>
      <c r="K2655" s="27">
        <v>3</v>
      </c>
      <c r="L2655" s="27" t="s">
        <v>61</v>
      </c>
      <c r="M2655" s="14" t="s">
        <v>62</v>
      </c>
      <c r="N2655" s="27">
        <v>1</v>
      </c>
      <c r="O2655" s="27">
        <f t="shared" si="426"/>
        <v>33.33</v>
      </c>
      <c r="P2655" s="28">
        <v>10.1</v>
      </c>
      <c r="Q2655" s="27">
        <f t="shared" si="427"/>
        <v>27.39</v>
      </c>
      <c r="R2655" s="28">
        <v>8.3000000000000007</v>
      </c>
      <c r="S2655" s="27">
        <f t="shared" si="428"/>
        <v>33.33</v>
      </c>
      <c r="T2655" s="28">
        <v>10.1</v>
      </c>
      <c r="U2655" s="27" t="s">
        <v>43</v>
      </c>
      <c r="V2655" s="27" t="s">
        <v>43</v>
      </c>
      <c r="W2655" s="29">
        <v>27.888529999999999</v>
      </c>
      <c r="X2655" s="29">
        <v>-115.19177999999999</v>
      </c>
      <c r="Y2655" s="28">
        <f t="shared" si="429"/>
        <v>64.400000000000006</v>
      </c>
      <c r="Z2655" s="27">
        <v>18</v>
      </c>
      <c r="AA2655" s="27">
        <v>5</v>
      </c>
      <c r="AB2655" s="27" t="s">
        <v>44</v>
      </c>
      <c r="AC2655" s="25">
        <v>1</v>
      </c>
      <c r="AD2655" s="25">
        <v>18</v>
      </c>
      <c r="AE2655" s="27">
        <v>1</v>
      </c>
      <c r="AF2655" s="27" t="s">
        <v>43</v>
      </c>
      <c r="AG2655" s="27">
        <v>240</v>
      </c>
      <c r="AI2655" s="70">
        <f t="shared" si="422"/>
        <v>13.918999999999999</v>
      </c>
      <c r="AJ2655" s="71" t="s">
        <v>369</v>
      </c>
      <c r="AK2655" s="72">
        <f t="shared" si="423"/>
        <v>1.8310631406548505</v>
      </c>
      <c r="AL2655" s="73">
        <f t="shared" si="424"/>
        <v>1.8310631406548505</v>
      </c>
    </row>
    <row r="2656" spans="1:38" hidden="1">
      <c r="A2656" s="25" t="s">
        <v>128</v>
      </c>
      <c r="B2656" s="25" t="s">
        <v>129</v>
      </c>
      <c r="C2656" s="32">
        <v>39651</v>
      </c>
      <c r="D2656" s="25">
        <v>2008</v>
      </c>
      <c r="E2656" s="26">
        <v>0.41736111111111113</v>
      </c>
      <c r="F2656" s="26">
        <v>0.44374999999999998</v>
      </c>
      <c r="G2656" s="26">
        <f t="shared" si="425"/>
        <v>2.6388888888888851E-2</v>
      </c>
      <c r="H2656" s="27">
        <v>2</v>
      </c>
      <c r="I2656" s="27">
        <v>1</v>
      </c>
      <c r="J2656" s="27">
        <v>3</v>
      </c>
      <c r="K2656" s="27">
        <v>3</v>
      </c>
      <c r="L2656" s="27" t="s">
        <v>61</v>
      </c>
      <c r="M2656" s="14" t="s">
        <v>62</v>
      </c>
      <c r="N2656" s="27">
        <v>1</v>
      </c>
      <c r="O2656" s="27">
        <f t="shared" si="426"/>
        <v>33.33</v>
      </c>
      <c r="P2656" s="28">
        <v>10.1</v>
      </c>
      <c r="Q2656" s="27">
        <f t="shared" si="427"/>
        <v>27.39</v>
      </c>
      <c r="R2656" s="28">
        <v>8.3000000000000007</v>
      </c>
      <c r="S2656" s="27">
        <f t="shared" si="428"/>
        <v>33.33</v>
      </c>
      <c r="T2656" s="28">
        <v>10.1</v>
      </c>
      <c r="U2656" s="27" t="s">
        <v>43</v>
      </c>
      <c r="V2656" s="27" t="s">
        <v>43</v>
      </c>
      <c r="W2656" s="29">
        <v>27.888529999999999</v>
      </c>
      <c r="X2656" s="29">
        <v>-115.19177999999999</v>
      </c>
      <c r="Y2656" s="28">
        <f t="shared" si="429"/>
        <v>64.400000000000006</v>
      </c>
      <c r="Z2656" s="27">
        <v>18</v>
      </c>
      <c r="AA2656" s="27">
        <v>5</v>
      </c>
      <c r="AB2656" s="27" t="s">
        <v>44</v>
      </c>
      <c r="AC2656" s="25">
        <v>1</v>
      </c>
      <c r="AD2656" s="25">
        <v>21</v>
      </c>
      <c r="AE2656" s="27">
        <v>1</v>
      </c>
      <c r="AF2656" s="27" t="s">
        <v>43</v>
      </c>
      <c r="AG2656" s="27">
        <v>240</v>
      </c>
      <c r="AI2656" s="70">
        <f t="shared" si="422"/>
        <v>16.045999999999999</v>
      </c>
      <c r="AJ2656" s="71" t="s">
        <v>369</v>
      </c>
      <c r="AK2656" s="72">
        <f t="shared" si="423"/>
        <v>2.5000862380340183</v>
      </c>
      <c r="AL2656" s="73">
        <f t="shared" si="424"/>
        <v>2.5000862380340183</v>
      </c>
    </row>
    <row r="2657" spans="1:38" hidden="1">
      <c r="A2657" s="25" t="s">
        <v>128</v>
      </c>
      <c r="B2657" s="25" t="s">
        <v>129</v>
      </c>
      <c r="C2657" s="32">
        <v>39651</v>
      </c>
      <c r="D2657" s="25">
        <v>2008</v>
      </c>
      <c r="E2657" s="26">
        <v>0.41736111111111113</v>
      </c>
      <c r="F2657" s="26">
        <v>0.44374999999999998</v>
      </c>
      <c r="G2657" s="26">
        <f t="shared" si="425"/>
        <v>2.6388888888888851E-2</v>
      </c>
      <c r="H2657" s="27">
        <v>2</v>
      </c>
      <c r="I2657" s="27">
        <v>1</v>
      </c>
      <c r="J2657" s="27">
        <v>3</v>
      </c>
      <c r="K2657" s="27">
        <v>3</v>
      </c>
      <c r="L2657" s="27" t="s">
        <v>61</v>
      </c>
      <c r="M2657" s="14" t="s">
        <v>62</v>
      </c>
      <c r="N2657" s="27">
        <v>1</v>
      </c>
      <c r="O2657" s="27">
        <f t="shared" si="426"/>
        <v>33.33</v>
      </c>
      <c r="P2657" s="28">
        <v>10.1</v>
      </c>
      <c r="Q2657" s="27">
        <f t="shared" si="427"/>
        <v>27.39</v>
      </c>
      <c r="R2657" s="28">
        <v>8.3000000000000007</v>
      </c>
      <c r="S2657" s="27">
        <f t="shared" si="428"/>
        <v>33.33</v>
      </c>
      <c r="T2657" s="28">
        <v>10.1</v>
      </c>
      <c r="U2657" s="27" t="s">
        <v>43</v>
      </c>
      <c r="V2657" s="27" t="s">
        <v>43</v>
      </c>
      <c r="W2657" s="29">
        <v>27.888529999999999</v>
      </c>
      <c r="X2657" s="29">
        <v>-115.19177999999999</v>
      </c>
      <c r="Y2657" s="28">
        <f t="shared" si="429"/>
        <v>64.400000000000006</v>
      </c>
      <c r="Z2657" s="27">
        <v>18</v>
      </c>
      <c r="AA2657" s="27">
        <v>5</v>
      </c>
      <c r="AB2657" s="27" t="s">
        <v>44</v>
      </c>
      <c r="AC2657" s="25">
        <v>1</v>
      </c>
      <c r="AD2657" s="25">
        <v>22</v>
      </c>
      <c r="AE2657" s="27">
        <v>1</v>
      </c>
      <c r="AF2657" s="27" t="s">
        <v>43</v>
      </c>
      <c r="AG2657" s="27">
        <v>240</v>
      </c>
      <c r="AI2657" s="70">
        <f t="shared" si="422"/>
        <v>16.754999999999999</v>
      </c>
      <c r="AJ2657" s="71" t="s">
        <v>369</v>
      </c>
      <c r="AK2657" s="72">
        <f t="shared" si="423"/>
        <v>2.7483879168691034</v>
      </c>
      <c r="AL2657" s="73">
        <f t="shared" si="424"/>
        <v>2.7483879168691034</v>
      </c>
    </row>
    <row r="2658" spans="1:38" hidden="1">
      <c r="A2658" s="25" t="s">
        <v>128</v>
      </c>
      <c r="B2658" s="25" t="s">
        <v>129</v>
      </c>
      <c r="C2658" s="32">
        <v>39651</v>
      </c>
      <c r="D2658" s="25">
        <v>2008</v>
      </c>
      <c r="E2658" s="26">
        <v>0.41736111111111113</v>
      </c>
      <c r="F2658" s="26">
        <v>0.44374999999999998</v>
      </c>
      <c r="G2658" s="26">
        <f t="shared" si="425"/>
        <v>2.6388888888888851E-2</v>
      </c>
      <c r="H2658" s="27">
        <v>2</v>
      </c>
      <c r="I2658" s="27">
        <v>1</v>
      </c>
      <c r="J2658" s="27">
        <v>3</v>
      </c>
      <c r="K2658" s="27">
        <v>3</v>
      </c>
      <c r="L2658" s="27" t="s">
        <v>61</v>
      </c>
      <c r="M2658" s="14" t="s">
        <v>62</v>
      </c>
      <c r="N2658" s="27">
        <v>1</v>
      </c>
      <c r="O2658" s="27">
        <f t="shared" si="426"/>
        <v>33.33</v>
      </c>
      <c r="P2658" s="28">
        <v>10.1</v>
      </c>
      <c r="Q2658" s="27">
        <f t="shared" si="427"/>
        <v>27.39</v>
      </c>
      <c r="R2658" s="28">
        <v>8.3000000000000007</v>
      </c>
      <c r="S2658" s="27">
        <f t="shared" si="428"/>
        <v>33.33</v>
      </c>
      <c r="T2658" s="28">
        <v>10.1</v>
      </c>
      <c r="U2658" s="27" t="s">
        <v>43</v>
      </c>
      <c r="V2658" s="27" t="s">
        <v>43</v>
      </c>
      <c r="W2658" s="29">
        <v>27.888529999999999</v>
      </c>
      <c r="X2658" s="29">
        <v>-115.19177999999999</v>
      </c>
      <c r="Y2658" s="28">
        <f t="shared" si="429"/>
        <v>64.400000000000006</v>
      </c>
      <c r="Z2658" s="27">
        <v>18</v>
      </c>
      <c r="AA2658" s="27">
        <v>5</v>
      </c>
      <c r="AB2658" s="27" t="s">
        <v>44</v>
      </c>
      <c r="AC2658" s="25">
        <v>1</v>
      </c>
      <c r="AD2658" s="25">
        <v>24</v>
      </c>
      <c r="AE2658" s="27">
        <v>1</v>
      </c>
      <c r="AF2658" s="27" t="s">
        <v>43</v>
      </c>
      <c r="AG2658" s="27">
        <v>240</v>
      </c>
      <c r="AI2658" s="70">
        <f t="shared" si="422"/>
        <v>18.172999999999998</v>
      </c>
      <c r="AJ2658" s="71" t="s">
        <v>369</v>
      </c>
      <c r="AK2658" s="72">
        <f t="shared" si="423"/>
        <v>3.2835681640171575</v>
      </c>
      <c r="AL2658" s="73">
        <f t="shared" si="424"/>
        <v>3.2835681640171575</v>
      </c>
    </row>
    <row r="2659" spans="1:38" hidden="1">
      <c r="A2659" s="25" t="s">
        <v>130</v>
      </c>
      <c r="B2659" s="25" t="s">
        <v>40</v>
      </c>
      <c r="C2659" s="32">
        <v>39651</v>
      </c>
      <c r="D2659" s="25">
        <v>2008</v>
      </c>
      <c r="E2659" s="26">
        <v>0.39583333333333331</v>
      </c>
      <c r="F2659" s="26">
        <v>0.43055555555555558</v>
      </c>
      <c r="G2659" s="26">
        <f t="shared" si="425"/>
        <v>3.4722222222222265E-2</v>
      </c>
      <c r="H2659" s="27">
        <v>2</v>
      </c>
      <c r="I2659" s="27">
        <v>1</v>
      </c>
      <c r="J2659" s="27">
        <v>1</v>
      </c>
      <c r="K2659" s="27">
        <v>1</v>
      </c>
      <c r="L2659" s="27" t="s">
        <v>61</v>
      </c>
      <c r="M2659" s="14" t="s">
        <v>62</v>
      </c>
      <c r="N2659" s="27">
        <v>1</v>
      </c>
      <c r="O2659" s="27">
        <f t="shared" si="426"/>
        <v>24.09</v>
      </c>
      <c r="P2659" s="28">
        <v>7.3</v>
      </c>
      <c r="Q2659" s="27">
        <f t="shared" si="427"/>
        <v>13.463999999999999</v>
      </c>
      <c r="R2659" s="28">
        <v>4.08</v>
      </c>
      <c r="S2659" s="27">
        <f t="shared" si="428"/>
        <v>24.09</v>
      </c>
      <c r="T2659" s="28">
        <v>7.3</v>
      </c>
      <c r="U2659" s="27" t="s">
        <v>43</v>
      </c>
      <c r="V2659" s="27" t="s">
        <v>43</v>
      </c>
      <c r="W2659" s="29">
        <v>27.88693</v>
      </c>
      <c r="X2659" s="29">
        <v>-115.19240000000001</v>
      </c>
      <c r="Y2659" s="28">
        <f t="shared" si="429"/>
        <v>64.400000000000006</v>
      </c>
      <c r="Z2659" s="27">
        <v>18</v>
      </c>
      <c r="AA2659" s="27">
        <v>20</v>
      </c>
      <c r="AB2659" s="27" t="s">
        <v>44</v>
      </c>
      <c r="AC2659" s="25">
        <v>1</v>
      </c>
      <c r="AD2659" s="25">
        <v>10</v>
      </c>
      <c r="AE2659" s="27">
        <v>1</v>
      </c>
      <c r="AF2659" s="27">
        <v>27</v>
      </c>
      <c r="AG2659" s="25">
        <v>0</v>
      </c>
      <c r="AI2659" s="70">
        <f t="shared" si="422"/>
        <v>8.2469999999999999</v>
      </c>
      <c r="AJ2659" s="71" t="s">
        <v>369</v>
      </c>
      <c r="AK2659" s="72">
        <f t="shared" si="423"/>
        <v>0.58195573469462847</v>
      </c>
      <c r="AL2659" s="73">
        <f t="shared" si="424"/>
        <v>0.58195573469462847</v>
      </c>
    </row>
    <row r="2660" spans="1:38" hidden="1">
      <c r="A2660" s="25" t="s">
        <v>128</v>
      </c>
      <c r="B2660" s="25" t="s">
        <v>129</v>
      </c>
      <c r="C2660" s="32">
        <v>39651</v>
      </c>
      <c r="D2660" s="25">
        <v>2008</v>
      </c>
      <c r="E2660" s="26">
        <v>0.41736111111111113</v>
      </c>
      <c r="F2660" s="26">
        <v>0.44374999999999998</v>
      </c>
      <c r="G2660" s="26">
        <f t="shared" si="425"/>
        <v>2.6388888888888851E-2</v>
      </c>
      <c r="H2660" s="27">
        <v>2</v>
      </c>
      <c r="I2660" s="27">
        <v>1</v>
      </c>
      <c r="J2660" s="27">
        <v>3</v>
      </c>
      <c r="K2660" s="27">
        <v>3</v>
      </c>
      <c r="L2660" s="27" t="s">
        <v>61</v>
      </c>
      <c r="M2660" s="14" t="s">
        <v>62</v>
      </c>
      <c r="N2660" s="27">
        <v>1</v>
      </c>
      <c r="O2660" s="27">
        <f t="shared" si="426"/>
        <v>33.33</v>
      </c>
      <c r="P2660" s="28">
        <v>10.1</v>
      </c>
      <c r="Q2660" s="27">
        <f t="shared" si="427"/>
        <v>27.39</v>
      </c>
      <c r="R2660" s="28">
        <v>8.3000000000000007</v>
      </c>
      <c r="S2660" s="27">
        <f t="shared" si="428"/>
        <v>33.33</v>
      </c>
      <c r="T2660" s="28">
        <v>10.1</v>
      </c>
      <c r="U2660" s="27" t="s">
        <v>43</v>
      </c>
      <c r="V2660" s="27" t="s">
        <v>43</v>
      </c>
      <c r="W2660" s="29">
        <v>27.888529999999999</v>
      </c>
      <c r="X2660" s="29">
        <v>-115.19177999999999</v>
      </c>
      <c r="Y2660" s="28">
        <f t="shared" si="429"/>
        <v>64.400000000000006</v>
      </c>
      <c r="Z2660" s="27">
        <v>18</v>
      </c>
      <c r="AA2660" s="27">
        <v>5</v>
      </c>
      <c r="AB2660" s="27" t="s">
        <v>44</v>
      </c>
      <c r="AC2660" s="25">
        <v>2</v>
      </c>
      <c r="AD2660" s="25">
        <v>13</v>
      </c>
      <c r="AE2660" s="27">
        <v>1</v>
      </c>
      <c r="AF2660" s="27" t="s">
        <v>43</v>
      </c>
      <c r="AG2660" s="27">
        <v>240</v>
      </c>
      <c r="AI2660" s="70">
        <f t="shared" si="422"/>
        <v>10.373999999999999</v>
      </c>
      <c r="AJ2660" s="71" t="s">
        <v>369</v>
      </c>
      <c r="AK2660" s="72">
        <f t="shared" si="423"/>
        <v>0.96188687250685145</v>
      </c>
      <c r="AL2660" s="73">
        <f t="shared" si="424"/>
        <v>0.96188687250685145</v>
      </c>
    </row>
    <row r="2661" spans="1:38" hidden="1">
      <c r="A2661" s="25" t="s">
        <v>128</v>
      </c>
      <c r="B2661" s="25" t="s">
        <v>129</v>
      </c>
      <c r="C2661" s="32">
        <v>39651</v>
      </c>
      <c r="D2661" s="25">
        <v>2008</v>
      </c>
      <c r="E2661" s="26">
        <v>0.41736111111111113</v>
      </c>
      <c r="F2661" s="26">
        <v>0.44374999999999998</v>
      </c>
      <c r="G2661" s="26">
        <f t="shared" si="425"/>
        <v>2.6388888888888851E-2</v>
      </c>
      <c r="H2661" s="27">
        <v>2</v>
      </c>
      <c r="I2661" s="27">
        <v>1</v>
      </c>
      <c r="J2661" s="27">
        <v>3</v>
      </c>
      <c r="K2661" s="27">
        <v>3</v>
      </c>
      <c r="L2661" s="27" t="s">
        <v>61</v>
      </c>
      <c r="M2661" s="14" t="s">
        <v>62</v>
      </c>
      <c r="N2661" s="27">
        <v>1</v>
      </c>
      <c r="O2661" s="27">
        <f t="shared" si="426"/>
        <v>33.33</v>
      </c>
      <c r="P2661" s="28">
        <v>10.1</v>
      </c>
      <c r="Q2661" s="27">
        <f t="shared" si="427"/>
        <v>27.39</v>
      </c>
      <c r="R2661" s="28">
        <v>8.3000000000000007</v>
      </c>
      <c r="S2661" s="27">
        <f t="shared" si="428"/>
        <v>33.33</v>
      </c>
      <c r="T2661" s="28">
        <v>10.1</v>
      </c>
      <c r="U2661" s="27" t="s">
        <v>43</v>
      </c>
      <c r="V2661" s="27" t="s">
        <v>43</v>
      </c>
      <c r="W2661" s="29">
        <v>27.888529999999999</v>
      </c>
      <c r="X2661" s="29">
        <v>-115.19177999999999</v>
      </c>
      <c r="Y2661" s="28">
        <f t="shared" si="429"/>
        <v>64.400000000000006</v>
      </c>
      <c r="Z2661" s="27">
        <v>18</v>
      </c>
      <c r="AA2661" s="27">
        <v>5</v>
      </c>
      <c r="AB2661" s="27" t="s">
        <v>44</v>
      </c>
      <c r="AC2661" s="25">
        <v>2</v>
      </c>
      <c r="AD2661" s="25">
        <v>18</v>
      </c>
      <c r="AE2661" s="27">
        <v>1</v>
      </c>
      <c r="AF2661" s="27" t="s">
        <v>43</v>
      </c>
      <c r="AG2661" s="27">
        <v>240</v>
      </c>
      <c r="AI2661" s="70">
        <f t="shared" si="422"/>
        <v>13.918999999999999</v>
      </c>
      <c r="AJ2661" s="71" t="s">
        <v>369</v>
      </c>
      <c r="AK2661" s="72">
        <f t="shared" si="423"/>
        <v>1.8310631406548505</v>
      </c>
      <c r="AL2661" s="73">
        <f t="shared" si="424"/>
        <v>1.8310631406548505</v>
      </c>
    </row>
    <row r="2662" spans="1:38" hidden="1">
      <c r="A2662" s="25" t="s">
        <v>130</v>
      </c>
      <c r="B2662" s="25" t="s">
        <v>40</v>
      </c>
      <c r="C2662" s="32">
        <v>39651</v>
      </c>
      <c r="D2662" s="25">
        <v>2008</v>
      </c>
      <c r="E2662" s="26">
        <v>0.39583333333333331</v>
      </c>
      <c r="F2662" s="26">
        <v>0.43055555555555558</v>
      </c>
      <c r="G2662" s="26">
        <f t="shared" si="425"/>
        <v>3.4722222222222265E-2</v>
      </c>
      <c r="H2662" s="27">
        <v>2</v>
      </c>
      <c r="I2662" s="27">
        <v>1</v>
      </c>
      <c r="J2662" s="27">
        <v>1</v>
      </c>
      <c r="K2662" s="27">
        <v>1</v>
      </c>
      <c r="L2662" s="27" t="s">
        <v>61</v>
      </c>
      <c r="M2662" s="14" t="s">
        <v>62</v>
      </c>
      <c r="N2662" s="27">
        <v>1</v>
      </c>
      <c r="O2662" s="27">
        <f t="shared" si="426"/>
        <v>24.09</v>
      </c>
      <c r="P2662" s="28">
        <v>7.3</v>
      </c>
      <c r="Q2662" s="27">
        <f t="shared" si="427"/>
        <v>13.463999999999999</v>
      </c>
      <c r="R2662" s="28">
        <v>4.08</v>
      </c>
      <c r="S2662" s="27">
        <f t="shared" si="428"/>
        <v>24.09</v>
      </c>
      <c r="T2662" s="28">
        <v>7.3</v>
      </c>
      <c r="U2662" s="27" t="s">
        <v>43</v>
      </c>
      <c r="V2662" s="27" t="s">
        <v>43</v>
      </c>
      <c r="W2662" s="29">
        <v>27.88693</v>
      </c>
      <c r="X2662" s="29">
        <v>-115.19240000000001</v>
      </c>
      <c r="Y2662" s="28">
        <f t="shared" si="429"/>
        <v>64.400000000000006</v>
      </c>
      <c r="Z2662" s="27">
        <v>18</v>
      </c>
      <c r="AA2662" s="27">
        <v>20</v>
      </c>
      <c r="AB2662" s="27" t="s">
        <v>44</v>
      </c>
      <c r="AC2662" s="25">
        <v>2</v>
      </c>
      <c r="AD2662" s="25">
        <v>13</v>
      </c>
      <c r="AE2662" s="27">
        <v>1</v>
      </c>
      <c r="AF2662" s="27">
        <v>34</v>
      </c>
      <c r="AG2662" s="27">
        <v>0</v>
      </c>
      <c r="AI2662" s="70">
        <f t="shared" si="422"/>
        <v>10.373999999999999</v>
      </c>
      <c r="AJ2662" s="71" t="s">
        <v>369</v>
      </c>
      <c r="AK2662" s="72">
        <f t="shared" si="423"/>
        <v>0.96188687250685145</v>
      </c>
      <c r="AL2662" s="73">
        <f t="shared" si="424"/>
        <v>0.96188687250685145</v>
      </c>
    </row>
    <row r="2663" spans="1:38" hidden="1">
      <c r="A2663" s="25" t="s">
        <v>128</v>
      </c>
      <c r="B2663" s="25" t="s">
        <v>129</v>
      </c>
      <c r="C2663" s="32">
        <v>39651</v>
      </c>
      <c r="D2663" s="25">
        <v>2008</v>
      </c>
      <c r="E2663" s="26">
        <v>0.41736111111111113</v>
      </c>
      <c r="F2663" s="26">
        <v>0.44374999999999998</v>
      </c>
      <c r="G2663" s="26">
        <f t="shared" si="425"/>
        <v>2.6388888888888851E-2</v>
      </c>
      <c r="H2663" s="27">
        <v>2</v>
      </c>
      <c r="I2663" s="27">
        <v>1</v>
      </c>
      <c r="J2663" s="27">
        <v>3</v>
      </c>
      <c r="K2663" s="27">
        <v>3</v>
      </c>
      <c r="L2663" s="27" t="s">
        <v>61</v>
      </c>
      <c r="M2663" s="14" t="s">
        <v>62</v>
      </c>
      <c r="N2663" s="27">
        <v>1</v>
      </c>
      <c r="O2663" s="27">
        <f t="shared" si="426"/>
        <v>33.33</v>
      </c>
      <c r="P2663" s="28">
        <v>10.1</v>
      </c>
      <c r="Q2663" s="27">
        <f t="shared" si="427"/>
        <v>27.39</v>
      </c>
      <c r="R2663" s="28">
        <v>8.3000000000000007</v>
      </c>
      <c r="S2663" s="27">
        <f t="shared" si="428"/>
        <v>33.33</v>
      </c>
      <c r="T2663" s="28">
        <v>10.1</v>
      </c>
      <c r="U2663" s="27" t="s">
        <v>43</v>
      </c>
      <c r="V2663" s="27" t="s">
        <v>43</v>
      </c>
      <c r="W2663" s="29">
        <v>27.888529999999999</v>
      </c>
      <c r="X2663" s="29">
        <v>-115.19177999999999</v>
      </c>
      <c r="Y2663" s="28">
        <f t="shared" si="429"/>
        <v>64.400000000000006</v>
      </c>
      <c r="Z2663" s="27">
        <v>18</v>
      </c>
      <c r="AA2663" s="27">
        <v>5</v>
      </c>
      <c r="AB2663" s="27" t="s">
        <v>44</v>
      </c>
      <c r="AC2663" s="25">
        <v>3</v>
      </c>
      <c r="AD2663" s="25">
        <v>24</v>
      </c>
      <c r="AE2663" s="27">
        <v>1</v>
      </c>
      <c r="AF2663" s="27" t="s">
        <v>43</v>
      </c>
      <c r="AG2663" s="27">
        <v>240</v>
      </c>
      <c r="AI2663" s="70">
        <f t="shared" si="422"/>
        <v>18.172999999999998</v>
      </c>
      <c r="AJ2663" s="71" t="s">
        <v>369</v>
      </c>
      <c r="AK2663" s="72">
        <f t="shared" si="423"/>
        <v>3.2835681640171575</v>
      </c>
      <c r="AL2663" s="73">
        <f t="shared" si="424"/>
        <v>3.2835681640171575</v>
      </c>
    </row>
    <row r="2664" spans="1:38" hidden="1">
      <c r="A2664" s="25" t="s">
        <v>130</v>
      </c>
      <c r="B2664" s="25" t="s">
        <v>40</v>
      </c>
      <c r="C2664" s="32">
        <v>39651</v>
      </c>
      <c r="D2664" s="25">
        <v>2008</v>
      </c>
      <c r="E2664" s="26">
        <v>0.39583333333333331</v>
      </c>
      <c r="F2664" s="26">
        <v>0.43055555555555558</v>
      </c>
      <c r="G2664" s="26">
        <f t="shared" si="425"/>
        <v>3.4722222222222265E-2</v>
      </c>
      <c r="H2664" s="27">
        <v>2</v>
      </c>
      <c r="I2664" s="27">
        <v>1</v>
      </c>
      <c r="J2664" s="27">
        <v>1</v>
      </c>
      <c r="K2664" s="27">
        <v>1</v>
      </c>
      <c r="L2664" s="27" t="s">
        <v>61</v>
      </c>
      <c r="M2664" s="14" t="s">
        <v>62</v>
      </c>
      <c r="N2664" s="27">
        <v>1</v>
      </c>
      <c r="O2664" s="27">
        <f t="shared" si="426"/>
        <v>24.09</v>
      </c>
      <c r="P2664" s="28">
        <v>7.3</v>
      </c>
      <c r="Q2664" s="27">
        <f t="shared" si="427"/>
        <v>13.463999999999999</v>
      </c>
      <c r="R2664" s="28">
        <v>4.08</v>
      </c>
      <c r="S2664" s="27">
        <f t="shared" si="428"/>
        <v>24.09</v>
      </c>
      <c r="T2664" s="28">
        <v>7.3</v>
      </c>
      <c r="U2664" s="27" t="s">
        <v>43</v>
      </c>
      <c r="V2664" s="27" t="s">
        <v>43</v>
      </c>
      <c r="W2664" s="29">
        <v>27.88693</v>
      </c>
      <c r="X2664" s="29">
        <v>-115.19240000000001</v>
      </c>
      <c r="Y2664" s="28">
        <f t="shared" si="429"/>
        <v>64.400000000000006</v>
      </c>
      <c r="Z2664" s="27">
        <v>18</v>
      </c>
      <c r="AA2664" s="27">
        <v>20</v>
      </c>
      <c r="AB2664" s="27" t="s">
        <v>44</v>
      </c>
      <c r="AC2664" s="25">
        <v>3</v>
      </c>
      <c r="AD2664" s="25">
        <v>15</v>
      </c>
      <c r="AE2664" s="27">
        <v>1</v>
      </c>
      <c r="AF2664" s="27">
        <v>44</v>
      </c>
      <c r="AG2664" s="25">
        <v>0</v>
      </c>
      <c r="AI2664" s="70">
        <f t="shared" si="422"/>
        <v>11.792</v>
      </c>
      <c r="AJ2664" s="71" t="s">
        <v>369</v>
      </c>
      <c r="AK2664" s="72">
        <f t="shared" si="423"/>
        <v>1.2734394051640829</v>
      </c>
      <c r="AL2664" s="73">
        <f t="shared" si="424"/>
        <v>1.2734394051640829</v>
      </c>
    </row>
    <row r="2665" spans="1:38" hidden="1">
      <c r="A2665" s="25" t="s">
        <v>128</v>
      </c>
      <c r="B2665" s="25" t="s">
        <v>129</v>
      </c>
      <c r="C2665" s="32">
        <v>39651</v>
      </c>
      <c r="D2665" s="25">
        <v>2008</v>
      </c>
      <c r="E2665" s="26">
        <v>0.41736111111111113</v>
      </c>
      <c r="F2665" s="26">
        <v>0.44374999999999998</v>
      </c>
      <c r="G2665" s="26">
        <f t="shared" si="425"/>
        <v>2.6388888888888851E-2</v>
      </c>
      <c r="H2665" s="27">
        <v>2</v>
      </c>
      <c r="I2665" s="27">
        <v>1</v>
      </c>
      <c r="J2665" s="27">
        <v>3</v>
      </c>
      <c r="K2665" s="27">
        <v>3</v>
      </c>
      <c r="L2665" s="27" t="s">
        <v>61</v>
      </c>
      <c r="M2665" s="14" t="s">
        <v>62</v>
      </c>
      <c r="N2665" s="27">
        <v>1</v>
      </c>
      <c r="O2665" s="27">
        <f t="shared" si="426"/>
        <v>33.33</v>
      </c>
      <c r="P2665" s="28">
        <v>10.1</v>
      </c>
      <c r="Q2665" s="27">
        <f t="shared" si="427"/>
        <v>27.39</v>
      </c>
      <c r="R2665" s="28">
        <v>8.3000000000000007</v>
      </c>
      <c r="S2665" s="27">
        <f t="shared" si="428"/>
        <v>33.33</v>
      </c>
      <c r="T2665" s="28">
        <v>10.1</v>
      </c>
      <c r="U2665" s="27" t="s">
        <v>43</v>
      </c>
      <c r="V2665" s="27" t="s">
        <v>43</v>
      </c>
      <c r="W2665" s="29">
        <v>27.888529999999999</v>
      </c>
      <c r="X2665" s="29">
        <v>-115.19177999999999</v>
      </c>
      <c r="Y2665" s="28">
        <f t="shared" si="429"/>
        <v>64.400000000000006</v>
      </c>
      <c r="Z2665" s="27">
        <v>18</v>
      </c>
      <c r="AA2665" s="27">
        <v>5</v>
      </c>
      <c r="AB2665" s="27" t="s">
        <v>44</v>
      </c>
      <c r="AC2665" s="25">
        <v>4</v>
      </c>
      <c r="AD2665" s="25">
        <v>15</v>
      </c>
      <c r="AE2665" s="27">
        <v>1</v>
      </c>
      <c r="AF2665" s="27" t="s">
        <v>43</v>
      </c>
      <c r="AG2665" s="27">
        <v>240</v>
      </c>
      <c r="AI2665" s="70">
        <f t="shared" si="422"/>
        <v>11.792</v>
      </c>
      <c r="AJ2665" s="71" t="s">
        <v>369</v>
      </c>
      <c r="AK2665" s="72">
        <f t="shared" si="423"/>
        <v>1.2734394051640829</v>
      </c>
      <c r="AL2665" s="73">
        <f t="shared" si="424"/>
        <v>1.2734394051640829</v>
      </c>
    </row>
    <row r="2666" spans="1:38" hidden="1">
      <c r="A2666" s="25" t="s">
        <v>128</v>
      </c>
      <c r="B2666" s="25" t="s">
        <v>129</v>
      </c>
      <c r="C2666" s="32">
        <v>39651</v>
      </c>
      <c r="D2666" s="25">
        <v>2008</v>
      </c>
      <c r="E2666" s="26">
        <v>0.41736111111111113</v>
      </c>
      <c r="F2666" s="26">
        <v>0.44374999999999998</v>
      </c>
      <c r="G2666" s="26">
        <f t="shared" si="425"/>
        <v>2.6388888888888851E-2</v>
      </c>
      <c r="H2666" s="27">
        <v>2</v>
      </c>
      <c r="I2666" s="27">
        <v>1</v>
      </c>
      <c r="J2666" s="27">
        <v>3</v>
      </c>
      <c r="K2666" s="27">
        <v>3</v>
      </c>
      <c r="L2666" s="27" t="s">
        <v>61</v>
      </c>
      <c r="M2666" s="14" t="s">
        <v>62</v>
      </c>
      <c r="N2666" s="27">
        <v>1</v>
      </c>
      <c r="O2666" s="27">
        <f t="shared" si="426"/>
        <v>33.33</v>
      </c>
      <c r="P2666" s="28">
        <v>10.1</v>
      </c>
      <c r="Q2666" s="27">
        <f t="shared" si="427"/>
        <v>27.39</v>
      </c>
      <c r="R2666" s="28">
        <v>8.3000000000000007</v>
      </c>
      <c r="S2666" s="27">
        <f t="shared" si="428"/>
        <v>33.33</v>
      </c>
      <c r="T2666" s="28">
        <v>10.1</v>
      </c>
      <c r="U2666" s="27" t="s">
        <v>43</v>
      </c>
      <c r="V2666" s="27" t="s">
        <v>43</v>
      </c>
      <c r="W2666" s="29">
        <v>27.888529999999999</v>
      </c>
      <c r="X2666" s="29">
        <v>-115.19177999999999</v>
      </c>
      <c r="Y2666" s="28">
        <f t="shared" si="429"/>
        <v>64.400000000000006</v>
      </c>
      <c r="Z2666" s="27">
        <v>18</v>
      </c>
      <c r="AA2666" s="27">
        <v>5</v>
      </c>
      <c r="AB2666" s="27" t="s">
        <v>44</v>
      </c>
      <c r="AC2666" s="25">
        <v>4</v>
      </c>
      <c r="AD2666" s="25">
        <v>17</v>
      </c>
      <c r="AE2666" s="27">
        <v>1</v>
      </c>
      <c r="AF2666" s="27" t="s">
        <v>43</v>
      </c>
      <c r="AG2666" s="27">
        <v>240</v>
      </c>
      <c r="AI2666" s="70">
        <f t="shared" si="422"/>
        <v>13.209999999999999</v>
      </c>
      <c r="AJ2666" s="71" t="s">
        <v>369</v>
      </c>
      <c r="AK2666" s="72">
        <f t="shared" si="423"/>
        <v>1.6329725885917237</v>
      </c>
      <c r="AL2666" s="73">
        <f t="shared" si="424"/>
        <v>1.6329725885917237</v>
      </c>
    </row>
    <row r="2667" spans="1:38" hidden="1">
      <c r="A2667" s="25" t="s">
        <v>128</v>
      </c>
      <c r="B2667" s="25" t="s">
        <v>129</v>
      </c>
      <c r="C2667" s="32">
        <v>39651</v>
      </c>
      <c r="D2667" s="25">
        <v>2008</v>
      </c>
      <c r="E2667" s="26">
        <v>0.41736111111111113</v>
      </c>
      <c r="F2667" s="26">
        <v>0.44374999999999998</v>
      </c>
      <c r="G2667" s="26">
        <f t="shared" si="425"/>
        <v>2.6388888888888851E-2</v>
      </c>
      <c r="H2667" s="27">
        <v>2</v>
      </c>
      <c r="I2667" s="27">
        <v>1</v>
      </c>
      <c r="J2667" s="27">
        <v>3</v>
      </c>
      <c r="K2667" s="27">
        <v>3</v>
      </c>
      <c r="L2667" s="27" t="s">
        <v>61</v>
      </c>
      <c r="M2667" s="14" t="s">
        <v>62</v>
      </c>
      <c r="N2667" s="27">
        <v>1</v>
      </c>
      <c r="O2667" s="27">
        <f t="shared" si="426"/>
        <v>33.33</v>
      </c>
      <c r="P2667" s="28">
        <v>10.1</v>
      </c>
      <c r="Q2667" s="27">
        <f t="shared" si="427"/>
        <v>27.39</v>
      </c>
      <c r="R2667" s="28">
        <v>8.3000000000000007</v>
      </c>
      <c r="S2667" s="27">
        <f t="shared" si="428"/>
        <v>33.33</v>
      </c>
      <c r="T2667" s="28">
        <v>10.1</v>
      </c>
      <c r="U2667" s="27" t="s">
        <v>43</v>
      </c>
      <c r="V2667" s="27" t="s">
        <v>43</v>
      </c>
      <c r="W2667" s="29">
        <v>27.888529999999999</v>
      </c>
      <c r="X2667" s="29">
        <v>-115.19177999999999</v>
      </c>
      <c r="Y2667" s="28">
        <f t="shared" si="429"/>
        <v>64.400000000000006</v>
      </c>
      <c r="Z2667" s="27">
        <v>18</v>
      </c>
      <c r="AA2667" s="27">
        <v>5</v>
      </c>
      <c r="AB2667" s="27" t="s">
        <v>44</v>
      </c>
      <c r="AC2667" s="25">
        <v>5</v>
      </c>
      <c r="AD2667" s="25">
        <v>17</v>
      </c>
      <c r="AE2667" s="27">
        <v>1</v>
      </c>
      <c r="AF2667" s="27" t="s">
        <v>43</v>
      </c>
      <c r="AG2667" s="27">
        <v>240</v>
      </c>
      <c r="AI2667" s="70">
        <f t="shared" si="422"/>
        <v>13.209999999999999</v>
      </c>
      <c r="AJ2667" s="71" t="s">
        <v>369</v>
      </c>
      <c r="AK2667" s="72">
        <f t="shared" si="423"/>
        <v>1.6329725885917237</v>
      </c>
      <c r="AL2667" s="73">
        <f t="shared" si="424"/>
        <v>1.6329725885917237</v>
      </c>
    </row>
    <row r="2668" spans="1:38" hidden="1">
      <c r="A2668" s="25" t="s">
        <v>128</v>
      </c>
      <c r="B2668" s="25" t="s">
        <v>129</v>
      </c>
      <c r="C2668" s="32">
        <v>39651</v>
      </c>
      <c r="D2668" s="25">
        <v>2008</v>
      </c>
      <c r="E2668" s="26">
        <v>0.41736111111111113</v>
      </c>
      <c r="F2668" s="26">
        <v>0.44374999999999998</v>
      </c>
      <c r="G2668" s="26">
        <f t="shared" si="425"/>
        <v>2.6388888888888851E-2</v>
      </c>
      <c r="H2668" s="27">
        <v>2</v>
      </c>
      <c r="I2668" s="27">
        <v>1</v>
      </c>
      <c r="J2668" s="27">
        <v>3</v>
      </c>
      <c r="K2668" s="27">
        <v>3</v>
      </c>
      <c r="L2668" s="27" t="s">
        <v>61</v>
      </c>
      <c r="M2668" s="14" t="s">
        <v>62</v>
      </c>
      <c r="N2668" s="27">
        <v>1</v>
      </c>
      <c r="O2668" s="27">
        <f t="shared" si="426"/>
        <v>33.33</v>
      </c>
      <c r="P2668" s="28">
        <v>10.1</v>
      </c>
      <c r="Q2668" s="27">
        <f t="shared" si="427"/>
        <v>27.39</v>
      </c>
      <c r="R2668" s="28">
        <v>8.3000000000000007</v>
      </c>
      <c r="S2668" s="27">
        <f t="shared" si="428"/>
        <v>33.33</v>
      </c>
      <c r="T2668" s="28">
        <v>10.1</v>
      </c>
      <c r="U2668" s="27" t="s">
        <v>43</v>
      </c>
      <c r="V2668" s="27" t="s">
        <v>43</v>
      </c>
      <c r="W2668" s="29">
        <v>27.888529999999999</v>
      </c>
      <c r="X2668" s="29">
        <v>-115.19177999999999</v>
      </c>
      <c r="Y2668" s="28">
        <f t="shared" si="429"/>
        <v>64.400000000000006</v>
      </c>
      <c r="Z2668" s="27">
        <v>18</v>
      </c>
      <c r="AA2668" s="27">
        <v>5</v>
      </c>
      <c r="AB2668" s="27" t="s">
        <v>44</v>
      </c>
      <c r="AC2668" s="25">
        <v>5</v>
      </c>
      <c r="AD2668" s="25">
        <v>17</v>
      </c>
      <c r="AE2668" s="27">
        <v>1</v>
      </c>
      <c r="AF2668" s="27" t="s">
        <v>43</v>
      </c>
      <c r="AG2668" s="27">
        <v>240</v>
      </c>
      <c r="AI2668" s="70">
        <f t="shared" si="422"/>
        <v>13.209999999999999</v>
      </c>
      <c r="AJ2668" s="71" t="s">
        <v>369</v>
      </c>
      <c r="AK2668" s="72">
        <f t="shared" si="423"/>
        <v>1.6329725885917237</v>
      </c>
      <c r="AL2668" s="73">
        <f t="shared" si="424"/>
        <v>1.6329725885917237</v>
      </c>
    </row>
    <row r="2669" spans="1:38" hidden="1">
      <c r="A2669" s="25" t="s">
        <v>128</v>
      </c>
      <c r="B2669" s="25" t="s">
        <v>129</v>
      </c>
      <c r="C2669" s="32">
        <v>39651</v>
      </c>
      <c r="D2669" s="25">
        <v>2008</v>
      </c>
      <c r="E2669" s="26">
        <v>0.41736111111111113</v>
      </c>
      <c r="F2669" s="26">
        <v>0.44374999999999998</v>
      </c>
      <c r="G2669" s="26">
        <f t="shared" si="425"/>
        <v>2.6388888888888851E-2</v>
      </c>
      <c r="H2669" s="27">
        <v>2</v>
      </c>
      <c r="I2669" s="27">
        <v>1</v>
      </c>
      <c r="J2669" s="27">
        <v>3</v>
      </c>
      <c r="K2669" s="27">
        <v>3</v>
      </c>
      <c r="L2669" s="27" t="s">
        <v>61</v>
      </c>
      <c r="M2669" s="14" t="s">
        <v>62</v>
      </c>
      <c r="N2669" s="27">
        <v>1</v>
      </c>
      <c r="O2669" s="27">
        <f t="shared" si="426"/>
        <v>33.33</v>
      </c>
      <c r="P2669" s="28">
        <v>10.1</v>
      </c>
      <c r="Q2669" s="27">
        <f t="shared" si="427"/>
        <v>27.39</v>
      </c>
      <c r="R2669" s="28">
        <v>8.3000000000000007</v>
      </c>
      <c r="S2669" s="27">
        <f t="shared" si="428"/>
        <v>33.33</v>
      </c>
      <c r="T2669" s="28">
        <v>10.1</v>
      </c>
      <c r="U2669" s="27" t="s">
        <v>43</v>
      </c>
      <c r="V2669" s="27" t="s">
        <v>43</v>
      </c>
      <c r="W2669" s="29">
        <v>27.888529999999999</v>
      </c>
      <c r="X2669" s="29">
        <v>-115.19177999999999</v>
      </c>
      <c r="Y2669" s="28">
        <f t="shared" si="429"/>
        <v>64.400000000000006</v>
      </c>
      <c r="Z2669" s="27">
        <v>18</v>
      </c>
      <c r="AA2669" s="27">
        <v>5</v>
      </c>
      <c r="AB2669" s="27" t="s">
        <v>44</v>
      </c>
      <c r="AC2669" s="25">
        <v>5</v>
      </c>
      <c r="AD2669" s="25">
        <v>17</v>
      </c>
      <c r="AE2669" s="27">
        <v>1</v>
      </c>
      <c r="AF2669" s="27" t="s">
        <v>43</v>
      </c>
      <c r="AG2669" s="27">
        <v>240</v>
      </c>
      <c r="AI2669" s="70">
        <f t="shared" si="422"/>
        <v>13.209999999999999</v>
      </c>
      <c r="AJ2669" s="71" t="s">
        <v>369</v>
      </c>
      <c r="AK2669" s="72">
        <f t="shared" si="423"/>
        <v>1.6329725885917237</v>
      </c>
      <c r="AL2669" s="73">
        <f t="shared" si="424"/>
        <v>1.6329725885917237</v>
      </c>
    </row>
    <row r="2670" spans="1:38" hidden="1">
      <c r="A2670" s="25" t="s">
        <v>128</v>
      </c>
      <c r="B2670" s="25" t="s">
        <v>129</v>
      </c>
      <c r="C2670" s="32">
        <v>39651</v>
      </c>
      <c r="D2670" s="25">
        <v>2008</v>
      </c>
      <c r="E2670" s="26">
        <v>0.41736111111111113</v>
      </c>
      <c r="F2670" s="26">
        <v>0.44374999999999998</v>
      </c>
      <c r="G2670" s="26">
        <f t="shared" si="425"/>
        <v>2.6388888888888851E-2</v>
      </c>
      <c r="H2670" s="27">
        <v>2</v>
      </c>
      <c r="I2670" s="27">
        <v>1</v>
      </c>
      <c r="J2670" s="27">
        <v>3</v>
      </c>
      <c r="K2670" s="27">
        <v>3</v>
      </c>
      <c r="L2670" s="27" t="s">
        <v>61</v>
      </c>
      <c r="M2670" s="14" t="s">
        <v>62</v>
      </c>
      <c r="N2670" s="27">
        <v>1</v>
      </c>
      <c r="O2670" s="27">
        <f t="shared" si="426"/>
        <v>33.33</v>
      </c>
      <c r="P2670" s="28">
        <v>10.1</v>
      </c>
      <c r="Q2670" s="27">
        <f t="shared" si="427"/>
        <v>27.39</v>
      </c>
      <c r="R2670" s="28">
        <v>8.3000000000000007</v>
      </c>
      <c r="S2670" s="27">
        <f t="shared" si="428"/>
        <v>33.33</v>
      </c>
      <c r="T2670" s="28">
        <v>10.1</v>
      </c>
      <c r="U2670" s="27" t="s">
        <v>43</v>
      </c>
      <c r="V2670" s="27" t="s">
        <v>43</v>
      </c>
      <c r="W2670" s="29">
        <v>27.888529999999999</v>
      </c>
      <c r="X2670" s="29">
        <v>-115.19177999999999</v>
      </c>
      <c r="Y2670" s="28">
        <f t="shared" si="429"/>
        <v>64.400000000000006</v>
      </c>
      <c r="Z2670" s="27">
        <v>18</v>
      </c>
      <c r="AA2670" s="27">
        <v>5</v>
      </c>
      <c r="AB2670" s="27" t="s">
        <v>44</v>
      </c>
      <c r="AC2670" s="25">
        <v>5</v>
      </c>
      <c r="AD2670" s="25">
        <v>22</v>
      </c>
      <c r="AE2670" s="27">
        <v>1</v>
      </c>
      <c r="AF2670" s="27" t="s">
        <v>43</v>
      </c>
      <c r="AG2670" s="27">
        <v>240</v>
      </c>
      <c r="AI2670" s="70">
        <f t="shared" si="422"/>
        <v>16.754999999999999</v>
      </c>
      <c r="AJ2670" s="71" t="s">
        <v>369</v>
      </c>
      <c r="AK2670" s="72">
        <f t="shared" si="423"/>
        <v>2.7483879168691034</v>
      </c>
      <c r="AL2670" s="73">
        <f t="shared" si="424"/>
        <v>2.7483879168691034</v>
      </c>
    </row>
    <row r="2671" spans="1:38" hidden="1">
      <c r="A2671" s="25" t="s">
        <v>128</v>
      </c>
      <c r="B2671" s="25" t="s">
        <v>129</v>
      </c>
      <c r="C2671" s="32">
        <v>39651</v>
      </c>
      <c r="D2671" s="25">
        <v>2008</v>
      </c>
      <c r="E2671" s="26">
        <v>0.41736111111111113</v>
      </c>
      <c r="F2671" s="26">
        <v>0.44374999999999998</v>
      </c>
      <c r="G2671" s="26">
        <f t="shared" si="425"/>
        <v>2.6388888888888851E-2</v>
      </c>
      <c r="H2671" s="27">
        <v>2</v>
      </c>
      <c r="I2671" s="27">
        <v>1</v>
      </c>
      <c r="J2671" s="27">
        <v>3</v>
      </c>
      <c r="K2671" s="27">
        <v>3</v>
      </c>
      <c r="L2671" s="27" t="s">
        <v>61</v>
      </c>
      <c r="M2671" s="14" t="s">
        <v>62</v>
      </c>
      <c r="N2671" s="27">
        <v>1</v>
      </c>
      <c r="O2671" s="27">
        <f t="shared" si="426"/>
        <v>33.33</v>
      </c>
      <c r="P2671" s="28">
        <v>10.1</v>
      </c>
      <c r="Q2671" s="27">
        <f t="shared" si="427"/>
        <v>27.39</v>
      </c>
      <c r="R2671" s="28">
        <v>8.3000000000000007</v>
      </c>
      <c r="S2671" s="27">
        <f t="shared" si="428"/>
        <v>33.33</v>
      </c>
      <c r="T2671" s="28">
        <v>10.1</v>
      </c>
      <c r="U2671" s="27" t="s">
        <v>43</v>
      </c>
      <c r="V2671" s="27" t="s">
        <v>43</v>
      </c>
      <c r="W2671" s="29">
        <v>27.888529999999999</v>
      </c>
      <c r="X2671" s="29">
        <v>-115.19177999999999</v>
      </c>
      <c r="Y2671" s="28">
        <f t="shared" si="429"/>
        <v>64.400000000000006</v>
      </c>
      <c r="Z2671" s="27">
        <v>18</v>
      </c>
      <c r="AA2671" s="27">
        <v>5</v>
      </c>
      <c r="AB2671" s="27" t="s">
        <v>44</v>
      </c>
      <c r="AC2671" s="25">
        <v>6</v>
      </c>
      <c r="AD2671" s="25">
        <v>11</v>
      </c>
      <c r="AE2671" s="27">
        <v>1</v>
      </c>
      <c r="AF2671" s="27" t="s">
        <v>43</v>
      </c>
      <c r="AG2671" s="27">
        <v>240</v>
      </c>
      <c r="AI2671" s="70">
        <f t="shared" si="422"/>
        <v>8.9559999999999995</v>
      </c>
      <c r="AJ2671" s="71" t="s">
        <v>369</v>
      </c>
      <c r="AK2671" s="72">
        <f t="shared" si="423"/>
        <v>0.69715856935839871</v>
      </c>
      <c r="AL2671" s="73">
        <f t="shared" si="424"/>
        <v>0.69715856935839871</v>
      </c>
    </row>
    <row r="2672" spans="1:38" hidden="1">
      <c r="A2672" s="25" t="s">
        <v>128</v>
      </c>
      <c r="B2672" s="25" t="s">
        <v>129</v>
      </c>
      <c r="C2672" s="32">
        <v>39651</v>
      </c>
      <c r="D2672" s="25">
        <v>2008</v>
      </c>
      <c r="E2672" s="26">
        <v>0.41736111111111113</v>
      </c>
      <c r="F2672" s="26">
        <v>0.44374999999999998</v>
      </c>
      <c r="G2672" s="26">
        <f t="shared" si="425"/>
        <v>2.6388888888888851E-2</v>
      </c>
      <c r="H2672" s="27">
        <v>2</v>
      </c>
      <c r="I2672" s="27">
        <v>1</v>
      </c>
      <c r="J2672" s="27">
        <v>3</v>
      </c>
      <c r="K2672" s="27">
        <v>3</v>
      </c>
      <c r="L2672" s="27" t="s">
        <v>61</v>
      </c>
      <c r="M2672" s="14" t="s">
        <v>62</v>
      </c>
      <c r="N2672" s="27">
        <v>1</v>
      </c>
      <c r="O2672" s="27">
        <f t="shared" si="426"/>
        <v>33.33</v>
      </c>
      <c r="P2672" s="28">
        <v>10.1</v>
      </c>
      <c r="Q2672" s="27">
        <f t="shared" si="427"/>
        <v>27.39</v>
      </c>
      <c r="R2672" s="28">
        <v>8.3000000000000007</v>
      </c>
      <c r="S2672" s="27">
        <f t="shared" si="428"/>
        <v>33.33</v>
      </c>
      <c r="T2672" s="28">
        <v>10.1</v>
      </c>
      <c r="U2672" s="27" t="s">
        <v>43</v>
      </c>
      <c r="V2672" s="27" t="s">
        <v>43</v>
      </c>
      <c r="W2672" s="29">
        <v>27.888529999999999</v>
      </c>
      <c r="X2672" s="29">
        <v>-115.19177999999999</v>
      </c>
      <c r="Y2672" s="28">
        <f t="shared" si="429"/>
        <v>64.400000000000006</v>
      </c>
      <c r="Z2672" s="27">
        <v>18</v>
      </c>
      <c r="AA2672" s="27">
        <v>5</v>
      </c>
      <c r="AB2672" s="27" t="s">
        <v>44</v>
      </c>
      <c r="AC2672" s="25">
        <v>6</v>
      </c>
      <c r="AD2672" s="25">
        <v>19</v>
      </c>
      <c r="AE2672" s="27">
        <v>1</v>
      </c>
      <c r="AF2672" s="27" t="s">
        <v>43</v>
      </c>
      <c r="AG2672" s="27">
        <v>240</v>
      </c>
      <c r="AI2672" s="70">
        <f t="shared" si="422"/>
        <v>14.628</v>
      </c>
      <c r="AJ2672" s="71" t="s">
        <v>369</v>
      </c>
      <c r="AK2672" s="72">
        <f t="shared" si="423"/>
        <v>2.041534710262368</v>
      </c>
      <c r="AL2672" s="73">
        <f t="shared" si="424"/>
        <v>2.041534710262368</v>
      </c>
    </row>
    <row r="2673" spans="1:38" hidden="1">
      <c r="A2673" s="25" t="s">
        <v>128</v>
      </c>
      <c r="B2673" s="25" t="s">
        <v>129</v>
      </c>
      <c r="C2673" s="32">
        <v>39651</v>
      </c>
      <c r="D2673" s="25">
        <v>2008</v>
      </c>
      <c r="E2673" s="26">
        <v>0.41736111111111113</v>
      </c>
      <c r="F2673" s="26">
        <v>0.44374999999999998</v>
      </c>
      <c r="G2673" s="26">
        <f>F2673-E2673</f>
        <v>2.6388888888888851E-2</v>
      </c>
      <c r="H2673" s="27">
        <v>2</v>
      </c>
      <c r="I2673" s="27">
        <v>1</v>
      </c>
      <c r="J2673" s="27">
        <v>3</v>
      </c>
      <c r="K2673" s="27">
        <v>3</v>
      </c>
      <c r="L2673" s="27" t="s">
        <v>61</v>
      </c>
      <c r="M2673" s="14" t="s">
        <v>62</v>
      </c>
      <c r="N2673" s="27">
        <v>1</v>
      </c>
      <c r="O2673" s="27">
        <f t="shared" si="426"/>
        <v>33.33</v>
      </c>
      <c r="P2673" s="28">
        <v>10.1</v>
      </c>
      <c r="Q2673" s="27">
        <f t="shared" si="427"/>
        <v>27.39</v>
      </c>
      <c r="R2673" s="28">
        <v>8.3000000000000007</v>
      </c>
      <c r="S2673" s="27">
        <f t="shared" si="428"/>
        <v>33.33</v>
      </c>
      <c r="T2673" s="28">
        <v>10.1</v>
      </c>
      <c r="U2673" s="27" t="s">
        <v>43</v>
      </c>
      <c r="V2673" s="27" t="s">
        <v>43</v>
      </c>
      <c r="W2673" s="29">
        <v>27.888529999999999</v>
      </c>
      <c r="X2673" s="29">
        <v>-115.19177999999999</v>
      </c>
      <c r="Y2673" s="28">
        <f>(Z2673*1.8)+32</f>
        <v>64.400000000000006</v>
      </c>
      <c r="Z2673" s="27">
        <v>18</v>
      </c>
      <c r="AA2673" s="27">
        <v>5</v>
      </c>
      <c r="AB2673" s="27" t="s">
        <v>44</v>
      </c>
      <c r="AC2673" s="25">
        <v>6</v>
      </c>
      <c r="AD2673" s="25">
        <v>22</v>
      </c>
      <c r="AE2673" s="27">
        <v>1</v>
      </c>
      <c r="AF2673" s="27" t="s">
        <v>43</v>
      </c>
      <c r="AG2673" s="27">
        <v>240</v>
      </c>
      <c r="AI2673" s="70">
        <f t="shared" si="422"/>
        <v>16.754999999999999</v>
      </c>
      <c r="AJ2673" s="71" t="s">
        <v>369</v>
      </c>
      <c r="AK2673" s="72">
        <f t="shared" si="423"/>
        <v>2.7483879168691034</v>
      </c>
      <c r="AL2673" s="73">
        <f t="shared" si="424"/>
        <v>2.7483879168691034</v>
      </c>
    </row>
    <row r="2674" spans="1:38" hidden="1">
      <c r="A2674" s="25" t="s">
        <v>128</v>
      </c>
      <c r="B2674" s="25" t="s">
        <v>129</v>
      </c>
      <c r="C2674" s="32">
        <v>39651</v>
      </c>
      <c r="D2674" s="25">
        <v>2008</v>
      </c>
      <c r="E2674" s="26">
        <v>0.41736111111111113</v>
      </c>
      <c r="F2674" s="26">
        <v>0.44374999999999998</v>
      </c>
      <c r="G2674" s="26">
        <f t="shared" si="425"/>
        <v>2.6388888888888851E-2</v>
      </c>
      <c r="H2674" s="27">
        <v>2</v>
      </c>
      <c r="I2674" s="27">
        <v>1</v>
      </c>
      <c r="J2674" s="27">
        <v>3</v>
      </c>
      <c r="K2674" s="27">
        <v>3</v>
      </c>
      <c r="L2674" s="27" t="s">
        <v>61</v>
      </c>
      <c r="M2674" s="14" t="s">
        <v>62</v>
      </c>
      <c r="N2674" s="27">
        <v>1</v>
      </c>
      <c r="O2674" s="27">
        <f t="shared" si="426"/>
        <v>33.33</v>
      </c>
      <c r="P2674" s="28">
        <v>10.1</v>
      </c>
      <c r="Q2674" s="27">
        <f t="shared" si="427"/>
        <v>27.39</v>
      </c>
      <c r="R2674" s="28">
        <v>8.3000000000000007</v>
      </c>
      <c r="S2674" s="27">
        <f t="shared" si="428"/>
        <v>33.33</v>
      </c>
      <c r="T2674" s="28">
        <v>10.1</v>
      </c>
      <c r="U2674" s="27" t="s">
        <v>43</v>
      </c>
      <c r="V2674" s="27" t="s">
        <v>43</v>
      </c>
      <c r="W2674" s="29">
        <v>27.888529999999999</v>
      </c>
      <c r="X2674" s="29">
        <v>-115.19177999999999</v>
      </c>
      <c r="Y2674" s="28">
        <f t="shared" si="429"/>
        <v>64.400000000000006</v>
      </c>
      <c r="Z2674" s="27">
        <v>18</v>
      </c>
      <c r="AA2674" s="27">
        <v>5</v>
      </c>
      <c r="AB2674" s="27" t="s">
        <v>44</v>
      </c>
      <c r="AC2674" s="25">
        <v>6</v>
      </c>
      <c r="AD2674" s="25">
        <v>22</v>
      </c>
      <c r="AE2674" s="27">
        <v>1</v>
      </c>
      <c r="AF2674" s="27" t="s">
        <v>43</v>
      </c>
      <c r="AG2674" s="27">
        <v>240</v>
      </c>
      <c r="AI2674" s="70">
        <f t="shared" si="422"/>
        <v>16.754999999999999</v>
      </c>
      <c r="AJ2674" s="71" t="s">
        <v>369</v>
      </c>
      <c r="AK2674" s="72">
        <f t="shared" si="423"/>
        <v>2.7483879168691034</v>
      </c>
      <c r="AL2674" s="73">
        <f t="shared" si="424"/>
        <v>2.7483879168691034</v>
      </c>
    </row>
    <row r="2675" spans="1:38" hidden="1">
      <c r="A2675" s="25" t="s">
        <v>131</v>
      </c>
      <c r="B2675" s="25" t="s">
        <v>129</v>
      </c>
      <c r="C2675" s="32">
        <v>39651</v>
      </c>
      <c r="D2675" s="25">
        <v>2008</v>
      </c>
      <c r="E2675" s="26">
        <v>0.47222222222222227</v>
      </c>
      <c r="F2675" s="26">
        <v>0.51388888888888895</v>
      </c>
      <c r="G2675" s="26">
        <f t="shared" si="425"/>
        <v>4.1666666666666685E-2</v>
      </c>
      <c r="H2675" s="27">
        <v>2</v>
      </c>
      <c r="I2675" s="27">
        <v>2</v>
      </c>
      <c r="J2675" s="27">
        <v>4</v>
      </c>
      <c r="K2675" s="27">
        <v>4</v>
      </c>
      <c r="L2675" s="27" t="s">
        <v>61</v>
      </c>
      <c r="M2675" s="14" t="s">
        <v>62</v>
      </c>
      <c r="N2675" s="27">
        <v>1</v>
      </c>
      <c r="O2675" s="27">
        <f t="shared" si="426"/>
        <v>21.779999999999998</v>
      </c>
      <c r="P2675" s="28">
        <v>6.6</v>
      </c>
      <c r="Q2675" s="27">
        <f t="shared" si="427"/>
        <v>17.82</v>
      </c>
      <c r="R2675" s="28">
        <v>5.4</v>
      </c>
      <c r="S2675" s="27">
        <f t="shared" si="428"/>
        <v>21.779999999999998</v>
      </c>
      <c r="T2675" s="28">
        <v>6.6</v>
      </c>
      <c r="U2675" s="27" t="s">
        <v>43</v>
      </c>
      <c r="V2675" s="27" t="s">
        <v>43</v>
      </c>
      <c r="W2675" s="29">
        <v>27.88589</v>
      </c>
      <c r="X2675" s="29">
        <v>-115.19037</v>
      </c>
      <c r="Y2675" s="28">
        <f t="shared" si="429"/>
        <v>64.400000000000006</v>
      </c>
      <c r="Z2675" s="27">
        <v>18</v>
      </c>
      <c r="AA2675" s="27">
        <v>5</v>
      </c>
      <c r="AB2675" s="27" t="s">
        <v>44</v>
      </c>
      <c r="AC2675" s="25">
        <v>1</v>
      </c>
      <c r="AD2675" s="25">
        <v>12</v>
      </c>
      <c r="AE2675" s="27">
        <v>1</v>
      </c>
      <c r="AF2675" s="27">
        <v>5</v>
      </c>
      <c r="AG2675" s="27">
        <v>270</v>
      </c>
      <c r="AI2675" s="70">
        <f t="shared" si="422"/>
        <v>9.6649999999999991</v>
      </c>
      <c r="AJ2675" s="71" t="s">
        <v>369</v>
      </c>
      <c r="AK2675" s="72">
        <f t="shared" si="423"/>
        <v>0.82374690124645178</v>
      </c>
      <c r="AL2675" s="73">
        <f t="shared" si="424"/>
        <v>0.82374690124645178</v>
      </c>
    </row>
    <row r="2676" spans="1:38" hidden="1">
      <c r="A2676" s="25" t="s">
        <v>132</v>
      </c>
      <c r="B2676" s="25" t="s">
        <v>40</v>
      </c>
      <c r="C2676" s="32">
        <v>39651</v>
      </c>
      <c r="D2676" s="25">
        <v>2008</v>
      </c>
      <c r="E2676" s="26">
        <v>0.4826388888888889</v>
      </c>
      <c r="F2676" s="26">
        <v>0.52083333333333337</v>
      </c>
      <c r="G2676" s="26">
        <f t="shared" si="425"/>
        <v>3.8194444444444475E-2</v>
      </c>
      <c r="H2676" s="27">
        <v>2</v>
      </c>
      <c r="I2676" s="27">
        <v>2</v>
      </c>
      <c r="J2676" s="27">
        <v>2</v>
      </c>
      <c r="K2676" s="27">
        <v>2</v>
      </c>
      <c r="L2676" s="27" t="s">
        <v>61</v>
      </c>
      <c r="M2676" s="14" t="s">
        <v>62</v>
      </c>
      <c r="N2676" s="27">
        <v>1</v>
      </c>
      <c r="O2676" s="27">
        <f t="shared" si="426"/>
        <v>41.91</v>
      </c>
      <c r="P2676" s="28">
        <v>12.7</v>
      </c>
      <c r="Q2676" s="27">
        <f t="shared" si="427"/>
        <v>39.599999999999994</v>
      </c>
      <c r="R2676" s="28">
        <v>12</v>
      </c>
      <c r="S2676" s="27">
        <f t="shared" si="428"/>
        <v>41.91</v>
      </c>
      <c r="T2676" s="28">
        <v>12.7</v>
      </c>
      <c r="U2676" s="27" t="s">
        <v>43</v>
      </c>
      <c r="V2676" s="27" t="s">
        <v>43</v>
      </c>
      <c r="W2676" s="29">
        <v>27.8871</v>
      </c>
      <c r="X2676" s="29">
        <v>-115.19005</v>
      </c>
      <c r="Y2676" s="28">
        <f t="shared" si="429"/>
        <v>64.400000000000006</v>
      </c>
      <c r="Z2676" s="27">
        <v>18</v>
      </c>
      <c r="AA2676" s="27">
        <v>10</v>
      </c>
      <c r="AB2676" s="27" t="s">
        <v>44</v>
      </c>
      <c r="AC2676" s="25">
        <v>1</v>
      </c>
      <c r="AD2676" s="25">
        <v>12</v>
      </c>
      <c r="AE2676" s="27">
        <v>1</v>
      </c>
      <c r="AF2676" s="27">
        <v>4</v>
      </c>
      <c r="AG2676" s="27">
        <v>300</v>
      </c>
      <c r="AI2676" s="70">
        <f t="shared" si="422"/>
        <v>9.6649999999999991</v>
      </c>
      <c r="AJ2676" s="71" t="s">
        <v>369</v>
      </c>
      <c r="AK2676" s="72">
        <f t="shared" si="423"/>
        <v>0.82374690124645178</v>
      </c>
      <c r="AL2676" s="73">
        <f t="shared" si="424"/>
        <v>0.82374690124645178</v>
      </c>
    </row>
    <row r="2677" spans="1:38" hidden="1">
      <c r="A2677" s="25" t="s">
        <v>132</v>
      </c>
      <c r="B2677" s="25" t="s">
        <v>40</v>
      </c>
      <c r="C2677" s="32">
        <v>39651</v>
      </c>
      <c r="D2677" s="25">
        <v>2008</v>
      </c>
      <c r="E2677" s="26">
        <v>0.4826388888888889</v>
      </c>
      <c r="F2677" s="26">
        <v>0.52083333333333337</v>
      </c>
      <c r="G2677" s="26">
        <f t="shared" si="425"/>
        <v>3.8194444444444475E-2</v>
      </c>
      <c r="H2677" s="27">
        <v>2</v>
      </c>
      <c r="I2677" s="27">
        <v>2</v>
      </c>
      <c r="J2677" s="27">
        <v>2</v>
      </c>
      <c r="K2677" s="27">
        <v>2</v>
      </c>
      <c r="L2677" s="27" t="s">
        <v>61</v>
      </c>
      <c r="M2677" s="14" t="s">
        <v>62</v>
      </c>
      <c r="N2677" s="27">
        <v>1</v>
      </c>
      <c r="O2677" s="27">
        <f t="shared" si="426"/>
        <v>41.91</v>
      </c>
      <c r="P2677" s="28">
        <v>12.7</v>
      </c>
      <c r="Q2677" s="27">
        <f t="shared" si="427"/>
        <v>39.599999999999994</v>
      </c>
      <c r="R2677" s="28">
        <v>12</v>
      </c>
      <c r="S2677" s="27">
        <f t="shared" si="428"/>
        <v>41.91</v>
      </c>
      <c r="T2677" s="28">
        <v>12.7</v>
      </c>
      <c r="U2677" s="27" t="s">
        <v>43</v>
      </c>
      <c r="V2677" s="27" t="s">
        <v>43</v>
      </c>
      <c r="W2677" s="29">
        <v>27.8871</v>
      </c>
      <c r="X2677" s="29">
        <v>-115.19005</v>
      </c>
      <c r="Y2677" s="28">
        <f t="shared" si="429"/>
        <v>64.400000000000006</v>
      </c>
      <c r="Z2677" s="27">
        <v>18</v>
      </c>
      <c r="AA2677" s="27">
        <v>10</v>
      </c>
      <c r="AB2677" s="27" t="s">
        <v>44</v>
      </c>
      <c r="AC2677" s="25">
        <v>1</v>
      </c>
      <c r="AD2677" s="25">
        <v>17</v>
      </c>
      <c r="AE2677" s="27">
        <v>1</v>
      </c>
      <c r="AF2677" s="27">
        <v>4</v>
      </c>
      <c r="AG2677" s="27">
        <v>300</v>
      </c>
      <c r="AI2677" s="70">
        <f t="shared" si="422"/>
        <v>13.209999999999999</v>
      </c>
      <c r="AJ2677" s="71" t="s">
        <v>369</v>
      </c>
      <c r="AK2677" s="72">
        <f t="shared" si="423"/>
        <v>1.6329725885917237</v>
      </c>
      <c r="AL2677" s="73">
        <f t="shared" si="424"/>
        <v>1.6329725885917237</v>
      </c>
    </row>
    <row r="2678" spans="1:38" hidden="1">
      <c r="A2678" s="25" t="s">
        <v>131</v>
      </c>
      <c r="B2678" s="25" t="s">
        <v>129</v>
      </c>
      <c r="C2678" s="32">
        <v>39651</v>
      </c>
      <c r="D2678" s="25">
        <v>2008</v>
      </c>
      <c r="E2678" s="26">
        <v>0.47222222222222227</v>
      </c>
      <c r="F2678" s="26">
        <v>0.51388888888888895</v>
      </c>
      <c r="G2678" s="26">
        <f>F2678-E2678</f>
        <v>4.1666666666666685E-2</v>
      </c>
      <c r="H2678" s="27">
        <v>2</v>
      </c>
      <c r="I2678" s="27">
        <v>2</v>
      </c>
      <c r="J2678" s="27">
        <v>4</v>
      </c>
      <c r="K2678" s="27">
        <v>4</v>
      </c>
      <c r="L2678" s="27" t="s">
        <v>61</v>
      </c>
      <c r="M2678" s="14" t="s">
        <v>62</v>
      </c>
      <c r="N2678" s="27">
        <v>1</v>
      </c>
      <c r="O2678" s="27">
        <f>3.3*P2678</f>
        <v>21.779999999999998</v>
      </c>
      <c r="P2678" s="28">
        <v>6.6</v>
      </c>
      <c r="Q2678" s="27">
        <f>3.3*R2678</f>
        <v>17.82</v>
      </c>
      <c r="R2678" s="28">
        <v>5.4</v>
      </c>
      <c r="S2678" s="27">
        <f>3.3*T2678</f>
        <v>21.779999999999998</v>
      </c>
      <c r="T2678" s="28">
        <v>6.6</v>
      </c>
      <c r="U2678" s="27" t="s">
        <v>43</v>
      </c>
      <c r="V2678" s="27" t="s">
        <v>43</v>
      </c>
      <c r="W2678" s="29">
        <v>27.88589</v>
      </c>
      <c r="X2678" s="29">
        <v>-115.19037</v>
      </c>
      <c r="Y2678" s="28">
        <f>(Z2678*1.8)+32</f>
        <v>64.400000000000006</v>
      </c>
      <c r="Z2678" s="27">
        <v>18</v>
      </c>
      <c r="AA2678" s="27">
        <v>5</v>
      </c>
      <c r="AB2678" s="27" t="s">
        <v>44</v>
      </c>
      <c r="AC2678" s="25">
        <v>2</v>
      </c>
      <c r="AD2678" s="25">
        <v>19</v>
      </c>
      <c r="AE2678" s="27">
        <v>1</v>
      </c>
      <c r="AF2678" s="25">
        <v>11</v>
      </c>
      <c r="AG2678" s="27">
        <v>270</v>
      </c>
      <c r="AI2678" s="70">
        <f t="shared" si="422"/>
        <v>14.628</v>
      </c>
      <c r="AJ2678" s="71" t="s">
        <v>369</v>
      </c>
      <c r="AK2678" s="72">
        <f t="shared" si="423"/>
        <v>2.041534710262368</v>
      </c>
      <c r="AL2678" s="73">
        <f t="shared" si="424"/>
        <v>2.041534710262368</v>
      </c>
    </row>
    <row r="2679" spans="1:38" hidden="1">
      <c r="A2679" s="25" t="s">
        <v>132</v>
      </c>
      <c r="B2679" s="25" t="s">
        <v>40</v>
      </c>
      <c r="C2679" s="32">
        <v>39651</v>
      </c>
      <c r="D2679" s="25">
        <v>2008</v>
      </c>
      <c r="E2679" s="26">
        <v>0.4826388888888889</v>
      </c>
      <c r="F2679" s="26">
        <v>0.52083333333333337</v>
      </c>
      <c r="G2679" s="26">
        <f t="shared" si="425"/>
        <v>3.8194444444444475E-2</v>
      </c>
      <c r="H2679" s="27">
        <v>2</v>
      </c>
      <c r="I2679" s="27">
        <v>2</v>
      </c>
      <c r="J2679" s="27">
        <v>2</v>
      </c>
      <c r="K2679" s="27">
        <v>2</v>
      </c>
      <c r="L2679" s="27" t="s">
        <v>61</v>
      </c>
      <c r="M2679" s="14" t="s">
        <v>62</v>
      </c>
      <c r="N2679" s="27">
        <v>1</v>
      </c>
      <c r="O2679" s="27">
        <f t="shared" si="426"/>
        <v>41.91</v>
      </c>
      <c r="P2679" s="28">
        <v>12.7</v>
      </c>
      <c r="Q2679" s="27">
        <f t="shared" si="427"/>
        <v>39.599999999999994</v>
      </c>
      <c r="R2679" s="28">
        <v>12</v>
      </c>
      <c r="S2679" s="27">
        <f t="shared" si="428"/>
        <v>41.91</v>
      </c>
      <c r="T2679" s="28">
        <v>12.7</v>
      </c>
      <c r="U2679" s="27" t="s">
        <v>43</v>
      </c>
      <c r="V2679" s="27" t="s">
        <v>43</v>
      </c>
      <c r="W2679" s="29">
        <v>27.8871</v>
      </c>
      <c r="X2679" s="29">
        <v>-115.19005</v>
      </c>
      <c r="Y2679" s="28">
        <f t="shared" si="429"/>
        <v>64.400000000000006</v>
      </c>
      <c r="Z2679" s="27">
        <v>18</v>
      </c>
      <c r="AA2679" s="27">
        <v>10</v>
      </c>
      <c r="AB2679" s="27" t="s">
        <v>44</v>
      </c>
      <c r="AC2679" s="25">
        <v>2</v>
      </c>
      <c r="AD2679" s="25">
        <v>17</v>
      </c>
      <c r="AE2679" s="27">
        <v>1</v>
      </c>
      <c r="AF2679" s="27">
        <v>6</v>
      </c>
      <c r="AG2679" s="27">
        <v>300</v>
      </c>
      <c r="AI2679" s="70">
        <f t="shared" si="422"/>
        <v>13.209999999999999</v>
      </c>
      <c r="AJ2679" s="71" t="s">
        <v>369</v>
      </c>
      <c r="AK2679" s="72">
        <f t="shared" si="423"/>
        <v>1.6329725885917237</v>
      </c>
      <c r="AL2679" s="73">
        <f t="shared" si="424"/>
        <v>1.6329725885917237</v>
      </c>
    </row>
    <row r="2680" spans="1:38" hidden="1">
      <c r="A2680" s="25" t="s">
        <v>132</v>
      </c>
      <c r="B2680" s="25" t="s">
        <v>40</v>
      </c>
      <c r="C2680" s="32">
        <v>39651</v>
      </c>
      <c r="D2680" s="25">
        <v>2008</v>
      </c>
      <c r="E2680" s="26">
        <v>0.4826388888888889</v>
      </c>
      <c r="F2680" s="26">
        <v>0.52083333333333337</v>
      </c>
      <c r="G2680" s="26">
        <f t="shared" si="425"/>
        <v>3.8194444444444475E-2</v>
      </c>
      <c r="H2680" s="27">
        <v>2</v>
      </c>
      <c r="I2680" s="27">
        <v>2</v>
      </c>
      <c r="J2680" s="27">
        <v>2</v>
      </c>
      <c r="K2680" s="27">
        <v>2</v>
      </c>
      <c r="L2680" s="27" t="s">
        <v>61</v>
      </c>
      <c r="M2680" s="14" t="s">
        <v>62</v>
      </c>
      <c r="N2680" s="27">
        <v>1</v>
      </c>
      <c r="O2680" s="27">
        <f t="shared" si="426"/>
        <v>41.91</v>
      </c>
      <c r="P2680" s="28">
        <v>12.7</v>
      </c>
      <c r="Q2680" s="27">
        <f t="shared" si="427"/>
        <v>39.599999999999994</v>
      </c>
      <c r="R2680" s="28">
        <v>12</v>
      </c>
      <c r="S2680" s="27">
        <f t="shared" si="428"/>
        <v>41.91</v>
      </c>
      <c r="T2680" s="28">
        <v>12.7</v>
      </c>
      <c r="U2680" s="27" t="s">
        <v>43</v>
      </c>
      <c r="V2680" s="27" t="s">
        <v>43</v>
      </c>
      <c r="W2680" s="29">
        <v>27.8871</v>
      </c>
      <c r="X2680" s="29">
        <v>-115.19005</v>
      </c>
      <c r="Y2680" s="28">
        <f t="shared" si="429"/>
        <v>64.400000000000006</v>
      </c>
      <c r="Z2680" s="27">
        <v>18</v>
      </c>
      <c r="AA2680" s="27">
        <v>10</v>
      </c>
      <c r="AB2680" s="27" t="s">
        <v>44</v>
      </c>
      <c r="AC2680" s="25">
        <v>2</v>
      </c>
      <c r="AD2680" s="25">
        <v>17</v>
      </c>
      <c r="AE2680" s="27">
        <v>1</v>
      </c>
      <c r="AF2680" s="27">
        <v>6</v>
      </c>
      <c r="AG2680" s="27">
        <v>300</v>
      </c>
      <c r="AI2680" s="70">
        <f t="shared" si="422"/>
        <v>13.209999999999999</v>
      </c>
      <c r="AJ2680" s="71" t="s">
        <v>369</v>
      </c>
      <c r="AK2680" s="72">
        <f t="shared" si="423"/>
        <v>1.6329725885917237</v>
      </c>
      <c r="AL2680" s="73">
        <f t="shared" si="424"/>
        <v>1.6329725885917237</v>
      </c>
    </row>
    <row r="2681" spans="1:38" hidden="1">
      <c r="A2681" s="25" t="s">
        <v>132</v>
      </c>
      <c r="B2681" s="25" t="s">
        <v>40</v>
      </c>
      <c r="C2681" s="32">
        <v>39651</v>
      </c>
      <c r="D2681" s="25">
        <v>2008</v>
      </c>
      <c r="E2681" s="26">
        <v>0.4826388888888889</v>
      </c>
      <c r="F2681" s="26">
        <v>0.52083333333333337</v>
      </c>
      <c r="G2681" s="26">
        <f t="shared" si="425"/>
        <v>3.8194444444444475E-2</v>
      </c>
      <c r="H2681" s="27">
        <v>2</v>
      </c>
      <c r="I2681" s="27">
        <v>2</v>
      </c>
      <c r="J2681" s="27">
        <v>2</v>
      </c>
      <c r="K2681" s="27">
        <v>2</v>
      </c>
      <c r="L2681" s="27" t="s">
        <v>61</v>
      </c>
      <c r="M2681" s="14" t="s">
        <v>62</v>
      </c>
      <c r="N2681" s="27">
        <v>1</v>
      </c>
      <c r="O2681" s="27">
        <f t="shared" si="426"/>
        <v>41.91</v>
      </c>
      <c r="P2681" s="28">
        <v>12.7</v>
      </c>
      <c r="Q2681" s="27">
        <f t="shared" si="427"/>
        <v>39.599999999999994</v>
      </c>
      <c r="R2681" s="28">
        <v>12</v>
      </c>
      <c r="S2681" s="27">
        <f t="shared" si="428"/>
        <v>41.91</v>
      </c>
      <c r="T2681" s="28">
        <v>12.7</v>
      </c>
      <c r="U2681" s="27" t="s">
        <v>43</v>
      </c>
      <c r="V2681" s="27" t="s">
        <v>43</v>
      </c>
      <c r="W2681" s="29">
        <v>27.8871</v>
      </c>
      <c r="X2681" s="29">
        <v>-115.19005</v>
      </c>
      <c r="Y2681" s="28">
        <f t="shared" si="429"/>
        <v>64.400000000000006</v>
      </c>
      <c r="Z2681" s="27">
        <v>18</v>
      </c>
      <c r="AA2681" s="27">
        <v>10</v>
      </c>
      <c r="AB2681" s="27" t="s">
        <v>44</v>
      </c>
      <c r="AC2681" s="25">
        <v>2</v>
      </c>
      <c r="AD2681" s="25">
        <v>23</v>
      </c>
      <c r="AE2681" s="27">
        <v>1</v>
      </c>
      <c r="AF2681" s="27">
        <v>6</v>
      </c>
      <c r="AG2681" s="27">
        <v>300</v>
      </c>
      <c r="AI2681" s="70">
        <f t="shared" si="422"/>
        <v>17.463999999999999</v>
      </c>
      <c r="AJ2681" s="71" t="s">
        <v>369</v>
      </c>
      <c r="AK2681" s="72">
        <f t="shared" si="423"/>
        <v>3.0095147540604348</v>
      </c>
      <c r="AL2681" s="73">
        <f t="shared" si="424"/>
        <v>3.0095147540604348</v>
      </c>
    </row>
    <row r="2682" spans="1:38" hidden="1">
      <c r="A2682" s="25" t="s">
        <v>131</v>
      </c>
      <c r="B2682" s="25" t="s">
        <v>129</v>
      </c>
      <c r="C2682" s="32">
        <v>39651</v>
      </c>
      <c r="D2682" s="25">
        <v>2008</v>
      </c>
      <c r="E2682" s="26">
        <v>0.47222222222222227</v>
      </c>
      <c r="F2682" s="26">
        <v>0.51388888888888895</v>
      </c>
      <c r="G2682" s="26">
        <f>F2682-E2682</f>
        <v>4.1666666666666685E-2</v>
      </c>
      <c r="H2682" s="27">
        <v>2</v>
      </c>
      <c r="I2682" s="27">
        <v>2</v>
      </c>
      <c r="J2682" s="27">
        <v>4</v>
      </c>
      <c r="K2682" s="27">
        <v>4</v>
      </c>
      <c r="L2682" s="27" t="s">
        <v>61</v>
      </c>
      <c r="M2682" s="14" t="s">
        <v>62</v>
      </c>
      <c r="N2682" s="27">
        <v>1</v>
      </c>
      <c r="O2682" s="27">
        <f>3.3*P2682</f>
        <v>21.779999999999998</v>
      </c>
      <c r="P2682" s="28">
        <v>6.6</v>
      </c>
      <c r="Q2682" s="27">
        <f>3.3*R2682</f>
        <v>17.82</v>
      </c>
      <c r="R2682" s="28">
        <v>5.4</v>
      </c>
      <c r="S2682" s="27">
        <f>3.3*T2682</f>
        <v>21.779999999999998</v>
      </c>
      <c r="T2682" s="28">
        <v>6.6</v>
      </c>
      <c r="U2682" s="27" t="s">
        <v>43</v>
      </c>
      <c r="V2682" s="27" t="s">
        <v>43</v>
      </c>
      <c r="W2682" s="29">
        <v>27.88589</v>
      </c>
      <c r="X2682" s="29">
        <v>-115.19037</v>
      </c>
      <c r="Y2682" s="28">
        <f>(Z2682*1.8)+32</f>
        <v>64.400000000000006</v>
      </c>
      <c r="Z2682" s="27">
        <v>18</v>
      </c>
      <c r="AA2682" s="27">
        <v>5</v>
      </c>
      <c r="AB2682" s="27" t="s">
        <v>44</v>
      </c>
      <c r="AC2682" s="25">
        <v>3</v>
      </c>
      <c r="AD2682" s="25">
        <v>11</v>
      </c>
      <c r="AE2682" s="27">
        <v>1</v>
      </c>
      <c r="AF2682" s="25">
        <v>22</v>
      </c>
      <c r="AG2682" s="27">
        <v>270</v>
      </c>
      <c r="AI2682" s="70">
        <f t="shared" si="422"/>
        <v>8.9559999999999995</v>
      </c>
      <c r="AJ2682" s="71" t="s">
        <v>369</v>
      </c>
      <c r="AK2682" s="72">
        <f t="shared" si="423"/>
        <v>0.69715856935839871</v>
      </c>
      <c r="AL2682" s="73">
        <f t="shared" si="424"/>
        <v>0.69715856935839871</v>
      </c>
    </row>
    <row r="2683" spans="1:38" hidden="1">
      <c r="A2683" s="25" t="s">
        <v>131</v>
      </c>
      <c r="B2683" s="25" t="s">
        <v>129</v>
      </c>
      <c r="C2683" s="32">
        <v>39651</v>
      </c>
      <c r="D2683" s="25">
        <v>2008</v>
      </c>
      <c r="E2683" s="26">
        <v>0.47222222222222227</v>
      </c>
      <c r="F2683" s="26">
        <v>0.51388888888888895</v>
      </c>
      <c r="G2683" s="26">
        <f>F2683-E2683</f>
        <v>4.1666666666666685E-2</v>
      </c>
      <c r="H2683" s="27">
        <v>2</v>
      </c>
      <c r="I2683" s="27">
        <v>2</v>
      </c>
      <c r="J2683" s="27">
        <v>4</v>
      </c>
      <c r="K2683" s="27">
        <v>4</v>
      </c>
      <c r="L2683" s="27" t="s">
        <v>61</v>
      </c>
      <c r="M2683" s="14" t="s">
        <v>62</v>
      </c>
      <c r="N2683" s="27">
        <v>1</v>
      </c>
      <c r="O2683" s="27">
        <f>3.3*P2683</f>
        <v>21.779999999999998</v>
      </c>
      <c r="P2683" s="28">
        <v>6.6</v>
      </c>
      <c r="Q2683" s="27">
        <f>3.3*R2683</f>
        <v>17.82</v>
      </c>
      <c r="R2683" s="28">
        <v>5.4</v>
      </c>
      <c r="S2683" s="27">
        <f>3.3*T2683</f>
        <v>21.779999999999998</v>
      </c>
      <c r="T2683" s="28">
        <v>6.6</v>
      </c>
      <c r="U2683" s="27" t="s">
        <v>43</v>
      </c>
      <c r="V2683" s="27" t="s">
        <v>43</v>
      </c>
      <c r="W2683" s="29">
        <v>27.88589</v>
      </c>
      <c r="X2683" s="29">
        <v>-115.19037</v>
      </c>
      <c r="Y2683" s="28">
        <f>(Z2683*1.8)+32</f>
        <v>64.400000000000006</v>
      </c>
      <c r="Z2683" s="27">
        <v>18</v>
      </c>
      <c r="AA2683" s="27">
        <v>5</v>
      </c>
      <c r="AB2683" s="27" t="s">
        <v>44</v>
      </c>
      <c r="AC2683" s="25">
        <v>3</v>
      </c>
      <c r="AD2683" s="25">
        <v>18</v>
      </c>
      <c r="AE2683" s="27">
        <v>1</v>
      </c>
      <c r="AF2683" s="27">
        <v>22</v>
      </c>
      <c r="AG2683" s="27">
        <v>270</v>
      </c>
      <c r="AI2683" s="70">
        <f t="shared" si="422"/>
        <v>13.918999999999999</v>
      </c>
      <c r="AJ2683" s="71" t="s">
        <v>369</v>
      </c>
      <c r="AK2683" s="72">
        <f t="shared" si="423"/>
        <v>1.8310631406548505</v>
      </c>
      <c r="AL2683" s="73">
        <f t="shared" si="424"/>
        <v>1.8310631406548505</v>
      </c>
    </row>
    <row r="2684" spans="1:38" hidden="1">
      <c r="A2684" s="25" t="s">
        <v>132</v>
      </c>
      <c r="B2684" s="25" t="s">
        <v>40</v>
      </c>
      <c r="C2684" s="32">
        <v>39651</v>
      </c>
      <c r="D2684" s="25">
        <v>2008</v>
      </c>
      <c r="E2684" s="26">
        <v>0.4826388888888889</v>
      </c>
      <c r="F2684" s="26">
        <v>0.52083333333333337</v>
      </c>
      <c r="G2684" s="26">
        <f t="shared" si="425"/>
        <v>3.8194444444444475E-2</v>
      </c>
      <c r="H2684" s="27">
        <v>2</v>
      </c>
      <c r="I2684" s="27">
        <v>2</v>
      </c>
      <c r="J2684" s="27">
        <v>2</v>
      </c>
      <c r="K2684" s="27">
        <v>2</v>
      </c>
      <c r="L2684" s="27" t="s">
        <v>61</v>
      </c>
      <c r="M2684" s="14" t="s">
        <v>62</v>
      </c>
      <c r="N2684" s="27">
        <v>1</v>
      </c>
      <c r="O2684" s="27">
        <f t="shared" si="426"/>
        <v>41.91</v>
      </c>
      <c r="P2684" s="28">
        <v>12.7</v>
      </c>
      <c r="Q2684" s="27">
        <f t="shared" si="427"/>
        <v>39.599999999999994</v>
      </c>
      <c r="R2684" s="28">
        <v>12</v>
      </c>
      <c r="S2684" s="27">
        <f t="shared" si="428"/>
        <v>41.91</v>
      </c>
      <c r="T2684" s="28">
        <v>12.7</v>
      </c>
      <c r="U2684" s="27" t="s">
        <v>43</v>
      </c>
      <c r="V2684" s="27" t="s">
        <v>43</v>
      </c>
      <c r="W2684" s="29">
        <v>27.8871</v>
      </c>
      <c r="X2684" s="29">
        <v>-115.19005</v>
      </c>
      <c r="Y2684" s="28">
        <f t="shared" si="429"/>
        <v>64.400000000000006</v>
      </c>
      <c r="Z2684" s="27">
        <v>18</v>
      </c>
      <c r="AA2684" s="27">
        <v>10</v>
      </c>
      <c r="AB2684" s="27" t="s">
        <v>44</v>
      </c>
      <c r="AC2684" s="25">
        <v>3</v>
      </c>
      <c r="AD2684" s="25">
        <v>5</v>
      </c>
      <c r="AE2684" s="27">
        <v>1</v>
      </c>
      <c r="AF2684" s="27">
        <v>9</v>
      </c>
      <c r="AG2684" s="27">
        <v>300</v>
      </c>
      <c r="AI2684" s="70">
        <f t="shared" si="422"/>
        <v>4.702</v>
      </c>
      <c r="AJ2684" s="71" t="s">
        <v>369</v>
      </c>
      <c r="AK2684" s="72">
        <f t="shared" si="423"/>
        <v>0.17002025858157216</v>
      </c>
      <c r="AL2684" s="73">
        <f t="shared" si="424"/>
        <v>0.17002025858157216</v>
      </c>
    </row>
    <row r="2685" spans="1:38" hidden="1">
      <c r="A2685" s="25" t="s">
        <v>132</v>
      </c>
      <c r="B2685" s="25" t="s">
        <v>40</v>
      </c>
      <c r="C2685" s="32">
        <v>39651</v>
      </c>
      <c r="D2685" s="25">
        <v>2008</v>
      </c>
      <c r="E2685" s="26">
        <v>0.4826388888888889</v>
      </c>
      <c r="F2685" s="26">
        <v>0.52083333333333337</v>
      </c>
      <c r="G2685" s="26">
        <f t="shared" si="425"/>
        <v>3.8194444444444475E-2</v>
      </c>
      <c r="H2685" s="27">
        <v>2</v>
      </c>
      <c r="I2685" s="27">
        <v>2</v>
      </c>
      <c r="J2685" s="27">
        <v>2</v>
      </c>
      <c r="K2685" s="27">
        <v>2</v>
      </c>
      <c r="L2685" s="27" t="s">
        <v>61</v>
      </c>
      <c r="M2685" s="14" t="s">
        <v>62</v>
      </c>
      <c r="N2685" s="27">
        <v>1</v>
      </c>
      <c r="O2685" s="27">
        <f t="shared" si="426"/>
        <v>41.91</v>
      </c>
      <c r="P2685" s="28">
        <v>12.7</v>
      </c>
      <c r="Q2685" s="27">
        <f t="shared" si="427"/>
        <v>39.599999999999994</v>
      </c>
      <c r="R2685" s="28">
        <v>12</v>
      </c>
      <c r="S2685" s="27">
        <f t="shared" si="428"/>
        <v>41.91</v>
      </c>
      <c r="T2685" s="28">
        <v>12.7</v>
      </c>
      <c r="U2685" s="27" t="s">
        <v>43</v>
      </c>
      <c r="V2685" s="27" t="s">
        <v>43</v>
      </c>
      <c r="W2685" s="29">
        <v>27.8871</v>
      </c>
      <c r="X2685" s="29">
        <v>-115.19005</v>
      </c>
      <c r="Y2685" s="28">
        <f t="shared" si="429"/>
        <v>64.400000000000006</v>
      </c>
      <c r="Z2685" s="27">
        <v>18</v>
      </c>
      <c r="AA2685" s="27">
        <v>10</v>
      </c>
      <c r="AB2685" s="27" t="s">
        <v>44</v>
      </c>
      <c r="AC2685" s="25">
        <v>3</v>
      </c>
      <c r="AD2685" s="25">
        <v>10</v>
      </c>
      <c r="AE2685" s="27">
        <v>1</v>
      </c>
      <c r="AF2685" s="27">
        <v>9</v>
      </c>
      <c r="AG2685" s="27">
        <v>300</v>
      </c>
      <c r="AI2685" s="70">
        <f t="shared" si="422"/>
        <v>8.2469999999999999</v>
      </c>
      <c r="AJ2685" s="71" t="s">
        <v>369</v>
      </c>
      <c r="AK2685" s="72">
        <f t="shared" si="423"/>
        <v>0.58195573469462847</v>
      </c>
      <c r="AL2685" s="73">
        <f t="shared" si="424"/>
        <v>0.58195573469462847</v>
      </c>
    </row>
    <row r="2686" spans="1:38" hidden="1">
      <c r="A2686" s="25" t="s">
        <v>132</v>
      </c>
      <c r="B2686" s="25" t="s">
        <v>40</v>
      </c>
      <c r="C2686" s="32">
        <v>39651</v>
      </c>
      <c r="D2686" s="25">
        <v>2008</v>
      </c>
      <c r="E2686" s="26">
        <v>0.4826388888888889</v>
      </c>
      <c r="F2686" s="26">
        <v>0.52083333333333337</v>
      </c>
      <c r="G2686" s="26">
        <f t="shared" si="425"/>
        <v>3.8194444444444475E-2</v>
      </c>
      <c r="H2686" s="27">
        <v>2</v>
      </c>
      <c r="I2686" s="27">
        <v>2</v>
      </c>
      <c r="J2686" s="27">
        <v>2</v>
      </c>
      <c r="K2686" s="27">
        <v>2</v>
      </c>
      <c r="L2686" s="27" t="s">
        <v>61</v>
      </c>
      <c r="M2686" s="14" t="s">
        <v>62</v>
      </c>
      <c r="N2686" s="27">
        <v>1</v>
      </c>
      <c r="O2686" s="27">
        <f t="shared" si="426"/>
        <v>41.91</v>
      </c>
      <c r="P2686" s="28">
        <v>12.7</v>
      </c>
      <c r="Q2686" s="27">
        <f t="shared" si="427"/>
        <v>39.599999999999994</v>
      </c>
      <c r="R2686" s="28">
        <v>12</v>
      </c>
      <c r="S2686" s="27">
        <f t="shared" si="428"/>
        <v>41.91</v>
      </c>
      <c r="T2686" s="28">
        <v>12.7</v>
      </c>
      <c r="U2686" s="27" t="s">
        <v>43</v>
      </c>
      <c r="V2686" s="27" t="s">
        <v>43</v>
      </c>
      <c r="W2686" s="29">
        <v>27.8871</v>
      </c>
      <c r="X2686" s="29">
        <v>-115.19005</v>
      </c>
      <c r="Y2686" s="28">
        <f t="shared" si="429"/>
        <v>64.400000000000006</v>
      </c>
      <c r="Z2686" s="27">
        <v>18</v>
      </c>
      <c r="AA2686" s="27">
        <v>10</v>
      </c>
      <c r="AB2686" s="27" t="s">
        <v>44</v>
      </c>
      <c r="AC2686" s="25">
        <v>3</v>
      </c>
      <c r="AD2686" s="25">
        <v>16</v>
      </c>
      <c r="AE2686" s="27">
        <v>1</v>
      </c>
      <c r="AF2686" s="27">
        <v>9</v>
      </c>
      <c r="AG2686" s="27">
        <v>300</v>
      </c>
      <c r="AI2686" s="70">
        <f t="shared" si="422"/>
        <v>12.500999999999999</v>
      </c>
      <c r="AJ2686" s="71" t="s">
        <v>369</v>
      </c>
      <c r="AK2686" s="72">
        <f t="shared" si="423"/>
        <v>1.4471406331162124</v>
      </c>
      <c r="AL2686" s="73">
        <f t="shared" si="424"/>
        <v>1.4471406331162124</v>
      </c>
    </row>
    <row r="2687" spans="1:38" hidden="1">
      <c r="A2687" s="25" t="s">
        <v>131</v>
      </c>
      <c r="B2687" s="25" t="s">
        <v>129</v>
      </c>
      <c r="C2687" s="32">
        <v>39651</v>
      </c>
      <c r="D2687" s="25">
        <v>2008</v>
      </c>
      <c r="E2687" s="26">
        <v>0.47222222222222227</v>
      </c>
      <c r="F2687" s="26">
        <v>0.51388888888888895</v>
      </c>
      <c r="G2687" s="26">
        <f>F2687-E2687</f>
        <v>4.1666666666666685E-2</v>
      </c>
      <c r="H2687" s="27">
        <v>2</v>
      </c>
      <c r="I2687" s="27">
        <v>2</v>
      </c>
      <c r="J2687" s="27">
        <v>4</v>
      </c>
      <c r="K2687" s="27">
        <v>4</v>
      </c>
      <c r="L2687" s="27" t="s">
        <v>61</v>
      </c>
      <c r="M2687" s="14" t="s">
        <v>62</v>
      </c>
      <c r="N2687" s="27">
        <v>1</v>
      </c>
      <c r="O2687" s="27">
        <f>3.3*P2687</f>
        <v>21.779999999999998</v>
      </c>
      <c r="P2687" s="28">
        <v>6.6</v>
      </c>
      <c r="Q2687" s="27">
        <f>3.3*R2687</f>
        <v>17.82</v>
      </c>
      <c r="R2687" s="28">
        <v>5.4</v>
      </c>
      <c r="S2687" s="27">
        <f>3.3*T2687</f>
        <v>21.779999999999998</v>
      </c>
      <c r="T2687" s="28">
        <v>6.6</v>
      </c>
      <c r="U2687" s="27" t="s">
        <v>43</v>
      </c>
      <c r="V2687" s="27" t="s">
        <v>43</v>
      </c>
      <c r="W2687" s="29">
        <v>27.88589</v>
      </c>
      <c r="X2687" s="29">
        <v>-115.19037</v>
      </c>
      <c r="Y2687" s="28">
        <f>(Z2687*1.8)+32</f>
        <v>64.400000000000006</v>
      </c>
      <c r="Z2687" s="27">
        <v>18</v>
      </c>
      <c r="AA2687" s="27">
        <v>5</v>
      </c>
      <c r="AB2687" s="27" t="s">
        <v>44</v>
      </c>
      <c r="AC2687" s="25">
        <v>4</v>
      </c>
      <c r="AD2687" s="25">
        <v>14</v>
      </c>
      <c r="AE2687" s="27">
        <v>1</v>
      </c>
      <c r="AF2687" s="27">
        <v>44</v>
      </c>
      <c r="AG2687" s="27">
        <v>270</v>
      </c>
      <c r="AI2687" s="70">
        <f t="shared" si="422"/>
        <v>11.083</v>
      </c>
      <c r="AJ2687" s="71" t="s">
        <v>369</v>
      </c>
      <c r="AK2687" s="72">
        <f t="shared" si="423"/>
        <v>1.1117350137621949</v>
      </c>
      <c r="AL2687" s="73">
        <f t="shared" si="424"/>
        <v>1.1117350137621949</v>
      </c>
    </row>
    <row r="2688" spans="1:38" hidden="1">
      <c r="A2688" s="25" t="s">
        <v>132</v>
      </c>
      <c r="B2688" s="25" t="s">
        <v>40</v>
      </c>
      <c r="C2688" s="32">
        <v>39651</v>
      </c>
      <c r="D2688" s="25">
        <v>2008</v>
      </c>
      <c r="E2688" s="26">
        <v>0.4826388888888889</v>
      </c>
      <c r="F2688" s="26">
        <v>0.52083333333333337</v>
      </c>
      <c r="G2688" s="26">
        <f t="shared" si="425"/>
        <v>3.8194444444444475E-2</v>
      </c>
      <c r="H2688" s="27">
        <v>2</v>
      </c>
      <c r="I2688" s="27">
        <v>2</v>
      </c>
      <c r="J2688" s="27">
        <v>2</v>
      </c>
      <c r="K2688" s="27">
        <v>2</v>
      </c>
      <c r="L2688" s="27" t="s">
        <v>61</v>
      </c>
      <c r="M2688" s="14" t="s">
        <v>62</v>
      </c>
      <c r="N2688" s="27">
        <v>1</v>
      </c>
      <c r="O2688" s="27">
        <f t="shared" si="426"/>
        <v>41.91</v>
      </c>
      <c r="P2688" s="28">
        <v>12.7</v>
      </c>
      <c r="Q2688" s="27">
        <f t="shared" si="427"/>
        <v>39.599999999999994</v>
      </c>
      <c r="R2688" s="28">
        <v>12</v>
      </c>
      <c r="S2688" s="27">
        <f t="shared" si="428"/>
        <v>41.91</v>
      </c>
      <c r="T2688" s="28">
        <v>12.7</v>
      </c>
      <c r="U2688" s="27" t="s">
        <v>43</v>
      </c>
      <c r="V2688" s="27" t="s">
        <v>43</v>
      </c>
      <c r="W2688" s="29">
        <v>27.8871</v>
      </c>
      <c r="X2688" s="29">
        <v>-115.19005</v>
      </c>
      <c r="Y2688" s="28">
        <f t="shared" si="429"/>
        <v>64.400000000000006</v>
      </c>
      <c r="Z2688" s="27">
        <v>18</v>
      </c>
      <c r="AA2688" s="27">
        <v>10</v>
      </c>
      <c r="AB2688" s="27" t="s">
        <v>44</v>
      </c>
      <c r="AC2688" s="25">
        <v>4</v>
      </c>
      <c r="AD2688" s="25">
        <v>13</v>
      </c>
      <c r="AE2688" s="27">
        <v>1</v>
      </c>
      <c r="AF2688" s="27">
        <v>11</v>
      </c>
      <c r="AG2688" s="27">
        <v>300</v>
      </c>
      <c r="AI2688" s="70">
        <f t="shared" si="422"/>
        <v>10.373999999999999</v>
      </c>
      <c r="AJ2688" s="71" t="s">
        <v>369</v>
      </c>
      <c r="AK2688" s="72">
        <f t="shared" si="423"/>
        <v>0.96188687250685145</v>
      </c>
      <c r="AL2688" s="73">
        <f t="shared" si="424"/>
        <v>0.96188687250685145</v>
      </c>
    </row>
    <row r="2689" spans="1:38" hidden="1">
      <c r="A2689" s="25" t="s">
        <v>132</v>
      </c>
      <c r="B2689" s="25" t="s">
        <v>40</v>
      </c>
      <c r="C2689" s="32">
        <v>39651</v>
      </c>
      <c r="D2689" s="25">
        <v>2008</v>
      </c>
      <c r="E2689" s="26">
        <v>0.4826388888888889</v>
      </c>
      <c r="F2689" s="26">
        <v>0.52083333333333337</v>
      </c>
      <c r="G2689" s="26">
        <f t="shared" si="425"/>
        <v>3.8194444444444475E-2</v>
      </c>
      <c r="H2689" s="27">
        <v>2</v>
      </c>
      <c r="I2689" s="27">
        <v>2</v>
      </c>
      <c r="J2689" s="27">
        <v>2</v>
      </c>
      <c r="K2689" s="27">
        <v>2</v>
      </c>
      <c r="L2689" s="27" t="s">
        <v>61</v>
      </c>
      <c r="M2689" s="14" t="s">
        <v>62</v>
      </c>
      <c r="N2689" s="27">
        <v>1</v>
      </c>
      <c r="O2689" s="27">
        <f t="shared" si="426"/>
        <v>41.91</v>
      </c>
      <c r="P2689" s="28">
        <v>12.7</v>
      </c>
      <c r="Q2689" s="27">
        <f t="shared" si="427"/>
        <v>39.599999999999994</v>
      </c>
      <c r="R2689" s="28">
        <v>12</v>
      </c>
      <c r="S2689" s="27">
        <f t="shared" si="428"/>
        <v>41.91</v>
      </c>
      <c r="T2689" s="28">
        <v>12.7</v>
      </c>
      <c r="U2689" s="27" t="s">
        <v>43</v>
      </c>
      <c r="V2689" s="27" t="s">
        <v>43</v>
      </c>
      <c r="W2689" s="29">
        <v>27.8871</v>
      </c>
      <c r="X2689" s="29">
        <v>-115.19005</v>
      </c>
      <c r="Y2689" s="28">
        <f t="shared" si="429"/>
        <v>64.400000000000006</v>
      </c>
      <c r="Z2689" s="27">
        <v>18</v>
      </c>
      <c r="AA2689" s="27">
        <v>10</v>
      </c>
      <c r="AB2689" s="27" t="s">
        <v>44</v>
      </c>
      <c r="AC2689" s="25">
        <v>4</v>
      </c>
      <c r="AD2689" s="25">
        <v>17</v>
      </c>
      <c r="AE2689" s="27">
        <v>1</v>
      </c>
      <c r="AF2689" s="27">
        <v>11</v>
      </c>
      <c r="AG2689" s="27">
        <v>300</v>
      </c>
      <c r="AI2689" s="70">
        <f t="shared" si="422"/>
        <v>13.209999999999999</v>
      </c>
      <c r="AJ2689" s="71" t="s">
        <v>369</v>
      </c>
      <c r="AK2689" s="72">
        <f t="shared" si="423"/>
        <v>1.6329725885917237</v>
      </c>
      <c r="AL2689" s="73">
        <f t="shared" si="424"/>
        <v>1.6329725885917237</v>
      </c>
    </row>
    <row r="2690" spans="1:38" hidden="1">
      <c r="A2690" s="25" t="s">
        <v>132</v>
      </c>
      <c r="B2690" s="25" t="s">
        <v>40</v>
      </c>
      <c r="C2690" s="32">
        <v>39651</v>
      </c>
      <c r="D2690" s="25">
        <v>2008</v>
      </c>
      <c r="E2690" s="26">
        <v>0.4826388888888889</v>
      </c>
      <c r="F2690" s="26">
        <v>0.52083333333333337</v>
      </c>
      <c r="G2690" s="26">
        <f t="shared" si="425"/>
        <v>3.8194444444444475E-2</v>
      </c>
      <c r="H2690" s="27">
        <v>2</v>
      </c>
      <c r="I2690" s="27">
        <v>2</v>
      </c>
      <c r="J2690" s="27">
        <v>2</v>
      </c>
      <c r="K2690" s="27">
        <v>2</v>
      </c>
      <c r="L2690" s="27" t="s">
        <v>61</v>
      </c>
      <c r="M2690" s="14" t="s">
        <v>62</v>
      </c>
      <c r="N2690" s="27">
        <v>1</v>
      </c>
      <c r="O2690" s="27">
        <f t="shared" si="426"/>
        <v>41.91</v>
      </c>
      <c r="P2690" s="28">
        <v>12.7</v>
      </c>
      <c r="Q2690" s="27">
        <f t="shared" si="427"/>
        <v>39.599999999999994</v>
      </c>
      <c r="R2690" s="28">
        <v>12</v>
      </c>
      <c r="S2690" s="27">
        <f t="shared" si="428"/>
        <v>41.91</v>
      </c>
      <c r="T2690" s="28">
        <v>12.7</v>
      </c>
      <c r="U2690" s="27" t="s">
        <v>43</v>
      </c>
      <c r="V2690" s="27" t="s">
        <v>43</v>
      </c>
      <c r="W2690" s="29">
        <v>27.8871</v>
      </c>
      <c r="X2690" s="29">
        <v>-115.19005</v>
      </c>
      <c r="Y2690" s="28">
        <f t="shared" si="429"/>
        <v>64.400000000000006</v>
      </c>
      <c r="Z2690" s="27">
        <v>18</v>
      </c>
      <c r="AA2690" s="27">
        <v>10</v>
      </c>
      <c r="AB2690" s="27" t="s">
        <v>44</v>
      </c>
      <c r="AC2690" s="25">
        <v>4</v>
      </c>
      <c r="AD2690" s="25">
        <v>22</v>
      </c>
      <c r="AE2690" s="27">
        <v>1</v>
      </c>
      <c r="AF2690" s="27">
        <v>11</v>
      </c>
      <c r="AG2690" s="27">
        <v>300</v>
      </c>
      <c r="AI2690" s="70">
        <f t="shared" si="422"/>
        <v>16.754999999999999</v>
      </c>
      <c r="AJ2690" s="71" t="s">
        <v>369</v>
      </c>
      <c r="AK2690" s="72">
        <f t="shared" si="423"/>
        <v>2.7483879168691034</v>
      </c>
      <c r="AL2690" s="73">
        <f t="shared" si="424"/>
        <v>2.7483879168691034</v>
      </c>
    </row>
    <row r="2691" spans="1:38" hidden="1">
      <c r="A2691" s="25" t="s">
        <v>131</v>
      </c>
      <c r="B2691" s="25" t="s">
        <v>129</v>
      </c>
      <c r="C2691" s="32">
        <v>39651</v>
      </c>
      <c r="D2691" s="25">
        <v>2008</v>
      </c>
      <c r="E2691" s="26">
        <v>0.47222222222222227</v>
      </c>
      <c r="F2691" s="26">
        <v>0.51388888888888895</v>
      </c>
      <c r="G2691" s="26">
        <f>F2691-E2691</f>
        <v>4.1666666666666685E-2</v>
      </c>
      <c r="H2691" s="27">
        <v>2</v>
      </c>
      <c r="I2691" s="27">
        <v>2</v>
      </c>
      <c r="J2691" s="27">
        <v>4</v>
      </c>
      <c r="K2691" s="27">
        <v>4</v>
      </c>
      <c r="L2691" s="27" t="s">
        <v>61</v>
      </c>
      <c r="M2691" s="14" t="s">
        <v>62</v>
      </c>
      <c r="N2691" s="27">
        <v>1</v>
      </c>
      <c r="O2691" s="27">
        <f>3.3*P2691</f>
        <v>21.779999999999998</v>
      </c>
      <c r="P2691" s="28">
        <v>6.6</v>
      </c>
      <c r="Q2691" s="27">
        <f>3.3*R2691</f>
        <v>17.82</v>
      </c>
      <c r="R2691" s="28">
        <v>5.4</v>
      </c>
      <c r="S2691" s="27">
        <f>3.3*T2691</f>
        <v>21.779999999999998</v>
      </c>
      <c r="T2691" s="28">
        <v>6.6</v>
      </c>
      <c r="U2691" s="27" t="s">
        <v>43</v>
      </c>
      <c r="V2691" s="27" t="s">
        <v>43</v>
      </c>
      <c r="W2691" s="29">
        <v>27.88589</v>
      </c>
      <c r="X2691" s="29">
        <v>-115.19037</v>
      </c>
      <c r="Y2691" s="28">
        <f>(Z2691*1.8)+32</f>
        <v>64.400000000000006</v>
      </c>
      <c r="Z2691" s="27">
        <v>18</v>
      </c>
      <c r="AA2691" s="27">
        <v>5</v>
      </c>
      <c r="AB2691" s="27" t="s">
        <v>44</v>
      </c>
      <c r="AC2691" s="25">
        <v>5</v>
      </c>
      <c r="AD2691" s="25">
        <v>15</v>
      </c>
      <c r="AE2691" s="27">
        <v>1</v>
      </c>
      <c r="AF2691" s="27">
        <v>48</v>
      </c>
      <c r="AG2691" s="27">
        <v>270</v>
      </c>
      <c r="AI2691" s="70">
        <f t="shared" si="422"/>
        <v>11.792</v>
      </c>
      <c r="AJ2691" s="71" t="s">
        <v>369</v>
      </c>
      <c r="AK2691" s="72">
        <f t="shared" si="423"/>
        <v>1.2734394051640829</v>
      </c>
      <c r="AL2691" s="73">
        <f t="shared" si="424"/>
        <v>1.2734394051640829</v>
      </c>
    </row>
    <row r="2692" spans="1:38" hidden="1">
      <c r="A2692" s="25" t="s">
        <v>132</v>
      </c>
      <c r="B2692" s="25" t="s">
        <v>40</v>
      </c>
      <c r="C2692" s="32">
        <v>39651</v>
      </c>
      <c r="D2692" s="25">
        <v>2008</v>
      </c>
      <c r="E2692" s="26">
        <v>0.4826388888888889</v>
      </c>
      <c r="F2692" s="26">
        <v>0.52083333333333337</v>
      </c>
      <c r="G2692" s="26">
        <f t="shared" ref="G2692:G2755" si="430">F2692-E2692</f>
        <v>3.8194444444444475E-2</v>
      </c>
      <c r="H2692" s="27">
        <v>2</v>
      </c>
      <c r="I2692" s="27">
        <v>2</v>
      </c>
      <c r="J2692" s="27">
        <v>2</v>
      </c>
      <c r="K2692" s="27">
        <v>2</v>
      </c>
      <c r="L2692" s="27" t="s">
        <v>61</v>
      </c>
      <c r="M2692" s="14" t="s">
        <v>62</v>
      </c>
      <c r="N2692" s="27">
        <v>1</v>
      </c>
      <c r="O2692" s="27">
        <f t="shared" ref="O2692:O2755" si="431">3.3*P2692</f>
        <v>41.91</v>
      </c>
      <c r="P2692" s="28">
        <v>12.7</v>
      </c>
      <c r="Q2692" s="27">
        <f t="shared" ref="Q2692:Q2755" si="432">3.3*R2692</f>
        <v>39.599999999999994</v>
      </c>
      <c r="R2692" s="28">
        <v>12</v>
      </c>
      <c r="S2692" s="27">
        <f t="shared" ref="S2692:S2755" si="433">3.3*T2692</f>
        <v>41.91</v>
      </c>
      <c r="T2692" s="28">
        <v>12.7</v>
      </c>
      <c r="U2692" s="27" t="s">
        <v>43</v>
      </c>
      <c r="V2692" s="27" t="s">
        <v>43</v>
      </c>
      <c r="W2692" s="29">
        <v>27.8871</v>
      </c>
      <c r="X2692" s="29">
        <v>-115.19005</v>
      </c>
      <c r="Y2692" s="28">
        <f t="shared" ref="Y2692:Y2755" si="434">(Z2692*1.8)+32</f>
        <v>64.400000000000006</v>
      </c>
      <c r="Z2692" s="27">
        <v>18</v>
      </c>
      <c r="AA2692" s="27">
        <v>10</v>
      </c>
      <c r="AB2692" s="27" t="s">
        <v>44</v>
      </c>
      <c r="AC2692" s="25">
        <v>5</v>
      </c>
      <c r="AD2692" s="25">
        <v>10</v>
      </c>
      <c r="AE2692" s="27">
        <v>1</v>
      </c>
      <c r="AF2692" s="27">
        <v>14</v>
      </c>
      <c r="AG2692" s="27">
        <v>300</v>
      </c>
      <c r="AI2692" s="70">
        <f t="shared" si="422"/>
        <v>8.2469999999999999</v>
      </c>
      <c r="AJ2692" s="71" t="s">
        <v>369</v>
      </c>
      <c r="AK2692" s="72">
        <f t="shared" si="423"/>
        <v>0.58195573469462847</v>
      </c>
      <c r="AL2692" s="73">
        <f t="shared" si="424"/>
        <v>0.58195573469462847</v>
      </c>
    </row>
    <row r="2693" spans="1:38" hidden="1">
      <c r="A2693" s="25" t="s">
        <v>132</v>
      </c>
      <c r="B2693" s="25" t="s">
        <v>40</v>
      </c>
      <c r="C2693" s="32">
        <v>39651</v>
      </c>
      <c r="D2693" s="25">
        <v>2008</v>
      </c>
      <c r="E2693" s="26">
        <v>0.4826388888888889</v>
      </c>
      <c r="F2693" s="26">
        <v>0.52083333333333337</v>
      </c>
      <c r="G2693" s="26">
        <f t="shared" si="430"/>
        <v>3.8194444444444475E-2</v>
      </c>
      <c r="H2693" s="27">
        <v>2</v>
      </c>
      <c r="I2693" s="27">
        <v>2</v>
      </c>
      <c r="J2693" s="27">
        <v>2</v>
      </c>
      <c r="K2693" s="27">
        <v>2</v>
      </c>
      <c r="L2693" s="27" t="s">
        <v>61</v>
      </c>
      <c r="M2693" s="14" t="s">
        <v>62</v>
      </c>
      <c r="N2693" s="27">
        <v>1</v>
      </c>
      <c r="O2693" s="27">
        <f t="shared" si="431"/>
        <v>41.91</v>
      </c>
      <c r="P2693" s="28">
        <v>12.7</v>
      </c>
      <c r="Q2693" s="27">
        <f t="shared" si="432"/>
        <v>39.599999999999994</v>
      </c>
      <c r="R2693" s="28">
        <v>12</v>
      </c>
      <c r="S2693" s="27">
        <f t="shared" si="433"/>
        <v>41.91</v>
      </c>
      <c r="T2693" s="28">
        <v>12.7</v>
      </c>
      <c r="U2693" s="27" t="s">
        <v>43</v>
      </c>
      <c r="V2693" s="27" t="s">
        <v>43</v>
      </c>
      <c r="W2693" s="29">
        <v>27.8871</v>
      </c>
      <c r="X2693" s="29">
        <v>-115.19005</v>
      </c>
      <c r="Y2693" s="28">
        <f t="shared" si="434"/>
        <v>64.400000000000006</v>
      </c>
      <c r="Z2693" s="27">
        <v>18</v>
      </c>
      <c r="AA2693" s="27">
        <v>10</v>
      </c>
      <c r="AB2693" s="27" t="s">
        <v>44</v>
      </c>
      <c r="AC2693" s="25">
        <v>5</v>
      </c>
      <c r="AD2693" s="25">
        <v>12</v>
      </c>
      <c r="AE2693" s="27">
        <v>1</v>
      </c>
      <c r="AF2693" s="27">
        <v>14</v>
      </c>
      <c r="AG2693" s="27">
        <v>300</v>
      </c>
      <c r="AI2693" s="70">
        <f t="shared" si="422"/>
        <v>9.6649999999999991</v>
      </c>
      <c r="AJ2693" s="71" t="s">
        <v>369</v>
      </c>
      <c r="AK2693" s="72">
        <f t="shared" si="423"/>
        <v>0.82374690124645178</v>
      </c>
      <c r="AL2693" s="73">
        <f t="shared" si="424"/>
        <v>0.82374690124645178</v>
      </c>
    </row>
    <row r="2694" spans="1:38" hidden="1">
      <c r="A2694" s="25" t="s">
        <v>132</v>
      </c>
      <c r="B2694" s="25" t="s">
        <v>40</v>
      </c>
      <c r="C2694" s="32">
        <v>39651</v>
      </c>
      <c r="D2694" s="25">
        <v>2008</v>
      </c>
      <c r="E2694" s="26">
        <v>0.4826388888888889</v>
      </c>
      <c r="F2694" s="26">
        <v>0.52083333333333337</v>
      </c>
      <c r="G2694" s="26">
        <f t="shared" si="430"/>
        <v>3.8194444444444475E-2</v>
      </c>
      <c r="H2694" s="27">
        <v>2</v>
      </c>
      <c r="I2694" s="27">
        <v>2</v>
      </c>
      <c r="J2694" s="27">
        <v>2</v>
      </c>
      <c r="K2694" s="27">
        <v>2</v>
      </c>
      <c r="L2694" s="27" t="s">
        <v>61</v>
      </c>
      <c r="M2694" s="14" t="s">
        <v>62</v>
      </c>
      <c r="N2694" s="27">
        <v>1</v>
      </c>
      <c r="O2694" s="27">
        <f t="shared" si="431"/>
        <v>41.91</v>
      </c>
      <c r="P2694" s="28">
        <v>12.7</v>
      </c>
      <c r="Q2694" s="27">
        <f t="shared" si="432"/>
        <v>39.599999999999994</v>
      </c>
      <c r="R2694" s="28">
        <v>12</v>
      </c>
      <c r="S2694" s="27">
        <f t="shared" si="433"/>
        <v>41.91</v>
      </c>
      <c r="T2694" s="28">
        <v>12.7</v>
      </c>
      <c r="U2694" s="27" t="s">
        <v>43</v>
      </c>
      <c r="V2694" s="27" t="s">
        <v>43</v>
      </c>
      <c r="W2694" s="29">
        <v>27.8871</v>
      </c>
      <c r="X2694" s="29">
        <v>-115.19005</v>
      </c>
      <c r="Y2694" s="28">
        <f t="shared" si="434"/>
        <v>64.400000000000006</v>
      </c>
      <c r="Z2694" s="27">
        <v>18</v>
      </c>
      <c r="AA2694" s="27">
        <v>10</v>
      </c>
      <c r="AB2694" s="27" t="s">
        <v>44</v>
      </c>
      <c r="AC2694" s="25">
        <v>5</v>
      </c>
      <c r="AD2694" s="25">
        <v>14</v>
      </c>
      <c r="AE2694" s="27">
        <v>1</v>
      </c>
      <c r="AF2694" s="27">
        <v>14</v>
      </c>
      <c r="AG2694" s="27">
        <v>300</v>
      </c>
      <c r="AI2694" s="70">
        <f t="shared" si="422"/>
        <v>11.083</v>
      </c>
      <c r="AJ2694" s="71" t="s">
        <v>369</v>
      </c>
      <c r="AK2694" s="72">
        <f t="shared" si="423"/>
        <v>1.1117350137621949</v>
      </c>
      <c r="AL2694" s="73">
        <f t="shared" si="424"/>
        <v>1.1117350137621949</v>
      </c>
    </row>
    <row r="2695" spans="1:38" hidden="1">
      <c r="A2695" s="25" t="s">
        <v>132</v>
      </c>
      <c r="B2695" s="25" t="s">
        <v>40</v>
      </c>
      <c r="C2695" s="32">
        <v>39651</v>
      </c>
      <c r="D2695" s="25">
        <v>2008</v>
      </c>
      <c r="E2695" s="26">
        <v>0.4826388888888889</v>
      </c>
      <c r="F2695" s="26">
        <v>0.52083333333333337</v>
      </c>
      <c r="G2695" s="26">
        <f t="shared" si="430"/>
        <v>3.8194444444444475E-2</v>
      </c>
      <c r="H2695" s="27">
        <v>2</v>
      </c>
      <c r="I2695" s="27">
        <v>2</v>
      </c>
      <c r="J2695" s="27">
        <v>2</v>
      </c>
      <c r="K2695" s="27">
        <v>2</v>
      </c>
      <c r="L2695" s="27" t="s">
        <v>61</v>
      </c>
      <c r="M2695" s="14" t="s">
        <v>62</v>
      </c>
      <c r="N2695" s="27">
        <v>1</v>
      </c>
      <c r="O2695" s="27">
        <f t="shared" si="431"/>
        <v>41.91</v>
      </c>
      <c r="P2695" s="28">
        <v>12.7</v>
      </c>
      <c r="Q2695" s="27">
        <f t="shared" si="432"/>
        <v>39.599999999999994</v>
      </c>
      <c r="R2695" s="28">
        <v>12</v>
      </c>
      <c r="S2695" s="27">
        <f t="shared" si="433"/>
        <v>41.91</v>
      </c>
      <c r="T2695" s="28">
        <v>12.7</v>
      </c>
      <c r="U2695" s="27" t="s">
        <v>43</v>
      </c>
      <c r="V2695" s="27" t="s">
        <v>43</v>
      </c>
      <c r="W2695" s="29">
        <v>27.8871</v>
      </c>
      <c r="X2695" s="29">
        <v>-115.19005</v>
      </c>
      <c r="Y2695" s="28">
        <f t="shared" si="434"/>
        <v>64.400000000000006</v>
      </c>
      <c r="Z2695" s="27">
        <v>18</v>
      </c>
      <c r="AA2695" s="27">
        <v>10</v>
      </c>
      <c r="AB2695" s="27" t="s">
        <v>44</v>
      </c>
      <c r="AC2695" s="25">
        <v>5</v>
      </c>
      <c r="AD2695" s="25">
        <v>17</v>
      </c>
      <c r="AE2695" s="27">
        <v>1</v>
      </c>
      <c r="AF2695" s="27">
        <v>14</v>
      </c>
      <c r="AG2695" s="27">
        <v>300</v>
      </c>
      <c r="AI2695" s="70">
        <f t="shared" si="422"/>
        <v>13.209999999999999</v>
      </c>
      <c r="AJ2695" s="71" t="s">
        <v>369</v>
      </c>
      <c r="AK2695" s="72">
        <f t="shared" si="423"/>
        <v>1.6329725885917237</v>
      </c>
      <c r="AL2695" s="73">
        <f t="shared" si="424"/>
        <v>1.6329725885917237</v>
      </c>
    </row>
    <row r="2696" spans="1:38" hidden="1">
      <c r="A2696" s="25" t="s">
        <v>132</v>
      </c>
      <c r="B2696" s="25" t="s">
        <v>40</v>
      </c>
      <c r="C2696" s="32">
        <v>39651</v>
      </c>
      <c r="D2696" s="25">
        <v>2008</v>
      </c>
      <c r="E2696" s="26">
        <v>0.4826388888888889</v>
      </c>
      <c r="F2696" s="26">
        <v>0.52083333333333337</v>
      </c>
      <c r="G2696" s="26">
        <f t="shared" si="430"/>
        <v>3.8194444444444475E-2</v>
      </c>
      <c r="H2696" s="27">
        <v>2</v>
      </c>
      <c r="I2696" s="27">
        <v>2</v>
      </c>
      <c r="J2696" s="27">
        <v>2</v>
      </c>
      <c r="K2696" s="27">
        <v>2</v>
      </c>
      <c r="L2696" s="27" t="s">
        <v>61</v>
      </c>
      <c r="M2696" s="14" t="s">
        <v>62</v>
      </c>
      <c r="N2696" s="27">
        <v>1</v>
      </c>
      <c r="O2696" s="27">
        <f t="shared" si="431"/>
        <v>41.91</v>
      </c>
      <c r="P2696" s="28">
        <v>12.7</v>
      </c>
      <c r="Q2696" s="27">
        <f t="shared" si="432"/>
        <v>39.599999999999994</v>
      </c>
      <c r="R2696" s="28">
        <v>12</v>
      </c>
      <c r="S2696" s="27">
        <f t="shared" si="433"/>
        <v>41.91</v>
      </c>
      <c r="T2696" s="28">
        <v>12.7</v>
      </c>
      <c r="U2696" s="27" t="s">
        <v>43</v>
      </c>
      <c r="V2696" s="27" t="s">
        <v>43</v>
      </c>
      <c r="W2696" s="29">
        <v>27.8871</v>
      </c>
      <c r="X2696" s="29">
        <v>-115.19005</v>
      </c>
      <c r="Y2696" s="28">
        <f t="shared" si="434"/>
        <v>64.400000000000006</v>
      </c>
      <c r="Z2696" s="27">
        <v>18</v>
      </c>
      <c r="AA2696" s="27">
        <v>10</v>
      </c>
      <c r="AB2696" s="27" t="s">
        <v>44</v>
      </c>
      <c r="AC2696" s="25">
        <v>5</v>
      </c>
      <c r="AD2696" s="25">
        <v>19</v>
      </c>
      <c r="AE2696" s="27">
        <v>1</v>
      </c>
      <c r="AF2696" s="27">
        <v>14</v>
      </c>
      <c r="AG2696" s="27">
        <v>300</v>
      </c>
      <c r="AI2696" s="70">
        <f t="shared" si="422"/>
        <v>14.628</v>
      </c>
      <c r="AJ2696" s="71" t="s">
        <v>369</v>
      </c>
      <c r="AK2696" s="72">
        <f t="shared" si="423"/>
        <v>2.041534710262368</v>
      </c>
      <c r="AL2696" s="73">
        <f t="shared" si="424"/>
        <v>2.041534710262368</v>
      </c>
    </row>
    <row r="2697" spans="1:38" hidden="1">
      <c r="A2697" s="25" t="s">
        <v>132</v>
      </c>
      <c r="B2697" s="25" t="s">
        <v>40</v>
      </c>
      <c r="C2697" s="32">
        <v>39651</v>
      </c>
      <c r="D2697" s="25">
        <v>2008</v>
      </c>
      <c r="E2697" s="26">
        <v>0.4826388888888889</v>
      </c>
      <c r="F2697" s="26">
        <v>0.52083333333333337</v>
      </c>
      <c r="G2697" s="26">
        <f t="shared" si="430"/>
        <v>3.8194444444444475E-2</v>
      </c>
      <c r="H2697" s="27">
        <v>2</v>
      </c>
      <c r="I2697" s="27">
        <v>2</v>
      </c>
      <c r="J2697" s="27">
        <v>2</v>
      </c>
      <c r="K2697" s="27">
        <v>2</v>
      </c>
      <c r="L2697" s="27" t="s">
        <v>61</v>
      </c>
      <c r="M2697" s="14" t="s">
        <v>62</v>
      </c>
      <c r="N2697" s="27">
        <v>1</v>
      </c>
      <c r="O2697" s="27">
        <f t="shared" si="431"/>
        <v>41.91</v>
      </c>
      <c r="P2697" s="28">
        <v>12.7</v>
      </c>
      <c r="Q2697" s="27">
        <f t="shared" si="432"/>
        <v>39.599999999999994</v>
      </c>
      <c r="R2697" s="28">
        <v>12</v>
      </c>
      <c r="S2697" s="27">
        <f t="shared" si="433"/>
        <v>41.91</v>
      </c>
      <c r="T2697" s="28">
        <v>12.7</v>
      </c>
      <c r="U2697" s="27" t="s">
        <v>43</v>
      </c>
      <c r="V2697" s="27" t="s">
        <v>43</v>
      </c>
      <c r="W2697" s="29">
        <v>27.8871</v>
      </c>
      <c r="X2697" s="29">
        <v>-115.19005</v>
      </c>
      <c r="Y2697" s="28">
        <f t="shared" si="434"/>
        <v>64.400000000000006</v>
      </c>
      <c r="Z2697" s="27">
        <v>18</v>
      </c>
      <c r="AA2697" s="27">
        <v>10</v>
      </c>
      <c r="AB2697" s="27" t="s">
        <v>44</v>
      </c>
      <c r="AC2697" s="25">
        <v>5</v>
      </c>
      <c r="AD2697" s="25">
        <v>20</v>
      </c>
      <c r="AE2697" s="27">
        <v>1</v>
      </c>
      <c r="AF2697" s="27">
        <v>14</v>
      </c>
      <c r="AG2697" s="27">
        <v>300</v>
      </c>
      <c r="AI2697" s="70">
        <f t="shared" si="422"/>
        <v>15.337</v>
      </c>
      <c r="AJ2697" s="71" t="s">
        <v>369</v>
      </c>
      <c r="AK2697" s="72">
        <f t="shared" si="423"/>
        <v>2.2645047633742106</v>
      </c>
      <c r="AL2697" s="73">
        <f t="shared" si="424"/>
        <v>2.2645047633742106</v>
      </c>
    </row>
    <row r="2698" spans="1:38" hidden="1">
      <c r="A2698" s="25" t="s">
        <v>132</v>
      </c>
      <c r="B2698" s="25" t="s">
        <v>40</v>
      </c>
      <c r="C2698" s="32">
        <v>39651</v>
      </c>
      <c r="D2698" s="25">
        <v>2008</v>
      </c>
      <c r="E2698" s="26">
        <v>0.4826388888888889</v>
      </c>
      <c r="F2698" s="26">
        <v>0.52083333333333337</v>
      </c>
      <c r="G2698" s="26">
        <f t="shared" si="430"/>
        <v>3.8194444444444475E-2</v>
      </c>
      <c r="H2698" s="27">
        <v>2</v>
      </c>
      <c r="I2698" s="27">
        <v>2</v>
      </c>
      <c r="J2698" s="27">
        <v>2</v>
      </c>
      <c r="K2698" s="27">
        <v>2</v>
      </c>
      <c r="L2698" s="27" t="s">
        <v>61</v>
      </c>
      <c r="M2698" s="14" t="s">
        <v>62</v>
      </c>
      <c r="N2698" s="27">
        <v>1</v>
      </c>
      <c r="O2698" s="27">
        <f t="shared" si="431"/>
        <v>41.91</v>
      </c>
      <c r="P2698" s="28">
        <v>12.7</v>
      </c>
      <c r="Q2698" s="27">
        <f t="shared" si="432"/>
        <v>39.599999999999994</v>
      </c>
      <c r="R2698" s="28">
        <v>12</v>
      </c>
      <c r="S2698" s="27">
        <f t="shared" si="433"/>
        <v>41.91</v>
      </c>
      <c r="T2698" s="28">
        <v>12.7</v>
      </c>
      <c r="U2698" s="27" t="s">
        <v>43</v>
      </c>
      <c r="V2698" s="27" t="s">
        <v>43</v>
      </c>
      <c r="W2698" s="29">
        <v>27.8871</v>
      </c>
      <c r="X2698" s="29">
        <v>-115.19005</v>
      </c>
      <c r="Y2698" s="28">
        <f t="shared" si="434"/>
        <v>64.400000000000006</v>
      </c>
      <c r="Z2698" s="27">
        <v>18</v>
      </c>
      <c r="AA2698" s="27">
        <v>10</v>
      </c>
      <c r="AB2698" s="27" t="s">
        <v>44</v>
      </c>
      <c r="AC2698" s="25">
        <v>5</v>
      </c>
      <c r="AD2698" s="25">
        <v>20</v>
      </c>
      <c r="AE2698" s="27">
        <v>1</v>
      </c>
      <c r="AF2698" s="27">
        <v>14</v>
      </c>
      <c r="AG2698" s="27">
        <v>300</v>
      </c>
      <c r="AI2698" s="70">
        <f t="shared" si="422"/>
        <v>15.337</v>
      </c>
      <c r="AJ2698" s="71" t="s">
        <v>369</v>
      </c>
      <c r="AK2698" s="72">
        <f t="shared" si="423"/>
        <v>2.2645047633742106</v>
      </c>
      <c r="AL2698" s="73">
        <f t="shared" si="424"/>
        <v>2.2645047633742106</v>
      </c>
    </row>
    <row r="2699" spans="1:38" hidden="1">
      <c r="A2699" s="25" t="s">
        <v>131</v>
      </c>
      <c r="B2699" s="25" t="s">
        <v>129</v>
      </c>
      <c r="C2699" s="32">
        <v>39651</v>
      </c>
      <c r="D2699" s="25">
        <v>2008</v>
      </c>
      <c r="E2699" s="26">
        <v>0.47222222222222227</v>
      </c>
      <c r="F2699" s="26">
        <v>0.51388888888888895</v>
      </c>
      <c r="G2699" s="26">
        <f t="shared" si="430"/>
        <v>4.1666666666666685E-2</v>
      </c>
      <c r="H2699" s="27">
        <v>2</v>
      </c>
      <c r="I2699" s="27">
        <v>2</v>
      </c>
      <c r="J2699" s="27">
        <v>4</v>
      </c>
      <c r="K2699" s="27">
        <v>4</v>
      </c>
      <c r="L2699" s="27" t="s">
        <v>61</v>
      </c>
      <c r="M2699" s="14" t="s">
        <v>62</v>
      </c>
      <c r="N2699" s="27">
        <v>1</v>
      </c>
      <c r="O2699" s="27">
        <f t="shared" si="431"/>
        <v>21.779999999999998</v>
      </c>
      <c r="P2699" s="28">
        <v>6.6</v>
      </c>
      <c r="Q2699" s="27">
        <f t="shared" si="432"/>
        <v>17.82</v>
      </c>
      <c r="R2699" s="28">
        <v>5.4</v>
      </c>
      <c r="S2699" s="27">
        <f t="shared" si="433"/>
        <v>21.779999999999998</v>
      </c>
      <c r="T2699" s="28">
        <v>6.6</v>
      </c>
      <c r="U2699" s="27" t="s">
        <v>43</v>
      </c>
      <c r="V2699" s="27" t="s">
        <v>43</v>
      </c>
      <c r="W2699" s="29">
        <v>27.88589</v>
      </c>
      <c r="X2699" s="29">
        <v>-115.19037</v>
      </c>
      <c r="Y2699" s="28">
        <f t="shared" si="434"/>
        <v>64.400000000000006</v>
      </c>
      <c r="Z2699" s="27">
        <v>18</v>
      </c>
      <c r="AA2699" s="27">
        <v>5</v>
      </c>
      <c r="AB2699" s="27" t="s">
        <v>44</v>
      </c>
      <c r="AC2699" s="25">
        <v>6</v>
      </c>
      <c r="AD2699" s="25">
        <v>15</v>
      </c>
      <c r="AE2699" s="27">
        <v>1</v>
      </c>
      <c r="AF2699" s="27">
        <v>52</v>
      </c>
      <c r="AG2699" s="27">
        <v>270</v>
      </c>
      <c r="AI2699" s="70">
        <f t="shared" si="422"/>
        <v>11.792</v>
      </c>
      <c r="AJ2699" s="71" t="s">
        <v>369</v>
      </c>
      <c r="AK2699" s="72">
        <f t="shared" si="423"/>
        <v>1.2734394051640829</v>
      </c>
      <c r="AL2699" s="73">
        <f t="shared" si="424"/>
        <v>1.2734394051640829</v>
      </c>
    </row>
    <row r="2700" spans="1:38" hidden="1">
      <c r="A2700" s="25" t="s">
        <v>132</v>
      </c>
      <c r="B2700" s="25" t="s">
        <v>40</v>
      </c>
      <c r="C2700" s="32">
        <v>39651</v>
      </c>
      <c r="D2700" s="25">
        <v>2008</v>
      </c>
      <c r="E2700" s="26">
        <v>0.4826388888888889</v>
      </c>
      <c r="F2700" s="26">
        <v>0.52083333333333337</v>
      </c>
      <c r="G2700" s="26">
        <f t="shared" si="430"/>
        <v>3.8194444444444475E-2</v>
      </c>
      <c r="H2700" s="27">
        <v>2</v>
      </c>
      <c r="I2700" s="27">
        <v>2</v>
      </c>
      <c r="J2700" s="27">
        <v>2</v>
      </c>
      <c r="K2700" s="27">
        <v>2</v>
      </c>
      <c r="L2700" s="27" t="s">
        <v>61</v>
      </c>
      <c r="M2700" s="14" t="s">
        <v>62</v>
      </c>
      <c r="N2700" s="27">
        <v>1</v>
      </c>
      <c r="O2700" s="27">
        <f t="shared" si="431"/>
        <v>41.91</v>
      </c>
      <c r="P2700" s="28">
        <v>12.7</v>
      </c>
      <c r="Q2700" s="27">
        <f t="shared" si="432"/>
        <v>39.599999999999994</v>
      </c>
      <c r="R2700" s="28">
        <v>12</v>
      </c>
      <c r="S2700" s="27">
        <f t="shared" si="433"/>
        <v>41.91</v>
      </c>
      <c r="T2700" s="28">
        <v>12.7</v>
      </c>
      <c r="U2700" s="27" t="s">
        <v>43</v>
      </c>
      <c r="V2700" s="27" t="s">
        <v>43</v>
      </c>
      <c r="W2700" s="29">
        <v>27.8871</v>
      </c>
      <c r="X2700" s="29">
        <v>-115.19005</v>
      </c>
      <c r="Y2700" s="28">
        <f t="shared" si="434"/>
        <v>64.400000000000006</v>
      </c>
      <c r="Z2700" s="27">
        <v>18</v>
      </c>
      <c r="AA2700" s="27">
        <v>10</v>
      </c>
      <c r="AB2700" s="27" t="s">
        <v>44</v>
      </c>
      <c r="AC2700" s="25">
        <v>6</v>
      </c>
      <c r="AD2700" s="25">
        <v>5</v>
      </c>
      <c r="AE2700" s="27">
        <v>1</v>
      </c>
      <c r="AF2700" s="27">
        <v>16</v>
      </c>
      <c r="AG2700" s="27">
        <v>300</v>
      </c>
      <c r="AI2700" s="70">
        <f t="shared" si="422"/>
        <v>4.702</v>
      </c>
      <c r="AJ2700" s="71" t="s">
        <v>369</v>
      </c>
      <c r="AK2700" s="72">
        <f t="shared" si="423"/>
        <v>0.17002025858157216</v>
      </c>
      <c r="AL2700" s="73">
        <f t="shared" si="424"/>
        <v>0.17002025858157216</v>
      </c>
    </row>
    <row r="2701" spans="1:38" hidden="1">
      <c r="A2701" s="25" t="s">
        <v>132</v>
      </c>
      <c r="B2701" s="25" t="s">
        <v>40</v>
      </c>
      <c r="C2701" s="32">
        <v>39651</v>
      </c>
      <c r="D2701" s="25">
        <v>2008</v>
      </c>
      <c r="E2701" s="26">
        <v>0.4826388888888889</v>
      </c>
      <c r="F2701" s="26">
        <v>0.52083333333333337</v>
      </c>
      <c r="G2701" s="26">
        <f t="shared" si="430"/>
        <v>3.8194444444444475E-2</v>
      </c>
      <c r="H2701" s="27">
        <v>2</v>
      </c>
      <c r="I2701" s="27">
        <v>2</v>
      </c>
      <c r="J2701" s="27">
        <v>2</v>
      </c>
      <c r="K2701" s="27">
        <v>2</v>
      </c>
      <c r="L2701" s="27" t="s">
        <v>61</v>
      </c>
      <c r="M2701" s="14" t="s">
        <v>62</v>
      </c>
      <c r="N2701" s="27">
        <v>1</v>
      </c>
      <c r="O2701" s="27">
        <f t="shared" si="431"/>
        <v>41.91</v>
      </c>
      <c r="P2701" s="28">
        <v>12.7</v>
      </c>
      <c r="Q2701" s="27">
        <f t="shared" si="432"/>
        <v>39.599999999999994</v>
      </c>
      <c r="R2701" s="28">
        <v>12</v>
      </c>
      <c r="S2701" s="27">
        <f t="shared" si="433"/>
        <v>41.91</v>
      </c>
      <c r="T2701" s="28">
        <v>12.7</v>
      </c>
      <c r="U2701" s="27" t="s">
        <v>43</v>
      </c>
      <c r="V2701" s="27" t="s">
        <v>43</v>
      </c>
      <c r="W2701" s="29">
        <v>27.8871</v>
      </c>
      <c r="X2701" s="29">
        <v>-115.19005</v>
      </c>
      <c r="Y2701" s="28">
        <f t="shared" si="434"/>
        <v>64.400000000000006</v>
      </c>
      <c r="Z2701" s="27">
        <v>18</v>
      </c>
      <c r="AA2701" s="27">
        <v>10</v>
      </c>
      <c r="AB2701" s="27" t="s">
        <v>44</v>
      </c>
      <c r="AC2701" s="25">
        <v>6</v>
      </c>
      <c r="AD2701" s="25">
        <v>16</v>
      </c>
      <c r="AE2701" s="27">
        <v>1</v>
      </c>
      <c r="AF2701" s="27">
        <v>16</v>
      </c>
      <c r="AG2701" s="27">
        <v>300</v>
      </c>
      <c r="AI2701" s="70">
        <f t="shared" si="422"/>
        <v>12.500999999999999</v>
      </c>
      <c r="AJ2701" s="71" t="s">
        <v>369</v>
      </c>
      <c r="AK2701" s="72">
        <f t="shared" si="423"/>
        <v>1.4471406331162124</v>
      </c>
      <c r="AL2701" s="73">
        <f t="shared" si="424"/>
        <v>1.4471406331162124</v>
      </c>
    </row>
    <row r="2702" spans="1:38" hidden="1">
      <c r="A2702" s="25" t="s">
        <v>132</v>
      </c>
      <c r="B2702" s="25" t="s">
        <v>40</v>
      </c>
      <c r="C2702" s="32">
        <v>39651</v>
      </c>
      <c r="D2702" s="25">
        <v>2008</v>
      </c>
      <c r="E2702" s="26">
        <v>0.4826388888888889</v>
      </c>
      <c r="F2702" s="26">
        <v>0.52083333333333337</v>
      </c>
      <c r="G2702" s="26">
        <f t="shared" si="430"/>
        <v>3.8194444444444475E-2</v>
      </c>
      <c r="H2702" s="27">
        <v>2</v>
      </c>
      <c r="I2702" s="27">
        <v>2</v>
      </c>
      <c r="J2702" s="27">
        <v>2</v>
      </c>
      <c r="K2702" s="27">
        <v>2</v>
      </c>
      <c r="L2702" s="27" t="s">
        <v>61</v>
      </c>
      <c r="M2702" s="14" t="s">
        <v>62</v>
      </c>
      <c r="N2702" s="27">
        <v>1</v>
      </c>
      <c r="O2702" s="27">
        <f t="shared" si="431"/>
        <v>41.91</v>
      </c>
      <c r="P2702" s="28">
        <v>12.7</v>
      </c>
      <c r="Q2702" s="27">
        <f t="shared" si="432"/>
        <v>39.599999999999994</v>
      </c>
      <c r="R2702" s="28">
        <v>12</v>
      </c>
      <c r="S2702" s="27">
        <f t="shared" si="433"/>
        <v>41.91</v>
      </c>
      <c r="T2702" s="28">
        <v>12.7</v>
      </c>
      <c r="U2702" s="27" t="s">
        <v>43</v>
      </c>
      <c r="V2702" s="27" t="s">
        <v>43</v>
      </c>
      <c r="W2702" s="29">
        <v>27.8871</v>
      </c>
      <c r="X2702" s="29">
        <v>-115.19005</v>
      </c>
      <c r="Y2702" s="28">
        <f t="shared" si="434"/>
        <v>64.400000000000006</v>
      </c>
      <c r="Z2702" s="27">
        <v>18</v>
      </c>
      <c r="AA2702" s="27">
        <v>10</v>
      </c>
      <c r="AB2702" s="27" t="s">
        <v>44</v>
      </c>
      <c r="AC2702" s="25">
        <v>7</v>
      </c>
      <c r="AD2702" s="25">
        <v>11</v>
      </c>
      <c r="AE2702" s="27">
        <v>1</v>
      </c>
      <c r="AF2702" s="27">
        <v>18</v>
      </c>
      <c r="AG2702" s="27">
        <v>300</v>
      </c>
      <c r="AI2702" s="70">
        <f t="shared" si="422"/>
        <v>8.9559999999999995</v>
      </c>
      <c r="AJ2702" s="71" t="s">
        <v>369</v>
      </c>
      <c r="AK2702" s="72">
        <f t="shared" si="423"/>
        <v>0.69715856935839871</v>
      </c>
      <c r="AL2702" s="73">
        <f t="shared" si="424"/>
        <v>0.69715856935839871</v>
      </c>
    </row>
    <row r="2703" spans="1:38" hidden="1">
      <c r="A2703" s="25" t="s">
        <v>132</v>
      </c>
      <c r="B2703" s="25" t="s">
        <v>40</v>
      </c>
      <c r="C2703" s="32">
        <v>39651</v>
      </c>
      <c r="D2703" s="25">
        <v>2008</v>
      </c>
      <c r="E2703" s="26">
        <v>0.4826388888888889</v>
      </c>
      <c r="F2703" s="26">
        <v>0.52083333333333337</v>
      </c>
      <c r="G2703" s="26">
        <f t="shared" si="430"/>
        <v>3.8194444444444475E-2</v>
      </c>
      <c r="H2703" s="27">
        <v>2</v>
      </c>
      <c r="I2703" s="27">
        <v>2</v>
      </c>
      <c r="J2703" s="27">
        <v>2</v>
      </c>
      <c r="K2703" s="27">
        <v>2</v>
      </c>
      <c r="L2703" s="27" t="s">
        <v>61</v>
      </c>
      <c r="M2703" s="14" t="s">
        <v>62</v>
      </c>
      <c r="N2703" s="27">
        <v>1</v>
      </c>
      <c r="O2703" s="27">
        <f t="shared" si="431"/>
        <v>41.91</v>
      </c>
      <c r="P2703" s="28">
        <v>12.7</v>
      </c>
      <c r="Q2703" s="27">
        <f t="shared" si="432"/>
        <v>39.599999999999994</v>
      </c>
      <c r="R2703" s="28">
        <v>12</v>
      </c>
      <c r="S2703" s="27">
        <f t="shared" si="433"/>
        <v>41.91</v>
      </c>
      <c r="T2703" s="28">
        <v>12.7</v>
      </c>
      <c r="U2703" s="27" t="s">
        <v>43</v>
      </c>
      <c r="V2703" s="27" t="s">
        <v>43</v>
      </c>
      <c r="W2703" s="29">
        <v>27.8871</v>
      </c>
      <c r="X2703" s="29">
        <v>-115.19005</v>
      </c>
      <c r="Y2703" s="28">
        <f t="shared" si="434"/>
        <v>64.400000000000006</v>
      </c>
      <c r="Z2703" s="27">
        <v>18</v>
      </c>
      <c r="AA2703" s="27">
        <v>10</v>
      </c>
      <c r="AB2703" s="27" t="s">
        <v>44</v>
      </c>
      <c r="AC2703" s="25">
        <v>7</v>
      </c>
      <c r="AD2703" s="25">
        <v>12</v>
      </c>
      <c r="AE2703" s="27">
        <v>1</v>
      </c>
      <c r="AF2703" s="27">
        <v>18</v>
      </c>
      <c r="AG2703" s="27">
        <v>300</v>
      </c>
      <c r="AI2703" s="70">
        <f t="shared" si="422"/>
        <v>9.6649999999999991</v>
      </c>
      <c r="AJ2703" s="71" t="s">
        <v>369</v>
      </c>
      <c r="AK2703" s="72">
        <f t="shared" si="423"/>
        <v>0.82374690124645178</v>
      </c>
      <c r="AL2703" s="73">
        <f t="shared" si="424"/>
        <v>0.82374690124645178</v>
      </c>
    </row>
    <row r="2704" spans="1:38" hidden="1">
      <c r="A2704" s="25" t="s">
        <v>132</v>
      </c>
      <c r="B2704" s="25" t="s">
        <v>40</v>
      </c>
      <c r="C2704" s="32">
        <v>39651</v>
      </c>
      <c r="D2704" s="25">
        <v>2008</v>
      </c>
      <c r="E2704" s="26">
        <v>0.4826388888888889</v>
      </c>
      <c r="F2704" s="26">
        <v>0.52083333333333337</v>
      </c>
      <c r="G2704" s="26">
        <f t="shared" si="430"/>
        <v>3.8194444444444475E-2</v>
      </c>
      <c r="H2704" s="27">
        <v>2</v>
      </c>
      <c r="I2704" s="27">
        <v>2</v>
      </c>
      <c r="J2704" s="27">
        <v>2</v>
      </c>
      <c r="K2704" s="27">
        <v>2</v>
      </c>
      <c r="L2704" s="27" t="s">
        <v>61</v>
      </c>
      <c r="M2704" s="14" t="s">
        <v>62</v>
      </c>
      <c r="N2704" s="27">
        <v>1</v>
      </c>
      <c r="O2704" s="27">
        <f t="shared" si="431"/>
        <v>41.91</v>
      </c>
      <c r="P2704" s="28">
        <v>12.7</v>
      </c>
      <c r="Q2704" s="27">
        <f t="shared" si="432"/>
        <v>39.599999999999994</v>
      </c>
      <c r="R2704" s="28">
        <v>12</v>
      </c>
      <c r="S2704" s="27">
        <f t="shared" si="433"/>
        <v>41.91</v>
      </c>
      <c r="T2704" s="28">
        <v>12.7</v>
      </c>
      <c r="U2704" s="27" t="s">
        <v>43</v>
      </c>
      <c r="V2704" s="27" t="s">
        <v>43</v>
      </c>
      <c r="W2704" s="29">
        <v>27.8871</v>
      </c>
      <c r="X2704" s="29">
        <v>-115.19005</v>
      </c>
      <c r="Y2704" s="28">
        <f t="shared" si="434"/>
        <v>64.400000000000006</v>
      </c>
      <c r="Z2704" s="27">
        <v>18</v>
      </c>
      <c r="AA2704" s="27">
        <v>10</v>
      </c>
      <c r="AB2704" s="27" t="s">
        <v>44</v>
      </c>
      <c r="AC2704" s="25">
        <v>7</v>
      </c>
      <c r="AD2704" s="25">
        <v>16</v>
      </c>
      <c r="AE2704" s="27">
        <v>1</v>
      </c>
      <c r="AF2704" s="27">
        <v>18</v>
      </c>
      <c r="AG2704" s="27">
        <v>300</v>
      </c>
      <c r="AI2704" s="70">
        <f t="shared" si="422"/>
        <v>12.500999999999999</v>
      </c>
      <c r="AJ2704" s="71" t="s">
        <v>369</v>
      </c>
      <c r="AK2704" s="72">
        <f t="shared" si="423"/>
        <v>1.4471406331162124</v>
      </c>
      <c r="AL2704" s="73">
        <f t="shared" si="424"/>
        <v>1.4471406331162124</v>
      </c>
    </row>
    <row r="2705" spans="1:38" hidden="1">
      <c r="A2705" s="25" t="s">
        <v>132</v>
      </c>
      <c r="B2705" s="25" t="s">
        <v>40</v>
      </c>
      <c r="C2705" s="32">
        <v>39651</v>
      </c>
      <c r="D2705" s="25">
        <v>2008</v>
      </c>
      <c r="E2705" s="26">
        <v>0.4826388888888889</v>
      </c>
      <c r="F2705" s="26">
        <v>0.52083333333333337</v>
      </c>
      <c r="G2705" s="26">
        <f t="shared" si="430"/>
        <v>3.8194444444444475E-2</v>
      </c>
      <c r="H2705" s="27">
        <v>2</v>
      </c>
      <c r="I2705" s="27">
        <v>2</v>
      </c>
      <c r="J2705" s="27">
        <v>2</v>
      </c>
      <c r="K2705" s="27">
        <v>2</v>
      </c>
      <c r="L2705" s="27" t="s">
        <v>61</v>
      </c>
      <c r="M2705" s="14" t="s">
        <v>62</v>
      </c>
      <c r="N2705" s="27">
        <v>1</v>
      </c>
      <c r="O2705" s="27">
        <f t="shared" si="431"/>
        <v>41.91</v>
      </c>
      <c r="P2705" s="28">
        <v>12.7</v>
      </c>
      <c r="Q2705" s="27">
        <f t="shared" si="432"/>
        <v>39.599999999999994</v>
      </c>
      <c r="R2705" s="28">
        <v>12</v>
      </c>
      <c r="S2705" s="27">
        <f t="shared" si="433"/>
        <v>41.91</v>
      </c>
      <c r="T2705" s="28">
        <v>12.7</v>
      </c>
      <c r="U2705" s="27" t="s">
        <v>43</v>
      </c>
      <c r="V2705" s="27" t="s">
        <v>43</v>
      </c>
      <c r="W2705" s="29">
        <v>27.8871</v>
      </c>
      <c r="X2705" s="29">
        <v>-115.19005</v>
      </c>
      <c r="Y2705" s="28">
        <f t="shared" si="434"/>
        <v>64.400000000000006</v>
      </c>
      <c r="Z2705" s="27">
        <v>18</v>
      </c>
      <c r="AA2705" s="27">
        <v>10</v>
      </c>
      <c r="AB2705" s="27" t="s">
        <v>44</v>
      </c>
      <c r="AC2705" s="25">
        <v>7</v>
      </c>
      <c r="AD2705" s="25">
        <v>16</v>
      </c>
      <c r="AE2705" s="27">
        <v>1</v>
      </c>
      <c r="AF2705" s="27">
        <v>18</v>
      </c>
      <c r="AG2705" s="27">
        <v>300</v>
      </c>
      <c r="AI2705" s="70">
        <f t="shared" si="422"/>
        <v>12.500999999999999</v>
      </c>
      <c r="AJ2705" s="71" t="s">
        <v>369</v>
      </c>
      <c r="AK2705" s="72">
        <f t="shared" si="423"/>
        <v>1.4471406331162124</v>
      </c>
      <c r="AL2705" s="73">
        <f t="shared" si="424"/>
        <v>1.4471406331162124</v>
      </c>
    </row>
    <row r="2706" spans="1:38" hidden="1">
      <c r="A2706" s="25" t="s">
        <v>132</v>
      </c>
      <c r="B2706" s="25" t="s">
        <v>40</v>
      </c>
      <c r="C2706" s="32">
        <v>39651</v>
      </c>
      <c r="D2706" s="25">
        <v>2008</v>
      </c>
      <c r="E2706" s="26">
        <v>0.4826388888888889</v>
      </c>
      <c r="F2706" s="26">
        <v>0.52083333333333337</v>
      </c>
      <c r="G2706" s="26">
        <f t="shared" si="430"/>
        <v>3.8194444444444475E-2</v>
      </c>
      <c r="H2706" s="27">
        <v>2</v>
      </c>
      <c r="I2706" s="27">
        <v>2</v>
      </c>
      <c r="J2706" s="27">
        <v>2</v>
      </c>
      <c r="K2706" s="27">
        <v>2</v>
      </c>
      <c r="L2706" s="27" t="s">
        <v>61</v>
      </c>
      <c r="M2706" s="14" t="s">
        <v>62</v>
      </c>
      <c r="N2706" s="27">
        <v>1</v>
      </c>
      <c r="O2706" s="27">
        <f t="shared" si="431"/>
        <v>41.91</v>
      </c>
      <c r="P2706" s="28">
        <v>12.7</v>
      </c>
      <c r="Q2706" s="27">
        <f t="shared" si="432"/>
        <v>39.599999999999994</v>
      </c>
      <c r="R2706" s="28">
        <v>12</v>
      </c>
      <c r="S2706" s="27">
        <f t="shared" si="433"/>
        <v>41.91</v>
      </c>
      <c r="T2706" s="28">
        <v>12.7</v>
      </c>
      <c r="U2706" s="27" t="s">
        <v>43</v>
      </c>
      <c r="V2706" s="27" t="s">
        <v>43</v>
      </c>
      <c r="W2706" s="29">
        <v>27.8871</v>
      </c>
      <c r="X2706" s="29">
        <v>-115.19005</v>
      </c>
      <c r="Y2706" s="28">
        <f t="shared" si="434"/>
        <v>64.400000000000006</v>
      </c>
      <c r="Z2706" s="27">
        <v>18</v>
      </c>
      <c r="AA2706" s="27">
        <v>10</v>
      </c>
      <c r="AB2706" s="27" t="s">
        <v>44</v>
      </c>
      <c r="AC2706" s="25">
        <v>8</v>
      </c>
      <c r="AD2706" s="25">
        <v>13</v>
      </c>
      <c r="AE2706" s="27">
        <v>1</v>
      </c>
      <c r="AF2706" s="27">
        <v>19</v>
      </c>
      <c r="AG2706" s="27">
        <v>300</v>
      </c>
      <c r="AI2706" s="70">
        <f t="shared" si="422"/>
        <v>10.373999999999999</v>
      </c>
      <c r="AJ2706" s="71" t="s">
        <v>369</v>
      </c>
      <c r="AK2706" s="72">
        <f t="shared" si="423"/>
        <v>0.96188687250685145</v>
      </c>
      <c r="AL2706" s="73">
        <f t="shared" si="424"/>
        <v>0.96188687250685145</v>
      </c>
    </row>
    <row r="2707" spans="1:38" hidden="1">
      <c r="A2707" s="25" t="s">
        <v>132</v>
      </c>
      <c r="B2707" s="25" t="s">
        <v>40</v>
      </c>
      <c r="C2707" s="32">
        <v>39651</v>
      </c>
      <c r="D2707" s="25">
        <v>2008</v>
      </c>
      <c r="E2707" s="26">
        <v>0.4826388888888889</v>
      </c>
      <c r="F2707" s="26">
        <v>0.52083333333333337</v>
      </c>
      <c r="G2707" s="26">
        <f t="shared" si="430"/>
        <v>3.8194444444444475E-2</v>
      </c>
      <c r="H2707" s="27">
        <v>2</v>
      </c>
      <c r="I2707" s="27">
        <v>2</v>
      </c>
      <c r="J2707" s="27">
        <v>2</v>
      </c>
      <c r="K2707" s="27">
        <v>2</v>
      </c>
      <c r="L2707" s="27" t="s">
        <v>61</v>
      </c>
      <c r="M2707" s="14" t="s">
        <v>62</v>
      </c>
      <c r="N2707" s="27">
        <v>1</v>
      </c>
      <c r="O2707" s="27">
        <f t="shared" si="431"/>
        <v>41.91</v>
      </c>
      <c r="P2707" s="28">
        <v>12.7</v>
      </c>
      <c r="Q2707" s="27">
        <f t="shared" si="432"/>
        <v>39.599999999999994</v>
      </c>
      <c r="R2707" s="28">
        <v>12</v>
      </c>
      <c r="S2707" s="27">
        <f t="shared" si="433"/>
        <v>41.91</v>
      </c>
      <c r="T2707" s="28">
        <v>12.7</v>
      </c>
      <c r="U2707" s="27" t="s">
        <v>43</v>
      </c>
      <c r="V2707" s="27" t="s">
        <v>43</v>
      </c>
      <c r="W2707" s="29">
        <v>27.8871</v>
      </c>
      <c r="X2707" s="29">
        <v>-115.19005</v>
      </c>
      <c r="Y2707" s="28">
        <f t="shared" si="434"/>
        <v>64.400000000000006</v>
      </c>
      <c r="Z2707" s="27">
        <v>18</v>
      </c>
      <c r="AA2707" s="27">
        <v>10</v>
      </c>
      <c r="AB2707" s="27" t="s">
        <v>44</v>
      </c>
      <c r="AC2707" s="25">
        <v>8</v>
      </c>
      <c r="AD2707" s="25">
        <v>17</v>
      </c>
      <c r="AE2707" s="27">
        <v>1</v>
      </c>
      <c r="AF2707" s="27">
        <v>19</v>
      </c>
      <c r="AG2707" s="27">
        <v>300</v>
      </c>
      <c r="AI2707" s="70">
        <f t="shared" si="422"/>
        <v>13.209999999999999</v>
      </c>
      <c r="AJ2707" s="71" t="s">
        <v>369</v>
      </c>
      <c r="AK2707" s="72">
        <f t="shared" si="423"/>
        <v>1.6329725885917237</v>
      </c>
      <c r="AL2707" s="73">
        <f t="shared" si="424"/>
        <v>1.6329725885917237</v>
      </c>
    </row>
    <row r="2708" spans="1:38" hidden="1">
      <c r="A2708" s="25" t="s">
        <v>132</v>
      </c>
      <c r="B2708" s="25" t="s">
        <v>40</v>
      </c>
      <c r="C2708" s="32">
        <v>39651</v>
      </c>
      <c r="D2708" s="25">
        <v>2008</v>
      </c>
      <c r="E2708" s="26">
        <v>0.4826388888888889</v>
      </c>
      <c r="F2708" s="26">
        <v>0.52083333333333337</v>
      </c>
      <c r="G2708" s="26">
        <f t="shared" si="430"/>
        <v>3.8194444444444475E-2</v>
      </c>
      <c r="H2708" s="27">
        <v>2</v>
      </c>
      <c r="I2708" s="27">
        <v>2</v>
      </c>
      <c r="J2708" s="27">
        <v>2</v>
      </c>
      <c r="K2708" s="27">
        <v>2</v>
      </c>
      <c r="L2708" s="27" t="s">
        <v>61</v>
      </c>
      <c r="M2708" s="14" t="s">
        <v>62</v>
      </c>
      <c r="N2708" s="27">
        <v>1</v>
      </c>
      <c r="O2708" s="27">
        <f t="shared" si="431"/>
        <v>41.91</v>
      </c>
      <c r="P2708" s="28">
        <v>12.7</v>
      </c>
      <c r="Q2708" s="27">
        <f t="shared" si="432"/>
        <v>39.599999999999994</v>
      </c>
      <c r="R2708" s="28">
        <v>12</v>
      </c>
      <c r="S2708" s="27">
        <f t="shared" si="433"/>
        <v>41.91</v>
      </c>
      <c r="T2708" s="28">
        <v>12.7</v>
      </c>
      <c r="U2708" s="27" t="s">
        <v>43</v>
      </c>
      <c r="V2708" s="27" t="s">
        <v>43</v>
      </c>
      <c r="W2708" s="29">
        <v>27.8871</v>
      </c>
      <c r="X2708" s="29">
        <v>-115.19005</v>
      </c>
      <c r="Y2708" s="28">
        <f t="shared" si="434"/>
        <v>64.400000000000006</v>
      </c>
      <c r="Z2708" s="27">
        <v>18</v>
      </c>
      <c r="AA2708" s="27">
        <v>10</v>
      </c>
      <c r="AB2708" s="27" t="s">
        <v>44</v>
      </c>
      <c r="AC2708" s="25">
        <v>8</v>
      </c>
      <c r="AD2708" s="25">
        <v>17</v>
      </c>
      <c r="AE2708" s="27">
        <v>1</v>
      </c>
      <c r="AF2708" s="27">
        <v>19</v>
      </c>
      <c r="AG2708" s="27">
        <v>300</v>
      </c>
      <c r="AI2708" s="70">
        <f t="shared" si="422"/>
        <v>13.209999999999999</v>
      </c>
      <c r="AJ2708" s="71" t="s">
        <v>369</v>
      </c>
      <c r="AK2708" s="72">
        <f t="shared" si="423"/>
        <v>1.6329725885917237</v>
      </c>
      <c r="AL2708" s="73">
        <f t="shared" si="424"/>
        <v>1.6329725885917237</v>
      </c>
    </row>
    <row r="2709" spans="1:38" hidden="1">
      <c r="A2709" s="25" t="s">
        <v>132</v>
      </c>
      <c r="B2709" s="25" t="s">
        <v>40</v>
      </c>
      <c r="C2709" s="32">
        <v>39651</v>
      </c>
      <c r="D2709" s="25">
        <v>2008</v>
      </c>
      <c r="E2709" s="26">
        <v>0.4826388888888889</v>
      </c>
      <c r="F2709" s="26">
        <v>0.52083333333333337</v>
      </c>
      <c r="G2709" s="26">
        <f t="shared" si="430"/>
        <v>3.8194444444444475E-2</v>
      </c>
      <c r="H2709" s="27">
        <v>2</v>
      </c>
      <c r="I2709" s="27">
        <v>2</v>
      </c>
      <c r="J2709" s="27">
        <v>2</v>
      </c>
      <c r="K2709" s="27">
        <v>2</v>
      </c>
      <c r="L2709" s="27" t="s">
        <v>61</v>
      </c>
      <c r="M2709" s="14" t="s">
        <v>62</v>
      </c>
      <c r="N2709" s="27">
        <v>1</v>
      </c>
      <c r="O2709" s="27">
        <f t="shared" si="431"/>
        <v>41.91</v>
      </c>
      <c r="P2709" s="28">
        <v>12.7</v>
      </c>
      <c r="Q2709" s="27">
        <f t="shared" si="432"/>
        <v>39.599999999999994</v>
      </c>
      <c r="R2709" s="28">
        <v>12</v>
      </c>
      <c r="S2709" s="27">
        <f t="shared" si="433"/>
        <v>41.91</v>
      </c>
      <c r="T2709" s="28">
        <v>12.7</v>
      </c>
      <c r="U2709" s="27" t="s">
        <v>43</v>
      </c>
      <c r="V2709" s="27" t="s">
        <v>43</v>
      </c>
      <c r="W2709" s="29">
        <v>27.8871</v>
      </c>
      <c r="X2709" s="29">
        <v>-115.19005</v>
      </c>
      <c r="Y2709" s="28">
        <f t="shared" si="434"/>
        <v>64.400000000000006</v>
      </c>
      <c r="Z2709" s="27">
        <v>18</v>
      </c>
      <c r="AA2709" s="27">
        <v>10</v>
      </c>
      <c r="AB2709" s="27" t="s">
        <v>44</v>
      </c>
      <c r="AC2709" s="25">
        <v>8</v>
      </c>
      <c r="AD2709" s="25">
        <v>21</v>
      </c>
      <c r="AE2709" s="27">
        <v>1</v>
      </c>
      <c r="AF2709" s="27">
        <v>19</v>
      </c>
      <c r="AG2709" s="27">
        <v>300</v>
      </c>
      <c r="AI2709" s="70">
        <f t="shared" si="422"/>
        <v>16.045999999999999</v>
      </c>
      <c r="AJ2709" s="71" t="s">
        <v>369</v>
      </c>
      <c r="AK2709" s="72">
        <f t="shared" si="423"/>
        <v>2.5000862380340183</v>
      </c>
      <c r="AL2709" s="73">
        <f t="shared" si="424"/>
        <v>2.5000862380340183</v>
      </c>
    </row>
    <row r="2710" spans="1:38" hidden="1">
      <c r="A2710" s="25" t="s">
        <v>132</v>
      </c>
      <c r="B2710" s="25" t="s">
        <v>40</v>
      </c>
      <c r="C2710" s="32">
        <v>39651</v>
      </c>
      <c r="D2710" s="25">
        <v>2008</v>
      </c>
      <c r="E2710" s="26">
        <v>0.4826388888888889</v>
      </c>
      <c r="F2710" s="26">
        <v>0.52083333333333337</v>
      </c>
      <c r="G2710" s="26">
        <f t="shared" si="430"/>
        <v>3.8194444444444475E-2</v>
      </c>
      <c r="H2710" s="27">
        <v>2</v>
      </c>
      <c r="I2710" s="27">
        <v>2</v>
      </c>
      <c r="J2710" s="27">
        <v>2</v>
      </c>
      <c r="K2710" s="27">
        <v>2</v>
      </c>
      <c r="L2710" s="27" t="s">
        <v>61</v>
      </c>
      <c r="M2710" s="14" t="s">
        <v>62</v>
      </c>
      <c r="N2710" s="27">
        <v>1</v>
      </c>
      <c r="O2710" s="27">
        <f t="shared" si="431"/>
        <v>41.91</v>
      </c>
      <c r="P2710" s="28">
        <v>12.7</v>
      </c>
      <c r="Q2710" s="27">
        <f t="shared" si="432"/>
        <v>39.599999999999994</v>
      </c>
      <c r="R2710" s="28">
        <v>12</v>
      </c>
      <c r="S2710" s="27">
        <f t="shared" si="433"/>
        <v>41.91</v>
      </c>
      <c r="T2710" s="28">
        <v>12.7</v>
      </c>
      <c r="U2710" s="27" t="s">
        <v>43</v>
      </c>
      <c r="V2710" s="27" t="s">
        <v>43</v>
      </c>
      <c r="W2710" s="29">
        <v>27.8871</v>
      </c>
      <c r="X2710" s="29">
        <v>-115.19005</v>
      </c>
      <c r="Y2710" s="28">
        <f t="shared" si="434"/>
        <v>64.400000000000006</v>
      </c>
      <c r="Z2710" s="27">
        <v>18</v>
      </c>
      <c r="AA2710" s="27">
        <v>10</v>
      </c>
      <c r="AB2710" s="27" t="s">
        <v>44</v>
      </c>
      <c r="AC2710" s="25">
        <v>9</v>
      </c>
      <c r="AD2710" s="25">
        <v>10</v>
      </c>
      <c r="AE2710" s="27">
        <v>1</v>
      </c>
      <c r="AF2710" s="27">
        <v>23</v>
      </c>
      <c r="AG2710" s="27">
        <v>300</v>
      </c>
      <c r="AI2710" s="70">
        <f t="shared" si="422"/>
        <v>8.2469999999999999</v>
      </c>
      <c r="AJ2710" s="71" t="s">
        <v>369</v>
      </c>
      <c r="AK2710" s="72">
        <f t="shared" si="423"/>
        <v>0.58195573469462847</v>
      </c>
      <c r="AL2710" s="73">
        <f t="shared" si="424"/>
        <v>0.58195573469462847</v>
      </c>
    </row>
    <row r="2711" spans="1:38" hidden="1">
      <c r="A2711" s="25" t="s">
        <v>132</v>
      </c>
      <c r="B2711" s="25" t="s">
        <v>40</v>
      </c>
      <c r="C2711" s="32">
        <v>39651</v>
      </c>
      <c r="D2711" s="25">
        <v>2008</v>
      </c>
      <c r="E2711" s="26">
        <v>0.4826388888888889</v>
      </c>
      <c r="F2711" s="26">
        <v>0.52083333333333337</v>
      </c>
      <c r="G2711" s="26">
        <f t="shared" si="430"/>
        <v>3.8194444444444475E-2</v>
      </c>
      <c r="H2711" s="27">
        <v>2</v>
      </c>
      <c r="I2711" s="27">
        <v>2</v>
      </c>
      <c r="J2711" s="27">
        <v>2</v>
      </c>
      <c r="K2711" s="27">
        <v>2</v>
      </c>
      <c r="L2711" s="27" t="s">
        <v>61</v>
      </c>
      <c r="M2711" s="14" t="s">
        <v>62</v>
      </c>
      <c r="N2711" s="27">
        <v>1</v>
      </c>
      <c r="O2711" s="27">
        <f t="shared" si="431"/>
        <v>41.91</v>
      </c>
      <c r="P2711" s="28">
        <v>12.7</v>
      </c>
      <c r="Q2711" s="27">
        <f t="shared" si="432"/>
        <v>39.599999999999994</v>
      </c>
      <c r="R2711" s="28">
        <v>12</v>
      </c>
      <c r="S2711" s="27">
        <f t="shared" si="433"/>
        <v>41.91</v>
      </c>
      <c r="T2711" s="28">
        <v>12.7</v>
      </c>
      <c r="U2711" s="27" t="s">
        <v>43</v>
      </c>
      <c r="V2711" s="27" t="s">
        <v>43</v>
      </c>
      <c r="W2711" s="29">
        <v>27.8871</v>
      </c>
      <c r="X2711" s="29">
        <v>-115.19005</v>
      </c>
      <c r="Y2711" s="28">
        <f t="shared" si="434"/>
        <v>64.400000000000006</v>
      </c>
      <c r="Z2711" s="27">
        <v>18</v>
      </c>
      <c r="AA2711" s="27">
        <v>10</v>
      </c>
      <c r="AB2711" s="27" t="s">
        <v>44</v>
      </c>
      <c r="AC2711" s="25">
        <v>9</v>
      </c>
      <c r="AD2711" s="25">
        <v>14</v>
      </c>
      <c r="AE2711" s="27">
        <v>1</v>
      </c>
      <c r="AF2711" s="27">
        <v>23</v>
      </c>
      <c r="AG2711" s="27">
        <v>300</v>
      </c>
      <c r="AI2711" s="70">
        <f t="shared" si="422"/>
        <v>11.083</v>
      </c>
      <c r="AJ2711" s="71" t="s">
        <v>369</v>
      </c>
      <c r="AK2711" s="72">
        <f t="shared" si="423"/>
        <v>1.1117350137621949</v>
      </c>
      <c r="AL2711" s="73">
        <f t="shared" si="424"/>
        <v>1.1117350137621949</v>
      </c>
    </row>
    <row r="2712" spans="1:38" hidden="1">
      <c r="A2712" s="25" t="s">
        <v>132</v>
      </c>
      <c r="B2712" s="25" t="s">
        <v>40</v>
      </c>
      <c r="C2712" s="32">
        <v>39651</v>
      </c>
      <c r="D2712" s="25">
        <v>2008</v>
      </c>
      <c r="E2712" s="26">
        <v>0.4826388888888889</v>
      </c>
      <c r="F2712" s="26">
        <v>0.52083333333333337</v>
      </c>
      <c r="G2712" s="26">
        <f t="shared" si="430"/>
        <v>3.8194444444444475E-2</v>
      </c>
      <c r="H2712" s="27">
        <v>2</v>
      </c>
      <c r="I2712" s="27">
        <v>2</v>
      </c>
      <c r="J2712" s="27">
        <v>2</v>
      </c>
      <c r="K2712" s="27">
        <v>2</v>
      </c>
      <c r="L2712" s="27" t="s">
        <v>61</v>
      </c>
      <c r="M2712" s="14" t="s">
        <v>62</v>
      </c>
      <c r="N2712" s="27">
        <v>1</v>
      </c>
      <c r="O2712" s="27">
        <f t="shared" si="431"/>
        <v>41.91</v>
      </c>
      <c r="P2712" s="28">
        <v>12.7</v>
      </c>
      <c r="Q2712" s="27">
        <f t="shared" si="432"/>
        <v>39.599999999999994</v>
      </c>
      <c r="R2712" s="28">
        <v>12</v>
      </c>
      <c r="S2712" s="27">
        <f t="shared" si="433"/>
        <v>41.91</v>
      </c>
      <c r="T2712" s="28">
        <v>12.7</v>
      </c>
      <c r="U2712" s="27" t="s">
        <v>43</v>
      </c>
      <c r="V2712" s="27" t="s">
        <v>43</v>
      </c>
      <c r="W2712" s="29">
        <v>27.8871</v>
      </c>
      <c r="X2712" s="29">
        <v>-115.19005</v>
      </c>
      <c r="Y2712" s="28">
        <f t="shared" si="434"/>
        <v>64.400000000000006</v>
      </c>
      <c r="Z2712" s="27">
        <v>18</v>
      </c>
      <c r="AA2712" s="27">
        <v>10</v>
      </c>
      <c r="AB2712" s="27" t="s">
        <v>44</v>
      </c>
      <c r="AC2712" s="25">
        <v>9</v>
      </c>
      <c r="AD2712" s="25">
        <v>17</v>
      </c>
      <c r="AE2712" s="27">
        <v>1</v>
      </c>
      <c r="AF2712" s="27">
        <v>23</v>
      </c>
      <c r="AG2712" s="27">
        <v>300</v>
      </c>
      <c r="AI2712" s="70">
        <f t="shared" si="422"/>
        <v>13.209999999999999</v>
      </c>
      <c r="AJ2712" s="71" t="s">
        <v>369</v>
      </c>
      <c r="AK2712" s="72">
        <f t="shared" si="423"/>
        <v>1.6329725885917237</v>
      </c>
      <c r="AL2712" s="73">
        <f t="shared" si="424"/>
        <v>1.6329725885917237</v>
      </c>
    </row>
    <row r="2713" spans="1:38" hidden="1">
      <c r="A2713" s="25" t="s">
        <v>132</v>
      </c>
      <c r="B2713" s="25" t="s">
        <v>40</v>
      </c>
      <c r="C2713" s="32">
        <v>39651</v>
      </c>
      <c r="D2713" s="25">
        <v>2008</v>
      </c>
      <c r="E2713" s="26">
        <v>0.4826388888888889</v>
      </c>
      <c r="F2713" s="26">
        <v>0.52083333333333337</v>
      </c>
      <c r="G2713" s="26">
        <f t="shared" si="430"/>
        <v>3.8194444444444475E-2</v>
      </c>
      <c r="H2713" s="27">
        <v>2</v>
      </c>
      <c r="I2713" s="27">
        <v>2</v>
      </c>
      <c r="J2713" s="27">
        <v>2</v>
      </c>
      <c r="K2713" s="27">
        <v>2</v>
      </c>
      <c r="L2713" s="27" t="s">
        <v>61</v>
      </c>
      <c r="M2713" s="14" t="s">
        <v>62</v>
      </c>
      <c r="N2713" s="27">
        <v>1</v>
      </c>
      <c r="O2713" s="27">
        <f t="shared" si="431"/>
        <v>41.91</v>
      </c>
      <c r="P2713" s="28">
        <v>12.7</v>
      </c>
      <c r="Q2713" s="27">
        <f t="shared" si="432"/>
        <v>39.599999999999994</v>
      </c>
      <c r="R2713" s="28">
        <v>12</v>
      </c>
      <c r="S2713" s="27">
        <f t="shared" si="433"/>
        <v>41.91</v>
      </c>
      <c r="T2713" s="28">
        <v>12.7</v>
      </c>
      <c r="U2713" s="27" t="s">
        <v>43</v>
      </c>
      <c r="V2713" s="27" t="s">
        <v>43</v>
      </c>
      <c r="W2713" s="29">
        <v>27.8871</v>
      </c>
      <c r="X2713" s="29">
        <v>-115.19005</v>
      </c>
      <c r="Y2713" s="28">
        <f t="shared" si="434"/>
        <v>64.400000000000006</v>
      </c>
      <c r="Z2713" s="27">
        <v>18</v>
      </c>
      <c r="AA2713" s="27">
        <v>10</v>
      </c>
      <c r="AB2713" s="27" t="s">
        <v>44</v>
      </c>
      <c r="AC2713" s="25">
        <v>9</v>
      </c>
      <c r="AD2713" s="25">
        <v>18</v>
      </c>
      <c r="AE2713" s="27">
        <v>1</v>
      </c>
      <c r="AF2713" s="27">
        <v>23</v>
      </c>
      <c r="AG2713" s="27">
        <v>300</v>
      </c>
      <c r="AI2713" s="70">
        <f t="shared" si="422"/>
        <v>13.918999999999999</v>
      </c>
      <c r="AJ2713" s="71" t="s">
        <v>369</v>
      </c>
      <c r="AK2713" s="72">
        <f t="shared" si="423"/>
        <v>1.8310631406548505</v>
      </c>
      <c r="AL2713" s="73">
        <f t="shared" si="424"/>
        <v>1.8310631406548505</v>
      </c>
    </row>
    <row r="2714" spans="1:38" hidden="1">
      <c r="A2714" s="25" t="s">
        <v>132</v>
      </c>
      <c r="B2714" s="25" t="s">
        <v>40</v>
      </c>
      <c r="C2714" s="32">
        <v>39651</v>
      </c>
      <c r="D2714" s="25">
        <v>2008</v>
      </c>
      <c r="E2714" s="26">
        <v>0.4826388888888889</v>
      </c>
      <c r="F2714" s="26">
        <v>0.52083333333333337</v>
      </c>
      <c r="G2714" s="26">
        <f t="shared" si="430"/>
        <v>3.8194444444444475E-2</v>
      </c>
      <c r="H2714" s="27">
        <v>2</v>
      </c>
      <c r="I2714" s="27">
        <v>2</v>
      </c>
      <c r="J2714" s="27">
        <v>2</v>
      </c>
      <c r="K2714" s="27">
        <v>2</v>
      </c>
      <c r="L2714" s="27" t="s">
        <v>61</v>
      </c>
      <c r="M2714" s="14" t="s">
        <v>62</v>
      </c>
      <c r="N2714" s="27">
        <v>1</v>
      </c>
      <c r="O2714" s="27">
        <f t="shared" si="431"/>
        <v>41.91</v>
      </c>
      <c r="P2714" s="28">
        <v>12.7</v>
      </c>
      <c r="Q2714" s="27">
        <f t="shared" si="432"/>
        <v>39.599999999999994</v>
      </c>
      <c r="R2714" s="28">
        <v>12</v>
      </c>
      <c r="S2714" s="27">
        <f t="shared" si="433"/>
        <v>41.91</v>
      </c>
      <c r="T2714" s="28">
        <v>12.7</v>
      </c>
      <c r="U2714" s="27" t="s">
        <v>43</v>
      </c>
      <c r="V2714" s="27" t="s">
        <v>43</v>
      </c>
      <c r="W2714" s="29">
        <v>27.8871</v>
      </c>
      <c r="X2714" s="29">
        <v>-115.19005</v>
      </c>
      <c r="Y2714" s="28">
        <f t="shared" si="434"/>
        <v>64.400000000000006</v>
      </c>
      <c r="Z2714" s="27">
        <v>18</v>
      </c>
      <c r="AA2714" s="27">
        <v>10</v>
      </c>
      <c r="AB2714" s="27" t="s">
        <v>44</v>
      </c>
      <c r="AC2714" s="25">
        <v>9</v>
      </c>
      <c r="AD2714" s="25">
        <v>21</v>
      </c>
      <c r="AE2714" s="27">
        <v>1</v>
      </c>
      <c r="AF2714" s="27">
        <v>23</v>
      </c>
      <c r="AG2714" s="27">
        <v>300</v>
      </c>
      <c r="AI2714" s="70">
        <f t="shared" si="422"/>
        <v>16.045999999999999</v>
      </c>
      <c r="AJ2714" s="71" t="s">
        <v>369</v>
      </c>
      <c r="AK2714" s="72">
        <f t="shared" si="423"/>
        <v>2.5000862380340183</v>
      </c>
      <c r="AL2714" s="73">
        <f t="shared" si="424"/>
        <v>2.5000862380340183</v>
      </c>
    </row>
    <row r="2715" spans="1:38" hidden="1">
      <c r="A2715" s="25" t="s">
        <v>132</v>
      </c>
      <c r="B2715" s="25" t="s">
        <v>40</v>
      </c>
      <c r="C2715" s="32">
        <v>39651</v>
      </c>
      <c r="D2715" s="25">
        <v>2008</v>
      </c>
      <c r="E2715" s="26">
        <v>0.4826388888888889</v>
      </c>
      <c r="F2715" s="26">
        <v>0.52083333333333337</v>
      </c>
      <c r="G2715" s="26">
        <f t="shared" si="430"/>
        <v>3.8194444444444475E-2</v>
      </c>
      <c r="H2715" s="27">
        <v>2</v>
      </c>
      <c r="I2715" s="27">
        <v>2</v>
      </c>
      <c r="J2715" s="27">
        <v>2</v>
      </c>
      <c r="K2715" s="27">
        <v>2</v>
      </c>
      <c r="L2715" s="27" t="s">
        <v>61</v>
      </c>
      <c r="M2715" s="14" t="s">
        <v>62</v>
      </c>
      <c r="N2715" s="27">
        <v>1</v>
      </c>
      <c r="O2715" s="27">
        <f t="shared" si="431"/>
        <v>41.91</v>
      </c>
      <c r="P2715" s="28">
        <v>12.7</v>
      </c>
      <c r="Q2715" s="27">
        <f t="shared" si="432"/>
        <v>39.599999999999994</v>
      </c>
      <c r="R2715" s="28">
        <v>12</v>
      </c>
      <c r="S2715" s="27">
        <f t="shared" si="433"/>
        <v>41.91</v>
      </c>
      <c r="T2715" s="28">
        <v>12.7</v>
      </c>
      <c r="U2715" s="27" t="s">
        <v>43</v>
      </c>
      <c r="V2715" s="27" t="s">
        <v>43</v>
      </c>
      <c r="W2715" s="29">
        <v>27.8871</v>
      </c>
      <c r="X2715" s="29">
        <v>-115.19005</v>
      </c>
      <c r="Y2715" s="28">
        <f t="shared" si="434"/>
        <v>64.400000000000006</v>
      </c>
      <c r="Z2715" s="27">
        <v>18</v>
      </c>
      <c r="AA2715" s="27">
        <v>10</v>
      </c>
      <c r="AB2715" s="27" t="s">
        <v>44</v>
      </c>
      <c r="AC2715" s="25">
        <v>9</v>
      </c>
      <c r="AD2715" s="25">
        <v>21</v>
      </c>
      <c r="AE2715" s="27">
        <v>1</v>
      </c>
      <c r="AF2715" s="27">
        <v>23</v>
      </c>
      <c r="AG2715" s="27">
        <v>300</v>
      </c>
      <c r="AI2715" s="70">
        <f t="shared" ref="AI2715:AI2739" si="435">(0.709*AD2715)+1.157</f>
        <v>16.045999999999999</v>
      </c>
      <c r="AJ2715" s="71" t="s">
        <v>369</v>
      </c>
      <c r="AK2715" s="72">
        <f t="shared" ref="AK2715:AK2739" si="436">((POWER(AI2715*10,2.19))*0.037)/1000</f>
        <v>2.5000862380340183</v>
      </c>
      <c r="AL2715" s="73">
        <f t="shared" ref="AL2715:AL2739" si="437">((POWER(AI2715*10,2.19))*0.037)/1000</f>
        <v>2.5000862380340183</v>
      </c>
    </row>
    <row r="2716" spans="1:38" hidden="1">
      <c r="A2716" s="25" t="s">
        <v>132</v>
      </c>
      <c r="B2716" s="25" t="s">
        <v>40</v>
      </c>
      <c r="C2716" s="32">
        <v>39651</v>
      </c>
      <c r="D2716" s="25">
        <v>2008</v>
      </c>
      <c r="E2716" s="26">
        <v>0.4826388888888889</v>
      </c>
      <c r="F2716" s="26">
        <v>0.52083333333333337</v>
      </c>
      <c r="G2716" s="26">
        <f t="shared" si="430"/>
        <v>3.8194444444444475E-2</v>
      </c>
      <c r="H2716" s="27">
        <v>2</v>
      </c>
      <c r="I2716" s="27">
        <v>2</v>
      </c>
      <c r="J2716" s="27">
        <v>2</v>
      </c>
      <c r="K2716" s="27">
        <v>2</v>
      </c>
      <c r="L2716" s="27" t="s">
        <v>61</v>
      </c>
      <c r="M2716" s="14" t="s">
        <v>62</v>
      </c>
      <c r="N2716" s="27">
        <v>1</v>
      </c>
      <c r="O2716" s="27">
        <f t="shared" si="431"/>
        <v>41.91</v>
      </c>
      <c r="P2716" s="28">
        <v>12.7</v>
      </c>
      <c r="Q2716" s="27">
        <f t="shared" si="432"/>
        <v>39.599999999999994</v>
      </c>
      <c r="R2716" s="28">
        <v>12</v>
      </c>
      <c r="S2716" s="27">
        <f t="shared" si="433"/>
        <v>41.91</v>
      </c>
      <c r="T2716" s="28">
        <v>12.7</v>
      </c>
      <c r="U2716" s="27" t="s">
        <v>43</v>
      </c>
      <c r="V2716" s="27" t="s">
        <v>43</v>
      </c>
      <c r="W2716" s="29">
        <v>27.8871</v>
      </c>
      <c r="X2716" s="29">
        <v>-115.19005</v>
      </c>
      <c r="Y2716" s="28">
        <f t="shared" si="434"/>
        <v>64.400000000000006</v>
      </c>
      <c r="Z2716" s="27">
        <v>18</v>
      </c>
      <c r="AA2716" s="27">
        <v>10</v>
      </c>
      <c r="AB2716" s="27" t="s">
        <v>44</v>
      </c>
      <c r="AC2716" s="25">
        <v>10</v>
      </c>
      <c r="AD2716" s="25">
        <v>13</v>
      </c>
      <c r="AE2716" s="27">
        <v>1</v>
      </c>
      <c r="AF2716" s="27">
        <v>25</v>
      </c>
      <c r="AG2716" s="27">
        <v>300</v>
      </c>
      <c r="AI2716" s="70">
        <f t="shared" si="435"/>
        <v>10.373999999999999</v>
      </c>
      <c r="AJ2716" s="71" t="s">
        <v>369</v>
      </c>
      <c r="AK2716" s="72">
        <f t="shared" si="436"/>
        <v>0.96188687250685145</v>
      </c>
      <c r="AL2716" s="73">
        <f t="shared" si="437"/>
        <v>0.96188687250685145</v>
      </c>
    </row>
    <row r="2717" spans="1:38" hidden="1">
      <c r="A2717" s="25" t="s">
        <v>132</v>
      </c>
      <c r="B2717" s="25" t="s">
        <v>40</v>
      </c>
      <c r="C2717" s="32">
        <v>39651</v>
      </c>
      <c r="D2717" s="25">
        <v>2008</v>
      </c>
      <c r="E2717" s="26">
        <v>0.4826388888888889</v>
      </c>
      <c r="F2717" s="26">
        <v>0.52083333333333337</v>
      </c>
      <c r="G2717" s="26">
        <f t="shared" si="430"/>
        <v>3.8194444444444475E-2</v>
      </c>
      <c r="H2717" s="27">
        <v>2</v>
      </c>
      <c r="I2717" s="27">
        <v>2</v>
      </c>
      <c r="J2717" s="27">
        <v>2</v>
      </c>
      <c r="K2717" s="27">
        <v>2</v>
      </c>
      <c r="L2717" s="27" t="s">
        <v>61</v>
      </c>
      <c r="M2717" s="14" t="s">
        <v>62</v>
      </c>
      <c r="N2717" s="27">
        <v>1</v>
      </c>
      <c r="O2717" s="27">
        <f t="shared" si="431"/>
        <v>41.91</v>
      </c>
      <c r="P2717" s="28">
        <v>12.7</v>
      </c>
      <c r="Q2717" s="27">
        <f t="shared" si="432"/>
        <v>39.599999999999994</v>
      </c>
      <c r="R2717" s="28">
        <v>12</v>
      </c>
      <c r="S2717" s="27">
        <f t="shared" si="433"/>
        <v>41.91</v>
      </c>
      <c r="T2717" s="28">
        <v>12.7</v>
      </c>
      <c r="U2717" s="27" t="s">
        <v>43</v>
      </c>
      <c r="V2717" s="27" t="s">
        <v>43</v>
      </c>
      <c r="W2717" s="29">
        <v>27.8871</v>
      </c>
      <c r="X2717" s="29">
        <v>-115.19005</v>
      </c>
      <c r="Y2717" s="28">
        <f t="shared" si="434"/>
        <v>64.400000000000006</v>
      </c>
      <c r="Z2717" s="27">
        <v>18</v>
      </c>
      <c r="AA2717" s="27">
        <v>10</v>
      </c>
      <c r="AB2717" s="27" t="s">
        <v>44</v>
      </c>
      <c r="AC2717" s="25">
        <v>10</v>
      </c>
      <c r="AD2717" s="25">
        <v>13</v>
      </c>
      <c r="AE2717" s="27">
        <v>1</v>
      </c>
      <c r="AF2717" s="27">
        <v>25</v>
      </c>
      <c r="AG2717" s="27">
        <v>300</v>
      </c>
      <c r="AI2717" s="70">
        <f t="shared" si="435"/>
        <v>10.373999999999999</v>
      </c>
      <c r="AJ2717" s="71" t="s">
        <v>369</v>
      </c>
      <c r="AK2717" s="72">
        <f t="shared" si="436"/>
        <v>0.96188687250685145</v>
      </c>
      <c r="AL2717" s="73">
        <f t="shared" si="437"/>
        <v>0.96188687250685145</v>
      </c>
    </row>
    <row r="2718" spans="1:38" hidden="1">
      <c r="A2718" s="25" t="s">
        <v>132</v>
      </c>
      <c r="B2718" s="25" t="s">
        <v>40</v>
      </c>
      <c r="C2718" s="32">
        <v>39651</v>
      </c>
      <c r="D2718" s="25">
        <v>2008</v>
      </c>
      <c r="E2718" s="26">
        <v>0.4826388888888889</v>
      </c>
      <c r="F2718" s="26">
        <v>0.52083333333333337</v>
      </c>
      <c r="G2718" s="26">
        <f t="shared" si="430"/>
        <v>3.8194444444444475E-2</v>
      </c>
      <c r="H2718" s="27">
        <v>2</v>
      </c>
      <c r="I2718" s="27">
        <v>2</v>
      </c>
      <c r="J2718" s="27">
        <v>2</v>
      </c>
      <c r="K2718" s="27">
        <v>2</v>
      </c>
      <c r="L2718" s="27" t="s">
        <v>61</v>
      </c>
      <c r="M2718" s="14" t="s">
        <v>62</v>
      </c>
      <c r="N2718" s="27">
        <v>1</v>
      </c>
      <c r="O2718" s="27">
        <f t="shared" si="431"/>
        <v>41.91</v>
      </c>
      <c r="P2718" s="28">
        <v>12.7</v>
      </c>
      <c r="Q2718" s="27">
        <f t="shared" si="432"/>
        <v>39.599999999999994</v>
      </c>
      <c r="R2718" s="28">
        <v>12</v>
      </c>
      <c r="S2718" s="27">
        <f t="shared" si="433"/>
        <v>41.91</v>
      </c>
      <c r="T2718" s="28">
        <v>12.7</v>
      </c>
      <c r="U2718" s="27" t="s">
        <v>43</v>
      </c>
      <c r="V2718" s="27" t="s">
        <v>43</v>
      </c>
      <c r="W2718" s="29">
        <v>27.8871</v>
      </c>
      <c r="X2718" s="29">
        <v>-115.19005</v>
      </c>
      <c r="Y2718" s="28">
        <f t="shared" si="434"/>
        <v>64.400000000000006</v>
      </c>
      <c r="Z2718" s="27">
        <v>18</v>
      </c>
      <c r="AA2718" s="27">
        <v>10</v>
      </c>
      <c r="AB2718" s="27" t="s">
        <v>44</v>
      </c>
      <c r="AC2718" s="25">
        <v>10</v>
      </c>
      <c r="AD2718" s="25">
        <v>18</v>
      </c>
      <c r="AE2718" s="27">
        <v>1</v>
      </c>
      <c r="AF2718" s="27">
        <v>25</v>
      </c>
      <c r="AG2718" s="27">
        <v>300</v>
      </c>
      <c r="AI2718" s="70">
        <f t="shared" si="435"/>
        <v>13.918999999999999</v>
      </c>
      <c r="AJ2718" s="71" t="s">
        <v>369</v>
      </c>
      <c r="AK2718" s="72">
        <f t="shared" si="436"/>
        <v>1.8310631406548505</v>
      </c>
      <c r="AL2718" s="73">
        <f t="shared" si="437"/>
        <v>1.8310631406548505</v>
      </c>
    </row>
    <row r="2719" spans="1:38" hidden="1">
      <c r="A2719" s="25" t="s">
        <v>132</v>
      </c>
      <c r="B2719" s="25" t="s">
        <v>40</v>
      </c>
      <c r="C2719" s="32">
        <v>39651</v>
      </c>
      <c r="D2719" s="25">
        <v>2008</v>
      </c>
      <c r="E2719" s="26">
        <v>0.4826388888888889</v>
      </c>
      <c r="F2719" s="26">
        <v>0.52083333333333337</v>
      </c>
      <c r="G2719" s="26">
        <f t="shared" si="430"/>
        <v>3.8194444444444475E-2</v>
      </c>
      <c r="H2719" s="27">
        <v>2</v>
      </c>
      <c r="I2719" s="27">
        <v>2</v>
      </c>
      <c r="J2719" s="27">
        <v>2</v>
      </c>
      <c r="K2719" s="27">
        <v>2</v>
      </c>
      <c r="L2719" s="27" t="s">
        <v>61</v>
      </c>
      <c r="M2719" s="14" t="s">
        <v>62</v>
      </c>
      <c r="N2719" s="27">
        <v>1</v>
      </c>
      <c r="O2719" s="27">
        <f t="shared" si="431"/>
        <v>41.91</v>
      </c>
      <c r="P2719" s="28">
        <v>12.7</v>
      </c>
      <c r="Q2719" s="27">
        <f t="shared" si="432"/>
        <v>39.599999999999994</v>
      </c>
      <c r="R2719" s="28">
        <v>12</v>
      </c>
      <c r="S2719" s="27">
        <f t="shared" si="433"/>
        <v>41.91</v>
      </c>
      <c r="T2719" s="28">
        <v>12.7</v>
      </c>
      <c r="U2719" s="27" t="s">
        <v>43</v>
      </c>
      <c r="V2719" s="27" t="s">
        <v>43</v>
      </c>
      <c r="W2719" s="29">
        <v>27.8871</v>
      </c>
      <c r="X2719" s="29">
        <v>-115.19005</v>
      </c>
      <c r="Y2719" s="28">
        <f t="shared" si="434"/>
        <v>64.400000000000006</v>
      </c>
      <c r="Z2719" s="27">
        <v>18</v>
      </c>
      <c r="AA2719" s="27">
        <v>10</v>
      </c>
      <c r="AB2719" s="27" t="s">
        <v>44</v>
      </c>
      <c r="AC2719" s="25">
        <v>10</v>
      </c>
      <c r="AD2719" s="25">
        <v>19</v>
      </c>
      <c r="AE2719" s="27">
        <v>1</v>
      </c>
      <c r="AF2719" s="27">
        <v>25</v>
      </c>
      <c r="AG2719" s="27">
        <v>300</v>
      </c>
      <c r="AI2719" s="70">
        <f t="shared" si="435"/>
        <v>14.628</v>
      </c>
      <c r="AJ2719" s="71" t="s">
        <v>369</v>
      </c>
      <c r="AK2719" s="72">
        <f t="shared" si="436"/>
        <v>2.041534710262368</v>
      </c>
      <c r="AL2719" s="73">
        <f t="shared" si="437"/>
        <v>2.041534710262368</v>
      </c>
    </row>
    <row r="2720" spans="1:38" hidden="1">
      <c r="A2720" s="25" t="s">
        <v>132</v>
      </c>
      <c r="B2720" s="25" t="s">
        <v>40</v>
      </c>
      <c r="C2720" s="32">
        <v>39651</v>
      </c>
      <c r="D2720" s="25">
        <v>2008</v>
      </c>
      <c r="E2720" s="26">
        <v>0.4826388888888889</v>
      </c>
      <c r="F2720" s="26">
        <v>0.52083333333333337</v>
      </c>
      <c r="G2720" s="26">
        <f t="shared" si="430"/>
        <v>3.8194444444444475E-2</v>
      </c>
      <c r="H2720" s="27">
        <v>2</v>
      </c>
      <c r="I2720" s="27">
        <v>2</v>
      </c>
      <c r="J2720" s="27">
        <v>2</v>
      </c>
      <c r="K2720" s="27">
        <v>2</v>
      </c>
      <c r="L2720" s="27" t="s">
        <v>61</v>
      </c>
      <c r="M2720" s="14" t="s">
        <v>62</v>
      </c>
      <c r="N2720" s="27">
        <v>1</v>
      </c>
      <c r="O2720" s="27">
        <f t="shared" si="431"/>
        <v>41.91</v>
      </c>
      <c r="P2720" s="28">
        <v>12.7</v>
      </c>
      <c r="Q2720" s="27">
        <f t="shared" si="432"/>
        <v>39.599999999999994</v>
      </c>
      <c r="R2720" s="28">
        <v>12</v>
      </c>
      <c r="S2720" s="27">
        <f t="shared" si="433"/>
        <v>41.91</v>
      </c>
      <c r="T2720" s="28">
        <v>12.7</v>
      </c>
      <c r="U2720" s="27" t="s">
        <v>43</v>
      </c>
      <c r="V2720" s="27" t="s">
        <v>43</v>
      </c>
      <c r="W2720" s="29">
        <v>27.8871</v>
      </c>
      <c r="X2720" s="29">
        <v>-115.19005</v>
      </c>
      <c r="Y2720" s="28">
        <f t="shared" si="434"/>
        <v>64.400000000000006</v>
      </c>
      <c r="Z2720" s="27">
        <v>18</v>
      </c>
      <c r="AA2720" s="27">
        <v>10</v>
      </c>
      <c r="AB2720" s="27" t="s">
        <v>44</v>
      </c>
      <c r="AC2720" s="25">
        <v>11</v>
      </c>
      <c r="AD2720" s="25">
        <v>8</v>
      </c>
      <c r="AE2720" s="27">
        <v>1</v>
      </c>
      <c r="AF2720" s="27">
        <v>27</v>
      </c>
      <c r="AG2720" s="27">
        <v>300</v>
      </c>
      <c r="AI2720" s="70">
        <f t="shared" si="435"/>
        <v>6.8289999999999997</v>
      </c>
      <c r="AJ2720" s="71" t="s">
        <v>369</v>
      </c>
      <c r="AK2720" s="72">
        <f t="shared" si="436"/>
        <v>0.38498499317927082</v>
      </c>
      <c r="AL2720" s="73">
        <f t="shared" si="437"/>
        <v>0.38498499317927082</v>
      </c>
    </row>
    <row r="2721" spans="1:38" hidden="1">
      <c r="A2721" s="25" t="s">
        <v>132</v>
      </c>
      <c r="B2721" s="25" t="s">
        <v>40</v>
      </c>
      <c r="C2721" s="32">
        <v>39651</v>
      </c>
      <c r="D2721" s="25">
        <v>2008</v>
      </c>
      <c r="E2721" s="26">
        <v>0.4826388888888889</v>
      </c>
      <c r="F2721" s="26">
        <v>0.52083333333333337</v>
      </c>
      <c r="G2721" s="26">
        <f t="shared" si="430"/>
        <v>3.8194444444444475E-2</v>
      </c>
      <c r="H2721" s="27">
        <v>2</v>
      </c>
      <c r="I2721" s="27">
        <v>2</v>
      </c>
      <c r="J2721" s="27">
        <v>2</v>
      </c>
      <c r="K2721" s="27">
        <v>2</v>
      </c>
      <c r="L2721" s="27" t="s">
        <v>61</v>
      </c>
      <c r="M2721" s="14" t="s">
        <v>62</v>
      </c>
      <c r="N2721" s="27">
        <v>1</v>
      </c>
      <c r="O2721" s="27">
        <f t="shared" si="431"/>
        <v>41.91</v>
      </c>
      <c r="P2721" s="28">
        <v>12.7</v>
      </c>
      <c r="Q2721" s="27">
        <f t="shared" si="432"/>
        <v>39.599999999999994</v>
      </c>
      <c r="R2721" s="28">
        <v>12</v>
      </c>
      <c r="S2721" s="27">
        <f t="shared" si="433"/>
        <v>41.91</v>
      </c>
      <c r="T2721" s="28">
        <v>12.7</v>
      </c>
      <c r="U2721" s="27" t="s">
        <v>43</v>
      </c>
      <c r="V2721" s="27" t="s">
        <v>43</v>
      </c>
      <c r="W2721" s="29">
        <v>27.8871</v>
      </c>
      <c r="X2721" s="29">
        <v>-115.19005</v>
      </c>
      <c r="Y2721" s="28">
        <f t="shared" si="434"/>
        <v>64.400000000000006</v>
      </c>
      <c r="Z2721" s="27">
        <v>18</v>
      </c>
      <c r="AA2721" s="27">
        <v>10</v>
      </c>
      <c r="AB2721" s="27" t="s">
        <v>44</v>
      </c>
      <c r="AC2721" s="25">
        <v>11</v>
      </c>
      <c r="AD2721" s="25">
        <v>12</v>
      </c>
      <c r="AE2721" s="27">
        <v>1</v>
      </c>
      <c r="AF2721" s="27">
        <v>27</v>
      </c>
      <c r="AG2721" s="27">
        <v>300</v>
      </c>
      <c r="AI2721" s="70">
        <f t="shared" si="435"/>
        <v>9.6649999999999991</v>
      </c>
      <c r="AJ2721" s="71" t="s">
        <v>369</v>
      </c>
      <c r="AK2721" s="72">
        <f t="shared" si="436"/>
        <v>0.82374690124645178</v>
      </c>
      <c r="AL2721" s="73">
        <f t="shared" si="437"/>
        <v>0.82374690124645178</v>
      </c>
    </row>
    <row r="2722" spans="1:38" hidden="1">
      <c r="A2722" s="25" t="s">
        <v>132</v>
      </c>
      <c r="B2722" s="25" t="s">
        <v>40</v>
      </c>
      <c r="C2722" s="32">
        <v>39651</v>
      </c>
      <c r="D2722" s="25">
        <v>2008</v>
      </c>
      <c r="E2722" s="26">
        <v>0.4826388888888889</v>
      </c>
      <c r="F2722" s="26">
        <v>0.52083333333333337</v>
      </c>
      <c r="G2722" s="26">
        <f t="shared" si="430"/>
        <v>3.8194444444444475E-2</v>
      </c>
      <c r="H2722" s="27">
        <v>2</v>
      </c>
      <c r="I2722" s="27">
        <v>2</v>
      </c>
      <c r="J2722" s="27">
        <v>2</v>
      </c>
      <c r="K2722" s="27">
        <v>2</v>
      </c>
      <c r="L2722" s="27" t="s">
        <v>61</v>
      </c>
      <c r="M2722" s="14" t="s">
        <v>62</v>
      </c>
      <c r="N2722" s="27">
        <v>1</v>
      </c>
      <c r="O2722" s="27">
        <f t="shared" si="431"/>
        <v>41.91</v>
      </c>
      <c r="P2722" s="28">
        <v>12.7</v>
      </c>
      <c r="Q2722" s="27">
        <f t="shared" si="432"/>
        <v>39.599999999999994</v>
      </c>
      <c r="R2722" s="28">
        <v>12</v>
      </c>
      <c r="S2722" s="27">
        <f t="shared" si="433"/>
        <v>41.91</v>
      </c>
      <c r="T2722" s="28">
        <v>12.7</v>
      </c>
      <c r="U2722" s="27" t="s">
        <v>43</v>
      </c>
      <c r="V2722" s="27" t="s">
        <v>43</v>
      </c>
      <c r="W2722" s="29">
        <v>27.8871</v>
      </c>
      <c r="X2722" s="29">
        <v>-115.19005</v>
      </c>
      <c r="Y2722" s="28">
        <f t="shared" si="434"/>
        <v>64.400000000000006</v>
      </c>
      <c r="Z2722" s="27">
        <v>18</v>
      </c>
      <c r="AA2722" s="27">
        <v>10</v>
      </c>
      <c r="AB2722" s="27" t="s">
        <v>44</v>
      </c>
      <c r="AC2722" s="25">
        <v>11</v>
      </c>
      <c r="AD2722" s="25">
        <v>14</v>
      </c>
      <c r="AE2722" s="27">
        <v>1</v>
      </c>
      <c r="AF2722" s="27">
        <v>27</v>
      </c>
      <c r="AG2722" s="27">
        <v>300</v>
      </c>
      <c r="AI2722" s="70">
        <f t="shared" si="435"/>
        <v>11.083</v>
      </c>
      <c r="AJ2722" s="71" t="s">
        <v>369</v>
      </c>
      <c r="AK2722" s="72">
        <f t="shared" si="436"/>
        <v>1.1117350137621949</v>
      </c>
      <c r="AL2722" s="73">
        <f t="shared" si="437"/>
        <v>1.1117350137621949</v>
      </c>
    </row>
    <row r="2723" spans="1:38" hidden="1">
      <c r="A2723" s="25" t="s">
        <v>132</v>
      </c>
      <c r="B2723" s="25" t="s">
        <v>40</v>
      </c>
      <c r="C2723" s="32">
        <v>39651</v>
      </c>
      <c r="D2723" s="25">
        <v>2008</v>
      </c>
      <c r="E2723" s="26">
        <v>0.4826388888888889</v>
      </c>
      <c r="F2723" s="26">
        <v>0.52083333333333337</v>
      </c>
      <c r="G2723" s="26">
        <f t="shared" si="430"/>
        <v>3.8194444444444475E-2</v>
      </c>
      <c r="H2723" s="27">
        <v>2</v>
      </c>
      <c r="I2723" s="27">
        <v>2</v>
      </c>
      <c r="J2723" s="27">
        <v>2</v>
      </c>
      <c r="K2723" s="27">
        <v>2</v>
      </c>
      <c r="L2723" s="27" t="s">
        <v>61</v>
      </c>
      <c r="M2723" s="14" t="s">
        <v>62</v>
      </c>
      <c r="N2723" s="27">
        <v>1</v>
      </c>
      <c r="O2723" s="27">
        <f t="shared" si="431"/>
        <v>41.91</v>
      </c>
      <c r="P2723" s="28">
        <v>12.7</v>
      </c>
      <c r="Q2723" s="27">
        <f t="shared" si="432"/>
        <v>39.599999999999994</v>
      </c>
      <c r="R2723" s="28">
        <v>12</v>
      </c>
      <c r="S2723" s="27">
        <f t="shared" si="433"/>
        <v>41.91</v>
      </c>
      <c r="T2723" s="28">
        <v>12.7</v>
      </c>
      <c r="U2723" s="27" t="s">
        <v>43</v>
      </c>
      <c r="V2723" s="27" t="s">
        <v>43</v>
      </c>
      <c r="W2723" s="29">
        <v>27.8871</v>
      </c>
      <c r="X2723" s="29">
        <v>-115.19005</v>
      </c>
      <c r="Y2723" s="28">
        <f t="shared" si="434"/>
        <v>64.400000000000006</v>
      </c>
      <c r="Z2723" s="27">
        <v>18</v>
      </c>
      <c r="AA2723" s="27">
        <v>10</v>
      </c>
      <c r="AB2723" s="27" t="s">
        <v>44</v>
      </c>
      <c r="AC2723" s="25">
        <v>11</v>
      </c>
      <c r="AD2723" s="25">
        <v>17</v>
      </c>
      <c r="AE2723" s="27">
        <v>1</v>
      </c>
      <c r="AF2723" s="27">
        <v>27</v>
      </c>
      <c r="AG2723" s="27">
        <v>300</v>
      </c>
      <c r="AI2723" s="70">
        <f t="shared" si="435"/>
        <v>13.209999999999999</v>
      </c>
      <c r="AJ2723" s="71" t="s">
        <v>369</v>
      </c>
      <c r="AK2723" s="72">
        <f t="shared" si="436"/>
        <v>1.6329725885917237</v>
      </c>
      <c r="AL2723" s="73">
        <f t="shared" si="437"/>
        <v>1.6329725885917237</v>
      </c>
    </row>
    <row r="2724" spans="1:38" hidden="1">
      <c r="A2724" s="25" t="s">
        <v>132</v>
      </c>
      <c r="B2724" s="25" t="s">
        <v>40</v>
      </c>
      <c r="C2724" s="32">
        <v>39651</v>
      </c>
      <c r="D2724" s="25">
        <v>2008</v>
      </c>
      <c r="E2724" s="26">
        <v>0.4826388888888889</v>
      </c>
      <c r="F2724" s="26">
        <v>0.52083333333333337</v>
      </c>
      <c r="G2724" s="26">
        <f t="shared" si="430"/>
        <v>3.8194444444444475E-2</v>
      </c>
      <c r="H2724" s="27">
        <v>2</v>
      </c>
      <c r="I2724" s="27">
        <v>2</v>
      </c>
      <c r="J2724" s="27">
        <v>2</v>
      </c>
      <c r="K2724" s="27">
        <v>2</v>
      </c>
      <c r="L2724" s="27" t="s">
        <v>61</v>
      </c>
      <c r="M2724" s="14" t="s">
        <v>62</v>
      </c>
      <c r="N2724" s="27">
        <v>1</v>
      </c>
      <c r="O2724" s="27">
        <f t="shared" si="431"/>
        <v>41.91</v>
      </c>
      <c r="P2724" s="28">
        <v>12.7</v>
      </c>
      <c r="Q2724" s="27">
        <f t="shared" si="432"/>
        <v>39.599999999999994</v>
      </c>
      <c r="R2724" s="28">
        <v>12</v>
      </c>
      <c r="S2724" s="27">
        <f t="shared" si="433"/>
        <v>41.91</v>
      </c>
      <c r="T2724" s="28">
        <v>12.7</v>
      </c>
      <c r="U2724" s="27" t="s">
        <v>43</v>
      </c>
      <c r="V2724" s="27" t="s">
        <v>43</v>
      </c>
      <c r="W2724" s="29">
        <v>27.8871</v>
      </c>
      <c r="X2724" s="29">
        <v>-115.19005</v>
      </c>
      <c r="Y2724" s="28">
        <f t="shared" si="434"/>
        <v>64.400000000000006</v>
      </c>
      <c r="Z2724" s="27">
        <v>18</v>
      </c>
      <c r="AA2724" s="27">
        <v>10</v>
      </c>
      <c r="AB2724" s="27" t="s">
        <v>44</v>
      </c>
      <c r="AC2724" s="25">
        <v>12</v>
      </c>
      <c r="AD2724" s="25">
        <v>14</v>
      </c>
      <c r="AE2724" s="27">
        <v>1</v>
      </c>
      <c r="AF2724" s="27">
        <v>30</v>
      </c>
      <c r="AG2724" s="27">
        <v>300</v>
      </c>
      <c r="AI2724" s="70">
        <f t="shared" si="435"/>
        <v>11.083</v>
      </c>
      <c r="AJ2724" s="71" t="s">
        <v>369</v>
      </c>
      <c r="AK2724" s="72">
        <f t="shared" si="436"/>
        <v>1.1117350137621949</v>
      </c>
      <c r="AL2724" s="73">
        <f t="shared" si="437"/>
        <v>1.1117350137621949</v>
      </c>
    </row>
    <row r="2725" spans="1:38" hidden="1">
      <c r="A2725" s="25" t="s">
        <v>132</v>
      </c>
      <c r="B2725" s="25" t="s">
        <v>40</v>
      </c>
      <c r="C2725" s="32">
        <v>39651</v>
      </c>
      <c r="D2725" s="25">
        <v>2008</v>
      </c>
      <c r="E2725" s="26">
        <v>0.4826388888888889</v>
      </c>
      <c r="F2725" s="26">
        <v>0.52083333333333337</v>
      </c>
      <c r="G2725" s="26">
        <f t="shared" si="430"/>
        <v>3.8194444444444475E-2</v>
      </c>
      <c r="H2725" s="27">
        <v>2</v>
      </c>
      <c r="I2725" s="27">
        <v>2</v>
      </c>
      <c r="J2725" s="27">
        <v>2</v>
      </c>
      <c r="K2725" s="27">
        <v>2</v>
      </c>
      <c r="L2725" s="27" t="s">
        <v>61</v>
      </c>
      <c r="M2725" s="14" t="s">
        <v>62</v>
      </c>
      <c r="N2725" s="27">
        <v>1</v>
      </c>
      <c r="O2725" s="27">
        <f t="shared" si="431"/>
        <v>41.91</v>
      </c>
      <c r="P2725" s="28">
        <v>12.7</v>
      </c>
      <c r="Q2725" s="27">
        <f t="shared" si="432"/>
        <v>39.599999999999994</v>
      </c>
      <c r="R2725" s="28">
        <v>12</v>
      </c>
      <c r="S2725" s="27">
        <f t="shared" si="433"/>
        <v>41.91</v>
      </c>
      <c r="T2725" s="28">
        <v>12.7</v>
      </c>
      <c r="U2725" s="27" t="s">
        <v>43</v>
      </c>
      <c r="V2725" s="27" t="s">
        <v>43</v>
      </c>
      <c r="W2725" s="29">
        <v>27.8871</v>
      </c>
      <c r="X2725" s="29">
        <v>-115.19005</v>
      </c>
      <c r="Y2725" s="28">
        <f t="shared" si="434"/>
        <v>64.400000000000006</v>
      </c>
      <c r="Z2725" s="27">
        <v>18</v>
      </c>
      <c r="AA2725" s="27">
        <v>10</v>
      </c>
      <c r="AB2725" s="27" t="s">
        <v>44</v>
      </c>
      <c r="AC2725" s="25">
        <v>12</v>
      </c>
      <c r="AD2725" s="25">
        <v>18</v>
      </c>
      <c r="AE2725" s="27">
        <v>1</v>
      </c>
      <c r="AF2725" s="27">
        <v>30</v>
      </c>
      <c r="AG2725" s="27">
        <v>300</v>
      </c>
      <c r="AI2725" s="70">
        <f t="shared" si="435"/>
        <v>13.918999999999999</v>
      </c>
      <c r="AJ2725" s="71" t="s">
        <v>369</v>
      </c>
      <c r="AK2725" s="72">
        <f t="shared" si="436"/>
        <v>1.8310631406548505</v>
      </c>
      <c r="AL2725" s="73">
        <f t="shared" si="437"/>
        <v>1.8310631406548505</v>
      </c>
    </row>
    <row r="2726" spans="1:38" hidden="1">
      <c r="A2726" s="25" t="s">
        <v>132</v>
      </c>
      <c r="B2726" s="25" t="s">
        <v>40</v>
      </c>
      <c r="C2726" s="32">
        <v>39651</v>
      </c>
      <c r="D2726" s="25">
        <v>2008</v>
      </c>
      <c r="E2726" s="26">
        <v>0.4826388888888889</v>
      </c>
      <c r="F2726" s="26">
        <v>0.52083333333333337</v>
      </c>
      <c r="G2726" s="26">
        <f t="shared" si="430"/>
        <v>3.8194444444444475E-2</v>
      </c>
      <c r="H2726" s="27">
        <v>2</v>
      </c>
      <c r="I2726" s="27">
        <v>2</v>
      </c>
      <c r="J2726" s="27">
        <v>2</v>
      </c>
      <c r="K2726" s="27">
        <v>2</v>
      </c>
      <c r="L2726" s="27" t="s">
        <v>61</v>
      </c>
      <c r="M2726" s="14" t="s">
        <v>62</v>
      </c>
      <c r="N2726" s="27">
        <v>1</v>
      </c>
      <c r="O2726" s="27">
        <f t="shared" si="431"/>
        <v>41.91</v>
      </c>
      <c r="P2726" s="28">
        <v>12.7</v>
      </c>
      <c r="Q2726" s="27">
        <f t="shared" si="432"/>
        <v>39.599999999999994</v>
      </c>
      <c r="R2726" s="28">
        <v>12</v>
      </c>
      <c r="S2726" s="27">
        <f t="shared" si="433"/>
        <v>41.91</v>
      </c>
      <c r="T2726" s="28">
        <v>12.7</v>
      </c>
      <c r="U2726" s="27" t="s">
        <v>43</v>
      </c>
      <c r="V2726" s="27" t="s">
        <v>43</v>
      </c>
      <c r="W2726" s="29">
        <v>27.8871</v>
      </c>
      <c r="X2726" s="29">
        <v>-115.19005</v>
      </c>
      <c r="Y2726" s="28">
        <f t="shared" si="434"/>
        <v>64.400000000000006</v>
      </c>
      <c r="Z2726" s="27">
        <v>18</v>
      </c>
      <c r="AA2726" s="27">
        <v>10</v>
      </c>
      <c r="AB2726" s="27" t="s">
        <v>44</v>
      </c>
      <c r="AC2726" s="25">
        <v>12</v>
      </c>
      <c r="AD2726" s="25">
        <v>18</v>
      </c>
      <c r="AE2726" s="27">
        <v>1</v>
      </c>
      <c r="AF2726" s="27">
        <v>30</v>
      </c>
      <c r="AG2726" s="27">
        <v>300</v>
      </c>
      <c r="AI2726" s="70">
        <f t="shared" si="435"/>
        <v>13.918999999999999</v>
      </c>
      <c r="AJ2726" s="71" t="s">
        <v>369</v>
      </c>
      <c r="AK2726" s="72">
        <f t="shared" si="436"/>
        <v>1.8310631406548505</v>
      </c>
      <c r="AL2726" s="73">
        <f t="shared" si="437"/>
        <v>1.8310631406548505</v>
      </c>
    </row>
    <row r="2727" spans="1:38" hidden="1">
      <c r="A2727" s="25" t="s">
        <v>132</v>
      </c>
      <c r="B2727" s="25" t="s">
        <v>40</v>
      </c>
      <c r="C2727" s="32">
        <v>39651</v>
      </c>
      <c r="D2727" s="25">
        <v>2008</v>
      </c>
      <c r="E2727" s="26">
        <v>0.4826388888888889</v>
      </c>
      <c r="F2727" s="26">
        <v>0.52083333333333337</v>
      </c>
      <c r="G2727" s="26">
        <f t="shared" si="430"/>
        <v>3.8194444444444475E-2</v>
      </c>
      <c r="H2727" s="27">
        <v>2</v>
      </c>
      <c r="I2727" s="27">
        <v>2</v>
      </c>
      <c r="J2727" s="27">
        <v>2</v>
      </c>
      <c r="K2727" s="27">
        <v>2</v>
      </c>
      <c r="L2727" s="27" t="s">
        <v>61</v>
      </c>
      <c r="M2727" s="14" t="s">
        <v>62</v>
      </c>
      <c r="N2727" s="27">
        <v>1</v>
      </c>
      <c r="O2727" s="27">
        <f t="shared" si="431"/>
        <v>41.91</v>
      </c>
      <c r="P2727" s="28">
        <v>12.7</v>
      </c>
      <c r="Q2727" s="27">
        <f t="shared" si="432"/>
        <v>39.599999999999994</v>
      </c>
      <c r="R2727" s="28">
        <v>12</v>
      </c>
      <c r="S2727" s="27">
        <f t="shared" si="433"/>
        <v>41.91</v>
      </c>
      <c r="T2727" s="28">
        <v>12.7</v>
      </c>
      <c r="U2727" s="27" t="s">
        <v>43</v>
      </c>
      <c r="V2727" s="27" t="s">
        <v>43</v>
      </c>
      <c r="W2727" s="29">
        <v>27.8871</v>
      </c>
      <c r="X2727" s="29">
        <v>-115.19005</v>
      </c>
      <c r="Y2727" s="28">
        <f t="shared" si="434"/>
        <v>64.400000000000006</v>
      </c>
      <c r="Z2727" s="27">
        <v>18</v>
      </c>
      <c r="AA2727" s="27">
        <v>10</v>
      </c>
      <c r="AB2727" s="27" t="s">
        <v>44</v>
      </c>
      <c r="AC2727" s="25">
        <v>12</v>
      </c>
      <c r="AD2727" s="25">
        <v>21</v>
      </c>
      <c r="AE2727" s="27">
        <v>1</v>
      </c>
      <c r="AF2727" s="27">
        <v>30</v>
      </c>
      <c r="AG2727" s="27">
        <v>300</v>
      </c>
      <c r="AI2727" s="70">
        <f t="shared" si="435"/>
        <v>16.045999999999999</v>
      </c>
      <c r="AJ2727" s="71" t="s">
        <v>369</v>
      </c>
      <c r="AK2727" s="72">
        <f t="shared" si="436"/>
        <v>2.5000862380340183</v>
      </c>
      <c r="AL2727" s="73">
        <f t="shared" si="437"/>
        <v>2.5000862380340183</v>
      </c>
    </row>
    <row r="2728" spans="1:38" hidden="1">
      <c r="A2728" s="25" t="s">
        <v>132</v>
      </c>
      <c r="B2728" s="25" t="s">
        <v>40</v>
      </c>
      <c r="C2728" s="32">
        <v>39651</v>
      </c>
      <c r="D2728" s="25">
        <v>2008</v>
      </c>
      <c r="E2728" s="26">
        <v>0.4826388888888889</v>
      </c>
      <c r="F2728" s="26">
        <v>0.52083333333333337</v>
      </c>
      <c r="G2728" s="26">
        <f t="shared" si="430"/>
        <v>3.8194444444444475E-2</v>
      </c>
      <c r="H2728" s="27">
        <v>2</v>
      </c>
      <c r="I2728" s="27">
        <v>2</v>
      </c>
      <c r="J2728" s="27">
        <v>2</v>
      </c>
      <c r="K2728" s="27">
        <v>2</v>
      </c>
      <c r="L2728" s="27" t="s">
        <v>61</v>
      </c>
      <c r="M2728" s="14" t="s">
        <v>62</v>
      </c>
      <c r="N2728" s="27">
        <v>1</v>
      </c>
      <c r="O2728" s="27">
        <f t="shared" si="431"/>
        <v>41.91</v>
      </c>
      <c r="P2728" s="28">
        <v>12.7</v>
      </c>
      <c r="Q2728" s="27">
        <f t="shared" si="432"/>
        <v>39.599999999999994</v>
      </c>
      <c r="R2728" s="28">
        <v>12</v>
      </c>
      <c r="S2728" s="27">
        <f t="shared" si="433"/>
        <v>41.91</v>
      </c>
      <c r="T2728" s="28">
        <v>12.7</v>
      </c>
      <c r="U2728" s="27" t="s">
        <v>43</v>
      </c>
      <c r="V2728" s="27" t="s">
        <v>43</v>
      </c>
      <c r="W2728" s="29">
        <v>27.8871</v>
      </c>
      <c r="X2728" s="29">
        <v>-115.19005</v>
      </c>
      <c r="Y2728" s="28">
        <f t="shared" si="434"/>
        <v>64.400000000000006</v>
      </c>
      <c r="Z2728" s="27">
        <v>18</v>
      </c>
      <c r="AA2728" s="27">
        <v>10</v>
      </c>
      <c r="AB2728" s="27" t="s">
        <v>44</v>
      </c>
      <c r="AC2728" s="25">
        <v>13</v>
      </c>
      <c r="AD2728" s="25">
        <v>20</v>
      </c>
      <c r="AE2728" s="27">
        <v>1</v>
      </c>
      <c r="AF2728" s="27">
        <v>32</v>
      </c>
      <c r="AG2728" s="27">
        <v>300</v>
      </c>
      <c r="AI2728" s="70">
        <f t="shared" si="435"/>
        <v>15.337</v>
      </c>
      <c r="AJ2728" s="71" t="s">
        <v>369</v>
      </c>
      <c r="AK2728" s="72">
        <f t="shared" si="436"/>
        <v>2.2645047633742106</v>
      </c>
      <c r="AL2728" s="73">
        <f t="shared" si="437"/>
        <v>2.2645047633742106</v>
      </c>
    </row>
    <row r="2729" spans="1:38" hidden="1">
      <c r="A2729" s="25" t="s">
        <v>132</v>
      </c>
      <c r="B2729" s="25" t="s">
        <v>40</v>
      </c>
      <c r="C2729" s="32">
        <v>39651</v>
      </c>
      <c r="D2729" s="25">
        <v>2008</v>
      </c>
      <c r="E2729" s="26">
        <v>0.4826388888888889</v>
      </c>
      <c r="F2729" s="26">
        <v>0.52083333333333337</v>
      </c>
      <c r="G2729" s="26">
        <f t="shared" si="430"/>
        <v>3.8194444444444475E-2</v>
      </c>
      <c r="H2729" s="27">
        <v>2</v>
      </c>
      <c r="I2729" s="27">
        <v>2</v>
      </c>
      <c r="J2729" s="27">
        <v>2</v>
      </c>
      <c r="K2729" s="27">
        <v>2</v>
      </c>
      <c r="L2729" s="27" t="s">
        <v>61</v>
      </c>
      <c r="M2729" s="14" t="s">
        <v>62</v>
      </c>
      <c r="N2729" s="27">
        <v>1</v>
      </c>
      <c r="O2729" s="27">
        <f t="shared" si="431"/>
        <v>41.91</v>
      </c>
      <c r="P2729" s="28">
        <v>12.7</v>
      </c>
      <c r="Q2729" s="27">
        <f t="shared" si="432"/>
        <v>39.599999999999994</v>
      </c>
      <c r="R2729" s="28">
        <v>12</v>
      </c>
      <c r="S2729" s="27">
        <f t="shared" si="433"/>
        <v>41.91</v>
      </c>
      <c r="T2729" s="28">
        <v>12.7</v>
      </c>
      <c r="U2729" s="27" t="s">
        <v>43</v>
      </c>
      <c r="V2729" s="27" t="s">
        <v>43</v>
      </c>
      <c r="W2729" s="29">
        <v>27.8871</v>
      </c>
      <c r="X2729" s="29">
        <v>-115.19005</v>
      </c>
      <c r="Y2729" s="28">
        <f t="shared" si="434"/>
        <v>64.400000000000006</v>
      </c>
      <c r="Z2729" s="27">
        <v>18</v>
      </c>
      <c r="AA2729" s="27">
        <v>10</v>
      </c>
      <c r="AB2729" s="27" t="s">
        <v>44</v>
      </c>
      <c r="AC2729" s="25">
        <v>14</v>
      </c>
      <c r="AD2729" s="25">
        <v>5</v>
      </c>
      <c r="AE2729" s="27">
        <v>1</v>
      </c>
      <c r="AF2729" s="27">
        <v>35</v>
      </c>
      <c r="AG2729" s="27">
        <v>300</v>
      </c>
      <c r="AI2729" s="70">
        <f t="shared" si="435"/>
        <v>4.702</v>
      </c>
      <c r="AJ2729" s="71" t="s">
        <v>369</v>
      </c>
      <c r="AK2729" s="72">
        <f t="shared" si="436"/>
        <v>0.17002025858157216</v>
      </c>
      <c r="AL2729" s="73">
        <f t="shared" si="437"/>
        <v>0.17002025858157216</v>
      </c>
    </row>
    <row r="2730" spans="1:38" hidden="1">
      <c r="A2730" s="25" t="s">
        <v>132</v>
      </c>
      <c r="B2730" s="25" t="s">
        <v>40</v>
      </c>
      <c r="C2730" s="32">
        <v>39651</v>
      </c>
      <c r="D2730" s="25">
        <v>2008</v>
      </c>
      <c r="E2730" s="26">
        <v>0.4826388888888889</v>
      </c>
      <c r="F2730" s="26">
        <v>0.52083333333333337</v>
      </c>
      <c r="G2730" s="26">
        <f t="shared" si="430"/>
        <v>3.8194444444444475E-2</v>
      </c>
      <c r="H2730" s="27">
        <v>2</v>
      </c>
      <c r="I2730" s="27">
        <v>2</v>
      </c>
      <c r="J2730" s="27">
        <v>2</v>
      </c>
      <c r="K2730" s="27">
        <v>2</v>
      </c>
      <c r="L2730" s="27" t="s">
        <v>61</v>
      </c>
      <c r="M2730" s="14" t="s">
        <v>62</v>
      </c>
      <c r="N2730" s="27">
        <v>1</v>
      </c>
      <c r="O2730" s="27">
        <f t="shared" si="431"/>
        <v>41.91</v>
      </c>
      <c r="P2730" s="28">
        <v>12.7</v>
      </c>
      <c r="Q2730" s="27">
        <f t="shared" si="432"/>
        <v>39.599999999999994</v>
      </c>
      <c r="R2730" s="28">
        <v>12</v>
      </c>
      <c r="S2730" s="27">
        <f t="shared" si="433"/>
        <v>41.91</v>
      </c>
      <c r="T2730" s="28">
        <v>12.7</v>
      </c>
      <c r="U2730" s="27" t="s">
        <v>43</v>
      </c>
      <c r="V2730" s="27" t="s">
        <v>43</v>
      </c>
      <c r="W2730" s="29">
        <v>27.8871</v>
      </c>
      <c r="X2730" s="29">
        <v>-115.19005</v>
      </c>
      <c r="Y2730" s="28">
        <f t="shared" si="434"/>
        <v>64.400000000000006</v>
      </c>
      <c r="Z2730" s="27">
        <v>18</v>
      </c>
      <c r="AA2730" s="27">
        <v>10</v>
      </c>
      <c r="AB2730" s="27" t="s">
        <v>44</v>
      </c>
      <c r="AC2730" s="25">
        <v>14</v>
      </c>
      <c r="AD2730" s="25">
        <v>7</v>
      </c>
      <c r="AE2730" s="27">
        <v>1</v>
      </c>
      <c r="AF2730" s="27">
        <v>35</v>
      </c>
      <c r="AG2730" s="27">
        <v>300</v>
      </c>
      <c r="AI2730" s="70">
        <f t="shared" si="435"/>
        <v>6.12</v>
      </c>
      <c r="AJ2730" s="71" t="s">
        <v>369</v>
      </c>
      <c r="AK2730" s="72">
        <f t="shared" si="436"/>
        <v>0.30282194081802571</v>
      </c>
      <c r="AL2730" s="73">
        <f t="shared" si="437"/>
        <v>0.30282194081802571</v>
      </c>
    </row>
    <row r="2731" spans="1:38" hidden="1">
      <c r="A2731" s="25" t="s">
        <v>132</v>
      </c>
      <c r="B2731" s="25" t="s">
        <v>40</v>
      </c>
      <c r="C2731" s="32">
        <v>39651</v>
      </c>
      <c r="D2731" s="25">
        <v>2008</v>
      </c>
      <c r="E2731" s="26">
        <v>0.4826388888888889</v>
      </c>
      <c r="F2731" s="26">
        <v>0.52083333333333337</v>
      </c>
      <c r="G2731" s="26">
        <f t="shared" si="430"/>
        <v>3.8194444444444475E-2</v>
      </c>
      <c r="H2731" s="27">
        <v>2</v>
      </c>
      <c r="I2731" s="27">
        <v>2</v>
      </c>
      <c r="J2731" s="27">
        <v>2</v>
      </c>
      <c r="K2731" s="27">
        <v>2</v>
      </c>
      <c r="L2731" s="27" t="s">
        <v>61</v>
      </c>
      <c r="M2731" s="14" t="s">
        <v>62</v>
      </c>
      <c r="N2731" s="27">
        <v>1</v>
      </c>
      <c r="O2731" s="27">
        <f t="shared" si="431"/>
        <v>41.91</v>
      </c>
      <c r="P2731" s="28">
        <v>12.7</v>
      </c>
      <c r="Q2731" s="27">
        <f t="shared" si="432"/>
        <v>39.599999999999994</v>
      </c>
      <c r="R2731" s="28">
        <v>12</v>
      </c>
      <c r="S2731" s="27">
        <f t="shared" si="433"/>
        <v>41.91</v>
      </c>
      <c r="T2731" s="28">
        <v>12.7</v>
      </c>
      <c r="U2731" s="27" t="s">
        <v>43</v>
      </c>
      <c r="V2731" s="27" t="s">
        <v>43</v>
      </c>
      <c r="W2731" s="29">
        <v>27.8871</v>
      </c>
      <c r="X2731" s="29">
        <v>-115.19005</v>
      </c>
      <c r="Y2731" s="28">
        <f t="shared" si="434"/>
        <v>64.400000000000006</v>
      </c>
      <c r="Z2731" s="27">
        <v>18</v>
      </c>
      <c r="AA2731" s="27">
        <v>10</v>
      </c>
      <c r="AB2731" s="27" t="s">
        <v>44</v>
      </c>
      <c r="AC2731" s="25">
        <v>14</v>
      </c>
      <c r="AD2731" s="25">
        <v>9</v>
      </c>
      <c r="AE2731" s="27">
        <v>1</v>
      </c>
      <c r="AF2731" s="27">
        <v>35</v>
      </c>
      <c r="AG2731" s="27">
        <v>300</v>
      </c>
      <c r="AI2731" s="70">
        <f t="shared" si="435"/>
        <v>7.5379999999999994</v>
      </c>
      <c r="AJ2731" s="71" t="s">
        <v>369</v>
      </c>
      <c r="AK2731" s="72">
        <f t="shared" si="436"/>
        <v>0.47796121404284658</v>
      </c>
      <c r="AL2731" s="73">
        <f t="shared" si="437"/>
        <v>0.47796121404284658</v>
      </c>
    </row>
    <row r="2732" spans="1:38" hidden="1">
      <c r="A2732" s="25" t="s">
        <v>132</v>
      </c>
      <c r="B2732" s="25" t="s">
        <v>40</v>
      </c>
      <c r="C2732" s="32">
        <v>39651</v>
      </c>
      <c r="D2732" s="25">
        <v>2008</v>
      </c>
      <c r="E2732" s="26">
        <v>0.4826388888888889</v>
      </c>
      <c r="F2732" s="26">
        <v>0.52083333333333337</v>
      </c>
      <c r="G2732" s="26">
        <f t="shared" si="430"/>
        <v>3.8194444444444475E-2</v>
      </c>
      <c r="H2732" s="27">
        <v>2</v>
      </c>
      <c r="I2732" s="27">
        <v>2</v>
      </c>
      <c r="J2732" s="27">
        <v>2</v>
      </c>
      <c r="K2732" s="27">
        <v>2</v>
      </c>
      <c r="L2732" s="27" t="s">
        <v>61</v>
      </c>
      <c r="M2732" s="14" t="s">
        <v>62</v>
      </c>
      <c r="N2732" s="27">
        <v>1</v>
      </c>
      <c r="O2732" s="27">
        <f t="shared" si="431"/>
        <v>41.91</v>
      </c>
      <c r="P2732" s="28">
        <v>12.7</v>
      </c>
      <c r="Q2732" s="27">
        <f t="shared" si="432"/>
        <v>39.599999999999994</v>
      </c>
      <c r="R2732" s="28">
        <v>12</v>
      </c>
      <c r="S2732" s="27">
        <f t="shared" si="433"/>
        <v>41.91</v>
      </c>
      <c r="T2732" s="28">
        <v>12.7</v>
      </c>
      <c r="U2732" s="27" t="s">
        <v>43</v>
      </c>
      <c r="V2732" s="27" t="s">
        <v>43</v>
      </c>
      <c r="W2732" s="29">
        <v>27.8871</v>
      </c>
      <c r="X2732" s="29">
        <v>-115.19005</v>
      </c>
      <c r="Y2732" s="28">
        <f t="shared" si="434"/>
        <v>64.400000000000006</v>
      </c>
      <c r="Z2732" s="27">
        <v>18</v>
      </c>
      <c r="AA2732" s="27">
        <v>10</v>
      </c>
      <c r="AB2732" s="27" t="s">
        <v>44</v>
      </c>
      <c r="AC2732" s="25">
        <v>14</v>
      </c>
      <c r="AD2732" s="25">
        <v>9</v>
      </c>
      <c r="AE2732" s="27">
        <v>1</v>
      </c>
      <c r="AF2732" s="27">
        <v>35</v>
      </c>
      <c r="AG2732" s="27">
        <v>300</v>
      </c>
      <c r="AI2732" s="70">
        <f t="shared" si="435"/>
        <v>7.5379999999999994</v>
      </c>
      <c r="AJ2732" s="71" t="s">
        <v>369</v>
      </c>
      <c r="AK2732" s="72">
        <f t="shared" si="436"/>
        <v>0.47796121404284658</v>
      </c>
      <c r="AL2732" s="73">
        <f t="shared" si="437"/>
        <v>0.47796121404284658</v>
      </c>
    </row>
    <row r="2733" spans="1:38" hidden="1">
      <c r="A2733" s="25" t="s">
        <v>132</v>
      </c>
      <c r="B2733" s="25" t="s">
        <v>40</v>
      </c>
      <c r="C2733" s="32">
        <v>39651</v>
      </c>
      <c r="D2733" s="25">
        <v>2008</v>
      </c>
      <c r="E2733" s="26">
        <v>0.4826388888888889</v>
      </c>
      <c r="F2733" s="26">
        <v>0.52083333333333337</v>
      </c>
      <c r="G2733" s="26">
        <f t="shared" si="430"/>
        <v>3.8194444444444475E-2</v>
      </c>
      <c r="H2733" s="27">
        <v>2</v>
      </c>
      <c r="I2733" s="27">
        <v>2</v>
      </c>
      <c r="J2733" s="27">
        <v>2</v>
      </c>
      <c r="K2733" s="27">
        <v>2</v>
      </c>
      <c r="L2733" s="27" t="s">
        <v>61</v>
      </c>
      <c r="M2733" s="14" t="s">
        <v>62</v>
      </c>
      <c r="N2733" s="27">
        <v>1</v>
      </c>
      <c r="O2733" s="27">
        <f t="shared" si="431"/>
        <v>41.91</v>
      </c>
      <c r="P2733" s="28">
        <v>12.7</v>
      </c>
      <c r="Q2733" s="27">
        <f t="shared" si="432"/>
        <v>39.599999999999994</v>
      </c>
      <c r="R2733" s="28">
        <v>12</v>
      </c>
      <c r="S2733" s="27">
        <f t="shared" si="433"/>
        <v>41.91</v>
      </c>
      <c r="T2733" s="28">
        <v>12.7</v>
      </c>
      <c r="U2733" s="27" t="s">
        <v>43</v>
      </c>
      <c r="V2733" s="27" t="s">
        <v>43</v>
      </c>
      <c r="W2733" s="29">
        <v>27.8871</v>
      </c>
      <c r="X2733" s="29">
        <v>-115.19005</v>
      </c>
      <c r="Y2733" s="28">
        <f t="shared" si="434"/>
        <v>64.400000000000006</v>
      </c>
      <c r="Z2733" s="27">
        <v>18</v>
      </c>
      <c r="AA2733" s="27">
        <v>10</v>
      </c>
      <c r="AB2733" s="27" t="s">
        <v>44</v>
      </c>
      <c r="AC2733" s="25">
        <v>14</v>
      </c>
      <c r="AD2733" s="25">
        <v>14</v>
      </c>
      <c r="AE2733" s="27">
        <v>1</v>
      </c>
      <c r="AF2733" s="27">
        <v>35</v>
      </c>
      <c r="AG2733" s="27">
        <v>300</v>
      </c>
      <c r="AI2733" s="70">
        <f t="shared" si="435"/>
        <v>11.083</v>
      </c>
      <c r="AJ2733" s="71" t="s">
        <v>369</v>
      </c>
      <c r="AK2733" s="72">
        <f t="shared" si="436"/>
        <v>1.1117350137621949</v>
      </c>
      <c r="AL2733" s="73">
        <f t="shared" si="437"/>
        <v>1.1117350137621949</v>
      </c>
    </row>
    <row r="2734" spans="1:38" hidden="1">
      <c r="A2734" s="25" t="s">
        <v>132</v>
      </c>
      <c r="B2734" s="25" t="s">
        <v>40</v>
      </c>
      <c r="C2734" s="32">
        <v>39651</v>
      </c>
      <c r="D2734" s="25">
        <v>2008</v>
      </c>
      <c r="E2734" s="26">
        <v>0.4826388888888889</v>
      </c>
      <c r="F2734" s="26">
        <v>0.52083333333333337</v>
      </c>
      <c r="G2734" s="26">
        <f t="shared" si="430"/>
        <v>3.8194444444444475E-2</v>
      </c>
      <c r="H2734" s="27">
        <v>2</v>
      </c>
      <c r="I2734" s="27">
        <v>2</v>
      </c>
      <c r="J2734" s="27">
        <v>2</v>
      </c>
      <c r="K2734" s="27">
        <v>2</v>
      </c>
      <c r="L2734" s="27" t="s">
        <v>61</v>
      </c>
      <c r="M2734" s="14" t="s">
        <v>62</v>
      </c>
      <c r="N2734" s="27">
        <v>1</v>
      </c>
      <c r="O2734" s="27">
        <f t="shared" si="431"/>
        <v>41.91</v>
      </c>
      <c r="P2734" s="28">
        <v>12.7</v>
      </c>
      <c r="Q2734" s="27">
        <f t="shared" si="432"/>
        <v>39.599999999999994</v>
      </c>
      <c r="R2734" s="28">
        <v>12</v>
      </c>
      <c r="S2734" s="27">
        <f t="shared" si="433"/>
        <v>41.91</v>
      </c>
      <c r="T2734" s="28">
        <v>12.7</v>
      </c>
      <c r="U2734" s="27" t="s">
        <v>43</v>
      </c>
      <c r="V2734" s="27" t="s">
        <v>43</v>
      </c>
      <c r="W2734" s="29">
        <v>27.8871</v>
      </c>
      <c r="X2734" s="29">
        <v>-115.19005</v>
      </c>
      <c r="Y2734" s="28">
        <f t="shared" si="434"/>
        <v>64.400000000000006</v>
      </c>
      <c r="Z2734" s="27">
        <v>18</v>
      </c>
      <c r="AA2734" s="27">
        <v>10</v>
      </c>
      <c r="AB2734" s="27" t="s">
        <v>44</v>
      </c>
      <c r="AC2734" s="25">
        <v>14</v>
      </c>
      <c r="AD2734" s="25">
        <v>14</v>
      </c>
      <c r="AE2734" s="27">
        <v>1</v>
      </c>
      <c r="AF2734" s="27">
        <v>35</v>
      </c>
      <c r="AG2734" s="27">
        <v>300</v>
      </c>
      <c r="AI2734" s="70">
        <f t="shared" si="435"/>
        <v>11.083</v>
      </c>
      <c r="AJ2734" s="71" t="s">
        <v>369</v>
      </c>
      <c r="AK2734" s="72">
        <f t="shared" si="436"/>
        <v>1.1117350137621949</v>
      </c>
      <c r="AL2734" s="73">
        <f t="shared" si="437"/>
        <v>1.1117350137621949</v>
      </c>
    </row>
    <row r="2735" spans="1:38" hidden="1">
      <c r="A2735" s="25" t="s">
        <v>132</v>
      </c>
      <c r="B2735" s="25" t="s">
        <v>40</v>
      </c>
      <c r="C2735" s="32">
        <v>39651</v>
      </c>
      <c r="D2735" s="25">
        <v>2008</v>
      </c>
      <c r="E2735" s="26">
        <v>0.4826388888888889</v>
      </c>
      <c r="F2735" s="26">
        <v>0.52083333333333337</v>
      </c>
      <c r="G2735" s="26">
        <f t="shared" si="430"/>
        <v>3.8194444444444475E-2</v>
      </c>
      <c r="H2735" s="27">
        <v>2</v>
      </c>
      <c r="I2735" s="27">
        <v>2</v>
      </c>
      <c r="J2735" s="27">
        <v>2</v>
      </c>
      <c r="K2735" s="27">
        <v>2</v>
      </c>
      <c r="L2735" s="27" t="s">
        <v>61</v>
      </c>
      <c r="M2735" s="14" t="s">
        <v>62</v>
      </c>
      <c r="N2735" s="27">
        <v>1</v>
      </c>
      <c r="O2735" s="27">
        <f t="shared" si="431"/>
        <v>41.91</v>
      </c>
      <c r="P2735" s="28">
        <v>12.7</v>
      </c>
      <c r="Q2735" s="27">
        <f t="shared" si="432"/>
        <v>39.599999999999994</v>
      </c>
      <c r="R2735" s="28">
        <v>12</v>
      </c>
      <c r="S2735" s="27">
        <f t="shared" si="433"/>
        <v>41.91</v>
      </c>
      <c r="T2735" s="28">
        <v>12.7</v>
      </c>
      <c r="U2735" s="27" t="s">
        <v>43</v>
      </c>
      <c r="V2735" s="27" t="s">
        <v>43</v>
      </c>
      <c r="W2735" s="29">
        <v>27.8871</v>
      </c>
      <c r="X2735" s="29">
        <v>-115.19005</v>
      </c>
      <c r="Y2735" s="28">
        <f t="shared" si="434"/>
        <v>64.400000000000006</v>
      </c>
      <c r="Z2735" s="27">
        <v>18</v>
      </c>
      <c r="AA2735" s="27">
        <v>10</v>
      </c>
      <c r="AB2735" s="27" t="s">
        <v>44</v>
      </c>
      <c r="AC2735" s="25">
        <v>14</v>
      </c>
      <c r="AD2735" s="25">
        <v>17</v>
      </c>
      <c r="AE2735" s="27">
        <v>1</v>
      </c>
      <c r="AF2735" s="27">
        <v>35</v>
      </c>
      <c r="AG2735" s="27">
        <v>300</v>
      </c>
      <c r="AI2735" s="70">
        <f t="shared" si="435"/>
        <v>13.209999999999999</v>
      </c>
      <c r="AJ2735" s="71" t="s">
        <v>369</v>
      </c>
      <c r="AK2735" s="72">
        <f t="shared" si="436"/>
        <v>1.6329725885917237</v>
      </c>
      <c r="AL2735" s="73">
        <f t="shared" si="437"/>
        <v>1.6329725885917237</v>
      </c>
    </row>
    <row r="2736" spans="1:38" hidden="1">
      <c r="A2736" s="25" t="s">
        <v>132</v>
      </c>
      <c r="B2736" s="25" t="s">
        <v>40</v>
      </c>
      <c r="C2736" s="32">
        <v>39651</v>
      </c>
      <c r="D2736" s="25">
        <v>2008</v>
      </c>
      <c r="E2736" s="26">
        <v>0.4826388888888889</v>
      </c>
      <c r="F2736" s="26">
        <v>0.52083333333333337</v>
      </c>
      <c r="G2736" s="26">
        <f t="shared" si="430"/>
        <v>3.8194444444444475E-2</v>
      </c>
      <c r="H2736" s="27">
        <v>2</v>
      </c>
      <c r="I2736" s="27">
        <v>2</v>
      </c>
      <c r="J2736" s="27">
        <v>2</v>
      </c>
      <c r="K2736" s="27">
        <v>2</v>
      </c>
      <c r="L2736" s="27" t="s">
        <v>61</v>
      </c>
      <c r="M2736" s="14" t="s">
        <v>62</v>
      </c>
      <c r="N2736" s="27">
        <v>1</v>
      </c>
      <c r="O2736" s="27">
        <f t="shared" si="431"/>
        <v>41.91</v>
      </c>
      <c r="P2736" s="28">
        <v>12.7</v>
      </c>
      <c r="Q2736" s="27">
        <f t="shared" si="432"/>
        <v>39.599999999999994</v>
      </c>
      <c r="R2736" s="28">
        <v>12</v>
      </c>
      <c r="S2736" s="27">
        <f t="shared" si="433"/>
        <v>41.91</v>
      </c>
      <c r="T2736" s="28">
        <v>12.7</v>
      </c>
      <c r="U2736" s="27" t="s">
        <v>43</v>
      </c>
      <c r="V2736" s="27" t="s">
        <v>43</v>
      </c>
      <c r="W2736" s="29">
        <v>27.8871</v>
      </c>
      <c r="X2736" s="29">
        <v>-115.19005</v>
      </c>
      <c r="Y2736" s="28">
        <f t="shared" si="434"/>
        <v>64.400000000000006</v>
      </c>
      <c r="Z2736" s="27">
        <v>18</v>
      </c>
      <c r="AA2736" s="27">
        <v>10</v>
      </c>
      <c r="AB2736" s="27" t="s">
        <v>44</v>
      </c>
      <c r="AC2736" s="25">
        <v>14</v>
      </c>
      <c r="AD2736" s="25">
        <v>20</v>
      </c>
      <c r="AE2736" s="27">
        <v>1</v>
      </c>
      <c r="AF2736" s="27">
        <v>35</v>
      </c>
      <c r="AG2736" s="27">
        <v>300</v>
      </c>
      <c r="AI2736" s="70">
        <f t="shared" si="435"/>
        <v>15.337</v>
      </c>
      <c r="AJ2736" s="71" t="s">
        <v>369</v>
      </c>
      <c r="AK2736" s="72">
        <f t="shared" si="436"/>
        <v>2.2645047633742106</v>
      </c>
      <c r="AL2736" s="73">
        <f t="shared" si="437"/>
        <v>2.2645047633742106</v>
      </c>
    </row>
    <row r="2737" spans="1:38" hidden="1">
      <c r="A2737" s="25" t="s">
        <v>132</v>
      </c>
      <c r="B2737" s="25" t="s">
        <v>40</v>
      </c>
      <c r="C2737" s="32">
        <v>39651</v>
      </c>
      <c r="D2737" s="25">
        <v>2008</v>
      </c>
      <c r="E2737" s="26">
        <v>0.4826388888888889</v>
      </c>
      <c r="F2737" s="26">
        <v>0.52083333333333337</v>
      </c>
      <c r="G2737" s="26">
        <f t="shared" si="430"/>
        <v>3.8194444444444475E-2</v>
      </c>
      <c r="H2737" s="27">
        <v>2</v>
      </c>
      <c r="I2737" s="27">
        <v>2</v>
      </c>
      <c r="J2737" s="27">
        <v>2</v>
      </c>
      <c r="K2737" s="27">
        <v>2</v>
      </c>
      <c r="L2737" s="27" t="s">
        <v>61</v>
      </c>
      <c r="M2737" s="14" t="s">
        <v>62</v>
      </c>
      <c r="N2737" s="27">
        <v>1</v>
      </c>
      <c r="O2737" s="27">
        <f t="shared" si="431"/>
        <v>41.91</v>
      </c>
      <c r="P2737" s="28">
        <v>12.7</v>
      </c>
      <c r="Q2737" s="27">
        <f t="shared" si="432"/>
        <v>39.599999999999994</v>
      </c>
      <c r="R2737" s="28">
        <v>12</v>
      </c>
      <c r="S2737" s="27">
        <f t="shared" si="433"/>
        <v>41.91</v>
      </c>
      <c r="T2737" s="28">
        <v>12.7</v>
      </c>
      <c r="U2737" s="27" t="s">
        <v>43</v>
      </c>
      <c r="V2737" s="27" t="s">
        <v>43</v>
      </c>
      <c r="W2737" s="29">
        <v>27.8871</v>
      </c>
      <c r="X2737" s="29">
        <v>-115.19005</v>
      </c>
      <c r="Y2737" s="28">
        <f t="shared" si="434"/>
        <v>64.400000000000006</v>
      </c>
      <c r="Z2737" s="27">
        <v>18</v>
      </c>
      <c r="AA2737" s="27">
        <v>10</v>
      </c>
      <c r="AB2737" s="27" t="s">
        <v>44</v>
      </c>
      <c r="AC2737" s="25">
        <v>14</v>
      </c>
      <c r="AD2737" s="25">
        <v>20</v>
      </c>
      <c r="AE2737" s="27">
        <v>1</v>
      </c>
      <c r="AF2737" s="27">
        <v>35</v>
      </c>
      <c r="AG2737" s="27">
        <v>300</v>
      </c>
      <c r="AI2737" s="70">
        <f t="shared" si="435"/>
        <v>15.337</v>
      </c>
      <c r="AJ2737" s="71" t="s">
        <v>369</v>
      </c>
      <c r="AK2737" s="72">
        <f t="shared" si="436"/>
        <v>2.2645047633742106</v>
      </c>
      <c r="AL2737" s="73">
        <f t="shared" si="437"/>
        <v>2.2645047633742106</v>
      </c>
    </row>
    <row r="2738" spans="1:38" hidden="1">
      <c r="A2738" s="25" t="s">
        <v>132</v>
      </c>
      <c r="B2738" s="25" t="s">
        <v>40</v>
      </c>
      <c r="C2738" s="32">
        <v>39651</v>
      </c>
      <c r="D2738" s="25">
        <v>2008</v>
      </c>
      <c r="E2738" s="26">
        <v>0.4826388888888889</v>
      </c>
      <c r="F2738" s="26">
        <v>0.52083333333333337</v>
      </c>
      <c r="G2738" s="26">
        <f t="shared" si="430"/>
        <v>3.8194444444444475E-2</v>
      </c>
      <c r="H2738" s="27">
        <v>2</v>
      </c>
      <c r="I2738" s="27">
        <v>2</v>
      </c>
      <c r="J2738" s="27">
        <v>2</v>
      </c>
      <c r="K2738" s="27">
        <v>2</v>
      </c>
      <c r="L2738" s="27" t="s">
        <v>61</v>
      </c>
      <c r="M2738" s="14" t="s">
        <v>62</v>
      </c>
      <c r="N2738" s="27">
        <v>1</v>
      </c>
      <c r="O2738" s="27">
        <f t="shared" si="431"/>
        <v>41.91</v>
      </c>
      <c r="P2738" s="28">
        <v>12.7</v>
      </c>
      <c r="Q2738" s="27">
        <f t="shared" si="432"/>
        <v>39.599999999999994</v>
      </c>
      <c r="R2738" s="28">
        <v>12</v>
      </c>
      <c r="S2738" s="27">
        <f t="shared" si="433"/>
        <v>41.91</v>
      </c>
      <c r="T2738" s="28">
        <v>12.7</v>
      </c>
      <c r="U2738" s="27" t="s">
        <v>43</v>
      </c>
      <c r="V2738" s="27" t="s">
        <v>43</v>
      </c>
      <c r="W2738" s="29">
        <v>27.8871</v>
      </c>
      <c r="X2738" s="29">
        <v>-115.19005</v>
      </c>
      <c r="Y2738" s="28">
        <f t="shared" si="434"/>
        <v>64.400000000000006</v>
      </c>
      <c r="Z2738" s="27">
        <v>18</v>
      </c>
      <c r="AA2738" s="27">
        <v>10</v>
      </c>
      <c r="AB2738" s="27" t="s">
        <v>44</v>
      </c>
      <c r="AC2738" s="25">
        <v>14</v>
      </c>
      <c r="AD2738" s="25">
        <v>20</v>
      </c>
      <c r="AE2738" s="27">
        <v>1</v>
      </c>
      <c r="AF2738" s="27">
        <v>35</v>
      </c>
      <c r="AG2738" s="27">
        <v>300</v>
      </c>
      <c r="AI2738" s="70">
        <f t="shared" si="435"/>
        <v>15.337</v>
      </c>
      <c r="AJ2738" s="71" t="s">
        <v>369</v>
      </c>
      <c r="AK2738" s="72">
        <f t="shared" si="436"/>
        <v>2.2645047633742106</v>
      </c>
      <c r="AL2738" s="73">
        <f t="shared" si="437"/>
        <v>2.2645047633742106</v>
      </c>
    </row>
    <row r="2739" spans="1:38" hidden="1">
      <c r="A2739" s="25" t="s">
        <v>132</v>
      </c>
      <c r="B2739" s="25" t="s">
        <v>40</v>
      </c>
      <c r="C2739" s="32">
        <v>39651</v>
      </c>
      <c r="D2739" s="25">
        <v>2008</v>
      </c>
      <c r="E2739" s="26">
        <v>0.4826388888888889</v>
      </c>
      <c r="F2739" s="26">
        <v>0.52083333333333337</v>
      </c>
      <c r="G2739" s="26">
        <f t="shared" si="430"/>
        <v>3.8194444444444475E-2</v>
      </c>
      <c r="H2739" s="27">
        <v>2</v>
      </c>
      <c r="I2739" s="27">
        <v>2</v>
      </c>
      <c r="J2739" s="27">
        <v>2</v>
      </c>
      <c r="K2739" s="27">
        <v>2</v>
      </c>
      <c r="L2739" s="27" t="s">
        <v>61</v>
      </c>
      <c r="M2739" s="14" t="s">
        <v>62</v>
      </c>
      <c r="N2739" s="27">
        <v>1</v>
      </c>
      <c r="O2739" s="27">
        <f t="shared" si="431"/>
        <v>41.91</v>
      </c>
      <c r="P2739" s="28">
        <v>12.7</v>
      </c>
      <c r="Q2739" s="27">
        <f t="shared" si="432"/>
        <v>39.599999999999994</v>
      </c>
      <c r="R2739" s="28">
        <v>12</v>
      </c>
      <c r="S2739" s="27">
        <f t="shared" si="433"/>
        <v>41.91</v>
      </c>
      <c r="T2739" s="28">
        <v>12.7</v>
      </c>
      <c r="U2739" s="27" t="s">
        <v>43</v>
      </c>
      <c r="V2739" s="27" t="s">
        <v>43</v>
      </c>
      <c r="W2739" s="29">
        <v>27.8871</v>
      </c>
      <c r="X2739" s="29">
        <v>-115.19005</v>
      </c>
      <c r="Y2739" s="28">
        <f t="shared" si="434"/>
        <v>64.400000000000006</v>
      </c>
      <c r="Z2739" s="27">
        <v>18</v>
      </c>
      <c r="AA2739" s="27">
        <v>10</v>
      </c>
      <c r="AB2739" s="27" t="s">
        <v>44</v>
      </c>
      <c r="AC2739" s="25">
        <v>14</v>
      </c>
      <c r="AD2739" s="25">
        <v>21</v>
      </c>
      <c r="AE2739" s="27">
        <v>1</v>
      </c>
      <c r="AF2739" s="27">
        <v>35</v>
      </c>
      <c r="AG2739" s="27">
        <v>300</v>
      </c>
      <c r="AI2739" s="70">
        <f t="shared" si="435"/>
        <v>16.045999999999999</v>
      </c>
      <c r="AJ2739" s="71" t="s">
        <v>369</v>
      </c>
      <c r="AK2739" s="72">
        <f t="shared" si="436"/>
        <v>2.5000862380340183</v>
      </c>
      <c r="AL2739" s="73">
        <f t="shared" si="437"/>
        <v>2.5000862380340183</v>
      </c>
    </row>
    <row r="2740" spans="1:38" hidden="1">
      <c r="A2740" s="25" t="s">
        <v>133</v>
      </c>
      <c r="B2740" s="25" t="s">
        <v>129</v>
      </c>
      <c r="C2740" s="32">
        <v>39651</v>
      </c>
      <c r="D2740" s="25">
        <v>2008</v>
      </c>
      <c r="E2740" s="26">
        <v>0.41736111111111113</v>
      </c>
      <c r="F2740" s="26">
        <v>0.44374999999999998</v>
      </c>
      <c r="G2740" s="26">
        <f t="shared" si="430"/>
        <v>2.6388888888888851E-2</v>
      </c>
      <c r="H2740" s="27">
        <v>2</v>
      </c>
      <c r="I2740" s="27">
        <v>2</v>
      </c>
      <c r="J2740" s="27">
        <v>3</v>
      </c>
      <c r="K2740" s="27">
        <v>3</v>
      </c>
      <c r="L2740" s="27" t="s">
        <v>61</v>
      </c>
      <c r="M2740" s="14" t="s">
        <v>62</v>
      </c>
      <c r="N2740" s="27">
        <v>1</v>
      </c>
      <c r="O2740" s="27">
        <f t="shared" si="431"/>
        <v>33.33</v>
      </c>
      <c r="P2740" s="28">
        <v>10.1</v>
      </c>
      <c r="Q2740" s="27">
        <f t="shared" si="432"/>
        <v>27.39</v>
      </c>
      <c r="R2740" s="28">
        <v>8.3000000000000007</v>
      </c>
      <c r="S2740" s="27">
        <f t="shared" si="433"/>
        <v>33.33</v>
      </c>
      <c r="T2740" s="28">
        <v>10.1</v>
      </c>
      <c r="U2740" s="27" t="s">
        <v>43</v>
      </c>
      <c r="V2740" s="27" t="s">
        <v>43</v>
      </c>
      <c r="W2740" s="29">
        <v>27.888529999999999</v>
      </c>
      <c r="X2740" s="29">
        <v>-115.19177999999999</v>
      </c>
      <c r="Y2740" s="28">
        <f t="shared" si="434"/>
        <v>64.400000000000006</v>
      </c>
      <c r="Z2740" s="27">
        <v>18</v>
      </c>
      <c r="AA2740" s="27">
        <v>5</v>
      </c>
      <c r="AB2740" s="25" t="s">
        <v>46</v>
      </c>
      <c r="AC2740" s="25">
        <v>1</v>
      </c>
      <c r="AD2740" s="25">
        <v>24</v>
      </c>
      <c r="AE2740" s="27">
        <v>1</v>
      </c>
      <c r="AF2740" s="25" t="s">
        <v>43</v>
      </c>
      <c r="AG2740" s="25">
        <v>240</v>
      </c>
      <c r="AI2740" s="70">
        <f t="shared" ref="AI2740:AI2787" si="438">(0.748*AD2740)+1.2345</f>
        <v>19.186499999999999</v>
      </c>
      <c r="AJ2740" s="74">
        <f t="shared" ref="AJ2740:AJ2787" si="439">((POWER(AI2740*10,3.36))*2.24)/100000</f>
        <v>1049.8173965226345</v>
      </c>
      <c r="AK2740" s="74">
        <f t="shared" ref="AK2740:AK2787" si="440">(0.0026*AJ2740)-0.61</f>
        <v>2.1195252309588497</v>
      </c>
      <c r="AL2740" s="73">
        <f t="shared" ref="AL2740:AL2787" si="441">IF(AK2740&gt;0,AK2740:AK2740,0)</f>
        <v>2.1195252309588497</v>
      </c>
    </row>
    <row r="2741" spans="1:38" hidden="1">
      <c r="A2741" s="25" t="s">
        <v>134</v>
      </c>
      <c r="B2741" s="25" t="s">
        <v>40</v>
      </c>
      <c r="C2741" s="32">
        <v>39651</v>
      </c>
      <c r="D2741" s="25">
        <v>2008</v>
      </c>
      <c r="E2741" s="26">
        <v>0.39583333333333331</v>
      </c>
      <c r="F2741" s="26">
        <v>0.43055555555555558</v>
      </c>
      <c r="G2741" s="26">
        <f t="shared" si="430"/>
        <v>3.4722222222222265E-2</v>
      </c>
      <c r="H2741" s="27">
        <v>2</v>
      </c>
      <c r="I2741" s="27">
        <v>1</v>
      </c>
      <c r="J2741" s="27">
        <v>1</v>
      </c>
      <c r="K2741" s="27">
        <v>1</v>
      </c>
      <c r="L2741" s="27" t="s">
        <v>61</v>
      </c>
      <c r="M2741" s="14" t="s">
        <v>62</v>
      </c>
      <c r="N2741" s="27">
        <v>1</v>
      </c>
      <c r="O2741" s="27">
        <f t="shared" si="431"/>
        <v>24.09</v>
      </c>
      <c r="P2741" s="28">
        <v>7.3</v>
      </c>
      <c r="Q2741" s="27">
        <f t="shared" si="432"/>
        <v>13.463999999999999</v>
      </c>
      <c r="R2741" s="28">
        <v>4.08</v>
      </c>
      <c r="S2741" s="27">
        <f t="shared" si="433"/>
        <v>24.09</v>
      </c>
      <c r="T2741" s="28">
        <v>7.3</v>
      </c>
      <c r="U2741" s="27" t="s">
        <v>43</v>
      </c>
      <c r="V2741" s="27" t="s">
        <v>43</v>
      </c>
      <c r="W2741" s="29">
        <v>27.88693</v>
      </c>
      <c r="X2741" s="29">
        <v>-115.19240000000001</v>
      </c>
      <c r="Y2741" s="28">
        <f t="shared" si="434"/>
        <v>64.400000000000006</v>
      </c>
      <c r="Z2741" s="27">
        <v>18</v>
      </c>
      <c r="AA2741" s="27">
        <v>20</v>
      </c>
      <c r="AB2741" s="25" t="s">
        <v>46</v>
      </c>
      <c r="AC2741" s="25">
        <v>1</v>
      </c>
      <c r="AD2741" s="25">
        <v>24</v>
      </c>
      <c r="AE2741" s="27">
        <v>1</v>
      </c>
      <c r="AF2741" s="25">
        <v>7</v>
      </c>
      <c r="AG2741" s="25">
        <v>0</v>
      </c>
      <c r="AI2741" s="70">
        <f t="shared" si="438"/>
        <v>19.186499999999999</v>
      </c>
      <c r="AJ2741" s="74">
        <f t="shared" si="439"/>
        <v>1049.8173965226345</v>
      </c>
      <c r="AK2741" s="74">
        <f t="shared" si="440"/>
        <v>2.1195252309588497</v>
      </c>
      <c r="AL2741" s="73">
        <f t="shared" si="441"/>
        <v>2.1195252309588497</v>
      </c>
    </row>
    <row r="2742" spans="1:38" hidden="1">
      <c r="A2742" s="25" t="s">
        <v>133</v>
      </c>
      <c r="B2742" s="25" t="s">
        <v>129</v>
      </c>
      <c r="C2742" s="32">
        <v>39651</v>
      </c>
      <c r="D2742" s="25">
        <v>2008</v>
      </c>
      <c r="E2742" s="26">
        <v>0.41736111111111113</v>
      </c>
      <c r="F2742" s="26">
        <v>0.44374999999999998</v>
      </c>
      <c r="G2742" s="26">
        <f t="shared" si="430"/>
        <v>2.6388888888888851E-2</v>
      </c>
      <c r="H2742" s="27">
        <v>2</v>
      </c>
      <c r="I2742" s="27">
        <v>2</v>
      </c>
      <c r="J2742" s="27">
        <v>3</v>
      </c>
      <c r="K2742" s="27">
        <v>3</v>
      </c>
      <c r="L2742" s="27" t="s">
        <v>61</v>
      </c>
      <c r="M2742" s="14" t="s">
        <v>62</v>
      </c>
      <c r="N2742" s="27">
        <v>1</v>
      </c>
      <c r="O2742" s="27">
        <f t="shared" si="431"/>
        <v>33.33</v>
      </c>
      <c r="P2742" s="28">
        <v>10.1</v>
      </c>
      <c r="Q2742" s="27">
        <f t="shared" si="432"/>
        <v>27.39</v>
      </c>
      <c r="R2742" s="28">
        <v>8.3000000000000007</v>
      </c>
      <c r="S2742" s="27">
        <f t="shared" si="433"/>
        <v>33.33</v>
      </c>
      <c r="T2742" s="28">
        <v>10.1</v>
      </c>
      <c r="U2742" s="27" t="s">
        <v>43</v>
      </c>
      <c r="V2742" s="27" t="s">
        <v>43</v>
      </c>
      <c r="W2742" s="29">
        <v>27.888529999999999</v>
      </c>
      <c r="X2742" s="29">
        <v>-115.19177999999999</v>
      </c>
      <c r="Y2742" s="28">
        <f t="shared" si="434"/>
        <v>64.400000000000006</v>
      </c>
      <c r="Z2742" s="27">
        <v>18</v>
      </c>
      <c r="AA2742" s="27">
        <v>5</v>
      </c>
      <c r="AB2742" s="25" t="s">
        <v>46</v>
      </c>
      <c r="AC2742" s="25">
        <v>2</v>
      </c>
      <c r="AD2742" s="25">
        <v>19</v>
      </c>
      <c r="AE2742" s="27">
        <v>1</v>
      </c>
      <c r="AF2742" s="25" t="s">
        <v>43</v>
      </c>
      <c r="AG2742" s="25">
        <v>240</v>
      </c>
      <c r="AI2742" s="70">
        <f t="shared" si="438"/>
        <v>15.4465</v>
      </c>
      <c r="AJ2742" s="74">
        <f t="shared" si="439"/>
        <v>506.66058069508574</v>
      </c>
      <c r="AK2742" s="74">
        <f t="shared" si="440"/>
        <v>0.70731750980722297</v>
      </c>
      <c r="AL2742" s="73">
        <f t="shared" si="441"/>
        <v>0.70731750980722297</v>
      </c>
    </row>
    <row r="2743" spans="1:38" hidden="1">
      <c r="A2743" s="25" t="s">
        <v>134</v>
      </c>
      <c r="B2743" s="25" t="s">
        <v>40</v>
      </c>
      <c r="C2743" s="32">
        <v>39651</v>
      </c>
      <c r="D2743" s="25">
        <v>2008</v>
      </c>
      <c r="E2743" s="26">
        <v>0.39583333333333331</v>
      </c>
      <c r="F2743" s="26">
        <v>0.43055555555555558</v>
      </c>
      <c r="G2743" s="26">
        <f t="shared" si="430"/>
        <v>3.4722222222222265E-2</v>
      </c>
      <c r="H2743" s="27">
        <v>2</v>
      </c>
      <c r="I2743" s="27">
        <v>1</v>
      </c>
      <c r="J2743" s="27">
        <v>1</v>
      </c>
      <c r="K2743" s="27">
        <v>1</v>
      </c>
      <c r="L2743" s="27" t="s">
        <v>61</v>
      </c>
      <c r="M2743" s="14" t="s">
        <v>62</v>
      </c>
      <c r="N2743" s="27">
        <v>1</v>
      </c>
      <c r="O2743" s="27">
        <f t="shared" si="431"/>
        <v>24.09</v>
      </c>
      <c r="P2743" s="28">
        <v>7.3</v>
      </c>
      <c r="Q2743" s="27">
        <f t="shared" si="432"/>
        <v>13.463999999999999</v>
      </c>
      <c r="R2743" s="28">
        <v>4.08</v>
      </c>
      <c r="S2743" s="27">
        <f t="shared" si="433"/>
        <v>24.09</v>
      </c>
      <c r="T2743" s="28">
        <v>7.3</v>
      </c>
      <c r="U2743" s="27" t="s">
        <v>43</v>
      </c>
      <c r="V2743" s="27" t="s">
        <v>43</v>
      </c>
      <c r="W2743" s="29">
        <v>27.88693</v>
      </c>
      <c r="X2743" s="29">
        <v>-115.19240000000001</v>
      </c>
      <c r="Y2743" s="28">
        <f t="shared" si="434"/>
        <v>64.400000000000006</v>
      </c>
      <c r="Z2743" s="27">
        <v>18</v>
      </c>
      <c r="AA2743" s="27">
        <v>20</v>
      </c>
      <c r="AB2743" s="25" t="s">
        <v>46</v>
      </c>
      <c r="AC2743" s="25">
        <v>2</v>
      </c>
      <c r="AD2743" s="25">
        <v>25</v>
      </c>
      <c r="AE2743" s="27">
        <v>1</v>
      </c>
      <c r="AF2743" s="25">
        <v>12</v>
      </c>
      <c r="AG2743" s="25">
        <v>0</v>
      </c>
      <c r="AI2743" s="70">
        <f t="shared" si="438"/>
        <v>19.9345</v>
      </c>
      <c r="AJ2743" s="74">
        <f t="shared" si="439"/>
        <v>1193.7736391278531</v>
      </c>
      <c r="AK2743" s="74">
        <f t="shared" si="440"/>
        <v>2.4938114617324181</v>
      </c>
      <c r="AL2743" s="73">
        <f t="shared" si="441"/>
        <v>2.4938114617324181</v>
      </c>
    </row>
    <row r="2744" spans="1:38" hidden="1">
      <c r="A2744" s="25" t="s">
        <v>133</v>
      </c>
      <c r="B2744" s="25" t="s">
        <v>129</v>
      </c>
      <c r="C2744" s="32">
        <v>39651</v>
      </c>
      <c r="D2744" s="25">
        <v>2008</v>
      </c>
      <c r="E2744" s="26">
        <v>0.41736111111111113</v>
      </c>
      <c r="F2744" s="26">
        <v>0.44374999999999998</v>
      </c>
      <c r="G2744" s="26">
        <f t="shared" si="430"/>
        <v>2.6388888888888851E-2</v>
      </c>
      <c r="H2744" s="27">
        <v>2</v>
      </c>
      <c r="I2744" s="27">
        <v>2</v>
      </c>
      <c r="J2744" s="27">
        <v>3</v>
      </c>
      <c r="K2744" s="27">
        <v>3</v>
      </c>
      <c r="L2744" s="27" t="s">
        <v>61</v>
      </c>
      <c r="M2744" s="14" t="s">
        <v>62</v>
      </c>
      <c r="N2744" s="27">
        <v>1</v>
      </c>
      <c r="O2744" s="27">
        <f t="shared" si="431"/>
        <v>33.33</v>
      </c>
      <c r="P2744" s="28">
        <v>10.1</v>
      </c>
      <c r="Q2744" s="27">
        <f t="shared" si="432"/>
        <v>27.39</v>
      </c>
      <c r="R2744" s="28">
        <v>8.3000000000000007</v>
      </c>
      <c r="S2744" s="27">
        <f t="shared" si="433"/>
        <v>33.33</v>
      </c>
      <c r="T2744" s="28">
        <v>10.1</v>
      </c>
      <c r="U2744" s="27" t="s">
        <v>43</v>
      </c>
      <c r="V2744" s="27" t="s">
        <v>43</v>
      </c>
      <c r="W2744" s="29">
        <v>27.888529999999999</v>
      </c>
      <c r="X2744" s="29">
        <v>-115.19177999999999</v>
      </c>
      <c r="Y2744" s="28">
        <f t="shared" si="434"/>
        <v>64.400000000000006</v>
      </c>
      <c r="Z2744" s="27">
        <v>18</v>
      </c>
      <c r="AA2744" s="27">
        <v>5</v>
      </c>
      <c r="AB2744" s="25" t="s">
        <v>46</v>
      </c>
      <c r="AC2744" s="25">
        <v>3</v>
      </c>
      <c r="AD2744" s="25">
        <v>18</v>
      </c>
      <c r="AE2744" s="27">
        <v>1</v>
      </c>
      <c r="AF2744" s="25" t="s">
        <v>43</v>
      </c>
      <c r="AG2744" s="25">
        <v>240</v>
      </c>
      <c r="AI2744" s="70">
        <f t="shared" si="438"/>
        <v>14.698500000000001</v>
      </c>
      <c r="AJ2744" s="74">
        <f t="shared" si="439"/>
        <v>428.83019204754055</v>
      </c>
      <c r="AK2744" s="74">
        <f t="shared" si="440"/>
        <v>0.50495849932360548</v>
      </c>
      <c r="AL2744" s="73">
        <f t="shared" si="441"/>
        <v>0.50495849932360548</v>
      </c>
    </row>
    <row r="2745" spans="1:38" hidden="1">
      <c r="A2745" s="25" t="s">
        <v>134</v>
      </c>
      <c r="B2745" s="25" t="s">
        <v>40</v>
      </c>
      <c r="C2745" s="32">
        <v>39651</v>
      </c>
      <c r="D2745" s="25">
        <v>2008</v>
      </c>
      <c r="E2745" s="26">
        <v>0.39583333333333331</v>
      </c>
      <c r="F2745" s="26">
        <v>0.43055555555555558</v>
      </c>
      <c r="G2745" s="26">
        <f t="shared" si="430"/>
        <v>3.4722222222222265E-2</v>
      </c>
      <c r="H2745" s="27">
        <v>2</v>
      </c>
      <c r="I2745" s="27">
        <v>1</v>
      </c>
      <c r="J2745" s="27">
        <v>1</v>
      </c>
      <c r="K2745" s="27">
        <v>1</v>
      </c>
      <c r="L2745" s="27" t="s">
        <v>61</v>
      </c>
      <c r="M2745" s="14" t="s">
        <v>62</v>
      </c>
      <c r="N2745" s="27">
        <v>1</v>
      </c>
      <c r="O2745" s="27">
        <f t="shared" si="431"/>
        <v>24.09</v>
      </c>
      <c r="P2745" s="28">
        <v>7.3</v>
      </c>
      <c r="Q2745" s="27">
        <f t="shared" si="432"/>
        <v>13.463999999999999</v>
      </c>
      <c r="R2745" s="28">
        <v>4.08</v>
      </c>
      <c r="S2745" s="27">
        <f t="shared" si="433"/>
        <v>24.09</v>
      </c>
      <c r="T2745" s="28">
        <v>7.3</v>
      </c>
      <c r="U2745" s="27" t="s">
        <v>43</v>
      </c>
      <c r="V2745" s="27" t="s">
        <v>43</v>
      </c>
      <c r="W2745" s="29">
        <v>27.88693</v>
      </c>
      <c r="X2745" s="29">
        <v>-115.19240000000001</v>
      </c>
      <c r="Y2745" s="28">
        <f t="shared" si="434"/>
        <v>64.400000000000006</v>
      </c>
      <c r="Z2745" s="27">
        <v>18</v>
      </c>
      <c r="AA2745" s="27">
        <v>20</v>
      </c>
      <c r="AB2745" s="25" t="s">
        <v>46</v>
      </c>
      <c r="AC2745" s="25">
        <v>3</v>
      </c>
      <c r="AD2745" s="25">
        <v>14</v>
      </c>
      <c r="AE2745" s="27">
        <v>1</v>
      </c>
      <c r="AF2745" s="25">
        <v>19</v>
      </c>
      <c r="AG2745" s="25">
        <v>0</v>
      </c>
      <c r="AI2745" s="70">
        <f t="shared" si="438"/>
        <v>11.7065</v>
      </c>
      <c r="AJ2745" s="74">
        <f t="shared" si="439"/>
        <v>199.60111901661068</v>
      </c>
      <c r="AK2745" s="74">
        <f t="shared" si="440"/>
        <v>-9.1037090556812195E-2</v>
      </c>
      <c r="AL2745" s="73">
        <f t="shared" si="441"/>
        <v>0</v>
      </c>
    </row>
    <row r="2746" spans="1:38" hidden="1">
      <c r="A2746" s="25" t="s">
        <v>134</v>
      </c>
      <c r="B2746" s="25" t="s">
        <v>40</v>
      </c>
      <c r="C2746" s="32">
        <v>39651</v>
      </c>
      <c r="D2746" s="25">
        <v>2008</v>
      </c>
      <c r="E2746" s="26">
        <v>0.39583333333333331</v>
      </c>
      <c r="F2746" s="26">
        <v>0.43055555555555558</v>
      </c>
      <c r="G2746" s="26">
        <f t="shared" si="430"/>
        <v>3.4722222222222265E-2</v>
      </c>
      <c r="H2746" s="27">
        <v>2</v>
      </c>
      <c r="I2746" s="27">
        <v>1</v>
      </c>
      <c r="J2746" s="27">
        <v>1</v>
      </c>
      <c r="K2746" s="27">
        <v>1</v>
      </c>
      <c r="L2746" s="27" t="s">
        <v>61</v>
      </c>
      <c r="M2746" s="14" t="s">
        <v>62</v>
      </c>
      <c r="N2746" s="27">
        <v>1</v>
      </c>
      <c r="O2746" s="27">
        <f t="shared" si="431"/>
        <v>24.09</v>
      </c>
      <c r="P2746" s="28">
        <v>7.3</v>
      </c>
      <c r="Q2746" s="27">
        <f t="shared" si="432"/>
        <v>13.463999999999999</v>
      </c>
      <c r="R2746" s="28">
        <v>4.08</v>
      </c>
      <c r="S2746" s="27">
        <f t="shared" si="433"/>
        <v>24.09</v>
      </c>
      <c r="T2746" s="28">
        <v>7.3</v>
      </c>
      <c r="U2746" s="27" t="s">
        <v>43</v>
      </c>
      <c r="V2746" s="27" t="s">
        <v>43</v>
      </c>
      <c r="W2746" s="29">
        <v>27.88693</v>
      </c>
      <c r="X2746" s="29">
        <v>-115.19240000000001</v>
      </c>
      <c r="Y2746" s="28">
        <f t="shared" si="434"/>
        <v>64.400000000000006</v>
      </c>
      <c r="Z2746" s="27">
        <v>18</v>
      </c>
      <c r="AA2746" s="27">
        <v>20</v>
      </c>
      <c r="AB2746" s="25" t="s">
        <v>46</v>
      </c>
      <c r="AC2746" s="25">
        <v>3</v>
      </c>
      <c r="AD2746" s="25">
        <v>25</v>
      </c>
      <c r="AE2746" s="27">
        <v>1</v>
      </c>
      <c r="AF2746" s="25">
        <v>19</v>
      </c>
      <c r="AG2746" s="25">
        <v>0</v>
      </c>
      <c r="AI2746" s="70">
        <f t="shared" si="438"/>
        <v>19.9345</v>
      </c>
      <c r="AJ2746" s="74">
        <f t="shared" si="439"/>
        <v>1193.7736391278531</v>
      </c>
      <c r="AK2746" s="74">
        <f t="shared" si="440"/>
        <v>2.4938114617324181</v>
      </c>
      <c r="AL2746" s="73">
        <f t="shared" si="441"/>
        <v>2.4938114617324181</v>
      </c>
    </row>
    <row r="2747" spans="1:38" hidden="1">
      <c r="A2747" s="25" t="s">
        <v>133</v>
      </c>
      <c r="B2747" s="25" t="s">
        <v>129</v>
      </c>
      <c r="C2747" s="32">
        <v>39651</v>
      </c>
      <c r="D2747" s="25">
        <v>2008</v>
      </c>
      <c r="E2747" s="26">
        <v>0.41736111111111113</v>
      </c>
      <c r="F2747" s="26">
        <v>0.44374999999999998</v>
      </c>
      <c r="G2747" s="26">
        <f t="shared" si="430"/>
        <v>2.6388888888888851E-2</v>
      </c>
      <c r="H2747" s="27">
        <v>2</v>
      </c>
      <c r="I2747" s="27">
        <v>2</v>
      </c>
      <c r="J2747" s="27">
        <v>3</v>
      </c>
      <c r="K2747" s="27">
        <v>3</v>
      </c>
      <c r="L2747" s="27" t="s">
        <v>61</v>
      </c>
      <c r="M2747" s="14" t="s">
        <v>62</v>
      </c>
      <c r="N2747" s="27">
        <v>1</v>
      </c>
      <c r="O2747" s="27">
        <f t="shared" si="431"/>
        <v>33.33</v>
      </c>
      <c r="P2747" s="28">
        <v>10.1</v>
      </c>
      <c r="Q2747" s="27">
        <f t="shared" si="432"/>
        <v>27.39</v>
      </c>
      <c r="R2747" s="28">
        <v>8.3000000000000007</v>
      </c>
      <c r="S2747" s="27">
        <f t="shared" si="433"/>
        <v>33.33</v>
      </c>
      <c r="T2747" s="28">
        <v>10.1</v>
      </c>
      <c r="U2747" s="27" t="s">
        <v>43</v>
      </c>
      <c r="V2747" s="27" t="s">
        <v>43</v>
      </c>
      <c r="W2747" s="29">
        <v>27.888529999999999</v>
      </c>
      <c r="X2747" s="29">
        <v>-115.19177999999999</v>
      </c>
      <c r="Y2747" s="28">
        <f t="shared" si="434"/>
        <v>64.400000000000006</v>
      </c>
      <c r="Z2747" s="27">
        <v>18</v>
      </c>
      <c r="AA2747" s="27">
        <v>5</v>
      </c>
      <c r="AB2747" s="25" t="s">
        <v>46</v>
      </c>
      <c r="AC2747" s="25">
        <v>4</v>
      </c>
      <c r="AD2747" s="25">
        <v>22</v>
      </c>
      <c r="AE2747" s="27">
        <v>1</v>
      </c>
      <c r="AF2747" s="25" t="s">
        <v>43</v>
      </c>
      <c r="AG2747" s="25">
        <v>240</v>
      </c>
      <c r="AI2747" s="70">
        <f t="shared" si="438"/>
        <v>17.6905</v>
      </c>
      <c r="AJ2747" s="74">
        <f t="shared" si="439"/>
        <v>799.19872211710003</v>
      </c>
      <c r="AK2747" s="74">
        <f t="shared" si="440"/>
        <v>1.4679166775044603</v>
      </c>
      <c r="AL2747" s="73">
        <f t="shared" si="441"/>
        <v>1.4679166775044603</v>
      </c>
    </row>
    <row r="2748" spans="1:38" hidden="1">
      <c r="A2748" s="25" t="s">
        <v>134</v>
      </c>
      <c r="B2748" s="25" t="s">
        <v>40</v>
      </c>
      <c r="C2748" s="32">
        <v>39651</v>
      </c>
      <c r="D2748" s="25">
        <v>2008</v>
      </c>
      <c r="E2748" s="26">
        <v>0.39583333333333331</v>
      </c>
      <c r="F2748" s="26">
        <v>0.43055555555555558</v>
      </c>
      <c r="G2748" s="26">
        <f t="shared" si="430"/>
        <v>3.4722222222222265E-2</v>
      </c>
      <c r="H2748" s="27">
        <v>2</v>
      </c>
      <c r="I2748" s="27">
        <v>1</v>
      </c>
      <c r="J2748" s="27">
        <v>1</v>
      </c>
      <c r="K2748" s="27">
        <v>1</v>
      </c>
      <c r="L2748" s="27" t="s">
        <v>61</v>
      </c>
      <c r="M2748" s="14" t="s">
        <v>62</v>
      </c>
      <c r="N2748" s="27">
        <v>1</v>
      </c>
      <c r="O2748" s="27">
        <f t="shared" si="431"/>
        <v>24.09</v>
      </c>
      <c r="P2748" s="28">
        <v>7.3</v>
      </c>
      <c r="Q2748" s="27">
        <f t="shared" si="432"/>
        <v>13.463999999999999</v>
      </c>
      <c r="R2748" s="28">
        <v>4.08</v>
      </c>
      <c r="S2748" s="27">
        <f t="shared" si="433"/>
        <v>24.09</v>
      </c>
      <c r="T2748" s="28">
        <v>7.3</v>
      </c>
      <c r="U2748" s="27" t="s">
        <v>43</v>
      </c>
      <c r="V2748" s="27" t="s">
        <v>43</v>
      </c>
      <c r="W2748" s="29">
        <v>27.88693</v>
      </c>
      <c r="X2748" s="29">
        <v>-115.19240000000001</v>
      </c>
      <c r="Y2748" s="28">
        <f t="shared" si="434"/>
        <v>64.400000000000006</v>
      </c>
      <c r="Z2748" s="27">
        <v>18</v>
      </c>
      <c r="AA2748" s="27">
        <v>20</v>
      </c>
      <c r="AB2748" s="25" t="s">
        <v>46</v>
      </c>
      <c r="AC2748" s="25">
        <v>4</v>
      </c>
      <c r="AD2748" s="25">
        <v>23</v>
      </c>
      <c r="AE2748" s="27">
        <v>1</v>
      </c>
      <c r="AF2748" s="25">
        <v>28</v>
      </c>
      <c r="AG2748" s="25">
        <v>0</v>
      </c>
      <c r="AI2748" s="70">
        <f t="shared" si="438"/>
        <v>18.438500000000001</v>
      </c>
      <c r="AJ2748" s="74">
        <f t="shared" si="439"/>
        <v>918.51444961025391</v>
      </c>
      <c r="AK2748" s="74">
        <f t="shared" si="440"/>
        <v>1.7781375689866601</v>
      </c>
      <c r="AL2748" s="73">
        <f t="shared" si="441"/>
        <v>1.7781375689866601</v>
      </c>
    </row>
    <row r="2749" spans="1:38" hidden="1">
      <c r="A2749" s="25" t="s">
        <v>134</v>
      </c>
      <c r="B2749" s="25" t="s">
        <v>40</v>
      </c>
      <c r="C2749" s="32">
        <v>39651</v>
      </c>
      <c r="D2749" s="25">
        <v>2008</v>
      </c>
      <c r="E2749" s="26">
        <v>0.39583333333333331</v>
      </c>
      <c r="F2749" s="26">
        <v>0.43055555555555558</v>
      </c>
      <c r="G2749" s="26">
        <f t="shared" si="430"/>
        <v>3.4722222222222265E-2</v>
      </c>
      <c r="H2749" s="27">
        <v>2</v>
      </c>
      <c r="I2749" s="27">
        <v>1</v>
      </c>
      <c r="J2749" s="27">
        <v>1</v>
      </c>
      <c r="K2749" s="27">
        <v>1</v>
      </c>
      <c r="L2749" s="27" t="s">
        <v>61</v>
      </c>
      <c r="M2749" s="14" t="s">
        <v>62</v>
      </c>
      <c r="N2749" s="27">
        <v>1</v>
      </c>
      <c r="O2749" s="27">
        <f t="shared" si="431"/>
        <v>24.09</v>
      </c>
      <c r="P2749" s="28">
        <v>7.3</v>
      </c>
      <c r="Q2749" s="27">
        <f t="shared" si="432"/>
        <v>13.463999999999999</v>
      </c>
      <c r="R2749" s="28">
        <v>4.08</v>
      </c>
      <c r="S2749" s="27">
        <f t="shared" si="433"/>
        <v>24.09</v>
      </c>
      <c r="T2749" s="28">
        <v>7.3</v>
      </c>
      <c r="U2749" s="27" t="s">
        <v>43</v>
      </c>
      <c r="V2749" s="27" t="s">
        <v>43</v>
      </c>
      <c r="W2749" s="29">
        <v>27.88693</v>
      </c>
      <c r="X2749" s="29">
        <v>-115.19240000000001</v>
      </c>
      <c r="Y2749" s="28">
        <f t="shared" si="434"/>
        <v>64.400000000000006</v>
      </c>
      <c r="Z2749" s="27">
        <v>18</v>
      </c>
      <c r="AA2749" s="27">
        <v>20</v>
      </c>
      <c r="AB2749" s="25" t="s">
        <v>46</v>
      </c>
      <c r="AC2749" s="25">
        <v>5</v>
      </c>
      <c r="AD2749" s="25">
        <v>16</v>
      </c>
      <c r="AE2749" s="27">
        <v>1</v>
      </c>
      <c r="AF2749" s="25">
        <v>34</v>
      </c>
      <c r="AG2749" s="25">
        <v>0</v>
      </c>
      <c r="AI2749" s="70">
        <f t="shared" si="438"/>
        <v>13.202500000000001</v>
      </c>
      <c r="AJ2749" s="74">
        <f t="shared" si="439"/>
        <v>298.98731991165073</v>
      </c>
      <c r="AK2749" s="74">
        <f t="shared" si="440"/>
        <v>0.16736703177029189</v>
      </c>
      <c r="AL2749" s="73">
        <f t="shared" si="441"/>
        <v>0.16736703177029189</v>
      </c>
    </row>
    <row r="2750" spans="1:38" hidden="1">
      <c r="A2750" s="25" t="s">
        <v>134</v>
      </c>
      <c r="B2750" s="25" t="s">
        <v>40</v>
      </c>
      <c r="C2750" s="32">
        <v>39651</v>
      </c>
      <c r="D2750" s="25">
        <v>2008</v>
      </c>
      <c r="E2750" s="26">
        <v>0.39583333333333331</v>
      </c>
      <c r="F2750" s="26">
        <v>0.43055555555555558</v>
      </c>
      <c r="G2750" s="26">
        <f t="shared" si="430"/>
        <v>3.4722222222222265E-2</v>
      </c>
      <c r="H2750" s="27">
        <v>2</v>
      </c>
      <c r="I2750" s="27">
        <v>1</v>
      </c>
      <c r="J2750" s="27">
        <v>1</v>
      </c>
      <c r="K2750" s="27">
        <v>1</v>
      </c>
      <c r="L2750" s="27" t="s">
        <v>61</v>
      </c>
      <c r="M2750" s="14" t="s">
        <v>62</v>
      </c>
      <c r="N2750" s="27">
        <v>1</v>
      </c>
      <c r="O2750" s="27">
        <f t="shared" si="431"/>
        <v>24.09</v>
      </c>
      <c r="P2750" s="28">
        <v>7.3</v>
      </c>
      <c r="Q2750" s="27">
        <f t="shared" si="432"/>
        <v>13.463999999999999</v>
      </c>
      <c r="R2750" s="28">
        <v>4.08</v>
      </c>
      <c r="S2750" s="27">
        <f t="shared" si="433"/>
        <v>24.09</v>
      </c>
      <c r="T2750" s="28">
        <v>7.3</v>
      </c>
      <c r="U2750" s="27" t="s">
        <v>43</v>
      </c>
      <c r="V2750" s="27" t="s">
        <v>43</v>
      </c>
      <c r="W2750" s="29">
        <v>27.88693</v>
      </c>
      <c r="X2750" s="29">
        <v>-115.19240000000001</v>
      </c>
      <c r="Y2750" s="28">
        <f t="shared" si="434"/>
        <v>64.400000000000006</v>
      </c>
      <c r="Z2750" s="27">
        <v>18</v>
      </c>
      <c r="AA2750" s="27">
        <v>20</v>
      </c>
      <c r="AB2750" s="25" t="s">
        <v>46</v>
      </c>
      <c r="AC2750" s="25">
        <v>5</v>
      </c>
      <c r="AD2750" s="25">
        <v>24</v>
      </c>
      <c r="AE2750" s="27">
        <v>1</v>
      </c>
      <c r="AF2750" s="25">
        <v>34</v>
      </c>
      <c r="AG2750" s="25">
        <v>0</v>
      </c>
      <c r="AI2750" s="70">
        <f t="shared" si="438"/>
        <v>19.186499999999999</v>
      </c>
      <c r="AJ2750" s="74">
        <f t="shared" si="439"/>
        <v>1049.8173965226345</v>
      </c>
      <c r="AK2750" s="74">
        <f t="shared" si="440"/>
        <v>2.1195252309588497</v>
      </c>
      <c r="AL2750" s="73">
        <f t="shared" si="441"/>
        <v>2.1195252309588497</v>
      </c>
    </row>
    <row r="2751" spans="1:38" hidden="1">
      <c r="A2751" s="25" t="s">
        <v>134</v>
      </c>
      <c r="B2751" s="25" t="s">
        <v>40</v>
      </c>
      <c r="C2751" s="32">
        <v>39651</v>
      </c>
      <c r="D2751" s="25">
        <v>2008</v>
      </c>
      <c r="E2751" s="26">
        <v>0.39583333333333331</v>
      </c>
      <c r="F2751" s="26">
        <v>0.43055555555555558</v>
      </c>
      <c r="G2751" s="26">
        <f t="shared" si="430"/>
        <v>3.4722222222222265E-2</v>
      </c>
      <c r="H2751" s="27">
        <v>2</v>
      </c>
      <c r="I2751" s="27">
        <v>1</v>
      </c>
      <c r="J2751" s="27">
        <v>1</v>
      </c>
      <c r="K2751" s="27">
        <v>1</v>
      </c>
      <c r="L2751" s="27" t="s">
        <v>61</v>
      </c>
      <c r="M2751" s="14" t="s">
        <v>62</v>
      </c>
      <c r="N2751" s="27">
        <v>1</v>
      </c>
      <c r="O2751" s="27">
        <f t="shared" si="431"/>
        <v>24.09</v>
      </c>
      <c r="P2751" s="28">
        <v>7.3</v>
      </c>
      <c r="Q2751" s="27">
        <f t="shared" si="432"/>
        <v>13.463999999999999</v>
      </c>
      <c r="R2751" s="28">
        <v>4.08</v>
      </c>
      <c r="S2751" s="27">
        <f t="shared" si="433"/>
        <v>24.09</v>
      </c>
      <c r="T2751" s="28">
        <v>7.3</v>
      </c>
      <c r="U2751" s="27" t="s">
        <v>43</v>
      </c>
      <c r="V2751" s="27" t="s">
        <v>43</v>
      </c>
      <c r="W2751" s="29">
        <v>27.88693</v>
      </c>
      <c r="X2751" s="29">
        <v>-115.19240000000001</v>
      </c>
      <c r="Y2751" s="28">
        <f t="shared" si="434"/>
        <v>64.400000000000006</v>
      </c>
      <c r="Z2751" s="27">
        <v>18</v>
      </c>
      <c r="AA2751" s="27">
        <v>20</v>
      </c>
      <c r="AB2751" s="25" t="s">
        <v>46</v>
      </c>
      <c r="AC2751" s="25">
        <v>6</v>
      </c>
      <c r="AD2751" s="25">
        <v>24</v>
      </c>
      <c r="AE2751" s="27">
        <v>1</v>
      </c>
      <c r="AF2751" s="25">
        <v>45</v>
      </c>
      <c r="AG2751" s="25">
        <v>0</v>
      </c>
      <c r="AI2751" s="70">
        <f t="shared" si="438"/>
        <v>19.186499999999999</v>
      </c>
      <c r="AJ2751" s="74">
        <f t="shared" si="439"/>
        <v>1049.8173965226345</v>
      </c>
      <c r="AK2751" s="74">
        <f t="shared" si="440"/>
        <v>2.1195252309588497</v>
      </c>
      <c r="AL2751" s="73">
        <f t="shared" si="441"/>
        <v>2.1195252309588497</v>
      </c>
    </row>
    <row r="2752" spans="1:38" hidden="1">
      <c r="A2752" s="25" t="s">
        <v>134</v>
      </c>
      <c r="B2752" s="25" t="s">
        <v>40</v>
      </c>
      <c r="C2752" s="32">
        <v>39651</v>
      </c>
      <c r="D2752" s="25">
        <v>2008</v>
      </c>
      <c r="E2752" s="26">
        <v>0.39583333333333331</v>
      </c>
      <c r="F2752" s="26">
        <v>0.43055555555555558</v>
      </c>
      <c r="G2752" s="26">
        <f t="shared" si="430"/>
        <v>3.4722222222222265E-2</v>
      </c>
      <c r="H2752" s="27">
        <v>2</v>
      </c>
      <c r="I2752" s="27">
        <v>1</v>
      </c>
      <c r="J2752" s="27">
        <v>1</v>
      </c>
      <c r="K2752" s="27">
        <v>1</v>
      </c>
      <c r="L2752" s="27" t="s">
        <v>61</v>
      </c>
      <c r="M2752" s="14" t="s">
        <v>62</v>
      </c>
      <c r="N2752" s="27">
        <v>1</v>
      </c>
      <c r="O2752" s="27">
        <f t="shared" si="431"/>
        <v>24.09</v>
      </c>
      <c r="P2752" s="28">
        <v>7.3</v>
      </c>
      <c r="Q2752" s="27">
        <f t="shared" si="432"/>
        <v>13.463999999999999</v>
      </c>
      <c r="R2752" s="28">
        <v>4.08</v>
      </c>
      <c r="S2752" s="27">
        <f t="shared" si="433"/>
        <v>24.09</v>
      </c>
      <c r="T2752" s="28">
        <v>7.3</v>
      </c>
      <c r="U2752" s="27" t="s">
        <v>43</v>
      </c>
      <c r="V2752" s="27" t="s">
        <v>43</v>
      </c>
      <c r="W2752" s="29">
        <v>27.88693</v>
      </c>
      <c r="X2752" s="29">
        <v>-115.19240000000001</v>
      </c>
      <c r="Y2752" s="28">
        <f t="shared" si="434"/>
        <v>64.400000000000006</v>
      </c>
      <c r="Z2752" s="27">
        <v>18</v>
      </c>
      <c r="AA2752" s="27">
        <v>20</v>
      </c>
      <c r="AB2752" s="25" t="s">
        <v>46</v>
      </c>
      <c r="AC2752" s="25">
        <v>7</v>
      </c>
      <c r="AD2752" s="25">
        <v>23</v>
      </c>
      <c r="AE2752" s="27">
        <v>1</v>
      </c>
      <c r="AF2752" s="25">
        <v>17</v>
      </c>
      <c r="AG2752" s="25">
        <v>0</v>
      </c>
      <c r="AI2752" s="70">
        <f t="shared" si="438"/>
        <v>18.438500000000001</v>
      </c>
      <c r="AJ2752" s="74">
        <f t="shared" si="439"/>
        <v>918.51444961025391</v>
      </c>
      <c r="AK2752" s="74">
        <f t="shared" si="440"/>
        <v>1.7781375689866601</v>
      </c>
      <c r="AL2752" s="73">
        <f t="shared" si="441"/>
        <v>1.7781375689866601</v>
      </c>
    </row>
    <row r="2753" spans="1:38" hidden="1">
      <c r="A2753" s="25" t="s">
        <v>134</v>
      </c>
      <c r="B2753" s="25" t="s">
        <v>40</v>
      </c>
      <c r="C2753" s="32">
        <v>39651</v>
      </c>
      <c r="D2753" s="25">
        <v>2008</v>
      </c>
      <c r="E2753" s="26">
        <v>0.39583333333333331</v>
      </c>
      <c r="F2753" s="26">
        <v>0.43055555555555558</v>
      </c>
      <c r="G2753" s="26">
        <f t="shared" si="430"/>
        <v>3.4722222222222265E-2</v>
      </c>
      <c r="H2753" s="27">
        <v>2</v>
      </c>
      <c r="I2753" s="27">
        <v>1</v>
      </c>
      <c r="J2753" s="27">
        <v>1</v>
      </c>
      <c r="K2753" s="27">
        <v>1</v>
      </c>
      <c r="L2753" s="27" t="s">
        <v>61</v>
      </c>
      <c r="M2753" s="14" t="s">
        <v>62</v>
      </c>
      <c r="N2753" s="27">
        <v>1</v>
      </c>
      <c r="O2753" s="27">
        <f t="shared" si="431"/>
        <v>24.09</v>
      </c>
      <c r="P2753" s="28">
        <v>7.3</v>
      </c>
      <c r="Q2753" s="27">
        <f t="shared" si="432"/>
        <v>13.463999999999999</v>
      </c>
      <c r="R2753" s="28">
        <v>4.08</v>
      </c>
      <c r="S2753" s="27">
        <f t="shared" si="433"/>
        <v>24.09</v>
      </c>
      <c r="T2753" s="28">
        <v>7.3</v>
      </c>
      <c r="U2753" s="27" t="s">
        <v>43</v>
      </c>
      <c r="V2753" s="27" t="s">
        <v>43</v>
      </c>
      <c r="W2753" s="29">
        <v>27.88693</v>
      </c>
      <c r="X2753" s="29">
        <v>-115.19240000000001</v>
      </c>
      <c r="Y2753" s="28">
        <f t="shared" si="434"/>
        <v>64.400000000000006</v>
      </c>
      <c r="Z2753" s="27">
        <v>18</v>
      </c>
      <c r="AA2753" s="27">
        <v>20</v>
      </c>
      <c r="AB2753" s="25" t="s">
        <v>46</v>
      </c>
      <c r="AC2753" s="25">
        <v>7</v>
      </c>
      <c r="AD2753" s="25">
        <v>24</v>
      </c>
      <c r="AE2753" s="27">
        <v>1</v>
      </c>
      <c r="AF2753" s="25">
        <v>17</v>
      </c>
      <c r="AG2753" s="25">
        <v>0</v>
      </c>
      <c r="AI2753" s="70">
        <f t="shared" si="438"/>
        <v>19.186499999999999</v>
      </c>
      <c r="AJ2753" s="74">
        <f t="shared" si="439"/>
        <v>1049.8173965226345</v>
      </c>
      <c r="AK2753" s="74">
        <f t="shared" si="440"/>
        <v>2.1195252309588497</v>
      </c>
      <c r="AL2753" s="73">
        <f t="shared" si="441"/>
        <v>2.1195252309588497</v>
      </c>
    </row>
    <row r="2754" spans="1:38" hidden="1">
      <c r="A2754" s="25" t="s">
        <v>135</v>
      </c>
      <c r="B2754" s="25" t="s">
        <v>129</v>
      </c>
      <c r="C2754" s="32">
        <v>39651</v>
      </c>
      <c r="D2754" s="25">
        <v>2008</v>
      </c>
      <c r="E2754" s="26">
        <v>0.47222222222222227</v>
      </c>
      <c r="F2754" s="26">
        <v>0.51388888888888895</v>
      </c>
      <c r="G2754" s="26">
        <f t="shared" si="430"/>
        <v>4.1666666666666685E-2</v>
      </c>
      <c r="H2754" s="27">
        <v>2</v>
      </c>
      <c r="I2754" s="27">
        <v>2</v>
      </c>
      <c r="J2754" s="27">
        <v>4</v>
      </c>
      <c r="K2754" s="27">
        <v>4</v>
      </c>
      <c r="L2754" s="27" t="s">
        <v>61</v>
      </c>
      <c r="M2754" s="14" t="s">
        <v>62</v>
      </c>
      <c r="N2754" s="27">
        <v>1</v>
      </c>
      <c r="O2754" s="27">
        <f t="shared" si="431"/>
        <v>21.779999999999998</v>
      </c>
      <c r="P2754" s="28">
        <v>6.6</v>
      </c>
      <c r="Q2754" s="27">
        <f t="shared" si="432"/>
        <v>17.82</v>
      </c>
      <c r="R2754" s="28">
        <v>5.4</v>
      </c>
      <c r="S2754" s="27">
        <f t="shared" si="433"/>
        <v>21.779999999999998</v>
      </c>
      <c r="T2754" s="28">
        <v>6.6</v>
      </c>
      <c r="U2754" s="27" t="s">
        <v>43</v>
      </c>
      <c r="V2754" s="27" t="s">
        <v>43</v>
      </c>
      <c r="W2754" s="29">
        <v>27.88589</v>
      </c>
      <c r="X2754" s="29">
        <v>-115.19037</v>
      </c>
      <c r="Y2754" s="28">
        <f t="shared" si="434"/>
        <v>64.400000000000006</v>
      </c>
      <c r="Z2754" s="27">
        <v>18</v>
      </c>
      <c r="AA2754" s="25">
        <v>5</v>
      </c>
      <c r="AB2754" s="25" t="s">
        <v>46</v>
      </c>
      <c r="AC2754" s="25">
        <v>1</v>
      </c>
      <c r="AD2754" s="25">
        <v>21</v>
      </c>
      <c r="AE2754" s="27">
        <v>1</v>
      </c>
      <c r="AF2754" s="25">
        <v>2</v>
      </c>
      <c r="AG2754" s="25">
        <v>270</v>
      </c>
      <c r="AI2754" s="70">
        <f t="shared" si="438"/>
        <v>16.942499999999999</v>
      </c>
      <c r="AJ2754" s="74">
        <f t="shared" si="439"/>
        <v>691.21379845369552</v>
      </c>
      <c r="AK2754" s="74">
        <f t="shared" si="440"/>
        <v>1.1871558759796081</v>
      </c>
      <c r="AL2754" s="73">
        <f t="shared" si="441"/>
        <v>1.1871558759796081</v>
      </c>
    </row>
    <row r="2755" spans="1:38" hidden="1">
      <c r="A2755" s="25" t="s">
        <v>135</v>
      </c>
      <c r="B2755" s="25" t="s">
        <v>129</v>
      </c>
      <c r="C2755" s="32">
        <v>39651</v>
      </c>
      <c r="D2755" s="25">
        <v>2008</v>
      </c>
      <c r="E2755" s="26">
        <v>0.47222222222222227</v>
      </c>
      <c r="F2755" s="26">
        <v>0.51388888888888895</v>
      </c>
      <c r="G2755" s="26">
        <f t="shared" si="430"/>
        <v>4.1666666666666685E-2</v>
      </c>
      <c r="H2755" s="27">
        <v>2</v>
      </c>
      <c r="I2755" s="27">
        <v>2</v>
      </c>
      <c r="J2755" s="27">
        <v>4</v>
      </c>
      <c r="K2755" s="27">
        <v>4</v>
      </c>
      <c r="L2755" s="27" t="s">
        <v>61</v>
      </c>
      <c r="M2755" s="14" t="s">
        <v>62</v>
      </c>
      <c r="N2755" s="27">
        <v>1</v>
      </c>
      <c r="O2755" s="27">
        <f t="shared" si="431"/>
        <v>21.779999999999998</v>
      </c>
      <c r="P2755" s="28">
        <v>6.6</v>
      </c>
      <c r="Q2755" s="27">
        <f t="shared" si="432"/>
        <v>17.82</v>
      </c>
      <c r="R2755" s="28">
        <v>5.4</v>
      </c>
      <c r="S2755" s="27">
        <f t="shared" si="433"/>
        <v>21.779999999999998</v>
      </c>
      <c r="T2755" s="28">
        <v>6.6</v>
      </c>
      <c r="U2755" s="27" t="s">
        <v>43</v>
      </c>
      <c r="V2755" s="27" t="s">
        <v>43</v>
      </c>
      <c r="W2755" s="29">
        <v>27.88589</v>
      </c>
      <c r="X2755" s="29">
        <v>-115.19037</v>
      </c>
      <c r="Y2755" s="28">
        <f t="shared" si="434"/>
        <v>64.400000000000006</v>
      </c>
      <c r="Z2755" s="27">
        <v>18</v>
      </c>
      <c r="AA2755" s="25">
        <v>5</v>
      </c>
      <c r="AB2755" s="25" t="s">
        <v>46</v>
      </c>
      <c r="AC2755" s="25">
        <v>1</v>
      </c>
      <c r="AD2755" s="25">
        <v>22</v>
      </c>
      <c r="AE2755" s="27">
        <v>1</v>
      </c>
      <c r="AF2755" s="25">
        <v>2</v>
      </c>
      <c r="AG2755" s="25">
        <v>270</v>
      </c>
      <c r="AI2755" s="70">
        <f t="shared" si="438"/>
        <v>17.6905</v>
      </c>
      <c r="AJ2755" s="74">
        <f t="shared" si="439"/>
        <v>799.19872211710003</v>
      </c>
      <c r="AK2755" s="74">
        <f t="shared" si="440"/>
        <v>1.4679166775044603</v>
      </c>
      <c r="AL2755" s="73">
        <f t="shared" si="441"/>
        <v>1.4679166775044603</v>
      </c>
    </row>
    <row r="2756" spans="1:38" hidden="1">
      <c r="A2756" s="25" t="s">
        <v>135</v>
      </c>
      <c r="B2756" s="25" t="s">
        <v>129</v>
      </c>
      <c r="C2756" s="32">
        <v>39651</v>
      </c>
      <c r="D2756" s="25">
        <v>2008</v>
      </c>
      <c r="E2756" s="26">
        <v>0.47222222222222227</v>
      </c>
      <c r="F2756" s="26">
        <v>0.51388888888888895</v>
      </c>
      <c r="G2756" s="26">
        <f t="shared" ref="G2756" si="442">F2756-E2756</f>
        <v>4.1666666666666685E-2</v>
      </c>
      <c r="H2756" s="27">
        <v>2</v>
      </c>
      <c r="I2756" s="27">
        <v>2</v>
      </c>
      <c r="J2756" s="27">
        <v>4</v>
      </c>
      <c r="K2756" s="27">
        <v>4</v>
      </c>
      <c r="L2756" s="27" t="s">
        <v>61</v>
      </c>
      <c r="M2756" s="14" t="s">
        <v>62</v>
      </c>
      <c r="N2756" s="27">
        <v>1</v>
      </c>
      <c r="O2756" s="27">
        <f t="shared" ref="O2756:O2771" si="443">3.3*P2756</f>
        <v>21.779999999999998</v>
      </c>
      <c r="P2756" s="28">
        <v>6.6</v>
      </c>
      <c r="Q2756" s="27">
        <f t="shared" ref="Q2756:Q2771" si="444">3.3*R2756</f>
        <v>17.82</v>
      </c>
      <c r="R2756" s="28">
        <v>5.4</v>
      </c>
      <c r="S2756" s="27">
        <f t="shared" ref="S2756:S2771" si="445">3.3*T2756</f>
        <v>21.779999999999998</v>
      </c>
      <c r="T2756" s="28">
        <v>6.6</v>
      </c>
      <c r="U2756" s="27" t="s">
        <v>43</v>
      </c>
      <c r="V2756" s="27" t="s">
        <v>43</v>
      </c>
      <c r="W2756" s="29">
        <v>27.88589</v>
      </c>
      <c r="X2756" s="29">
        <v>-115.19037</v>
      </c>
      <c r="Y2756" s="28">
        <f t="shared" ref="Y2756:Y2771" si="446">(Z2756*1.8)+32</f>
        <v>64.400000000000006</v>
      </c>
      <c r="Z2756" s="27">
        <v>18</v>
      </c>
      <c r="AA2756" s="25">
        <v>5</v>
      </c>
      <c r="AB2756" s="25" t="s">
        <v>46</v>
      </c>
      <c r="AC2756" s="25">
        <v>1</v>
      </c>
      <c r="AD2756" s="25">
        <v>23</v>
      </c>
      <c r="AE2756" s="27">
        <v>1</v>
      </c>
      <c r="AF2756" s="25">
        <v>2</v>
      </c>
      <c r="AG2756" s="25">
        <v>270</v>
      </c>
      <c r="AI2756" s="70">
        <f t="shared" si="438"/>
        <v>18.438500000000001</v>
      </c>
      <c r="AJ2756" s="74">
        <f t="shared" si="439"/>
        <v>918.51444961025391</v>
      </c>
      <c r="AK2756" s="74">
        <f t="shared" si="440"/>
        <v>1.7781375689866601</v>
      </c>
      <c r="AL2756" s="73">
        <f t="shared" si="441"/>
        <v>1.7781375689866601</v>
      </c>
    </row>
    <row r="2757" spans="1:38" hidden="1">
      <c r="A2757" s="25" t="s">
        <v>136</v>
      </c>
      <c r="B2757" s="25" t="s">
        <v>40</v>
      </c>
      <c r="C2757" s="32">
        <v>39651</v>
      </c>
      <c r="D2757" s="25">
        <v>2008</v>
      </c>
      <c r="E2757" s="26">
        <v>0.4826388888888889</v>
      </c>
      <c r="F2757" s="26">
        <v>0.52083333333333337</v>
      </c>
      <c r="G2757" s="26">
        <f>F2757-E2757</f>
        <v>3.8194444444444475E-2</v>
      </c>
      <c r="H2757" s="27">
        <v>2</v>
      </c>
      <c r="I2757" s="27">
        <v>2</v>
      </c>
      <c r="J2757" s="27">
        <v>2</v>
      </c>
      <c r="K2757" s="27">
        <v>2</v>
      </c>
      <c r="L2757" s="27" t="s">
        <v>61</v>
      </c>
      <c r="M2757" s="14" t="s">
        <v>62</v>
      </c>
      <c r="N2757" s="27">
        <v>1</v>
      </c>
      <c r="O2757" s="27">
        <f t="shared" si="443"/>
        <v>41.91</v>
      </c>
      <c r="P2757" s="28">
        <v>12.7</v>
      </c>
      <c r="Q2757" s="27">
        <f t="shared" si="444"/>
        <v>39.599999999999994</v>
      </c>
      <c r="R2757" s="28">
        <v>12</v>
      </c>
      <c r="S2757" s="27">
        <f t="shared" si="445"/>
        <v>41.91</v>
      </c>
      <c r="T2757" s="28">
        <v>12.7</v>
      </c>
      <c r="U2757" s="27" t="s">
        <v>43</v>
      </c>
      <c r="V2757" s="27" t="s">
        <v>43</v>
      </c>
      <c r="W2757" s="29">
        <v>27.8871</v>
      </c>
      <c r="X2757" s="29">
        <v>-115.19005</v>
      </c>
      <c r="Y2757" s="28">
        <f t="shared" si="446"/>
        <v>64.400000000000006</v>
      </c>
      <c r="Z2757" s="27">
        <v>18</v>
      </c>
      <c r="AA2757" s="27">
        <v>10</v>
      </c>
      <c r="AB2757" s="25" t="s">
        <v>46</v>
      </c>
      <c r="AC2757" s="25">
        <v>1</v>
      </c>
      <c r="AD2757" s="25">
        <v>14</v>
      </c>
      <c r="AE2757" s="27">
        <v>1</v>
      </c>
      <c r="AF2757" s="25">
        <v>39</v>
      </c>
      <c r="AG2757" s="25">
        <v>300</v>
      </c>
      <c r="AI2757" s="70">
        <f t="shared" si="438"/>
        <v>11.7065</v>
      </c>
      <c r="AJ2757" s="74">
        <f t="shared" si="439"/>
        <v>199.60111901661068</v>
      </c>
      <c r="AK2757" s="74">
        <f t="shared" si="440"/>
        <v>-9.1037090556812195E-2</v>
      </c>
      <c r="AL2757" s="73">
        <f t="shared" si="441"/>
        <v>0</v>
      </c>
    </row>
    <row r="2758" spans="1:38" hidden="1">
      <c r="A2758" s="25" t="s">
        <v>136</v>
      </c>
      <c r="B2758" s="25" t="s">
        <v>40</v>
      </c>
      <c r="C2758" s="32">
        <v>39651</v>
      </c>
      <c r="D2758" s="25">
        <v>2008</v>
      </c>
      <c r="E2758" s="26">
        <v>0.4826388888888889</v>
      </c>
      <c r="F2758" s="26">
        <v>0.52083333333333337</v>
      </c>
      <c r="G2758" s="26">
        <f>F2758-E2758</f>
        <v>3.8194444444444475E-2</v>
      </c>
      <c r="H2758" s="27">
        <v>2</v>
      </c>
      <c r="I2758" s="27">
        <v>2</v>
      </c>
      <c r="J2758" s="27">
        <v>2</v>
      </c>
      <c r="K2758" s="27">
        <v>2</v>
      </c>
      <c r="L2758" s="27" t="s">
        <v>61</v>
      </c>
      <c r="M2758" s="14" t="s">
        <v>62</v>
      </c>
      <c r="N2758" s="27">
        <v>1</v>
      </c>
      <c r="O2758" s="27">
        <f t="shared" si="443"/>
        <v>41.91</v>
      </c>
      <c r="P2758" s="28">
        <v>12.7</v>
      </c>
      <c r="Q2758" s="27">
        <f t="shared" si="444"/>
        <v>39.599999999999994</v>
      </c>
      <c r="R2758" s="28">
        <v>12</v>
      </c>
      <c r="S2758" s="27">
        <f t="shared" si="445"/>
        <v>41.91</v>
      </c>
      <c r="T2758" s="28">
        <v>12.7</v>
      </c>
      <c r="U2758" s="27" t="s">
        <v>43</v>
      </c>
      <c r="V2758" s="27" t="s">
        <v>43</v>
      </c>
      <c r="W2758" s="29">
        <v>27.8871</v>
      </c>
      <c r="X2758" s="29">
        <v>-115.19005</v>
      </c>
      <c r="Y2758" s="28">
        <f t="shared" si="446"/>
        <v>64.400000000000006</v>
      </c>
      <c r="Z2758" s="27">
        <v>18</v>
      </c>
      <c r="AA2758" s="27">
        <v>10</v>
      </c>
      <c r="AB2758" s="25" t="s">
        <v>46</v>
      </c>
      <c r="AC2758" s="25">
        <v>1</v>
      </c>
      <c r="AD2758" s="25">
        <v>8</v>
      </c>
      <c r="AE2758" s="27">
        <v>1</v>
      </c>
      <c r="AF2758" s="25">
        <v>39</v>
      </c>
      <c r="AG2758" s="25">
        <v>300</v>
      </c>
      <c r="AI2758" s="70">
        <f t="shared" si="438"/>
        <v>7.2184999999999997</v>
      </c>
      <c r="AJ2758" s="74">
        <f t="shared" si="439"/>
        <v>39.321475564653859</v>
      </c>
      <c r="AK2758" s="74">
        <f t="shared" si="440"/>
        <v>-0.5077641635318999</v>
      </c>
      <c r="AL2758" s="73">
        <f t="shared" si="441"/>
        <v>0</v>
      </c>
    </row>
    <row r="2759" spans="1:38" hidden="1">
      <c r="A2759" s="25" t="s">
        <v>136</v>
      </c>
      <c r="B2759" s="25" t="s">
        <v>40</v>
      </c>
      <c r="C2759" s="32">
        <v>39651</v>
      </c>
      <c r="D2759" s="25">
        <v>2008</v>
      </c>
      <c r="E2759" s="26">
        <v>0.4826388888888889</v>
      </c>
      <c r="F2759" s="26">
        <v>0.52083333333333337</v>
      </c>
      <c r="G2759" s="26">
        <f>F2759-E2759</f>
        <v>3.8194444444444475E-2</v>
      </c>
      <c r="H2759" s="27">
        <v>2</v>
      </c>
      <c r="I2759" s="27">
        <v>2</v>
      </c>
      <c r="J2759" s="27">
        <v>2</v>
      </c>
      <c r="K2759" s="27">
        <v>2</v>
      </c>
      <c r="L2759" s="27" t="s">
        <v>61</v>
      </c>
      <c r="M2759" s="14" t="s">
        <v>62</v>
      </c>
      <c r="N2759" s="27">
        <v>1</v>
      </c>
      <c r="O2759" s="27">
        <f t="shared" si="443"/>
        <v>41.91</v>
      </c>
      <c r="P2759" s="28">
        <v>12.7</v>
      </c>
      <c r="Q2759" s="27">
        <f t="shared" si="444"/>
        <v>39.599999999999994</v>
      </c>
      <c r="R2759" s="28">
        <v>12</v>
      </c>
      <c r="S2759" s="27">
        <f t="shared" si="445"/>
        <v>41.91</v>
      </c>
      <c r="T2759" s="28">
        <v>12.7</v>
      </c>
      <c r="U2759" s="27" t="s">
        <v>43</v>
      </c>
      <c r="V2759" s="27" t="s">
        <v>43</v>
      </c>
      <c r="W2759" s="29">
        <v>27.8871</v>
      </c>
      <c r="X2759" s="29">
        <v>-115.19005</v>
      </c>
      <c r="Y2759" s="28">
        <f t="shared" si="446"/>
        <v>64.400000000000006</v>
      </c>
      <c r="Z2759" s="27">
        <v>18</v>
      </c>
      <c r="AA2759" s="27">
        <v>10</v>
      </c>
      <c r="AB2759" s="25" t="s">
        <v>46</v>
      </c>
      <c r="AC2759" s="25">
        <v>1</v>
      </c>
      <c r="AD2759" s="25">
        <v>23</v>
      </c>
      <c r="AE2759" s="27">
        <v>1</v>
      </c>
      <c r="AF2759" s="25">
        <v>39</v>
      </c>
      <c r="AG2759" s="25">
        <v>300</v>
      </c>
      <c r="AI2759" s="70">
        <f t="shared" si="438"/>
        <v>18.438500000000001</v>
      </c>
      <c r="AJ2759" s="74">
        <f t="shared" si="439"/>
        <v>918.51444961025391</v>
      </c>
      <c r="AK2759" s="74">
        <f t="shared" si="440"/>
        <v>1.7781375689866601</v>
      </c>
      <c r="AL2759" s="73">
        <f t="shared" si="441"/>
        <v>1.7781375689866601</v>
      </c>
    </row>
    <row r="2760" spans="1:38" hidden="1">
      <c r="A2760" s="25" t="s">
        <v>135</v>
      </c>
      <c r="B2760" s="25" t="s">
        <v>129</v>
      </c>
      <c r="C2760" s="32">
        <v>39651</v>
      </c>
      <c r="D2760" s="25">
        <v>2008</v>
      </c>
      <c r="E2760" s="26">
        <v>0.47222222222222227</v>
      </c>
      <c r="F2760" s="26">
        <v>0.51388888888888895</v>
      </c>
      <c r="G2760" s="26">
        <f>F2760-E2760</f>
        <v>4.1666666666666685E-2</v>
      </c>
      <c r="H2760" s="27">
        <v>2</v>
      </c>
      <c r="I2760" s="27">
        <v>2</v>
      </c>
      <c r="J2760" s="27">
        <v>4</v>
      </c>
      <c r="K2760" s="27">
        <v>4</v>
      </c>
      <c r="L2760" s="27" t="s">
        <v>61</v>
      </c>
      <c r="M2760" s="14" t="s">
        <v>62</v>
      </c>
      <c r="N2760" s="27">
        <v>1</v>
      </c>
      <c r="O2760" s="27">
        <f t="shared" si="443"/>
        <v>21.779999999999998</v>
      </c>
      <c r="P2760" s="28">
        <v>6.6</v>
      </c>
      <c r="Q2760" s="27">
        <f t="shared" si="444"/>
        <v>17.82</v>
      </c>
      <c r="R2760" s="28">
        <v>5.4</v>
      </c>
      <c r="S2760" s="27">
        <f t="shared" si="445"/>
        <v>21.779999999999998</v>
      </c>
      <c r="T2760" s="28">
        <v>6.6</v>
      </c>
      <c r="U2760" s="27" t="s">
        <v>43</v>
      </c>
      <c r="V2760" s="27" t="s">
        <v>43</v>
      </c>
      <c r="W2760" s="29">
        <v>27.88589</v>
      </c>
      <c r="X2760" s="29">
        <v>-115.19037</v>
      </c>
      <c r="Y2760" s="28">
        <f t="shared" si="446"/>
        <v>64.400000000000006</v>
      </c>
      <c r="Z2760" s="27">
        <v>18</v>
      </c>
      <c r="AA2760" s="25">
        <v>5</v>
      </c>
      <c r="AB2760" s="25" t="s">
        <v>46</v>
      </c>
      <c r="AC2760" s="25">
        <v>2</v>
      </c>
      <c r="AD2760" s="25">
        <v>21</v>
      </c>
      <c r="AE2760" s="27">
        <v>1</v>
      </c>
      <c r="AF2760" s="25">
        <v>25</v>
      </c>
      <c r="AG2760" s="25">
        <v>270</v>
      </c>
      <c r="AI2760" s="70">
        <f t="shared" si="438"/>
        <v>16.942499999999999</v>
      </c>
      <c r="AJ2760" s="74">
        <f t="shared" si="439"/>
        <v>691.21379845369552</v>
      </c>
      <c r="AK2760" s="74">
        <f t="shared" si="440"/>
        <v>1.1871558759796081</v>
      </c>
      <c r="AL2760" s="73">
        <f t="shared" si="441"/>
        <v>1.1871558759796081</v>
      </c>
    </row>
    <row r="2761" spans="1:38" hidden="1">
      <c r="A2761" s="25" t="s">
        <v>136</v>
      </c>
      <c r="B2761" s="25" t="s">
        <v>40</v>
      </c>
      <c r="C2761" s="32">
        <v>39651</v>
      </c>
      <c r="D2761" s="25">
        <v>2008</v>
      </c>
      <c r="E2761" s="26">
        <v>0.4826388888888889</v>
      </c>
      <c r="F2761" s="26">
        <v>0.52083333333333337</v>
      </c>
      <c r="G2761" s="26">
        <f t="shared" ref="G2761:G2769" si="447">F2761-E2761</f>
        <v>3.8194444444444475E-2</v>
      </c>
      <c r="H2761" s="27">
        <v>2</v>
      </c>
      <c r="I2761" s="27">
        <v>2</v>
      </c>
      <c r="J2761" s="27">
        <v>2</v>
      </c>
      <c r="K2761" s="27">
        <v>2</v>
      </c>
      <c r="L2761" s="27" t="s">
        <v>61</v>
      </c>
      <c r="M2761" s="14" t="s">
        <v>62</v>
      </c>
      <c r="N2761" s="27">
        <v>1</v>
      </c>
      <c r="O2761" s="27">
        <f t="shared" si="443"/>
        <v>41.91</v>
      </c>
      <c r="P2761" s="28">
        <v>12.7</v>
      </c>
      <c r="Q2761" s="27">
        <f t="shared" si="444"/>
        <v>39.599999999999994</v>
      </c>
      <c r="R2761" s="28">
        <v>12</v>
      </c>
      <c r="S2761" s="27">
        <f t="shared" si="445"/>
        <v>41.91</v>
      </c>
      <c r="T2761" s="28">
        <v>12.7</v>
      </c>
      <c r="U2761" s="27" t="s">
        <v>43</v>
      </c>
      <c r="V2761" s="27" t="s">
        <v>43</v>
      </c>
      <c r="W2761" s="29">
        <v>27.8871</v>
      </c>
      <c r="X2761" s="29">
        <v>-115.19005</v>
      </c>
      <c r="Y2761" s="28">
        <f t="shared" si="446"/>
        <v>64.400000000000006</v>
      </c>
      <c r="Z2761" s="27">
        <v>18</v>
      </c>
      <c r="AA2761" s="27">
        <v>10</v>
      </c>
      <c r="AB2761" s="25" t="s">
        <v>46</v>
      </c>
      <c r="AC2761" s="25">
        <v>2</v>
      </c>
      <c r="AD2761" s="25">
        <v>15</v>
      </c>
      <c r="AE2761" s="27">
        <v>1</v>
      </c>
      <c r="AF2761" s="25">
        <v>40</v>
      </c>
      <c r="AG2761" s="25">
        <v>300</v>
      </c>
      <c r="AI2761" s="70">
        <f t="shared" si="438"/>
        <v>12.454500000000001</v>
      </c>
      <c r="AJ2761" s="74">
        <f t="shared" si="439"/>
        <v>245.7787754986133</v>
      </c>
      <c r="AK2761" s="74">
        <f t="shared" si="440"/>
        <v>2.9024816296394529E-2</v>
      </c>
      <c r="AL2761" s="73">
        <f t="shared" si="441"/>
        <v>2.9024816296394529E-2</v>
      </c>
    </row>
    <row r="2762" spans="1:38" hidden="1">
      <c r="A2762" s="25" t="s">
        <v>136</v>
      </c>
      <c r="B2762" s="25" t="s">
        <v>40</v>
      </c>
      <c r="C2762" s="32">
        <v>39651</v>
      </c>
      <c r="D2762" s="25">
        <v>2008</v>
      </c>
      <c r="E2762" s="26">
        <v>0.4826388888888889</v>
      </c>
      <c r="F2762" s="26">
        <v>0.52083333333333337</v>
      </c>
      <c r="G2762" s="26">
        <f t="shared" si="447"/>
        <v>3.8194444444444475E-2</v>
      </c>
      <c r="H2762" s="27">
        <v>2</v>
      </c>
      <c r="I2762" s="27">
        <v>2</v>
      </c>
      <c r="J2762" s="27">
        <v>2</v>
      </c>
      <c r="K2762" s="27">
        <v>2</v>
      </c>
      <c r="L2762" s="27" t="s">
        <v>61</v>
      </c>
      <c r="M2762" s="14" t="s">
        <v>62</v>
      </c>
      <c r="N2762" s="27">
        <v>1</v>
      </c>
      <c r="O2762" s="27">
        <f t="shared" si="443"/>
        <v>41.91</v>
      </c>
      <c r="P2762" s="28">
        <v>12.7</v>
      </c>
      <c r="Q2762" s="27">
        <f t="shared" si="444"/>
        <v>39.599999999999994</v>
      </c>
      <c r="R2762" s="28">
        <v>12</v>
      </c>
      <c r="S2762" s="27">
        <f t="shared" si="445"/>
        <v>41.91</v>
      </c>
      <c r="T2762" s="28">
        <v>12.7</v>
      </c>
      <c r="U2762" s="27" t="s">
        <v>43</v>
      </c>
      <c r="V2762" s="27" t="s">
        <v>43</v>
      </c>
      <c r="W2762" s="29">
        <v>27.8871</v>
      </c>
      <c r="X2762" s="29">
        <v>-115.19005</v>
      </c>
      <c r="Y2762" s="28">
        <f t="shared" si="446"/>
        <v>64.400000000000006</v>
      </c>
      <c r="Z2762" s="27">
        <v>18</v>
      </c>
      <c r="AA2762" s="27">
        <v>10</v>
      </c>
      <c r="AB2762" s="25" t="s">
        <v>46</v>
      </c>
      <c r="AC2762" s="25">
        <v>2</v>
      </c>
      <c r="AD2762" s="25">
        <v>24</v>
      </c>
      <c r="AE2762" s="27">
        <v>1</v>
      </c>
      <c r="AF2762" s="25">
        <v>40</v>
      </c>
      <c r="AG2762" s="25">
        <v>300</v>
      </c>
      <c r="AI2762" s="70">
        <f t="shared" si="438"/>
        <v>19.186499999999999</v>
      </c>
      <c r="AJ2762" s="74">
        <f t="shared" si="439"/>
        <v>1049.8173965226345</v>
      </c>
      <c r="AK2762" s="74">
        <f t="shared" si="440"/>
        <v>2.1195252309588497</v>
      </c>
      <c r="AL2762" s="73">
        <f t="shared" si="441"/>
        <v>2.1195252309588497</v>
      </c>
    </row>
    <row r="2763" spans="1:38" hidden="1">
      <c r="A2763" s="25" t="s">
        <v>135</v>
      </c>
      <c r="B2763" s="25" t="s">
        <v>129</v>
      </c>
      <c r="C2763" s="32">
        <v>39651</v>
      </c>
      <c r="D2763" s="25">
        <v>2008</v>
      </c>
      <c r="E2763" s="26">
        <v>0.47222222222222227</v>
      </c>
      <c r="F2763" s="26">
        <v>0.51388888888888895</v>
      </c>
      <c r="G2763" s="26">
        <f t="shared" si="447"/>
        <v>4.1666666666666685E-2</v>
      </c>
      <c r="H2763" s="27">
        <v>2</v>
      </c>
      <c r="I2763" s="27">
        <v>2</v>
      </c>
      <c r="J2763" s="27">
        <v>4</v>
      </c>
      <c r="K2763" s="27">
        <v>4</v>
      </c>
      <c r="L2763" s="27" t="s">
        <v>61</v>
      </c>
      <c r="M2763" s="14" t="s">
        <v>62</v>
      </c>
      <c r="N2763" s="27">
        <v>1</v>
      </c>
      <c r="O2763" s="27">
        <f t="shared" si="443"/>
        <v>21.779999999999998</v>
      </c>
      <c r="P2763" s="28">
        <v>6.6</v>
      </c>
      <c r="Q2763" s="27">
        <f t="shared" si="444"/>
        <v>17.82</v>
      </c>
      <c r="R2763" s="28">
        <v>5.4</v>
      </c>
      <c r="S2763" s="27">
        <f t="shared" si="445"/>
        <v>21.779999999999998</v>
      </c>
      <c r="T2763" s="28">
        <v>6.6</v>
      </c>
      <c r="U2763" s="27" t="s">
        <v>43</v>
      </c>
      <c r="V2763" s="27" t="s">
        <v>43</v>
      </c>
      <c r="W2763" s="29">
        <v>27.88589</v>
      </c>
      <c r="X2763" s="29">
        <v>-115.19037</v>
      </c>
      <c r="Y2763" s="28">
        <f t="shared" si="446"/>
        <v>64.400000000000006</v>
      </c>
      <c r="Z2763" s="27">
        <v>18</v>
      </c>
      <c r="AA2763" s="25">
        <v>5</v>
      </c>
      <c r="AB2763" s="25" t="s">
        <v>46</v>
      </c>
      <c r="AC2763" s="25">
        <v>3</v>
      </c>
      <c r="AD2763" s="25">
        <v>15</v>
      </c>
      <c r="AE2763" s="27">
        <v>1</v>
      </c>
      <c r="AF2763" s="25">
        <v>35</v>
      </c>
      <c r="AG2763" s="25">
        <v>270</v>
      </c>
      <c r="AI2763" s="70">
        <f t="shared" si="438"/>
        <v>12.454500000000001</v>
      </c>
      <c r="AJ2763" s="74">
        <f t="shared" si="439"/>
        <v>245.7787754986133</v>
      </c>
      <c r="AK2763" s="74">
        <f t="shared" si="440"/>
        <v>2.9024816296394529E-2</v>
      </c>
      <c r="AL2763" s="73">
        <f t="shared" si="441"/>
        <v>2.9024816296394529E-2</v>
      </c>
    </row>
    <row r="2764" spans="1:38" hidden="1">
      <c r="A2764" s="25" t="s">
        <v>135</v>
      </c>
      <c r="B2764" s="25" t="s">
        <v>129</v>
      </c>
      <c r="C2764" s="32">
        <v>39651</v>
      </c>
      <c r="D2764" s="25">
        <v>2008</v>
      </c>
      <c r="E2764" s="26">
        <v>0.47222222222222227</v>
      </c>
      <c r="F2764" s="26">
        <v>0.51388888888888895</v>
      </c>
      <c r="G2764" s="26">
        <f t="shared" si="447"/>
        <v>4.1666666666666685E-2</v>
      </c>
      <c r="H2764" s="27">
        <v>2</v>
      </c>
      <c r="I2764" s="27">
        <v>2</v>
      </c>
      <c r="J2764" s="27">
        <v>4</v>
      </c>
      <c r="K2764" s="27">
        <v>4</v>
      </c>
      <c r="L2764" s="27" t="s">
        <v>61</v>
      </c>
      <c r="M2764" s="14" t="s">
        <v>62</v>
      </c>
      <c r="N2764" s="27">
        <v>1</v>
      </c>
      <c r="O2764" s="27">
        <f t="shared" si="443"/>
        <v>21.779999999999998</v>
      </c>
      <c r="P2764" s="28">
        <v>6.6</v>
      </c>
      <c r="Q2764" s="27">
        <f t="shared" si="444"/>
        <v>17.82</v>
      </c>
      <c r="R2764" s="28">
        <v>5.4</v>
      </c>
      <c r="S2764" s="27">
        <f t="shared" si="445"/>
        <v>21.779999999999998</v>
      </c>
      <c r="T2764" s="28">
        <v>6.6</v>
      </c>
      <c r="U2764" s="27" t="s">
        <v>43</v>
      </c>
      <c r="V2764" s="27" t="s">
        <v>43</v>
      </c>
      <c r="W2764" s="29">
        <v>27.88589</v>
      </c>
      <c r="X2764" s="29">
        <v>-115.19037</v>
      </c>
      <c r="Y2764" s="28">
        <f t="shared" si="446"/>
        <v>64.400000000000006</v>
      </c>
      <c r="Z2764" s="27">
        <v>18</v>
      </c>
      <c r="AA2764" s="25">
        <v>5</v>
      </c>
      <c r="AB2764" s="25" t="s">
        <v>46</v>
      </c>
      <c r="AC2764" s="25">
        <v>3</v>
      </c>
      <c r="AD2764" s="25">
        <v>21</v>
      </c>
      <c r="AE2764" s="27">
        <v>1</v>
      </c>
      <c r="AF2764" s="25">
        <v>35</v>
      </c>
      <c r="AG2764" s="25">
        <v>270</v>
      </c>
      <c r="AI2764" s="70">
        <f t="shared" si="438"/>
        <v>16.942499999999999</v>
      </c>
      <c r="AJ2764" s="74">
        <f t="shared" si="439"/>
        <v>691.21379845369552</v>
      </c>
      <c r="AK2764" s="74">
        <f t="shared" si="440"/>
        <v>1.1871558759796081</v>
      </c>
      <c r="AL2764" s="73">
        <f t="shared" si="441"/>
        <v>1.1871558759796081</v>
      </c>
    </row>
    <row r="2765" spans="1:38" hidden="1">
      <c r="A2765" s="25" t="s">
        <v>135</v>
      </c>
      <c r="B2765" s="25" t="s">
        <v>129</v>
      </c>
      <c r="C2765" s="32">
        <v>39651</v>
      </c>
      <c r="D2765" s="25">
        <v>2008</v>
      </c>
      <c r="E2765" s="26">
        <v>0.47222222222222227</v>
      </c>
      <c r="F2765" s="26">
        <v>0.51388888888888895</v>
      </c>
      <c r="G2765" s="26">
        <f t="shared" si="447"/>
        <v>4.1666666666666685E-2</v>
      </c>
      <c r="H2765" s="27">
        <v>2</v>
      </c>
      <c r="I2765" s="27">
        <v>2</v>
      </c>
      <c r="J2765" s="27">
        <v>4</v>
      </c>
      <c r="K2765" s="27">
        <v>4</v>
      </c>
      <c r="L2765" s="27" t="s">
        <v>61</v>
      </c>
      <c r="M2765" s="14" t="s">
        <v>62</v>
      </c>
      <c r="N2765" s="27">
        <v>1</v>
      </c>
      <c r="O2765" s="27">
        <f t="shared" si="443"/>
        <v>21.779999999999998</v>
      </c>
      <c r="P2765" s="28">
        <v>6.6</v>
      </c>
      <c r="Q2765" s="27">
        <f t="shared" si="444"/>
        <v>17.82</v>
      </c>
      <c r="R2765" s="28">
        <v>5.4</v>
      </c>
      <c r="S2765" s="27">
        <f t="shared" si="445"/>
        <v>21.779999999999998</v>
      </c>
      <c r="T2765" s="28">
        <v>6.6</v>
      </c>
      <c r="U2765" s="27" t="s">
        <v>43</v>
      </c>
      <c r="V2765" s="27" t="s">
        <v>43</v>
      </c>
      <c r="W2765" s="29">
        <v>27.88589</v>
      </c>
      <c r="X2765" s="29">
        <v>-115.19037</v>
      </c>
      <c r="Y2765" s="28">
        <f t="shared" si="446"/>
        <v>64.400000000000006</v>
      </c>
      <c r="Z2765" s="27">
        <v>18</v>
      </c>
      <c r="AA2765" s="25">
        <v>5</v>
      </c>
      <c r="AB2765" s="25" t="s">
        <v>46</v>
      </c>
      <c r="AC2765" s="25">
        <v>3</v>
      </c>
      <c r="AD2765" s="25">
        <v>21</v>
      </c>
      <c r="AE2765" s="27">
        <v>1</v>
      </c>
      <c r="AF2765" s="25">
        <v>35</v>
      </c>
      <c r="AG2765" s="25">
        <v>270</v>
      </c>
      <c r="AI2765" s="70">
        <f t="shared" si="438"/>
        <v>16.942499999999999</v>
      </c>
      <c r="AJ2765" s="74">
        <f t="shared" si="439"/>
        <v>691.21379845369552</v>
      </c>
      <c r="AK2765" s="74">
        <f t="shared" si="440"/>
        <v>1.1871558759796081</v>
      </c>
      <c r="AL2765" s="73">
        <f t="shared" si="441"/>
        <v>1.1871558759796081</v>
      </c>
    </row>
    <row r="2766" spans="1:38" hidden="1">
      <c r="A2766" s="25" t="s">
        <v>135</v>
      </c>
      <c r="B2766" s="25" t="s">
        <v>129</v>
      </c>
      <c r="C2766" s="32">
        <v>39651</v>
      </c>
      <c r="D2766" s="25">
        <v>2008</v>
      </c>
      <c r="E2766" s="26">
        <v>0.47222222222222227</v>
      </c>
      <c r="F2766" s="26">
        <v>0.51388888888888895</v>
      </c>
      <c r="G2766" s="26">
        <f t="shared" si="447"/>
        <v>4.1666666666666685E-2</v>
      </c>
      <c r="H2766" s="27">
        <v>2</v>
      </c>
      <c r="I2766" s="27">
        <v>2</v>
      </c>
      <c r="J2766" s="27">
        <v>4</v>
      </c>
      <c r="K2766" s="27">
        <v>4</v>
      </c>
      <c r="L2766" s="27" t="s">
        <v>61</v>
      </c>
      <c r="M2766" s="14" t="s">
        <v>62</v>
      </c>
      <c r="N2766" s="27">
        <v>1</v>
      </c>
      <c r="O2766" s="27">
        <f t="shared" si="443"/>
        <v>21.779999999999998</v>
      </c>
      <c r="P2766" s="28">
        <v>6.6</v>
      </c>
      <c r="Q2766" s="27">
        <f t="shared" si="444"/>
        <v>17.82</v>
      </c>
      <c r="R2766" s="28">
        <v>5.4</v>
      </c>
      <c r="S2766" s="27">
        <f t="shared" si="445"/>
        <v>21.779999999999998</v>
      </c>
      <c r="T2766" s="28">
        <v>6.6</v>
      </c>
      <c r="U2766" s="27" t="s">
        <v>43</v>
      </c>
      <c r="V2766" s="27" t="s">
        <v>43</v>
      </c>
      <c r="W2766" s="29">
        <v>27.88589</v>
      </c>
      <c r="X2766" s="29">
        <v>-115.19037</v>
      </c>
      <c r="Y2766" s="28">
        <f t="shared" si="446"/>
        <v>64.400000000000006</v>
      </c>
      <c r="Z2766" s="27">
        <v>18</v>
      </c>
      <c r="AA2766" s="25">
        <v>5</v>
      </c>
      <c r="AB2766" s="25" t="s">
        <v>46</v>
      </c>
      <c r="AC2766" s="25">
        <v>3</v>
      </c>
      <c r="AD2766" s="25">
        <v>21</v>
      </c>
      <c r="AE2766" s="27">
        <v>1</v>
      </c>
      <c r="AF2766" s="25">
        <v>35</v>
      </c>
      <c r="AG2766" s="25">
        <v>270</v>
      </c>
      <c r="AI2766" s="70">
        <f t="shared" si="438"/>
        <v>16.942499999999999</v>
      </c>
      <c r="AJ2766" s="74">
        <f t="shared" si="439"/>
        <v>691.21379845369552</v>
      </c>
      <c r="AK2766" s="74">
        <f t="shared" si="440"/>
        <v>1.1871558759796081</v>
      </c>
      <c r="AL2766" s="73">
        <f t="shared" si="441"/>
        <v>1.1871558759796081</v>
      </c>
    </row>
    <row r="2767" spans="1:38" hidden="1">
      <c r="A2767" s="25" t="s">
        <v>135</v>
      </c>
      <c r="B2767" s="25" t="s">
        <v>129</v>
      </c>
      <c r="C2767" s="32">
        <v>39651</v>
      </c>
      <c r="D2767" s="25">
        <v>2008</v>
      </c>
      <c r="E2767" s="26">
        <v>0.47222222222222227</v>
      </c>
      <c r="F2767" s="26">
        <v>0.51388888888888895</v>
      </c>
      <c r="G2767" s="26">
        <f t="shared" si="447"/>
        <v>4.1666666666666685E-2</v>
      </c>
      <c r="H2767" s="27">
        <v>2</v>
      </c>
      <c r="I2767" s="27">
        <v>2</v>
      </c>
      <c r="J2767" s="27">
        <v>4</v>
      </c>
      <c r="K2767" s="27">
        <v>4</v>
      </c>
      <c r="L2767" s="27" t="s">
        <v>61</v>
      </c>
      <c r="M2767" s="14" t="s">
        <v>62</v>
      </c>
      <c r="N2767" s="27">
        <v>1</v>
      </c>
      <c r="O2767" s="27">
        <f t="shared" si="443"/>
        <v>21.779999999999998</v>
      </c>
      <c r="P2767" s="28">
        <v>6.6</v>
      </c>
      <c r="Q2767" s="27">
        <f t="shared" si="444"/>
        <v>17.82</v>
      </c>
      <c r="R2767" s="28">
        <v>5.4</v>
      </c>
      <c r="S2767" s="27">
        <f t="shared" si="445"/>
        <v>21.779999999999998</v>
      </c>
      <c r="T2767" s="28">
        <v>6.6</v>
      </c>
      <c r="U2767" s="27" t="s">
        <v>43</v>
      </c>
      <c r="V2767" s="27" t="s">
        <v>43</v>
      </c>
      <c r="W2767" s="29">
        <v>27.88589</v>
      </c>
      <c r="X2767" s="29">
        <v>-115.19037</v>
      </c>
      <c r="Y2767" s="28">
        <f t="shared" si="446"/>
        <v>64.400000000000006</v>
      </c>
      <c r="Z2767" s="27">
        <v>18</v>
      </c>
      <c r="AA2767" s="25">
        <v>5</v>
      </c>
      <c r="AB2767" s="25" t="s">
        <v>46</v>
      </c>
      <c r="AC2767" s="25">
        <v>3</v>
      </c>
      <c r="AD2767" s="25">
        <v>23</v>
      </c>
      <c r="AE2767" s="27">
        <v>1</v>
      </c>
      <c r="AF2767" s="25">
        <v>35</v>
      </c>
      <c r="AG2767" s="25">
        <v>270</v>
      </c>
      <c r="AI2767" s="70">
        <f t="shared" si="438"/>
        <v>18.438500000000001</v>
      </c>
      <c r="AJ2767" s="74">
        <f t="shared" si="439"/>
        <v>918.51444961025391</v>
      </c>
      <c r="AK2767" s="74">
        <f t="shared" si="440"/>
        <v>1.7781375689866601</v>
      </c>
      <c r="AL2767" s="73">
        <f t="shared" si="441"/>
        <v>1.7781375689866601</v>
      </c>
    </row>
    <row r="2768" spans="1:38" hidden="1">
      <c r="A2768" s="25" t="s">
        <v>135</v>
      </c>
      <c r="B2768" s="25" t="s">
        <v>129</v>
      </c>
      <c r="C2768" s="32">
        <v>39651</v>
      </c>
      <c r="D2768" s="25">
        <v>2008</v>
      </c>
      <c r="E2768" s="26">
        <v>0.47222222222222227</v>
      </c>
      <c r="F2768" s="26">
        <v>0.51388888888888895</v>
      </c>
      <c r="G2768" s="26">
        <f t="shared" si="447"/>
        <v>4.1666666666666685E-2</v>
      </c>
      <c r="H2768" s="27">
        <v>2</v>
      </c>
      <c r="I2768" s="27">
        <v>2</v>
      </c>
      <c r="J2768" s="27">
        <v>4</v>
      </c>
      <c r="K2768" s="27">
        <v>4</v>
      </c>
      <c r="L2768" s="27" t="s">
        <v>61</v>
      </c>
      <c r="M2768" s="14" t="s">
        <v>62</v>
      </c>
      <c r="N2768" s="27">
        <v>1</v>
      </c>
      <c r="O2768" s="27">
        <f t="shared" si="443"/>
        <v>21.779999999999998</v>
      </c>
      <c r="P2768" s="28">
        <v>6.6</v>
      </c>
      <c r="Q2768" s="27">
        <f t="shared" si="444"/>
        <v>17.82</v>
      </c>
      <c r="R2768" s="28">
        <v>5.4</v>
      </c>
      <c r="S2768" s="27">
        <f t="shared" si="445"/>
        <v>21.779999999999998</v>
      </c>
      <c r="T2768" s="28">
        <v>6.6</v>
      </c>
      <c r="U2768" s="27" t="s">
        <v>43</v>
      </c>
      <c r="V2768" s="27" t="s">
        <v>43</v>
      </c>
      <c r="W2768" s="29">
        <v>27.88589</v>
      </c>
      <c r="X2768" s="29">
        <v>-115.19037</v>
      </c>
      <c r="Y2768" s="28">
        <f t="shared" si="446"/>
        <v>64.400000000000006</v>
      </c>
      <c r="Z2768" s="27">
        <v>18</v>
      </c>
      <c r="AA2768" s="25">
        <v>5</v>
      </c>
      <c r="AB2768" s="25" t="s">
        <v>46</v>
      </c>
      <c r="AC2768" s="25">
        <v>3</v>
      </c>
      <c r="AD2768" s="25">
        <v>23</v>
      </c>
      <c r="AE2768" s="27">
        <v>1</v>
      </c>
      <c r="AF2768" s="25">
        <v>35</v>
      </c>
      <c r="AG2768" s="25">
        <v>270</v>
      </c>
      <c r="AI2768" s="70">
        <f t="shared" si="438"/>
        <v>18.438500000000001</v>
      </c>
      <c r="AJ2768" s="74">
        <f t="shared" si="439"/>
        <v>918.51444961025391</v>
      </c>
      <c r="AK2768" s="74">
        <f t="shared" si="440"/>
        <v>1.7781375689866601</v>
      </c>
      <c r="AL2768" s="73">
        <f t="shared" si="441"/>
        <v>1.7781375689866601</v>
      </c>
    </row>
    <row r="2769" spans="1:38" hidden="1">
      <c r="A2769" s="25" t="s">
        <v>135</v>
      </c>
      <c r="B2769" s="25" t="s">
        <v>129</v>
      </c>
      <c r="C2769" s="32">
        <v>39651</v>
      </c>
      <c r="D2769" s="25">
        <v>2008</v>
      </c>
      <c r="E2769" s="26">
        <v>0.47222222222222227</v>
      </c>
      <c r="F2769" s="26">
        <v>0.51388888888888895</v>
      </c>
      <c r="G2769" s="26">
        <f t="shared" si="447"/>
        <v>4.1666666666666685E-2</v>
      </c>
      <c r="H2769" s="27">
        <v>2</v>
      </c>
      <c r="I2769" s="27">
        <v>2</v>
      </c>
      <c r="J2769" s="27">
        <v>4</v>
      </c>
      <c r="K2769" s="27">
        <v>4</v>
      </c>
      <c r="L2769" s="27" t="s">
        <v>61</v>
      </c>
      <c r="M2769" s="14" t="s">
        <v>62</v>
      </c>
      <c r="N2769" s="27">
        <v>1</v>
      </c>
      <c r="O2769" s="27">
        <f t="shared" si="443"/>
        <v>21.779999999999998</v>
      </c>
      <c r="P2769" s="28">
        <v>6.6</v>
      </c>
      <c r="Q2769" s="27">
        <f t="shared" si="444"/>
        <v>17.82</v>
      </c>
      <c r="R2769" s="28">
        <v>5.4</v>
      </c>
      <c r="S2769" s="27">
        <f t="shared" si="445"/>
        <v>21.779999999999998</v>
      </c>
      <c r="T2769" s="28">
        <v>6.6</v>
      </c>
      <c r="U2769" s="27" t="s">
        <v>43</v>
      </c>
      <c r="V2769" s="27" t="s">
        <v>43</v>
      </c>
      <c r="W2769" s="29">
        <v>27.88589</v>
      </c>
      <c r="X2769" s="29">
        <v>-115.19037</v>
      </c>
      <c r="Y2769" s="28">
        <f t="shared" si="446"/>
        <v>64.400000000000006</v>
      </c>
      <c r="Z2769" s="27">
        <v>18</v>
      </c>
      <c r="AA2769" s="25">
        <v>5</v>
      </c>
      <c r="AB2769" s="25" t="s">
        <v>46</v>
      </c>
      <c r="AC2769" s="25">
        <v>3</v>
      </c>
      <c r="AD2769" s="25">
        <v>24</v>
      </c>
      <c r="AE2769" s="27">
        <v>1</v>
      </c>
      <c r="AF2769" s="25">
        <v>35</v>
      </c>
      <c r="AG2769" s="25">
        <v>270</v>
      </c>
      <c r="AI2769" s="70">
        <f t="shared" si="438"/>
        <v>19.186499999999999</v>
      </c>
      <c r="AJ2769" s="74">
        <f t="shared" si="439"/>
        <v>1049.8173965226345</v>
      </c>
      <c r="AK2769" s="74">
        <f t="shared" si="440"/>
        <v>2.1195252309588497</v>
      </c>
      <c r="AL2769" s="73">
        <f t="shared" si="441"/>
        <v>2.1195252309588497</v>
      </c>
    </row>
    <row r="2770" spans="1:38" hidden="1">
      <c r="A2770" s="25" t="s">
        <v>136</v>
      </c>
      <c r="B2770" s="25" t="s">
        <v>40</v>
      </c>
      <c r="C2770" s="32">
        <v>39651</v>
      </c>
      <c r="D2770" s="25">
        <v>2008</v>
      </c>
      <c r="E2770" s="26">
        <v>0.4826388888888889</v>
      </c>
      <c r="F2770" s="26">
        <v>0.52083333333333337</v>
      </c>
      <c r="G2770" s="26">
        <f>F2770-E2770</f>
        <v>3.8194444444444475E-2</v>
      </c>
      <c r="H2770" s="27">
        <v>2</v>
      </c>
      <c r="I2770" s="27">
        <v>2</v>
      </c>
      <c r="J2770" s="27">
        <v>2</v>
      </c>
      <c r="K2770" s="27">
        <v>2</v>
      </c>
      <c r="L2770" s="27" t="s">
        <v>61</v>
      </c>
      <c r="M2770" s="14" t="s">
        <v>62</v>
      </c>
      <c r="N2770" s="27">
        <v>1</v>
      </c>
      <c r="O2770" s="27">
        <f t="shared" si="443"/>
        <v>41.91</v>
      </c>
      <c r="P2770" s="28">
        <v>12.7</v>
      </c>
      <c r="Q2770" s="27">
        <f t="shared" si="444"/>
        <v>39.599999999999994</v>
      </c>
      <c r="R2770" s="28">
        <v>12</v>
      </c>
      <c r="S2770" s="27">
        <f t="shared" si="445"/>
        <v>41.91</v>
      </c>
      <c r="T2770" s="28">
        <v>12.7</v>
      </c>
      <c r="U2770" s="27" t="s">
        <v>43</v>
      </c>
      <c r="V2770" s="27" t="s">
        <v>43</v>
      </c>
      <c r="W2770" s="29">
        <v>27.8871</v>
      </c>
      <c r="X2770" s="29">
        <v>-115.19005</v>
      </c>
      <c r="Y2770" s="28">
        <f t="shared" si="446"/>
        <v>64.400000000000006</v>
      </c>
      <c r="Z2770" s="27">
        <v>18</v>
      </c>
      <c r="AA2770" s="27">
        <v>10</v>
      </c>
      <c r="AB2770" s="25" t="s">
        <v>46</v>
      </c>
      <c r="AC2770" s="25">
        <v>3</v>
      </c>
      <c r="AD2770" s="25">
        <v>19</v>
      </c>
      <c r="AE2770" s="27">
        <v>1</v>
      </c>
      <c r="AF2770" s="25">
        <v>44</v>
      </c>
      <c r="AG2770" s="25">
        <v>300</v>
      </c>
      <c r="AI2770" s="70">
        <f t="shared" si="438"/>
        <v>15.4465</v>
      </c>
      <c r="AJ2770" s="74">
        <f t="shared" si="439"/>
        <v>506.66058069508574</v>
      </c>
      <c r="AK2770" s="74">
        <f t="shared" si="440"/>
        <v>0.70731750980722297</v>
      </c>
      <c r="AL2770" s="73">
        <f t="shared" si="441"/>
        <v>0.70731750980722297</v>
      </c>
    </row>
    <row r="2771" spans="1:38" hidden="1">
      <c r="A2771" s="25" t="s">
        <v>136</v>
      </c>
      <c r="B2771" s="25" t="s">
        <v>40</v>
      </c>
      <c r="C2771" s="32">
        <v>39651</v>
      </c>
      <c r="D2771" s="25">
        <v>2008</v>
      </c>
      <c r="E2771" s="26">
        <v>0.4826388888888889</v>
      </c>
      <c r="F2771" s="26">
        <v>0.52083333333333337</v>
      </c>
      <c r="G2771" s="26">
        <f>F2771-E2771</f>
        <v>3.8194444444444475E-2</v>
      </c>
      <c r="H2771" s="27">
        <v>2</v>
      </c>
      <c r="I2771" s="27">
        <v>2</v>
      </c>
      <c r="J2771" s="27">
        <v>2</v>
      </c>
      <c r="K2771" s="27">
        <v>2</v>
      </c>
      <c r="L2771" s="27" t="s">
        <v>61</v>
      </c>
      <c r="M2771" s="14" t="s">
        <v>62</v>
      </c>
      <c r="N2771" s="27">
        <v>1</v>
      </c>
      <c r="O2771" s="27">
        <f t="shared" si="443"/>
        <v>41.91</v>
      </c>
      <c r="P2771" s="28">
        <v>12.7</v>
      </c>
      <c r="Q2771" s="27">
        <f t="shared" si="444"/>
        <v>39.599999999999994</v>
      </c>
      <c r="R2771" s="28">
        <v>12</v>
      </c>
      <c r="S2771" s="27">
        <f t="shared" si="445"/>
        <v>41.91</v>
      </c>
      <c r="T2771" s="28">
        <v>12.7</v>
      </c>
      <c r="U2771" s="27" t="s">
        <v>43</v>
      </c>
      <c r="V2771" s="27" t="s">
        <v>43</v>
      </c>
      <c r="W2771" s="29">
        <v>27.8871</v>
      </c>
      <c r="X2771" s="29">
        <v>-115.19005</v>
      </c>
      <c r="Y2771" s="28">
        <f t="shared" si="446"/>
        <v>64.400000000000006</v>
      </c>
      <c r="Z2771" s="27">
        <v>18</v>
      </c>
      <c r="AA2771" s="27">
        <v>10</v>
      </c>
      <c r="AB2771" s="25" t="s">
        <v>46</v>
      </c>
      <c r="AC2771" s="25">
        <v>3</v>
      </c>
      <c r="AD2771" s="25">
        <v>22</v>
      </c>
      <c r="AE2771" s="27">
        <v>1</v>
      </c>
      <c r="AF2771" s="25">
        <v>44</v>
      </c>
      <c r="AG2771" s="25">
        <v>300</v>
      </c>
      <c r="AI2771" s="70">
        <f t="shared" si="438"/>
        <v>17.6905</v>
      </c>
      <c r="AJ2771" s="74">
        <f t="shared" si="439"/>
        <v>799.19872211710003</v>
      </c>
      <c r="AK2771" s="74">
        <f t="shared" si="440"/>
        <v>1.4679166775044603</v>
      </c>
      <c r="AL2771" s="73">
        <f t="shared" si="441"/>
        <v>1.4679166775044603</v>
      </c>
    </row>
    <row r="2772" spans="1:38" hidden="1">
      <c r="A2772" s="25" t="s">
        <v>135</v>
      </c>
      <c r="B2772" s="25" t="s">
        <v>129</v>
      </c>
      <c r="C2772" s="32">
        <v>39651</v>
      </c>
      <c r="D2772" s="25">
        <v>2008</v>
      </c>
      <c r="E2772" s="26">
        <v>0.47222222222222227</v>
      </c>
      <c r="F2772" s="26">
        <v>0.51388888888888895</v>
      </c>
      <c r="G2772" s="26">
        <f>F2772-E2772</f>
        <v>4.1666666666666685E-2</v>
      </c>
      <c r="H2772" s="27">
        <v>2</v>
      </c>
      <c r="I2772" s="27">
        <v>2</v>
      </c>
      <c r="J2772" s="27">
        <v>4</v>
      </c>
      <c r="K2772" s="27">
        <v>4</v>
      </c>
      <c r="L2772" s="27" t="s">
        <v>61</v>
      </c>
      <c r="M2772" s="14" t="s">
        <v>62</v>
      </c>
      <c r="N2772" s="27">
        <v>1</v>
      </c>
      <c r="O2772" s="27">
        <f>3.3*P2772</f>
        <v>21.779999999999998</v>
      </c>
      <c r="P2772" s="28">
        <v>6.6</v>
      </c>
      <c r="Q2772" s="27">
        <f>3.3*R2772</f>
        <v>17.82</v>
      </c>
      <c r="R2772" s="28">
        <v>5.4</v>
      </c>
      <c r="S2772" s="27">
        <f>3.3*T2772</f>
        <v>21.779999999999998</v>
      </c>
      <c r="T2772" s="28">
        <v>6.6</v>
      </c>
      <c r="U2772" s="27" t="s">
        <v>43</v>
      </c>
      <c r="V2772" s="27" t="s">
        <v>43</v>
      </c>
      <c r="W2772" s="29">
        <v>27.88589</v>
      </c>
      <c r="X2772" s="29">
        <v>-115.19037</v>
      </c>
      <c r="Y2772" s="28">
        <f>(Z2772*1.8)+32</f>
        <v>64.400000000000006</v>
      </c>
      <c r="Z2772" s="27">
        <v>18</v>
      </c>
      <c r="AA2772" s="25">
        <v>5</v>
      </c>
      <c r="AB2772" s="25" t="s">
        <v>46</v>
      </c>
      <c r="AC2772" s="25">
        <v>4</v>
      </c>
      <c r="AD2772" s="25">
        <v>24</v>
      </c>
      <c r="AE2772" s="27">
        <v>1</v>
      </c>
      <c r="AF2772" s="25">
        <v>42</v>
      </c>
      <c r="AG2772" s="25">
        <v>270</v>
      </c>
      <c r="AI2772" s="70">
        <f t="shared" si="438"/>
        <v>19.186499999999999</v>
      </c>
      <c r="AJ2772" s="74">
        <f t="shared" si="439"/>
        <v>1049.8173965226345</v>
      </c>
      <c r="AK2772" s="74">
        <f t="shared" si="440"/>
        <v>2.1195252309588497</v>
      </c>
      <c r="AL2772" s="73">
        <f t="shared" si="441"/>
        <v>2.1195252309588497</v>
      </c>
    </row>
    <row r="2773" spans="1:38" hidden="1">
      <c r="A2773" s="25" t="s">
        <v>136</v>
      </c>
      <c r="B2773" s="25" t="s">
        <v>40</v>
      </c>
      <c r="C2773" s="32">
        <v>39651</v>
      </c>
      <c r="D2773" s="25">
        <v>2008</v>
      </c>
      <c r="E2773" s="26">
        <v>0.4826388888888889</v>
      </c>
      <c r="F2773" s="26">
        <v>0.52083333333333337</v>
      </c>
      <c r="G2773" s="26">
        <f t="shared" ref="G2773:G2836" si="448">F2773-E2773</f>
        <v>3.8194444444444475E-2</v>
      </c>
      <c r="H2773" s="27">
        <v>2</v>
      </c>
      <c r="I2773" s="27">
        <v>2</v>
      </c>
      <c r="J2773" s="27">
        <v>2</v>
      </c>
      <c r="K2773" s="27">
        <v>2</v>
      </c>
      <c r="L2773" s="27" t="s">
        <v>61</v>
      </c>
      <c r="M2773" s="14" t="s">
        <v>62</v>
      </c>
      <c r="N2773" s="27">
        <v>1</v>
      </c>
      <c r="O2773" s="27">
        <f>3.3*P2773</f>
        <v>41.91</v>
      </c>
      <c r="P2773" s="28">
        <v>12.7</v>
      </c>
      <c r="Q2773" s="27">
        <f>3.3*R2773</f>
        <v>39.599999999999994</v>
      </c>
      <c r="R2773" s="28">
        <v>12</v>
      </c>
      <c r="S2773" s="27">
        <f>3.3*T2773</f>
        <v>41.91</v>
      </c>
      <c r="T2773" s="28">
        <v>12.7</v>
      </c>
      <c r="U2773" s="27" t="s">
        <v>43</v>
      </c>
      <c r="V2773" s="27" t="s">
        <v>43</v>
      </c>
      <c r="W2773" s="29">
        <v>27.8871</v>
      </c>
      <c r="X2773" s="29">
        <v>-115.19005</v>
      </c>
      <c r="Y2773" s="28">
        <f>(Z2773*1.8)+32</f>
        <v>64.400000000000006</v>
      </c>
      <c r="Z2773" s="27">
        <v>18</v>
      </c>
      <c r="AA2773" s="27">
        <v>10</v>
      </c>
      <c r="AB2773" s="25" t="s">
        <v>46</v>
      </c>
      <c r="AC2773" s="25">
        <v>4</v>
      </c>
      <c r="AD2773" s="25">
        <v>15</v>
      </c>
      <c r="AE2773" s="27">
        <v>1</v>
      </c>
      <c r="AF2773" s="25">
        <v>46</v>
      </c>
      <c r="AG2773" s="25">
        <v>300</v>
      </c>
      <c r="AI2773" s="70">
        <f t="shared" si="438"/>
        <v>12.454500000000001</v>
      </c>
      <c r="AJ2773" s="74">
        <f t="shared" si="439"/>
        <v>245.7787754986133</v>
      </c>
      <c r="AK2773" s="74">
        <f t="shared" si="440"/>
        <v>2.9024816296394529E-2</v>
      </c>
      <c r="AL2773" s="73">
        <f t="shared" si="441"/>
        <v>2.9024816296394529E-2</v>
      </c>
    </row>
    <row r="2774" spans="1:38" hidden="1">
      <c r="A2774" s="25" t="s">
        <v>136</v>
      </c>
      <c r="B2774" s="25" t="s">
        <v>40</v>
      </c>
      <c r="C2774" s="32">
        <v>39651</v>
      </c>
      <c r="D2774" s="25">
        <v>2008</v>
      </c>
      <c r="E2774" s="26">
        <v>0.4826388888888889</v>
      </c>
      <c r="F2774" s="26">
        <v>0.52083333333333337</v>
      </c>
      <c r="G2774" s="26">
        <f t="shared" si="448"/>
        <v>3.8194444444444475E-2</v>
      </c>
      <c r="H2774" s="27">
        <v>2</v>
      </c>
      <c r="I2774" s="27">
        <v>2</v>
      </c>
      <c r="J2774" s="27">
        <v>2</v>
      </c>
      <c r="K2774" s="27">
        <v>2</v>
      </c>
      <c r="L2774" s="27" t="s">
        <v>61</v>
      </c>
      <c r="M2774" s="14" t="s">
        <v>62</v>
      </c>
      <c r="N2774" s="27">
        <v>1</v>
      </c>
      <c r="O2774" s="27">
        <f>3.3*P2774</f>
        <v>41.91</v>
      </c>
      <c r="P2774" s="28">
        <v>12.7</v>
      </c>
      <c r="Q2774" s="27">
        <f>3.3*R2774</f>
        <v>39.599999999999994</v>
      </c>
      <c r="R2774" s="28">
        <v>12</v>
      </c>
      <c r="S2774" s="27">
        <f>3.3*T2774</f>
        <v>41.91</v>
      </c>
      <c r="T2774" s="28">
        <v>12.7</v>
      </c>
      <c r="U2774" s="27" t="s">
        <v>43</v>
      </c>
      <c r="V2774" s="27" t="s">
        <v>43</v>
      </c>
      <c r="W2774" s="29">
        <v>27.8871</v>
      </c>
      <c r="X2774" s="29">
        <v>-115.19005</v>
      </c>
      <c r="Y2774" s="28">
        <f>(Z2774*1.8)+32</f>
        <v>64.400000000000006</v>
      </c>
      <c r="Z2774" s="27">
        <v>18</v>
      </c>
      <c r="AA2774" s="27">
        <v>10</v>
      </c>
      <c r="AB2774" s="25" t="s">
        <v>46</v>
      </c>
      <c r="AC2774" s="25">
        <v>4</v>
      </c>
      <c r="AD2774" s="25">
        <v>15</v>
      </c>
      <c r="AE2774" s="27">
        <v>1</v>
      </c>
      <c r="AF2774" s="25">
        <v>46</v>
      </c>
      <c r="AG2774" s="25">
        <v>300</v>
      </c>
      <c r="AI2774" s="70">
        <f t="shared" si="438"/>
        <v>12.454500000000001</v>
      </c>
      <c r="AJ2774" s="74">
        <f t="shared" si="439"/>
        <v>245.7787754986133</v>
      </c>
      <c r="AK2774" s="74">
        <f t="shared" si="440"/>
        <v>2.9024816296394529E-2</v>
      </c>
      <c r="AL2774" s="73">
        <f t="shared" si="441"/>
        <v>2.9024816296394529E-2</v>
      </c>
    </row>
    <row r="2775" spans="1:38" hidden="1">
      <c r="A2775" s="25" t="s">
        <v>136</v>
      </c>
      <c r="B2775" s="25" t="s">
        <v>40</v>
      </c>
      <c r="C2775" s="32">
        <v>39651</v>
      </c>
      <c r="D2775" s="25">
        <v>2008</v>
      </c>
      <c r="E2775" s="26">
        <v>0.4826388888888889</v>
      </c>
      <c r="F2775" s="26">
        <v>0.52083333333333337</v>
      </c>
      <c r="G2775" s="26">
        <f t="shared" si="448"/>
        <v>3.8194444444444475E-2</v>
      </c>
      <c r="H2775" s="27">
        <v>2</v>
      </c>
      <c r="I2775" s="27">
        <v>2</v>
      </c>
      <c r="J2775" s="27">
        <v>2</v>
      </c>
      <c r="K2775" s="27">
        <v>2</v>
      </c>
      <c r="L2775" s="27" t="s">
        <v>61</v>
      </c>
      <c r="M2775" s="14" t="s">
        <v>62</v>
      </c>
      <c r="N2775" s="27">
        <v>1</v>
      </c>
      <c r="O2775" s="27">
        <f>3.3*P2775</f>
        <v>41.91</v>
      </c>
      <c r="P2775" s="28">
        <v>12.7</v>
      </c>
      <c r="Q2775" s="27">
        <f>3.3*R2775</f>
        <v>39.599999999999994</v>
      </c>
      <c r="R2775" s="28">
        <v>12</v>
      </c>
      <c r="S2775" s="27">
        <f>3.3*T2775</f>
        <v>41.91</v>
      </c>
      <c r="T2775" s="28">
        <v>12.7</v>
      </c>
      <c r="U2775" s="27" t="s">
        <v>43</v>
      </c>
      <c r="V2775" s="27" t="s">
        <v>43</v>
      </c>
      <c r="W2775" s="29">
        <v>27.8871</v>
      </c>
      <c r="X2775" s="29">
        <v>-115.19005</v>
      </c>
      <c r="Y2775" s="28">
        <f>(Z2775*1.8)+32</f>
        <v>64.400000000000006</v>
      </c>
      <c r="Z2775" s="27">
        <v>18</v>
      </c>
      <c r="AA2775" s="27">
        <v>10</v>
      </c>
      <c r="AB2775" s="25" t="s">
        <v>46</v>
      </c>
      <c r="AC2775" s="25">
        <v>4</v>
      </c>
      <c r="AD2775" s="25">
        <v>21</v>
      </c>
      <c r="AE2775" s="27">
        <v>1</v>
      </c>
      <c r="AF2775" s="25">
        <v>46</v>
      </c>
      <c r="AG2775" s="25">
        <v>300</v>
      </c>
      <c r="AI2775" s="70">
        <f t="shared" si="438"/>
        <v>16.942499999999999</v>
      </c>
      <c r="AJ2775" s="74">
        <f t="shared" si="439"/>
        <v>691.21379845369552</v>
      </c>
      <c r="AK2775" s="74">
        <f t="shared" si="440"/>
        <v>1.1871558759796081</v>
      </c>
      <c r="AL2775" s="73">
        <f t="shared" si="441"/>
        <v>1.1871558759796081</v>
      </c>
    </row>
    <row r="2776" spans="1:38" hidden="1">
      <c r="A2776" s="25" t="s">
        <v>135</v>
      </c>
      <c r="B2776" s="25" t="s">
        <v>129</v>
      </c>
      <c r="C2776" s="32">
        <v>39651</v>
      </c>
      <c r="D2776" s="25">
        <v>2008</v>
      </c>
      <c r="E2776" s="26">
        <v>0.47222222222222227</v>
      </c>
      <c r="F2776" s="26">
        <v>0.51388888888888895</v>
      </c>
      <c r="G2776" s="26">
        <f t="shared" si="448"/>
        <v>4.1666666666666685E-2</v>
      </c>
      <c r="H2776" s="27">
        <v>2</v>
      </c>
      <c r="I2776" s="27">
        <v>2</v>
      </c>
      <c r="J2776" s="27">
        <v>4</v>
      </c>
      <c r="K2776" s="27">
        <v>4</v>
      </c>
      <c r="L2776" s="27" t="s">
        <v>61</v>
      </c>
      <c r="M2776" s="14" t="s">
        <v>62</v>
      </c>
      <c r="N2776" s="27">
        <v>1</v>
      </c>
      <c r="O2776" s="27">
        <f t="shared" ref="O2776:O2839" si="449">3.3*P2776</f>
        <v>21.779999999999998</v>
      </c>
      <c r="P2776" s="28">
        <v>6.6</v>
      </c>
      <c r="Q2776" s="27">
        <f t="shared" ref="Q2776:Q2839" si="450">3.3*R2776</f>
        <v>17.82</v>
      </c>
      <c r="R2776" s="28">
        <v>5.4</v>
      </c>
      <c r="S2776" s="27">
        <f t="shared" ref="S2776:S2839" si="451">3.3*T2776</f>
        <v>21.779999999999998</v>
      </c>
      <c r="T2776" s="28">
        <v>6.6</v>
      </c>
      <c r="U2776" s="27" t="s">
        <v>43</v>
      </c>
      <c r="V2776" s="27" t="s">
        <v>43</v>
      </c>
      <c r="W2776" s="29">
        <v>27.88589</v>
      </c>
      <c r="X2776" s="29">
        <v>-115.19037</v>
      </c>
      <c r="Y2776" s="28">
        <f t="shared" ref="Y2776:Y2839" si="452">(Z2776*1.8)+32</f>
        <v>64.400000000000006</v>
      </c>
      <c r="Z2776" s="27">
        <v>18</v>
      </c>
      <c r="AA2776" s="25">
        <v>5</v>
      </c>
      <c r="AB2776" s="25" t="s">
        <v>46</v>
      </c>
      <c r="AC2776" s="25">
        <v>5</v>
      </c>
      <c r="AD2776" s="25">
        <v>14</v>
      </c>
      <c r="AE2776" s="27">
        <v>1</v>
      </c>
      <c r="AF2776" s="25">
        <v>48</v>
      </c>
      <c r="AG2776" s="25">
        <v>270</v>
      </c>
      <c r="AI2776" s="70">
        <f t="shared" si="438"/>
        <v>11.7065</v>
      </c>
      <c r="AJ2776" s="74">
        <f t="shared" si="439"/>
        <v>199.60111901661068</v>
      </c>
      <c r="AK2776" s="74">
        <f t="shared" si="440"/>
        <v>-9.1037090556812195E-2</v>
      </c>
      <c r="AL2776" s="73">
        <f t="shared" si="441"/>
        <v>0</v>
      </c>
    </row>
    <row r="2777" spans="1:38" hidden="1">
      <c r="A2777" s="25" t="s">
        <v>135</v>
      </c>
      <c r="B2777" s="25" t="s">
        <v>129</v>
      </c>
      <c r="C2777" s="32">
        <v>39651</v>
      </c>
      <c r="D2777" s="25">
        <v>2008</v>
      </c>
      <c r="E2777" s="26">
        <v>0.47222222222222227</v>
      </c>
      <c r="F2777" s="26">
        <v>0.51388888888888895</v>
      </c>
      <c r="G2777" s="26">
        <f t="shared" si="448"/>
        <v>4.1666666666666685E-2</v>
      </c>
      <c r="H2777" s="27">
        <v>2</v>
      </c>
      <c r="I2777" s="27">
        <v>2</v>
      </c>
      <c r="J2777" s="27">
        <v>4</v>
      </c>
      <c r="K2777" s="27">
        <v>4</v>
      </c>
      <c r="L2777" s="27" t="s">
        <v>61</v>
      </c>
      <c r="M2777" s="14" t="s">
        <v>62</v>
      </c>
      <c r="N2777" s="27">
        <v>1</v>
      </c>
      <c r="O2777" s="27">
        <f t="shared" si="449"/>
        <v>21.779999999999998</v>
      </c>
      <c r="P2777" s="28">
        <v>6.6</v>
      </c>
      <c r="Q2777" s="27">
        <f t="shared" si="450"/>
        <v>17.82</v>
      </c>
      <c r="R2777" s="28">
        <v>5.4</v>
      </c>
      <c r="S2777" s="27">
        <f t="shared" si="451"/>
        <v>21.779999999999998</v>
      </c>
      <c r="T2777" s="28">
        <v>6.6</v>
      </c>
      <c r="U2777" s="27" t="s">
        <v>43</v>
      </c>
      <c r="V2777" s="27" t="s">
        <v>43</v>
      </c>
      <c r="W2777" s="29">
        <v>27.88589</v>
      </c>
      <c r="X2777" s="29">
        <v>-115.19037</v>
      </c>
      <c r="Y2777" s="28">
        <f t="shared" si="452"/>
        <v>64.400000000000006</v>
      </c>
      <c r="Z2777" s="27">
        <v>18</v>
      </c>
      <c r="AA2777" s="25">
        <v>5</v>
      </c>
      <c r="AB2777" s="25" t="s">
        <v>46</v>
      </c>
      <c r="AC2777" s="25">
        <v>5</v>
      </c>
      <c r="AD2777" s="25">
        <v>14</v>
      </c>
      <c r="AE2777" s="27">
        <v>1</v>
      </c>
      <c r="AF2777" s="25">
        <v>48</v>
      </c>
      <c r="AG2777" s="25">
        <v>270</v>
      </c>
      <c r="AI2777" s="70">
        <f t="shared" si="438"/>
        <v>11.7065</v>
      </c>
      <c r="AJ2777" s="74">
        <f t="shared" si="439"/>
        <v>199.60111901661068</v>
      </c>
      <c r="AK2777" s="74">
        <f t="shared" si="440"/>
        <v>-9.1037090556812195E-2</v>
      </c>
      <c r="AL2777" s="73">
        <f t="shared" si="441"/>
        <v>0</v>
      </c>
    </row>
    <row r="2778" spans="1:38" hidden="1">
      <c r="A2778" s="25" t="s">
        <v>135</v>
      </c>
      <c r="B2778" s="25" t="s">
        <v>129</v>
      </c>
      <c r="C2778" s="32">
        <v>39651</v>
      </c>
      <c r="D2778" s="25">
        <v>2008</v>
      </c>
      <c r="E2778" s="26">
        <v>0.47222222222222227</v>
      </c>
      <c r="F2778" s="26">
        <v>0.51388888888888895</v>
      </c>
      <c r="G2778" s="26">
        <f t="shared" si="448"/>
        <v>4.1666666666666685E-2</v>
      </c>
      <c r="H2778" s="27">
        <v>2</v>
      </c>
      <c r="I2778" s="27">
        <v>2</v>
      </c>
      <c r="J2778" s="27">
        <v>4</v>
      </c>
      <c r="K2778" s="27">
        <v>4</v>
      </c>
      <c r="L2778" s="27" t="s">
        <v>61</v>
      </c>
      <c r="M2778" s="14" t="s">
        <v>62</v>
      </c>
      <c r="N2778" s="27">
        <v>1</v>
      </c>
      <c r="O2778" s="27">
        <f t="shared" si="449"/>
        <v>21.779999999999998</v>
      </c>
      <c r="P2778" s="28">
        <v>6.6</v>
      </c>
      <c r="Q2778" s="27">
        <f t="shared" si="450"/>
        <v>17.82</v>
      </c>
      <c r="R2778" s="28">
        <v>5.4</v>
      </c>
      <c r="S2778" s="27">
        <f t="shared" si="451"/>
        <v>21.779999999999998</v>
      </c>
      <c r="T2778" s="28">
        <v>6.6</v>
      </c>
      <c r="U2778" s="27" t="s">
        <v>43</v>
      </c>
      <c r="V2778" s="27" t="s">
        <v>43</v>
      </c>
      <c r="W2778" s="29">
        <v>27.88589</v>
      </c>
      <c r="X2778" s="29">
        <v>-115.19037</v>
      </c>
      <c r="Y2778" s="28">
        <f t="shared" si="452"/>
        <v>64.400000000000006</v>
      </c>
      <c r="Z2778" s="27">
        <v>18</v>
      </c>
      <c r="AA2778" s="25">
        <v>5</v>
      </c>
      <c r="AB2778" s="25" t="s">
        <v>46</v>
      </c>
      <c r="AC2778" s="25">
        <v>5</v>
      </c>
      <c r="AD2778" s="25">
        <v>19</v>
      </c>
      <c r="AE2778" s="27">
        <v>1</v>
      </c>
      <c r="AF2778" s="25">
        <v>48</v>
      </c>
      <c r="AG2778" s="25">
        <v>270</v>
      </c>
      <c r="AI2778" s="70">
        <f t="shared" si="438"/>
        <v>15.4465</v>
      </c>
      <c r="AJ2778" s="74">
        <f t="shared" si="439"/>
        <v>506.66058069508574</v>
      </c>
      <c r="AK2778" s="74">
        <f t="shared" si="440"/>
        <v>0.70731750980722297</v>
      </c>
      <c r="AL2778" s="73">
        <f t="shared" si="441"/>
        <v>0.70731750980722297</v>
      </c>
    </row>
    <row r="2779" spans="1:38" hidden="1">
      <c r="A2779" s="25" t="s">
        <v>135</v>
      </c>
      <c r="B2779" s="25" t="s">
        <v>129</v>
      </c>
      <c r="C2779" s="32">
        <v>39651</v>
      </c>
      <c r="D2779" s="25">
        <v>2008</v>
      </c>
      <c r="E2779" s="26">
        <v>0.47222222222222227</v>
      </c>
      <c r="F2779" s="26">
        <v>0.51388888888888895</v>
      </c>
      <c r="G2779" s="26">
        <f t="shared" si="448"/>
        <v>4.1666666666666685E-2</v>
      </c>
      <c r="H2779" s="27">
        <v>2</v>
      </c>
      <c r="I2779" s="27">
        <v>2</v>
      </c>
      <c r="J2779" s="27">
        <v>4</v>
      </c>
      <c r="K2779" s="27">
        <v>4</v>
      </c>
      <c r="L2779" s="27" t="s">
        <v>61</v>
      </c>
      <c r="M2779" s="14" t="s">
        <v>62</v>
      </c>
      <c r="N2779" s="27">
        <v>1</v>
      </c>
      <c r="O2779" s="27">
        <f t="shared" si="449"/>
        <v>21.779999999999998</v>
      </c>
      <c r="P2779" s="28">
        <v>6.6</v>
      </c>
      <c r="Q2779" s="27">
        <f t="shared" si="450"/>
        <v>17.82</v>
      </c>
      <c r="R2779" s="28">
        <v>5.4</v>
      </c>
      <c r="S2779" s="27">
        <f t="shared" si="451"/>
        <v>21.779999999999998</v>
      </c>
      <c r="T2779" s="28">
        <v>6.6</v>
      </c>
      <c r="U2779" s="27" t="s">
        <v>43</v>
      </c>
      <c r="V2779" s="27" t="s">
        <v>43</v>
      </c>
      <c r="W2779" s="29">
        <v>27.88589</v>
      </c>
      <c r="X2779" s="29">
        <v>-115.19037</v>
      </c>
      <c r="Y2779" s="28">
        <f t="shared" si="452"/>
        <v>64.400000000000006</v>
      </c>
      <c r="Z2779" s="27">
        <v>18</v>
      </c>
      <c r="AA2779" s="25">
        <v>5</v>
      </c>
      <c r="AB2779" s="25" t="s">
        <v>46</v>
      </c>
      <c r="AC2779" s="25">
        <v>5</v>
      </c>
      <c r="AD2779" s="25">
        <v>20</v>
      </c>
      <c r="AE2779" s="27">
        <v>1</v>
      </c>
      <c r="AF2779" s="25">
        <v>48</v>
      </c>
      <c r="AG2779" s="25">
        <v>270</v>
      </c>
      <c r="AI2779" s="70">
        <f t="shared" si="438"/>
        <v>16.194500000000001</v>
      </c>
      <c r="AJ2779" s="74">
        <f t="shared" si="439"/>
        <v>593.9131834357014</v>
      </c>
      <c r="AK2779" s="74">
        <f t="shared" si="440"/>
        <v>0.93417427693282351</v>
      </c>
      <c r="AL2779" s="73">
        <f t="shared" si="441"/>
        <v>0.93417427693282351</v>
      </c>
    </row>
    <row r="2780" spans="1:38" hidden="1">
      <c r="A2780" s="25" t="s">
        <v>135</v>
      </c>
      <c r="B2780" s="25" t="s">
        <v>129</v>
      </c>
      <c r="C2780" s="32">
        <v>39651</v>
      </c>
      <c r="D2780" s="25">
        <v>2008</v>
      </c>
      <c r="E2780" s="26">
        <v>0.47222222222222227</v>
      </c>
      <c r="F2780" s="26">
        <v>0.51388888888888895</v>
      </c>
      <c r="G2780" s="26">
        <f t="shared" si="448"/>
        <v>4.1666666666666685E-2</v>
      </c>
      <c r="H2780" s="27">
        <v>2</v>
      </c>
      <c r="I2780" s="27">
        <v>2</v>
      </c>
      <c r="J2780" s="27">
        <v>4</v>
      </c>
      <c r="K2780" s="27">
        <v>4</v>
      </c>
      <c r="L2780" s="27" t="s">
        <v>61</v>
      </c>
      <c r="M2780" s="14" t="s">
        <v>62</v>
      </c>
      <c r="N2780" s="27">
        <v>1</v>
      </c>
      <c r="O2780" s="27">
        <f t="shared" si="449"/>
        <v>21.779999999999998</v>
      </c>
      <c r="P2780" s="28">
        <v>6.6</v>
      </c>
      <c r="Q2780" s="27">
        <f t="shared" si="450"/>
        <v>17.82</v>
      </c>
      <c r="R2780" s="28">
        <v>5.4</v>
      </c>
      <c r="S2780" s="27">
        <f t="shared" si="451"/>
        <v>21.779999999999998</v>
      </c>
      <c r="T2780" s="28">
        <v>6.6</v>
      </c>
      <c r="U2780" s="27" t="s">
        <v>43</v>
      </c>
      <c r="V2780" s="27" t="s">
        <v>43</v>
      </c>
      <c r="W2780" s="29">
        <v>27.88589</v>
      </c>
      <c r="X2780" s="29">
        <v>-115.19037</v>
      </c>
      <c r="Y2780" s="28">
        <f t="shared" si="452"/>
        <v>64.400000000000006</v>
      </c>
      <c r="Z2780" s="27">
        <v>18</v>
      </c>
      <c r="AA2780" s="25">
        <v>5</v>
      </c>
      <c r="AB2780" s="25" t="s">
        <v>46</v>
      </c>
      <c r="AC2780" s="25">
        <v>5</v>
      </c>
      <c r="AD2780" s="25">
        <v>23</v>
      </c>
      <c r="AE2780" s="27">
        <v>1</v>
      </c>
      <c r="AF2780" s="25">
        <v>48</v>
      </c>
      <c r="AG2780" s="25">
        <v>270</v>
      </c>
      <c r="AI2780" s="70">
        <f t="shared" si="438"/>
        <v>18.438500000000001</v>
      </c>
      <c r="AJ2780" s="74">
        <f t="shared" si="439"/>
        <v>918.51444961025391</v>
      </c>
      <c r="AK2780" s="74">
        <f t="shared" si="440"/>
        <v>1.7781375689866601</v>
      </c>
      <c r="AL2780" s="73">
        <f t="shared" si="441"/>
        <v>1.7781375689866601</v>
      </c>
    </row>
    <row r="2781" spans="1:38" hidden="1">
      <c r="A2781" s="25" t="s">
        <v>136</v>
      </c>
      <c r="B2781" s="25" t="s">
        <v>40</v>
      </c>
      <c r="C2781" s="32">
        <v>39651</v>
      </c>
      <c r="D2781" s="25">
        <v>2008</v>
      </c>
      <c r="E2781" s="26">
        <v>0.4826388888888889</v>
      </c>
      <c r="F2781" s="26">
        <v>0.52083333333333337</v>
      </c>
      <c r="G2781" s="26">
        <f t="shared" si="448"/>
        <v>3.8194444444444475E-2</v>
      </c>
      <c r="H2781" s="27">
        <v>2</v>
      </c>
      <c r="I2781" s="27">
        <v>2</v>
      </c>
      <c r="J2781" s="27">
        <v>2</v>
      </c>
      <c r="K2781" s="27">
        <v>2</v>
      </c>
      <c r="L2781" s="27" t="s">
        <v>61</v>
      </c>
      <c r="M2781" s="14" t="s">
        <v>62</v>
      </c>
      <c r="N2781" s="27">
        <v>1</v>
      </c>
      <c r="O2781" s="27">
        <f t="shared" si="449"/>
        <v>41.91</v>
      </c>
      <c r="P2781" s="28">
        <v>12.7</v>
      </c>
      <c r="Q2781" s="27">
        <f t="shared" si="450"/>
        <v>39.599999999999994</v>
      </c>
      <c r="R2781" s="28">
        <v>12</v>
      </c>
      <c r="S2781" s="27">
        <f t="shared" si="451"/>
        <v>41.91</v>
      </c>
      <c r="T2781" s="28">
        <v>12.7</v>
      </c>
      <c r="U2781" s="27" t="s">
        <v>43</v>
      </c>
      <c r="V2781" s="27" t="s">
        <v>43</v>
      </c>
      <c r="W2781" s="29">
        <v>27.8871</v>
      </c>
      <c r="X2781" s="29">
        <v>-115.19005</v>
      </c>
      <c r="Y2781" s="28">
        <f t="shared" si="452"/>
        <v>64.400000000000006</v>
      </c>
      <c r="Z2781" s="27">
        <v>18</v>
      </c>
      <c r="AA2781" s="27">
        <v>10</v>
      </c>
      <c r="AB2781" s="25" t="s">
        <v>46</v>
      </c>
      <c r="AC2781" s="25">
        <v>5</v>
      </c>
      <c r="AD2781" s="25">
        <v>11</v>
      </c>
      <c r="AE2781" s="27">
        <v>1</v>
      </c>
      <c r="AF2781" s="25">
        <v>49</v>
      </c>
      <c r="AG2781" s="25">
        <v>300</v>
      </c>
      <c r="AI2781" s="70">
        <f t="shared" si="438"/>
        <v>9.4625000000000004</v>
      </c>
      <c r="AJ2781" s="74">
        <f t="shared" si="439"/>
        <v>97.640010435523564</v>
      </c>
      <c r="AK2781" s="74">
        <f t="shared" si="440"/>
        <v>-0.35613597286763871</v>
      </c>
      <c r="AL2781" s="73">
        <f t="shared" si="441"/>
        <v>0</v>
      </c>
    </row>
    <row r="2782" spans="1:38" hidden="1">
      <c r="A2782" s="25" t="s">
        <v>136</v>
      </c>
      <c r="B2782" s="25" t="s">
        <v>40</v>
      </c>
      <c r="C2782" s="32">
        <v>39651</v>
      </c>
      <c r="D2782" s="25">
        <v>2008</v>
      </c>
      <c r="E2782" s="26">
        <v>0.4826388888888889</v>
      </c>
      <c r="F2782" s="26">
        <v>0.52083333333333337</v>
      </c>
      <c r="G2782" s="26">
        <f t="shared" si="448"/>
        <v>3.8194444444444475E-2</v>
      </c>
      <c r="H2782" s="27">
        <v>2</v>
      </c>
      <c r="I2782" s="27">
        <v>2</v>
      </c>
      <c r="J2782" s="27">
        <v>2</v>
      </c>
      <c r="K2782" s="27">
        <v>2</v>
      </c>
      <c r="L2782" s="27" t="s">
        <v>61</v>
      </c>
      <c r="M2782" s="14" t="s">
        <v>62</v>
      </c>
      <c r="N2782" s="27">
        <v>1</v>
      </c>
      <c r="O2782" s="27">
        <f t="shared" si="449"/>
        <v>41.91</v>
      </c>
      <c r="P2782" s="28">
        <v>12.7</v>
      </c>
      <c r="Q2782" s="27">
        <f t="shared" si="450"/>
        <v>39.599999999999994</v>
      </c>
      <c r="R2782" s="28">
        <v>12</v>
      </c>
      <c r="S2782" s="27">
        <f t="shared" si="451"/>
        <v>41.91</v>
      </c>
      <c r="T2782" s="28">
        <v>12.7</v>
      </c>
      <c r="U2782" s="27" t="s">
        <v>43</v>
      </c>
      <c r="V2782" s="27" t="s">
        <v>43</v>
      </c>
      <c r="W2782" s="29">
        <v>27.8871</v>
      </c>
      <c r="X2782" s="29">
        <v>-115.19005</v>
      </c>
      <c r="Y2782" s="28">
        <f t="shared" si="452"/>
        <v>64.400000000000006</v>
      </c>
      <c r="Z2782" s="27">
        <v>18</v>
      </c>
      <c r="AA2782" s="27">
        <v>10</v>
      </c>
      <c r="AB2782" s="25" t="s">
        <v>46</v>
      </c>
      <c r="AC2782" s="25">
        <v>5</v>
      </c>
      <c r="AD2782" s="25">
        <v>13</v>
      </c>
      <c r="AE2782" s="27">
        <v>1</v>
      </c>
      <c r="AF2782" s="25">
        <v>49</v>
      </c>
      <c r="AG2782" s="25">
        <v>300</v>
      </c>
      <c r="AI2782" s="70">
        <f t="shared" si="438"/>
        <v>10.958500000000001</v>
      </c>
      <c r="AJ2782" s="74">
        <f t="shared" si="439"/>
        <v>159.88648485388254</v>
      </c>
      <c r="AK2782" s="74">
        <f t="shared" si="440"/>
        <v>-0.19429513937990539</v>
      </c>
      <c r="AL2782" s="73">
        <f t="shared" si="441"/>
        <v>0</v>
      </c>
    </row>
    <row r="2783" spans="1:38" hidden="1">
      <c r="A2783" s="25" t="s">
        <v>136</v>
      </c>
      <c r="B2783" s="25" t="s">
        <v>40</v>
      </c>
      <c r="C2783" s="32">
        <v>39651</v>
      </c>
      <c r="D2783" s="25">
        <v>2008</v>
      </c>
      <c r="E2783" s="26">
        <v>0.4826388888888889</v>
      </c>
      <c r="F2783" s="26">
        <v>0.52083333333333337</v>
      </c>
      <c r="G2783" s="26">
        <f t="shared" si="448"/>
        <v>3.8194444444444475E-2</v>
      </c>
      <c r="H2783" s="27">
        <v>2</v>
      </c>
      <c r="I2783" s="27">
        <v>2</v>
      </c>
      <c r="J2783" s="27">
        <v>2</v>
      </c>
      <c r="K2783" s="27">
        <v>2</v>
      </c>
      <c r="L2783" s="27" t="s">
        <v>61</v>
      </c>
      <c r="M2783" s="14" t="s">
        <v>62</v>
      </c>
      <c r="N2783" s="27">
        <v>1</v>
      </c>
      <c r="O2783" s="27">
        <f t="shared" si="449"/>
        <v>41.91</v>
      </c>
      <c r="P2783" s="28">
        <v>12.7</v>
      </c>
      <c r="Q2783" s="27">
        <f t="shared" si="450"/>
        <v>39.599999999999994</v>
      </c>
      <c r="R2783" s="28">
        <v>12</v>
      </c>
      <c r="S2783" s="27">
        <f t="shared" si="451"/>
        <v>41.91</v>
      </c>
      <c r="T2783" s="28">
        <v>12.7</v>
      </c>
      <c r="U2783" s="27" t="s">
        <v>43</v>
      </c>
      <c r="V2783" s="27" t="s">
        <v>43</v>
      </c>
      <c r="W2783" s="29">
        <v>27.8871</v>
      </c>
      <c r="X2783" s="29">
        <v>-115.19005</v>
      </c>
      <c r="Y2783" s="28">
        <f t="shared" si="452"/>
        <v>64.400000000000006</v>
      </c>
      <c r="Z2783" s="27">
        <v>18</v>
      </c>
      <c r="AA2783" s="27">
        <v>10</v>
      </c>
      <c r="AB2783" s="25" t="s">
        <v>46</v>
      </c>
      <c r="AC2783" s="25">
        <v>5</v>
      </c>
      <c r="AD2783" s="25">
        <v>18</v>
      </c>
      <c r="AE2783" s="27">
        <v>1</v>
      </c>
      <c r="AF2783" s="25">
        <v>49</v>
      </c>
      <c r="AG2783" s="25">
        <v>300</v>
      </c>
      <c r="AI2783" s="70">
        <f t="shared" si="438"/>
        <v>14.698500000000001</v>
      </c>
      <c r="AJ2783" s="74">
        <f t="shared" si="439"/>
        <v>428.83019204754055</v>
      </c>
      <c r="AK2783" s="74">
        <f t="shared" si="440"/>
        <v>0.50495849932360548</v>
      </c>
      <c r="AL2783" s="73">
        <f t="shared" si="441"/>
        <v>0.50495849932360548</v>
      </c>
    </row>
    <row r="2784" spans="1:38" hidden="1">
      <c r="A2784" s="25" t="s">
        <v>136</v>
      </c>
      <c r="B2784" s="25" t="s">
        <v>40</v>
      </c>
      <c r="C2784" s="32">
        <v>39651</v>
      </c>
      <c r="D2784" s="25">
        <v>2008</v>
      </c>
      <c r="E2784" s="26">
        <v>0.4826388888888889</v>
      </c>
      <c r="F2784" s="26">
        <v>0.52083333333333337</v>
      </c>
      <c r="G2784" s="26">
        <f t="shared" si="448"/>
        <v>3.8194444444444475E-2</v>
      </c>
      <c r="H2784" s="27">
        <v>2</v>
      </c>
      <c r="I2784" s="27">
        <v>2</v>
      </c>
      <c r="J2784" s="27">
        <v>2</v>
      </c>
      <c r="K2784" s="27">
        <v>2</v>
      </c>
      <c r="L2784" s="27" t="s">
        <v>61</v>
      </c>
      <c r="M2784" s="14" t="s">
        <v>62</v>
      </c>
      <c r="N2784" s="27">
        <v>1</v>
      </c>
      <c r="O2784" s="27">
        <f t="shared" si="449"/>
        <v>41.91</v>
      </c>
      <c r="P2784" s="28">
        <v>12.7</v>
      </c>
      <c r="Q2784" s="27">
        <f t="shared" si="450"/>
        <v>39.599999999999994</v>
      </c>
      <c r="R2784" s="28">
        <v>12</v>
      </c>
      <c r="S2784" s="27">
        <f t="shared" si="451"/>
        <v>41.91</v>
      </c>
      <c r="T2784" s="28">
        <v>12.7</v>
      </c>
      <c r="U2784" s="27" t="s">
        <v>43</v>
      </c>
      <c r="V2784" s="27" t="s">
        <v>43</v>
      </c>
      <c r="W2784" s="29">
        <v>27.8871</v>
      </c>
      <c r="X2784" s="29">
        <v>-115.19005</v>
      </c>
      <c r="Y2784" s="28">
        <f t="shared" si="452"/>
        <v>64.400000000000006</v>
      </c>
      <c r="Z2784" s="27">
        <v>18</v>
      </c>
      <c r="AA2784" s="27">
        <v>10</v>
      </c>
      <c r="AB2784" s="25" t="s">
        <v>46</v>
      </c>
      <c r="AC2784" s="25">
        <v>5</v>
      </c>
      <c r="AD2784" s="25">
        <v>19</v>
      </c>
      <c r="AE2784" s="27">
        <v>1</v>
      </c>
      <c r="AF2784" s="25">
        <v>49</v>
      </c>
      <c r="AG2784" s="25">
        <v>300</v>
      </c>
      <c r="AI2784" s="70">
        <f t="shared" si="438"/>
        <v>15.4465</v>
      </c>
      <c r="AJ2784" s="74">
        <f t="shared" si="439"/>
        <v>506.66058069508574</v>
      </c>
      <c r="AK2784" s="74">
        <f t="shared" si="440"/>
        <v>0.70731750980722297</v>
      </c>
      <c r="AL2784" s="73">
        <f t="shared" si="441"/>
        <v>0.70731750980722297</v>
      </c>
    </row>
    <row r="2785" spans="1:38" hidden="1">
      <c r="A2785" s="25" t="s">
        <v>136</v>
      </c>
      <c r="B2785" s="25" t="s">
        <v>40</v>
      </c>
      <c r="C2785" s="32">
        <v>39651</v>
      </c>
      <c r="D2785" s="25">
        <v>2008</v>
      </c>
      <c r="E2785" s="26">
        <v>0.4826388888888889</v>
      </c>
      <c r="F2785" s="26">
        <v>0.52083333333333337</v>
      </c>
      <c r="G2785" s="26">
        <f t="shared" si="448"/>
        <v>3.8194444444444475E-2</v>
      </c>
      <c r="H2785" s="27">
        <v>2</v>
      </c>
      <c r="I2785" s="27">
        <v>2</v>
      </c>
      <c r="J2785" s="27">
        <v>2</v>
      </c>
      <c r="K2785" s="27">
        <v>2</v>
      </c>
      <c r="L2785" s="27" t="s">
        <v>61</v>
      </c>
      <c r="M2785" s="14" t="s">
        <v>62</v>
      </c>
      <c r="N2785" s="27">
        <v>1</v>
      </c>
      <c r="O2785" s="27">
        <f t="shared" si="449"/>
        <v>41.91</v>
      </c>
      <c r="P2785" s="28">
        <v>12.7</v>
      </c>
      <c r="Q2785" s="27">
        <f t="shared" si="450"/>
        <v>39.599999999999994</v>
      </c>
      <c r="R2785" s="28">
        <v>12</v>
      </c>
      <c r="S2785" s="27">
        <f t="shared" si="451"/>
        <v>41.91</v>
      </c>
      <c r="T2785" s="28">
        <v>12.7</v>
      </c>
      <c r="U2785" s="27" t="s">
        <v>43</v>
      </c>
      <c r="V2785" s="27" t="s">
        <v>43</v>
      </c>
      <c r="W2785" s="29">
        <v>27.8871</v>
      </c>
      <c r="X2785" s="29">
        <v>-115.19005</v>
      </c>
      <c r="Y2785" s="28">
        <f t="shared" si="452"/>
        <v>64.400000000000006</v>
      </c>
      <c r="Z2785" s="27">
        <v>18</v>
      </c>
      <c r="AA2785" s="27">
        <v>10</v>
      </c>
      <c r="AB2785" s="25" t="s">
        <v>46</v>
      </c>
      <c r="AC2785" s="25">
        <v>5</v>
      </c>
      <c r="AD2785" s="25">
        <v>23</v>
      </c>
      <c r="AE2785" s="27">
        <v>1</v>
      </c>
      <c r="AF2785" s="25">
        <v>49</v>
      </c>
      <c r="AG2785" s="25">
        <v>300</v>
      </c>
      <c r="AI2785" s="70">
        <f t="shared" si="438"/>
        <v>18.438500000000001</v>
      </c>
      <c r="AJ2785" s="74">
        <f t="shared" si="439"/>
        <v>918.51444961025391</v>
      </c>
      <c r="AK2785" s="74">
        <f t="shared" si="440"/>
        <v>1.7781375689866601</v>
      </c>
      <c r="AL2785" s="73">
        <f t="shared" si="441"/>
        <v>1.7781375689866601</v>
      </c>
    </row>
    <row r="2786" spans="1:38" hidden="1">
      <c r="A2786" s="25" t="s">
        <v>136</v>
      </c>
      <c r="B2786" s="25" t="s">
        <v>40</v>
      </c>
      <c r="C2786" s="32">
        <v>39651</v>
      </c>
      <c r="D2786" s="25">
        <v>2008</v>
      </c>
      <c r="E2786" s="26">
        <v>0.4826388888888889</v>
      </c>
      <c r="F2786" s="26">
        <v>0.52083333333333337</v>
      </c>
      <c r="G2786" s="26">
        <f t="shared" si="448"/>
        <v>3.8194444444444475E-2</v>
      </c>
      <c r="H2786" s="27">
        <v>2</v>
      </c>
      <c r="I2786" s="27">
        <v>2</v>
      </c>
      <c r="J2786" s="27">
        <v>2</v>
      </c>
      <c r="K2786" s="27">
        <v>2</v>
      </c>
      <c r="L2786" s="27" t="s">
        <v>61</v>
      </c>
      <c r="M2786" s="14" t="s">
        <v>62</v>
      </c>
      <c r="N2786" s="27">
        <v>1</v>
      </c>
      <c r="O2786" s="27">
        <f t="shared" si="449"/>
        <v>41.91</v>
      </c>
      <c r="P2786" s="28">
        <v>12.7</v>
      </c>
      <c r="Q2786" s="27">
        <f t="shared" si="450"/>
        <v>39.599999999999994</v>
      </c>
      <c r="R2786" s="28">
        <v>12</v>
      </c>
      <c r="S2786" s="27">
        <f t="shared" si="451"/>
        <v>41.91</v>
      </c>
      <c r="T2786" s="28">
        <v>12.7</v>
      </c>
      <c r="U2786" s="27" t="s">
        <v>43</v>
      </c>
      <c r="V2786" s="27" t="s">
        <v>43</v>
      </c>
      <c r="W2786" s="29">
        <v>27.8871</v>
      </c>
      <c r="X2786" s="29">
        <v>-115.19005</v>
      </c>
      <c r="Y2786" s="28">
        <f t="shared" si="452"/>
        <v>64.400000000000006</v>
      </c>
      <c r="Z2786" s="27">
        <v>18</v>
      </c>
      <c r="AA2786" s="27">
        <v>10</v>
      </c>
      <c r="AB2786" s="25" t="s">
        <v>46</v>
      </c>
      <c r="AC2786" s="25">
        <v>5</v>
      </c>
      <c r="AD2786" s="25">
        <v>23</v>
      </c>
      <c r="AE2786" s="27">
        <v>1</v>
      </c>
      <c r="AF2786" s="25">
        <v>49</v>
      </c>
      <c r="AG2786" s="25">
        <v>300</v>
      </c>
      <c r="AI2786" s="70">
        <f t="shared" si="438"/>
        <v>18.438500000000001</v>
      </c>
      <c r="AJ2786" s="74">
        <f t="shared" si="439"/>
        <v>918.51444961025391</v>
      </c>
      <c r="AK2786" s="74">
        <f t="shared" si="440"/>
        <v>1.7781375689866601</v>
      </c>
      <c r="AL2786" s="73">
        <f t="shared" si="441"/>
        <v>1.7781375689866601</v>
      </c>
    </row>
    <row r="2787" spans="1:38" hidden="1">
      <c r="A2787" s="25" t="s">
        <v>135</v>
      </c>
      <c r="B2787" s="25" t="s">
        <v>129</v>
      </c>
      <c r="C2787" s="32">
        <v>39651</v>
      </c>
      <c r="D2787" s="25">
        <v>2008</v>
      </c>
      <c r="E2787" s="26">
        <v>0.47222222222222227</v>
      </c>
      <c r="F2787" s="26">
        <v>0.51388888888888895</v>
      </c>
      <c r="G2787" s="26">
        <f t="shared" si="448"/>
        <v>4.1666666666666685E-2</v>
      </c>
      <c r="H2787" s="27">
        <v>2</v>
      </c>
      <c r="I2787" s="27">
        <v>2</v>
      </c>
      <c r="J2787" s="27">
        <v>4</v>
      </c>
      <c r="K2787" s="27">
        <v>4</v>
      </c>
      <c r="L2787" s="27" t="s">
        <v>61</v>
      </c>
      <c r="M2787" s="14" t="s">
        <v>62</v>
      </c>
      <c r="N2787" s="27">
        <v>1</v>
      </c>
      <c r="O2787" s="27">
        <f t="shared" si="449"/>
        <v>21.779999999999998</v>
      </c>
      <c r="P2787" s="28">
        <v>6.6</v>
      </c>
      <c r="Q2787" s="27">
        <f t="shared" si="450"/>
        <v>17.82</v>
      </c>
      <c r="R2787" s="28">
        <v>5.4</v>
      </c>
      <c r="S2787" s="27">
        <f t="shared" si="451"/>
        <v>21.779999999999998</v>
      </c>
      <c r="T2787" s="28">
        <v>6.6</v>
      </c>
      <c r="U2787" s="27" t="s">
        <v>43</v>
      </c>
      <c r="V2787" s="27" t="s">
        <v>43</v>
      </c>
      <c r="W2787" s="29">
        <v>27.88589</v>
      </c>
      <c r="X2787" s="29">
        <v>-115.19037</v>
      </c>
      <c r="Y2787" s="28">
        <f t="shared" si="452"/>
        <v>64.400000000000006</v>
      </c>
      <c r="Z2787" s="27">
        <v>18</v>
      </c>
      <c r="AA2787" s="25">
        <v>5</v>
      </c>
      <c r="AB2787" s="25" t="s">
        <v>46</v>
      </c>
      <c r="AC2787" s="25">
        <v>6</v>
      </c>
      <c r="AD2787" s="25">
        <v>24</v>
      </c>
      <c r="AE2787" s="27">
        <v>1</v>
      </c>
      <c r="AF2787" s="25">
        <v>57</v>
      </c>
      <c r="AG2787" s="25">
        <v>270</v>
      </c>
      <c r="AI2787" s="70">
        <f t="shared" si="438"/>
        <v>19.186499999999999</v>
      </c>
      <c r="AJ2787" s="74">
        <f t="shared" si="439"/>
        <v>1049.8173965226345</v>
      </c>
      <c r="AK2787" s="74">
        <f t="shared" si="440"/>
        <v>2.1195252309588497</v>
      </c>
      <c r="AL2787" s="73">
        <f t="shared" si="441"/>
        <v>2.1195252309588497</v>
      </c>
    </row>
    <row r="2788" spans="1:38" hidden="1">
      <c r="A2788" s="25" t="s">
        <v>137</v>
      </c>
      <c r="B2788" s="25" t="s">
        <v>40</v>
      </c>
      <c r="C2788" s="32">
        <v>39652</v>
      </c>
      <c r="D2788" s="25">
        <v>2008</v>
      </c>
      <c r="E2788" s="26">
        <v>0.3923611111111111</v>
      </c>
      <c r="F2788" s="26">
        <v>0.42222222222222222</v>
      </c>
      <c r="G2788" s="26">
        <f t="shared" si="448"/>
        <v>2.9861111111111116E-2</v>
      </c>
      <c r="H2788" s="27">
        <v>2</v>
      </c>
      <c r="I2788" s="27">
        <v>1</v>
      </c>
      <c r="J2788" s="27">
        <v>1</v>
      </c>
      <c r="K2788" s="27">
        <v>1</v>
      </c>
      <c r="L2788" s="14" t="s">
        <v>99</v>
      </c>
      <c r="M2788" s="47" t="s">
        <v>244</v>
      </c>
      <c r="N2788" s="27">
        <v>2</v>
      </c>
      <c r="O2788" s="27">
        <f t="shared" si="449"/>
        <v>55.769999999999989</v>
      </c>
      <c r="P2788" s="28">
        <v>16.899999999999999</v>
      </c>
      <c r="Q2788" s="27">
        <f t="shared" si="450"/>
        <v>55.109999999999992</v>
      </c>
      <c r="R2788" s="28">
        <v>16.7</v>
      </c>
      <c r="S2788" s="27">
        <f t="shared" si="451"/>
        <v>55.109999999999992</v>
      </c>
      <c r="T2788" s="28">
        <v>16.7</v>
      </c>
      <c r="U2788" s="27" t="s">
        <v>43</v>
      </c>
      <c r="V2788" s="27" t="s">
        <v>43</v>
      </c>
      <c r="W2788" s="29">
        <v>27.876190000000001</v>
      </c>
      <c r="X2788" s="29">
        <v>-115.16444</v>
      </c>
      <c r="Y2788" s="28">
        <f t="shared" si="452"/>
        <v>62.6</v>
      </c>
      <c r="Z2788" s="27">
        <v>17</v>
      </c>
      <c r="AA2788" s="27">
        <v>10</v>
      </c>
      <c r="AB2788" s="27" t="s">
        <v>44</v>
      </c>
      <c r="AC2788" s="25">
        <v>1</v>
      </c>
      <c r="AD2788" s="25">
        <v>13</v>
      </c>
      <c r="AE2788" s="27">
        <v>1</v>
      </c>
      <c r="AF2788" s="27">
        <v>5</v>
      </c>
      <c r="AG2788" s="27">
        <v>270</v>
      </c>
      <c r="AI2788" s="70">
        <f t="shared" ref="AI2788:AI2851" si="453">(0.709*AD2788)+1.157</f>
        <v>10.373999999999999</v>
      </c>
      <c r="AJ2788" s="71" t="s">
        <v>369</v>
      </c>
      <c r="AK2788" s="72">
        <f t="shared" ref="AK2788:AK2851" si="454">((POWER(AI2788*10,2.19))*0.037)/1000</f>
        <v>0.96188687250685145</v>
      </c>
      <c r="AL2788" s="73">
        <f t="shared" ref="AL2788:AL2851" si="455">((POWER(AI2788*10,2.19))*0.037)/1000</f>
        <v>0.96188687250685145</v>
      </c>
    </row>
    <row r="2789" spans="1:38" hidden="1">
      <c r="A2789" s="25" t="s">
        <v>137</v>
      </c>
      <c r="B2789" s="25" t="s">
        <v>40</v>
      </c>
      <c r="C2789" s="32">
        <v>39652</v>
      </c>
      <c r="D2789" s="25">
        <v>2008</v>
      </c>
      <c r="E2789" s="26">
        <v>0.3923611111111111</v>
      </c>
      <c r="F2789" s="26">
        <v>0.42222222222222222</v>
      </c>
      <c r="G2789" s="26">
        <f t="shared" si="448"/>
        <v>2.9861111111111116E-2</v>
      </c>
      <c r="H2789" s="27">
        <v>2</v>
      </c>
      <c r="I2789" s="27">
        <v>1</v>
      </c>
      <c r="J2789" s="27">
        <v>1</v>
      </c>
      <c r="K2789" s="27">
        <v>1</v>
      </c>
      <c r="L2789" s="14" t="s">
        <v>99</v>
      </c>
      <c r="M2789" s="47" t="s">
        <v>244</v>
      </c>
      <c r="N2789" s="27">
        <v>2</v>
      </c>
      <c r="O2789" s="27">
        <f t="shared" si="449"/>
        <v>55.769999999999989</v>
      </c>
      <c r="P2789" s="28">
        <v>16.899999999999999</v>
      </c>
      <c r="Q2789" s="27">
        <f t="shared" si="450"/>
        <v>55.109999999999992</v>
      </c>
      <c r="R2789" s="28">
        <v>16.7</v>
      </c>
      <c r="S2789" s="27">
        <f t="shared" si="451"/>
        <v>55.109999999999992</v>
      </c>
      <c r="T2789" s="28">
        <v>16.7</v>
      </c>
      <c r="U2789" s="27" t="s">
        <v>43</v>
      </c>
      <c r="V2789" s="27" t="s">
        <v>43</v>
      </c>
      <c r="W2789" s="29">
        <v>27.876190000000001</v>
      </c>
      <c r="X2789" s="29">
        <v>-115.16444</v>
      </c>
      <c r="Y2789" s="28">
        <f t="shared" si="452"/>
        <v>62.6</v>
      </c>
      <c r="Z2789" s="27">
        <v>17</v>
      </c>
      <c r="AA2789" s="27">
        <v>10</v>
      </c>
      <c r="AB2789" s="27" t="s">
        <v>44</v>
      </c>
      <c r="AC2789" s="25">
        <v>1</v>
      </c>
      <c r="AD2789" s="25">
        <v>17</v>
      </c>
      <c r="AE2789" s="27">
        <v>1</v>
      </c>
      <c r="AF2789" s="27">
        <v>5</v>
      </c>
      <c r="AG2789" s="27">
        <v>270</v>
      </c>
      <c r="AI2789" s="70">
        <f t="shared" si="453"/>
        <v>13.209999999999999</v>
      </c>
      <c r="AJ2789" s="71" t="s">
        <v>369</v>
      </c>
      <c r="AK2789" s="72">
        <f t="shared" si="454"/>
        <v>1.6329725885917237</v>
      </c>
      <c r="AL2789" s="73">
        <f t="shared" si="455"/>
        <v>1.6329725885917237</v>
      </c>
    </row>
    <row r="2790" spans="1:38" hidden="1">
      <c r="A2790" s="25" t="s">
        <v>137</v>
      </c>
      <c r="B2790" s="25" t="s">
        <v>40</v>
      </c>
      <c r="C2790" s="32">
        <v>39652</v>
      </c>
      <c r="D2790" s="25">
        <v>2008</v>
      </c>
      <c r="E2790" s="26">
        <v>0.3923611111111111</v>
      </c>
      <c r="F2790" s="26">
        <v>0.42222222222222222</v>
      </c>
      <c r="G2790" s="26">
        <f t="shared" si="448"/>
        <v>2.9861111111111116E-2</v>
      </c>
      <c r="H2790" s="27">
        <v>2</v>
      </c>
      <c r="I2790" s="27">
        <v>1</v>
      </c>
      <c r="J2790" s="27">
        <v>1</v>
      </c>
      <c r="K2790" s="27">
        <v>1</v>
      </c>
      <c r="L2790" s="14" t="s">
        <v>99</v>
      </c>
      <c r="M2790" s="47" t="s">
        <v>244</v>
      </c>
      <c r="N2790" s="27">
        <v>2</v>
      </c>
      <c r="O2790" s="27">
        <f t="shared" si="449"/>
        <v>55.769999999999989</v>
      </c>
      <c r="P2790" s="28">
        <v>16.899999999999999</v>
      </c>
      <c r="Q2790" s="27">
        <f t="shared" si="450"/>
        <v>55.109999999999992</v>
      </c>
      <c r="R2790" s="28">
        <v>16.7</v>
      </c>
      <c r="S2790" s="27">
        <f t="shared" si="451"/>
        <v>55.109999999999992</v>
      </c>
      <c r="T2790" s="28">
        <v>16.7</v>
      </c>
      <c r="U2790" s="27" t="s">
        <v>43</v>
      </c>
      <c r="V2790" s="27" t="s">
        <v>43</v>
      </c>
      <c r="W2790" s="29">
        <v>27.876190000000001</v>
      </c>
      <c r="X2790" s="29">
        <v>-115.16444</v>
      </c>
      <c r="Y2790" s="28">
        <f t="shared" si="452"/>
        <v>62.6</v>
      </c>
      <c r="Z2790" s="27">
        <v>17</v>
      </c>
      <c r="AA2790" s="27">
        <v>10</v>
      </c>
      <c r="AB2790" s="27" t="s">
        <v>44</v>
      </c>
      <c r="AC2790" s="25">
        <v>1</v>
      </c>
      <c r="AD2790" s="25">
        <v>17</v>
      </c>
      <c r="AE2790" s="27">
        <v>1</v>
      </c>
      <c r="AF2790" s="27">
        <v>5</v>
      </c>
      <c r="AG2790" s="27">
        <v>270</v>
      </c>
      <c r="AI2790" s="70">
        <f t="shared" si="453"/>
        <v>13.209999999999999</v>
      </c>
      <c r="AJ2790" s="71" t="s">
        <v>369</v>
      </c>
      <c r="AK2790" s="72">
        <f t="shared" si="454"/>
        <v>1.6329725885917237</v>
      </c>
      <c r="AL2790" s="73">
        <f t="shared" si="455"/>
        <v>1.6329725885917237</v>
      </c>
    </row>
    <row r="2791" spans="1:38" hidden="1">
      <c r="A2791" s="25" t="s">
        <v>137</v>
      </c>
      <c r="B2791" s="25" t="s">
        <v>40</v>
      </c>
      <c r="C2791" s="32">
        <v>39652</v>
      </c>
      <c r="D2791" s="25">
        <v>2008</v>
      </c>
      <c r="E2791" s="26">
        <v>0.3923611111111111</v>
      </c>
      <c r="F2791" s="26">
        <v>0.42222222222222222</v>
      </c>
      <c r="G2791" s="26">
        <f t="shared" si="448"/>
        <v>2.9861111111111116E-2</v>
      </c>
      <c r="H2791" s="27">
        <v>2</v>
      </c>
      <c r="I2791" s="27">
        <v>1</v>
      </c>
      <c r="J2791" s="27">
        <v>1</v>
      </c>
      <c r="K2791" s="27">
        <v>1</v>
      </c>
      <c r="L2791" s="14" t="s">
        <v>99</v>
      </c>
      <c r="M2791" s="47" t="s">
        <v>244</v>
      </c>
      <c r="N2791" s="27">
        <v>2</v>
      </c>
      <c r="O2791" s="27">
        <f t="shared" si="449"/>
        <v>55.769999999999989</v>
      </c>
      <c r="P2791" s="28">
        <v>16.899999999999999</v>
      </c>
      <c r="Q2791" s="27">
        <f t="shared" si="450"/>
        <v>55.109999999999992</v>
      </c>
      <c r="R2791" s="28">
        <v>16.7</v>
      </c>
      <c r="S2791" s="27">
        <f t="shared" si="451"/>
        <v>55.109999999999992</v>
      </c>
      <c r="T2791" s="28">
        <v>16.7</v>
      </c>
      <c r="U2791" s="27" t="s">
        <v>43</v>
      </c>
      <c r="V2791" s="27" t="s">
        <v>43</v>
      </c>
      <c r="W2791" s="29">
        <v>27.876190000000001</v>
      </c>
      <c r="X2791" s="29">
        <v>-115.16444</v>
      </c>
      <c r="Y2791" s="28">
        <f t="shared" si="452"/>
        <v>62.6</v>
      </c>
      <c r="Z2791" s="27">
        <v>17</v>
      </c>
      <c r="AA2791" s="27">
        <v>10</v>
      </c>
      <c r="AB2791" s="27" t="s">
        <v>44</v>
      </c>
      <c r="AC2791" s="25">
        <v>2</v>
      </c>
      <c r="AD2791" s="25">
        <v>14</v>
      </c>
      <c r="AE2791" s="27">
        <v>1</v>
      </c>
      <c r="AF2791" s="27">
        <v>8</v>
      </c>
      <c r="AG2791" s="27">
        <v>270</v>
      </c>
      <c r="AI2791" s="70">
        <f t="shared" si="453"/>
        <v>11.083</v>
      </c>
      <c r="AJ2791" s="71" t="s">
        <v>369</v>
      </c>
      <c r="AK2791" s="72">
        <f t="shared" si="454"/>
        <v>1.1117350137621949</v>
      </c>
      <c r="AL2791" s="73">
        <f t="shared" si="455"/>
        <v>1.1117350137621949</v>
      </c>
    </row>
    <row r="2792" spans="1:38" hidden="1">
      <c r="A2792" s="25" t="s">
        <v>137</v>
      </c>
      <c r="B2792" s="25" t="s">
        <v>40</v>
      </c>
      <c r="C2792" s="32">
        <v>39652</v>
      </c>
      <c r="D2792" s="25">
        <v>2008</v>
      </c>
      <c r="E2792" s="26">
        <v>0.3923611111111111</v>
      </c>
      <c r="F2792" s="26">
        <v>0.42222222222222222</v>
      </c>
      <c r="G2792" s="26">
        <f t="shared" si="448"/>
        <v>2.9861111111111116E-2</v>
      </c>
      <c r="H2792" s="27">
        <v>2</v>
      </c>
      <c r="I2792" s="27">
        <v>1</v>
      </c>
      <c r="J2792" s="27">
        <v>1</v>
      </c>
      <c r="K2792" s="27">
        <v>1</v>
      </c>
      <c r="L2792" s="14" t="s">
        <v>99</v>
      </c>
      <c r="M2792" s="47" t="s">
        <v>244</v>
      </c>
      <c r="N2792" s="27">
        <v>2</v>
      </c>
      <c r="O2792" s="27">
        <f t="shared" si="449"/>
        <v>55.769999999999989</v>
      </c>
      <c r="P2792" s="28">
        <v>16.899999999999999</v>
      </c>
      <c r="Q2792" s="27">
        <f t="shared" si="450"/>
        <v>55.109999999999992</v>
      </c>
      <c r="R2792" s="28">
        <v>16.7</v>
      </c>
      <c r="S2792" s="27">
        <f t="shared" si="451"/>
        <v>55.109999999999992</v>
      </c>
      <c r="T2792" s="28">
        <v>16.7</v>
      </c>
      <c r="U2792" s="27" t="s">
        <v>43</v>
      </c>
      <c r="V2792" s="27" t="s">
        <v>43</v>
      </c>
      <c r="W2792" s="29">
        <v>27.876190000000001</v>
      </c>
      <c r="X2792" s="29">
        <v>-115.16444</v>
      </c>
      <c r="Y2792" s="28">
        <f t="shared" si="452"/>
        <v>62.6</v>
      </c>
      <c r="Z2792" s="27">
        <v>17</v>
      </c>
      <c r="AA2792" s="27">
        <v>10</v>
      </c>
      <c r="AB2792" s="27" t="s">
        <v>44</v>
      </c>
      <c r="AC2792" s="25">
        <v>2</v>
      </c>
      <c r="AD2792" s="25">
        <v>17</v>
      </c>
      <c r="AE2792" s="27">
        <v>1</v>
      </c>
      <c r="AF2792" s="27">
        <v>8</v>
      </c>
      <c r="AG2792" s="27">
        <v>270</v>
      </c>
      <c r="AI2792" s="70">
        <f t="shared" si="453"/>
        <v>13.209999999999999</v>
      </c>
      <c r="AJ2792" s="71" t="s">
        <v>369</v>
      </c>
      <c r="AK2792" s="72">
        <f t="shared" si="454"/>
        <v>1.6329725885917237</v>
      </c>
      <c r="AL2792" s="73">
        <f t="shared" si="455"/>
        <v>1.6329725885917237</v>
      </c>
    </row>
    <row r="2793" spans="1:38" hidden="1">
      <c r="A2793" s="25" t="s">
        <v>137</v>
      </c>
      <c r="B2793" s="25" t="s">
        <v>40</v>
      </c>
      <c r="C2793" s="32">
        <v>39652</v>
      </c>
      <c r="D2793" s="25">
        <v>2008</v>
      </c>
      <c r="E2793" s="26">
        <v>0.3923611111111111</v>
      </c>
      <c r="F2793" s="26">
        <v>0.42222222222222222</v>
      </c>
      <c r="G2793" s="26">
        <f t="shared" si="448"/>
        <v>2.9861111111111116E-2</v>
      </c>
      <c r="H2793" s="27">
        <v>2</v>
      </c>
      <c r="I2793" s="27">
        <v>1</v>
      </c>
      <c r="J2793" s="27">
        <v>1</v>
      </c>
      <c r="K2793" s="27">
        <v>1</v>
      </c>
      <c r="L2793" s="14" t="s">
        <v>99</v>
      </c>
      <c r="M2793" s="47" t="s">
        <v>244</v>
      </c>
      <c r="N2793" s="27">
        <v>2</v>
      </c>
      <c r="O2793" s="27">
        <f t="shared" si="449"/>
        <v>55.769999999999989</v>
      </c>
      <c r="P2793" s="28">
        <v>16.899999999999999</v>
      </c>
      <c r="Q2793" s="27">
        <f t="shared" si="450"/>
        <v>55.109999999999992</v>
      </c>
      <c r="R2793" s="28">
        <v>16.7</v>
      </c>
      <c r="S2793" s="27">
        <f t="shared" si="451"/>
        <v>55.109999999999992</v>
      </c>
      <c r="T2793" s="28">
        <v>16.7</v>
      </c>
      <c r="U2793" s="27" t="s">
        <v>43</v>
      </c>
      <c r="V2793" s="27" t="s">
        <v>43</v>
      </c>
      <c r="W2793" s="29">
        <v>27.876190000000001</v>
      </c>
      <c r="X2793" s="29">
        <v>-115.16444</v>
      </c>
      <c r="Y2793" s="28">
        <f t="shared" si="452"/>
        <v>62.6</v>
      </c>
      <c r="Z2793" s="27">
        <v>17</v>
      </c>
      <c r="AA2793" s="27">
        <v>10</v>
      </c>
      <c r="AB2793" s="27" t="s">
        <v>44</v>
      </c>
      <c r="AC2793" s="25">
        <v>3</v>
      </c>
      <c r="AD2793" s="25">
        <v>17</v>
      </c>
      <c r="AE2793" s="27">
        <v>1</v>
      </c>
      <c r="AF2793" s="27">
        <v>12</v>
      </c>
      <c r="AG2793" s="27">
        <v>270</v>
      </c>
      <c r="AI2793" s="70">
        <f t="shared" si="453"/>
        <v>13.209999999999999</v>
      </c>
      <c r="AJ2793" s="71" t="s">
        <v>369</v>
      </c>
      <c r="AK2793" s="72">
        <f t="shared" si="454"/>
        <v>1.6329725885917237</v>
      </c>
      <c r="AL2793" s="73">
        <f t="shared" si="455"/>
        <v>1.6329725885917237</v>
      </c>
    </row>
    <row r="2794" spans="1:38" hidden="1">
      <c r="A2794" s="25" t="s">
        <v>137</v>
      </c>
      <c r="B2794" s="25" t="s">
        <v>40</v>
      </c>
      <c r="C2794" s="32">
        <v>39652</v>
      </c>
      <c r="D2794" s="25">
        <v>2008</v>
      </c>
      <c r="E2794" s="26">
        <v>0.3923611111111111</v>
      </c>
      <c r="F2794" s="26">
        <v>0.42222222222222222</v>
      </c>
      <c r="G2794" s="26">
        <f t="shared" si="448"/>
        <v>2.9861111111111116E-2</v>
      </c>
      <c r="H2794" s="27">
        <v>2</v>
      </c>
      <c r="I2794" s="27">
        <v>1</v>
      </c>
      <c r="J2794" s="27">
        <v>1</v>
      </c>
      <c r="K2794" s="27">
        <v>1</v>
      </c>
      <c r="L2794" s="14" t="s">
        <v>99</v>
      </c>
      <c r="M2794" s="47" t="s">
        <v>244</v>
      </c>
      <c r="N2794" s="27">
        <v>2</v>
      </c>
      <c r="O2794" s="27">
        <f t="shared" si="449"/>
        <v>55.769999999999989</v>
      </c>
      <c r="P2794" s="28">
        <v>16.899999999999999</v>
      </c>
      <c r="Q2794" s="27">
        <f t="shared" si="450"/>
        <v>55.109999999999992</v>
      </c>
      <c r="R2794" s="28">
        <v>16.7</v>
      </c>
      <c r="S2794" s="27">
        <f t="shared" si="451"/>
        <v>55.109999999999992</v>
      </c>
      <c r="T2794" s="28">
        <v>16.7</v>
      </c>
      <c r="U2794" s="27" t="s">
        <v>43</v>
      </c>
      <c r="V2794" s="27" t="s">
        <v>43</v>
      </c>
      <c r="W2794" s="29">
        <v>27.876190000000001</v>
      </c>
      <c r="X2794" s="29">
        <v>-115.16444</v>
      </c>
      <c r="Y2794" s="28">
        <f t="shared" si="452"/>
        <v>62.6</v>
      </c>
      <c r="Z2794" s="27">
        <v>17</v>
      </c>
      <c r="AA2794" s="27">
        <v>10</v>
      </c>
      <c r="AB2794" s="27" t="s">
        <v>44</v>
      </c>
      <c r="AC2794" s="25">
        <v>4</v>
      </c>
      <c r="AD2794" s="25">
        <v>10</v>
      </c>
      <c r="AE2794" s="27">
        <v>1</v>
      </c>
      <c r="AF2794" s="27">
        <v>19</v>
      </c>
      <c r="AG2794" s="27">
        <v>270</v>
      </c>
      <c r="AI2794" s="70">
        <f t="shared" si="453"/>
        <v>8.2469999999999999</v>
      </c>
      <c r="AJ2794" s="71" t="s">
        <v>369</v>
      </c>
      <c r="AK2794" s="72">
        <f t="shared" si="454"/>
        <v>0.58195573469462847</v>
      </c>
      <c r="AL2794" s="73">
        <f t="shared" si="455"/>
        <v>0.58195573469462847</v>
      </c>
    </row>
    <row r="2795" spans="1:38" hidden="1">
      <c r="A2795" s="25" t="s">
        <v>137</v>
      </c>
      <c r="B2795" s="25" t="s">
        <v>40</v>
      </c>
      <c r="C2795" s="32">
        <v>39652</v>
      </c>
      <c r="D2795" s="25">
        <v>2008</v>
      </c>
      <c r="E2795" s="26">
        <v>0.3923611111111111</v>
      </c>
      <c r="F2795" s="26">
        <v>0.42222222222222222</v>
      </c>
      <c r="G2795" s="26">
        <f t="shared" si="448"/>
        <v>2.9861111111111116E-2</v>
      </c>
      <c r="H2795" s="27">
        <v>2</v>
      </c>
      <c r="I2795" s="27">
        <v>1</v>
      </c>
      <c r="J2795" s="27">
        <v>1</v>
      </c>
      <c r="K2795" s="27">
        <v>1</v>
      </c>
      <c r="L2795" s="14" t="s">
        <v>99</v>
      </c>
      <c r="M2795" s="47" t="s">
        <v>244</v>
      </c>
      <c r="N2795" s="27">
        <v>2</v>
      </c>
      <c r="O2795" s="27">
        <f t="shared" si="449"/>
        <v>55.769999999999989</v>
      </c>
      <c r="P2795" s="28">
        <v>16.899999999999999</v>
      </c>
      <c r="Q2795" s="27">
        <f t="shared" si="450"/>
        <v>55.109999999999992</v>
      </c>
      <c r="R2795" s="28">
        <v>16.7</v>
      </c>
      <c r="S2795" s="27">
        <f t="shared" si="451"/>
        <v>55.109999999999992</v>
      </c>
      <c r="T2795" s="28">
        <v>16.7</v>
      </c>
      <c r="U2795" s="27" t="s">
        <v>43</v>
      </c>
      <c r="V2795" s="27" t="s">
        <v>43</v>
      </c>
      <c r="W2795" s="29">
        <v>27.876190000000001</v>
      </c>
      <c r="X2795" s="29">
        <v>-115.16444</v>
      </c>
      <c r="Y2795" s="28">
        <f t="shared" si="452"/>
        <v>62.6</v>
      </c>
      <c r="Z2795" s="27">
        <v>17</v>
      </c>
      <c r="AA2795" s="27">
        <v>10</v>
      </c>
      <c r="AB2795" s="27" t="s">
        <v>44</v>
      </c>
      <c r="AC2795" s="25">
        <v>4</v>
      </c>
      <c r="AD2795" s="25">
        <v>12</v>
      </c>
      <c r="AE2795" s="27">
        <v>1</v>
      </c>
      <c r="AF2795" s="27">
        <v>19</v>
      </c>
      <c r="AG2795" s="27">
        <v>270</v>
      </c>
      <c r="AI2795" s="70">
        <f t="shared" si="453"/>
        <v>9.6649999999999991</v>
      </c>
      <c r="AJ2795" s="71" t="s">
        <v>369</v>
      </c>
      <c r="AK2795" s="72">
        <f t="shared" si="454"/>
        <v>0.82374690124645178</v>
      </c>
      <c r="AL2795" s="73">
        <f t="shared" si="455"/>
        <v>0.82374690124645178</v>
      </c>
    </row>
    <row r="2796" spans="1:38" hidden="1">
      <c r="A2796" s="25" t="s">
        <v>137</v>
      </c>
      <c r="B2796" s="25" t="s">
        <v>40</v>
      </c>
      <c r="C2796" s="32">
        <v>39652</v>
      </c>
      <c r="D2796" s="25">
        <v>2008</v>
      </c>
      <c r="E2796" s="26">
        <v>0.3923611111111111</v>
      </c>
      <c r="F2796" s="26">
        <v>0.42222222222222222</v>
      </c>
      <c r="G2796" s="26">
        <f t="shared" si="448"/>
        <v>2.9861111111111116E-2</v>
      </c>
      <c r="H2796" s="27">
        <v>2</v>
      </c>
      <c r="I2796" s="27">
        <v>1</v>
      </c>
      <c r="J2796" s="27">
        <v>1</v>
      </c>
      <c r="K2796" s="27">
        <v>1</v>
      </c>
      <c r="L2796" s="14" t="s">
        <v>99</v>
      </c>
      <c r="M2796" s="47" t="s">
        <v>244</v>
      </c>
      <c r="N2796" s="27">
        <v>2</v>
      </c>
      <c r="O2796" s="27">
        <f t="shared" si="449"/>
        <v>55.769999999999989</v>
      </c>
      <c r="P2796" s="28">
        <v>16.899999999999999</v>
      </c>
      <c r="Q2796" s="27">
        <f t="shared" si="450"/>
        <v>55.109999999999992</v>
      </c>
      <c r="R2796" s="28">
        <v>16.7</v>
      </c>
      <c r="S2796" s="27">
        <f t="shared" si="451"/>
        <v>55.109999999999992</v>
      </c>
      <c r="T2796" s="28">
        <v>16.7</v>
      </c>
      <c r="U2796" s="27" t="s">
        <v>43</v>
      </c>
      <c r="V2796" s="27" t="s">
        <v>43</v>
      </c>
      <c r="W2796" s="29">
        <v>27.876190000000001</v>
      </c>
      <c r="X2796" s="29">
        <v>-115.16444</v>
      </c>
      <c r="Y2796" s="28">
        <f t="shared" si="452"/>
        <v>62.6</v>
      </c>
      <c r="Z2796" s="27">
        <v>17</v>
      </c>
      <c r="AA2796" s="27">
        <v>10</v>
      </c>
      <c r="AB2796" s="27" t="s">
        <v>44</v>
      </c>
      <c r="AC2796" s="25">
        <v>4</v>
      </c>
      <c r="AD2796" s="25">
        <v>17</v>
      </c>
      <c r="AE2796" s="27">
        <v>1</v>
      </c>
      <c r="AF2796" s="27">
        <v>19</v>
      </c>
      <c r="AG2796" s="27">
        <v>270</v>
      </c>
      <c r="AI2796" s="70">
        <f t="shared" si="453"/>
        <v>13.209999999999999</v>
      </c>
      <c r="AJ2796" s="71" t="s">
        <v>369</v>
      </c>
      <c r="AK2796" s="72">
        <f t="shared" si="454"/>
        <v>1.6329725885917237</v>
      </c>
      <c r="AL2796" s="73">
        <f t="shared" si="455"/>
        <v>1.6329725885917237</v>
      </c>
    </row>
    <row r="2797" spans="1:38" hidden="1">
      <c r="A2797" s="25" t="s">
        <v>137</v>
      </c>
      <c r="B2797" s="25" t="s">
        <v>40</v>
      </c>
      <c r="C2797" s="32">
        <v>39652</v>
      </c>
      <c r="D2797" s="25">
        <v>2008</v>
      </c>
      <c r="E2797" s="26">
        <v>0.3923611111111111</v>
      </c>
      <c r="F2797" s="26">
        <v>0.42222222222222222</v>
      </c>
      <c r="G2797" s="26">
        <f t="shared" si="448"/>
        <v>2.9861111111111116E-2</v>
      </c>
      <c r="H2797" s="27">
        <v>2</v>
      </c>
      <c r="I2797" s="27">
        <v>1</v>
      </c>
      <c r="J2797" s="27">
        <v>1</v>
      </c>
      <c r="K2797" s="27">
        <v>1</v>
      </c>
      <c r="L2797" s="14" t="s">
        <v>99</v>
      </c>
      <c r="M2797" s="47" t="s">
        <v>244</v>
      </c>
      <c r="N2797" s="27">
        <v>2</v>
      </c>
      <c r="O2797" s="27">
        <f t="shared" si="449"/>
        <v>55.769999999999989</v>
      </c>
      <c r="P2797" s="28">
        <v>16.899999999999999</v>
      </c>
      <c r="Q2797" s="27">
        <f t="shared" si="450"/>
        <v>55.109999999999992</v>
      </c>
      <c r="R2797" s="28">
        <v>16.7</v>
      </c>
      <c r="S2797" s="27">
        <f t="shared" si="451"/>
        <v>55.109999999999992</v>
      </c>
      <c r="T2797" s="28">
        <v>16.7</v>
      </c>
      <c r="U2797" s="27" t="s">
        <v>43</v>
      </c>
      <c r="V2797" s="27" t="s">
        <v>43</v>
      </c>
      <c r="W2797" s="29">
        <v>27.876190000000001</v>
      </c>
      <c r="X2797" s="29">
        <v>-115.16444</v>
      </c>
      <c r="Y2797" s="28">
        <f t="shared" si="452"/>
        <v>62.6</v>
      </c>
      <c r="Z2797" s="27">
        <v>17</v>
      </c>
      <c r="AA2797" s="27">
        <v>10</v>
      </c>
      <c r="AB2797" s="27" t="s">
        <v>44</v>
      </c>
      <c r="AC2797" s="25">
        <v>4</v>
      </c>
      <c r="AD2797" s="25">
        <v>19</v>
      </c>
      <c r="AE2797" s="27">
        <v>1</v>
      </c>
      <c r="AF2797" s="27">
        <v>19</v>
      </c>
      <c r="AG2797" s="27">
        <v>270</v>
      </c>
      <c r="AI2797" s="70">
        <f t="shared" si="453"/>
        <v>14.628</v>
      </c>
      <c r="AJ2797" s="71" t="s">
        <v>369</v>
      </c>
      <c r="AK2797" s="72">
        <f t="shared" si="454"/>
        <v>2.041534710262368</v>
      </c>
      <c r="AL2797" s="73">
        <f t="shared" si="455"/>
        <v>2.041534710262368</v>
      </c>
    </row>
    <row r="2798" spans="1:38" hidden="1">
      <c r="A2798" s="25" t="s">
        <v>137</v>
      </c>
      <c r="B2798" s="25" t="s">
        <v>40</v>
      </c>
      <c r="C2798" s="32">
        <v>39652</v>
      </c>
      <c r="D2798" s="25">
        <v>2008</v>
      </c>
      <c r="E2798" s="26">
        <v>0.3923611111111111</v>
      </c>
      <c r="F2798" s="26">
        <v>0.42222222222222222</v>
      </c>
      <c r="G2798" s="26">
        <f t="shared" si="448"/>
        <v>2.9861111111111116E-2</v>
      </c>
      <c r="H2798" s="27">
        <v>2</v>
      </c>
      <c r="I2798" s="27">
        <v>1</v>
      </c>
      <c r="J2798" s="27">
        <v>1</v>
      </c>
      <c r="K2798" s="27">
        <v>1</v>
      </c>
      <c r="L2798" s="14" t="s">
        <v>99</v>
      </c>
      <c r="M2798" s="47" t="s">
        <v>244</v>
      </c>
      <c r="N2798" s="27">
        <v>2</v>
      </c>
      <c r="O2798" s="27">
        <f t="shared" si="449"/>
        <v>55.769999999999989</v>
      </c>
      <c r="P2798" s="28">
        <v>16.899999999999999</v>
      </c>
      <c r="Q2798" s="27">
        <f t="shared" si="450"/>
        <v>55.109999999999992</v>
      </c>
      <c r="R2798" s="28">
        <v>16.7</v>
      </c>
      <c r="S2798" s="27">
        <f t="shared" si="451"/>
        <v>55.109999999999992</v>
      </c>
      <c r="T2798" s="28">
        <v>16.7</v>
      </c>
      <c r="U2798" s="27" t="s">
        <v>43</v>
      </c>
      <c r="V2798" s="27" t="s">
        <v>43</v>
      </c>
      <c r="W2798" s="29">
        <v>27.876190000000001</v>
      </c>
      <c r="X2798" s="29">
        <v>-115.16444</v>
      </c>
      <c r="Y2798" s="28">
        <f t="shared" si="452"/>
        <v>62.6</v>
      </c>
      <c r="Z2798" s="27">
        <v>17</v>
      </c>
      <c r="AA2798" s="27">
        <v>10</v>
      </c>
      <c r="AB2798" s="27" t="s">
        <v>44</v>
      </c>
      <c r="AC2798" s="25">
        <v>5</v>
      </c>
      <c r="AD2798" s="25">
        <v>14</v>
      </c>
      <c r="AE2798" s="27">
        <v>1</v>
      </c>
      <c r="AF2798" s="27">
        <v>25</v>
      </c>
      <c r="AG2798" s="27">
        <v>270</v>
      </c>
      <c r="AI2798" s="70">
        <f t="shared" si="453"/>
        <v>11.083</v>
      </c>
      <c r="AJ2798" s="71" t="s">
        <v>369</v>
      </c>
      <c r="AK2798" s="72">
        <f t="shared" si="454"/>
        <v>1.1117350137621949</v>
      </c>
      <c r="AL2798" s="73">
        <f t="shared" si="455"/>
        <v>1.1117350137621949</v>
      </c>
    </row>
    <row r="2799" spans="1:38" hidden="1">
      <c r="A2799" s="25" t="s">
        <v>137</v>
      </c>
      <c r="B2799" s="25" t="s">
        <v>40</v>
      </c>
      <c r="C2799" s="32">
        <v>39652</v>
      </c>
      <c r="D2799" s="25">
        <v>2008</v>
      </c>
      <c r="E2799" s="26">
        <v>0.3923611111111111</v>
      </c>
      <c r="F2799" s="26">
        <v>0.42222222222222222</v>
      </c>
      <c r="G2799" s="26">
        <f t="shared" si="448"/>
        <v>2.9861111111111116E-2</v>
      </c>
      <c r="H2799" s="27">
        <v>2</v>
      </c>
      <c r="I2799" s="27">
        <v>1</v>
      </c>
      <c r="J2799" s="27">
        <v>1</v>
      </c>
      <c r="K2799" s="27">
        <v>1</v>
      </c>
      <c r="L2799" s="14" t="s">
        <v>99</v>
      </c>
      <c r="M2799" s="47" t="s">
        <v>244</v>
      </c>
      <c r="N2799" s="27">
        <v>2</v>
      </c>
      <c r="O2799" s="27">
        <f t="shared" si="449"/>
        <v>55.769999999999989</v>
      </c>
      <c r="P2799" s="28">
        <v>16.899999999999999</v>
      </c>
      <c r="Q2799" s="27">
        <f t="shared" si="450"/>
        <v>55.109999999999992</v>
      </c>
      <c r="R2799" s="28">
        <v>16.7</v>
      </c>
      <c r="S2799" s="27">
        <f t="shared" si="451"/>
        <v>55.109999999999992</v>
      </c>
      <c r="T2799" s="28">
        <v>16.7</v>
      </c>
      <c r="U2799" s="27" t="s">
        <v>43</v>
      </c>
      <c r="V2799" s="27" t="s">
        <v>43</v>
      </c>
      <c r="W2799" s="29">
        <v>27.876190000000001</v>
      </c>
      <c r="X2799" s="29">
        <v>-115.16444</v>
      </c>
      <c r="Y2799" s="28">
        <f t="shared" si="452"/>
        <v>62.6</v>
      </c>
      <c r="Z2799" s="27">
        <v>17</v>
      </c>
      <c r="AA2799" s="27">
        <v>10</v>
      </c>
      <c r="AB2799" s="27" t="s">
        <v>44</v>
      </c>
      <c r="AC2799" s="25">
        <v>5</v>
      </c>
      <c r="AD2799" s="25">
        <v>17</v>
      </c>
      <c r="AE2799" s="27">
        <v>1</v>
      </c>
      <c r="AF2799" s="27">
        <v>25</v>
      </c>
      <c r="AG2799" s="27">
        <v>270</v>
      </c>
      <c r="AI2799" s="70">
        <f t="shared" si="453"/>
        <v>13.209999999999999</v>
      </c>
      <c r="AJ2799" s="71" t="s">
        <v>369</v>
      </c>
      <c r="AK2799" s="72">
        <f t="shared" si="454"/>
        <v>1.6329725885917237</v>
      </c>
      <c r="AL2799" s="73">
        <f t="shared" si="455"/>
        <v>1.6329725885917237</v>
      </c>
    </row>
    <row r="2800" spans="1:38" hidden="1">
      <c r="A2800" s="25" t="s">
        <v>137</v>
      </c>
      <c r="B2800" s="25" t="s">
        <v>40</v>
      </c>
      <c r="C2800" s="32">
        <v>39652</v>
      </c>
      <c r="D2800" s="25">
        <v>2008</v>
      </c>
      <c r="E2800" s="26">
        <v>0.3923611111111111</v>
      </c>
      <c r="F2800" s="26">
        <v>0.42222222222222222</v>
      </c>
      <c r="G2800" s="26">
        <f t="shared" si="448"/>
        <v>2.9861111111111116E-2</v>
      </c>
      <c r="H2800" s="27">
        <v>2</v>
      </c>
      <c r="I2800" s="27">
        <v>1</v>
      </c>
      <c r="J2800" s="27">
        <v>1</v>
      </c>
      <c r="K2800" s="27">
        <v>1</v>
      </c>
      <c r="L2800" s="14" t="s">
        <v>99</v>
      </c>
      <c r="M2800" s="47" t="s">
        <v>244</v>
      </c>
      <c r="N2800" s="27">
        <v>2</v>
      </c>
      <c r="O2800" s="27">
        <f t="shared" si="449"/>
        <v>55.769999999999989</v>
      </c>
      <c r="P2800" s="28">
        <v>16.899999999999999</v>
      </c>
      <c r="Q2800" s="27">
        <f t="shared" si="450"/>
        <v>55.109999999999992</v>
      </c>
      <c r="R2800" s="28">
        <v>16.7</v>
      </c>
      <c r="S2800" s="27">
        <f t="shared" si="451"/>
        <v>55.109999999999992</v>
      </c>
      <c r="T2800" s="28">
        <v>16.7</v>
      </c>
      <c r="U2800" s="27" t="s">
        <v>43</v>
      </c>
      <c r="V2800" s="27" t="s">
        <v>43</v>
      </c>
      <c r="W2800" s="29">
        <v>27.876190000000001</v>
      </c>
      <c r="X2800" s="29">
        <v>-115.16444</v>
      </c>
      <c r="Y2800" s="28">
        <f t="shared" si="452"/>
        <v>62.6</v>
      </c>
      <c r="Z2800" s="27">
        <v>17</v>
      </c>
      <c r="AA2800" s="27">
        <v>10</v>
      </c>
      <c r="AB2800" s="27" t="s">
        <v>44</v>
      </c>
      <c r="AC2800" s="25">
        <v>6</v>
      </c>
      <c r="AD2800" s="25">
        <v>13</v>
      </c>
      <c r="AE2800" s="27">
        <v>1</v>
      </c>
      <c r="AF2800" s="27">
        <v>27</v>
      </c>
      <c r="AG2800" s="27">
        <v>270</v>
      </c>
      <c r="AI2800" s="70">
        <f t="shared" si="453"/>
        <v>10.373999999999999</v>
      </c>
      <c r="AJ2800" s="71" t="s">
        <v>369</v>
      </c>
      <c r="AK2800" s="72">
        <f t="shared" si="454"/>
        <v>0.96188687250685145</v>
      </c>
      <c r="AL2800" s="73">
        <f t="shared" si="455"/>
        <v>0.96188687250685145</v>
      </c>
    </row>
    <row r="2801" spans="1:38" hidden="1">
      <c r="A2801" s="25" t="s">
        <v>138</v>
      </c>
      <c r="B2801" s="25" t="s">
        <v>40</v>
      </c>
      <c r="C2801" s="32">
        <v>39652</v>
      </c>
      <c r="D2801" s="25">
        <v>2008</v>
      </c>
      <c r="E2801" s="26">
        <v>0.45833333333333331</v>
      </c>
      <c r="F2801" s="26">
        <v>0.49305555555555558</v>
      </c>
      <c r="G2801" s="26">
        <f t="shared" si="448"/>
        <v>3.4722222222222265E-2</v>
      </c>
      <c r="H2801" s="27">
        <v>2</v>
      </c>
      <c r="I2801" s="27">
        <v>2</v>
      </c>
      <c r="J2801" s="27">
        <v>2</v>
      </c>
      <c r="K2801" s="27">
        <v>2</v>
      </c>
      <c r="L2801" s="14" t="s">
        <v>99</v>
      </c>
      <c r="M2801" s="47" t="s">
        <v>244</v>
      </c>
      <c r="N2801" s="27">
        <v>2</v>
      </c>
      <c r="O2801" s="27">
        <f t="shared" si="449"/>
        <v>37.619999999999997</v>
      </c>
      <c r="P2801" s="28">
        <v>11.4</v>
      </c>
      <c r="Q2801" s="27">
        <f t="shared" si="450"/>
        <v>34.979999999999997</v>
      </c>
      <c r="R2801" s="28">
        <v>10.6</v>
      </c>
      <c r="S2801" s="27">
        <f t="shared" si="451"/>
        <v>37.619999999999997</v>
      </c>
      <c r="T2801" s="28">
        <v>11.4</v>
      </c>
      <c r="U2801" s="27" t="s">
        <v>43</v>
      </c>
      <c r="V2801" s="27" t="s">
        <v>43</v>
      </c>
      <c r="W2801" s="29">
        <v>27.872730000000001</v>
      </c>
      <c r="X2801" s="29">
        <v>-115.18316</v>
      </c>
      <c r="Y2801" s="28">
        <f t="shared" si="452"/>
        <v>57.2</v>
      </c>
      <c r="Z2801" s="27">
        <v>14</v>
      </c>
      <c r="AA2801" s="27">
        <v>12</v>
      </c>
      <c r="AB2801" s="27" t="s">
        <v>44</v>
      </c>
      <c r="AC2801" s="25">
        <v>1</v>
      </c>
      <c r="AD2801" s="25">
        <v>10</v>
      </c>
      <c r="AE2801" s="27">
        <v>1</v>
      </c>
      <c r="AF2801" s="27">
        <v>2</v>
      </c>
      <c r="AG2801" s="27">
        <v>300</v>
      </c>
      <c r="AI2801" s="70">
        <f t="shared" si="453"/>
        <v>8.2469999999999999</v>
      </c>
      <c r="AJ2801" s="71" t="s">
        <v>369</v>
      </c>
      <c r="AK2801" s="72">
        <f t="shared" si="454"/>
        <v>0.58195573469462847</v>
      </c>
      <c r="AL2801" s="73">
        <f t="shared" si="455"/>
        <v>0.58195573469462847</v>
      </c>
    </row>
    <row r="2802" spans="1:38" hidden="1">
      <c r="A2802" s="25" t="s">
        <v>138</v>
      </c>
      <c r="B2802" s="25" t="s">
        <v>40</v>
      </c>
      <c r="C2802" s="32">
        <v>39652</v>
      </c>
      <c r="D2802" s="25">
        <v>2008</v>
      </c>
      <c r="E2802" s="26">
        <v>0.45833333333333331</v>
      </c>
      <c r="F2802" s="26">
        <v>0.49305555555555558</v>
      </c>
      <c r="G2802" s="26">
        <f t="shared" si="448"/>
        <v>3.4722222222222265E-2</v>
      </c>
      <c r="H2802" s="27">
        <v>2</v>
      </c>
      <c r="I2802" s="27">
        <v>2</v>
      </c>
      <c r="J2802" s="27">
        <v>2</v>
      </c>
      <c r="K2802" s="27">
        <v>2</v>
      </c>
      <c r="L2802" s="14" t="s">
        <v>99</v>
      </c>
      <c r="M2802" s="47" t="s">
        <v>244</v>
      </c>
      <c r="N2802" s="27">
        <v>2</v>
      </c>
      <c r="O2802" s="27">
        <f t="shared" si="449"/>
        <v>37.619999999999997</v>
      </c>
      <c r="P2802" s="28">
        <v>11.4</v>
      </c>
      <c r="Q2802" s="27">
        <f t="shared" si="450"/>
        <v>34.979999999999997</v>
      </c>
      <c r="R2802" s="28">
        <v>10.6</v>
      </c>
      <c r="S2802" s="27">
        <f t="shared" si="451"/>
        <v>37.619999999999997</v>
      </c>
      <c r="T2802" s="28">
        <v>11.4</v>
      </c>
      <c r="U2802" s="27" t="s">
        <v>43</v>
      </c>
      <c r="V2802" s="27" t="s">
        <v>43</v>
      </c>
      <c r="W2802" s="29">
        <v>27.872730000000001</v>
      </c>
      <c r="X2802" s="29">
        <v>-115.18316</v>
      </c>
      <c r="Y2802" s="28">
        <f t="shared" si="452"/>
        <v>57.2</v>
      </c>
      <c r="Z2802" s="27">
        <v>14</v>
      </c>
      <c r="AA2802" s="27">
        <v>12</v>
      </c>
      <c r="AB2802" s="27" t="s">
        <v>44</v>
      </c>
      <c r="AC2802" s="25">
        <v>1</v>
      </c>
      <c r="AD2802" s="25">
        <v>20</v>
      </c>
      <c r="AE2802" s="27">
        <v>1</v>
      </c>
      <c r="AF2802" s="27">
        <v>2</v>
      </c>
      <c r="AG2802" s="27">
        <v>300</v>
      </c>
      <c r="AI2802" s="70">
        <f t="shared" si="453"/>
        <v>15.337</v>
      </c>
      <c r="AJ2802" s="71" t="s">
        <v>369</v>
      </c>
      <c r="AK2802" s="72">
        <f t="shared" si="454"/>
        <v>2.2645047633742106</v>
      </c>
      <c r="AL2802" s="73">
        <f t="shared" si="455"/>
        <v>2.2645047633742106</v>
      </c>
    </row>
    <row r="2803" spans="1:38" hidden="1">
      <c r="A2803" s="25" t="s">
        <v>138</v>
      </c>
      <c r="B2803" s="25" t="s">
        <v>40</v>
      </c>
      <c r="C2803" s="32">
        <v>39652</v>
      </c>
      <c r="D2803" s="25">
        <v>2008</v>
      </c>
      <c r="E2803" s="26">
        <v>0.45833333333333331</v>
      </c>
      <c r="F2803" s="26">
        <v>0.49305555555555558</v>
      </c>
      <c r="G2803" s="26">
        <f t="shared" si="448"/>
        <v>3.4722222222222265E-2</v>
      </c>
      <c r="H2803" s="27">
        <v>2</v>
      </c>
      <c r="I2803" s="27">
        <v>2</v>
      </c>
      <c r="J2803" s="27">
        <v>2</v>
      </c>
      <c r="K2803" s="27">
        <v>2</v>
      </c>
      <c r="L2803" s="14" t="s">
        <v>99</v>
      </c>
      <c r="M2803" s="47" t="s">
        <v>244</v>
      </c>
      <c r="N2803" s="27">
        <v>2</v>
      </c>
      <c r="O2803" s="27">
        <f t="shared" si="449"/>
        <v>37.619999999999997</v>
      </c>
      <c r="P2803" s="28">
        <v>11.4</v>
      </c>
      <c r="Q2803" s="27">
        <f t="shared" si="450"/>
        <v>34.979999999999997</v>
      </c>
      <c r="R2803" s="28">
        <v>10.6</v>
      </c>
      <c r="S2803" s="27">
        <f t="shared" si="451"/>
        <v>37.619999999999997</v>
      </c>
      <c r="T2803" s="28">
        <v>11.4</v>
      </c>
      <c r="U2803" s="27" t="s">
        <v>43</v>
      </c>
      <c r="V2803" s="27" t="s">
        <v>43</v>
      </c>
      <c r="W2803" s="29">
        <v>27.872730000000001</v>
      </c>
      <c r="X2803" s="29">
        <v>-115.18316</v>
      </c>
      <c r="Y2803" s="28">
        <f t="shared" si="452"/>
        <v>57.2</v>
      </c>
      <c r="Z2803" s="27">
        <v>14</v>
      </c>
      <c r="AA2803" s="27">
        <v>12</v>
      </c>
      <c r="AB2803" s="27" t="s">
        <v>44</v>
      </c>
      <c r="AC2803" s="25">
        <v>2</v>
      </c>
      <c r="AD2803" s="25">
        <v>13</v>
      </c>
      <c r="AE2803" s="27">
        <v>1</v>
      </c>
      <c r="AF2803" s="27">
        <v>4</v>
      </c>
      <c r="AG2803" s="27">
        <v>300</v>
      </c>
      <c r="AI2803" s="70">
        <f t="shared" si="453"/>
        <v>10.373999999999999</v>
      </c>
      <c r="AJ2803" s="71" t="s">
        <v>369</v>
      </c>
      <c r="AK2803" s="72">
        <f t="shared" si="454"/>
        <v>0.96188687250685145</v>
      </c>
      <c r="AL2803" s="73">
        <f t="shared" si="455"/>
        <v>0.96188687250685145</v>
      </c>
    </row>
    <row r="2804" spans="1:38" hidden="1">
      <c r="A2804" s="25" t="s">
        <v>138</v>
      </c>
      <c r="B2804" s="25" t="s">
        <v>40</v>
      </c>
      <c r="C2804" s="32">
        <v>39652</v>
      </c>
      <c r="D2804" s="25">
        <v>2008</v>
      </c>
      <c r="E2804" s="26">
        <v>0.45833333333333331</v>
      </c>
      <c r="F2804" s="26">
        <v>0.49305555555555558</v>
      </c>
      <c r="G2804" s="26">
        <f t="shared" si="448"/>
        <v>3.4722222222222265E-2</v>
      </c>
      <c r="H2804" s="27">
        <v>2</v>
      </c>
      <c r="I2804" s="27">
        <v>2</v>
      </c>
      <c r="J2804" s="27">
        <v>2</v>
      </c>
      <c r="K2804" s="27">
        <v>2</v>
      </c>
      <c r="L2804" s="14" t="s">
        <v>99</v>
      </c>
      <c r="M2804" s="47" t="s">
        <v>244</v>
      </c>
      <c r="N2804" s="27">
        <v>2</v>
      </c>
      <c r="O2804" s="27">
        <f t="shared" si="449"/>
        <v>37.619999999999997</v>
      </c>
      <c r="P2804" s="28">
        <v>11.4</v>
      </c>
      <c r="Q2804" s="27">
        <f t="shared" si="450"/>
        <v>34.979999999999997</v>
      </c>
      <c r="R2804" s="28">
        <v>10.6</v>
      </c>
      <c r="S2804" s="27">
        <f t="shared" si="451"/>
        <v>37.619999999999997</v>
      </c>
      <c r="T2804" s="28">
        <v>11.4</v>
      </c>
      <c r="U2804" s="27" t="s">
        <v>43</v>
      </c>
      <c r="V2804" s="27" t="s">
        <v>43</v>
      </c>
      <c r="W2804" s="29">
        <v>27.872730000000001</v>
      </c>
      <c r="X2804" s="29">
        <v>-115.18316</v>
      </c>
      <c r="Y2804" s="28">
        <f t="shared" si="452"/>
        <v>57.2</v>
      </c>
      <c r="Z2804" s="27">
        <v>14</v>
      </c>
      <c r="AA2804" s="27">
        <v>12</v>
      </c>
      <c r="AB2804" s="27" t="s">
        <v>44</v>
      </c>
      <c r="AC2804" s="25">
        <v>2</v>
      </c>
      <c r="AD2804" s="25">
        <v>18</v>
      </c>
      <c r="AE2804" s="27">
        <v>1</v>
      </c>
      <c r="AF2804" s="27">
        <v>4</v>
      </c>
      <c r="AG2804" s="27">
        <v>300</v>
      </c>
      <c r="AI2804" s="70">
        <f t="shared" si="453"/>
        <v>13.918999999999999</v>
      </c>
      <c r="AJ2804" s="71" t="s">
        <v>369</v>
      </c>
      <c r="AK2804" s="72">
        <f t="shared" si="454"/>
        <v>1.8310631406548505</v>
      </c>
      <c r="AL2804" s="73">
        <f t="shared" si="455"/>
        <v>1.8310631406548505</v>
      </c>
    </row>
    <row r="2805" spans="1:38" hidden="1">
      <c r="A2805" s="25" t="s">
        <v>138</v>
      </c>
      <c r="B2805" s="25" t="s">
        <v>40</v>
      </c>
      <c r="C2805" s="32">
        <v>39652</v>
      </c>
      <c r="D2805" s="25">
        <v>2008</v>
      </c>
      <c r="E2805" s="26">
        <v>0.45833333333333331</v>
      </c>
      <c r="F2805" s="26">
        <v>0.49305555555555558</v>
      </c>
      <c r="G2805" s="26">
        <f t="shared" si="448"/>
        <v>3.4722222222222265E-2</v>
      </c>
      <c r="H2805" s="27">
        <v>2</v>
      </c>
      <c r="I2805" s="27">
        <v>2</v>
      </c>
      <c r="J2805" s="27">
        <v>2</v>
      </c>
      <c r="K2805" s="27">
        <v>2</v>
      </c>
      <c r="L2805" s="14" t="s">
        <v>99</v>
      </c>
      <c r="M2805" s="47" t="s">
        <v>244</v>
      </c>
      <c r="N2805" s="27">
        <v>2</v>
      </c>
      <c r="O2805" s="27">
        <f t="shared" si="449"/>
        <v>37.619999999999997</v>
      </c>
      <c r="P2805" s="28">
        <v>11.4</v>
      </c>
      <c r="Q2805" s="27">
        <f t="shared" si="450"/>
        <v>34.979999999999997</v>
      </c>
      <c r="R2805" s="28">
        <v>10.6</v>
      </c>
      <c r="S2805" s="27">
        <f t="shared" si="451"/>
        <v>37.619999999999997</v>
      </c>
      <c r="T2805" s="28">
        <v>11.4</v>
      </c>
      <c r="U2805" s="27" t="s">
        <v>43</v>
      </c>
      <c r="V2805" s="27" t="s">
        <v>43</v>
      </c>
      <c r="W2805" s="29">
        <v>27.872730000000001</v>
      </c>
      <c r="X2805" s="29">
        <v>-115.18316</v>
      </c>
      <c r="Y2805" s="28">
        <f t="shared" si="452"/>
        <v>57.2</v>
      </c>
      <c r="Z2805" s="27">
        <v>14</v>
      </c>
      <c r="AA2805" s="27">
        <v>12</v>
      </c>
      <c r="AB2805" s="27" t="s">
        <v>44</v>
      </c>
      <c r="AC2805" s="25">
        <v>3</v>
      </c>
      <c r="AD2805" s="25">
        <v>21</v>
      </c>
      <c r="AE2805" s="27">
        <v>1</v>
      </c>
      <c r="AF2805" s="27">
        <v>7</v>
      </c>
      <c r="AG2805" s="27">
        <v>300</v>
      </c>
      <c r="AI2805" s="70">
        <f t="shared" si="453"/>
        <v>16.045999999999999</v>
      </c>
      <c r="AJ2805" s="71" t="s">
        <v>369</v>
      </c>
      <c r="AK2805" s="72">
        <f t="shared" si="454"/>
        <v>2.5000862380340183</v>
      </c>
      <c r="AL2805" s="73">
        <f t="shared" si="455"/>
        <v>2.5000862380340183</v>
      </c>
    </row>
    <row r="2806" spans="1:38" hidden="1">
      <c r="A2806" s="25" t="s">
        <v>138</v>
      </c>
      <c r="B2806" s="25" t="s">
        <v>40</v>
      </c>
      <c r="C2806" s="32">
        <v>39652</v>
      </c>
      <c r="D2806" s="25">
        <v>2008</v>
      </c>
      <c r="E2806" s="26">
        <v>0.45833333333333331</v>
      </c>
      <c r="F2806" s="26">
        <v>0.49305555555555558</v>
      </c>
      <c r="G2806" s="26">
        <f t="shared" si="448"/>
        <v>3.4722222222222265E-2</v>
      </c>
      <c r="H2806" s="27">
        <v>2</v>
      </c>
      <c r="I2806" s="27">
        <v>2</v>
      </c>
      <c r="J2806" s="27">
        <v>2</v>
      </c>
      <c r="K2806" s="27">
        <v>2</v>
      </c>
      <c r="L2806" s="14" t="s">
        <v>99</v>
      </c>
      <c r="M2806" s="47" t="s">
        <v>244</v>
      </c>
      <c r="N2806" s="27">
        <v>2</v>
      </c>
      <c r="O2806" s="27">
        <f t="shared" si="449"/>
        <v>37.619999999999997</v>
      </c>
      <c r="P2806" s="28">
        <v>11.4</v>
      </c>
      <c r="Q2806" s="27">
        <f t="shared" si="450"/>
        <v>34.979999999999997</v>
      </c>
      <c r="R2806" s="28">
        <v>10.6</v>
      </c>
      <c r="S2806" s="27">
        <f t="shared" si="451"/>
        <v>37.619999999999997</v>
      </c>
      <c r="T2806" s="28">
        <v>11.4</v>
      </c>
      <c r="U2806" s="27" t="s">
        <v>43</v>
      </c>
      <c r="V2806" s="27" t="s">
        <v>43</v>
      </c>
      <c r="W2806" s="29">
        <v>27.872730000000001</v>
      </c>
      <c r="X2806" s="29">
        <v>-115.18316</v>
      </c>
      <c r="Y2806" s="28">
        <f t="shared" si="452"/>
        <v>57.2</v>
      </c>
      <c r="Z2806" s="27">
        <v>14</v>
      </c>
      <c r="AA2806" s="27">
        <v>12</v>
      </c>
      <c r="AB2806" s="27" t="s">
        <v>44</v>
      </c>
      <c r="AC2806" s="25">
        <v>4</v>
      </c>
      <c r="AD2806" s="25">
        <v>15</v>
      </c>
      <c r="AE2806" s="27">
        <v>1</v>
      </c>
      <c r="AF2806" s="27">
        <v>9</v>
      </c>
      <c r="AG2806" s="27">
        <v>300</v>
      </c>
      <c r="AI2806" s="70">
        <f t="shared" si="453"/>
        <v>11.792</v>
      </c>
      <c r="AJ2806" s="71" t="s">
        <v>369</v>
      </c>
      <c r="AK2806" s="72">
        <f t="shared" si="454"/>
        <v>1.2734394051640829</v>
      </c>
      <c r="AL2806" s="73">
        <f t="shared" si="455"/>
        <v>1.2734394051640829</v>
      </c>
    </row>
    <row r="2807" spans="1:38" hidden="1">
      <c r="A2807" s="25" t="s">
        <v>138</v>
      </c>
      <c r="B2807" s="25" t="s">
        <v>40</v>
      </c>
      <c r="C2807" s="32">
        <v>39652</v>
      </c>
      <c r="D2807" s="25">
        <v>2008</v>
      </c>
      <c r="E2807" s="26">
        <v>0.45833333333333331</v>
      </c>
      <c r="F2807" s="26">
        <v>0.49305555555555558</v>
      </c>
      <c r="G2807" s="26">
        <f t="shared" si="448"/>
        <v>3.4722222222222265E-2</v>
      </c>
      <c r="H2807" s="27">
        <v>2</v>
      </c>
      <c r="I2807" s="27">
        <v>2</v>
      </c>
      <c r="J2807" s="27">
        <v>2</v>
      </c>
      <c r="K2807" s="27">
        <v>2</v>
      </c>
      <c r="L2807" s="14" t="s">
        <v>99</v>
      </c>
      <c r="M2807" s="47" t="s">
        <v>244</v>
      </c>
      <c r="N2807" s="27">
        <v>2</v>
      </c>
      <c r="O2807" s="27">
        <f t="shared" si="449"/>
        <v>37.619999999999997</v>
      </c>
      <c r="P2807" s="28">
        <v>11.4</v>
      </c>
      <c r="Q2807" s="27">
        <f t="shared" si="450"/>
        <v>34.979999999999997</v>
      </c>
      <c r="R2807" s="28">
        <v>10.6</v>
      </c>
      <c r="S2807" s="27">
        <f t="shared" si="451"/>
        <v>37.619999999999997</v>
      </c>
      <c r="T2807" s="28">
        <v>11.4</v>
      </c>
      <c r="U2807" s="27" t="s">
        <v>43</v>
      </c>
      <c r="V2807" s="27" t="s">
        <v>43</v>
      </c>
      <c r="W2807" s="29">
        <v>27.872730000000001</v>
      </c>
      <c r="X2807" s="29">
        <v>-115.18316</v>
      </c>
      <c r="Y2807" s="28">
        <f t="shared" si="452"/>
        <v>57.2</v>
      </c>
      <c r="Z2807" s="27">
        <v>14</v>
      </c>
      <c r="AA2807" s="27">
        <v>12</v>
      </c>
      <c r="AB2807" s="27" t="s">
        <v>44</v>
      </c>
      <c r="AC2807" s="25">
        <v>5</v>
      </c>
      <c r="AD2807" s="25">
        <v>13</v>
      </c>
      <c r="AE2807" s="27">
        <v>1</v>
      </c>
      <c r="AF2807" s="27">
        <v>14</v>
      </c>
      <c r="AG2807" s="27">
        <v>300</v>
      </c>
      <c r="AI2807" s="70">
        <f t="shared" si="453"/>
        <v>10.373999999999999</v>
      </c>
      <c r="AJ2807" s="71" t="s">
        <v>369</v>
      </c>
      <c r="AK2807" s="72">
        <f t="shared" si="454"/>
        <v>0.96188687250685145</v>
      </c>
      <c r="AL2807" s="73">
        <f t="shared" si="455"/>
        <v>0.96188687250685145</v>
      </c>
    </row>
    <row r="2808" spans="1:38" hidden="1">
      <c r="A2808" s="25" t="s">
        <v>138</v>
      </c>
      <c r="B2808" s="25" t="s">
        <v>40</v>
      </c>
      <c r="C2808" s="32">
        <v>39652</v>
      </c>
      <c r="D2808" s="25">
        <v>2008</v>
      </c>
      <c r="E2808" s="26">
        <v>0.45833333333333331</v>
      </c>
      <c r="F2808" s="26">
        <v>0.49305555555555558</v>
      </c>
      <c r="G2808" s="26">
        <f t="shared" si="448"/>
        <v>3.4722222222222265E-2</v>
      </c>
      <c r="H2808" s="27">
        <v>2</v>
      </c>
      <c r="I2808" s="27">
        <v>2</v>
      </c>
      <c r="J2808" s="27">
        <v>2</v>
      </c>
      <c r="K2808" s="27">
        <v>2</v>
      </c>
      <c r="L2808" s="14" t="s">
        <v>99</v>
      </c>
      <c r="M2808" s="47" t="s">
        <v>244</v>
      </c>
      <c r="N2808" s="27">
        <v>2</v>
      </c>
      <c r="O2808" s="27">
        <f t="shared" si="449"/>
        <v>37.619999999999997</v>
      </c>
      <c r="P2808" s="28">
        <v>11.4</v>
      </c>
      <c r="Q2808" s="27">
        <f t="shared" si="450"/>
        <v>34.979999999999997</v>
      </c>
      <c r="R2808" s="28">
        <v>10.6</v>
      </c>
      <c r="S2808" s="27">
        <f t="shared" si="451"/>
        <v>37.619999999999997</v>
      </c>
      <c r="T2808" s="28">
        <v>11.4</v>
      </c>
      <c r="U2808" s="27" t="s">
        <v>43</v>
      </c>
      <c r="V2808" s="27" t="s">
        <v>43</v>
      </c>
      <c r="W2808" s="29">
        <v>27.872730000000001</v>
      </c>
      <c r="X2808" s="29">
        <v>-115.18316</v>
      </c>
      <c r="Y2808" s="28">
        <f t="shared" si="452"/>
        <v>57.2</v>
      </c>
      <c r="Z2808" s="27">
        <v>14</v>
      </c>
      <c r="AA2808" s="27">
        <v>12</v>
      </c>
      <c r="AB2808" s="27" t="s">
        <v>44</v>
      </c>
      <c r="AC2808" s="25">
        <v>6</v>
      </c>
      <c r="AD2808" s="25">
        <v>8</v>
      </c>
      <c r="AE2808" s="27">
        <v>1</v>
      </c>
      <c r="AF2808" s="27">
        <v>16</v>
      </c>
      <c r="AG2808" s="27">
        <v>300</v>
      </c>
      <c r="AI2808" s="70">
        <f t="shared" si="453"/>
        <v>6.8289999999999997</v>
      </c>
      <c r="AJ2808" s="71" t="s">
        <v>369</v>
      </c>
      <c r="AK2808" s="72">
        <f t="shared" si="454"/>
        <v>0.38498499317927082</v>
      </c>
      <c r="AL2808" s="73">
        <f t="shared" si="455"/>
        <v>0.38498499317927082</v>
      </c>
    </row>
    <row r="2809" spans="1:38" hidden="1">
      <c r="A2809" s="25" t="s">
        <v>138</v>
      </c>
      <c r="B2809" s="25" t="s">
        <v>40</v>
      </c>
      <c r="C2809" s="32">
        <v>39652</v>
      </c>
      <c r="D2809" s="25">
        <v>2008</v>
      </c>
      <c r="E2809" s="26">
        <v>0.45833333333333331</v>
      </c>
      <c r="F2809" s="26">
        <v>0.49305555555555558</v>
      </c>
      <c r="G2809" s="26">
        <f t="shared" si="448"/>
        <v>3.4722222222222265E-2</v>
      </c>
      <c r="H2809" s="27">
        <v>2</v>
      </c>
      <c r="I2809" s="27">
        <v>2</v>
      </c>
      <c r="J2809" s="27">
        <v>2</v>
      </c>
      <c r="K2809" s="27">
        <v>2</v>
      </c>
      <c r="L2809" s="14" t="s">
        <v>99</v>
      </c>
      <c r="M2809" s="47" t="s">
        <v>244</v>
      </c>
      <c r="N2809" s="27">
        <v>2</v>
      </c>
      <c r="O2809" s="27">
        <f t="shared" si="449"/>
        <v>37.619999999999997</v>
      </c>
      <c r="P2809" s="28">
        <v>11.4</v>
      </c>
      <c r="Q2809" s="27">
        <f t="shared" si="450"/>
        <v>34.979999999999997</v>
      </c>
      <c r="R2809" s="28">
        <v>10.6</v>
      </c>
      <c r="S2809" s="27">
        <f t="shared" si="451"/>
        <v>37.619999999999997</v>
      </c>
      <c r="T2809" s="28">
        <v>11.4</v>
      </c>
      <c r="U2809" s="27" t="s">
        <v>43</v>
      </c>
      <c r="V2809" s="27" t="s">
        <v>43</v>
      </c>
      <c r="W2809" s="29">
        <v>27.872730000000001</v>
      </c>
      <c r="X2809" s="29">
        <v>-115.18316</v>
      </c>
      <c r="Y2809" s="28">
        <f t="shared" si="452"/>
        <v>57.2</v>
      </c>
      <c r="Z2809" s="27">
        <v>14</v>
      </c>
      <c r="AA2809" s="27">
        <v>12</v>
      </c>
      <c r="AB2809" s="27" t="s">
        <v>44</v>
      </c>
      <c r="AC2809" s="25">
        <v>6</v>
      </c>
      <c r="AD2809" s="25">
        <v>9</v>
      </c>
      <c r="AE2809" s="27">
        <v>1</v>
      </c>
      <c r="AF2809" s="27">
        <v>16</v>
      </c>
      <c r="AG2809" s="27">
        <v>300</v>
      </c>
      <c r="AI2809" s="70">
        <f t="shared" si="453"/>
        <v>7.5379999999999994</v>
      </c>
      <c r="AJ2809" s="71" t="s">
        <v>369</v>
      </c>
      <c r="AK2809" s="72">
        <f t="shared" si="454"/>
        <v>0.47796121404284658</v>
      </c>
      <c r="AL2809" s="73">
        <f t="shared" si="455"/>
        <v>0.47796121404284658</v>
      </c>
    </row>
    <row r="2810" spans="1:38" hidden="1">
      <c r="A2810" s="25" t="s">
        <v>138</v>
      </c>
      <c r="B2810" s="25" t="s">
        <v>40</v>
      </c>
      <c r="C2810" s="32">
        <v>39652</v>
      </c>
      <c r="D2810" s="25">
        <v>2008</v>
      </c>
      <c r="E2810" s="26">
        <v>0.45833333333333331</v>
      </c>
      <c r="F2810" s="26">
        <v>0.49305555555555558</v>
      </c>
      <c r="G2810" s="26">
        <f t="shared" si="448"/>
        <v>3.4722222222222265E-2</v>
      </c>
      <c r="H2810" s="27">
        <v>2</v>
      </c>
      <c r="I2810" s="27">
        <v>2</v>
      </c>
      <c r="J2810" s="27">
        <v>2</v>
      </c>
      <c r="K2810" s="27">
        <v>2</v>
      </c>
      <c r="L2810" s="14" t="s">
        <v>99</v>
      </c>
      <c r="M2810" s="47" t="s">
        <v>244</v>
      </c>
      <c r="N2810" s="27">
        <v>2</v>
      </c>
      <c r="O2810" s="27">
        <f t="shared" si="449"/>
        <v>37.619999999999997</v>
      </c>
      <c r="P2810" s="28">
        <v>11.4</v>
      </c>
      <c r="Q2810" s="27">
        <f t="shared" si="450"/>
        <v>34.979999999999997</v>
      </c>
      <c r="R2810" s="28">
        <v>10.6</v>
      </c>
      <c r="S2810" s="27">
        <f t="shared" si="451"/>
        <v>37.619999999999997</v>
      </c>
      <c r="T2810" s="28">
        <v>11.4</v>
      </c>
      <c r="U2810" s="27" t="s">
        <v>43</v>
      </c>
      <c r="V2810" s="27" t="s">
        <v>43</v>
      </c>
      <c r="W2810" s="29">
        <v>27.872730000000001</v>
      </c>
      <c r="X2810" s="29">
        <v>-115.18316</v>
      </c>
      <c r="Y2810" s="28">
        <f t="shared" si="452"/>
        <v>57.2</v>
      </c>
      <c r="Z2810" s="27">
        <v>14</v>
      </c>
      <c r="AA2810" s="27">
        <v>12</v>
      </c>
      <c r="AB2810" s="27" t="s">
        <v>44</v>
      </c>
      <c r="AC2810" s="25">
        <v>6</v>
      </c>
      <c r="AD2810" s="25">
        <v>10</v>
      </c>
      <c r="AE2810" s="27">
        <v>1</v>
      </c>
      <c r="AF2810" s="27">
        <v>16</v>
      </c>
      <c r="AG2810" s="27">
        <v>300</v>
      </c>
      <c r="AI2810" s="70">
        <f t="shared" si="453"/>
        <v>8.2469999999999999</v>
      </c>
      <c r="AJ2810" s="71" t="s">
        <v>369</v>
      </c>
      <c r="AK2810" s="72">
        <f t="shared" si="454"/>
        <v>0.58195573469462847</v>
      </c>
      <c r="AL2810" s="73">
        <f t="shared" si="455"/>
        <v>0.58195573469462847</v>
      </c>
    </row>
    <row r="2811" spans="1:38" hidden="1">
      <c r="A2811" s="25" t="s">
        <v>138</v>
      </c>
      <c r="B2811" s="25" t="s">
        <v>40</v>
      </c>
      <c r="C2811" s="32">
        <v>39652</v>
      </c>
      <c r="D2811" s="25">
        <v>2008</v>
      </c>
      <c r="E2811" s="26">
        <v>0.45833333333333331</v>
      </c>
      <c r="F2811" s="26">
        <v>0.49305555555555558</v>
      </c>
      <c r="G2811" s="26">
        <f t="shared" si="448"/>
        <v>3.4722222222222265E-2</v>
      </c>
      <c r="H2811" s="27">
        <v>2</v>
      </c>
      <c r="I2811" s="27">
        <v>2</v>
      </c>
      <c r="J2811" s="27">
        <v>2</v>
      </c>
      <c r="K2811" s="27">
        <v>2</v>
      </c>
      <c r="L2811" s="14" t="s">
        <v>99</v>
      </c>
      <c r="M2811" s="47" t="s">
        <v>244</v>
      </c>
      <c r="N2811" s="27">
        <v>2</v>
      </c>
      <c r="O2811" s="27">
        <f t="shared" si="449"/>
        <v>37.619999999999997</v>
      </c>
      <c r="P2811" s="28">
        <v>11.4</v>
      </c>
      <c r="Q2811" s="27">
        <f t="shared" si="450"/>
        <v>34.979999999999997</v>
      </c>
      <c r="R2811" s="28">
        <v>10.6</v>
      </c>
      <c r="S2811" s="27">
        <f t="shared" si="451"/>
        <v>37.619999999999997</v>
      </c>
      <c r="T2811" s="28">
        <v>11.4</v>
      </c>
      <c r="U2811" s="27" t="s">
        <v>43</v>
      </c>
      <c r="V2811" s="27" t="s">
        <v>43</v>
      </c>
      <c r="W2811" s="29">
        <v>27.872730000000001</v>
      </c>
      <c r="X2811" s="29">
        <v>-115.18316</v>
      </c>
      <c r="Y2811" s="28">
        <f t="shared" si="452"/>
        <v>57.2</v>
      </c>
      <c r="Z2811" s="27">
        <v>14</v>
      </c>
      <c r="AA2811" s="27">
        <v>12</v>
      </c>
      <c r="AB2811" s="27" t="s">
        <v>44</v>
      </c>
      <c r="AC2811" s="25">
        <v>6</v>
      </c>
      <c r="AD2811" s="25">
        <v>11</v>
      </c>
      <c r="AE2811" s="27">
        <v>1</v>
      </c>
      <c r="AF2811" s="27">
        <v>16</v>
      </c>
      <c r="AG2811" s="27">
        <v>300</v>
      </c>
      <c r="AI2811" s="70">
        <f t="shared" si="453"/>
        <v>8.9559999999999995</v>
      </c>
      <c r="AJ2811" s="71" t="s">
        <v>369</v>
      </c>
      <c r="AK2811" s="72">
        <f t="shared" si="454"/>
        <v>0.69715856935839871</v>
      </c>
      <c r="AL2811" s="73">
        <f t="shared" si="455"/>
        <v>0.69715856935839871</v>
      </c>
    </row>
    <row r="2812" spans="1:38" hidden="1">
      <c r="A2812" s="25" t="s">
        <v>138</v>
      </c>
      <c r="B2812" s="25" t="s">
        <v>40</v>
      </c>
      <c r="C2812" s="32">
        <v>39652</v>
      </c>
      <c r="D2812" s="25">
        <v>2008</v>
      </c>
      <c r="E2812" s="26">
        <v>0.45833333333333331</v>
      </c>
      <c r="F2812" s="26">
        <v>0.49305555555555558</v>
      </c>
      <c r="G2812" s="26">
        <f t="shared" si="448"/>
        <v>3.4722222222222265E-2</v>
      </c>
      <c r="H2812" s="27">
        <v>2</v>
      </c>
      <c r="I2812" s="27">
        <v>2</v>
      </c>
      <c r="J2812" s="27">
        <v>2</v>
      </c>
      <c r="K2812" s="27">
        <v>2</v>
      </c>
      <c r="L2812" s="14" t="s">
        <v>99</v>
      </c>
      <c r="M2812" s="47" t="s">
        <v>244</v>
      </c>
      <c r="N2812" s="27">
        <v>2</v>
      </c>
      <c r="O2812" s="27">
        <f t="shared" si="449"/>
        <v>37.619999999999997</v>
      </c>
      <c r="P2812" s="28">
        <v>11.4</v>
      </c>
      <c r="Q2812" s="27">
        <f t="shared" si="450"/>
        <v>34.979999999999997</v>
      </c>
      <c r="R2812" s="28">
        <v>10.6</v>
      </c>
      <c r="S2812" s="27">
        <f t="shared" si="451"/>
        <v>37.619999999999997</v>
      </c>
      <c r="T2812" s="28">
        <v>11.4</v>
      </c>
      <c r="U2812" s="27" t="s">
        <v>43</v>
      </c>
      <c r="V2812" s="27" t="s">
        <v>43</v>
      </c>
      <c r="W2812" s="29">
        <v>27.872730000000001</v>
      </c>
      <c r="X2812" s="29">
        <v>-115.18316</v>
      </c>
      <c r="Y2812" s="28">
        <f t="shared" si="452"/>
        <v>57.2</v>
      </c>
      <c r="Z2812" s="27">
        <v>14</v>
      </c>
      <c r="AA2812" s="27">
        <v>12</v>
      </c>
      <c r="AB2812" s="27" t="s">
        <v>44</v>
      </c>
      <c r="AC2812" s="25">
        <v>6</v>
      </c>
      <c r="AD2812" s="25">
        <v>11</v>
      </c>
      <c r="AE2812" s="27">
        <v>1</v>
      </c>
      <c r="AF2812" s="27">
        <v>16</v>
      </c>
      <c r="AG2812" s="27">
        <v>300</v>
      </c>
      <c r="AI2812" s="70">
        <f t="shared" si="453"/>
        <v>8.9559999999999995</v>
      </c>
      <c r="AJ2812" s="71" t="s">
        <v>369</v>
      </c>
      <c r="AK2812" s="72">
        <f t="shared" si="454"/>
        <v>0.69715856935839871</v>
      </c>
      <c r="AL2812" s="73">
        <f t="shared" si="455"/>
        <v>0.69715856935839871</v>
      </c>
    </row>
    <row r="2813" spans="1:38" hidden="1">
      <c r="A2813" s="25" t="s">
        <v>138</v>
      </c>
      <c r="B2813" s="25" t="s">
        <v>40</v>
      </c>
      <c r="C2813" s="32">
        <v>39652</v>
      </c>
      <c r="D2813" s="25">
        <v>2008</v>
      </c>
      <c r="E2813" s="26">
        <v>0.45833333333333331</v>
      </c>
      <c r="F2813" s="26">
        <v>0.49305555555555558</v>
      </c>
      <c r="G2813" s="26">
        <f t="shared" si="448"/>
        <v>3.4722222222222265E-2</v>
      </c>
      <c r="H2813" s="27">
        <v>2</v>
      </c>
      <c r="I2813" s="27">
        <v>2</v>
      </c>
      <c r="J2813" s="27">
        <v>2</v>
      </c>
      <c r="K2813" s="27">
        <v>2</v>
      </c>
      <c r="L2813" s="14" t="s">
        <v>99</v>
      </c>
      <c r="M2813" s="47" t="s">
        <v>244</v>
      </c>
      <c r="N2813" s="27">
        <v>2</v>
      </c>
      <c r="O2813" s="27">
        <f t="shared" si="449"/>
        <v>37.619999999999997</v>
      </c>
      <c r="P2813" s="28">
        <v>11.4</v>
      </c>
      <c r="Q2813" s="27">
        <f t="shared" si="450"/>
        <v>34.979999999999997</v>
      </c>
      <c r="R2813" s="28">
        <v>10.6</v>
      </c>
      <c r="S2813" s="27">
        <f t="shared" si="451"/>
        <v>37.619999999999997</v>
      </c>
      <c r="T2813" s="28">
        <v>11.4</v>
      </c>
      <c r="U2813" s="27" t="s">
        <v>43</v>
      </c>
      <c r="V2813" s="27" t="s">
        <v>43</v>
      </c>
      <c r="W2813" s="29">
        <v>27.872730000000001</v>
      </c>
      <c r="X2813" s="29">
        <v>-115.18316</v>
      </c>
      <c r="Y2813" s="28">
        <f t="shared" si="452"/>
        <v>57.2</v>
      </c>
      <c r="Z2813" s="27">
        <v>14</v>
      </c>
      <c r="AA2813" s="27">
        <v>12</v>
      </c>
      <c r="AB2813" s="27" t="s">
        <v>44</v>
      </c>
      <c r="AC2813" s="25">
        <v>7</v>
      </c>
      <c r="AD2813" s="25">
        <v>11</v>
      </c>
      <c r="AE2813" s="27">
        <v>1</v>
      </c>
      <c r="AF2813" s="27">
        <v>20</v>
      </c>
      <c r="AG2813" s="27">
        <v>300</v>
      </c>
      <c r="AI2813" s="70">
        <f t="shared" si="453"/>
        <v>8.9559999999999995</v>
      </c>
      <c r="AJ2813" s="71" t="s">
        <v>369</v>
      </c>
      <c r="AK2813" s="72">
        <f t="shared" si="454"/>
        <v>0.69715856935839871</v>
      </c>
      <c r="AL2813" s="73">
        <f t="shared" si="455"/>
        <v>0.69715856935839871</v>
      </c>
    </row>
    <row r="2814" spans="1:38" hidden="1">
      <c r="A2814" s="25" t="s">
        <v>138</v>
      </c>
      <c r="B2814" s="25" t="s">
        <v>40</v>
      </c>
      <c r="C2814" s="32">
        <v>39652</v>
      </c>
      <c r="D2814" s="25">
        <v>2008</v>
      </c>
      <c r="E2814" s="26">
        <v>0.45833333333333331</v>
      </c>
      <c r="F2814" s="26">
        <v>0.49305555555555558</v>
      </c>
      <c r="G2814" s="26">
        <f t="shared" si="448"/>
        <v>3.4722222222222265E-2</v>
      </c>
      <c r="H2814" s="27">
        <v>2</v>
      </c>
      <c r="I2814" s="27">
        <v>2</v>
      </c>
      <c r="J2814" s="27">
        <v>2</v>
      </c>
      <c r="K2814" s="27">
        <v>2</v>
      </c>
      <c r="L2814" s="14" t="s">
        <v>99</v>
      </c>
      <c r="M2814" s="47" t="s">
        <v>244</v>
      </c>
      <c r="N2814" s="27">
        <v>2</v>
      </c>
      <c r="O2814" s="27">
        <f t="shared" si="449"/>
        <v>37.619999999999997</v>
      </c>
      <c r="P2814" s="28">
        <v>11.4</v>
      </c>
      <c r="Q2814" s="27">
        <f t="shared" si="450"/>
        <v>34.979999999999997</v>
      </c>
      <c r="R2814" s="28">
        <v>10.6</v>
      </c>
      <c r="S2814" s="27">
        <f t="shared" si="451"/>
        <v>37.619999999999997</v>
      </c>
      <c r="T2814" s="28">
        <v>11.4</v>
      </c>
      <c r="U2814" s="27" t="s">
        <v>43</v>
      </c>
      <c r="V2814" s="27" t="s">
        <v>43</v>
      </c>
      <c r="W2814" s="29">
        <v>27.872730000000001</v>
      </c>
      <c r="X2814" s="29">
        <v>-115.18316</v>
      </c>
      <c r="Y2814" s="28">
        <f t="shared" si="452"/>
        <v>57.2</v>
      </c>
      <c r="Z2814" s="27">
        <v>14</v>
      </c>
      <c r="AA2814" s="27">
        <v>12</v>
      </c>
      <c r="AB2814" s="27" t="s">
        <v>44</v>
      </c>
      <c r="AC2814" s="25">
        <v>7</v>
      </c>
      <c r="AD2814" s="25">
        <v>13</v>
      </c>
      <c r="AE2814" s="27">
        <v>1</v>
      </c>
      <c r="AF2814" s="27">
        <v>20</v>
      </c>
      <c r="AG2814" s="27">
        <v>300</v>
      </c>
      <c r="AI2814" s="70">
        <f t="shared" si="453"/>
        <v>10.373999999999999</v>
      </c>
      <c r="AJ2814" s="71" t="s">
        <v>369</v>
      </c>
      <c r="AK2814" s="72">
        <f t="shared" si="454"/>
        <v>0.96188687250685145</v>
      </c>
      <c r="AL2814" s="73">
        <f t="shared" si="455"/>
        <v>0.96188687250685145</v>
      </c>
    </row>
    <row r="2815" spans="1:38" hidden="1">
      <c r="A2815" s="25" t="s">
        <v>138</v>
      </c>
      <c r="B2815" s="25" t="s">
        <v>40</v>
      </c>
      <c r="C2815" s="32">
        <v>39652</v>
      </c>
      <c r="D2815" s="25">
        <v>2008</v>
      </c>
      <c r="E2815" s="26">
        <v>0.45833333333333331</v>
      </c>
      <c r="F2815" s="26">
        <v>0.49305555555555558</v>
      </c>
      <c r="G2815" s="26">
        <f t="shared" si="448"/>
        <v>3.4722222222222265E-2</v>
      </c>
      <c r="H2815" s="27">
        <v>2</v>
      </c>
      <c r="I2815" s="27">
        <v>2</v>
      </c>
      <c r="J2815" s="27">
        <v>2</v>
      </c>
      <c r="K2815" s="27">
        <v>2</v>
      </c>
      <c r="L2815" s="14" t="s">
        <v>99</v>
      </c>
      <c r="M2815" s="47" t="s">
        <v>244</v>
      </c>
      <c r="N2815" s="27">
        <v>2</v>
      </c>
      <c r="O2815" s="27">
        <f t="shared" si="449"/>
        <v>37.619999999999997</v>
      </c>
      <c r="P2815" s="28">
        <v>11.4</v>
      </c>
      <c r="Q2815" s="27">
        <f t="shared" si="450"/>
        <v>34.979999999999997</v>
      </c>
      <c r="R2815" s="28">
        <v>10.6</v>
      </c>
      <c r="S2815" s="27">
        <f t="shared" si="451"/>
        <v>37.619999999999997</v>
      </c>
      <c r="T2815" s="28">
        <v>11.4</v>
      </c>
      <c r="U2815" s="27" t="s">
        <v>43</v>
      </c>
      <c r="V2815" s="27" t="s">
        <v>43</v>
      </c>
      <c r="W2815" s="29">
        <v>27.872730000000001</v>
      </c>
      <c r="X2815" s="29">
        <v>-115.18316</v>
      </c>
      <c r="Y2815" s="28">
        <f t="shared" si="452"/>
        <v>57.2</v>
      </c>
      <c r="Z2815" s="27">
        <v>14</v>
      </c>
      <c r="AA2815" s="27">
        <v>12</v>
      </c>
      <c r="AB2815" s="27" t="s">
        <v>44</v>
      </c>
      <c r="AC2815" s="25">
        <v>8</v>
      </c>
      <c r="AD2815" s="25">
        <v>13</v>
      </c>
      <c r="AE2815" s="27">
        <v>1</v>
      </c>
      <c r="AF2815" s="27">
        <v>24</v>
      </c>
      <c r="AG2815" s="27">
        <v>300</v>
      </c>
      <c r="AI2815" s="70">
        <f t="shared" si="453"/>
        <v>10.373999999999999</v>
      </c>
      <c r="AJ2815" s="71" t="s">
        <v>369</v>
      </c>
      <c r="AK2815" s="72">
        <f t="shared" si="454"/>
        <v>0.96188687250685145</v>
      </c>
      <c r="AL2815" s="73">
        <f t="shared" si="455"/>
        <v>0.96188687250685145</v>
      </c>
    </row>
    <row r="2816" spans="1:38" hidden="1">
      <c r="A2816" s="25" t="s">
        <v>138</v>
      </c>
      <c r="B2816" s="25" t="s">
        <v>40</v>
      </c>
      <c r="C2816" s="32">
        <v>39652</v>
      </c>
      <c r="D2816" s="25">
        <v>2008</v>
      </c>
      <c r="E2816" s="26">
        <v>0.45833333333333331</v>
      </c>
      <c r="F2816" s="26">
        <v>0.49305555555555558</v>
      </c>
      <c r="G2816" s="26">
        <f t="shared" si="448"/>
        <v>3.4722222222222265E-2</v>
      </c>
      <c r="H2816" s="27">
        <v>2</v>
      </c>
      <c r="I2816" s="27">
        <v>2</v>
      </c>
      <c r="J2816" s="27">
        <v>2</v>
      </c>
      <c r="K2816" s="27">
        <v>2</v>
      </c>
      <c r="L2816" s="14" t="s">
        <v>99</v>
      </c>
      <c r="M2816" s="47" t="s">
        <v>244</v>
      </c>
      <c r="N2816" s="27">
        <v>2</v>
      </c>
      <c r="O2816" s="27">
        <f t="shared" si="449"/>
        <v>37.619999999999997</v>
      </c>
      <c r="P2816" s="28">
        <v>11.4</v>
      </c>
      <c r="Q2816" s="27">
        <f t="shared" si="450"/>
        <v>34.979999999999997</v>
      </c>
      <c r="R2816" s="28">
        <v>10.6</v>
      </c>
      <c r="S2816" s="27">
        <f t="shared" si="451"/>
        <v>37.619999999999997</v>
      </c>
      <c r="T2816" s="28">
        <v>11.4</v>
      </c>
      <c r="U2816" s="27" t="s">
        <v>43</v>
      </c>
      <c r="V2816" s="27" t="s">
        <v>43</v>
      </c>
      <c r="W2816" s="29">
        <v>27.872730000000001</v>
      </c>
      <c r="X2816" s="29">
        <v>-115.18316</v>
      </c>
      <c r="Y2816" s="28">
        <f t="shared" si="452"/>
        <v>57.2</v>
      </c>
      <c r="Z2816" s="27">
        <v>14</v>
      </c>
      <c r="AA2816" s="27">
        <v>12</v>
      </c>
      <c r="AB2816" s="27" t="s">
        <v>44</v>
      </c>
      <c r="AC2816" s="25">
        <v>8</v>
      </c>
      <c r="AD2816" s="25">
        <v>15</v>
      </c>
      <c r="AE2816" s="27">
        <v>1</v>
      </c>
      <c r="AF2816" s="27">
        <v>24</v>
      </c>
      <c r="AG2816" s="27">
        <v>300</v>
      </c>
      <c r="AI2816" s="70">
        <f t="shared" si="453"/>
        <v>11.792</v>
      </c>
      <c r="AJ2816" s="71" t="s">
        <v>369</v>
      </c>
      <c r="AK2816" s="72">
        <f t="shared" si="454"/>
        <v>1.2734394051640829</v>
      </c>
      <c r="AL2816" s="73">
        <f t="shared" si="455"/>
        <v>1.2734394051640829</v>
      </c>
    </row>
    <row r="2817" spans="1:38" hidden="1">
      <c r="A2817" s="25" t="s">
        <v>138</v>
      </c>
      <c r="B2817" s="25" t="s">
        <v>40</v>
      </c>
      <c r="C2817" s="32">
        <v>39652</v>
      </c>
      <c r="D2817" s="25">
        <v>2008</v>
      </c>
      <c r="E2817" s="26">
        <v>0.45833333333333331</v>
      </c>
      <c r="F2817" s="26">
        <v>0.49305555555555558</v>
      </c>
      <c r="G2817" s="26">
        <f t="shared" si="448"/>
        <v>3.4722222222222265E-2</v>
      </c>
      <c r="H2817" s="27">
        <v>2</v>
      </c>
      <c r="I2817" s="27">
        <v>2</v>
      </c>
      <c r="J2817" s="27">
        <v>2</v>
      </c>
      <c r="K2817" s="27">
        <v>2</v>
      </c>
      <c r="L2817" s="14" t="s">
        <v>99</v>
      </c>
      <c r="M2817" s="47" t="s">
        <v>244</v>
      </c>
      <c r="N2817" s="27">
        <v>2</v>
      </c>
      <c r="O2817" s="27">
        <f t="shared" si="449"/>
        <v>37.619999999999997</v>
      </c>
      <c r="P2817" s="28">
        <v>11.4</v>
      </c>
      <c r="Q2817" s="27">
        <f t="shared" si="450"/>
        <v>34.979999999999997</v>
      </c>
      <c r="R2817" s="28">
        <v>10.6</v>
      </c>
      <c r="S2817" s="27">
        <f t="shared" si="451"/>
        <v>37.619999999999997</v>
      </c>
      <c r="T2817" s="28">
        <v>11.4</v>
      </c>
      <c r="U2817" s="27" t="s">
        <v>43</v>
      </c>
      <c r="V2817" s="27" t="s">
        <v>43</v>
      </c>
      <c r="W2817" s="29">
        <v>27.872730000000001</v>
      </c>
      <c r="X2817" s="29">
        <v>-115.18316</v>
      </c>
      <c r="Y2817" s="28">
        <f t="shared" si="452"/>
        <v>57.2</v>
      </c>
      <c r="Z2817" s="27">
        <v>14</v>
      </c>
      <c r="AA2817" s="27">
        <v>12</v>
      </c>
      <c r="AB2817" s="27" t="s">
        <v>44</v>
      </c>
      <c r="AC2817" s="25">
        <v>9</v>
      </c>
      <c r="AD2817" s="25">
        <v>8</v>
      </c>
      <c r="AE2817" s="27">
        <v>1</v>
      </c>
      <c r="AF2817" s="27">
        <v>27</v>
      </c>
      <c r="AG2817" s="27">
        <v>300</v>
      </c>
      <c r="AI2817" s="70">
        <f t="shared" si="453"/>
        <v>6.8289999999999997</v>
      </c>
      <c r="AJ2817" s="71" t="s">
        <v>369</v>
      </c>
      <c r="AK2817" s="72">
        <f t="shared" si="454"/>
        <v>0.38498499317927082</v>
      </c>
      <c r="AL2817" s="73">
        <f t="shared" si="455"/>
        <v>0.38498499317927082</v>
      </c>
    </row>
    <row r="2818" spans="1:38" hidden="1">
      <c r="A2818" s="25" t="s">
        <v>138</v>
      </c>
      <c r="B2818" s="25" t="s">
        <v>40</v>
      </c>
      <c r="C2818" s="32">
        <v>39652</v>
      </c>
      <c r="D2818" s="25">
        <v>2008</v>
      </c>
      <c r="E2818" s="26">
        <v>0.45833333333333331</v>
      </c>
      <c r="F2818" s="26">
        <v>0.49305555555555558</v>
      </c>
      <c r="G2818" s="26">
        <f t="shared" si="448"/>
        <v>3.4722222222222265E-2</v>
      </c>
      <c r="H2818" s="27">
        <v>2</v>
      </c>
      <c r="I2818" s="27">
        <v>2</v>
      </c>
      <c r="J2818" s="27">
        <v>2</v>
      </c>
      <c r="K2818" s="27">
        <v>2</v>
      </c>
      <c r="L2818" s="14" t="s">
        <v>99</v>
      </c>
      <c r="M2818" s="47" t="s">
        <v>244</v>
      </c>
      <c r="N2818" s="27">
        <v>2</v>
      </c>
      <c r="O2818" s="27">
        <f t="shared" si="449"/>
        <v>37.619999999999997</v>
      </c>
      <c r="P2818" s="28">
        <v>11.4</v>
      </c>
      <c r="Q2818" s="27">
        <f t="shared" si="450"/>
        <v>34.979999999999997</v>
      </c>
      <c r="R2818" s="28">
        <v>10.6</v>
      </c>
      <c r="S2818" s="27">
        <f t="shared" si="451"/>
        <v>37.619999999999997</v>
      </c>
      <c r="T2818" s="28">
        <v>11.4</v>
      </c>
      <c r="U2818" s="27" t="s">
        <v>43</v>
      </c>
      <c r="V2818" s="27" t="s">
        <v>43</v>
      </c>
      <c r="W2818" s="29">
        <v>27.872730000000001</v>
      </c>
      <c r="X2818" s="29">
        <v>-115.18316</v>
      </c>
      <c r="Y2818" s="28">
        <f t="shared" si="452"/>
        <v>57.2</v>
      </c>
      <c r="Z2818" s="27">
        <v>14</v>
      </c>
      <c r="AA2818" s="27">
        <v>12</v>
      </c>
      <c r="AB2818" s="27" t="s">
        <v>44</v>
      </c>
      <c r="AC2818" s="25">
        <v>9</v>
      </c>
      <c r="AD2818" s="25">
        <v>11</v>
      </c>
      <c r="AE2818" s="27">
        <v>1</v>
      </c>
      <c r="AF2818" s="27">
        <v>27</v>
      </c>
      <c r="AG2818" s="27">
        <v>300</v>
      </c>
      <c r="AI2818" s="70">
        <f t="shared" si="453"/>
        <v>8.9559999999999995</v>
      </c>
      <c r="AJ2818" s="71" t="s">
        <v>369</v>
      </c>
      <c r="AK2818" s="72">
        <f t="shared" si="454"/>
        <v>0.69715856935839871</v>
      </c>
      <c r="AL2818" s="73">
        <f t="shared" si="455"/>
        <v>0.69715856935839871</v>
      </c>
    </row>
    <row r="2819" spans="1:38" hidden="1">
      <c r="A2819" s="25" t="s">
        <v>138</v>
      </c>
      <c r="B2819" s="25" t="s">
        <v>40</v>
      </c>
      <c r="C2819" s="32">
        <v>39652</v>
      </c>
      <c r="D2819" s="25">
        <v>2008</v>
      </c>
      <c r="E2819" s="26">
        <v>0.45833333333333331</v>
      </c>
      <c r="F2819" s="26">
        <v>0.49305555555555558</v>
      </c>
      <c r="G2819" s="26">
        <f t="shared" si="448"/>
        <v>3.4722222222222265E-2</v>
      </c>
      <c r="H2819" s="27">
        <v>2</v>
      </c>
      <c r="I2819" s="27">
        <v>2</v>
      </c>
      <c r="J2819" s="27">
        <v>2</v>
      </c>
      <c r="K2819" s="27">
        <v>2</v>
      </c>
      <c r="L2819" s="14" t="s">
        <v>99</v>
      </c>
      <c r="M2819" s="47" t="s">
        <v>244</v>
      </c>
      <c r="N2819" s="27">
        <v>2</v>
      </c>
      <c r="O2819" s="27">
        <f t="shared" si="449"/>
        <v>37.619999999999997</v>
      </c>
      <c r="P2819" s="28">
        <v>11.4</v>
      </c>
      <c r="Q2819" s="27">
        <f t="shared" si="450"/>
        <v>34.979999999999997</v>
      </c>
      <c r="R2819" s="28">
        <v>10.6</v>
      </c>
      <c r="S2819" s="27">
        <f t="shared" si="451"/>
        <v>37.619999999999997</v>
      </c>
      <c r="T2819" s="28">
        <v>11.4</v>
      </c>
      <c r="U2819" s="27" t="s">
        <v>43</v>
      </c>
      <c r="V2819" s="27" t="s">
        <v>43</v>
      </c>
      <c r="W2819" s="29">
        <v>27.872730000000001</v>
      </c>
      <c r="X2819" s="29">
        <v>-115.18316</v>
      </c>
      <c r="Y2819" s="28">
        <f t="shared" si="452"/>
        <v>57.2</v>
      </c>
      <c r="Z2819" s="27">
        <v>14</v>
      </c>
      <c r="AA2819" s="27">
        <v>12</v>
      </c>
      <c r="AB2819" s="27" t="s">
        <v>44</v>
      </c>
      <c r="AC2819" s="25">
        <v>9</v>
      </c>
      <c r="AD2819" s="25">
        <v>13</v>
      </c>
      <c r="AE2819" s="27">
        <v>1</v>
      </c>
      <c r="AF2819" s="27">
        <v>27</v>
      </c>
      <c r="AG2819" s="27">
        <v>300</v>
      </c>
      <c r="AI2819" s="70">
        <f t="shared" si="453"/>
        <v>10.373999999999999</v>
      </c>
      <c r="AJ2819" s="71" t="s">
        <v>369</v>
      </c>
      <c r="AK2819" s="72">
        <f t="shared" si="454"/>
        <v>0.96188687250685145</v>
      </c>
      <c r="AL2819" s="73">
        <f t="shared" si="455"/>
        <v>0.96188687250685145</v>
      </c>
    </row>
    <row r="2820" spans="1:38" hidden="1">
      <c r="A2820" s="25" t="s">
        <v>138</v>
      </c>
      <c r="B2820" s="25" t="s">
        <v>40</v>
      </c>
      <c r="C2820" s="32">
        <v>39652</v>
      </c>
      <c r="D2820" s="25">
        <v>2008</v>
      </c>
      <c r="E2820" s="26">
        <v>0.45833333333333331</v>
      </c>
      <c r="F2820" s="26">
        <v>0.49305555555555558</v>
      </c>
      <c r="G2820" s="26">
        <f t="shared" si="448"/>
        <v>3.4722222222222265E-2</v>
      </c>
      <c r="H2820" s="27">
        <v>2</v>
      </c>
      <c r="I2820" s="27">
        <v>2</v>
      </c>
      <c r="J2820" s="27">
        <v>2</v>
      </c>
      <c r="K2820" s="27">
        <v>2</v>
      </c>
      <c r="L2820" s="14" t="s">
        <v>99</v>
      </c>
      <c r="M2820" s="47" t="s">
        <v>244</v>
      </c>
      <c r="N2820" s="27">
        <v>2</v>
      </c>
      <c r="O2820" s="27">
        <f t="shared" si="449"/>
        <v>37.619999999999997</v>
      </c>
      <c r="P2820" s="28">
        <v>11.4</v>
      </c>
      <c r="Q2820" s="27">
        <f t="shared" si="450"/>
        <v>34.979999999999997</v>
      </c>
      <c r="R2820" s="28">
        <v>10.6</v>
      </c>
      <c r="S2820" s="27">
        <f t="shared" si="451"/>
        <v>37.619999999999997</v>
      </c>
      <c r="T2820" s="28">
        <v>11.4</v>
      </c>
      <c r="U2820" s="27" t="s">
        <v>43</v>
      </c>
      <c r="V2820" s="27" t="s">
        <v>43</v>
      </c>
      <c r="W2820" s="29">
        <v>27.872730000000001</v>
      </c>
      <c r="X2820" s="29">
        <v>-115.18316</v>
      </c>
      <c r="Y2820" s="28">
        <f t="shared" si="452"/>
        <v>57.2</v>
      </c>
      <c r="Z2820" s="27">
        <v>14</v>
      </c>
      <c r="AA2820" s="27">
        <v>12</v>
      </c>
      <c r="AB2820" s="27" t="s">
        <v>44</v>
      </c>
      <c r="AC2820" s="25">
        <v>9</v>
      </c>
      <c r="AD2820" s="25">
        <v>15</v>
      </c>
      <c r="AE2820" s="27">
        <v>1</v>
      </c>
      <c r="AF2820" s="27">
        <v>27</v>
      </c>
      <c r="AG2820" s="27">
        <v>300</v>
      </c>
      <c r="AI2820" s="70">
        <f t="shared" si="453"/>
        <v>11.792</v>
      </c>
      <c r="AJ2820" s="71" t="s">
        <v>369</v>
      </c>
      <c r="AK2820" s="72">
        <f t="shared" si="454"/>
        <v>1.2734394051640829</v>
      </c>
      <c r="AL2820" s="73">
        <f t="shared" si="455"/>
        <v>1.2734394051640829</v>
      </c>
    </row>
    <row r="2821" spans="1:38" hidden="1">
      <c r="A2821" s="25" t="s">
        <v>138</v>
      </c>
      <c r="B2821" s="25" t="s">
        <v>40</v>
      </c>
      <c r="C2821" s="32">
        <v>39652</v>
      </c>
      <c r="D2821" s="25">
        <v>2008</v>
      </c>
      <c r="E2821" s="26">
        <v>0.45833333333333331</v>
      </c>
      <c r="F2821" s="26">
        <v>0.49305555555555558</v>
      </c>
      <c r="G2821" s="26">
        <f t="shared" si="448"/>
        <v>3.4722222222222265E-2</v>
      </c>
      <c r="H2821" s="27">
        <v>2</v>
      </c>
      <c r="I2821" s="27">
        <v>2</v>
      </c>
      <c r="J2821" s="27">
        <v>2</v>
      </c>
      <c r="K2821" s="27">
        <v>2</v>
      </c>
      <c r="L2821" s="14" t="s">
        <v>99</v>
      </c>
      <c r="M2821" s="47" t="s">
        <v>244</v>
      </c>
      <c r="N2821" s="27">
        <v>2</v>
      </c>
      <c r="O2821" s="27">
        <f t="shared" si="449"/>
        <v>37.619999999999997</v>
      </c>
      <c r="P2821" s="28">
        <v>11.4</v>
      </c>
      <c r="Q2821" s="27">
        <f t="shared" si="450"/>
        <v>34.979999999999997</v>
      </c>
      <c r="R2821" s="28">
        <v>10.6</v>
      </c>
      <c r="S2821" s="27">
        <f t="shared" si="451"/>
        <v>37.619999999999997</v>
      </c>
      <c r="T2821" s="28">
        <v>11.4</v>
      </c>
      <c r="U2821" s="27" t="s">
        <v>43</v>
      </c>
      <c r="V2821" s="27" t="s">
        <v>43</v>
      </c>
      <c r="W2821" s="29">
        <v>27.872730000000001</v>
      </c>
      <c r="X2821" s="29">
        <v>-115.18316</v>
      </c>
      <c r="Y2821" s="28">
        <f t="shared" si="452"/>
        <v>57.2</v>
      </c>
      <c r="Z2821" s="27">
        <v>14</v>
      </c>
      <c r="AA2821" s="27">
        <v>12</v>
      </c>
      <c r="AB2821" s="27" t="s">
        <v>44</v>
      </c>
      <c r="AC2821" s="25">
        <v>10</v>
      </c>
      <c r="AD2821" s="25">
        <v>7</v>
      </c>
      <c r="AE2821" s="27">
        <v>1</v>
      </c>
      <c r="AF2821" s="27">
        <v>30</v>
      </c>
      <c r="AG2821" s="27">
        <v>300</v>
      </c>
      <c r="AI2821" s="70">
        <f t="shared" si="453"/>
        <v>6.12</v>
      </c>
      <c r="AJ2821" s="71" t="s">
        <v>369</v>
      </c>
      <c r="AK2821" s="72">
        <f t="shared" si="454"/>
        <v>0.30282194081802571</v>
      </c>
      <c r="AL2821" s="73">
        <f t="shared" si="455"/>
        <v>0.30282194081802571</v>
      </c>
    </row>
    <row r="2822" spans="1:38" hidden="1">
      <c r="A2822" s="25" t="s">
        <v>138</v>
      </c>
      <c r="B2822" s="25" t="s">
        <v>40</v>
      </c>
      <c r="C2822" s="32">
        <v>39652</v>
      </c>
      <c r="D2822" s="25">
        <v>2008</v>
      </c>
      <c r="E2822" s="26">
        <v>0.45833333333333331</v>
      </c>
      <c r="F2822" s="26">
        <v>0.49305555555555558</v>
      </c>
      <c r="G2822" s="26">
        <f t="shared" si="448"/>
        <v>3.4722222222222265E-2</v>
      </c>
      <c r="H2822" s="27">
        <v>2</v>
      </c>
      <c r="I2822" s="27">
        <v>2</v>
      </c>
      <c r="J2822" s="27">
        <v>2</v>
      </c>
      <c r="K2822" s="27">
        <v>2</v>
      </c>
      <c r="L2822" s="14" t="s">
        <v>99</v>
      </c>
      <c r="M2822" s="47" t="s">
        <v>244</v>
      </c>
      <c r="N2822" s="27">
        <v>2</v>
      </c>
      <c r="O2822" s="27">
        <f t="shared" si="449"/>
        <v>37.619999999999997</v>
      </c>
      <c r="P2822" s="28">
        <v>11.4</v>
      </c>
      <c r="Q2822" s="27">
        <f t="shared" si="450"/>
        <v>34.979999999999997</v>
      </c>
      <c r="R2822" s="28">
        <v>10.6</v>
      </c>
      <c r="S2822" s="27">
        <f t="shared" si="451"/>
        <v>37.619999999999997</v>
      </c>
      <c r="T2822" s="28">
        <v>11.4</v>
      </c>
      <c r="U2822" s="27" t="s">
        <v>43</v>
      </c>
      <c r="V2822" s="27" t="s">
        <v>43</v>
      </c>
      <c r="W2822" s="29">
        <v>27.872730000000001</v>
      </c>
      <c r="X2822" s="29">
        <v>-115.18316</v>
      </c>
      <c r="Y2822" s="28">
        <f t="shared" si="452"/>
        <v>57.2</v>
      </c>
      <c r="Z2822" s="27">
        <v>14</v>
      </c>
      <c r="AA2822" s="27">
        <v>12</v>
      </c>
      <c r="AB2822" s="27" t="s">
        <v>44</v>
      </c>
      <c r="AC2822" s="25">
        <v>10</v>
      </c>
      <c r="AD2822" s="25">
        <v>8</v>
      </c>
      <c r="AE2822" s="27">
        <v>1</v>
      </c>
      <c r="AF2822" s="27">
        <v>30</v>
      </c>
      <c r="AG2822" s="27">
        <v>300</v>
      </c>
      <c r="AI2822" s="70">
        <f t="shared" si="453"/>
        <v>6.8289999999999997</v>
      </c>
      <c r="AJ2822" s="71" t="s">
        <v>369</v>
      </c>
      <c r="AK2822" s="72">
        <f t="shared" si="454"/>
        <v>0.38498499317927082</v>
      </c>
      <c r="AL2822" s="73">
        <f t="shared" si="455"/>
        <v>0.38498499317927082</v>
      </c>
    </row>
    <row r="2823" spans="1:38" hidden="1">
      <c r="A2823" s="25" t="s">
        <v>138</v>
      </c>
      <c r="B2823" s="25" t="s">
        <v>40</v>
      </c>
      <c r="C2823" s="32">
        <v>39652</v>
      </c>
      <c r="D2823" s="25">
        <v>2008</v>
      </c>
      <c r="E2823" s="26">
        <v>0.45833333333333331</v>
      </c>
      <c r="F2823" s="26">
        <v>0.49305555555555558</v>
      </c>
      <c r="G2823" s="26">
        <f t="shared" si="448"/>
        <v>3.4722222222222265E-2</v>
      </c>
      <c r="H2823" s="27">
        <v>2</v>
      </c>
      <c r="I2823" s="27">
        <v>2</v>
      </c>
      <c r="J2823" s="27">
        <v>2</v>
      </c>
      <c r="K2823" s="27">
        <v>2</v>
      </c>
      <c r="L2823" s="14" t="s">
        <v>99</v>
      </c>
      <c r="M2823" s="47" t="s">
        <v>244</v>
      </c>
      <c r="N2823" s="27">
        <v>2</v>
      </c>
      <c r="O2823" s="27">
        <f t="shared" si="449"/>
        <v>37.619999999999997</v>
      </c>
      <c r="P2823" s="28">
        <v>11.4</v>
      </c>
      <c r="Q2823" s="27">
        <f t="shared" si="450"/>
        <v>34.979999999999997</v>
      </c>
      <c r="R2823" s="28">
        <v>10.6</v>
      </c>
      <c r="S2823" s="27">
        <f t="shared" si="451"/>
        <v>37.619999999999997</v>
      </c>
      <c r="T2823" s="28">
        <v>11.4</v>
      </c>
      <c r="U2823" s="27" t="s">
        <v>43</v>
      </c>
      <c r="V2823" s="27" t="s">
        <v>43</v>
      </c>
      <c r="W2823" s="29">
        <v>27.872730000000001</v>
      </c>
      <c r="X2823" s="29">
        <v>-115.18316</v>
      </c>
      <c r="Y2823" s="28">
        <f t="shared" si="452"/>
        <v>57.2</v>
      </c>
      <c r="Z2823" s="27">
        <v>14</v>
      </c>
      <c r="AA2823" s="27">
        <v>12</v>
      </c>
      <c r="AB2823" s="27" t="s">
        <v>44</v>
      </c>
      <c r="AC2823" s="25">
        <v>10</v>
      </c>
      <c r="AD2823" s="25">
        <v>15</v>
      </c>
      <c r="AE2823" s="27">
        <v>1</v>
      </c>
      <c r="AF2823" s="27">
        <v>30</v>
      </c>
      <c r="AG2823" s="27">
        <v>300</v>
      </c>
      <c r="AI2823" s="70">
        <f t="shared" si="453"/>
        <v>11.792</v>
      </c>
      <c r="AJ2823" s="71" t="s">
        <v>369</v>
      </c>
      <c r="AK2823" s="72">
        <f t="shared" si="454"/>
        <v>1.2734394051640829</v>
      </c>
      <c r="AL2823" s="73">
        <f t="shared" si="455"/>
        <v>1.2734394051640829</v>
      </c>
    </row>
    <row r="2824" spans="1:38" hidden="1">
      <c r="A2824" s="25" t="s">
        <v>138</v>
      </c>
      <c r="B2824" s="25" t="s">
        <v>40</v>
      </c>
      <c r="C2824" s="32">
        <v>39652</v>
      </c>
      <c r="D2824" s="25">
        <v>2008</v>
      </c>
      <c r="E2824" s="26">
        <v>0.45833333333333331</v>
      </c>
      <c r="F2824" s="26">
        <v>0.49305555555555558</v>
      </c>
      <c r="G2824" s="26">
        <f t="shared" si="448"/>
        <v>3.4722222222222265E-2</v>
      </c>
      <c r="H2824" s="27">
        <v>2</v>
      </c>
      <c r="I2824" s="27">
        <v>2</v>
      </c>
      <c r="J2824" s="27">
        <v>2</v>
      </c>
      <c r="K2824" s="27">
        <v>2</v>
      </c>
      <c r="L2824" s="14" t="s">
        <v>99</v>
      </c>
      <c r="M2824" s="47" t="s">
        <v>244</v>
      </c>
      <c r="N2824" s="27">
        <v>2</v>
      </c>
      <c r="O2824" s="27">
        <f t="shared" si="449"/>
        <v>37.619999999999997</v>
      </c>
      <c r="P2824" s="28">
        <v>11.4</v>
      </c>
      <c r="Q2824" s="27">
        <f t="shared" si="450"/>
        <v>34.979999999999997</v>
      </c>
      <c r="R2824" s="28">
        <v>10.6</v>
      </c>
      <c r="S2824" s="27">
        <f t="shared" si="451"/>
        <v>37.619999999999997</v>
      </c>
      <c r="T2824" s="28">
        <v>11.4</v>
      </c>
      <c r="U2824" s="27" t="s">
        <v>43</v>
      </c>
      <c r="V2824" s="27" t="s">
        <v>43</v>
      </c>
      <c r="W2824" s="29">
        <v>27.872730000000001</v>
      </c>
      <c r="X2824" s="29">
        <v>-115.18316</v>
      </c>
      <c r="Y2824" s="28">
        <f t="shared" si="452"/>
        <v>57.2</v>
      </c>
      <c r="Z2824" s="27">
        <v>14</v>
      </c>
      <c r="AA2824" s="27">
        <v>12</v>
      </c>
      <c r="AB2824" s="27" t="s">
        <v>44</v>
      </c>
      <c r="AC2824" s="25">
        <v>10</v>
      </c>
      <c r="AD2824" s="25">
        <v>15</v>
      </c>
      <c r="AE2824" s="27">
        <v>1</v>
      </c>
      <c r="AF2824" s="27">
        <v>30</v>
      </c>
      <c r="AG2824" s="27">
        <v>300</v>
      </c>
      <c r="AI2824" s="70">
        <f t="shared" si="453"/>
        <v>11.792</v>
      </c>
      <c r="AJ2824" s="71" t="s">
        <v>369</v>
      </c>
      <c r="AK2824" s="72">
        <f t="shared" si="454"/>
        <v>1.2734394051640829</v>
      </c>
      <c r="AL2824" s="73">
        <f t="shared" si="455"/>
        <v>1.2734394051640829</v>
      </c>
    </row>
    <row r="2825" spans="1:38" hidden="1">
      <c r="A2825" s="25" t="s">
        <v>138</v>
      </c>
      <c r="B2825" s="25" t="s">
        <v>40</v>
      </c>
      <c r="C2825" s="32">
        <v>39652</v>
      </c>
      <c r="D2825" s="25">
        <v>2008</v>
      </c>
      <c r="E2825" s="26">
        <v>0.45833333333333331</v>
      </c>
      <c r="F2825" s="26">
        <v>0.49305555555555558</v>
      </c>
      <c r="G2825" s="26">
        <f t="shared" si="448"/>
        <v>3.4722222222222265E-2</v>
      </c>
      <c r="H2825" s="27">
        <v>2</v>
      </c>
      <c r="I2825" s="27">
        <v>2</v>
      </c>
      <c r="J2825" s="27">
        <v>2</v>
      </c>
      <c r="K2825" s="27">
        <v>2</v>
      </c>
      <c r="L2825" s="14" t="s">
        <v>99</v>
      </c>
      <c r="M2825" s="47" t="s">
        <v>244</v>
      </c>
      <c r="N2825" s="27">
        <v>2</v>
      </c>
      <c r="O2825" s="27">
        <f t="shared" si="449"/>
        <v>37.619999999999997</v>
      </c>
      <c r="P2825" s="28">
        <v>11.4</v>
      </c>
      <c r="Q2825" s="27">
        <f t="shared" si="450"/>
        <v>34.979999999999997</v>
      </c>
      <c r="R2825" s="28">
        <v>10.6</v>
      </c>
      <c r="S2825" s="27">
        <f t="shared" si="451"/>
        <v>37.619999999999997</v>
      </c>
      <c r="T2825" s="28">
        <v>11.4</v>
      </c>
      <c r="U2825" s="27" t="s">
        <v>43</v>
      </c>
      <c r="V2825" s="27" t="s">
        <v>43</v>
      </c>
      <c r="W2825" s="29">
        <v>27.872730000000001</v>
      </c>
      <c r="X2825" s="29">
        <v>-115.18316</v>
      </c>
      <c r="Y2825" s="28">
        <f t="shared" si="452"/>
        <v>57.2</v>
      </c>
      <c r="Z2825" s="27">
        <v>14</v>
      </c>
      <c r="AA2825" s="27">
        <v>12</v>
      </c>
      <c r="AB2825" s="27" t="s">
        <v>44</v>
      </c>
      <c r="AC2825" s="25">
        <v>11</v>
      </c>
      <c r="AD2825" s="25">
        <v>5</v>
      </c>
      <c r="AE2825" s="27">
        <v>1</v>
      </c>
      <c r="AF2825" s="27">
        <v>31</v>
      </c>
      <c r="AG2825" s="27">
        <v>300</v>
      </c>
      <c r="AI2825" s="70">
        <f t="shared" si="453"/>
        <v>4.702</v>
      </c>
      <c r="AJ2825" s="71" t="s">
        <v>369</v>
      </c>
      <c r="AK2825" s="72">
        <f t="shared" si="454"/>
        <v>0.17002025858157216</v>
      </c>
      <c r="AL2825" s="73">
        <f t="shared" si="455"/>
        <v>0.17002025858157216</v>
      </c>
    </row>
    <row r="2826" spans="1:38" hidden="1">
      <c r="A2826" s="25" t="s">
        <v>138</v>
      </c>
      <c r="B2826" s="25" t="s">
        <v>40</v>
      </c>
      <c r="C2826" s="32">
        <v>39652</v>
      </c>
      <c r="D2826" s="25">
        <v>2008</v>
      </c>
      <c r="E2826" s="26">
        <v>0.45833333333333331</v>
      </c>
      <c r="F2826" s="26">
        <v>0.49305555555555558</v>
      </c>
      <c r="G2826" s="26">
        <f t="shared" si="448"/>
        <v>3.4722222222222265E-2</v>
      </c>
      <c r="H2826" s="27">
        <v>2</v>
      </c>
      <c r="I2826" s="27">
        <v>2</v>
      </c>
      <c r="J2826" s="27">
        <v>2</v>
      </c>
      <c r="K2826" s="27">
        <v>2</v>
      </c>
      <c r="L2826" s="14" t="s">
        <v>99</v>
      </c>
      <c r="M2826" s="47" t="s">
        <v>244</v>
      </c>
      <c r="N2826" s="27">
        <v>2</v>
      </c>
      <c r="O2826" s="27">
        <f t="shared" si="449"/>
        <v>37.619999999999997</v>
      </c>
      <c r="P2826" s="28">
        <v>11.4</v>
      </c>
      <c r="Q2826" s="27">
        <f t="shared" si="450"/>
        <v>34.979999999999997</v>
      </c>
      <c r="R2826" s="28">
        <v>10.6</v>
      </c>
      <c r="S2826" s="27">
        <f t="shared" si="451"/>
        <v>37.619999999999997</v>
      </c>
      <c r="T2826" s="28">
        <v>11.4</v>
      </c>
      <c r="U2826" s="27" t="s">
        <v>43</v>
      </c>
      <c r="V2826" s="27" t="s">
        <v>43</v>
      </c>
      <c r="W2826" s="29">
        <v>27.872730000000001</v>
      </c>
      <c r="X2826" s="29">
        <v>-115.18316</v>
      </c>
      <c r="Y2826" s="28">
        <f t="shared" si="452"/>
        <v>57.2</v>
      </c>
      <c r="Z2826" s="27">
        <v>14</v>
      </c>
      <c r="AA2826" s="27">
        <v>12</v>
      </c>
      <c r="AB2826" s="27" t="s">
        <v>44</v>
      </c>
      <c r="AC2826" s="25">
        <v>11</v>
      </c>
      <c r="AD2826" s="25">
        <v>5</v>
      </c>
      <c r="AE2826" s="27">
        <v>1</v>
      </c>
      <c r="AF2826" s="27">
        <v>31</v>
      </c>
      <c r="AG2826" s="27">
        <v>300</v>
      </c>
      <c r="AI2826" s="70">
        <f t="shared" si="453"/>
        <v>4.702</v>
      </c>
      <c r="AJ2826" s="71" t="s">
        <v>369</v>
      </c>
      <c r="AK2826" s="72">
        <f t="shared" si="454"/>
        <v>0.17002025858157216</v>
      </c>
      <c r="AL2826" s="73">
        <f t="shared" si="455"/>
        <v>0.17002025858157216</v>
      </c>
    </row>
    <row r="2827" spans="1:38" hidden="1">
      <c r="A2827" s="25" t="s">
        <v>138</v>
      </c>
      <c r="B2827" s="25" t="s">
        <v>40</v>
      </c>
      <c r="C2827" s="32">
        <v>39652</v>
      </c>
      <c r="D2827" s="25">
        <v>2008</v>
      </c>
      <c r="E2827" s="26">
        <v>0.45833333333333331</v>
      </c>
      <c r="F2827" s="26">
        <v>0.49305555555555558</v>
      </c>
      <c r="G2827" s="26">
        <f t="shared" si="448"/>
        <v>3.4722222222222265E-2</v>
      </c>
      <c r="H2827" s="27">
        <v>2</v>
      </c>
      <c r="I2827" s="27">
        <v>2</v>
      </c>
      <c r="J2827" s="27">
        <v>2</v>
      </c>
      <c r="K2827" s="27">
        <v>2</v>
      </c>
      <c r="L2827" s="14" t="s">
        <v>99</v>
      </c>
      <c r="M2827" s="47" t="s">
        <v>244</v>
      </c>
      <c r="N2827" s="27">
        <v>2</v>
      </c>
      <c r="O2827" s="27">
        <f t="shared" si="449"/>
        <v>37.619999999999997</v>
      </c>
      <c r="P2827" s="28">
        <v>11.4</v>
      </c>
      <c r="Q2827" s="27">
        <f t="shared" si="450"/>
        <v>34.979999999999997</v>
      </c>
      <c r="R2827" s="28">
        <v>10.6</v>
      </c>
      <c r="S2827" s="27">
        <f t="shared" si="451"/>
        <v>37.619999999999997</v>
      </c>
      <c r="T2827" s="28">
        <v>11.4</v>
      </c>
      <c r="U2827" s="27" t="s">
        <v>43</v>
      </c>
      <c r="V2827" s="27" t="s">
        <v>43</v>
      </c>
      <c r="W2827" s="29">
        <v>27.872730000000001</v>
      </c>
      <c r="X2827" s="29">
        <v>-115.18316</v>
      </c>
      <c r="Y2827" s="28">
        <f t="shared" si="452"/>
        <v>57.2</v>
      </c>
      <c r="Z2827" s="27">
        <v>14</v>
      </c>
      <c r="AA2827" s="27">
        <v>12</v>
      </c>
      <c r="AB2827" s="27" t="s">
        <v>44</v>
      </c>
      <c r="AC2827" s="25">
        <v>11</v>
      </c>
      <c r="AD2827" s="25">
        <v>5</v>
      </c>
      <c r="AE2827" s="27">
        <v>1</v>
      </c>
      <c r="AF2827" s="27">
        <v>31</v>
      </c>
      <c r="AG2827" s="27">
        <v>300</v>
      </c>
      <c r="AI2827" s="70">
        <f t="shared" si="453"/>
        <v>4.702</v>
      </c>
      <c r="AJ2827" s="71" t="s">
        <v>369</v>
      </c>
      <c r="AK2827" s="72">
        <f t="shared" si="454"/>
        <v>0.17002025858157216</v>
      </c>
      <c r="AL2827" s="73">
        <f t="shared" si="455"/>
        <v>0.17002025858157216</v>
      </c>
    </row>
    <row r="2828" spans="1:38" hidden="1">
      <c r="A2828" s="25" t="s">
        <v>138</v>
      </c>
      <c r="B2828" s="25" t="s">
        <v>40</v>
      </c>
      <c r="C2828" s="32">
        <v>39652</v>
      </c>
      <c r="D2828" s="25">
        <v>2008</v>
      </c>
      <c r="E2828" s="26">
        <v>0.45833333333333331</v>
      </c>
      <c r="F2828" s="26">
        <v>0.49305555555555558</v>
      </c>
      <c r="G2828" s="26">
        <f t="shared" si="448"/>
        <v>3.4722222222222265E-2</v>
      </c>
      <c r="H2828" s="27">
        <v>2</v>
      </c>
      <c r="I2828" s="27">
        <v>2</v>
      </c>
      <c r="J2828" s="27">
        <v>2</v>
      </c>
      <c r="K2828" s="27">
        <v>2</v>
      </c>
      <c r="L2828" s="14" t="s">
        <v>99</v>
      </c>
      <c r="M2828" s="47" t="s">
        <v>244</v>
      </c>
      <c r="N2828" s="27">
        <v>2</v>
      </c>
      <c r="O2828" s="27">
        <f t="shared" si="449"/>
        <v>37.619999999999997</v>
      </c>
      <c r="P2828" s="28">
        <v>11.4</v>
      </c>
      <c r="Q2828" s="27">
        <f t="shared" si="450"/>
        <v>34.979999999999997</v>
      </c>
      <c r="R2828" s="28">
        <v>10.6</v>
      </c>
      <c r="S2828" s="27">
        <f t="shared" si="451"/>
        <v>37.619999999999997</v>
      </c>
      <c r="T2828" s="28">
        <v>11.4</v>
      </c>
      <c r="U2828" s="27" t="s">
        <v>43</v>
      </c>
      <c r="V2828" s="27" t="s">
        <v>43</v>
      </c>
      <c r="W2828" s="29">
        <v>27.872730000000001</v>
      </c>
      <c r="X2828" s="29">
        <v>-115.18316</v>
      </c>
      <c r="Y2828" s="28">
        <f t="shared" si="452"/>
        <v>57.2</v>
      </c>
      <c r="Z2828" s="27">
        <v>14</v>
      </c>
      <c r="AA2828" s="27">
        <v>12</v>
      </c>
      <c r="AB2828" s="27" t="s">
        <v>44</v>
      </c>
      <c r="AC2828" s="25">
        <v>11</v>
      </c>
      <c r="AD2828" s="25">
        <v>9</v>
      </c>
      <c r="AE2828" s="27">
        <v>1</v>
      </c>
      <c r="AF2828" s="27">
        <v>31</v>
      </c>
      <c r="AG2828" s="27">
        <v>300</v>
      </c>
      <c r="AI2828" s="70">
        <f t="shared" si="453"/>
        <v>7.5379999999999994</v>
      </c>
      <c r="AJ2828" s="71" t="s">
        <v>369</v>
      </c>
      <c r="AK2828" s="72">
        <f t="shared" si="454"/>
        <v>0.47796121404284658</v>
      </c>
      <c r="AL2828" s="73">
        <f t="shared" si="455"/>
        <v>0.47796121404284658</v>
      </c>
    </row>
    <row r="2829" spans="1:38" hidden="1">
      <c r="A2829" s="25" t="s">
        <v>138</v>
      </c>
      <c r="B2829" s="25" t="s">
        <v>40</v>
      </c>
      <c r="C2829" s="32">
        <v>39652</v>
      </c>
      <c r="D2829" s="25">
        <v>2008</v>
      </c>
      <c r="E2829" s="26">
        <v>0.45833333333333331</v>
      </c>
      <c r="F2829" s="26">
        <v>0.49305555555555558</v>
      </c>
      <c r="G2829" s="26">
        <f t="shared" si="448"/>
        <v>3.4722222222222265E-2</v>
      </c>
      <c r="H2829" s="27">
        <v>2</v>
      </c>
      <c r="I2829" s="27">
        <v>2</v>
      </c>
      <c r="J2829" s="27">
        <v>2</v>
      </c>
      <c r="K2829" s="27">
        <v>2</v>
      </c>
      <c r="L2829" s="14" t="s">
        <v>99</v>
      </c>
      <c r="M2829" s="47" t="s">
        <v>244</v>
      </c>
      <c r="N2829" s="27">
        <v>2</v>
      </c>
      <c r="O2829" s="27">
        <f t="shared" si="449"/>
        <v>37.619999999999997</v>
      </c>
      <c r="P2829" s="28">
        <v>11.4</v>
      </c>
      <c r="Q2829" s="27">
        <f t="shared" si="450"/>
        <v>34.979999999999997</v>
      </c>
      <c r="R2829" s="28">
        <v>10.6</v>
      </c>
      <c r="S2829" s="27">
        <f t="shared" si="451"/>
        <v>37.619999999999997</v>
      </c>
      <c r="T2829" s="28">
        <v>11.4</v>
      </c>
      <c r="U2829" s="27" t="s">
        <v>43</v>
      </c>
      <c r="V2829" s="27" t="s">
        <v>43</v>
      </c>
      <c r="W2829" s="29">
        <v>27.872730000000001</v>
      </c>
      <c r="X2829" s="29">
        <v>-115.18316</v>
      </c>
      <c r="Y2829" s="28">
        <f t="shared" si="452"/>
        <v>57.2</v>
      </c>
      <c r="Z2829" s="27">
        <v>14</v>
      </c>
      <c r="AA2829" s="27">
        <v>12</v>
      </c>
      <c r="AB2829" s="27" t="s">
        <v>44</v>
      </c>
      <c r="AC2829" s="25">
        <v>11</v>
      </c>
      <c r="AD2829" s="25">
        <v>13</v>
      </c>
      <c r="AE2829" s="27">
        <v>1</v>
      </c>
      <c r="AF2829" s="27">
        <v>31</v>
      </c>
      <c r="AG2829" s="27">
        <v>300</v>
      </c>
      <c r="AI2829" s="70">
        <f t="shared" si="453"/>
        <v>10.373999999999999</v>
      </c>
      <c r="AJ2829" s="71" t="s">
        <v>369</v>
      </c>
      <c r="AK2829" s="72">
        <f t="shared" si="454"/>
        <v>0.96188687250685145</v>
      </c>
      <c r="AL2829" s="73">
        <f t="shared" si="455"/>
        <v>0.96188687250685145</v>
      </c>
    </row>
    <row r="2830" spans="1:38" hidden="1">
      <c r="A2830" s="25" t="s">
        <v>138</v>
      </c>
      <c r="B2830" s="25" t="s">
        <v>40</v>
      </c>
      <c r="C2830" s="32">
        <v>39652</v>
      </c>
      <c r="D2830" s="25">
        <v>2008</v>
      </c>
      <c r="E2830" s="26">
        <v>0.45833333333333331</v>
      </c>
      <c r="F2830" s="26">
        <v>0.49305555555555558</v>
      </c>
      <c r="G2830" s="26">
        <f t="shared" si="448"/>
        <v>3.4722222222222265E-2</v>
      </c>
      <c r="H2830" s="27">
        <v>2</v>
      </c>
      <c r="I2830" s="27">
        <v>2</v>
      </c>
      <c r="J2830" s="27">
        <v>2</v>
      </c>
      <c r="K2830" s="27">
        <v>2</v>
      </c>
      <c r="L2830" s="14" t="s">
        <v>99</v>
      </c>
      <c r="M2830" s="47" t="s">
        <v>244</v>
      </c>
      <c r="N2830" s="27">
        <v>2</v>
      </c>
      <c r="O2830" s="27">
        <f t="shared" si="449"/>
        <v>37.619999999999997</v>
      </c>
      <c r="P2830" s="28">
        <v>11.4</v>
      </c>
      <c r="Q2830" s="27">
        <f t="shared" si="450"/>
        <v>34.979999999999997</v>
      </c>
      <c r="R2830" s="28">
        <v>10.6</v>
      </c>
      <c r="S2830" s="27">
        <f t="shared" si="451"/>
        <v>37.619999999999997</v>
      </c>
      <c r="T2830" s="28">
        <v>11.4</v>
      </c>
      <c r="U2830" s="27" t="s">
        <v>43</v>
      </c>
      <c r="V2830" s="27" t="s">
        <v>43</v>
      </c>
      <c r="W2830" s="29">
        <v>27.872730000000001</v>
      </c>
      <c r="X2830" s="29">
        <v>-115.18316</v>
      </c>
      <c r="Y2830" s="28">
        <f t="shared" si="452"/>
        <v>57.2</v>
      </c>
      <c r="Z2830" s="27">
        <v>14</v>
      </c>
      <c r="AA2830" s="27">
        <v>12</v>
      </c>
      <c r="AB2830" s="27" t="s">
        <v>44</v>
      </c>
      <c r="AC2830" s="25">
        <v>12</v>
      </c>
      <c r="AD2830" s="25">
        <v>5</v>
      </c>
      <c r="AE2830" s="27">
        <v>1</v>
      </c>
      <c r="AF2830" s="27">
        <v>32</v>
      </c>
      <c r="AG2830" s="27">
        <v>300</v>
      </c>
      <c r="AI2830" s="70">
        <f t="shared" si="453"/>
        <v>4.702</v>
      </c>
      <c r="AJ2830" s="71" t="s">
        <v>369</v>
      </c>
      <c r="AK2830" s="72">
        <f t="shared" si="454"/>
        <v>0.17002025858157216</v>
      </c>
      <c r="AL2830" s="73">
        <f t="shared" si="455"/>
        <v>0.17002025858157216</v>
      </c>
    </row>
    <row r="2831" spans="1:38" hidden="1">
      <c r="A2831" s="25" t="s">
        <v>138</v>
      </c>
      <c r="B2831" s="25" t="s">
        <v>40</v>
      </c>
      <c r="C2831" s="32">
        <v>39652</v>
      </c>
      <c r="D2831" s="25">
        <v>2008</v>
      </c>
      <c r="E2831" s="26">
        <v>0.45833333333333331</v>
      </c>
      <c r="F2831" s="26">
        <v>0.49305555555555558</v>
      </c>
      <c r="G2831" s="26">
        <f t="shared" si="448"/>
        <v>3.4722222222222265E-2</v>
      </c>
      <c r="H2831" s="27">
        <v>2</v>
      </c>
      <c r="I2831" s="27">
        <v>2</v>
      </c>
      <c r="J2831" s="27">
        <v>2</v>
      </c>
      <c r="K2831" s="27">
        <v>2</v>
      </c>
      <c r="L2831" s="14" t="s">
        <v>99</v>
      </c>
      <c r="M2831" s="47" t="s">
        <v>244</v>
      </c>
      <c r="N2831" s="27">
        <v>2</v>
      </c>
      <c r="O2831" s="27">
        <f t="shared" si="449"/>
        <v>37.619999999999997</v>
      </c>
      <c r="P2831" s="28">
        <v>11.4</v>
      </c>
      <c r="Q2831" s="27">
        <f t="shared" si="450"/>
        <v>34.979999999999997</v>
      </c>
      <c r="R2831" s="28">
        <v>10.6</v>
      </c>
      <c r="S2831" s="27">
        <f t="shared" si="451"/>
        <v>37.619999999999997</v>
      </c>
      <c r="T2831" s="28">
        <v>11.4</v>
      </c>
      <c r="U2831" s="27" t="s">
        <v>43</v>
      </c>
      <c r="V2831" s="27" t="s">
        <v>43</v>
      </c>
      <c r="W2831" s="29">
        <v>27.872730000000001</v>
      </c>
      <c r="X2831" s="29">
        <v>-115.18316</v>
      </c>
      <c r="Y2831" s="28">
        <f t="shared" si="452"/>
        <v>57.2</v>
      </c>
      <c r="Z2831" s="27">
        <v>14</v>
      </c>
      <c r="AA2831" s="27">
        <v>12</v>
      </c>
      <c r="AB2831" s="27" t="s">
        <v>44</v>
      </c>
      <c r="AC2831" s="25">
        <v>12</v>
      </c>
      <c r="AD2831" s="25">
        <v>14</v>
      </c>
      <c r="AE2831" s="27">
        <v>1</v>
      </c>
      <c r="AF2831" s="27">
        <v>32</v>
      </c>
      <c r="AG2831" s="27">
        <v>300</v>
      </c>
      <c r="AI2831" s="70">
        <f t="shared" si="453"/>
        <v>11.083</v>
      </c>
      <c r="AJ2831" s="71" t="s">
        <v>369</v>
      </c>
      <c r="AK2831" s="72">
        <f t="shared" si="454"/>
        <v>1.1117350137621949</v>
      </c>
      <c r="AL2831" s="73">
        <f t="shared" si="455"/>
        <v>1.1117350137621949</v>
      </c>
    </row>
    <row r="2832" spans="1:38" hidden="1">
      <c r="A2832" s="25" t="s">
        <v>138</v>
      </c>
      <c r="B2832" s="25" t="s">
        <v>40</v>
      </c>
      <c r="C2832" s="32">
        <v>39652</v>
      </c>
      <c r="D2832" s="25">
        <v>2008</v>
      </c>
      <c r="E2832" s="26">
        <v>0.45833333333333331</v>
      </c>
      <c r="F2832" s="26">
        <v>0.49305555555555558</v>
      </c>
      <c r="G2832" s="26">
        <f t="shared" si="448"/>
        <v>3.4722222222222265E-2</v>
      </c>
      <c r="H2832" s="27">
        <v>2</v>
      </c>
      <c r="I2832" s="27">
        <v>2</v>
      </c>
      <c r="J2832" s="27">
        <v>2</v>
      </c>
      <c r="K2832" s="27">
        <v>2</v>
      </c>
      <c r="L2832" s="14" t="s">
        <v>99</v>
      </c>
      <c r="M2832" s="47" t="s">
        <v>244</v>
      </c>
      <c r="N2832" s="27">
        <v>2</v>
      </c>
      <c r="O2832" s="27">
        <f t="shared" si="449"/>
        <v>37.619999999999997</v>
      </c>
      <c r="P2832" s="28">
        <v>11.4</v>
      </c>
      <c r="Q2832" s="27">
        <f t="shared" si="450"/>
        <v>34.979999999999997</v>
      </c>
      <c r="R2832" s="28">
        <v>10.6</v>
      </c>
      <c r="S2832" s="27">
        <f t="shared" si="451"/>
        <v>37.619999999999997</v>
      </c>
      <c r="T2832" s="28">
        <v>11.4</v>
      </c>
      <c r="U2832" s="27" t="s">
        <v>43</v>
      </c>
      <c r="V2832" s="27" t="s">
        <v>43</v>
      </c>
      <c r="W2832" s="29">
        <v>27.872730000000001</v>
      </c>
      <c r="X2832" s="29">
        <v>-115.18316</v>
      </c>
      <c r="Y2832" s="28">
        <f t="shared" si="452"/>
        <v>57.2</v>
      </c>
      <c r="Z2832" s="27">
        <v>14</v>
      </c>
      <c r="AA2832" s="27">
        <v>12</v>
      </c>
      <c r="AB2832" s="27" t="s">
        <v>44</v>
      </c>
      <c r="AC2832" s="25">
        <v>12</v>
      </c>
      <c r="AD2832" s="25">
        <v>17</v>
      </c>
      <c r="AE2832" s="27">
        <v>1</v>
      </c>
      <c r="AF2832" s="27">
        <v>32</v>
      </c>
      <c r="AG2832" s="27">
        <v>300</v>
      </c>
      <c r="AI2832" s="70">
        <f t="shared" si="453"/>
        <v>13.209999999999999</v>
      </c>
      <c r="AJ2832" s="71" t="s">
        <v>369</v>
      </c>
      <c r="AK2832" s="72">
        <f t="shared" si="454"/>
        <v>1.6329725885917237</v>
      </c>
      <c r="AL2832" s="73">
        <f t="shared" si="455"/>
        <v>1.6329725885917237</v>
      </c>
    </row>
    <row r="2833" spans="1:38" hidden="1">
      <c r="A2833" s="25" t="s">
        <v>138</v>
      </c>
      <c r="B2833" s="25" t="s">
        <v>40</v>
      </c>
      <c r="C2833" s="32">
        <v>39652</v>
      </c>
      <c r="D2833" s="25">
        <v>2008</v>
      </c>
      <c r="E2833" s="26">
        <v>0.45833333333333331</v>
      </c>
      <c r="F2833" s="26">
        <v>0.49305555555555558</v>
      </c>
      <c r="G2833" s="26">
        <f t="shared" si="448"/>
        <v>3.4722222222222265E-2</v>
      </c>
      <c r="H2833" s="27">
        <v>2</v>
      </c>
      <c r="I2833" s="27">
        <v>2</v>
      </c>
      <c r="J2833" s="27">
        <v>2</v>
      </c>
      <c r="K2833" s="27">
        <v>2</v>
      </c>
      <c r="L2833" s="14" t="s">
        <v>99</v>
      </c>
      <c r="M2833" s="47" t="s">
        <v>244</v>
      </c>
      <c r="N2833" s="27">
        <v>2</v>
      </c>
      <c r="O2833" s="27">
        <f t="shared" si="449"/>
        <v>37.619999999999997</v>
      </c>
      <c r="P2833" s="28">
        <v>11.4</v>
      </c>
      <c r="Q2833" s="27">
        <f t="shared" si="450"/>
        <v>34.979999999999997</v>
      </c>
      <c r="R2833" s="28">
        <v>10.6</v>
      </c>
      <c r="S2833" s="27">
        <f t="shared" si="451"/>
        <v>37.619999999999997</v>
      </c>
      <c r="T2833" s="28">
        <v>11.4</v>
      </c>
      <c r="U2833" s="27" t="s">
        <v>43</v>
      </c>
      <c r="V2833" s="27" t="s">
        <v>43</v>
      </c>
      <c r="W2833" s="29">
        <v>27.872730000000001</v>
      </c>
      <c r="X2833" s="29">
        <v>-115.18316</v>
      </c>
      <c r="Y2833" s="28">
        <f t="shared" si="452"/>
        <v>57.2</v>
      </c>
      <c r="Z2833" s="27">
        <v>14</v>
      </c>
      <c r="AA2833" s="27">
        <v>12</v>
      </c>
      <c r="AB2833" s="27" t="s">
        <v>44</v>
      </c>
      <c r="AC2833" s="25">
        <v>12</v>
      </c>
      <c r="AD2833" s="25">
        <v>17</v>
      </c>
      <c r="AE2833" s="27">
        <v>1</v>
      </c>
      <c r="AF2833" s="27">
        <v>32</v>
      </c>
      <c r="AG2833" s="27">
        <v>300</v>
      </c>
      <c r="AI2833" s="70">
        <f t="shared" si="453"/>
        <v>13.209999999999999</v>
      </c>
      <c r="AJ2833" s="71" t="s">
        <v>369</v>
      </c>
      <c r="AK2833" s="72">
        <f t="shared" si="454"/>
        <v>1.6329725885917237</v>
      </c>
      <c r="AL2833" s="73">
        <f t="shared" si="455"/>
        <v>1.6329725885917237</v>
      </c>
    </row>
    <row r="2834" spans="1:38" hidden="1">
      <c r="A2834" s="25" t="s">
        <v>138</v>
      </c>
      <c r="B2834" s="25" t="s">
        <v>40</v>
      </c>
      <c r="C2834" s="32">
        <v>39652</v>
      </c>
      <c r="D2834" s="25">
        <v>2008</v>
      </c>
      <c r="E2834" s="26">
        <v>0.45833333333333331</v>
      </c>
      <c r="F2834" s="26">
        <v>0.49305555555555558</v>
      </c>
      <c r="G2834" s="26">
        <f t="shared" si="448"/>
        <v>3.4722222222222265E-2</v>
      </c>
      <c r="H2834" s="27">
        <v>2</v>
      </c>
      <c r="I2834" s="27">
        <v>2</v>
      </c>
      <c r="J2834" s="27">
        <v>2</v>
      </c>
      <c r="K2834" s="27">
        <v>2</v>
      </c>
      <c r="L2834" s="14" t="s">
        <v>99</v>
      </c>
      <c r="M2834" s="47" t="s">
        <v>244</v>
      </c>
      <c r="N2834" s="27">
        <v>2</v>
      </c>
      <c r="O2834" s="27">
        <f t="shared" si="449"/>
        <v>37.619999999999997</v>
      </c>
      <c r="P2834" s="28">
        <v>11.4</v>
      </c>
      <c r="Q2834" s="27">
        <f t="shared" si="450"/>
        <v>34.979999999999997</v>
      </c>
      <c r="R2834" s="28">
        <v>10.6</v>
      </c>
      <c r="S2834" s="27">
        <f t="shared" si="451"/>
        <v>37.619999999999997</v>
      </c>
      <c r="T2834" s="28">
        <v>11.4</v>
      </c>
      <c r="U2834" s="27" t="s">
        <v>43</v>
      </c>
      <c r="V2834" s="27" t="s">
        <v>43</v>
      </c>
      <c r="W2834" s="29">
        <v>27.872730000000001</v>
      </c>
      <c r="X2834" s="29">
        <v>-115.18316</v>
      </c>
      <c r="Y2834" s="28">
        <f t="shared" si="452"/>
        <v>57.2</v>
      </c>
      <c r="Z2834" s="27">
        <v>14</v>
      </c>
      <c r="AA2834" s="27">
        <v>12</v>
      </c>
      <c r="AB2834" s="27" t="s">
        <v>44</v>
      </c>
      <c r="AC2834" s="25">
        <v>12</v>
      </c>
      <c r="AD2834" s="25">
        <v>19</v>
      </c>
      <c r="AE2834" s="27">
        <v>1</v>
      </c>
      <c r="AF2834" s="27">
        <v>32</v>
      </c>
      <c r="AG2834" s="27">
        <v>300</v>
      </c>
      <c r="AI2834" s="70">
        <f t="shared" si="453"/>
        <v>14.628</v>
      </c>
      <c r="AJ2834" s="71" t="s">
        <v>369</v>
      </c>
      <c r="AK2834" s="72">
        <f t="shared" si="454"/>
        <v>2.041534710262368</v>
      </c>
      <c r="AL2834" s="73">
        <f t="shared" si="455"/>
        <v>2.041534710262368</v>
      </c>
    </row>
    <row r="2835" spans="1:38" hidden="1">
      <c r="A2835" s="25" t="s">
        <v>138</v>
      </c>
      <c r="B2835" s="25" t="s">
        <v>40</v>
      </c>
      <c r="C2835" s="32">
        <v>39652</v>
      </c>
      <c r="D2835" s="25">
        <v>2008</v>
      </c>
      <c r="E2835" s="26">
        <v>0.45833333333333331</v>
      </c>
      <c r="F2835" s="26">
        <v>0.49305555555555558</v>
      </c>
      <c r="G2835" s="26">
        <f t="shared" si="448"/>
        <v>3.4722222222222265E-2</v>
      </c>
      <c r="H2835" s="27">
        <v>2</v>
      </c>
      <c r="I2835" s="27">
        <v>2</v>
      </c>
      <c r="J2835" s="27">
        <v>2</v>
      </c>
      <c r="K2835" s="27">
        <v>2</v>
      </c>
      <c r="L2835" s="14" t="s">
        <v>99</v>
      </c>
      <c r="M2835" s="47" t="s">
        <v>244</v>
      </c>
      <c r="N2835" s="27">
        <v>2</v>
      </c>
      <c r="O2835" s="27">
        <f t="shared" si="449"/>
        <v>37.619999999999997</v>
      </c>
      <c r="P2835" s="28">
        <v>11.4</v>
      </c>
      <c r="Q2835" s="27">
        <f t="shared" si="450"/>
        <v>34.979999999999997</v>
      </c>
      <c r="R2835" s="28">
        <v>10.6</v>
      </c>
      <c r="S2835" s="27">
        <f t="shared" si="451"/>
        <v>37.619999999999997</v>
      </c>
      <c r="T2835" s="28">
        <v>11.4</v>
      </c>
      <c r="U2835" s="27" t="s">
        <v>43</v>
      </c>
      <c r="V2835" s="27" t="s">
        <v>43</v>
      </c>
      <c r="W2835" s="29">
        <v>27.872730000000001</v>
      </c>
      <c r="X2835" s="29">
        <v>-115.18316</v>
      </c>
      <c r="Y2835" s="28">
        <f t="shared" si="452"/>
        <v>57.2</v>
      </c>
      <c r="Z2835" s="27">
        <v>14</v>
      </c>
      <c r="AA2835" s="27">
        <v>12</v>
      </c>
      <c r="AB2835" s="27" t="s">
        <v>44</v>
      </c>
      <c r="AC2835" s="25">
        <v>13</v>
      </c>
      <c r="AD2835" s="25">
        <v>14</v>
      </c>
      <c r="AE2835" s="27">
        <v>1</v>
      </c>
      <c r="AF2835" s="27">
        <v>36</v>
      </c>
      <c r="AG2835" s="27">
        <v>300</v>
      </c>
      <c r="AI2835" s="70">
        <f t="shared" si="453"/>
        <v>11.083</v>
      </c>
      <c r="AJ2835" s="71" t="s">
        <v>369</v>
      </c>
      <c r="AK2835" s="72">
        <f t="shared" si="454"/>
        <v>1.1117350137621949</v>
      </c>
      <c r="AL2835" s="73">
        <f t="shared" si="455"/>
        <v>1.1117350137621949</v>
      </c>
    </row>
    <row r="2836" spans="1:38" hidden="1">
      <c r="A2836" s="25" t="s">
        <v>138</v>
      </c>
      <c r="B2836" s="25" t="s">
        <v>40</v>
      </c>
      <c r="C2836" s="32">
        <v>39652</v>
      </c>
      <c r="D2836" s="25">
        <v>2008</v>
      </c>
      <c r="E2836" s="26">
        <v>0.45833333333333331</v>
      </c>
      <c r="F2836" s="26">
        <v>0.49305555555555558</v>
      </c>
      <c r="G2836" s="26">
        <f t="shared" si="448"/>
        <v>3.4722222222222265E-2</v>
      </c>
      <c r="H2836" s="27">
        <v>2</v>
      </c>
      <c r="I2836" s="27">
        <v>2</v>
      </c>
      <c r="J2836" s="27">
        <v>2</v>
      </c>
      <c r="K2836" s="27">
        <v>2</v>
      </c>
      <c r="L2836" s="14" t="s">
        <v>99</v>
      </c>
      <c r="M2836" s="47" t="s">
        <v>244</v>
      </c>
      <c r="N2836" s="27">
        <v>2</v>
      </c>
      <c r="O2836" s="27">
        <f t="shared" si="449"/>
        <v>37.619999999999997</v>
      </c>
      <c r="P2836" s="28">
        <v>11.4</v>
      </c>
      <c r="Q2836" s="27">
        <f t="shared" si="450"/>
        <v>34.979999999999997</v>
      </c>
      <c r="R2836" s="28">
        <v>10.6</v>
      </c>
      <c r="S2836" s="27">
        <f t="shared" si="451"/>
        <v>37.619999999999997</v>
      </c>
      <c r="T2836" s="28">
        <v>11.4</v>
      </c>
      <c r="U2836" s="27" t="s">
        <v>43</v>
      </c>
      <c r="V2836" s="27" t="s">
        <v>43</v>
      </c>
      <c r="W2836" s="29">
        <v>27.872730000000001</v>
      </c>
      <c r="X2836" s="29">
        <v>-115.18316</v>
      </c>
      <c r="Y2836" s="28">
        <f t="shared" si="452"/>
        <v>57.2</v>
      </c>
      <c r="Z2836" s="27">
        <v>14</v>
      </c>
      <c r="AA2836" s="27">
        <v>12</v>
      </c>
      <c r="AB2836" s="27" t="s">
        <v>44</v>
      </c>
      <c r="AC2836" s="25">
        <v>13</v>
      </c>
      <c r="AD2836" s="25">
        <v>16</v>
      </c>
      <c r="AE2836" s="27">
        <v>1</v>
      </c>
      <c r="AF2836" s="27">
        <v>36</v>
      </c>
      <c r="AG2836" s="27">
        <v>300</v>
      </c>
      <c r="AI2836" s="70">
        <f t="shared" si="453"/>
        <v>12.500999999999999</v>
      </c>
      <c r="AJ2836" s="71" t="s">
        <v>369</v>
      </c>
      <c r="AK2836" s="72">
        <f t="shared" si="454"/>
        <v>1.4471406331162124</v>
      </c>
      <c r="AL2836" s="73">
        <f t="shared" si="455"/>
        <v>1.4471406331162124</v>
      </c>
    </row>
    <row r="2837" spans="1:38" hidden="1">
      <c r="A2837" s="25" t="s">
        <v>138</v>
      </c>
      <c r="B2837" s="25" t="s">
        <v>40</v>
      </c>
      <c r="C2837" s="32">
        <v>39652</v>
      </c>
      <c r="D2837" s="25">
        <v>2008</v>
      </c>
      <c r="E2837" s="26">
        <v>0.45833333333333331</v>
      </c>
      <c r="F2837" s="26">
        <v>0.49305555555555558</v>
      </c>
      <c r="G2837" s="26">
        <f t="shared" ref="G2837:G2854" si="456">F2837-E2837</f>
        <v>3.4722222222222265E-2</v>
      </c>
      <c r="H2837" s="27">
        <v>2</v>
      </c>
      <c r="I2837" s="27">
        <v>2</v>
      </c>
      <c r="J2837" s="27">
        <v>2</v>
      </c>
      <c r="K2837" s="27">
        <v>2</v>
      </c>
      <c r="L2837" s="14" t="s">
        <v>99</v>
      </c>
      <c r="M2837" s="47" t="s">
        <v>244</v>
      </c>
      <c r="N2837" s="27">
        <v>2</v>
      </c>
      <c r="O2837" s="27">
        <f t="shared" si="449"/>
        <v>37.619999999999997</v>
      </c>
      <c r="P2837" s="28">
        <v>11.4</v>
      </c>
      <c r="Q2837" s="27">
        <f t="shared" si="450"/>
        <v>34.979999999999997</v>
      </c>
      <c r="R2837" s="28">
        <v>10.6</v>
      </c>
      <c r="S2837" s="27">
        <f t="shared" si="451"/>
        <v>37.619999999999997</v>
      </c>
      <c r="T2837" s="28">
        <v>11.4</v>
      </c>
      <c r="U2837" s="27" t="s">
        <v>43</v>
      </c>
      <c r="V2837" s="27" t="s">
        <v>43</v>
      </c>
      <c r="W2837" s="29">
        <v>27.872730000000001</v>
      </c>
      <c r="X2837" s="29">
        <v>-115.18316</v>
      </c>
      <c r="Y2837" s="28">
        <f t="shared" si="452"/>
        <v>57.2</v>
      </c>
      <c r="Z2837" s="27">
        <v>14</v>
      </c>
      <c r="AA2837" s="27">
        <v>12</v>
      </c>
      <c r="AB2837" s="27" t="s">
        <v>44</v>
      </c>
      <c r="AC2837" s="25">
        <v>14</v>
      </c>
      <c r="AD2837" s="25">
        <v>5</v>
      </c>
      <c r="AE2837" s="27">
        <v>1</v>
      </c>
      <c r="AF2837" s="27">
        <v>39</v>
      </c>
      <c r="AG2837" s="27">
        <v>300</v>
      </c>
      <c r="AI2837" s="70">
        <f t="shared" si="453"/>
        <v>4.702</v>
      </c>
      <c r="AJ2837" s="71" t="s">
        <v>369</v>
      </c>
      <c r="AK2837" s="72">
        <f t="shared" si="454"/>
        <v>0.17002025858157216</v>
      </c>
      <c r="AL2837" s="73">
        <f t="shared" si="455"/>
        <v>0.17002025858157216</v>
      </c>
    </row>
    <row r="2838" spans="1:38" hidden="1">
      <c r="A2838" s="25" t="s">
        <v>138</v>
      </c>
      <c r="B2838" s="25" t="s">
        <v>40</v>
      </c>
      <c r="C2838" s="32">
        <v>39652</v>
      </c>
      <c r="D2838" s="25">
        <v>2008</v>
      </c>
      <c r="E2838" s="26">
        <v>0.45833333333333331</v>
      </c>
      <c r="F2838" s="26">
        <v>0.49305555555555558</v>
      </c>
      <c r="G2838" s="26">
        <f t="shared" si="456"/>
        <v>3.4722222222222265E-2</v>
      </c>
      <c r="H2838" s="27">
        <v>2</v>
      </c>
      <c r="I2838" s="27">
        <v>2</v>
      </c>
      <c r="J2838" s="27">
        <v>2</v>
      </c>
      <c r="K2838" s="27">
        <v>2</v>
      </c>
      <c r="L2838" s="14" t="s">
        <v>99</v>
      </c>
      <c r="M2838" s="47" t="s">
        <v>244</v>
      </c>
      <c r="N2838" s="27">
        <v>2</v>
      </c>
      <c r="O2838" s="27">
        <f t="shared" si="449"/>
        <v>37.619999999999997</v>
      </c>
      <c r="P2838" s="28">
        <v>11.4</v>
      </c>
      <c r="Q2838" s="27">
        <f t="shared" si="450"/>
        <v>34.979999999999997</v>
      </c>
      <c r="R2838" s="28">
        <v>10.6</v>
      </c>
      <c r="S2838" s="27">
        <f t="shared" si="451"/>
        <v>37.619999999999997</v>
      </c>
      <c r="T2838" s="28">
        <v>11.4</v>
      </c>
      <c r="U2838" s="27" t="s">
        <v>43</v>
      </c>
      <c r="V2838" s="27" t="s">
        <v>43</v>
      </c>
      <c r="W2838" s="29">
        <v>27.872730000000001</v>
      </c>
      <c r="X2838" s="29">
        <v>-115.18316</v>
      </c>
      <c r="Y2838" s="28">
        <f t="shared" si="452"/>
        <v>57.2</v>
      </c>
      <c r="Z2838" s="27">
        <v>14</v>
      </c>
      <c r="AA2838" s="27">
        <v>12</v>
      </c>
      <c r="AB2838" s="27" t="s">
        <v>44</v>
      </c>
      <c r="AC2838" s="25">
        <v>14</v>
      </c>
      <c r="AD2838" s="25">
        <v>8</v>
      </c>
      <c r="AE2838" s="27">
        <v>1</v>
      </c>
      <c r="AF2838" s="27">
        <v>39</v>
      </c>
      <c r="AG2838" s="27">
        <v>300</v>
      </c>
      <c r="AI2838" s="70">
        <f t="shared" si="453"/>
        <v>6.8289999999999997</v>
      </c>
      <c r="AJ2838" s="71" t="s">
        <v>369</v>
      </c>
      <c r="AK2838" s="72">
        <f t="shared" si="454"/>
        <v>0.38498499317927082</v>
      </c>
      <c r="AL2838" s="73">
        <f t="shared" si="455"/>
        <v>0.38498499317927082</v>
      </c>
    </row>
    <row r="2839" spans="1:38" hidden="1">
      <c r="A2839" s="25" t="s">
        <v>138</v>
      </c>
      <c r="B2839" s="25" t="s">
        <v>40</v>
      </c>
      <c r="C2839" s="32">
        <v>39652</v>
      </c>
      <c r="D2839" s="25">
        <v>2008</v>
      </c>
      <c r="E2839" s="26">
        <v>0.45833333333333331</v>
      </c>
      <c r="F2839" s="26">
        <v>0.49305555555555558</v>
      </c>
      <c r="G2839" s="26">
        <f t="shared" si="456"/>
        <v>3.4722222222222265E-2</v>
      </c>
      <c r="H2839" s="27">
        <v>2</v>
      </c>
      <c r="I2839" s="27">
        <v>2</v>
      </c>
      <c r="J2839" s="27">
        <v>2</v>
      </c>
      <c r="K2839" s="27">
        <v>2</v>
      </c>
      <c r="L2839" s="14" t="s">
        <v>99</v>
      </c>
      <c r="M2839" s="47" t="s">
        <v>244</v>
      </c>
      <c r="N2839" s="27">
        <v>2</v>
      </c>
      <c r="O2839" s="27">
        <f t="shared" si="449"/>
        <v>37.619999999999997</v>
      </c>
      <c r="P2839" s="28">
        <v>11.4</v>
      </c>
      <c r="Q2839" s="27">
        <f t="shared" si="450"/>
        <v>34.979999999999997</v>
      </c>
      <c r="R2839" s="28">
        <v>10.6</v>
      </c>
      <c r="S2839" s="27">
        <f t="shared" si="451"/>
        <v>37.619999999999997</v>
      </c>
      <c r="T2839" s="28">
        <v>11.4</v>
      </c>
      <c r="U2839" s="27" t="s">
        <v>43</v>
      </c>
      <c r="V2839" s="27" t="s">
        <v>43</v>
      </c>
      <c r="W2839" s="29">
        <v>27.872730000000001</v>
      </c>
      <c r="X2839" s="29">
        <v>-115.18316</v>
      </c>
      <c r="Y2839" s="28">
        <f t="shared" si="452"/>
        <v>57.2</v>
      </c>
      <c r="Z2839" s="27">
        <v>14</v>
      </c>
      <c r="AA2839" s="27">
        <v>12</v>
      </c>
      <c r="AB2839" s="27" t="s">
        <v>44</v>
      </c>
      <c r="AC2839" s="25">
        <v>14</v>
      </c>
      <c r="AD2839" s="25">
        <v>16</v>
      </c>
      <c r="AE2839" s="27">
        <v>1</v>
      </c>
      <c r="AF2839" s="27">
        <v>39</v>
      </c>
      <c r="AG2839" s="27">
        <v>300</v>
      </c>
      <c r="AI2839" s="70">
        <f t="shared" si="453"/>
        <v>12.500999999999999</v>
      </c>
      <c r="AJ2839" s="71" t="s">
        <v>369</v>
      </c>
      <c r="AK2839" s="72">
        <f t="shared" si="454"/>
        <v>1.4471406331162124</v>
      </c>
      <c r="AL2839" s="73">
        <f t="shared" si="455"/>
        <v>1.4471406331162124</v>
      </c>
    </row>
    <row r="2840" spans="1:38" hidden="1">
      <c r="A2840" s="25" t="s">
        <v>138</v>
      </c>
      <c r="B2840" s="25" t="s">
        <v>40</v>
      </c>
      <c r="C2840" s="32">
        <v>39652</v>
      </c>
      <c r="D2840" s="25">
        <v>2008</v>
      </c>
      <c r="E2840" s="26">
        <v>0.45833333333333331</v>
      </c>
      <c r="F2840" s="26">
        <v>0.49305555555555558</v>
      </c>
      <c r="G2840" s="26">
        <f t="shared" si="456"/>
        <v>3.4722222222222265E-2</v>
      </c>
      <c r="H2840" s="27">
        <v>2</v>
      </c>
      <c r="I2840" s="27">
        <v>2</v>
      </c>
      <c r="J2840" s="27">
        <v>2</v>
      </c>
      <c r="K2840" s="27">
        <v>2</v>
      </c>
      <c r="L2840" s="14" t="s">
        <v>99</v>
      </c>
      <c r="M2840" s="47" t="s">
        <v>244</v>
      </c>
      <c r="N2840" s="27">
        <v>2</v>
      </c>
      <c r="O2840" s="27">
        <f t="shared" ref="O2840:O2898" si="457">3.3*P2840</f>
        <v>37.619999999999997</v>
      </c>
      <c r="P2840" s="28">
        <v>11.4</v>
      </c>
      <c r="Q2840" s="27">
        <f t="shared" ref="Q2840:Q2898" si="458">3.3*R2840</f>
        <v>34.979999999999997</v>
      </c>
      <c r="R2840" s="28">
        <v>10.6</v>
      </c>
      <c r="S2840" s="27">
        <f t="shared" ref="S2840:S2898" si="459">3.3*T2840</f>
        <v>37.619999999999997</v>
      </c>
      <c r="T2840" s="28">
        <v>11.4</v>
      </c>
      <c r="U2840" s="27" t="s">
        <v>43</v>
      </c>
      <c r="V2840" s="27" t="s">
        <v>43</v>
      </c>
      <c r="W2840" s="29">
        <v>27.872730000000001</v>
      </c>
      <c r="X2840" s="29">
        <v>-115.18316</v>
      </c>
      <c r="Y2840" s="28">
        <f t="shared" ref="Y2840:Y2854" si="460">(Z2840*1.8)+32</f>
        <v>57.2</v>
      </c>
      <c r="Z2840" s="27">
        <v>14</v>
      </c>
      <c r="AA2840" s="27">
        <v>12</v>
      </c>
      <c r="AB2840" s="27" t="s">
        <v>44</v>
      </c>
      <c r="AC2840" s="25">
        <v>14</v>
      </c>
      <c r="AD2840" s="25">
        <v>18</v>
      </c>
      <c r="AE2840" s="27">
        <v>1</v>
      </c>
      <c r="AF2840" s="27">
        <v>39</v>
      </c>
      <c r="AG2840" s="27">
        <v>300</v>
      </c>
      <c r="AI2840" s="70">
        <f t="shared" si="453"/>
        <v>13.918999999999999</v>
      </c>
      <c r="AJ2840" s="71" t="s">
        <v>369</v>
      </c>
      <c r="AK2840" s="72">
        <f t="shared" si="454"/>
        <v>1.8310631406548505</v>
      </c>
      <c r="AL2840" s="73">
        <f t="shared" si="455"/>
        <v>1.8310631406548505</v>
      </c>
    </row>
    <row r="2841" spans="1:38" hidden="1">
      <c r="A2841" s="25" t="s">
        <v>138</v>
      </c>
      <c r="B2841" s="25" t="s">
        <v>40</v>
      </c>
      <c r="C2841" s="32">
        <v>39652</v>
      </c>
      <c r="D2841" s="25">
        <v>2008</v>
      </c>
      <c r="E2841" s="26">
        <v>0.45833333333333331</v>
      </c>
      <c r="F2841" s="26">
        <v>0.49305555555555558</v>
      </c>
      <c r="G2841" s="26">
        <f t="shared" si="456"/>
        <v>3.4722222222222265E-2</v>
      </c>
      <c r="H2841" s="27">
        <v>2</v>
      </c>
      <c r="I2841" s="27">
        <v>2</v>
      </c>
      <c r="J2841" s="27">
        <v>2</v>
      </c>
      <c r="K2841" s="27">
        <v>2</v>
      </c>
      <c r="L2841" s="14" t="s">
        <v>99</v>
      </c>
      <c r="M2841" s="47" t="s">
        <v>244</v>
      </c>
      <c r="N2841" s="27">
        <v>2</v>
      </c>
      <c r="O2841" s="27">
        <f t="shared" si="457"/>
        <v>37.619999999999997</v>
      </c>
      <c r="P2841" s="28">
        <v>11.4</v>
      </c>
      <c r="Q2841" s="27">
        <f t="shared" si="458"/>
        <v>34.979999999999997</v>
      </c>
      <c r="R2841" s="28">
        <v>10.6</v>
      </c>
      <c r="S2841" s="27">
        <f t="shared" si="459"/>
        <v>37.619999999999997</v>
      </c>
      <c r="T2841" s="28">
        <v>11.4</v>
      </c>
      <c r="U2841" s="27" t="s">
        <v>43</v>
      </c>
      <c r="V2841" s="27" t="s">
        <v>43</v>
      </c>
      <c r="W2841" s="29">
        <v>27.872730000000001</v>
      </c>
      <c r="X2841" s="29">
        <v>-115.18316</v>
      </c>
      <c r="Y2841" s="28">
        <f t="shared" si="460"/>
        <v>57.2</v>
      </c>
      <c r="Z2841" s="27">
        <v>14</v>
      </c>
      <c r="AA2841" s="27">
        <v>12</v>
      </c>
      <c r="AB2841" s="27" t="s">
        <v>44</v>
      </c>
      <c r="AC2841" s="25">
        <v>15</v>
      </c>
      <c r="AD2841" s="25">
        <v>5</v>
      </c>
      <c r="AE2841" s="27">
        <v>1</v>
      </c>
      <c r="AF2841" s="27">
        <v>43</v>
      </c>
      <c r="AG2841" s="27">
        <v>300</v>
      </c>
      <c r="AI2841" s="70">
        <f t="shared" si="453"/>
        <v>4.702</v>
      </c>
      <c r="AJ2841" s="71" t="s">
        <v>369</v>
      </c>
      <c r="AK2841" s="72">
        <f t="shared" si="454"/>
        <v>0.17002025858157216</v>
      </c>
      <c r="AL2841" s="73">
        <f t="shared" si="455"/>
        <v>0.17002025858157216</v>
      </c>
    </row>
    <row r="2842" spans="1:38" hidden="1">
      <c r="A2842" s="25" t="s">
        <v>138</v>
      </c>
      <c r="B2842" s="25" t="s">
        <v>40</v>
      </c>
      <c r="C2842" s="32">
        <v>39652</v>
      </c>
      <c r="D2842" s="25">
        <v>2008</v>
      </c>
      <c r="E2842" s="26">
        <v>0.45833333333333331</v>
      </c>
      <c r="F2842" s="26">
        <v>0.49305555555555558</v>
      </c>
      <c r="G2842" s="26">
        <f t="shared" si="456"/>
        <v>3.4722222222222265E-2</v>
      </c>
      <c r="H2842" s="27">
        <v>2</v>
      </c>
      <c r="I2842" s="27">
        <v>2</v>
      </c>
      <c r="J2842" s="27">
        <v>2</v>
      </c>
      <c r="K2842" s="27">
        <v>2</v>
      </c>
      <c r="L2842" s="14" t="s">
        <v>99</v>
      </c>
      <c r="M2842" s="47" t="s">
        <v>244</v>
      </c>
      <c r="N2842" s="27">
        <v>2</v>
      </c>
      <c r="O2842" s="27">
        <f t="shared" si="457"/>
        <v>37.619999999999997</v>
      </c>
      <c r="P2842" s="28">
        <v>11.4</v>
      </c>
      <c r="Q2842" s="27">
        <f t="shared" si="458"/>
        <v>34.979999999999997</v>
      </c>
      <c r="R2842" s="28">
        <v>10.6</v>
      </c>
      <c r="S2842" s="27">
        <f t="shared" si="459"/>
        <v>37.619999999999997</v>
      </c>
      <c r="T2842" s="28">
        <v>11.4</v>
      </c>
      <c r="U2842" s="27" t="s">
        <v>43</v>
      </c>
      <c r="V2842" s="27" t="s">
        <v>43</v>
      </c>
      <c r="W2842" s="29">
        <v>27.872730000000001</v>
      </c>
      <c r="X2842" s="29">
        <v>-115.18316</v>
      </c>
      <c r="Y2842" s="28">
        <f t="shared" si="460"/>
        <v>57.2</v>
      </c>
      <c r="Z2842" s="27">
        <v>14</v>
      </c>
      <c r="AA2842" s="27">
        <v>12</v>
      </c>
      <c r="AB2842" s="27" t="s">
        <v>44</v>
      </c>
      <c r="AC2842" s="25">
        <v>15</v>
      </c>
      <c r="AD2842" s="25">
        <v>5</v>
      </c>
      <c r="AE2842" s="27">
        <v>1</v>
      </c>
      <c r="AF2842" s="27">
        <v>43</v>
      </c>
      <c r="AG2842" s="27">
        <v>300</v>
      </c>
      <c r="AI2842" s="70">
        <f t="shared" si="453"/>
        <v>4.702</v>
      </c>
      <c r="AJ2842" s="71" t="s">
        <v>369</v>
      </c>
      <c r="AK2842" s="72">
        <f t="shared" si="454"/>
        <v>0.17002025858157216</v>
      </c>
      <c r="AL2842" s="73">
        <f t="shared" si="455"/>
        <v>0.17002025858157216</v>
      </c>
    </row>
    <row r="2843" spans="1:38" hidden="1">
      <c r="A2843" s="25" t="s">
        <v>138</v>
      </c>
      <c r="B2843" s="25" t="s">
        <v>40</v>
      </c>
      <c r="C2843" s="32">
        <v>39652</v>
      </c>
      <c r="D2843" s="25">
        <v>2008</v>
      </c>
      <c r="E2843" s="26">
        <v>0.45833333333333331</v>
      </c>
      <c r="F2843" s="26">
        <v>0.49305555555555558</v>
      </c>
      <c r="G2843" s="26">
        <f t="shared" si="456"/>
        <v>3.4722222222222265E-2</v>
      </c>
      <c r="H2843" s="27">
        <v>2</v>
      </c>
      <c r="I2843" s="27">
        <v>2</v>
      </c>
      <c r="J2843" s="27">
        <v>2</v>
      </c>
      <c r="K2843" s="27">
        <v>2</v>
      </c>
      <c r="L2843" s="14" t="s">
        <v>99</v>
      </c>
      <c r="M2843" s="47" t="s">
        <v>244</v>
      </c>
      <c r="N2843" s="27">
        <v>2</v>
      </c>
      <c r="O2843" s="27">
        <f t="shared" si="457"/>
        <v>37.619999999999997</v>
      </c>
      <c r="P2843" s="28">
        <v>11.4</v>
      </c>
      <c r="Q2843" s="27">
        <f t="shared" si="458"/>
        <v>34.979999999999997</v>
      </c>
      <c r="R2843" s="28">
        <v>10.6</v>
      </c>
      <c r="S2843" s="27">
        <f t="shared" si="459"/>
        <v>37.619999999999997</v>
      </c>
      <c r="T2843" s="28">
        <v>11.4</v>
      </c>
      <c r="U2843" s="27" t="s">
        <v>43</v>
      </c>
      <c r="V2843" s="27" t="s">
        <v>43</v>
      </c>
      <c r="W2843" s="29">
        <v>27.872730000000001</v>
      </c>
      <c r="X2843" s="29">
        <v>-115.18316</v>
      </c>
      <c r="Y2843" s="28">
        <f t="shared" si="460"/>
        <v>57.2</v>
      </c>
      <c r="Z2843" s="27">
        <v>14</v>
      </c>
      <c r="AA2843" s="27">
        <v>12</v>
      </c>
      <c r="AB2843" s="27" t="s">
        <v>44</v>
      </c>
      <c r="AC2843" s="25">
        <v>15</v>
      </c>
      <c r="AD2843" s="25">
        <v>7</v>
      </c>
      <c r="AE2843" s="27">
        <v>1</v>
      </c>
      <c r="AF2843" s="27">
        <v>43</v>
      </c>
      <c r="AG2843" s="27">
        <v>300</v>
      </c>
      <c r="AI2843" s="70">
        <f t="shared" si="453"/>
        <v>6.12</v>
      </c>
      <c r="AJ2843" s="71" t="s">
        <v>369</v>
      </c>
      <c r="AK2843" s="72">
        <f t="shared" si="454"/>
        <v>0.30282194081802571</v>
      </c>
      <c r="AL2843" s="73">
        <f t="shared" si="455"/>
        <v>0.30282194081802571</v>
      </c>
    </row>
    <row r="2844" spans="1:38" hidden="1">
      <c r="A2844" s="25" t="s">
        <v>138</v>
      </c>
      <c r="B2844" s="25" t="s">
        <v>40</v>
      </c>
      <c r="C2844" s="32">
        <v>39652</v>
      </c>
      <c r="D2844" s="25">
        <v>2008</v>
      </c>
      <c r="E2844" s="26">
        <v>0.45833333333333331</v>
      </c>
      <c r="F2844" s="26">
        <v>0.49305555555555558</v>
      </c>
      <c r="G2844" s="26">
        <f t="shared" si="456"/>
        <v>3.4722222222222265E-2</v>
      </c>
      <c r="H2844" s="27">
        <v>2</v>
      </c>
      <c r="I2844" s="27">
        <v>2</v>
      </c>
      <c r="J2844" s="27">
        <v>2</v>
      </c>
      <c r="K2844" s="27">
        <v>2</v>
      </c>
      <c r="L2844" s="14" t="s">
        <v>99</v>
      </c>
      <c r="M2844" s="47" t="s">
        <v>244</v>
      </c>
      <c r="N2844" s="27">
        <v>2</v>
      </c>
      <c r="O2844" s="27">
        <f t="shared" si="457"/>
        <v>37.619999999999997</v>
      </c>
      <c r="P2844" s="28">
        <v>11.4</v>
      </c>
      <c r="Q2844" s="27">
        <f t="shared" si="458"/>
        <v>34.979999999999997</v>
      </c>
      <c r="R2844" s="28">
        <v>10.6</v>
      </c>
      <c r="S2844" s="27">
        <f t="shared" si="459"/>
        <v>37.619999999999997</v>
      </c>
      <c r="T2844" s="28">
        <v>11.4</v>
      </c>
      <c r="U2844" s="27" t="s">
        <v>43</v>
      </c>
      <c r="V2844" s="27" t="s">
        <v>43</v>
      </c>
      <c r="W2844" s="29">
        <v>27.872730000000001</v>
      </c>
      <c r="X2844" s="29">
        <v>-115.18316</v>
      </c>
      <c r="Y2844" s="28">
        <f t="shared" si="460"/>
        <v>57.2</v>
      </c>
      <c r="Z2844" s="27">
        <v>14</v>
      </c>
      <c r="AA2844" s="27">
        <v>12</v>
      </c>
      <c r="AB2844" s="27" t="s">
        <v>44</v>
      </c>
      <c r="AC2844" s="25">
        <v>15</v>
      </c>
      <c r="AD2844" s="25">
        <v>10</v>
      </c>
      <c r="AE2844" s="27">
        <v>1</v>
      </c>
      <c r="AF2844" s="27">
        <v>43</v>
      </c>
      <c r="AG2844" s="27">
        <v>300</v>
      </c>
      <c r="AI2844" s="70">
        <f t="shared" si="453"/>
        <v>8.2469999999999999</v>
      </c>
      <c r="AJ2844" s="71" t="s">
        <v>369</v>
      </c>
      <c r="AK2844" s="72">
        <f t="shared" si="454"/>
        <v>0.58195573469462847</v>
      </c>
      <c r="AL2844" s="73">
        <f t="shared" si="455"/>
        <v>0.58195573469462847</v>
      </c>
    </row>
    <row r="2845" spans="1:38" hidden="1">
      <c r="A2845" s="25" t="s">
        <v>138</v>
      </c>
      <c r="B2845" s="25" t="s">
        <v>40</v>
      </c>
      <c r="C2845" s="32">
        <v>39652</v>
      </c>
      <c r="D2845" s="25">
        <v>2008</v>
      </c>
      <c r="E2845" s="26">
        <v>0.45833333333333331</v>
      </c>
      <c r="F2845" s="26">
        <v>0.49305555555555558</v>
      </c>
      <c r="G2845" s="26">
        <f t="shared" si="456"/>
        <v>3.4722222222222265E-2</v>
      </c>
      <c r="H2845" s="27">
        <v>2</v>
      </c>
      <c r="I2845" s="27">
        <v>2</v>
      </c>
      <c r="J2845" s="27">
        <v>2</v>
      </c>
      <c r="K2845" s="27">
        <v>2</v>
      </c>
      <c r="L2845" s="14" t="s">
        <v>99</v>
      </c>
      <c r="M2845" s="47" t="s">
        <v>244</v>
      </c>
      <c r="N2845" s="27">
        <v>2</v>
      </c>
      <c r="O2845" s="27">
        <f t="shared" si="457"/>
        <v>37.619999999999997</v>
      </c>
      <c r="P2845" s="28">
        <v>11.4</v>
      </c>
      <c r="Q2845" s="27">
        <f t="shared" si="458"/>
        <v>34.979999999999997</v>
      </c>
      <c r="R2845" s="28">
        <v>10.6</v>
      </c>
      <c r="S2845" s="27">
        <f t="shared" si="459"/>
        <v>37.619999999999997</v>
      </c>
      <c r="T2845" s="28">
        <v>11.4</v>
      </c>
      <c r="U2845" s="27" t="s">
        <v>43</v>
      </c>
      <c r="V2845" s="27" t="s">
        <v>43</v>
      </c>
      <c r="W2845" s="29">
        <v>27.872730000000001</v>
      </c>
      <c r="X2845" s="29">
        <v>-115.18316</v>
      </c>
      <c r="Y2845" s="28">
        <f t="shared" si="460"/>
        <v>57.2</v>
      </c>
      <c r="Z2845" s="27">
        <v>14</v>
      </c>
      <c r="AA2845" s="27">
        <v>12</v>
      </c>
      <c r="AB2845" s="27" t="s">
        <v>44</v>
      </c>
      <c r="AC2845" s="25">
        <v>15</v>
      </c>
      <c r="AD2845" s="25">
        <v>10</v>
      </c>
      <c r="AE2845" s="27">
        <v>1</v>
      </c>
      <c r="AF2845" s="27">
        <v>43</v>
      </c>
      <c r="AG2845" s="27">
        <v>300</v>
      </c>
      <c r="AI2845" s="70">
        <f t="shared" si="453"/>
        <v>8.2469999999999999</v>
      </c>
      <c r="AJ2845" s="71" t="s">
        <v>369</v>
      </c>
      <c r="AK2845" s="72">
        <f t="shared" si="454"/>
        <v>0.58195573469462847</v>
      </c>
      <c r="AL2845" s="73">
        <f t="shared" si="455"/>
        <v>0.58195573469462847</v>
      </c>
    </row>
    <row r="2846" spans="1:38" hidden="1">
      <c r="A2846" s="25" t="s">
        <v>138</v>
      </c>
      <c r="B2846" s="25" t="s">
        <v>40</v>
      </c>
      <c r="C2846" s="32">
        <v>39652</v>
      </c>
      <c r="D2846" s="25">
        <v>2008</v>
      </c>
      <c r="E2846" s="26">
        <v>0.45833333333333331</v>
      </c>
      <c r="F2846" s="26">
        <v>0.49305555555555558</v>
      </c>
      <c r="G2846" s="26">
        <f t="shared" si="456"/>
        <v>3.4722222222222265E-2</v>
      </c>
      <c r="H2846" s="27">
        <v>2</v>
      </c>
      <c r="I2846" s="27">
        <v>2</v>
      </c>
      <c r="J2846" s="27">
        <v>2</v>
      </c>
      <c r="K2846" s="27">
        <v>2</v>
      </c>
      <c r="L2846" s="14" t="s">
        <v>99</v>
      </c>
      <c r="M2846" s="47" t="s">
        <v>244</v>
      </c>
      <c r="N2846" s="27">
        <v>2</v>
      </c>
      <c r="O2846" s="27">
        <f t="shared" si="457"/>
        <v>37.619999999999997</v>
      </c>
      <c r="P2846" s="28">
        <v>11.4</v>
      </c>
      <c r="Q2846" s="27">
        <f t="shared" si="458"/>
        <v>34.979999999999997</v>
      </c>
      <c r="R2846" s="28">
        <v>10.6</v>
      </c>
      <c r="S2846" s="27">
        <f t="shared" si="459"/>
        <v>37.619999999999997</v>
      </c>
      <c r="T2846" s="28">
        <v>11.4</v>
      </c>
      <c r="U2846" s="27" t="s">
        <v>43</v>
      </c>
      <c r="V2846" s="27" t="s">
        <v>43</v>
      </c>
      <c r="W2846" s="29">
        <v>27.872730000000001</v>
      </c>
      <c r="X2846" s="29">
        <v>-115.18316</v>
      </c>
      <c r="Y2846" s="28">
        <f t="shared" si="460"/>
        <v>57.2</v>
      </c>
      <c r="Z2846" s="27">
        <v>14</v>
      </c>
      <c r="AA2846" s="27">
        <v>12</v>
      </c>
      <c r="AB2846" s="27" t="s">
        <v>44</v>
      </c>
      <c r="AC2846" s="25">
        <v>15</v>
      </c>
      <c r="AD2846" s="25">
        <v>10</v>
      </c>
      <c r="AE2846" s="27">
        <v>1</v>
      </c>
      <c r="AF2846" s="27">
        <v>43</v>
      </c>
      <c r="AG2846" s="27">
        <v>300</v>
      </c>
      <c r="AI2846" s="70">
        <f t="shared" si="453"/>
        <v>8.2469999999999999</v>
      </c>
      <c r="AJ2846" s="71" t="s">
        <v>369</v>
      </c>
      <c r="AK2846" s="72">
        <f t="shared" si="454"/>
        <v>0.58195573469462847</v>
      </c>
      <c r="AL2846" s="73">
        <f t="shared" si="455"/>
        <v>0.58195573469462847</v>
      </c>
    </row>
    <row r="2847" spans="1:38" hidden="1">
      <c r="A2847" s="25" t="s">
        <v>138</v>
      </c>
      <c r="B2847" s="25" t="s">
        <v>40</v>
      </c>
      <c r="C2847" s="32">
        <v>39652</v>
      </c>
      <c r="D2847" s="25">
        <v>2008</v>
      </c>
      <c r="E2847" s="26">
        <v>0.45833333333333331</v>
      </c>
      <c r="F2847" s="26">
        <v>0.49305555555555558</v>
      </c>
      <c r="G2847" s="26">
        <f t="shared" si="456"/>
        <v>3.4722222222222265E-2</v>
      </c>
      <c r="H2847" s="27">
        <v>2</v>
      </c>
      <c r="I2847" s="27">
        <v>2</v>
      </c>
      <c r="J2847" s="27">
        <v>2</v>
      </c>
      <c r="K2847" s="27">
        <v>2</v>
      </c>
      <c r="L2847" s="14" t="s">
        <v>99</v>
      </c>
      <c r="M2847" s="47" t="s">
        <v>244</v>
      </c>
      <c r="N2847" s="27">
        <v>2</v>
      </c>
      <c r="O2847" s="27">
        <f t="shared" si="457"/>
        <v>37.619999999999997</v>
      </c>
      <c r="P2847" s="28">
        <v>11.4</v>
      </c>
      <c r="Q2847" s="27">
        <f t="shared" si="458"/>
        <v>34.979999999999997</v>
      </c>
      <c r="R2847" s="28">
        <v>10.6</v>
      </c>
      <c r="S2847" s="27">
        <f t="shared" si="459"/>
        <v>37.619999999999997</v>
      </c>
      <c r="T2847" s="28">
        <v>11.4</v>
      </c>
      <c r="U2847" s="27" t="s">
        <v>43</v>
      </c>
      <c r="V2847" s="27" t="s">
        <v>43</v>
      </c>
      <c r="W2847" s="29">
        <v>27.872730000000001</v>
      </c>
      <c r="X2847" s="29">
        <v>-115.18316</v>
      </c>
      <c r="Y2847" s="28">
        <f t="shared" si="460"/>
        <v>57.2</v>
      </c>
      <c r="Z2847" s="27">
        <v>14</v>
      </c>
      <c r="AA2847" s="27">
        <v>12</v>
      </c>
      <c r="AB2847" s="27" t="s">
        <v>44</v>
      </c>
      <c r="AC2847" s="25">
        <v>15</v>
      </c>
      <c r="AD2847" s="25">
        <v>12</v>
      </c>
      <c r="AE2847" s="27">
        <v>1</v>
      </c>
      <c r="AF2847" s="27">
        <v>43</v>
      </c>
      <c r="AG2847" s="27">
        <v>300</v>
      </c>
      <c r="AI2847" s="70">
        <f t="shared" si="453"/>
        <v>9.6649999999999991</v>
      </c>
      <c r="AJ2847" s="71" t="s">
        <v>369</v>
      </c>
      <c r="AK2847" s="72">
        <f t="shared" si="454"/>
        <v>0.82374690124645178</v>
      </c>
      <c r="AL2847" s="73">
        <f t="shared" si="455"/>
        <v>0.82374690124645178</v>
      </c>
    </row>
    <row r="2848" spans="1:38" hidden="1">
      <c r="A2848" s="25" t="s">
        <v>138</v>
      </c>
      <c r="B2848" s="25" t="s">
        <v>40</v>
      </c>
      <c r="C2848" s="32">
        <v>39652</v>
      </c>
      <c r="D2848" s="25">
        <v>2008</v>
      </c>
      <c r="E2848" s="26">
        <v>0.45833333333333331</v>
      </c>
      <c r="F2848" s="26">
        <v>0.49305555555555558</v>
      </c>
      <c r="G2848" s="26">
        <f t="shared" si="456"/>
        <v>3.4722222222222265E-2</v>
      </c>
      <c r="H2848" s="27">
        <v>2</v>
      </c>
      <c r="I2848" s="27">
        <v>2</v>
      </c>
      <c r="J2848" s="27">
        <v>2</v>
      </c>
      <c r="K2848" s="27">
        <v>2</v>
      </c>
      <c r="L2848" s="14" t="s">
        <v>99</v>
      </c>
      <c r="M2848" s="47" t="s">
        <v>244</v>
      </c>
      <c r="N2848" s="27">
        <v>2</v>
      </c>
      <c r="O2848" s="27">
        <f t="shared" si="457"/>
        <v>37.619999999999997</v>
      </c>
      <c r="P2848" s="28">
        <v>11.4</v>
      </c>
      <c r="Q2848" s="27">
        <f t="shared" si="458"/>
        <v>34.979999999999997</v>
      </c>
      <c r="R2848" s="28">
        <v>10.6</v>
      </c>
      <c r="S2848" s="27">
        <f t="shared" si="459"/>
        <v>37.619999999999997</v>
      </c>
      <c r="T2848" s="28">
        <v>11.4</v>
      </c>
      <c r="U2848" s="27" t="s">
        <v>43</v>
      </c>
      <c r="V2848" s="27" t="s">
        <v>43</v>
      </c>
      <c r="W2848" s="29">
        <v>27.872730000000001</v>
      </c>
      <c r="X2848" s="29">
        <v>-115.18316</v>
      </c>
      <c r="Y2848" s="28">
        <f t="shared" si="460"/>
        <v>57.2</v>
      </c>
      <c r="Z2848" s="27">
        <v>14</v>
      </c>
      <c r="AA2848" s="27">
        <v>12</v>
      </c>
      <c r="AB2848" s="27" t="s">
        <v>44</v>
      </c>
      <c r="AC2848" s="25">
        <v>15</v>
      </c>
      <c r="AD2848" s="25">
        <v>13</v>
      </c>
      <c r="AE2848" s="27">
        <v>1</v>
      </c>
      <c r="AF2848" s="27">
        <v>43</v>
      </c>
      <c r="AG2848" s="27">
        <v>300</v>
      </c>
      <c r="AI2848" s="70">
        <f t="shared" si="453"/>
        <v>10.373999999999999</v>
      </c>
      <c r="AJ2848" s="71" t="s">
        <v>369</v>
      </c>
      <c r="AK2848" s="72">
        <f t="shared" si="454"/>
        <v>0.96188687250685145</v>
      </c>
      <c r="AL2848" s="73">
        <f t="shared" si="455"/>
        <v>0.96188687250685145</v>
      </c>
    </row>
    <row r="2849" spans="1:38" hidden="1">
      <c r="A2849" s="25" t="s">
        <v>138</v>
      </c>
      <c r="B2849" s="25" t="s">
        <v>40</v>
      </c>
      <c r="C2849" s="32">
        <v>39652</v>
      </c>
      <c r="D2849" s="25">
        <v>2008</v>
      </c>
      <c r="E2849" s="26">
        <v>0.45833333333333331</v>
      </c>
      <c r="F2849" s="26">
        <v>0.49305555555555558</v>
      </c>
      <c r="G2849" s="26">
        <f t="shared" si="456"/>
        <v>3.4722222222222265E-2</v>
      </c>
      <c r="H2849" s="27">
        <v>2</v>
      </c>
      <c r="I2849" s="27">
        <v>2</v>
      </c>
      <c r="J2849" s="27">
        <v>2</v>
      </c>
      <c r="K2849" s="27">
        <v>2</v>
      </c>
      <c r="L2849" s="14" t="s">
        <v>99</v>
      </c>
      <c r="M2849" s="47" t="s">
        <v>244</v>
      </c>
      <c r="N2849" s="27">
        <v>2</v>
      </c>
      <c r="O2849" s="27">
        <f t="shared" si="457"/>
        <v>37.619999999999997</v>
      </c>
      <c r="P2849" s="28">
        <v>11.4</v>
      </c>
      <c r="Q2849" s="27">
        <f t="shared" si="458"/>
        <v>34.979999999999997</v>
      </c>
      <c r="R2849" s="28">
        <v>10.6</v>
      </c>
      <c r="S2849" s="27">
        <f t="shared" si="459"/>
        <v>37.619999999999997</v>
      </c>
      <c r="T2849" s="28">
        <v>11.4</v>
      </c>
      <c r="U2849" s="27" t="s">
        <v>43</v>
      </c>
      <c r="V2849" s="27" t="s">
        <v>43</v>
      </c>
      <c r="W2849" s="29">
        <v>27.872730000000001</v>
      </c>
      <c r="X2849" s="29">
        <v>-115.18316</v>
      </c>
      <c r="Y2849" s="28">
        <f t="shared" si="460"/>
        <v>57.2</v>
      </c>
      <c r="Z2849" s="27">
        <v>14</v>
      </c>
      <c r="AA2849" s="27">
        <v>12</v>
      </c>
      <c r="AB2849" s="27" t="s">
        <v>44</v>
      </c>
      <c r="AC2849" s="25">
        <v>15</v>
      </c>
      <c r="AD2849" s="25">
        <v>13</v>
      </c>
      <c r="AE2849" s="27">
        <v>1</v>
      </c>
      <c r="AF2849" s="27">
        <v>43</v>
      </c>
      <c r="AG2849" s="27">
        <v>300</v>
      </c>
      <c r="AI2849" s="70">
        <f t="shared" si="453"/>
        <v>10.373999999999999</v>
      </c>
      <c r="AJ2849" s="71" t="s">
        <v>369</v>
      </c>
      <c r="AK2849" s="72">
        <f t="shared" si="454"/>
        <v>0.96188687250685145</v>
      </c>
      <c r="AL2849" s="73">
        <f t="shared" si="455"/>
        <v>0.96188687250685145</v>
      </c>
    </row>
    <row r="2850" spans="1:38" hidden="1">
      <c r="A2850" s="25" t="s">
        <v>138</v>
      </c>
      <c r="B2850" s="25" t="s">
        <v>40</v>
      </c>
      <c r="C2850" s="32">
        <v>39652</v>
      </c>
      <c r="D2850" s="25">
        <v>2008</v>
      </c>
      <c r="E2850" s="26">
        <v>0.45833333333333331</v>
      </c>
      <c r="F2850" s="26">
        <v>0.49305555555555558</v>
      </c>
      <c r="G2850" s="26">
        <f t="shared" si="456"/>
        <v>3.4722222222222265E-2</v>
      </c>
      <c r="H2850" s="27">
        <v>2</v>
      </c>
      <c r="I2850" s="27">
        <v>2</v>
      </c>
      <c r="J2850" s="27">
        <v>2</v>
      </c>
      <c r="K2850" s="27">
        <v>2</v>
      </c>
      <c r="L2850" s="14" t="s">
        <v>99</v>
      </c>
      <c r="M2850" s="47" t="s">
        <v>244</v>
      </c>
      <c r="N2850" s="27">
        <v>2</v>
      </c>
      <c r="O2850" s="27">
        <f t="shared" si="457"/>
        <v>37.619999999999997</v>
      </c>
      <c r="P2850" s="28">
        <v>11.4</v>
      </c>
      <c r="Q2850" s="27">
        <f t="shared" si="458"/>
        <v>34.979999999999997</v>
      </c>
      <c r="R2850" s="28">
        <v>10.6</v>
      </c>
      <c r="S2850" s="27">
        <f t="shared" si="459"/>
        <v>37.619999999999997</v>
      </c>
      <c r="T2850" s="28">
        <v>11.4</v>
      </c>
      <c r="U2850" s="27" t="s">
        <v>43</v>
      </c>
      <c r="V2850" s="27" t="s">
        <v>43</v>
      </c>
      <c r="W2850" s="29">
        <v>27.872730000000001</v>
      </c>
      <c r="X2850" s="29">
        <v>-115.18316</v>
      </c>
      <c r="Y2850" s="28">
        <f t="shared" si="460"/>
        <v>57.2</v>
      </c>
      <c r="Z2850" s="27">
        <v>14</v>
      </c>
      <c r="AA2850" s="27">
        <v>12</v>
      </c>
      <c r="AB2850" s="27" t="s">
        <v>44</v>
      </c>
      <c r="AC2850" s="25">
        <v>15</v>
      </c>
      <c r="AD2850" s="25">
        <v>14</v>
      </c>
      <c r="AE2850" s="27">
        <v>1</v>
      </c>
      <c r="AF2850" s="27">
        <v>43</v>
      </c>
      <c r="AG2850" s="27">
        <v>300</v>
      </c>
      <c r="AI2850" s="70">
        <f t="shared" si="453"/>
        <v>11.083</v>
      </c>
      <c r="AJ2850" s="71" t="s">
        <v>369</v>
      </c>
      <c r="AK2850" s="72">
        <f t="shared" si="454"/>
        <v>1.1117350137621949</v>
      </c>
      <c r="AL2850" s="73">
        <f t="shared" si="455"/>
        <v>1.1117350137621949</v>
      </c>
    </row>
    <row r="2851" spans="1:38" hidden="1">
      <c r="A2851" s="25" t="s">
        <v>138</v>
      </c>
      <c r="B2851" s="25" t="s">
        <v>40</v>
      </c>
      <c r="C2851" s="32">
        <v>39652</v>
      </c>
      <c r="D2851" s="25">
        <v>2008</v>
      </c>
      <c r="E2851" s="26">
        <v>0.45833333333333331</v>
      </c>
      <c r="F2851" s="26">
        <v>0.49305555555555558</v>
      </c>
      <c r="G2851" s="26">
        <f t="shared" si="456"/>
        <v>3.4722222222222265E-2</v>
      </c>
      <c r="H2851" s="27">
        <v>2</v>
      </c>
      <c r="I2851" s="27">
        <v>2</v>
      </c>
      <c r="J2851" s="27">
        <v>2</v>
      </c>
      <c r="K2851" s="27">
        <v>2</v>
      </c>
      <c r="L2851" s="14" t="s">
        <v>99</v>
      </c>
      <c r="M2851" s="47" t="s">
        <v>244</v>
      </c>
      <c r="N2851" s="27">
        <v>2</v>
      </c>
      <c r="O2851" s="27">
        <f t="shared" si="457"/>
        <v>37.619999999999997</v>
      </c>
      <c r="P2851" s="28">
        <v>11.4</v>
      </c>
      <c r="Q2851" s="27">
        <f t="shared" si="458"/>
        <v>34.979999999999997</v>
      </c>
      <c r="R2851" s="28">
        <v>10.6</v>
      </c>
      <c r="S2851" s="27">
        <f t="shared" si="459"/>
        <v>37.619999999999997</v>
      </c>
      <c r="T2851" s="28">
        <v>11.4</v>
      </c>
      <c r="U2851" s="27" t="s">
        <v>43</v>
      </c>
      <c r="V2851" s="27" t="s">
        <v>43</v>
      </c>
      <c r="W2851" s="29">
        <v>27.872730000000001</v>
      </c>
      <c r="X2851" s="29">
        <v>-115.18316</v>
      </c>
      <c r="Y2851" s="28">
        <f t="shared" si="460"/>
        <v>57.2</v>
      </c>
      <c r="Z2851" s="27">
        <v>14</v>
      </c>
      <c r="AA2851" s="27">
        <v>12</v>
      </c>
      <c r="AB2851" s="27" t="s">
        <v>44</v>
      </c>
      <c r="AC2851" s="25">
        <v>15</v>
      </c>
      <c r="AD2851" s="25">
        <v>15</v>
      </c>
      <c r="AE2851" s="27">
        <v>1</v>
      </c>
      <c r="AF2851" s="27">
        <v>43</v>
      </c>
      <c r="AG2851" s="27">
        <v>300</v>
      </c>
      <c r="AI2851" s="70">
        <f t="shared" si="453"/>
        <v>11.792</v>
      </c>
      <c r="AJ2851" s="71" t="s">
        <v>369</v>
      </c>
      <c r="AK2851" s="72">
        <f t="shared" si="454"/>
        <v>1.2734394051640829</v>
      </c>
      <c r="AL2851" s="73">
        <f t="shared" si="455"/>
        <v>1.2734394051640829</v>
      </c>
    </row>
    <row r="2852" spans="1:38" hidden="1">
      <c r="A2852" s="25" t="s">
        <v>138</v>
      </c>
      <c r="B2852" s="25" t="s">
        <v>40</v>
      </c>
      <c r="C2852" s="32">
        <v>39652</v>
      </c>
      <c r="D2852" s="25">
        <v>2008</v>
      </c>
      <c r="E2852" s="26">
        <v>0.45833333333333331</v>
      </c>
      <c r="F2852" s="26">
        <v>0.49305555555555558</v>
      </c>
      <c r="G2852" s="26">
        <f t="shared" si="456"/>
        <v>3.4722222222222265E-2</v>
      </c>
      <c r="H2852" s="27">
        <v>2</v>
      </c>
      <c r="I2852" s="27">
        <v>2</v>
      </c>
      <c r="J2852" s="27">
        <v>2</v>
      </c>
      <c r="K2852" s="27">
        <v>2</v>
      </c>
      <c r="L2852" s="14" t="s">
        <v>99</v>
      </c>
      <c r="M2852" s="47" t="s">
        <v>244</v>
      </c>
      <c r="N2852" s="27">
        <v>2</v>
      </c>
      <c r="O2852" s="27">
        <f t="shared" si="457"/>
        <v>37.619999999999997</v>
      </c>
      <c r="P2852" s="28">
        <v>11.4</v>
      </c>
      <c r="Q2852" s="27">
        <f t="shared" si="458"/>
        <v>34.979999999999997</v>
      </c>
      <c r="R2852" s="28">
        <v>10.6</v>
      </c>
      <c r="S2852" s="27">
        <f t="shared" si="459"/>
        <v>37.619999999999997</v>
      </c>
      <c r="T2852" s="28">
        <v>11.4</v>
      </c>
      <c r="U2852" s="27" t="s">
        <v>43</v>
      </c>
      <c r="V2852" s="27" t="s">
        <v>43</v>
      </c>
      <c r="W2852" s="29">
        <v>27.872730000000001</v>
      </c>
      <c r="X2852" s="29">
        <v>-115.18316</v>
      </c>
      <c r="Y2852" s="28">
        <f t="shared" si="460"/>
        <v>57.2</v>
      </c>
      <c r="Z2852" s="27">
        <v>14</v>
      </c>
      <c r="AA2852" s="27">
        <v>12</v>
      </c>
      <c r="AB2852" s="27" t="s">
        <v>44</v>
      </c>
      <c r="AC2852" s="25">
        <v>15</v>
      </c>
      <c r="AD2852" s="25">
        <v>15</v>
      </c>
      <c r="AE2852" s="27">
        <v>1</v>
      </c>
      <c r="AF2852" s="27">
        <v>43</v>
      </c>
      <c r="AG2852" s="27">
        <v>300</v>
      </c>
      <c r="AI2852" s="70">
        <f t="shared" ref="AI2852:AI2854" si="461">(0.709*AD2852)+1.157</f>
        <v>11.792</v>
      </c>
      <c r="AJ2852" s="71" t="s">
        <v>369</v>
      </c>
      <c r="AK2852" s="72">
        <f t="shared" ref="AK2852:AK2854" si="462">((POWER(AI2852*10,2.19))*0.037)/1000</f>
        <v>1.2734394051640829</v>
      </c>
      <c r="AL2852" s="73">
        <f t="shared" ref="AL2852:AL2854" si="463">((POWER(AI2852*10,2.19))*0.037)/1000</f>
        <v>1.2734394051640829</v>
      </c>
    </row>
    <row r="2853" spans="1:38" hidden="1">
      <c r="A2853" s="25" t="s">
        <v>138</v>
      </c>
      <c r="B2853" s="25" t="s">
        <v>40</v>
      </c>
      <c r="C2853" s="32">
        <v>39652</v>
      </c>
      <c r="D2853" s="25">
        <v>2008</v>
      </c>
      <c r="E2853" s="26">
        <v>0.45833333333333331</v>
      </c>
      <c r="F2853" s="26">
        <v>0.49305555555555558</v>
      </c>
      <c r="G2853" s="26">
        <f t="shared" si="456"/>
        <v>3.4722222222222265E-2</v>
      </c>
      <c r="H2853" s="27">
        <v>2</v>
      </c>
      <c r="I2853" s="27">
        <v>2</v>
      </c>
      <c r="J2853" s="27">
        <v>2</v>
      </c>
      <c r="K2853" s="27">
        <v>2</v>
      </c>
      <c r="L2853" s="14" t="s">
        <v>99</v>
      </c>
      <c r="M2853" s="47" t="s">
        <v>244</v>
      </c>
      <c r="N2853" s="27">
        <v>2</v>
      </c>
      <c r="O2853" s="27">
        <f t="shared" si="457"/>
        <v>37.619999999999997</v>
      </c>
      <c r="P2853" s="28">
        <v>11.4</v>
      </c>
      <c r="Q2853" s="27">
        <f t="shared" si="458"/>
        <v>34.979999999999997</v>
      </c>
      <c r="R2853" s="28">
        <v>10.6</v>
      </c>
      <c r="S2853" s="27">
        <f t="shared" si="459"/>
        <v>37.619999999999997</v>
      </c>
      <c r="T2853" s="28">
        <v>11.4</v>
      </c>
      <c r="U2853" s="27" t="s">
        <v>43</v>
      </c>
      <c r="V2853" s="27" t="s">
        <v>43</v>
      </c>
      <c r="W2853" s="29">
        <v>27.872730000000001</v>
      </c>
      <c r="X2853" s="29">
        <v>-115.18316</v>
      </c>
      <c r="Y2853" s="28">
        <f t="shared" si="460"/>
        <v>57.2</v>
      </c>
      <c r="Z2853" s="27">
        <v>14</v>
      </c>
      <c r="AA2853" s="27">
        <v>12</v>
      </c>
      <c r="AB2853" s="27" t="s">
        <v>44</v>
      </c>
      <c r="AC2853" s="25">
        <v>15</v>
      </c>
      <c r="AD2853" s="25">
        <v>18</v>
      </c>
      <c r="AE2853" s="27">
        <v>1</v>
      </c>
      <c r="AF2853" s="27">
        <v>43</v>
      </c>
      <c r="AG2853" s="27">
        <v>300</v>
      </c>
      <c r="AI2853" s="70">
        <f t="shared" si="461"/>
        <v>13.918999999999999</v>
      </c>
      <c r="AJ2853" s="71" t="s">
        <v>369</v>
      </c>
      <c r="AK2853" s="72">
        <f t="shared" si="462"/>
        <v>1.8310631406548505</v>
      </c>
      <c r="AL2853" s="73">
        <f t="shared" si="463"/>
        <v>1.8310631406548505</v>
      </c>
    </row>
    <row r="2854" spans="1:38" hidden="1">
      <c r="A2854" s="25" t="s">
        <v>138</v>
      </c>
      <c r="B2854" s="25" t="s">
        <v>40</v>
      </c>
      <c r="C2854" s="32">
        <v>39652</v>
      </c>
      <c r="D2854" s="25">
        <v>2008</v>
      </c>
      <c r="E2854" s="26">
        <v>0.45833333333333331</v>
      </c>
      <c r="F2854" s="26">
        <v>0.49305555555555558</v>
      </c>
      <c r="G2854" s="26">
        <f t="shared" si="456"/>
        <v>3.4722222222222265E-2</v>
      </c>
      <c r="H2854" s="27">
        <v>2</v>
      </c>
      <c r="I2854" s="27">
        <v>2</v>
      </c>
      <c r="J2854" s="27">
        <v>2</v>
      </c>
      <c r="K2854" s="27">
        <v>2</v>
      </c>
      <c r="L2854" s="14" t="s">
        <v>99</v>
      </c>
      <c r="M2854" s="47" t="s">
        <v>244</v>
      </c>
      <c r="N2854" s="27">
        <v>2</v>
      </c>
      <c r="O2854" s="27">
        <f t="shared" si="457"/>
        <v>37.619999999999997</v>
      </c>
      <c r="P2854" s="28">
        <v>11.4</v>
      </c>
      <c r="Q2854" s="27">
        <f t="shared" si="458"/>
        <v>34.979999999999997</v>
      </c>
      <c r="R2854" s="28">
        <v>10.6</v>
      </c>
      <c r="S2854" s="27">
        <f t="shared" si="459"/>
        <v>37.619999999999997</v>
      </c>
      <c r="T2854" s="28">
        <v>11.4</v>
      </c>
      <c r="U2854" s="27" t="s">
        <v>43</v>
      </c>
      <c r="V2854" s="27" t="s">
        <v>43</v>
      </c>
      <c r="W2854" s="29">
        <v>27.872730000000001</v>
      </c>
      <c r="X2854" s="29">
        <v>-115.18316</v>
      </c>
      <c r="Y2854" s="28">
        <f t="shared" si="460"/>
        <v>57.2</v>
      </c>
      <c r="Z2854" s="27">
        <v>14</v>
      </c>
      <c r="AA2854" s="27">
        <v>12</v>
      </c>
      <c r="AB2854" s="27" t="s">
        <v>44</v>
      </c>
      <c r="AC2854" s="25">
        <v>15</v>
      </c>
      <c r="AD2854" s="25">
        <v>19</v>
      </c>
      <c r="AE2854" s="27">
        <v>1</v>
      </c>
      <c r="AF2854" s="27">
        <v>43</v>
      </c>
      <c r="AG2854" s="27">
        <v>300</v>
      </c>
      <c r="AI2854" s="70">
        <f t="shared" si="461"/>
        <v>14.628</v>
      </c>
      <c r="AJ2854" s="71" t="s">
        <v>369</v>
      </c>
      <c r="AK2854" s="72">
        <f t="shared" si="462"/>
        <v>2.041534710262368</v>
      </c>
      <c r="AL2854" s="73">
        <f t="shared" si="463"/>
        <v>2.041534710262368</v>
      </c>
    </row>
    <row r="2855" spans="1:38" hidden="1">
      <c r="A2855" s="25" t="s">
        <v>139</v>
      </c>
      <c r="B2855" s="25" t="s">
        <v>40</v>
      </c>
      <c r="C2855" s="32">
        <v>39652</v>
      </c>
      <c r="D2855" s="25">
        <v>2008</v>
      </c>
      <c r="E2855" s="26">
        <v>0.45833333333333331</v>
      </c>
      <c r="F2855" s="26">
        <v>0.49305555555555558</v>
      </c>
      <c r="G2855" s="26">
        <f>F2855-E2855</f>
        <v>3.4722222222222265E-2</v>
      </c>
      <c r="H2855" s="27">
        <v>2</v>
      </c>
      <c r="I2855" s="27">
        <v>2</v>
      </c>
      <c r="J2855" s="27">
        <v>2</v>
      </c>
      <c r="K2855" s="27">
        <v>2</v>
      </c>
      <c r="L2855" s="14" t="s">
        <v>99</v>
      </c>
      <c r="M2855" s="47" t="s">
        <v>244</v>
      </c>
      <c r="N2855" s="27">
        <v>2</v>
      </c>
      <c r="O2855" s="27">
        <f t="shared" si="457"/>
        <v>37.619999999999997</v>
      </c>
      <c r="P2855" s="28">
        <v>11.4</v>
      </c>
      <c r="Q2855" s="27">
        <f t="shared" si="458"/>
        <v>34.979999999999997</v>
      </c>
      <c r="R2855" s="28">
        <v>10.6</v>
      </c>
      <c r="S2855" s="27">
        <f t="shared" si="459"/>
        <v>37.619999999999997</v>
      </c>
      <c r="T2855" s="28">
        <v>11.4</v>
      </c>
      <c r="U2855" s="27" t="s">
        <v>43</v>
      </c>
      <c r="V2855" s="27" t="s">
        <v>43</v>
      </c>
      <c r="W2855" s="29">
        <v>27.872730000000001</v>
      </c>
      <c r="X2855" s="29">
        <v>-115.18316</v>
      </c>
      <c r="Y2855" s="28">
        <f>(Z2855*1.8)+32</f>
        <v>57.2</v>
      </c>
      <c r="Z2855" s="27">
        <v>14</v>
      </c>
      <c r="AA2855" s="27">
        <v>10</v>
      </c>
      <c r="AB2855" s="25" t="s">
        <v>46</v>
      </c>
      <c r="AC2855" s="25">
        <v>0</v>
      </c>
      <c r="AD2855" s="25">
        <v>0</v>
      </c>
      <c r="AE2855" s="27">
        <v>0</v>
      </c>
      <c r="AF2855" s="25"/>
      <c r="AG2855" s="25">
        <v>300</v>
      </c>
      <c r="AI2855" s="70">
        <f>(0.748*AD2855)+1.2345</f>
        <v>1.2344999999999999</v>
      </c>
      <c r="AJ2855" s="74">
        <f>((POWER(AI2855*10,3.36))*2.24)/100000</f>
        <v>0.10414971720920797</v>
      </c>
      <c r="AK2855" s="74">
        <f>(0.0026*AJ2855)-0.61</f>
        <v>-0.6097292107352561</v>
      </c>
      <c r="AL2855" s="73">
        <f>IF(AK2855&gt;0,AK2855:AK2855,0)</f>
        <v>0</v>
      </c>
    </row>
    <row r="2856" spans="1:38" hidden="1">
      <c r="A2856" s="25" t="s">
        <v>140</v>
      </c>
      <c r="B2856" s="25" t="s">
        <v>129</v>
      </c>
      <c r="C2856" s="32">
        <v>39653</v>
      </c>
      <c r="D2856" s="25">
        <v>2008</v>
      </c>
      <c r="E2856" s="26">
        <v>0.47222222222222227</v>
      </c>
      <c r="F2856" s="26">
        <v>0.51458333333333328</v>
      </c>
      <c r="G2856" s="26">
        <f>F2856-E2856</f>
        <v>4.2361111111111016E-2</v>
      </c>
      <c r="H2856" s="27">
        <v>2</v>
      </c>
      <c r="I2856" s="27">
        <v>3</v>
      </c>
      <c r="J2856" s="27">
        <v>3</v>
      </c>
      <c r="K2856" s="27">
        <v>3</v>
      </c>
      <c r="L2856" s="14" t="s">
        <v>99</v>
      </c>
      <c r="M2856" s="47" t="s">
        <v>244</v>
      </c>
      <c r="N2856" s="27">
        <v>2</v>
      </c>
      <c r="O2856" s="27">
        <f t="shared" si="457"/>
        <v>31.349999999999998</v>
      </c>
      <c r="P2856" s="28">
        <v>9.5</v>
      </c>
      <c r="Q2856" s="27">
        <f t="shared" si="458"/>
        <v>28.049999999999997</v>
      </c>
      <c r="R2856" s="28">
        <v>8.5</v>
      </c>
      <c r="S2856" s="27">
        <f t="shared" si="459"/>
        <v>28.049999999999997</v>
      </c>
      <c r="T2856" s="28">
        <v>8.5</v>
      </c>
      <c r="U2856" s="27" t="s">
        <v>43</v>
      </c>
      <c r="V2856" s="27" t="s">
        <v>43</v>
      </c>
      <c r="W2856" s="29">
        <v>27.877359999999999</v>
      </c>
      <c r="X2856" s="29">
        <v>-115.17186</v>
      </c>
      <c r="Y2856" s="28">
        <f>(Z2856*1.8)+32</f>
        <v>69.800000000000011</v>
      </c>
      <c r="Z2856" s="27">
        <v>21</v>
      </c>
      <c r="AA2856" s="27">
        <v>8</v>
      </c>
      <c r="AB2856" s="27" t="s">
        <v>44</v>
      </c>
      <c r="AC2856" s="25">
        <v>1</v>
      </c>
      <c r="AD2856" s="25">
        <v>12</v>
      </c>
      <c r="AE2856" s="27">
        <v>1</v>
      </c>
      <c r="AF2856" s="27">
        <v>3</v>
      </c>
      <c r="AG2856" s="25"/>
      <c r="AI2856" s="70">
        <f t="shared" ref="AI2856:AI2879" si="464">(0.709*AD2856)+1.157</f>
        <v>9.6649999999999991</v>
      </c>
      <c r="AJ2856" s="71" t="s">
        <v>369</v>
      </c>
      <c r="AK2856" s="72">
        <f t="shared" ref="AK2856:AK2879" si="465">((POWER(AI2856*10,2.19))*0.037)/1000</f>
        <v>0.82374690124645178</v>
      </c>
      <c r="AL2856" s="73">
        <f t="shared" ref="AL2856:AL2879" si="466">((POWER(AI2856*10,2.19))*0.037)/1000</f>
        <v>0.82374690124645178</v>
      </c>
    </row>
    <row r="2857" spans="1:38" hidden="1">
      <c r="A2857" s="25" t="s">
        <v>140</v>
      </c>
      <c r="B2857" s="25" t="s">
        <v>129</v>
      </c>
      <c r="C2857" s="32">
        <v>39653</v>
      </c>
      <c r="D2857" s="25">
        <v>2008</v>
      </c>
      <c r="E2857" s="26">
        <v>0.47222222222222227</v>
      </c>
      <c r="F2857" s="26">
        <v>0.51458333333333328</v>
      </c>
      <c r="G2857" s="26">
        <f t="shared" ref="G2857:G2879" si="467">F2857-E2857</f>
        <v>4.2361111111111016E-2</v>
      </c>
      <c r="H2857" s="27">
        <v>2</v>
      </c>
      <c r="I2857" s="27">
        <v>3</v>
      </c>
      <c r="J2857" s="27">
        <v>3</v>
      </c>
      <c r="K2857" s="27">
        <v>3</v>
      </c>
      <c r="L2857" s="14" t="s">
        <v>99</v>
      </c>
      <c r="M2857" s="47" t="s">
        <v>244</v>
      </c>
      <c r="N2857" s="27">
        <v>2</v>
      </c>
      <c r="O2857" s="27">
        <f t="shared" si="457"/>
        <v>31.349999999999998</v>
      </c>
      <c r="P2857" s="28">
        <v>9.5</v>
      </c>
      <c r="Q2857" s="27">
        <f t="shared" si="458"/>
        <v>28.049999999999997</v>
      </c>
      <c r="R2857" s="28">
        <v>8.5</v>
      </c>
      <c r="S2857" s="27">
        <f t="shared" si="459"/>
        <v>28.049999999999997</v>
      </c>
      <c r="T2857" s="28">
        <v>8.5</v>
      </c>
      <c r="U2857" s="27" t="s">
        <v>43</v>
      </c>
      <c r="V2857" s="27" t="s">
        <v>43</v>
      </c>
      <c r="W2857" s="29">
        <v>27.877359999999999</v>
      </c>
      <c r="X2857" s="29">
        <v>-115.17186</v>
      </c>
      <c r="Y2857" s="28">
        <f t="shared" ref="Y2857:Y2879" si="468">(Z2857*1.8)+32</f>
        <v>69.800000000000011</v>
      </c>
      <c r="Z2857" s="27">
        <v>21</v>
      </c>
      <c r="AA2857" s="27">
        <v>8</v>
      </c>
      <c r="AB2857" s="27" t="s">
        <v>44</v>
      </c>
      <c r="AC2857" s="25">
        <v>1</v>
      </c>
      <c r="AD2857" s="25">
        <v>14</v>
      </c>
      <c r="AE2857" s="27">
        <v>1</v>
      </c>
      <c r="AF2857" s="27">
        <v>3</v>
      </c>
      <c r="AG2857" s="25"/>
      <c r="AI2857" s="70">
        <f t="shared" si="464"/>
        <v>11.083</v>
      </c>
      <c r="AJ2857" s="71" t="s">
        <v>369</v>
      </c>
      <c r="AK2857" s="72">
        <f t="shared" si="465"/>
        <v>1.1117350137621949</v>
      </c>
      <c r="AL2857" s="73">
        <f t="shared" si="466"/>
        <v>1.1117350137621949</v>
      </c>
    </row>
    <row r="2858" spans="1:38" hidden="1">
      <c r="A2858" s="25" t="s">
        <v>140</v>
      </c>
      <c r="B2858" s="25" t="s">
        <v>129</v>
      </c>
      <c r="C2858" s="32">
        <v>39653</v>
      </c>
      <c r="D2858" s="25">
        <v>2008</v>
      </c>
      <c r="E2858" s="26">
        <v>0.47222222222222227</v>
      </c>
      <c r="F2858" s="26">
        <v>0.51458333333333328</v>
      </c>
      <c r="G2858" s="26">
        <f t="shared" si="467"/>
        <v>4.2361111111111016E-2</v>
      </c>
      <c r="H2858" s="27">
        <v>2</v>
      </c>
      <c r="I2858" s="27">
        <v>3</v>
      </c>
      <c r="J2858" s="27">
        <v>3</v>
      </c>
      <c r="K2858" s="27">
        <v>3</v>
      </c>
      <c r="L2858" s="14" t="s">
        <v>99</v>
      </c>
      <c r="M2858" s="47" t="s">
        <v>244</v>
      </c>
      <c r="N2858" s="27">
        <v>2</v>
      </c>
      <c r="O2858" s="27">
        <f t="shared" si="457"/>
        <v>31.349999999999998</v>
      </c>
      <c r="P2858" s="28">
        <v>9.5</v>
      </c>
      <c r="Q2858" s="27">
        <f t="shared" si="458"/>
        <v>28.049999999999997</v>
      </c>
      <c r="R2858" s="28">
        <v>8.5</v>
      </c>
      <c r="S2858" s="27">
        <f t="shared" si="459"/>
        <v>28.049999999999997</v>
      </c>
      <c r="T2858" s="28">
        <v>8.5</v>
      </c>
      <c r="U2858" s="27" t="s">
        <v>43</v>
      </c>
      <c r="V2858" s="27" t="s">
        <v>43</v>
      </c>
      <c r="W2858" s="29">
        <v>27.877359999999999</v>
      </c>
      <c r="X2858" s="29">
        <v>-115.17186</v>
      </c>
      <c r="Y2858" s="28">
        <f t="shared" si="468"/>
        <v>69.800000000000011</v>
      </c>
      <c r="Z2858" s="27">
        <v>21</v>
      </c>
      <c r="AA2858" s="27">
        <v>8</v>
      </c>
      <c r="AB2858" s="27" t="s">
        <v>44</v>
      </c>
      <c r="AC2858" s="25">
        <v>1</v>
      </c>
      <c r="AD2858" s="25">
        <v>16</v>
      </c>
      <c r="AE2858" s="27">
        <v>1</v>
      </c>
      <c r="AF2858" s="27">
        <v>3</v>
      </c>
      <c r="AG2858" s="25"/>
      <c r="AI2858" s="70">
        <f t="shared" si="464"/>
        <v>12.500999999999999</v>
      </c>
      <c r="AJ2858" s="71" t="s">
        <v>369</v>
      </c>
      <c r="AK2858" s="72">
        <f t="shared" si="465"/>
        <v>1.4471406331162124</v>
      </c>
      <c r="AL2858" s="73">
        <f t="shared" si="466"/>
        <v>1.4471406331162124</v>
      </c>
    </row>
    <row r="2859" spans="1:38" hidden="1">
      <c r="A2859" s="25" t="s">
        <v>140</v>
      </c>
      <c r="B2859" s="25" t="s">
        <v>129</v>
      </c>
      <c r="C2859" s="32">
        <v>39653</v>
      </c>
      <c r="D2859" s="25">
        <v>2008</v>
      </c>
      <c r="E2859" s="26">
        <v>0.47222222222222227</v>
      </c>
      <c r="F2859" s="26">
        <v>0.51458333333333328</v>
      </c>
      <c r="G2859" s="26">
        <f t="shared" si="467"/>
        <v>4.2361111111111016E-2</v>
      </c>
      <c r="H2859" s="27">
        <v>2</v>
      </c>
      <c r="I2859" s="27">
        <v>3</v>
      </c>
      <c r="J2859" s="27">
        <v>3</v>
      </c>
      <c r="K2859" s="27">
        <v>3</v>
      </c>
      <c r="L2859" s="14" t="s">
        <v>99</v>
      </c>
      <c r="M2859" s="47" t="s">
        <v>244</v>
      </c>
      <c r="N2859" s="27">
        <v>2</v>
      </c>
      <c r="O2859" s="27">
        <f t="shared" si="457"/>
        <v>31.349999999999998</v>
      </c>
      <c r="P2859" s="28">
        <v>9.5</v>
      </c>
      <c r="Q2859" s="27">
        <f t="shared" si="458"/>
        <v>28.049999999999997</v>
      </c>
      <c r="R2859" s="28">
        <v>8.5</v>
      </c>
      <c r="S2859" s="27">
        <f t="shared" si="459"/>
        <v>28.049999999999997</v>
      </c>
      <c r="T2859" s="28">
        <v>8.5</v>
      </c>
      <c r="U2859" s="27" t="s">
        <v>43</v>
      </c>
      <c r="V2859" s="27" t="s">
        <v>43</v>
      </c>
      <c r="W2859" s="29">
        <v>27.877359999999999</v>
      </c>
      <c r="X2859" s="29">
        <v>-115.17186</v>
      </c>
      <c r="Y2859" s="28">
        <f t="shared" si="468"/>
        <v>69.800000000000011</v>
      </c>
      <c r="Z2859" s="27">
        <v>21</v>
      </c>
      <c r="AA2859" s="27">
        <v>8</v>
      </c>
      <c r="AB2859" s="27" t="s">
        <v>44</v>
      </c>
      <c r="AC2859" s="25">
        <v>2</v>
      </c>
      <c r="AD2859" s="25">
        <v>18</v>
      </c>
      <c r="AE2859" s="27">
        <v>1</v>
      </c>
      <c r="AF2859" s="27">
        <v>6</v>
      </c>
      <c r="AG2859" s="25"/>
      <c r="AI2859" s="70">
        <f t="shared" si="464"/>
        <v>13.918999999999999</v>
      </c>
      <c r="AJ2859" s="71" t="s">
        <v>369</v>
      </c>
      <c r="AK2859" s="72">
        <f t="shared" si="465"/>
        <v>1.8310631406548505</v>
      </c>
      <c r="AL2859" s="73">
        <f t="shared" si="466"/>
        <v>1.8310631406548505</v>
      </c>
    </row>
    <row r="2860" spans="1:38" hidden="1">
      <c r="A2860" s="25" t="s">
        <v>140</v>
      </c>
      <c r="B2860" s="25" t="s">
        <v>129</v>
      </c>
      <c r="C2860" s="32">
        <v>39653</v>
      </c>
      <c r="D2860" s="25">
        <v>2008</v>
      </c>
      <c r="E2860" s="26">
        <v>0.47222222222222227</v>
      </c>
      <c r="F2860" s="26">
        <v>0.51458333333333328</v>
      </c>
      <c r="G2860" s="26">
        <f t="shared" si="467"/>
        <v>4.2361111111111016E-2</v>
      </c>
      <c r="H2860" s="27">
        <v>2</v>
      </c>
      <c r="I2860" s="27">
        <v>3</v>
      </c>
      <c r="J2860" s="27">
        <v>3</v>
      </c>
      <c r="K2860" s="27">
        <v>3</v>
      </c>
      <c r="L2860" s="14" t="s">
        <v>99</v>
      </c>
      <c r="M2860" s="47" t="s">
        <v>244</v>
      </c>
      <c r="N2860" s="27">
        <v>2</v>
      </c>
      <c r="O2860" s="27">
        <f t="shared" si="457"/>
        <v>31.349999999999998</v>
      </c>
      <c r="P2860" s="28">
        <v>9.5</v>
      </c>
      <c r="Q2860" s="27">
        <f t="shared" si="458"/>
        <v>28.049999999999997</v>
      </c>
      <c r="R2860" s="28">
        <v>8.5</v>
      </c>
      <c r="S2860" s="27">
        <f t="shared" si="459"/>
        <v>28.049999999999997</v>
      </c>
      <c r="T2860" s="28">
        <v>8.5</v>
      </c>
      <c r="U2860" s="27" t="s">
        <v>43</v>
      </c>
      <c r="V2860" s="27" t="s">
        <v>43</v>
      </c>
      <c r="W2860" s="29">
        <v>27.877359999999999</v>
      </c>
      <c r="X2860" s="29">
        <v>-115.17186</v>
      </c>
      <c r="Y2860" s="28">
        <f t="shared" si="468"/>
        <v>69.800000000000011</v>
      </c>
      <c r="Z2860" s="27">
        <v>21</v>
      </c>
      <c r="AA2860" s="27">
        <v>8</v>
      </c>
      <c r="AB2860" s="27" t="s">
        <v>44</v>
      </c>
      <c r="AC2860" s="25">
        <v>3</v>
      </c>
      <c r="AD2860" s="25">
        <v>19</v>
      </c>
      <c r="AE2860" s="27">
        <v>1</v>
      </c>
      <c r="AF2860" s="27">
        <v>9</v>
      </c>
      <c r="AG2860" s="25"/>
      <c r="AI2860" s="70">
        <f t="shared" si="464"/>
        <v>14.628</v>
      </c>
      <c r="AJ2860" s="71" t="s">
        <v>369</v>
      </c>
      <c r="AK2860" s="72">
        <f t="shared" si="465"/>
        <v>2.041534710262368</v>
      </c>
      <c r="AL2860" s="73">
        <f t="shared" si="466"/>
        <v>2.041534710262368</v>
      </c>
    </row>
    <row r="2861" spans="1:38" hidden="1">
      <c r="A2861" s="25" t="s">
        <v>140</v>
      </c>
      <c r="B2861" s="25" t="s">
        <v>129</v>
      </c>
      <c r="C2861" s="32">
        <v>39653</v>
      </c>
      <c r="D2861" s="25">
        <v>2008</v>
      </c>
      <c r="E2861" s="26">
        <v>0.47222222222222227</v>
      </c>
      <c r="F2861" s="26">
        <v>0.51458333333333328</v>
      </c>
      <c r="G2861" s="26">
        <f t="shared" si="467"/>
        <v>4.2361111111111016E-2</v>
      </c>
      <c r="H2861" s="27">
        <v>2</v>
      </c>
      <c r="I2861" s="27">
        <v>3</v>
      </c>
      <c r="J2861" s="27">
        <v>3</v>
      </c>
      <c r="K2861" s="27">
        <v>3</v>
      </c>
      <c r="L2861" s="14" t="s">
        <v>99</v>
      </c>
      <c r="M2861" s="47" t="s">
        <v>244</v>
      </c>
      <c r="N2861" s="27">
        <v>2</v>
      </c>
      <c r="O2861" s="27">
        <f t="shared" si="457"/>
        <v>31.349999999999998</v>
      </c>
      <c r="P2861" s="28">
        <v>9.5</v>
      </c>
      <c r="Q2861" s="27">
        <f t="shared" si="458"/>
        <v>28.049999999999997</v>
      </c>
      <c r="R2861" s="28">
        <v>8.5</v>
      </c>
      <c r="S2861" s="27">
        <f t="shared" si="459"/>
        <v>28.049999999999997</v>
      </c>
      <c r="T2861" s="28">
        <v>8.5</v>
      </c>
      <c r="U2861" s="27" t="s">
        <v>43</v>
      </c>
      <c r="V2861" s="27" t="s">
        <v>43</v>
      </c>
      <c r="W2861" s="29">
        <v>27.877359999999999</v>
      </c>
      <c r="X2861" s="29">
        <v>-115.17186</v>
      </c>
      <c r="Y2861" s="28">
        <f t="shared" si="468"/>
        <v>69.800000000000011</v>
      </c>
      <c r="Z2861" s="27">
        <v>21</v>
      </c>
      <c r="AA2861" s="27">
        <v>8</v>
      </c>
      <c r="AB2861" s="27" t="s">
        <v>44</v>
      </c>
      <c r="AC2861" s="25">
        <v>4</v>
      </c>
      <c r="AD2861" s="25">
        <v>19</v>
      </c>
      <c r="AE2861" s="27">
        <v>1</v>
      </c>
      <c r="AF2861" s="27">
        <v>11</v>
      </c>
      <c r="AG2861" s="25"/>
      <c r="AI2861" s="70">
        <f t="shared" si="464"/>
        <v>14.628</v>
      </c>
      <c r="AJ2861" s="71" t="s">
        <v>369</v>
      </c>
      <c r="AK2861" s="72">
        <f t="shared" si="465"/>
        <v>2.041534710262368</v>
      </c>
      <c r="AL2861" s="73">
        <f t="shared" si="466"/>
        <v>2.041534710262368</v>
      </c>
    </row>
    <row r="2862" spans="1:38" hidden="1">
      <c r="A2862" s="25" t="s">
        <v>140</v>
      </c>
      <c r="B2862" s="25" t="s">
        <v>129</v>
      </c>
      <c r="C2862" s="32">
        <v>39653</v>
      </c>
      <c r="D2862" s="25">
        <v>2008</v>
      </c>
      <c r="E2862" s="26">
        <v>0.47222222222222227</v>
      </c>
      <c r="F2862" s="26">
        <v>0.51458333333333328</v>
      </c>
      <c r="G2862" s="26">
        <f t="shared" si="467"/>
        <v>4.2361111111111016E-2</v>
      </c>
      <c r="H2862" s="27">
        <v>2</v>
      </c>
      <c r="I2862" s="27">
        <v>3</v>
      </c>
      <c r="J2862" s="27">
        <v>3</v>
      </c>
      <c r="K2862" s="27">
        <v>3</v>
      </c>
      <c r="L2862" s="14" t="s">
        <v>99</v>
      </c>
      <c r="M2862" s="47" t="s">
        <v>244</v>
      </c>
      <c r="N2862" s="27">
        <v>2</v>
      </c>
      <c r="O2862" s="27">
        <f t="shared" si="457"/>
        <v>31.349999999999998</v>
      </c>
      <c r="P2862" s="28">
        <v>9.5</v>
      </c>
      <c r="Q2862" s="27">
        <f t="shared" si="458"/>
        <v>28.049999999999997</v>
      </c>
      <c r="R2862" s="28">
        <v>8.5</v>
      </c>
      <c r="S2862" s="27">
        <f t="shared" si="459"/>
        <v>28.049999999999997</v>
      </c>
      <c r="T2862" s="28">
        <v>8.5</v>
      </c>
      <c r="U2862" s="27" t="s">
        <v>43</v>
      </c>
      <c r="V2862" s="27" t="s">
        <v>43</v>
      </c>
      <c r="W2862" s="29">
        <v>27.877359999999999</v>
      </c>
      <c r="X2862" s="29">
        <v>-115.17186</v>
      </c>
      <c r="Y2862" s="28">
        <f t="shared" si="468"/>
        <v>69.800000000000011</v>
      </c>
      <c r="Z2862" s="27">
        <v>21</v>
      </c>
      <c r="AA2862" s="27">
        <v>8</v>
      </c>
      <c r="AB2862" s="27" t="s">
        <v>44</v>
      </c>
      <c r="AC2862" s="25">
        <v>4</v>
      </c>
      <c r="AD2862" s="25">
        <v>20</v>
      </c>
      <c r="AE2862" s="27">
        <v>1</v>
      </c>
      <c r="AF2862" s="27">
        <v>11</v>
      </c>
      <c r="AG2862" s="25"/>
      <c r="AI2862" s="70">
        <f t="shared" si="464"/>
        <v>15.337</v>
      </c>
      <c r="AJ2862" s="71" t="s">
        <v>369</v>
      </c>
      <c r="AK2862" s="72">
        <f t="shared" si="465"/>
        <v>2.2645047633742106</v>
      </c>
      <c r="AL2862" s="73">
        <f t="shared" si="466"/>
        <v>2.2645047633742106</v>
      </c>
    </row>
    <row r="2863" spans="1:38" hidden="1">
      <c r="A2863" s="25" t="s">
        <v>140</v>
      </c>
      <c r="B2863" s="25" t="s">
        <v>129</v>
      </c>
      <c r="C2863" s="32">
        <v>39653</v>
      </c>
      <c r="D2863" s="25">
        <v>2008</v>
      </c>
      <c r="E2863" s="26">
        <v>0.47222222222222227</v>
      </c>
      <c r="F2863" s="26">
        <v>0.51458333333333328</v>
      </c>
      <c r="G2863" s="26">
        <f t="shared" si="467"/>
        <v>4.2361111111111016E-2</v>
      </c>
      <c r="H2863" s="27">
        <v>2</v>
      </c>
      <c r="I2863" s="27">
        <v>3</v>
      </c>
      <c r="J2863" s="27">
        <v>3</v>
      </c>
      <c r="K2863" s="27">
        <v>3</v>
      </c>
      <c r="L2863" s="14" t="s">
        <v>99</v>
      </c>
      <c r="M2863" s="47" t="s">
        <v>244</v>
      </c>
      <c r="N2863" s="27">
        <v>2</v>
      </c>
      <c r="O2863" s="27">
        <f t="shared" si="457"/>
        <v>31.349999999999998</v>
      </c>
      <c r="P2863" s="28">
        <v>9.5</v>
      </c>
      <c r="Q2863" s="27">
        <f t="shared" si="458"/>
        <v>28.049999999999997</v>
      </c>
      <c r="R2863" s="28">
        <v>8.5</v>
      </c>
      <c r="S2863" s="27">
        <f t="shared" si="459"/>
        <v>28.049999999999997</v>
      </c>
      <c r="T2863" s="28">
        <v>8.5</v>
      </c>
      <c r="U2863" s="27" t="s">
        <v>43</v>
      </c>
      <c r="V2863" s="27" t="s">
        <v>43</v>
      </c>
      <c r="W2863" s="29">
        <v>27.877359999999999</v>
      </c>
      <c r="X2863" s="29">
        <v>-115.17186</v>
      </c>
      <c r="Y2863" s="28">
        <f t="shared" si="468"/>
        <v>69.800000000000011</v>
      </c>
      <c r="Z2863" s="27">
        <v>21</v>
      </c>
      <c r="AA2863" s="27">
        <v>8</v>
      </c>
      <c r="AB2863" s="27" t="s">
        <v>44</v>
      </c>
      <c r="AC2863" s="25">
        <v>5</v>
      </c>
      <c r="AD2863" s="25">
        <v>24</v>
      </c>
      <c r="AE2863" s="27">
        <v>1</v>
      </c>
      <c r="AF2863" s="27">
        <v>13</v>
      </c>
      <c r="AG2863" s="25"/>
      <c r="AI2863" s="70">
        <f t="shared" si="464"/>
        <v>18.172999999999998</v>
      </c>
      <c r="AJ2863" s="71" t="s">
        <v>369</v>
      </c>
      <c r="AK2863" s="72">
        <f t="shared" si="465"/>
        <v>3.2835681640171575</v>
      </c>
      <c r="AL2863" s="73">
        <f t="shared" si="466"/>
        <v>3.2835681640171575</v>
      </c>
    </row>
    <row r="2864" spans="1:38" hidden="1">
      <c r="A2864" s="25" t="s">
        <v>140</v>
      </c>
      <c r="B2864" s="25" t="s">
        <v>129</v>
      </c>
      <c r="C2864" s="32">
        <v>39653</v>
      </c>
      <c r="D2864" s="25">
        <v>2008</v>
      </c>
      <c r="E2864" s="26">
        <v>0.47222222222222227</v>
      </c>
      <c r="F2864" s="26">
        <v>0.51458333333333328</v>
      </c>
      <c r="G2864" s="26">
        <f t="shared" si="467"/>
        <v>4.2361111111111016E-2</v>
      </c>
      <c r="H2864" s="27">
        <v>2</v>
      </c>
      <c r="I2864" s="27">
        <v>3</v>
      </c>
      <c r="J2864" s="27">
        <v>3</v>
      </c>
      <c r="K2864" s="27">
        <v>3</v>
      </c>
      <c r="L2864" s="14" t="s">
        <v>99</v>
      </c>
      <c r="M2864" s="47" t="s">
        <v>244</v>
      </c>
      <c r="N2864" s="27">
        <v>2</v>
      </c>
      <c r="O2864" s="27">
        <f t="shared" si="457"/>
        <v>31.349999999999998</v>
      </c>
      <c r="P2864" s="28">
        <v>9.5</v>
      </c>
      <c r="Q2864" s="27">
        <f t="shared" si="458"/>
        <v>28.049999999999997</v>
      </c>
      <c r="R2864" s="28">
        <v>8.5</v>
      </c>
      <c r="S2864" s="27">
        <f t="shared" si="459"/>
        <v>28.049999999999997</v>
      </c>
      <c r="T2864" s="28">
        <v>8.5</v>
      </c>
      <c r="U2864" s="27" t="s">
        <v>43</v>
      </c>
      <c r="V2864" s="27" t="s">
        <v>43</v>
      </c>
      <c r="W2864" s="29">
        <v>27.877359999999999</v>
      </c>
      <c r="X2864" s="29">
        <v>-115.17186</v>
      </c>
      <c r="Y2864" s="28">
        <f t="shared" si="468"/>
        <v>69.800000000000011</v>
      </c>
      <c r="Z2864" s="27">
        <v>21</v>
      </c>
      <c r="AA2864" s="27">
        <v>8</v>
      </c>
      <c r="AB2864" s="27" t="s">
        <v>44</v>
      </c>
      <c r="AC2864" s="25">
        <v>6</v>
      </c>
      <c r="AD2864" s="25">
        <v>23</v>
      </c>
      <c r="AE2864" s="27">
        <v>1</v>
      </c>
      <c r="AF2864" s="27">
        <v>15</v>
      </c>
      <c r="AG2864" s="25"/>
      <c r="AI2864" s="70">
        <f t="shared" si="464"/>
        <v>17.463999999999999</v>
      </c>
      <c r="AJ2864" s="71" t="s">
        <v>369</v>
      </c>
      <c r="AK2864" s="72">
        <f t="shared" si="465"/>
        <v>3.0095147540604348</v>
      </c>
      <c r="AL2864" s="73">
        <f t="shared" si="466"/>
        <v>3.0095147540604348</v>
      </c>
    </row>
    <row r="2865" spans="1:38" hidden="1">
      <c r="A2865" s="25" t="s">
        <v>140</v>
      </c>
      <c r="B2865" s="25" t="s">
        <v>129</v>
      </c>
      <c r="C2865" s="32">
        <v>39653</v>
      </c>
      <c r="D2865" s="25">
        <v>2008</v>
      </c>
      <c r="E2865" s="26">
        <v>0.47222222222222227</v>
      </c>
      <c r="F2865" s="26">
        <v>0.51458333333333328</v>
      </c>
      <c r="G2865" s="26">
        <f t="shared" si="467"/>
        <v>4.2361111111111016E-2</v>
      </c>
      <c r="H2865" s="27">
        <v>2</v>
      </c>
      <c r="I2865" s="27">
        <v>3</v>
      </c>
      <c r="J2865" s="27">
        <v>3</v>
      </c>
      <c r="K2865" s="27">
        <v>3</v>
      </c>
      <c r="L2865" s="14" t="s">
        <v>99</v>
      </c>
      <c r="M2865" s="47" t="s">
        <v>244</v>
      </c>
      <c r="N2865" s="27">
        <v>2</v>
      </c>
      <c r="O2865" s="27">
        <f t="shared" si="457"/>
        <v>31.349999999999998</v>
      </c>
      <c r="P2865" s="28">
        <v>9.5</v>
      </c>
      <c r="Q2865" s="27">
        <f t="shared" si="458"/>
        <v>28.049999999999997</v>
      </c>
      <c r="R2865" s="28">
        <v>8.5</v>
      </c>
      <c r="S2865" s="27">
        <f t="shared" si="459"/>
        <v>28.049999999999997</v>
      </c>
      <c r="T2865" s="28">
        <v>8.5</v>
      </c>
      <c r="U2865" s="27" t="s">
        <v>43</v>
      </c>
      <c r="V2865" s="27" t="s">
        <v>43</v>
      </c>
      <c r="W2865" s="29">
        <v>27.877359999999999</v>
      </c>
      <c r="X2865" s="29">
        <v>-115.17186</v>
      </c>
      <c r="Y2865" s="28">
        <f t="shared" si="468"/>
        <v>69.800000000000011</v>
      </c>
      <c r="Z2865" s="27">
        <v>21</v>
      </c>
      <c r="AA2865" s="27">
        <v>8</v>
      </c>
      <c r="AB2865" s="27" t="s">
        <v>44</v>
      </c>
      <c r="AC2865" s="25">
        <v>7</v>
      </c>
      <c r="AD2865" s="25">
        <v>17</v>
      </c>
      <c r="AE2865" s="27">
        <v>1</v>
      </c>
      <c r="AF2865" s="27">
        <v>16</v>
      </c>
      <c r="AG2865" s="25"/>
      <c r="AI2865" s="70">
        <f t="shared" si="464"/>
        <v>13.209999999999999</v>
      </c>
      <c r="AJ2865" s="71" t="s">
        <v>369</v>
      </c>
      <c r="AK2865" s="72">
        <f t="shared" si="465"/>
        <v>1.6329725885917237</v>
      </c>
      <c r="AL2865" s="73">
        <f t="shared" si="466"/>
        <v>1.6329725885917237</v>
      </c>
    </row>
    <row r="2866" spans="1:38" hidden="1">
      <c r="A2866" s="25" t="s">
        <v>140</v>
      </c>
      <c r="B2866" s="25" t="s">
        <v>129</v>
      </c>
      <c r="C2866" s="32">
        <v>39653</v>
      </c>
      <c r="D2866" s="25">
        <v>2008</v>
      </c>
      <c r="E2866" s="26">
        <v>0.47222222222222227</v>
      </c>
      <c r="F2866" s="26">
        <v>0.51458333333333328</v>
      </c>
      <c r="G2866" s="26">
        <f t="shared" si="467"/>
        <v>4.2361111111111016E-2</v>
      </c>
      <c r="H2866" s="27">
        <v>2</v>
      </c>
      <c r="I2866" s="27">
        <v>3</v>
      </c>
      <c r="J2866" s="27">
        <v>3</v>
      </c>
      <c r="K2866" s="27">
        <v>3</v>
      </c>
      <c r="L2866" s="14" t="s">
        <v>99</v>
      </c>
      <c r="M2866" s="47" t="s">
        <v>244</v>
      </c>
      <c r="N2866" s="27">
        <v>2</v>
      </c>
      <c r="O2866" s="27">
        <f t="shared" si="457"/>
        <v>31.349999999999998</v>
      </c>
      <c r="P2866" s="28">
        <v>9.5</v>
      </c>
      <c r="Q2866" s="27">
        <f t="shared" si="458"/>
        <v>28.049999999999997</v>
      </c>
      <c r="R2866" s="28">
        <v>8.5</v>
      </c>
      <c r="S2866" s="27">
        <f t="shared" si="459"/>
        <v>28.049999999999997</v>
      </c>
      <c r="T2866" s="28">
        <v>8.5</v>
      </c>
      <c r="U2866" s="27" t="s">
        <v>43</v>
      </c>
      <c r="V2866" s="27" t="s">
        <v>43</v>
      </c>
      <c r="W2866" s="29">
        <v>27.877359999999999</v>
      </c>
      <c r="X2866" s="29">
        <v>-115.17186</v>
      </c>
      <c r="Y2866" s="28">
        <f t="shared" si="468"/>
        <v>69.800000000000011</v>
      </c>
      <c r="Z2866" s="27">
        <v>21</v>
      </c>
      <c r="AA2866" s="27">
        <v>8</v>
      </c>
      <c r="AB2866" s="27" t="s">
        <v>44</v>
      </c>
      <c r="AC2866" s="25">
        <v>8</v>
      </c>
      <c r="AD2866" s="25">
        <v>15</v>
      </c>
      <c r="AE2866" s="27">
        <v>1</v>
      </c>
      <c r="AF2866" s="27">
        <v>17</v>
      </c>
      <c r="AG2866" s="25"/>
      <c r="AI2866" s="70">
        <f t="shared" si="464"/>
        <v>11.792</v>
      </c>
      <c r="AJ2866" s="71" t="s">
        <v>369</v>
      </c>
      <c r="AK2866" s="72">
        <f t="shared" si="465"/>
        <v>1.2734394051640829</v>
      </c>
      <c r="AL2866" s="73">
        <f t="shared" si="466"/>
        <v>1.2734394051640829</v>
      </c>
    </row>
    <row r="2867" spans="1:38" hidden="1">
      <c r="A2867" s="25" t="s">
        <v>140</v>
      </c>
      <c r="B2867" s="25" t="s">
        <v>129</v>
      </c>
      <c r="C2867" s="32">
        <v>39653</v>
      </c>
      <c r="D2867" s="25">
        <v>2008</v>
      </c>
      <c r="E2867" s="26">
        <v>0.47222222222222227</v>
      </c>
      <c r="F2867" s="26">
        <v>0.51458333333333328</v>
      </c>
      <c r="G2867" s="26">
        <f t="shared" si="467"/>
        <v>4.2361111111111016E-2</v>
      </c>
      <c r="H2867" s="27">
        <v>2</v>
      </c>
      <c r="I2867" s="27">
        <v>3</v>
      </c>
      <c r="J2867" s="27">
        <v>3</v>
      </c>
      <c r="K2867" s="27">
        <v>3</v>
      </c>
      <c r="L2867" s="14" t="s">
        <v>99</v>
      </c>
      <c r="M2867" s="47" t="s">
        <v>244</v>
      </c>
      <c r="N2867" s="27">
        <v>2</v>
      </c>
      <c r="O2867" s="27">
        <f t="shared" si="457"/>
        <v>31.349999999999998</v>
      </c>
      <c r="P2867" s="28">
        <v>9.5</v>
      </c>
      <c r="Q2867" s="27">
        <f t="shared" si="458"/>
        <v>28.049999999999997</v>
      </c>
      <c r="R2867" s="28">
        <v>8.5</v>
      </c>
      <c r="S2867" s="27">
        <f t="shared" si="459"/>
        <v>28.049999999999997</v>
      </c>
      <c r="T2867" s="28">
        <v>8.5</v>
      </c>
      <c r="U2867" s="27" t="s">
        <v>43</v>
      </c>
      <c r="V2867" s="27" t="s">
        <v>43</v>
      </c>
      <c r="W2867" s="29">
        <v>27.877359999999999</v>
      </c>
      <c r="X2867" s="29">
        <v>-115.17186</v>
      </c>
      <c r="Y2867" s="28">
        <f t="shared" si="468"/>
        <v>69.800000000000011</v>
      </c>
      <c r="Z2867" s="27">
        <v>21</v>
      </c>
      <c r="AA2867" s="27">
        <v>8</v>
      </c>
      <c r="AB2867" s="27" t="s">
        <v>44</v>
      </c>
      <c r="AC2867" s="25">
        <v>9</v>
      </c>
      <c r="AD2867" s="25">
        <v>17</v>
      </c>
      <c r="AE2867" s="27">
        <v>1</v>
      </c>
      <c r="AF2867" s="27">
        <v>18</v>
      </c>
      <c r="AG2867" s="25"/>
      <c r="AI2867" s="70">
        <f t="shared" si="464"/>
        <v>13.209999999999999</v>
      </c>
      <c r="AJ2867" s="71" t="s">
        <v>369</v>
      </c>
      <c r="AK2867" s="72">
        <f t="shared" si="465"/>
        <v>1.6329725885917237</v>
      </c>
      <c r="AL2867" s="73">
        <f t="shared" si="466"/>
        <v>1.6329725885917237</v>
      </c>
    </row>
    <row r="2868" spans="1:38" hidden="1">
      <c r="A2868" s="25" t="s">
        <v>140</v>
      </c>
      <c r="B2868" s="25" t="s">
        <v>129</v>
      </c>
      <c r="C2868" s="32">
        <v>39653</v>
      </c>
      <c r="D2868" s="25">
        <v>2008</v>
      </c>
      <c r="E2868" s="26">
        <v>0.47222222222222227</v>
      </c>
      <c r="F2868" s="26">
        <v>0.51458333333333328</v>
      </c>
      <c r="G2868" s="26">
        <f t="shared" si="467"/>
        <v>4.2361111111111016E-2</v>
      </c>
      <c r="H2868" s="27">
        <v>2</v>
      </c>
      <c r="I2868" s="27">
        <v>3</v>
      </c>
      <c r="J2868" s="27">
        <v>3</v>
      </c>
      <c r="K2868" s="27">
        <v>3</v>
      </c>
      <c r="L2868" s="14" t="s">
        <v>99</v>
      </c>
      <c r="M2868" s="47" t="s">
        <v>244</v>
      </c>
      <c r="N2868" s="27">
        <v>2</v>
      </c>
      <c r="O2868" s="27">
        <f t="shared" si="457"/>
        <v>31.349999999999998</v>
      </c>
      <c r="P2868" s="28">
        <v>9.5</v>
      </c>
      <c r="Q2868" s="27">
        <f t="shared" si="458"/>
        <v>28.049999999999997</v>
      </c>
      <c r="R2868" s="28">
        <v>8.5</v>
      </c>
      <c r="S2868" s="27">
        <f t="shared" si="459"/>
        <v>28.049999999999997</v>
      </c>
      <c r="T2868" s="28">
        <v>8.5</v>
      </c>
      <c r="U2868" s="27" t="s">
        <v>43</v>
      </c>
      <c r="V2868" s="27" t="s">
        <v>43</v>
      </c>
      <c r="W2868" s="29">
        <v>27.877359999999999</v>
      </c>
      <c r="X2868" s="29">
        <v>-115.17186</v>
      </c>
      <c r="Y2868" s="28">
        <f t="shared" si="468"/>
        <v>69.800000000000011</v>
      </c>
      <c r="Z2868" s="27">
        <v>21</v>
      </c>
      <c r="AA2868" s="27">
        <v>8</v>
      </c>
      <c r="AB2868" s="27" t="s">
        <v>44</v>
      </c>
      <c r="AC2868" s="25">
        <v>10</v>
      </c>
      <c r="AD2868" s="25">
        <v>13</v>
      </c>
      <c r="AE2868" s="27">
        <v>1</v>
      </c>
      <c r="AF2868" s="27">
        <v>24</v>
      </c>
      <c r="AG2868" s="25"/>
      <c r="AI2868" s="70">
        <f t="shared" si="464"/>
        <v>10.373999999999999</v>
      </c>
      <c r="AJ2868" s="71" t="s">
        <v>369</v>
      </c>
      <c r="AK2868" s="72">
        <f t="shared" si="465"/>
        <v>0.96188687250685145</v>
      </c>
      <c r="AL2868" s="73">
        <f t="shared" si="466"/>
        <v>0.96188687250685145</v>
      </c>
    </row>
    <row r="2869" spans="1:38" hidden="1">
      <c r="A2869" s="25" t="s">
        <v>140</v>
      </c>
      <c r="B2869" s="25" t="s">
        <v>129</v>
      </c>
      <c r="C2869" s="32">
        <v>39653</v>
      </c>
      <c r="D2869" s="25">
        <v>2008</v>
      </c>
      <c r="E2869" s="26">
        <v>0.47222222222222227</v>
      </c>
      <c r="F2869" s="26">
        <v>0.51458333333333328</v>
      </c>
      <c r="G2869" s="26">
        <f t="shared" si="467"/>
        <v>4.2361111111111016E-2</v>
      </c>
      <c r="H2869" s="27">
        <v>2</v>
      </c>
      <c r="I2869" s="27">
        <v>3</v>
      </c>
      <c r="J2869" s="27">
        <v>3</v>
      </c>
      <c r="K2869" s="27">
        <v>3</v>
      </c>
      <c r="L2869" s="14" t="s">
        <v>99</v>
      </c>
      <c r="M2869" s="47" t="s">
        <v>244</v>
      </c>
      <c r="N2869" s="27">
        <v>2</v>
      </c>
      <c r="O2869" s="27">
        <f t="shared" si="457"/>
        <v>31.349999999999998</v>
      </c>
      <c r="P2869" s="28">
        <v>9.5</v>
      </c>
      <c r="Q2869" s="27">
        <f t="shared" si="458"/>
        <v>28.049999999999997</v>
      </c>
      <c r="R2869" s="28">
        <v>8.5</v>
      </c>
      <c r="S2869" s="27">
        <f t="shared" si="459"/>
        <v>28.049999999999997</v>
      </c>
      <c r="T2869" s="28">
        <v>8.5</v>
      </c>
      <c r="U2869" s="27" t="s">
        <v>43</v>
      </c>
      <c r="V2869" s="27" t="s">
        <v>43</v>
      </c>
      <c r="W2869" s="29">
        <v>27.877359999999999</v>
      </c>
      <c r="X2869" s="29">
        <v>-115.17186</v>
      </c>
      <c r="Y2869" s="28">
        <f t="shared" si="468"/>
        <v>69.800000000000011</v>
      </c>
      <c r="Z2869" s="27">
        <v>21</v>
      </c>
      <c r="AA2869" s="27">
        <v>8</v>
      </c>
      <c r="AB2869" s="27" t="s">
        <v>44</v>
      </c>
      <c r="AC2869" s="25">
        <v>11</v>
      </c>
      <c r="AD2869" s="25">
        <v>11</v>
      </c>
      <c r="AE2869" s="27">
        <v>1</v>
      </c>
      <c r="AF2869" s="27">
        <v>26</v>
      </c>
      <c r="AG2869" s="25"/>
      <c r="AI2869" s="70">
        <f t="shared" si="464"/>
        <v>8.9559999999999995</v>
      </c>
      <c r="AJ2869" s="71" t="s">
        <v>369</v>
      </c>
      <c r="AK2869" s="72">
        <f t="shared" si="465"/>
        <v>0.69715856935839871</v>
      </c>
      <c r="AL2869" s="73">
        <f t="shared" si="466"/>
        <v>0.69715856935839871</v>
      </c>
    </row>
    <row r="2870" spans="1:38" hidden="1">
      <c r="A2870" s="25" t="s">
        <v>140</v>
      </c>
      <c r="B2870" s="25" t="s">
        <v>129</v>
      </c>
      <c r="C2870" s="32">
        <v>39653</v>
      </c>
      <c r="D2870" s="25">
        <v>2008</v>
      </c>
      <c r="E2870" s="26">
        <v>0.47222222222222227</v>
      </c>
      <c r="F2870" s="26">
        <v>0.51458333333333328</v>
      </c>
      <c r="G2870" s="26">
        <f t="shared" si="467"/>
        <v>4.2361111111111016E-2</v>
      </c>
      <c r="H2870" s="27">
        <v>2</v>
      </c>
      <c r="I2870" s="27">
        <v>3</v>
      </c>
      <c r="J2870" s="27">
        <v>3</v>
      </c>
      <c r="K2870" s="27">
        <v>3</v>
      </c>
      <c r="L2870" s="14" t="s">
        <v>99</v>
      </c>
      <c r="M2870" s="47" t="s">
        <v>244</v>
      </c>
      <c r="N2870" s="27">
        <v>2</v>
      </c>
      <c r="O2870" s="27">
        <f t="shared" si="457"/>
        <v>31.349999999999998</v>
      </c>
      <c r="P2870" s="28">
        <v>9.5</v>
      </c>
      <c r="Q2870" s="27">
        <f t="shared" si="458"/>
        <v>28.049999999999997</v>
      </c>
      <c r="R2870" s="28">
        <v>8.5</v>
      </c>
      <c r="S2870" s="27">
        <f t="shared" si="459"/>
        <v>28.049999999999997</v>
      </c>
      <c r="T2870" s="28">
        <v>8.5</v>
      </c>
      <c r="U2870" s="27" t="s">
        <v>43</v>
      </c>
      <c r="V2870" s="27" t="s">
        <v>43</v>
      </c>
      <c r="W2870" s="29">
        <v>27.877359999999999</v>
      </c>
      <c r="X2870" s="29">
        <v>-115.17186</v>
      </c>
      <c r="Y2870" s="28">
        <f t="shared" si="468"/>
        <v>69.800000000000011</v>
      </c>
      <c r="Z2870" s="27">
        <v>21</v>
      </c>
      <c r="AA2870" s="27">
        <v>8</v>
      </c>
      <c r="AB2870" s="27" t="s">
        <v>44</v>
      </c>
      <c r="AC2870" s="25">
        <v>12</v>
      </c>
      <c r="AD2870" s="25">
        <v>25</v>
      </c>
      <c r="AE2870" s="27">
        <v>1</v>
      </c>
      <c r="AF2870" s="27">
        <v>32</v>
      </c>
      <c r="AG2870" s="25"/>
      <c r="AI2870" s="70">
        <f t="shared" si="464"/>
        <v>18.881999999999998</v>
      </c>
      <c r="AJ2870" s="71" t="s">
        <v>369</v>
      </c>
      <c r="AK2870" s="72">
        <f t="shared" si="465"/>
        <v>3.5706462775960586</v>
      </c>
      <c r="AL2870" s="73">
        <f t="shared" si="466"/>
        <v>3.5706462775960586</v>
      </c>
    </row>
    <row r="2871" spans="1:38" hidden="1">
      <c r="A2871" s="25" t="s">
        <v>140</v>
      </c>
      <c r="B2871" s="25" t="s">
        <v>129</v>
      </c>
      <c r="C2871" s="32">
        <v>39653</v>
      </c>
      <c r="D2871" s="25">
        <v>2008</v>
      </c>
      <c r="E2871" s="26">
        <v>0.47222222222222227</v>
      </c>
      <c r="F2871" s="26">
        <v>0.51458333333333328</v>
      </c>
      <c r="G2871" s="26">
        <f t="shared" si="467"/>
        <v>4.2361111111111016E-2</v>
      </c>
      <c r="H2871" s="27">
        <v>2</v>
      </c>
      <c r="I2871" s="27">
        <v>3</v>
      </c>
      <c r="J2871" s="27">
        <v>3</v>
      </c>
      <c r="K2871" s="27">
        <v>3</v>
      </c>
      <c r="L2871" s="14" t="s">
        <v>99</v>
      </c>
      <c r="M2871" s="47" t="s">
        <v>244</v>
      </c>
      <c r="N2871" s="27">
        <v>2</v>
      </c>
      <c r="O2871" s="27">
        <f t="shared" si="457"/>
        <v>31.349999999999998</v>
      </c>
      <c r="P2871" s="28">
        <v>9.5</v>
      </c>
      <c r="Q2871" s="27">
        <f t="shared" si="458"/>
        <v>28.049999999999997</v>
      </c>
      <c r="R2871" s="28">
        <v>8.5</v>
      </c>
      <c r="S2871" s="27">
        <f t="shared" si="459"/>
        <v>28.049999999999997</v>
      </c>
      <c r="T2871" s="28">
        <v>8.5</v>
      </c>
      <c r="U2871" s="27" t="s">
        <v>43</v>
      </c>
      <c r="V2871" s="27" t="s">
        <v>43</v>
      </c>
      <c r="W2871" s="29">
        <v>27.877359999999999</v>
      </c>
      <c r="X2871" s="29">
        <v>-115.17186</v>
      </c>
      <c r="Y2871" s="28">
        <f t="shared" si="468"/>
        <v>69.800000000000011</v>
      </c>
      <c r="Z2871" s="27">
        <v>21</v>
      </c>
      <c r="AA2871" s="27">
        <v>8</v>
      </c>
      <c r="AB2871" s="27" t="s">
        <v>44</v>
      </c>
      <c r="AC2871" s="25">
        <v>13</v>
      </c>
      <c r="AD2871" s="25">
        <v>6</v>
      </c>
      <c r="AE2871" s="27">
        <v>1</v>
      </c>
      <c r="AF2871" s="27">
        <v>34</v>
      </c>
      <c r="AG2871" s="25"/>
      <c r="AI2871" s="70">
        <f t="shared" si="464"/>
        <v>5.4109999999999996</v>
      </c>
      <c r="AJ2871" s="71" t="s">
        <v>369</v>
      </c>
      <c r="AK2871" s="72">
        <f t="shared" si="465"/>
        <v>0.23124881896144875</v>
      </c>
      <c r="AL2871" s="73">
        <f t="shared" si="466"/>
        <v>0.23124881896144875</v>
      </c>
    </row>
    <row r="2872" spans="1:38" hidden="1">
      <c r="A2872" s="25" t="s">
        <v>140</v>
      </c>
      <c r="B2872" s="25" t="s">
        <v>129</v>
      </c>
      <c r="C2872" s="32">
        <v>39653</v>
      </c>
      <c r="D2872" s="25">
        <v>2008</v>
      </c>
      <c r="E2872" s="26">
        <v>0.47222222222222227</v>
      </c>
      <c r="F2872" s="26">
        <v>0.51458333333333328</v>
      </c>
      <c r="G2872" s="26">
        <f t="shared" si="467"/>
        <v>4.2361111111111016E-2</v>
      </c>
      <c r="H2872" s="27">
        <v>2</v>
      </c>
      <c r="I2872" s="27">
        <v>3</v>
      </c>
      <c r="J2872" s="27">
        <v>3</v>
      </c>
      <c r="K2872" s="27">
        <v>3</v>
      </c>
      <c r="L2872" s="14" t="s">
        <v>99</v>
      </c>
      <c r="M2872" s="47" t="s">
        <v>244</v>
      </c>
      <c r="N2872" s="27">
        <v>2</v>
      </c>
      <c r="O2872" s="27">
        <f t="shared" si="457"/>
        <v>31.349999999999998</v>
      </c>
      <c r="P2872" s="28">
        <v>9.5</v>
      </c>
      <c r="Q2872" s="27">
        <f t="shared" si="458"/>
        <v>28.049999999999997</v>
      </c>
      <c r="R2872" s="28">
        <v>8.5</v>
      </c>
      <c r="S2872" s="27">
        <f t="shared" si="459"/>
        <v>28.049999999999997</v>
      </c>
      <c r="T2872" s="28">
        <v>8.5</v>
      </c>
      <c r="U2872" s="27" t="s">
        <v>43</v>
      </c>
      <c r="V2872" s="27" t="s">
        <v>43</v>
      </c>
      <c r="W2872" s="29">
        <v>27.877359999999999</v>
      </c>
      <c r="X2872" s="29">
        <v>-115.17186</v>
      </c>
      <c r="Y2872" s="28">
        <f t="shared" si="468"/>
        <v>69.800000000000011</v>
      </c>
      <c r="Z2872" s="27">
        <v>21</v>
      </c>
      <c r="AA2872" s="27">
        <v>8</v>
      </c>
      <c r="AB2872" s="27" t="s">
        <v>44</v>
      </c>
      <c r="AC2872" s="25">
        <v>13</v>
      </c>
      <c r="AD2872" s="25">
        <v>21</v>
      </c>
      <c r="AE2872" s="27">
        <v>1</v>
      </c>
      <c r="AF2872" s="27">
        <v>34</v>
      </c>
      <c r="AG2872" s="25"/>
      <c r="AI2872" s="70">
        <f t="shared" si="464"/>
        <v>16.045999999999999</v>
      </c>
      <c r="AJ2872" s="71" t="s">
        <v>369</v>
      </c>
      <c r="AK2872" s="72">
        <f t="shared" si="465"/>
        <v>2.5000862380340183</v>
      </c>
      <c r="AL2872" s="73">
        <f t="shared" si="466"/>
        <v>2.5000862380340183</v>
      </c>
    </row>
    <row r="2873" spans="1:38" hidden="1">
      <c r="A2873" s="25" t="s">
        <v>140</v>
      </c>
      <c r="B2873" s="25" t="s">
        <v>129</v>
      </c>
      <c r="C2873" s="32">
        <v>39653</v>
      </c>
      <c r="D2873" s="25">
        <v>2008</v>
      </c>
      <c r="E2873" s="26">
        <v>0.47222222222222227</v>
      </c>
      <c r="F2873" s="26">
        <v>0.51458333333333328</v>
      </c>
      <c r="G2873" s="26">
        <f t="shared" si="467"/>
        <v>4.2361111111111016E-2</v>
      </c>
      <c r="H2873" s="27">
        <v>2</v>
      </c>
      <c r="I2873" s="27">
        <v>3</v>
      </c>
      <c r="J2873" s="27">
        <v>3</v>
      </c>
      <c r="K2873" s="27">
        <v>3</v>
      </c>
      <c r="L2873" s="14" t="s">
        <v>99</v>
      </c>
      <c r="M2873" s="47" t="s">
        <v>244</v>
      </c>
      <c r="N2873" s="27">
        <v>2</v>
      </c>
      <c r="O2873" s="27">
        <f t="shared" si="457"/>
        <v>31.349999999999998</v>
      </c>
      <c r="P2873" s="28">
        <v>9.5</v>
      </c>
      <c r="Q2873" s="27">
        <f t="shared" si="458"/>
        <v>28.049999999999997</v>
      </c>
      <c r="R2873" s="28">
        <v>8.5</v>
      </c>
      <c r="S2873" s="27">
        <f t="shared" si="459"/>
        <v>28.049999999999997</v>
      </c>
      <c r="T2873" s="28">
        <v>8.5</v>
      </c>
      <c r="U2873" s="27" t="s">
        <v>43</v>
      </c>
      <c r="V2873" s="27" t="s">
        <v>43</v>
      </c>
      <c r="W2873" s="29">
        <v>27.877359999999999</v>
      </c>
      <c r="X2873" s="29">
        <v>-115.17186</v>
      </c>
      <c r="Y2873" s="28">
        <f t="shared" si="468"/>
        <v>69.800000000000011</v>
      </c>
      <c r="Z2873" s="27">
        <v>21</v>
      </c>
      <c r="AA2873" s="27">
        <v>8</v>
      </c>
      <c r="AB2873" s="27" t="s">
        <v>44</v>
      </c>
      <c r="AC2873" s="25">
        <v>14</v>
      </c>
      <c r="AD2873" s="25">
        <v>6</v>
      </c>
      <c r="AE2873" s="27">
        <v>1</v>
      </c>
      <c r="AF2873" s="27">
        <v>39</v>
      </c>
      <c r="AG2873" s="25"/>
      <c r="AI2873" s="70">
        <f t="shared" si="464"/>
        <v>5.4109999999999996</v>
      </c>
      <c r="AJ2873" s="71" t="s">
        <v>369</v>
      </c>
      <c r="AK2873" s="72">
        <f t="shared" si="465"/>
        <v>0.23124881896144875</v>
      </c>
      <c r="AL2873" s="73">
        <f t="shared" si="466"/>
        <v>0.23124881896144875</v>
      </c>
    </row>
    <row r="2874" spans="1:38" hidden="1">
      <c r="A2874" s="25" t="s">
        <v>140</v>
      </c>
      <c r="B2874" s="25" t="s">
        <v>129</v>
      </c>
      <c r="C2874" s="32">
        <v>39653</v>
      </c>
      <c r="D2874" s="25">
        <v>2008</v>
      </c>
      <c r="E2874" s="26">
        <v>0.47222222222222227</v>
      </c>
      <c r="F2874" s="26">
        <v>0.51458333333333328</v>
      </c>
      <c r="G2874" s="26">
        <f t="shared" si="467"/>
        <v>4.2361111111111016E-2</v>
      </c>
      <c r="H2874" s="27">
        <v>2</v>
      </c>
      <c r="I2874" s="27">
        <v>3</v>
      </c>
      <c r="J2874" s="27">
        <v>3</v>
      </c>
      <c r="K2874" s="27">
        <v>3</v>
      </c>
      <c r="L2874" s="14" t="s">
        <v>99</v>
      </c>
      <c r="M2874" s="47" t="s">
        <v>244</v>
      </c>
      <c r="N2874" s="27">
        <v>2</v>
      </c>
      <c r="O2874" s="27">
        <f t="shared" si="457"/>
        <v>31.349999999999998</v>
      </c>
      <c r="P2874" s="28">
        <v>9.5</v>
      </c>
      <c r="Q2874" s="27">
        <f t="shared" si="458"/>
        <v>28.049999999999997</v>
      </c>
      <c r="R2874" s="28">
        <v>8.5</v>
      </c>
      <c r="S2874" s="27">
        <f t="shared" si="459"/>
        <v>28.049999999999997</v>
      </c>
      <c r="T2874" s="28">
        <v>8.5</v>
      </c>
      <c r="U2874" s="27" t="s">
        <v>43</v>
      </c>
      <c r="V2874" s="27" t="s">
        <v>43</v>
      </c>
      <c r="W2874" s="29">
        <v>27.877359999999999</v>
      </c>
      <c r="X2874" s="29">
        <v>-115.17186</v>
      </c>
      <c r="Y2874" s="28">
        <f t="shared" si="468"/>
        <v>69.800000000000011</v>
      </c>
      <c r="Z2874" s="27">
        <v>21</v>
      </c>
      <c r="AA2874" s="27">
        <v>8</v>
      </c>
      <c r="AB2874" s="27" t="s">
        <v>44</v>
      </c>
      <c r="AC2874" s="25">
        <v>14</v>
      </c>
      <c r="AD2874" s="25">
        <v>8</v>
      </c>
      <c r="AE2874" s="27">
        <v>1</v>
      </c>
      <c r="AF2874" s="27">
        <v>39</v>
      </c>
      <c r="AG2874" s="25"/>
      <c r="AI2874" s="70">
        <f t="shared" si="464"/>
        <v>6.8289999999999997</v>
      </c>
      <c r="AJ2874" s="71" t="s">
        <v>369</v>
      </c>
      <c r="AK2874" s="72">
        <f t="shared" si="465"/>
        <v>0.38498499317927082</v>
      </c>
      <c r="AL2874" s="73">
        <f t="shared" si="466"/>
        <v>0.38498499317927082</v>
      </c>
    </row>
    <row r="2875" spans="1:38" hidden="1">
      <c r="A2875" s="25" t="s">
        <v>140</v>
      </c>
      <c r="B2875" s="25" t="s">
        <v>129</v>
      </c>
      <c r="C2875" s="32">
        <v>39653</v>
      </c>
      <c r="D2875" s="25">
        <v>2008</v>
      </c>
      <c r="E2875" s="26">
        <v>0.47222222222222227</v>
      </c>
      <c r="F2875" s="26">
        <v>0.51458333333333328</v>
      </c>
      <c r="G2875" s="26">
        <f t="shared" si="467"/>
        <v>4.2361111111111016E-2</v>
      </c>
      <c r="H2875" s="27">
        <v>2</v>
      </c>
      <c r="I2875" s="27">
        <v>3</v>
      </c>
      <c r="J2875" s="27">
        <v>3</v>
      </c>
      <c r="K2875" s="27">
        <v>3</v>
      </c>
      <c r="L2875" s="14" t="s">
        <v>99</v>
      </c>
      <c r="M2875" s="47" t="s">
        <v>244</v>
      </c>
      <c r="N2875" s="27">
        <v>2</v>
      </c>
      <c r="O2875" s="27">
        <f t="shared" si="457"/>
        <v>31.349999999999998</v>
      </c>
      <c r="P2875" s="28">
        <v>9.5</v>
      </c>
      <c r="Q2875" s="27">
        <f t="shared" si="458"/>
        <v>28.049999999999997</v>
      </c>
      <c r="R2875" s="28">
        <v>8.5</v>
      </c>
      <c r="S2875" s="27">
        <f t="shared" si="459"/>
        <v>28.049999999999997</v>
      </c>
      <c r="T2875" s="28">
        <v>8.5</v>
      </c>
      <c r="U2875" s="27" t="s">
        <v>43</v>
      </c>
      <c r="V2875" s="27" t="s">
        <v>43</v>
      </c>
      <c r="W2875" s="29">
        <v>27.877359999999999</v>
      </c>
      <c r="X2875" s="29">
        <v>-115.17186</v>
      </c>
      <c r="Y2875" s="28">
        <f t="shared" si="468"/>
        <v>69.800000000000011</v>
      </c>
      <c r="Z2875" s="27">
        <v>21</v>
      </c>
      <c r="AA2875" s="27">
        <v>8</v>
      </c>
      <c r="AB2875" s="27" t="s">
        <v>44</v>
      </c>
      <c r="AC2875" s="25">
        <v>14</v>
      </c>
      <c r="AD2875" s="25">
        <v>9</v>
      </c>
      <c r="AE2875" s="27">
        <v>1</v>
      </c>
      <c r="AF2875" s="27">
        <v>39</v>
      </c>
      <c r="AG2875" s="25"/>
      <c r="AI2875" s="70">
        <f t="shared" si="464"/>
        <v>7.5379999999999994</v>
      </c>
      <c r="AJ2875" s="71" t="s">
        <v>369</v>
      </c>
      <c r="AK2875" s="72">
        <f t="shared" si="465"/>
        <v>0.47796121404284658</v>
      </c>
      <c r="AL2875" s="73">
        <f t="shared" si="466"/>
        <v>0.47796121404284658</v>
      </c>
    </row>
    <row r="2876" spans="1:38" hidden="1">
      <c r="A2876" s="25" t="s">
        <v>140</v>
      </c>
      <c r="B2876" s="25" t="s">
        <v>129</v>
      </c>
      <c r="C2876" s="32">
        <v>39653</v>
      </c>
      <c r="D2876" s="25">
        <v>2008</v>
      </c>
      <c r="E2876" s="26">
        <v>0.47222222222222227</v>
      </c>
      <c r="F2876" s="26">
        <v>0.51458333333333328</v>
      </c>
      <c r="G2876" s="26">
        <f t="shared" si="467"/>
        <v>4.2361111111111016E-2</v>
      </c>
      <c r="H2876" s="27">
        <v>2</v>
      </c>
      <c r="I2876" s="27">
        <v>3</v>
      </c>
      <c r="J2876" s="27">
        <v>3</v>
      </c>
      <c r="K2876" s="27">
        <v>3</v>
      </c>
      <c r="L2876" s="14" t="s">
        <v>99</v>
      </c>
      <c r="M2876" s="47" t="s">
        <v>244</v>
      </c>
      <c r="N2876" s="27">
        <v>2</v>
      </c>
      <c r="O2876" s="27">
        <f t="shared" si="457"/>
        <v>31.349999999999998</v>
      </c>
      <c r="P2876" s="28">
        <v>9.5</v>
      </c>
      <c r="Q2876" s="27">
        <f t="shared" si="458"/>
        <v>28.049999999999997</v>
      </c>
      <c r="R2876" s="28">
        <v>8.5</v>
      </c>
      <c r="S2876" s="27">
        <f t="shared" si="459"/>
        <v>28.049999999999997</v>
      </c>
      <c r="T2876" s="28">
        <v>8.5</v>
      </c>
      <c r="U2876" s="27" t="s">
        <v>43</v>
      </c>
      <c r="V2876" s="27" t="s">
        <v>43</v>
      </c>
      <c r="W2876" s="29">
        <v>27.877359999999999</v>
      </c>
      <c r="X2876" s="29">
        <v>-115.17186</v>
      </c>
      <c r="Y2876" s="28">
        <f t="shared" si="468"/>
        <v>69.800000000000011</v>
      </c>
      <c r="Z2876" s="27">
        <v>21</v>
      </c>
      <c r="AA2876" s="27">
        <v>8</v>
      </c>
      <c r="AB2876" s="27" t="s">
        <v>44</v>
      </c>
      <c r="AC2876" s="25">
        <v>14</v>
      </c>
      <c r="AD2876" s="25">
        <v>10</v>
      </c>
      <c r="AE2876" s="27">
        <v>1</v>
      </c>
      <c r="AF2876" s="27">
        <v>39</v>
      </c>
      <c r="AG2876" s="25"/>
      <c r="AI2876" s="70">
        <f t="shared" si="464"/>
        <v>8.2469999999999999</v>
      </c>
      <c r="AJ2876" s="71" t="s">
        <v>369</v>
      </c>
      <c r="AK2876" s="72">
        <f t="shared" si="465"/>
        <v>0.58195573469462847</v>
      </c>
      <c r="AL2876" s="73">
        <f t="shared" si="466"/>
        <v>0.58195573469462847</v>
      </c>
    </row>
    <row r="2877" spans="1:38" hidden="1">
      <c r="A2877" s="25" t="s">
        <v>140</v>
      </c>
      <c r="B2877" s="25" t="s">
        <v>129</v>
      </c>
      <c r="C2877" s="32">
        <v>39653</v>
      </c>
      <c r="D2877" s="25">
        <v>2008</v>
      </c>
      <c r="E2877" s="26">
        <v>0.47222222222222227</v>
      </c>
      <c r="F2877" s="26">
        <v>0.51458333333333328</v>
      </c>
      <c r="G2877" s="26">
        <f t="shared" si="467"/>
        <v>4.2361111111111016E-2</v>
      </c>
      <c r="H2877" s="27">
        <v>2</v>
      </c>
      <c r="I2877" s="27">
        <v>3</v>
      </c>
      <c r="J2877" s="27">
        <v>3</v>
      </c>
      <c r="K2877" s="27">
        <v>3</v>
      </c>
      <c r="L2877" s="14" t="s">
        <v>99</v>
      </c>
      <c r="M2877" s="47" t="s">
        <v>244</v>
      </c>
      <c r="N2877" s="27">
        <v>2</v>
      </c>
      <c r="O2877" s="27">
        <f t="shared" si="457"/>
        <v>31.349999999999998</v>
      </c>
      <c r="P2877" s="28">
        <v>9.5</v>
      </c>
      <c r="Q2877" s="27">
        <f t="shared" si="458"/>
        <v>28.049999999999997</v>
      </c>
      <c r="R2877" s="28">
        <v>8.5</v>
      </c>
      <c r="S2877" s="27">
        <f t="shared" si="459"/>
        <v>28.049999999999997</v>
      </c>
      <c r="T2877" s="28">
        <v>8.5</v>
      </c>
      <c r="U2877" s="27" t="s">
        <v>43</v>
      </c>
      <c r="V2877" s="27" t="s">
        <v>43</v>
      </c>
      <c r="W2877" s="29">
        <v>27.877359999999999</v>
      </c>
      <c r="X2877" s="29">
        <v>-115.17186</v>
      </c>
      <c r="Y2877" s="28">
        <f t="shared" si="468"/>
        <v>69.800000000000011</v>
      </c>
      <c r="Z2877" s="27">
        <v>21</v>
      </c>
      <c r="AA2877" s="27">
        <v>8</v>
      </c>
      <c r="AB2877" s="27" t="s">
        <v>44</v>
      </c>
      <c r="AC2877" s="25">
        <v>14</v>
      </c>
      <c r="AD2877" s="25">
        <v>14</v>
      </c>
      <c r="AE2877" s="27">
        <v>1</v>
      </c>
      <c r="AF2877" s="27">
        <v>39</v>
      </c>
      <c r="AG2877" s="25"/>
      <c r="AI2877" s="70">
        <f t="shared" si="464"/>
        <v>11.083</v>
      </c>
      <c r="AJ2877" s="71" t="s">
        <v>369</v>
      </c>
      <c r="AK2877" s="72">
        <f t="shared" si="465"/>
        <v>1.1117350137621949</v>
      </c>
      <c r="AL2877" s="73">
        <f t="shared" si="466"/>
        <v>1.1117350137621949</v>
      </c>
    </row>
    <row r="2878" spans="1:38" hidden="1">
      <c r="A2878" s="25" t="s">
        <v>140</v>
      </c>
      <c r="B2878" s="25" t="s">
        <v>129</v>
      </c>
      <c r="C2878" s="32">
        <v>39653</v>
      </c>
      <c r="D2878" s="25">
        <v>2008</v>
      </c>
      <c r="E2878" s="26">
        <v>0.47222222222222227</v>
      </c>
      <c r="F2878" s="26">
        <v>0.51458333333333328</v>
      </c>
      <c r="G2878" s="26">
        <f t="shared" si="467"/>
        <v>4.2361111111111016E-2</v>
      </c>
      <c r="H2878" s="27">
        <v>2</v>
      </c>
      <c r="I2878" s="27">
        <v>3</v>
      </c>
      <c r="J2878" s="27">
        <v>3</v>
      </c>
      <c r="K2878" s="27">
        <v>3</v>
      </c>
      <c r="L2878" s="14" t="s">
        <v>99</v>
      </c>
      <c r="M2878" s="47" t="s">
        <v>244</v>
      </c>
      <c r="N2878" s="27">
        <v>2</v>
      </c>
      <c r="O2878" s="27">
        <f t="shared" si="457"/>
        <v>31.349999999999998</v>
      </c>
      <c r="P2878" s="28">
        <v>9.5</v>
      </c>
      <c r="Q2878" s="27">
        <f t="shared" si="458"/>
        <v>28.049999999999997</v>
      </c>
      <c r="R2878" s="28">
        <v>8.5</v>
      </c>
      <c r="S2878" s="27">
        <f t="shared" si="459"/>
        <v>28.049999999999997</v>
      </c>
      <c r="T2878" s="28">
        <v>8.5</v>
      </c>
      <c r="U2878" s="27" t="s">
        <v>43</v>
      </c>
      <c r="V2878" s="27" t="s">
        <v>43</v>
      </c>
      <c r="W2878" s="29">
        <v>27.877359999999999</v>
      </c>
      <c r="X2878" s="29">
        <v>-115.17186</v>
      </c>
      <c r="Y2878" s="28">
        <f t="shared" si="468"/>
        <v>69.800000000000011</v>
      </c>
      <c r="Z2878" s="27">
        <v>21</v>
      </c>
      <c r="AA2878" s="27">
        <v>8</v>
      </c>
      <c r="AB2878" s="27" t="s">
        <v>44</v>
      </c>
      <c r="AC2878" s="25">
        <v>14</v>
      </c>
      <c r="AD2878" s="25">
        <v>21</v>
      </c>
      <c r="AE2878" s="27">
        <v>1</v>
      </c>
      <c r="AF2878" s="27">
        <v>39</v>
      </c>
      <c r="AG2878" s="25"/>
      <c r="AI2878" s="70">
        <f t="shared" si="464"/>
        <v>16.045999999999999</v>
      </c>
      <c r="AJ2878" s="71" t="s">
        <v>369</v>
      </c>
      <c r="AK2878" s="72">
        <f t="shared" si="465"/>
        <v>2.5000862380340183</v>
      </c>
      <c r="AL2878" s="73">
        <f t="shared" si="466"/>
        <v>2.5000862380340183</v>
      </c>
    </row>
    <row r="2879" spans="1:38" hidden="1">
      <c r="A2879" s="25" t="s">
        <v>140</v>
      </c>
      <c r="B2879" s="25" t="s">
        <v>129</v>
      </c>
      <c r="C2879" s="32">
        <v>39653</v>
      </c>
      <c r="D2879" s="25">
        <v>2008</v>
      </c>
      <c r="E2879" s="26">
        <v>0.47222222222222227</v>
      </c>
      <c r="F2879" s="26">
        <v>0.51458333333333328</v>
      </c>
      <c r="G2879" s="26">
        <f t="shared" si="467"/>
        <v>4.2361111111111016E-2</v>
      </c>
      <c r="H2879" s="27">
        <v>2</v>
      </c>
      <c r="I2879" s="27">
        <v>3</v>
      </c>
      <c r="J2879" s="27">
        <v>3</v>
      </c>
      <c r="K2879" s="27">
        <v>3</v>
      </c>
      <c r="L2879" s="14" t="s">
        <v>99</v>
      </c>
      <c r="M2879" s="47" t="s">
        <v>244</v>
      </c>
      <c r="N2879" s="27">
        <v>2</v>
      </c>
      <c r="O2879" s="27">
        <f t="shared" si="457"/>
        <v>31.349999999999998</v>
      </c>
      <c r="P2879" s="28">
        <v>9.5</v>
      </c>
      <c r="Q2879" s="27">
        <f t="shared" si="458"/>
        <v>28.049999999999997</v>
      </c>
      <c r="R2879" s="28">
        <v>8.5</v>
      </c>
      <c r="S2879" s="27">
        <f t="shared" si="459"/>
        <v>28.049999999999997</v>
      </c>
      <c r="T2879" s="28">
        <v>8.5</v>
      </c>
      <c r="U2879" s="27" t="s">
        <v>43</v>
      </c>
      <c r="V2879" s="27" t="s">
        <v>43</v>
      </c>
      <c r="W2879" s="29">
        <v>27.877359999999999</v>
      </c>
      <c r="X2879" s="29">
        <v>-115.17186</v>
      </c>
      <c r="Y2879" s="28">
        <f t="shared" si="468"/>
        <v>69.800000000000011</v>
      </c>
      <c r="Z2879" s="27">
        <v>21</v>
      </c>
      <c r="AA2879" s="27">
        <v>8</v>
      </c>
      <c r="AB2879" s="27" t="s">
        <v>44</v>
      </c>
      <c r="AC2879" s="25">
        <v>15</v>
      </c>
      <c r="AD2879" s="25">
        <v>20</v>
      </c>
      <c r="AE2879" s="27">
        <v>1</v>
      </c>
      <c r="AF2879" s="27">
        <v>47</v>
      </c>
      <c r="AG2879" s="25"/>
      <c r="AI2879" s="70">
        <f t="shared" si="464"/>
        <v>15.337</v>
      </c>
      <c r="AJ2879" s="71" t="s">
        <v>369</v>
      </c>
      <c r="AK2879" s="72">
        <f t="shared" si="465"/>
        <v>2.2645047633742106</v>
      </c>
      <c r="AL2879" s="73">
        <f t="shared" si="466"/>
        <v>2.2645047633742106</v>
      </c>
    </row>
    <row r="2880" spans="1:38" hidden="1">
      <c r="A2880" s="25" t="s">
        <v>141</v>
      </c>
      <c r="B2880" s="25" t="s">
        <v>129</v>
      </c>
      <c r="C2880" s="32">
        <v>39653</v>
      </c>
      <c r="D2880" s="25">
        <v>2008</v>
      </c>
      <c r="E2880" s="26">
        <v>0.47222222222222227</v>
      </c>
      <c r="F2880" s="26">
        <v>0.51458333333333328</v>
      </c>
      <c r="G2880" s="26">
        <f>F2880-E2880</f>
        <v>4.2361111111111016E-2</v>
      </c>
      <c r="H2880" s="27">
        <v>2</v>
      </c>
      <c r="I2880" s="27">
        <v>3</v>
      </c>
      <c r="J2880" s="27">
        <v>3</v>
      </c>
      <c r="K2880" s="27">
        <v>3</v>
      </c>
      <c r="L2880" s="14" t="s">
        <v>99</v>
      </c>
      <c r="M2880" s="47" t="s">
        <v>244</v>
      </c>
      <c r="N2880" s="27">
        <v>2</v>
      </c>
      <c r="O2880" s="27">
        <f t="shared" si="457"/>
        <v>31.349999999999998</v>
      </c>
      <c r="P2880" s="28">
        <v>9.5</v>
      </c>
      <c r="Q2880" s="27">
        <f t="shared" si="458"/>
        <v>28.049999999999997</v>
      </c>
      <c r="R2880" s="28">
        <v>8.5</v>
      </c>
      <c r="S2880" s="27">
        <f t="shared" si="459"/>
        <v>28.049999999999997</v>
      </c>
      <c r="T2880" s="28">
        <v>8.5</v>
      </c>
      <c r="U2880" s="27" t="s">
        <v>43</v>
      </c>
      <c r="V2880" s="27" t="s">
        <v>43</v>
      </c>
      <c r="W2880" s="29">
        <v>27.877359999999999</v>
      </c>
      <c r="X2880" s="29">
        <v>-115.17186</v>
      </c>
      <c r="Y2880" s="28">
        <f>(Z2880*1.8)+32</f>
        <v>69.800000000000011</v>
      </c>
      <c r="Z2880" s="27">
        <v>21</v>
      </c>
      <c r="AA2880" s="27">
        <v>8</v>
      </c>
      <c r="AB2880" s="25" t="s">
        <v>46</v>
      </c>
      <c r="AC2880" s="25">
        <v>1</v>
      </c>
      <c r="AD2880" s="25">
        <v>24</v>
      </c>
      <c r="AE2880" s="27">
        <v>1</v>
      </c>
      <c r="AF2880" s="25">
        <v>32</v>
      </c>
      <c r="AG2880" s="25"/>
      <c r="AI2880" s="70">
        <f t="shared" ref="AI2880:AI2882" si="469">(0.748*AD2880)+1.2345</f>
        <v>19.186499999999999</v>
      </c>
      <c r="AJ2880" s="74">
        <f t="shared" ref="AJ2880:AJ2882" si="470">((POWER(AI2880*10,3.36))*2.24)/100000</f>
        <v>1049.8173965226345</v>
      </c>
      <c r="AK2880" s="74">
        <f t="shared" ref="AK2880:AK2882" si="471">(0.0026*AJ2880)-0.61</f>
        <v>2.1195252309588497</v>
      </c>
      <c r="AL2880" s="73">
        <f t="shared" ref="AL2880:AL2882" si="472">IF(AK2880&gt;0,AK2880:AK2880,0)</f>
        <v>2.1195252309588497</v>
      </c>
    </row>
    <row r="2881" spans="1:38" hidden="1">
      <c r="A2881" s="25" t="s">
        <v>141</v>
      </c>
      <c r="B2881" s="25" t="s">
        <v>129</v>
      </c>
      <c r="C2881" s="32">
        <v>39653</v>
      </c>
      <c r="D2881" s="25">
        <v>2008</v>
      </c>
      <c r="E2881" s="26">
        <v>0.47222222222222227</v>
      </c>
      <c r="F2881" s="26">
        <v>0.51458333333333328</v>
      </c>
      <c r="G2881" s="26">
        <f>F2881-E2881</f>
        <v>4.2361111111111016E-2</v>
      </c>
      <c r="H2881" s="27">
        <v>2</v>
      </c>
      <c r="I2881" s="27">
        <v>3</v>
      </c>
      <c r="J2881" s="27">
        <v>3</v>
      </c>
      <c r="K2881" s="27">
        <v>3</v>
      </c>
      <c r="L2881" s="14" t="s">
        <v>99</v>
      </c>
      <c r="M2881" s="47" t="s">
        <v>244</v>
      </c>
      <c r="N2881" s="27">
        <v>2</v>
      </c>
      <c r="O2881" s="27">
        <f t="shared" si="457"/>
        <v>31.349999999999998</v>
      </c>
      <c r="P2881" s="28">
        <v>9.5</v>
      </c>
      <c r="Q2881" s="27">
        <f t="shared" si="458"/>
        <v>28.049999999999997</v>
      </c>
      <c r="R2881" s="28">
        <v>8.5</v>
      </c>
      <c r="S2881" s="27">
        <f t="shared" si="459"/>
        <v>28.049999999999997</v>
      </c>
      <c r="T2881" s="28">
        <v>8.5</v>
      </c>
      <c r="U2881" s="27" t="s">
        <v>43</v>
      </c>
      <c r="V2881" s="27" t="s">
        <v>43</v>
      </c>
      <c r="W2881" s="29">
        <v>27.877359999999999</v>
      </c>
      <c r="X2881" s="29">
        <v>-115.17186</v>
      </c>
      <c r="Y2881" s="28">
        <f>(Z2881*1.8)+32</f>
        <v>69.800000000000011</v>
      </c>
      <c r="Z2881" s="27">
        <v>21</v>
      </c>
      <c r="AA2881" s="27">
        <v>8</v>
      </c>
      <c r="AB2881" s="25" t="s">
        <v>46</v>
      </c>
      <c r="AC2881" s="25">
        <v>2</v>
      </c>
      <c r="AD2881" s="25">
        <v>8</v>
      </c>
      <c r="AE2881" s="27">
        <v>1</v>
      </c>
      <c r="AF2881" s="25">
        <v>47</v>
      </c>
      <c r="AG2881" s="25"/>
      <c r="AI2881" s="70">
        <f t="shared" si="469"/>
        <v>7.2184999999999997</v>
      </c>
      <c r="AJ2881" s="74">
        <f t="shared" si="470"/>
        <v>39.321475564653859</v>
      </c>
      <c r="AK2881" s="74">
        <f t="shared" si="471"/>
        <v>-0.5077641635318999</v>
      </c>
      <c r="AL2881" s="73">
        <f t="shared" si="472"/>
        <v>0</v>
      </c>
    </row>
    <row r="2882" spans="1:38" hidden="1">
      <c r="A2882" s="25" t="s">
        <v>141</v>
      </c>
      <c r="B2882" s="25" t="s">
        <v>129</v>
      </c>
      <c r="C2882" s="32">
        <v>39653</v>
      </c>
      <c r="D2882" s="25">
        <v>2008</v>
      </c>
      <c r="E2882" s="26">
        <v>0.47222222222222227</v>
      </c>
      <c r="F2882" s="26">
        <v>0.51458333333333328</v>
      </c>
      <c r="G2882" s="26">
        <f>F2882-E2882</f>
        <v>4.2361111111111016E-2</v>
      </c>
      <c r="H2882" s="27">
        <v>2</v>
      </c>
      <c r="I2882" s="27">
        <v>3</v>
      </c>
      <c r="J2882" s="27">
        <v>3</v>
      </c>
      <c r="K2882" s="27">
        <v>3</v>
      </c>
      <c r="L2882" s="14" t="s">
        <v>99</v>
      </c>
      <c r="M2882" s="47" t="s">
        <v>244</v>
      </c>
      <c r="N2882" s="27">
        <v>2</v>
      </c>
      <c r="O2882" s="27">
        <f t="shared" si="457"/>
        <v>31.349999999999998</v>
      </c>
      <c r="P2882" s="28">
        <v>9.5</v>
      </c>
      <c r="Q2882" s="27">
        <f t="shared" si="458"/>
        <v>28.049999999999997</v>
      </c>
      <c r="R2882" s="28">
        <v>8.5</v>
      </c>
      <c r="S2882" s="27">
        <f t="shared" si="459"/>
        <v>28.049999999999997</v>
      </c>
      <c r="T2882" s="28">
        <v>8.5</v>
      </c>
      <c r="U2882" s="27" t="s">
        <v>43</v>
      </c>
      <c r="V2882" s="27" t="s">
        <v>43</v>
      </c>
      <c r="W2882" s="29">
        <v>27.877359999999999</v>
      </c>
      <c r="X2882" s="29">
        <v>-115.17186</v>
      </c>
      <c r="Y2882" s="28">
        <f>(Z2882*1.8)+32</f>
        <v>69.800000000000011</v>
      </c>
      <c r="Z2882" s="27">
        <v>21</v>
      </c>
      <c r="AA2882" s="27">
        <v>8</v>
      </c>
      <c r="AB2882" s="25" t="s">
        <v>46</v>
      </c>
      <c r="AC2882" s="25">
        <v>3</v>
      </c>
      <c r="AD2882" s="25">
        <v>20</v>
      </c>
      <c r="AE2882" s="27">
        <v>1</v>
      </c>
      <c r="AF2882" s="25">
        <v>48</v>
      </c>
      <c r="AG2882" s="25"/>
      <c r="AI2882" s="70">
        <f t="shared" si="469"/>
        <v>16.194500000000001</v>
      </c>
      <c r="AJ2882" s="74">
        <f t="shared" si="470"/>
        <v>593.9131834357014</v>
      </c>
      <c r="AK2882" s="74">
        <f t="shared" si="471"/>
        <v>0.93417427693282351</v>
      </c>
      <c r="AL2882" s="73">
        <f t="shared" si="472"/>
        <v>0.93417427693282351</v>
      </c>
    </row>
    <row r="2883" spans="1:38">
      <c r="A2883" s="25" t="s">
        <v>142</v>
      </c>
      <c r="B2883" s="25" t="s">
        <v>129</v>
      </c>
      <c r="C2883" s="32">
        <v>39653</v>
      </c>
      <c r="D2883" s="25">
        <v>2008</v>
      </c>
      <c r="E2883" s="26">
        <v>0.41111111111111115</v>
      </c>
      <c r="F2883" s="26">
        <v>0.4381944444444445</v>
      </c>
      <c r="G2883" s="26">
        <f>F2883-E2883</f>
        <v>2.7083333333333348E-2</v>
      </c>
      <c r="H2883" s="27">
        <v>2</v>
      </c>
      <c r="I2883" s="27">
        <v>1</v>
      </c>
      <c r="J2883" s="27">
        <v>1</v>
      </c>
      <c r="K2883" s="27">
        <v>1</v>
      </c>
      <c r="L2883" s="14" t="s">
        <v>48</v>
      </c>
      <c r="M2883" s="14" t="s">
        <v>49</v>
      </c>
      <c r="N2883" s="27">
        <v>1</v>
      </c>
      <c r="O2883" s="27">
        <f t="shared" si="457"/>
        <v>26.729999999999997</v>
      </c>
      <c r="P2883" s="28">
        <v>8.1</v>
      </c>
      <c r="Q2883" s="27">
        <f t="shared" si="458"/>
        <v>33.33</v>
      </c>
      <c r="R2883" s="28">
        <v>10.1</v>
      </c>
      <c r="S2883" s="27">
        <f t="shared" si="459"/>
        <v>26.729999999999997</v>
      </c>
      <c r="T2883" s="28">
        <v>8.1</v>
      </c>
      <c r="U2883" s="27" t="s">
        <v>43</v>
      </c>
      <c r="V2883" s="27" t="s">
        <v>43</v>
      </c>
      <c r="W2883" s="29">
        <v>27.847719999999999</v>
      </c>
      <c r="X2883" s="29">
        <v>-115.16208</v>
      </c>
      <c r="Y2883" s="28">
        <f>(Z2883*1.8)+32</f>
        <v>55.400000000000006</v>
      </c>
      <c r="Z2883" s="27">
        <v>13</v>
      </c>
      <c r="AA2883" s="27">
        <v>3</v>
      </c>
      <c r="AB2883" s="27" t="s">
        <v>44</v>
      </c>
      <c r="AC2883" s="25">
        <v>1</v>
      </c>
      <c r="AD2883" s="25">
        <v>11</v>
      </c>
      <c r="AE2883" s="27">
        <v>1</v>
      </c>
      <c r="AF2883" s="27">
        <v>3</v>
      </c>
      <c r="AG2883" s="25"/>
      <c r="AI2883" s="70">
        <f t="shared" ref="AI2883:AI2898" si="473">(0.709*AD2883)+1.157</f>
        <v>8.9559999999999995</v>
      </c>
      <c r="AJ2883" s="71" t="s">
        <v>369</v>
      </c>
      <c r="AK2883" s="72">
        <f t="shared" ref="AK2883:AK2898" si="474">((POWER(AI2883*10,2.19))*0.037)/1000</f>
        <v>0.69715856935839871</v>
      </c>
      <c r="AL2883" s="73">
        <f t="shared" ref="AL2883:AL2898" si="475">((POWER(AI2883*10,2.19))*0.037)/1000</f>
        <v>0.69715856935839871</v>
      </c>
    </row>
    <row r="2884" spans="1:38">
      <c r="A2884" s="25" t="s">
        <v>142</v>
      </c>
      <c r="B2884" s="25" t="s">
        <v>129</v>
      </c>
      <c r="C2884" s="32">
        <v>39653</v>
      </c>
      <c r="D2884" s="25">
        <v>2008</v>
      </c>
      <c r="E2884" s="26">
        <v>0.41111111111111115</v>
      </c>
      <c r="F2884" s="26">
        <v>0.4381944444444445</v>
      </c>
      <c r="G2884" s="26">
        <f t="shared" ref="G2884:G2898" si="476">F2884-E2884</f>
        <v>2.7083333333333348E-2</v>
      </c>
      <c r="H2884" s="27">
        <v>2</v>
      </c>
      <c r="I2884" s="27">
        <v>1</v>
      </c>
      <c r="J2884" s="27">
        <v>1</v>
      </c>
      <c r="K2884" s="27">
        <v>1</v>
      </c>
      <c r="L2884" s="14" t="s">
        <v>48</v>
      </c>
      <c r="M2884" s="14" t="s">
        <v>49</v>
      </c>
      <c r="N2884" s="27">
        <v>1</v>
      </c>
      <c r="O2884" s="27">
        <f t="shared" si="457"/>
        <v>26.729999999999997</v>
      </c>
      <c r="P2884" s="28">
        <v>8.1</v>
      </c>
      <c r="Q2884" s="27">
        <f t="shared" si="458"/>
        <v>33.33</v>
      </c>
      <c r="R2884" s="28">
        <v>10.1</v>
      </c>
      <c r="S2884" s="27">
        <f t="shared" si="459"/>
        <v>26.729999999999997</v>
      </c>
      <c r="T2884" s="28">
        <v>8.1</v>
      </c>
      <c r="U2884" s="27" t="s">
        <v>43</v>
      </c>
      <c r="V2884" s="27" t="s">
        <v>43</v>
      </c>
      <c r="W2884" s="29">
        <v>27.847719999999999</v>
      </c>
      <c r="X2884" s="29">
        <v>-115.16208</v>
      </c>
      <c r="Y2884" s="28">
        <f t="shared" ref="Y2884:Y2898" si="477">(Z2884*1.8)+32</f>
        <v>55.400000000000006</v>
      </c>
      <c r="Z2884" s="27">
        <v>13</v>
      </c>
      <c r="AA2884" s="27">
        <v>3</v>
      </c>
      <c r="AB2884" s="27" t="s">
        <v>44</v>
      </c>
      <c r="AC2884" s="25">
        <v>1</v>
      </c>
      <c r="AD2884" s="25">
        <v>18</v>
      </c>
      <c r="AE2884" s="27">
        <v>1</v>
      </c>
      <c r="AF2884" s="27">
        <v>3</v>
      </c>
      <c r="AG2884" s="25"/>
      <c r="AI2884" s="70">
        <f t="shared" si="473"/>
        <v>13.918999999999999</v>
      </c>
      <c r="AJ2884" s="71" t="s">
        <v>369</v>
      </c>
      <c r="AK2884" s="72">
        <f t="shared" si="474"/>
        <v>1.8310631406548505</v>
      </c>
      <c r="AL2884" s="73">
        <f t="shared" si="475"/>
        <v>1.8310631406548505</v>
      </c>
    </row>
    <row r="2885" spans="1:38">
      <c r="A2885" s="25" t="s">
        <v>142</v>
      </c>
      <c r="B2885" s="25" t="s">
        <v>129</v>
      </c>
      <c r="C2885" s="32">
        <v>39653</v>
      </c>
      <c r="D2885" s="25">
        <v>2008</v>
      </c>
      <c r="E2885" s="26">
        <v>0.41111111111111115</v>
      </c>
      <c r="F2885" s="26">
        <v>0.4381944444444445</v>
      </c>
      <c r="G2885" s="26">
        <f t="shared" si="476"/>
        <v>2.7083333333333348E-2</v>
      </c>
      <c r="H2885" s="27">
        <v>2</v>
      </c>
      <c r="I2885" s="27">
        <v>1</v>
      </c>
      <c r="J2885" s="27">
        <v>1</v>
      </c>
      <c r="K2885" s="27">
        <v>1</v>
      </c>
      <c r="L2885" s="14" t="s">
        <v>48</v>
      </c>
      <c r="M2885" s="14" t="s">
        <v>49</v>
      </c>
      <c r="N2885" s="27">
        <v>1</v>
      </c>
      <c r="O2885" s="27">
        <f t="shared" si="457"/>
        <v>26.729999999999997</v>
      </c>
      <c r="P2885" s="28">
        <v>8.1</v>
      </c>
      <c r="Q2885" s="27">
        <f t="shared" si="458"/>
        <v>33.33</v>
      </c>
      <c r="R2885" s="28">
        <v>10.1</v>
      </c>
      <c r="S2885" s="27">
        <f t="shared" si="459"/>
        <v>26.729999999999997</v>
      </c>
      <c r="T2885" s="28">
        <v>8.1</v>
      </c>
      <c r="U2885" s="27" t="s">
        <v>43</v>
      </c>
      <c r="V2885" s="27" t="s">
        <v>43</v>
      </c>
      <c r="W2885" s="29">
        <v>27.847719999999999</v>
      </c>
      <c r="X2885" s="29">
        <v>-115.16208</v>
      </c>
      <c r="Y2885" s="28">
        <f t="shared" si="477"/>
        <v>55.400000000000006</v>
      </c>
      <c r="Z2885" s="27">
        <v>13</v>
      </c>
      <c r="AA2885" s="27">
        <v>3</v>
      </c>
      <c r="AB2885" s="27" t="s">
        <v>44</v>
      </c>
      <c r="AC2885" s="25">
        <v>2</v>
      </c>
      <c r="AD2885" s="25">
        <v>19</v>
      </c>
      <c r="AE2885" s="27">
        <v>1</v>
      </c>
      <c r="AF2885" s="27">
        <v>5</v>
      </c>
      <c r="AG2885" s="25"/>
      <c r="AI2885" s="70">
        <f t="shared" si="473"/>
        <v>14.628</v>
      </c>
      <c r="AJ2885" s="71" t="s">
        <v>369</v>
      </c>
      <c r="AK2885" s="72">
        <f t="shared" si="474"/>
        <v>2.041534710262368</v>
      </c>
      <c r="AL2885" s="73">
        <f t="shared" si="475"/>
        <v>2.041534710262368</v>
      </c>
    </row>
    <row r="2886" spans="1:38">
      <c r="A2886" s="25" t="s">
        <v>142</v>
      </c>
      <c r="B2886" s="25" t="s">
        <v>129</v>
      </c>
      <c r="C2886" s="32">
        <v>39653</v>
      </c>
      <c r="D2886" s="25">
        <v>2008</v>
      </c>
      <c r="E2886" s="26">
        <v>0.41111111111111115</v>
      </c>
      <c r="F2886" s="26">
        <v>0.4381944444444445</v>
      </c>
      <c r="G2886" s="26">
        <f t="shared" si="476"/>
        <v>2.7083333333333348E-2</v>
      </c>
      <c r="H2886" s="27">
        <v>2</v>
      </c>
      <c r="I2886" s="27">
        <v>1</v>
      </c>
      <c r="J2886" s="27">
        <v>1</v>
      </c>
      <c r="K2886" s="27">
        <v>1</v>
      </c>
      <c r="L2886" s="14" t="s">
        <v>48</v>
      </c>
      <c r="M2886" s="14" t="s">
        <v>49</v>
      </c>
      <c r="N2886" s="27">
        <v>1</v>
      </c>
      <c r="O2886" s="27">
        <f t="shared" si="457"/>
        <v>26.729999999999997</v>
      </c>
      <c r="P2886" s="28">
        <v>8.1</v>
      </c>
      <c r="Q2886" s="27">
        <f t="shared" si="458"/>
        <v>33.33</v>
      </c>
      <c r="R2886" s="28">
        <v>10.1</v>
      </c>
      <c r="S2886" s="27">
        <f t="shared" si="459"/>
        <v>26.729999999999997</v>
      </c>
      <c r="T2886" s="28">
        <v>8.1</v>
      </c>
      <c r="U2886" s="27" t="s">
        <v>43</v>
      </c>
      <c r="V2886" s="27" t="s">
        <v>43</v>
      </c>
      <c r="W2886" s="29">
        <v>27.847719999999999</v>
      </c>
      <c r="X2886" s="29">
        <v>-115.16208</v>
      </c>
      <c r="Y2886" s="28">
        <f t="shared" si="477"/>
        <v>55.400000000000006</v>
      </c>
      <c r="Z2886" s="27">
        <v>13</v>
      </c>
      <c r="AA2886" s="27">
        <v>3</v>
      </c>
      <c r="AB2886" s="27" t="s">
        <v>44</v>
      </c>
      <c r="AC2886" s="25">
        <v>3</v>
      </c>
      <c r="AD2886" s="25">
        <v>18</v>
      </c>
      <c r="AE2886" s="27">
        <v>1</v>
      </c>
      <c r="AF2886" s="27">
        <v>7</v>
      </c>
      <c r="AG2886" s="25"/>
      <c r="AI2886" s="70">
        <f t="shared" si="473"/>
        <v>13.918999999999999</v>
      </c>
      <c r="AJ2886" s="71" t="s">
        <v>369</v>
      </c>
      <c r="AK2886" s="72">
        <f t="shared" si="474"/>
        <v>1.8310631406548505</v>
      </c>
      <c r="AL2886" s="73">
        <f t="shared" si="475"/>
        <v>1.8310631406548505</v>
      </c>
    </row>
    <row r="2887" spans="1:38">
      <c r="A2887" s="25" t="s">
        <v>142</v>
      </c>
      <c r="B2887" s="25" t="s">
        <v>129</v>
      </c>
      <c r="C2887" s="32">
        <v>39653</v>
      </c>
      <c r="D2887" s="25">
        <v>2008</v>
      </c>
      <c r="E2887" s="26">
        <v>0.41111111111111115</v>
      </c>
      <c r="F2887" s="26">
        <v>0.4381944444444445</v>
      </c>
      <c r="G2887" s="26">
        <f t="shared" si="476"/>
        <v>2.7083333333333348E-2</v>
      </c>
      <c r="H2887" s="27">
        <v>2</v>
      </c>
      <c r="I2887" s="27">
        <v>1</v>
      </c>
      <c r="J2887" s="27">
        <v>1</v>
      </c>
      <c r="K2887" s="27">
        <v>1</v>
      </c>
      <c r="L2887" s="14" t="s">
        <v>48</v>
      </c>
      <c r="M2887" s="14" t="s">
        <v>49</v>
      </c>
      <c r="N2887" s="27">
        <v>1</v>
      </c>
      <c r="O2887" s="27">
        <f t="shared" si="457"/>
        <v>26.729999999999997</v>
      </c>
      <c r="P2887" s="28">
        <v>8.1</v>
      </c>
      <c r="Q2887" s="27">
        <f t="shared" si="458"/>
        <v>33.33</v>
      </c>
      <c r="R2887" s="28">
        <v>10.1</v>
      </c>
      <c r="S2887" s="27">
        <f t="shared" si="459"/>
        <v>26.729999999999997</v>
      </c>
      <c r="T2887" s="28">
        <v>8.1</v>
      </c>
      <c r="U2887" s="27" t="s">
        <v>43</v>
      </c>
      <c r="V2887" s="27" t="s">
        <v>43</v>
      </c>
      <c r="W2887" s="29">
        <v>27.847719999999999</v>
      </c>
      <c r="X2887" s="29">
        <v>-115.16208</v>
      </c>
      <c r="Y2887" s="28">
        <f t="shared" si="477"/>
        <v>55.400000000000006</v>
      </c>
      <c r="Z2887" s="27">
        <v>13</v>
      </c>
      <c r="AA2887" s="27">
        <v>3</v>
      </c>
      <c r="AB2887" s="27" t="s">
        <v>44</v>
      </c>
      <c r="AC2887" s="25">
        <v>4</v>
      </c>
      <c r="AD2887" s="25">
        <v>15</v>
      </c>
      <c r="AE2887" s="27">
        <v>1</v>
      </c>
      <c r="AF2887" s="27">
        <v>18</v>
      </c>
      <c r="AG2887" s="25"/>
      <c r="AI2887" s="70">
        <f t="shared" si="473"/>
        <v>11.792</v>
      </c>
      <c r="AJ2887" s="71" t="s">
        <v>369</v>
      </c>
      <c r="AK2887" s="72">
        <f t="shared" si="474"/>
        <v>1.2734394051640829</v>
      </c>
      <c r="AL2887" s="73">
        <f t="shared" si="475"/>
        <v>1.2734394051640829</v>
      </c>
    </row>
    <row r="2888" spans="1:38">
      <c r="A2888" s="25" t="s">
        <v>142</v>
      </c>
      <c r="B2888" s="25" t="s">
        <v>129</v>
      </c>
      <c r="C2888" s="32">
        <v>39653</v>
      </c>
      <c r="D2888" s="25">
        <v>2008</v>
      </c>
      <c r="E2888" s="26">
        <v>0.41111111111111115</v>
      </c>
      <c r="F2888" s="26">
        <v>0.4381944444444445</v>
      </c>
      <c r="G2888" s="26">
        <f t="shared" si="476"/>
        <v>2.7083333333333348E-2</v>
      </c>
      <c r="H2888" s="27">
        <v>2</v>
      </c>
      <c r="I2888" s="27">
        <v>1</v>
      </c>
      <c r="J2888" s="27">
        <v>1</v>
      </c>
      <c r="K2888" s="27">
        <v>1</v>
      </c>
      <c r="L2888" s="14" t="s">
        <v>48</v>
      </c>
      <c r="M2888" s="14" t="s">
        <v>49</v>
      </c>
      <c r="N2888" s="27">
        <v>1</v>
      </c>
      <c r="O2888" s="27">
        <f t="shared" si="457"/>
        <v>26.729999999999997</v>
      </c>
      <c r="P2888" s="28">
        <v>8.1</v>
      </c>
      <c r="Q2888" s="27">
        <f t="shared" si="458"/>
        <v>33.33</v>
      </c>
      <c r="R2888" s="28">
        <v>10.1</v>
      </c>
      <c r="S2888" s="27">
        <f t="shared" si="459"/>
        <v>26.729999999999997</v>
      </c>
      <c r="T2888" s="28">
        <v>8.1</v>
      </c>
      <c r="U2888" s="27" t="s">
        <v>43</v>
      </c>
      <c r="V2888" s="27" t="s">
        <v>43</v>
      </c>
      <c r="W2888" s="29">
        <v>27.847719999999999</v>
      </c>
      <c r="X2888" s="29">
        <v>-115.16208</v>
      </c>
      <c r="Y2888" s="28">
        <f t="shared" si="477"/>
        <v>55.400000000000006</v>
      </c>
      <c r="Z2888" s="27">
        <v>13</v>
      </c>
      <c r="AA2888" s="27">
        <v>3</v>
      </c>
      <c r="AB2888" s="27" t="s">
        <v>44</v>
      </c>
      <c r="AC2888" s="25">
        <v>5</v>
      </c>
      <c r="AD2888" s="25">
        <v>20</v>
      </c>
      <c r="AE2888" s="27">
        <v>1</v>
      </c>
      <c r="AF2888" s="27">
        <v>22</v>
      </c>
      <c r="AG2888" s="25"/>
      <c r="AI2888" s="70">
        <f t="shared" si="473"/>
        <v>15.337</v>
      </c>
      <c r="AJ2888" s="71" t="s">
        <v>369</v>
      </c>
      <c r="AK2888" s="72">
        <f t="shared" si="474"/>
        <v>2.2645047633742106</v>
      </c>
      <c r="AL2888" s="73">
        <f t="shared" si="475"/>
        <v>2.2645047633742106</v>
      </c>
    </row>
    <row r="2889" spans="1:38">
      <c r="A2889" s="25" t="s">
        <v>142</v>
      </c>
      <c r="B2889" s="25" t="s">
        <v>129</v>
      </c>
      <c r="C2889" s="32">
        <v>39653</v>
      </c>
      <c r="D2889" s="25">
        <v>2008</v>
      </c>
      <c r="E2889" s="26">
        <v>0.41111111111111115</v>
      </c>
      <c r="F2889" s="26">
        <v>0.4381944444444445</v>
      </c>
      <c r="G2889" s="26">
        <f t="shared" si="476"/>
        <v>2.7083333333333348E-2</v>
      </c>
      <c r="H2889" s="27">
        <v>2</v>
      </c>
      <c r="I2889" s="27">
        <v>1</v>
      </c>
      <c r="J2889" s="27">
        <v>1</v>
      </c>
      <c r="K2889" s="27">
        <v>1</v>
      </c>
      <c r="L2889" s="14" t="s">
        <v>48</v>
      </c>
      <c r="M2889" s="14" t="s">
        <v>49</v>
      </c>
      <c r="N2889" s="27">
        <v>1</v>
      </c>
      <c r="O2889" s="27">
        <f t="shared" si="457"/>
        <v>26.729999999999997</v>
      </c>
      <c r="P2889" s="28">
        <v>8.1</v>
      </c>
      <c r="Q2889" s="27">
        <f t="shared" si="458"/>
        <v>33.33</v>
      </c>
      <c r="R2889" s="28">
        <v>10.1</v>
      </c>
      <c r="S2889" s="27">
        <f t="shared" si="459"/>
        <v>26.729999999999997</v>
      </c>
      <c r="T2889" s="28">
        <v>8.1</v>
      </c>
      <c r="U2889" s="27" t="s">
        <v>43</v>
      </c>
      <c r="V2889" s="27" t="s">
        <v>43</v>
      </c>
      <c r="W2889" s="29">
        <v>27.847719999999999</v>
      </c>
      <c r="X2889" s="29">
        <v>-115.16208</v>
      </c>
      <c r="Y2889" s="28">
        <f t="shared" si="477"/>
        <v>55.400000000000006</v>
      </c>
      <c r="Z2889" s="27">
        <v>13</v>
      </c>
      <c r="AA2889" s="27">
        <v>3</v>
      </c>
      <c r="AB2889" s="27" t="s">
        <v>44</v>
      </c>
      <c r="AC2889" s="25">
        <v>7</v>
      </c>
      <c r="AD2889" s="25">
        <v>12</v>
      </c>
      <c r="AE2889" s="27">
        <v>1</v>
      </c>
      <c r="AF2889" s="27">
        <v>29</v>
      </c>
      <c r="AG2889" s="25"/>
      <c r="AI2889" s="70">
        <f t="shared" si="473"/>
        <v>9.6649999999999991</v>
      </c>
      <c r="AJ2889" s="71" t="s">
        <v>369</v>
      </c>
      <c r="AK2889" s="72">
        <f t="shared" si="474"/>
        <v>0.82374690124645178</v>
      </c>
      <c r="AL2889" s="73">
        <f t="shared" si="475"/>
        <v>0.82374690124645178</v>
      </c>
    </row>
    <row r="2890" spans="1:38">
      <c r="A2890" s="25" t="s">
        <v>142</v>
      </c>
      <c r="B2890" s="25" t="s">
        <v>129</v>
      </c>
      <c r="C2890" s="32">
        <v>39653</v>
      </c>
      <c r="D2890" s="25">
        <v>2008</v>
      </c>
      <c r="E2890" s="26">
        <v>0.41111111111111115</v>
      </c>
      <c r="F2890" s="26">
        <v>0.4381944444444445</v>
      </c>
      <c r="G2890" s="26">
        <f t="shared" si="476"/>
        <v>2.7083333333333348E-2</v>
      </c>
      <c r="H2890" s="27">
        <v>2</v>
      </c>
      <c r="I2890" s="27">
        <v>1</v>
      </c>
      <c r="J2890" s="27">
        <v>1</v>
      </c>
      <c r="K2890" s="27">
        <v>1</v>
      </c>
      <c r="L2890" s="14" t="s">
        <v>48</v>
      </c>
      <c r="M2890" s="14" t="s">
        <v>49</v>
      </c>
      <c r="N2890" s="27">
        <v>1</v>
      </c>
      <c r="O2890" s="27">
        <f t="shared" si="457"/>
        <v>26.729999999999997</v>
      </c>
      <c r="P2890" s="28">
        <v>8.1</v>
      </c>
      <c r="Q2890" s="27">
        <f t="shared" si="458"/>
        <v>33.33</v>
      </c>
      <c r="R2890" s="28">
        <v>10.1</v>
      </c>
      <c r="S2890" s="27">
        <f t="shared" si="459"/>
        <v>26.729999999999997</v>
      </c>
      <c r="T2890" s="28">
        <v>8.1</v>
      </c>
      <c r="U2890" s="27" t="s">
        <v>43</v>
      </c>
      <c r="V2890" s="27" t="s">
        <v>43</v>
      </c>
      <c r="W2890" s="29">
        <v>27.847719999999999</v>
      </c>
      <c r="X2890" s="29">
        <v>-115.16208</v>
      </c>
      <c r="Y2890" s="28">
        <f t="shared" si="477"/>
        <v>55.400000000000006</v>
      </c>
      <c r="Z2890" s="27">
        <v>13</v>
      </c>
      <c r="AA2890" s="27">
        <v>3</v>
      </c>
      <c r="AB2890" s="27" t="s">
        <v>44</v>
      </c>
      <c r="AC2890" s="25">
        <v>7</v>
      </c>
      <c r="AD2890" s="25">
        <v>18</v>
      </c>
      <c r="AE2890" s="27">
        <v>1</v>
      </c>
      <c r="AF2890" s="27">
        <v>29</v>
      </c>
      <c r="AG2890" s="25"/>
      <c r="AI2890" s="70">
        <f t="shared" si="473"/>
        <v>13.918999999999999</v>
      </c>
      <c r="AJ2890" s="71" t="s">
        <v>369</v>
      </c>
      <c r="AK2890" s="72">
        <f t="shared" si="474"/>
        <v>1.8310631406548505</v>
      </c>
      <c r="AL2890" s="73">
        <f t="shared" si="475"/>
        <v>1.8310631406548505</v>
      </c>
    </row>
    <row r="2891" spans="1:38">
      <c r="A2891" s="25" t="s">
        <v>142</v>
      </c>
      <c r="B2891" s="25" t="s">
        <v>129</v>
      </c>
      <c r="C2891" s="32">
        <v>39653</v>
      </c>
      <c r="D2891" s="25">
        <v>2008</v>
      </c>
      <c r="E2891" s="26">
        <v>0.41111111111111115</v>
      </c>
      <c r="F2891" s="26">
        <v>0.4381944444444445</v>
      </c>
      <c r="G2891" s="26">
        <f t="shared" si="476"/>
        <v>2.7083333333333348E-2</v>
      </c>
      <c r="H2891" s="27">
        <v>2</v>
      </c>
      <c r="I2891" s="27">
        <v>1</v>
      </c>
      <c r="J2891" s="27">
        <v>1</v>
      </c>
      <c r="K2891" s="27">
        <v>1</v>
      </c>
      <c r="L2891" s="14" t="s">
        <v>48</v>
      </c>
      <c r="M2891" s="14" t="s">
        <v>49</v>
      </c>
      <c r="N2891" s="27">
        <v>1</v>
      </c>
      <c r="O2891" s="27">
        <f t="shared" si="457"/>
        <v>26.729999999999997</v>
      </c>
      <c r="P2891" s="28">
        <v>8.1</v>
      </c>
      <c r="Q2891" s="27">
        <f t="shared" si="458"/>
        <v>33.33</v>
      </c>
      <c r="R2891" s="28">
        <v>10.1</v>
      </c>
      <c r="S2891" s="27">
        <f t="shared" si="459"/>
        <v>26.729999999999997</v>
      </c>
      <c r="T2891" s="28">
        <v>8.1</v>
      </c>
      <c r="U2891" s="27" t="s">
        <v>43</v>
      </c>
      <c r="V2891" s="27" t="s">
        <v>43</v>
      </c>
      <c r="W2891" s="29">
        <v>27.847719999999999</v>
      </c>
      <c r="X2891" s="29">
        <v>-115.16208</v>
      </c>
      <c r="Y2891" s="28">
        <f t="shared" si="477"/>
        <v>55.400000000000006</v>
      </c>
      <c r="Z2891" s="27">
        <v>13</v>
      </c>
      <c r="AA2891" s="27">
        <v>3</v>
      </c>
      <c r="AB2891" s="27" t="s">
        <v>44</v>
      </c>
      <c r="AC2891" s="25">
        <v>7</v>
      </c>
      <c r="AD2891" s="25">
        <v>19</v>
      </c>
      <c r="AE2891" s="27">
        <v>1</v>
      </c>
      <c r="AF2891" s="27">
        <v>29</v>
      </c>
      <c r="AG2891" s="25"/>
      <c r="AI2891" s="70">
        <f t="shared" si="473"/>
        <v>14.628</v>
      </c>
      <c r="AJ2891" s="71" t="s">
        <v>369</v>
      </c>
      <c r="AK2891" s="72">
        <f t="shared" si="474"/>
        <v>2.041534710262368</v>
      </c>
      <c r="AL2891" s="73">
        <f t="shared" si="475"/>
        <v>2.041534710262368</v>
      </c>
    </row>
    <row r="2892" spans="1:38">
      <c r="A2892" s="25" t="s">
        <v>142</v>
      </c>
      <c r="B2892" s="25" t="s">
        <v>129</v>
      </c>
      <c r="C2892" s="32">
        <v>39653</v>
      </c>
      <c r="D2892" s="25">
        <v>2008</v>
      </c>
      <c r="E2892" s="26">
        <v>0.41111111111111115</v>
      </c>
      <c r="F2892" s="26">
        <v>0.4381944444444445</v>
      </c>
      <c r="G2892" s="26">
        <f t="shared" si="476"/>
        <v>2.7083333333333348E-2</v>
      </c>
      <c r="H2892" s="27">
        <v>2</v>
      </c>
      <c r="I2892" s="27">
        <v>1</v>
      </c>
      <c r="J2892" s="27">
        <v>1</v>
      </c>
      <c r="K2892" s="27">
        <v>1</v>
      </c>
      <c r="L2892" s="14" t="s">
        <v>48</v>
      </c>
      <c r="M2892" s="14" t="s">
        <v>49</v>
      </c>
      <c r="N2892" s="27">
        <v>1</v>
      </c>
      <c r="O2892" s="27">
        <f t="shared" si="457"/>
        <v>26.729999999999997</v>
      </c>
      <c r="P2892" s="28">
        <v>8.1</v>
      </c>
      <c r="Q2892" s="27">
        <f t="shared" si="458"/>
        <v>33.33</v>
      </c>
      <c r="R2892" s="28">
        <v>10.1</v>
      </c>
      <c r="S2892" s="27">
        <f t="shared" si="459"/>
        <v>26.729999999999997</v>
      </c>
      <c r="T2892" s="28">
        <v>8.1</v>
      </c>
      <c r="U2892" s="27" t="s">
        <v>43</v>
      </c>
      <c r="V2892" s="27" t="s">
        <v>43</v>
      </c>
      <c r="W2892" s="29">
        <v>27.847719999999999</v>
      </c>
      <c r="X2892" s="29">
        <v>-115.16208</v>
      </c>
      <c r="Y2892" s="28">
        <f t="shared" si="477"/>
        <v>55.400000000000006</v>
      </c>
      <c r="Z2892" s="27">
        <v>13</v>
      </c>
      <c r="AA2892" s="27">
        <v>3</v>
      </c>
      <c r="AB2892" s="27" t="s">
        <v>44</v>
      </c>
      <c r="AC2892" s="25">
        <v>7</v>
      </c>
      <c r="AD2892" s="25">
        <v>19</v>
      </c>
      <c r="AE2892" s="27">
        <v>1</v>
      </c>
      <c r="AF2892" s="27">
        <v>29</v>
      </c>
      <c r="AG2892" s="25"/>
      <c r="AI2892" s="70">
        <f t="shared" si="473"/>
        <v>14.628</v>
      </c>
      <c r="AJ2892" s="71" t="s">
        <v>369</v>
      </c>
      <c r="AK2892" s="72">
        <f t="shared" si="474"/>
        <v>2.041534710262368</v>
      </c>
      <c r="AL2892" s="73">
        <f t="shared" si="475"/>
        <v>2.041534710262368</v>
      </c>
    </row>
    <row r="2893" spans="1:38">
      <c r="A2893" s="25" t="s">
        <v>142</v>
      </c>
      <c r="B2893" s="25" t="s">
        <v>129</v>
      </c>
      <c r="C2893" s="32">
        <v>39653</v>
      </c>
      <c r="D2893" s="25">
        <v>2008</v>
      </c>
      <c r="E2893" s="26">
        <v>0.41111111111111115</v>
      </c>
      <c r="F2893" s="26">
        <v>0.4381944444444445</v>
      </c>
      <c r="G2893" s="26">
        <f t="shared" si="476"/>
        <v>2.7083333333333348E-2</v>
      </c>
      <c r="H2893" s="27">
        <v>2</v>
      </c>
      <c r="I2893" s="27">
        <v>1</v>
      </c>
      <c r="J2893" s="27">
        <v>1</v>
      </c>
      <c r="K2893" s="27">
        <v>1</v>
      </c>
      <c r="L2893" s="14" t="s">
        <v>48</v>
      </c>
      <c r="M2893" s="14" t="s">
        <v>49</v>
      </c>
      <c r="N2893" s="27">
        <v>1</v>
      </c>
      <c r="O2893" s="27">
        <f t="shared" si="457"/>
        <v>26.729999999999997</v>
      </c>
      <c r="P2893" s="28">
        <v>8.1</v>
      </c>
      <c r="Q2893" s="27">
        <f t="shared" si="458"/>
        <v>33.33</v>
      </c>
      <c r="R2893" s="28">
        <v>10.1</v>
      </c>
      <c r="S2893" s="27">
        <f t="shared" si="459"/>
        <v>26.729999999999997</v>
      </c>
      <c r="T2893" s="28">
        <v>8.1</v>
      </c>
      <c r="U2893" s="27" t="s">
        <v>43</v>
      </c>
      <c r="V2893" s="27" t="s">
        <v>43</v>
      </c>
      <c r="W2893" s="29">
        <v>27.847719999999999</v>
      </c>
      <c r="X2893" s="29">
        <v>-115.16208</v>
      </c>
      <c r="Y2893" s="28">
        <f t="shared" si="477"/>
        <v>55.400000000000006</v>
      </c>
      <c r="Z2893" s="27">
        <v>13</v>
      </c>
      <c r="AA2893" s="27">
        <v>3</v>
      </c>
      <c r="AB2893" s="27" t="s">
        <v>44</v>
      </c>
      <c r="AC2893" s="25">
        <v>8</v>
      </c>
      <c r="AD2893" s="25">
        <v>14</v>
      </c>
      <c r="AE2893" s="27">
        <v>1</v>
      </c>
      <c r="AF2893" s="27">
        <v>38</v>
      </c>
      <c r="AG2893" s="25"/>
      <c r="AI2893" s="70">
        <f t="shared" si="473"/>
        <v>11.083</v>
      </c>
      <c r="AJ2893" s="71" t="s">
        <v>369</v>
      </c>
      <c r="AK2893" s="72">
        <f t="shared" si="474"/>
        <v>1.1117350137621949</v>
      </c>
      <c r="AL2893" s="73">
        <f t="shared" si="475"/>
        <v>1.1117350137621949</v>
      </c>
    </row>
    <row r="2894" spans="1:38">
      <c r="A2894" s="25" t="s">
        <v>142</v>
      </c>
      <c r="B2894" s="25" t="s">
        <v>129</v>
      </c>
      <c r="C2894" s="32">
        <v>39653</v>
      </c>
      <c r="D2894" s="25">
        <v>2008</v>
      </c>
      <c r="E2894" s="26">
        <v>0.41111111111111115</v>
      </c>
      <c r="F2894" s="26">
        <v>0.4381944444444445</v>
      </c>
      <c r="G2894" s="26">
        <f t="shared" si="476"/>
        <v>2.7083333333333348E-2</v>
      </c>
      <c r="H2894" s="27">
        <v>2</v>
      </c>
      <c r="I2894" s="27">
        <v>1</v>
      </c>
      <c r="J2894" s="27">
        <v>1</v>
      </c>
      <c r="K2894" s="27">
        <v>1</v>
      </c>
      <c r="L2894" s="14" t="s">
        <v>48</v>
      </c>
      <c r="M2894" s="14" t="s">
        <v>49</v>
      </c>
      <c r="N2894" s="27">
        <v>1</v>
      </c>
      <c r="O2894" s="27">
        <f t="shared" si="457"/>
        <v>26.729999999999997</v>
      </c>
      <c r="P2894" s="28">
        <v>8.1</v>
      </c>
      <c r="Q2894" s="27">
        <f t="shared" si="458"/>
        <v>33.33</v>
      </c>
      <c r="R2894" s="28">
        <v>10.1</v>
      </c>
      <c r="S2894" s="27">
        <f t="shared" si="459"/>
        <v>26.729999999999997</v>
      </c>
      <c r="T2894" s="28">
        <v>8.1</v>
      </c>
      <c r="U2894" s="27" t="s">
        <v>43</v>
      </c>
      <c r="V2894" s="27" t="s">
        <v>43</v>
      </c>
      <c r="W2894" s="29">
        <v>27.847719999999999</v>
      </c>
      <c r="X2894" s="29">
        <v>-115.16208</v>
      </c>
      <c r="Y2894" s="28">
        <f t="shared" si="477"/>
        <v>55.400000000000006</v>
      </c>
      <c r="Z2894" s="27">
        <v>13</v>
      </c>
      <c r="AA2894" s="27">
        <v>3</v>
      </c>
      <c r="AB2894" s="27" t="s">
        <v>44</v>
      </c>
      <c r="AC2894" s="25">
        <v>8</v>
      </c>
      <c r="AD2894" s="25">
        <v>19</v>
      </c>
      <c r="AE2894" s="27">
        <v>1</v>
      </c>
      <c r="AF2894" s="27">
        <v>38</v>
      </c>
      <c r="AG2894" s="25"/>
      <c r="AI2894" s="70">
        <f t="shared" si="473"/>
        <v>14.628</v>
      </c>
      <c r="AJ2894" s="71" t="s">
        <v>369</v>
      </c>
      <c r="AK2894" s="72">
        <f t="shared" si="474"/>
        <v>2.041534710262368</v>
      </c>
      <c r="AL2894" s="73">
        <f t="shared" si="475"/>
        <v>2.041534710262368</v>
      </c>
    </row>
    <row r="2895" spans="1:38">
      <c r="A2895" s="25" t="s">
        <v>142</v>
      </c>
      <c r="B2895" s="25" t="s">
        <v>129</v>
      </c>
      <c r="C2895" s="32">
        <v>39653</v>
      </c>
      <c r="D2895" s="25">
        <v>2008</v>
      </c>
      <c r="E2895" s="26">
        <v>0.41111111111111115</v>
      </c>
      <c r="F2895" s="26">
        <v>0.4381944444444445</v>
      </c>
      <c r="G2895" s="26">
        <f t="shared" si="476"/>
        <v>2.7083333333333348E-2</v>
      </c>
      <c r="H2895" s="27">
        <v>2</v>
      </c>
      <c r="I2895" s="27">
        <v>1</v>
      </c>
      <c r="J2895" s="27">
        <v>1</v>
      </c>
      <c r="K2895" s="27">
        <v>1</v>
      </c>
      <c r="L2895" s="14" t="s">
        <v>48</v>
      </c>
      <c r="M2895" s="14" t="s">
        <v>49</v>
      </c>
      <c r="N2895" s="27">
        <v>1</v>
      </c>
      <c r="O2895" s="27">
        <f t="shared" si="457"/>
        <v>26.729999999999997</v>
      </c>
      <c r="P2895" s="28">
        <v>8.1</v>
      </c>
      <c r="Q2895" s="27">
        <f t="shared" si="458"/>
        <v>33.33</v>
      </c>
      <c r="R2895" s="28">
        <v>10.1</v>
      </c>
      <c r="S2895" s="27">
        <f t="shared" si="459"/>
        <v>26.729999999999997</v>
      </c>
      <c r="T2895" s="28">
        <v>8.1</v>
      </c>
      <c r="U2895" s="27" t="s">
        <v>43</v>
      </c>
      <c r="V2895" s="27" t="s">
        <v>43</v>
      </c>
      <c r="W2895" s="29">
        <v>27.847719999999999</v>
      </c>
      <c r="X2895" s="29">
        <v>-115.16208</v>
      </c>
      <c r="Y2895" s="28">
        <f t="shared" si="477"/>
        <v>55.400000000000006</v>
      </c>
      <c r="Z2895" s="27">
        <v>13</v>
      </c>
      <c r="AA2895" s="27">
        <v>3</v>
      </c>
      <c r="AB2895" s="27" t="s">
        <v>44</v>
      </c>
      <c r="AC2895" s="25">
        <v>8</v>
      </c>
      <c r="AD2895" s="25">
        <v>20</v>
      </c>
      <c r="AE2895" s="27">
        <v>1</v>
      </c>
      <c r="AF2895" s="27">
        <v>38</v>
      </c>
      <c r="AG2895" s="25"/>
      <c r="AI2895" s="70">
        <f t="shared" si="473"/>
        <v>15.337</v>
      </c>
      <c r="AJ2895" s="71" t="s">
        <v>369</v>
      </c>
      <c r="AK2895" s="72">
        <f t="shared" si="474"/>
        <v>2.2645047633742106</v>
      </c>
      <c r="AL2895" s="73">
        <f t="shared" si="475"/>
        <v>2.2645047633742106</v>
      </c>
    </row>
    <row r="2896" spans="1:38">
      <c r="A2896" s="25" t="s">
        <v>142</v>
      </c>
      <c r="B2896" s="25" t="s">
        <v>129</v>
      </c>
      <c r="C2896" s="32">
        <v>39653</v>
      </c>
      <c r="D2896" s="25">
        <v>2008</v>
      </c>
      <c r="E2896" s="26">
        <v>0.41111111111111115</v>
      </c>
      <c r="F2896" s="26">
        <v>0.4381944444444445</v>
      </c>
      <c r="G2896" s="26">
        <f t="shared" si="476"/>
        <v>2.7083333333333348E-2</v>
      </c>
      <c r="H2896" s="27">
        <v>2</v>
      </c>
      <c r="I2896" s="27">
        <v>1</v>
      </c>
      <c r="J2896" s="27">
        <v>1</v>
      </c>
      <c r="K2896" s="27">
        <v>1</v>
      </c>
      <c r="L2896" s="14" t="s">
        <v>48</v>
      </c>
      <c r="M2896" s="14" t="s">
        <v>49</v>
      </c>
      <c r="N2896" s="27">
        <v>1</v>
      </c>
      <c r="O2896" s="27">
        <f t="shared" si="457"/>
        <v>26.729999999999997</v>
      </c>
      <c r="P2896" s="28">
        <v>8.1</v>
      </c>
      <c r="Q2896" s="27">
        <f t="shared" si="458"/>
        <v>33.33</v>
      </c>
      <c r="R2896" s="28">
        <v>10.1</v>
      </c>
      <c r="S2896" s="27">
        <f t="shared" si="459"/>
        <v>26.729999999999997</v>
      </c>
      <c r="T2896" s="28">
        <v>8.1</v>
      </c>
      <c r="U2896" s="27" t="s">
        <v>43</v>
      </c>
      <c r="V2896" s="27" t="s">
        <v>43</v>
      </c>
      <c r="W2896" s="29">
        <v>27.847719999999999</v>
      </c>
      <c r="X2896" s="29">
        <v>-115.16208</v>
      </c>
      <c r="Y2896" s="28">
        <f t="shared" si="477"/>
        <v>55.400000000000006</v>
      </c>
      <c r="Z2896" s="27">
        <v>13</v>
      </c>
      <c r="AA2896" s="27">
        <v>3</v>
      </c>
      <c r="AB2896" s="27" t="s">
        <v>44</v>
      </c>
      <c r="AC2896" s="25">
        <v>9</v>
      </c>
      <c r="AD2896" s="25">
        <v>16</v>
      </c>
      <c r="AE2896" s="27">
        <v>1</v>
      </c>
      <c r="AF2896" s="27">
        <v>41</v>
      </c>
      <c r="AG2896" s="25"/>
      <c r="AI2896" s="70">
        <f t="shared" si="473"/>
        <v>12.500999999999999</v>
      </c>
      <c r="AJ2896" s="71" t="s">
        <v>369</v>
      </c>
      <c r="AK2896" s="72">
        <f t="shared" si="474"/>
        <v>1.4471406331162124</v>
      </c>
      <c r="AL2896" s="73">
        <f t="shared" si="475"/>
        <v>1.4471406331162124</v>
      </c>
    </row>
    <row r="2897" spans="1:38">
      <c r="A2897" s="25" t="s">
        <v>142</v>
      </c>
      <c r="B2897" s="25" t="s">
        <v>129</v>
      </c>
      <c r="C2897" s="32">
        <v>39653</v>
      </c>
      <c r="D2897" s="25">
        <v>2008</v>
      </c>
      <c r="E2897" s="26">
        <v>0.41111111111111115</v>
      </c>
      <c r="F2897" s="26">
        <v>0.4381944444444445</v>
      </c>
      <c r="G2897" s="26">
        <f t="shared" si="476"/>
        <v>2.7083333333333348E-2</v>
      </c>
      <c r="H2897" s="27">
        <v>2</v>
      </c>
      <c r="I2897" s="27">
        <v>1</v>
      </c>
      <c r="J2897" s="27">
        <v>1</v>
      </c>
      <c r="K2897" s="27">
        <v>1</v>
      </c>
      <c r="L2897" s="14" t="s">
        <v>48</v>
      </c>
      <c r="M2897" s="14" t="s">
        <v>49</v>
      </c>
      <c r="N2897" s="27">
        <v>1</v>
      </c>
      <c r="O2897" s="27">
        <f t="shared" si="457"/>
        <v>26.729999999999997</v>
      </c>
      <c r="P2897" s="28">
        <v>8.1</v>
      </c>
      <c r="Q2897" s="27">
        <f t="shared" si="458"/>
        <v>33.33</v>
      </c>
      <c r="R2897" s="28">
        <v>10.1</v>
      </c>
      <c r="S2897" s="27">
        <f t="shared" si="459"/>
        <v>26.729999999999997</v>
      </c>
      <c r="T2897" s="28">
        <v>8.1</v>
      </c>
      <c r="U2897" s="27" t="s">
        <v>43</v>
      </c>
      <c r="V2897" s="27" t="s">
        <v>43</v>
      </c>
      <c r="W2897" s="29">
        <v>27.847719999999999</v>
      </c>
      <c r="X2897" s="29">
        <v>-115.16208</v>
      </c>
      <c r="Y2897" s="28">
        <f t="shared" si="477"/>
        <v>55.400000000000006</v>
      </c>
      <c r="Z2897" s="27">
        <v>13</v>
      </c>
      <c r="AA2897" s="27">
        <v>3</v>
      </c>
      <c r="AB2897" s="27" t="s">
        <v>44</v>
      </c>
      <c r="AC2897" s="25">
        <v>10</v>
      </c>
      <c r="AD2897" s="25">
        <v>16</v>
      </c>
      <c r="AE2897" s="27">
        <v>1</v>
      </c>
      <c r="AF2897" s="27">
        <v>44</v>
      </c>
      <c r="AG2897" s="25"/>
      <c r="AI2897" s="70">
        <f t="shared" si="473"/>
        <v>12.500999999999999</v>
      </c>
      <c r="AJ2897" s="71" t="s">
        <v>369</v>
      </c>
      <c r="AK2897" s="72">
        <f t="shared" si="474"/>
        <v>1.4471406331162124</v>
      </c>
      <c r="AL2897" s="73">
        <f t="shared" si="475"/>
        <v>1.4471406331162124</v>
      </c>
    </row>
    <row r="2898" spans="1:38">
      <c r="A2898" s="25" t="s">
        <v>142</v>
      </c>
      <c r="B2898" s="25" t="s">
        <v>129</v>
      </c>
      <c r="C2898" s="32">
        <v>39653</v>
      </c>
      <c r="D2898" s="25">
        <v>2008</v>
      </c>
      <c r="E2898" s="26">
        <v>0.41111111111111115</v>
      </c>
      <c r="F2898" s="26">
        <v>0.4381944444444445</v>
      </c>
      <c r="G2898" s="26">
        <f t="shared" si="476"/>
        <v>2.7083333333333348E-2</v>
      </c>
      <c r="H2898" s="27">
        <v>2</v>
      </c>
      <c r="I2898" s="27">
        <v>1</v>
      </c>
      <c r="J2898" s="27">
        <v>1</v>
      </c>
      <c r="K2898" s="27">
        <v>1</v>
      </c>
      <c r="L2898" s="14" t="s">
        <v>48</v>
      </c>
      <c r="M2898" s="14" t="s">
        <v>49</v>
      </c>
      <c r="N2898" s="27">
        <v>1</v>
      </c>
      <c r="O2898" s="27">
        <f t="shared" si="457"/>
        <v>26.729999999999997</v>
      </c>
      <c r="P2898" s="28">
        <v>8.1</v>
      </c>
      <c r="Q2898" s="27">
        <f t="shared" si="458"/>
        <v>33.33</v>
      </c>
      <c r="R2898" s="28">
        <v>10.1</v>
      </c>
      <c r="S2898" s="27">
        <f t="shared" si="459"/>
        <v>26.729999999999997</v>
      </c>
      <c r="T2898" s="28">
        <v>8.1</v>
      </c>
      <c r="U2898" s="27" t="s">
        <v>43</v>
      </c>
      <c r="V2898" s="27" t="s">
        <v>43</v>
      </c>
      <c r="W2898" s="29">
        <v>27.847719999999999</v>
      </c>
      <c r="X2898" s="29">
        <v>-115.16208</v>
      </c>
      <c r="Y2898" s="28">
        <f t="shared" si="477"/>
        <v>55.400000000000006</v>
      </c>
      <c r="Z2898" s="27">
        <v>13</v>
      </c>
      <c r="AA2898" s="27">
        <v>3</v>
      </c>
      <c r="AB2898" s="27" t="s">
        <v>44</v>
      </c>
      <c r="AC2898" s="25">
        <v>11</v>
      </c>
      <c r="AD2898" s="25">
        <v>18</v>
      </c>
      <c r="AE2898" s="27">
        <v>1</v>
      </c>
      <c r="AF2898" s="27">
        <v>48</v>
      </c>
      <c r="AG2898" s="25"/>
      <c r="AI2898" s="70">
        <f t="shared" si="473"/>
        <v>13.918999999999999</v>
      </c>
      <c r="AJ2898" s="71" t="s">
        <v>369</v>
      </c>
      <c r="AK2898" s="72">
        <f t="shared" si="474"/>
        <v>1.8310631406548505</v>
      </c>
      <c r="AL2898" s="73">
        <f t="shared" si="475"/>
        <v>1.8310631406548505</v>
      </c>
    </row>
    <row r="2899" spans="1:38">
      <c r="A2899" s="25" t="s">
        <v>143</v>
      </c>
      <c r="B2899" s="25" t="s">
        <v>129</v>
      </c>
      <c r="C2899" s="32">
        <v>39653</v>
      </c>
      <c r="D2899" s="25">
        <v>2008</v>
      </c>
      <c r="E2899" s="26">
        <v>0.41111111111111115</v>
      </c>
      <c r="F2899" s="26">
        <v>0.4381944444444445</v>
      </c>
      <c r="G2899" s="26">
        <f>F2899-E2899</f>
        <v>2.7083333333333348E-2</v>
      </c>
      <c r="H2899" s="27">
        <v>2</v>
      </c>
      <c r="I2899" s="27">
        <v>1</v>
      </c>
      <c r="J2899" s="27">
        <v>1</v>
      </c>
      <c r="K2899" s="27">
        <v>1</v>
      </c>
      <c r="L2899" s="14" t="s">
        <v>48</v>
      </c>
      <c r="M2899" s="14" t="s">
        <v>49</v>
      </c>
      <c r="N2899" s="27">
        <v>1</v>
      </c>
      <c r="O2899" s="27">
        <f>3.3*P2899</f>
        <v>26.729999999999997</v>
      </c>
      <c r="P2899" s="28">
        <v>8.1</v>
      </c>
      <c r="Q2899" s="27">
        <f>3.3*R2899</f>
        <v>33.33</v>
      </c>
      <c r="R2899" s="28">
        <v>10.1</v>
      </c>
      <c r="S2899" s="27">
        <f>3.3*T2899</f>
        <v>26.729999999999997</v>
      </c>
      <c r="T2899" s="28">
        <v>8.1</v>
      </c>
      <c r="U2899" s="27" t="s">
        <v>43</v>
      </c>
      <c r="V2899" s="27" t="s">
        <v>43</v>
      </c>
      <c r="W2899" s="29">
        <v>27.847719999999999</v>
      </c>
      <c r="X2899" s="29">
        <v>-115.16208</v>
      </c>
      <c r="Y2899" s="28">
        <f>(Z2899*1.8)+32</f>
        <v>55.400000000000006</v>
      </c>
      <c r="Z2899" s="27">
        <v>13</v>
      </c>
      <c r="AA2899" s="27">
        <v>3</v>
      </c>
      <c r="AB2899" s="25" t="s">
        <v>46</v>
      </c>
      <c r="AC2899" s="25">
        <v>1</v>
      </c>
      <c r="AD2899" s="25">
        <v>22</v>
      </c>
      <c r="AE2899" s="27">
        <v>1</v>
      </c>
      <c r="AF2899" s="25">
        <v>6</v>
      </c>
      <c r="AG2899" s="25"/>
      <c r="AI2899" s="70">
        <f t="shared" ref="AI2899:AI2901" si="478">(0.748*AD2899)+1.2345</f>
        <v>17.6905</v>
      </c>
      <c r="AJ2899" s="74">
        <f t="shared" ref="AJ2899:AJ2901" si="479">((POWER(AI2899*10,3.36))*2.24)/100000</f>
        <v>799.19872211710003</v>
      </c>
      <c r="AK2899" s="74">
        <f t="shared" ref="AK2899:AK2901" si="480">(0.0026*AJ2899)-0.61</f>
        <v>1.4679166775044603</v>
      </c>
      <c r="AL2899" s="73">
        <f t="shared" ref="AL2899:AL2901" si="481">IF(AK2899&gt;0,AK2899:AK2899,0)</f>
        <v>1.4679166775044603</v>
      </c>
    </row>
    <row r="2900" spans="1:38">
      <c r="A2900" s="25" t="s">
        <v>143</v>
      </c>
      <c r="B2900" s="25" t="s">
        <v>129</v>
      </c>
      <c r="C2900" s="32">
        <v>39653</v>
      </c>
      <c r="D2900" s="25">
        <v>2008</v>
      </c>
      <c r="E2900" s="26">
        <v>0.41111111111111115</v>
      </c>
      <c r="F2900" s="26">
        <v>0.4381944444444445</v>
      </c>
      <c r="G2900" s="26">
        <f>F2900-E2900</f>
        <v>2.7083333333333348E-2</v>
      </c>
      <c r="H2900" s="27">
        <v>2</v>
      </c>
      <c r="I2900" s="27">
        <v>1</v>
      </c>
      <c r="J2900" s="27">
        <v>1</v>
      </c>
      <c r="K2900" s="27">
        <v>1</v>
      </c>
      <c r="L2900" s="14" t="s">
        <v>48</v>
      </c>
      <c r="M2900" s="14" t="s">
        <v>49</v>
      </c>
      <c r="N2900" s="27">
        <v>1</v>
      </c>
      <c r="O2900" s="27">
        <f>3.3*P2900</f>
        <v>26.729999999999997</v>
      </c>
      <c r="P2900" s="28">
        <v>8.1</v>
      </c>
      <c r="Q2900" s="27">
        <f>3.3*R2900</f>
        <v>33.33</v>
      </c>
      <c r="R2900" s="28">
        <v>10.1</v>
      </c>
      <c r="S2900" s="27">
        <f>3.3*T2900</f>
        <v>26.729999999999997</v>
      </c>
      <c r="T2900" s="28">
        <v>8.1</v>
      </c>
      <c r="U2900" s="27" t="s">
        <v>43</v>
      </c>
      <c r="V2900" s="27" t="s">
        <v>43</v>
      </c>
      <c r="W2900" s="29">
        <v>27.847719999999999</v>
      </c>
      <c r="X2900" s="29">
        <v>-115.16208</v>
      </c>
      <c r="Y2900" s="28">
        <f>(Z2900*1.8)+32</f>
        <v>55.400000000000006</v>
      </c>
      <c r="Z2900" s="27">
        <v>13</v>
      </c>
      <c r="AA2900" s="27">
        <v>3</v>
      </c>
      <c r="AB2900" s="25" t="s">
        <v>46</v>
      </c>
      <c r="AC2900" s="25">
        <v>2</v>
      </c>
      <c r="AD2900" s="25">
        <v>22</v>
      </c>
      <c r="AE2900" s="27">
        <v>1</v>
      </c>
      <c r="AF2900" s="25">
        <v>25</v>
      </c>
      <c r="AG2900" s="25"/>
      <c r="AI2900" s="70">
        <f t="shared" si="478"/>
        <v>17.6905</v>
      </c>
      <c r="AJ2900" s="74">
        <f t="shared" si="479"/>
        <v>799.19872211710003</v>
      </c>
      <c r="AK2900" s="74">
        <f t="shared" si="480"/>
        <v>1.4679166775044603</v>
      </c>
      <c r="AL2900" s="73">
        <f t="shared" si="481"/>
        <v>1.4679166775044603</v>
      </c>
    </row>
    <row r="2901" spans="1:38">
      <c r="A2901" s="25" t="s">
        <v>143</v>
      </c>
      <c r="B2901" s="25" t="s">
        <v>129</v>
      </c>
      <c r="C2901" s="32">
        <v>39653</v>
      </c>
      <c r="D2901" s="25">
        <v>2008</v>
      </c>
      <c r="E2901" s="26">
        <v>0.41111111111111115</v>
      </c>
      <c r="F2901" s="26">
        <v>0.4381944444444445</v>
      </c>
      <c r="G2901" s="26">
        <f>F2901-E2901</f>
        <v>2.7083333333333348E-2</v>
      </c>
      <c r="H2901" s="27">
        <v>2</v>
      </c>
      <c r="I2901" s="27">
        <v>1</v>
      </c>
      <c r="J2901" s="27">
        <v>1</v>
      </c>
      <c r="K2901" s="27">
        <v>1</v>
      </c>
      <c r="L2901" s="14" t="s">
        <v>48</v>
      </c>
      <c r="M2901" s="14" t="s">
        <v>49</v>
      </c>
      <c r="N2901" s="27">
        <v>1</v>
      </c>
      <c r="O2901" s="27">
        <f>3.3*P2901</f>
        <v>26.729999999999997</v>
      </c>
      <c r="P2901" s="28">
        <v>8.1</v>
      </c>
      <c r="Q2901" s="27">
        <f>3.3*R2901</f>
        <v>33.33</v>
      </c>
      <c r="R2901" s="28">
        <v>10.1</v>
      </c>
      <c r="S2901" s="27">
        <f>3.3*T2901</f>
        <v>26.729999999999997</v>
      </c>
      <c r="T2901" s="28">
        <v>8.1</v>
      </c>
      <c r="U2901" s="27" t="s">
        <v>43</v>
      </c>
      <c r="V2901" s="27" t="s">
        <v>43</v>
      </c>
      <c r="W2901" s="29">
        <v>27.847719999999999</v>
      </c>
      <c r="X2901" s="29">
        <v>-115.16208</v>
      </c>
      <c r="Y2901" s="28">
        <f>(Z2901*1.8)+32</f>
        <v>55.400000000000006</v>
      </c>
      <c r="Z2901" s="27">
        <v>13</v>
      </c>
      <c r="AA2901" s="27">
        <v>3</v>
      </c>
      <c r="AB2901" s="25" t="s">
        <v>46</v>
      </c>
      <c r="AC2901" s="25">
        <v>3</v>
      </c>
      <c r="AD2901" s="25">
        <v>20</v>
      </c>
      <c r="AE2901" s="27">
        <v>1</v>
      </c>
      <c r="AF2901" s="25">
        <v>37</v>
      </c>
      <c r="AG2901" s="25"/>
      <c r="AI2901" s="70">
        <f t="shared" si="478"/>
        <v>16.194500000000001</v>
      </c>
      <c r="AJ2901" s="74">
        <f t="shared" si="479"/>
        <v>593.9131834357014</v>
      </c>
      <c r="AK2901" s="74">
        <f t="shared" si="480"/>
        <v>0.93417427693282351</v>
      </c>
      <c r="AL2901" s="73">
        <f t="shared" si="481"/>
        <v>0.93417427693282351</v>
      </c>
    </row>
    <row r="2902" spans="1:38" hidden="1">
      <c r="A2902" s="25" t="s">
        <v>144</v>
      </c>
      <c r="B2902" s="25" t="s">
        <v>129</v>
      </c>
      <c r="C2902" s="32">
        <v>39654</v>
      </c>
      <c r="D2902" s="25">
        <v>2008</v>
      </c>
      <c r="E2902" s="26">
        <v>0.47152777777777777</v>
      </c>
      <c r="F2902" s="26">
        <v>0.50138888888888888</v>
      </c>
      <c r="G2902" s="26">
        <f>F2902-E2902</f>
        <v>2.9861111111111116E-2</v>
      </c>
      <c r="H2902" s="27">
        <v>2</v>
      </c>
      <c r="I2902" s="27">
        <v>2</v>
      </c>
      <c r="J2902" s="27">
        <v>2</v>
      </c>
      <c r="K2902" s="27">
        <v>2</v>
      </c>
      <c r="L2902" s="14" t="s">
        <v>194</v>
      </c>
      <c r="M2902" s="14" t="s">
        <v>102</v>
      </c>
      <c r="N2902" s="27">
        <v>2</v>
      </c>
      <c r="O2902" s="27">
        <f>3.3*P2902</f>
        <v>42.57</v>
      </c>
      <c r="P2902" s="28">
        <v>12.9</v>
      </c>
      <c r="Q2902" s="27">
        <f>3.3*R2902</f>
        <v>33.33</v>
      </c>
      <c r="R2902" s="28">
        <v>10.1</v>
      </c>
      <c r="S2902" s="27">
        <f>3.3*T2902</f>
        <v>42.57</v>
      </c>
      <c r="T2902" s="28">
        <v>12.9</v>
      </c>
      <c r="U2902" s="27" t="s">
        <v>43</v>
      </c>
      <c r="V2902" s="27" t="s">
        <v>43</v>
      </c>
      <c r="W2902" s="29">
        <v>27.896640000000001</v>
      </c>
      <c r="X2902" s="29">
        <v>-115.20538999999999</v>
      </c>
      <c r="Y2902" s="28">
        <f>(Z2902*1.8)+32</f>
        <v>69.800000000000011</v>
      </c>
      <c r="Z2902" s="27">
        <v>21</v>
      </c>
      <c r="AA2902" s="27">
        <v>7</v>
      </c>
      <c r="AB2902" s="27" t="s">
        <v>44</v>
      </c>
      <c r="AC2902" s="25">
        <v>1</v>
      </c>
      <c r="AD2902" s="25">
        <v>14</v>
      </c>
      <c r="AE2902" s="27">
        <v>1</v>
      </c>
      <c r="AF2902" s="27">
        <v>8</v>
      </c>
      <c r="AG2902" s="25"/>
      <c r="AI2902" s="70">
        <f t="shared" ref="AI2902:AI2919" si="482">(0.709*AD2902)+1.157</f>
        <v>11.083</v>
      </c>
      <c r="AJ2902" s="71" t="s">
        <v>369</v>
      </c>
      <c r="AK2902" s="72">
        <f t="shared" ref="AK2902:AK2919" si="483">((POWER(AI2902*10,2.19))*0.037)/1000</f>
        <v>1.1117350137621949</v>
      </c>
      <c r="AL2902" s="73">
        <f t="shared" ref="AL2902:AL2919" si="484">((POWER(AI2902*10,2.19))*0.037)/1000</f>
        <v>1.1117350137621949</v>
      </c>
    </row>
    <row r="2903" spans="1:38" hidden="1">
      <c r="A2903" s="25" t="s">
        <v>144</v>
      </c>
      <c r="B2903" s="25" t="s">
        <v>129</v>
      </c>
      <c r="C2903" s="32">
        <v>39654</v>
      </c>
      <c r="D2903" s="25">
        <v>2008</v>
      </c>
      <c r="E2903" s="26">
        <v>0.47152777777777777</v>
      </c>
      <c r="F2903" s="26">
        <v>0.50138888888888888</v>
      </c>
      <c r="G2903" s="26">
        <f t="shared" ref="G2903:G2940" si="485">F2903-E2903</f>
        <v>2.9861111111111116E-2</v>
      </c>
      <c r="H2903" s="27">
        <v>2</v>
      </c>
      <c r="I2903" s="27">
        <v>2</v>
      </c>
      <c r="J2903" s="27">
        <v>2</v>
      </c>
      <c r="K2903" s="27">
        <v>2</v>
      </c>
      <c r="L2903" s="14" t="s">
        <v>194</v>
      </c>
      <c r="M2903" s="14" t="s">
        <v>102</v>
      </c>
      <c r="N2903" s="27">
        <v>2</v>
      </c>
      <c r="O2903" s="27">
        <f t="shared" ref="O2903:O2962" si="486">3.3*P2903</f>
        <v>42.57</v>
      </c>
      <c r="P2903" s="28">
        <v>12.9</v>
      </c>
      <c r="Q2903" s="27">
        <f t="shared" ref="Q2903:Q2962" si="487">3.3*R2903</f>
        <v>33.33</v>
      </c>
      <c r="R2903" s="28">
        <v>10.1</v>
      </c>
      <c r="S2903" s="27">
        <f t="shared" ref="S2903:S2962" si="488">3.3*T2903</f>
        <v>42.57</v>
      </c>
      <c r="T2903" s="28">
        <v>12.9</v>
      </c>
      <c r="U2903" s="27" t="s">
        <v>43</v>
      </c>
      <c r="V2903" s="27" t="s">
        <v>43</v>
      </c>
      <c r="W2903" s="29">
        <v>27.896640000000001</v>
      </c>
      <c r="X2903" s="29">
        <v>-115.20538999999999</v>
      </c>
      <c r="Y2903" s="28">
        <f t="shared" ref="Y2903:Y2940" si="489">(Z2903*1.8)+32</f>
        <v>69.800000000000011</v>
      </c>
      <c r="Z2903" s="27">
        <v>21</v>
      </c>
      <c r="AA2903" s="27">
        <v>7</v>
      </c>
      <c r="AB2903" s="27" t="s">
        <v>44</v>
      </c>
      <c r="AC2903" s="25">
        <v>1</v>
      </c>
      <c r="AD2903" s="25">
        <v>19</v>
      </c>
      <c r="AE2903" s="27">
        <v>1</v>
      </c>
      <c r="AF2903" s="27">
        <v>8</v>
      </c>
      <c r="AG2903" s="25"/>
      <c r="AI2903" s="70">
        <f t="shared" si="482"/>
        <v>14.628</v>
      </c>
      <c r="AJ2903" s="71" t="s">
        <v>369</v>
      </c>
      <c r="AK2903" s="72">
        <f t="shared" si="483"/>
        <v>2.041534710262368</v>
      </c>
      <c r="AL2903" s="73">
        <f t="shared" si="484"/>
        <v>2.041534710262368</v>
      </c>
    </row>
    <row r="2904" spans="1:38" hidden="1">
      <c r="A2904" s="25" t="s">
        <v>144</v>
      </c>
      <c r="B2904" s="25" t="s">
        <v>129</v>
      </c>
      <c r="C2904" s="32">
        <v>39654</v>
      </c>
      <c r="D2904" s="25">
        <v>2008</v>
      </c>
      <c r="E2904" s="26">
        <v>0.47152777777777777</v>
      </c>
      <c r="F2904" s="26">
        <v>0.50138888888888888</v>
      </c>
      <c r="G2904" s="26">
        <f t="shared" si="485"/>
        <v>2.9861111111111116E-2</v>
      </c>
      <c r="H2904" s="27">
        <v>2</v>
      </c>
      <c r="I2904" s="27">
        <v>2</v>
      </c>
      <c r="J2904" s="27">
        <v>2</v>
      </c>
      <c r="K2904" s="27">
        <v>2</v>
      </c>
      <c r="L2904" s="14" t="s">
        <v>194</v>
      </c>
      <c r="M2904" s="14" t="s">
        <v>102</v>
      </c>
      <c r="N2904" s="27">
        <v>2</v>
      </c>
      <c r="O2904" s="27">
        <f t="shared" si="486"/>
        <v>42.57</v>
      </c>
      <c r="P2904" s="28">
        <v>12.9</v>
      </c>
      <c r="Q2904" s="27">
        <f t="shared" si="487"/>
        <v>33.33</v>
      </c>
      <c r="R2904" s="28">
        <v>10.1</v>
      </c>
      <c r="S2904" s="27">
        <f t="shared" si="488"/>
        <v>42.57</v>
      </c>
      <c r="T2904" s="28">
        <v>12.9</v>
      </c>
      <c r="U2904" s="27" t="s">
        <v>43</v>
      </c>
      <c r="V2904" s="27" t="s">
        <v>43</v>
      </c>
      <c r="W2904" s="29">
        <v>27.896640000000001</v>
      </c>
      <c r="X2904" s="29">
        <v>-115.20538999999999</v>
      </c>
      <c r="Y2904" s="28">
        <f t="shared" si="489"/>
        <v>69.800000000000011</v>
      </c>
      <c r="Z2904" s="27">
        <v>21</v>
      </c>
      <c r="AA2904" s="27">
        <v>7</v>
      </c>
      <c r="AB2904" s="27" t="s">
        <v>44</v>
      </c>
      <c r="AC2904" s="25">
        <v>2</v>
      </c>
      <c r="AD2904" s="25">
        <v>10</v>
      </c>
      <c r="AE2904" s="27">
        <v>1</v>
      </c>
      <c r="AF2904" s="27">
        <v>11</v>
      </c>
      <c r="AG2904" s="25"/>
      <c r="AI2904" s="70">
        <f t="shared" si="482"/>
        <v>8.2469999999999999</v>
      </c>
      <c r="AJ2904" s="71" t="s">
        <v>369</v>
      </c>
      <c r="AK2904" s="72">
        <f t="shared" si="483"/>
        <v>0.58195573469462847</v>
      </c>
      <c r="AL2904" s="73">
        <f t="shared" si="484"/>
        <v>0.58195573469462847</v>
      </c>
    </row>
    <row r="2905" spans="1:38" hidden="1">
      <c r="A2905" s="25" t="s">
        <v>144</v>
      </c>
      <c r="B2905" s="25" t="s">
        <v>129</v>
      </c>
      <c r="C2905" s="32">
        <v>39654</v>
      </c>
      <c r="D2905" s="25">
        <v>2008</v>
      </c>
      <c r="E2905" s="26">
        <v>0.47152777777777777</v>
      </c>
      <c r="F2905" s="26">
        <v>0.50138888888888888</v>
      </c>
      <c r="G2905" s="26">
        <f t="shared" si="485"/>
        <v>2.9861111111111116E-2</v>
      </c>
      <c r="H2905" s="27">
        <v>2</v>
      </c>
      <c r="I2905" s="27">
        <v>2</v>
      </c>
      <c r="J2905" s="27">
        <v>2</v>
      </c>
      <c r="K2905" s="27">
        <v>2</v>
      </c>
      <c r="L2905" s="14" t="s">
        <v>194</v>
      </c>
      <c r="M2905" s="14" t="s">
        <v>102</v>
      </c>
      <c r="N2905" s="27">
        <v>2</v>
      </c>
      <c r="O2905" s="27">
        <f t="shared" si="486"/>
        <v>42.57</v>
      </c>
      <c r="P2905" s="28">
        <v>12.9</v>
      </c>
      <c r="Q2905" s="27">
        <f t="shared" si="487"/>
        <v>33.33</v>
      </c>
      <c r="R2905" s="28">
        <v>10.1</v>
      </c>
      <c r="S2905" s="27">
        <f t="shared" si="488"/>
        <v>42.57</v>
      </c>
      <c r="T2905" s="28">
        <v>12.9</v>
      </c>
      <c r="U2905" s="27" t="s">
        <v>43</v>
      </c>
      <c r="V2905" s="27" t="s">
        <v>43</v>
      </c>
      <c r="W2905" s="29">
        <v>27.896640000000001</v>
      </c>
      <c r="X2905" s="29">
        <v>-115.20538999999999</v>
      </c>
      <c r="Y2905" s="28">
        <f t="shared" si="489"/>
        <v>69.800000000000011</v>
      </c>
      <c r="Z2905" s="27">
        <v>21</v>
      </c>
      <c r="AA2905" s="27">
        <v>7</v>
      </c>
      <c r="AB2905" s="27" t="s">
        <v>44</v>
      </c>
      <c r="AC2905" s="25">
        <v>3</v>
      </c>
      <c r="AD2905" s="25">
        <v>14</v>
      </c>
      <c r="AE2905" s="27">
        <v>1</v>
      </c>
      <c r="AF2905" s="27">
        <v>19</v>
      </c>
      <c r="AG2905" s="25"/>
      <c r="AI2905" s="70">
        <f t="shared" si="482"/>
        <v>11.083</v>
      </c>
      <c r="AJ2905" s="71" t="s">
        <v>369</v>
      </c>
      <c r="AK2905" s="72">
        <f t="shared" si="483"/>
        <v>1.1117350137621949</v>
      </c>
      <c r="AL2905" s="73">
        <f t="shared" si="484"/>
        <v>1.1117350137621949</v>
      </c>
    </row>
    <row r="2906" spans="1:38" hidden="1">
      <c r="A2906" s="25" t="s">
        <v>144</v>
      </c>
      <c r="B2906" s="25" t="s">
        <v>129</v>
      </c>
      <c r="C2906" s="32">
        <v>39654</v>
      </c>
      <c r="D2906" s="25">
        <v>2008</v>
      </c>
      <c r="E2906" s="26">
        <v>0.47152777777777777</v>
      </c>
      <c r="F2906" s="26">
        <v>0.50138888888888888</v>
      </c>
      <c r="G2906" s="26">
        <f t="shared" si="485"/>
        <v>2.9861111111111116E-2</v>
      </c>
      <c r="H2906" s="27">
        <v>2</v>
      </c>
      <c r="I2906" s="27">
        <v>2</v>
      </c>
      <c r="J2906" s="27">
        <v>2</v>
      </c>
      <c r="K2906" s="27">
        <v>2</v>
      </c>
      <c r="L2906" s="14" t="s">
        <v>194</v>
      </c>
      <c r="M2906" s="14" t="s">
        <v>102</v>
      </c>
      <c r="N2906" s="27">
        <v>2</v>
      </c>
      <c r="O2906" s="27">
        <f t="shared" si="486"/>
        <v>42.57</v>
      </c>
      <c r="P2906" s="28">
        <v>12.9</v>
      </c>
      <c r="Q2906" s="27">
        <f t="shared" si="487"/>
        <v>33.33</v>
      </c>
      <c r="R2906" s="28">
        <v>10.1</v>
      </c>
      <c r="S2906" s="27">
        <f t="shared" si="488"/>
        <v>42.57</v>
      </c>
      <c r="T2906" s="28">
        <v>12.9</v>
      </c>
      <c r="U2906" s="27" t="s">
        <v>43</v>
      </c>
      <c r="V2906" s="27" t="s">
        <v>43</v>
      </c>
      <c r="W2906" s="29">
        <v>27.896640000000001</v>
      </c>
      <c r="X2906" s="29">
        <v>-115.20538999999999</v>
      </c>
      <c r="Y2906" s="28">
        <f t="shared" si="489"/>
        <v>69.800000000000011</v>
      </c>
      <c r="Z2906" s="27">
        <v>21</v>
      </c>
      <c r="AA2906" s="27">
        <v>7</v>
      </c>
      <c r="AB2906" s="27" t="s">
        <v>44</v>
      </c>
      <c r="AC2906" s="25">
        <v>4</v>
      </c>
      <c r="AD2906" s="25">
        <v>16</v>
      </c>
      <c r="AE2906" s="27">
        <v>1</v>
      </c>
      <c r="AF2906" s="27">
        <v>22</v>
      </c>
      <c r="AG2906" s="25"/>
      <c r="AI2906" s="70">
        <f t="shared" si="482"/>
        <v>12.500999999999999</v>
      </c>
      <c r="AJ2906" s="71" t="s">
        <v>369</v>
      </c>
      <c r="AK2906" s="72">
        <f t="shared" si="483"/>
        <v>1.4471406331162124</v>
      </c>
      <c r="AL2906" s="73">
        <f t="shared" si="484"/>
        <v>1.4471406331162124</v>
      </c>
    </row>
    <row r="2907" spans="1:38" hidden="1">
      <c r="A2907" s="25" t="s">
        <v>144</v>
      </c>
      <c r="B2907" s="25" t="s">
        <v>129</v>
      </c>
      <c r="C2907" s="32">
        <v>39654</v>
      </c>
      <c r="D2907" s="25">
        <v>2008</v>
      </c>
      <c r="E2907" s="26">
        <v>0.47152777777777777</v>
      </c>
      <c r="F2907" s="26">
        <v>0.50138888888888888</v>
      </c>
      <c r="G2907" s="26">
        <f t="shared" si="485"/>
        <v>2.9861111111111116E-2</v>
      </c>
      <c r="H2907" s="27">
        <v>2</v>
      </c>
      <c r="I2907" s="27">
        <v>2</v>
      </c>
      <c r="J2907" s="27">
        <v>2</v>
      </c>
      <c r="K2907" s="27">
        <v>2</v>
      </c>
      <c r="L2907" s="14" t="s">
        <v>194</v>
      </c>
      <c r="M2907" s="14" t="s">
        <v>102</v>
      </c>
      <c r="N2907" s="27">
        <v>2</v>
      </c>
      <c r="O2907" s="27">
        <f t="shared" si="486"/>
        <v>42.57</v>
      </c>
      <c r="P2907" s="28">
        <v>12.9</v>
      </c>
      <c r="Q2907" s="27">
        <f t="shared" si="487"/>
        <v>33.33</v>
      </c>
      <c r="R2907" s="28">
        <v>10.1</v>
      </c>
      <c r="S2907" s="27">
        <f t="shared" si="488"/>
        <v>42.57</v>
      </c>
      <c r="T2907" s="28">
        <v>12.9</v>
      </c>
      <c r="U2907" s="27" t="s">
        <v>43</v>
      </c>
      <c r="V2907" s="27" t="s">
        <v>43</v>
      </c>
      <c r="W2907" s="29">
        <v>27.896640000000001</v>
      </c>
      <c r="X2907" s="29">
        <v>-115.20538999999999</v>
      </c>
      <c r="Y2907" s="28">
        <f t="shared" si="489"/>
        <v>69.800000000000011</v>
      </c>
      <c r="Z2907" s="27">
        <v>21</v>
      </c>
      <c r="AA2907" s="27">
        <v>7</v>
      </c>
      <c r="AB2907" s="27" t="s">
        <v>44</v>
      </c>
      <c r="AC2907" s="25">
        <v>4</v>
      </c>
      <c r="AD2907" s="25">
        <v>18</v>
      </c>
      <c r="AE2907" s="27">
        <v>1</v>
      </c>
      <c r="AF2907" s="27">
        <v>22</v>
      </c>
      <c r="AG2907" s="25"/>
      <c r="AI2907" s="70">
        <f t="shared" si="482"/>
        <v>13.918999999999999</v>
      </c>
      <c r="AJ2907" s="71" t="s">
        <v>369</v>
      </c>
      <c r="AK2907" s="72">
        <f t="shared" si="483"/>
        <v>1.8310631406548505</v>
      </c>
      <c r="AL2907" s="73">
        <f t="shared" si="484"/>
        <v>1.8310631406548505</v>
      </c>
    </row>
    <row r="2908" spans="1:38" hidden="1">
      <c r="A2908" s="25" t="s">
        <v>144</v>
      </c>
      <c r="B2908" s="25" t="s">
        <v>129</v>
      </c>
      <c r="C2908" s="32">
        <v>39654</v>
      </c>
      <c r="D2908" s="25">
        <v>2008</v>
      </c>
      <c r="E2908" s="26">
        <v>0.47152777777777777</v>
      </c>
      <c r="F2908" s="26">
        <v>0.50138888888888888</v>
      </c>
      <c r="G2908" s="26">
        <f t="shared" si="485"/>
        <v>2.9861111111111116E-2</v>
      </c>
      <c r="H2908" s="27">
        <v>2</v>
      </c>
      <c r="I2908" s="27">
        <v>2</v>
      </c>
      <c r="J2908" s="27">
        <v>2</v>
      </c>
      <c r="K2908" s="27">
        <v>2</v>
      </c>
      <c r="L2908" s="14" t="s">
        <v>194</v>
      </c>
      <c r="M2908" s="14" t="s">
        <v>102</v>
      </c>
      <c r="N2908" s="27">
        <v>2</v>
      </c>
      <c r="O2908" s="27">
        <f t="shared" si="486"/>
        <v>42.57</v>
      </c>
      <c r="P2908" s="28">
        <v>12.9</v>
      </c>
      <c r="Q2908" s="27">
        <f t="shared" si="487"/>
        <v>33.33</v>
      </c>
      <c r="R2908" s="28">
        <v>10.1</v>
      </c>
      <c r="S2908" s="27">
        <f t="shared" si="488"/>
        <v>42.57</v>
      </c>
      <c r="T2908" s="28">
        <v>12.9</v>
      </c>
      <c r="U2908" s="27" t="s">
        <v>43</v>
      </c>
      <c r="V2908" s="27" t="s">
        <v>43</v>
      </c>
      <c r="W2908" s="29">
        <v>27.896640000000001</v>
      </c>
      <c r="X2908" s="29">
        <v>-115.20538999999999</v>
      </c>
      <c r="Y2908" s="28">
        <f t="shared" si="489"/>
        <v>69.800000000000011</v>
      </c>
      <c r="Z2908" s="27">
        <v>21</v>
      </c>
      <c r="AA2908" s="27">
        <v>7</v>
      </c>
      <c r="AB2908" s="27" t="s">
        <v>44</v>
      </c>
      <c r="AC2908" s="25">
        <v>4</v>
      </c>
      <c r="AD2908" s="25">
        <v>19</v>
      </c>
      <c r="AE2908" s="27">
        <v>1</v>
      </c>
      <c r="AF2908" s="27">
        <v>22</v>
      </c>
      <c r="AG2908" s="25"/>
      <c r="AI2908" s="70">
        <f t="shared" si="482"/>
        <v>14.628</v>
      </c>
      <c r="AJ2908" s="71" t="s">
        <v>369</v>
      </c>
      <c r="AK2908" s="72">
        <f t="shared" si="483"/>
        <v>2.041534710262368</v>
      </c>
      <c r="AL2908" s="73">
        <f t="shared" si="484"/>
        <v>2.041534710262368</v>
      </c>
    </row>
    <row r="2909" spans="1:38" hidden="1">
      <c r="A2909" s="25" t="s">
        <v>144</v>
      </c>
      <c r="B2909" s="25" t="s">
        <v>129</v>
      </c>
      <c r="C2909" s="32">
        <v>39654</v>
      </c>
      <c r="D2909" s="25">
        <v>2008</v>
      </c>
      <c r="E2909" s="26">
        <v>0.47152777777777777</v>
      </c>
      <c r="F2909" s="26">
        <v>0.50138888888888888</v>
      </c>
      <c r="G2909" s="26">
        <f t="shared" si="485"/>
        <v>2.9861111111111116E-2</v>
      </c>
      <c r="H2909" s="27">
        <v>2</v>
      </c>
      <c r="I2909" s="27">
        <v>2</v>
      </c>
      <c r="J2909" s="27">
        <v>2</v>
      </c>
      <c r="K2909" s="27">
        <v>2</v>
      </c>
      <c r="L2909" s="14" t="s">
        <v>194</v>
      </c>
      <c r="M2909" s="14" t="s">
        <v>102</v>
      </c>
      <c r="N2909" s="27">
        <v>2</v>
      </c>
      <c r="O2909" s="27">
        <f t="shared" si="486"/>
        <v>42.57</v>
      </c>
      <c r="P2909" s="28">
        <v>12.9</v>
      </c>
      <c r="Q2909" s="27">
        <f t="shared" si="487"/>
        <v>33.33</v>
      </c>
      <c r="R2909" s="28">
        <v>10.1</v>
      </c>
      <c r="S2909" s="27">
        <f t="shared" si="488"/>
        <v>42.57</v>
      </c>
      <c r="T2909" s="28">
        <v>12.9</v>
      </c>
      <c r="U2909" s="27" t="s">
        <v>43</v>
      </c>
      <c r="V2909" s="27" t="s">
        <v>43</v>
      </c>
      <c r="W2909" s="29">
        <v>27.896640000000001</v>
      </c>
      <c r="X2909" s="29">
        <v>-115.20538999999999</v>
      </c>
      <c r="Y2909" s="28">
        <f t="shared" si="489"/>
        <v>69.800000000000011</v>
      </c>
      <c r="Z2909" s="27">
        <v>21</v>
      </c>
      <c r="AA2909" s="27">
        <v>7</v>
      </c>
      <c r="AB2909" s="27" t="s">
        <v>44</v>
      </c>
      <c r="AC2909" s="25">
        <v>5</v>
      </c>
      <c r="AD2909" s="25">
        <v>19</v>
      </c>
      <c r="AE2909" s="27">
        <v>1</v>
      </c>
      <c r="AF2909" s="27">
        <v>24</v>
      </c>
      <c r="AG2909" s="25"/>
      <c r="AI2909" s="70">
        <f t="shared" si="482"/>
        <v>14.628</v>
      </c>
      <c r="AJ2909" s="71" t="s">
        <v>369</v>
      </c>
      <c r="AK2909" s="72">
        <f t="shared" si="483"/>
        <v>2.041534710262368</v>
      </c>
      <c r="AL2909" s="73">
        <f t="shared" si="484"/>
        <v>2.041534710262368</v>
      </c>
    </row>
    <row r="2910" spans="1:38" hidden="1">
      <c r="A2910" s="25" t="s">
        <v>144</v>
      </c>
      <c r="B2910" s="25" t="s">
        <v>129</v>
      </c>
      <c r="C2910" s="32">
        <v>39654</v>
      </c>
      <c r="D2910" s="25">
        <v>2008</v>
      </c>
      <c r="E2910" s="26">
        <v>0.47152777777777777</v>
      </c>
      <c r="F2910" s="26">
        <v>0.50138888888888888</v>
      </c>
      <c r="G2910" s="26">
        <f t="shared" si="485"/>
        <v>2.9861111111111116E-2</v>
      </c>
      <c r="H2910" s="27">
        <v>2</v>
      </c>
      <c r="I2910" s="27">
        <v>2</v>
      </c>
      <c r="J2910" s="27">
        <v>2</v>
      </c>
      <c r="K2910" s="27">
        <v>2</v>
      </c>
      <c r="L2910" s="14" t="s">
        <v>194</v>
      </c>
      <c r="M2910" s="14" t="s">
        <v>102</v>
      </c>
      <c r="N2910" s="27">
        <v>2</v>
      </c>
      <c r="O2910" s="27">
        <f t="shared" si="486"/>
        <v>42.57</v>
      </c>
      <c r="P2910" s="28">
        <v>12.9</v>
      </c>
      <c r="Q2910" s="27">
        <f t="shared" si="487"/>
        <v>33.33</v>
      </c>
      <c r="R2910" s="28">
        <v>10.1</v>
      </c>
      <c r="S2910" s="27">
        <f t="shared" si="488"/>
        <v>42.57</v>
      </c>
      <c r="T2910" s="28">
        <v>12.9</v>
      </c>
      <c r="U2910" s="27" t="s">
        <v>43</v>
      </c>
      <c r="V2910" s="27" t="s">
        <v>43</v>
      </c>
      <c r="W2910" s="29">
        <v>27.896640000000001</v>
      </c>
      <c r="X2910" s="29">
        <v>-115.20538999999999</v>
      </c>
      <c r="Y2910" s="28">
        <f t="shared" si="489"/>
        <v>69.800000000000011</v>
      </c>
      <c r="Z2910" s="27">
        <v>21</v>
      </c>
      <c r="AA2910" s="27">
        <v>7</v>
      </c>
      <c r="AB2910" s="27" t="s">
        <v>44</v>
      </c>
      <c r="AC2910" s="25">
        <v>6</v>
      </c>
      <c r="AD2910" s="25">
        <v>17</v>
      </c>
      <c r="AE2910" s="27">
        <v>1</v>
      </c>
      <c r="AF2910" s="27">
        <v>26</v>
      </c>
      <c r="AG2910" s="25"/>
      <c r="AI2910" s="70">
        <f t="shared" si="482"/>
        <v>13.209999999999999</v>
      </c>
      <c r="AJ2910" s="71" t="s">
        <v>369</v>
      </c>
      <c r="AK2910" s="72">
        <f t="shared" si="483"/>
        <v>1.6329725885917237</v>
      </c>
      <c r="AL2910" s="73">
        <f t="shared" si="484"/>
        <v>1.6329725885917237</v>
      </c>
    </row>
    <row r="2911" spans="1:38" hidden="1">
      <c r="A2911" s="25" t="s">
        <v>144</v>
      </c>
      <c r="B2911" s="25" t="s">
        <v>129</v>
      </c>
      <c r="C2911" s="32">
        <v>39654</v>
      </c>
      <c r="D2911" s="25">
        <v>2008</v>
      </c>
      <c r="E2911" s="26">
        <v>0.47152777777777777</v>
      </c>
      <c r="F2911" s="26">
        <v>0.50138888888888888</v>
      </c>
      <c r="G2911" s="26">
        <f t="shared" si="485"/>
        <v>2.9861111111111116E-2</v>
      </c>
      <c r="H2911" s="27">
        <v>2</v>
      </c>
      <c r="I2911" s="27">
        <v>2</v>
      </c>
      <c r="J2911" s="27">
        <v>2</v>
      </c>
      <c r="K2911" s="27">
        <v>2</v>
      </c>
      <c r="L2911" s="14" t="s">
        <v>194</v>
      </c>
      <c r="M2911" s="14" t="s">
        <v>102</v>
      </c>
      <c r="N2911" s="27">
        <v>2</v>
      </c>
      <c r="O2911" s="27">
        <f t="shared" si="486"/>
        <v>42.57</v>
      </c>
      <c r="P2911" s="28">
        <v>12.9</v>
      </c>
      <c r="Q2911" s="27">
        <f t="shared" si="487"/>
        <v>33.33</v>
      </c>
      <c r="R2911" s="28">
        <v>10.1</v>
      </c>
      <c r="S2911" s="27">
        <f t="shared" si="488"/>
        <v>42.57</v>
      </c>
      <c r="T2911" s="28">
        <v>12.9</v>
      </c>
      <c r="U2911" s="27" t="s">
        <v>43</v>
      </c>
      <c r="V2911" s="27" t="s">
        <v>43</v>
      </c>
      <c r="W2911" s="29">
        <v>27.896640000000001</v>
      </c>
      <c r="X2911" s="29">
        <v>-115.20538999999999</v>
      </c>
      <c r="Y2911" s="28">
        <f t="shared" si="489"/>
        <v>69.800000000000011</v>
      </c>
      <c r="Z2911" s="27">
        <v>21</v>
      </c>
      <c r="AA2911" s="27">
        <v>7</v>
      </c>
      <c r="AB2911" s="27" t="s">
        <v>44</v>
      </c>
      <c r="AC2911" s="25">
        <v>6</v>
      </c>
      <c r="AD2911" s="25">
        <v>20</v>
      </c>
      <c r="AE2911" s="27">
        <v>1</v>
      </c>
      <c r="AF2911" s="27">
        <v>26</v>
      </c>
      <c r="AG2911" s="25"/>
      <c r="AI2911" s="70">
        <f t="shared" si="482"/>
        <v>15.337</v>
      </c>
      <c r="AJ2911" s="71" t="s">
        <v>369</v>
      </c>
      <c r="AK2911" s="72">
        <f t="shared" si="483"/>
        <v>2.2645047633742106</v>
      </c>
      <c r="AL2911" s="73">
        <f t="shared" si="484"/>
        <v>2.2645047633742106</v>
      </c>
    </row>
    <row r="2912" spans="1:38" hidden="1">
      <c r="A2912" s="25" t="s">
        <v>144</v>
      </c>
      <c r="B2912" s="25" t="s">
        <v>129</v>
      </c>
      <c r="C2912" s="32">
        <v>39654</v>
      </c>
      <c r="D2912" s="25">
        <v>2008</v>
      </c>
      <c r="E2912" s="26">
        <v>0.47152777777777777</v>
      </c>
      <c r="F2912" s="26">
        <v>0.50138888888888888</v>
      </c>
      <c r="G2912" s="26">
        <f t="shared" si="485"/>
        <v>2.9861111111111116E-2</v>
      </c>
      <c r="H2912" s="27">
        <v>2</v>
      </c>
      <c r="I2912" s="27">
        <v>2</v>
      </c>
      <c r="J2912" s="27">
        <v>2</v>
      </c>
      <c r="K2912" s="27">
        <v>2</v>
      </c>
      <c r="L2912" s="14" t="s">
        <v>194</v>
      </c>
      <c r="M2912" s="14" t="s">
        <v>102</v>
      </c>
      <c r="N2912" s="27">
        <v>2</v>
      </c>
      <c r="O2912" s="27">
        <f t="shared" si="486"/>
        <v>42.57</v>
      </c>
      <c r="P2912" s="28">
        <v>12.9</v>
      </c>
      <c r="Q2912" s="27">
        <f t="shared" si="487"/>
        <v>33.33</v>
      </c>
      <c r="R2912" s="28">
        <v>10.1</v>
      </c>
      <c r="S2912" s="27">
        <f t="shared" si="488"/>
        <v>42.57</v>
      </c>
      <c r="T2912" s="28">
        <v>12.9</v>
      </c>
      <c r="U2912" s="27" t="s">
        <v>43</v>
      </c>
      <c r="V2912" s="27" t="s">
        <v>43</v>
      </c>
      <c r="W2912" s="29">
        <v>27.896640000000001</v>
      </c>
      <c r="X2912" s="29">
        <v>-115.20538999999999</v>
      </c>
      <c r="Y2912" s="28">
        <f t="shared" si="489"/>
        <v>69.800000000000011</v>
      </c>
      <c r="Z2912" s="27">
        <v>21</v>
      </c>
      <c r="AA2912" s="27">
        <v>7</v>
      </c>
      <c r="AB2912" s="27" t="s">
        <v>44</v>
      </c>
      <c r="AC2912" s="25">
        <v>7</v>
      </c>
      <c r="AD2912" s="25">
        <v>18</v>
      </c>
      <c r="AE2912" s="27">
        <v>1</v>
      </c>
      <c r="AF2912" s="27">
        <v>28</v>
      </c>
      <c r="AG2912" s="25"/>
      <c r="AI2912" s="70">
        <f t="shared" si="482"/>
        <v>13.918999999999999</v>
      </c>
      <c r="AJ2912" s="71" t="s">
        <v>369</v>
      </c>
      <c r="AK2912" s="72">
        <f t="shared" si="483"/>
        <v>1.8310631406548505</v>
      </c>
      <c r="AL2912" s="73">
        <f t="shared" si="484"/>
        <v>1.8310631406548505</v>
      </c>
    </row>
    <row r="2913" spans="1:38" hidden="1">
      <c r="A2913" s="25" t="s">
        <v>144</v>
      </c>
      <c r="B2913" s="25" t="s">
        <v>129</v>
      </c>
      <c r="C2913" s="32">
        <v>39654</v>
      </c>
      <c r="D2913" s="25">
        <v>2008</v>
      </c>
      <c r="E2913" s="26">
        <v>0.47152777777777777</v>
      </c>
      <c r="F2913" s="26">
        <v>0.50138888888888888</v>
      </c>
      <c r="G2913" s="26">
        <f t="shared" si="485"/>
        <v>2.9861111111111116E-2</v>
      </c>
      <c r="H2913" s="27">
        <v>2</v>
      </c>
      <c r="I2913" s="27">
        <v>2</v>
      </c>
      <c r="J2913" s="27">
        <v>2</v>
      </c>
      <c r="K2913" s="27">
        <v>2</v>
      </c>
      <c r="L2913" s="14" t="s">
        <v>194</v>
      </c>
      <c r="M2913" s="14" t="s">
        <v>102</v>
      </c>
      <c r="N2913" s="27">
        <v>2</v>
      </c>
      <c r="O2913" s="27">
        <f t="shared" si="486"/>
        <v>42.57</v>
      </c>
      <c r="P2913" s="28">
        <v>12.9</v>
      </c>
      <c r="Q2913" s="27">
        <f t="shared" si="487"/>
        <v>33.33</v>
      </c>
      <c r="R2913" s="28">
        <v>10.1</v>
      </c>
      <c r="S2913" s="27">
        <f t="shared" si="488"/>
        <v>42.57</v>
      </c>
      <c r="T2913" s="28">
        <v>12.9</v>
      </c>
      <c r="U2913" s="27" t="s">
        <v>43</v>
      </c>
      <c r="V2913" s="27" t="s">
        <v>43</v>
      </c>
      <c r="W2913" s="29">
        <v>27.896640000000001</v>
      </c>
      <c r="X2913" s="29">
        <v>-115.20538999999999</v>
      </c>
      <c r="Y2913" s="28">
        <f t="shared" si="489"/>
        <v>69.800000000000011</v>
      </c>
      <c r="Z2913" s="27">
        <v>21</v>
      </c>
      <c r="AA2913" s="27">
        <v>7</v>
      </c>
      <c r="AB2913" s="27" t="s">
        <v>44</v>
      </c>
      <c r="AC2913" s="25">
        <v>7</v>
      </c>
      <c r="AD2913" s="25">
        <v>19</v>
      </c>
      <c r="AE2913" s="27">
        <v>1</v>
      </c>
      <c r="AF2913" s="27">
        <v>28</v>
      </c>
      <c r="AG2913" s="25"/>
      <c r="AI2913" s="70">
        <f t="shared" si="482"/>
        <v>14.628</v>
      </c>
      <c r="AJ2913" s="71" t="s">
        <v>369</v>
      </c>
      <c r="AK2913" s="72">
        <f t="shared" si="483"/>
        <v>2.041534710262368</v>
      </c>
      <c r="AL2913" s="73">
        <f t="shared" si="484"/>
        <v>2.041534710262368</v>
      </c>
    </row>
    <row r="2914" spans="1:38" hidden="1">
      <c r="A2914" s="25" t="s">
        <v>144</v>
      </c>
      <c r="B2914" s="25" t="s">
        <v>129</v>
      </c>
      <c r="C2914" s="32">
        <v>39654</v>
      </c>
      <c r="D2914" s="25">
        <v>2008</v>
      </c>
      <c r="E2914" s="26">
        <v>0.47152777777777777</v>
      </c>
      <c r="F2914" s="26">
        <v>0.50138888888888888</v>
      </c>
      <c r="G2914" s="26">
        <f t="shared" si="485"/>
        <v>2.9861111111111116E-2</v>
      </c>
      <c r="H2914" s="27">
        <v>2</v>
      </c>
      <c r="I2914" s="27">
        <v>2</v>
      </c>
      <c r="J2914" s="27">
        <v>2</v>
      </c>
      <c r="K2914" s="27">
        <v>2</v>
      </c>
      <c r="L2914" s="14" t="s">
        <v>194</v>
      </c>
      <c r="M2914" s="14" t="s">
        <v>102</v>
      </c>
      <c r="N2914" s="27">
        <v>2</v>
      </c>
      <c r="O2914" s="27">
        <f t="shared" si="486"/>
        <v>42.57</v>
      </c>
      <c r="P2914" s="28">
        <v>12.9</v>
      </c>
      <c r="Q2914" s="27">
        <f t="shared" si="487"/>
        <v>33.33</v>
      </c>
      <c r="R2914" s="28">
        <v>10.1</v>
      </c>
      <c r="S2914" s="27">
        <f t="shared" si="488"/>
        <v>42.57</v>
      </c>
      <c r="T2914" s="28">
        <v>12.9</v>
      </c>
      <c r="U2914" s="27" t="s">
        <v>43</v>
      </c>
      <c r="V2914" s="27" t="s">
        <v>43</v>
      </c>
      <c r="W2914" s="29">
        <v>27.896640000000001</v>
      </c>
      <c r="X2914" s="29">
        <v>-115.20538999999999</v>
      </c>
      <c r="Y2914" s="28">
        <f t="shared" si="489"/>
        <v>69.800000000000011</v>
      </c>
      <c r="Z2914" s="27">
        <v>21</v>
      </c>
      <c r="AA2914" s="27">
        <v>7</v>
      </c>
      <c r="AB2914" s="27" t="s">
        <v>44</v>
      </c>
      <c r="AC2914" s="25">
        <v>8</v>
      </c>
      <c r="AD2914" s="25">
        <v>20</v>
      </c>
      <c r="AE2914" s="27">
        <v>1</v>
      </c>
      <c r="AF2914" s="27">
        <v>30</v>
      </c>
      <c r="AG2914" s="25"/>
      <c r="AI2914" s="70">
        <f t="shared" si="482"/>
        <v>15.337</v>
      </c>
      <c r="AJ2914" s="71" t="s">
        <v>369</v>
      </c>
      <c r="AK2914" s="72">
        <f t="shared" si="483"/>
        <v>2.2645047633742106</v>
      </c>
      <c r="AL2914" s="73">
        <f t="shared" si="484"/>
        <v>2.2645047633742106</v>
      </c>
    </row>
    <row r="2915" spans="1:38" hidden="1">
      <c r="A2915" s="25" t="s">
        <v>144</v>
      </c>
      <c r="B2915" s="25" t="s">
        <v>129</v>
      </c>
      <c r="C2915" s="32">
        <v>39654</v>
      </c>
      <c r="D2915" s="25">
        <v>2008</v>
      </c>
      <c r="E2915" s="26">
        <v>0.47152777777777777</v>
      </c>
      <c r="F2915" s="26">
        <v>0.50138888888888888</v>
      </c>
      <c r="G2915" s="26">
        <f t="shared" si="485"/>
        <v>2.9861111111111116E-2</v>
      </c>
      <c r="H2915" s="27">
        <v>2</v>
      </c>
      <c r="I2915" s="27">
        <v>2</v>
      </c>
      <c r="J2915" s="27">
        <v>2</v>
      </c>
      <c r="K2915" s="27">
        <v>2</v>
      </c>
      <c r="L2915" s="14" t="s">
        <v>194</v>
      </c>
      <c r="M2915" s="14" t="s">
        <v>102</v>
      </c>
      <c r="N2915" s="27">
        <v>2</v>
      </c>
      <c r="O2915" s="27">
        <f t="shared" si="486"/>
        <v>42.57</v>
      </c>
      <c r="P2915" s="28">
        <v>12.9</v>
      </c>
      <c r="Q2915" s="27">
        <f t="shared" si="487"/>
        <v>33.33</v>
      </c>
      <c r="R2915" s="28">
        <v>10.1</v>
      </c>
      <c r="S2915" s="27">
        <f t="shared" si="488"/>
        <v>42.57</v>
      </c>
      <c r="T2915" s="28">
        <v>12.9</v>
      </c>
      <c r="U2915" s="27" t="s">
        <v>43</v>
      </c>
      <c r="V2915" s="27" t="s">
        <v>43</v>
      </c>
      <c r="W2915" s="29">
        <v>27.896640000000001</v>
      </c>
      <c r="X2915" s="29">
        <v>-115.20538999999999</v>
      </c>
      <c r="Y2915" s="28">
        <f t="shared" si="489"/>
        <v>69.800000000000011</v>
      </c>
      <c r="Z2915" s="27">
        <v>21</v>
      </c>
      <c r="AA2915" s="27">
        <v>7</v>
      </c>
      <c r="AB2915" s="27" t="s">
        <v>44</v>
      </c>
      <c r="AC2915" s="25">
        <v>9</v>
      </c>
      <c r="AD2915" s="25">
        <v>21</v>
      </c>
      <c r="AE2915" s="27">
        <v>1</v>
      </c>
      <c r="AF2915" s="27">
        <v>31</v>
      </c>
      <c r="AG2915" s="25"/>
      <c r="AI2915" s="70">
        <f t="shared" si="482"/>
        <v>16.045999999999999</v>
      </c>
      <c r="AJ2915" s="71" t="s">
        <v>369</v>
      </c>
      <c r="AK2915" s="72">
        <f t="shared" si="483"/>
        <v>2.5000862380340183</v>
      </c>
      <c r="AL2915" s="73">
        <f t="shared" si="484"/>
        <v>2.5000862380340183</v>
      </c>
    </row>
    <row r="2916" spans="1:38" hidden="1">
      <c r="A2916" s="25" t="s">
        <v>144</v>
      </c>
      <c r="B2916" s="25" t="s">
        <v>129</v>
      </c>
      <c r="C2916" s="32">
        <v>39654</v>
      </c>
      <c r="D2916" s="25">
        <v>2008</v>
      </c>
      <c r="E2916" s="26">
        <v>0.47152777777777777</v>
      </c>
      <c r="F2916" s="26">
        <v>0.50138888888888888</v>
      </c>
      <c r="G2916" s="26">
        <f t="shared" si="485"/>
        <v>2.9861111111111116E-2</v>
      </c>
      <c r="H2916" s="27">
        <v>2</v>
      </c>
      <c r="I2916" s="27">
        <v>2</v>
      </c>
      <c r="J2916" s="27">
        <v>2</v>
      </c>
      <c r="K2916" s="27">
        <v>2</v>
      </c>
      <c r="L2916" s="14" t="s">
        <v>194</v>
      </c>
      <c r="M2916" s="14" t="s">
        <v>102</v>
      </c>
      <c r="N2916" s="27">
        <v>2</v>
      </c>
      <c r="O2916" s="27">
        <f t="shared" si="486"/>
        <v>42.57</v>
      </c>
      <c r="P2916" s="28">
        <v>12.9</v>
      </c>
      <c r="Q2916" s="27">
        <f t="shared" si="487"/>
        <v>33.33</v>
      </c>
      <c r="R2916" s="28">
        <v>10.1</v>
      </c>
      <c r="S2916" s="27">
        <f t="shared" si="488"/>
        <v>42.57</v>
      </c>
      <c r="T2916" s="28">
        <v>12.9</v>
      </c>
      <c r="U2916" s="27" t="s">
        <v>43</v>
      </c>
      <c r="V2916" s="27" t="s">
        <v>43</v>
      </c>
      <c r="W2916" s="29">
        <v>27.896640000000001</v>
      </c>
      <c r="X2916" s="29">
        <v>-115.20538999999999</v>
      </c>
      <c r="Y2916" s="28">
        <f t="shared" si="489"/>
        <v>69.800000000000011</v>
      </c>
      <c r="Z2916" s="27">
        <v>21</v>
      </c>
      <c r="AA2916" s="27">
        <v>7</v>
      </c>
      <c r="AB2916" s="27" t="s">
        <v>44</v>
      </c>
      <c r="AC2916" s="25">
        <v>10</v>
      </c>
      <c r="AD2916" s="25">
        <v>15</v>
      </c>
      <c r="AE2916" s="27">
        <v>1</v>
      </c>
      <c r="AF2916" s="27">
        <v>35</v>
      </c>
      <c r="AG2916" s="25"/>
      <c r="AI2916" s="70">
        <f t="shared" si="482"/>
        <v>11.792</v>
      </c>
      <c r="AJ2916" s="71" t="s">
        <v>369</v>
      </c>
      <c r="AK2916" s="72">
        <f t="shared" si="483"/>
        <v>1.2734394051640829</v>
      </c>
      <c r="AL2916" s="73">
        <f t="shared" si="484"/>
        <v>1.2734394051640829</v>
      </c>
    </row>
    <row r="2917" spans="1:38" hidden="1">
      <c r="A2917" s="25" t="s">
        <v>144</v>
      </c>
      <c r="B2917" s="25" t="s">
        <v>129</v>
      </c>
      <c r="C2917" s="32">
        <v>39654</v>
      </c>
      <c r="D2917" s="25">
        <v>2008</v>
      </c>
      <c r="E2917" s="26">
        <v>0.47152777777777777</v>
      </c>
      <c r="F2917" s="26">
        <v>0.50138888888888888</v>
      </c>
      <c r="G2917" s="26">
        <f t="shared" si="485"/>
        <v>2.9861111111111116E-2</v>
      </c>
      <c r="H2917" s="27">
        <v>2</v>
      </c>
      <c r="I2917" s="27">
        <v>2</v>
      </c>
      <c r="J2917" s="27">
        <v>2</v>
      </c>
      <c r="K2917" s="27">
        <v>2</v>
      </c>
      <c r="L2917" s="14" t="s">
        <v>194</v>
      </c>
      <c r="M2917" s="14" t="s">
        <v>102</v>
      </c>
      <c r="N2917" s="27">
        <v>2</v>
      </c>
      <c r="O2917" s="27">
        <f t="shared" si="486"/>
        <v>42.57</v>
      </c>
      <c r="P2917" s="28">
        <v>12.9</v>
      </c>
      <c r="Q2917" s="27">
        <f t="shared" si="487"/>
        <v>33.33</v>
      </c>
      <c r="R2917" s="28">
        <v>10.1</v>
      </c>
      <c r="S2917" s="27">
        <f t="shared" si="488"/>
        <v>42.57</v>
      </c>
      <c r="T2917" s="28">
        <v>12.9</v>
      </c>
      <c r="U2917" s="27" t="s">
        <v>43</v>
      </c>
      <c r="V2917" s="27" t="s">
        <v>43</v>
      </c>
      <c r="W2917" s="29">
        <v>27.896640000000001</v>
      </c>
      <c r="X2917" s="29">
        <v>-115.20538999999999</v>
      </c>
      <c r="Y2917" s="28">
        <f t="shared" si="489"/>
        <v>69.800000000000011</v>
      </c>
      <c r="Z2917" s="27">
        <v>21</v>
      </c>
      <c r="AA2917" s="27">
        <v>7</v>
      </c>
      <c r="AB2917" s="27" t="s">
        <v>44</v>
      </c>
      <c r="AC2917" s="25">
        <v>11</v>
      </c>
      <c r="AD2917" s="25">
        <v>15</v>
      </c>
      <c r="AE2917" s="27">
        <v>1</v>
      </c>
      <c r="AF2917" s="27">
        <v>40</v>
      </c>
      <c r="AG2917" s="25"/>
      <c r="AI2917" s="70">
        <f t="shared" si="482"/>
        <v>11.792</v>
      </c>
      <c r="AJ2917" s="71" t="s">
        <v>369</v>
      </c>
      <c r="AK2917" s="72">
        <f t="shared" si="483"/>
        <v>1.2734394051640829</v>
      </c>
      <c r="AL2917" s="73">
        <f t="shared" si="484"/>
        <v>1.2734394051640829</v>
      </c>
    </row>
    <row r="2918" spans="1:38" hidden="1">
      <c r="A2918" s="25" t="s">
        <v>144</v>
      </c>
      <c r="B2918" s="25" t="s">
        <v>129</v>
      </c>
      <c r="C2918" s="32">
        <v>39654</v>
      </c>
      <c r="D2918" s="25">
        <v>2008</v>
      </c>
      <c r="E2918" s="26">
        <v>0.47152777777777777</v>
      </c>
      <c r="F2918" s="26">
        <v>0.50138888888888888</v>
      </c>
      <c r="G2918" s="26">
        <f t="shared" si="485"/>
        <v>2.9861111111111116E-2</v>
      </c>
      <c r="H2918" s="27">
        <v>2</v>
      </c>
      <c r="I2918" s="27">
        <v>2</v>
      </c>
      <c r="J2918" s="27">
        <v>2</v>
      </c>
      <c r="K2918" s="27">
        <v>2</v>
      </c>
      <c r="L2918" s="14" t="s">
        <v>194</v>
      </c>
      <c r="M2918" s="14" t="s">
        <v>102</v>
      </c>
      <c r="N2918" s="27">
        <v>2</v>
      </c>
      <c r="O2918" s="27">
        <f t="shared" si="486"/>
        <v>42.57</v>
      </c>
      <c r="P2918" s="28">
        <v>12.9</v>
      </c>
      <c r="Q2918" s="27">
        <f t="shared" si="487"/>
        <v>33.33</v>
      </c>
      <c r="R2918" s="28">
        <v>10.1</v>
      </c>
      <c r="S2918" s="27">
        <f t="shared" si="488"/>
        <v>42.57</v>
      </c>
      <c r="T2918" s="28">
        <v>12.9</v>
      </c>
      <c r="U2918" s="27" t="s">
        <v>43</v>
      </c>
      <c r="V2918" s="27" t="s">
        <v>43</v>
      </c>
      <c r="W2918" s="29">
        <v>27.896640000000001</v>
      </c>
      <c r="X2918" s="29">
        <v>-115.20538999999999</v>
      </c>
      <c r="Y2918" s="28">
        <f t="shared" si="489"/>
        <v>69.800000000000011</v>
      </c>
      <c r="Z2918" s="27">
        <v>21</v>
      </c>
      <c r="AA2918" s="27">
        <v>7</v>
      </c>
      <c r="AB2918" s="27" t="s">
        <v>44</v>
      </c>
      <c r="AC2918" s="25">
        <v>12</v>
      </c>
      <c r="AD2918" s="25">
        <v>19</v>
      </c>
      <c r="AE2918" s="27">
        <v>1</v>
      </c>
      <c r="AF2918" s="27">
        <v>42</v>
      </c>
      <c r="AG2918" s="25"/>
      <c r="AI2918" s="70">
        <f t="shared" si="482"/>
        <v>14.628</v>
      </c>
      <c r="AJ2918" s="71" t="s">
        <v>369</v>
      </c>
      <c r="AK2918" s="72">
        <f t="shared" si="483"/>
        <v>2.041534710262368</v>
      </c>
      <c r="AL2918" s="73">
        <f t="shared" si="484"/>
        <v>2.041534710262368</v>
      </c>
    </row>
    <row r="2919" spans="1:38" hidden="1">
      <c r="A2919" s="25" t="s">
        <v>145</v>
      </c>
      <c r="B2919" s="25" t="s">
        <v>40</v>
      </c>
      <c r="C2919" s="32">
        <v>39654</v>
      </c>
      <c r="D2919" s="25">
        <v>2008</v>
      </c>
      <c r="E2919" s="26">
        <v>0.47569444444444442</v>
      </c>
      <c r="F2919" s="26">
        <v>0.5131944444444444</v>
      </c>
      <c r="G2919" s="26">
        <f t="shared" si="485"/>
        <v>3.7499999999999978E-2</v>
      </c>
      <c r="H2919" s="27">
        <v>2</v>
      </c>
      <c r="I2919" s="27">
        <v>1</v>
      </c>
      <c r="J2919" s="27">
        <v>1</v>
      </c>
      <c r="K2919" s="27">
        <v>1</v>
      </c>
      <c r="L2919" s="14" t="s">
        <v>194</v>
      </c>
      <c r="M2919" s="14" t="s">
        <v>102</v>
      </c>
      <c r="N2919" s="27">
        <v>2</v>
      </c>
      <c r="O2919" s="27">
        <f t="shared" si="486"/>
        <v>30.69</v>
      </c>
      <c r="P2919" s="28">
        <v>9.3000000000000007</v>
      </c>
      <c r="Q2919" s="27">
        <f t="shared" si="487"/>
        <v>23.099999999999998</v>
      </c>
      <c r="R2919" s="28">
        <v>7</v>
      </c>
      <c r="S2919" s="27">
        <f t="shared" si="488"/>
        <v>30.69</v>
      </c>
      <c r="T2919" s="28">
        <v>9.3000000000000007</v>
      </c>
      <c r="U2919" s="27" t="s">
        <v>43</v>
      </c>
      <c r="V2919" s="27" t="s">
        <v>43</v>
      </c>
      <c r="W2919" s="29">
        <v>27.895579999999999</v>
      </c>
      <c r="X2919" s="29">
        <v>-115.20619000000001</v>
      </c>
      <c r="Y2919" s="28">
        <f t="shared" si="489"/>
        <v>64.400000000000006</v>
      </c>
      <c r="Z2919" s="27">
        <v>18</v>
      </c>
      <c r="AA2919" s="27">
        <v>10</v>
      </c>
      <c r="AB2919" s="27" t="s">
        <v>44</v>
      </c>
      <c r="AC2919" s="25">
        <v>0</v>
      </c>
      <c r="AD2919" s="25">
        <v>0</v>
      </c>
      <c r="AE2919" s="27">
        <v>0</v>
      </c>
      <c r="AF2919" s="27"/>
      <c r="AG2919" s="27">
        <v>300</v>
      </c>
      <c r="AI2919" s="70">
        <f t="shared" si="482"/>
        <v>1.157</v>
      </c>
      <c r="AJ2919" s="71" t="s">
        <v>369</v>
      </c>
      <c r="AK2919" s="72">
        <f t="shared" si="483"/>
        <v>7.8868172957109739E-3</v>
      </c>
      <c r="AL2919" s="73">
        <f t="shared" si="484"/>
        <v>7.8868172957109739E-3</v>
      </c>
    </row>
    <row r="2920" spans="1:38" hidden="1">
      <c r="A2920" s="25" t="s">
        <v>146</v>
      </c>
      <c r="B2920" s="25" t="s">
        <v>40</v>
      </c>
      <c r="C2920" s="32">
        <v>39654</v>
      </c>
      <c r="D2920" s="25">
        <v>2008</v>
      </c>
      <c r="E2920" s="26">
        <v>0.47569444444444442</v>
      </c>
      <c r="F2920" s="26">
        <v>0.5131944444444444</v>
      </c>
      <c r="G2920" s="26">
        <f t="shared" si="485"/>
        <v>3.7499999999999978E-2</v>
      </c>
      <c r="H2920" s="27">
        <v>2</v>
      </c>
      <c r="I2920" s="27">
        <v>1</v>
      </c>
      <c r="J2920" s="27">
        <v>1</v>
      </c>
      <c r="K2920" s="27">
        <v>1</v>
      </c>
      <c r="L2920" s="14" t="s">
        <v>194</v>
      </c>
      <c r="M2920" s="14" t="s">
        <v>102</v>
      </c>
      <c r="N2920" s="27">
        <v>2</v>
      </c>
      <c r="O2920" s="27">
        <f t="shared" si="486"/>
        <v>30.69</v>
      </c>
      <c r="P2920" s="28">
        <v>9.3000000000000007</v>
      </c>
      <c r="Q2920" s="27">
        <f t="shared" si="487"/>
        <v>23.099999999999998</v>
      </c>
      <c r="R2920" s="28">
        <v>7</v>
      </c>
      <c r="S2920" s="27">
        <f t="shared" si="488"/>
        <v>30.69</v>
      </c>
      <c r="T2920" s="28">
        <v>9.3000000000000007</v>
      </c>
      <c r="U2920" s="27" t="s">
        <v>43</v>
      </c>
      <c r="V2920" s="27" t="s">
        <v>43</v>
      </c>
      <c r="W2920" s="29">
        <v>27.895579999999999</v>
      </c>
      <c r="X2920" s="29">
        <v>-115.20619000000001</v>
      </c>
      <c r="Y2920" s="28">
        <f t="shared" si="489"/>
        <v>64.400000000000006</v>
      </c>
      <c r="Z2920" s="27">
        <v>18</v>
      </c>
      <c r="AA2920" s="27">
        <v>10</v>
      </c>
      <c r="AB2920" s="25" t="s">
        <v>46</v>
      </c>
      <c r="AC2920" s="25">
        <v>1</v>
      </c>
      <c r="AD2920" s="25">
        <v>19</v>
      </c>
      <c r="AE2920" s="27">
        <v>1</v>
      </c>
      <c r="AF2920" s="25">
        <v>7</v>
      </c>
      <c r="AG2920" s="25">
        <v>300</v>
      </c>
      <c r="AI2920" s="70">
        <f t="shared" ref="AI2920:AI2940" si="490">(0.748*AD2920)+1.2345</f>
        <v>15.4465</v>
      </c>
      <c r="AJ2920" s="74">
        <f t="shared" ref="AJ2920:AJ2940" si="491">((POWER(AI2920*10,3.36))*2.24)/100000</f>
        <v>506.66058069508574</v>
      </c>
      <c r="AK2920" s="74">
        <f t="shared" ref="AK2920:AK2940" si="492">(0.0026*AJ2920)-0.61</f>
        <v>0.70731750980722297</v>
      </c>
      <c r="AL2920" s="73">
        <f t="shared" ref="AL2920:AL2940" si="493">IF(AK2920&gt;0,AK2920:AK2920,0)</f>
        <v>0.70731750980722297</v>
      </c>
    </row>
    <row r="2921" spans="1:38" hidden="1">
      <c r="A2921" s="25" t="s">
        <v>146</v>
      </c>
      <c r="B2921" s="25" t="s">
        <v>40</v>
      </c>
      <c r="C2921" s="32">
        <v>39654</v>
      </c>
      <c r="D2921" s="25">
        <v>2008</v>
      </c>
      <c r="E2921" s="26">
        <v>0.47569444444444442</v>
      </c>
      <c r="F2921" s="26">
        <v>0.5131944444444444</v>
      </c>
      <c r="G2921" s="26">
        <f t="shared" si="485"/>
        <v>3.7499999999999978E-2</v>
      </c>
      <c r="H2921" s="27">
        <v>2</v>
      </c>
      <c r="I2921" s="27">
        <v>1</v>
      </c>
      <c r="J2921" s="27">
        <v>1</v>
      </c>
      <c r="K2921" s="27">
        <v>1</v>
      </c>
      <c r="L2921" s="14" t="s">
        <v>194</v>
      </c>
      <c r="M2921" s="14" t="s">
        <v>102</v>
      </c>
      <c r="N2921" s="27">
        <v>2</v>
      </c>
      <c r="O2921" s="27">
        <f t="shared" si="486"/>
        <v>30.69</v>
      </c>
      <c r="P2921" s="28">
        <v>9.3000000000000007</v>
      </c>
      <c r="Q2921" s="27">
        <f t="shared" si="487"/>
        <v>23.099999999999998</v>
      </c>
      <c r="R2921" s="28">
        <v>7</v>
      </c>
      <c r="S2921" s="27">
        <f t="shared" si="488"/>
        <v>30.69</v>
      </c>
      <c r="T2921" s="28">
        <v>9.3000000000000007</v>
      </c>
      <c r="U2921" s="27" t="s">
        <v>43</v>
      </c>
      <c r="V2921" s="27" t="s">
        <v>43</v>
      </c>
      <c r="W2921" s="29">
        <v>27.895579999999999</v>
      </c>
      <c r="X2921" s="29">
        <v>-115.20619000000001</v>
      </c>
      <c r="Y2921" s="28">
        <f>(Z2921*1.8)+32</f>
        <v>64.400000000000006</v>
      </c>
      <c r="Z2921" s="27">
        <v>18</v>
      </c>
      <c r="AA2921" s="27">
        <v>10</v>
      </c>
      <c r="AB2921" s="25" t="s">
        <v>46</v>
      </c>
      <c r="AC2921" s="25">
        <v>1</v>
      </c>
      <c r="AD2921" s="25">
        <v>22</v>
      </c>
      <c r="AE2921" s="27">
        <v>1</v>
      </c>
      <c r="AF2921" s="25">
        <v>7</v>
      </c>
      <c r="AG2921" s="25">
        <v>300</v>
      </c>
      <c r="AI2921" s="70">
        <f t="shared" si="490"/>
        <v>17.6905</v>
      </c>
      <c r="AJ2921" s="74">
        <f t="shared" si="491"/>
        <v>799.19872211710003</v>
      </c>
      <c r="AK2921" s="74">
        <f t="shared" si="492"/>
        <v>1.4679166775044603</v>
      </c>
      <c r="AL2921" s="73">
        <f t="shared" si="493"/>
        <v>1.4679166775044603</v>
      </c>
    </row>
    <row r="2922" spans="1:38" hidden="1">
      <c r="A2922" s="25" t="s">
        <v>147</v>
      </c>
      <c r="B2922" s="25" t="s">
        <v>129</v>
      </c>
      <c r="C2922" s="32">
        <v>39654</v>
      </c>
      <c r="D2922" s="25">
        <v>2008</v>
      </c>
      <c r="E2922" s="26">
        <v>0.47152777777777777</v>
      </c>
      <c r="F2922" s="26">
        <v>0.50138888888888888</v>
      </c>
      <c r="G2922" s="26">
        <f t="shared" si="485"/>
        <v>2.9861111111111116E-2</v>
      </c>
      <c r="H2922" s="27">
        <v>2</v>
      </c>
      <c r="I2922" s="27">
        <v>2</v>
      </c>
      <c r="J2922" s="27">
        <v>2</v>
      </c>
      <c r="K2922" s="27">
        <v>2</v>
      </c>
      <c r="L2922" s="14" t="s">
        <v>194</v>
      </c>
      <c r="M2922" s="14" t="s">
        <v>102</v>
      </c>
      <c r="N2922" s="27">
        <v>2</v>
      </c>
      <c r="O2922" s="27">
        <f t="shared" si="486"/>
        <v>42.57</v>
      </c>
      <c r="P2922" s="28">
        <v>12.9</v>
      </c>
      <c r="Q2922" s="27">
        <f t="shared" si="487"/>
        <v>33.33</v>
      </c>
      <c r="R2922" s="28">
        <v>10.1</v>
      </c>
      <c r="S2922" s="27">
        <f t="shared" si="488"/>
        <v>42.57</v>
      </c>
      <c r="T2922" s="28">
        <v>12.9</v>
      </c>
      <c r="U2922" s="27" t="s">
        <v>43</v>
      </c>
      <c r="V2922" s="27" t="s">
        <v>43</v>
      </c>
      <c r="W2922" s="29">
        <v>27.896640000000001</v>
      </c>
      <c r="X2922" s="29">
        <v>-115.20538999999999</v>
      </c>
      <c r="Y2922" s="28">
        <f t="shared" si="489"/>
        <v>69.800000000000011</v>
      </c>
      <c r="Z2922" s="27">
        <v>21</v>
      </c>
      <c r="AA2922" s="27">
        <v>7</v>
      </c>
      <c r="AB2922" s="25" t="s">
        <v>46</v>
      </c>
      <c r="AC2922" s="25">
        <v>1</v>
      </c>
      <c r="AD2922" s="25">
        <v>23</v>
      </c>
      <c r="AE2922" s="27">
        <v>1</v>
      </c>
      <c r="AF2922" s="25">
        <v>31</v>
      </c>
      <c r="AG2922" s="25"/>
      <c r="AI2922" s="70">
        <f t="shared" si="490"/>
        <v>18.438500000000001</v>
      </c>
      <c r="AJ2922" s="74">
        <f t="shared" si="491"/>
        <v>918.51444961025391</v>
      </c>
      <c r="AK2922" s="74">
        <f t="shared" si="492"/>
        <v>1.7781375689866601</v>
      </c>
      <c r="AL2922" s="73">
        <f t="shared" si="493"/>
        <v>1.7781375689866601</v>
      </c>
    </row>
    <row r="2923" spans="1:38" hidden="1">
      <c r="A2923" s="25" t="s">
        <v>146</v>
      </c>
      <c r="B2923" s="25" t="s">
        <v>40</v>
      </c>
      <c r="C2923" s="32">
        <v>39654</v>
      </c>
      <c r="D2923" s="25">
        <v>2008</v>
      </c>
      <c r="E2923" s="26">
        <v>0.47569444444444442</v>
      </c>
      <c r="F2923" s="26">
        <v>0.5131944444444444</v>
      </c>
      <c r="G2923" s="26">
        <f t="shared" si="485"/>
        <v>3.7499999999999978E-2</v>
      </c>
      <c r="H2923" s="27">
        <v>2</v>
      </c>
      <c r="I2923" s="27">
        <v>1</v>
      </c>
      <c r="J2923" s="27">
        <v>1</v>
      </c>
      <c r="K2923" s="27">
        <v>1</v>
      </c>
      <c r="L2923" s="14" t="s">
        <v>194</v>
      </c>
      <c r="M2923" s="14" t="s">
        <v>102</v>
      </c>
      <c r="N2923" s="27">
        <v>2</v>
      </c>
      <c r="O2923" s="27">
        <f t="shared" si="486"/>
        <v>30.69</v>
      </c>
      <c r="P2923" s="28">
        <v>9.3000000000000007</v>
      </c>
      <c r="Q2923" s="27">
        <f t="shared" si="487"/>
        <v>23.099999999999998</v>
      </c>
      <c r="R2923" s="28">
        <v>7</v>
      </c>
      <c r="S2923" s="27">
        <f t="shared" si="488"/>
        <v>30.69</v>
      </c>
      <c r="T2923" s="28">
        <v>9.3000000000000007</v>
      </c>
      <c r="U2923" s="27" t="s">
        <v>43</v>
      </c>
      <c r="V2923" s="27" t="s">
        <v>43</v>
      </c>
      <c r="W2923" s="29">
        <v>27.895579999999999</v>
      </c>
      <c r="X2923" s="29">
        <v>-115.20619000000001</v>
      </c>
      <c r="Y2923" s="28">
        <f>(Z2923*1.8)+32</f>
        <v>64.400000000000006</v>
      </c>
      <c r="Z2923" s="27">
        <v>18</v>
      </c>
      <c r="AA2923" s="27">
        <v>10</v>
      </c>
      <c r="AB2923" s="25" t="s">
        <v>46</v>
      </c>
      <c r="AC2923" s="25">
        <v>2</v>
      </c>
      <c r="AD2923" s="25">
        <v>17</v>
      </c>
      <c r="AE2923" s="27">
        <v>1</v>
      </c>
      <c r="AF2923" s="25">
        <v>12</v>
      </c>
      <c r="AG2923" s="25">
        <v>300</v>
      </c>
      <c r="AI2923" s="70">
        <f t="shared" si="490"/>
        <v>13.9505</v>
      </c>
      <c r="AJ2923" s="74">
        <f t="shared" si="491"/>
        <v>359.80704047984557</v>
      </c>
      <c r="AK2923" s="74">
        <f t="shared" si="492"/>
        <v>0.32549830524759849</v>
      </c>
      <c r="AL2923" s="73">
        <f t="shared" si="493"/>
        <v>0.32549830524759849</v>
      </c>
    </row>
    <row r="2924" spans="1:38" hidden="1">
      <c r="A2924" s="25" t="s">
        <v>146</v>
      </c>
      <c r="B2924" s="25" t="s">
        <v>40</v>
      </c>
      <c r="C2924" s="32">
        <v>39654</v>
      </c>
      <c r="D2924" s="25">
        <v>2008</v>
      </c>
      <c r="E2924" s="26">
        <v>0.47569444444444442</v>
      </c>
      <c r="F2924" s="26">
        <v>0.5131944444444444</v>
      </c>
      <c r="G2924" s="26">
        <f t="shared" si="485"/>
        <v>3.7499999999999978E-2</v>
      </c>
      <c r="H2924" s="27">
        <v>2</v>
      </c>
      <c r="I2924" s="27">
        <v>1</v>
      </c>
      <c r="J2924" s="27">
        <v>1</v>
      </c>
      <c r="K2924" s="27">
        <v>1</v>
      </c>
      <c r="L2924" s="14" t="s">
        <v>194</v>
      </c>
      <c r="M2924" s="14" t="s">
        <v>102</v>
      </c>
      <c r="N2924" s="27">
        <v>2</v>
      </c>
      <c r="O2924" s="27">
        <f t="shared" si="486"/>
        <v>30.69</v>
      </c>
      <c r="P2924" s="28">
        <v>9.3000000000000007</v>
      </c>
      <c r="Q2924" s="27">
        <f t="shared" si="487"/>
        <v>23.099999999999998</v>
      </c>
      <c r="R2924" s="28">
        <v>7</v>
      </c>
      <c r="S2924" s="27">
        <f t="shared" si="488"/>
        <v>30.69</v>
      </c>
      <c r="T2924" s="28">
        <v>9.3000000000000007</v>
      </c>
      <c r="U2924" s="27" t="s">
        <v>43</v>
      </c>
      <c r="V2924" s="27" t="s">
        <v>43</v>
      </c>
      <c r="W2924" s="29">
        <v>27.895579999999999</v>
      </c>
      <c r="X2924" s="29">
        <v>-115.20619000000001</v>
      </c>
      <c r="Y2924" s="28">
        <f>(Z2924*1.8)+32</f>
        <v>64.400000000000006</v>
      </c>
      <c r="Z2924" s="27">
        <v>18</v>
      </c>
      <c r="AA2924" s="27">
        <v>10</v>
      </c>
      <c r="AB2924" s="25" t="s">
        <v>46</v>
      </c>
      <c r="AC2924" s="25">
        <v>2</v>
      </c>
      <c r="AD2924" s="25">
        <v>24</v>
      </c>
      <c r="AE2924" s="27">
        <v>1</v>
      </c>
      <c r="AF2924" s="25">
        <v>12</v>
      </c>
      <c r="AG2924" s="25">
        <v>300</v>
      </c>
      <c r="AI2924" s="70">
        <f t="shared" si="490"/>
        <v>19.186499999999999</v>
      </c>
      <c r="AJ2924" s="74">
        <f t="shared" si="491"/>
        <v>1049.8173965226345</v>
      </c>
      <c r="AK2924" s="74">
        <f t="shared" si="492"/>
        <v>2.1195252309588497</v>
      </c>
      <c r="AL2924" s="73">
        <f t="shared" si="493"/>
        <v>2.1195252309588497</v>
      </c>
    </row>
    <row r="2925" spans="1:38" hidden="1">
      <c r="A2925" s="25" t="s">
        <v>147</v>
      </c>
      <c r="B2925" s="25" t="s">
        <v>129</v>
      </c>
      <c r="C2925" s="32">
        <v>39654</v>
      </c>
      <c r="D2925" s="25">
        <v>2008</v>
      </c>
      <c r="E2925" s="26">
        <v>0.47152777777777777</v>
      </c>
      <c r="F2925" s="26">
        <v>0.50138888888888888</v>
      </c>
      <c r="G2925" s="26">
        <f t="shared" si="485"/>
        <v>2.9861111111111116E-2</v>
      </c>
      <c r="H2925" s="27">
        <v>2</v>
      </c>
      <c r="I2925" s="27">
        <v>2</v>
      </c>
      <c r="J2925" s="27">
        <v>2</v>
      </c>
      <c r="K2925" s="27">
        <v>2</v>
      </c>
      <c r="L2925" s="14" t="s">
        <v>194</v>
      </c>
      <c r="M2925" s="14" t="s">
        <v>102</v>
      </c>
      <c r="N2925" s="27">
        <v>2</v>
      </c>
      <c r="O2925" s="27">
        <f t="shared" si="486"/>
        <v>42.57</v>
      </c>
      <c r="P2925" s="28">
        <v>12.9</v>
      </c>
      <c r="Q2925" s="27">
        <f t="shared" si="487"/>
        <v>33.33</v>
      </c>
      <c r="R2925" s="28">
        <v>10.1</v>
      </c>
      <c r="S2925" s="27">
        <f t="shared" si="488"/>
        <v>42.57</v>
      </c>
      <c r="T2925" s="28">
        <v>12.9</v>
      </c>
      <c r="U2925" s="27" t="s">
        <v>43</v>
      </c>
      <c r="V2925" s="27" t="s">
        <v>43</v>
      </c>
      <c r="W2925" s="29">
        <v>27.896640000000001</v>
      </c>
      <c r="X2925" s="29">
        <v>-115.20538999999999</v>
      </c>
      <c r="Y2925" s="28">
        <f t="shared" si="489"/>
        <v>69.800000000000011</v>
      </c>
      <c r="Z2925" s="27">
        <v>21</v>
      </c>
      <c r="AA2925" s="27">
        <v>7</v>
      </c>
      <c r="AB2925" s="25" t="s">
        <v>46</v>
      </c>
      <c r="AC2925" s="25">
        <v>2</v>
      </c>
      <c r="AD2925" s="25">
        <v>22</v>
      </c>
      <c r="AE2925" s="27">
        <v>1</v>
      </c>
      <c r="AF2925" s="25">
        <v>33</v>
      </c>
      <c r="AG2925" s="25"/>
      <c r="AI2925" s="70">
        <f t="shared" si="490"/>
        <v>17.6905</v>
      </c>
      <c r="AJ2925" s="74">
        <f t="shared" si="491"/>
        <v>799.19872211710003</v>
      </c>
      <c r="AK2925" s="74">
        <f t="shared" si="492"/>
        <v>1.4679166775044603</v>
      </c>
      <c r="AL2925" s="73">
        <f t="shared" si="493"/>
        <v>1.4679166775044603</v>
      </c>
    </row>
    <row r="2926" spans="1:38" hidden="1">
      <c r="A2926" s="25" t="s">
        <v>147</v>
      </c>
      <c r="B2926" s="25" t="s">
        <v>129</v>
      </c>
      <c r="C2926" s="32">
        <v>39654</v>
      </c>
      <c r="D2926" s="25">
        <v>2008</v>
      </c>
      <c r="E2926" s="26">
        <v>0.47152777777777777</v>
      </c>
      <c r="F2926" s="26">
        <v>0.50138888888888888</v>
      </c>
      <c r="G2926" s="26">
        <f t="shared" si="485"/>
        <v>2.9861111111111116E-2</v>
      </c>
      <c r="H2926" s="27">
        <v>2</v>
      </c>
      <c r="I2926" s="27">
        <v>2</v>
      </c>
      <c r="J2926" s="27">
        <v>2</v>
      </c>
      <c r="K2926" s="27">
        <v>2</v>
      </c>
      <c r="L2926" s="14" t="s">
        <v>194</v>
      </c>
      <c r="M2926" s="14" t="s">
        <v>102</v>
      </c>
      <c r="N2926" s="27">
        <v>2</v>
      </c>
      <c r="O2926" s="27">
        <f t="shared" si="486"/>
        <v>42.57</v>
      </c>
      <c r="P2926" s="28">
        <v>12.9</v>
      </c>
      <c r="Q2926" s="27">
        <f t="shared" si="487"/>
        <v>33.33</v>
      </c>
      <c r="R2926" s="28">
        <v>10.1</v>
      </c>
      <c r="S2926" s="27">
        <f t="shared" si="488"/>
        <v>42.57</v>
      </c>
      <c r="T2926" s="28">
        <v>12.9</v>
      </c>
      <c r="U2926" s="27" t="s">
        <v>43</v>
      </c>
      <c r="V2926" s="27" t="s">
        <v>43</v>
      </c>
      <c r="W2926" s="29">
        <v>27.896640000000001</v>
      </c>
      <c r="X2926" s="29">
        <v>-115.20538999999999</v>
      </c>
      <c r="Y2926" s="28">
        <f t="shared" si="489"/>
        <v>69.800000000000011</v>
      </c>
      <c r="Z2926" s="27">
        <v>21</v>
      </c>
      <c r="AA2926" s="27">
        <v>7</v>
      </c>
      <c r="AB2926" s="25" t="s">
        <v>46</v>
      </c>
      <c r="AC2926" s="25">
        <v>2</v>
      </c>
      <c r="AD2926" s="25">
        <v>23</v>
      </c>
      <c r="AE2926" s="27">
        <v>1</v>
      </c>
      <c r="AF2926" s="25">
        <v>33</v>
      </c>
      <c r="AG2926" s="25"/>
      <c r="AI2926" s="70">
        <f t="shared" si="490"/>
        <v>18.438500000000001</v>
      </c>
      <c r="AJ2926" s="74">
        <f t="shared" si="491"/>
        <v>918.51444961025391</v>
      </c>
      <c r="AK2926" s="74">
        <f t="shared" si="492"/>
        <v>1.7781375689866601</v>
      </c>
      <c r="AL2926" s="73">
        <f t="shared" si="493"/>
        <v>1.7781375689866601</v>
      </c>
    </row>
    <row r="2927" spans="1:38" hidden="1">
      <c r="A2927" s="25" t="s">
        <v>146</v>
      </c>
      <c r="B2927" s="25" t="s">
        <v>40</v>
      </c>
      <c r="C2927" s="32">
        <v>39654</v>
      </c>
      <c r="D2927" s="25">
        <v>2008</v>
      </c>
      <c r="E2927" s="26">
        <v>0.47569444444444442</v>
      </c>
      <c r="F2927" s="26">
        <v>0.5131944444444444</v>
      </c>
      <c r="G2927" s="26">
        <f t="shared" si="485"/>
        <v>3.7499999999999978E-2</v>
      </c>
      <c r="H2927" s="27">
        <v>2</v>
      </c>
      <c r="I2927" s="27">
        <v>1</v>
      </c>
      <c r="J2927" s="27">
        <v>1</v>
      </c>
      <c r="K2927" s="27">
        <v>1</v>
      </c>
      <c r="L2927" s="14" t="s">
        <v>194</v>
      </c>
      <c r="M2927" s="14" t="s">
        <v>102</v>
      </c>
      <c r="N2927" s="27">
        <v>2</v>
      </c>
      <c r="O2927" s="27">
        <f t="shared" si="486"/>
        <v>30.69</v>
      </c>
      <c r="P2927" s="28">
        <v>9.3000000000000007</v>
      </c>
      <c r="Q2927" s="27">
        <f t="shared" si="487"/>
        <v>23.099999999999998</v>
      </c>
      <c r="R2927" s="28">
        <v>7</v>
      </c>
      <c r="S2927" s="27">
        <f t="shared" si="488"/>
        <v>30.69</v>
      </c>
      <c r="T2927" s="28">
        <v>9.3000000000000007</v>
      </c>
      <c r="U2927" s="27" t="s">
        <v>43</v>
      </c>
      <c r="V2927" s="27" t="s">
        <v>43</v>
      </c>
      <c r="W2927" s="29">
        <v>27.895579999999999</v>
      </c>
      <c r="X2927" s="29">
        <v>-115.20619000000001</v>
      </c>
      <c r="Y2927" s="28">
        <f>(Z2927*1.8)+32</f>
        <v>64.400000000000006</v>
      </c>
      <c r="Z2927" s="27">
        <v>18</v>
      </c>
      <c r="AA2927" s="27">
        <v>10</v>
      </c>
      <c r="AB2927" s="25" t="s">
        <v>46</v>
      </c>
      <c r="AC2927" s="25">
        <v>3</v>
      </c>
      <c r="AD2927" s="25">
        <v>22</v>
      </c>
      <c r="AE2927" s="27">
        <v>1</v>
      </c>
      <c r="AF2927" s="25">
        <v>19</v>
      </c>
      <c r="AG2927" s="25">
        <v>300</v>
      </c>
      <c r="AI2927" s="70">
        <f t="shared" si="490"/>
        <v>17.6905</v>
      </c>
      <c r="AJ2927" s="74">
        <f t="shared" si="491"/>
        <v>799.19872211710003</v>
      </c>
      <c r="AK2927" s="74">
        <f t="shared" si="492"/>
        <v>1.4679166775044603</v>
      </c>
      <c r="AL2927" s="73">
        <f t="shared" si="493"/>
        <v>1.4679166775044603</v>
      </c>
    </row>
    <row r="2928" spans="1:38" hidden="1">
      <c r="A2928" s="25" t="s">
        <v>147</v>
      </c>
      <c r="B2928" s="25" t="s">
        <v>129</v>
      </c>
      <c r="C2928" s="32">
        <v>39654</v>
      </c>
      <c r="D2928" s="25">
        <v>2008</v>
      </c>
      <c r="E2928" s="26">
        <v>0.47152777777777777</v>
      </c>
      <c r="F2928" s="26">
        <v>0.50138888888888888</v>
      </c>
      <c r="G2928" s="26">
        <f t="shared" si="485"/>
        <v>2.9861111111111116E-2</v>
      </c>
      <c r="H2928" s="27">
        <v>2</v>
      </c>
      <c r="I2928" s="27">
        <v>2</v>
      </c>
      <c r="J2928" s="27">
        <v>2</v>
      </c>
      <c r="K2928" s="27">
        <v>2</v>
      </c>
      <c r="L2928" s="14" t="s">
        <v>194</v>
      </c>
      <c r="M2928" s="14" t="s">
        <v>102</v>
      </c>
      <c r="N2928" s="27">
        <v>2</v>
      </c>
      <c r="O2928" s="27">
        <f t="shared" si="486"/>
        <v>42.57</v>
      </c>
      <c r="P2928" s="28">
        <v>12.9</v>
      </c>
      <c r="Q2928" s="27">
        <f t="shared" si="487"/>
        <v>33.33</v>
      </c>
      <c r="R2928" s="28">
        <v>10.1</v>
      </c>
      <c r="S2928" s="27">
        <f t="shared" si="488"/>
        <v>42.57</v>
      </c>
      <c r="T2928" s="28">
        <v>12.9</v>
      </c>
      <c r="U2928" s="27" t="s">
        <v>43</v>
      </c>
      <c r="V2928" s="27" t="s">
        <v>43</v>
      </c>
      <c r="W2928" s="29">
        <v>27.896640000000001</v>
      </c>
      <c r="X2928" s="29">
        <v>-115.20538999999999</v>
      </c>
      <c r="Y2928" s="28">
        <f t="shared" si="489"/>
        <v>69.800000000000011</v>
      </c>
      <c r="Z2928" s="27">
        <v>21</v>
      </c>
      <c r="AA2928" s="27">
        <v>7</v>
      </c>
      <c r="AB2928" s="25" t="s">
        <v>46</v>
      </c>
      <c r="AC2928" s="25">
        <v>3</v>
      </c>
      <c r="AD2928" s="25">
        <v>22</v>
      </c>
      <c r="AE2928" s="27">
        <v>1</v>
      </c>
      <c r="AF2928" s="25">
        <v>37</v>
      </c>
      <c r="AG2928" s="25"/>
      <c r="AI2928" s="70">
        <f t="shared" si="490"/>
        <v>17.6905</v>
      </c>
      <c r="AJ2928" s="74">
        <f t="shared" si="491"/>
        <v>799.19872211710003</v>
      </c>
      <c r="AK2928" s="74">
        <f t="shared" si="492"/>
        <v>1.4679166775044603</v>
      </c>
      <c r="AL2928" s="73">
        <f t="shared" si="493"/>
        <v>1.4679166775044603</v>
      </c>
    </row>
    <row r="2929" spans="1:38" hidden="1">
      <c r="A2929" s="25" t="s">
        <v>146</v>
      </c>
      <c r="B2929" s="25" t="s">
        <v>40</v>
      </c>
      <c r="C2929" s="32">
        <v>39654</v>
      </c>
      <c r="D2929" s="25">
        <v>2008</v>
      </c>
      <c r="E2929" s="26">
        <v>0.47569444444444442</v>
      </c>
      <c r="F2929" s="26">
        <v>0.5131944444444444</v>
      </c>
      <c r="G2929" s="26">
        <f t="shared" si="485"/>
        <v>3.7499999999999978E-2</v>
      </c>
      <c r="H2929" s="27">
        <v>2</v>
      </c>
      <c r="I2929" s="27">
        <v>1</v>
      </c>
      <c r="J2929" s="27">
        <v>1</v>
      </c>
      <c r="K2929" s="27">
        <v>1</v>
      </c>
      <c r="L2929" s="14" t="s">
        <v>194</v>
      </c>
      <c r="M2929" s="14" t="s">
        <v>102</v>
      </c>
      <c r="N2929" s="27">
        <v>2</v>
      </c>
      <c r="O2929" s="27">
        <f t="shared" si="486"/>
        <v>30.69</v>
      </c>
      <c r="P2929" s="28">
        <v>9.3000000000000007</v>
      </c>
      <c r="Q2929" s="27">
        <f t="shared" si="487"/>
        <v>23.099999999999998</v>
      </c>
      <c r="R2929" s="28">
        <v>7</v>
      </c>
      <c r="S2929" s="27">
        <f t="shared" si="488"/>
        <v>30.69</v>
      </c>
      <c r="T2929" s="28">
        <v>9.3000000000000007</v>
      </c>
      <c r="U2929" s="27" t="s">
        <v>43</v>
      </c>
      <c r="V2929" s="27" t="s">
        <v>43</v>
      </c>
      <c r="W2929" s="29">
        <v>27.895579999999999</v>
      </c>
      <c r="X2929" s="29">
        <v>-115.20619000000001</v>
      </c>
      <c r="Y2929" s="28">
        <f>(Z2929*1.8)+32</f>
        <v>64.400000000000006</v>
      </c>
      <c r="Z2929" s="27">
        <v>18</v>
      </c>
      <c r="AA2929" s="27">
        <v>10</v>
      </c>
      <c r="AB2929" s="25" t="s">
        <v>46</v>
      </c>
      <c r="AC2929" s="25">
        <v>4</v>
      </c>
      <c r="AD2929" s="25">
        <v>20</v>
      </c>
      <c r="AE2929" s="27">
        <v>1</v>
      </c>
      <c r="AF2929" s="25">
        <v>21</v>
      </c>
      <c r="AG2929" s="25">
        <v>300</v>
      </c>
      <c r="AI2929" s="70">
        <f t="shared" si="490"/>
        <v>16.194500000000001</v>
      </c>
      <c r="AJ2929" s="74">
        <f t="shared" si="491"/>
        <v>593.9131834357014</v>
      </c>
      <c r="AK2929" s="74">
        <f t="shared" si="492"/>
        <v>0.93417427693282351</v>
      </c>
      <c r="AL2929" s="73">
        <f t="shared" si="493"/>
        <v>0.93417427693282351</v>
      </c>
    </row>
    <row r="2930" spans="1:38" hidden="1">
      <c r="A2930" s="25" t="s">
        <v>147</v>
      </c>
      <c r="B2930" s="25" t="s">
        <v>129</v>
      </c>
      <c r="C2930" s="32">
        <v>39654</v>
      </c>
      <c r="D2930" s="25">
        <v>2008</v>
      </c>
      <c r="E2930" s="26">
        <v>0.47152777777777777</v>
      </c>
      <c r="F2930" s="26">
        <v>0.50138888888888888</v>
      </c>
      <c r="G2930" s="26">
        <f t="shared" si="485"/>
        <v>2.9861111111111116E-2</v>
      </c>
      <c r="H2930" s="27">
        <v>2</v>
      </c>
      <c r="I2930" s="27">
        <v>2</v>
      </c>
      <c r="J2930" s="27">
        <v>2</v>
      </c>
      <c r="K2930" s="27">
        <v>2</v>
      </c>
      <c r="L2930" s="14" t="s">
        <v>194</v>
      </c>
      <c r="M2930" s="14" t="s">
        <v>102</v>
      </c>
      <c r="N2930" s="27">
        <v>2</v>
      </c>
      <c r="O2930" s="27">
        <f t="shared" si="486"/>
        <v>42.57</v>
      </c>
      <c r="P2930" s="28">
        <v>12.9</v>
      </c>
      <c r="Q2930" s="27">
        <f t="shared" si="487"/>
        <v>33.33</v>
      </c>
      <c r="R2930" s="28">
        <v>10.1</v>
      </c>
      <c r="S2930" s="27">
        <f t="shared" si="488"/>
        <v>42.57</v>
      </c>
      <c r="T2930" s="28">
        <v>12.9</v>
      </c>
      <c r="U2930" s="27" t="s">
        <v>43</v>
      </c>
      <c r="V2930" s="27" t="s">
        <v>43</v>
      </c>
      <c r="W2930" s="29">
        <v>27.896640000000001</v>
      </c>
      <c r="X2930" s="29">
        <v>-115.20538999999999</v>
      </c>
      <c r="Y2930" s="28">
        <f t="shared" si="489"/>
        <v>69.800000000000011</v>
      </c>
      <c r="Z2930" s="27">
        <v>21</v>
      </c>
      <c r="AA2930" s="27">
        <v>7</v>
      </c>
      <c r="AB2930" s="25" t="s">
        <v>46</v>
      </c>
      <c r="AC2930" s="25">
        <v>4</v>
      </c>
      <c r="AD2930" s="25">
        <v>22</v>
      </c>
      <c r="AE2930" s="27">
        <v>1</v>
      </c>
      <c r="AF2930" s="25">
        <v>42</v>
      </c>
      <c r="AG2930" s="25"/>
      <c r="AI2930" s="70">
        <f t="shared" si="490"/>
        <v>17.6905</v>
      </c>
      <c r="AJ2930" s="74">
        <f t="shared" si="491"/>
        <v>799.19872211710003</v>
      </c>
      <c r="AK2930" s="74">
        <f t="shared" si="492"/>
        <v>1.4679166775044603</v>
      </c>
      <c r="AL2930" s="73">
        <f t="shared" si="493"/>
        <v>1.4679166775044603</v>
      </c>
    </row>
    <row r="2931" spans="1:38" hidden="1">
      <c r="A2931" s="25" t="s">
        <v>146</v>
      </c>
      <c r="B2931" s="25" t="s">
        <v>40</v>
      </c>
      <c r="C2931" s="32">
        <v>39654</v>
      </c>
      <c r="D2931" s="25">
        <v>2008</v>
      </c>
      <c r="E2931" s="26">
        <v>0.47569444444444442</v>
      </c>
      <c r="F2931" s="26">
        <v>0.5131944444444444</v>
      </c>
      <c r="G2931" s="26">
        <f t="shared" si="485"/>
        <v>3.7499999999999978E-2</v>
      </c>
      <c r="H2931" s="27">
        <v>2</v>
      </c>
      <c r="I2931" s="27">
        <v>1</v>
      </c>
      <c r="J2931" s="27">
        <v>1</v>
      </c>
      <c r="K2931" s="27">
        <v>1</v>
      </c>
      <c r="L2931" s="14" t="s">
        <v>194</v>
      </c>
      <c r="M2931" s="14" t="s">
        <v>102</v>
      </c>
      <c r="N2931" s="27">
        <v>2</v>
      </c>
      <c r="O2931" s="27">
        <f t="shared" si="486"/>
        <v>30.69</v>
      </c>
      <c r="P2931" s="28">
        <v>9.3000000000000007</v>
      </c>
      <c r="Q2931" s="27">
        <f t="shared" si="487"/>
        <v>23.099999999999998</v>
      </c>
      <c r="R2931" s="28">
        <v>7</v>
      </c>
      <c r="S2931" s="27">
        <f t="shared" si="488"/>
        <v>30.69</v>
      </c>
      <c r="T2931" s="28">
        <v>9.3000000000000007</v>
      </c>
      <c r="U2931" s="27" t="s">
        <v>43</v>
      </c>
      <c r="V2931" s="27" t="s">
        <v>43</v>
      </c>
      <c r="W2931" s="29">
        <v>27.895579999999999</v>
      </c>
      <c r="X2931" s="29">
        <v>-115.20619000000001</v>
      </c>
      <c r="Y2931" s="28">
        <f t="shared" si="489"/>
        <v>64.400000000000006</v>
      </c>
      <c r="Z2931" s="27">
        <v>18</v>
      </c>
      <c r="AA2931" s="27">
        <v>10</v>
      </c>
      <c r="AB2931" s="25" t="s">
        <v>46</v>
      </c>
      <c r="AC2931" s="25">
        <v>5</v>
      </c>
      <c r="AD2931" s="25">
        <v>20</v>
      </c>
      <c r="AE2931" s="27">
        <v>1</v>
      </c>
      <c r="AF2931" s="25">
        <v>22</v>
      </c>
      <c r="AG2931" s="25">
        <v>300</v>
      </c>
      <c r="AI2931" s="70">
        <f t="shared" si="490"/>
        <v>16.194500000000001</v>
      </c>
      <c r="AJ2931" s="74">
        <f t="shared" si="491"/>
        <v>593.9131834357014</v>
      </c>
      <c r="AK2931" s="74">
        <f t="shared" si="492"/>
        <v>0.93417427693282351</v>
      </c>
      <c r="AL2931" s="73">
        <f t="shared" si="493"/>
        <v>0.93417427693282351</v>
      </c>
    </row>
    <row r="2932" spans="1:38" hidden="1">
      <c r="A2932" s="25" t="s">
        <v>146</v>
      </c>
      <c r="B2932" s="25" t="s">
        <v>40</v>
      </c>
      <c r="C2932" s="32">
        <v>39654</v>
      </c>
      <c r="D2932" s="25">
        <v>2008</v>
      </c>
      <c r="E2932" s="26">
        <v>0.47569444444444442</v>
      </c>
      <c r="F2932" s="26">
        <v>0.5131944444444444</v>
      </c>
      <c r="G2932" s="26">
        <f t="shared" si="485"/>
        <v>3.7499999999999978E-2</v>
      </c>
      <c r="H2932" s="27">
        <v>2</v>
      </c>
      <c r="I2932" s="27">
        <v>1</v>
      </c>
      <c r="J2932" s="27">
        <v>1</v>
      </c>
      <c r="K2932" s="27">
        <v>1</v>
      </c>
      <c r="L2932" s="14" t="s">
        <v>194</v>
      </c>
      <c r="M2932" s="14" t="s">
        <v>102</v>
      </c>
      <c r="N2932" s="27">
        <v>2</v>
      </c>
      <c r="O2932" s="27">
        <f t="shared" si="486"/>
        <v>30.69</v>
      </c>
      <c r="P2932" s="28">
        <v>9.3000000000000007</v>
      </c>
      <c r="Q2932" s="27">
        <f t="shared" si="487"/>
        <v>23.099999999999998</v>
      </c>
      <c r="R2932" s="28">
        <v>7</v>
      </c>
      <c r="S2932" s="27">
        <f t="shared" si="488"/>
        <v>30.69</v>
      </c>
      <c r="T2932" s="28">
        <v>9.3000000000000007</v>
      </c>
      <c r="U2932" s="27" t="s">
        <v>43</v>
      </c>
      <c r="V2932" s="27" t="s">
        <v>43</v>
      </c>
      <c r="W2932" s="29">
        <v>27.895579999999999</v>
      </c>
      <c r="X2932" s="29">
        <v>-115.20619000000001</v>
      </c>
      <c r="Y2932" s="28">
        <f t="shared" si="489"/>
        <v>64.400000000000006</v>
      </c>
      <c r="Z2932" s="27">
        <v>18</v>
      </c>
      <c r="AA2932" s="27">
        <v>10</v>
      </c>
      <c r="AB2932" s="25" t="s">
        <v>46</v>
      </c>
      <c r="AC2932" s="25">
        <v>5</v>
      </c>
      <c r="AD2932" s="25">
        <v>21</v>
      </c>
      <c r="AE2932" s="27">
        <v>1</v>
      </c>
      <c r="AF2932" s="25">
        <v>22</v>
      </c>
      <c r="AG2932" s="25">
        <v>300</v>
      </c>
      <c r="AI2932" s="70">
        <f t="shared" si="490"/>
        <v>16.942499999999999</v>
      </c>
      <c r="AJ2932" s="74">
        <f t="shared" si="491"/>
        <v>691.21379845369552</v>
      </c>
      <c r="AK2932" s="74">
        <f t="shared" si="492"/>
        <v>1.1871558759796081</v>
      </c>
      <c r="AL2932" s="73">
        <f t="shared" si="493"/>
        <v>1.1871558759796081</v>
      </c>
    </row>
    <row r="2933" spans="1:38" hidden="1">
      <c r="A2933" s="25" t="s">
        <v>146</v>
      </c>
      <c r="B2933" s="25" t="s">
        <v>40</v>
      </c>
      <c r="C2933" s="32">
        <v>39654</v>
      </c>
      <c r="D2933" s="25">
        <v>2008</v>
      </c>
      <c r="E2933" s="26">
        <v>0.47569444444444442</v>
      </c>
      <c r="F2933" s="26">
        <v>0.5131944444444444</v>
      </c>
      <c r="G2933" s="26">
        <f t="shared" si="485"/>
        <v>3.7499999999999978E-2</v>
      </c>
      <c r="H2933" s="27">
        <v>2</v>
      </c>
      <c r="I2933" s="27">
        <v>1</v>
      </c>
      <c r="J2933" s="27">
        <v>1</v>
      </c>
      <c r="K2933" s="27">
        <v>1</v>
      </c>
      <c r="L2933" s="14" t="s">
        <v>194</v>
      </c>
      <c r="M2933" s="14" t="s">
        <v>102</v>
      </c>
      <c r="N2933" s="27">
        <v>2</v>
      </c>
      <c r="O2933" s="27">
        <f t="shared" si="486"/>
        <v>30.69</v>
      </c>
      <c r="P2933" s="28">
        <v>9.3000000000000007</v>
      </c>
      <c r="Q2933" s="27">
        <f t="shared" si="487"/>
        <v>23.099999999999998</v>
      </c>
      <c r="R2933" s="28">
        <v>7</v>
      </c>
      <c r="S2933" s="27">
        <f t="shared" si="488"/>
        <v>30.69</v>
      </c>
      <c r="T2933" s="28">
        <v>9.3000000000000007</v>
      </c>
      <c r="U2933" s="27" t="s">
        <v>43</v>
      </c>
      <c r="V2933" s="27" t="s">
        <v>43</v>
      </c>
      <c r="W2933" s="29">
        <v>27.895579999999999</v>
      </c>
      <c r="X2933" s="29">
        <v>-115.20619000000001</v>
      </c>
      <c r="Y2933" s="28">
        <f t="shared" si="489"/>
        <v>64.400000000000006</v>
      </c>
      <c r="Z2933" s="27">
        <v>18</v>
      </c>
      <c r="AA2933" s="27">
        <v>10</v>
      </c>
      <c r="AB2933" s="25" t="s">
        <v>46</v>
      </c>
      <c r="AC2933" s="25">
        <v>5</v>
      </c>
      <c r="AD2933" s="25">
        <v>22</v>
      </c>
      <c r="AE2933" s="27">
        <v>1</v>
      </c>
      <c r="AF2933" s="25">
        <v>22</v>
      </c>
      <c r="AG2933" s="25">
        <v>300</v>
      </c>
      <c r="AI2933" s="70">
        <f t="shared" si="490"/>
        <v>17.6905</v>
      </c>
      <c r="AJ2933" s="74">
        <f t="shared" si="491"/>
        <v>799.19872211710003</v>
      </c>
      <c r="AK2933" s="74">
        <f t="shared" si="492"/>
        <v>1.4679166775044603</v>
      </c>
      <c r="AL2933" s="73">
        <f t="shared" si="493"/>
        <v>1.4679166775044603</v>
      </c>
    </row>
    <row r="2934" spans="1:38" hidden="1">
      <c r="A2934" s="25" t="s">
        <v>146</v>
      </c>
      <c r="B2934" s="25" t="s">
        <v>40</v>
      </c>
      <c r="C2934" s="32">
        <v>39654</v>
      </c>
      <c r="D2934" s="25">
        <v>2008</v>
      </c>
      <c r="E2934" s="26">
        <v>0.47569444444444442</v>
      </c>
      <c r="F2934" s="26">
        <v>0.5131944444444444</v>
      </c>
      <c r="G2934" s="26">
        <f t="shared" si="485"/>
        <v>3.7499999999999978E-2</v>
      </c>
      <c r="H2934" s="27">
        <v>2</v>
      </c>
      <c r="I2934" s="27">
        <v>1</v>
      </c>
      <c r="J2934" s="27">
        <v>1</v>
      </c>
      <c r="K2934" s="27">
        <v>1</v>
      </c>
      <c r="L2934" s="14" t="s">
        <v>194</v>
      </c>
      <c r="M2934" s="14" t="s">
        <v>102</v>
      </c>
      <c r="N2934" s="27">
        <v>2</v>
      </c>
      <c r="O2934" s="27">
        <f t="shared" si="486"/>
        <v>30.69</v>
      </c>
      <c r="P2934" s="28">
        <v>9.3000000000000007</v>
      </c>
      <c r="Q2934" s="27">
        <f t="shared" si="487"/>
        <v>23.099999999999998</v>
      </c>
      <c r="R2934" s="28">
        <v>7</v>
      </c>
      <c r="S2934" s="27">
        <f t="shared" si="488"/>
        <v>30.69</v>
      </c>
      <c r="T2934" s="28">
        <v>9.3000000000000007</v>
      </c>
      <c r="U2934" s="27" t="s">
        <v>43</v>
      </c>
      <c r="V2934" s="27" t="s">
        <v>43</v>
      </c>
      <c r="W2934" s="29">
        <v>27.895579999999999</v>
      </c>
      <c r="X2934" s="29">
        <v>-115.20619000000001</v>
      </c>
      <c r="Y2934" s="28">
        <f t="shared" si="489"/>
        <v>64.400000000000006</v>
      </c>
      <c r="Z2934" s="27">
        <v>18</v>
      </c>
      <c r="AA2934" s="27">
        <v>10</v>
      </c>
      <c r="AB2934" s="25" t="s">
        <v>46</v>
      </c>
      <c r="AC2934" s="25">
        <v>5</v>
      </c>
      <c r="AD2934" s="25">
        <v>22</v>
      </c>
      <c r="AE2934" s="27">
        <v>1</v>
      </c>
      <c r="AF2934" s="25">
        <v>22</v>
      </c>
      <c r="AG2934" s="25">
        <v>300</v>
      </c>
      <c r="AI2934" s="70">
        <f t="shared" si="490"/>
        <v>17.6905</v>
      </c>
      <c r="AJ2934" s="74">
        <f t="shared" si="491"/>
        <v>799.19872211710003</v>
      </c>
      <c r="AK2934" s="74">
        <f t="shared" si="492"/>
        <v>1.4679166775044603</v>
      </c>
      <c r="AL2934" s="73">
        <f t="shared" si="493"/>
        <v>1.4679166775044603</v>
      </c>
    </row>
    <row r="2935" spans="1:38" hidden="1">
      <c r="A2935" s="25" t="s">
        <v>146</v>
      </c>
      <c r="B2935" s="25" t="s">
        <v>40</v>
      </c>
      <c r="C2935" s="32">
        <v>39654</v>
      </c>
      <c r="D2935" s="25">
        <v>2008</v>
      </c>
      <c r="E2935" s="26">
        <v>0.47569444444444442</v>
      </c>
      <c r="F2935" s="26">
        <v>0.5131944444444444</v>
      </c>
      <c r="G2935" s="26">
        <f t="shared" si="485"/>
        <v>3.7499999999999978E-2</v>
      </c>
      <c r="H2935" s="27">
        <v>2</v>
      </c>
      <c r="I2935" s="27">
        <v>1</v>
      </c>
      <c r="J2935" s="27">
        <v>1</v>
      </c>
      <c r="K2935" s="27">
        <v>1</v>
      </c>
      <c r="L2935" s="14" t="s">
        <v>194</v>
      </c>
      <c r="M2935" s="14" t="s">
        <v>102</v>
      </c>
      <c r="N2935" s="27">
        <v>2</v>
      </c>
      <c r="O2935" s="27">
        <f t="shared" si="486"/>
        <v>30.69</v>
      </c>
      <c r="P2935" s="28">
        <v>9.3000000000000007</v>
      </c>
      <c r="Q2935" s="27">
        <f t="shared" si="487"/>
        <v>23.099999999999998</v>
      </c>
      <c r="R2935" s="28">
        <v>7</v>
      </c>
      <c r="S2935" s="27">
        <f t="shared" si="488"/>
        <v>30.69</v>
      </c>
      <c r="T2935" s="28">
        <v>9.3000000000000007</v>
      </c>
      <c r="U2935" s="27" t="s">
        <v>43</v>
      </c>
      <c r="V2935" s="27" t="s">
        <v>43</v>
      </c>
      <c r="W2935" s="29">
        <v>27.895579999999999</v>
      </c>
      <c r="X2935" s="29">
        <v>-115.20619000000001</v>
      </c>
      <c r="Y2935" s="28">
        <f t="shared" si="489"/>
        <v>64.400000000000006</v>
      </c>
      <c r="Z2935" s="27">
        <v>18</v>
      </c>
      <c r="AA2935" s="27">
        <v>10</v>
      </c>
      <c r="AB2935" s="25" t="s">
        <v>46</v>
      </c>
      <c r="AC2935" s="25">
        <v>5</v>
      </c>
      <c r="AD2935" s="25">
        <v>24</v>
      </c>
      <c r="AE2935" s="27">
        <v>1</v>
      </c>
      <c r="AF2935" s="25">
        <v>22</v>
      </c>
      <c r="AG2935" s="25">
        <v>300</v>
      </c>
      <c r="AI2935" s="70">
        <f t="shared" si="490"/>
        <v>19.186499999999999</v>
      </c>
      <c r="AJ2935" s="74">
        <f t="shared" si="491"/>
        <v>1049.8173965226345</v>
      </c>
      <c r="AK2935" s="74">
        <f t="shared" si="492"/>
        <v>2.1195252309588497</v>
      </c>
      <c r="AL2935" s="73">
        <f t="shared" si="493"/>
        <v>2.1195252309588497</v>
      </c>
    </row>
    <row r="2936" spans="1:38" hidden="1">
      <c r="A2936" s="25" t="s">
        <v>146</v>
      </c>
      <c r="B2936" s="25" t="s">
        <v>40</v>
      </c>
      <c r="C2936" s="32">
        <v>39654</v>
      </c>
      <c r="D2936" s="25">
        <v>2008</v>
      </c>
      <c r="E2936" s="26">
        <v>0.47569444444444442</v>
      </c>
      <c r="F2936" s="26">
        <v>0.5131944444444444</v>
      </c>
      <c r="G2936" s="26">
        <f t="shared" si="485"/>
        <v>3.7499999999999978E-2</v>
      </c>
      <c r="H2936" s="27">
        <v>2</v>
      </c>
      <c r="I2936" s="27">
        <v>1</v>
      </c>
      <c r="J2936" s="27">
        <v>1</v>
      </c>
      <c r="K2936" s="27">
        <v>1</v>
      </c>
      <c r="L2936" s="14" t="s">
        <v>194</v>
      </c>
      <c r="M2936" s="14" t="s">
        <v>102</v>
      </c>
      <c r="N2936" s="27">
        <v>2</v>
      </c>
      <c r="O2936" s="27">
        <f t="shared" si="486"/>
        <v>30.69</v>
      </c>
      <c r="P2936" s="28">
        <v>9.3000000000000007</v>
      </c>
      <c r="Q2936" s="27">
        <f t="shared" si="487"/>
        <v>23.099999999999998</v>
      </c>
      <c r="R2936" s="28">
        <v>7</v>
      </c>
      <c r="S2936" s="27">
        <f t="shared" si="488"/>
        <v>30.69</v>
      </c>
      <c r="T2936" s="28">
        <v>9.3000000000000007</v>
      </c>
      <c r="U2936" s="27" t="s">
        <v>43</v>
      </c>
      <c r="V2936" s="27" t="s">
        <v>43</v>
      </c>
      <c r="W2936" s="29">
        <v>27.895579999999999</v>
      </c>
      <c r="X2936" s="29">
        <v>-115.20619000000001</v>
      </c>
      <c r="Y2936" s="28">
        <f t="shared" si="489"/>
        <v>64.400000000000006</v>
      </c>
      <c r="Z2936" s="27">
        <v>18</v>
      </c>
      <c r="AA2936" s="27">
        <v>10</v>
      </c>
      <c r="AB2936" s="25" t="s">
        <v>46</v>
      </c>
      <c r="AC2936" s="25">
        <v>6</v>
      </c>
      <c r="AD2936" s="25">
        <v>22</v>
      </c>
      <c r="AE2936" s="27">
        <v>1</v>
      </c>
      <c r="AF2936" s="25">
        <v>26</v>
      </c>
      <c r="AG2936" s="25">
        <v>300</v>
      </c>
      <c r="AI2936" s="70">
        <f t="shared" si="490"/>
        <v>17.6905</v>
      </c>
      <c r="AJ2936" s="74">
        <f t="shared" si="491"/>
        <v>799.19872211710003</v>
      </c>
      <c r="AK2936" s="74">
        <f t="shared" si="492"/>
        <v>1.4679166775044603</v>
      </c>
      <c r="AL2936" s="73">
        <f t="shared" si="493"/>
        <v>1.4679166775044603</v>
      </c>
    </row>
    <row r="2937" spans="1:38" hidden="1">
      <c r="A2937" s="25" t="s">
        <v>146</v>
      </c>
      <c r="B2937" s="25" t="s">
        <v>40</v>
      </c>
      <c r="C2937" s="32">
        <v>39654</v>
      </c>
      <c r="D2937" s="25">
        <v>2008</v>
      </c>
      <c r="E2937" s="26">
        <v>0.47569444444444442</v>
      </c>
      <c r="F2937" s="26">
        <v>0.5131944444444444</v>
      </c>
      <c r="G2937" s="26">
        <f t="shared" si="485"/>
        <v>3.7499999999999978E-2</v>
      </c>
      <c r="H2937" s="27">
        <v>2</v>
      </c>
      <c r="I2937" s="27">
        <v>1</v>
      </c>
      <c r="J2937" s="27">
        <v>1</v>
      </c>
      <c r="K2937" s="27">
        <v>1</v>
      </c>
      <c r="L2937" s="14" t="s">
        <v>194</v>
      </c>
      <c r="M2937" s="14" t="s">
        <v>102</v>
      </c>
      <c r="N2937" s="27">
        <v>2</v>
      </c>
      <c r="O2937" s="27">
        <f t="shared" si="486"/>
        <v>30.69</v>
      </c>
      <c r="P2937" s="28">
        <v>9.3000000000000007</v>
      </c>
      <c r="Q2937" s="27">
        <f t="shared" si="487"/>
        <v>23.099999999999998</v>
      </c>
      <c r="R2937" s="28">
        <v>7</v>
      </c>
      <c r="S2937" s="27">
        <f t="shared" si="488"/>
        <v>30.69</v>
      </c>
      <c r="T2937" s="28">
        <v>9.3000000000000007</v>
      </c>
      <c r="U2937" s="27" t="s">
        <v>43</v>
      </c>
      <c r="V2937" s="27" t="s">
        <v>43</v>
      </c>
      <c r="W2937" s="29">
        <v>27.895579999999999</v>
      </c>
      <c r="X2937" s="29">
        <v>-115.20619000000001</v>
      </c>
      <c r="Y2937" s="28">
        <f t="shared" si="489"/>
        <v>64.400000000000006</v>
      </c>
      <c r="Z2937" s="27">
        <v>18</v>
      </c>
      <c r="AA2937" s="27">
        <v>10</v>
      </c>
      <c r="AB2937" s="25" t="s">
        <v>46</v>
      </c>
      <c r="AC2937" s="25">
        <v>7</v>
      </c>
      <c r="AD2937" s="25">
        <v>20</v>
      </c>
      <c r="AE2937" s="27">
        <v>1</v>
      </c>
      <c r="AF2937" s="25">
        <v>34</v>
      </c>
      <c r="AG2937" s="25">
        <v>300</v>
      </c>
      <c r="AI2937" s="70">
        <f t="shared" si="490"/>
        <v>16.194500000000001</v>
      </c>
      <c r="AJ2937" s="74">
        <f t="shared" si="491"/>
        <v>593.9131834357014</v>
      </c>
      <c r="AK2937" s="74">
        <f t="shared" si="492"/>
        <v>0.93417427693282351</v>
      </c>
      <c r="AL2937" s="73">
        <f t="shared" si="493"/>
        <v>0.93417427693282351</v>
      </c>
    </row>
    <row r="2938" spans="1:38" hidden="1">
      <c r="A2938" s="25" t="s">
        <v>146</v>
      </c>
      <c r="B2938" s="25" t="s">
        <v>40</v>
      </c>
      <c r="C2938" s="32">
        <v>39654</v>
      </c>
      <c r="D2938" s="25">
        <v>2008</v>
      </c>
      <c r="E2938" s="26">
        <v>0.47569444444444442</v>
      </c>
      <c r="F2938" s="26">
        <v>0.5131944444444444</v>
      </c>
      <c r="G2938" s="26">
        <f t="shared" si="485"/>
        <v>3.7499999999999978E-2</v>
      </c>
      <c r="H2938" s="27">
        <v>2</v>
      </c>
      <c r="I2938" s="27">
        <v>1</v>
      </c>
      <c r="J2938" s="27">
        <v>1</v>
      </c>
      <c r="K2938" s="27">
        <v>1</v>
      </c>
      <c r="L2938" s="14" t="s">
        <v>194</v>
      </c>
      <c r="M2938" s="14" t="s">
        <v>102</v>
      </c>
      <c r="N2938" s="27">
        <v>2</v>
      </c>
      <c r="O2938" s="27">
        <f t="shared" si="486"/>
        <v>30.69</v>
      </c>
      <c r="P2938" s="28">
        <v>9.3000000000000007</v>
      </c>
      <c r="Q2938" s="27">
        <f t="shared" si="487"/>
        <v>23.099999999999998</v>
      </c>
      <c r="R2938" s="28">
        <v>7</v>
      </c>
      <c r="S2938" s="27">
        <f t="shared" si="488"/>
        <v>30.69</v>
      </c>
      <c r="T2938" s="28">
        <v>9.3000000000000007</v>
      </c>
      <c r="U2938" s="27" t="s">
        <v>43</v>
      </c>
      <c r="V2938" s="27" t="s">
        <v>43</v>
      </c>
      <c r="W2938" s="29">
        <v>27.895579999999999</v>
      </c>
      <c r="X2938" s="29">
        <v>-115.20619000000001</v>
      </c>
      <c r="Y2938" s="28">
        <f t="shared" si="489"/>
        <v>64.400000000000006</v>
      </c>
      <c r="Z2938" s="27">
        <v>18</v>
      </c>
      <c r="AA2938" s="27">
        <v>10</v>
      </c>
      <c r="AB2938" s="25" t="s">
        <v>46</v>
      </c>
      <c r="AC2938" s="25">
        <v>7</v>
      </c>
      <c r="AD2938" s="25">
        <v>22</v>
      </c>
      <c r="AE2938" s="27">
        <v>1</v>
      </c>
      <c r="AF2938" s="25">
        <v>34</v>
      </c>
      <c r="AG2938" s="25">
        <v>300</v>
      </c>
      <c r="AI2938" s="70">
        <f t="shared" si="490"/>
        <v>17.6905</v>
      </c>
      <c r="AJ2938" s="74">
        <f t="shared" si="491"/>
        <v>799.19872211710003</v>
      </c>
      <c r="AK2938" s="74">
        <f t="shared" si="492"/>
        <v>1.4679166775044603</v>
      </c>
      <c r="AL2938" s="73">
        <f t="shared" si="493"/>
        <v>1.4679166775044603</v>
      </c>
    </row>
    <row r="2939" spans="1:38" hidden="1">
      <c r="A2939" s="25" t="s">
        <v>146</v>
      </c>
      <c r="B2939" s="25" t="s">
        <v>40</v>
      </c>
      <c r="C2939" s="32">
        <v>39654</v>
      </c>
      <c r="D2939" s="25">
        <v>2008</v>
      </c>
      <c r="E2939" s="26">
        <v>0.47569444444444442</v>
      </c>
      <c r="F2939" s="26">
        <v>0.5131944444444444</v>
      </c>
      <c r="G2939" s="26">
        <f t="shared" si="485"/>
        <v>3.7499999999999978E-2</v>
      </c>
      <c r="H2939" s="27">
        <v>2</v>
      </c>
      <c r="I2939" s="27">
        <v>1</v>
      </c>
      <c r="J2939" s="27">
        <v>1</v>
      </c>
      <c r="K2939" s="27">
        <v>1</v>
      </c>
      <c r="L2939" s="14" t="s">
        <v>194</v>
      </c>
      <c r="M2939" s="14" t="s">
        <v>102</v>
      </c>
      <c r="N2939" s="27">
        <v>2</v>
      </c>
      <c r="O2939" s="27">
        <f t="shared" si="486"/>
        <v>30.69</v>
      </c>
      <c r="P2939" s="28">
        <v>9.3000000000000007</v>
      </c>
      <c r="Q2939" s="27">
        <f t="shared" si="487"/>
        <v>23.099999999999998</v>
      </c>
      <c r="R2939" s="28">
        <v>7</v>
      </c>
      <c r="S2939" s="27">
        <f t="shared" si="488"/>
        <v>30.69</v>
      </c>
      <c r="T2939" s="28">
        <v>9.3000000000000007</v>
      </c>
      <c r="U2939" s="27" t="s">
        <v>43</v>
      </c>
      <c r="V2939" s="27" t="s">
        <v>43</v>
      </c>
      <c r="W2939" s="29">
        <v>27.895579999999999</v>
      </c>
      <c r="X2939" s="29">
        <v>-115.20619000000001</v>
      </c>
      <c r="Y2939" s="28">
        <f t="shared" si="489"/>
        <v>64.400000000000006</v>
      </c>
      <c r="Z2939" s="27">
        <v>18</v>
      </c>
      <c r="AA2939" s="27">
        <v>10</v>
      </c>
      <c r="AB2939" s="25" t="s">
        <v>46</v>
      </c>
      <c r="AC2939" s="25">
        <v>8</v>
      </c>
      <c r="AD2939" s="25">
        <v>21</v>
      </c>
      <c r="AE2939" s="27">
        <v>1</v>
      </c>
      <c r="AF2939" s="25">
        <v>38</v>
      </c>
      <c r="AG2939" s="25">
        <v>300</v>
      </c>
      <c r="AI2939" s="70">
        <f t="shared" si="490"/>
        <v>16.942499999999999</v>
      </c>
      <c r="AJ2939" s="74">
        <f t="shared" si="491"/>
        <v>691.21379845369552</v>
      </c>
      <c r="AK2939" s="74">
        <f t="shared" si="492"/>
        <v>1.1871558759796081</v>
      </c>
      <c r="AL2939" s="73">
        <f t="shared" si="493"/>
        <v>1.1871558759796081</v>
      </c>
    </row>
    <row r="2940" spans="1:38" hidden="1">
      <c r="A2940" s="25" t="s">
        <v>146</v>
      </c>
      <c r="B2940" s="25" t="s">
        <v>40</v>
      </c>
      <c r="C2940" s="32">
        <v>39654</v>
      </c>
      <c r="D2940" s="25">
        <v>2008</v>
      </c>
      <c r="E2940" s="26">
        <v>0.47569444444444442</v>
      </c>
      <c r="F2940" s="26">
        <v>0.5131944444444444</v>
      </c>
      <c r="G2940" s="26">
        <f t="shared" si="485"/>
        <v>3.7499999999999978E-2</v>
      </c>
      <c r="H2940" s="27">
        <v>2</v>
      </c>
      <c r="I2940" s="27">
        <v>1</v>
      </c>
      <c r="J2940" s="27">
        <v>1</v>
      </c>
      <c r="K2940" s="27">
        <v>1</v>
      </c>
      <c r="L2940" s="14" t="s">
        <v>194</v>
      </c>
      <c r="M2940" s="14" t="s">
        <v>102</v>
      </c>
      <c r="N2940" s="27">
        <v>2</v>
      </c>
      <c r="O2940" s="27">
        <f t="shared" si="486"/>
        <v>30.69</v>
      </c>
      <c r="P2940" s="28">
        <v>9.3000000000000007</v>
      </c>
      <c r="Q2940" s="27">
        <f t="shared" si="487"/>
        <v>23.099999999999998</v>
      </c>
      <c r="R2940" s="28">
        <v>7</v>
      </c>
      <c r="S2940" s="27">
        <f t="shared" si="488"/>
        <v>30.69</v>
      </c>
      <c r="T2940" s="28">
        <v>9.3000000000000007</v>
      </c>
      <c r="U2940" s="27" t="s">
        <v>43</v>
      </c>
      <c r="V2940" s="27" t="s">
        <v>43</v>
      </c>
      <c r="W2940" s="29">
        <v>27.895579999999999</v>
      </c>
      <c r="X2940" s="29">
        <v>-115.20619000000001</v>
      </c>
      <c r="Y2940" s="28">
        <f t="shared" si="489"/>
        <v>64.400000000000006</v>
      </c>
      <c r="Z2940" s="27">
        <v>18</v>
      </c>
      <c r="AA2940" s="27">
        <v>10</v>
      </c>
      <c r="AB2940" s="25" t="s">
        <v>46</v>
      </c>
      <c r="AC2940" s="25">
        <v>9</v>
      </c>
      <c r="AD2940" s="25">
        <v>24</v>
      </c>
      <c r="AE2940" s="27">
        <v>1</v>
      </c>
      <c r="AF2940" s="25">
        <v>40</v>
      </c>
      <c r="AG2940" s="25">
        <v>300</v>
      </c>
      <c r="AI2940" s="70">
        <f t="shared" si="490"/>
        <v>19.186499999999999</v>
      </c>
      <c r="AJ2940" s="74">
        <f t="shared" si="491"/>
        <v>1049.8173965226345</v>
      </c>
      <c r="AK2940" s="74">
        <f t="shared" si="492"/>
        <v>2.1195252309588497</v>
      </c>
      <c r="AL2940" s="73">
        <f t="shared" si="493"/>
        <v>2.1195252309588497</v>
      </c>
    </row>
    <row r="2941" spans="1:38" hidden="1">
      <c r="A2941" s="25" t="s">
        <v>148</v>
      </c>
      <c r="B2941" s="25" t="s">
        <v>129</v>
      </c>
      <c r="C2941" s="32">
        <v>39654</v>
      </c>
      <c r="D2941" s="25">
        <v>2008</v>
      </c>
      <c r="E2941" s="26">
        <v>0.3888888888888889</v>
      </c>
      <c r="F2941" s="26">
        <v>0.42152777777777778</v>
      </c>
      <c r="G2941" s="26">
        <f>F2941-E2941</f>
        <v>3.2638888888888884E-2</v>
      </c>
      <c r="H2941" s="27">
        <v>2</v>
      </c>
      <c r="I2941" s="27">
        <v>1</v>
      </c>
      <c r="J2941" s="27">
        <v>5</v>
      </c>
      <c r="K2941" s="27">
        <v>5</v>
      </c>
      <c r="L2941" s="25" t="s">
        <v>61</v>
      </c>
      <c r="M2941" s="14" t="s">
        <v>62</v>
      </c>
      <c r="N2941" s="27">
        <v>1</v>
      </c>
      <c r="O2941" s="27">
        <f t="shared" si="486"/>
        <v>37.949999999999996</v>
      </c>
      <c r="P2941" s="28">
        <v>11.5</v>
      </c>
      <c r="Q2941" s="27">
        <f t="shared" si="487"/>
        <v>33</v>
      </c>
      <c r="R2941" s="28">
        <v>10</v>
      </c>
      <c r="S2941" s="27">
        <f t="shared" si="488"/>
        <v>37.949999999999996</v>
      </c>
      <c r="T2941" s="28">
        <v>11.5</v>
      </c>
      <c r="U2941" s="27" t="s">
        <v>43</v>
      </c>
      <c r="V2941" s="27" t="s">
        <v>43</v>
      </c>
      <c r="W2941" s="29">
        <v>27.888860000000001</v>
      </c>
      <c r="X2941" s="29">
        <v>-115.19302</v>
      </c>
      <c r="Y2941" s="28">
        <f>(Z2941*1.8)+32</f>
        <v>64.400000000000006</v>
      </c>
      <c r="Z2941" s="27">
        <v>18</v>
      </c>
      <c r="AA2941" s="27">
        <v>8</v>
      </c>
      <c r="AB2941" s="27" t="s">
        <v>44</v>
      </c>
      <c r="AC2941" s="25">
        <v>1</v>
      </c>
      <c r="AD2941" s="25">
        <v>20</v>
      </c>
      <c r="AE2941" s="27">
        <v>1</v>
      </c>
      <c r="AF2941" s="27">
        <v>1</v>
      </c>
      <c r="AG2941" s="25"/>
      <c r="AI2941" s="70">
        <f t="shared" ref="AI2941:AI3004" si="494">(0.709*AD2941)+1.157</f>
        <v>15.337</v>
      </c>
      <c r="AJ2941" s="71" t="s">
        <v>369</v>
      </c>
      <c r="AK2941" s="72">
        <f t="shared" ref="AK2941:AK3004" si="495">((POWER(AI2941*10,2.19))*0.037)/1000</f>
        <v>2.2645047633742106</v>
      </c>
      <c r="AL2941" s="73">
        <f t="shared" ref="AL2941:AL3004" si="496">((POWER(AI2941*10,2.19))*0.037)/1000</f>
        <v>2.2645047633742106</v>
      </c>
    </row>
    <row r="2942" spans="1:38" hidden="1">
      <c r="A2942" s="25" t="s">
        <v>148</v>
      </c>
      <c r="B2942" s="25" t="s">
        <v>129</v>
      </c>
      <c r="C2942" s="32">
        <v>39654</v>
      </c>
      <c r="D2942" s="25">
        <v>2008</v>
      </c>
      <c r="E2942" s="26">
        <v>0.3888888888888889</v>
      </c>
      <c r="F2942" s="26">
        <v>0.42152777777777778</v>
      </c>
      <c r="G2942" s="26">
        <f t="shared" ref="G2942:G2962" si="497">F2942-E2942</f>
        <v>3.2638888888888884E-2</v>
      </c>
      <c r="H2942" s="27">
        <v>2</v>
      </c>
      <c r="I2942" s="27">
        <v>1</v>
      </c>
      <c r="J2942" s="27">
        <v>5</v>
      </c>
      <c r="K2942" s="27">
        <v>5</v>
      </c>
      <c r="L2942" s="25" t="s">
        <v>61</v>
      </c>
      <c r="M2942" s="14" t="s">
        <v>62</v>
      </c>
      <c r="N2942" s="27">
        <v>1</v>
      </c>
      <c r="O2942" s="27">
        <f t="shared" si="486"/>
        <v>37.949999999999996</v>
      </c>
      <c r="P2942" s="28">
        <v>11.5</v>
      </c>
      <c r="Q2942" s="27">
        <f t="shared" si="487"/>
        <v>33</v>
      </c>
      <c r="R2942" s="28">
        <v>10</v>
      </c>
      <c r="S2942" s="27">
        <f t="shared" si="488"/>
        <v>37.949999999999996</v>
      </c>
      <c r="T2942" s="28">
        <v>11.5</v>
      </c>
      <c r="U2942" s="27" t="s">
        <v>43</v>
      </c>
      <c r="V2942" s="27" t="s">
        <v>43</v>
      </c>
      <c r="W2942" s="29">
        <v>27.888860000000001</v>
      </c>
      <c r="X2942" s="29">
        <v>-115.19302</v>
      </c>
      <c r="Y2942" s="28">
        <f t="shared" ref="Y2942:Y2962" si="498">(Z2942*1.8)+32</f>
        <v>64.400000000000006</v>
      </c>
      <c r="Z2942" s="27">
        <v>18</v>
      </c>
      <c r="AA2942" s="27">
        <v>8</v>
      </c>
      <c r="AB2942" s="27" t="s">
        <v>44</v>
      </c>
      <c r="AC2942" s="25">
        <v>2</v>
      </c>
      <c r="AD2942" s="25">
        <v>20</v>
      </c>
      <c r="AE2942" s="27">
        <v>1</v>
      </c>
      <c r="AF2942" s="27">
        <v>6</v>
      </c>
      <c r="AG2942" s="25"/>
      <c r="AI2942" s="70">
        <f t="shared" si="494"/>
        <v>15.337</v>
      </c>
      <c r="AJ2942" s="71" t="s">
        <v>369</v>
      </c>
      <c r="AK2942" s="72">
        <f t="shared" si="495"/>
        <v>2.2645047633742106</v>
      </c>
      <c r="AL2942" s="73">
        <f t="shared" si="496"/>
        <v>2.2645047633742106</v>
      </c>
    </row>
    <row r="2943" spans="1:38" hidden="1">
      <c r="A2943" s="25" t="s">
        <v>148</v>
      </c>
      <c r="B2943" s="25" t="s">
        <v>129</v>
      </c>
      <c r="C2943" s="32">
        <v>39654</v>
      </c>
      <c r="D2943" s="25">
        <v>2008</v>
      </c>
      <c r="E2943" s="26">
        <v>0.3888888888888889</v>
      </c>
      <c r="F2943" s="26">
        <v>0.42152777777777778</v>
      </c>
      <c r="G2943" s="26">
        <f t="shared" si="497"/>
        <v>3.2638888888888884E-2</v>
      </c>
      <c r="H2943" s="27">
        <v>2</v>
      </c>
      <c r="I2943" s="27">
        <v>1</v>
      </c>
      <c r="J2943" s="27">
        <v>5</v>
      </c>
      <c r="K2943" s="27">
        <v>5</v>
      </c>
      <c r="L2943" s="25" t="s">
        <v>61</v>
      </c>
      <c r="M2943" s="14" t="s">
        <v>62</v>
      </c>
      <c r="N2943" s="27">
        <v>1</v>
      </c>
      <c r="O2943" s="27">
        <f t="shared" si="486"/>
        <v>37.949999999999996</v>
      </c>
      <c r="P2943" s="28">
        <v>11.5</v>
      </c>
      <c r="Q2943" s="27">
        <f t="shared" si="487"/>
        <v>33</v>
      </c>
      <c r="R2943" s="28">
        <v>10</v>
      </c>
      <c r="S2943" s="27">
        <f t="shared" si="488"/>
        <v>37.949999999999996</v>
      </c>
      <c r="T2943" s="28">
        <v>11.5</v>
      </c>
      <c r="U2943" s="27" t="s">
        <v>43</v>
      </c>
      <c r="V2943" s="27" t="s">
        <v>43</v>
      </c>
      <c r="W2943" s="29">
        <v>27.888860000000001</v>
      </c>
      <c r="X2943" s="29">
        <v>-115.19302</v>
      </c>
      <c r="Y2943" s="28">
        <f t="shared" si="498"/>
        <v>64.400000000000006</v>
      </c>
      <c r="Z2943" s="27">
        <v>18</v>
      </c>
      <c r="AA2943" s="27">
        <v>8</v>
      </c>
      <c r="AB2943" s="27" t="s">
        <v>44</v>
      </c>
      <c r="AC2943" s="25">
        <v>3</v>
      </c>
      <c r="AD2943" s="25">
        <v>14</v>
      </c>
      <c r="AE2943" s="27">
        <v>1</v>
      </c>
      <c r="AF2943" s="27">
        <v>8</v>
      </c>
      <c r="AG2943" s="25"/>
      <c r="AI2943" s="70">
        <f t="shared" si="494"/>
        <v>11.083</v>
      </c>
      <c r="AJ2943" s="71" t="s">
        <v>369</v>
      </c>
      <c r="AK2943" s="72">
        <f t="shared" si="495"/>
        <v>1.1117350137621949</v>
      </c>
      <c r="AL2943" s="73">
        <f t="shared" si="496"/>
        <v>1.1117350137621949</v>
      </c>
    </row>
    <row r="2944" spans="1:38" hidden="1">
      <c r="A2944" s="25" t="s">
        <v>148</v>
      </c>
      <c r="B2944" s="25" t="s">
        <v>129</v>
      </c>
      <c r="C2944" s="32">
        <v>39654</v>
      </c>
      <c r="D2944" s="25">
        <v>2008</v>
      </c>
      <c r="E2944" s="26">
        <v>0.3888888888888889</v>
      </c>
      <c r="F2944" s="26">
        <v>0.42152777777777778</v>
      </c>
      <c r="G2944" s="26">
        <f t="shared" si="497"/>
        <v>3.2638888888888884E-2</v>
      </c>
      <c r="H2944" s="27">
        <v>2</v>
      </c>
      <c r="I2944" s="27">
        <v>1</v>
      </c>
      <c r="J2944" s="27">
        <v>5</v>
      </c>
      <c r="K2944" s="27">
        <v>5</v>
      </c>
      <c r="L2944" s="25" t="s">
        <v>61</v>
      </c>
      <c r="M2944" s="14" t="s">
        <v>62</v>
      </c>
      <c r="N2944" s="27">
        <v>1</v>
      </c>
      <c r="O2944" s="27">
        <f t="shared" si="486"/>
        <v>37.949999999999996</v>
      </c>
      <c r="P2944" s="28">
        <v>11.5</v>
      </c>
      <c r="Q2944" s="27">
        <f t="shared" si="487"/>
        <v>33</v>
      </c>
      <c r="R2944" s="28">
        <v>10</v>
      </c>
      <c r="S2944" s="27">
        <f t="shared" si="488"/>
        <v>37.949999999999996</v>
      </c>
      <c r="T2944" s="28">
        <v>11.5</v>
      </c>
      <c r="U2944" s="27" t="s">
        <v>43</v>
      </c>
      <c r="V2944" s="27" t="s">
        <v>43</v>
      </c>
      <c r="W2944" s="29">
        <v>27.888860000000001</v>
      </c>
      <c r="X2944" s="29">
        <v>-115.19302</v>
      </c>
      <c r="Y2944" s="28">
        <f t="shared" si="498"/>
        <v>64.400000000000006</v>
      </c>
      <c r="Z2944" s="27">
        <v>18</v>
      </c>
      <c r="AA2944" s="27">
        <v>8</v>
      </c>
      <c r="AB2944" s="27" t="s">
        <v>44</v>
      </c>
      <c r="AC2944" s="25">
        <v>4</v>
      </c>
      <c r="AD2944" s="25">
        <v>21</v>
      </c>
      <c r="AE2944" s="27">
        <v>1</v>
      </c>
      <c r="AF2944" s="27">
        <v>9</v>
      </c>
      <c r="AG2944" s="25"/>
      <c r="AI2944" s="70">
        <f t="shared" si="494"/>
        <v>16.045999999999999</v>
      </c>
      <c r="AJ2944" s="71" t="s">
        <v>369</v>
      </c>
      <c r="AK2944" s="72">
        <f t="shared" si="495"/>
        <v>2.5000862380340183</v>
      </c>
      <c r="AL2944" s="73">
        <f t="shared" si="496"/>
        <v>2.5000862380340183</v>
      </c>
    </row>
    <row r="2945" spans="1:38" hidden="1">
      <c r="A2945" s="25" t="s">
        <v>148</v>
      </c>
      <c r="B2945" s="25" t="s">
        <v>129</v>
      </c>
      <c r="C2945" s="32">
        <v>39654</v>
      </c>
      <c r="D2945" s="25">
        <v>2008</v>
      </c>
      <c r="E2945" s="26">
        <v>0.3888888888888889</v>
      </c>
      <c r="F2945" s="26">
        <v>0.42152777777777778</v>
      </c>
      <c r="G2945" s="26">
        <f t="shared" si="497"/>
        <v>3.2638888888888884E-2</v>
      </c>
      <c r="H2945" s="27">
        <v>2</v>
      </c>
      <c r="I2945" s="27">
        <v>1</v>
      </c>
      <c r="J2945" s="27">
        <v>5</v>
      </c>
      <c r="K2945" s="27">
        <v>5</v>
      </c>
      <c r="L2945" s="25" t="s">
        <v>61</v>
      </c>
      <c r="M2945" s="14" t="s">
        <v>62</v>
      </c>
      <c r="N2945" s="27">
        <v>1</v>
      </c>
      <c r="O2945" s="27">
        <f t="shared" si="486"/>
        <v>37.949999999999996</v>
      </c>
      <c r="P2945" s="28">
        <v>11.5</v>
      </c>
      <c r="Q2945" s="27">
        <f t="shared" si="487"/>
        <v>33</v>
      </c>
      <c r="R2945" s="28">
        <v>10</v>
      </c>
      <c r="S2945" s="27">
        <f t="shared" si="488"/>
        <v>37.949999999999996</v>
      </c>
      <c r="T2945" s="28">
        <v>11.5</v>
      </c>
      <c r="U2945" s="27" t="s">
        <v>43</v>
      </c>
      <c r="V2945" s="27" t="s">
        <v>43</v>
      </c>
      <c r="W2945" s="29">
        <v>27.888860000000001</v>
      </c>
      <c r="X2945" s="29">
        <v>-115.19302</v>
      </c>
      <c r="Y2945" s="28">
        <f t="shared" si="498"/>
        <v>64.400000000000006</v>
      </c>
      <c r="Z2945" s="27">
        <v>18</v>
      </c>
      <c r="AA2945" s="27">
        <v>8</v>
      </c>
      <c r="AB2945" s="27" t="s">
        <v>44</v>
      </c>
      <c r="AC2945" s="25">
        <v>5</v>
      </c>
      <c r="AD2945" s="25">
        <v>22</v>
      </c>
      <c r="AE2945" s="27">
        <v>1</v>
      </c>
      <c r="AF2945" s="27">
        <v>11</v>
      </c>
      <c r="AG2945" s="25"/>
      <c r="AI2945" s="70">
        <f t="shared" si="494"/>
        <v>16.754999999999999</v>
      </c>
      <c r="AJ2945" s="71" t="s">
        <v>369</v>
      </c>
      <c r="AK2945" s="72">
        <f t="shared" si="495"/>
        <v>2.7483879168691034</v>
      </c>
      <c r="AL2945" s="73">
        <f t="shared" si="496"/>
        <v>2.7483879168691034</v>
      </c>
    </row>
    <row r="2946" spans="1:38" hidden="1">
      <c r="A2946" s="25" t="s">
        <v>148</v>
      </c>
      <c r="B2946" s="25" t="s">
        <v>129</v>
      </c>
      <c r="C2946" s="32">
        <v>39654</v>
      </c>
      <c r="D2946" s="25">
        <v>2008</v>
      </c>
      <c r="E2946" s="26">
        <v>0.3888888888888889</v>
      </c>
      <c r="F2946" s="26">
        <v>0.42152777777777778</v>
      </c>
      <c r="G2946" s="26">
        <f t="shared" si="497"/>
        <v>3.2638888888888884E-2</v>
      </c>
      <c r="H2946" s="27">
        <v>2</v>
      </c>
      <c r="I2946" s="27">
        <v>1</v>
      </c>
      <c r="J2946" s="27">
        <v>5</v>
      </c>
      <c r="K2946" s="27">
        <v>5</v>
      </c>
      <c r="L2946" s="25" t="s">
        <v>61</v>
      </c>
      <c r="M2946" s="14" t="s">
        <v>62</v>
      </c>
      <c r="N2946" s="27">
        <v>1</v>
      </c>
      <c r="O2946" s="27">
        <f t="shared" si="486"/>
        <v>37.949999999999996</v>
      </c>
      <c r="P2946" s="28">
        <v>11.5</v>
      </c>
      <c r="Q2946" s="27">
        <f t="shared" si="487"/>
        <v>33</v>
      </c>
      <c r="R2946" s="28">
        <v>10</v>
      </c>
      <c r="S2946" s="27">
        <f t="shared" si="488"/>
        <v>37.949999999999996</v>
      </c>
      <c r="T2946" s="28">
        <v>11.5</v>
      </c>
      <c r="U2946" s="27" t="s">
        <v>43</v>
      </c>
      <c r="V2946" s="27" t="s">
        <v>43</v>
      </c>
      <c r="W2946" s="29">
        <v>27.888860000000001</v>
      </c>
      <c r="X2946" s="29">
        <v>-115.19302</v>
      </c>
      <c r="Y2946" s="28">
        <f t="shared" si="498"/>
        <v>64.400000000000006</v>
      </c>
      <c r="Z2946" s="27">
        <v>18</v>
      </c>
      <c r="AA2946" s="27">
        <v>8</v>
      </c>
      <c r="AB2946" s="27" t="s">
        <v>44</v>
      </c>
      <c r="AC2946" s="25">
        <v>5</v>
      </c>
      <c r="AD2946" s="25">
        <v>23</v>
      </c>
      <c r="AE2946" s="27">
        <v>1</v>
      </c>
      <c r="AF2946" s="27">
        <v>11</v>
      </c>
      <c r="AG2946" s="25"/>
      <c r="AI2946" s="70">
        <f t="shared" si="494"/>
        <v>17.463999999999999</v>
      </c>
      <c r="AJ2946" s="71" t="s">
        <v>369</v>
      </c>
      <c r="AK2946" s="72">
        <f t="shared" si="495"/>
        <v>3.0095147540604348</v>
      </c>
      <c r="AL2946" s="73">
        <f t="shared" si="496"/>
        <v>3.0095147540604348</v>
      </c>
    </row>
    <row r="2947" spans="1:38" hidden="1">
      <c r="A2947" s="25" t="s">
        <v>148</v>
      </c>
      <c r="B2947" s="25" t="s">
        <v>129</v>
      </c>
      <c r="C2947" s="32">
        <v>39654</v>
      </c>
      <c r="D2947" s="25">
        <v>2008</v>
      </c>
      <c r="E2947" s="26">
        <v>0.3888888888888889</v>
      </c>
      <c r="F2947" s="26">
        <v>0.42152777777777778</v>
      </c>
      <c r="G2947" s="26">
        <f t="shared" si="497"/>
        <v>3.2638888888888884E-2</v>
      </c>
      <c r="H2947" s="27">
        <v>2</v>
      </c>
      <c r="I2947" s="27">
        <v>1</v>
      </c>
      <c r="J2947" s="27">
        <v>5</v>
      </c>
      <c r="K2947" s="27">
        <v>5</v>
      </c>
      <c r="L2947" s="25" t="s">
        <v>61</v>
      </c>
      <c r="M2947" s="14" t="s">
        <v>62</v>
      </c>
      <c r="N2947" s="27">
        <v>1</v>
      </c>
      <c r="O2947" s="27">
        <f t="shared" si="486"/>
        <v>37.949999999999996</v>
      </c>
      <c r="P2947" s="28">
        <v>11.5</v>
      </c>
      <c r="Q2947" s="27">
        <f t="shared" si="487"/>
        <v>33</v>
      </c>
      <c r="R2947" s="28">
        <v>10</v>
      </c>
      <c r="S2947" s="27">
        <f t="shared" si="488"/>
        <v>37.949999999999996</v>
      </c>
      <c r="T2947" s="28">
        <v>11.5</v>
      </c>
      <c r="U2947" s="27" t="s">
        <v>43</v>
      </c>
      <c r="V2947" s="27" t="s">
        <v>43</v>
      </c>
      <c r="W2947" s="29">
        <v>27.888860000000001</v>
      </c>
      <c r="X2947" s="29">
        <v>-115.19302</v>
      </c>
      <c r="Y2947" s="28">
        <f t="shared" si="498"/>
        <v>64.400000000000006</v>
      </c>
      <c r="Z2947" s="27">
        <v>18</v>
      </c>
      <c r="AA2947" s="27">
        <v>8</v>
      </c>
      <c r="AB2947" s="27" t="s">
        <v>44</v>
      </c>
      <c r="AC2947" s="25">
        <v>6</v>
      </c>
      <c r="AD2947" s="25">
        <v>18</v>
      </c>
      <c r="AE2947" s="27">
        <v>1</v>
      </c>
      <c r="AF2947" s="27">
        <v>14</v>
      </c>
      <c r="AG2947" s="25"/>
      <c r="AI2947" s="70">
        <f t="shared" si="494"/>
        <v>13.918999999999999</v>
      </c>
      <c r="AJ2947" s="71" t="s">
        <v>369</v>
      </c>
      <c r="AK2947" s="72">
        <f t="shared" si="495"/>
        <v>1.8310631406548505</v>
      </c>
      <c r="AL2947" s="73">
        <f t="shared" si="496"/>
        <v>1.8310631406548505</v>
      </c>
    </row>
    <row r="2948" spans="1:38" hidden="1">
      <c r="A2948" s="25" t="s">
        <v>148</v>
      </c>
      <c r="B2948" s="25" t="s">
        <v>129</v>
      </c>
      <c r="C2948" s="32">
        <v>39654</v>
      </c>
      <c r="D2948" s="25">
        <v>2008</v>
      </c>
      <c r="E2948" s="26">
        <v>0.3888888888888889</v>
      </c>
      <c r="F2948" s="26">
        <v>0.42152777777777778</v>
      </c>
      <c r="G2948" s="26">
        <f t="shared" si="497"/>
        <v>3.2638888888888884E-2</v>
      </c>
      <c r="H2948" s="27">
        <v>2</v>
      </c>
      <c r="I2948" s="27">
        <v>1</v>
      </c>
      <c r="J2948" s="27">
        <v>5</v>
      </c>
      <c r="K2948" s="27">
        <v>5</v>
      </c>
      <c r="L2948" s="25" t="s">
        <v>61</v>
      </c>
      <c r="M2948" s="14" t="s">
        <v>62</v>
      </c>
      <c r="N2948" s="27">
        <v>1</v>
      </c>
      <c r="O2948" s="27">
        <f t="shared" si="486"/>
        <v>37.949999999999996</v>
      </c>
      <c r="P2948" s="28">
        <v>11.5</v>
      </c>
      <c r="Q2948" s="27">
        <f t="shared" si="487"/>
        <v>33</v>
      </c>
      <c r="R2948" s="28">
        <v>10</v>
      </c>
      <c r="S2948" s="27">
        <f t="shared" si="488"/>
        <v>37.949999999999996</v>
      </c>
      <c r="T2948" s="28">
        <v>11.5</v>
      </c>
      <c r="U2948" s="27" t="s">
        <v>43</v>
      </c>
      <c r="V2948" s="27" t="s">
        <v>43</v>
      </c>
      <c r="W2948" s="29">
        <v>27.888860000000001</v>
      </c>
      <c r="X2948" s="29">
        <v>-115.19302</v>
      </c>
      <c r="Y2948" s="28">
        <f t="shared" si="498"/>
        <v>64.400000000000006</v>
      </c>
      <c r="Z2948" s="27">
        <v>18</v>
      </c>
      <c r="AA2948" s="27">
        <v>8</v>
      </c>
      <c r="AB2948" s="27" t="s">
        <v>44</v>
      </c>
      <c r="AC2948" s="25">
        <v>6</v>
      </c>
      <c r="AD2948" s="25">
        <v>19</v>
      </c>
      <c r="AE2948" s="27">
        <v>1</v>
      </c>
      <c r="AF2948" s="27">
        <v>14</v>
      </c>
      <c r="AG2948" s="25"/>
      <c r="AI2948" s="70">
        <f t="shared" si="494"/>
        <v>14.628</v>
      </c>
      <c r="AJ2948" s="71" t="s">
        <v>369</v>
      </c>
      <c r="AK2948" s="72">
        <f t="shared" si="495"/>
        <v>2.041534710262368</v>
      </c>
      <c r="AL2948" s="73">
        <f t="shared" si="496"/>
        <v>2.041534710262368</v>
      </c>
    </row>
    <row r="2949" spans="1:38" hidden="1">
      <c r="A2949" s="25" t="s">
        <v>148</v>
      </c>
      <c r="B2949" s="25" t="s">
        <v>129</v>
      </c>
      <c r="C2949" s="32">
        <v>39654</v>
      </c>
      <c r="D2949" s="25">
        <v>2008</v>
      </c>
      <c r="E2949" s="26">
        <v>0.3888888888888889</v>
      </c>
      <c r="F2949" s="26">
        <v>0.42152777777777778</v>
      </c>
      <c r="G2949" s="26">
        <f t="shared" si="497"/>
        <v>3.2638888888888884E-2</v>
      </c>
      <c r="H2949" s="27">
        <v>2</v>
      </c>
      <c r="I2949" s="27">
        <v>1</v>
      </c>
      <c r="J2949" s="27">
        <v>5</v>
      </c>
      <c r="K2949" s="27">
        <v>5</v>
      </c>
      <c r="L2949" s="25" t="s">
        <v>61</v>
      </c>
      <c r="M2949" s="14" t="s">
        <v>62</v>
      </c>
      <c r="N2949" s="27">
        <v>1</v>
      </c>
      <c r="O2949" s="27">
        <f t="shared" si="486"/>
        <v>37.949999999999996</v>
      </c>
      <c r="P2949" s="28">
        <v>11.5</v>
      </c>
      <c r="Q2949" s="27">
        <f t="shared" si="487"/>
        <v>33</v>
      </c>
      <c r="R2949" s="28">
        <v>10</v>
      </c>
      <c r="S2949" s="27">
        <f t="shared" si="488"/>
        <v>37.949999999999996</v>
      </c>
      <c r="T2949" s="28">
        <v>11.5</v>
      </c>
      <c r="U2949" s="27" t="s">
        <v>43</v>
      </c>
      <c r="V2949" s="27" t="s">
        <v>43</v>
      </c>
      <c r="W2949" s="29">
        <v>27.888860000000001</v>
      </c>
      <c r="X2949" s="29">
        <v>-115.19302</v>
      </c>
      <c r="Y2949" s="28">
        <f t="shared" si="498"/>
        <v>64.400000000000006</v>
      </c>
      <c r="Z2949" s="27">
        <v>18</v>
      </c>
      <c r="AA2949" s="27">
        <v>8</v>
      </c>
      <c r="AB2949" s="27" t="s">
        <v>44</v>
      </c>
      <c r="AC2949" s="25">
        <v>6</v>
      </c>
      <c r="AD2949" s="25">
        <v>21</v>
      </c>
      <c r="AE2949" s="27">
        <v>1</v>
      </c>
      <c r="AF2949" s="27">
        <v>14</v>
      </c>
      <c r="AG2949" s="25"/>
      <c r="AI2949" s="70">
        <f t="shared" si="494"/>
        <v>16.045999999999999</v>
      </c>
      <c r="AJ2949" s="71" t="s">
        <v>369</v>
      </c>
      <c r="AK2949" s="72">
        <f t="shared" si="495"/>
        <v>2.5000862380340183</v>
      </c>
      <c r="AL2949" s="73">
        <f t="shared" si="496"/>
        <v>2.5000862380340183</v>
      </c>
    </row>
    <row r="2950" spans="1:38" hidden="1">
      <c r="A2950" s="25" t="s">
        <v>148</v>
      </c>
      <c r="B2950" s="25" t="s">
        <v>129</v>
      </c>
      <c r="C2950" s="32">
        <v>39654</v>
      </c>
      <c r="D2950" s="25">
        <v>2008</v>
      </c>
      <c r="E2950" s="26">
        <v>0.3888888888888889</v>
      </c>
      <c r="F2950" s="26">
        <v>0.42152777777777778</v>
      </c>
      <c r="G2950" s="26">
        <f t="shared" si="497"/>
        <v>3.2638888888888884E-2</v>
      </c>
      <c r="H2950" s="27">
        <v>2</v>
      </c>
      <c r="I2950" s="27">
        <v>1</v>
      </c>
      <c r="J2950" s="27">
        <v>5</v>
      </c>
      <c r="K2950" s="27">
        <v>5</v>
      </c>
      <c r="L2950" s="25" t="s">
        <v>61</v>
      </c>
      <c r="M2950" s="14" t="s">
        <v>62</v>
      </c>
      <c r="N2950" s="27">
        <v>1</v>
      </c>
      <c r="O2950" s="27">
        <f t="shared" si="486"/>
        <v>37.949999999999996</v>
      </c>
      <c r="P2950" s="28">
        <v>11.5</v>
      </c>
      <c r="Q2950" s="27">
        <f t="shared" si="487"/>
        <v>33</v>
      </c>
      <c r="R2950" s="28">
        <v>10</v>
      </c>
      <c r="S2950" s="27">
        <f t="shared" si="488"/>
        <v>37.949999999999996</v>
      </c>
      <c r="T2950" s="28">
        <v>11.5</v>
      </c>
      <c r="U2950" s="27" t="s">
        <v>43</v>
      </c>
      <c r="V2950" s="27" t="s">
        <v>43</v>
      </c>
      <c r="W2950" s="29">
        <v>27.888860000000001</v>
      </c>
      <c r="X2950" s="29">
        <v>-115.19302</v>
      </c>
      <c r="Y2950" s="28">
        <f t="shared" si="498"/>
        <v>64.400000000000006</v>
      </c>
      <c r="Z2950" s="27">
        <v>18</v>
      </c>
      <c r="AA2950" s="27">
        <v>8</v>
      </c>
      <c r="AB2950" s="27" t="s">
        <v>44</v>
      </c>
      <c r="AC2950" s="25">
        <v>7</v>
      </c>
      <c r="AD2950" s="25">
        <v>21</v>
      </c>
      <c r="AE2950" s="27">
        <v>1</v>
      </c>
      <c r="AF2950" s="27">
        <v>16</v>
      </c>
      <c r="AG2950" s="25"/>
      <c r="AI2950" s="70">
        <f t="shared" si="494"/>
        <v>16.045999999999999</v>
      </c>
      <c r="AJ2950" s="71" t="s">
        <v>369</v>
      </c>
      <c r="AK2950" s="72">
        <f t="shared" si="495"/>
        <v>2.5000862380340183</v>
      </c>
      <c r="AL2950" s="73">
        <f t="shared" si="496"/>
        <v>2.5000862380340183</v>
      </c>
    </row>
    <row r="2951" spans="1:38" hidden="1">
      <c r="A2951" s="25" t="s">
        <v>148</v>
      </c>
      <c r="B2951" s="25" t="s">
        <v>129</v>
      </c>
      <c r="C2951" s="32">
        <v>39654</v>
      </c>
      <c r="D2951" s="25">
        <v>2008</v>
      </c>
      <c r="E2951" s="26">
        <v>0.3888888888888889</v>
      </c>
      <c r="F2951" s="26">
        <v>0.42152777777777778</v>
      </c>
      <c r="G2951" s="26">
        <f t="shared" si="497"/>
        <v>3.2638888888888884E-2</v>
      </c>
      <c r="H2951" s="27">
        <v>2</v>
      </c>
      <c r="I2951" s="27">
        <v>1</v>
      </c>
      <c r="J2951" s="27">
        <v>5</v>
      </c>
      <c r="K2951" s="27">
        <v>5</v>
      </c>
      <c r="L2951" s="25" t="s">
        <v>61</v>
      </c>
      <c r="M2951" s="14" t="s">
        <v>62</v>
      </c>
      <c r="N2951" s="27">
        <v>1</v>
      </c>
      <c r="O2951" s="27">
        <f t="shared" si="486"/>
        <v>37.949999999999996</v>
      </c>
      <c r="P2951" s="28">
        <v>11.5</v>
      </c>
      <c r="Q2951" s="27">
        <f t="shared" si="487"/>
        <v>33</v>
      </c>
      <c r="R2951" s="28">
        <v>10</v>
      </c>
      <c r="S2951" s="27">
        <f t="shared" si="488"/>
        <v>37.949999999999996</v>
      </c>
      <c r="T2951" s="28">
        <v>11.5</v>
      </c>
      <c r="U2951" s="27" t="s">
        <v>43</v>
      </c>
      <c r="V2951" s="27" t="s">
        <v>43</v>
      </c>
      <c r="W2951" s="29">
        <v>27.888860000000001</v>
      </c>
      <c r="X2951" s="29">
        <v>-115.19302</v>
      </c>
      <c r="Y2951" s="28">
        <f t="shared" si="498"/>
        <v>64.400000000000006</v>
      </c>
      <c r="Z2951" s="27">
        <v>18</v>
      </c>
      <c r="AA2951" s="27">
        <v>8</v>
      </c>
      <c r="AB2951" s="27" t="s">
        <v>44</v>
      </c>
      <c r="AC2951" s="25">
        <v>7</v>
      </c>
      <c r="AD2951" s="25">
        <v>22</v>
      </c>
      <c r="AE2951" s="27">
        <v>1</v>
      </c>
      <c r="AF2951" s="27">
        <v>16</v>
      </c>
      <c r="AG2951" s="25"/>
      <c r="AI2951" s="70">
        <f t="shared" si="494"/>
        <v>16.754999999999999</v>
      </c>
      <c r="AJ2951" s="71" t="s">
        <v>369</v>
      </c>
      <c r="AK2951" s="72">
        <f t="shared" si="495"/>
        <v>2.7483879168691034</v>
      </c>
      <c r="AL2951" s="73">
        <f t="shared" si="496"/>
        <v>2.7483879168691034</v>
      </c>
    </row>
    <row r="2952" spans="1:38" hidden="1">
      <c r="A2952" s="25" t="s">
        <v>148</v>
      </c>
      <c r="B2952" s="25" t="s">
        <v>129</v>
      </c>
      <c r="C2952" s="32">
        <v>39654</v>
      </c>
      <c r="D2952" s="25">
        <v>2008</v>
      </c>
      <c r="E2952" s="26">
        <v>0.3888888888888889</v>
      </c>
      <c r="F2952" s="26">
        <v>0.42152777777777778</v>
      </c>
      <c r="G2952" s="26">
        <f t="shared" si="497"/>
        <v>3.2638888888888884E-2</v>
      </c>
      <c r="H2952" s="27">
        <v>2</v>
      </c>
      <c r="I2952" s="27">
        <v>1</v>
      </c>
      <c r="J2952" s="27">
        <v>5</v>
      </c>
      <c r="K2952" s="27">
        <v>5</v>
      </c>
      <c r="L2952" s="25" t="s">
        <v>61</v>
      </c>
      <c r="M2952" s="14" t="s">
        <v>62</v>
      </c>
      <c r="N2952" s="27">
        <v>1</v>
      </c>
      <c r="O2952" s="27">
        <f t="shared" si="486"/>
        <v>37.949999999999996</v>
      </c>
      <c r="P2952" s="28">
        <v>11.5</v>
      </c>
      <c r="Q2952" s="27">
        <f t="shared" si="487"/>
        <v>33</v>
      </c>
      <c r="R2952" s="28">
        <v>10</v>
      </c>
      <c r="S2952" s="27">
        <f t="shared" si="488"/>
        <v>37.949999999999996</v>
      </c>
      <c r="T2952" s="28">
        <v>11.5</v>
      </c>
      <c r="U2952" s="27" t="s">
        <v>43</v>
      </c>
      <c r="V2952" s="27" t="s">
        <v>43</v>
      </c>
      <c r="W2952" s="29">
        <v>27.888860000000001</v>
      </c>
      <c r="X2952" s="29">
        <v>-115.19302</v>
      </c>
      <c r="Y2952" s="28">
        <f t="shared" si="498"/>
        <v>64.400000000000006</v>
      </c>
      <c r="Z2952" s="27">
        <v>18</v>
      </c>
      <c r="AA2952" s="27">
        <v>8</v>
      </c>
      <c r="AB2952" s="27" t="s">
        <v>44</v>
      </c>
      <c r="AC2952" s="25">
        <v>8</v>
      </c>
      <c r="AD2952" s="25">
        <v>15</v>
      </c>
      <c r="AE2952" s="27">
        <v>1</v>
      </c>
      <c r="AF2952" s="27">
        <v>17</v>
      </c>
      <c r="AG2952" s="25"/>
      <c r="AI2952" s="70">
        <f t="shared" si="494"/>
        <v>11.792</v>
      </c>
      <c r="AJ2952" s="71" t="s">
        <v>369</v>
      </c>
      <c r="AK2952" s="72">
        <f t="shared" si="495"/>
        <v>1.2734394051640829</v>
      </c>
      <c r="AL2952" s="73">
        <f t="shared" si="496"/>
        <v>1.2734394051640829</v>
      </c>
    </row>
    <row r="2953" spans="1:38" hidden="1">
      <c r="A2953" s="25" t="s">
        <v>148</v>
      </c>
      <c r="B2953" s="25" t="s">
        <v>129</v>
      </c>
      <c r="C2953" s="32">
        <v>39654</v>
      </c>
      <c r="D2953" s="25">
        <v>2008</v>
      </c>
      <c r="E2953" s="26">
        <v>0.3888888888888889</v>
      </c>
      <c r="F2953" s="26">
        <v>0.42152777777777778</v>
      </c>
      <c r="G2953" s="26">
        <f t="shared" si="497"/>
        <v>3.2638888888888884E-2</v>
      </c>
      <c r="H2953" s="27">
        <v>2</v>
      </c>
      <c r="I2953" s="27">
        <v>1</v>
      </c>
      <c r="J2953" s="27">
        <v>5</v>
      </c>
      <c r="K2953" s="27">
        <v>5</v>
      </c>
      <c r="L2953" s="25" t="s">
        <v>61</v>
      </c>
      <c r="M2953" s="14" t="s">
        <v>62</v>
      </c>
      <c r="N2953" s="27">
        <v>1</v>
      </c>
      <c r="O2953" s="27">
        <f t="shared" si="486"/>
        <v>37.949999999999996</v>
      </c>
      <c r="P2953" s="28">
        <v>11.5</v>
      </c>
      <c r="Q2953" s="27">
        <f t="shared" si="487"/>
        <v>33</v>
      </c>
      <c r="R2953" s="28">
        <v>10</v>
      </c>
      <c r="S2953" s="27">
        <f t="shared" si="488"/>
        <v>37.949999999999996</v>
      </c>
      <c r="T2953" s="28">
        <v>11.5</v>
      </c>
      <c r="U2953" s="27" t="s">
        <v>43</v>
      </c>
      <c r="V2953" s="27" t="s">
        <v>43</v>
      </c>
      <c r="W2953" s="29">
        <v>27.888860000000001</v>
      </c>
      <c r="X2953" s="29">
        <v>-115.19302</v>
      </c>
      <c r="Y2953" s="28">
        <f t="shared" si="498"/>
        <v>64.400000000000006</v>
      </c>
      <c r="Z2953" s="27">
        <v>18</v>
      </c>
      <c r="AA2953" s="27">
        <v>8</v>
      </c>
      <c r="AB2953" s="27" t="s">
        <v>44</v>
      </c>
      <c r="AC2953" s="25">
        <v>8</v>
      </c>
      <c r="AD2953" s="25">
        <v>17</v>
      </c>
      <c r="AE2953" s="27">
        <v>1</v>
      </c>
      <c r="AF2953" s="27">
        <v>17</v>
      </c>
      <c r="AG2953" s="25"/>
      <c r="AI2953" s="70">
        <f t="shared" si="494"/>
        <v>13.209999999999999</v>
      </c>
      <c r="AJ2953" s="71" t="s">
        <v>369</v>
      </c>
      <c r="AK2953" s="72">
        <f t="shared" si="495"/>
        <v>1.6329725885917237</v>
      </c>
      <c r="AL2953" s="73">
        <f t="shared" si="496"/>
        <v>1.6329725885917237</v>
      </c>
    </row>
    <row r="2954" spans="1:38" hidden="1">
      <c r="A2954" s="25" t="s">
        <v>148</v>
      </c>
      <c r="B2954" s="25" t="s">
        <v>129</v>
      </c>
      <c r="C2954" s="32">
        <v>39654</v>
      </c>
      <c r="D2954" s="25">
        <v>2008</v>
      </c>
      <c r="E2954" s="26">
        <v>0.3888888888888889</v>
      </c>
      <c r="F2954" s="26">
        <v>0.42152777777777778</v>
      </c>
      <c r="G2954" s="26">
        <f t="shared" si="497"/>
        <v>3.2638888888888884E-2</v>
      </c>
      <c r="H2954" s="27">
        <v>2</v>
      </c>
      <c r="I2954" s="27">
        <v>1</v>
      </c>
      <c r="J2954" s="27">
        <v>5</v>
      </c>
      <c r="K2954" s="27">
        <v>5</v>
      </c>
      <c r="L2954" s="25" t="s">
        <v>61</v>
      </c>
      <c r="M2954" s="14" t="s">
        <v>62</v>
      </c>
      <c r="N2954" s="27">
        <v>1</v>
      </c>
      <c r="O2954" s="27">
        <f t="shared" si="486"/>
        <v>37.949999999999996</v>
      </c>
      <c r="P2954" s="28">
        <v>11.5</v>
      </c>
      <c r="Q2954" s="27">
        <f t="shared" si="487"/>
        <v>33</v>
      </c>
      <c r="R2954" s="28">
        <v>10</v>
      </c>
      <c r="S2954" s="27">
        <f t="shared" si="488"/>
        <v>37.949999999999996</v>
      </c>
      <c r="T2954" s="28">
        <v>11.5</v>
      </c>
      <c r="U2954" s="27" t="s">
        <v>43</v>
      </c>
      <c r="V2954" s="27" t="s">
        <v>43</v>
      </c>
      <c r="W2954" s="29">
        <v>27.888860000000001</v>
      </c>
      <c r="X2954" s="29">
        <v>-115.19302</v>
      </c>
      <c r="Y2954" s="28">
        <f t="shared" si="498"/>
        <v>64.400000000000006</v>
      </c>
      <c r="Z2954" s="27">
        <v>18</v>
      </c>
      <c r="AA2954" s="27">
        <v>8</v>
      </c>
      <c r="AB2954" s="27" t="s">
        <v>44</v>
      </c>
      <c r="AC2954" s="25">
        <v>9</v>
      </c>
      <c r="AD2954" s="25">
        <v>11</v>
      </c>
      <c r="AE2954" s="27">
        <v>1</v>
      </c>
      <c r="AF2954" s="27">
        <v>22</v>
      </c>
      <c r="AG2954" s="25"/>
      <c r="AI2954" s="70">
        <f t="shared" si="494"/>
        <v>8.9559999999999995</v>
      </c>
      <c r="AJ2954" s="71" t="s">
        <v>369</v>
      </c>
      <c r="AK2954" s="72">
        <f t="shared" si="495"/>
        <v>0.69715856935839871</v>
      </c>
      <c r="AL2954" s="73">
        <f t="shared" si="496"/>
        <v>0.69715856935839871</v>
      </c>
    </row>
    <row r="2955" spans="1:38" hidden="1">
      <c r="A2955" s="25" t="s">
        <v>148</v>
      </c>
      <c r="B2955" s="25" t="s">
        <v>129</v>
      </c>
      <c r="C2955" s="32">
        <v>39654</v>
      </c>
      <c r="D2955" s="25">
        <v>2008</v>
      </c>
      <c r="E2955" s="26">
        <v>0.3888888888888889</v>
      </c>
      <c r="F2955" s="26">
        <v>0.42152777777777778</v>
      </c>
      <c r="G2955" s="26">
        <f t="shared" si="497"/>
        <v>3.2638888888888884E-2</v>
      </c>
      <c r="H2955" s="27">
        <v>2</v>
      </c>
      <c r="I2955" s="27">
        <v>1</v>
      </c>
      <c r="J2955" s="27">
        <v>5</v>
      </c>
      <c r="K2955" s="27">
        <v>5</v>
      </c>
      <c r="L2955" s="25" t="s">
        <v>61</v>
      </c>
      <c r="M2955" s="14" t="s">
        <v>62</v>
      </c>
      <c r="N2955" s="27">
        <v>1</v>
      </c>
      <c r="O2955" s="27">
        <f t="shared" si="486"/>
        <v>37.949999999999996</v>
      </c>
      <c r="P2955" s="28">
        <v>11.5</v>
      </c>
      <c r="Q2955" s="27">
        <f t="shared" si="487"/>
        <v>33</v>
      </c>
      <c r="R2955" s="28">
        <v>10</v>
      </c>
      <c r="S2955" s="27">
        <f t="shared" si="488"/>
        <v>37.949999999999996</v>
      </c>
      <c r="T2955" s="28">
        <v>11.5</v>
      </c>
      <c r="U2955" s="27" t="s">
        <v>43</v>
      </c>
      <c r="V2955" s="27" t="s">
        <v>43</v>
      </c>
      <c r="W2955" s="29">
        <v>27.888860000000001</v>
      </c>
      <c r="X2955" s="29">
        <v>-115.19302</v>
      </c>
      <c r="Y2955" s="28">
        <f t="shared" si="498"/>
        <v>64.400000000000006</v>
      </c>
      <c r="Z2955" s="27">
        <v>18</v>
      </c>
      <c r="AA2955" s="27">
        <v>8</v>
      </c>
      <c r="AB2955" s="27" t="s">
        <v>44</v>
      </c>
      <c r="AC2955" s="25">
        <v>10</v>
      </c>
      <c r="AD2955" s="25">
        <v>17</v>
      </c>
      <c r="AE2955" s="27">
        <v>1</v>
      </c>
      <c r="AF2955" s="27">
        <v>27</v>
      </c>
      <c r="AG2955" s="25"/>
      <c r="AI2955" s="70">
        <f t="shared" si="494"/>
        <v>13.209999999999999</v>
      </c>
      <c r="AJ2955" s="71" t="s">
        <v>369</v>
      </c>
      <c r="AK2955" s="72">
        <f t="shared" si="495"/>
        <v>1.6329725885917237</v>
      </c>
      <c r="AL2955" s="73">
        <f t="shared" si="496"/>
        <v>1.6329725885917237</v>
      </c>
    </row>
    <row r="2956" spans="1:38" hidden="1">
      <c r="A2956" s="25" t="s">
        <v>148</v>
      </c>
      <c r="B2956" s="25" t="s">
        <v>129</v>
      </c>
      <c r="C2956" s="32">
        <v>39654</v>
      </c>
      <c r="D2956" s="25">
        <v>2008</v>
      </c>
      <c r="E2956" s="26">
        <v>0.3888888888888889</v>
      </c>
      <c r="F2956" s="26">
        <v>0.42152777777777778</v>
      </c>
      <c r="G2956" s="26">
        <f t="shared" si="497"/>
        <v>3.2638888888888884E-2</v>
      </c>
      <c r="H2956" s="27">
        <v>2</v>
      </c>
      <c r="I2956" s="27">
        <v>1</v>
      </c>
      <c r="J2956" s="27">
        <v>5</v>
      </c>
      <c r="K2956" s="27">
        <v>5</v>
      </c>
      <c r="L2956" s="25" t="s">
        <v>61</v>
      </c>
      <c r="M2956" s="14" t="s">
        <v>62</v>
      </c>
      <c r="N2956" s="27">
        <v>1</v>
      </c>
      <c r="O2956" s="27">
        <f t="shared" si="486"/>
        <v>37.949999999999996</v>
      </c>
      <c r="P2956" s="28">
        <v>11.5</v>
      </c>
      <c r="Q2956" s="27">
        <f t="shared" si="487"/>
        <v>33</v>
      </c>
      <c r="R2956" s="28">
        <v>10</v>
      </c>
      <c r="S2956" s="27">
        <f t="shared" si="488"/>
        <v>37.949999999999996</v>
      </c>
      <c r="T2956" s="28">
        <v>11.5</v>
      </c>
      <c r="U2956" s="27" t="s">
        <v>43</v>
      </c>
      <c r="V2956" s="27" t="s">
        <v>43</v>
      </c>
      <c r="W2956" s="29">
        <v>27.888860000000001</v>
      </c>
      <c r="X2956" s="29">
        <v>-115.19302</v>
      </c>
      <c r="Y2956" s="28">
        <f t="shared" si="498"/>
        <v>64.400000000000006</v>
      </c>
      <c r="Z2956" s="27">
        <v>18</v>
      </c>
      <c r="AA2956" s="27">
        <v>8</v>
      </c>
      <c r="AB2956" s="27" t="s">
        <v>44</v>
      </c>
      <c r="AC2956" s="25">
        <v>11</v>
      </c>
      <c r="AD2956" s="25">
        <v>14</v>
      </c>
      <c r="AE2956" s="27">
        <v>1</v>
      </c>
      <c r="AF2956" s="27">
        <v>29</v>
      </c>
      <c r="AG2956" s="25"/>
      <c r="AI2956" s="70">
        <f t="shared" si="494"/>
        <v>11.083</v>
      </c>
      <c r="AJ2956" s="71" t="s">
        <v>369</v>
      </c>
      <c r="AK2956" s="72">
        <f t="shared" si="495"/>
        <v>1.1117350137621949</v>
      </c>
      <c r="AL2956" s="73">
        <f t="shared" si="496"/>
        <v>1.1117350137621949</v>
      </c>
    </row>
    <row r="2957" spans="1:38" hidden="1">
      <c r="A2957" s="25" t="s">
        <v>148</v>
      </c>
      <c r="B2957" s="25" t="s">
        <v>129</v>
      </c>
      <c r="C2957" s="32">
        <v>39654</v>
      </c>
      <c r="D2957" s="25">
        <v>2008</v>
      </c>
      <c r="E2957" s="26">
        <v>0.3888888888888889</v>
      </c>
      <c r="F2957" s="26">
        <v>0.42152777777777778</v>
      </c>
      <c r="G2957" s="26">
        <f t="shared" si="497"/>
        <v>3.2638888888888884E-2</v>
      </c>
      <c r="H2957" s="27">
        <v>2</v>
      </c>
      <c r="I2957" s="27">
        <v>1</v>
      </c>
      <c r="J2957" s="27">
        <v>5</v>
      </c>
      <c r="K2957" s="27">
        <v>5</v>
      </c>
      <c r="L2957" s="25" t="s">
        <v>61</v>
      </c>
      <c r="M2957" s="14" t="s">
        <v>62</v>
      </c>
      <c r="N2957" s="27">
        <v>1</v>
      </c>
      <c r="O2957" s="27">
        <f t="shared" si="486"/>
        <v>37.949999999999996</v>
      </c>
      <c r="P2957" s="28">
        <v>11.5</v>
      </c>
      <c r="Q2957" s="27">
        <f t="shared" si="487"/>
        <v>33</v>
      </c>
      <c r="R2957" s="28">
        <v>10</v>
      </c>
      <c r="S2957" s="27">
        <f t="shared" si="488"/>
        <v>37.949999999999996</v>
      </c>
      <c r="T2957" s="28">
        <v>11.5</v>
      </c>
      <c r="U2957" s="27" t="s">
        <v>43</v>
      </c>
      <c r="V2957" s="27" t="s">
        <v>43</v>
      </c>
      <c r="W2957" s="29">
        <v>27.888860000000001</v>
      </c>
      <c r="X2957" s="29">
        <v>-115.19302</v>
      </c>
      <c r="Y2957" s="28">
        <f t="shared" si="498"/>
        <v>64.400000000000006</v>
      </c>
      <c r="Z2957" s="27">
        <v>18</v>
      </c>
      <c r="AA2957" s="27">
        <v>8</v>
      </c>
      <c r="AB2957" s="27" t="s">
        <v>44</v>
      </c>
      <c r="AC2957" s="25">
        <v>12</v>
      </c>
      <c r="AD2957" s="25">
        <v>21</v>
      </c>
      <c r="AE2957" s="27">
        <v>1</v>
      </c>
      <c r="AF2957" s="27">
        <v>33</v>
      </c>
      <c r="AG2957" s="25"/>
      <c r="AI2957" s="70">
        <f t="shared" si="494"/>
        <v>16.045999999999999</v>
      </c>
      <c r="AJ2957" s="71" t="s">
        <v>369</v>
      </c>
      <c r="AK2957" s="72">
        <f t="shared" si="495"/>
        <v>2.5000862380340183</v>
      </c>
      <c r="AL2957" s="73">
        <f t="shared" si="496"/>
        <v>2.5000862380340183</v>
      </c>
    </row>
    <row r="2958" spans="1:38" hidden="1">
      <c r="A2958" s="25" t="s">
        <v>148</v>
      </c>
      <c r="B2958" s="25" t="s">
        <v>129</v>
      </c>
      <c r="C2958" s="32">
        <v>39654</v>
      </c>
      <c r="D2958" s="25">
        <v>2008</v>
      </c>
      <c r="E2958" s="26">
        <v>0.3888888888888889</v>
      </c>
      <c r="F2958" s="26">
        <v>0.42152777777777778</v>
      </c>
      <c r="G2958" s="26">
        <f t="shared" si="497"/>
        <v>3.2638888888888884E-2</v>
      </c>
      <c r="H2958" s="27">
        <v>2</v>
      </c>
      <c r="I2958" s="27">
        <v>1</v>
      </c>
      <c r="J2958" s="27">
        <v>5</v>
      </c>
      <c r="K2958" s="27">
        <v>5</v>
      </c>
      <c r="L2958" s="25" t="s">
        <v>61</v>
      </c>
      <c r="M2958" s="14" t="s">
        <v>62</v>
      </c>
      <c r="N2958" s="27">
        <v>1</v>
      </c>
      <c r="O2958" s="27">
        <f t="shared" si="486"/>
        <v>37.949999999999996</v>
      </c>
      <c r="P2958" s="28">
        <v>11.5</v>
      </c>
      <c r="Q2958" s="27">
        <f t="shared" si="487"/>
        <v>33</v>
      </c>
      <c r="R2958" s="28">
        <v>10</v>
      </c>
      <c r="S2958" s="27">
        <f t="shared" si="488"/>
        <v>37.949999999999996</v>
      </c>
      <c r="T2958" s="28">
        <v>11.5</v>
      </c>
      <c r="U2958" s="27" t="s">
        <v>43</v>
      </c>
      <c r="V2958" s="27" t="s">
        <v>43</v>
      </c>
      <c r="W2958" s="29">
        <v>27.888860000000001</v>
      </c>
      <c r="X2958" s="29">
        <v>-115.19302</v>
      </c>
      <c r="Y2958" s="28">
        <f t="shared" si="498"/>
        <v>64.400000000000006</v>
      </c>
      <c r="Z2958" s="27">
        <v>18</v>
      </c>
      <c r="AA2958" s="27">
        <v>8</v>
      </c>
      <c r="AB2958" s="27" t="s">
        <v>44</v>
      </c>
      <c r="AC2958" s="25">
        <v>13</v>
      </c>
      <c r="AD2958" s="25">
        <v>21</v>
      </c>
      <c r="AE2958" s="27">
        <v>1</v>
      </c>
      <c r="AF2958" s="27">
        <v>35</v>
      </c>
      <c r="AG2958" s="25"/>
      <c r="AI2958" s="70">
        <f t="shared" si="494"/>
        <v>16.045999999999999</v>
      </c>
      <c r="AJ2958" s="71" t="s">
        <v>369</v>
      </c>
      <c r="AK2958" s="72">
        <f t="shared" si="495"/>
        <v>2.5000862380340183</v>
      </c>
      <c r="AL2958" s="73">
        <f t="shared" si="496"/>
        <v>2.5000862380340183</v>
      </c>
    </row>
    <row r="2959" spans="1:38" hidden="1">
      <c r="A2959" s="25" t="s">
        <v>148</v>
      </c>
      <c r="B2959" s="25" t="s">
        <v>129</v>
      </c>
      <c r="C2959" s="32">
        <v>39654</v>
      </c>
      <c r="D2959" s="25">
        <v>2008</v>
      </c>
      <c r="E2959" s="26">
        <v>0.3888888888888889</v>
      </c>
      <c r="F2959" s="26">
        <v>0.42152777777777778</v>
      </c>
      <c r="G2959" s="26">
        <f t="shared" si="497"/>
        <v>3.2638888888888884E-2</v>
      </c>
      <c r="H2959" s="27">
        <v>2</v>
      </c>
      <c r="I2959" s="27">
        <v>1</v>
      </c>
      <c r="J2959" s="27">
        <v>5</v>
      </c>
      <c r="K2959" s="27">
        <v>5</v>
      </c>
      <c r="L2959" s="25" t="s">
        <v>61</v>
      </c>
      <c r="M2959" s="14" t="s">
        <v>62</v>
      </c>
      <c r="N2959" s="27">
        <v>1</v>
      </c>
      <c r="O2959" s="27">
        <f t="shared" si="486"/>
        <v>37.949999999999996</v>
      </c>
      <c r="P2959" s="28">
        <v>11.5</v>
      </c>
      <c r="Q2959" s="27">
        <f t="shared" si="487"/>
        <v>33</v>
      </c>
      <c r="R2959" s="28">
        <v>10</v>
      </c>
      <c r="S2959" s="27">
        <f t="shared" si="488"/>
        <v>37.949999999999996</v>
      </c>
      <c r="T2959" s="28">
        <v>11.5</v>
      </c>
      <c r="U2959" s="27" t="s">
        <v>43</v>
      </c>
      <c r="V2959" s="27" t="s">
        <v>43</v>
      </c>
      <c r="W2959" s="29">
        <v>27.888860000000001</v>
      </c>
      <c r="X2959" s="29">
        <v>-115.19302</v>
      </c>
      <c r="Y2959" s="28">
        <f t="shared" si="498"/>
        <v>64.400000000000006</v>
      </c>
      <c r="Z2959" s="27">
        <v>18</v>
      </c>
      <c r="AA2959" s="27">
        <v>8</v>
      </c>
      <c r="AB2959" s="27" t="s">
        <v>44</v>
      </c>
      <c r="AC2959" s="25">
        <v>13</v>
      </c>
      <c r="AD2959" s="25">
        <v>22</v>
      </c>
      <c r="AE2959" s="27">
        <v>1</v>
      </c>
      <c r="AF2959" s="27">
        <v>35</v>
      </c>
      <c r="AG2959" s="25"/>
      <c r="AI2959" s="70">
        <f t="shared" si="494"/>
        <v>16.754999999999999</v>
      </c>
      <c r="AJ2959" s="71" t="s">
        <v>369</v>
      </c>
      <c r="AK2959" s="72">
        <f t="shared" si="495"/>
        <v>2.7483879168691034</v>
      </c>
      <c r="AL2959" s="73">
        <f t="shared" si="496"/>
        <v>2.7483879168691034</v>
      </c>
    </row>
    <row r="2960" spans="1:38" hidden="1">
      <c r="A2960" s="25" t="s">
        <v>148</v>
      </c>
      <c r="B2960" s="25" t="s">
        <v>129</v>
      </c>
      <c r="C2960" s="32">
        <v>39654</v>
      </c>
      <c r="D2960" s="25">
        <v>2008</v>
      </c>
      <c r="E2960" s="26">
        <v>0.3888888888888889</v>
      </c>
      <c r="F2960" s="26">
        <v>0.42152777777777778</v>
      </c>
      <c r="G2960" s="26">
        <f t="shared" si="497"/>
        <v>3.2638888888888884E-2</v>
      </c>
      <c r="H2960" s="27">
        <v>2</v>
      </c>
      <c r="I2960" s="27">
        <v>1</v>
      </c>
      <c r="J2960" s="27">
        <v>5</v>
      </c>
      <c r="K2960" s="27">
        <v>5</v>
      </c>
      <c r="L2960" s="25" t="s">
        <v>61</v>
      </c>
      <c r="M2960" s="14" t="s">
        <v>62</v>
      </c>
      <c r="N2960" s="27">
        <v>1</v>
      </c>
      <c r="O2960" s="27">
        <f t="shared" si="486"/>
        <v>37.949999999999996</v>
      </c>
      <c r="P2960" s="28">
        <v>11.5</v>
      </c>
      <c r="Q2960" s="27">
        <f t="shared" si="487"/>
        <v>33</v>
      </c>
      <c r="R2960" s="28">
        <v>10</v>
      </c>
      <c r="S2960" s="27">
        <f t="shared" si="488"/>
        <v>37.949999999999996</v>
      </c>
      <c r="T2960" s="28">
        <v>11.5</v>
      </c>
      <c r="U2960" s="27" t="s">
        <v>43</v>
      </c>
      <c r="V2960" s="27" t="s">
        <v>43</v>
      </c>
      <c r="W2960" s="29">
        <v>27.888860000000001</v>
      </c>
      <c r="X2960" s="29">
        <v>-115.19302</v>
      </c>
      <c r="Y2960" s="28">
        <f t="shared" si="498"/>
        <v>64.400000000000006</v>
      </c>
      <c r="Z2960" s="27">
        <v>18</v>
      </c>
      <c r="AA2960" s="27">
        <v>8</v>
      </c>
      <c r="AB2960" s="27" t="s">
        <v>44</v>
      </c>
      <c r="AC2960" s="25">
        <v>14</v>
      </c>
      <c r="AD2960" s="25">
        <v>21</v>
      </c>
      <c r="AE2960" s="27">
        <v>1</v>
      </c>
      <c r="AF2960" s="27">
        <v>40</v>
      </c>
      <c r="AG2960" s="25"/>
      <c r="AI2960" s="70">
        <f t="shared" si="494"/>
        <v>16.045999999999999</v>
      </c>
      <c r="AJ2960" s="71" t="s">
        <v>369</v>
      </c>
      <c r="AK2960" s="72">
        <f t="shared" si="495"/>
        <v>2.5000862380340183</v>
      </c>
      <c r="AL2960" s="73">
        <f t="shared" si="496"/>
        <v>2.5000862380340183</v>
      </c>
    </row>
    <row r="2961" spans="1:38" hidden="1">
      <c r="A2961" s="25" t="s">
        <v>148</v>
      </c>
      <c r="B2961" s="25" t="s">
        <v>129</v>
      </c>
      <c r="C2961" s="32">
        <v>39654</v>
      </c>
      <c r="D2961" s="25">
        <v>2008</v>
      </c>
      <c r="E2961" s="26">
        <v>0.3888888888888889</v>
      </c>
      <c r="F2961" s="26">
        <v>0.42152777777777778</v>
      </c>
      <c r="G2961" s="26">
        <f t="shared" si="497"/>
        <v>3.2638888888888884E-2</v>
      </c>
      <c r="H2961" s="27">
        <v>2</v>
      </c>
      <c r="I2961" s="27">
        <v>1</v>
      </c>
      <c r="J2961" s="27">
        <v>5</v>
      </c>
      <c r="K2961" s="27">
        <v>5</v>
      </c>
      <c r="L2961" s="25" t="s">
        <v>61</v>
      </c>
      <c r="M2961" s="14" t="s">
        <v>62</v>
      </c>
      <c r="N2961" s="27">
        <v>1</v>
      </c>
      <c r="O2961" s="27">
        <f t="shared" si="486"/>
        <v>37.949999999999996</v>
      </c>
      <c r="P2961" s="28">
        <v>11.5</v>
      </c>
      <c r="Q2961" s="27">
        <f t="shared" si="487"/>
        <v>33</v>
      </c>
      <c r="R2961" s="28">
        <v>10</v>
      </c>
      <c r="S2961" s="27">
        <f t="shared" si="488"/>
        <v>37.949999999999996</v>
      </c>
      <c r="T2961" s="28">
        <v>11.5</v>
      </c>
      <c r="U2961" s="27" t="s">
        <v>43</v>
      </c>
      <c r="V2961" s="27" t="s">
        <v>43</v>
      </c>
      <c r="W2961" s="29">
        <v>27.888860000000001</v>
      </c>
      <c r="X2961" s="29">
        <v>-115.19302</v>
      </c>
      <c r="Y2961" s="28">
        <f t="shared" si="498"/>
        <v>64.400000000000006</v>
      </c>
      <c r="Z2961" s="27">
        <v>18</v>
      </c>
      <c r="AA2961" s="27">
        <v>8</v>
      </c>
      <c r="AB2961" s="27" t="s">
        <v>44</v>
      </c>
      <c r="AC2961" s="25">
        <v>15</v>
      </c>
      <c r="AD2961" s="25">
        <v>10</v>
      </c>
      <c r="AE2961" s="27">
        <v>1</v>
      </c>
      <c r="AF2961" s="27">
        <v>44</v>
      </c>
      <c r="AG2961" s="25"/>
      <c r="AI2961" s="70">
        <f t="shared" si="494"/>
        <v>8.2469999999999999</v>
      </c>
      <c r="AJ2961" s="71" t="s">
        <v>369</v>
      </c>
      <c r="AK2961" s="72">
        <f t="shared" si="495"/>
        <v>0.58195573469462847</v>
      </c>
      <c r="AL2961" s="73">
        <f t="shared" si="496"/>
        <v>0.58195573469462847</v>
      </c>
    </row>
    <row r="2962" spans="1:38" hidden="1">
      <c r="A2962" s="25" t="s">
        <v>148</v>
      </c>
      <c r="B2962" s="25" t="s">
        <v>129</v>
      </c>
      <c r="C2962" s="32">
        <v>39654</v>
      </c>
      <c r="D2962" s="25">
        <v>2008</v>
      </c>
      <c r="E2962" s="26">
        <v>0.3888888888888889</v>
      </c>
      <c r="F2962" s="26">
        <v>0.42152777777777778</v>
      </c>
      <c r="G2962" s="26">
        <f t="shared" si="497"/>
        <v>3.2638888888888884E-2</v>
      </c>
      <c r="H2962" s="27">
        <v>2</v>
      </c>
      <c r="I2962" s="27">
        <v>1</v>
      </c>
      <c r="J2962" s="27">
        <v>5</v>
      </c>
      <c r="K2962" s="27">
        <v>5</v>
      </c>
      <c r="L2962" s="25" t="s">
        <v>61</v>
      </c>
      <c r="M2962" s="14" t="s">
        <v>62</v>
      </c>
      <c r="N2962" s="27">
        <v>1</v>
      </c>
      <c r="O2962" s="27">
        <f t="shared" si="486"/>
        <v>37.949999999999996</v>
      </c>
      <c r="P2962" s="28">
        <v>11.5</v>
      </c>
      <c r="Q2962" s="27">
        <f t="shared" si="487"/>
        <v>33</v>
      </c>
      <c r="R2962" s="28">
        <v>10</v>
      </c>
      <c r="S2962" s="27">
        <f t="shared" si="488"/>
        <v>37.949999999999996</v>
      </c>
      <c r="T2962" s="28">
        <v>11.5</v>
      </c>
      <c r="U2962" s="27" t="s">
        <v>43</v>
      </c>
      <c r="V2962" s="27" t="s">
        <v>43</v>
      </c>
      <c r="W2962" s="29">
        <v>27.888860000000001</v>
      </c>
      <c r="X2962" s="29">
        <v>-115.19302</v>
      </c>
      <c r="Y2962" s="28">
        <f t="shared" si="498"/>
        <v>64.400000000000006</v>
      </c>
      <c r="Z2962" s="27">
        <v>18</v>
      </c>
      <c r="AA2962" s="27">
        <v>8</v>
      </c>
      <c r="AB2962" s="27" t="s">
        <v>44</v>
      </c>
      <c r="AC2962" s="25">
        <v>15</v>
      </c>
      <c r="AD2962" s="25">
        <v>10</v>
      </c>
      <c r="AE2962" s="27">
        <v>1</v>
      </c>
      <c r="AF2962" s="27">
        <v>44</v>
      </c>
      <c r="AG2962" s="25"/>
      <c r="AI2962" s="70">
        <f t="shared" si="494"/>
        <v>8.2469999999999999</v>
      </c>
      <c r="AJ2962" s="71" t="s">
        <v>369</v>
      </c>
      <c r="AK2962" s="72">
        <f t="shared" si="495"/>
        <v>0.58195573469462847</v>
      </c>
      <c r="AL2962" s="73">
        <f t="shared" si="496"/>
        <v>0.58195573469462847</v>
      </c>
    </row>
    <row r="2963" spans="1:38" hidden="1">
      <c r="A2963" s="25" t="s">
        <v>149</v>
      </c>
      <c r="B2963" s="25" t="s">
        <v>40</v>
      </c>
      <c r="C2963" s="32">
        <v>39654</v>
      </c>
      <c r="D2963" s="25">
        <v>2008</v>
      </c>
      <c r="E2963" s="26">
        <v>0.39583333333333331</v>
      </c>
      <c r="F2963" s="26">
        <v>0.42986111111111108</v>
      </c>
      <c r="G2963" s="26">
        <f>F2963-E2963</f>
        <v>3.4027777777777768E-2</v>
      </c>
      <c r="H2963" s="27">
        <v>2</v>
      </c>
      <c r="I2963" s="27">
        <v>1</v>
      </c>
      <c r="J2963" s="27">
        <v>6</v>
      </c>
      <c r="K2963" s="27">
        <v>6</v>
      </c>
      <c r="L2963" s="25" t="s">
        <v>61</v>
      </c>
      <c r="M2963" s="14" t="s">
        <v>62</v>
      </c>
      <c r="N2963" s="27">
        <v>1</v>
      </c>
      <c r="O2963" s="27">
        <f>3.3*P2963</f>
        <v>56.099999999999994</v>
      </c>
      <c r="P2963" s="28">
        <v>17</v>
      </c>
      <c r="Q2963" s="27">
        <f>3.3*R2963</f>
        <v>54.78</v>
      </c>
      <c r="R2963" s="28">
        <v>16.600000000000001</v>
      </c>
      <c r="S2963" s="27">
        <f>3.3*T2963</f>
        <v>56.099999999999994</v>
      </c>
      <c r="T2963" s="28">
        <v>17</v>
      </c>
      <c r="U2963" s="27" t="s">
        <v>43</v>
      </c>
      <c r="V2963" s="27" t="s">
        <v>43</v>
      </c>
      <c r="W2963" s="29">
        <v>27.891559999999998</v>
      </c>
      <c r="X2963" s="29">
        <v>-115.19089</v>
      </c>
      <c r="Y2963" s="28">
        <f>(Z2963*1.8)+32</f>
        <v>59</v>
      </c>
      <c r="Z2963" s="27">
        <v>15</v>
      </c>
      <c r="AA2963" s="27">
        <v>15</v>
      </c>
      <c r="AB2963" s="27" t="s">
        <v>44</v>
      </c>
      <c r="AC2963" s="25">
        <v>1</v>
      </c>
      <c r="AD2963" s="25">
        <v>13</v>
      </c>
      <c r="AE2963" s="27">
        <v>1</v>
      </c>
      <c r="AF2963" s="27">
        <v>1</v>
      </c>
      <c r="AG2963" s="27">
        <v>300</v>
      </c>
      <c r="AI2963" s="70">
        <f t="shared" si="494"/>
        <v>10.373999999999999</v>
      </c>
      <c r="AJ2963" s="71" t="s">
        <v>369</v>
      </c>
      <c r="AK2963" s="72">
        <f t="shared" si="495"/>
        <v>0.96188687250685145</v>
      </c>
      <c r="AL2963" s="73">
        <f t="shared" si="496"/>
        <v>0.96188687250685145</v>
      </c>
    </row>
    <row r="2964" spans="1:38" hidden="1">
      <c r="A2964" s="25" t="s">
        <v>149</v>
      </c>
      <c r="B2964" s="25" t="s">
        <v>40</v>
      </c>
      <c r="C2964" s="32">
        <v>39654</v>
      </c>
      <c r="D2964" s="25">
        <v>2008</v>
      </c>
      <c r="E2964" s="26">
        <v>0.39583333333333331</v>
      </c>
      <c r="F2964" s="26">
        <v>0.42986111111111108</v>
      </c>
      <c r="G2964" s="26">
        <f t="shared" ref="G2964:G3027" si="499">F2964-E2964</f>
        <v>3.4027777777777768E-2</v>
      </c>
      <c r="H2964" s="27">
        <v>2</v>
      </c>
      <c r="I2964" s="27">
        <v>1</v>
      </c>
      <c r="J2964" s="27">
        <v>6</v>
      </c>
      <c r="K2964" s="27">
        <v>6</v>
      </c>
      <c r="L2964" s="25" t="s">
        <v>61</v>
      </c>
      <c r="M2964" s="14" t="s">
        <v>62</v>
      </c>
      <c r="N2964" s="27">
        <v>1</v>
      </c>
      <c r="O2964" s="27">
        <f t="shared" ref="O2964:O3027" si="500">3.3*P2964</f>
        <v>56.099999999999994</v>
      </c>
      <c r="P2964" s="28">
        <v>17</v>
      </c>
      <c r="Q2964" s="27">
        <f t="shared" ref="Q2964:Q3027" si="501">3.3*R2964</f>
        <v>54.78</v>
      </c>
      <c r="R2964" s="28">
        <v>16.600000000000001</v>
      </c>
      <c r="S2964" s="27">
        <f t="shared" ref="S2964:S3027" si="502">3.3*T2964</f>
        <v>56.099999999999994</v>
      </c>
      <c r="T2964" s="28">
        <v>17</v>
      </c>
      <c r="U2964" s="27" t="s">
        <v>43</v>
      </c>
      <c r="V2964" s="27" t="s">
        <v>43</v>
      </c>
      <c r="W2964" s="29">
        <v>27.891559999999998</v>
      </c>
      <c r="X2964" s="29">
        <v>-115.19089</v>
      </c>
      <c r="Y2964" s="28">
        <f t="shared" ref="Y2964:Y3027" si="503">(Z2964*1.8)+32</f>
        <v>59</v>
      </c>
      <c r="Z2964" s="27">
        <v>15</v>
      </c>
      <c r="AA2964" s="27">
        <v>15</v>
      </c>
      <c r="AB2964" s="27" t="s">
        <v>44</v>
      </c>
      <c r="AC2964" s="25">
        <v>1</v>
      </c>
      <c r="AD2964" s="25">
        <v>15</v>
      </c>
      <c r="AE2964" s="27">
        <v>1</v>
      </c>
      <c r="AF2964" s="27">
        <v>1</v>
      </c>
      <c r="AG2964" s="27">
        <v>300</v>
      </c>
      <c r="AI2964" s="70">
        <f t="shared" si="494"/>
        <v>11.792</v>
      </c>
      <c r="AJ2964" s="71" t="s">
        <v>369</v>
      </c>
      <c r="AK2964" s="72">
        <f t="shared" si="495"/>
        <v>1.2734394051640829</v>
      </c>
      <c r="AL2964" s="73">
        <f t="shared" si="496"/>
        <v>1.2734394051640829</v>
      </c>
    </row>
    <row r="2965" spans="1:38" hidden="1">
      <c r="A2965" s="25" t="s">
        <v>149</v>
      </c>
      <c r="B2965" s="25" t="s">
        <v>40</v>
      </c>
      <c r="C2965" s="32">
        <v>39654</v>
      </c>
      <c r="D2965" s="25">
        <v>2008</v>
      </c>
      <c r="E2965" s="26">
        <v>0.39583333333333331</v>
      </c>
      <c r="F2965" s="26">
        <v>0.42986111111111108</v>
      </c>
      <c r="G2965" s="26">
        <f t="shared" si="499"/>
        <v>3.4027777777777768E-2</v>
      </c>
      <c r="H2965" s="27">
        <v>2</v>
      </c>
      <c r="I2965" s="27">
        <v>1</v>
      </c>
      <c r="J2965" s="27">
        <v>6</v>
      </c>
      <c r="K2965" s="27">
        <v>6</v>
      </c>
      <c r="L2965" s="25" t="s">
        <v>61</v>
      </c>
      <c r="M2965" s="14" t="s">
        <v>62</v>
      </c>
      <c r="N2965" s="27">
        <v>1</v>
      </c>
      <c r="O2965" s="27">
        <f t="shared" si="500"/>
        <v>56.099999999999994</v>
      </c>
      <c r="P2965" s="28">
        <v>17</v>
      </c>
      <c r="Q2965" s="27">
        <f t="shared" si="501"/>
        <v>54.78</v>
      </c>
      <c r="R2965" s="28">
        <v>16.600000000000001</v>
      </c>
      <c r="S2965" s="27">
        <f t="shared" si="502"/>
        <v>56.099999999999994</v>
      </c>
      <c r="T2965" s="28">
        <v>17</v>
      </c>
      <c r="U2965" s="27" t="s">
        <v>43</v>
      </c>
      <c r="V2965" s="27" t="s">
        <v>43</v>
      </c>
      <c r="W2965" s="29">
        <v>27.891559999999998</v>
      </c>
      <c r="X2965" s="29">
        <v>-115.19089</v>
      </c>
      <c r="Y2965" s="28">
        <f t="shared" si="503"/>
        <v>59</v>
      </c>
      <c r="Z2965" s="27">
        <v>15</v>
      </c>
      <c r="AA2965" s="27">
        <v>15</v>
      </c>
      <c r="AB2965" s="27" t="s">
        <v>44</v>
      </c>
      <c r="AC2965" s="25">
        <v>1</v>
      </c>
      <c r="AD2965" s="25">
        <v>16</v>
      </c>
      <c r="AE2965" s="27">
        <v>1</v>
      </c>
      <c r="AF2965" s="27">
        <v>1</v>
      </c>
      <c r="AG2965" s="27">
        <v>300</v>
      </c>
      <c r="AI2965" s="70">
        <f t="shared" si="494"/>
        <v>12.500999999999999</v>
      </c>
      <c r="AJ2965" s="71" t="s">
        <v>369</v>
      </c>
      <c r="AK2965" s="72">
        <f t="shared" si="495"/>
        <v>1.4471406331162124</v>
      </c>
      <c r="AL2965" s="73">
        <f t="shared" si="496"/>
        <v>1.4471406331162124</v>
      </c>
    </row>
    <row r="2966" spans="1:38" hidden="1">
      <c r="A2966" s="25" t="s">
        <v>149</v>
      </c>
      <c r="B2966" s="25" t="s">
        <v>40</v>
      </c>
      <c r="C2966" s="32">
        <v>39654</v>
      </c>
      <c r="D2966" s="25">
        <v>2008</v>
      </c>
      <c r="E2966" s="26">
        <v>0.39583333333333331</v>
      </c>
      <c r="F2966" s="26">
        <v>0.42986111111111108</v>
      </c>
      <c r="G2966" s="26">
        <f t="shared" si="499"/>
        <v>3.4027777777777768E-2</v>
      </c>
      <c r="H2966" s="27">
        <v>2</v>
      </c>
      <c r="I2966" s="27">
        <v>1</v>
      </c>
      <c r="J2966" s="27">
        <v>6</v>
      </c>
      <c r="K2966" s="27">
        <v>6</v>
      </c>
      <c r="L2966" s="25" t="s">
        <v>61</v>
      </c>
      <c r="M2966" s="14" t="s">
        <v>62</v>
      </c>
      <c r="N2966" s="27">
        <v>1</v>
      </c>
      <c r="O2966" s="27">
        <f t="shared" si="500"/>
        <v>56.099999999999994</v>
      </c>
      <c r="P2966" s="28">
        <v>17</v>
      </c>
      <c r="Q2966" s="27">
        <f t="shared" si="501"/>
        <v>54.78</v>
      </c>
      <c r="R2966" s="28">
        <v>16.600000000000001</v>
      </c>
      <c r="S2966" s="27">
        <f t="shared" si="502"/>
        <v>56.099999999999994</v>
      </c>
      <c r="T2966" s="28">
        <v>17</v>
      </c>
      <c r="U2966" s="27" t="s">
        <v>43</v>
      </c>
      <c r="V2966" s="27" t="s">
        <v>43</v>
      </c>
      <c r="W2966" s="29">
        <v>27.891559999999998</v>
      </c>
      <c r="X2966" s="29">
        <v>-115.19089</v>
      </c>
      <c r="Y2966" s="28">
        <f t="shared" si="503"/>
        <v>59</v>
      </c>
      <c r="Z2966" s="27">
        <v>15</v>
      </c>
      <c r="AA2966" s="27">
        <v>15</v>
      </c>
      <c r="AB2966" s="27" t="s">
        <v>44</v>
      </c>
      <c r="AC2966" s="25">
        <v>1</v>
      </c>
      <c r="AD2966" s="25">
        <v>16</v>
      </c>
      <c r="AE2966" s="27">
        <v>1</v>
      </c>
      <c r="AF2966" s="27">
        <v>1</v>
      </c>
      <c r="AG2966" s="27">
        <v>300</v>
      </c>
      <c r="AI2966" s="70">
        <f t="shared" si="494"/>
        <v>12.500999999999999</v>
      </c>
      <c r="AJ2966" s="71" t="s">
        <v>369</v>
      </c>
      <c r="AK2966" s="72">
        <f t="shared" si="495"/>
        <v>1.4471406331162124</v>
      </c>
      <c r="AL2966" s="73">
        <f t="shared" si="496"/>
        <v>1.4471406331162124</v>
      </c>
    </row>
    <row r="2967" spans="1:38" hidden="1">
      <c r="A2967" s="25" t="s">
        <v>149</v>
      </c>
      <c r="B2967" s="25" t="s">
        <v>40</v>
      </c>
      <c r="C2967" s="32">
        <v>39654</v>
      </c>
      <c r="D2967" s="25">
        <v>2008</v>
      </c>
      <c r="E2967" s="26">
        <v>0.39583333333333331</v>
      </c>
      <c r="F2967" s="26">
        <v>0.42986111111111108</v>
      </c>
      <c r="G2967" s="26">
        <f t="shared" si="499"/>
        <v>3.4027777777777768E-2</v>
      </c>
      <c r="H2967" s="27">
        <v>2</v>
      </c>
      <c r="I2967" s="27">
        <v>1</v>
      </c>
      <c r="J2967" s="27">
        <v>6</v>
      </c>
      <c r="K2967" s="27">
        <v>6</v>
      </c>
      <c r="L2967" s="25" t="s">
        <v>61</v>
      </c>
      <c r="M2967" s="14" t="s">
        <v>62</v>
      </c>
      <c r="N2967" s="27">
        <v>1</v>
      </c>
      <c r="O2967" s="27">
        <f t="shared" si="500"/>
        <v>56.099999999999994</v>
      </c>
      <c r="P2967" s="28">
        <v>17</v>
      </c>
      <c r="Q2967" s="27">
        <f t="shared" si="501"/>
        <v>54.78</v>
      </c>
      <c r="R2967" s="28">
        <v>16.600000000000001</v>
      </c>
      <c r="S2967" s="27">
        <f t="shared" si="502"/>
        <v>56.099999999999994</v>
      </c>
      <c r="T2967" s="28">
        <v>17</v>
      </c>
      <c r="U2967" s="27" t="s">
        <v>43</v>
      </c>
      <c r="V2967" s="27" t="s">
        <v>43</v>
      </c>
      <c r="W2967" s="29">
        <v>27.891559999999998</v>
      </c>
      <c r="X2967" s="29">
        <v>-115.19089</v>
      </c>
      <c r="Y2967" s="28">
        <f t="shared" si="503"/>
        <v>59</v>
      </c>
      <c r="Z2967" s="27">
        <v>15</v>
      </c>
      <c r="AA2967" s="27">
        <v>15</v>
      </c>
      <c r="AB2967" s="27" t="s">
        <v>44</v>
      </c>
      <c r="AC2967" s="25">
        <v>1</v>
      </c>
      <c r="AD2967" s="25">
        <v>19</v>
      </c>
      <c r="AE2967" s="27">
        <v>1</v>
      </c>
      <c r="AF2967" s="27">
        <v>1</v>
      </c>
      <c r="AG2967" s="27">
        <v>300</v>
      </c>
      <c r="AI2967" s="70">
        <f t="shared" si="494"/>
        <v>14.628</v>
      </c>
      <c r="AJ2967" s="71" t="s">
        <v>369</v>
      </c>
      <c r="AK2967" s="72">
        <f t="shared" si="495"/>
        <v>2.041534710262368</v>
      </c>
      <c r="AL2967" s="73">
        <f t="shared" si="496"/>
        <v>2.041534710262368</v>
      </c>
    </row>
    <row r="2968" spans="1:38" hidden="1">
      <c r="A2968" s="25" t="s">
        <v>149</v>
      </c>
      <c r="B2968" s="25" t="s">
        <v>40</v>
      </c>
      <c r="C2968" s="32">
        <v>39654</v>
      </c>
      <c r="D2968" s="25">
        <v>2008</v>
      </c>
      <c r="E2968" s="26">
        <v>0.39583333333333331</v>
      </c>
      <c r="F2968" s="26">
        <v>0.42986111111111108</v>
      </c>
      <c r="G2968" s="26">
        <f t="shared" si="499"/>
        <v>3.4027777777777768E-2</v>
      </c>
      <c r="H2968" s="27">
        <v>2</v>
      </c>
      <c r="I2968" s="27">
        <v>1</v>
      </c>
      <c r="J2968" s="27">
        <v>6</v>
      </c>
      <c r="K2968" s="27">
        <v>6</v>
      </c>
      <c r="L2968" s="25" t="s">
        <v>61</v>
      </c>
      <c r="M2968" s="14" t="s">
        <v>62</v>
      </c>
      <c r="N2968" s="27">
        <v>1</v>
      </c>
      <c r="O2968" s="27">
        <f t="shared" si="500"/>
        <v>56.099999999999994</v>
      </c>
      <c r="P2968" s="28">
        <v>17</v>
      </c>
      <c r="Q2968" s="27">
        <f t="shared" si="501"/>
        <v>54.78</v>
      </c>
      <c r="R2968" s="28">
        <v>16.600000000000001</v>
      </c>
      <c r="S2968" s="27">
        <f t="shared" si="502"/>
        <v>56.099999999999994</v>
      </c>
      <c r="T2968" s="28">
        <v>17</v>
      </c>
      <c r="U2968" s="27" t="s">
        <v>43</v>
      </c>
      <c r="V2968" s="27" t="s">
        <v>43</v>
      </c>
      <c r="W2968" s="29">
        <v>27.891559999999998</v>
      </c>
      <c r="X2968" s="29">
        <v>-115.19089</v>
      </c>
      <c r="Y2968" s="28">
        <f t="shared" si="503"/>
        <v>59</v>
      </c>
      <c r="Z2968" s="27">
        <v>15</v>
      </c>
      <c r="AA2968" s="27">
        <v>15</v>
      </c>
      <c r="AB2968" s="27" t="s">
        <v>44</v>
      </c>
      <c r="AC2968" s="25">
        <v>1</v>
      </c>
      <c r="AD2968" s="25">
        <v>19</v>
      </c>
      <c r="AE2968" s="27">
        <v>1</v>
      </c>
      <c r="AF2968" s="27">
        <v>1</v>
      </c>
      <c r="AG2968" s="27">
        <v>300</v>
      </c>
      <c r="AI2968" s="70">
        <f t="shared" si="494"/>
        <v>14.628</v>
      </c>
      <c r="AJ2968" s="71" t="s">
        <v>369</v>
      </c>
      <c r="AK2968" s="72">
        <f t="shared" si="495"/>
        <v>2.041534710262368</v>
      </c>
      <c r="AL2968" s="73">
        <f t="shared" si="496"/>
        <v>2.041534710262368</v>
      </c>
    </row>
    <row r="2969" spans="1:38" hidden="1">
      <c r="A2969" s="25" t="s">
        <v>149</v>
      </c>
      <c r="B2969" s="25" t="s">
        <v>40</v>
      </c>
      <c r="C2969" s="32">
        <v>39654</v>
      </c>
      <c r="D2969" s="25">
        <v>2008</v>
      </c>
      <c r="E2969" s="26">
        <v>0.39583333333333331</v>
      </c>
      <c r="F2969" s="26">
        <v>0.42986111111111108</v>
      </c>
      <c r="G2969" s="26">
        <f t="shared" si="499"/>
        <v>3.4027777777777768E-2</v>
      </c>
      <c r="H2969" s="27">
        <v>2</v>
      </c>
      <c r="I2969" s="27">
        <v>1</v>
      </c>
      <c r="J2969" s="27">
        <v>6</v>
      </c>
      <c r="K2969" s="27">
        <v>6</v>
      </c>
      <c r="L2969" s="25" t="s">
        <v>61</v>
      </c>
      <c r="M2969" s="14" t="s">
        <v>62</v>
      </c>
      <c r="N2969" s="27">
        <v>1</v>
      </c>
      <c r="O2969" s="27">
        <f t="shared" si="500"/>
        <v>56.099999999999994</v>
      </c>
      <c r="P2969" s="28">
        <v>17</v>
      </c>
      <c r="Q2969" s="27">
        <f t="shared" si="501"/>
        <v>54.78</v>
      </c>
      <c r="R2969" s="28">
        <v>16.600000000000001</v>
      </c>
      <c r="S2969" s="27">
        <f t="shared" si="502"/>
        <v>56.099999999999994</v>
      </c>
      <c r="T2969" s="28">
        <v>17</v>
      </c>
      <c r="U2969" s="27" t="s">
        <v>43</v>
      </c>
      <c r="V2969" s="27" t="s">
        <v>43</v>
      </c>
      <c r="W2969" s="29">
        <v>27.891559999999998</v>
      </c>
      <c r="X2969" s="29">
        <v>-115.19089</v>
      </c>
      <c r="Y2969" s="28">
        <f t="shared" si="503"/>
        <v>59</v>
      </c>
      <c r="Z2969" s="27">
        <v>15</v>
      </c>
      <c r="AA2969" s="27">
        <v>15</v>
      </c>
      <c r="AB2969" s="27" t="s">
        <v>44</v>
      </c>
      <c r="AC2969" s="25">
        <v>2</v>
      </c>
      <c r="AD2969" s="25">
        <v>15</v>
      </c>
      <c r="AE2969" s="27">
        <v>1</v>
      </c>
      <c r="AF2969" s="27">
        <v>2</v>
      </c>
      <c r="AG2969" s="27">
        <v>300</v>
      </c>
      <c r="AI2969" s="70">
        <f t="shared" si="494"/>
        <v>11.792</v>
      </c>
      <c r="AJ2969" s="71" t="s">
        <v>369</v>
      </c>
      <c r="AK2969" s="72">
        <f t="shared" si="495"/>
        <v>1.2734394051640829</v>
      </c>
      <c r="AL2969" s="73">
        <f t="shared" si="496"/>
        <v>1.2734394051640829</v>
      </c>
    </row>
    <row r="2970" spans="1:38" hidden="1">
      <c r="A2970" s="25" t="s">
        <v>149</v>
      </c>
      <c r="B2970" s="25" t="s">
        <v>40</v>
      </c>
      <c r="C2970" s="32">
        <v>39654</v>
      </c>
      <c r="D2970" s="25">
        <v>2008</v>
      </c>
      <c r="E2970" s="26">
        <v>0.39583333333333331</v>
      </c>
      <c r="F2970" s="26">
        <v>0.42986111111111108</v>
      </c>
      <c r="G2970" s="26">
        <f t="shared" si="499"/>
        <v>3.4027777777777768E-2</v>
      </c>
      <c r="H2970" s="27">
        <v>2</v>
      </c>
      <c r="I2970" s="27">
        <v>1</v>
      </c>
      <c r="J2970" s="27">
        <v>6</v>
      </c>
      <c r="K2970" s="27">
        <v>6</v>
      </c>
      <c r="L2970" s="25" t="s">
        <v>61</v>
      </c>
      <c r="M2970" s="14" t="s">
        <v>62</v>
      </c>
      <c r="N2970" s="27">
        <v>1</v>
      </c>
      <c r="O2970" s="27">
        <f t="shared" si="500"/>
        <v>56.099999999999994</v>
      </c>
      <c r="P2970" s="28">
        <v>17</v>
      </c>
      <c r="Q2970" s="27">
        <f t="shared" si="501"/>
        <v>54.78</v>
      </c>
      <c r="R2970" s="28">
        <v>16.600000000000001</v>
      </c>
      <c r="S2970" s="27">
        <f t="shared" si="502"/>
        <v>56.099999999999994</v>
      </c>
      <c r="T2970" s="28">
        <v>17</v>
      </c>
      <c r="U2970" s="27" t="s">
        <v>43</v>
      </c>
      <c r="V2970" s="27" t="s">
        <v>43</v>
      </c>
      <c r="W2970" s="29">
        <v>27.891559999999998</v>
      </c>
      <c r="X2970" s="29">
        <v>-115.19089</v>
      </c>
      <c r="Y2970" s="28">
        <f t="shared" si="503"/>
        <v>59</v>
      </c>
      <c r="Z2970" s="27">
        <v>15</v>
      </c>
      <c r="AA2970" s="27">
        <v>15</v>
      </c>
      <c r="AB2970" s="27" t="s">
        <v>44</v>
      </c>
      <c r="AC2970" s="25">
        <v>2</v>
      </c>
      <c r="AD2970" s="25">
        <v>20</v>
      </c>
      <c r="AE2970" s="27">
        <v>1</v>
      </c>
      <c r="AF2970" s="27">
        <v>2</v>
      </c>
      <c r="AG2970" s="27">
        <v>300</v>
      </c>
      <c r="AI2970" s="70">
        <f t="shared" si="494"/>
        <v>15.337</v>
      </c>
      <c r="AJ2970" s="71" t="s">
        <v>369</v>
      </c>
      <c r="AK2970" s="72">
        <f t="shared" si="495"/>
        <v>2.2645047633742106</v>
      </c>
      <c r="AL2970" s="73">
        <f t="shared" si="496"/>
        <v>2.2645047633742106</v>
      </c>
    </row>
    <row r="2971" spans="1:38" hidden="1">
      <c r="A2971" s="25" t="s">
        <v>149</v>
      </c>
      <c r="B2971" s="25" t="s">
        <v>40</v>
      </c>
      <c r="C2971" s="32">
        <v>39654</v>
      </c>
      <c r="D2971" s="25">
        <v>2008</v>
      </c>
      <c r="E2971" s="26">
        <v>0.39583333333333331</v>
      </c>
      <c r="F2971" s="26">
        <v>0.42986111111111108</v>
      </c>
      <c r="G2971" s="26">
        <f t="shared" si="499"/>
        <v>3.4027777777777768E-2</v>
      </c>
      <c r="H2971" s="27">
        <v>2</v>
      </c>
      <c r="I2971" s="27">
        <v>1</v>
      </c>
      <c r="J2971" s="27">
        <v>6</v>
      </c>
      <c r="K2971" s="27">
        <v>6</v>
      </c>
      <c r="L2971" s="25" t="s">
        <v>61</v>
      </c>
      <c r="M2971" s="14" t="s">
        <v>62</v>
      </c>
      <c r="N2971" s="27">
        <v>1</v>
      </c>
      <c r="O2971" s="27">
        <f t="shared" si="500"/>
        <v>56.099999999999994</v>
      </c>
      <c r="P2971" s="28">
        <v>17</v>
      </c>
      <c r="Q2971" s="27">
        <f t="shared" si="501"/>
        <v>54.78</v>
      </c>
      <c r="R2971" s="28">
        <v>16.600000000000001</v>
      </c>
      <c r="S2971" s="27">
        <f t="shared" si="502"/>
        <v>56.099999999999994</v>
      </c>
      <c r="T2971" s="28">
        <v>17</v>
      </c>
      <c r="U2971" s="27" t="s">
        <v>43</v>
      </c>
      <c r="V2971" s="27" t="s">
        <v>43</v>
      </c>
      <c r="W2971" s="29">
        <v>27.891559999999998</v>
      </c>
      <c r="X2971" s="29">
        <v>-115.19089</v>
      </c>
      <c r="Y2971" s="28">
        <f t="shared" si="503"/>
        <v>59</v>
      </c>
      <c r="Z2971" s="27">
        <v>15</v>
      </c>
      <c r="AA2971" s="27">
        <v>15</v>
      </c>
      <c r="AB2971" s="27" t="s">
        <v>44</v>
      </c>
      <c r="AC2971" s="25">
        <v>2</v>
      </c>
      <c r="AD2971" s="25">
        <v>21</v>
      </c>
      <c r="AE2971" s="27">
        <v>1</v>
      </c>
      <c r="AF2971" s="27">
        <v>2</v>
      </c>
      <c r="AG2971" s="27">
        <v>300</v>
      </c>
      <c r="AI2971" s="70">
        <f t="shared" si="494"/>
        <v>16.045999999999999</v>
      </c>
      <c r="AJ2971" s="71" t="s">
        <v>369</v>
      </c>
      <c r="AK2971" s="72">
        <f t="shared" si="495"/>
        <v>2.5000862380340183</v>
      </c>
      <c r="AL2971" s="73">
        <f t="shared" si="496"/>
        <v>2.5000862380340183</v>
      </c>
    </row>
    <row r="2972" spans="1:38" hidden="1">
      <c r="A2972" s="25" t="s">
        <v>149</v>
      </c>
      <c r="B2972" s="25" t="s">
        <v>40</v>
      </c>
      <c r="C2972" s="32">
        <v>39654</v>
      </c>
      <c r="D2972" s="25">
        <v>2008</v>
      </c>
      <c r="E2972" s="26">
        <v>0.39583333333333331</v>
      </c>
      <c r="F2972" s="26">
        <v>0.42986111111111108</v>
      </c>
      <c r="G2972" s="26">
        <f t="shared" si="499"/>
        <v>3.4027777777777768E-2</v>
      </c>
      <c r="H2972" s="27">
        <v>2</v>
      </c>
      <c r="I2972" s="27">
        <v>1</v>
      </c>
      <c r="J2972" s="27">
        <v>6</v>
      </c>
      <c r="K2972" s="27">
        <v>6</v>
      </c>
      <c r="L2972" s="25" t="s">
        <v>61</v>
      </c>
      <c r="M2972" s="14" t="s">
        <v>62</v>
      </c>
      <c r="N2972" s="27">
        <v>1</v>
      </c>
      <c r="O2972" s="27">
        <f t="shared" si="500"/>
        <v>56.099999999999994</v>
      </c>
      <c r="P2972" s="28">
        <v>17</v>
      </c>
      <c r="Q2972" s="27">
        <f t="shared" si="501"/>
        <v>54.78</v>
      </c>
      <c r="R2972" s="28">
        <v>16.600000000000001</v>
      </c>
      <c r="S2972" s="27">
        <f t="shared" si="502"/>
        <v>56.099999999999994</v>
      </c>
      <c r="T2972" s="28">
        <v>17</v>
      </c>
      <c r="U2972" s="27" t="s">
        <v>43</v>
      </c>
      <c r="V2972" s="27" t="s">
        <v>43</v>
      </c>
      <c r="W2972" s="29">
        <v>27.891559999999998</v>
      </c>
      <c r="X2972" s="29">
        <v>-115.19089</v>
      </c>
      <c r="Y2972" s="28">
        <f t="shared" si="503"/>
        <v>59</v>
      </c>
      <c r="Z2972" s="27">
        <v>15</v>
      </c>
      <c r="AA2972" s="27">
        <v>15</v>
      </c>
      <c r="AB2972" s="27" t="s">
        <v>44</v>
      </c>
      <c r="AC2972" s="25">
        <v>2</v>
      </c>
      <c r="AD2972" s="25">
        <v>24</v>
      </c>
      <c r="AE2972" s="27">
        <v>1</v>
      </c>
      <c r="AF2972" s="25">
        <v>2</v>
      </c>
      <c r="AG2972" s="27">
        <v>300</v>
      </c>
      <c r="AI2972" s="70">
        <f t="shared" si="494"/>
        <v>18.172999999999998</v>
      </c>
      <c r="AJ2972" s="71" t="s">
        <v>369</v>
      </c>
      <c r="AK2972" s="72">
        <f t="shared" si="495"/>
        <v>3.2835681640171575</v>
      </c>
      <c r="AL2972" s="73">
        <f t="shared" si="496"/>
        <v>3.2835681640171575</v>
      </c>
    </row>
    <row r="2973" spans="1:38" hidden="1">
      <c r="A2973" s="25" t="s">
        <v>149</v>
      </c>
      <c r="B2973" s="25" t="s">
        <v>40</v>
      </c>
      <c r="C2973" s="32">
        <v>39654</v>
      </c>
      <c r="D2973" s="25">
        <v>2008</v>
      </c>
      <c r="E2973" s="26">
        <v>0.39583333333333331</v>
      </c>
      <c r="F2973" s="26">
        <v>0.42986111111111108</v>
      </c>
      <c r="G2973" s="26">
        <f t="shared" si="499"/>
        <v>3.4027777777777768E-2</v>
      </c>
      <c r="H2973" s="27">
        <v>2</v>
      </c>
      <c r="I2973" s="27">
        <v>1</v>
      </c>
      <c r="J2973" s="27">
        <v>6</v>
      </c>
      <c r="K2973" s="27">
        <v>6</v>
      </c>
      <c r="L2973" s="25" t="s">
        <v>61</v>
      </c>
      <c r="M2973" s="14" t="s">
        <v>62</v>
      </c>
      <c r="N2973" s="27">
        <v>1</v>
      </c>
      <c r="O2973" s="27">
        <f t="shared" si="500"/>
        <v>56.099999999999994</v>
      </c>
      <c r="P2973" s="28">
        <v>17</v>
      </c>
      <c r="Q2973" s="27">
        <f t="shared" si="501"/>
        <v>54.78</v>
      </c>
      <c r="R2973" s="28">
        <v>16.600000000000001</v>
      </c>
      <c r="S2973" s="27">
        <f t="shared" si="502"/>
        <v>56.099999999999994</v>
      </c>
      <c r="T2973" s="28">
        <v>17</v>
      </c>
      <c r="U2973" s="27" t="s">
        <v>43</v>
      </c>
      <c r="V2973" s="27" t="s">
        <v>43</v>
      </c>
      <c r="W2973" s="29">
        <v>27.891559999999998</v>
      </c>
      <c r="X2973" s="29">
        <v>-115.19089</v>
      </c>
      <c r="Y2973" s="28">
        <f t="shared" si="503"/>
        <v>59</v>
      </c>
      <c r="Z2973" s="27">
        <v>15</v>
      </c>
      <c r="AA2973" s="27">
        <v>15</v>
      </c>
      <c r="AB2973" s="27" t="s">
        <v>44</v>
      </c>
      <c r="AC2973" s="25">
        <v>3</v>
      </c>
      <c r="AD2973" s="25">
        <v>20</v>
      </c>
      <c r="AE2973" s="27">
        <v>1</v>
      </c>
      <c r="AF2973" s="27">
        <v>4</v>
      </c>
      <c r="AG2973" s="27">
        <v>300</v>
      </c>
      <c r="AI2973" s="70">
        <f t="shared" si="494"/>
        <v>15.337</v>
      </c>
      <c r="AJ2973" s="71" t="s">
        <v>369</v>
      </c>
      <c r="AK2973" s="72">
        <f t="shared" si="495"/>
        <v>2.2645047633742106</v>
      </c>
      <c r="AL2973" s="73">
        <f t="shared" si="496"/>
        <v>2.2645047633742106</v>
      </c>
    </row>
    <row r="2974" spans="1:38" hidden="1">
      <c r="A2974" s="25" t="s">
        <v>149</v>
      </c>
      <c r="B2974" s="25" t="s">
        <v>40</v>
      </c>
      <c r="C2974" s="32">
        <v>39654</v>
      </c>
      <c r="D2974" s="25">
        <v>2008</v>
      </c>
      <c r="E2974" s="26">
        <v>0.39583333333333331</v>
      </c>
      <c r="F2974" s="26">
        <v>0.42986111111111108</v>
      </c>
      <c r="G2974" s="26">
        <f t="shared" si="499"/>
        <v>3.4027777777777768E-2</v>
      </c>
      <c r="H2974" s="27">
        <v>2</v>
      </c>
      <c r="I2974" s="27">
        <v>1</v>
      </c>
      <c r="J2974" s="27">
        <v>6</v>
      </c>
      <c r="K2974" s="27">
        <v>6</v>
      </c>
      <c r="L2974" s="25" t="s">
        <v>61</v>
      </c>
      <c r="M2974" s="14" t="s">
        <v>62</v>
      </c>
      <c r="N2974" s="27">
        <v>1</v>
      </c>
      <c r="O2974" s="27">
        <f t="shared" si="500"/>
        <v>56.099999999999994</v>
      </c>
      <c r="P2974" s="28">
        <v>17</v>
      </c>
      <c r="Q2974" s="27">
        <f t="shared" si="501"/>
        <v>54.78</v>
      </c>
      <c r="R2974" s="28">
        <v>16.600000000000001</v>
      </c>
      <c r="S2974" s="27">
        <f t="shared" si="502"/>
        <v>56.099999999999994</v>
      </c>
      <c r="T2974" s="28">
        <v>17</v>
      </c>
      <c r="U2974" s="27" t="s">
        <v>43</v>
      </c>
      <c r="V2974" s="27" t="s">
        <v>43</v>
      </c>
      <c r="W2974" s="29">
        <v>27.891559999999998</v>
      </c>
      <c r="X2974" s="29">
        <v>-115.19089</v>
      </c>
      <c r="Y2974" s="28">
        <f t="shared" si="503"/>
        <v>59</v>
      </c>
      <c r="Z2974" s="27">
        <v>15</v>
      </c>
      <c r="AA2974" s="27">
        <v>15</v>
      </c>
      <c r="AB2974" s="27" t="s">
        <v>44</v>
      </c>
      <c r="AC2974" s="25">
        <v>3</v>
      </c>
      <c r="AD2974" s="25">
        <v>20</v>
      </c>
      <c r="AE2974" s="27">
        <v>1</v>
      </c>
      <c r="AF2974" s="27">
        <v>4</v>
      </c>
      <c r="AG2974" s="27">
        <v>300</v>
      </c>
      <c r="AI2974" s="70">
        <f t="shared" si="494"/>
        <v>15.337</v>
      </c>
      <c r="AJ2974" s="71" t="s">
        <v>369</v>
      </c>
      <c r="AK2974" s="72">
        <f t="shared" si="495"/>
        <v>2.2645047633742106</v>
      </c>
      <c r="AL2974" s="73">
        <f t="shared" si="496"/>
        <v>2.2645047633742106</v>
      </c>
    </row>
    <row r="2975" spans="1:38" hidden="1">
      <c r="A2975" s="25" t="s">
        <v>149</v>
      </c>
      <c r="B2975" s="25" t="s">
        <v>40</v>
      </c>
      <c r="C2975" s="32">
        <v>39654</v>
      </c>
      <c r="D2975" s="25">
        <v>2008</v>
      </c>
      <c r="E2975" s="26">
        <v>0.39583333333333331</v>
      </c>
      <c r="F2975" s="26">
        <v>0.42986111111111108</v>
      </c>
      <c r="G2975" s="26">
        <f t="shared" si="499"/>
        <v>3.4027777777777768E-2</v>
      </c>
      <c r="H2975" s="27">
        <v>2</v>
      </c>
      <c r="I2975" s="27">
        <v>1</v>
      </c>
      <c r="J2975" s="27">
        <v>6</v>
      </c>
      <c r="K2975" s="27">
        <v>6</v>
      </c>
      <c r="L2975" s="25" t="s">
        <v>61</v>
      </c>
      <c r="M2975" s="14" t="s">
        <v>62</v>
      </c>
      <c r="N2975" s="27">
        <v>1</v>
      </c>
      <c r="O2975" s="27">
        <f t="shared" si="500"/>
        <v>56.099999999999994</v>
      </c>
      <c r="P2975" s="28">
        <v>17</v>
      </c>
      <c r="Q2975" s="27">
        <f t="shared" si="501"/>
        <v>54.78</v>
      </c>
      <c r="R2975" s="28">
        <v>16.600000000000001</v>
      </c>
      <c r="S2975" s="27">
        <f t="shared" si="502"/>
        <v>56.099999999999994</v>
      </c>
      <c r="T2975" s="28">
        <v>17</v>
      </c>
      <c r="U2975" s="27" t="s">
        <v>43</v>
      </c>
      <c r="V2975" s="27" t="s">
        <v>43</v>
      </c>
      <c r="W2975" s="29">
        <v>27.891559999999998</v>
      </c>
      <c r="X2975" s="29">
        <v>-115.19089</v>
      </c>
      <c r="Y2975" s="28">
        <f t="shared" si="503"/>
        <v>59</v>
      </c>
      <c r="Z2975" s="27">
        <v>15</v>
      </c>
      <c r="AA2975" s="27">
        <v>15</v>
      </c>
      <c r="AB2975" s="27" t="s">
        <v>44</v>
      </c>
      <c r="AC2975" s="25">
        <v>3</v>
      </c>
      <c r="AD2975" s="25">
        <v>20</v>
      </c>
      <c r="AE2975" s="27">
        <v>1</v>
      </c>
      <c r="AF2975" s="27">
        <v>4</v>
      </c>
      <c r="AG2975" s="27">
        <v>300</v>
      </c>
      <c r="AI2975" s="70">
        <f t="shared" si="494"/>
        <v>15.337</v>
      </c>
      <c r="AJ2975" s="71" t="s">
        <v>369</v>
      </c>
      <c r="AK2975" s="72">
        <f t="shared" si="495"/>
        <v>2.2645047633742106</v>
      </c>
      <c r="AL2975" s="73">
        <f t="shared" si="496"/>
        <v>2.2645047633742106</v>
      </c>
    </row>
    <row r="2976" spans="1:38" hidden="1">
      <c r="A2976" s="25" t="s">
        <v>149</v>
      </c>
      <c r="B2976" s="25" t="s">
        <v>40</v>
      </c>
      <c r="C2976" s="32">
        <v>39654</v>
      </c>
      <c r="D2976" s="25">
        <v>2008</v>
      </c>
      <c r="E2976" s="26">
        <v>0.39583333333333331</v>
      </c>
      <c r="F2976" s="26">
        <v>0.42986111111111108</v>
      </c>
      <c r="G2976" s="26">
        <f t="shared" si="499"/>
        <v>3.4027777777777768E-2</v>
      </c>
      <c r="H2976" s="27">
        <v>2</v>
      </c>
      <c r="I2976" s="27">
        <v>1</v>
      </c>
      <c r="J2976" s="27">
        <v>6</v>
      </c>
      <c r="K2976" s="27">
        <v>6</v>
      </c>
      <c r="L2976" s="25" t="s">
        <v>61</v>
      </c>
      <c r="M2976" s="14" t="s">
        <v>62</v>
      </c>
      <c r="N2976" s="27">
        <v>1</v>
      </c>
      <c r="O2976" s="27">
        <f t="shared" si="500"/>
        <v>56.099999999999994</v>
      </c>
      <c r="P2976" s="28">
        <v>17</v>
      </c>
      <c r="Q2976" s="27">
        <f t="shared" si="501"/>
        <v>54.78</v>
      </c>
      <c r="R2976" s="28">
        <v>16.600000000000001</v>
      </c>
      <c r="S2976" s="27">
        <f t="shared" si="502"/>
        <v>56.099999999999994</v>
      </c>
      <c r="T2976" s="28">
        <v>17</v>
      </c>
      <c r="U2976" s="27" t="s">
        <v>43</v>
      </c>
      <c r="V2976" s="27" t="s">
        <v>43</v>
      </c>
      <c r="W2976" s="29">
        <v>27.891559999999998</v>
      </c>
      <c r="X2976" s="29">
        <v>-115.19089</v>
      </c>
      <c r="Y2976" s="28">
        <f t="shared" si="503"/>
        <v>59</v>
      </c>
      <c r="Z2976" s="27">
        <v>15</v>
      </c>
      <c r="AA2976" s="27">
        <v>15</v>
      </c>
      <c r="AB2976" s="27" t="s">
        <v>44</v>
      </c>
      <c r="AC2976" s="25">
        <v>3</v>
      </c>
      <c r="AD2976" s="25">
        <v>20</v>
      </c>
      <c r="AE2976" s="27">
        <v>1</v>
      </c>
      <c r="AF2976" s="27">
        <v>4</v>
      </c>
      <c r="AG2976" s="27">
        <v>300</v>
      </c>
      <c r="AI2976" s="70">
        <f t="shared" si="494"/>
        <v>15.337</v>
      </c>
      <c r="AJ2976" s="71" t="s">
        <v>369</v>
      </c>
      <c r="AK2976" s="72">
        <f t="shared" si="495"/>
        <v>2.2645047633742106</v>
      </c>
      <c r="AL2976" s="73">
        <f t="shared" si="496"/>
        <v>2.2645047633742106</v>
      </c>
    </row>
    <row r="2977" spans="1:38" hidden="1">
      <c r="A2977" s="25" t="s">
        <v>149</v>
      </c>
      <c r="B2977" s="25" t="s">
        <v>40</v>
      </c>
      <c r="C2977" s="32">
        <v>39654</v>
      </c>
      <c r="D2977" s="25">
        <v>2008</v>
      </c>
      <c r="E2977" s="26">
        <v>0.39583333333333331</v>
      </c>
      <c r="F2977" s="26">
        <v>0.42986111111111108</v>
      </c>
      <c r="G2977" s="26">
        <f t="shared" si="499"/>
        <v>3.4027777777777768E-2</v>
      </c>
      <c r="H2977" s="27">
        <v>2</v>
      </c>
      <c r="I2977" s="27">
        <v>1</v>
      </c>
      <c r="J2977" s="27">
        <v>6</v>
      </c>
      <c r="K2977" s="27">
        <v>6</v>
      </c>
      <c r="L2977" s="25" t="s">
        <v>61</v>
      </c>
      <c r="M2977" s="14" t="s">
        <v>62</v>
      </c>
      <c r="N2977" s="27">
        <v>1</v>
      </c>
      <c r="O2977" s="27">
        <f t="shared" si="500"/>
        <v>56.099999999999994</v>
      </c>
      <c r="P2977" s="28">
        <v>17</v>
      </c>
      <c r="Q2977" s="27">
        <f t="shared" si="501"/>
        <v>54.78</v>
      </c>
      <c r="R2977" s="28">
        <v>16.600000000000001</v>
      </c>
      <c r="S2977" s="27">
        <f t="shared" si="502"/>
        <v>56.099999999999994</v>
      </c>
      <c r="T2977" s="28">
        <v>17</v>
      </c>
      <c r="U2977" s="27" t="s">
        <v>43</v>
      </c>
      <c r="V2977" s="27" t="s">
        <v>43</v>
      </c>
      <c r="W2977" s="29">
        <v>27.891559999999998</v>
      </c>
      <c r="X2977" s="29">
        <v>-115.19089</v>
      </c>
      <c r="Y2977" s="28">
        <f t="shared" si="503"/>
        <v>59</v>
      </c>
      <c r="Z2977" s="27">
        <v>15</v>
      </c>
      <c r="AA2977" s="27">
        <v>15</v>
      </c>
      <c r="AB2977" s="27" t="s">
        <v>44</v>
      </c>
      <c r="AC2977" s="25">
        <v>3</v>
      </c>
      <c r="AD2977" s="25">
        <v>21</v>
      </c>
      <c r="AE2977" s="27">
        <v>1</v>
      </c>
      <c r="AF2977" s="27">
        <v>4</v>
      </c>
      <c r="AG2977" s="27">
        <v>300</v>
      </c>
      <c r="AI2977" s="70">
        <f t="shared" si="494"/>
        <v>16.045999999999999</v>
      </c>
      <c r="AJ2977" s="71" t="s">
        <v>369</v>
      </c>
      <c r="AK2977" s="72">
        <f t="shared" si="495"/>
        <v>2.5000862380340183</v>
      </c>
      <c r="AL2977" s="73">
        <f t="shared" si="496"/>
        <v>2.5000862380340183</v>
      </c>
    </row>
    <row r="2978" spans="1:38" hidden="1">
      <c r="A2978" s="25" t="s">
        <v>149</v>
      </c>
      <c r="B2978" s="25" t="s">
        <v>40</v>
      </c>
      <c r="C2978" s="32">
        <v>39654</v>
      </c>
      <c r="D2978" s="25">
        <v>2008</v>
      </c>
      <c r="E2978" s="26">
        <v>0.39583333333333331</v>
      </c>
      <c r="F2978" s="26">
        <v>0.42986111111111108</v>
      </c>
      <c r="G2978" s="26">
        <f t="shared" si="499"/>
        <v>3.4027777777777768E-2</v>
      </c>
      <c r="H2978" s="27">
        <v>2</v>
      </c>
      <c r="I2978" s="27">
        <v>1</v>
      </c>
      <c r="J2978" s="27">
        <v>6</v>
      </c>
      <c r="K2978" s="27">
        <v>6</v>
      </c>
      <c r="L2978" s="25" t="s">
        <v>61</v>
      </c>
      <c r="M2978" s="14" t="s">
        <v>62</v>
      </c>
      <c r="N2978" s="27">
        <v>1</v>
      </c>
      <c r="O2978" s="27">
        <f t="shared" si="500"/>
        <v>56.099999999999994</v>
      </c>
      <c r="P2978" s="28">
        <v>17</v>
      </c>
      <c r="Q2978" s="27">
        <f t="shared" si="501"/>
        <v>54.78</v>
      </c>
      <c r="R2978" s="28">
        <v>16.600000000000001</v>
      </c>
      <c r="S2978" s="27">
        <f t="shared" si="502"/>
        <v>56.099999999999994</v>
      </c>
      <c r="T2978" s="28">
        <v>17</v>
      </c>
      <c r="U2978" s="27" t="s">
        <v>43</v>
      </c>
      <c r="V2978" s="27" t="s">
        <v>43</v>
      </c>
      <c r="W2978" s="29">
        <v>27.891559999999998</v>
      </c>
      <c r="X2978" s="29">
        <v>-115.19089</v>
      </c>
      <c r="Y2978" s="28">
        <f t="shared" si="503"/>
        <v>59</v>
      </c>
      <c r="Z2978" s="27">
        <v>15</v>
      </c>
      <c r="AA2978" s="27">
        <v>15</v>
      </c>
      <c r="AB2978" s="27" t="s">
        <v>44</v>
      </c>
      <c r="AC2978" s="25">
        <v>3</v>
      </c>
      <c r="AD2978" s="25">
        <v>22</v>
      </c>
      <c r="AE2978" s="27">
        <v>1</v>
      </c>
      <c r="AF2978" s="27">
        <v>4</v>
      </c>
      <c r="AG2978" s="27">
        <v>300</v>
      </c>
      <c r="AI2978" s="70">
        <f t="shared" si="494"/>
        <v>16.754999999999999</v>
      </c>
      <c r="AJ2978" s="71" t="s">
        <v>369</v>
      </c>
      <c r="AK2978" s="72">
        <f t="shared" si="495"/>
        <v>2.7483879168691034</v>
      </c>
      <c r="AL2978" s="73">
        <f t="shared" si="496"/>
        <v>2.7483879168691034</v>
      </c>
    </row>
    <row r="2979" spans="1:38" hidden="1">
      <c r="A2979" s="25" t="s">
        <v>149</v>
      </c>
      <c r="B2979" s="25" t="s">
        <v>40</v>
      </c>
      <c r="C2979" s="32">
        <v>39654</v>
      </c>
      <c r="D2979" s="25">
        <v>2008</v>
      </c>
      <c r="E2979" s="26">
        <v>0.39583333333333331</v>
      </c>
      <c r="F2979" s="26">
        <v>0.42986111111111108</v>
      </c>
      <c r="G2979" s="26">
        <f t="shared" si="499"/>
        <v>3.4027777777777768E-2</v>
      </c>
      <c r="H2979" s="27">
        <v>2</v>
      </c>
      <c r="I2979" s="27">
        <v>1</v>
      </c>
      <c r="J2979" s="27">
        <v>6</v>
      </c>
      <c r="K2979" s="27">
        <v>6</v>
      </c>
      <c r="L2979" s="25" t="s">
        <v>61</v>
      </c>
      <c r="M2979" s="14" t="s">
        <v>62</v>
      </c>
      <c r="N2979" s="27">
        <v>1</v>
      </c>
      <c r="O2979" s="27">
        <f t="shared" si="500"/>
        <v>56.099999999999994</v>
      </c>
      <c r="P2979" s="28">
        <v>17</v>
      </c>
      <c r="Q2979" s="27">
        <f t="shared" si="501"/>
        <v>54.78</v>
      </c>
      <c r="R2979" s="28">
        <v>16.600000000000001</v>
      </c>
      <c r="S2979" s="27">
        <f t="shared" si="502"/>
        <v>56.099999999999994</v>
      </c>
      <c r="T2979" s="28">
        <v>17</v>
      </c>
      <c r="U2979" s="27" t="s">
        <v>43</v>
      </c>
      <c r="V2979" s="27" t="s">
        <v>43</v>
      </c>
      <c r="W2979" s="29">
        <v>27.891559999999998</v>
      </c>
      <c r="X2979" s="29">
        <v>-115.19089</v>
      </c>
      <c r="Y2979" s="28">
        <f t="shared" si="503"/>
        <v>59</v>
      </c>
      <c r="Z2979" s="27">
        <v>15</v>
      </c>
      <c r="AA2979" s="27">
        <v>15</v>
      </c>
      <c r="AB2979" s="27" t="s">
        <v>44</v>
      </c>
      <c r="AC2979" s="25">
        <v>4</v>
      </c>
      <c r="AD2979" s="25">
        <v>10</v>
      </c>
      <c r="AE2979" s="27">
        <v>1</v>
      </c>
      <c r="AF2979" s="27">
        <v>7</v>
      </c>
      <c r="AG2979" s="27">
        <v>300</v>
      </c>
      <c r="AI2979" s="70">
        <f t="shared" si="494"/>
        <v>8.2469999999999999</v>
      </c>
      <c r="AJ2979" s="71" t="s">
        <v>369</v>
      </c>
      <c r="AK2979" s="72">
        <f t="shared" si="495"/>
        <v>0.58195573469462847</v>
      </c>
      <c r="AL2979" s="73">
        <f t="shared" si="496"/>
        <v>0.58195573469462847</v>
      </c>
    </row>
    <row r="2980" spans="1:38" hidden="1">
      <c r="A2980" s="25" t="s">
        <v>149</v>
      </c>
      <c r="B2980" s="25" t="s">
        <v>40</v>
      </c>
      <c r="C2980" s="32">
        <v>39654</v>
      </c>
      <c r="D2980" s="25">
        <v>2008</v>
      </c>
      <c r="E2980" s="26">
        <v>0.39583333333333331</v>
      </c>
      <c r="F2980" s="26">
        <v>0.42986111111111108</v>
      </c>
      <c r="G2980" s="26">
        <f t="shared" si="499"/>
        <v>3.4027777777777768E-2</v>
      </c>
      <c r="H2980" s="27">
        <v>2</v>
      </c>
      <c r="I2980" s="27">
        <v>1</v>
      </c>
      <c r="J2980" s="27">
        <v>6</v>
      </c>
      <c r="K2980" s="27">
        <v>6</v>
      </c>
      <c r="L2980" s="25" t="s">
        <v>61</v>
      </c>
      <c r="M2980" s="14" t="s">
        <v>62</v>
      </c>
      <c r="N2980" s="27">
        <v>1</v>
      </c>
      <c r="O2980" s="27">
        <f t="shared" si="500"/>
        <v>56.099999999999994</v>
      </c>
      <c r="P2980" s="28">
        <v>17</v>
      </c>
      <c r="Q2980" s="27">
        <f t="shared" si="501"/>
        <v>54.78</v>
      </c>
      <c r="R2980" s="28">
        <v>16.600000000000001</v>
      </c>
      <c r="S2980" s="27">
        <f t="shared" si="502"/>
        <v>56.099999999999994</v>
      </c>
      <c r="T2980" s="28">
        <v>17</v>
      </c>
      <c r="U2980" s="27" t="s">
        <v>43</v>
      </c>
      <c r="V2980" s="27" t="s">
        <v>43</v>
      </c>
      <c r="W2980" s="29">
        <v>27.891559999999998</v>
      </c>
      <c r="X2980" s="29">
        <v>-115.19089</v>
      </c>
      <c r="Y2980" s="28">
        <f t="shared" si="503"/>
        <v>59</v>
      </c>
      <c r="Z2980" s="27">
        <v>15</v>
      </c>
      <c r="AA2980" s="27">
        <v>15</v>
      </c>
      <c r="AB2980" s="27" t="s">
        <v>44</v>
      </c>
      <c r="AC2980" s="25">
        <v>4</v>
      </c>
      <c r="AD2980" s="25">
        <v>18</v>
      </c>
      <c r="AE2980" s="27">
        <v>1</v>
      </c>
      <c r="AF2980" s="27">
        <v>7</v>
      </c>
      <c r="AG2980" s="27">
        <v>300</v>
      </c>
      <c r="AI2980" s="70">
        <f t="shared" si="494"/>
        <v>13.918999999999999</v>
      </c>
      <c r="AJ2980" s="71" t="s">
        <v>369</v>
      </c>
      <c r="AK2980" s="72">
        <f t="shared" si="495"/>
        <v>1.8310631406548505</v>
      </c>
      <c r="AL2980" s="73">
        <f t="shared" si="496"/>
        <v>1.8310631406548505</v>
      </c>
    </row>
    <row r="2981" spans="1:38" hidden="1">
      <c r="A2981" s="25" t="s">
        <v>149</v>
      </c>
      <c r="B2981" s="25" t="s">
        <v>40</v>
      </c>
      <c r="C2981" s="32">
        <v>39654</v>
      </c>
      <c r="D2981" s="25">
        <v>2008</v>
      </c>
      <c r="E2981" s="26">
        <v>0.39583333333333331</v>
      </c>
      <c r="F2981" s="26">
        <v>0.42986111111111108</v>
      </c>
      <c r="G2981" s="26">
        <f t="shared" si="499"/>
        <v>3.4027777777777768E-2</v>
      </c>
      <c r="H2981" s="27">
        <v>2</v>
      </c>
      <c r="I2981" s="27">
        <v>1</v>
      </c>
      <c r="J2981" s="27">
        <v>6</v>
      </c>
      <c r="K2981" s="27">
        <v>6</v>
      </c>
      <c r="L2981" s="25" t="s">
        <v>61</v>
      </c>
      <c r="M2981" s="14" t="s">
        <v>62</v>
      </c>
      <c r="N2981" s="27">
        <v>1</v>
      </c>
      <c r="O2981" s="27">
        <f t="shared" si="500"/>
        <v>56.099999999999994</v>
      </c>
      <c r="P2981" s="28">
        <v>17</v>
      </c>
      <c r="Q2981" s="27">
        <f t="shared" si="501"/>
        <v>54.78</v>
      </c>
      <c r="R2981" s="28">
        <v>16.600000000000001</v>
      </c>
      <c r="S2981" s="27">
        <f t="shared" si="502"/>
        <v>56.099999999999994</v>
      </c>
      <c r="T2981" s="28">
        <v>17</v>
      </c>
      <c r="U2981" s="27" t="s">
        <v>43</v>
      </c>
      <c r="V2981" s="27" t="s">
        <v>43</v>
      </c>
      <c r="W2981" s="29">
        <v>27.891559999999998</v>
      </c>
      <c r="X2981" s="29">
        <v>-115.19089</v>
      </c>
      <c r="Y2981" s="28">
        <f t="shared" si="503"/>
        <v>59</v>
      </c>
      <c r="Z2981" s="27">
        <v>15</v>
      </c>
      <c r="AA2981" s="27">
        <v>15</v>
      </c>
      <c r="AB2981" s="27" t="s">
        <v>44</v>
      </c>
      <c r="AC2981" s="25">
        <v>4</v>
      </c>
      <c r="AD2981" s="25">
        <v>18</v>
      </c>
      <c r="AE2981" s="27">
        <v>1</v>
      </c>
      <c r="AF2981" s="27">
        <v>7</v>
      </c>
      <c r="AG2981" s="27">
        <v>300</v>
      </c>
      <c r="AI2981" s="70">
        <f t="shared" si="494"/>
        <v>13.918999999999999</v>
      </c>
      <c r="AJ2981" s="71" t="s">
        <v>369</v>
      </c>
      <c r="AK2981" s="72">
        <f t="shared" si="495"/>
        <v>1.8310631406548505</v>
      </c>
      <c r="AL2981" s="73">
        <f t="shared" si="496"/>
        <v>1.8310631406548505</v>
      </c>
    </row>
    <row r="2982" spans="1:38" hidden="1">
      <c r="A2982" s="25" t="s">
        <v>149</v>
      </c>
      <c r="B2982" s="25" t="s">
        <v>40</v>
      </c>
      <c r="C2982" s="32">
        <v>39654</v>
      </c>
      <c r="D2982" s="25">
        <v>2008</v>
      </c>
      <c r="E2982" s="26">
        <v>0.39583333333333331</v>
      </c>
      <c r="F2982" s="26">
        <v>0.42986111111111108</v>
      </c>
      <c r="G2982" s="26">
        <f t="shared" si="499"/>
        <v>3.4027777777777768E-2</v>
      </c>
      <c r="H2982" s="27">
        <v>2</v>
      </c>
      <c r="I2982" s="27">
        <v>1</v>
      </c>
      <c r="J2982" s="27">
        <v>6</v>
      </c>
      <c r="K2982" s="27">
        <v>6</v>
      </c>
      <c r="L2982" s="25" t="s">
        <v>61</v>
      </c>
      <c r="M2982" s="14" t="s">
        <v>62</v>
      </c>
      <c r="N2982" s="27">
        <v>1</v>
      </c>
      <c r="O2982" s="27">
        <f t="shared" si="500"/>
        <v>56.099999999999994</v>
      </c>
      <c r="P2982" s="28">
        <v>17</v>
      </c>
      <c r="Q2982" s="27">
        <f t="shared" si="501"/>
        <v>54.78</v>
      </c>
      <c r="R2982" s="28">
        <v>16.600000000000001</v>
      </c>
      <c r="S2982" s="27">
        <f t="shared" si="502"/>
        <v>56.099999999999994</v>
      </c>
      <c r="T2982" s="28">
        <v>17</v>
      </c>
      <c r="U2982" s="27" t="s">
        <v>43</v>
      </c>
      <c r="V2982" s="27" t="s">
        <v>43</v>
      </c>
      <c r="W2982" s="29">
        <v>27.891559999999998</v>
      </c>
      <c r="X2982" s="29">
        <v>-115.19089</v>
      </c>
      <c r="Y2982" s="28">
        <f t="shared" si="503"/>
        <v>59</v>
      </c>
      <c r="Z2982" s="27">
        <v>15</v>
      </c>
      <c r="AA2982" s="27">
        <v>15</v>
      </c>
      <c r="AB2982" s="27" t="s">
        <v>44</v>
      </c>
      <c r="AC2982" s="25">
        <v>4</v>
      </c>
      <c r="AD2982" s="25">
        <v>20</v>
      </c>
      <c r="AE2982" s="27">
        <v>1</v>
      </c>
      <c r="AF2982" s="27">
        <v>7</v>
      </c>
      <c r="AG2982" s="27">
        <v>300</v>
      </c>
      <c r="AI2982" s="70">
        <f t="shared" si="494"/>
        <v>15.337</v>
      </c>
      <c r="AJ2982" s="71" t="s">
        <v>369</v>
      </c>
      <c r="AK2982" s="72">
        <f t="shared" si="495"/>
        <v>2.2645047633742106</v>
      </c>
      <c r="AL2982" s="73">
        <f t="shared" si="496"/>
        <v>2.2645047633742106</v>
      </c>
    </row>
    <row r="2983" spans="1:38" hidden="1">
      <c r="A2983" s="25" t="s">
        <v>149</v>
      </c>
      <c r="B2983" s="25" t="s">
        <v>40</v>
      </c>
      <c r="C2983" s="32">
        <v>39654</v>
      </c>
      <c r="D2983" s="25">
        <v>2008</v>
      </c>
      <c r="E2983" s="26">
        <v>0.39583333333333331</v>
      </c>
      <c r="F2983" s="26">
        <v>0.42986111111111108</v>
      </c>
      <c r="G2983" s="26">
        <f t="shared" si="499"/>
        <v>3.4027777777777768E-2</v>
      </c>
      <c r="H2983" s="27">
        <v>2</v>
      </c>
      <c r="I2983" s="27">
        <v>1</v>
      </c>
      <c r="J2983" s="27">
        <v>6</v>
      </c>
      <c r="K2983" s="27">
        <v>6</v>
      </c>
      <c r="L2983" s="25" t="s">
        <v>61</v>
      </c>
      <c r="M2983" s="14" t="s">
        <v>62</v>
      </c>
      <c r="N2983" s="27">
        <v>1</v>
      </c>
      <c r="O2983" s="27">
        <f t="shared" si="500"/>
        <v>56.099999999999994</v>
      </c>
      <c r="P2983" s="28">
        <v>17</v>
      </c>
      <c r="Q2983" s="27">
        <f t="shared" si="501"/>
        <v>54.78</v>
      </c>
      <c r="R2983" s="28">
        <v>16.600000000000001</v>
      </c>
      <c r="S2983" s="27">
        <f t="shared" si="502"/>
        <v>56.099999999999994</v>
      </c>
      <c r="T2983" s="28">
        <v>17</v>
      </c>
      <c r="U2983" s="27" t="s">
        <v>43</v>
      </c>
      <c r="V2983" s="27" t="s">
        <v>43</v>
      </c>
      <c r="W2983" s="29">
        <v>27.891559999999998</v>
      </c>
      <c r="X2983" s="29">
        <v>-115.19089</v>
      </c>
      <c r="Y2983" s="28">
        <f t="shared" si="503"/>
        <v>59</v>
      </c>
      <c r="Z2983" s="27">
        <v>15</v>
      </c>
      <c r="AA2983" s="27">
        <v>15</v>
      </c>
      <c r="AB2983" s="27" t="s">
        <v>44</v>
      </c>
      <c r="AC2983" s="25">
        <v>4</v>
      </c>
      <c r="AD2983" s="25">
        <v>24</v>
      </c>
      <c r="AE2983" s="27">
        <v>1</v>
      </c>
      <c r="AF2983" s="27">
        <v>7</v>
      </c>
      <c r="AG2983" s="27">
        <v>300</v>
      </c>
      <c r="AI2983" s="70">
        <f t="shared" si="494"/>
        <v>18.172999999999998</v>
      </c>
      <c r="AJ2983" s="71" t="s">
        <v>369</v>
      </c>
      <c r="AK2983" s="72">
        <f t="shared" si="495"/>
        <v>3.2835681640171575</v>
      </c>
      <c r="AL2983" s="73">
        <f t="shared" si="496"/>
        <v>3.2835681640171575</v>
      </c>
    </row>
    <row r="2984" spans="1:38" hidden="1">
      <c r="A2984" s="25" t="s">
        <v>149</v>
      </c>
      <c r="B2984" s="25" t="s">
        <v>40</v>
      </c>
      <c r="C2984" s="32">
        <v>39654</v>
      </c>
      <c r="D2984" s="25">
        <v>2008</v>
      </c>
      <c r="E2984" s="26">
        <v>0.39583333333333331</v>
      </c>
      <c r="F2984" s="26">
        <v>0.42986111111111108</v>
      </c>
      <c r="G2984" s="26">
        <f t="shared" si="499"/>
        <v>3.4027777777777768E-2</v>
      </c>
      <c r="H2984" s="27">
        <v>2</v>
      </c>
      <c r="I2984" s="27">
        <v>1</v>
      </c>
      <c r="J2984" s="27">
        <v>6</v>
      </c>
      <c r="K2984" s="27">
        <v>6</v>
      </c>
      <c r="L2984" s="25" t="s">
        <v>61</v>
      </c>
      <c r="M2984" s="14" t="s">
        <v>62</v>
      </c>
      <c r="N2984" s="27">
        <v>1</v>
      </c>
      <c r="O2984" s="27">
        <f t="shared" si="500"/>
        <v>56.099999999999994</v>
      </c>
      <c r="P2984" s="28">
        <v>17</v>
      </c>
      <c r="Q2984" s="27">
        <f t="shared" si="501"/>
        <v>54.78</v>
      </c>
      <c r="R2984" s="28">
        <v>16.600000000000001</v>
      </c>
      <c r="S2984" s="27">
        <f t="shared" si="502"/>
        <v>56.099999999999994</v>
      </c>
      <c r="T2984" s="28">
        <v>17</v>
      </c>
      <c r="U2984" s="27" t="s">
        <v>43</v>
      </c>
      <c r="V2984" s="27" t="s">
        <v>43</v>
      </c>
      <c r="W2984" s="29">
        <v>27.891559999999998</v>
      </c>
      <c r="X2984" s="29">
        <v>-115.19089</v>
      </c>
      <c r="Y2984" s="28">
        <f t="shared" si="503"/>
        <v>59</v>
      </c>
      <c r="Z2984" s="27">
        <v>15</v>
      </c>
      <c r="AA2984" s="27">
        <v>15</v>
      </c>
      <c r="AB2984" s="27" t="s">
        <v>44</v>
      </c>
      <c r="AC2984" s="25">
        <v>5</v>
      </c>
      <c r="AD2984" s="25">
        <v>10</v>
      </c>
      <c r="AE2984" s="27">
        <v>1</v>
      </c>
      <c r="AF2984" s="27">
        <v>9</v>
      </c>
      <c r="AG2984" s="27">
        <v>300</v>
      </c>
      <c r="AI2984" s="70">
        <f t="shared" si="494"/>
        <v>8.2469999999999999</v>
      </c>
      <c r="AJ2984" s="71" t="s">
        <v>369</v>
      </c>
      <c r="AK2984" s="72">
        <f t="shared" si="495"/>
        <v>0.58195573469462847</v>
      </c>
      <c r="AL2984" s="73">
        <f t="shared" si="496"/>
        <v>0.58195573469462847</v>
      </c>
    </row>
    <row r="2985" spans="1:38" hidden="1">
      <c r="A2985" s="25" t="s">
        <v>149</v>
      </c>
      <c r="B2985" s="25" t="s">
        <v>40</v>
      </c>
      <c r="C2985" s="32">
        <v>39654</v>
      </c>
      <c r="D2985" s="25">
        <v>2008</v>
      </c>
      <c r="E2985" s="26">
        <v>0.39583333333333331</v>
      </c>
      <c r="F2985" s="26">
        <v>0.42986111111111108</v>
      </c>
      <c r="G2985" s="26">
        <f t="shared" si="499"/>
        <v>3.4027777777777768E-2</v>
      </c>
      <c r="H2985" s="27">
        <v>2</v>
      </c>
      <c r="I2985" s="27">
        <v>1</v>
      </c>
      <c r="J2985" s="27">
        <v>6</v>
      </c>
      <c r="K2985" s="27">
        <v>6</v>
      </c>
      <c r="L2985" s="25" t="s">
        <v>61</v>
      </c>
      <c r="M2985" s="14" t="s">
        <v>62</v>
      </c>
      <c r="N2985" s="27">
        <v>1</v>
      </c>
      <c r="O2985" s="27">
        <f t="shared" si="500"/>
        <v>56.099999999999994</v>
      </c>
      <c r="P2985" s="28">
        <v>17</v>
      </c>
      <c r="Q2985" s="27">
        <f t="shared" si="501"/>
        <v>54.78</v>
      </c>
      <c r="R2985" s="28">
        <v>16.600000000000001</v>
      </c>
      <c r="S2985" s="27">
        <f t="shared" si="502"/>
        <v>56.099999999999994</v>
      </c>
      <c r="T2985" s="28">
        <v>17</v>
      </c>
      <c r="U2985" s="27" t="s">
        <v>43</v>
      </c>
      <c r="V2985" s="27" t="s">
        <v>43</v>
      </c>
      <c r="W2985" s="29">
        <v>27.891559999999998</v>
      </c>
      <c r="X2985" s="29">
        <v>-115.19089</v>
      </c>
      <c r="Y2985" s="28">
        <f t="shared" si="503"/>
        <v>59</v>
      </c>
      <c r="Z2985" s="27">
        <v>15</v>
      </c>
      <c r="AA2985" s="27">
        <v>15</v>
      </c>
      <c r="AB2985" s="27" t="s">
        <v>44</v>
      </c>
      <c r="AC2985" s="25">
        <v>5</v>
      </c>
      <c r="AD2985" s="25">
        <v>12</v>
      </c>
      <c r="AE2985" s="27">
        <v>1</v>
      </c>
      <c r="AF2985" s="27">
        <v>9</v>
      </c>
      <c r="AG2985" s="27">
        <v>300</v>
      </c>
      <c r="AI2985" s="70">
        <f t="shared" si="494"/>
        <v>9.6649999999999991</v>
      </c>
      <c r="AJ2985" s="71" t="s">
        <v>369</v>
      </c>
      <c r="AK2985" s="72">
        <f t="shared" si="495"/>
        <v>0.82374690124645178</v>
      </c>
      <c r="AL2985" s="73">
        <f t="shared" si="496"/>
        <v>0.82374690124645178</v>
      </c>
    </row>
    <row r="2986" spans="1:38" hidden="1">
      <c r="A2986" s="25" t="s">
        <v>149</v>
      </c>
      <c r="B2986" s="25" t="s">
        <v>40</v>
      </c>
      <c r="C2986" s="32">
        <v>39654</v>
      </c>
      <c r="D2986" s="25">
        <v>2008</v>
      </c>
      <c r="E2986" s="26">
        <v>0.39583333333333331</v>
      </c>
      <c r="F2986" s="26">
        <v>0.42986111111111108</v>
      </c>
      <c r="G2986" s="26">
        <f t="shared" si="499"/>
        <v>3.4027777777777768E-2</v>
      </c>
      <c r="H2986" s="27">
        <v>2</v>
      </c>
      <c r="I2986" s="27">
        <v>1</v>
      </c>
      <c r="J2986" s="27">
        <v>6</v>
      </c>
      <c r="K2986" s="27">
        <v>6</v>
      </c>
      <c r="L2986" s="25" t="s">
        <v>61</v>
      </c>
      <c r="M2986" s="14" t="s">
        <v>62</v>
      </c>
      <c r="N2986" s="27">
        <v>1</v>
      </c>
      <c r="O2986" s="27">
        <f t="shared" si="500"/>
        <v>56.099999999999994</v>
      </c>
      <c r="P2986" s="28">
        <v>17</v>
      </c>
      <c r="Q2986" s="27">
        <f t="shared" si="501"/>
        <v>54.78</v>
      </c>
      <c r="R2986" s="28">
        <v>16.600000000000001</v>
      </c>
      <c r="S2986" s="27">
        <f t="shared" si="502"/>
        <v>56.099999999999994</v>
      </c>
      <c r="T2986" s="28">
        <v>17</v>
      </c>
      <c r="U2986" s="27" t="s">
        <v>43</v>
      </c>
      <c r="V2986" s="27" t="s">
        <v>43</v>
      </c>
      <c r="W2986" s="29">
        <v>27.891559999999998</v>
      </c>
      <c r="X2986" s="29">
        <v>-115.19089</v>
      </c>
      <c r="Y2986" s="28">
        <f t="shared" si="503"/>
        <v>59</v>
      </c>
      <c r="Z2986" s="27">
        <v>15</v>
      </c>
      <c r="AA2986" s="27">
        <v>15</v>
      </c>
      <c r="AB2986" s="27" t="s">
        <v>44</v>
      </c>
      <c r="AC2986" s="25">
        <v>5</v>
      </c>
      <c r="AD2986" s="25">
        <v>12</v>
      </c>
      <c r="AE2986" s="27">
        <v>1</v>
      </c>
      <c r="AF2986" s="27">
        <v>9</v>
      </c>
      <c r="AG2986" s="27">
        <v>300</v>
      </c>
      <c r="AI2986" s="70">
        <f t="shared" si="494"/>
        <v>9.6649999999999991</v>
      </c>
      <c r="AJ2986" s="71" t="s">
        <v>369</v>
      </c>
      <c r="AK2986" s="72">
        <f t="shared" si="495"/>
        <v>0.82374690124645178</v>
      </c>
      <c r="AL2986" s="73">
        <f t="shared" si="496"/>
        <v>0.82374690124645178</v>
      </c>
    </row>
    <row r="2987" spans="1:38" hidden="1">
      <c r="A2987" s="25" t="s">
        <v>149</v>
      </c>
      <c r="B2987" s="25" t="s">
        <v>40</v>
      </c>
      <c r="C2987" s="32">
        <v>39654</v>
      </c>
      <c r="D2987" s="25">
        <v>2008</v>
      </c>
      <c r="E2987" s="26">
        <v>0.39583333333333331</v>
      </c>
      <c r="F2987" s="26">
        <v>0.42986111111111108</v>
      </c>
      <c r="G2987" s="26">
        <f t="shared" si="499"/>
        <v>3.4027777777777768E-2</v>
      </c>
      <c r="H2987" s="27">
        <v>2</v>
      </c>
      <c r="I2987" s="27">
        <v>1</v>
      </c>
      <c r="J2987" s="27">
        <v>6</v>
      </c>
      <c r="K2987" s="27">
        <v>6</v>
      </c>
      <c r="L2987" s="25" t="s">
        <v>61</v>
      </c>
      <c r="M2987" s="14" t="s">
        <v>62</v>
      </c>
      <c r="N2987" s="27">
        <v>1</v>
      </c>
      <c r="O2987" s="27">
        <f t="shared" si="500"/>
        <v>56.099999999999994</v>
      </c>
      <c r="P2987" s="28">
        <v>17</v>
      </c>
      <c r="Q2987" s="27">
        <f t="shared" si="501"/>
        <v>54.78</v>
      </c>
      <c r="R2987" s="28">
        <v>16.600000000000001</v>
      </c>
      <c r="S2987" s="27">
        <f t="shared" si="502"/>
        <v>56.099999999999994</v>
      </c>
      <c r="T2987" s="28">
        <v>17</v>
      </c>
      <c r="U2987" s="27" t="s">
        <v>43</v>
      </c>
      <c r="V2987" s="27" t="s">
        <v>43</v>
      </c>
      <c r="W2987" s="29">
        <v>27.891559999999998</v>
      </c>
      <c r="X2987" s="29">
        <v>-115.19089</v>
      </c>
      <c r="Y2987" s="28">
        <f t="shared" si="503"/>
        <v>59</v>
      </c>
      <c r="Z2987" s="27">
        <v>15</v>
      </c>
      <c r="AA2987" s="27">
        <v>15</v>
      </c>
      <c r="AB2987" s="27" t="s">
        <v>44</v>
      </c>
      <c r="AC2987" s="25">
        <v>5</v>
      </c>
      <c r="AD2987" s="25">
        <v>18</v>
      </c>
      <c r="AE2987" s="27">
        <v>1</v>
      </c>
      <c r="AF2987" s="27">
        <v>9</v>
      </c>
      <c r="AG2987" s="27">
        <v>300</v>
      </c>
      <c r="AI2987" s="70">
        <f t="shared" si="494"/>
        <v>13.918999999999999</v>
      </c>
      <c r="AJ2987" s="71" t="s">
        <v>369</v>
      </c>
      <c r="AK2987" s="72">
        <f t="shared" si="495"/>
        <v>1.8310631406548505</v>
      </c>
      <c r="AL2987" s="73">
        <f t="shared" si="496"/>
        <v>1.8310631406548505</v>
      </c>
    </row>
    <row r="2988" spans="1:38" hidden="1">
      <c r="A2988" s="25" t="s">
        <v>149</v>
      </c>
      <c r="B2988" s="25" t="s">
        <v>40</v>
      </c>
      <c r="C2988" s="32">
        <v>39654</v>
      </c>
      <c r="D2988" s="25">
        <v>2008</v>
      </c>
      <c r="E2988" s="26">
        <v>0.39583333333333331</v>
      </c>
      <c r="F2988" s="26">
        <v>0.42986111111111108</v>
      </c>
      <c r="G2988" s="26">
        <f t="shared" si="499"/>
        <v>3.4027777777777768E-2</v>
      </c>
      <c r="H2988" s="27">
        <v>2</v>
      </c>
      <c r="I2988" s="27">
        <v>1</v>
      </c>
      <c r="J2988" s="27">
        <v>6</v>
      </c>
      <c r="K2988" s="27">
        <v>6</v>
      </c>
      <c r="L2988" s="25" t="s">
        <v>61</v>
      </c>
      <c r="M2988" s="14" t="s">
        <v>62</v>
      </c>
      <c r="N2988" s="27">
        <v>1</v>
      </c>
      <c r="O2988" s="27">
        <f t="shared" si="500"/>
        <v>56.099999999999994</v>
      </c>
      <c r="P2988" s="28">
        <v>17</v>
      </c>
      <c r="Q2988" s="27">
        <f t="shared" si="501"/>
        <v>54.78</v>
      </c>
      <c r="R2988" s="28">
        <v>16.600000000000001</v>
      </c>
      <c r="S2988" s="27">
        <f t="shared" si="502"/>
        <v>56.099999999999994</v>
      </c>
      <c r="T2988" s="28">
        <v>17</v>
      </c>
      <c r="U2988" s="27" t="s">
        <v>43</v>
      </c>
      <c r="V2988" s="27" t="s">
        <v>43</v>
      </c>
      <c r="W2988" s="29">
        <v>27.891559999999998</v>
      </c>
      <c r="X2988" s="29">
        <v>-115.19089</v>
      </c>
      <c r="Y2988" s="28">
        <f t="shared" si="503"/>
        <v>59</v>
      </c>
      <c r="Z2988" s="27">
        <v>15</v>
      </c>
      <c r="AA2988" s="27">
        <v>15</v>
      </c>
      <c r="AB2988" s="27" t="s">
        <v>44</v>
      </c>
      <c r="AC2988" s="25">
        <v>5</v>
      </c>
      <c r="AD2988" s="25">
        <v>19</v>
      </c>
      <c r="AE2988" s="27">
        <v>1</v>
      </c>
      <c r="AF2988" s="27">
        <v>9</v>
      </c>
      <c r="AG2988" s="27">
        <v>300</v>
      </c>
      <c r="AI2988" s="70">
        <f t="shared" si="494"/>
        <v>14.628</v>
      </c>
      <c r="AJ2988" s="71" t="s">
        <v>369</v>
      </c>
      <c r="AK2988" s="72">
        <f t="shared" si="495"/>
        <v>2.041534710262368</v>
      </c>
      <c r="AL2988" s="73">
        <f t="shared" si="496"/>
        <v>2.041534710262368</v>
      </c>
    </row>
    <row r="2989" spans="1:38" hidden="1">
      <c r="A2989" s="25" t="s">
        <v>149</v>
      </c>
      <c r="B2989" s="25" t="s">
        <v>40</v>
      </c>
      <c r="C2989" s="32">
        <v>39654</v>
      </c>
      <c r="D2989" s="25">
        <v>2008</v>
      </c>
      <c r="E2989" s="26">
        <v>0.39583333333333331</v>
      </c>
      <c r="F2989" s="26">
        <v>0.42986111111111108</v>
      </c>
      <c r="G2989" s="26">
        <f t="shared" si="499"/>
        <v>3.4027777777777768E-2</v>
      </c>
      <c r="H2989" s="27">
        <v>2</v>
      </c>
      <c r="I2989" s="27">
        <v>1</v>
      </c>
      <c r="J2989" s="27">
        <v>6</v>
      </c>
      <c r="K2989" s="27">
        <v>6</v>
      </c>
      <c r="L2989" s="25" t="s">
        <v>61</v>
      </c>
      <c r="M2989" s="14" t="s">
        <v>62</v>
      </c>
      <c r="N2989" s="27">
        <v>1</v>
      </c>
      <c r="O2989" s="27">
        <f t="shared" si="500"/>
        <v>56.099999999999994</v>
      </c>
      <c r="P2989" s="28">
        <v>17</v>
      </c>
      <c r="Q2989" s="27">
        <f t="shared" si="501"/>
        <v>54.78</v>
      </c>
      <c r="R2989" s="28">
        <v>16.600000000000001</v>
      </c>
      <c r="S2989" s="27">
        <f t="shared" si="502"/>
        <v>56.099999999999994</v>
      </c>
      <c r="T2989" s="28">
        <v>17</v>
      </c>
      <c r="U2989" s="27" t="s">
        <v>43</v>
      </c>
      <c r="V2989" s="27" t="s">
        <v>43</v>
      </c>
      <c r="W2989" s="29">
        <v>27.891559999999998</v>
      </c>
      <c r="X2989" s="29">
        <v>-115.19089</v>
      </c>
      <c r="Y2989" s="28">
        <f t="shared" si="503"/>
        <v>59</v>
      </c>
      <c r="Z2989" s="27">
        <v>15</v>
      </c>
      <c r="AA2989" s="27">
        <v>15</v>
      </c>
      <c r="AB2989" s="27" t="s">
        <v>44</v>
      </c>
      <c r="AC2989" s="25">
        <v>5</v>
      </c>
      <c r="AD2989" s="25">
        <v>22</v>
      </c>
      <c r="AE2989" s="27">
        <v>1</v>
      </c>
      <c r="AF2989" s="27">
        <v>9</v>
      </c>
      <c r="AG2989" s="27">
        <v>300</v>
      </c>
      <c r="AI2989" s="70">
        <f t="shared" si="494"/>
        <v>16.754999999999999</v>
      </c>
      <c r="AJ2989" s="71" t="s">
        <v>369</v>
      </c>
      <c r="AK2989" s="72">
        <f t="shared" si="495"/>
        <v>2.7483879168691034</v>
      </c>
      <c r="AL2989" s="73">
        <f t="shared" si="496"/>
        <v>2.7483879168691034</v>
      </c>
    </row>
    <row r="2990" spans="1:38" hidden="1">
      <c r="A2990" s="25" t="s">
        <v>149</v>
      </c>
      <c r="B2990" s="25" t="s">
        <v>40</v>
      </c>
      <c r="C2990" s="32">
        <v>39654</v>
      </c>
      <c r="D2990" s="25">
        <v>2008</v>
      </c>
      <c r="E2990" s="26">
        <v>0.39583333333333331</v>
      </c>
      <c r="F2990" s="26">
        <v>0.42986111111111108</v>
      </c>
      <c r="G2990" s="26">
        <f t="shared" si="499"/>
        <v>3.4027777777777768E-2</v>
      </c>
      <c r="H2990" s="27">
        <v>2</v>
      </c>
      <c r="I2990" s="27">
        <v>1</v>
      </c>
      <c r="J2990" s="27">
        <v>6</v>
      </c>
      <c r="K2990" s="27">
        <v>6</v>
      </c>
      <c r="L2990" s="25" t="s">
        <v>61</v>
      </c>
      <c r="M2990" s="14" t="s">
        <v>62</v>
      </c>
      <c r="N2990" s="27">
        <v>1</v>
      </c>
      <c r="O2990" s="27">
        <f t="shared" si="500"/>
        <v>56.099999999999994</v>
      </c>
      <c r="P2990" s="28">
        <v>17</v>
      </c>
      <c r="Q2990" s="27">
        <f t="shared" si="501"/>
        <v>54.78</v>
      </c>
      <c r="R2990" s="28">
        <v>16.600000000000001</v>
      </c>
      <c r="S2990" s="27">
        <f t="shared" si="502"/>
        <v>56.099999999999994</v>
      </c>
      <c r="T2990" s="28">
        <v>17</v>
      </c>
      <c r="U2990" s="27" t="s">
        <v>43</v>
      </c>
      <c r="V2990" s="27" t="s">
        <v>43</v>
      </c>
      <c r="W2990" s="29">
        <v>27.891559999999998</v>
      </c>
      <c r="X2990" s="29">
        <v>-115.19089</v>
      </c>
      <c r="Y2990" s="28">
        <f t="shared" si="503"/>
        <v>59</v>
      </c>
      <c r="Z2990" s="27">
        <v>15</v>
      </c>
      <c r="AA2990" s="27">
        <v>15</v>
      </c>
      <c r="AB2990" s="27" t="s">
        <v>44</v>
      </c>
      <c r="AC2990" s="25">
        <v>5</v>
      </c>
      <c r="AD2990" s="25">
        <v>24</v>
      </c>
      <c r="AE2990" s="27">
        <v>1</v>
      </c>
      <c r="AF2990" s="27">
        <v>9</v>
      </c>
      <c r="AG2990" s="27">
        <v>300</v>
      </c>
      <c r="AI2990" s="70">
        <f t="shared" si="494"/>
        <v>18.172999999999998</v>
      </c>
      <c r="AJ2990" s="71" t="s">
        <v>369</v>
      </c>
      <c r="AK2990" s="72">
        <f t="shared" si="495"/>
        <v>3.2835681640171575</v>
      </c>
      <c r="AL2990" s="73">
        <f t="shared" si="496"/>
        <v>3.2835681640171575</v>
      </c>
    </row>
    <row r="2991" spans="1:38" hidden="1">
      <c r="A2991" s="25" t="s">
        <v>149</v>
      </c>
      <c r="B2991" s="25" t="s">
        <v>40</v>
      </c>
      <c r="C2991" s="32">
        <v>39654</v>
      </c>
      <c r="D2991" s="25">
        <v>2008</v>
      </c>
      <c r="E2991" s="26">
        <v>0.39583333333333331</v>
      </c>
      <c r="F2991" s="26">
        <v>0.42986111111111108</v>
      </c>
      <c r="G2991" s="26">
        <f t="shared" si="499"/>
        <v>3.4027777777777768E-2</v>
      </c>
      <c r="H2991" s="27">
        <v>2</v>
      </c>
      <c r="I2991" s="27">
        <v>1</v>
      </c>
      <c r="J2991" s="27">
        <v>6</v>
      </c>
      <c r="K2991" s="27">
        <v>6</v>
      </c>
      <c r="L2991" s="25" t="s">
        <v>61</v>
      </c>
      <c r="M2991" s="14" t="s">
        <v>62</v>
      </c>
      <c r="N2991" s="27">
        <v>1</v>
      </c>
      <c r="O2991" s="27">
        <f t="shared" si="500"/>
        <v>56.099999999999994</v>
      </c>
      <c r="P2991" s="28">
        <v>17</v>
      </c>
      <c r="Q2991" s="27">
        <f t="shared" si="501"/>
        <v>54.78</v>
      </c>
      <c r="R2991" s="28">
        <v>16.600000000000001</v>
      </c>
      <c r="S2991" s="27">
        <f t="shared" si="502"/>
        <v>56.099999999999994</v>
      </c>
      <c r="T2991" s="28">
        <v>17</v>
      </c>
      <c r="U2991" s="27" t="s">
        <v>43</v>
      </c>
      <c r="V2991" s="27" t="s">
        <v>43</v>
      </c>
      <c r="W2991" s="29">
        <v>27.891559999999998</v>
      </c>
      <c r="X2991" s="29">
        <v>-115.19089</v>
      </c>
      <c r="Y2991" s="28">
        <f t="shared" si="503"/>
        <v>59</v>
      </c>
      <c r="Z2991" s="27">
        <v>15</v>
      </c>
      <c r="AA2991" s="27">
        <v>15</v>
      </c>
      <c r="AB2991" s="27" t="s">
        <v>44</v>
      </c>
      <c r="AC2991" s="25">
        <v>5</v>
      </c>
      <c r="AD2991" s="25">
        <v>24</v>
      </c>
      <c r="AE2991" s="27">
        <v>1</v>
      </c>
      <c r="AF2991" s="27">
        <v>9</v>
      </c>
      <c r="AG2991" s="27">
        <v>300</v>
      </c>
      <c r="AI2991" s="70">
        <f t="shared" si="494"/>
        <v>18.172999999999998</v>
      </c>
      <c r="AJ2991" s="71" t="s">
        <v>369</v>
      </c>
      <c r="AK2991" s="72">
        <f t="shared" si="495"/>
        <v>3.2835681640171575</v>
      </c>
      <c r="AL2991" s="73">
        <f t="shared" si="496"/>
        <v>3.2835681640171575</v>
      </c>
    </row>
    <row r="2992" spans="1:38" hidden="1">
      <c r="A2992" s="25" t="s">
        <v>149</v>
      </c>
      <c r="B2992" s="25" t="s">
        <v>40</v>
      </c>
      <c r="C2992" s="32">
        <v>39654</v>
      </c>
      <c r="D2992" s="25">
        <v>2008</v>
      </c>
      <c r="E2992" s="26">
        <v>0.39583333333333331</v>
      </c>
      <c r="F2992" s="26">
        <v>0.42986111111111108</v>
      </c>
      <c r="G2992" s="26">
        <f t="shared" si="499"/>
        <v>3.4027777777777768E-2</v>
      </c>
      <c r="H2992" s="27">
        <v>2</v>
      </c>
      <c r="I2992" s="27">
        <v>1</v>
      </c>
      <c r="J2992" s="27">
        <v>6</v>
      </c>
      <c r="K2992" s="27">
        <v>6</v>
      </c>
      <c r="L2992" s="25" t="s">
        <v>61</v>
      </c>
      <c r="M2992" s="14" t="s">
        <v>62</v>
      </c>
      <c r="N2992" s="27">
        <v>1</v>
      </c>
      <c r="O2992" s="27">
        <f t="shared" si="500"/>
        <v>56.099999999999994</v>
      </c>
      <c r="P2992" s="28">
        <v>17</v>
      </c>
      <c r="Q2992" s="27">
        <f t="shared" si="501"/>
        <v>54.78</v>
      </c>
      <c r="R2992" s="28">
        <v>16.600000000000001</v>
      </c>
      <c r="S2992" s="27">
        <f t="shared" si="502"/>
        <v>56.099999999999994</v>
      </c>
      <c r="T2992" s="28">
        <v>17</v>
      </c>
      <c r="U2992" s="27" t="s">
        <v>43</v>
      </c>
      <c r="V2992" s="27" t="s">
        <v>43</v>
      </c>
      <c r="W2992" s="29">
        <v>27.891559999999998</v>
      </c>
      <c r="X2992" s="29">
        <v>-115.19089</v>
      </c>
      <c r="Y2992" s="28">
        <f t="shared" si="503"/>
        <v>59</v>
      </c>
      <c r="Z2992" s="27">
        <v>15</v>
      </c>
      <c r="AA2992" s="27">
        <v>15</v>
      </c>
      <c r="AB2992" s="27" t="s">
        <v>44</v>
      </c>
      <c r="AC2992" s="25">
        <v>6</v>
      </c>
      <c r="AD2992" s="25">
        <v>12</v>
      </c>
      <c r="AE2992" s="27">
        <v>1</v>
      </c>
      <c r="AF2992" s="27">
        <v>13</v>
      </c>
      <c r="AG2992" s="27">
        <v>300</v>
      </c>
      <c r="AI2992" s="70">
        <f t="shared" si="494"/>
        <v>9.6649999999999991</v>
      </c>
      <c r="AJ2992" s="71" t="s">
        <v>369</v>
      </c>
      <c r="AK2992" s="72">
        <f t="shared" si="495"/>
        <v>0.82374690124645178</v>
      </c>
      <c r="AL2992" s="73">
        <f t="shared" si="496"/>
        <v>0.82374690124645178</v>
      </c>
    </row>
    <row r="2993" spans="1:38" hidden="1">
      <c r="A2993" s="25" t="s">
        <v>149</v>
      </c>
      <c r="B2993" s="25" t="s">
        <v>40</v>
      </c>
      <c r="C2993" s="32">
        <v>39654</v>
      </c>
      <c r="D2993" s="25">
        <v>2008</v>
      </c>
      <c r="E2993" s="26">
        <v>0.39583333333333331</v>
      </c>
      <c r="F2993" s="26">
        <v>0.42986111111111108</v>
      </c>
      <c r="G2993" s="26">
        <f t="shared" si="499"/>
        <v>3.4027777777777768E-2</v>
      </c>
      <c r="H2993" s="27">
        <v>2</v>
      </c>
      <c r="I2993" s="27">
        <v>1</v>
      </c>
      <c r="J2993" s="27">
        <v>6</v>
      </c>
      <c r="K2993" s="27">
        <v>6</v>
      </c>
      <c r="L2993" s="25" t="s">
        <v>61</v>
      </c>
      <c r="M2993" s="14" t="s">
        <v>62</v>
      </c>
      <c r="N2993" s="27">
        <v>1</v>
      </c>
      <c r="O2993" s="27">
        <f t="shared" si="500"/>
        <v>56.099999999999994</v>
      </c>
      <c r="P2993" s="28">
        <v>17</v>
      </c>
      <c r="Q2993" s="27">
        <f t="shared" si="501"/>
        <v>54.78</v>
      </c>
      <c r="R2993" s="28">
        <v>16.600000000000001</v>
      </c>
      <c r="S2993" s="27">
        <f t="shared" si="502"/>
        <v>56.099999999999994</v>
      </c>
      <c r="T2993" s="28">
        <v>17</v>
      </c>
      <c r="U2993" s="27" t="s">
        <v>43</v>
      </c>
      <c r="V2993" s="27" t="s">
        <v>43</v>
      </c>
      <c r="W2993" s="29">
        <v>27.891559999999998</v>
      </c>
      <c r="X2993" s="29">
        <v>-115.19089</v>
      </c>
      <c r="Y2993" s="28">
        <f t="shared" si="503"/>
        <v>59</v>
      </c>
      <c r="Z2993" s="27">
        <v>15</v>
      </c>
      <c r="AA2993" s="27">
        <v>15</v>
      </c>
      <c r="AB2993" s="27" t="s">
        <v>44</v>
      </c>
      <c r="AC2993" s="25">
        <v>6</v>
      </c>
      <c r="AD2993" s="25">
        <v>16</v>
      </c>
      <c r="AE2993" s="27">
        <v>1</v>
      </c>
      <c r="AF2993" s="27">
        <v>13</v>
      </c>
      <c r="AG2993" s="27">
        <v>300</v>
      </c>
      <c r="AI2993" s="70">
        <f t="shared" si="494"/>
        <v>12.500999999999999</v>
      </c>
      <c r="AJ2993" s="71" t="s">
        <v>369</v>
      </c>
      <c r="AK2993" s="72">
        <f t="shared" si="495"/>
        <v>1.4471406331162124</v>
      </c>
      <c r="AL2993" s="73">
        <f t="shared" si="496"/>
        <v>1.4471406331162124</v>
      </c>
    </row>
    <row r="2994" spans="1:38" hidden="1">
      <c r="A2994" s="25" t="s">
        <v>149</v>
      </c>
      <c r="B2994" s="25" t="s">
        <v>40</v>
      </c>
      <c r="C2994" s="32">
        <v>39654</v>
      </c>
      <c r="D2994" s="25">
        <v>2008</v>
      </c>
      <c r="E2994" s="26">
        <v>0.39583333333333331</v>
      </c>
      <c r="F2994" s="26">
        <v>0.42986111111111108</v>
      </c>
      <c r="G2994" s="26">
        <f t="shared" si="499"/>
        <v>3.4027777777777768E-2</v>
      </c>
      <c r="H2994" s="27">
        <v>2</v>
      </c>
      <c r="I2994" s="27">
        <v>1</v>
      </c>
      <c r="J2994" s="27">
        <v>6</v>
      </c>
      <c r="K2994" s="27">
        <v>6</v>
      </c>
      <c r="L2994" s="25" t="s">
        <v>61</v>
      </c>
      <c r="M2994" s="14" t="s">
        <v>62</v>
      </c>
      <c r="N2994" s="27">
        <v>1</v>
      </c>
      <c r="O2994" s="27">
        <f t="shared" si="500"/>
        <v>56.099999999999994</v>
      </c>
      <c r="P2994" s="28">
        <v>17</v>
      </c>
      <c r="Q2994" s="27">
        <f t="shared" si="501"/>
        <v>54.78</v>
      </c>
      <c r="R2994" s="28">
        <v>16.600000000000001</v>
      </c>
      <c r="S2994" s="27">
        <f t="shared" si="502"/>
        <v>56.099999999999994</v>
      </c>
      <c r="T2994" s="28">
        <v>17</v>
      </c>
      <c r="U2994" s="27" t="s">
        <v>43</v>
      </c>
      <c r="V2994" s="27" t="s">
        <v>43</v>
      </c>
      <c r="W2994" s="29">
        <v>27.891559999999998</v>
      </c>
      <c r="X2994" s="29">
        <v>-115.19089</v>
      </c>
      <c r="Y2994" s="28">
        <f t="shared" si="503"/>
        <v>59</v>
      </c>
      <c r="Z2994" s="27">
        <v>15</v>
      </c>
      <c r="AA2994" s="27">
        <v>15</v>
      </c>
      <c r="AB2994" s="27" t="s">
        <v>44</v>
      </c>
      <c r="AC2994" s="25">
        <v>6</v>
      </c>
      <c r="AD2994" s="25">
        <v>20</v>
      </c>
      <c r="AE2994" s="27">
        <v>1</v>
      </c>
      <c r="AF2994" s="27">
        <v>13</v>
      </c>
      <c r="AG2994" s="27">
        <v>300</v>
      </c>
      <c r="AI2994" s="70">
        <f t="shared" si="494"/>
        <v>15.337</v>
      </c>
      <c r="AJ2994" s="71" t="s">
        <v>369</v>
      </c>
      <c r="AK2994" s="72">
        <f t="shared" si="495"/>
        <v>2.2645047633742106</v>
      </c>
      <c r="AL2994" s="73">
        <f t="shared" si="496"/>
        <v>2.2645047633742106</v>
      </c>
    </row>
    <row r="2995" spans="1:38" hidden="1">
      <c r="A2995" s="25" t="s">
        <v>149</v>
      </c>
      <c r="B2995" s="25" t="s">
        <v>40</v>
      </c>
      <c r="C2995" s="32">
        <v>39654</v>
      </c>
      <c r="D2995" s="25">
        <v>2008</v>
      </c>
      <c r="E2995" s="26">
        <v>0.39583333333333331</v>
      </c>
      <c r="F2995" s="26">
        <v>0.42986111111111108</v>
      </c>
      <c r="G2995" s="26">
        <f t="shared" si="499"/>
        <v>3.4027777777777768E-2</v>
      </c>
      <c r="H2995" s="27">
        <v>2</v>
      </c>
      <c r="I2995" s="27">
        <v>1</v>
      </c>
      <c r="J2995" s="27">
        <v>6</v>
      </c>
      <c r="K2995" s="27">
        <v>6</v>
      </c>
      <c r="L2995" s="25" t="s">
        <v>61</v>
      </c>
      <c r="M2995" s="14" t="s">
        <v>62</v>
      </c>
      <c r="N2995" s="27">
        <v>1</v>
      </c>
      <c r="O2995" s="27">
        <f t="shared" si="500"/>
        <v>56.099999999999994</v>
      </c>
      <c r="P2995" s="28">
        <v>17</v>
      </c>
      <c r="Q2995" s="27">
        <f t="shared" si="501"/>
        <v>54.78</v>
      </c>
      <c r="R2995" s="28">
        <v>16.600000000000001</v>
      </c>
      <c r="S2995" s="27">
        <f t="shared" si="502"/>
        <v>56.099999999999994</v>
      </c>
      <c r="T2995" s="28">
        <v>17</v>
      </c>
      <c r="U2995" s="27" t="s">
        <v>43</v>
      </c>
      <c r="V2995" s="27" t="s">
        <v>43</v>
      </c>
      <c r="W2995" s="29">
        <v>27.891559999999998</v>
      </c>
      <c r="X2995" s="29">
        <v>-115.19089</v>
      </c>
      <c r="Y2995" s="28">
        <f t="shared" si="503"/>
        <v>59</v>
      </c>
      <c r="Z2995" s="27">
        <v>15</v>
      </c>
      <c r="AA2995" s="27">
        <v>15</v>
      </c>
      <c r="AB2995" s="27" t="s">
        <v>44</v>
      </c>
      <c r="AC2995" s="25">
        <v>6</v>
      </c>
      <c r="AD2995" s="25">
        <v>21</v>
      </c>
      <c r="AE2995" s="27">
        <v>1</v>
      </c>
      <c r="AF2995" s="27">
        <v>13</v>
      </c>
      <c r="AG2995" s="27">
        <v>300</v>
      </c>
      <c r="AI2995" s="70">
        <f t="shared" si="494"/>
        <v>16.045999999999999</v>
      </c>
      <c r="AJ2995" s="71" t="s">
        <v>369</v>
      </c>
      <c r="AK2995" s="72">
        <f t="shared" si="495"/>
        <v>2.5000862380340183</v>
      </c>
      <c r="AL2995" s="73">
        <f t="shared" si="496"/>
        <v>2.5000862380340183</v>
      </c>
    </row>
    <row r="2996" spans="1:38" hidden="1">
      <c r="A2996" s="25" t="s">
        <v>149</v>
      </c>
      <c r="B2996" s="25" t="s">
        <v>40</v>
      </c>
      <c r="C2996" s="32">
        <v>39654</v>
      </c>
      <c r="D2996" s="25">
        <v>2008</v>
      </c>
      <c r="E2996" s="26">
        <v>0.39583333333333331</v>
      </c>
      <c r="F2996" s="26">
        <v>0.42986111111111108</v>
      </c>
      <c r="G2996" s="26">
        <f t="shared" si="499"/>
        <v>3.4027777777777768E-2</v>
      </c>
      <c r="H2996" s="27">
        <v>2</v>
      </c>
      <c r="I2996" s="27">
        <v>1</v>
      </c>
      <c r="J2996" s="27">
        <v>6</v>
      </c>
      <c r="K2996" s="27">
        <v>6</v>
      </c>
      <c r="L2996" s="25" t="s">
        <v>61</v>
      </c>
      <c r="M2996" s="14" t="s">
        <v>62</v>
      </c>
      <c r="N2996" s="27">
        <v>1</v>
      </c>
      <c r="O2996" s="27">
        <f t="shared" si="500"/>
        <v>56.099999999999994</v>
      </c>
      <c r="P2996" s="28">
        <v>17</v>
      </c>
      <c r="Q2996" s="27">
        <f t="shared" si="501"/>
        <v>54.78</v>
      </c>
      <c r="R2996" s="28">
        <v>16.600000000000001</v>
      </c>
      <c r="S2996" s="27">
        <f t="shared" si="502"/>
        <v>56.099999999999994</v>
      </c>
      <c r="T2996" s="28">
        <v>17</v>
      </c>
      <c r="U2996" s="27" t="s">
        <v>43</v>
      </c>
      <c r="V2996" s="27" t="s">
        <v>43</v>
      </c>
      <c r="W2996" s="29">
        <v>27.891559999999998</v>
      </c>
      <c r="X2996" s="29">
        <v>-115.19089</v>
      </c>
      <c r="Y2996" s="28">
        <f t="shared" si="503"/>
        <v>59</v>
      </c>
      <c r="Z2996" s="27">
        <v>15</v>
      </c>
      <c r="AA2996" s="27">
        <v>15</v>
      </c>
      <c r="AB2996" s="27" t="s">
        <v>44</v>
      </c>
      <c r="AC2996" s="25">
        <v>6</v>
      </c>
      <c r="AD2996" s="25">
        <v>21</v>
      </c>
      <c r="AE2996" s="27">
        <v>1</v>
      </c>
      <c r="AF2996" s="27">
        <v>13</v>
      </c>
      <c r="AG2996" s="27">
        <v>300</v>
      </c>
      <c r="AI2996" s="70">
        <f t="shared" si="494"/>
        <v>16.045999999999999</v>
      </c>
      <c r="AJ2996" s="71" t="s">
        <v>369</v>
      </c>
      <c r="AK2996" s="72">
        <f t="shared" si="495"/>
        <v>2.5000862380340183</v>
      </c>
      <c r="AL2996" s="73">
        <f t="shared" si="496"/>
        <v>2.5000862380340183</v>
      </c>
    </row>
    <row r="2997" spans="1:38" hidden="1">
      <c r="A2997" s="25" t="s">
        <v>149</v>
      </c>
      <c r="B2997" s="25" t="s">
        <v>40</v>
      </c>
      <c r="C2997" s="32">
        <v>39654</v>
      </c>
      <c r="D2997" s="25">
        <v>2008</v>
      </c>
      <c r="E2997" s="26">
        <v>0.39583333333333331</v>
      </c>
      <c r="F2997" s="26">
        <v>0.42986111111111108</v>
      </c>
      <c r="G2997" s="26">
        <f t="shared" si="499"/>
        <v>3.4027777777777768E-2</v>
      </c>
      <c r="H2997" s="27">
        <v>2</v>
      </c>
      <c r="I2997" s="27">
        <v>1</v>
      </c>
      <c r="J2997" s="27">
        <v>6</v>
      </c>
      <c r="K2997" s="27">
        <v>6</v>
      </c>
      <c r="L2997" s="25" t="s">
        <v>61</v>
      </c>
      <c r="M2997" s="14" t="s">
        <v>62</v>
      </c>
      <c r="N2997" s="27">
        <v>1</v>
      </c>
      <c r="O2997" s="27">
        <f t="shared" si="500"/>
        <v>56.099999999999994</v>
      </c>
      <c r="P2997" s="28">
        <v>17</v>
      </c>
      <c r="Q2997" s="27">
        <f t="shared" si="501"/>
        <v>54.78</v>
      </c>
      <c r="R2997" s="28">
        <v>16.600000000000001</v>
      </c>
      <c r="S2997" s="27">
        <f t="shared" si="502"/>
        <v>56.099999999999994</v>
      </c>
      <c r="T2997" s="28">
        <v>17</v>
      </c>
      <c r="U2997" s="27" t="s">
        <v>43</v>
      </c>
      <c r="V2997" s="27" t="s">
        <v>43</v>
      </c>
      <c r="W2997" s="29">
        <v>27.891559999999998</v>
      </c>
      <c r="X2997" s="29">
        <v>-115.19089</v>
      </c>
      <c r="Y2997" s="28">
        <f t="shared" si="503"/>
        <v>59</v>
      </c>
      <c r="Z2997" s="27">
        <v>15</v>
      </c>
      <c r="AA2997" s="27">
        <v>15</v>
      </c>
      <c r="AB2997" s="27" t="s">
        <v>44</v>
      </c>
      <c r="AC2997" s="25">
        <v>6</v>
      </c>
      <c r="AD2997" s="25">
        <v>23</v>
      </c>
      <c r="AE2997" s="27">
        <v>1</v>
      </c>
      <c r="AF2997" s="27">
        <v>13</v>
      </c>
      <c r="AG2997" s="27">
        <v>300</v>
      </c>
      <c r="AI2997" s="70">
        <f t="shared" si="494"/>
        <v>17.463999999999999</v>
      </c>
      <c r="AJ2997" s="71" t="s">
        <v>369</v>
      </c>
      <c r="AK2997" s="72">
        <f t="shared" si="495"/>
        <v>3.0095147540604348</v>
      </c>
      <c r="AL2997" s="73">
        <f t="shared" si="496"/>
        <v>3.0095147540604348</v>
      </c>
    </row>
    <row r="2998" spans="1:38" hidden="1">
      <c r="A2998" s="25" t="s">
        <v>149</v>
      </c>
      <c r="B2998" s="25" t="s">
        <v>40</v>
      </c>
      <c r="C2998" s="32">
        <v>39654</v>
      </c>
      <c r="D2998" s="25">
        <v>2008</v>
      </c>
      <c r="E2998" s="26">
        <v>0.39583333333333331</v>
      </c>
      <c r="F2998" s="26">
        <v>0.42986111111111108</v>
      </c>
      <c r="G2998" s="26">
        <f t="shared" si="499"/>
        <v>3.4027777777777768E-2</v>
      </c>
      <c r="H2998" s="27">
        <v>2</v>
      </c>
      <c r="I2998" s="27">
        <v>1</v>
      </c>
      <c r="J2998" s="27">
        <v>6</v>
      </c>
      <c r="K2998" s="27">
        <v>6</v>
      </c>
      <c r="L2998" s="25" t="s">
        <v>61</v>
      </c>
      <c r="M2998" s="14" t="s">
        <v>62</v>
      </c>
      <c r="N2998" s="27">
        <v>1</v>
      </c>
      <c r="O2998" s="27">
        <f t="shared" si="500"/>
        <v>56.099999999999994</v>
      </c>
      <c r="P2998" s="28">
        <v>17</v>
      </c>
      <c r="Q2998" s="27">
        <f t="shared" si="501"/>
        <v>54.78</v>
      </c>
      <c r="R2998" s="28">
        <v>16.600000000000001</v>
      </c>
      <c r="S2998" s="27">
        <f t="shared" si="502"/>
        <v>56.099999999999994</v>
      </c>
      <c r="T2998" s="28">
        <v>17</v>
      </c>
      <c r="U2998" s="27" t="s">
        <v>43</v>
      </c>
      <c r="V2998" s="27" t="s">
        <v>43</v>
      </c>
      <c r="W2998" s="29">
        <v>27.891559999999998</v>
      </c>
      <c r="X2998" s="29">
        <v>-115.19089</v>
      </c>
      <c r="Y2998" s="28">
        <f t="shared" si="503"/>
        <v>59</v>
      </c>
      <c r="Z2998" s="27">
        <v>15</v>
      </c>
      <c r="AA2998" s="27">
        <v>15</v>
      </c>
      <c r="AB2998" s="27" t="s">
        <v>44</v>
      </c>
      <c r="AC2998" s="25">
        <v>7</v>
      </c>
      <c r="AD2998" s="25">
        <v>15</v>
      </c>
      <c r="AE2998" s="27">
        <v>1</v>
      </c>
      <c r="AF2998" s="27">
        <v>16</v>
      </c>
      <c r="AG2998" s="27">
        <v>300</v>
      </c>
      <c r="AI2998" s="70">
        <f t="shared" si="494"/>
        <v>11.792</v>
      </c>
      <c r="AJ2998" s="71" t="s">
        <v>369</v>
      </c>
      <c r="AK2998" s="72">
        <f t="shared" si="495"/>
        <v>1.2734394051640829</v>
      </c>
      <c r="AL2998" s="73">
        <f t="shared" si="496"/>
        <v>1.2734394051640829</v>
      </c>
    </row>
    <row r="2999" spans="1:38" hidden="1">
      <c r="A2999" s="25" t="s">
        <v>149</v>
      </c>
      <c r="B2999" s="25" t="s">
        <v>40</v>
      </c>
      <c r="C2999" s="32">
        <v>39654</v>
      </c>
      <c r="D2999" s="25">
        <v>2008</v>
      </c>
      <c r="E2999" s="26">
        <v>0.39583333333333331</v>
      </c>
      <c r="F2999" s="26">
        <v>0.42986111111111108</v>
      </c>
      <c r="G2999" s="26">
        <f t="shared" si="499"/>
        <v>3.4027777777777768E-2</v>
      </c>
      <c r="H2999" s="27">
        <v>2</v>
      </c>
      <c r="I2999" s="27">
        <v>1</v>
      </c>
      <c r="J2999" s="27">
        <v>6</v>
      </c>
      <c r="K2999" s="27">
        <v>6</v>
      </c>
      <c r="L2999" s="25" t="s">
        <v>61</v>
      </c>
      <c r="M2999" s="14" t="s">
        <v>62</v>
      </c>
      <c r="N2999" s="27">
        <v>1</v>
      </c>
      <c r="O2999" s="27">
        <f t="shared" si="500"/>
        <v>56.099999999999994</v>
      </c>
      <c r="P2999" s="28">
        <v>17</v>
      </c>
      <c r="Q2999" s="27">
        <f t="shared" si="501"/>
        <v>54.78</v>
      </c>
      <c r="R2999" s="28">
        <v>16.600000000000001</v>
      </c>
      <c r="S2999" s="27">
        <f t="shared" si="502"/>
        <v>56.099999999999994</v>
      </c>
      <c r="T2999" s="28">
        <v>17</v>
      </c>
      <c r="U2999" s="27" t="s">
        <v>43</v>
      </c>
      <c r="V2999" s="27" t="s">
        <v>43</v>
      </c>
      <c r="W2999" s="29">
        <v>27.891559999999998</v>
      </c>
      <c r="X2999" s="29">
        <v>-115.19089</v>
      </c>
      <c r="Y2999" s="28">
        <f t="shared" si="503"/>
        <v>59</v>
      </c>
      <c r="Z2999" s="27">
        <v>15</v>
      </c>
      <c r="AA2999" s="27">
        <v>15</v>
      </c>
      <c r="AB2999" s="27" t="s">
        <v>44</v>
      </c>
      <c r="AC2999" s="25">
        <v>7</v>
      </c>
      <c r="AD2999" s="25">
        <v>19</v>
      </c>
      <c r="AE2999" s="27">
        <v>1</v>
      </c>
      <c r="AF2999" s="27">
        <v>16</v>
      </c>
      <c r="AG2999" s="27">
        <v>300</v>
      </c>
      <c r="AI2999" s="70">
        <f t="shared" si="494"/>
        <v>14.628</v>
      </c>
      <c r="AJ2999" s="71" t="s">
        <v>369</v>
      </c>
      <c r="AK2999" s="72">
        <f t="shared" si="495"/>
        <v>2.041534710262368</v>
      </c>
      <c r="AL2999" s="73">
        <f t="shared" si="496"/>
        <v>2.041534710262368</v>
      </c>
    </row>
    <row r="3000" spans="1:38" hidden="1">
      <c r="A3000" s="25" t="s">
        <v>149</v>
      </c>
      <c r="B3000" s="25" t="s">
        <v>40</v>
      </c>
      <c r="C3000" s="32">
        <v>39654</v>
      </c>
      <c r="D3000" s="25">
        <v>2008</v>
      </c>
      <c r="E3000" s="26">
        <v>0.39583333333333331</v>
      </c>
      <c r="F3000" s="26">
        <v>0.42986111111111108</v>
      </c>
      <c r="G3000" s="26">
        <f t="shared" si="499"/>
        <v>3.4027777777777768E-2</v>
      </c>
      <c r="H3000" s="27">
        <v>2</v>
      </c>
      <c r="I3000" s="27">
        <v>1</v>
      </c>
      <c r="J3000" s="27">
        <v>6</v>
      </c>
      <c r="K3000" s="27">
        <v>6</v>
      </c>
      <c r="L3000" s="25" t="s">
        <v>61</v>
      </c>
      <c r="M3000" s="14" t="s">
        <v>62</v>
      </c>
      <c r="N3000" s="27">
        <v>1</v>
      </c>
      <c r="O3000" s="27">
        <f t="shared" si="500"/>
        <v>56.099999999999994</v>
      </c>
      <c r="P3000" s="28">
        <v>17</v>
      </c>
      <c r="Q3000" s="27">
        <f t="shared" si="501"/>
        <v>54.78</v>
      </c>
      <c r="R3000" s="28">
        <v>16.600000000000001</v>
      </c>
      <c r="S3000" s="27">
        <f t="shared" si="502"/>
        <v>56.099999999999994</v>
      </c>
      <c r="T3000" s="28">
        <v>17</v>
      </c>
      <c r="U3000" s="27" t="s">
        <v>43</v>
      </c>
      <c r="V3000" s="27" t="s">
        <v>43</v>
      </c>
      <c r="W3000" s="29">
        <v>27.891559999999998</v>
      </c>
      <c r="X3000" s="29">
        <v>-115.19089</v>
      </c>
      <c r="Y3000" s="28">
        <f t="shared" si="503"/>
        <v>59</v>
      </c>
      <c r="Z3000" s="27">
        <v>15</v>
      </c>
      <c r="AA3000" s="27">
        <v>15</v>
      </c>
      <c r="AB3000" s="27" t="s">
        <v>44</v>
      </c>
      <c r="AC3000" s="25">
        <v>7</v>
      </c>
      <c r="AD3000" s="25">
        <v>21</v>
      </c>
      <c r="AE3000" s="27">
        <v>1</v>
      </c>
      <c r="AF3000" s="27">
        <v>16</v>
      </c>
      <c r="AG3000" s="27">
        <v>300</v>
      </c>
      <c r="AI3000" s="70">
        <f t="shared" si="494"/>
        <v>16.045999999999999</v>
      </c>
      <c r="AJ3000" s="71" t="s">
        <v>369</v>
      </c>
      <c r="AK3000" s="72">
        <f t="shared" si="495"/>
        <v>2.5000862380340183</v>
      </c>
      <c r="AL3000" s="73">
        <f t="shared" si="496"/>
        <v>2.5000862380340183</v>
      </c>
    </row>
    <row r="3001" spans="1:38" hidden="1">
      <c r="A3001" s="25" t="s">
        <v>149</v>
      </c>
      <c r="B3001" s="25" t="s">
        <v>40</v>
      </c>
      <c r="C3001" s="32">
        <v>39654</v>
      </c>
      <c r="D3001" s="25">
        <v>2008</v>
      </c>
      <c r="E3001" s="26">
        <v>0.39583333333333331</v>
      </c>
      <c r="F3001" s="26">
        <v>0.42986111111111108</v>
      </c>
      <c r="G3001" s="26">
        <f t="shared" si="499"/>
        <v>3.4027777777777768E-2</v>
      </c>
      <c r="H3001" s="27">
        <v>2</v>
      </c>
      <c r="I3001" s="27">
        <v>1</v>
      </c>
      <c r="J3001" s="27">
        <v>6</v>
      </c>
      <c r="K3001" s="27">
        <v>6</v>
      </c>
      <c r="L3001" s="25" t="s">
        <v>61</v>
      </c>
      <c r="M3001" s="14" t="s">
        <v>62</v>
      </c>
      <c r="N3001" s="27">
        <v>1</v>
      </c>
      <c r="O3001" s="27">
        <f t="shared" si="500"/>
        <v>56.099999999999994</v>
      </c>
      <c r="P3001" s="28">
        <v>17</v>
      </c>
      <c r="Q3001" s="27">
        <f t="shared" si="501"/>
        <v>54.78</v>
      </c>
      <c r="R3001" s="28">
        <v>16.600000000000001</v>
      </c>
      <c r="S3001" s="27">
        <f t="shared" si="502"/>
        <v>56.099999999999994</v>
      </c>
      <c r="T3001" s="28">
        <v>17</v>
      </c>
      <c r="U3001" s="27" t="s">
        <v>43</v>
      </c>
      <c r="V3001" s="27" t="s">
        <v>43</v>
      </c>
      <c r="W3001" s="29">
        <v>27.891559999999998</v>
      </c>
      <c r="X3001" s="29">
        <v>-115.19089</v>
      </c>
      <c r="Y3001" s="28">
        <f t="shared" si="503"/>
        <v>59</v>
      </c>
      <c r="Z3001" s="27">
        <v>15</v>
      </c>
      <c r="AA3001" s="27">
        <v>15</v>
      </c>
      <c r="AB3001" s="27" t="s">
        <v>44</v>
      </c>
      <c r="AC3001" s="25">
        <v>7</v>
      </c>
      <c r="AD3001" s="25">
        <v>24</v>
      </c>
      <c r="AE3001" s="27">
        <v>1</v>
      </c>
      <c r="AF3001" s="27">
        <v>16</v>
      </c>
      <c r="AG3001" s="27">
        <v>300</v>
      </c>
      <c r="AI3001" s="70">
        <f t="shared" si="494"/>
        <v>18.172999999999998</v>
      </c>
      <c r="AJ3001" s="71" t="s">
        <v>369</v>
      </c>
      <c r="AK3001" s="72">
        <f t="shared" si="495"/>
        <v>3.2835681640171575</v>
      </c>
      <c r="AL3001" s="73">
        <f t="shared" si="496"/>
        <v>3.2835681640171575</v>
      </c>
    </row>
    <row r="3002" spans="1:38" hidden="1">
      <c r="A3002" s="25" t="s">
        <v>149</v>
      </c>
      <c r="B3002" s="25" t="s">
        <v>40</v>
      </c>
      <c r="C3002" s="32">
        <v>39654</v>
      </c>
      <c r="D3002" s="25">
        <v>2008</v>
      </c>
      <c r="E3002" s="26">
        <v>0.39583333333333331</v>
      </c>
      <c r="F3002" s="26">
        <v>0.42986111111111108</v>
      </c>
      <c r="G3002" s="26">
        <f t="shared" si="499"/>
        <v>3.4027777777777768E-2</v>
      </c>
      <c r="H3002" s="27">
        <v>2</v>
      </c>
      <c r="I3002" s="27">
        <v>1</v>
      </c>
      <c r="J3002" s="27">
        <v>6</v>
      </c>
      <c r="K3002" s="27">
        <v>6</v>
      </c>
      <c r="L3002" s="25" t="s">
        <v>61</v>
      </c>
      <c r="M3002" s="14" t="s">
        <v>62</v>
      </c>
      <c r="N3002" s="27">
        <v>1</v>
      </c>
      <c r="O3002" s="27">
        <f t="shared" si="500"/>
        <v>56.099999999999994</v>
      </c>
      <c r="P3002" s="28">
        <v>17</v>
      </c>
      <c r="Q3002" s="27">
        <f t="shared" si="501"/>
        <v>54.78</v>
      </c>
      <c r="R3002" s="28">
        <v>16.600000000000001</v>
      </c>
      <c r="S3002" s="27">
        <f t="shared" si="502"/>
        <v>56.099999999999994</v>
      </c>
      <c r="T3002" s="28">
        <v>17</v>
      </c>
      <c r="U3002" s="27" t="s">
        <v>43</v>
      </c>
      <c r="V3002" s="27" t="s">
        <v>43</v>
      </c>
      <c r="W3002" s="29">
        <v>27.891559999999998</v>
      </c>
      <c r="X3002" s="29">
        <v>-115.19089</v>
      </c>
      <c r="Y3002" s="28">
        <f t="shared" si="503"/>
        <v>59</v>
      </c>
      <c r="Z3002" s="27">
        <v>15</v>
      </c>
      <c r="AA3002" s="27">
        <v>15</v>
      </c>
      <c r="AB3002" s="27" t="s">
        <v>44</v>
      </c>
      <c r="AC3002" s="25">
        <v>7</v>
      </c>
      <c r="AD3002" s="25">
        <v>24</v>
      </c>
      <c r="AE3002" s="27">
        <v>1</v>
      </c>
      <c r="AF3002" s="27">
        <v>16</v>
      </c>
      <c r="AG3002" s="27">
        <v>300</v>
      </c>
      <c r="AI3002" s="70">
        <f t="shared" si="494"/>
        <v>18.172999999999998</v>
      </c>
      <c r="AJ3002" s="71" t="s">
        <v>369</v>
      </c>
      <c r="AK3002" s="72">
        <f t="shared" si="495"/>
        <v>3.2835681640171575</v>
      </c>
      <c r="AL3002" s="73">
        <f t="shared" si="496"/>
        <v>3.2835681640171575</v>
      </c>
    </row>
    <row r="3003" spans="1:38" hidden="1">
      <c r="A3003" s="25" t="s">
        <v>149</v>
      </c>
      <c r="B3003" s="25" t="s">
        <v>40</v>
      </c>
      <c r="C3003" s="32">
        <v>39654</v>
      </c>
      <c r="D3003" s="25">
        <v>2008</v>
      </c>
      <c r="E3003" s="26">
        <v>0.39583333333333331</v>
      </c>
      <c r="F3003" s="26">
        <v>0.42986111111111108</v>
      </c>
      <c r="G3003" s="26">
        <f t="shared" si="499"/>
        <v>3.4027777777777768E-2</v>
      </c>
      <c r="H3003" s="27">
        <v>2</v>
      </c>
      <c r="I3003" s="27">
        <v>1</v>
      </c>
      <c r="J3003" s="27">
        <v>6</v>
      </c>
      <c r="K3003" s="27">
        <v>6</v>
      </c>
      <c r="L3003" s="25" t="s">
        <v>61</v>
      </c>
      <c r="M3003" s="14" t="s">
        <v>62</v>
      </c>
      <c r="N3003" s="27">
        <v>1</v>
      </c>
      <c r="O3003" s="27">
        <f t="shared" si="500"/>
        <v>56.099999999999994</v>
      </c>
      <c r="P3003" s="28">
        <v>17</v>
      </c>
      <c r="Q3003" s="27">
        <f t="shared" si="501"/>
        <v>54.78</v>
      </c>
      <c r="R3003" s="28">
        <v>16.600000000000001</v>
      </c>
      <c r="S3003" s="27">
        <f t="shared" si="502"/>
        <v>56.099999999999994</v>
      </c>
      <c r="T3003" s="28">
        <v>17</v>
      </c>
      <c r="U3003" s="27" t="s">
        <v>43</v>
      </c>
      <c r="V3003" s="27" t="s">
        <v>43</v>
      </c>
      <c r="W3003" s="29">
        <v>27.891559999999998</v>
      </c>
      <c r="X3003" s="29">
        <v>-115.19089</v>
      </c>
      <c r="Y3003" s="28">
        <f t="shared" si="503"/>
        <v>59</v>
      </c>
      <c r="Z3003" s="27">
        <v>15</v>
      </c>
      <c r="AA3003" s="27">
        <v>15</v>
      </c>
      <c r="AB3003" s="27" t="s">
        <v>44</v>
      </c>
      <c r="AC3003" s="25">
        <v>8</v>
      </c>
      <c r="AD3003" s="25">
        <v>6</v>
      </c>
      <c r="AE3003" s="27">
        <v>1</v>
      </c>
      <c r="AF3003" s="27">
        <v>17</v>
      </c>
      <c r="AG3003" s="27">
        <v>300</v>
      </c>
      <c r="AI3003" s="70">
        <f t="shared" si="494"/>
        <v>5.4109999999999996</v>
      </c>
      <c r="AJ3003" s="71" t="s">
        <v>369</v>
      </c>
      <c r="AK3003" s="72">
        <f t="shared" si="495"/>
        <v>0.23124881896144875</v>
      </c>
      <c r="AL3003" s="73">
        <f t="shared" si="496"/>
        <v>0.23124881896144875</v>
      </c>
    </row>
    <row r="3004" spans="1:38" hidden="1">
      <c r="A3004" s="25" t="s">
        <v>149</v>
      </c>
      <c r="B3004" s="25" t="s">
        <v>40</v>
      </c>
      <c r="C3004" s="32">
        <v>39654</v>
      </c>
      <c r="D3004" s="25">
        <v>2008</v>
      </c>
      <c r="E3004" s="26">
        <v>0.39583333333333331</v>
      </c>
      <c r="F3004" s="26">
        <v>0.42986111111111108</v>
      </c>
      <c r="G3004" s="26">
        <f t="shared" si="499"/>
        <v>3.4027777777777768E-2</v>
      </c>
      <c r="H3004" s="27">
        <v>2</v>
      </c>
      <c r="I3004" s="27">
        <v>1</v>
      </c>
      <c r="J3004" s="27">
        <v>6</v>
      </c>
      <c r="K3004" s="27">
        <v>6</v>
      </c>
      <c r="L3004" s="25" t="s">
        <v>61</v>
      </c>
      <c r="M3004" s="14" t="s">
        <v>62</v>
      </c>
      <c r="N3004" s="27">
        <v>1</v>
      </c>
      <c r="O3004" s="27">
        <f t="shared" si="500"/>
        <v>56.099999999999994</v>
      </c>
      <c r="P3004" s="28">
        <v>17</v>
      </c>
      <c r="Q3004" s="27">
        <f t="shared" si="501"/>
        <v>54.78</v>
      </c>
      <c r="R3004" s="28">
        <v>16.600000000000001</v>
      </c>
      <c r="S3004" s="27">
        <f t="shared" si="502"/>
        <v>56.099999999999994</v>
      </c>
      <c r="T3004" s="28">
        <v>17</v>
      </c>
      <c r="U3004" s="27" t="s">
        <v>43</v>
      </c>
      <c r="V3004" s="27" t="s">
        <v>43</v>
      </c>
      <c r="W3004" s="29">
        <v>27.891559999999998</v>
      </c>
      <c r="X3004" s="29">
        <v>-115.19089</v>
      </c>
      <c r="Y3004" s="28">
        <f t="shared" si="503"/>
        <v>59</v>
      </c>
      <c r="Z3004" s="27">
        <v>15</v>
      </c>
      <c r="AA3004" s="27">
        <v>15</v>
      </c>
      <c r="AB3004" s="27" t="s">
        <v>44</v>
      </c>
      <c r="AC3004" s="25">
        <v>8</v>
      </c>
      <c r="AD3004" s="25">
        <v>20</v>
      </c>
      <c r="AE3004" s="27">
        <v>1</v>
      </c>
      <c r="AF3004" s="27">
        <v>17</v>
      </c>
      <c r="AG3004" s="27">
        <v>300</v>
      </c>
      <c r="AI3004" s="70">
        <f t="shared" si="494"/>
        <v>15.337</v>
      </c>
      <c r="AJ3004" s="71" t="s">
        <v>369</v>
      </c>
      <c r="AK3004" s="72">
        <f t="shared" si="495"/>
        <v>2.2645047633742106</v>
      </c>
      <c r="AL3004" s="73">
        <f t="shared" si="496"/>
        <v>2.2645047633742106</v>
      </c>
    </row>
    <row r="3005" spans="1:38" hidden="1">
      <c r="A3005" s="25" t="s">
        <v>149</v>
      </c>
      <c r="B3005" s="25" t="s">
        <v>40</v>
      </c>
      <c r="C3005" s="32">
        <v>39654</v>
      </c>
      <c r="D3005" s="25">
        <v>2008</v>
      </c>
      <c r="E3005" s="26">
        <v>0.39583333333333331</v>
      </c>
      <c r="F3005" s="26">
        <v>0.42986111111111108</v>
      </c>
      <c r="G3005" s="26">
        <f t="shared" si="499"/>
        <v>3.4027777777777768E-2</v>
      </c>
      <c r="H3005" s="27">
        <v>2</v>
      </c>
      <c r="I3005" s="27">
        <v>1</v>
      </c>
      <c r="J3005" s="27">
        <v>6</v>
      </c>
      <c r="K3005" s="27">
        <v>6</v>
      </c>
      <c r="L3005" s="25" t="s">
        <v>61</v>
      </c>
      <c r="M3005" s="14" t="s">
        <v>62</v>
      </c>
      <c r="N3005" s="27">
        <v>1</v>
      </c>
      <c r="O3005" s="27">
        <f t="shared" si="500"/>
        <v>56.099999999999994</v>
      </c>
      <c r="P3005" s="28">
        <v>17</v>
      </c>
      <c r="Q3005" s="27">
        <f t="shared" si="501"/>
        <v>54.78</v>
      </c>
      <c r="R3005" s="28">
        <v>16.600000000000001</v>
      </c>
      <c r="S3005" s="27">
        <f t="shared" si="502"/>
        <v>56.099999999999994</v>
      </c>
      <c r="T3005" s="28">
        <v>17</v>
      </c>
      <c r="U3005" s="27" t="s">
        <v>43</v>
      </c>
      <c r="V3005" s="27" t="s">
        <v>43</v>
      </c>
      <c r="W3005" s="29">
        <v>27.891559999999998</v>
      </c>
      <c r="X3005" s="29">
        <v>-115.19089</v>
      </c>
      <c r="Y3005" s="28">
        <f t="shared" si="503"/>
        <v>59</v>
      </c>
      <c r="Z3005" s="27">
        <v>15</v>
      </c>
      <c r="AA3005" s="27">
        <v>15</v>
      </c>
      <c r="AB3005" s="27" t="s">
        <v>44</v>
      </c>
      <c r="AC3005" s="25">
        <v>9</v>
      </c>
      <c r="AD3005" s="25">
        <v>12</v>
      </c>
      <c r="AE3005" s="27">
        <v>1</v>
      </c>
      <c r="AF3005" s="27">
        <v>21</v>
      </c>
      <c r="AG3005" s="27">
        <v>300</v>
      </c>
      <c r="AI3005" s="70">
        <f t="shared" ref="AI3005:AI3068" si="504">(0.709*AD3005)+1.157</f>
        <v>9.6649999999999991</v>
      </c>
      <c r="AJ3005" s="71" t="s">
        <v>369</v>
      </c>
      <c r="AK3005" s="72">
        <f t="shared" ref="AK3005:AK3068" si="505">((POWER(AI3005*10,2.19))*0.037)/1000</f>
        <v>0.82374690124645178</v>
      </c>
      <c r="AL3005" s="73">
        <f t="shared" ref="AL3005:AL3068" si="506">((POWER(AI3005*10,2.19))*0.037)/1000</f>
        <v>0.82374690124645178</v>
      </c>
    </row>
    <row r="3006" spans="1:38" hidden="1">
      <c r="A3006" s="25" t="s">
        <v>149</v>
      </c>
      <c r="B3006" s="25" t="s">
        <v>40</v>
      </c>
      <c r="C3006" s="32">
        <v>39654</v>
      </c>
      <c r="D3006" s="25">
        <v>2008</v>
      </c>
      <c r="E3006" s="26">
        <v>0.39583333333333331</v>
      </c>
      <c r="F3006" s="26">
        <v>0.42986111111111108</v>
      </c>
      <c r="G3006" s="26">
        <f t="shared" si="499"/>
        <v>3.4027777777777768E-2</v>
      </c>
      <c r="H3006" s="27">
        <v>2</v>
      </c>
      <c r="I3006" s="27">
        <v>1</v>
      </c>
      <c r="J3006" s="27">
        <v>6</v>
      </c>
      <c r="K3006" s="27">
        <v>6</v>
      </c>
      <c r="L3006" s="25" t="s">
        <v>61</v>
      </c>
      <c r="M3006" s="14" t="s">
        <v>62</v>
      </c>
      <c r="N3006" s="27">
        <v>1</v>
      </c>
      <c r="O3006" s="27">
        <f t="shared" si="500"/>
        <v>56.099999999999994</v>
      </c>
      <c r="P3006" s="28">
        <v>17</v>
      </c>
      <c r="Q3006" s="27">
        <f t="shared" si="501"/>
        <v>54.78</v>
      </c>
      <c r="R3006" s="28">
        <v>16.600000000000001</v>
      </c>
      <c r="S3006" s="27">
        <f t="shared" si="502"/>
        <v>56.099999999999994</v>
      </c>
      <c r="T3006" s="28">
        <v>17</v>
      </c>
      <c r="U3006" s="27" t="s">
        <v>43</v>
      </c>
      <c r="V3006" s="27" t="s">
        <v>43</v>
      </c>
      <c r="W3006" s="29">
        <v>27.891559999999998</v>
      </c>
      <c r="X3006" s="29">
        <v>-115.19089</v>
      </c>
      <c r="Y3006" s="28">
        <f t="shared" si="503"/>
        <v>59</v>
      </c>
      <c r="Z3006" s="27">
        <v>15</v>
      </c>
      <c r="AA3006" s="27">
        <v>15</v>
      </c>
      <c r="AB3006" s="27" t="s">
        <v>44</v>
      </c>
      <c r="AC3006" s="25">
        <v>9</v>
      </c>
      <c r="AD3006" s="25">
        <v>14</v>
      </c>
      <c r="AE3006" s="27">
        <v>1</v>
      </c>
      <c r="AF3006" s="27">
        <v>21</v>
      </c>
      <c r="AG3006" s="27">
        <v>300</v>
      </c>
      <c r="AI3006" s="70">
        <f t="shared" si="504"/>
        <v>11.083</v>
      </c>
      <c r="AJ3006" s="71" t="s">
        <v>369</v>
      </c>
      <c r="AK3006" s="72">
        <f t="shared" si="505"/>
        <v>1.1117350137621949</v>
      </c>
      <c r="AL3006" s="73">
        <f t="shared" si="506"/>
        <v>1.1117350137621949</v>
      </c>
    </row>
    <row r="3007" spans="1:38" hidden="1">
      <c r="A3007" s="25" t="s">
        <v>149</v>
      </c>
      <c r="B3007" s="25" t="s">
        <v>40</v>
      </c>
      <c r="C3007" s="32">
        <v>39654</v>
      </c>
      <c r="D3007" s="25">
        <v>2008</v>
      </c>
      <c r="E3007" s="26">
        <v>0.39583333333333331</v>
      </c>
      <c r="F3007" s="26">
        <v>0.42986111111111108</v>
      </c>
      <c r="G3007" s="26">
        <f t="shared" si="499"/>
        <v>3.4027777777777768E-2</v>
      </c>
      <c r="H3007" s="27">
        <v>2</v>
      </c>
      <c r="I3007" s="27">
        <v>1</v>
      </c>
      <c r="J3007" s="27">
        <v>6</v>
      </c>
      <c r="K3007" s="27">
        <v>6</v>
      </c>
      <c r="L3007" s="25" t="s">
        <v>61</v>
      </c>
      <c r="M3007" s="14" t="s">
        <v>62</v>
      </c>
      <c r="N3007" s="27">
        <v>1</v>
      </c>
      <c r="O3007" s="27">
        <f t="shared" si="500"/>
        <v>56.099999999999994</v>
      </c>
      <c r="P3007" s="28">
        <v>17</v>
      </c>
      <c r="Q3007" s="27">
        <f t="shared" si="501"/>
        <v>54.78</v>
      </c>
      <c r="R3007" s="28">
        <v>16.600000000000001</v>
      </c>
      <c r="S3007" s="27">
        <f t="shared" si="502"/>
        <v>56.099999999999994</v>
      </c>
      <c r="T3007" s="28">
        <v>17</v>
      </c>
      <c r="U3007" s="27" t="s">
        <v>43</v>
      </c>
      <c r="V3007" s="27" t="s">
        <v>43</v>
      </c>
      <c r="W3007" s="29">
        <v>27.891559999999998</v>
      </c>
      <c r="X3007" s="29">
        <v>-115.19089</v>
      </c>
      <c r="Y3007" s="28">
        <f t="shared" si="503"/>
        <v>59</v>
      </c>
      <c r="Z3007" s="27">
        <v>15</v>
      </c>
      <c r="AA3007" s="27">
        <v>15</v>
      </c>
      <c r="AB3007" s="27" t="s">
        <v>44</v>
      </c>
      <c r="AC3007" s="25">
        <v>9</v>
      </c>
      <c r="AD3007" s="25">
        <v>14</v>
      </c>
      <c r="AE3007" s="27">
        <v>1</v>
      </c>
      <c r="AF3007" s="27">
        <v>21</v>
      </c>
      <c r="AG3007" s="27">
        <v>300</v>
      </c>
      <c r="AI3007" s="70">
        <f t="shared" si="504"/>
        <v>11.083</v>
      </c>
      <c r="AJ3007" s="71" t="s">
        <v>369</v>
      </c>
      <c r="AK3007" s="72">
        <f t="shared" si="505"/>
        <v>1.1117350137621949</v>
      </c>
      <c r="AL3007" s="73">
        <f t="shared" si="506"/>
        <v>1.1117350137621949</v>
      </c>
    </row>
    <row r="3008" spans="1:38" hidden="1">
      <c r="A3008" s="25" t="s">
        <v>149</v>
      </c>
      <c r="B3008" s="25" t="s">
        <v>40</v>
      </c>
      <c r="C3008" s="32">
        <v>39654</v>
      </c>
      <c r="D3008" s="25">
        <v>2008</v>
      </c>
      <c r="E3008" s="26">
        <v>0.39583333333333331</v>
      </c>
      <c r="F3008" s="26">
        <v>0.42986111111111108</v>
      </c>
      <c r="G3008" s="26">
        <f t="shared" si="499"/>
        <v>3.4027777777777768E-2</v>
      </c>
      <c r="H3008" s="27">
        <v>2</v>
      </c>
      <c r="I3008" s="27">
        <v>1</v>
      </c>
      <c r="J3008" s="27">
        <v>6</v>
      </c>
      <c r="K3008" s="27">
        <v>6</v>
      </c>
      <c r="L3008" s="25" t="s">
        <v>61</v>
      </c>
      <c r="M3008" s="14" t="s">
        <v>62</v>
      </c>
      <c r="N3008" s="27">
        <v>1</v>
      </c>
      <c r="O3008" s="27">
        <f t="shared" si="500"/>
        <v>56.099999999999994</v>
      </c>
      <c r="P3008" s="28">
        <v>17</v>
      </c>
      <c r="Q3008" s="27">
        <f t="shared" si="501"/>
        <v>54.78</v>
      </c>
      <c r="R3008" s="28">
        <v>16.600000000000001</v>
      </c>
      <c r="S3008" s="27">
        <f t="shared" si="502"/>
        <v>56.099999999999994</v>
      </c>
      <c r="T3008" s="28">
        <v>17</v>
      </c>
      <c r="U3008" s="27" t="s">
        <v>43</v>
      </c>
      <c r="V3008" s="27" t="s">
        <v>43</v>
      </c>
      <c r="W3008" s="29">
        <v>27.891559999999998</v>
      </c>
      <c r="X3008" s="29">
        <v>-115.19089</v>
      </c>
      <c r="Y3008" s="28">
        <f t="shared" si="503"/>
        <v>59</v>
      </c>
      <c r="Z3008" s="27">
        <v>15</v>
      </c>
      <c r="AA3008" s="27">
        <v>15</v>
      </c>
      <c r="AB3008" s="27" t="s">
        <v>44</v>
      </c>
      <c r="AC3008" s="25">
        <v>9</v>
      </c>
      <c r="AD3008" s="25">
        <v>20</v>
      </c>
      <c r="AE3008" s="27">
        <v>1</v>
      </c>
      <c r="AF3008" s="27">
        <v>21</v>
      </c>
      <c r="AG3008" s="27">
        <v>300</v>
      </c>
      <c r="AI3008" s="70">
        <f t="shared" si="504"/>
        <v>15.337</v>
      </c>
      <c r="AJ3008" s="71" t="s">
        <v>369</v>
      </c>
      <c r="AK3008" s="72">
        <f t="shared" si="505"/>
        <v>2.2645047633742106</v>
      </c>
      <c r="AL3008" s="73">
        <f t="shared" si="506"/>
        <v>2.2645047633742106</v>
      </c>
    </row>
    <row r="3009" spans="1:38" hidden="1">
      <c r="A3009" s="25" t="s">
        <v>149</v>
      </c>
      <c r="B3009" s="25" t="s">
        <v>40</v>
      </c>
      <c r="C3009" s="32">
        <v>39654</v>
      </c>
      <c r="D3009" s="25">
        <v>2008</v>
      </c>
      <c r="E3009" s="26">
        <v>0.39583333333333331</v>
      </c>
      <c r="F3009" s="26">
        <v>0.42986111111111108</v>
      </c>
      <c r="G3009" s="26">
        <f t="shared" si="499"/>
        <v>3.4027777777777768E-2</v>
      </c>
      <c r="H3009" s="27">
        <v>2</v>
      </c>
      <c r="I3009" s="27">
        <v>1</v>
      </c>
      <c r="J3009" s="27">
        <v>6</v>
      </c>
      <c r="K3009" s="27">
        <v>6</v>
      </c>
      <c r="L3009" s="25" t="s">
        <v>61</v>
      </c>
      <c r="M3009" s="14" t="s">
        <v>62</v>
      </c>
      <c r="N3009" s="27">
        <v>1</v>
      </c>
      <c r="O3009" s="27">
        <f t="shared" si="500"/>
        <v>56.099999999999994</v>
      </c>
      <c r="P3009" s="28">
        <v>17</v>
      </c>
      <c r="Q3009" s="27">
        <f t="shared" si="501"/>
        <v>54.78</v>
      </c>
      <c r="R3009" s="28">
        <v>16.600000000000001</v>
      </c>
      <c r="S3009" s="27">
        <f t="shared" si="502"/>
        <v>56.099999999999994</v>
      </c>
      <c r="T3009" s="28">
        <v>17</v>
      </c>
      <c r="U3009" s="27" t="s">
        <v>43</v>
      </c>
      <c r="V3009" s="27" t="s">
        <v>43</v>
      </c>
      <c r="W3009" s="29">
        <v>27.891559999999998</v>
      </c>
      <c r="X3009" s="29">
        <v>-115.19089</v>
      </c>
      <c r="Y3009" s="28">
        <f t="shared" si="503"/>
        <v>59</v>
      </c>
      <c r="Z3009" s="27">
        <v>15</v>
      </c>
      <c r="AA3009" s="27">
        <v>15</v>
      </c>
      <c r="AB3009" s="27" t="s">
        <v>44</v>
      </c>
      <c r="AC3009" s="25">
        <v>9</v>
      </c>
      <c r="AD3009" s="25">
        <v>22</v>
      </c>
      <c r="AE3009" s="27">
        <v>1</v>
      </c>
      <c r="AF3009" s="27">
        <v>21</v>
      </c>
      <c r="AG3009" s="27">
        <v>300</v>
      </c>
      <c r="AI3009" s="70">
        <f t="shared" si="504"/>
        <v>16.754999999999999</v>
      </c>
      <c r="AJ3009" s="71" t="s">
        <v>369</v>
      </c>
      <c r="AK3009" s="72">
        <f t="shared" si="505"/>
        <v>2.7483879168691034</v>
      </c>
      <c r="AL3009" s="73">
        <f t="shared" si="506"/>
        <v>2.7483879168691034</v>
      </c>
    </row>
    <row r="3010" spans="1:38" hidden="1">
      <c r="A3010" s="25" t="s">
        <v>149</v>
      </c>
      <c r="B3010" s="25" t="s">
        <v>40</v>
      </c>
      <c r="C3010" s="32">
        <v>39654</v>
      </c>
      <c r="D3010" s="25">
        <v>2008</v>
      </c>
      <c r="E3010" s="26">
        <v>0.39583333333333331</v>
      </c>
      <c r="F3010" s="26">
        <v>0.42986111111111108</v>
      </c>
      <c r="G3010" s="26">
        <f t="shared" si="499"/>
        <v>3.4027777777777768E-2</v>
      </c>
      <c r="H3010" s="27">
        <v>2</v>
      </c>
      <c r="I3010" s="27">
        <v>1</v>
      </c>
      <c r="J3010" s="27">
        <v>6</v>
      </c>
      <c r="K3010" s="27">
        <v>6</v>
      </c>
      <c r="L3010" s="25" t="s">
        <v>61</v>
      </c>
      <c r="M3010" s="14" t="s">
        <v>62</v>
      </c>
      <c r="N3010" s="27">
        <v>1</v>
      </c>
      <c r="O3010" s="27">
        <f t="shared" si="500"/>
        <v>56.099999999999994</v>
      </c>
      <c r="P3010" s="28">
        <v>17</v>
      </c>
      <c r="Q3010" s="27">
        <f t="shared" si="501"/>
        <v>54.78</v>
      </c>
      <c r="R3010" s="28">
        <v>16.600000000000001</v>
      </c>
      <c r="S3010" s="27">
        <f t="shared" si="502"/>
        <v>56.099999999999994</v>
      </c>
      <c r="T3010" s="28">
        <v>17</v>
      </c>
      <c r="U3010" s="27" t="s">
        <v>43</v>
      </c>
      <c r="V3010" s="27" t="s">
        <v>43</v>
      </c>
      <c r="W3010" s="29">
        <v>27.891559999999998</v>
      </c>
      <c r="X3010" s="29">
        <v>-115.19089</v>
      </c>
      <c r="Y3010" s="28">
        <f t="shared" si="503"/>
        <v>59</v>
      </c>
      <c r="Z3010" s="27">
        <v>15</v>
      </c>
      <c r="AA3010" s="27">
        <v>15</v>
      </c>
      <c r="AB3010" s="27" t="s">
        <v>44</v>
      </c>
      <c r="AC3010" s="25">
        <v>9</v>
      </c>
      <c r="AD3010" s="25">
        <v>22</v>
      </c>
      <c r="AE3010" s="27">
        <v>1</v>
      </c>
      <c r="AF3010" s="27">
        <v>21</v>
      </c>
      <c r="AG3010" s="27">
        <v>300</v>
      </c>
      <c r="AI3010" s="70">
        <f t="shared" si="504"/>
        <v>16.754999999999999</v>
      </c>
      <c r="AJ3010" s="71" t="s">
        <v>369</v>
      </c>
      <c r="AK3010" s="72">
        <f t="shared" si="505"/>
        <v>2.7483879168691034</v>
      </c>
      <c r="AL3010" s="73">
        <f t="shared" si="506"/>
        <v>2.7483879168691034</v>
      </c>
    </row>
    <row r="3011" spans="1:38" hidden="1">
      <c r="A3011" s="25" t="s">
        <v>149</v>
      </c>
      <c r="B3011" s="25" t="s">
        <v>40</v>
      </c>
      <c r="C3011" s="32">
        <v>39654</v>
      </c>
      <c r="D3011" s="25">
        <v>2008</v>
      </c>
      <c r="E3011" s="26">
        <v>0.39583333333333331</v>
      </c>
      <c r="F3011" s="26">
        <v>0.42986111111111108</v>
      </c>
      <c r="G3011" s="26">
        <f t="shared" si="499"/>
        <v>3.4027777777777768E-2</v>
      </c>
      <c r="H3011" s="27">
        <v>2</v>
      </c>
      <c r="I3011" s="27">
        <v>1</v>
      </c>
      <c r="J3011" s="27">
        <v>6</v>
      </c>
      <c r="K3011" s="27">
        <v>6</v>
      </c>
      <c r="L3011" s="25" t="s">
        <v>61</v>
      </c>
      <c r="M3011" s="14" t="s">
        <v>62</v>
      </c>
      <c r="N3011" s="27">
        <v>1</v>
      </c>
      <c r="O3011" s="27">
        <f t="shared" si="500"/>
        <v>56.099999999999994</v>
      </c>
      <c r="P3011" s="28">
        <v>17</v>
      </c>
      <c r="Q3011" s="27">
        <f t="shared" si="501"/>
        <v>54.78</v>
      </c>
      <c r="R3011" s="28">
        <v>16.600000000000001</v>
      </c>
      <c r="S3011" s="27">
        <f t="shared" si="502"/>
        <v>56.099999999999994</v>
      </c>
      <c r="T3011" s="28">
        <v>17</v>
      </c>
      <c r="U3011" s="27" t="s">
        <v>43</v>
      </c>
      <c r="V3011" s="27" t="s">
        <v>43</v>
      </c>
      <c r="W3011" s="29">
        <v>27.891559999999998</v>
      </c>
      <c r="X3011" s="29">
        <v>-115.19089</v>
      </c>
      <c r="Y3011" s="28">
        <f t="shared" si="503"/>
        <v>59</v>
      </c>
      <c r="Z3011" s="27">
        <v>15</v>
      </c>
      <c r="AA3011" s="27">
        <v>15</v>
      </c>
      <c r="AB3011" s="27" t="s">
        <v>44</v>
      </c>
      <c r="AC3011" s="25">
        <v>10</v>
      </c>
      <c r="AD3011" s="25">
        <v>10</v>
      </c>
      <c r="AE3011" s="27">
        <v>1</v>
      </c>
      <c r="AF3011" s="27">
        <v>22</v>
      </c>
      <c r="AG3011" s="27">
        <v>300</v>
      </c>
      <c r="AI3011" s="70">
        <f t="shared" si="504"/>
        <v>8.2469999999999999</v>
      </c>
      <c r="AJ3011" s="71" t="s">
        <v>369</v>
      </c>
      <c r="AK3011" s="72">
        <f t="shared" si="505"/>
        <v>0.58195573469462847</v>
      </c>
      <c r="AL3011" s="73">
        <f t="shared" si="506"/>
        <v>0.58195573469462847</v>
      </c>
    </row>
    <row r="3012" spans="1:38" hidden="1">
      <c r="A3012" s="25" t="s">
        <v>149</v>
      </c>
      <c r="B3012" s="25" t="s">
        <v>40</v>
      </c>
      <c r="C3012" s="32">
        <v>39654</v>
      </c>
      <c r="D3012" s="25">
        <v>2008</v>
      </c>
      <c r="E3012" s="26">
        <v>0.39583333333333331</v>
      </c>
      <c r="F3012" s="26">
        <v>0.42986111111111108</v>
      </c>
      <c r="G3012" s="26">
        <f t="shared" si="499"/>
        <v>3.4027777777777768E-2</v>
      </c>
      <c r="H3012" s="27">
        <v>2</v>
      </c>
      <c r="I3012" s="27">
        <v>1</v>
      </c>
      <c r="J3012" s="27">
        <v>6</v>
      </c>
      <c r="K3012" s="27">
        <v>6</v>
      </c>
      <c r="L3012" s="25" t="s">
        <v>61</v>
      </c>
      <c r="M3012" s="14" t="s">
        <v>62</v>
      </c>
      <c r="N3012" s="27">
        <v>1</v>
      </c>
      <c r="O3012" s="27">
        <f t="shared" si="500"/>
        <v>56.099999999999994</v>
      </c>
      <c r="P3012" s="28">
        <v>17</v>
      </c>
      <c r="Q3012" s="27">
        <f t="shared" si="501"/>
        <v>54.78</v>
      </c>
      <c r="R3012" s="28">
        <v>16.600000000000001</v>
      </c>
      <c r="S3012" s="27">
        <f t="shared" si="502"/>
        <v>56.099999999999994</v>
      </c>
      <c r="T3012" s="28">
        <v>17</v>
      </c>
      <c r="U3012" s="27" t="s">
        <v>43</v>
      </c>
      <c r="V3012" s="27" t="s">
        <v>43</v>
      </c>
      <c r="W3012" s="29">
        <v>27.891559999999998</v>
      </c>
      <c r="X3012" s="29">
        <v>-115.19089</v>
      </c>
      <c r="Y3012" s="28">
        <f t="shared" si="503"/>
        <v>59</v>
      </c>
      <c r="Z3012" s="27">
        <v>15</v>
      </c>
      <c r="AA3012" s="27">
        <v>15</v>
      </c>
      <c r="AB3012" s="27" t="s">
        <v>44</v>
      </c>
      <c r="AC3012" s="25">
        <v>10</v>
      </c>
      <c r="AD3012" s="25">
        <v>14</v>
      </c>
      <c r="AE3012" s="27">
        <v>1</v>
      </c>
      <c r="AF3012" s="27">
        <v>22</v>
      </c>
      <c r="AG3012" s="27">
        <v>300</v>
      </c>
      <c r="AI3012" s="70">
        <f t="shared" si="504"/>
        <v>11.083</v>
      </c>
      <c r="AJ3012" s="71" t="s">
        <v>369</v>
      </c>
      <c r="AK3012" s="72">
        <f t="shared" si="505"/>
        <v>1.1117350137621949</v>
      </c>
      <c r="AL3012" s="73">
        <f t="shared" si="506"/>
        <v>1.1117350137621949</v>
      </c>
    </row>
    <row r="3013" spans="1:38" hidden="1">
      <c r="A3013" s="25" t="s">
        <v>149</v>
      </c>
      <c r="B3013" s="25" t="s">
        <v>40</v>
      </c>
      <c r="C3013" s="32">
        <v>39654</v>
      </c>
      <c r="D3013" s="25">
        <v>2008</v>
      </c>
      <c r="E3013" s="26">
        <v>0.39583333333333331</v>
      </c>
      <c r="F3013" s="26">
        <v>0.42986111111111108</v>
      </c>
      <c r="G3013" s="26">
        <f t="shared" si="499"/>
        <v>3.4027777777777768E-2</v>
      </c>
      <c r="H3013" s="27">
        <v>2</v>
      </c>
      <c r="I3013" s="27">
        <v>1</v>
      </c>
      <c r="J3013" s="27">
        <v>6</v>
      </c>
      <c r="K3013" s="27">
        <v>6</v>
      </c>
      <c r="L3013" s="25" t="s">
        <v>61</v>
      </c>
      <c r="M3013" s="14" t="s">
        <v>62</v>
      </c>
      <c r="N3013" s="27">
        <v>1</v>
      </c>
      <c r="O3013" s="27">
        <f t="shared" si="500"/>
        <v>56.099999999999994</v>
      </c>
      <c r="P3013" s="28">
        <v>17</v>
      </c>
      <c r="Q3013" s="27">
        <f t="shared" si="501"/>
        <v>54.78</v>
      </c>
      <c r="R3013" s="28">
        <v>16.600000000000001</v>
      </c>
      <c r="S3013" s="27">
        <f t="shared" si="502"/>
        <v>56.099999999999994</v>
      </c>
      <c r="T3013" s="28">
        <v>17</v>
      </c>
      <c r="U3013" s="27" t="s">
        <v>43</v>
      </c>
      <c r="V3013" s="27" t="s">
        <v>43</v>
      </c>
      <c r="W3013" s="29">
        <v>27.891559999999998</v>
      </c>
      <c r="X3013" s="29">
        <v>-115.19089</v>
      </c>
      <c r="Y3013" s="28">
        <f t="shared" si="503"/>
        <v>59</v>
      </c>
      <c r="Z3013" s="27">
        <v>15</v>
      </c>
      <c r="AA3013" s="27">
        <v>15</v>
      </c>
      <c r="AB3013" s="27" t="s">
        <v>44</v>
      </c>
      <c r="AC3013" s="25">
        <v>10</v>
      </c>
      <c r="AD3013" s="25">
        <v>14</v>
      </c>
      <c r="AE3013" s="27">
        <v>1</v>
      </c>
      <c r="AF3013" s="27">
        <v>22</v>
      </c>
      <c r="AG3013" s="27">
        <v>300</v>
      </c>
      <c r="AI3013" s="70">
        <f t="shared" si="504"/>
        <v>11.083</v>
      </c>
      <c r="AJ3013" s="71" t="s">
        <v>369</v>
      </c>
      <c r="AK3013" s="72">
        <f t="shared" si="505"/>
        <v>1.1117350137621949</v>
      </c>
      <c r="AL3013" s="73">
        <f t="shared" si="506"/>
        <v>1.1117350137621949</v>
      </c>
    </row>
    <row r="3014" spans="1:38" hidden="1">
      <c r="A3014" s="25" t="s">
        <v>149</v>
      </c>
      <c r="B3014" s="25" t="s">
        <v>40</v>
      </c>
      <c r="C3014" s="32">
        <v>39654</v>
      </c>
      <c r="D3014" s="25">
        <v>2008</v>
      </c>
      <c r="E3014" s="26">
        <v>0.39583333333333331</v>
      </c>
      <c r="F3014" s="26">
        <v>0.42986111111111108</v>
      </c>
      <c r="G3014" s="26">
        <f t="shared" si="499"/>
        <v>3.4027777777777768E-2</v>
      </c>
      <c r="H3014" s="27">
        <v>2</v>
      </c>
      <c r="I3014" s="27">
        <v>1</v>
      </c>
      <c r="J3014" s="27">
        <v>6</v>
      </c>
      <c r="K3014" s="27">
        <v>6</v>
      </c>
      <c r="L3014" s="25" t="s">
        <v>61</v>
      </c>
      <c r="M3014" s="14" t="s">
        <v>62</v>
      </c>
      <c r="N3014" s="27">
        <v>1</v>
      </c>
      <c r="O3014" s="27">
        <f t="shared" si="500"/>
        <v>56.099999999999994</v>
      </c>
      <c r="P3014" s="28">
        <v>17</v>
      </c>
      <c r="Q3014" s="27">
        <f t="shared" si="501"/>
        <v>54.78</v>
      </c>
      <c r="R3014" s="28">
        <v>16.600000000000001</v>
      </c>
      <c r="S3014" s="27">
        <f t="shared" si="502"/>
        <v>56.099999999999994</v>
      </c>
      <c r="T3014" s="28">
        <v>17</v>
      </c>
      <c r="U3014" s="27" t="s">
        <v>43</v>
      </c>
      <c r="V3014" s="27" t="s">
        <v>43</v>
      </c>
      <c r="W3014" s="29">
        <v>27.891559999999998</v>
      </c>
      <c r="X3014" s="29">
        <v>-115.19089</v>
      </c>
      <c r="Y3014" s="28">
        <f t="shared" si="503"/>
        <v>59</v>
      </c>
      <c r="Z3014" s="27">
        <v>15</v>
      </c>
      <c r="AA3014" s="27">
        <v>15</v>
      </c>
      <c r="AB3014" s="27" t="s">
        <v>44</v>
      </c>
      <c r="AC3014" s="25">
        <v>10</v>
      </c>
      <c r="AD3014" s="25">
        <v>15</v>
      </c>
      <c r="AE3014" s="27">
        <v>1</v>
      </c>
      <c r="AF3014" s="27">
        <v>22</v>
      </c>
      <c r="AG3014" s="27">
        <v>300</v>
      </c>
      <c r="AI3014" s="70">
        <f t="shared" si="504"/>
        <v>11.792</v>
      </c>
      <c r="AJ3014" s="71" t="s">
        <v>369</v>
      </c>
      <c r="AK3014" s="72">
        <f t="shared" si="505"/>
        <v>1.2734394051640829</v>
      </c>
      <c r="AL3014" s="73">
        <f t="shared" si="506"/>
        <v>1.2734394051640829</v>
      </c>
    </row>
    <row r="3015" spans="1:38" hidden="1">
      <c r="A3015" s="25" t="s">
        <v>149</v>
      </c>
      <c r="B3015" s="25" t="s">
        <v>40</v>
      </c>
      <c r="C3015" s="32">
        <v>39654</v>
      </c>
      <c r="D3015" s="25">
        <v>2008</v>
      </c>
      <c r="E3015" s="26">
        <v>0.39583333333333331</v>
      </c>
      <c r="F3015" s="26">
        <v>0.42986111111111108</v>
      </c>
      <c r="G3015" s="26">
        <f t="shared" si="499"/>
        <v>3.4027777777777768E-2</v>
      </c>
      <c r="H3015" s="27">
        <v>2</v>
      </c>
      <c r="I3015" s="27">
        <v>1</v>
      </c>
      <c r="J3015" s="27">
        <v>6</v>
      </c>
      <c r="K3015" s="27">
        <v>6</v>
      </c>
      <c r="L3015" s="25" t="s">
        <v>61</v>
      </c>
      <c r="M3015" s="14" t="s">
        <v>62</v>
      </c>
      <c r="N3015" s="27">
        <v>1</v>
      </c>
      <c r="O3015" s="27">
        <f t="shared" si="500"/>
        <v>56.099999999999994</v>
      </c>
      <c r="P3015" s="28">
        <v>17</v>
      </c>
      <c r="Q3015" s="27">
        <f t="shared" si="501"/>
        <v>54.78</v>
      </c>
      <c r="R3015" s="28">
        <v>16.600000000000001</v>
      </c>
      <c r="S3015" s="27">
        <f t="shared" si="502"/>
        <v>56.099999999999994</v>
      </c>
      <c r="T3015" s="28">
        <v>17</v>
      </c>
      <c r="U3015" s="27" t="s">
        <v>43</v>
      </c>
      <c r="V3015" s="27" t="s">
        <v>43</v>
      </c>
      <c r="W3015" s="29">
        <v>27.891559999999998</v>
      </c>
      <c r="X3015" s="29">
        <v>-115.19089</v>
      </c>
      <c r="Y3015" s="28">
        <f t="shared" si="503"/>
        <v>59</v>
      </c>
      <c r="Z3015" s="27">
        <v>15</v>
      </c>
      <c r="AA3015" s="27">
        <v>15</v>
      </c>
      <c r="AB3015" s="27" t="s">
        <v>44</v>
      </c>
      <c r="AC3015" s="25">
        <v>10</v>
      </c>
      <c r="AD3015" s="25">
        <v>19</v>
      </c>
      <c r="AE3015" s="27">
        <v>1</v>
      </c>
      <c r="AF3015" s="27">
        <v>22</v>
      </c>
      <c r="AG3015" s="27">
        <v>300</v>
      </c>
      <c r="AI3015" s="70">
        <f t="shared" si="504"/>
        <v>14.628</v>
      </c>
      <c r="AJ3015" s="71" t="s">
        <v>369</v>
      </c>
      <c r="AK3015" s="72">
        <f t="shared" si="505"/>
        <v>2.041534710262368</v>
      </c>
      <c r="AL3015" s="73">
        <f t="shared" si="506"/>
        <v>2.041534710262368</v>
      </c>
    </row>
    <row r="3016" spans="1:38" hidden="1">
      <c r="A3016" s="25" t="s">
        <v>149</v>
      </c>
      <c r="B3016" s="25" t="s">
        <v>40</v>
      </c>
      <c r="C3016" s="32">
        <v>39654</v>
      </c>
      <c r="D3016" s="25">
        <v>2008</v>
      </c>
      <c r="E3016" s="26">
        <v>0.39583333333333331</v>
      </c>
      <c r="F3016" s="26">
        <v>0.42986111111111108</v>
      </c>
      <c r="G3016" s="26">
        <f t="shared" si="499"/>
        <v>3.4027777777777768E-2</v>
      </c>
      <c r="H3016" s="27">
        <v>2</v>
      </c>
      <c r="I3016" s="27">
        <v>1</v>
      </c>
      <c r="J3016" s="27">
        <v>6</v>
      </c>
      <c r="K3016" s="27">
        <v>6</v>
      </c>
      <c r="L3016" s="25" t="s">
        <v>61</v>
      </c>
      <c r="M3016" s="14" t="s">
        <v>62</v>
      </c>
      <c r="N3016" s="27">
        <v>1</v>
      </c>
      <c r="O3016" s="27">
        <f t="shared" si="500"/>
        <v>56.099999999999994</v>
      </c>
      <c r="P3016" s="28">
        <v>17</v>
      </c>
      <c r="Q3016" s="27">
        <f t="shared" si="501"/>
        <v>54.78</v>
      </c>
      <c r="R3016" s="28">
        <v>16.600000000000001</v>
      </c>
      <c r="S3016" s="27">
        <f t="shared" si="502"/>
        <v>56.099999999999994</v>
      </c>
      <c r="T3016" s="28">
        <v>17</v>
      </c>
      <c r="U3016" s="27" t="s">
        <v>43</v>
      </c>
      <c r="V3016" s="27" t="s">
        <v>43</v>
      </c>
      <c r="W3016" s="29">
        <v>27.891559999999998</v>
      </c>
      <c r="X3016" s="29">
        <v>-115.19089</v>
      </c>
      <c r="Y3016" s="28">
        <f t="shared" si="503"/>
        <v>59</v>
      </c>
      <c r="Z3016" s="27">
        <v>15</v>
      </c>
      <c r="AA3016" s="27">
        <v>15</v>
      </c>
      <c r="AB3016" s="27" t="s">
        <v>44</v>
      </c>
      <c r="AC3016" s="25">
        <v>10</v>
      </c>
      <c r="AD3016" s="25">
        <v>20</v>
      </c>
      <c r="AE3016" s="27">
        <v>1</v>
      </c>
      <c r="AF3016" s="27">
        <v>22</v>
      </c>
      <c r="AG3016" s="27">
        <v>300</v>
      </c>
      <c r="AI3016" s="70">
        <f t="shared" si="504"/>
        <v>15.337</v>
      </c>
      <c r="AJ3016" s="71" t="s">
        <v>369</v>
      </c>
      <c r="AK3016" s="72">
        <f t="shared" si="505"/>
        <v>2.2645047633742106</v>
      </c>
      <c r="AL3016" s="73">
        <f t="shared" si="506"/>
        <v>2.2645047633742106</v>
      </c>
    </row>
    <row r="3017" spans="1:38" hidden="1">
      <c r="A3017" s="25" t="s">
        <v>149</v>
      </c>
      <c r="B3017" s="25" t="s">
        <v>40</v>
      </c>
      <c r="C3017" s="32">
        <v>39654</v>
      </c>
      <c r="D3017" s="25">
        <v>2008</v>
      </c>
      <c r="E3017" s="26">
        <v>0.39583333333333331</v>
      </c>
      <c r="F3017" s="26">
        <v>0.42986111111111108</v>
      </c>
      <c r="G3017" s="26">
        <f t="shared" si="499"/>
        <v>3.4027777777777768E-2</v>
      </c>
      <c r="H3017" s="27">
        <v>2</v>
      </c>
      <c r="I3017" s="27">
        <v>1</v>
      </c>
      <c r="J3017" s="27">
        <v>6</v>
      </c>
      <c r="K3017" s="27">
        <v>6</v>
      </c>
      <c r="L3017" s="25" t="s">
        <v>61</v>
      </c>
      <c r="M3017" s="14" t="s">
        <v>62</v>
      </c>
      <c r="N3017" s="27">
        <v>1</v>
      </c>
      <c r="O3017" s="27">
        <f t="shared" si="500"/>
        <v>56.099999999999994</v>
      </c>
      <c r="P3017" s="28">
        <v>17</v>
      </c>
      <c r="Q3017" s="27">
        <f t="shared" si="501"/>
        <v>54.78</v>
      </c>
      <c r="R3017" s="28">
        <v>16.600000000000001</v>
      </c>
      <c r="S3017" s="27">
        <f t="shared" si="502"/>
        <v>56.099999999999994</v>
      </c>
      <c r="T3017" s="28">
        <v>17</v>
      </c>
      <c r="U3017" s="27" t="s">
        <v>43</v>
      </c>
      <c r="V3017" s="27" t="s">
        <v>43</v>
      </c>
      <c r="W3017" s="29">
        <v>27.891559999999998</v>
      </c>
      <c r="X3017" s="29">
        <v>-115.19089</v>
      </c>
      <c r="Y3017" s="28">
        <f t="shared" si="503"/>
        <v>59</v>
      </c>
      <c r="Z3017" s="27">
        <v>15</v>
      </c>
      <c r="AA3017" s="27">
        <v>15</v>
      </c>
      <c r="AB3017" s="27" t="s">
        <v>44</v>
      </c>
      <c r="AC3017" s="25">
        <v>11</v>
      </c>
      <c r="AD3017" s="25">
        <v>12</v>
      </c>
      <c r="AE3017" s="27">
        <v>1</v>
      </c>
      <c r="AF3017" s="27">
        <v>24</v>
      </c>
      <c r="AG3017" s="27">
        <v>300</v>
      </c>
      <c r="AI3017" s="70">
        <f t="shared" si="504"/>
        <v>9.6649999999999991</v>
      </c>
      <c r="AJ3017" s="71" t="s">
        <v>369</v>
      </c>
      <c r="AK3017" s="72">
        <f t="shared" si="505"/>
        <v>0.82374690124645178</v>
      </c>
      <c r="AL3017" s="73">
        <f t="shared" si="506"/>
        <v>0.82374690124645178</v>
      </c>
    </row>
    <row r="3018" spans="1:38" hidden="1">
      <c r="A3018" s="25" t="s">
        <v>149</v>
      </c>
      <c r="B3018" s="25" t="s">
        <v>40</v>
      </c>
      <c r="C3018" s="32">
        <v>39654</v>
      </c>
      <c r="D3018" s="25">
        <v>2008</v>
      </c>
      <c r="E3018" s="26">
        <v>0.39583333333333331</v>
      </c>
      <c r="F3018" s="26">
        <v>0.42986111111111108</v>
      </c>
      <c r="G3018" s="26">
        <f t="shared" si="499"/>
        <v>3.4027777777777768E-2</v>
      </c>
      <c r="H3018" s="27">
        <v>2</v>
      </c>
      <c r="I3018" s="27">
        <v>1</v>
      </c>
      <c r="J3018" s="27">
        <v>6</v>
      </c>
      <c r="K3018" s="27">
        <v>6</v>
      </c>
      <c r="L3018" s="25" t="s">
        <v>61</v>
      </c>
      <c r="M3018" s="14" t="s">
        <v>62</v>
      </c>
      <c r="N3018" s="27">
        <v>1</v>
      </c>
      <c r="O3018" s="27">
        <f t="shared" si="500"/>
        <v>56.099999999999994</v>
      </c>
      <c r="P3018" s="28">
        <v>17</v>
      </c>
      <c r="Q3018" s="27">
        <f t="shared" si="501"/>
        <v>54.78</v>
      </c>
      <c r="R3018" s="28">
        <v>16.600000000000001</v>
      </c>
      <c r="S3018" s="27">
        <f t="shared" si="502"/>
        <v>56.099999999999994</v>
      </c>
      <c r="T3018" s="28">
        <v>17</v>
      </c>
      <c r="U3018" s="27" t="s">
        <v>43</v>
      </c>
      <c r="V3018" s="27" t="s">
        <v>43</v>
      </c>
      <c r="W3018" s="29">
        <v>27.891559999999998</v>
      </c>
      <c r="X3018" s="29">
        <v>-115.19089</v>
      </c>
      <c r="Y3018" s="28">
        <f t="shared" si="503"/>
        <v>59</v>
      </c>
      <c r="Z3018" s="27">
        <v>15</v>
      </c>
      <c r="AA3018" s="27">
        <v>15</v>
      </c>
      <c r="AB3018" s="27" t="s">
        <v>44</v>
      </c>
      <c r="AC3018" s="25">
        <v>11</v>
      </c>
      <c r="AD3018" s="25">
        <v>19</v>
      </c>
      <c r="AE3018" s="27">
        <v>1</v>
      </c>
      <c r="AF3018" s="27">
        <v>24</v>
      </c>
      <c r="AG3018" s="27">
        <v>300</v>
      </c>
      <c r="AI3018" s="70">
        <f t="shared" si="504"/>
        <v>14.628</v>
      </c>
      <c r="AJ3018" s="71" t="s">
        <v>369</v>
      </c>
      <c r="AK3018" s="72">
        <f t="shared" si="505"/>
        <v>2.041534710262368</v>
      </c>
      <c r="AL3018" s="73">
        <f t="shared" si="506"/>
        <v>2.041534710262368</v>
      </c>
    </row>
    <row r="3019" spans="1:38" hidden="1">
      <c r="A3019" s="25" t="s">
        <v>149</v>
      </c>
      <c r="B3019" s="25" t="s">
        <v>40</v>
      </c>
      <c r="C3019" s="32">
        <v>39654</v>
      </c>
      <c r="D3019" s="25">
        <v>2008</v>
      </c>
      <c r="E3019" s="26">
        <v>0.39583333333333331</v>
      </c>
      <c r="F3019" s="26">
        <v>0.42986111111111108</v>
      </c>
      <c r="G3019" s="26">
        <f t="shared" si="499"/>
        <v>3.4027777777777768E-2</v>
      </c>
      <c r="H3019" s="27">
        <v>2</v>
      </c>
      <c r="I3019" s="27">
        <v>1</v>
      </c>
      <c r="J3019" s="27">
        <v>6</v>
      </c>
      <c r="K3019" s="27">
        <v>6</v>
      </c>
      <c r="L3019" s="25" t="s">
        <v>61</v>
      </c>
      <c r="M3019" s="14" t="s">
        <v>62</v>
      </c>
      <c r="N3019" s="27">
        <v>1</v>
      </c>
      <c r="O3019" s="27">
        <f t="shared" si="500"/>
        <v>56.099999999999994</v>
      </c>
      <c r="P3019" s="28">
        <v>17</v>
      </c>
      <c r="Q3019" s="27">
        <f t="shared" si="501"/>
        <v>54.78</v>
      </c>
      <c r="R3019" s="28">
        <v>16.600000000000001</v>
      </c>
      <c r="S3019" s="27">
        <f t="shared" si="502"/>
        <v>56.099999999999994</v>
      </c>
      <c r="T3019" s="28">
        <v>17</v>
      </c>
      <c r="U3019" s="27" t="s">
        <v>43</v>
      </c>
      <c r="V3019" s="27" t="s">
        <v>43</v>
      </c>
      <c r="W3019" s="29">
        <v>27.891559999999998</v>
      </c>
      <c r="X3019" s="29">
        <v>-115.19089</v>
      </c>
      <c r="Y3019" s="28">
        <f t="shared" si="503"/>
        <v>59</v>
      </c>
      <c r="Z3019" s="27">
        <v>15</v>
      </c>
      <c r="AA3019" s="27">
        <v>15</v>
      </c>
      <c r="AB3019" s="27" t="s">
        <v>44</v>
      </c>
      <c r="AC3019" s="25">
        <v>11</v>
      </c>
      <c r="AD3019" s="25">
        <v>20</v>
      </c>
      <c r="AE3019" s="27">
        <v>1</v>
      </c>
      <c r="AF3019" s="27">
        <v>24</v>
      </c>
      <c r="AG3019" s="27">
        <v>300</v>
      </c>
      <c r="AI3019" s="70">
        <f t="shared" si="504"/>
        <v>15.337</v>
      </c>
      <c r="AJ3019" s="71" t="s">
        <v>369</v>
      </c>
      <c r="AK3019" s="72">
        <f t="shared" si="505"/>
        <v>2.2645047633742106</v>
      </c>
      <c r="AL3019" s="73">
        <f t="shared" si="506"/>
        <v>2.2645047633742106</v>
      </c>
    </row>
    <row r="3020" spans="1:38" hidden="1">
      <c r="A3020" s="25" t="s">
        <v>149</v>
      </c>
      <c r="B3020" s="25" t="s">
        <v>40</v>
      </c>
      <c r="C3020" s="32">
        <v>39654</v>
      </c>
      <c r="D3020" s="25">
        <v>2008</v>
      </c>
      <c r="E3020" s="26">
        <v>0.39583333333333331</v>
      </c>
      <c r="F3020" s="26">
        <v>0.42986111111111108</v>
      </c>
      <c r="G3020" s="26">
        <f t="shared" si="499"/>
        <v>3.4027777777777768E-2</v>
      </c>
      <c r="H3020" s="27">
        <v>2</v>
      </c>
      <c r="I3020" s="27">
        <v>1</v>
      </c>
      <c r="J3020" s="27">
        <v>6</v>
      </c>
      <c r="K3020" s="27">
        <v>6</v>
      </c>
      <c r="L3020" s="25" t="s">
        <v>61</v>
      </c>
      <c r="M3020" s="14" t="s">
        <v>62</v>
      </c>
      <c r="N3020" s="27">
        <v>1</v>
      </c>
      <c r="O3020" s="27">
        <f t="shared" si="500"/>
        <v>56.099999999999994</v>
      </c>
      <c r="P3020" s="28">
        <v>17</v>
      </c>
      <c r="Q3020" s="27">
        <f t="shared" si="501"/>
        <v>54.78</v>
      </c>
      <c r="R3020" s="28">
        <v>16.600000000000001</v>
      </c>
      <c r="S3020" s="27">
        <f t="shared" si="502"/>
        <v>56.099999999999994</v>
      </c>
      <c r="T3020" s="28">
        <v>17</v>
      </c>
      <c r="U3020" s="27" t="s">
        <v>43</v>
      </c>
      <c r="V3020" s="27" t="s">
        <v>43</v>
      </c>
      <c r="W3020" s="29">
        <v>27.891559999999998</v>
      </c>
      <c r="X3020" s="29">
        <v>-115.19089</v>
      </c>
      <c r="Y3020" s="28">
        <f t="shared" si="503"/>
        <v>59</v>
      </c>
      <c r="Z3020" s="27">
        <v>15</v>
      </c>
      <c r="AA3020" s="27">
        <v>15</v>
      </c>
      <c r="AB3020" s="27" t="s">
        <v>44</v>
      </c>
      <c r="AC3020" s="25">
        <v>11</v>
      </c>
      <c r="AD3020" s="25">
        <v>22</v>
      </c>
      <c r="AE3020" s="27">
        <v>1</v>
      </c>
      <c r="AF3020" s="27">
        <v>24</v>
      </c>
      <c r="AG3020" s="27">
        <v>300</v>
      </c>
      <c r="AI3020" s="70">
        <f t="shared" si="504"/>
        <v>16.754999999999999</v>
      </c>
      <c r="AJ3020" s="71" t="s">
        <v>369</v>
      </c>
      <c r="AK3020" s="72">
        <f t="shared" si="505"/>
        <v>2.7483879168691034</v>
      </c>
      <c r="AL3020" s="73">
        <f t="shared" si="506"/>
        <v>2.7483879168691034</v>
      </c>
    </row>
    <row r="3021" spans="1:38" hidden="1">
      <c r="A3021" s="25" t="s">
        <v>149</v>
      </c>
      <c r="B3021" s="25" t="s">
        <v>40</v>
      </c>
      <c r="C3021" s="32">
        <v>39654</v>
      </c>
      <c r="D3021" s="25">
        <v>2008</v>
      </c>
      <c r="E3021" s="26">
        <v>0.39583333333333331</v>
      </c>
      <c r="F3021" s="26">
        <v>0.42986111111111108</v>
      </c>
      <c r="G3021" s="26">
        <f t="shared" si="499"/>
        <v>3.4027777777777768E-2</v>
      </c>
      <c r="H3021" s="27">
        <v>2</v>
      </c>
      <c r="I3021" s="27">
        <v>1</v>
      </c>
      <c r="J3021" s="27">
        <v>6</v>
      </c>
      <c r="K3021" s="27">
        <v>6</v>
      </c>
      <c r="L3021" s="25" t="s">
        <v>61</v>
      </c>
      <c r="M3021" s="14" t="s">
        <v>62</v>
      </c>
      <c r="N3021" s="27">
        <v>1</v>
      </c>
      <c r="O3021" s="27">
        <f t="shared" si="500"/>
        <v>56.099999999999994</v>
      </c>
      <c r="P3021" s="28">
        <v>17</v>
      </c>
      <c r="Q3021" s="27">
        <f t="shared" si="501"/>
        <v>54.78</v>
      </c>
      <c r="R3021" s="28">
        <v>16.600000000000001</v>
      </c>
      <c r="S3021" s="27">
        <f t="shared" si="502"/>
        <v>56.099999999999994</v>
      </c>
      <c r="T3021" s="28">
        <v>17</v>
      </c>
      <c r="U3021" s="27" t="s">
        <v>43</v>
      </c>
      <c r="V3021" s="27" t="s">
        <v>43</v>
      </c>
      <c r="W3021" s="29">
        <v>27.891559999999998</v>
      </c>
      <c r="X3021" s="29">
        <v>-115.19089</v>
      </c>
      <c r="Y3021" s="28">
        <f t="shared" si="503"/>
        <v>59</v>
      </c>
      <c r="Z3021" s="27">
        <v>15</v>
      </c>
      <c r="AA3021" s="27">
        <v>15</v>
      </c>
      <c r="AB3021" s="27" t="s">
        <v>44</v>
      </c>
      <c r="AC3021" s="25">
        <v>11</v>
      </c>
      <c r="AD3021" s="25">
        <v>22</v>
      </c>
      <c r="AE3021" s="27">
        <v>1</v>
      </c>
      <c r="AF3021" s="27">
        <v>24</v>
      </c>
      <c r="AG3021" s="27">
        <v>300</v>
      </c>
      <c r="AI3021" s="70">
        <f t="shared" si="504"/>
        <v>16.754999999999999</v>
      </c>
      <c r="AJ3021" s="71" t="s">
        <v>369</v>
      </c>
      <c r="AK3021" s="72">
        <f t="shared" si="505"/>
        <v>2.7483879168691034</v>
      </c>
      <c r="AL3021" s="73">
        <f t="shared" si="506"/>
        <v>2.7483879168691034</v>
      </c>
    </row>
    <row r="3022" spans="1:38" hidden="1">
      <c r="A3022" s="25" t="s">
        <v>149</v>
      </c>
      <c r="B3022" s="25" t="s">
        <v>40</v>
      </c>
      <c r="C3022" s="32">
        <v>39654</v>
      </c>
      <c r="D3022" s="25">
        <v>2008</v>
      </c>
      <c r="E3022" s="26">
        <v>0.39583333333333331</v>
      </c>
      <c r="F3022" s="26">
        <v>0.42986111111111108</v>
      </c>
      <c r="G3022" s="26">
        <f t="shared" si="499"/>
        <v>3.4027777777777768E-2</v>
      </c>
      <c r="H3022" s="27">
        <v>2</v>
      </c>
      <c r="I3022" s="27">
        <v>1</v>
      </c>
      <c r="J3022" s="27">
        <v>6</v>
      </c>
      <c r="K3022" s="27">
        <v>6</v>
      </c>
      <c r="L3022" s="25" t="s">
        <v>61</v>
      </c>
      <c r="M3022" s="14" t="s">
        <v>62</v>
      </c>
      <c r="N3022" s="27">
        <v>1</v>
      </c>
      <c r="O3022" s="27">
        <f t="shared" si="500"/>
        <v>56.099999999999994</v>
      </c>
      <c r="P3022" s="28">
        <v>17</v>
      </c>
      <c r="Q3022" s="27">
        <f t="shared" si="501"/>
        <v>54.78</v>
      </c>
      <c r="R3022" s="28">
        <v>16.600000000000001</v>
      </c>
      <c r="S3022" s="27">
        <f t="shared" si="502"/>
        <v>56.099999999999994</v>
      </c>
      <c r="T3022" s="28">
        <v>17</v>
      </c>
      <c r="U3022" s="27" t="s">
        <v>43</v>
      </c>
      <c r="V3022" s="27" t="s">
        <v>43</v>
      </c>
      <c r="W3022" s="29">
        <v>27.891559999999998</v>
      </c>
      <c r="X3022" s="29">
        <v>-115.19089</v>
      </c>
      <c r="Y3022" s="28">
        <f t="shared" si="503"/>
        <v>59</v>
      </c>
      <c r="Z3022" s="27">
        <v>15</v>
      </c>
      <c r="AA3022" s="27">
        <v>15</v>
      </c>
      <c r="AB3022" s="27" t="s">
        <v>44</v>
      </c>
      <c r="AC3022" s="25">
        <v>11</v>
      </c>
      <c r="AD3022" s="25">
        <v>24</v>
      </c>
      <c r="AE3022" s="27">
        <v>1</v>
      </c>
      <c r="AF3022" s="27">
        <v>24</v>
      </c>
      <c r="AG3022" s="27">
        <v>300</v>
      </c>
      <c r="AI3022" s="70">
        <f t="shared" si="504"/>
        <v>18.172999999999998</v>
      </c>
      <c r="AJ3022" s="71" t="s">
        <v>369</v>
      </c>
      <c r="AK3022" s="72">
        <f t="shared" si="505"/>
        <v>3.2835681640171575</v>
      </c>
      <c r="AL3022" s="73">
        <f t="shared" si="506"/>
        <v>3.2835681640171575</v>
      </c>
    </row>
    <row r="3023" spans="1:38" hidden="1">
      <c r="A3023" s="25" t="s">
        <v>149</v>
      </c>
      <c r="B3023" s="25" t="s">
        <v>40</v>
      </c>
      <c r="C3023" s="32">
        <v>39654</v>
      </c>
      <c r="D3023" s="25">
        <v>2008</v>
      </c>
      <c r="E3023" s="26">
        <v>0.39583333333333331</v>
      </c>
      <c r="F3023" s="26">
        <v>0.42986111111111108</v>
      </c>
      <c r="G3023" s="26">
        <f t="shared" si="499"/>
        <v>3.4027777777777768E-2</v>
      </c>
      <c r="H3023" s="27">
        <v>2</v>
      </c>
      <c r="I3023" s="27">
        <v>1</v>
      </c>
      <c r="J3023" s="27">
        <v>6</v>
      </c>
      <c r="K3023" s="27">
        <v>6</v>
      </c>
      <c r="L3023" s="25" t="s">
        <v>61</v>
      </c>
      <c r="M3023" s="14" t="s">
        <v>62</v>
      </c>
      <c r="N3023" s="27">
        <v>1</v>
      </c>
      <c r="O3023" s="27">
        <f t="shared" si="500"/>
        <v>56.099999999999994</v>
      </c>
      <c r="P3023" s="28">
        <v>17</v>
      </c>
      <c r="Q3023" s="27">
        <f t="shared" si="501"/>
        <v>54.78</v>
      </c>
      <c r="R3023" s="28">
        <v>16.600000000000001</v>
      </c>
      <c r="S3023" s="27">
        <f t="shared" si="502"/>
        <v>56.099999999999994</v>
      </c>
      <c r="T3023" s="28">
        <v>17</v>
      </c>
      <c r="U3023" s="27" t="s">
        <v>43</v>
      </c>
      <c r="V3023" s="27" t="s">
        <v>43</v>
      </c>
      <c r="W3023" s="29">
        <v>27.891559999999998</v>
      </c>
      <c r="X3023" s="29">
        <v>-115.19089</v>
      </c>
      <c r="Y3023" s="28">
        <f t="shared" si="503"/>
        <v>59</v>
      </c>
      <c r="Z3023" s="27">
        <v>15</v>
      </c>
      <c r="AA3023" s="27">
        <v>15</v>
      </c>
      <c r="AB3023" s="27" t="s">
        <v>44</v>
      </c>
      <c r="AC3023" s="25">
        <v>12</v>
      </c>
      <c r="AD3023" s="25">
        <v>15</v>
      </c>
      <c r="AE3023" s="27">
        <v>1</v>
      </c>
      <c r="AF3023" s="27">
        <v>25</v>
      </c>
      <c r="AG3023" s="27">
        <v>300</v>
      </c>
      <c r="AI3023" s="70">
        <f t="shared" si="504"/>
        <v>11.792</v>
      </c>
      <c r="AJ3023" s="71" t="s">
        <v>369</v>
      </c>
      <c r="AK3023" s="72">
        <f t="shared" si="505"/>
        <v>1.2734394051640829</v>
      </c>
      <c r="AL3023" s="73">
        <f t="shared" si="506"/>
        <v>1.2734394051640829</v>
      </c>
    </row>
    <row r="3024" spans="1:38" hidden="1">
      <c r="A3024" s="25" t="s">
        <v>149</v>
      </c>
      <c r="B3024" s="25" t="s">
        <v>40</v>
      </c>
      <c r="C3024" s="32">
        <v>39654</v>
      </c>
      <c r="D3024" s="25">
        <v>2008</v>
      </c>
      <c r="E3024" s="26">
        <v>0.39583333333333331</v>
      </c>
      <c r="F3024" s="26">
        <v>0.42986111111111108</v>
      </c>
      <c r="G3024" s="26">
        <f t="shared" si="499"/>
        <v>3.4027777777777768E-2</v>
      </c>
      <c r="H3024" s="27">
        <v>2</v>
      </c>
      <c r="I3024" s="27">
        <v>1</v>
      </c>
      <c r="J3024" s="27">
        <v>6</v>
      </c>
      <c r="K3024" s="27">
        <v>6</v>
      </c>
      <c r="L3024" s="25" t="s">
        <v>61</v>
      </c>
      <c r="M3024" s="14" t="s">
        <v>62</v>
      </c>
      <c r="N3024" s="27">
        <v>1</v>
      </c>
      <c r="O3024" s="27">
        <f t="shared" si="500"/>
        <v>56.099999999999994</v>
      </c>
      <c r="P3024" s="28">
        <v>17</v>
      </c>
      <c r="Q3024" s="27">
        <f t="shared" si="501"/>
        <v>54.78</v>
      </c>
      <c r="R3024" s="28">
        <v>16.600000000000001</v>
      </c>
      <c r="S3024" s="27">
        <f t="shared" si="502"/>
        <v>56.099999999999994</v>
      </c>
      <c r="T3024" s="28">
        <v>17</v>
      </c>
      <c r="U3024" s="27" t="s">
        <v>43</v>
      </c>
      <c r="V3024" s="27" t="s">
        <v>43</v>
      </c>
      <c r="W3024" s="29">
        <v>27.891559999999998</v>
      </c>
      <c r="X3024" s="29">
        <v>-115.19089</v>
      </c>
      <c r="Y3024" s="28">
        <f t="shared" si="503"/>
        <v>59</v>
      </c>
      <c r="Z3024" s="27">
        <v>15</v>
      </c>
      <c r="AA3024" s="27">
        <v>15</v>
      </c>
      <c r="AB3024" s="27" t="s">
        <v>44</v>
      </c>
      <c r="AC3024" s="25">
        <v>12</v>
      </c>
      <c r="AD3024" s="25">
        <v>19</v>
      </c>
      <c r="AE3024" s="27">
        <v>1</v>
      </c>
      <c r="AF3024" s="27">
        <v>25</v>
      </c>
      <c r="AG3024" s="27">
        <v>300</v>
      </c>
      <c r="AI3024" s="70">
        <f t="shared" si="504"/>
        <v>14.628</v>
      </c>
      <c r="AJ3024" s="71" t="s">
        <v>369</v>
      </c>
      <c r="AK3024" s="72">
        <f t="shared" si="505"/>
        <v>2.041534710262368</v>
      </c>
      <c r="AL3024" s="73">
        <f t="shared" si="506"/>
        <v>2.041534710262368</v>
      </c>
    </row>
    <row r="3025" spans="1:38" hidden="1">
      <c r="A3025" s="25" t="s">
        <v>149</v>
      </c>
      <c r="B3025" s="25" t="s">
        <v>40</v>
      </c>
      <c r="C3025" s="32">
        <v>39654</v>
      </c>
      <c r="D3025" s="25">
        <v>2008</v>
      </c>
      <c r="E3025" s="26">
        <v>0.39583333333333331</v>
      </c>
      <c r="F3025" s="26">
        <v>0.42986111111111108</v>
      </c>
      <c r="G3025" s="26">
        <f t="shared" si="499"/>
        <v>3.4027777777777768E-2</v>
      </c>
      <c r="H3025" s="27">
        <v>2</v>
      </c>
      <c r="I3025" s="27">
        <v>1</v>
      </c>
      <c r="J3025" s="27">
        <v>6</v>
      </c>
      <c r="K3025" s="27">
        <v>6</v>
      </c>
      <c r="L3025" s="25" t="s">
        <v>61</v>
      </c>
      <c r="M3025" s="14" t="s">
        <v>62</v>
      </c>
      <c r="N3025" s="27">
        <v>1</v>
      </c>
      <c r="O3025" s="27">
        <f t="shared" si="500"/>
        <v>56.099999999999994</v>
      </c>
      <c r="P3025" s="28">
        <v>17</v>
      </c>
      <c r="Q3025" s="27">
        <f t="shared" si="501"/>
        <v>54.78</v>
      </c>
      <c r="R3025" s="28">
        <v>16.600000000000001</v>
      </c>
      <c r="S3025" s="27">
        <f t="shared" si="502"/>
        <v>56.099999999999994</v>
      </c>
      <c r="T3025" s="28">
        <v>17</v>
      </c>
      <c r="U3025" s="27" t="s">
        <v>43</v>
      </c>
      <c r="V3025" s="27" t="s">
        <v>43</v>
      </c>
      <c r="W3025" s="29">
        <v>27.891559999999998</v>
      </c>
      <c r="X3025" s="29">
        <v>-115.19089</v>
      </c>
      <c r="Y3025" s="28">
        <f t="shared" si="503"/>
        <v>59</v>
      </c>
      <c r="Z3025" s="27">
        <v>15</v>
      </c>
      <c r="AA3025" s="27">
        <v>15</v>
      </c>
      <c r="AB3025" s="27" t="s">
        <v>44</v>
      </c>
      <c r="AC3025" s="25">
        <v>12</v>
      </c>
      <c r="AD3025" s="25">
        <v>21</v>
      </c>
      <c r="AE3025" s="27">
        <v>1</v>
      </c>
      <c r="AF3025" s="27">
        <v>25</v>
      </c>
      <c r="AG3025" s="27">
        <v>300</v>
      </c>
      <c r="AI3025" s="70">
        <f t="shared" si="504"/>
        <v>16.045999999999999</v>
      </c>
      <c r="AJ3025" s="71" t="s">
        <v>369</v>
      </c>
      <c r="AK3025" s="72">
        <f t="shared" si="505"/>
        <v>2.5000862380340183</v>
      </c>
      <c r="AL3025" s="73">
        <f t="shared" si="506"/>
        <v>2.5000862380340183</v>
      </c>
    </row>
    <row r="3026" spans="1:38" hidden="1">
      <c r="A3026" s="25" t="s">
        <v>149</v>
      </c>
      <c r="B3026" s="25" t="s">
        <v>40</v>
      </c>
      <c r="C3026" s="32">
        <v>39654</v>
      </c>
      <c r="D3026" s="25">
        <v>2008</v>
      </c>
      <c r="E3026" s="26">
        <v>0.39583333333333331</v>
      </c>
      <c r="F3026" s="26">
        <v>0.42986111111111108</v>
      </c>
      <c r="G3026" s="26">
        <f t="shared" si="499"/>
        <v>3.4027777777777768E-2</v>
      </c>
      <c r="H3026" s="27">
        <v>2</v>
      </c>
      <c r="I3026" s="27">
        <v>1</v>
      </c>
      <c r="J3026" s="27">
        <v>6</v>
      </c>
      <c r="K3026" s="27">
        <v>6</v>
      </c>
      <c r="L3026" s="25" t="s">
        <v>61</v>
      </c>
      <c r="M3026" s="14" t="s">
        <v>62</v>
      </c>
      <c r="N3026" s="27">
        <v>1</v>
      </c>
      <c r="O3026" s="27">
        <f t="shared" si="500"/>
        <v>56.099999999999994</v>
      </c>
      <c r="P3026" s="28">
        <v>17</v>
      </c>
      <c r="Q3026" s="27">
        <f t="shared" si="501"/>
        <v>54.78</v>
      </c>
      <c r="R3026" s="28">
        <v>16.600000000000001</v>
      </c>
      <c r="S3026" s="27">
        <f t="shared" si="502"/>
        <v>56.099999999999994</v>
      </c>
      <c r="T3026" s="28">
        <v>17</v>
      </c>
      <c r="U3026" s="27" t="s">
        <v>43</v>
      </c>
      <c r="V3026" s="27" t="s">
        <v>43</v>
      </c>
      <c r="W3026" s="29">
        <v>27.891559999999998</v>
      </c>
      <c r="X3026" s="29">
        <v>-115.19089</v>
      </c>
      <c r="Y3026" s="28">
        <f t="shared" si="503"/>
        <v>59</v>
      </c>
      <c r="Z3026" s="27">
        <v>15</v>
      </c>
      <c r="AA3026" s="27">
        <v>15</v>
      </c>
      <c r="AB3026" s="27" t="s">
        <v>44</v>
      </c>
      <c r="AC3026" s="25">
        <v>12</v>
      </c>
      <c r="AD3026" s="25">
        <v>21</v>
      </c>
      <c r="AE3026" s="27">
        <v>1</v>
      </c>
      <c r="AF3026" s="27">
        <v>25</v>
      </c>
      <c r="AG3026" s="27">
        <v>300</v>
      </c>
      <c r="AI3026" s="70">
        <f t="shared" si="504"/>
        <v>16.045999999999999</v>
      </c>
      <c r="AJ3026" s="71" t="s">
        <v>369</v>
      </c>
      <c r="AK3026" s="72">
        <f t="shared" si="505"/>
        <v>2.5000862380340183</v>
      </c>
      <c r="AL3026" s="73">
        <f t="shared" si="506"/>
        <v>2.5000862380340183</v>
      </c>
    </row>
    <row r="3027" spans="1:38" hidden="1">
      <c r="A3027" s="25" t="s">
        <v>149</v>
      </c>
      <c r="B3027" s="25" t="s">
        <v>40</v>
      </c>
      <c r="C3027" s="32">
        <v>39654</v>
      </c>
      <c r="D3027" s="25">
        <v>2008</v>
      </c>
      <c r="E3027" s="26">
        <v>0.39583333333333331</v>
      </c>
      <c r="F3027" s="26">
        <v>0.42986111111111108</v>
      </c>
      <c r="G3027" s="26">
        <f t="shared" si="499"/>
        <v>3.4027777777777768E-2</v>
      </c>
      <c r="H3027" s="27">
        <v>2</v>
      </c>
      <c r="I3027" s="27">
        <v>1</v>
      </c>
      <c r="J3027" s="27">
        <v>6</v>
      </c>
      <c r="K3027" s="27">
        <v>6</v>
      </c>
      <c r="L3027" s="25" t="s">
        <v>61</v>
      </c>
      <c r="M3027" s="14" t="s">
        <v>62</v>
      </c>
      <c r="N3027" s="27">
        <v>1</v>
      </c>
      <c r="O3027" s="27">
        <f t="shared" si="500"/>
        <v>56.099999999999994</v>
      </c>
      <c r="P3027" s="28">
        <v>17</v>
      </c>
      <c r="Q3027" s="27">
        <f t="shared" si="501"/>
        <v>54.78</v>
      </c>
      <c r="R3027" s="28">
        <v>16.600000000000001</v>
      </c>
      <c r="S3027" s="27">
        <f t="shared" si="502"/>
        <v>56.099999999999994</v>
      </c>
      <c r="T3027" s="28">
        <v>17</v>
      </c>
      <c r="U3027" s="27" t="s">
        <v>43</v>
      </c>
      <c r="V3027" s="27" t="s">
        <v>43</v>
      </c>
      <c r="W3027" s="29">
        <v>27.891559999999998</v>
      </c>
      <c r="X3027" s="29">
        <v>-115.19089</v>
      </c>
      <c r="Y3027" s="28">
        <f t="shared" si="503"/>
        <v>59</v>
      </c>
      <c r="Z3027" s="27">
        <v>15</v>
      </c>
      <c r="AA3027" s="27">
        <v>15</v>
      </c>
      <c r="AB3027" s="27" t="s">
        <v>44</v>
      </c>
      <c r="AC3027" s="25">
        <v>12</v>
      </c>
      <c r="AD3027" s="25">
        <v>24</v>
      </c>
      <c r="AE3027" s="27">
        <v>1</v>
      </c>
      <c r="AF3027" s="27">
        <v>25</v>
      </c>
      <c r="AG3027" s="27">
        <v>300</v>
      </c>
      <c r="AI3027" s="70">
        <f t="shared" si="504"/>
        <v>18.172999999999998</v>
      </c>
      <c r="AJ3027" s="71" t="s">
        <v>369</v>
      </c>
      <c r="AK3027" s="72">
        <f t="shared" si="505"/>
        <v>3.2835681640171575</v>
      </c>
      <c r="AL3027" s="73">
        <f t="shared" si="506"/>
        <v>3.2835681640171575</v>
      </c>
    </row>
    <row r="3028" spans="1:38" hidden="1">
      <c r="A3028" s="25" t="s">
        <v>149</v>
      </c>
      <c r="B3028" s="25" t="s">
        <v>40</v>
      </c>
      <c r="C3028" s="32">
        <v>39654</v>
      </c>
      <c r="D3028" s="25">
        <v>2008</v>
      </c>
      <c r="E3028" s="26">
        <v>0.39583333333333331</v>
      </c>
      <c r="F3028" s="26">
        <v>0.42986111111111108</v>
      </c>
      <c r="G3028" s="26">
        <f t="shared" ref="G3028:G3081" si="507">F3028-E3028</f>
        <v>3.4027777777777768E-2</v>
      </c>
      <c r="H3028" s="27">
        <v>2</v>
      </c>
      <c r="I3028" s="27">
        <v>1</v>
      </c>
      <c r="J3028" s="27">
        <v>6</v>
      </c>
      <c r="K3028" s="27">
        <v>6</v>
      </c>
      <c r="L3028" s="25" t="s">
        <v>61</v>
      </c>
      <c r="M3028" s="14" t="s">
        <v>62</v>
      </c>
      <c r="N3028" s="27">
        <v>1</v>
      </c>
      <c r="O3028" s="27">
        <f t="shared" ref="O3028:O3081" si="508">3.3*P3028</f>
        <v>56.099999999999994</v>
      </c>
      <c r="P3028" s="28">
        <v>17</v>
      </c>
      <c r="Q3028" s="27">
        <f t="shared" ref="Q3028:Q3081" si="509">3.3*R3028</f>
        <v>54.78</v>
      </c>
      <c r="R3028" s="28">
        <v>16.600000000000001</v>
      </c>
      <c r="S3028" s="27">
        <f t="shared" ref="S3028:S3081" si="510">3.3*T3028</f>
        <v>56.099999999999994</v>
      </c>
      <c r="T3028" s="28">
        <v>17</v>
      </c>
      <c r="U3028" s="27" t="s">
        <v>43</v>
      </c>
      <c r="V3028" s="27" t="s">
        <v>43</v>
      </c>
      <c r="W3028" s="29">
        <v>27.891559999999998</v>
      </c>
      <c r="X3028" s="29">
        <v>-115.19089</v>
      </c>
      <c r="Y3028" s="28">
        <f t="shared" ref="Y3028:Y3081" si="511">(Z3028*1.8)+32</f>
        <v>59</v>
      </c>
      <c r="Z3028" s="27">
        <v>15</v>
      </c>
      <c r="AA3028" s="27">
        <v>15</v>
      </c>
      <c r="AB3028" s="27" t="s">
        <v>44</v>
      </c>
      <c r="AC3028" s="25">
        <v>13</v>
      </c>
      <c r="AD3028" s="25">
        <v>5</v>
      </c>
      <c r="AE3028" s="27">
        <v>1</v>
      </c>
      <c r="AF3028" s="27">
        <v>29</v>
      </c>
      <c r="AG3028" s="27">
        <v>300</v>
      </c>
      <c r="AI3028" s="70">
        <f t="shared" si="504"/>
        <v>4.702</v>
      </c>
      <c r="AJ3028" s="71" t="s">
        <v>369</v>
      </c>
      <c r="AK3028" s="72">
        <f t="shared" si="505"/>
        <v>0.17002025858157216</v>
      </c>
      <c r="AL3028" s="73">
        <f t="shared" si="506"/>
        <v>0.17002025858157216</v>
      </c>
    </row>
    <row r="3029" spans="1:38" hidden="1">
      <c r="A3029" s="25" t="s">
        <v>149</v>
      </c>
      <c r="B3029" s="25" t="s">
        <v>40</v>
      </c>
      <c r="C3029" s="32">
        <v>39654</v>
      </c>
      <c r="D3029" s="25">
        <v>2008</v>
      </c>
      <c r="E3029" s="26">
        <v>0.39583333333333331</v>
      </c>
      <c r="F3029" s="26">
        <v>0.42986111111111108</v>
      </c>
      <c r="G3029" s="26">
        <f t="shared" si="507"/>
        <v>3.4027777777777768E-2</v>
      </c>
      <c r="H3029" s="27">
        <v>2</v>
      </c>
      <c r="I3029" s="27">
        <v>1</v>
      </c>
      <c r="J3029" s="27">
        <v>6</v>
      </c>
      <c r="K3029" s="27">
        <v>6</v>
      </c>
      <c r="L3029" s="25" t="s">
        <v>61</v>
      </c>
      <c r="M3029" s="14" t="s">
        <v>62</v>
      </c>
      <c r="N3029" s="27">
        <v>1</v>
      </c>
      <c r="O3029" s="27">
        <f t="shared" si="508"/>
        <v>56.099999999999994</v>
      </c>
      <c r="P3029" s="28">
        <v>17</v>
      </c>
      <c r="Q3029" s="27">
        <f t="shared" si="509"/>
        <v>54.78</v>
      </c>
      <c r="R3029" s="28">
        <v>16.600000000000001</v>
      </c>
      <c r="S3029" s="27">
        <f t="shared" si="510"/>
        <v>56.099999999999994</v>
      </c>
      <c r="T3029" s="28">
        <v>17</v>
      </c>
      <c r="U3029" s="27" t="s">
        <v>43</v>
      </c>
      <c r="V3029" s="27" t="s">
        <v>43</v>
      </c>
      <c r="W3029" s="29">
        <v>27.891559999999998</v>
      </c>
      <c r="X3029" s="29">
        <v>-115.19089</v>
      </c>
      <c r="Y3029" s="28">
        <f t="shared" si="511"/>
        <v>59</v>
      </c>
      <c r="Z3029" s="27">
        <v>15</v>
      </c>
      <c r="AA3029" s="27">
        <v>15</v>
      </c>
      <c r="AB3029" s="27" t="s">
        <v>44</v>
      </c>
      <c r="AC3029" s="25">
        <v>13</v>
      </c>
      <c r="AD3029" s="25">
        <v>10</v>
      </c>
      <c r="AE3029" s="27">
        <v>1</v>
      </c>
      <c r="AF3029" s="27">
        <v>29</v>
      </c>
      <c r="AG3029" s="27">
        <v>300</v>
      </c>
      <c r="AI3029" s="70">
        <f t="shared" si="504"/>
        <v>8.2469999999999999</v>
      </c>
      <c r="AJ3029" s="71" t="s">
        <v>369</v>
      </c>
      <c r="AK3029" s="72">
        <f t="shared" si="505"/>
        <v>0.58195573469462847</v>
      </c>
      <c r="AL3029" s="73">
        <f t="shared" si="506"/>
        <v>0.58195573469462847</v>
      </c>
    </row>
    <row r="3030" spans="1:38" hidden="1">
      <c r="A3030" s="25" t="s">
        <v>149</v>
      </c>
      <c r="B3030" s="25" t="s">
        <v>40</v>
      </c>
      <c r="C3030" s="32">
        <v>39654</v>
      </c>
      <c r="D3030" s="25">
        <v>2008</v>
      </c>
      <c r="E3030" s="26">
        <v>0.39583333333333331</v>
      </c>
      <c r="F3030" s="26">
        <v>0.42986111111111108</v>
      </c>
      <c r="G3030" s="26">
        <f t="shared" si="507"/>
        <v>3.4027777777777768E-2</v>
      </c>
      <c r="H3030" s="27">
        <v>2</v>
      </c>
      <c r="I3030" s="27">
        <v>1</v>
      </c>
      <c r="J3030" s="27">
        <v>6</v>
      </c>
      <c r="K3030" s="27">
        <v>6</v>
      </c>
      <c r="L3030" s="25" t="s">
        <v>61</v>
      </c>
      <c r="M3030" s="14" t="s">
        <v>62</v>
      </c>
      <c r="N3030" s="27">
        <v>1</v>
      </c>
      <c r="O3030" s="27">
        <f t="shared" si="508"/>
        <v>56.099999999999994</v>
      </c>
      <c r="P3030" s="28">
        <v>17</v>
      </c>
      <c r="Q3030" s="27">
        <f t="shared" si="509"/>
        <v>54.78</v>
      </c>
      <c r="R3030" s="28">
        <v>16.600000000000001</v>
      </c>
      <c r="S3030" s="27">
        <f t="shared" si="510"/>
        <v>56.099999999999994</v>
      </c>
      <c r="T3030" s="28">
        <v>17</v>
      </c>
      <c r="U3030" s="27" t="s">
        <v>43</v>
      </c>
      <c r="V3030" s="27" t="s">
        <v>43</v>
      </c>
      <c r="W3030" s="29">
        <v>27.891559999999998</v>
      </c>
      <c r="X3030" s="29">
        <v>-115.19089</v>
      </c>
      <c r="Y3030" s="28">
        <f t="shared" si="511"/>
        <v>59</v>
      </c>
      <c r="Z3030" s="27">
        <v>15</v>
      </c>
      <c r="AA3030" s="27">
        <v>15</v>
      </c>
      <c r="AB3030" s="27" t="s">
        <v>44</v>
      </c>
      <c r="AC3030" s="25">
        <v>13</v>
      </c>
      <c r="AD3030" s="25">
        <v>10</v>
      </c>
      <c r="AE3030" s="27">
        <v>1</v>
      </c>
      <c r="AF3030" s="27">
        <v>29</v>
      </c>
      <c r="AG3030" s="27">
        <v>300</v>
      </c>
      <c r="AI3030" s="70">
        <f t="shared" si="504"/>
        <v>8.2469999999999999</v>
      </c>
      <c r="AJ3030" s="71" t="s">
        <v>369</v>
      </c>
      <c r="AK3030" s="72">
        <f t="shared" si="505"/>
        <v>0.58195573469462847</v>
      </c>
      <c r="AL3030" s="73">
        <f t="shared" si="506"/>
        <v>0.58195573469462847</v>
      </c>
    </row>
    <row r="3031" spans="1:38" hidden="1">
      <c r="A3031" s="25" t="s">
        <v>149</v>
      </c>
      <c r="B3031" s="25" t="s">
        <v>40</v>
      </c>
      <c r="C3031" s="32">
        <v>39654</v>
      </c>
      <c r="D3031" s="25">
        <v>2008</v>
      </c>
      <c r="E3031" s="26">
        <v>0.39583333333333331</v>
      </c>
      <c r="F3031" s="26">
        <v>0.42986111111111108</v>
      </c>
      <c r="G3031" s="26">
        <f t="shared" si="507"/>
        <v>3.4027777777777768E-2</v>
      </c>
      <c r="H3031" s="27">
        <v>2</v>
      </c>
      <c r="I3031" s="27">
        <v>1</v>
      </c>
      <c r="J3031" s="27">
        <v>6</v>
      </c>
      <c r="K3031" s="27">
        <v>6</v>
      </c>
      <c r="L3031" s="25" t="s">
        <v>61</v>
      </c>
      <c r="M3031" s="14" t="s">
        <v>62</v>
      </c>
      <c r="N3031" s="27">
        <v>1</v>
      </c>
      <c r="O3031" s="27">
        <f t="shared" si="508"/>
        <v>56.099999999999994</v>
      </c>
      <c r="P3031" s="28">
        <v>17</v>
      </c>
      <c r="Q3031" s="27">
        <f t="shared" si="509"/>
        <v>54.78</v>
      </c>
      <c r="R3031" s="28">
        <v>16.600000000000001</v>
      </c>
      <c r="S3031" s="27">
        <f t="shared" si="510"/>
        <v>56.099999999999994</v>
      </c>
      <c r="T3031" s="28">
        <v>17</v>
      </c>
      <c r="U3031" s="27" t="s">
        <v>43</v>
      </c>
      <c r="V3031" s="27" t="s">
        <v>43</v>
      </c>
      <c r="W3031" s="29">
        <v>27.891559999999998</v>
      </c>
      <c r="X3031" s="29">
        <v>-115.19089</v>
      </c>
      <c r="Y3031" s="28">
        <f t="shared" si="511"/>
        <v>59</v>
      </c>
      <c r="Z3031" s="27">
        <v>15</v>
      </c>
      <c r="AA3031" s="27">
        <v>15</v>
      </c>
      <c r="AB3031" s="27" t="s">
        <v>44</v>
      </c>
      <c r="AC3031" s="25">
        <v>13</v>
      </c>
      <c r="AD3031" s="25">
        <v>14</v>
      </c>
      <c r="AE3031" s="27">
        <v>1</v>
      </c>
      <c r="AF3031" s="27">
        <v>29</v>
      </c>
      <c r="AG3031" s="27">
        <v>300</v>
      </c>
      <c r="AI3031" s="70">
        <f t="shared" si="504"/>
        <v>11.083</v>
      </c>
      <c r="AJ3031" s="71" t="s">
        <v>369</v>
      </c>
      <c r="AK3031" s="72">
        <f t="shared" si="505"/>
        <v>1.1117350137621949</v>
      </c>
      <c r="AL3031" s="73">
        <f t="shared" si="506"/>
        <v>1.1117350137621949</v>
      </c>
    </row>
    <row r="3032" spans="1:38" hidden="1">
      <c r="A3032" s="25" t="s">
        <v>149</v>
      </c>
      <c r="B3032" s="25" t="s">
        <v>40</v>
      </c>
      <c r="C3032" s="32">
        <v>39654</v>
      </c>
      <c r="D3032" s="25">
        <v>2008</v>
      </c>
      <c r="E3032" s="26">
        <v>0.39583333333333331</v>
      </c>
      <c r="F3032" s="26">
        <v>0.42986111111111108</v>
      </c>
      <c r="G3032" s="26">
        <f t="shared" si="507"/>
        <v>3.4027777777777768E-2</v>
      </c>
      <c r="H3032" s="27">
        <v>2</v>
      </c>
      <c r="I3032" s="27">
        <v>1</v>
      </c>
      <c r="J3032" s="27">
        <v>6</v>
      </c>
      <c r="K3032" s="27">
        <v>6</v>
      </c>
      <c r="L3032" s="25" t="s">
        <v>61</v>
      </c>
      <c r="M3032" s="14" t="s">
        <v>62</v>
      </c>
      <c r="N3032" s="27">
        <v>1</v>
      </c>
      <c r="O3032" s="27">
        <f t="shared" si="508"/>
        <v>56.099999999999994</v>
      </c>
      <c r="P3032" s="28">
        <v>17</v>
      </c>
      <c r="Q3032" s="27">
        <f t="shared" si="509"/>
        <v>54.78</v>
      </c>
      <c r="R3032" s="28">
        <v>16.600000000000001</v>
      </c>
      <c r="S3032" s="27">
        <f t="shared" si="510"/>
        <v>56.099999999999994</v>
      </c>
      <c r="T3032" s="28">
        <v>17</v>
      </c>
      <c r="U3032" s="27" t="s">
        <v>43</v>
      </c>
      <c r="V3032" s="27" t="s">
        <v>43</v>
      </c>
      <c r="W3032" s="29">
        <v>27.891559999999998</v>
      </c>
      <c r="X3032" s="29">
        <v>-115.19089</v>
      </c>
      <c r="Y3032" s="28">
        <f t="shared" si="511"/>
        <v>59</v>
      </c>
      <c r="Z3032" s="27">
        <v>15</v>
      </c>
      <c r="AA3032" s="27">
        <v>15</v>
      </c>
      <c r="AB3032" s="27" t="s">
        <v>44</v>
      </c>
      <c r="AC3032" s="25">
        <v>13</v>
      </c>
      <c r="AD3032" s="25">
        <v>18</v>
      </c>
      <c r="AE3032" s="27">
        <v>1</v>
      </c>
      <c r="AF3032" s="27">
        <v>29</v>
      </c>
      <c r="AG3032" s="27">
        <v>300</v>
      </c>
      <c r="AI3032" s="70">
        <f t="shared" si="504"/>
        <v>13.918999999999999</v>
      </c>
      <c r="AJ3032" s="71" t="s">
        <v>369</v>
      </c>
      <c r="AK3032" s="72">
        <f t="shared" si="505"/>
        <v>1.8310631406548505</v>
      </c>
      <c r="AL3032" s="73">
        <f t="shared" si="506"/>
        <v>1.8310631406548505</v>
      </c>
    </row>
    <row r="3033" spans="1:38" hidden="1">
      <c r="A3033" s="25" t="s">
        <v>149</v>
      </c>
      <c r="B3033" s="25" t="s">
        <v>40</v>
      </c>
      <c r="C3033" s="32">
        <v>39654</v>
      </c>
      <c r="D3033" s="25">
        <v>2008</v>
      </c>
      <c r="E3033" s="26">
        <v>0.39583333333333331</v>
      </c>
      <c r="F3033" s="26">
        <v>0.42986111111111108</v>
      </c>
      <c r="G3033" s="26">
        <f t="shared" si="507"/>
        <v>3.4027777777777768E-2</v>
      </c>
      <c r="H3033" s="27">
        <v>2</v>
      </c>
      <c r="I3033" s="27">
        <v>1</v>
      </c>
      <c r="J3033" s="27">
        <v>6</v>
      </c>
      <c r="K3033" s="27">
        <v>6</v>
      </c>
      <c r="L3033" s="25" t="s">
        <v>61</v>
      </c>
      <c r="M3033" s="14" t="s">
        <v>62</v>
      </c>
      <c r="N3033" s="27">
        <v>1</v>
      </c>
      <c r="O3033" s="27">
        <f t="shared" si="508"/>
        <v>56.099999999999994</v>
      </c>
      <c r="P3033" s="28">
        <v>17</v>
      </c>
      <c r="Q3033" s="27">
        <f t="shared" si="509"/>
        <v>54.78</v>
      </c>
      <c r="R3033" s="28">
        <v>16.600000000000001</v>
      </c>
      <c r="S3033" s="27">
        <f t="shared" si="510"/>
        <v>56.099999999999994</v>
      </c>
      <c r="T3033" s="28">
        <v>17</v>
      </c>
      <c r="U3033" s="27" t="s">
        <v>43</v>
      </c>
      <c r="V3033" s="27" t="s">
        <v>43</v>
      </c>
      <c r="W3033" s="29">
        <v>27.891559999999998</v>
      </c>
      <c r="X3033" s="29">
        <v>-115.19089</v>
      </c>
      <c r="Y3033" s="28">
        <f t="shared" si="511"/>
        <v>59</v>
      </c>
      <c r="Z3033" s="27">
        <v>15</v>
      </c>
      <c r="AA3033" s="27">
        <v>15</v>
      </c>
      <c r="AB3033" s="27" t="s">
        <v>44</v>
      </c>
      <c r="AC3033" s="25">
        <v>13</v>
      </c>
      <c r="AD3033" s="25">
        <v>21</v>
      </c>
      <c r="AE3033" s="27">
        <v>1</v>
      </c>
      <c r="AF3033" s="27">
        <v>29</v>
      </c>
      <c r="AG3033" s="27">
        <v>300</v>
      </c>
      <c r="AI3033" s="70">
        <f t="shared" si="504"/>
        <v>16.045999999999999</v>
      </c>
      <c r="AJ3033" s="71" t="s">
        <v>369</v>
      </c>
      <c r="AK3033" s="72">
        <f t="shared" si="505"/>
        <v>2.5000862380340183</v>
      </c>
      <c r="AL3033" s="73">
        <f t="shared" si="506"/>
        <v>2.5000862380340183</v>
      </c>
    </row>
    <row r="3034" spans="1:38" hidden="1">
      <c r="A3034" s="25" t="s">
        <v>149</v>
      </c>
      <c r="B3034" s="25" t="s">
        <v>40</v>
      </c>
      <c r="C3034" s="32">
        <v>39654</v>
      </c>
      <c r="D3034" s="25">
        <v>2008</v>
      </c>
      <c r="E3034" s="26">
        <v>0.39583333333333331</v>
      </c>
      <c r="F3034" s="26">
        <v>0.42986111111111108</v>
      </c>
      <c r="G3034" s="26">
        <f t="shared" si="507"/>
        <v>3.4027777777777768E-2</v>
      </c>
      <c r="H3034" s="27">
        <v>2</v>
      </c>
      <c r="I3034" s="27">
        <v>1</v>
      </c>
      <c r="J3034" s="27">
        <v>6</v>
      </c>
      <c r="K3034" s="27">
        <v>6</v>
      </c>
      <c r="L3034" s="25" t="s">
        <v>61</v>
      </c>
      <c r="M3034" s="14" t="s">
        <v>62</v>
      </c>
      <c r="N3034" s="27">
        <v>1</v>
      </c>
      <c r="O3034" s="27">
        <f t="shared" si="508"/>
        <v>56.099999999999994</v>
      </c>
      <c r="P3034" s="28">
        <v>17</v>
      </c>
      <c r="Q3034" s="27">
        <f t="shared" si="509"/>
        <v>54.78</v>
      </c>
      <c r="R3034" s="28">
        <v>16.600000000000001</v>
      </c>
      <c r="S3034" s="27">
        <f t="shared" si="510"/>
        <v>56.099999999999994</v>
      </c>
      <c r="T3034" s="28">
        <v>17</v>
      </c>
      <c r="U3034" s="27" t="s">
        <v>43</v>
      </c>
      <c r="V3034" s="27" t="s">
        <v>43</v>
      </c>
      <c r="W3034" s="29">
        <v>27.891559999999998</v>
      </c>
      <c r="X3034" s="29">
        <v>-115.19089</v>
      </c>
      <c r="Y3034" s="28">
        <f t="shared" si="511"/>
        <v>59</v>
      </c>
      <c r="Z3034" s="27">
        <v>15</v>
      </c>
      <c r="AA3034" s="27">
        <v>15</v>
      </c>
      <c r="AB3034" s="27" t="s">
        <v>44</v>
      </c>
      <c r="AC3034" s="25">
        <v>13</v>
      </c>
      <c r="AD3034" s="25">
        <v>21</v>
      </c>
      <c r="AE3034" s="27">
        <v>1</v>
      </c>
      <c r="AF3034" s="27">
        <v>29</v>
      </c>
      <c r="AG3034" s="27">
        <v>300</v>
      </c>
      <c r="AI3034" s="70">
        <f t="shared" si="504"/>
        <v>16.045999999999999</v>
      </c>
      <c r="AJ3034" s="71" t="s">
        <v>369</v>
      </c>
      <c r="AK3034" s="72">
        <f t="shared" si="505"/>
        <v>2.5000862380340183</v>
      </c>
      <c r="AL3034" s="73">
        <f t="shared" si="506"/>
        <v>2.5000862380340183</v>
      </c>
    </row>
    <row r="3035" spans="1:38" hidden="1">
      <c r="A3035" s="25" t="s">
        <v>149</v>
      </c>
      <c r="B3035" s="25" t="s">
        <v>40</v>
      </c>
      <c r="C3035" s="32">
        <v>39654</v>
      </c>
      <c r="D3035" s="25">
        <v>2008</v>
      </c>
      <c r="E3035" s="26">
        <v>0.39583333333333331</v>
      </c>
      <c r="F3035" s="26">
        <v>0.42986111111111108</v>
      </c>
      <c r="G3035" s="26">
        <f t="shared" si="507"/>
        <v>3.4027777777777768E-2</v>
      </c>
      <c r="H3035" s="27">
        <v>2</v>
      </c>
      <c r="I3035" s="27">
        <v>1</v>
      </c>
      <c r="J3035" s="27">
        <v>6</v>
      </c>
      <c r="K3035" s="27">
        <v>6</v>
      </c>
      <c r="L3035" s="25" t="s">
        <v>61</v>
      </c>
      <c r="M3035" s="14" t="s">
        <v>62</v>
      </c>
      <c r="N3035" s="27">
        <v>1</v>
      </c>
      <c r="O3035" s="27">
        <f t="shared" si="508"/>
        <v>56.099999999999994</v>
      </c>
      <c r="P3035" s="28">
        <v>17</v>
      </c>
      <c r="Q3035" s="27">
        <f t="shared" si="509"/>
        <v>54.78</v>
      </c>
      <c r="R3035" s="28">
        <v>16.600000000000001</v>
      </c>
      <c r="S3035" s="27">
        <f t="shared" si="510"/>
        <v>56.099999999999994</v>
      </c>
      <c r="T3035" s="28">
        <v>17</v>
      </c>
      <c r="U3035" s="27" t="s">
        <v>43</v>
      </c>
      <c r="V3035" s="27" t="s">
        <v>43</v>
      </c>
      <c r="W3035" s="29">
        <v>27.891559999999998</v>
      </c>
      <c r="X3035" s="29">
        <v>-115.19089</v>
      </c>
      <c r="Y3035" s="28">
        <f t="shared" si="511"/>
        <v>59</v>
      </c>
      <c r="Z3035" s="27">
        <v>15</v>
      </c>
      <c r="AA3035" s="27">
        <v>15</v>
      </c>
      <c r="AB3035" s="27" t="s">
        <v>44</v>
      </c>
      <c r="AC3035" s="25">
        <v>13</v>
      </c>
      <c r="AD3035" s="25">
        <v>23</v>
      </c>
      <c r="AE3035" s="27">
        <v>1</v>
      </c>
      <c r="AF3035" s="27">
        <v>29</v>
      </c>
      <c r="AG3035" s="27">
        <v>300</v>
      </c>
      <c r="AI3035" s="70">
        <f t="shared" si="504"/>
        <v>17.463999999999999</v>
      </c>
      <c r="AJ3035" s="71" t="s">
        <v>369</v>
      </c>
      <c r="AK3035" s="72">
        <f t="shared" si="505"/>
        <v>3.0095147540604348</v>
      </c>
      <c r="AL3035" s="73">
        <f t="shared" si="506"/>
        <v>3.0095147540604348</v>
      </c>
    </row>
    <row r="3036" spans="1:38" hidden="1">
      <c r="A3036" s="25" t="s">
        <v>149</v>
      </c>
      <c r="B3036" s="25" t="s">
        <v>40</v>
      </c>
      <c r="C3036" s="32">
        <v>39654</v>
      </c>
      <c r="D3036" s="25">
        <v>2008</v>
      </c>
      <c r="E3036" s="26">
        <v>0.39583333333333331</v>
      </c>
      <c r="F3036" s="26">
        <v>0.42986111111111108</v>
      </c>
      <c r="G3036" s="26">
        <f t="shared" si="507"/>
        <v>3.4027777777777768E-2</v>
      </c>
      <c r="H3036" s="27">
        <v>2</v>
      </c>
      <c r="I3036" s="27">
        <v>1</v>
      </c>
      <c r="J3036" s="27">
        <v>6</v>
      </c>
      <c r="K3036" s="27">
        <v>6</v>
      </c>
      <c r="L3036" s="25" t="s">
        <v>61</v>
      </c>
      <c r="M3036" s="14" t="s">
        <v>62</v>
      </c>
      <c r="N3036" s="27">
        <v>1</v>
      </c>
      <c r="O3036" s="27">
        <f t="shared" si="508"/>
        <v>56.099999999999994</v>
      </c>
      <c r="P3036" s="28">
        <v>17</v>
      </c>
      <c r="Q3036" s="27">
        <f t="shared" si="509"/>
        <v>54.78</v>
      </c>
      <c r="R3036" s="28">
        <v>16.600000000000001</v>
      </c>
      <c r="S3036" s="27">
        <f t="shared" si="510"/>
        <v>56.099999999999994</v>
      </c>
      <c r="T3036" s="28">
        <v>17</v>
      </c>
      <c r="U3036" s="27" t="s">
        <v>43</v>
      </c>
      <c r="V3036" s="27" t="s">
        <v>43</v>
      </c>
      <c r="W3036" s="29">
        <v>27.891559999999998</v>
      </c>
      <c r="X3036" s="29">
        <v>-115.19089</v>
      </c>
      <c r="Y3036" s="28">
        <f t="shared" si="511"/>
        <v>59</v>
      </c>
      <c r="Z3036" s="27">
        <v>15</v>
      </c>
      <c r="AA3036" s="27">
        <v>15</v>
      </c>
      <c r="AB3036" s="27" t="s">
        <v>44</v>
      </c>
      <c r="AC3036" s="25">
        <v>13</v>
      </c>
      <c r="AD3036" s="25">
        <v>24</v>
      </c>
      <c r="AE3036" s="27">
        <v>1</v>
      </c>
      <c r="AF3036" s="27">
        <v>29</v>
      </c>
      <c r="AG3036" s="27">
        <v>300</v>
      </c>
      <c r="AI3036" s="70">
        <f t="shared" si="504"/>
        <v>18.172999999999998</v>
      </c>
      <c r="AJ3036" s="71" t="s">
        <v>369</v>
      </c>
      <c r="AK3036" s="72">
        <f t="shared" si="505"/>
        <v>3.2835681640171575</v>
      </c>
      <c r="AL3036" s="73">
        <f t="shared" si="506"/>
        <v>3.2835681640171575</v>
      </c>
    </row>
    <row r="3037" spans="1:38" hidden="1">
      <c r="A3037" s="25" t="s">
        <v>149</v>
      </c>
      <c r="B3037" s="25" t="s">
        <v>40</v>
      </c>
      <c r="C3037" s="32">
        <v>39654</v>
      </c>
      <c r="D3037" s="25">
        <v>2008</v>
      </c>
      <c r="E3037" s="26">
        <v>0.39583333333333331</v>
      </c>
      <c r="F3037" s="26">
        <v>0.42986111111111108</v>
      </c>
      <c r="G3037" s="26">
        <f t="shared" si="507"/>
        <v>3.4027777777777768E-2</v>
      </c>
      <c r="H3037" s="27">
        <v>2</v>
      </c>
      <c r="I3037" s="27">
        <v>1</v>
      </c>
      <c r="J3037" s="27">
        <v>6</v>
      </c>
      <c r="K3037" s="27">
        <v>6</v>
      </c>
      <c r="L3037" s="25" t="s">
        <v>61</v>
      </c>
      <c r="M3037" s="14" t="s">
        <v>62</v>
      </c>
      <c r="N3037" s="27">
        <v>1</v>
      </c>
      <c r="O3037" s="27">
        <f t="shared" si="508"/>
        <v>56.099999999999994</v>
      </c>
      <c r="P3037" s="28">
        <v>17</v>
      </c>
      <c r="Q3037" s="27">
        <f t="shared" si="509"/>
        <v>54.78</v>
      </c>
      <c r="R3037" s="28">
        <v>16.600000000000001</v>
      </c>
      <c r="S3037" s="27">
        <f t="shared" si="510"/>
        <v>56.099999999999994</v>
      </c>
      <c r="T3037" s="28">
        <v>17</v>
      </c>
      <c r="U3037" s="27" t="s">
        <v>43</v>
      </c>
      <c r="V3037" s="27" t="s">
        <v>43</v>
      </c>
      <c r="W3037" s="29">
        <v>27.891559999999998</v>
      </c>
      <c r="X3037" s="29">
        <v>-115.19089</v>
      </c>
      <c r="Y3037" s="28">
        <f t="shared" si="511"/>
        <v>59</v>
      </c>
      <c r="Z3037" s="27">
        <v>15</v>
      </c>
      <c r="AA3037" s="27">
        <v>15</v>
      </c>
      <c r="AB3037" s="27" t="s">
        <v>44</v>
      </c>
      <c r="AC3037" s="25">
        <v>14</v>
      </c>
      <c r="AD3037" s="25">
        <v>11</v>
      </c>
      <c r="AE3037" s="27">
        <v>1</v>
      </c>
      <c r="AF3037" s="27">
        <v>30</v>
      </c>
      <c r="AG3037" s="27">
        <v>300</v>
      </c>
      <c r="AI3037" s="70">
        <f t="shared" si="504"/>
        <v>8.9559999999999995</v>
      </c>
      <c r="AJ3037" s="71" t="s">
        <v>369</v>
      </c>
      <c r="AK3037" s="72">
        <f t="shared" si="505"/>
        <v>0.69715856935839871</v>
      </c>
      <c r="AL3037" s="73">
        <f t="shared" si="506"/>
        <v>0.69715856935839871</v>
      </c>
    </row>
    <row r="3038" spans="1:38" hidden="1">
      <c r="A3038" s="25" t="s">
        <v>149</v>
      </c>
      <c r="B3038" s="25" t="s">
        <v>40</v>
      </c>
      <c r="C3038" s="32">
        <v>39654</v>
      </c>
      <c r="D3038" s="25">
        <v>2008</v>
      </c>
      <c r="E3038" s="26">
        <v>0.39583333333333331</v>
      </c>
      <c r="F3038" s="26">
        <v>0.42986111111111108</v>
      </c>
      <c r="G3038" s="26">
        <f t="shared" si="507"/>
        <v>3.4027777777777768E-2</v>
      </c>
      <c r="H3038" s="27">
        <v>2</v>
      </c>
      <c r="I3038" s="27">
        <v>1</v>
      </c>
      <c r="J3038" s="27">
        <v>6</v>
      </c>
      <c r="K3038" s="27">
        <v>6</v>
      </c>
      <c r="L3038" s="25" t="s">
        <v>61</v>
      </c>
      <c r="M3038" s="14" t="s">
        <v>62</v>
      </c>
      <c r="N3038" s="27">
        <v>1</v>
      </c>
      <c r="O3038" s="27">
        <f t="shared" si="508"/>
        <v>56.099999999999994</v>
      </c>
      <c r="P3038" s="28">
        <v>17</v>
      </c>
      <c r="Q3038" s="27">
        <f t="shared" si="509"/>
        <v>54.78</v>
      </c>
      <c r="R3038" s="28">
        <v>16.600000000000001</v>
      </c>
      <c r="S3038" s="27">
        <f t="shared" si="510"/>
        <v>56.099999999999994</v>
      </c>
      <c r="T3038" s="28">
        <v>17</v>
      </c>
      <c r="U3038" s="27" t="s">
        <v>43</v>
      </c>
      <c r="V3038" s="27" t="s">
        <v>43</v>
      </c>
      <c r="W3038" s="29">
        <v>27.891559999999998</v>
      </c>
      <c r="X3038" s="29">
        <v>-115.19089</v>
      </c>
      <c r="Y3038" s="28">
        <f t="shared" si="511"/>
        <v>59</v>
      </c>
      <c r="Z3038" s="27">
        <v>15</v>
      </c>
      <c r="AA3038" s="27">
        <v>15</v>
      </c>
      <c r="AB3038" s="27" t="s">
        <v>44</v>
      </c>
      <c r="AC3038" s="25">
        <v>14</v>
      </c>
      <c r="AD3038" s="25">
        <v>14</v>
      </c>
      <c r="AE3038" s="27">
        <v>1</v>
      </c>
      <c r="AF3038" s="27">
        <v>30</v>
      </c>
      <c r="AG3038" s="27">
        <v>300</v>
      </c>
      <c r="AI3038" s="70">
        <f t="shared" si="504"/>
        <v>11.083</v>
      </c>
      <c r="AJ3038" s="71" t="s">
        <v>369</v>
      </c>
      <c r="AK3038" s="72">
        <f t="shared" si="505"/>
        <v>1.1117350137621949</v>
      </c>
      <c r="AL3038" s="73">
        <f t="shared" si="506"/>
        <v>1.1117350137621949</v>
      </c>
    </row>
    <row r="3039" spans="1:38" hidden="1">
      <c r="A3039" s="25" t="s">
        <v>149</v>
      </c>
      <c r="B3039" s="25" t="s">
        <v>40</v>
      </c>
      <c r="C3039" s="32">
        <v>39654</v>
      </c>
      <c r="D3039" s="25">
        <v>2008</v>
      </c>
      <c r="E3039" s="26">
        <v>0.39583333333333331</v>
      </c>
      <c r="F3039" s="26">
        <v>0.42986111111111108</v>
      </c>
      <c r="G3039" s="26">
        <f t="shared" si="507"/>
        <v>3.4027777777777768E-2</v>
      </c>
      <c r="H3039" s="27">
        <v>2</v>
      </c>
      <c r="I3039" s="27">
        <v>1</v>
      </c>
      <c r="J3039" s="27">
        <v>6</v>
      </c>
      <c r="K3039" s="27">
        <v>6</v>
      </c>
      <c r="L3039" s="25" t="s">
        <v>61</v>
      </c>
      <c r="M3039" s="14" t="s">
        <v>62</v>
      </c>
      <c r="N3039" s="27">
        <v>1</v>
      </c>
      <c r="O3039" s="27">
        <f t="shared" si="508"/>
        <v>56.099999999999994</v>
      </c>
      <c r="P3039" s="28">
        <v>17</v>
      </c>
      <c r="Q3039" s="27">
        <f t="shared" si="509"/>
        <v>54.78</v>
      </c>
      <c r="R3039" s="28">
        <v>16.600000000000001</v>
      </c>
      <c r="S3039" s="27">
        <f t="shared" si="510"/>
        <v>56.099999999999994</v>
      </c>
      <c r="T3039" s="28">
        <v>17</v>
      </c>
      <c r="U3039" s="27" t="s">
        <v>43</v>
      </c>
      <c r="V3039" s="27" t="s">
        <v>43</v>
      </c>
      <c r="W3039" s="29">
        <v>27.891559999999998</v>
      </c>
      <c r="X3039" s="29">
        <v>-115.19089</v>
      </c>
      <c r="Y3039" s="28">
        <f t="shared" si="511"/>
        <v>59</v>
      </c>
      <c r="Z3039" s="27">
        <v>15</v>
      </c>
      <c r="AA3039" s="27">
        <v>15</v>
      </c>
      <c r="AB3039" s="27" t="s">
        <v>44</v>
      </c>
      <c r="AC3039" s="25">
        <v>14</v>
      </c>
      <c r="AD3039" s="25">
        <v>17</v>
      </c>
      <c r="AE3039" s="27">
        <v>1</v>
      </c>
      <c r="AF3039" s="27">
        <v>30</v>
      </c>
      <c r="AG3039" s="27">
        <v>300</v>
      </c>
      <c r="AI3039" s="70">
        <f t="shared" si="504"/>
        <v>13.209999999999999</v>
      </c>
      <c r="AJ3039" s="71" t="s">
        <v>369</v>
      </c>
      <c r="AK3039" s="72">
        <f t="shared" si="505"/>
        <v>1.6329725885917237</v>
      </c>
      <c r="AL3039" s="73">
        <f t="shared" si="506"/>
        <v>1.6329725885917237</v>
      </c>
    </row>
    <row r="3040" spans="1:38" hidden="1">
      <c r="A3040" s="25" t="s">
        <v>149</v>
      </c>
      <c r="B3040" s="25" t="s">
        <v>40</v>
      </c>
      <c r="C3040" s="32">
        <v>39654</v>
      </c>
      <c r="D3040" s="25">
        <v>2008</v>
      </c>
      <c r="E3040" s="26">
        <v>0.39583333333333331</v>
      </c>
      <c r="F3040" s="26">
        <v>0.42986111111111108</v>
      </c>
      <c r="G3040" s="26">
        <f t="shared" si="507"/>
        <v>3.4027777777777768E-2</v>
      </c>
      <c r="H3040" s="27">
        <v>2</v>
      </c>
      <c r="I3040" s="27">
        <v>1</v>
      </c>
      <c r="J3040" s="27">
        <v>6</v>
      </c>
      <c r="K3040" s="27">
        <v>6</v>
      </c>
      <c r="L3040" s="25" t="s">
        <v>61</v>
      </c>
      <c r="M3040" s="14" t="s">
        <v>62</v>
      </c>
      <c r="N3040" s="27">
        <v>1</v>
      </c>
      <c r="O3040" s="27">
        <f t="shared" si="508"/>
        <v>56.099999999999994</v>
      </c>
      <c r="P3040" s="28">
        <v>17</v>
      </c>
      <c r="Q3040" s="27">
        <f t="shared" si="509"/>
        <v>54.78</v>
      </c>
      <c r="R3040" s="28">
        <v>16.600000000000001</v>
      </c>
      <c r="S3040" s="27">
        <f t="shared" si="510"/>
        <v>56.099999999999994</v>
      </c>
      <c r="T3040" s="28">
        <v>17</v>
      </c>
      <c r="U3040" s="27" t="s">
        <v>43</v>
      </c>
      <c r="V3040" s="27" t="s">
        <v>43</v>
      </c>
      <c r="W3040" s="29">
        <v>27.891559999999998</v>
      </c>
      <c r="X3040" s="29">
        <v>-115.19089</v>
      </c>
      <c r="Y3040" s="28">
        <f t="shared" si="511"/>
        <v>59</v>
      </c>
      <c r="Z3040" s="27">
        <v>15</v>
      </c>
      <c r="AA3040" s="27">
        <v>15</v>
      </c>
      <c r="AB3040" s="27" t="s">
        <v>44</v>
      </c>
      <c r="AC3040" s="25">
        <v>14</v>
      </c>
      <c r="AD3040" s="25">
        <v>18</v>
      </c>
      <c r="AE3040" s="27">
        <v>1</v>
      </c>
      <c r="AF3040" s="27">
        <v>30</v>
      </c>
      <c r="AG3040" s="27">
        <v>300</v>
      </c>
      <c r="AI3040" s="70">
        <f t="shared" si="504"/>
        <v>13.918999999999999</v>
      </c>
      <c r="AJ3040" s="71" t="s">
        <v>369</v>
      </c>
      <c r="AK3040" s="72">
        <f t="shared" si="505"/>
        <v>1.8310631406548505</v>
      </c>
      <c r="AL3040" s="73">
        <f t="shared" si="506"/>
        <v>1.8310631406548505</v>
      </c>
    </row>
    <row r="3041" spans="1:38" hidden="1">
      <c r="A3041" s="25" t="s">
        <v>149</v>
      </c>
      <c r="B3041" s="25" t="s">
        <v>40</v>
      </c>
      <c r="C3041" s="32">
        <v>39654</v>
      </c>
      <c r="D3041" s="25">
        <v>2008</v>
      </c>
      <c r="E3041" s="26">
        <v>0.39583333333333331</v>
      </c>
      <c r="F3041" s="26">
        <v>0.42986111111111108</v>
      </c>
      <c r="G3041" s="26">
        <f t="shared" si="507"/>
        <v>3.4027777777777768E-2</v>
      </c>
      <c r="H3041" s="27">
        <v>2</v>
      </c>
      <c r="I3041" s="27">
        <v>1</v>
      </c>
      <c r="J3041" s="27">
        <v>6</v>
      </c>
      <c r="K3041" s="27">
        <v>6</v>
      </c>
      <c r="L3041" s="25" t="s">
        <v>61</v>
      </c>
      <c r="M3041" s="14" t="s">
        <v>62</v>
      </c>
      <c r="N3041" s="27">
        <v>1</v>
      </c>
      <c r="O3041" s="27">
        <f t="shared" si="508"/>
        <v>56.099999999999994</v>
      </c>
      <c r="P3041" s="28">
        <v>17</v>
      </c>
      <c r="Q3041" s="27">
        <f t="shared" si="509"/>
        <v>54.78</v>
      </c>
      <c r="R3041" s="28">
        <v>16.600000000000001</v>
      </c>
      <c r="S3041" s="27">
        <f t="shared" si="510"/>
        <v>56.099999999999994</v>
      </c>
      <c r="T3041" s="28">
        <v>17</v>
      </c>
      <c r="U3041" s="27" t="s">
        <v>43</v>
      </c>
      <c r="V3041" s="27" t="s">
        <v>43</v>
      </c>
      <c r="W3041" s="29">
        <v>27.891559999999998</v>
      </c>
      <c r="X3041" s="29">
        <v>-115.19089</v>
      </c>
      <c r="Y3041" s="28">
        <f t="shared" si="511"/>
        <v>59</v>
      </c>
      <c r="Z3041" s="27">
        <v>15</v>
      </c>
      <c r="AA3041" s="27">
        <v>15</v>
      </c>
      <c r="AB3041" s="27" t="s">
        <v>44</v>
      </c>
      <c r="AC3041" s="25">
        <v>14</v>
      </c>
      <c r="AD3041" s="25">
        <v>18</v>
      </c>
      <c r="AE3041" s="27">
        <v>1</v>
      </c>
      <c r="AF3041" s="27">
        <v>30</v>
      </c>
      <c r="AG3041" s="27">
        <v>300</v>
      </c>
      <c r="AI3041" s="70">
        <f t="shared" si="504"/>
        <v>13.918999999999999</v>
      </c>
      <c r="AJ3041" s="71" t="s">
        <v>369</v>
      </c>
      <c r="AK3041" s="72">
        <f t="shared" si="505"/>
        <v>1.8310631406548505</v>
      </c>
      <c r="AL3041" s="73">
        <f t="shared" si="506"/>
        <v>1.8310631406548505</v>
      </c>
    </row>
    <row r="3042" spans="1:38" hidden="1">
      <c r="A3042" s="25" t="s">
        <v>149</v>
      </c>
      <c r="B3042" s="25" t="s">
        <v>40</v>
      </c>
      <c r="C3042" s="32">
        <v>39654</v>
      </c>
      <c r="D3042" s="25">
        <v>2008</v>
      </c>
      <c r="E3042" s="26">
        <v>0.39583333333333331</v>
      </c>
      <c r="F3042" s="26">
        <v>0.42986111111111108</v>
      </c>
      <c r="G3042" s="26">
        <f t="shared" si="507"/>
        <v>3.4027777777777768E-2</v>
      </c>
      <c r="H3042" s="27">
        <v>2</v>
      </c>
      <c r="I3042" s="27">
        <v>1</v>
      </c>
      <c r="J3042" s="27">
        <v>6</v>
      </c>
      <c r="K3042" s="27">
        <v>6</v>
      </c>
      <c r="L3042" s="25" t="s">
        <v>61</v>
      </c>
      <c r="M3042" s="14" t="s">
        <v>62</v>
      </c>
      <c r="N3042" s="27">
        <v>1</v>
      </c>
      <c r="O3042" s="27">
        <f t="shared" si="508"/>
        <v>56.099999999999994</v>
      </c>
      <c r="P3042" s="28">
        <v>17</v>
      </c>
      <c r="Q3042" s="27">
        <f t="shared" si="509"/>
        <v>54.78</v>
      </c>
      <c r="R3042" s="28">
        <v>16.600000000000001</v>
      </c>
      <c r="S3042" s="27">
        <f t="shared" si="510"/>
        <v>56.099999999999994</v>
      </c>
      <c r="T3042" s="28">
        <v>17</v>
      </c>
      <c r="U3042" s="27" t="s">
        <v>43</v>
      </c>
      <c r="V3042" s="27" t="s">
        <v>43</v>
      </c>
      <c r="W3042" s="29">
        <v>27.891559999999998</v>
      </c>
      <c r="X3042" s="29">
        <v>-115.19089</v>
      </c>
      <c r="Y3042" s="28">
        <f t="shared" si="511"/>
        <v>59</v>
      </c>
      <c r="Z3042" s="27">
        <v>15</v>
      </c>
      <c r="AA3042" s="27">
        <v>15</v>
      </c>
      <c r="AB3042" s="27" t="s">
        <v>44</v>
      </c>
      <c r="AC3042" s="25">
        <v>14</v>
      </c>
      <c r="AD3042" s="25">
        <v>20</v>
      </c>
      <c r="AE3042" s="27">
        <v>1</v>
      </c>
      <c r="AF3042" s="27">
        <v>30</v>
      </c>
      <c r="AG3042" s="27">
        <v>300</v>
      </c>
      <c r="AI3042" s="70">
        <f t="shared" si="504"/>
        <v>15.337</v>
      </c>
      <c r="AJ3042" s="71" t="s">
        <v>369</v>
      </c>
      <c r="AK3042" s="72">
        <f t="shared" si="505"/>
        <v>2.2645047633742106</v>
      </c>
      <c r="AL3042" s="73">
        <f t="shared" si="506"/>
        <v>2.2645047633742106</v>
      </c>
    </row>
    <row r="3043" spans="1:38" hidden="1">
      <c r="A3043" s="25" t="s">
        <v>149</v>
      </c>
      <c r="B3043" s="25" t="s">
        <v>40</v>
      </c>
      <c r="C3043" s="32">
        <v>39654</v>
      </c>
      <c r="D3043" s="25">
        <v>2008</v>
      </c>
      <c r="E3043" s="26">
        <v>0.39583333333333331</v>
      </c>
      <c r="F3043" s="26">
        <v>0.42986111111111108</v>
      </c>
      <c r="G3043" s="26">
        <f t="shared" si="507"/>
        <v>3.4027777777777768E-2</v>
      </c>
      <c r="H3043" s="27">
        <v>2</v>
      </c>
      <c r="I3043" s="27">
        <v>1</v>
      </c>
      <c r="J3043" s="27">
        <v>6</v>
      </c>
      <c r="K3043" s="27">
        <v>6</v>
      </c>
      <c r="L3043" s="25" t="s">
        <v>61</v>
      </c>
      <c r="M3043" s="14" t="s">
        <v>62</v>
      </c>
      <c r="N3043" s="27">
        <v>1</v>
      </c>
      <c r="O3043" s="27">
        <f t="shared" si="508"/>
        <v>56.099999999999994</v>
      </c>
      <c r="P3043" s="28">
        <v>17</v>
      </c>
      <c r="Q3043" s="27">
        <f t="shared" si="509"/>
        <v>54.78</v>
      </c>
      <c r="R3043" s="28">
        <v>16.600000000000001</v>
      </c>
      <c r="S3043" s="27">
        <f t="shared" si="510"/>
        <v>56.099999999999994</v>
      </c>
      <c r="T3043" s="28">
        <v>17</v>
      </c>
      <c r="U3043" s="27" t="s">
        <v>43</v>
      </c>
      <c r="V3043" s="27" t="s">
        <v>43</v>
      </c>
      <c r="W3043" s="29">
        <v>27.891559999999998</v>
      </c>
      <c r="X3043" s="29">
        <v>-115.19089</v>
      </c>
      <c r="Y3043" s="28">
        <f t="shared" si="511"/>
        <v>59</v>
      </c>
      <c r="Z3043" s="27">
        <v>15</v>
      </c>
      <c r="AA3043" s="27">
        <v>15</v>
      </c>
      <c r="AB3043" s="27" t="s">
        <v>44</v>
      </c>
      <c r="AC3043" s="25">
        <v>14</v>
      </c>
      <c r="AD3043" s="25">
        <v>21</v>
      </c>
      <c r="AE3043" s="27">
        <v>1</v>
      </c>
      <c r="AF3043" s="27">
        <v>30</v>
      </c>
      <c r="AG3043" s="27">
        <v>300</v>
      </c>
      <c r="AI3043" s="70">
        <f t="shared" si="504"/>
        <v>16.045999999999999</v>
      </c>
      <c r="AJ3043" s="71" t="s">
        <v>369</v>
      </c>
      <c r="AK3043" s="72">
        <f t="shared" si="505"/>
        <v>2.5000862380340183</v>
      </c>
      <c r="AL3043" s="73">
        <f t="shared" si="506"/>
        <v>2.5000862380340183</v>
      </c>
    </row>
    <row r="3044" spans="1:38" hidden="1">
      <c r="A3044" s="25" t="s">
        <v>149</v>
      </c>
      <c r="B3044" s="25" t="s">
        <v>40</v>
      </c>
      <c r="C3044" s="32">
        <v>39654</v>
      </c>
      <c r="D3044" s="25">
        <v>2008</v>
      </c>
      <c r="E3044" s="26">
        <v>0.39583333333333331</v>
      </c>
      <c r="F3044" s="26">
        <v>0.42986111111111108</v>
      </c>
      <c r="G3044" s="26">
        <f t="shared" si="507"/>
        <v>3.4027777777777768E-2</v>
      </c>
      <c r="H3044" s="27">
        <v>2</v>
      </c>
      <c r="I3044" s="27">
        <v>1</v>
      </c>
      <c r="J3044" s="27">
        <v>6</v>
      </c>
      <c r="K3044" s="27">
        <v>6</v>
      </c>
      <c r="L3044" s="25" t="s">
        <v>61</v>
      </c>
      <c r="M3044" s="14" t="s">
        <v>62</v>
      </c>
      <c r="N3044" s="27">
        <v>1</v>
      </c>
      <c r="O3044" s="27">
        <f t="shared" si="508"/>
        <v>56.099999999999994</v>
      </c>
      <c r="P3044" s="28">
        <v>17</v>
      </c>
      <c r="Q3044" s="27">
        <f t="shared" si="509"/>
        <v>54.78</v>
      </c>
      <c r="R3044" s="28">
        <v>16.600000000000001</v>
      </c>
      <c r="S3044" s="27">
        <f t="shared" si="510"/>
        <v>56.099999999999994</v>
      </c>
      <c r="T3044" s="28">
        <v>17</v>
      </c>
      <c r="U3044" s="27" t="s">
        <v>43</v>
      </c>
      <c r="V3044" s="27" t="s">
        <v>43</v>
      </c>
      <c r="W3044" s="29">
        <v>27.891559999999998</v>
      </c>
      <c r="X3044" s="29">
        <v>-115.19089</v>
      </c>
      <c r="Y3044" s="28">
        <f t="shared" si="511"/>
        <v>59</v>
      </c>
      <c r="Z3044" s="27">
        <v>15</v>
      </c>
      <c r="AA3044" s="27">
        <v>15</v>
      </c>
      <c r="AB3044" s="27" t="s">
        <v>44</v>
      </c>
      <c r="AC3044" s="25">
        <v>14</v>
      </c>
      <c r="AD3044" s="25">
        <v>21</v>
      </c>
      <c r="AE3044" s="27">
        <v>1</v>
      </c>
      <c r="AF3044" s="27">
        <v>30</v>
      </c>
      <c r="AG3044" s="27">
        <v>300</v>
      </c>
      <c r="AI3044" s="70">
        <f t="shared" si="504"/>
        <v>16.045999999999999</v>
      </c>
      <c r="AJ3044" s="71" t="s">
        <v>369</v>
      </c>
      <c r="AK3044" s="72">
        <f t="shared" si="505"/>
        <v>2.5000862380340183</v>
      </c>
      <c r="AL3044" s="73">
        <f t="shared" si="506"/>
        <v>2.5000862380340183</v>
      </c>
    </row>
    <row r="3045" spans="1:38" hidden="1">
      <c r="A3045" s="25" t="s">
        <v>149</v>
      </c>
      <c r="B3045" s="25" t="s">
        <v>40</v>
      </c>
      <c r="C3045" s="32">
        <v>39654</v>
      </c>
      <c r="D3045" s="25">
        <v>2008</v>
      </c>
      <c r="E3045" s="26">
        <v>0.39583333333333331</v>
      </c>
      <c r="F3045" s="26">
        <v>0.42986111111111108</v>
      </c>
      <c r="G3045" s="26">
        <f t="shared" si="507"/>
        <v>3.4027777777777768E-2</v>
      </c>
      <c r="H3045" s="27">
        <v>2</v>
      </c>
      <c r="I3045" s="27">
        <v>1</v>
      </c>
      <c r="J3045" s="27">
        <v>6</v>
      </c>
      <c r="K3045" s="27">
        <v>6</v>
      </c>
      <c r="L3045" s="25" t="s">
        <v>61</v>
      </c>
      <c r="M3045" s="14" t="s">
        <v>62</v>
      </c>
      <c r="N3045" s="27">
        <v>1</v>
      </c>
      <c r="O3045" s="27">
        <f t="shared" si="508"/>
        <v>56.099999999999994</v>
      </c>
      <c r="P3045" s="28">
        <v>17</v>
      </c>
      <c r="Q3045" s="27">
        <f t="shared" si="509"/>
        <v>54.78</v>
      </c>
      <c r="R3045" s="28">
        <v>16.600000000000001</v>
      </c>
      <c r="S3045" s="27">
        <f t="shared" si="510"/>
        <v>56.099999999999994</v>
      </c>
      <c r="T3045" s="28">
        <v>17</v>
      </c>
      <c r="U3045" s="27" t="s">
        <v>43</v>
      </c>
      <c r="V3045" s="27" t="s">
        <v>43</v>
      </c>
      <c r="W3045" s="29">
        <v>27.891559999999998</v>
      </c>
      <c r="X3045" s="29">
        <v>-115.19089</v>
      </c>
      <c r="Y3045" s="28">
        <f t="shared" si="511"/>
        <v>59</v>
      </c>
      <c r="Z3045" s="27">
        <v>15</v>
      </c>
      <c r="AA3045" s="27">
        <v>15</v>
      </c>
      <c r="AB3045" s="27" t="s">
        <v>44</v>
      </c>
      <c r="AC3045" s="25">
        <v>14</v>
      </c>
      <c r="AD3045" s="25">
        <v>21</v>
      </c>
      <c r="AE3045" s="27">
        <v>1</v>
      </c>
      <c r="AF3045" s="27">
        <v>30</v>
      </c>
      <c r="AG3045" s="27">
        <v>300</v>
      </c>
      <c r="AI3045" s="70">
        <f t="shared" si="504"/>
        <v>16.045999999999999</v>
      </c>
      <c r="AJ3045" s="71" t="s">
        <v>369</v>
      </c>
      <c r="AK3045" s="72">
        <f t="shared" si="505"/>
        <v>2.5000862380340183</v>
      </c>
      <c r="AL3045" s="73">
        <f t="shared" si="506"/>
        <v>2.5000862380340183</v>
      </c>
    </row>
    <row r="3046" spans="1:38" hidden="1">
      <c r="A3046" s="25" t="s">
        <v>149</v>
      </c>
      <c r="B3046" s="25" t="s">
        <v>40</v>
      </c>
      <c r="C3046" s="32">
        <v>39654</v>
      </c>
      <c r="D3046" s="25">
        <v>2008</v>
      </c>
      <c r="E3046" s="26">
        <v>0.39583333333333331</v>
      </c>
      <c r="F3046" s="26">
        <v>0.42986111111111108</v>
      </c>
      <c r="G3046" s="26">
        <f t="shared" si="507"/>
        <v>3.4027777777777768E-2</v>
      </c>
      <c r="H3046" s="27">
        <v>2</v>
      </c>
      <c r="I3046" s="27">
        <v>1</v>
      </c>
      <c r="J3046" s="27">
        <v>6</v>
      </c>
      <c r="K3046" s="27">
        <v>6</v>
      </c>
      <c r="L3046" s="25" t="s">
        <v>61</v>
      </c>
      <c r="M3046" s="14" t="s">
        <v>62</v>
      </c>
      <c r="N3046" s="27">
        <v>1</v>
      </c>
      <c r="O3046" s="27">
        <f t="shared" si="508"/>
        <v>56.099999999999994</v>
      </c>
      <c r="P3046" s="28">
        <v>17</v>
      </c>
      <c r="Q3046" s="27">
        <f t="shared" si="509"/>
        <v>54.78</v>
      </c>
      <c r="R3046" s="28">
        <v>16.600000000000001</v>
      </c>
      <c r="S3046" s="27">
        <f t="shared" si="510"/>
        <v>56.099999999999994</v>
      </c>
      <c r="T3046" s="28">
        <v>17</v>
      </c>
      <c r="U3046" s="27" t="s">
        <v>43</v>
      </c>
      <c r="V3046" s="27" t="s">
        <v>43</v>
      </c>
      <c r="W3046" s="29">
        <v>27.891559999999998</v>
      </c>
      <c r="X3046" s="29">
        <v>-115.19089</v>
      </c>
      <c r="Y3046" s="28">
        <f t="shared" si="511"/>
        <v>59</v>
      </c>
      <c r="Z3046" s="27">
        <v>15</v>
      </c>
      <c r="AA3046" s="27">
        <v>15</v>
      </c>
      <c r="AB3046" s="27" t="s">
        <v>44</v>
      </c>
      <c r="AC3046" s="25">
        <v>14</v>
      </c>
      <c r="AD3046" s="25">
        <v>23</v>
      </c>
      <c r="AE3046" s="27">
        <v>1</v>
      </c>
      <c r="AF3046" s="27">
        <v>30</v>
      </c>
      <c r="AG3046" s="27">
        <v>300</v>
      </c>
      <c r="AI3046" s="70">
        <f t="shared" si="504"/>
        <v>17.463999999999999</v>
      </c>
      <c r="AJ3046" s="71" t="s">
        <v>369</v>
      </c>
      <c r="AK3046" s="72">
        <f t="shared" si="505"/>
        <v>3.0095147540604348</v>
      </c>
      <c r="AL3046" s="73">
        <f t="shared" si="506"/>
        <v>3.0095147540604348</v>
      </c>
    </row>
    <row r="3047" spans="1:38" hidden="1">
      <c r="A3047" s="25" t="s">
        <v>149</v>
      </c>
      <c r="B3047" s="25" t="s">
        <v>40</v>
      </c>
      <c r="C3047" s="32">
        <v>39654</v>
      </c>
      <c r="D3047" s="25">
        <v>2008</v>
      </c>
      <c r="E3047" s="26">
        <v>0.39583333333333331</v>
      </c>
      <c r="F3047" s="26">
        <v>0.42986111111111108</v>
      </c>
      <c r="G3047" s="26">
        <f t="shared" si="507"/>
        <v>3.4027777777777768E-2</v>
      </c>
      <c r="H3047" s="27">
        <v>2</v>
      </c>
      <c r="I3047" s="27">
        <v>1</v>
      </c>
      <c r="J3047" s="27">
        <v>6</v>
      </c>
      <c r="K3047" s="27">
        <v>6</v>
      </c>
      <c r="L3047" s="25" t="s">
        <v>61</v>
      </c>
      <c r="M3047" s="14" t="s">
        <v>62</v>
      </c>
      <c r="N3047" s="27">
        <v>1</v>
      </c>
      <c r="O3047" s="27">
        <f t="shared" si="508"/>
        <v>56.099999999999994</v>
      </c>
      <c r="P3047" s="28">
        <v>17</v>
      </c>
      <c r="Q3047" s="27">
        <f t="shared" si="509"/>
        <v>54.78</v>
      </c>
      <c r="R3047" s="28">
        <v>16.600000000000001</v>
      </c>
      <c r="S3047" s="27">
        <f t="shared" si="510"/>
        <v>56.099999999999994</v>
      </c>
      <c r="T3047" s="28">
        <v>17</v>
      </c>
      <c r="U3047" s="27" t="s">
        <v>43</v>
      </c>
      <c r="V3047" s="27" t="s">
        <v>43</v>
      </c>
      <c r="W3047" s="29">
        <v>27.891559999999998</v>
      </c>
      <c r="X3047" s="29">
        <v>-115.19089</v>
      </c>
      <c r="Y3047" s="28">
        <f t="shared" si="511"/>
        <v>59</v>
      </c>
      <c r="Z3047" s="27">
        <v>15</v>
      </c>
      <c r="AA3047" s="27">
        <v>15</v>
      </c>
      <c r="AB3047" s="27" t="s">
        <v>44</v>
      </c>
      <c r="AC3047" s="25">
        <v>14</v>
      </c>
      <c r="AD3047" s="25">
        <v>23</v>
      </c>
      <c r="AE3047" s="27">
        <v>1</v>
      </c>
      <c r="AF3047" s="27">
        <v>30</v>
      </c>
      <c r="AG3047" s="27">
        <v>300</v>
      </c>
      <c r="AI3047" s="70">
        <f t="shared" si="504"/>
        <v>17.463999999999999</v>
      </c>
      <c r="AJ3047" s="71" t="s">
        <v>369</v>
      </c>
      <c r="AK3047" s="72">
        <f t="shared" si="505"/>
        <v>3.0095147540604348</v>
      </c>
      <c r="AL3047" s="73">
        <f t="shared" si="506"/>
        <v>3.0095147540604348</v>
      </c>
    </row>
    <row r="3048" spans="1:38" hidden="1">
      <c r="A3048" s="25" t="s">
        <v>149</v>
      </c>
      <c r="B3048" s="25" t="s">
        <v>40</v>
      </c>
      <c r="C3048" s="32">
        <v>39654</v>
      </c>
      <c r="D3048" s="25">
        <v>2008</v>
      </c>
      <c r="E3048" s="26">
        <v>0.39583333333333331</v>
      </c>
      <c r="F3048" s="26">
        <v>0.42986111111111108</v>
      </c>
      <c r="G3048" s="26">
        <f t="shared" si="507"/>
        <v>3.4027777777777768E-2</v>
      </c>
      <c r="H3048" s="27">
        <v>2</v>
      </c>
      <c r="I3048" s="27">
        <v>1</v>
      </c>
      <c r="J3048" s="27">
        <v>6</v>
      </c>
      <c r="K3048" s="27">
        <v>6</v>
      </c>
      <c r="L3048" s="25" t="s">
        <v>61</v>
      </c>
      <c r="M3048" s="14" t="s">
        <v>62</v>
      </c>
      <c r="N3048" s="27">
        <v>1</v>
      </c>
      <c r="O3048" s="27">
        <f t="shared" si="508"/>
        <v>56.099999999999994</v>
      </c>
      <c r="P3048" s="28">
        <v>17</v>
      </c>
      <c r="Q3048" s="27">
        <f t="shared" si="509"/>
        <v>54.78</v>
      </c>
      <c r="R3048" s="28">
        <v>16.600000000000001</v>
      </c>
      <c r="S3048" s="27">
        <f t="shared" si="510"/>
        <v>56.099999999999994</v>
      </c>
      <c r="T3048" s="28">
        <v>17</v>
      </c>
      <c r="U3048" s="27" t="s">
        <v>43</v>
      </c>
      <c r="V3048" s="27" t="s">
        <v>43</v>
      </c>
      <c r="W3048" s="29">
        <v>27.891559999999998</v>
      </c>
      <c r="X3048" s="29">
        <v>-115.19089</v>
      </c>
      <c r="Y3048" s="28">
        <f t="shared" si="511"/>
        <v>59</v>
      </c>
      <c r="Z3048" s="27">
        <v>15</v>
      </c>
      <c r="AA3048" s="27">
        <v>15</v>
      </c>
      <c r="AB3048" s="27" t="s">
        <v>44</v>
      </c>
      <c r="AC3048" s="25">
        <v>14</v>
      </c>
      <c r="AD3048" s="25">
        <v>24</v>
      </c>
      <c r="AE3048" s="27">
        <v>1</v>
      </c>
      <c r="AF3048" s="27">
        <v>30</v>
      </c>
      <c r="AG3048" s="27">
        <v>300</v>
      </c>
      <c r="AI3048" s="70">
        <f t="shared" si="504"/>
        <v>18.172999999999998</v>
      </c>
      <c r="AJ3048" s="71" t="s">
        <v>369</v>
      </c>
      <c r="AK3048" s="72">
        <f t="shared" si="505"/>
        <v>3.2835681640171575</v>
      </c>
      <c r="AL3048" s="73">
        <f t="shared" si="506"/>
        <v>3.2835681640171575</v>
      </c>
    </row>
    <row r="3049" spans="1:38" hidden="1">
      <c r="A3049" s="25" t="s">
        <v>149</v>
      </c>
      <c r="B3049" s="25" t="s">
        <v>40</v>
      </c>
      <c r="C3049" s="32">
        <v>39654</v>
      </c>
      <c r="D3049" s="25">
        <v>2008</v>
      </c>
      <c r="E3049" s="26">
        <v>0.39583333333333331</v>
      </c>
      <c r="F3049" s="26">
        <v>0.42986111111111108</v>
      </c>
      <c r="G3049" s="26">
        <f t="shared" si="507"/>
        <v>3.4027777777777768E-2</v>
      </c>
      <c r="H3049" s="27">
        <v>2</v>
      </c>
      <c r="I3049" s="27">
        <v>1</v>
      </c>
      <c r="J3049" s="27">
        <v>6</v>
      </c>
      <c r="K3049" s="27">
        <v>6</v>
      </c>
      <c r="L3049" s="25" t="s">
        <v>61</v>
      </c>
      <c r="M3049" s="14" t="s">
        <v>62</v>
      </c>
      <c r="N3049" s="27">
        <v>1</v>
      </c>
      <c r="O3049" s="27">
        <f t="shared" si="508"/>
        <v>56.099999999999994</v>
      </c>
      <c r="P3049" s="28">
        <v>17</v>
      </c>
      <c r="Q3049" s="27">
        <f t="shared" si="509"/>
        <v>54.78</v>
      </c>
      <c r="R3049" s="28">
        <v>16.600000000000001</v>
      </c>
      <c r="S3049" s="27">
        <f t="shared" si="510"/>
        <v>56.099999999999994</v>
      </c>
      <c r="T3049" s="28">
        <v>17</v>
      </c>
      <c r="U3049" s="27" t="s">
        <v>43</v>
      </c>
      <c r="V3049" s="27" t="s">
        <v>43</v>
      </c>
      <c r="W3049" s="29">
        <v>27.891559999999998</v>
      </c>
      <c r="X3049" s="29">
        <v>-115.19089</v>
      </c>
      <c r="Y3049" s="28">
        <f t="shared" si="511"/>
        <v>59</v>
      </c>
      <c r="Z3049" s="27">
        <v>15</v>
      </c>
      <c r="AA3049" s="27">
        <v>15</v>
      </c>
      <c r="AB3049" s="27" t="s">
        <v>44</v>
      </c>
      <c r="AC3049" s="25">
        <v>14</v>
      </c>
      <c r="AD3049" s="25">
        <v>15</v>
      </c>
      <c r="AE3049" s="27">
        <v>1</v>
      </c>
      <c r="AF3049" s="27">
        <v>30</v>
      </c>
      <c r="AG3049" s="27">
        <v>300</v>
      </c>
      <c r="AI3049" s="70">
        <f t="shared" si="504"/>
        <v>11.792</v>
      </c>
      <c r="AJ3049" s="71" t="s">
        <v>369</v>
      </c>
      <c r="AK3049" s="72">
        <f t="shared" si="505"/>
        <v>1.2734394051640829</v>
      </c>
      <c r="AL3049" s="73">
        <f t="shared" si="506"/>
        <v>1.2734394051640829</v>
      </c>
    </row>
    <row r="3050" spans="1:38" hidden="1">
      <c r="A3050" s="25" t="s">
        <v>149</v>
      </c>
      <c r="B3050" s="25" t="s">
        <v>40</v>
      </c>
      <c r="C3050" s="32">
        <v>39654</v>
      </c>
      <c r="D3050" s="25">
        <v>2008</v>
      </c>
      <c r="E3050" s="26">
        <v>0.39583333333333331</v>
      </c>
      <c r="F3050" s="26">
        <v>0.42986111111111108</v>
      </c>
      <c r="G3050" s="26">
        <f t="shared" si="507"/>
        <v>3.4027777777777768E-2</v>
      </c>
      <c r="H3050" s="27">
        <v>2</v>
      </c>
      <c r="I3050" s="27">
        <v>1</v>
      </c>
      <c r="J3050" s="27">
        <v>6</v>
      </c>
      <c r="K3050" s="27">
        <v>6</v>
      </c>
      <c r="L3050" s="25" t="s">
        <v>61</v>
      </c>
      <c r="M3050" s="14" t="s">
        <v>62</v>
      </c>
      <c r="N3050" s="27">
        <v>1</v>
      </c>
      <c r="O3050" s="27">
        <f t="shared" si="508"/>
        <v>56.099999999999994</v>
      </c>
      <c r="P3050" s="28">
        <v>17</v>
      </c>
      <c r="Q3050" s="27">
        <f t="shared" si="509"/>
        <v>54.78</v>
      </c>
      <c r="R3050" s="28">
        <v>16.600000000000001</v>
      </c>
      <c r="S3050" s="27">
        <f t="shared" si="510"/>
        <v>56.099999999999994</v>
      </c>
      <c r="T3050" s="28">
        <v>17</v>
      </c>
      <c r="U3050" s="27" t="s">
        <v>43</v>
      </c>
      <c r="V3050" s="27" t="s">
        <v>43</v>
      </c>
      <c r="W3050" s="29">
        <v>27.891559999999998</v>
      </c>
      <c r="X3050" s="29">
        <v>-115.19089</v>
      </c>
      <c r="Y3050" s="28">
        <f t="shared" si="511"/>
        <v>59</v>
      </c>
      <c r="Z3050" s="27">
        <v>15</v>
      </c>
      <c r="AA3050" s="27">
        <v>15</v>
      </c>
      <c r="AB3050" s="27" t="s">
        <v>44</v>
      </c>
      <c r="AC3050" s="25">
        <v>14</v>
      </c>
      <c r="AD3050" s="25">
        <v>15</v>
      </c>
      <c r="AE3050" s="27">
        <v>1</v>
      </c>
      <c r="AF3050" s="27">
        <v>30</v>
      </c>
      <c r="AG3050" s="27">
        <v>300</v>
      </c>
      <c r="AI3050" s="70">
        <f t="shared" si="504"/>
        <v>11.792</v>
      </c>
      <c r="AJ3050" s="71" t="s">
        <v>369</v>
      </c>
      <c r="AK3050" s="72">
        <f t="shared" si="505"/>
        <v>1.2734394051640829</v>
      </c>
      <c r="AL3050" s="73">
        <f t="shared" si="506"/>
        <v>1.2734394051640829</v>
      </c>
    </row>
    <row r="3051" spans="1:38" hidden="1">
      <c r="A3051" s="25" t="s">
        <v>149</v>
      </c>
      <c r="B3051" s="25" t="s">
        <v>40</v>
      </c>
      <c r="C3051" s="32">
        <v>39654</v>
      </c>
      <c r="D3051" s="25">
        <v>2008</v>
      </c>
      <c r="E3051" s="26">
        <v>0.39583333333333331</v>
      </c>
      <c r="F3051" s="26">
        <v>0.42986111111111108</v>
      </c>
      <c r="G3051" s="26">
        <f t="shared" si="507"/>
        <v>3.4027777777777768E-2</v>
      </c>
      <c r="H3051" s="27">
        <v>2</v>
      </c>
      <c r="I3051" s="27">
        <v>1</v>
      </c>
      <c r="J3051" s="27">
        <v>6</v>
      </c>
      <c r="K3051" s="27">
        <v>6</v>
      </c>
      <c r="L3051" s="25" t="s">
        <v>61</v>
      </c>
      <c r="M3051" s="14" t="s">
        <v>62</v>
      </c>
      <c r="N3051" s="27">
        <v>1</v>
      </c>
      <c r="O3051" s="27">
        <f t="shared" si="508"/>
        <v>56.099999999999994</v>
      </c>
      <c r="P3051" s="28">
        <v>17</v>
      </c>
      <c r="Q3051" s="27">
        <f t="shared" si="509"/>
        <v>54.78</v>
      </c>
      <c r="R3051" s="28">
        <v>16.600000000000001</v>
      </c>
      <c r="S3051" s="27">
        <f t="shared" si="510"/>
        <v>56.099999999999994</v>
      </c>
      <c r="T3051" s="28">
        <v>17</v>
      </c>
      <c r="U3051" s="27" t="s">
        <v>43</v>
      </c>
      <c r="V3051" s="27" t="s">
        <v>43</v>
      </c>
      <c r="W3051" s="29">
        <v>27.891559999999998</v>
      </c>
      <c r="X3051" s="29">
        <v>-115.19089</v>
      </c>
      <c r="Y3051" s="28">
        <f t="shared" si="511"/>
        <v>59</v>
      </c>
      <c r="Z3051" s="27">
        <v>15</v>
      </c>
      <c r="AA3051" s="27">
        <v>15</v>
      </c>
      <c r="AB3051" s="27" t="s">
        <v>44</v>
      </c>
      <c r="AC3051" s="25">
        <v>14</v>
      </c>
      <c r="AD3051" s="25">
        <v>17</v>
      </c>
      <c r="AE3051" s="27">
        <v>1</v>
      </c>
      <c r="AF3051" s="27">
        <v>30</v>
      </c>
      <c r="AG3051" s="27">
        <v>300</v>
      </c>
      <c r="AI3051" s="70">
        <f t="shared" si="504"/>
        <v>13.209999999999999</v>
      </c>
      <c r="AJ3051" s="71" t="s">
        <v>369</v>
      </c>
      <c r="AK3051" s="72">
        <f t="shared" si="505"/>
        <v>1.6329725885917237</v>
      </c>
      <c r="AL3051" s="73">
        <f t="shared" si="506"/>
        <v>1.6329725885917237</v>
      </c>
    </row>
    <row r="3052" spans="1:38" hidden="1">
      <c r="A3052" s="25" t="s">
        <v>149</v>
      </c>
      <c r="B3052" s="25" t="s">
        <v>40</v>
      </c>
      <c r="C3052" s="32">
        <v>39654</v>
      </c>
      <c r="D3052" s="25">
        <v>2008</v>
      </c>
      <c r="E3052" s="26">
        <v>0.39583333333333331</v>
      </c>
      <c r="F3052" s="26">
        <v>0.42986111111111108</v>
      </c>
      <c r="G3052" s="26">
        <f t="shared" si="507"/>
        <v>3.4027777777777768E-2</v>
      </c>
      <c r="H3052" s="27">
        <v>2</v>
      </c>
      <c r="I3052" s="27">
        <v>1</v>
      </c>
      <c r="J3052" s="27">
        <v>6</v>
      </c>
      <c r="K3052" s="27">
        <v>6</v>
      </c>
      <c r="L3052" s="25" t="s">
        <v>61</v>
      </c>
      <c r="M3052" s="14" t="s">
        <v>62</v>
      </c>
      <c r="N3052" s="27">
        <v>1</v>
      </c>
      <c r="O3052" s="27">
        <f t="shared" si="508"/>
        <v>56.099999999999994</v>
      </c>
      <c r="P3052" s="28">
        <v>17</v>
      </c>
      <c r="Q3052" s="27">
        <f t="shared" si="509"/>
        <v>54.78</v>
      </c>
      <c r="R3052" s="28">
        <v>16.600000000000001</v>
      </c>
      <c r="S3052" s="27">
        <f t="shared" si="510"/>
        <v>56.099999999999994</v>
      </c>
      <c r="T3052" s="28">
        <v>17</v>
      </c>
      <c r="U3052" s="27" t="s">
        <v>43</v>
      </c>
      <c r="V3052" s="27" t="s">
        <v>43</v>
      </c>
      <c r="W3052" s="29">
        <v>27.891559999999998</v>
      </c>
      <c r="X3052" s="29">
        <v>-115.19089</v>
      </c>
      <c r="Y3052" s="28">
        <f t="shared" si="511"/>
        <v>59</v>
      </c>
      <c r="Z3052" s="27">
        <v>15</v>
      </c>
      <c r="AA3052" s="27">
        <v>15</v>
      </c>
      <c r="AB3052" s="27" t="s">
        <v>44</v>
      </c>
      <c r="AC3052" s="25">
        <v>14</v>
      </c>
      <c r="AD3052" s="25">
        <v>22</v>
      </c>
      <c r="AE3052" s="27">
        <v>1</v>
      </c>
      <c r="AF3052" s="27">
        <v>30</v>
      </c>
      <c r="AG3052" s="27">
        <v>300</v>
      </c>
      <c r="AI3052" s="70">
        <f t="shared" si="504"/>
        <v>16.754999999999999</v>
      </c>
      <c r="AJ3052" s="71" t="s">
        <v>369</v>
      </c>
      <c r="AK3052" s="72">
        <f t="shared" si="505"/>
        <v>2.7483879168691034</v>
      </c>
      <c r="AL3052" s="73">
        <f t="shared" si="506"/>
        <v>2.7483879168691034</v>
      </c>
    </row>
    <row r="3053" spans="1:38" hidden="1">
      <c r="A3053" s="25" t="s">
        <v>149</v>
      </c>
      <c r="B3053" s="25" t="s">
        <v>40</v>
      </c>
      <c r="C3053" s="32">
        <v>39654</v>
      </c>
      <c r="D3053" s="25">
        <v>2008</v>
      </c>
      <c r="E3053" s="26">
        <v>0.39583333333333331</v>
      </c>
      <c r="F3053" s="26">
        <v>0.42986111111111108</v>
      </c>
      <c r="G3053" s="26">
        <f t="shared" si="507"/>
        <v>3.4027777777777768E-2</v>
      </c>
      <c r="H3053" s="27">
        <v>2</v>
      </c>
      <c r="I3053" s="27">
        <v>1</v>
      </c>
      <c r="J3053" s="27">
        <v>6</v>
      </c>
      <c r="K3053" s="27">
        <v>6</v>
      </c>
      <c r="L3053" s="25" t="s">
        <v>61</v>
      </c>
      <c r="M3053" s="14" t="s">
        <v>62</v>
      </c>
      <c r="N3053" s="27">
        <v>1</v>
      </c>
      <c r="O3053" s="27">
        <f t="shared" si="508"/>
        <v>56.099999999999994</v>
      </c>
      <c r="P3053" s="28">
        <v>17</v>
      </c>
      <c r="Q3053" s="27">
        <f t="shared" si="509"/>
        <v>54.78</v>
      </c>
      <c r="R3053" s="28">
        <v>16.600000000000001</v>
      </c>
      <c r="S3053" s="27">
        <f t="shared" si="510"/>
        <v>56.099999999999994</v>
      </c>
      <c r="T3053" s="28">
        <v>17</v>
      </c>
      <c r="U3053" s="27" t="s">
        <v>43</v>
      </c>
      <c r="V3053" s="27" t="s">
        <v>43</v>
      </c>
      <c r="W3053" s="29">
        <v>27.891559999999998</v>
      </c>
      <c r="X3053" s="29">
        <v>-115.19089</v>
      </c>
      <c r="Y3053" s="28">
        <f t="shared" si="511"/>
        <v>59</v>
      </c>
      <c r="Z3053" s="27">
        <v>15</v>
      </c>
      <c r="AA3053" s="27">
        <v>15</v>
      </c>
      <c r="AB3053" s="27" t="s">
        <v>44</v>
      </c>
      <c r="AC3053" s="25">
        <v>14</v>
      </c>
      <c r="AD3053" s="25">
        <v>24</v>
      </c>
      <c r="AE3053" s="27">
        <v>1</v>
      </c>
      <c r="AF3053" s="27">
        <v>30</v>
      </c>
      <c r="AG3053" s="27">
        <v>300</v>
      </c>
      <c r="AI3053" s="70">
        <f t="shared" si="504"/>
        <v>18.172999999999998</v>
      </c>
      <c r="AJ3053" s="71" t="s">
        <v>369</v>
      </c>
      <c r="AK3053" s="72">
        <f t="shared" si="505"/>
        <v>3.2835681640171575</v>
      </c>
      <c r="AL3053" s="73">
        <f t="shared" si="506"/>
        <v>3.2835681640171575</v>
      </c>
    </row>
    <row r="3054" spans="1:38" hidden="1">
      <c r="A3054" s="25" t="s">
        <v>149</v>
      </c>
      <c r="B3054" s="25" t="s">
        <v>40</v>
      </c>
      <c r="C3054" s="32">
        <v>39654</v>
      </c>
      <c r="D3054" s="25">
        <v>2008</v>
      </c>
      <c r="E3054" s="26">
        <v>0.39583333333333331</v>
      </c>
      <c r="F3054" s="26">
        <v>0.42986111111111108</v>
      </c>
      <c r="G3054" s="26">
        <f t="shared" si="507"/>
        <v>3.4027777777777768E-2</v>
      </c>
      <c r="H3054" s="27">
        <v>2</v>
      </c>
      <c r="I3054" s="27">
        <v>1</v>
      </c>
      <c r="J3054" s="27">
        <v>6</v>
      </c>
      <c r="K3054" s="27">
        <v>6</v>
      </c>
      <c r="L3054" s="25" t="s">
        <v>61</v>
      </c>
      <c r="M3054" s="14" t="s">
        <v>62</v>
      </c>
      <c r="N3054" s="27">
        <v>1</v>
      </c>
      <c r="O3054" s="27">
        <f t="shared" si="508"/>
        <v>56.099999999999994</v>
      </c>
      <c r="P3054" s="28">
        <v>17</v>
      </c>
      <c r="Q3054" s="27">
        <f t="shared" si="509"/>
        <v>54.78</v>
      </c>
      <c r="R3054" s="28">
        <v>16.600000000000001</v>
      </c>
      <c r="S3054" s="27">
        <f t="shared" si="510"/>
        <v>56.099999999999994</v>
      </c>
      <c r="T3054" s="28">
        <v>17</v>
      </c>
      <c r="U3054" s="27" t="s">
        <v>43</v>
      </c>
      <c r="V3054" s="27" t="s">
        <v>43</v>
      </c>
      <c r="W3054" s="29">
        <v>27.891559999999998</v>
      </c>
      <c r="X3054" s="29">
        <v>-115.19089</v>
      </c>
      <c r="Y3054" s="28">
        <f t="shared" si="511"/>
        <v>59</v>
      </c>
      <c r="Z3054" s="27">
        <v>15</v>
      </c>
      <c r="AA3054" s="27">
        <v>15</v>
      </c>
      <c r="AB3054" s="27" t="s">
        <v>44</v>
      </c>
      <c r="AC3054" s="25">
        <v>15</v>
      </c>
      <c r="AD3054" s="25">
        <v>15</v>
      </c>
      <c r="AE3054" s="27">
        <v>1</v>
      </c>
      <c r="AF3054" s="27">
        <v>32</v>
      </c>
      <c r="AG3054" s="27">
        <v>300</v>
      </c>
      <c r="AI3054" s="70">
        <f t="shared" si="504"/>
        <v>11.792</v>
      </c>
      <c r="AJ3054" s="71" t="s">
        <v>369</v>
      </c>
      <c r="AK3054" s="72">
        <f t="shared" si="505"/>
        <v>1.2734394051640829</v>
      </c>
      <c r="AL3054" s="73">
        <f t="shared" si="506"/>
        <v>1.2734394051640829</v>
      </c>
    </row>
    <row r="3055" spans="1:38" hidden="1">
      <c r="A3055" s="25" t="s">
        <v>149</v>
      </c>
      <c r="B3055" s="25" t="s">
        <v>40</v>
      </c>
      <c r="C3055" s="32">
        <v>39654</v>
      </c>
      <c r="D3055" s="25">
        <v>2008</v>
      </c>
      <c r="E3055" s="26">
        <v>0.39583333333333331</v>
      </c>
      <c r="F3055" s="26">
        <v>0.42986111111111108</v>
      </c>
      <c r="G3055" s="26">
        <f t="shared" si="507"/>
        <v>3.4027777777777768E-2</v>
      </c>
      <c r="H3055" s="27">
        <v>2</v>
      </c>
      <c r="I3055" s="27">
        <v>1</v>
      </c>
      <c r="J3055" s="27">
        <v>6</v>
      </c>
      <c r="K3055" s="27">
        <v>6</v>
      </c>
      <c r="L3055" s="25" t="s">
        <v>61</v>
      </c>
      <c r="M3055" s="14" t="s">
        <v>62</v>
      </c>
      <c r="N3055" s="27">
        <v>1</v>
      </c>
      <c r="O3055" s="27">
        <f t="shared" si="508"/>
        <v>56.099999999999994</v>
      </c>
      <c r="P3055" s="28">
        <v>17</v>
      </c>
      <c r="Q3055" s="27">
        <f t="shared" si="509"/>
        <v>54.78</v>
      </c>
      <c r="R3055" s="28">
        <v>16.600000000000001</v>
      </c>
      <c r="S3055" s="27">
        <f t="shared" si="510"/>
        <v>56.099999999999994</v>
      </c>
      <c r="T3055" s="28">
        <v>17</v>
      </c>
      <c r="U3055" s="27" t="s">
        <v>43</v>
      </c>
      <c r="V3055" s="27" t="s">
        <v>43</v>
      </c>
      <c r="W3055" s="29">
        <v>27.891559999999998</v>
      </c>
      <c r="X3055" s="29">
        <v>-115.19089</v>
      </c>
      <c r="Y3055" s="28">
        <f t="shared" si="511"/>
        <v>59</v>
      </c>
      <c r="Z3055" s="27">
        <v>15</v>
      </c>
      <c r="AA3055" s="27">
        <v>15</v>
      </c>
      <c r="AB3055" s="27" t="s">
        <v>44</v>
      </c>
      <c r="AC3055" s="25">
        <v>15</v>
      </c>
      <c r="AD3055" s="25">
        <v>19</v>
      </c>
      <c r="AE3055" s="27">
        <v>1</v>
      </c>
      <c r="AF3055" s="27">
        <v>32</v>
      </c>
      <c r="AG3055" s="27">
        <v>300</v>
      </c>
      <c r="AI3055" s="70">
        <f t="shared" si="504"/>
        <v>14.628</v>
      </c>
      <c r="AJ3055" s="71" t="s">
        <v>369</v>
      </c>
      <c r="AK3055" s="72">
        <f t="shared" si="505"/>
        <v>2.041534710262368</v>
      </c>
      <c r="AL3055" s="73">
        <f t="shared" si="506"/>
        <v>2.041534710262368</v>
      </c>
    </row>
    <row r="3056" spans="1:38" hidden="1">
      <c r="A3056" s="25" t="s">
        <v>149</v>
      </c>
      <c r="B3056" s="25" t="s">
        <v>40</v>
      </c>
      <c r="C3056" s="32">
        <v>39654</v>
      </c>
      <c r="D3056" s="25">
        <v>2008</v>
      </c>
      <c r="E3056" s="26">
        <v>0.39583333333333331</v>
      </c>
      <c r="F3056" s="26">
        <v>0.42986111111111108</v>
      </c>
      <c r="G3056" s="26">
        <f t="shared" si="507"/>
        <v>3.4027777777777768E-2</v>
      </c>
      <c r="H3056" s="27">
        <v>2</v>
      </c>
      <c r="I3056" s="27">
        <v>1</v>
      </c>
      <c r="J3056" s="27">
        <v>6</v>
      </c>
      <c r="K3056" s="27">
        <v>6</v>
      </c>
      <c r="L3056" s="25" t="s">
        <v>61</v>
      </c>
      <c r="M3056" s="14" t="s">
        <v>62</v>
      </c>
      <c r="N3056" s="27">
        <v>1</v>
      </c>
      <c r="O3056" s="27">
        <f t="shared" si="508"/>
        <v>56.099999999999994</v>
      </c>
      <c r="P3056" s="28">
        <v>17</v>
      </c>
      <c r="Q3056" s="27">
        <f t="shared" si="509"/>
        <v>54.78</v>
      </c>
      <c r="R3056" s="28">
        <v>16.600000000000001</v>
      </c>
      <c r="S3056" s="27">
        <f t="shared" si="510"/>
        <v>56.099999999999994</v>
      </c>
      <c r="T3056" s="28">
        <v>17</v>
      </c>
      <c r="U3056" s="27" t="s">
        <v>43</v>
      </c>
      <c r="V3056" s="27" t="s">
        <v>43</v>
      </c>
      <c r="W3056" s="29">
        <v>27.891559999999998</v>
      </c>
      <c r="X3056" s="29">
        <v>-115.19089</v>
      </c>
      <c r="Y3056" s="28">
        <f t="shared" si="511"/>
        <v>59</v>
      </c>
      <c r="Z3056" s="27">
        <v>15</v>
      </c>
      <c r="AA3056" s="27">
        <v>15</v>
      </c>
      <c r="AB3056" s="27" t="s">
        <v>44</v>
      </c>
      <c r="AC3056" s="25">
        <v>15</v>
      </c>
      <c r="AD3056" s="25">
        <v>19</v>
      </c>
      <c r="AE3056" s="27">
        <v>1</v>
      </c>
      <c r="AF3056" s="27">
        <v>32</v>
      </c>
      <c r="AG3056" s="27">
        <v>300</v>
      </c>
      <c r="AI3056" s="70">
        <f t="shared" si="504"/>
        <v>14.628</v>
      </c>
      <c r="AJ3056" s="71" t="s">
        <v>369</v>
      </c>
      <c r="AK3056" s="72">
        <f t="shared" si="505"/>
        <v>2.041534710262368</v>
      </c>
      <c r="AL3056" s="73">
        <f t="shared" si="506"/>
        <v>2.041534710262368</v>
      </c>
    </row>
    <row r="3057" spans="1:38" hidden="1">
      <c r="A3057" s="25" t="s">
        <v>149</v>
      </c>
      <c r="B3057" s="25" t="s">
        <v>40</v>
      </c>
      <c r="C3057" s="32">
        <v>39654</v>
      </c>
      <c r="D3057" s="25">
        <v>2008</v>
      </c>
      <c r="E3057" s="26">
        <v>0.39583333333333331</v>
      </c>
      <c r="F3057" s="26">
        <v>0.42986111111111108</v>
      </c>
      <c r="G3057" s="26">
        <f t="shared" si="507"/>
        <v>3.4027777777777768E-2</v>
      </c>
      <c r="H3057" s="27">
        <v>2</v>
      </c>
      <c r="I3057" s="27">
        <v>1</v>
      </c>
      <c r="J3057" s="27">
        <v>6</v>
      </c>
      <c r="K3057" s="27">
        <v>6</v>
      </c>
      <c r="L3057" s="25" t="s">
        <v>61</v>
      </c>
      <c r="M3057" s="14" t="s">
        <v>62</v>
      </c>
      <c r="N3057" s="27">
        <v>1</v>
      </c>
      <c r="O3057" s="27">
        <f t="shared" si="508"/>
        <v>56.099999999999994</v>
      </c>
      <c r="P3057" s="28">
        <v>17</v>
      </c>
      <c r="Q3057" s="27">
        <f t="shared" si="509"/>
        <v>54.78</v>
      </c>
      <c r="R3057" s="28">
        <v>16.600000000000001</v>
      </c>
      <c r="S3057" s="27">
        <f t="shared" si="510"/>
        <v>56.099999999999994</v>
      </c>
      <c r="T3057" s="28">
        <v>17</v>
      </c>
      <c r="U3057" s="27" t="s">
        <v>43</v>
      </c>
      <c r="V3057" s="27" t="s">
        <v>43</v>
      </c>
      <c r="W3057" s="29">
        <v>27.891559999999998</v>
      </c>
      <c r="X3057" s="29">
        <v>-115.19089</v>
      </c>
      <c r="Y3057" s="28">
        <f t="shared" si="511"/>
        <v>59</v>
      </c>
      <c r="Z3057" s="27">
        <v>15</v>
      </c>
      <c r="AA3057" s="27">
        <v>15</v>
      </c>
      <c r="AB3057" s="27" t="s">
        <v>44</v>
      </c>
      <c r="AC3057" s="25">
        <v>15</v>
      </c>
      <c r="AD3057" s="25">
        <v>22</v>
      </c>
      <c r="AE3057" s="27">
        <v>1</v>
      </c>
      <c r="AF3057" s="27">
        <v>32</v>
      </c>
      <c r="AG3057" s="27">
        <v>300</v>
      </c>
      <c r="AI3057" s="70">
        <f t="shared" si="504"/>
        <v>16.754999999999999</v>
      </c>
      <c r="AJ3057" s="71" t="s">
        <v>369</v>
      </c>
      <c r="AK3057" s="72">
        <f t="shared" si="505"/>
        <v>2.7483879168691034</v>
      </c>
      <c r="AL3057" s="73">
        <f t="shared" si="506"/>
        <v>2.7483879168691034</v>
      </c>
    </row>
    <row r="3058" spans="1:38" hidden="1">
      <c r="A3058" s="25" t="s">
        <v>149</v>
      </c>
      <c r="B3058" s="25" t="s">
        <v>40</v>
      </c>
      <c r="C3058" s="32">
        <v>39654</v>
      </c>
      <c r="D3058" s="25">
        <v>2008</v>
      </c>
      <c r="E3058" s="26">
        <v>0.39583333333333331</v>
      </c>
      <c r="F3058" s="26">
        <v>0.42986111111111108</v>
      </c>
      <c r="G3058" s="26">
        <f t="shared" si="507"/>
        <v>3.4027777777777768E-2</v>
      </c>
      <c r="H3058" s="27">
        <v>2</v>
      </c>
      <c r="I3058" s="27">
        <v>1</v>
      </c>
      <c r="J3058" s="27">
        <v>6</v>
      </c>
      <c r="K3058" s="27">
        <v>6</v>
      </c>
      <c r="L3058" s="25" t="s">
        <v>61</v>
      </c>
      <c r="M3058" s="14" t="s">
        <v>62</v>
      </c>
      <c r="N3058" s="27">
        <v>1</v>
      </c>
      <c r="O3058" s="27">
        <f t="shared" si="508"/>
        <v>56.099999999999994</v>
      </c>
      <c r="P3058" s="28">
        <v>17</v>
      </c>
      <c r="Q3058" s="27">
        <f t="shared" si="509"/>
        <v>54.78</v>
      </c>
      <c r="R3058" s="28">
        <v>16.600000000000001</v>
      </c>
      <c r="S3058" s="27">
        <f t="shared" si="510"/>
        <v>56.099999999999994</v>
      </c>
      <c r="T3058" s="28">
        <v>17</v>
      </c>
      <c r="U3058" s="27" t="s">
        <v>43</v>
      </c>
      <c r="V3058" s="27" t="s">
        <v>43</v>
      </c>
      <c r="W3058" s="29">
        <v>27.891559999999998</v>
      </c>
      <c r="X3058" s="29">
        <v>-115.19089</v>
      </c>
      <c r="Y3058" s="28">
        <f t="shared" si="511"/>
        <v>59</v>
      </c>
      <c r="Z3058" s="27">
        <v>15</v>
      </c>
      <c r="AA3058" s="27">
        <v>15</v>
      </c>
      <c r="AB3058" s="27" t="s">
        <v>44</v>
      </c>
      <c r="AC3058" s="25">
        <v>16</v>
      </c>
      <c r="AD3058" s="25">
        <v>11</v>
      </c>
      <c r="AE3058" s="27">
        <v>1</v>
      </c>
      <c r="AF3058" s="27">
        <v>35</v>
      </c>
      <c r="AG3058" s="27">
        <v>300</v>
      </c>
      <c r="AI3058" s="70">
        <f t="shared" si="504"/>
        <v>8.9559999999999995</v>
      </c>
      <c r="AJ3058" s="71" t="s">
        <v>369</v>
      </c>
      <c r="AK3058" s="72">
        <f t="shared" si="505"/>
        <v>0.69715856935839871</v>
      </c>
      <c r="AL3058" s="73">
        <f t="shared" si="506"/>
        <v>0.69715856935839871</v>
      </c>
    </row>
    <row r="3059" spans="1:38" hidden="1">
      <c r="A3059" s="25" t="s">
        <v>149</v>
      </c>
      <c r="B3059" s="25" t="s">
        <v>40</v>
      </c>
      <c r="C3059" s="32">
        <v>39654</v>
      </c>
      <c r="D3059" s="25">
        <v>2008</v>
      </c>
      <c r="E3059" s="26">
        <v>0.39583333333333331</v>
      </c>
      <c r="F3059" s="26">
        <v>0.42986111111111108</v>
      </c>
      <c r="G3059" s="26">
        <f t="shared" si="507"/>
        <v>3.4027777777777768E-2</v>
      </c>
      <c r="H3059" s="27">
        <v>2</v>
      </c>
      <c r="I3059" s="27">
        <v>1</v>
      </c>
      <c r="J3059" s="27">
        <v>6</v>
      </c>
      <c r="K3059" s="27">
        <v>6</v>
      </c>
      <c r="L3059" s="25" t="s">
        <v>61</v>
      </c>
      <c r="M3059" s="14" t="s">
        <v>62</v>
      </c>
      <c r="N3059" s="27">
        <v>1</v>
      </c>
      <c r="O3059" s="27">
        <f t="shared" si="508"/>
        <v>56.099999999999994</v>
      </c>
      <c r="P3059" s="28">
        <v>17</v>
      </c>
      <c r="Q3059" s="27">
        <f t="shared" si="509"/>
        <v>54.78</v>
      </c>
      <c r="R3059" s="28">
        <v>16.600000000000001</v>
      </c>
      <c r="S3059" s="27">
        <f t="shared" si="510"/>
        <v>56.099999999999994</v>
      </c>
      <c r="T3059" s="28">
        <v>17</v>
      </c>
      <c r="U3059" s="27" t="s">
        <v>43</v>
      </c>
      <c r="V3059" s="27" t="s">
        <v>43</v>
      </c>
      <c r="W3059" s="29">
        <v>27.891559999999998</v>
      </c>
      <c r="X3059" s="29">
        <v>-115.19089</v>
      </c>
      <c r="Y3059" s="28">
        <f t="shared" si="511"/>
        <v>59</v>
      </c>
      <c r="Z3059" s="27">
        <v>15</v>
      </c>
      <c r="AA3059" s="27">
        <v>15</v>
      </c>
      <c r="AB3059" s="27" t="s">
        <v>44</v>
      </c>
      <c r="AC3059" s="25">
        <v>16</v>
      </c>
      <c r="AD3059" s="25">
        <v>15</v>
      </c>
      <c r="AE3059" s="27">
        <v>1</v>
      </c>
      <c r="AF3059" s="27">
        <v>35</v>
      </c>
      <c r="AG3059" s="27">
        <v>300</v>
      </c>
      <c r="AI3059" s="70">
        <f t="shared" si="504"/>
        <v>11.792</v>
      </c>
      <c r="AJ3059" s="71" t="s">
        <v>369</v>
      </c>
      <c r="AK3059" s="72">
        <f t="shared" si="505"/>
        <v>1.2734394051640829</v>
      </c>
      <c r="AL3059" s="73">
        <f t="shared" si="506"/>
        <v>1.2734394051640829</v>
      </c>
    </row>
    <row r="3060" spans="1:38" hidden="1">
      <c r="A3060" s="25" t="s">
        <v>149</v>
      </c>
      <c r="B3060" s="25" t="s">
        <v>40</v>
      </c>
      <c r="C3060" s="32">
        <v>39654</v>
      </c>
      <c r="D3060" s="25">
        <v>2008</v>
      </c>
      <c r="E3060" s="26">
        <v>0.39583333333333331</v>
      </c>
      <c r="F3060" s="26">
        <v>0.42986111111111108</v>
      </c>
      <c r="G3060" s="26">
        <f t="shared" si="507"/>
        <v>3.4027777777777768E-2</v>
      </c>
      <c r="H3060" s="27">
        <v>2</v>
      </c>
      <c r="I3060" s="27">
        <v>1</v>
      </c>
      <c r="J3060" s="27">
        <v>6</v>
      </c>
      <c r="K3060" s="27">
        <v>6</v>
      </c>
      <c r="L3060" s="25" t="s">
        <v>61</v>
      </c>
      <c r="M3060" s="14" t="s">
        <v>62</v>
      </c>
      <c r="N3060" s="27">
        <v>1</v>
      </c>
      <c r="O3060" s="27">
        <f t="shared" si="508"/>
        <v>56.099999999999994</v>
      </c>
      <c r="P3060" s="28">
        <v>17</v>
      </c>
      <c r="Q3060" s="27">
        <f t="shared" si="509"/>
        <v>54.78</v>
      </c>
      <c r="R3060" s="28">
        <v>16.600000000000001</v>
      </c>
      <c r="S3060" s="27">
        <f t="shared" si="510"/>
        <v>56.099999999999994</v>
      </c>
      <c r="T3060" s="28">
        <v>17</v>
      </c>
      <c r="U3060" s="27" t="s">
        <v>43</v>
      </c>
      <c r="V3060" s="27" t="s">
        <v>43</v>
      </c>
      <c r="W3060" s="29">
        <v>27.891559999999998</v>
      </c>
      <c r="X3060" s="29">
        <v>-115.19089</v>
      </c>
      <c r="Y3060" s="28">
        <f t="shared" si="511"/>
        <v>59</v>
      </c>
      <c r="Z3060" s="27">
        <v>15</v>
      </c>
      <c r="AA3060" s="27">
        <v>15</v>
      </c>
      <c r="AB3060" s="27" t="s">
        <v>44</v>
      </c>
      <c r="AC3060" s="25">
        <v>16</v>
      </c>
      <c r="AD3060" s="25">
        <v>18</v>
      </c>
      <c r="AE3060" s="27">
        <v>1</v>
      </c>
      <c r="AF3060" s="27">
        <v>35</v>
      </c>
      <c r="AG3060" s="27">
        <v>300</v>
      </c>
      <c r="AI3060" s="70">
        <f t="shared" si="504"/>
        <v>13.918999999999999</v>
      </c>
      <c r="AJ3060" s="71" t="s">
        <v>369</v>
      </c>
      <c r="AK3060" s="72">
        <f t="shared" si="505"/>
        <v>1.8310631406548505</v>
      </c>
      <c r="AL3060" s="73">
        <f t="shared" si="506"/>
        <v>1.8310631406548505</v>
      </c>
    </row>
    <row r="3061" spans="1:38" hidden="1">
      <c r="A3061" s="25" t="s">
        <v>149</v>
      </c>
      <c r="B3061" s="25" t="s">
        <v>40</v>
      </c>
      <c r="C3061" s="32">
        <v>39654</v>
      </c>
      <c r="D3061" s="25">
        <v>2008</v>
      </c>
      <c r="E3061" s="26">
        <v>0.39583333333333331</v>
      </c>
      <c r="F3061" s="26">
        <v>0.42986111111111108</v>
      </c>
      <c r="G3061" s="26">
        <f t="shared" si="507"/>
        <v>3.4027777777777768E-2</v>
      </c>
      <c r="H3061" s="27">
        <v>2</v>
      </c>
      <c r="I3061" s="27">
        <v>1</v>
      </c>
      <c r="J3061" s="27">
        <v>6</v>
      </c>
      <c r="K3061" s="27">
        <v>6</v>
      </c>
      <c r="L3061" s="25" t="s">
        <v>61</v>
      </c>
      <c r="M3061" s="14" t="s">
        <v>62</v>
      </c>
      <c r="N3061" s="27">
        <v>1</v>
      </c>
      <c r="O3061" s="27">
        <f t="shared" si="508"/>
        <v>56.099999999999994</v>
      </c>
      <c r="P3061" s="28">
        <v>17</v>
      </c>
      <c r="Q3061" s="27">
        <f t="shared" si="509"/>
        <v>54.78</v>
      </c>
      <c r="R3061" s="28">
        <v>16.600000000000001</v>
      </c>
      <c r="S3061" s="27">
        <f t="shared" si="510"/>
        <v>56.099999999999994</v>
      </c>
      <c r="T3061" s="28">
        <v>17</v>
      </c>
      <c r="U3061" s="27" t="s">
        <v>43</v>
      </c>
      <c r="V3061" s="27" t="s">
        <v>43</v>
      </c>
      <c r="W3061" s="29">
        <v>27.891559999999998</v>
      </c>
      <c r="X3061" s="29">
        <v>-115.19089</v>
      </c>
      <c r="Y3061" s="28">
        <f t="shared" si="511"/>
        <v>59</v>
      </c>
      <c r="Z3061" s="27">
        <v>15</v>
      </c>
      <c r="AA3061" s="27">
        <v>15</v>
      </c>
      <c r="AB3061" s="27" t="s">
        <v>44</v>
      </c>
      <c r="AC3061" s="25">
        <v>16</v>
      </c>
      <c r="AD3061" s="25">
        <v>19</v>
      </c>
      <c r="AE3061" s="27">
        <v>1</v>
      </c>
      <c r="AF3061" s="27">
        <v>35</v>
      </c>
      <c r="AG3061" s="27">
        <v>300</v>
      </c>
      <c r="AI3061" s="70">
        <f t="shared" si="504"/>
        <v>14.628</v>
      </c>
      <c r="AJ3061" s="71" t="s">
        <v>369</v>
      </c>
      <c r="AK3061" s="72">
        <f t="shared" si="505"/>
        <v>2.041534710262368</v>
      </c>
      <c r="AL3061" s="73">
        <f t="shared" si="506"/>
        <v>2.041534710262368</v>
      </c>
    </row>
    <row r="3062" spans="1:38" hidden="1">
      <c r="A3062" s="25" t="s">
        <v>149</v>
      </c>
      <c r="B3062" s="25" t="s">
        <v>40</v>
      </c>
      <c r="C3062" s="32">
        <v>39654</v>
      </c>
      <c r="D3062" s="25">
        <v>2008</v>
      </c>
      <c r="E3062" s="26">
        <v>0.39583333333333331</v>
      </c>
      <c r="F3062" s="26">
        <v>0.42986111111111108</v>
      </c>
      <c r="G3062" s="26">
        <f t="shared" si="507"/>
        <v>3.4027777777777768E-2</v>
      </c>
      <c r="H3062" s="27">
        <v>2</v>
      </c>
      <c r="I3062" s="27">
        <v>1</v>
      </c>
      <c r="J3062" s="27">
        <v>6</v>
      </c>
      <c r="K3062" s="27">
        <v>6</v>
      </c>
      <c r="L3062" s="25" t="s">
        <v>61</v>
      </c>
      <c r="M3062" s="14" t="s">
        <v>62</v>
      </c>
      <c r="N3062" s="27">
        <v>1</v>
      </c>
      <c r="O3062" s="27">
        <f t="shared" si="508"/>
        <v>56.099999999999994</v>
      </c>
      <c r="P3062" s="28">
        <v>17</v>
      </c>
      <c r="Q3062" s="27">
        <f t="shared" si="509"/>
        <v>54.78</v>
      </c>
      <c r="R3062" s="28">
        <v>16.600000000000001</v>
      </c>
      <c r="S3062" s="27">
        <f t="shared" si="510"/>
        <v>56.099999999999994</v>
      </c>
      <c r="T3062" s="28">
        <v>17</v>
      </c>
      <c r="U3062" s="27" t="s">
        <v>43</v>
      </c>
      <c r="V3062" s="27" t="s">
        <v>43</v>
      </c>
      <c r="W3062" s="29">
        <v>27.891559999999998</v>
      </c>
      <c r="X3062" s="29">
        <v>-115.19089</v>
      </c>
      <c r="Y3062" s="28">
        <f t="shared" si="511"/>
        <v>59</v>
      </c>
      <c r="Z3062" s="27">
        <v>15</v>
      </c>
      <c r="AA3062" s="27">
        <v>15</v>
      </c>
      <c r="AB3062" s="27" t="s">
        <v>44</v>
      </c>
      <c r="AC3062" s="25">
        <v>16</v>
      </c>
      <c r="AD3062" s="25">
        <v>21</v>
      </c>
      <c r="AE3062" s="27">
        <v>1</v>
      </c>
      <c r="AF3062" s="27">
        <v>35</v>
      </c>
      <c r="AG3062" s="27">
        <v>300</v>
      </c>
      <c r="AI3062" s="70">
        <f t="shared" si="504"/>
        <v>16.045999999999999</v>
      </c>
      <c r="AJ3062" s="71" t="s">
        <v>369</v>
      </c>
      <c r="AK3062" s="72">
        <f t="shared" si="505"/>
        <v>2.5000862380340183</v>
      </c>
      <c r="AL3062" s="73">
        <f t="shared" si="506"/>
        <v>2.5000862380340183</v>
      </c>
    </row>
    <row r="3063" spans="1:38" hidden="1">
      <c r="A3063" s="25" t="s">
        <v>149</v>
      </c>
      <c r="B3063" s="25" t="s">
        <v>40</v>
      </c>
      <c r="C3063" s="32">
        <v>39654</v>
      </c>
      <c r="D3063" s="25">
        <v>2008</v>
      </c>
      <c r="E3063" s="26">
        <v>0.39583333333333331</v>
      </c>
      <c r="F3063" s="26">
        <v>0.42986111111111108</v>
      </c>
      <c r="G3063" s="26">
        <f t="shared" si="507"/>
        <v>3.4027777777777768E-2</v>
      </c>
      <c r="H3063" s="27">
        <v>2</v>
      </c>
      <c r="I3063" s="27">
        <v>1</v>
      </c>
      <c r="J3063" s="27">
        <v>6</v>
      </c>
      <c r="K3063" s="27">
        <v>6</v>
      </c>
      <c r="L3063" s="25" t="s">
        <v>61</v>
      </c>
      <c r="M3063" s="14" t="s">
        <v>62</v>
      </c>
      <c r="N3063" s="27">
        <v>1</v>
      </c>
      <c r="O3063" s="27">
        <f t="shared" si="508"/>
        <v>56.099999999999994</v>
      </c>
      <c r="P3063" s="28">
        <v>17</v>
      </c>
      <c r="Q3063" s="27">
        <f t="shared" si="509"/>
        <v>54.78</v>
      </c>
      <c r="R3063" s="28">
        <v>16.600000000000001</v>
      </c>
      <c r="S3063" s="27">
        <f t="shared" si="510"/>
        <v>56.099999999999994</v>
      </c>
      <c r="T3063" s="28">
        <v>17</v>
      </c>
      <c r="U3063" s="27" t="s">
        <v>43</v>
      </c>
      <c r="V3063" s="27" t="s">
        <v>43</v>
      </c>
      <c r="W3063" s="29">
        <v>27.891559999999998</v>
      </c>
      <c r="X3063" s="29">
        <v>-115.19089</v>
      </c>
      <c r="Y3063" s="28">
        <f t="shared" si="511"/>
        <v>59</v>
      </c>
      <c r="Z3063" s="27">
        <v>15</v>
      </c>
      <c r="AA3063" s="27">
        <v>15</v>
      </c>
      <c r="AB3063" s="27" t="s">
        <v>44</v>
      </c>
      <c r="AC3063" s="25">
        <v>16</v>
      </c>
      <c r="AD3063" s="25">
        <v>23</v>
      </c>
      <c r="AE3063" s="27">
        <v>1</v>
      </c>
      <c r="AF3063" s="27">
        <v>35</v>
      </c>
      <c r="AG3063" s="27">
        <v>300</v>
      </c>
      <c r="AI3063" s="70">
        <f t="shared" si="504"/>
        <v>17.463999999999999</v>
      </c>
      <c r="AJ3063" s="71" t="s">
        <v>369</v>
      </c>
      <c r="AK3063" s="72">
        <f t="shared" si="505"/>
        <v>3.0095147540604348</v>
      </c>
      <c r="AL3063" s="73">
        <f t="shared" si="506"/>
        <v>3.0095147540604348</v>
      </c>
    </row>
    <row r="3064" spans="1:38" hidden="1">
      <c r="A3064" s="25" t="s">
        <v>149</v>
      </c>
      <c r="B3064" s="25" t="s">
        <v>40</v>
      </c>
      <c r="C3064" s="32">
        <v>39654</v>
      </c>
      <c r="D3064" s="25">
        <v>2008</v>
      </c>
      <c r="E3064" s="26">
        <v>0.39583333333333331</v>
      </c>
      <c r="F3064" s="26">
        <v>0.42986111111111108</v>
      </c>
      <c r="G3064" s="26">
        <f t="shared" si="507"/>
        <v>3.4027777777777768E-2</v>
      </c>
      <c r="H3064" s="27">
        <v>2</v>
      </c>
      <c r="I3064" s="27">
        <v>1</v>
      </c>
      <c r="J3064" s="27">
        <v>6</v>
      </c>
      <c r="K3064" s="27">
        <v>6</v>
      </c>
      <c r="L3064" s="25" t="s">
        <v>61</v>
      </c>
      <c r="M3064" s="14" t="s">
        <v>62</v>
      </c>
      <c r="N3064" s="27">
        <v>1</v>
      </c>
      <c r="O3064" s="27">
        <f t="shared" si="508"/>
        <v>56.099999999999994</v>
      </c>
      <c r="P3064" s="28">
        <v>17</v>
      </c>
      <c r="Q3064" s="27">
        <f t="shared" si="509"/>
        <v>54.78</v>
      </c>
      <c r="R3064" s="28">
        <v>16.600000000000001</v>
      </c>
      <c r="S3064" s="27">
        <f t="shared" si="510"/>
        <v>56.099999999999994</v>
      </c>
      <c r="T3064" s="28">
        <v>17</v>
      </c>
      <c r="U3064" s="27" t="s">
        <v>43</v>
      </c>
      <c r="V3064" s="27" t="s">
        <v>43</v>
      </c>
      <c r="W3064" s="29">
        <v>27.891559999999998</v>
      </c>
      <c r="X3064" s="29">
        <v>-115.19089</v>
      </c>
      <c r="Y3064" s="28">
        <f t="shared" si="511"/>
        <v>59</v>
      </c>
      <c r="Z3064" s="27">
        <v>15</v>
      </c>
      <c r="AA3064" s="27">
        <v>15</v>
      </c>
      <c r="AB3064" s="27" t="s">
        <v>44</v>
      </c>
      <c r="AC3064" s="25">
        <v>16</v>
      </c>
      <c r="AD3064" s="25">
        <v>23</v>
      </c>
      <c r="AE3064" s="27">
        <v>1</v>
      </c>
      <c r="AF3064" s="27">
        <v>35</v>
      </c>
      <c r="AG3064" s="27">
        <v>300</v>
      </c>
      <c r="AI3064" s="70">
        <f t="shared" si="504"/>
        <v>17.463999999999999</v>
      </c>
      <c r="AJ3064" s="71" t="s">
        <v>369</v>
      </c>
      <c r="AK3064" s="72">
        <f t="shared" si="505"/>
        <v>3.0095147540604348</v>
      </c>
      <c r="AL3064" s="73">
        <f t="shared" si="506"/>
        <v>3.0095147540604348</v>
      </c>
    </row>
    <row r="3065" spans="1:38" hidden="1">
      <c r="A3065" s="25" t="s">
        <v>149</v>
      </c>
      <c r="B3065" s="25" t="s">
        <v>40</v>
      </c>
      <c r="C3065" s="32">
        <v>39654</v>
      </c>
      <c r="D3065" s="25">
        <v>2008</v>
      </c>
      <c r="E3065" s="26">
        <v>0.39583333333333331</v>
      </c>
      <c r="F3065" s="26">
        <v>0.42986111111111108</v>
      </c>
      <c r="G3065" s="26">
        <f t="shared" si="507"/>
        <v>3.4027777777777768E-2</v>
      </c>
      <c r="H3065" s="27">
        <v>2</v>
      </c>
      <c r="I3065" s="27">
        <v>1</v>
      </c>
      <c r="J3065" s="27">
        <v>6</v>
      </c>
      <c r="K3065" s="27">
        <v>6</v>
      </c>
      <c r="L3065" s="25" t="s">
        <v>61</v>
      </c>
      <c r="M3065" s="14" t="s">
        <v>62</v>
      </c>
      <c r="N3065" s="27">
        <v>1</v>
      </c>
      <c r="O3065" s="27">
        <f t="shared" si="508"/>
        <v>56.099999999999994</v>
      </c>
      <c r="P3065" s="28">
        <v>17</v>
      </c>
      <c r="Q3065" s="27">
        <f t="shared" si="509"/>
        <v>54.78</v>
      </c>
      <c r="R3065" s="28">
        <v>16.600000000000001</v>
      </c>
      <c r="S3065" s="27">
        <f t="shared" si="510"/>
        <v>56.099999999999994</v>
      </c>
      <c r="T3065" s="28">
        <v>17</v>
      </c>
      <c r="U3065" s="27" t="s">
        <v>43</v>
      </c>
      <c r="V3065" s="27" t="s">
        <v>43</v>
      </c>
      <c r="W3065" s="29">
        <v>27.891559999999998</v>
      </c>
      <c r="X3065" s="29">
        <v>-115.19089</v>
      </c>
      <c r="Y3065" s="28">
        <f t="shared" si="511"/>
        <v>59</v>
      </c>
      <c r="Z3065" s="27">
        <v>15</v>
      </c>
      <c r="AA3065" s="27">
        <v>15</v>
      </c>
      <c r="AB3065" s="27" t="s">
        <v>44</v>
      </c>
      <c r="AC3065" s="25">
        <v>16</v>
      </c>
      <c r="AD3065" s="25">
        <v>24</v>
      </c>
      <c r="AE3065" s="27">
        <v>1</v>
      </c>
      <c r="AF3065" s="27">
        <v>35</v>
      </c>
      <c r="AG3065" s="27">
        <v>300</v>
      </c>
      <c r="AI3065" s="70">
        <f t="shared" si="504"/>
        <v>18.172999999999998</v>
      </c>
      <c r="AJ3065" s="71" t="s">
        <v>369</v>
      </c>
      <c r="AK3065" s="72">
        <f t="shared" si="505"/>
        <v>3.2835681640171575</v>
      </c>
      <c r="AL3065" s="73">
        <f t="shared" si="506"/>
        <v>3.2835681640171575</v>
      </c>
    </row>
    <row r="3066" spans="1:38" hidden="1">
      <c r="A3066" s="25" t="s">
        <v>149</v>
      </c>
      <c r="B3066" s="25" t="s">
        <v>40</v>
      </c>
      <c r="C3066" s="32">
        <v>39654</v>
      </c>
      <c r="D3066" s="25">
        <v>2008</v>
      </c>
      <c r="E3066" s="26">
        <v>0.39583333333333331</v>
      </c>
      <c r="F3066" s="26">
        <v>0.42986111111111108</v>
      </c>
      <c r="G3066" s="26">
        <f t="shared" si="507"/>
        <v>3.4027777777777768E-2</v>
      </c>
      <c r="H3066" s="27">
        <v>2</v>
      </c>
      <c r="I3066" s="27">
        <v>1</v>
      </c>
      <c r="J3066" s="27">
        <v>6</v>
      </c>
      <c r="K3066" s="27">
        <v>6</v>
      </c>
      <c r="L3066" s="25" t="s">
        <v>61</v>
      </c>
      <c r="M3066" s="14" t="s">
        <v>62</v>
      </c>
      <c r="N3066" s="27">
        <v>1</v>
      </c>
      <c r="O3066" s="27">
        <f t="shared" si="508"/>
        <v>56.099999999999994</v>
      </c>
      <c r="P3066" s="28">
        <v>17</v>
      </c>
      <c r="Q3066" s="27">
        <f t="shared" si="509"/>
        <v>54.78</v>
      </c>
      <c r="R3066" s="28">
        <v>16.600000000000001</v>
      </c>
      <c r="S3066" s="27">
        <f t="shared" si="510"/>
        <v>56.099999999999994</v>
      </c>
      <c r="T3066" s="28">
        <v>17</v>
      </c>
      <c r="U3066" s="27" t="s">
        <v>43</v>
      </c>
      <c r="V3066" s="27" t="s">
        <v>43</v>
      </c>
      <c r="W3066" s="29">
        <v>27.891559999999998</v>
      </c>
      <c r="X3066" s="29">
        <v>-115.19089</v>
      </c>
      <c r="Y3066" s="28">
        <f t="shared" si="511"/>
        <v>59</v>
      </c>
      <c r="Z3066" s="27">
        <v>15</v>
      </c>
      <c r="AA3066" s="27">
        <v>15</v>
      </c>
      <c r="AB3066" s="27" t="s">
        <v>44</v>
      </c>
      <c r="AC3066" s="25">
        <v>17</v>
      </c>
      <c r="AD3066" s="25">
        <v>14</v>
      </c>
      <c r="AE3066" s="27">
        <v>1</v>
      </c>
      <c r="AF3066" s="27">
        <v>37</v>
      </c>
      <c r="AG3066" s="27">
        <v>300</v>
      </c>
      <c r="AI3066" s="70">
        <f t="shared" si="504"/>
        <v>11.083</v>
      </c>
      <c r="AJ3066" s="71" t="s">
        <v>369</v>
      </c>
      <c r="AK3066" s="72">
        <f t="shared" si="505"/>
        <v>1.1117350137621949</v>
      </c>
      <c r="AL3066" s="73">
        <f t="shared" si="506"/>
        <v>1.1117350137621949</v>
      </c>
    </row>
    <row r="3067" spans="1:38" hidden="1">
      <c r="A3067" s="25" t="s">
        <v>149</v>
      </c>
      <c r="B3067" s="25" t="s">
        <v>40</v>
      </c>
      <c r="C3067" s="32">
        <v>39654</v>
      </c>
      <c r="D3067" s="25">
        <v>2008</v>
      </c>
      <c r="E3067" s="26">
        <v>0.39583333333333331</v>
      </c>
      <c r="F3067" s="26">
        <v>0.42986111111111108</v>
      </c>
      <c r="G3067" s="26">
        <f t="shared" si="507"/>
        <v>3.4027777777777768E-2</v>
      </c>
      <c r="H3067" s="27">
        <v>2</v>
      </c>
      <c r="I3067" s="27">
        <v>1</v>
      </c>
      <c r="J3067" s="27">
        <v>6</v>
      </c>
      <c r="K3067" s="27">
        <v>6</v>
      </c>
      <c r="L3067" s="25" t="s">
        <v>61</v>
      </c>
      <c r="M3067" s="14" t="s">
        <v>62</v>
      </c>
      <c r="N3067" s="27">
        <v>1</v>
      </c>
      <c r="O3067" s="27">
        <f t="shared" si="508"/>
        <v>56.099999999999994</v>
      </c>
      <c r="P3067" s="28">
        <v>17</v>
      </c>
      <c r="Q3067" s="27">
        <f t="shared" si="509"/>
        <v>54.78</v>
      </c>
      <c r="R3067" s="28">
        <v>16.600000000000001</v>
      </c>
      <c r="S3067" s="27">
        <f t="shared" si="510"/>
        <v>56.099999999999994</v>
      </c>
      <c r="T3067" s="28">
        <v>17</v>
      </c>
      <c r="U3067" s="27" t="s">
        <v>43</v>
      </c>
      <c r="V3067" s="27" t="s">
        <v>43</v>
      </c>
      <c r="W3067" s="29">
        <v>27.891559999999998</v>
      </c>
      <c r="X3067" s="29">
        <v>-115.19089</v>
      </c>
      <c r="Y3067" s="28">
        <f t="shared" si="511"/>
        <v>59</v>
      </c>
      <c r="Z3067" s="27">
        <v>15</v>
      </c>
      <c r="AA3067" s="27">
        <v>15</v>
      </c>
      <c r="AB3067" s="27" t="s">
        <v>44</v>
      </c>
      <c r="AC3067" s="25">
        <v>17</v>
      </c>
      <c r="AD3067" s="25">
        <v>18</v>
      </c>
      <c r="AE3067" s="27">
        <v>1</v>
      </c>
      <c r="AF3067" s="27">
        <v>37</v>
      </c>
      <c r="AG3067" s="27">
        <v>300</v>
      </c>
      <c r="AI3067" s="70">
        <f t="shared" si="504"/>
        <v>13.918999999999999</v>
      </c>
      <c r="AJ3067" s="71" t="s">
        <v>369</v>
      </c>
      <c r="AK3067" s="72">
        <f t="shared" si="505"/>
        <v>1.8310631406548505</v>
      </c>
      <c r="AL3067" s="73">
        <f t="shared" si="506"/>
        <v>1.8310631406548505</v>
      </c>
    </row>
    <row r="3068" spans="1:38" hidden="1">
      <c r="A3068" s="25" t="s">
        <v>149</v>
      </c>
      <c r="B3068" s="25" t="s">
        <v>40</v>
      </c>
      <c r="C3068" s="32">
        <v>39654</v>
      </c>
      <c r="D3068" s="25">
        <v>2008</v>
      </c>
      <c r="E3068" s="26">
        <v>0.39583333333333331</v>
      </c>
      <c r="F3068" s="26">
        <v>0.42986111111111108</v>
      </c>
      <c r="G3068" s="26">
        <f t="shared" si="507"/>
        <v>3.4027777777777768E-2</v>
      </c>
      <c r="H3068" s="27">
        <v>2</v>
      </c>
      <c r="I3068" s="27">
        <v>1</v>
      </c>
      <c r="J3068" s="27">
        <v>6</v>
      </c>
      <c r="K3068" s="27">
        <v>6</v>
      </c>
      <c r="L3068" s="25" t="s">
        <v>61</v>
      </c>
      <c r="M3068" s="14" t="s">
        <v>62</v>
      </c>
      <c r="N3068" s="27">
        <v>1</v>
      </c>
      <c r="O3068" s="27">
        <f t="shared" si="508"/>
        <v>56.099999999999994</v>
      </c>
      <c r="P3068" s="28">
        <v>17</v>
      </c>
      <c r="Q3068" s="27">
        <f t="shared" si="509"/>
        <v>54.78</v>
      </c>
      <c r="R3068" s="28">
        <v>16.600000000000001</v>
      </c>
      <c r="S3068" s="27">
        <f t="shared" si="510"/>
        <v>56.099999999999994</v>
      </c>
      <c r="T3068" s="28">
        <v>17</v>
      </c>
      <c r="U3068" s="27" t="s">
        <v>43</v>
      </c>
      <c r="V3068" s="27" t="s">
        <v>43</v>
      </c>
      <c r="W3068" s="29">
        <v>27.891559999999998</v>
      </c>
      <c r="X3068" s="29">
        <v>-115.19089</v>
      </c>
      <c r="Y3068" s="28">
        <f t="shared" si="511"/>
        <v>59</v>
      </c>
      <c r="Z3068" s="27">
        <v>15</v>
      </c>
      <c r="AA3068" s="27">
        <v>15</v>
      </c>
      <c r="AB3068" s="27" t="s">
        <v>44</v>
      </c>
      <c r="AC3068" s="25">
        <v>17</v>
      </c>
      <c r="AD3068" s="25">
        <v>18</v>
      </c>
      <c r="AE3068" s="27">
        <v>1</v>
      </c>
      <c r="AF3068" s="27">
        <v>37</v>
      </c>
      <c r="AG3068" s="27">
        <v>300</v>
      </c>
      <c r="AI3068" s="70">
        <f t="shared" si="504"/>
        <v>13.918999999999999</v>
      </c>
      <c r="AJ3068" s="71" t="s">
        <v>369</v>
      </c>
      <c r="AK3068" s="72">
        <f t="shared" si="505"/>
        <v>1.8310631406548505</v>
      </c>
      <c r="AL3068" s="73">
        <f t="shared" si="506"/>
        <v>1.8310631406548505</v>
      </c>
    </row>
    <row r="3069" spans="1:38" hidden="1">
      <c r="A3069" s="25" t="s">
        <v>149</v>
      </c>
      <c r="B3069" s="25" t="s">
        <v>40</v>
      </c>
      <c r="C3069" s="32">
        <v>39654</v>
      </c>
      <c r="D3069" s="25">
        <v>2008</v>
      </c>
      <c r="E3069" s="26">
        <v>0.39583333333333331</v>
      </c>
      <c r="F3069" s="26">
        <v>0.42986111111111108</v>
      </c>
      <c r="G3069" s="26">
        <f t="shared" si="507"/>
        <v>3.4027777777777768E-2</v>
      </c>
      <c r="H3069" s="27">
        <v>2</v>
      </c>
      <c r="I3069" s="27">
        <v>1</v>
      </c>
      <c r="J3069" s="27">
        <v>6</v>
      </c>
      <c r="K3069" s="27">
        <v>6</v>
      </c>
      <c r="L3069" s="25" t="s">
        <v>61</v>
      </c>
      <c r="M3069" s="14" t="s">
        <v>62</v>
      </c>
      <c r="N3069" s="27">
        <v>1</v>
      </c>
      <c r="O3069" s="27">
        <f t="shared" si="508"/>
        <v>56.099999999999994</v>
      </c>
      <c r="P3069" s="28">
        <v>17</v>
      </c>
      <c r="Q3069" s="27">
        <f t="shared" si="509"/>
        <v>54.78</v>
      </c>
      <c r="R3069" s="28">
        <v>16.600000000000001</v>
      </c>
      <c r="S3069" s="27">
        <f t="shared" si="510"/>
        <v>56.099999999999994</v>
      </c>
      <c r="T3069" s="28">
        <v>17</v>
      </c>
      <c r="U3069" s="27" t="s">
        <v>43</v>
      </c>
      <c r="V3069" s="27" t="s">
        <v>43</v>
      </c>
      <c r="W3069" s="29">
        <v>27.891559999999998</v>
      </c>
      <c r="X3069" s="29">
        <v>-115.19089</v>
      </c>
      <c r="Y3069" s="28">
        <f t="shared" si="511"/>
        <v>59</v>
      </c>
      <c r="Z3069" s="27">
        <v>15</v>
      </c>
      <c r="AA3069" s="27">
        <v>15</v>
      </c>
      <c r="AB3069" s="27" t="s">
        <v>44</v>
      </c>
      <c r="AC3069" s="25">
        <v>17</v>
      </c>
      <c r="AD3069" s="25">
        <v>24</v>
      </c>
      <c r="AE3069" s="27">
        <v>1</v>
      </c>
      <c r="AF3069" s="27">
        <v>37</v>
      </c>
      <c r="AG3069" s="27">
        <v>300</v>
      </c>
      <c r="AI3069" s="70">
        <f t="shared" ref="AI3069:AI3081" si="512">(0.709*AD3069)+1.157</f>
        <v>18.172999999999998</v>
      </c>
      <c r="AJ3069" s="71" t="s">
        <v>369</v>
      </c>
      <c r="AK3069" s="72">
        <f t="shared" ref="AK3069:AK3081" si="513">((POWER(AI3069*10,2.19))*0.037)/1000</f>
        <v>3.2835681640171575</v>
      </c>
      <c r="AL3069" s="73">
        <f t="shared" ref="AL3069:AL3081" si="514">((POWER(AI3069*10,2.19))*0.037)/1000</f>
        <v>3.2835681640171575</v>
      </c>
    </row>
    <row r="3070" spans="1:38" hidden="1">
      <c r="A3070" s="25" t="s">
        <v>149</v>
      </c>
      <c r="B3070" s="25" t="s">
        <v>40</v>
      </c>
      <c r="C3070" s="32">
        <v>39654</v>
      </c>
      <c r="D3070" s="25">
        <v>2008</v>
      </c>
      <c r="E3070" s="26">
        <v>0.39583333333333331</v>
      </c>
      <c r="F3070" s="26">
        <v>0.42986111111111108</v>
      </c>
      <c r="G3070" s="26">
        <f t="shared" si="507"/>
        <v>3.4027777777777768E-2</v>
      </c>
      <c r="H3070" s="27">
        <v>2</v>
      </c>
      <c r="I3070" s="27">
        <v>1</v>
      </c>
      <c r="J3070" s="27">
        <v>6</v>
      </c>
      <c r="K3070" s="27">
        <v>6</v>
      </c>
      <c r="L3070" s="25" t="s">
        <v>61</v>
      </c>
      <c r="M3070" s="14" t="s">
        <v>62</v>
      </c>
      <c r="N3070" s="27">
        <v>1</v>
      </c>
      <c r="O3070" s="27">
        <f t="shared" si="508"/>
        <v>56.099999999999994</v>
      </c>
      <c r="P3070" s="28">
        <v>17</v>
      </c>
      <c r="Q3070" s="27">
        <f t="shared" si="509"/>
        <v>54.78</v>
      </c>
      <c r="R3070" s="28">
        <v>16.600000000000001</v>
      </c>
      <c r="S3070" s="27">
        <f t="shared" si="510"/>
        <v>56.099999999999994</v>
      </c>
      <c r="T3070" s="28">
        <v>17</v>
      </c>
      <c r="U3070" s="27" t="s">
        <v>43</v>
      </c>
      <c r="V3070" s="27" t="s">
        <v>43</v>
      </c>
      <c r="W3070" s="29">
        <v>27.891559999999998</v>
      </c>
      <c r="X3070" s="29">
        <v>-115.19089</v>
      </c>
      <c r="Y3070" s="28">
        <f t="shared" si="511"/>
        <v>59</v>
      </c>
      <c r="Z3070" s="27">
        <v>15</v>
      </c>
      <c r="AA3070" s="27">
        <v>15</v>
      </c>
      <c r="AB3070" s="27" t="s">
        <v>44</v>
      </c>
      <c r="AC3070" s="25">
        <v>17</v>
      </c>
      <c r="AD3070" s="25">
        <v>24</v>
      </c>
      <c r="AE3070" s="27">
        <v>1</v>
      </c>
      <c r="AF3070" s="27">
        <v>37</v>
      </c>
      <c r="AG3070" s="27">
        <v>300</v>
      </c>
      <c r="AI3070" s="70">
        <f t="shared" si="512"/>
        <v>18.172999999999998</v>
      </c>
      <c r="AJ3070" s="71" t="s">
        <v>369</v>
      </c>
      <c r="AK3070" s="72">
        <f t="shared" si="513"/>
        <v>3.2835681640171575</v>
      </c>
      <c r="AL3070" s="73">
        <f t="shared" si="514"/>
        <v>3.2835681640171575</v>
      </c>
    </row>
    <row r="3071" spans="1:38" hidden="1">
      <c r="A3071" s="25" t="s">
        <v>149</v>
      </c>
      <c r="B3071" s="25" t="s">
        <v>40</v>
      </c>
      <c r="C3071" s="32">
        <v>39654</v>
      </c>
      <c r="D3071" s="25">
        <v>2008</v>
      </c>
      <c r="E3071" s="26">
        <v>0.39583333333333331</v>
      </c>
      <c r="F3071" s="26">
        <v>0.42986111111111108</v>
      </c>
      <c r="G3071" s="26">
        <f t="shared" si="507"/>
        <v>3.4027777777777768E-2</v>
      </c>
      <c r="H3071" s="27">
        <v>2</v>
      </c>
      <c r="I3071" s="27">
        <v>1</v>
      </c>
      <c r="J3071" s="27">
        <v>6</v>
      </c>
      <c r="K3071" s="27">
        <v>6</v>
      </c>
      <c r="L3071" s="25" t="s">
        <v>61</v>
      </c>
      <c r="M3071" s="14" t="s">
        <v>62</v>
      </c>
      <c r="N3071" s="27">
        <v>1</v>
      </c>
      <c r="O3071" s="27">
        <f t="shared" si="508"/>
        <v>56.099999999999994</v>
      </c>
      <c r="P3071" s="28">
        <v>17</v>
      </c>
      <c r="Q3071" s="27">
        <f t="shared" si="509"/>
        <v>54.78</v>
      </c>
      <c r="R3071" s="28">
        <v>16.600000000000001</v>
      </c>
      <c r="S3071" s="27">
        <f t="shared" si="510"/>
        <v>56.099999999999994</v>
      </c>
      <c r="T3071" s="28">
        <v>17</v>
      </c>
      <c r="U3071" s="27" t="s">
        <v>43</v>
      </c>
      <c r="V3071" s="27" t="s">
        <v>43</v>
      </c>
      <c r="W3071" s="29">
        <v>27.891559999999998</v>
      </c>
      <c r="X3071" s="29">
        <v>-115.19089</v>
      </c>
      <c r="Y3071" s="28">
        <f t="shared" si="511"/>
        <v>59</v>
      </c>
      <c r="Z3071" s="27">
        <v>15</v>
      </c>
      <c r="AA3071" s="27">
        <v>15</v>
      </c>
      <c r="AB3071" s="27" t="s">
        <v>44</v>
      </c>
      <c r="AC3071" s="25">
        <v>18</v>
      </c>
      <c r="AD3071" s="25">
        <v>19</v>
      </c>
      <c r="AE3071" s="27">
        <v>1</v>
      </c>
      <c r="AF3071" s="27">
        <v>38</v>
      </c>
      <c r="AG3071" s="27">
        <v>300</v>
      </c>
      <c r="AI3071" s="70">
        <f t="shared" si="512"/>
        <v>14.628</v>
      </c>
      <c r="AJ3071" s="71" t="s">
        <v>369</v>
      </c>
      <c r="AK3071" s="72">
        <f t="shared" si="513"/>
        <v>2.041534710262368</v>
      </c>
      <c r="AL3071" s="73">
        <f t="shared" si="514"/>
        <v>2.041534710262368</v>
      </c>
    </row>
    <row r="3072" spans="1:38" hidden="1">
      <c r="A3072" s="25" t="s">
        <v>149</v>
      </c>
      <c r="B3072" s="25" t="s">
        <v>40</v>
      </c>
      <c r="C3072" s="32">
        <v>39654</v>
      </c>
      <c r="D3072" s="25">
        <v>2008</v>
      </c>
      <c r="E3072" s="26">
        <v>0.39583333333333331</v>
      </c>
      <c r="F3072" s="26">
        <v>0.42986111111111108</v>
      </c>
      <c r="G3072" s="26">
        <f t="shared" si="507"/>
        <v>3.4027777777777768E-2</v>
      </c>
      <c r="H3072" s="27">
        <v>2</v>
      </c>
      <c r="I3072" s="27">
        <v>1</v>
      </c>
      <c r="J3072" s="27">
        <v>6</v>
      </c>
      <c r="K3072" s="27">
        <v>6</v>
      </c>
      <c r="L3072" s="25" t="s">
        <v>61</v>
      </c>
      <c r="M3072" s="14" t="s">
        <v>62</v>
      </c>
      <c r="N3072" s="27">
        <v>1</v>
      </c>
      <c r="O3072" s="27">
        <f t="shared" si="508"/>
        <v>56.099999999999994</v>
      </c>
      <c r="P3072" s="28">
        <v>17</v>
      </c>
      <c r="Q3072" s="27">
        <f t="shared" si="509"/>
        <v>54.78</v>
      </c>
      <c r="R3072" s="28">
        <v>16.600000000000001</v>
      </c>
      <c r="S3072" s="27">
        <f t="shared" si="510"/>
        <v>56.099999999999994</v>
      </c>
      <c r="T3072" s="28">
        <v>17</v>
      </c>
      <c r="U3072" s="27" t="s">
        <v>43</v>
      </c>
      <c r="V3072" s="27" t="s">
        <v>43</v>
      </c>
      <c r="W3072" s="29">
        <v>27.891559999999998</v>
      </c>
      <c r="X3072" s="29">
        <v>-115.19089</v>
      </c>
      <c r="Y3072" s="28">
        <f t="shared" si="511"/>
        <v>59</v>
      </c>
      <c r="Z3072" s="27">
        <v>15</v>
      </c>
      <c r="AA3072" s="27">
        <v>15</v>
      </c>
      <c r="AB3072" s="27" t="s">
        <v>44</v>
      </c>
      <c r="AC3072" s="25">
        <v>18</v>
      </c>
      <c r="AD3072" s="25">
        <v>21</v>
      </c>
      <c r="AE3072" s="27">
        <v>1</v>
      </c>
      <c r="AF3072" s="27">
        <v>38</v>
      </c>
      <c r="AG3072" s="27">
        <v>300</v>
      </c>
      <c r="AI3072" s="70">
        <f t="shared" si="512"/>
        <v>16.045999999999999</v>
      </c>
      <c r="AJ3072" s="71" t="s">
        <v>369</v>
      </c>
      <c r="AK3072" s="72">
        <f t="shared" si="513"/>
        <v>2.5000862380340183</v>
      </c>
      <c r="AL3072" s="73">
        <f t="shared" si="514"/>
        <v>2.5000862380340183</v>
      </c>
    </row>
    <row r="3073" spans="1:38" hidden="1">
      <c r="A3073" s="25" t="s">
        <v>149</v>
      </c>
      <c r="B3073" s="25" t="s">
        <v>40</v>
      </c>
      <c r="C3073" s="32">
        <v>39654</v>
      </c>
      <c r="D3073" s="25">
        <v>2008</v>
      </c>
      <c r="E3073" s="26">
        <v>0.39583333333333331</v>
      </c>
      <c r="F3073" s="26">
        <v>0.42986111111111108</v>
      </c>
      <c r="G3073" s="26">
        <f t="shared" si="507"/>
        <v>3.4027777777777768E-2</v>
      </c>
      <c r="H3073" s="27">
        <v>2</v>
      </c>
      <c r="I3073" s="27">
        <v>1</v>
      </c>
      <c r="J3073" s="27">
        <v>6</v>
      </c>
      <c r="K3073" s="27">
        <v>6</v>
      </c>
      <c r="L3073" s="25" t="s">
        <v>61</v>
      </c>
      <c r="M3073" s="14" t="s">
        <v>62</v>
      </c>
      <c r="N3073" s="27">
        <v>1</v>
      </c>
      <c r="O3073" s="27">
        <f t="shared" si="508"/>
        <v>56.099999999999994</v>
      </c>
      <c r="P3073" s="28">
        <v>17</v>
      </c>
      <c r="Q3073" s="27">
        <f t="shared" si="509"/>
        <v>54.78</v>
      </c>
      <c r="R3073" s="28">
        <v>16.600000000000001</v>
      </c>
      <c r="S3073" s="27">
        <f t="shared" si="510"/>
        <v>56.099999999999994</v>
      </c>
      <c r="T3073" s="28">
        <v>17</v>
      </c>
      <c r="U3073" s="27" t="s">
        <v>43</v>
      </c>
      <c r="V3073" s="27" t="s">
        <v>43</v>
      </c>
      <c r="W3073" s="29">
        <v>27.891559999999998</v>
      </c>
      <c r="X3073" s="29">
        <v>-115.19089</v>
      </c>
      <c r="Y3073" s="28">
        <f t="shared" si="511"/>
        <v>59</v>
      </c>
      <c r="Z3073" s="27">
        <v>15</v>
      </c>
      <c r="AA3073" s="27">
        <v>15</v>
      </c>
      <c r="AB3073" s="27" t="s">
        <v>44</v>
      </c>
      <c r="AC3073" s="25">
        <v>18</v>
      </c>
      <c r="AD3073" s="25">
        <v>22</v>
      </c>
      <c r="AE3073" s="27">
        <v>1</v>
      </c>
      <c r="AF3073" s="27">
        <v>38</v>
      </c>
      <c r="AG3073" s="27">
        <v>300</v>
      </c>
      <c r="AI3073" s="70">
        <f t="shared" si="512"/>
        <v>16.754999999999999</v>
      </c>
      <c r="AJ3073" s="71" t="s">
        <v>369</v>
      </c>
      <c r="AK3073" s="72">
        <f t="shared" si="513"/>
        <v>2.7483879168691034</v>
      </c>
      <c r="AL3073" s="73">
        <f t="shared" si="514"/>
        <v>2.7483879168691034</v>
      </c>
    </row>
    <row r="3074" spans="1:38" hidden="1">
      <c r="A3074" s="25" t="s">
        <v>149</v>
      </c>
      <c r="B3074" s="25" t="s">
        <v>40</v>
      </c>
      <c r="C3074" s="32">
        <v>39654</v>
      </c>
      <c r="D3074" s="25">
        <v>2008</v>
      </c>
      <c r="E3074" s="26">
        <v>0.39583333333333331</v>
      </c>
      <c r="F3074" s="26">
        <v>0.42986111111111108</v>
      </c>
      <c r="G3074" s="26">
        <f t="shared" si="507"/>
        <v>3.4027777777777768E-2</v>
      </c>
      <c r="H3074" s="27">
        <v>2</v>
      </c>
      <c r="I3074" s="27">
        <v>1</v>
      </c>
      <c r="J3074" s="27">
        <v>6</v>
      </c>
      <c r="K3074" s="27">
        <v>6</v>
      </c>
      <c r="L3074" s="25" t="s">
        <v>61</v>
      </c>
      <c r="M3074" s="14" t="s">
        <v>62</v>
      </c>
      <c r="N3074" s="27">
        <v>1</v>
      </c>
      <c r="O3074" s="27">
        <f t="shared" si="508"/>
        <v>56.099999999999994</v>
      </c>
      <c r="P3074" s="28">
        <v>17</v>
      </c>
      <c r="Q3074" s="27">
        <f t="shared" si="509"/>
        <v>54.78</v>
      </c>
      <c r="R3074" s="28">
        <v>16.600000000000001</v>
      </c>
      <c r="S3074" s="27">
        <f t="shared" si="510"/>
        <v>56.099999999999994</v>
      </c>
      <c r="T3074" s="28">
        <v>17</v>
      </c>
      <c r="U3074" s="27" t="s">
        <v>43</v>
      </c>
      <c r="V3074" s="27" t="s">
        <v>43</v>
      </c>
      <c r="W3074" s="29">
        <v>27.891559999999998</v>
      </c>
      <c r="X3074" s="29">
        <v>-115.19089</v>
      </c>
      <c r="Y3074" s="28">
        <f t="shared" si="511"/>
        <v>59</v>
      </c>
      <c r="Z3074" s="27">
        <v>15</v>
      </c>
      <c r="AA3074" s="27">
        <v>15</v>
      </c>
      <c r="AB3074" s="27" t="s">
        <v>44</v>
      </c>
      <c r="AC3074" s="25">
        <v>18</v>
      </c>
      <c r="AD3074" s="25">
        <v>24</v>
      </c>
      <c r="AE3074" s="27">
        <v>1</v>
      </c>
      <c r="AF3074" s="27">
        <v>38</v>
      </c>
      <c r="AG3074" s="27">
        <v>300</v>
      </c>
      <c r="AI3074" s="70">
        <f t="shared" si="512"/>
        <v>18.172999999999998</v>
      </c>
      <c r="AJ3074" s="71" t="s">
        <v>369</v>
      </c>
      <c r="AK3074" s="72">
        <f t="shared" si="513"/>
        <v>3.2835681640171575</v>
      </c>
      <c r="AL3074" s="73">
        <f t="shared" si="514"/>
        <v>3.2835681640171575</v>
      </c>
    </row>
    <row r="3075" spans="1:38" hidden="1">
      <c r="A3075" s="25" t="s">
        <v>149</v>
      </c>
      <c r="B3075" s="25" t="s">
        <v>40</v>
      </c>
      <c r="C3075" s="32">
        <v>39654</v>
      </c>
      <c r="D3075" s="25">
        <v>2008</v>
      </c>
      <c r="E3075" s="26">
        <v>0.39583333333333331</v>
      </c>
      <c r="F3075" s="26">
        <v>0.42986111111111108</v>
      </c>
      <c r="G3075" s="26">
        <f t="shared" si="507"/>
        <v>3.4027777777777768E-2</v>
      </c>
      <c r="H3075" s="27">
        <v>2</v>
      </c>
      <c r="I3075" s="27">
        <v>1</v>
      </c>
      <c r="J3075" s="27">
        <v>6</v>
      </c>
      <c r="K3075" s="27">
        <v>6</v>
      </c>
      <c r="L3075" s="25" t="s">
        <v>61</v>
      </c>
      <c r="M3075" s="14" t="s">
        <v>62</v>
      </c>
      <c r="N3075" s="27">
        <v>1</v>
      </c>
      <c r="O3075" s="27">
        <f t="shared" si="508"/>
        <v>56.099999999999994</v>
      </c>
      <c r="P3075" s="28">
        <v>17</v>
      </c>
      <c r="Q3075" s="27">
        <f t="shared" si="509"/>
        <v>54.78</v>
      </c>
      <c r="R3075" s="28">
        <v>16.600000000000001</v>
      </c>
      <c r="S3075" s="27">
        <f t="shared" si="510"/>
        <v>56.099999999999994</v>
      </c>
      <c r="T3075" s="28">
        <v>17</v>
      </c>
      <c r="U3075" s="27" t="s">
        <v>43</v>
      </c>
      <c r="V3075" s="27" t="s">
        <v>43</v>
      </c>
      <c r="W3075" s="29">
        <v>27.891559999999998</v>
      </c>
      <c r="X3075" s="29">
        <v>-115.19089</v>
      </c>
      <c r="Y3075" s="28">
        <f t="shared" si="511"/>
        <v>59</v>
      </c>
      <c r="Z3075" s="27">
        <v>15</v>
      </c>
      <c r="AA3075" s="27">
        <v>15</v>
      </c>
      <c r="AB3075" s="27" t="s">
        <v>44</v>
      </c>
      <c r="AC3075" s="25">
        <v>18</v>
      </c>
      <c r="AD3075" s="25">
        <v>24</v>
      </c>
      <c r="AE3075" s="27">
        <v>1</v>
      </c>
      <c r="AF3075" s="27">
        <v>38</v>
      </c>
      <c r="AG3075" s="27">
        <v>300</v>
      </c>
      <c r="AI3075" s="70">
        <f t="shared" si="512"/>
        <v>18.172999999999998</v>
      </c>
      <c r="AJ3075" s="71" t="s">
        <v>369</v>
      </c>
      <c r="AK3075" s="72">
        <f t="shared" si="513"/>
        <v>3.2835681640171575</v>
      </c>
      <c r="AL3075" s="73">
        <f t="shared" si="514"/>
        <v>3.2835681640171575</v>
      </c>
    </row>
    <row r="3076" spans="1:38" hidden="1">
      <c r="A3076" s="25" t="s">
        <v>149</v>
      </c>
      <c r="B3076" s="25" t="s">
        <v>40</v>
      </c>
      <c r="C3076" s="32">
        <v>39654</v>
      </c>
      <c r="D3076" s="25">
        <v>2008</v>
      </c>
      <c r="E3076" s="26">
        <v>0.39583333333333331</v>
      </c>
      <c r="F3076" s="26">
        <v>0.42986111111111108</v>
      </c>
      <c r="G3076" s="26">
        <f t="shared" si="507"/>
        <v>3.4027777777777768E-2</v>
      </c>
      <c r="H3076" s="27">
        <v>2</v>
      </c>
      <c r="I3076" s="27">
        <v>1</v>
      </c>
      <c r="J3076" s="27">
        <v>6</v>
      </c>
      <c r="K3076" s="27">
        <v>6</v>
      </c>
      <c r="L3076" s="25" t="s">
        <v>61</v>
      </c>
      <c r="M3076" s="14" t="s">
        <v>62</v>
      </c>
      <c r="N3076" s="27">
        <v>1</v>
      </c>
      <c r="O3076" s="27">
        <f t="shared" si="508"/>
        <v>56.099999999999994</v>
      </c>
      <c r="P3076" s="28">
        <v>17</v>
      </c>
      <c r="Q3076" s="27">
        <f t="shared" si="509"/>
        <v>54.78</v>
      </c>
      <c r="R3076" s="28">
        <v>16.600000000000001</v>
      </c>
      <c r="S3076" s="27">
        <f t="shared" si="510"/>
        <v>56.099999999999994</v>
      </c>
      <c r="T3076" s="28">
        <v>17</v>
      </c>
      <c r="U3076" s="27" t="s">
        <v>43</v>
      </c>
      <c r="V3076" s="27" t="s">
        <v>43</v>
      </c>
      <c r="W3076" s="29">
        <v>27.891559999999998</v>
      </c>
      <c r="X3076" s="29">
        <v>-115.19089</v>
      </c>
      <c r="Y3076" s="28">
        <f t="shared" si="511"/>
        <v>59</v>
      </c>
      <c r="Z3076" s="27">
        <v>15</v>
      </c>
      <c r="AA3076" s="27">
        <v>15</v>
      </c>
      <c r="AB3076" s="27" t="s">
        <v>44</v>
      </c>
      <c r="AC3076" s="25">
        <v>19</v>
      </c>
      <c r="AD3076" s="25">
        <v>20</v>
      </c>
      <c r="AE3076" s="27">
        <v>1</v>
      </c>
      <c r="AF3076" s="27">
        <v>42</v>
      </c>
      <c r="AG3076" s="27">
        <v>300</v>
      </c>
      <c r="AI3076" s="70">
        <f t="shared" si="512"/>
        <v>15.337</v>
      </c>
      <c r="AJ3076" s="71" t="s">
        <v>369</v>
      </c>
      <c r="AK3076" s="72">
        <f t="shared" si="513"/>
        <v>2.2645047633742106</v>
      </c>
      <c r="AL3076" s="73">
        <f t="shared" si="514"/>
        <v>2.2645047633742106</v>
      </c>
    </row>
    <row r="3077" spans="1:38" hidden="1">
      <c r="A3077" s="25" t="s">
        <v>149</v>
      </c>
      <c r="B3077" s="25" t="s">
        <v>40</v>
      </c>
      <c r="C3077" s="32">
        <v>39654</v>
      </c>
      <c r="D3077" s="25">
        <v>2008</v>
      </c>
      <c r="E3077" s="26">
        <v>0.39583333333333331</v>
      </c>
      <c r="F3077" s="26">
        <v>0.42986111111111108</v>
      </c>
      <c r="G3077" s="26">
        <f t="shared" si="507"/>
        <v>3.4027777777777768E-2</v>
      </c>
      <c r="H3077" s="27">
        <v>2</v>
      </c>
      <c r="I3077" s="27">
        <v>1</v>
      </c>
      <c r="J3077" s="27">
        <v>6</v>
      </c>
      <c r="K3077" s="27">
        <v>6</v>
      </c>
      <c r="L3077" s="25" t="s">
        <v>61</v>
      </c>
      <c r="M3077" s="14" t="s">
        <v>62</v>
      </c>
      <c r="N3077" s="27">
        <v>1</v>
      </c>
      <c r="O3077" s="27">
        <f t="shared" si="508"/>
        <v>56.099999999999994</v>
      </c>
      <c r="P3077" s="28">
        <v>17</v>
      </c>
      <c r="Q3077" s="27">
        <f t="shared" si="509"/>
        <v>54.78</v>
      </c>
      <c r="R3077" s="28">
        <v>16.600000000000001</v>
      </c>
      <c r="S3077" s="27">
        <f t="shared" si="510"/>
        <v>56.099999999999994</v>
      </c>
      <c r="T3077" s="28">
        <v>17</v>
      </c>
      <c r="U3077" s="27" t="s">
        <v>43</v>
      </c>
      <c r="V3077" s="27" t="s">
        <v>43</v>
      </c>
      <c r="W3077" s="29">
        <v>27.891559999999998</v>
      </c>
      <c r="X3077" s="29">
        <v>-115.19089</v>
      </c>
      <c r="Y3077" s="28">
        <f t="shared" si="511"/>
        <v>59</v>
      </c>
      <c r="Z3077" s="27">
        <v>15</v>
      </c>
      <c r="AA3077" s="27">
        <v>15</v>
      </c>
      <c r="AB3077" s="27" t="s">
        <v>44</v>
      </c>
      <c r="AC3077" s="25">
        <v>19</v>
      </c>
      <c r="AD3077" s="25">
        <v>23</v>
      </c>
      <c r="AE3077" s="27">
        <v>1</v>
      </c>
      <c r="AF3077" s="27">
        <v>42</v>
      </c>
      <c r="AG3077" s="27">
        <v>300</v>
      </c>
      <c r="AI3077" s="70">
        <f t="shared" si="512"/>
        <v>17.463999999999999</v>
      </c>
      <c r="AJ3077" s="71" t="s">
        <v>369</v>
      </c>
      <c r="AK3077" s="72">
        <f t="shared" si="513"/>
        <v>3.0095147540604348</v>
      </c>
      <c r="AL3077" s="73">
        <f t="shared" si="514"/>
        <v>3.0095147540604348</v>
      </c>
    </row>
    <row r="3078" spans="1:38" hidden="1">
      <c r="A3078" s="25" t="s">
        <v>149</v>
      </c>
      <c r="B3078" s="25" t="s">
        <v>40</v>
      </c>
      <c r="C3078" s="32">
        <v>39654</v>
      </c>
      <c r="D3078" s="25">
        <v>2008</v>
      </c>
      <c r="E3078" s="26">
        <v>0.39583333333333331</v>
      </c>
      <c r="F3078" s="26">
        <v>0.42986111111111108</v>
      </c>
      <c r="G3078" s="26">
        <f t="shared" si="507"/>
        <v>3.4027777777777768E-2</v>
      </c>
      <c r="H3078" s="27">
        <v>2</v>
      </c>
      <c r="I3078" s="27">
        <v>1</v>
      </c>
      <c r="J3078" s="27">
        <v>6</v>
      </c>
      <c r="K3078" s="27">
        <v>6</v>
      </c>
      <c r="L3078" s="25" t="s">
        <v>61</v>
      </c>
      <c r="M3078" s="14" t="s">
        <v>62</v>
      </c>
      <c r="N3078" s="27">
        <v>1</v>
      </c>
      <c r="O3078" s="27">
        <f t="shared" si="508"/>
        <v>56.099999999999994</v>
      </c>
      <c r="P3078" s="28">
        <v>17</v>
      </c>
      <c r="Q3078" s="27">
        <f t="shared" si="509"/>
        <v>54.78</v>
      </c>
      <c r="R3078" s="28">
        <v>16.600000000000001</v>
      </c>
      <c r="S3078" s="27">
        <f t="shared" si="510"/>
        <v>56.099999999999994</v>
      </c>
      <c r="T3078" s="28">
        <v>17</v>
      </c>
      <c r="U3078" s="27" t="s">
        <v>43</v>
      </c>
      <c r="V3078" s="27" t="s">
        <v>43</v>
      </c>
      <c r="W3078" s="29">
        <v>27.891559999999998</v>
      </c>
      <c r="X3078" s="29">
        <v>-115.19089</v>
      </c>
      <c r="Y3078" s="28">
        <f t="shared" si="511"/>
        <v>59</v>
      </c>
      <c r="Z3078" s="27">
        <v>15</v>
      </c>
      <c r="AA3078" s="27">
        <v>15</v>
      </c>
      <c r="AB3078" s="27" t="s">
        <v>44</v>
      </c>
      <c r="AC3078" s="25">
        <v>20</v>
      </c>
      <c r="AD3078" s="25">
        <v>16</v>
      </c>
      <c r="AE3078" s="27">
        <v>1</v>
      </c>
      <c r="AF3078" s="27">
        <v>43</v>
      </c>
      <c r="AG3078" s="27">
        <v>300</v>
      </c>
      <c r="AI3078" s="70">
        <f t="shared" si="512"/>
        <v>12.500999999999999</v>
      </c>
      <c r="AJ3078" s="71" t="s">
        <v>369</v>
      </c>
      <c r="AK3078" s="72">
        <f t="shared" si="513"/>
        <v>1.4471406331162124</v>
      </c>
      <c r="AL3078" s="73">
        <f t="shared" si="514"/>
        <v>1.4471406331162124</v>
      </c>
    </row>
    <row r="3079" spans="1:38" hidden="1">
      <c r="A3079" s="25" t="s">
        <v>149</v>
      </c>
      <c r="B3079" s="25" t="s">
        <v>40</v>
      </c>
      <c r="C3079" s="32">
        <v>39654</v>
      </c>
      <c r="D3079" s="25">
        <v>2008</v>
      </c>
      <c r="E3079" s="26">
        <v>0.39583333333333331</v>
      </c>
      <c r="F3079" s="26">
        <v>0.42986111111111108</v>
      </c>
      <c r="G3079" s="26">
        <f t="shared" si="507"/>
        <v>3.4027777777777768E-2</v>
      </c>
      <c r="H3079" s="27">
        <v>2</v>
      </c>
      <c r="I3079" s="27">
        <v>1</v>
      </c>
      <c r="J3079" s="27">
        <v>6</v>
      </c>
      <c r="K3079" s="27">
        <v>6</v>
      </c>
      <c r="L3079" s="25" t="s">
        <v>61</v>
      </c>
      <c r="M3079" s="14" t="s">
        <v>62</v>
      </c>
      <c r="N3079" s="27">
        <v>1</v>
      </c>
      <c r="O3079" s="27">
        <f t="shared" si="508"/>
        <v>56.099999999999994</v>
      </c>
      <c r="P3079" s="28">
        <v>17</v>
      </c>
      <c r="Q3079" s="27">
        <f t="shared" si="509"/>
        <v>54.78</v>
      </c>
      <c r="R3079" s="28">
        <v>16.600000000000001</v>
      </c>
      <c r="S3079" s="27">
        <f t="shared" si="510"/>
        <v>56.099999999999994</v>
      </c>
      <c r="T3079" s="28">
        <v>17</v>
      </c>
      <c r="U3079" s="27" t="s">
        <v>43</v>
      </c>
      <c r="V3079" s="27" t="s">
        <v>43</v>
      </c>
      <c r="W3079" s="29">
        <v>27.891559999999998</v>
      </c>
      <c r="X3079" s="29">
        <v>-115.19089</v>
      </c>
      <c r="Y3079" s="28">
        <f t="shared" si="511"/>
        <v>59</v>
      </c>
      <c r="Z3079" s="27">
        <v>15</v>
      </c>
      <c r="AA3079" s="27">
        <v>15</v>
      </c>
      <c r="AB3079" s="27" t="s">
        <v>44</v>
      </c>
      <c r="AC3079" s="25">
        <v>20</v>
      </c>
      <c r="AD3079" s="25">
        <v>20</v>
      </c>
      <c r="AE3079" s="27">
        <v>1</v>
      </c>
      <c r="AF3079" s="27">
        <v>43</v>
      </c>
      <c r="AG3079" s="27">
        <v>300</v>
      </c>
      <c r="AI3079" s="70">
        <f t="shared" si="512"/>
        <v>15.337</v>
      </c>
      <c r="AJ3079" s="71" t="s">
        <v>369</v>
      </c>
      <c r="AK3079" s="72">
        <f t="shared" si="513"/>
        <v>2.2645047633742106</v>
      </c>
      <c r="AL3079" s="73">
        <f t="shared" si="514"/>
        <v>2.2645047633742106</v>
      </c>
    </row>
    <row r="3080" spans="1:38" hidden="1">
      <c r="A3080" s="25" t="s">
        <v>149</v>
      </c>
      <c r="B3080" s="25" t="s">
        <v>40</v>
      </c>
      <c r="C3080" s="32">
        <v>39654</v>
      </c>
      <c r="D3080" s="25">
        <v>2008</v>
      </c>
      <c r="E3080" s="26">
        <v>0.39583333333333331</v>
      </c>
      <c r="F3080" s="26">
        <v>0.42986111111111108</v>
      </c>
      <c r="G3080" s="26">
        <f t="shared" si="507"/>
        <v>3.4027777777777768E-2</v>
      </c>
      <c r="H3080" s="27">
        <v>2</v>
      </c>
      <c r="I3080" s="27">
        <v>1</v>
      </c>
      <c r="J3080" s="27">
        <v>6</v>
      </c>
      <c r="K3080" s="27">
        <v>6</v>
      </c>
      <c r="L3080" s="25" t="s">
        <v>61</v>
      </c>
      <c r="M3080" s="14" t="s">
        <v>62</v>
      </c>
      <c r="N3080" s="27">
        <v>1</v>
      </c>
      <c r="O3080" s="27">
        <f t="shared" si="508"/>
        <v>56.099999999999994</v>
      </c>
      <c r="P3080" s="28">
        <v>17</v>
      </c>
      <c r="Q3080" s="27">
        <f t="shared" si="509"/>
        <v>54.78</v>
      </c>
      <c r="R3080" s="28">
        <v>16.600000000000001</v>
      </c>
      <c r="S3080" s="27">
        <f t="shared" si="510"/>
        <v>56.099999999999994</v>
      </c>
      <c r="T3080" s="28">
        <v>17</v>
      </c>
      <c r="U3080" s="27" t="s">
        <v>43</v>
      </c>
      <c r="V3080" s="27" t="s">
        <v>43</v>
      </c>
      <c r="W3080" s="29">
        <v>27.891559999999998</v>
      </c>
      <c r="X3080" s="29">
        <v>-115.19089</v>
      </c>
      <c r="Y3080" s="28">
        <f t="shared" si="511"/>
        <v>59</v>
      </c>
      <c r="Z3080" s="27">
        <v>15</v>
      </c>
      <c r="AA3080" s="27">
        <v>15</v>
      </c>
      <c r="AB3080" s="27" t="s">
        <v>44</v>
      </c>
      <c r="AC3080" s="25">
        <v>20</v>
      </c>
      <c r="AD3080" s="25">
        <v>23</v>
      </c>
      <c r="AE3080" s="27">
        <v>1</v>
      </c>
      <c r="AF3080" s="27">
        <v>43</v>
      </c>
      <c r="AG3080" s="27">
        <v>300</v>
      </c>
      <c r="AI3080" s="70">
        <f t="shared" si="512"/>
        <v>17.463999999999999</v>
      </c>
      <c r="AJ3080" s="71" t="s">
        <v>369</v>
      </c>
      <c r="AK3080" s="72">
        <f t="shared" si="513"/>
        <v>3.0095147540604348</v>
      </c>
      <c r="AL3080" s="73">
        <f t="shared" si="514"/>
        <v>3.0095147540604348</v>
      </c>
    </row>
    <row r="3081" spans="1:38" hidden="1">
      <c r="A3081" s="25" t="s">
        <v>149</v>
      </c>
      <c r="B3081" s="25" t="s">
        <v>40</v>
      </c>
      <c r="C3081" s="32">
        <v>39654</v>
      </c>
      <c r="D3081" s="25">
        <v>2008</v>
      </c>
      <c r="E3081" s="26">
        <v>0.39583333333333331</v>
      </c>
      <c r="F3081" s="26">
        <v>0.42986111111111108</v>
      </c>
      <c r="G3081" s="26">
        <f t="shared" si="507"/>
        <v>3.4027777777777768E-2</v>
      </c>
      <c r="H3081" s="27">
        <v>2</v>
      </c>
      <c r="I3081" s="27">
        <v>1</v>
      </c>
      <c r="J3081" s="27">
        <v>6</v>
      </c>
      <c r="K3081" s="27">
        <v>6</v>
      </c>
      <c r="L3081" s="25" t="s">
        <v>61</v>
      </c>
      <c r="M3081" s="14" t="s">
        <v>62</v>
      </c>
      <c r="N3081" s="27">
        <v>1</v>
      </c>
      <c r="O3081" s="27">
        <f t="shared" si="508"/>
        <v>56.099999999999994</v>
      </c>
      <c r="P3081" s="28">
        <v>17</v>
      </c>
      <c r="Q3081" s="27">
        <f t="shared" si="509"/>
        <v>54.78</v>
      </c>
      <c r="R3081" s="28">
        <v>16.600000000000001</v>
      </c>
      <c r="S3081" s="27">
        <f t="shared" si="510"/>
        <v>56.099999999999994</v>
      </c>
      <c r="T3081" s="28">
        <v>17</v>
      </c>
      <c r="U3081" s="27" t="s">
        <v>43</v>
      </c>
      <c r="V3081" s="27" t="s">
        <v>43</v>
      </c>
      <c r="W3081" s="29">
        <v>27.891559999999998</v>
      </c>
      <c r="X3081" s="29">
        <v>-115.19089</v>
      </c>
      <c r="Y3081" s="28">
        <f t="shared" si="511"/>
        <v>59</v>
      </c>
      <c r="Z3081" s="27">
        <v>15</v>
      </c>
      <c r="AA3081" s="27">
        <v>15</v>
      </c>
      <c r="AB3081" s="27" t="s">
        <v>44</v>
      </c>
      <c r="AC3081" s="25">
        <v>20</v>
      </c>
      <c r="AD3081" s="25">
        <v>23</v>
      </c>
      <c r="AE3081" s="27">
        <v>1</v>
      </c>
      <c r="AF3081" s="27">
        <v>43</v>
      </c>
      <c r="AG3081" s="27">
        <v>300</v>
      </c>
      <c r="AI3081" s="70">
        <f t="shared" si="512"/>
        <v>17.463999999999999</v>
      </c>
      <c r="AJ3081" s="71" t="s">
        <v>369</v>
      </c>
      <c r="AK3081" s="72">
        <f t="shared" si="513"/>
        <v>3.0095147540604348</v>
      </c>
      <c r="AL3081" s="73">
        <f t="shared" si="514"/>
        <v>3.0095147540604348</v>
      </c>
    </row>
    <row r="3082" spans="1:38" hidden="1">
      <c r="A3082" s="25" t="s">
        <v>150</v>
      </c>
      <c r="B3082" s="25" t="s">
        <v>129</v>
      </c>
      <c r="C3082" s="32">
        <v>39654</v>
      </c>
      <c r="D3082" s="25">
        <v>2008</v>
      </c>
      <c r="E3082" s="26">
        <v>0.3888888888888889</v>
      </c>
      <c r="F3082" s="26">
        <v>0.42152777777777778</v>
      </c>
      <c r="G3082" s="26">
        <f>F3082-E3082</f>
        <v>3.2638888888888884E-2</v>
      </c>
      <c r="H3082" s="27">
        <v>2</v>
      </c>
      <c r="I3082" s="27">
        <v>1</v>
      </c>
      <c r="J3082" s="27">
        <v>5</v>
      </c>
      <c r="K3082" s="27">
        <v>5</v>
      </c>
      <c r="L3082" s="25" t="s">
        <v>61</v>
      </c>
      <c r="M3082" s="14" t="s">
        <v>62</v>
      </c>
      <c r="N3082" s="27">
        <v>1</v>
      </c>
      <c r="O3082" s="27">
        <f>3.3*P3082</f>
        <v>37.949999999999996</v>
      </c>
      <c r="P3082" s="28">
        <v>11.5</v>
      </c>
      <c r="Q3082" s="27">
        <f>3.3*R3082</f>
        <v>35.309999999999995</v>
      </c>
      <c r="R3082" s="28">
        <v>10.7</v>
      </c>
      <c r="S3082" s="27">
        <f>3.3*T3082</f>
        <v>37.949999999999996</v>
      </c>
      <c r="T3082" s="28">
        <v>11.5</v>
      </c>
      <c r="U3082" s="27" t="s">
        <v>43</v>
      </c>
      <c r="V3082" s="27" t="s">
        <v>43</v>
      </c>
      <c r="W3082" s="29">
        <v>27.888860000000001</v>
      </c>
      <c r="X3082" s="29">
        <v>-115.19302</v>
      </c>
      <c r="Y3082" s="28">
        <f>(Z3082*1.8)+32</f>
        <v>64.400000000000006</v>
      </c>
      <c r="Z3082" s="27">
        <v>18</v>
      </c>
      <c r="AA3082" s="27">
        <v>8</v>
      </c>
      <c r="AB3082" s="25" t="s">
        <v>46</v>
      </c>
      <c r="AC3082" s="25">
        <v>1</v>
      </c>
      <c r="AD3082" s="25">
        <v>21</v>
      </c>
      <c r="AE3082" s="27">
        <v>1</v>
      </c>
      <c r="AF3082" s="25">
        <v>4</v>
      </c>
      <c r="AG3082" s="25"/>
      <c r="AI3082" s="70">
        <f t="shared" ref="AI3082:AI3101" si="515">(0.748*AD3082)+1.2345</f>
        <v>16.942499999999999</v>
      </c>
      <c r="AJ3082" s="74">
        <f t="shared" ref="AJ3082:AJ3101" si="516">((POWER(AI3082*10,3.36))*2.24)/100000</f>
        <v>691.21379845369552</v>
      </c>
      <c r="AK3082" s="74">
        <f t="shared" ref="AK3082:AK3101" si="517">(0.0026*AJ3082)-0.61</f>
        <v>1.1871558759796081</v>
      </c>
      <c r="AL3082" s="73">
        <f t="shared" ref="AL3082:AL3101" si="518">IF(AK3082&gt;0,AK3082:AK3082,0)</f>
        <v>1.1871558759796081</v>
      </c>
    </row>
    <row r="3083" spans="1:38" hidden="1">
      <c r="A3083" s="25" t="s">
        <v>150</v>
      </c>
      <c r="B3083" s="25" t="s">
        <v>129</v>
      </c>
      <c r="C3083" s="32">
        <v>39654</v>
      </c>
      <c r="D3083" s="25">
        <v>2008</v>
      </c>
      <c r="E3083" s="26">
        <v>0.3888888888888889</v>
      </c>
      <c r="F3083" s="26">
        <v>0.42152777777777778</v>
      </c>
      <c r="G3083" s="26">
        <f t="shared" ref="G3083:G3101" si="519">F3083-E3083</f>
        <v>3.2638888888888884E-2</v>
      </c>
      <c r="H3083" s="27">
        <v>2</v>
      </c>
      <c r="I3083" s="27">
        <v>1</v>
      </c>
      <c r="J3083" s="27">
        <v>5</v>
      </c>
      <c r="K3083" s="27">
        <v>5</v>
      </c>
      <c r="L3083" s="25" t="s">
        <v>61</v>
      </c>
      <c r="M3083" s="14" t="s">
        <v>62</v>
      </c>
      <c r="N3083" s="27">
        <v>1</v>
      </c>
      <c r="O3083" s="27">
        <f t="shared" ref="O3083:O3088" si="520">3.3*P3083</f>
        <v>37.949999999999996</v>
      </c>
      <c r="P3083" s="28">
        <v>11.5</v>
      </c>
      <c r="Q3083" s="27">
        <f t="shared" ref="Q3083:Q3088" si="521">3.3*R3083</f>
        <v>35.309999999999995</v>
      </c>
      <c r="R3083" s="28">
        <v>10.7</v>
      </c>
      <c r="S3083" s="27">
        <f t="shared" ref="S3083:S3088" si="522">3.3*T3083</f>
        <v>37.949999999999996</v>
      </c>
      <c r="T3083" s="28">
        <v>11.5</v>
      </c>
      <c r="U3083" s="27" t="s">
        <v>43</v>
      </c>
      <c r="V3083" s="27" t="s">
        <v>43</v>
      </c>
      <c r="W3083" s="29">
        <v>27.888860000000001</v>
      </c>
      <c r="X3083" s="29">
        <v>-115.19302</v>
      </c>
      <c r="Y3083" s="28">
        <f t="shared" ref="Y3083:Y3101" si="523">(Z3083*1.8)+32</f>
        <v>64.400000000000006</v>
      </c>
      <c r="Z3083" s="27">
        <v>18</v>
      </c>
      <c r="AA3083" s="27">
        <v>8</v>
      </c>
      <c r="AB3083" s="25" t="s">
        <v>46</v>
      </c>
      <c r="AC3083" s="25">
        <v>2</v>
      </c>
      <c r="AD3083" s="25">
        <v>24</v>
      </c>
      <c r="AE3083" s="27">
        <v>1</v>
      </c>
      <c r="AF3083" s="25">
        <v>5</v>
      </c>
      <c r="AG3083" s="25"/>
      <c r="AI3083" s="70">
        <f t="shared" si="515"/>
        <v>19.186499999999999</v>
      </c>
      <c r="AJ3083" s="74">
        <f t="shared" si="516"/>
        <v>1049.8173965226345</v>
      </c>
      <c r="AK3083" s="74">
        <f t="shared" si="517"/>
        <v>2.1195252309588497</v>
      </c>
      <c r="AL3083" s="73">
        <f t="shared" si="518"/>
        <v>2.1195252309588497</v>
      </c>
    </row>
    <row r="3084" spans="1:38" hidden="1">
      <c r="A3084" s="25" t="s">
        <v>150</v>
      </c>
      <c r="B3084" s="25" t="s">
        <v>129</v>
      </c>
      <c r="C3084" s="32">
        <v>39654</v>
      </c>
      <c r="D3084" s="25">
        <v>2008</v>
      </c>
      <c r="E3084" s="26">
        <v>0.3888888888888889</v>
      </c>
      <c r="F3084" s="26">
        <v>0.42152777777777778</v>
      </c>
      <c r="G3084" s="26">
        <f t="shared" si="519"/>
        <v>3.2638888888888884E-2</v>
      </c>
      <c r="H3084" s="27">
        <v>2</v>
      </c>
      <c r="I3084" s="27">
        <v>1</v>
      </c>
      <c r="J3084" s="27">
        <v>5</v>
      </c>
      <c r="K3084" s="27">
        <v>5</v>
      </c>
      <c r="L3084" s="25" t="s">
        <v>61</v>
      </c>
      <c r="M3084" s="14" t="s">
        <v>62</v>
      </c>
      <c r="N3084" s="27">
        <v>1</v>
      </c>
      <c r="O3084" s="27">
        <f t="shared" si="520"/>
        <v>37.949999999999996</v>
      </c>
      <c r="P3084" s="28">
        <v>11.5</v>
      </c>
      <c r="Q3084" s="27">
        <f t="shared" si="521"/>
        <v>35.309999999999995</v>
      </c>
      <c r="R3084" s="28">
        <v>10.7</v>
      </c>
      <c r="S3084" s="27">
        <f t="shared" si="522"/>
        <v>37.949999999999996</v>
      </c>
      <c r="T3084" s="28">
        <v>11.5</v>
      </c>
      <c r="U3084" s="27" t="s">
        <v>43</v>
      </c>
      <c r="V3084" s="27" t="s">
        <v>43</v>
      </c>
      <c r="W3084" s="29">
        <v>27.888860000000001</v>
      </c>
      <c r="X3084" s="29">
        <v>-115.19302</v>
      </c>
      <c r="Y3084" s="28">
        <f t="shared" si="523"/>
        <v>64.400000000000006</v>
      </c>
      <c r="Z3084" s="27">
        <v>18</v>
      </c>
      <c r="AA3084" s="27">
        <v>8</v>
      </c>
      <c r="AB3084" s="25" t="s">
        <v>46</v>
      </c>
      <c r="AC3084" s="25">
        <v>3</v>
      </c>
      <c r="AD3084" s="25">
        <v>17</v>
      </c>
      <c r="AE3084" s="27">
        <v>1</v>
      </c>
      <c r="AF3084" s="25">
        <v>19</v>
      </c>
      <c r="AG3084" s="25"/>
      <c r="AI3084" s="70">
        <f t="shared" si="515"/>
        <v>13.9505</v>
      </c>
      <c r="AJ3084" s="74">
        <f t="shared" si="516"/>
        <v>359.80704047984557</v>
      </c>
      <c r="AK3084" s="74">
        <f t="shared" si="517"/>
        <v>0.32549830524759849</v>
      </c>
      <c r="AL3084" s="73">
        <f t="shared" si="518"/>
        <v>0.32549830524759849</v>
      </c>
    </row>
    <row r="3085" spans="1:38" hidden="1">
      <c r="A3085" s="25" t="s">
        <v>150</v>
      </c>
      <c r="B3085" s="25" t="s">
        <v>129</v>
      </c>
      <c r="C3085" s="32">
        <v>39654</v>
      </c>
      <c r="D3085" s="25">
        <v>2008</v>
      </c>
      <c r="E3085" s="26">
        <v>0.3888888888888889</v>
      </c>
      <c r="F3085" s="26">
        <v>0.42152777777777778</v>
      </c>
      <c r="G3085" s="26">
        <f t="shared" si="519"/>
        <v>3.2638888888888884E-2</v>
      </c>
      <c r="H3085" s="27">
        <v>2</v>
      </c>
      <c r="I3085" s="27">
        <v>1</v>
      </c>
      <c r="J3085" s="27">
        <v>5</v>
      </c>
      <c r="K3085" s="27">
        <v>5</v>
      </c>
      <c r="L3085" s="25" t="s">
        <v>61</v>
      </c>
      <c r="M3085" s="14" t="s">
        <v>62</v>
      </c>
      <c r="N3085" s="27">
        <v>1</v>
      </c>
      <c r="O3085" s="27">
        <f t="shared" si="520"/>
        <v>37.949999999999996</v>
      </c>
      <c r="P3085" s="28">
        <v>11.5</v>
      </c>
      <c r="Q3085" s="27">
        <f t="shared" si="521"/>
        <v>35.309999999999995</v>
      </c>
      <c r="R3085" s="28">
        <v>10.7</v>
      </c>
      <c r="S3085" s="27">
        <f t="shared" si="522"/>
        <v>37.949999999999996</v>
      </c>
      <c r="T3085" s="28">
        <v>11.5</v>
      </c>
      <c r="U3085" s="27" t="s">
        <v>43</v>
      </c>
      <c r="V3085" s="27" t="s">
        <v>43</v>
      </c>
      <c r="W3085" s="29">
        <v>27.888860000000001</v>
      </c>
      <c r="X3085" s="29">
        <v>-115.19302</v>
      </c>
      <c r="Y3085" s="28">
        <f t="shared" si="523"/>
        <v>64.400000000000006</v>
      </c>
      <c r="Z3085" s="27">
        <v>18</v>
      </c>
      <c r="AA3085" s="27">
        <v>8</v>
      </c>
      <c r="AB3085" s="25" t="s">
        <v>46</v>
      </c>
      <c r="AC3085" s="25">
        <v>3</v>
      </c>
      <c r="AD3085" s="25">
        <v>18</v>
      </c>
      <c r="AE3085" s="27">
        <v>1</v>
      </c>
      <c r="AF3085" s="25">
        <v>19</v>
      </c>
      <c r="AG3085" s="25"/>
      <c r="AI3085" s="70">
        <f t="shared" si="515"/>
        <v>14.698500000000001</v>
      </c>
      <c r="AJ3085" s="74">
        <f t="shared" si="516"/>
        <v>428.83019204754055</v>
      </c>
      <c r="AK3085" s="74">
        <f t="shared" si="517"/>
        <v>0.50495849932360548</v>
      </c>
      <c r="AL3085" s="73">
        <f t="shared" si="518"/>
        <v>0.50495849932360548</v>
      </c>
    </row>
    <row r="3086" spans="1:38" hidden="1">
      <c r="A3086" s="25" t="s">
        <v>150</v>
      </c>
      <c r="B3086" s="25" t="s">
        <v>129</v>
      </c>
      <c r="C3086" s="32">
        <v>39654</v>
      </c>
      <c r="D3086" s="25">
        <v>2008</v>
      </c>
      <c r="E3086" s="26">
        <v>0.3888888888888889</v>
      </c>
      <c r="F3086" s="26">
        <v>0.42152777777777778</v>
      </c>
      <c r="G3086" s="26">
        <f t="shared" si="519"/>
        <v>3.2638888888888884E-2</v>
      </c>
      <c r="H3086" s="27">
        <v>2</v>
      </c>
      <c r="I3086" s="27">
        <v>1</v>
      </c>
      <c r="J3086" s="27">
        <v>5</v>
      </c>
      <c r="K3086" s="27">
        <v>5</v>
      </c>
      <c r="L3086" s="25" t="s">
        <v>61</v>
      </c>
      <c r="M3086" s="14" t="s">
        <v>62</v>
      </c>
      <c r="N3086" s="27">
        <v>1</v>
      </c>
      <c r="O3086" s="27">
        <f t="shared" si="520"/>
        <v>37.949999999999996</v>
      </c>
      <c r="P3086" s="28">
        <v>11.5</v>
      </c>
      <c r="Q3086" s="27">
        <f t="shared" si="521"/>
        <v>35.309999999999995</v>
      </c>
      <c r="R3086" s="28">
        <v>10.7</v>
      </c>
      <c r="S3086" s="27">
        <f t="shared" si="522"/>
        <v>37.949999999999996</v>
      </c>
      <c r="T3086" s="28">
        <v>11.5</v>
      </c>
      <c r="U3086" s="27" t="s">
        <v>43</v>
      </c>
      <c r="V3086" s="27" t="s">
        <v>43</v>
      </c>
      <c r="W3086" s="29">
        <v>27.888860000000001</v>
      </c>
      <c r="X3086" s="29">
        <v>-115.19302</v>
      </c>
      <c r="Y3086" s="28">
        <f t="shared" si="523"/>
        <v>64.400000000000006</v>
      </c>
      <c r="Z3086" s="27">
        <v>18</v>
      </c>
      <c r="AA3086" s="27">
        <v>8</v>
      </c>
      <c r="AB3086" s="25" t="s">
        <v>46</v>
      </c>
      <c r="AC3086" s="25">
        <v>3</v>
      </c>
      <c r="AD3086" s="25">
        <v>18</v>
      </c>
      <c r="AE3086" s="27">
        <v>1</v>
      </c>
      <c r="AF3086" s="25">
        <v>19</v>
      </c>
      <c r="AG3086" s="25"/>
      <c r="AI3086" s="70">
        <f t="shared" si="515"/>
        <v>14.698500000000001</v>
      </c>
      <c r="AJ3086" s="74">
        <f t="shared" si="516"/>
        <v>428.83019204754055</v>
      </c>
      <c r="AK3086" s="74">
        <f t="shared" si="517"/>
        <v>0.50495849932360548</v>
      </c>
      <c r="AL3086" s="73">
        <f t="shared" si="518"/>
        <v>0.50495849932360548</v>
      </c>
    </row>
    <row r="3087" spans="1:38" hidden="1">
      <c r="A3087" s="25" t="s">
        <v>150</v>
      </c>
      <c r="B3087" s="25" t="s">
        <v>129</v>
      </c>
      <c r="C3087" s="32">
        <v>39654</v>
      </c>
      <c r="D3087" s="25">
        <v>2008</v>
      </c>
      <c r="E3087" s="26">
        <v>0.3888888888888889</v>
      </c>
      <c r="F3087" s="26">
        <v>0.42152777777777778</v>
      </c>
      <c r="G3087" s="26">
        <f t="shared" si="519"/>
        <v>3.2638888888888884E-2</v>
      </c>
      <c r="H3087" s="27">
        <v>2</v>
      </c>
      <c r="I3087" s="27">
        <v>1</v>
      </c>
      <c r="J3087" s="27">
        <v>5</v>
      </c>
      <c r="K3087" s="27">
        <v>5</v>
      </c>
      <c r="L3087" s="25" t="s">
        <v>61</v>
      </c>
      <c r="M3087" s="14" t="s">
        <v>62</v>
      </c>
      <c r="N3087" s="27">
        <v>1</v>
      </c>
      <c r="O3087" s="27">
        <f t="shared" si="520"/>
        <v>37.949999999999996</v>
      </c>
      <c r="P3087" s="28">
        <v>11.5</v>
      </c>
      <c r="Q3087" s="27">
        <f t="shared" si="521"/>
        <v>35.309999999999995</v>
      </c>
      <c r="R3087" s="28">
        <v>10.7</v>
      </c>
      <c r="S3087" s="27">
        <f t="shared" si="522"/>
        <v>37.949999999999996</v>
      </c>
      <c r="T3087" s="28">
        <v>11.5</v>
      </c>
      <c r="U3087" s="27" t="s">
        <v>43</v>
      </c>
      <c r="V3087" s="27" t="s">
        <v>43</v>
      </c>
      <c r="W3087" s="29">
        <v>27.888860000000001</v>
      </c>
      <c r="X3087" s="29">
        <v>-115.19302</v>
      </c>
      <c r="Y3087" s="28">
        <f t="shared" si="523"/>
        <v>64.400000000000006</v>
      </c>
      <c r="Z3087" s="27">
        <v>18</v>
      </c>
      <c r="AA3087" s="27">
        <v>8</v>
      </c>
      <c r="AB3087" s="25" t="s">
        <v>46</v>
      </c>
      <c r="AC3087" s="25">
        <v>4</v>
      </c>
      <c r="AD3087" s="25">
        <v>25</v>
      </c>
      <c r="AE3087" s="27">
        <v>1</v>
      </c>
      <c r="AF3087" s="25">
        <v>21</v>
      </c>
      <c r="AG3087" s="25"/>
      <c r="AI3087" s="70">
        <f t="shared" si="515"/>
        <v>19.9345</v>
      </c>
      <c r="AJ3087" s="74">
        <f t="shared" si="516"/>
        <v>1193.7736391278531</v>
      </c>
      <c r="AK3087" s="74">
        <f t="shared" si="517"/>
        <v>2.4938114617324181</v>
      </c>
      <c r="AL3087" s="73">
        <f t="shared" si="518"/>
        <v>2.4938114617324181</v>
      </c>
    </row>
    <row r="3088" spans="1:38" hidden="1">
      <c r="A3088" s="25" t="s">
        <v>150</v>
      </c>
      <c r="B3088" s="25" t="s">
        <v>129</v>
      </c>
      <c r="C3088" s="32">
        <v>39654</v>
      </c>
      <c r="D3088" s="25">
        <v>2008</v>
      </c>
      <c r="E3088" s="26">
        <v>0.3888888888888889</v>
      </c>
      <c r="F3088" s="26">
        <v>0.42152777777777778</v>
      </c>
      <c r="G3088" s="26">
        <f t="shared" si="519"/>
        <v>3.2638888888888884E-2</v>
      </c>
      <c r="H3088" s="27">
        <v>2</v>
      </c>
      <c r="I3088" s="27">
        <v>1</v>
      </c>
      <c r="J3088" s="27">
        <v>5</v>
      </c>
      <c r="K3088" s="27">
        <v>5</v>
      </c>
      <c r="L3088" s="25" t="s">
        <v>61</v>
      </c>
      <c r="M3088" s="14" t="s">
        <v>62</v>
      </c>
      <c r="N3088" s="27">
        <v>1</v>
      </c>
      <c r="O3088" s="27">
        <f t="shared" si="520"/>
        <v>37.949999999999996</v>
      </c>
      <c r="P3088" s="28">
        <v>11.5</v>
      </c>
      <c r="Q3088" s="27">
        <f t="shared" si="521"/>
        <v>35.309999999999995</v>
      </c>
      <c r="R3088" s="28">
        <v>10.7</v>
      </c>
      <c r="S3088" s="27">
        <f t="shared" si="522"/>
        <v>37.949999999999996</v>
      </c>
      <c r="T3088" s="28">
        <v>11.5</v>
      </c>
      <c r="U3088" s="27" t="s">
        <v>43</v>
      </c>
      <c r="V3088" s="27" t="s">
        <v>43</v>
      </c>
      <c r="W3088" s="29">
        <v>27.888860000000001</v>
      </c>
      <c r="X3088" s="29">
        <v>-115.19302</v>
      </c>
      <c r="Y3088" s="28">
        <f t="shared" si="523"/>
        <v>64.400000000000006</v>
      </c>
      <c r="Z3088" s="27">
        <v>18</v>
      </c>
      <c r="AA3088" s="27">
        <v>8</v>
      </c>
      <c r="AB3088" s="25" t="s">
        <v>46</v>
      </c>
      <c r="AC3088" s="25">
        <v>5</v>
      </c>
      <c r="AD3088" s="25">
        <v>22</v>
      </c>
      <c r="AE3088" s="27">
        <v>1</v>
      </c>
      <c r="AF3088" s="25">
        <v>22</v>
      </c>
      <c r="AG3088" s="25"/>
      <c r="AI3088" s="70">
        <f t="shared" si="515"/>
        <v>17.6905</v>
      </c>
      <c r="AJ3088" s="74">
        <f t="shared" si="516"/>
        <v>799.19872211710003</v>
      </c>
      <c r="AK3088" s="74">
        <f t="shared" si="517"/>
        <v>1.4679166775044603</v>
      </c>
      <c r="AL3088" s="73">
        <f t="shared" si="518"/>
        <v>1.4679166775044603</v>
      </c>
    </row>
    <row r="3089" spans="1:38" hidden="1">
      <c r="A3089" s="25" t="s">
        <v>151</v>
      </c>
      <c r="B3089" s="25" t="s">
        <v>40</v>
      </c>
      <c r="C3089" s="32">
        <v>39655</v>
      </c>
      <c r="D3089" s="25">
        <v>2008</v>
      </c>
      <c r="E3089" s="26">
        <v>0.48055555555555557</v>
      </c>
      <c r="F3089" s="26">
        <v>0.51180555555555551</v>
      </c>
      <c r="G3089" s="26">
        <f t="shared" si="519"/>
        <v>3.1249999999999944E-2</v>
      </c>
      <c r="H3089" s="27">
        <v>2</v>
      </c>
      <c r="I3089" s="27">
        <v>2</v>
      </c>
      <c r="J3089" s="27">
        <v>4</v>
      </c>
      <c r="K3089" s="27">
        <v>4</v>
      </c>
      <c r="L3089" s="25" t="s">
        <v>41</v>
      </c>
      <c r="M3089" s="14" t="s">
        <v>42</v>
      </c>
      <c r="N3089" s="27">
        <v>2</v>
      </c>
      <c r="O3089" s="27">
        <f>3.3*P3089</f>
        <v>48.51</v>
      </c>
      <c r="P3089" s="28">
        <v>14.7</v>
      </c>
      <c r="Q3089" s="27">
        <f>3.3*R3089</f>
        <v>42.9</v>
      </c>
      <c r="R3089" s="28">
        <v>13</v>
      </c>
      <c r="S3089" s="27">
        <f>3.3*T3089</f>
        <v>48.51</v>
      </c>
      <c r="T3089" s="28">
        <v>14.7</v>
      </c>
      <c r="U3089" s="27" t="s">
        <v>43</v>
      </c>
      <c r="V3089" s="27" t="s">
        <v>43</v>
      </c>
      <c r="W3089" s="29">
        <v>27.84515</v>
      </c>
      <c r="X3089" s="29">
        <v>-115.14053</v>
      </c>
      <c r="Y3089" s="28">
        <f t="shared" si="523"/>
        <v>55.400000000000006</v>
      </c>
      <c r="Z3089" s="27">
        <v>13</v>
      </c>
      <c r="AA3089" s="27">
        <v>5</v>
      </c>
      <c r="AB3089" s="25" t="s">
        <v>46</v>
      </c>
      <c r="AC3089" s="25">
        <v>1</v>
      </c>
      <c r="AD3089" s="25">
        <v>21</v>
      </c>
      <c r="AE3089" s="27">
        <v>1</v>
      </c>
      <c r="AF3089" s="25" t="s">
        <v>43</v>
      </c>
      <c r="AG3089" s="25"/>
      <c r="AI3089" s="70">
        <f t="shared" si="515"/>
        <v>16.942499999999999</v>
      </c>
      <c r="AJ3089" s="74">
        <f t="shared" si="516"/>
        <v>691.21379845369552</v>
      </c>
      <c r="AK3089" s="74">
        <f t="shared" si="517"/>
        <v>1.1871558759796081</v>
      </c>
      <c r="AL3089" s="73">
        <f t="shared" si="518"/>
        <v>1.1871558759796081</v>
      </c>
    </row>
    <row r="3090" spans="1:38" hidden="1">
      <c r="A3090" s="25" t="s">
        <v>151</v>
      </c>
      <c r="B3090" s="25" t="s">
        <v>40</v>
      </c>
      <c r="C3090" s="32">
        <v>39655</v>
      </c>
      <c r="D3090" s="25">
        <v>2008</v>
      </c>
      <c r="E3090" s="26">
        <v>0.48055555555555557</v>
      </c>
      <c r="F3090" s="26">
        <v>0.51180555555555551</v>
      </c>
      <c r="G3090" s="26">
        <f t="shared" si="519"/>
        <v>3.1249999999999944E-2</v>
      </c>
      <c r="H3090" s="27">
        <v>2</v>
      </c>
      <c r="I3090" s="27">
        <v>2</v>
      </c>
      <c r="J3090" s="27">
        <v>4</v>
      </c>
      <c r="K3090" s="27">
        <v>4</v>
      </c>
      <c r="L3090" s="25" t="s">
        <v>41</v>
      </c>
      <c r="M3090" s="14" t="s">
        <v>42</v>
      </c>
      <c r="N3090" s="27">
        <v>2</v>
      </c>
      <c r="O3090" s="27">
        <f>3.3*P3090</f>
        <v>48.51</v>
      </c>
      <c r="P3090" s="28">
        <v>14.7</v>
      </c>
      <c r="Q3090" s="27">
        <f>3.3*R3090</f>
        <v>42.9</v>
      </c>
      <c r="R3090" s="28">
        <v>13</v>
      </c>
      <c r="S3090" s="27">
        <f>3.3*T3090</f>
        <v>48.51</v>
      </c>
      <c r="T3090" s="28">
        <v>14.7</v>
      </c>
      <c r="U3090" s="27" t="s">
        <v>43</v>
      </c>
      <c r="V3090" s="27" t="s">
        <v>43</v>
      </c>
      <c r="W3090" s="29">
        <v>27.84515</v>
      </c>
      <c r="X3090" s="29">
        <v>-115.14053</v>
      </c>
      <c r="Y3090" s="28">
        <f t="shared" si="523"/>
        <v>55.400000000000006</v>
      </c>
      <c r="Z3090" s="27">
        <v>13</v>
      </c>
      <c r="AA3090" s="27">
        <v>5</v>
      </c>
      <c r="AB3090" s="25" t="s">
        <v>46</v>
      </c>
      <c r="AC3090" s="25">
        <v>1</v>
      </c>
      <c r="AD3090" s="25">
        <v>21</v>
      </c>
      <c r="AE3090" s="27">
        <v>1</v>
      </c>
      <c r="AF3090" s="25" t="s">
        <v>43</v>
      </c>
      <c r="AG3090" s="25"/>
      <c r="AI3090" s="70">
        <f t="shared" si="515"/>
        <v>16.942499999999999</v>
      </c>
      <c r="AJ3090" s="74">
        <f t="shared" si="516"/>
        <v>691.21379845369552</v>
      </c>
      <c r="AK3090" s="74">
        <f t="shared" si="517"/>
        <v>1.1871558759796081</v>
      </c>
      <c r="AL3090" s="73">
        <f t="shared" si="518"/>
        <v>1.1871558759796081</v>
      </c>
    </row>
    <row r="3091" spans="1:38" hidden="1">
      <c r="A3091" s="25" t="s">
        <v>151</v>
      </c>
      <c r="B3091" s="25" t="s">
        <v>40</v>
      </c>
      <c r="C3091" s="32">
        <v>39655</v>
      </c>
      <c r="D3091" s="25">
        <v>2008</v>
      </c>
      <c r="E3091" s="26">
        <v>0.48055555555555557</v>
      </c>
      <c r="F3091" s="26">
        <v>0.51180555555555551</v>
      </c>
      <c r="G3091" s="26">
        <f t="shared" si="519"/>
        <v>3.1249999999999944E-2</v>
      </c>
      <c r="H3091" s="27">
        <v>2</v>
      </c>
      <c r="I3091" s="27">
        <v>2</v>
      </c>
      <c r="J3091" s="27">
        <v>4</v>
      </c>
      <c r="K3091" s="27">
        <v>4</v>
      </c>
      <c r="L3091" s="25" t="s">
        <v>41</v>
      </c>
      <c r="M3091" s="14" t="s">
        <v>42</v>
      </c>
      <c r="N3091" s="27">
        <v>2</v>
      </c>
      <c r="O3091" s="27">
        <f>3.3*P3091</f>
        <v>48.51</v>
      </c>
      <c r="P3091" s="28">
        <v>14.7</v>
      </c>
      <c r="Q3091" s="27">
        <f>3.3*R3091</f>
        <v>42.9</v>
      </c>
      <c r="R3091" s="28">
        <v>13</v>
      </c>
      <c r="S3091" s="27">
        <f>3.3*T3091</f>
        <v>48.51</v>
      </c>
      <c r="T3091" s="28">
        <v>14.7</v>
      </c>
      <c r="U3091" s="27" t="s">
        <v>43</v>
      </c>
      <c r="V3091" s="27" t="s">
        <v>43</v>
      </c>
      <c r="W3091" s="29">
        <v>27.84515</v>
      </c>
      <c r="X3091" s="29">
        <v>-115.14053</v>
      </c>
      <c r="Y3091" s="28">
        <f t="shared" si="523"/>
        <v>55.400000000000006</v>
      </c>
      <c r="Z3091" s="27">
        <v>13</v>
      </c>
      <c r="AA3091" s="27">
        <v>5</v>
      </c>
      <c r="AB3091" s="25" t="s">
        <v>46</v>
      </c>
      <c r="AC3091" s="25">
        <v>1</v>
      </c>
      <c r="AD3091" s="25">
        <v>23</v>
      </c>
      <c r="AE3091" s="27">
        <v>1</v>
      </c>
      <c r="AF3091" s="25" t="s">
        <v>43</v>
      </c>
      <c r="AG3091" s="25"/>
      <c r="AI3091" s="70">
        <f t="shared" si="515"/>
        <v>18.438500000000001</v>
      </c>
      <c r="AJ3091" s="74">
        <f t="shared" si="516"/>
        <v>918.51444961025391</v>
      </c>
      <c r="AK3091" s="74">
        <f t="shared" si="517"/>
        <v>1.7781375689866601</v>
      </c>
      <c r="AL3091" s="73">
        <f t="shared" si="518"/>
        <v>1.7781375689866601</v>
      </c>
    </row>
    <row r="3092" spans="1:38" hidden="1">
      <c r="A3092" s="25" t="s">
        <v>151</v>
      </c>
      <c r="B3092" s="25" t="s">
        <v>40</v>
      </c>
      <c r="C3092" s="32">
        <v>39655</v>
      </c>
      <c r="D3092" s="25">
        <v>2008</v>
      </c>
      <c r="E3092" s="26">
        <v>0.48055555555555557</v>
      </c>
      <c r="F3092" s="26">
        <v>0.51180555555555551</v>
      </c>
      <c r="G3092" s="26">
        <f t="shared" si="519"/>
        <v>3.1249999999999944E-2</v>
      </c>
      <c r="H3092" s="27">
        <v>2</v>
      </c>
      <c r="I3092" s="27">
        <v>2</v>
      </c>
      <c r="J3092" s="27">
        <v>4</v>
      </c>
      <c r="K3092" s="27">
        <v>4</v>
      </c>
      <c r="L3092" s="25" t="s">
        <v>41</v>
      </c>
      <c r="M3092" s="14" t="s">
        <v>42</v>
      </c>
      <c r="N3092" s="27">
        <v>2</v>
      </c>
      <c r="O3092" s="27">
        <f>3.3*P3092</f>
        <v>48.51</v>
      </c>
      <c r="P3092" s="28">
        <v>14.7</v>
      </c>
      <c r="Q3092" s="27">
        <f>3.3*R3092</f>
        <v>42.9</v>
      </c>
      <c r="R3092" s="28">
        <v>13</v>
      </c>
      <c r="S3092" s="27">
        <f>3.3*T3092</f>
        <v>48.51</v>
      </c>
      <c r="T3092" s="28">
        <v>14.7</v>
      </c>
      <c r="U3092" s="27" t="s">
        <v>43</v>
      </c>
      <c r="V3092" s="27" t="s">
        <v>43</v>
      </c>
      <c r="W3092" s="29">
        <v>27.84515</v>
      </c>
      <c r="X3092" s="29">
        <v>-115.14053</v>
      </c>
      <c r="Y3092" s="28">
        <f t="shared" si="523"/>
        <v>55.400000000000006</v>
      </c>
      <c r="Z3092" s="27">
        <v>13</v>
      </c>
      <c r="AA3092" s="27">
        <v>5</v>
      </c>
      <c r="AB3092" s="25" t="s">
        <v>46</v>
      </c>
      <c r="AC3092" s="25">
        <v>2</v>
      </c>
      <c r="AD3092" s="25">
        <v>19</v>
      </c>
      <c r="AE3092" s="27">
        <v>1</v>
      </c>
      <c r="AF3092" s="25" t="s">
        <v>43</v>
      </c>
      <c r="AG3092" s="25"/>
      <c r="AI3092" s="70">
        <f t="shared" si="515"/>
        <v>15.4465</v>
      </c>
      <c r="AJ3092" s="74">
        <f t="shared" si="516"/>
        <v>506.66058069508574</v>
      </c>
      <c r="AK3092" s="74">
        <f t="shared" si="517"/>
        <v>0.70731750980722297</v>
      </c>
      <c r="AL3092" s="73">
        <f t="shared" si="518"/>
        <v>0.70731750980722297</v>
      </c>
    </row>
    <row r="3093" spans="1:38" hidden="1">
      <c r="A3093" s="25" t="s">
        <v>151</v>
      </c>
      <c r="B3093" s="25" t="s">
        <v>40</v>
      </c>
      <c r="C3093" s="32">
        <v>39655</v>
      </c>
      <c r="D3093" s="25">
        <v>2008</v>
      </c>
      <c r="E3093" s="26">
        <v>0.48055555555555557</v>
      </c>
      <c r="F3093" s="26">
        <v>0.51180555555555551</v>
      </c>
      <c r="G3093" s="26">
        <f t="shared" si="519"/>
        <v>3.1249999999999944E-2</v>
      </c>
      <c r="H3093" s="27">
        <v>2</v>
      </c>
      <c r="I3093" s="27">
        <v>2</v>
      </c>
      <c r="J3093" s="27">
        <v>4</v>
      </c>
      <c r="K3093" s="27">
        <v>4</v>
      </c>
      <c r="L3093" s="25" t="s">
        <v>41</v>
      </c>
      <c r="M3093" s="14" t="s">
        <v>42</v>
      </c>
      <c r="N3093" s="27">
        <v>2</v>
      </c>
      <c r="O3093" s="27">
        <f>3.3*P3093</f>
        <v>48.51</v>
      </c>
      <c r="P3093" s="28">
        <v>14.7</v>
      </c>
      <c r="Q3093" s="27">
        <f>3.3*R3093</f>
        <v>42.9</v>
      </c>
      <c r="R3093" s="28">
        <v>13</v>
      </c>
      <c r="S3093" s="27">
        <f>3.3*T3093</f>
        <v>48.51</v>
      </c>
      <c r="T3093" s="28">
        <v>14.7</v>
      </c>
      <c r="U3093" s="27" t="s">
        <v>43</v>
      </c>
      <c r="V3093" s="27" t="s">
        <v>43</v>
      </c>
      <c r="W3093" s="29">
        <v>27.84515</v>
      </c>
      <c r="X3093" s="29">
        <v>-115.14053</v>
      </c>
      <c r="Y3093" s="28">
        <f t="shared" si="523"/>
        <v>55.400000000000006</v>
      </c>
      <c r="Z3093" s="27">
        <v>13</v>
      </c>
      <c r="AA3093" s="27">
        <v>5</v>
      </c>
      <c r="AB3093" s="25" t="s">
        <v>46</v>
      </c>
      <c r="AC3093" s="25">
        <v>2</v>
      </c>
      <c r="AD3093" s="25">
        <v>23</v>
      </c>
      <c r="AE3093" s="27">
        <v>1</v>
      </c>
      <c r="AF3093" s="25" t="s">
        <v>43</v>
      </c>
      <c r="AG3093" s="25"/>
      <c r="AI3093" s="70">
        <f t="shared" si="515"/>
        <v>18.438500000000001</v>
      </c>
      <c r="AJ3093" s="74">
        <f t="shared" si="516"/>
        <v>918.51444961025391</v>
      </c>
      <c r="AK3093" s="74">
        <f t="shared" si="517"/>
        <v>1.7781375689866601</v>
      </c>
      <c r="AL3093" s="73">
        <f t="shared" si="518"/>
        <v>1.7781375689866601</v>
      </c>
    </row>
    <row r="3094" spans="1:38" hidden="1">
      <c r="A3094" s="25" t="s">
        <v>152</v>
      </c>
      <c r="B3094" s="25" t="s">
        <v>129</v>
      </c>
      <c r="C3094" s="32">
        <v>39655</v>
      </c>
      <c r="D3094" s="25">
        <v>2008</v>
      </c>
      <c r="E3094" s="26">
        <v>0.3888888888888889</v>
      </c>
      <c r="F3094" s="26">
        <v>0.42708333333333331</v>
      </c>
      <c r="G3094" s="26">
        <f t="shared" si="519"/>
        <v>3.819444444444442E-2</v>
      </c>
      <c r="H3094" s="27">
        <v>2</v>
      </c>
      <c r="I3094" s="27">
        <v>1</v>
      </c>
      <c r="J3094" s="27">
        <v>1</v>
      </c>
      <c r="K3094" s="27">
        <v>1</v>
      </c>
      <c r="L3094" s="25" t="s">
        <v>41</v>
      </c>
      <c r="M3094" s="14" t="s">
        <v>42</v>
      </c>
      <c r="N3094" s="27">
        <v>2</v>
      </c>
      <c r="O3094" s="27">
        <f t="shared" ref="O3094:O3145" si="524">3.3*P3094</f>
        <v>42.57</v>
      </c>
      <c r="P3094" s="28">
        <v>12.9</v>
      </c>
      <c r="Q3094" s="27">
        <f t="shared" ref="Q3094:Q3145" si="525">3.3*R3094</f>
        <v>25.41</v>
      </c>
      <c r="R3094" s="28">
        <v>7.7</v>
      </c>
      <c r="S3094" s="27">
        <f t="shared" ref="S3094:S3145" si="526">3.3*T3094</f>
        <v>42.57</v>
      </c>
      <c r="T3094" s="28">
        <v>12.9</v>
      </c>
      <c r="U3094" s="27" t="s">
        <v>43</v>
      </c>
      <c r="V3094" s="27" t="s">
        <v>43</v>
      </c>
      <c r="W3094" s="29">
        <v>27.845140000000001</v>
      </c>
      <c r="X3094" s="29">
        <v>-115.14272</v>
      </c>
      <c r="Y3094" s="28">
        <f t="shared" si="523"/>
        <v>68</v>
      </c>
      <c r="Z3094" s="27">
        <v>20</v>
      </c>
      <c r="AA3094" s="27">
        <v>4</v>
      </c>
      <c r="AB3094" s="25" t="s">
        <v>46</v>
      </c>
      <c r="AC3094" s="25">
        <v>3</v>
      </c>
      <c r="AD3094" s="25">
        <v>18</v>
      </c>
      <c r="AE3094" s="27">
        <v>1</v>
      </c>
      <c r="AF3094" s="25">
        <v>14</v>
      </c>
      <c r="AG3094" s="25"/>
      <c r="AI3094" s="70">
        <f t="shared" si="515"/>
        <v>14.698500000000001</v>
      </c>
      <c r="AJ3094" s="74">
        <f t="shared" si="516"/>
        <v>428.83019204754055</v>
      </c>
      <c r="AK3094" s="74">
        <f t="shared" si="517"/>
        <v>0.50495849932360548</v>
      </c>
      <c r="AL3094" s="73">
        <f t="shared" si="518"/>
        <v>0.50495849932360548</v>
      </c>
    </row>
    <row r="3095" spans="1:38" hidden="1">
      <c r="A3095" s="25" t="s">
        <v>152</v>
      </c>
      <c r="B3095" s="25" t="s">
        <v>129</v>
      </c>
      <c r="C3095" s="32">
        <v>39655</v>
      </c>
      <c r="D3095" s="25">
        <v>2008</v>
      </c>
      <c r="E3095" s="26">
        <v>0.3888888888888889</v>
      </c>
      <c r="F3095" s="26">
        <v>0.42708333333333331</v>
      </c>
      <c r="G3095" s="26">
        <f t="shared" si="519"/>
        <v>3.819444444444442E-2</v>
      </c>
      <c r="H3095" s="27">
        <v>2</v>
      </c>
      <c r="I3095" s="27">
        <v>1</v>
      </c>
      <c r="J3095" s="27">
        <v>1</v>
      </c>
      <c r="K3095" s="27">
        <v>1</v>
      </c>
      <c r="L3095" s="25" t="s">
        <v>41</v>
      </c>
      <c r="M3095" s="14" t="s">
        <v>42</v>
      </c>
      <c r="N3095" s="27">
        <v>2</v>
      </c>
      <c r="O3095" s="27">
        <f t="shared" si="524"/>
        <v>42.57</v>
      </c>
      <c r="P3095" s="28">
        <v>12.9</v>
      </c>
      <c r="Q3095" s="27">
        <f t="shared" si="525"/>
        <v>25.41</v>
      </c>
      <c r="R3095" s="28">
        <v>7.7</v>
      </c>
      <c r="S3095" s="27">
        <f t="shared" si="526"/>
        <v>42.57</v>
      </c>
      <c r="T3095" s="28">
        <v>12.9</v>
      </c>
      <c r="U3095" s="27" t="s">
        <v>43</v>
      </c>
      <c r="V3095" s="27" t="s">
        <v>43</v>
      </c>
      <c r="W3095" s="29">
        <v>27.845140000000001</v>
      </c>
      <c r="X3095" s="29">
        <v>-115.14272</v>
      </c>
      <c r="Y3095" s="28">
        <f t="shared" si="523"/>
        <v>68</v>
      </c>
      <c r="Z3095" s="27">
        <v>20</v>
      </c>
      <c r="AA3095" s="27">
        <v>4</v>
      </c>
      <c r="AB3095" s="25" t="s">
        <v>46</v>
      </c>
      <c r="AC3095" s="25">
        <v>4</v>
      </c>
      <c r="AD3095" s="25">
        <v>13</v>
      </c>
      <c r="AE3095" s="27">
        <v>1</v>
      </c>
      <c r="AF3095" s="25">
        <v>18</v>
      </c>
      <c r="AG3095" s="25"/>
      <c r="AI3095" s="70">
        <f t="shared" si="515"/>
        <v>10.958500000000001</v>
      </c>
      <c r="AJ3095" s="74">
        <f t="shared" si="516"/>
        <v>159.88648485388254</v>
      </c>
      <c r="AK3095" s="74">
        <f t="shared" si="517"/>
        <v>-0.19429513937990539</v>
      </c>
      <c r="AL3095" s="73">
        <f t="shared" si="518"/>
        <v>0</v>
      </c>
    </row>
    <row r="3096" spans="1:38" hidden="1">
      <c r="A3096" s="25" t="s">
        <v>152</v>
      </c>
      <c r="B3096" s="25" t="s">
        <v>129</v>
      </c>
      <c r="C3096" s="32">
        <v>39655</v>
      </c>
      <c r="D3096" s="25">
        <v>2008</v>
      </c>
      <c r="E3096" s="26">
        <v>0.3888888888888889</v>
      </c>
      <c r="F3096" s="26">
        <v>0.42708333333333331</v>
      </c>
      <c r="G3096" s="26">
        <f t="shared" si="519"/>
        <v>3.819444444444442E-2</v>
      </c>
      <c r="H3096" s="27">
        <v>2</v>
      </c>
      <c r="I3096" s="27">
        <v>1</v>
      </c>
      <c r="J3096" s="27">
        <v>1</v>
      </c>
      <c r="K3096" s="27">
        <v>1</v>
      </c>
      <c r="L3096" s="25" t="s">
        <v>41</v>
      </c>
      <c r="M3096" s="14" t="s">
        <v>42</v>
      </c>
      <c r="N3096" s="27">
        <v>2</v>
      </c>
      <c r="O3096" s="27">
        <f t="shared" si="524"/>
        <v>42.57</v>
      </c>
      <c r="P3096" s="28">
        <v>12.9</v>
      </c>
      <c r="Q3096" s="27">
        <f t="shared" si="525"/>
        <v>25.41</v>
      </c>
      <c r="R3096" s="28">
        <v>7.7</v>
      </c>
      <c r="S3096" s="27">
        <f t="shared" si="526"/>
        <v>42.57</v>
      </c>
      <c r="T3096" s="28">
        <v>12.9</v>
      </c>
      <c r="U3096" s="27" t="s">
        <v>43</v>
      </c>
      <c r="V3096" s="27" t="s">
        <v>43</v>
      </c>
      <c r="W3096" s="29">
        <v>27.845140000000001</v>
      </c>
      <c r="X3096" s="29">
        <v>-115.14272</v>
      </c>
      <c r="Y3096" s="28">
        <f t="shared" si="523"/>
        <v>68</v>
      </c>
      <c r="Z3096" s="27">
        <v>20</v>
      </c>
      <c r="AA3096" s="27">
        <v>4</v>
      </c>
      <c r="AB3096" s="25" t="s">
        <v>46</v>
      </c>
      <c r="AC3096" s="25">
        <v>4</v>
      </c>
      <c r="AD3096" s="25">
        <v>19</v>
      </c>
      <c r="AE3096" s="27">
        <v>1</v>
      </c>
      <c r="AF3096" s="25">
        <v>18</v>
      </c>
      <c r="AG3096" s="25"/>
      <c r="AI3096" s="70">
        <f t="shared" si="515"/>
        <v>15.4465</v>
      </c>
      <c r="AJ3096" s="74">
        <f t="shared" si="516"/>
        <v>506.66058069508574</v>
      </c>
      <c r="AK3096" s="74">
        <f t="shared" si="517"/>
        <v>0.70731750980722297</v>
      </c>
      <c r="AL3096" s="73">
        <f t="shared" si="518"/>
        <v>0.70731750980722297</v>
      </c>
    </row>
    <row r="3097" spans="1:38" hidden="1">
      <c r="A3097" s="25" t="s">
        <v>152</v>
      </c>
      <c r="B3097" s="25" t="s">
        <v>129</v>
      </c>
      <c r="C3097" s="32">
        <v>39655</v>
      </c>
      <c r="D3097" s="25">
        <v>2008</v>
      </c>
      <c r="E3097" s="26">
        <v>0.3888888888888889</v>
      </c>
      <c r="F3097" s="26">
        <v>0.42708333333333331</v>
      </c>
      <c r="G3097" s="26">
        <f t="shared" si="519"/>
        <v>3.819444444444442E-2</v>
      </c>
      <c r="H3097" s="27">
        <v>2</v>
      </c>
      <c r="I3097" s="27">
        <v>1</v>
      </c>
      <c r="J3097" s="27">
        <v>1</v>
      </c>
      <c r="K3097" s="27">
        <v>1</v>
      </c>
      <c r="L3097" s="25" t="s">
        <v>41</v>
      </c>
      <c r="M3097" s="14" t="s">
        <v>42</v>
      </c>
      <c r="N3097" s="27">
        <v>2</v>
      </c>
      <c r="O3097" s="27">
        <f t="shared" si="524"/>
        <v>42.57</v>
      </c>
      <c r="P3097" s="28">
        <v>12.9</v>
      </c>
      <c r="Q3097" s="27">
        <f t="shared" si="525"/>
        <v>25.41</v>
      </c>
      <c r="R3097" s="28">
        <v>7.7</v>
      </c>
      <c r="S3097" s="27">
        <f t="shared" si="526"/>
        <v>42.57</v>
      </c>
      <c r="T3097" s="28">
        <v>12.9</v>
      </c>
      <c r="U3097" s="27" t="s">
        <v>43</v>
      </c>
      <c r="V3097" s="27" t="s">
        <v>43</v>
      </c>
      <c r="W3097" s="29">
        <v>27.845140000000001</v>
      </c>
      <c r="X3097" s="29">
        <v>-115.14272</v>
      </c>
      <c r="Y3097" s="28">
        <f t="shared" si="523"/>
        <v>68</v>
      </c>
      <c r="Z3097" s="27">
        <v>20</v>
      </c>
      <c r="AA3097" s="27">
        <v>4</v>
      </c>
      <c r="AB3097" s="25" t="s">
        <v>46</v>
      </c>
      <c r="AC3097" s="25">
        <v>4</v>
      </c>
      <c r="AD3097" s="25">
        <v>20</v>
      </c>
      <c r="AE3097" s="27">
        <v>1</v>
      </c>
      <c r="AF3097" s="25">
        <v>18</v>
      </c>
      <c r="AG3097" s="25"/>
      <c r="AI3097" s="70">
        <f t="shared" si="515"/>
        <v>16.194500000000001</v>
      </c>
      <c r="AJ3097" s="74">
        <f t="shared" si="516"/>
        <v>593.9131834357014</v>
      </c>
      <c r="AK3097" s="74">
        <f t="shared" si="517"/>
        <v>0.93417427693282351</v>
      </c>
      <c r="AL3097" s="73">
        <f t="shared" si="518"/>
        <v>0.93417427693282351</v>
      </c>
    </row>
    <row r="3098" spans="1:38" hidden="1">
      <c r="A3098" s="25" t="s">
        <v>152</v>
      </c>
      <c r="B3098" s="25" t="s">
        <v>129</v>
      </c>
      <c r="C3098" s="32">
        <v>39655</v>
      </c>
      <c r="D3098" s="25">
        <v>2008</v>
      </c>
      <c r="E3098" s="26">
        <v>0.3888888888888889</v>
      </c>
      <c r="F3098" s="26">
        <v>0.42708333333333331</v>
      </c>
      <c r="G3098" s="26">
        <f t="shared" si="519"/>
        <v>3.819444444444442E-2</v>
      </c>
      <c r="H3098" s="27">
        <v>2</v>
      </c>
      <c r="I3098" s="27">
        <v>1</v>
      </c>
      <c r="J3098" s="27">
        <v>1</v>
      </c>
      <c r="K3098" s="27">
        <v>1</v>
      </c>
      <c r="L3098" s="25" t="s">
        <v>41</v>
      </c>
      <c r="M3098" s="14" t="s">
        <v>42</v>
      </c>
      <c r="N3098" s="27">
        <v>2</v>
      </c>
      <c r="O3098" s="27">
        <f t="shared" si="524"/>
        <v>42.57</v>
      </c>
      <c r="P3098" s="28">
        <v>12.9</v>
      </c>
      <c r="Q3098" s="27">
        <f t="shared" si="525"/>
        <v>25.41</v>
      </c>
      <c r="R3098" s="28">
        <v>7.7</v>
      </c>
      <c r="S3098" s="27">
        <f t="shared" si="526"/>
        <v>42.57</v>
      </c>
      <c r="T3098" s="28">
        <v>12.9</v>
      </c>
      <c r="U3098" s="27" t="s">
        <v>43</v>
      </c>
      <c r="V3098" s="27" t="s">
        <v>43</v>
      </c>
      <c r="W3098" s="29">
        <v>27.845140000000001</v>
      </c>
      <c r="X3098" s="29">
        <v>-115.14272</v>
      </c>
      <c r="Y3098" s="28">
        <f t="shared" si="523"/>
        <v>68</v>
      </c>
      <c r="Z3098" s="27">
        <v>20</v>
      </c>
      <c r="AA3098" s="27">
        <v>4</v>
      </c>
      <c r="AB3098" s="25" t="s">
        <v>46</v>
      </c>
      <c r="AC3098" s="25">
        <v>4</v>
      </c>
      <c r="AD3098" s="25">
        <v>21</v>
      </c>
      <c r="AE3098" s="27">
        <v>1</v>
      </c>
      <c r="AF3098" s="25">
        <v>18</v>
      </c>
      <c r="AG3098" s="25"/>
      <c r="AI3098" s="70">
        <f t="shared" si="515"/>
        <v>16.942499999999999</v>
      </c>
      <c r="AJ3098" s="74">
        <f t="shared" si="516"/>
        <v>691.21379845369552</v>
      </c>
      <c r="AK3098" s="74">
        <f t="shared" si="517"/>
        <v>1.1871558759796081</v>
      </c>
      <c r="AL3098" s="73">
        <f t="shared" si="518"/>
        <v>1.1871558759796081</v>
      </c>
    </row>
    <row r="3099" spans="1:38" hidden="1">
      <c r="A3099" s="25" t="s">
        <v>152</v>
      </c>
      <c r="B3099" s="25" t="s">
        <v>129</v>
      </c>
      <c r="C3099" s="32">
        <v>39655</v>
      </c>
      <c r="D3099" s="25">
        <v>2008</v>
      </c>
      <c r="E3099" s="26">
        <v>0.3888888888888889</v>
      </c>
      <c r="F3099" s="26">
        <v>0.42708333333333331</v>
      </c>
      <c r="G3099" s="26">
        <f t="shared" si="519"/>
        <v>3.819444444444442E-2</v>
      </c>
      <c r="H3099" s="27">
        <v>2</v>
      </c>
      <c r="I3099" s="27">
        <v>1</v>
      </c>
      <c r="J3099" s="27">
        <v>1</v>
      </c>
      <c r="K3099" s="27">
        <v>1</v>
      </c>
      <c r="L3099" s="25" t="s">
        <v>41</v>
      </c>
      <c r="M3099" s="14" t="s">
        <v>42</v>
      </c>
      <c r="N3099" s="27">
        <v>2</v>
      </c>
      <c r="O3099" s="27">
        <f t="shared" si="524"/>
        <v>42.57</v>
      </c>
      <c r="P3099" s="28">
        <v>12.9</v>
      </c>
      <c r="Q3099" s="27">
        <f t="shared" si="525"/>
        <v>25.41</v>
      </c>
      <c r="R3099" s="28">
        <v>7.7</v>
      </c>
      <c r="S3099" s="27">
        <f t="shared" si="526"/>
        <v>42.57</v>
      </c>
      <c r="T3099" s="28">
        <v>12.9</v>
      </c>
      <c r="U3099" s="27" t="s">
        <v>43</v>
      </c>
      <c r="V3099" s="27" t="s">
        <v>43</v>
      </c>
      <c r="W3099" s="29">
        <v>27.845140000000001</v>
      </c>
      <c r="X3099" s="29">
        <v>-115.14272</v>
      </c>
      <c r="Y3099" s="28">
        <f t="shared" si="523"/>
        <v>68</v>
      </c>
      <c r="Z3099" s="27">
        <v>20</v>
      </c>
      <c r="AA3099" s="27">
        <v>4</v>
      </c>
      <c r="AB3099" s="25" t="s">
        <v>46</v>
      </c>
      <c r="AC3099" s="25">
        <v>5</v>
      </c>
      <c r="AD3099" s="25">
        <v>22</v>
      </c>
      <c r="AE3099" s="27">
        <v>1</v>
      </c>
      <c r="AF3099" s="25">
        <v>26</v>
      </c>
      <c r="AG3099" s="25"/>
      <c r="AI3099" s="70">
        <f t="shared" si="515"/>
        <v>17.6905</v>
      </c>
      <c r="AJ3099" s="74">
        <f t="shared" si="516"/>
        <v>799.19872211710003</v>
      </c>
      <c r="AK3099" s="74">
        <f t="shared" si="517"/>
        <v>1.4679166775044603</v>
      </c>
      <c r="AL3099" s="73">
        <f t="shared" si="518"/>
        <v>1.4679166775044603</v>
      </c>
    </row>
    <row r="3100" spans="1:38" hidden="1">
      <c r="A3100" s="25" t="s">
        <v>152</v>
      </c>
      <c r="B3100" s="25" t="s">
        <v>129</v>
      </c>
      <c r="C3100" s="32">
        <v>39655</v>
      </c>
      <c r="D3100" s="25">
        <v>2008</v>
      </c>
      <c r="E3100" s="26">
        <v>0.3888888888888889</v>
      </c>
      <c r="F3100" s="26">
        <v>0.42708333333333331</v>
      </c>
      <c r="G3100" s="26">
        <f t="shared" si="519"/>
        <v>3.819444444444442E-2</v>
      </c>
      <c r="H3100" s="27">
        <v>2</v>
      </c>
      <c r="I3100" s="27">
        <v>1</v>
      </c>
      <c r="J3100" s="27">
        <v>1</v>
      </c>
      <c r="K3100" s="27">
        <v>1</v>
      </c>
      <c r="L3100" s="25" t="s">
        <v>41</v>
      </c>
      <c r="M3100" s="14" t="s">
        <v>42</v>
      </c>
      <c r="N3100" s="27">
        <v>2</v>
      </c>
      <c r="O3100" s="27">
        <f t="shared" si="524"/>
        <v>42.57</v>
      </c>
      <c r="P3100" s="28">
        <v>12.9</v>
      </c>
      <c r="Q3100" s="27">
        <f t="shared" si="525"/>
        <v>25.41</v>
      </c>
      <c r="R3100" s="28">
        <v>7.7</v>
      </c>
      <c r="S3100" s="27">
        <f t="shared" si="526"/>
        <v>42.57</v>
      </c>
      <c r="T3100" s="28">
        <v>12.9</v>
      </c>
      <c r="U3100" s="27" t="s">
        <v>43</v>
      </c>
      <c r="V3100" s="27" t="s">
        <v>43</v>
      </c>
      <c r="W3100" s="29">
        <v>27.845140000000001</v>
      </c>
      <c r="X3100" s="29">
        <v>-115.14272</v>
      </c>
      <c r="Y3100" s="28">
        <f t="shared" si="523"/>
        <v>68</v>
      </c>
      <c r="Z3100" s="27">
        <v>20</v>
      </c>
      <c r="AA3100" s="27">
        <v>4</v>
      </c>
      <c r="AB3100" s="25" t="s">
        <v>46</v>
      </c>
      <c r="AC3100" s="25">
        <v>5</v>
      </c>
      <c r="AD3100" s="25">
        <v>23</v>
      </c>
      <c r="AE3100" s="27">
        <v>1</v>
      </c>
      <c r="AF3100" s="25">
        <v>26</v>
      </c>
      <c r="AG3100" s="25"/>
      <c r="AI3100" s="70">
        <f t="shared" si="515"/>
        <v>18.438500000000001</v>
      </c>
      <c r="AJ3100" s="74">
        <f t="shared" si="516"/>
        <v>918.51444961025391</v>
      </c>
      <c r="AK3100" s="74">
        <f t="shared" si="517"/>
        <v>1.7781375689866601</v>
      </c>
      <c r="AL3100" s="73">
        <f t="shared" si="518"/>
        <v>1.7781375689866601</v>
      </c>
    </row>
    <row r="3101" spans="1:38" hidden="1">
      <c r="A3101" s="25" t="s">
        <v>152</v>
      </c>
      <c r="B3101" s="25" t="s">
        <v>129</v>
      </c>
      <c r="C3101" s="32">
        <v>39655</v>
      </c>
      <c r="D3101" s="25">
        <v>2008</v>
      </c>
      <c r="E3101" s="26">
        <v>0.3888888888888889</v>
      </c>
      <c r="F3101" s="26">
        <v>0.42708333333333331</v>
      </c>
      <c r="G3101" s="26">
        <f t="shared" si="519"/>
        <v>3.819444444444442E-2</v>
      </c>
      <c r="H3101" s="27">
        <v>2</v>
      </c>
      <c r="I3101" s="27">
        <v>1</v>
      </c>
      <c r="J3101" s="27">
        <v>1</v>
      </c>
      <c r="K3101" s="27">
        <v>1</v>
      </c>
      <c r="L3101" s="25" t="s">
        <v>41</v>
      </c>
      <c r="M3101" s="14" t="s">
        <v>42</v>
      </c>
      <c r="N3101" s="27">
        <v>2</v>
      </c>
      <c r="O3101" s="27">
        <f t="shared" si="524"/>
        <v>42.57</v>
      </c>
      <c r="P3101" s="28">
        <v>12.9</v>
      </c>
      <c r="Q3101" s="27">
        <f t="shared" si="525"/>
        <v>25.41</v>
      </c>
      <c r="R3101" s="28">
        <v>7.7</v>
      </c>
      <c r="S3101" s="27">
        <f t="shared" si="526"/>
        <v>42.57</v>
      </c>
      <c r="T3101" s="28">
        <v>12.9</v>
      </c>
      <c r="U3101" s="27" t="s">
        <v>43</v>
      </c>
      <c r="V3101" s="27" t="s">
        <v>43</v>
      </c>
      <c r="W3101" s="29">
        <v>27.845140000000001</v>
      </c>
      <c r="X3101" s="29">
        <v>-115.14272</v>
      </c>
      <c r="Y3101" s="28">
        <f t="shared" si="523"/>
        <v>68</v>
      </c>
      <c r="Z3101" s="27">
        <v>20</v>
      </c>
      <c r="AA3101" s="27">
        <v>4</v>
      </c>
      <c r="AB3101" s="25" t="s">
        <v>46</v>
      </c>
      <c r="AC3101" s="25">
        <v>6</v>
      </c>
      <c r="AD3101" s="25">
        <v>12</v>
      </c>
      <c r="AE3101" s="27">
        <v>1</v>
      </c>
      <c r="AF3101" s="25">
        <v>32</v>
      </c>
      <c r="AG3101" s="25"/>
      <c r="AI3101" s="70">
        <f t="shared" si="515"/>
        <v>10.2105</v>
      </c>
      <c r="AJ3101" s="74">
        <f t="shared" si="516"/>
        <v>126.07993341662893</v>
      </c>
      <c r="AK3101" s="74">
        <f t="shared" si="517"/>
        <v>-0.28219217311676476</v>
      </c>
      <c r="AL3101" s="73">
        <f t="shared" si="518"/>
        <v>0</v>
      </c>
    </row>
    <row r="3102" spans="1:38" hidden="1">
      <c r="A3102" s="25" t="s">
        <v>153</v>
      </c>
      <c r="B3102" s="25" t="s">
        <v>129</v>
      </c>
      <c r="C3102" s="32">
        <v>39655</v>
      </c>
      <c r="D3102" s="25">
        <v>2008</v>
      </c>
      <c r="E3102" s="26">
        <v>0.4597222222222222</v>
      </c>
      <c r="F3102" s="26">
        <v>0.48125000000000001</v>
      </c>
      <c r="G3102" s="26">
        <f>F3102-E3102</f>
        <v>2.1527777777777812E-2</v>
      </c>
      <c r="H3102" s="27">
        <v>2</v>
      </c>
      <c r="I3102" s="27">
        <v>2</v>
      </c>
      <c r="J3102" s="27">
        <v>2</v>
      </c>
      <c r="K3102" s="27">
        <v>2</v>
      </c>
      <c r="L3102" s="25" t="s">
        <v>41</v>
      </c>
      <c r="M3102" s="14" t="s">
        <v>42</v>
      </c>
      <c r="N3102" s="27">
        <v>2</v>
      </c>
      <c r="O3102" s="27">
        <f t="shared" si="524"/>
        <v>45.54</v>
      </c>
      <c r="P3102" s="28">
        <v>13.8</v>
      </c>
      <c r="Q3102" s="27">
        <f t="shared" si="525"/>
        <v>46.199999999999996</v>
      </c>
      <c r="R3102" s="28">
        <v>14</v>
      </c>
      <c r="S3102" s="27">
        <f t="shared" si="526"/>
        <v>46.199999999999996</v>
      </c>
      <c r="T3102" s="28">
        <v>14</v>
      </c>
      <c r="U3102" s="27" t="s">
        <v>43</v>
      </c>
      <c r="V3102" s="27" t="s">
        <v>43</v>
      </c>
      <c r="W3102" s="29">
        <v>27.844480000000001</v>
      </c>
      <c r="X3102" s="29">
        <v>-115.14497</v>
      </c>
      <c r="Y3102" s="28">
        <f>(Z3102*1.8)+32</f>
        <v>59</v>
      </c>
      <c r="Z3102" s="27">
        <v>15</v>
      </c>
      <c r="AA3102" s="27">
        <v>4</v>
      </c>
      <c r="AB3102" s="27" t="s">
        <v>44</v>
      </c>
      <c r="AC3102" s="25">
        <v>1</v>
      </c>
      <c r="AD3102" s="25">
        <v>13</v>
      </c>
      <c r="AE3102" s="27">
        <v>1</v>
      </c>
      <c r="AF3102" s="27">
        <v>4</v>
      </c>
      <c r="AG3102" s="25"/>
      <c r="AI3102" s="70">
        <f t="shared" ref="AI3102:AI3122" si="527">(0.709*AD3102)+1.157</f>
        <v>10.373999999999999</v>
      </c>
      <c r="AJ3102" s="71" t="s">
        <v>369</v>
      </c>
      <c r="AK3102" s="72">
        <f t="shared" ref="AK3102:AK3122" si="528">((POWER(AI3102*10,2.19))*0.037)/1000</f>
        <v>0.96188687250685145</v>
      </c>
      <c r="AL3102" s="73">
        <f t="shared" ref="AL3102:AL3122" si="529">((POWER(AI3102*10,2.19))*0.037)/1000</f>
        <v>0.96188687250685145</v>
      </c>
    </row>
    <row r="3103" spans="1:38" hidden="1">
      <c r="A3103" s="25" t="s">
        <v>153</v>
      </c>
      <c r="B3103" s="25" t="s">
        <v>129</v>
      </c>
      <c r="C3103" s="32">
        <v>39655</v>
      </c>
      <c r="D3103" s="25">
        <v>2008</v>
      </c>
      <c r="E3103" s="26">
        <v>0.4597222222222222</v>
      </c>
      <c r="F3103" s="26">
        <v>0.48125000000000001</v>
      </c>
      <c r="G3103" s="26">
        <f t="shared" ref="G3103:G3145" si="530">F3103-E3103</f>
        <v>2.1527777777777812E-2</v>
      </c>
      <c r="H3103" s="27">
        <v>2</v>
      </c>
      <c r="I3103" s="27">
        <v>2</v>
      </c>
      <c r="J3103" s="27">
        <v>2</v>
      </c>
      <c r="K3103" s="27">
        <v>2</v>
      </c>
      <c r="L3103" s="25" t="s">
        <v>41</v>
      </c>
      <c r="M3103" s="14" t="s">
        <v>42</v>
      </c>
      <c r="N3103" s="27">
        <v>2</v>
      </c>
      <c r="O3103" s="27">
        <f t="shared" si="524"/>
        <v>45.54</v>
      </c>
      <c r="P3103" s="28">
        <v>13.8</v>
      </c>
      <c r="Q3103" s="27">
        <f t="shared" si="525"/>
        <v>46.199999999999996</v>
      </c>
      <c r="R3103" s="28">
        <v>14</v>
      </c>
      <c r="S3103" s="27">
        <f t="shared" si="526"/>
        <v>46.199999999999996</v>
      </c>
      <c r="T3103" s="28">
        <v>14</v>
      </c>
      <c r="U3103" s="27" t="s">
        <v>43</v>
      </c>
      <c r="V3103" s="27" t="s">
        <v>43</v>
      </c>
      <c r="W3103" s="29">
        <v>27.844480000000001</v>
      </c>
      <c r="X3103" s="29">
        <v>-115.14497</v>
      </c>
      <c r="Y3103" s="28">
        <f t="shared" ref="Y3103:Y3145" si="531">(Z3103*1.8)+32</f>
        <v>59</v>
      </c>
      <c r="Z3103" s="27">
        <v>15</v>
      </c>
      <c r="AA3103" s="27">
        <v>4</v>
      </c>
      <c r="AB3103" s="27" t="s">
        <v>44</v>
      </c>
      <c r="AC3103" s="25">
        <v>1</v>
      </c>
      <c r="AD3103" s="25">
        <v>14</v>
      </c>
      <c r="AE3103" s="27">
        <v>1</v>
      </c>
      <c r="AF3103" s="27">
        <v>4</v>
      </c>
      <c r="AG3103" s="25"/>
      <c r="AI3103" s="70">
        <f t="shared" si="527"/>
        <v>11.083</v>
      </c>
      <c r="AJ3103" s="71" t="s">
        <v>369</v>
      </c>
      <c r="AK3103" s="72">
        <f t="shared" si="528"/>
        <v>1.1117350137621949</v>
      </c>
      <c r="AL3103" s="73">
        <f t="shared" si="529"/>
        <v>1.1117350137621949</v>
      </c>
    </row>
    <row r="3104" spans="1:38" hidden="1">
      <c r="A3104" s="25" t="s">
        <v>153</v>
      </c>
      <c r="B3104" s="25" t="s">
        <v>129</v>
      </c>
      <c r="C3104" s="32">
        <v>39655</v>
      </c>
      <c r="D3104" s="25">
        <v>2008</v>
      </c>
      <c r="E3104" s="26">
        <v>0.4597222222222222</v>
      </c>
      <c r="F3104" s="26">
        <v>0.48125000000000001</v>
      </c>
      <c r="G3104" s="26">
        <f t="shared" si="530"/>
        <v>2.1527777777777812E-2</v>
      </c>
      <c r="H3104" s="27">
        <v>2</v>
      </c>
      <c r="I3104" s="27">
        <v>2</v>
      </c>
      <c r="J3104" s="27">
        <v>2</v>
      </c>
      <c r="K3104" s="27">
        <v>2</v>
      </c>
      <c r="L3104" s="25" t="s">
        <v>41</v>
      </c>
      <c r="M3104" s="14" t="s">
        <v>42</v>
      </c>
      <c r="N3104" s="27">
        <v>2</v>
      </c>
      <c r="O3104" s="27">
        <f t="shared" si="524"/>
        <v>45.54</v>
      </c>
      <c r="P3104" s="28">
        <v>13.8</v>
      </c>
      <c r="Q3104" s="27">
        <f t="shared" si="525"/>
        <v>46.199999999999996</v>
      </c>
      <c r="R3104" s="28">
        <v>14</v>
      </c>
      <c r="S3104" s="27">
        <f t="shared" si="526"/>
        <v>46.199999999999996</v>
      </c>
      <c r="T3104" s="28">
        <v>14</v>
      </c>
      <c r="U3104" s="27" t="s">
        <v>43</v>
      </c>
      <c r="V3104" s="27" t="s">
        <v>43</v>
      </c>
      <c r="W3104" s="29">
        <v>27.844480000000001</v>
      </c>
      <c r="X3104" s="29">
        <v>-115.14497</v>
      </c>
      <c r="Y3104" s="28">
        <f t="shared" si="531"/>
        <v>59</v>
      </c>
      <c r="Z3104" s="27">
        <v>15</v>
      </c>
      <c r="AA3104" s="27">
        <v>4</v>
      </c>
      <c r="AB3104" s="27" t="s">
        <v>44</v>
      </c>
      <c r="AC3104" s="25">
        <v>1</v>
      </c>
      <c r="AD3104" s="25">
        <v>16</v>
      </c>
      <c r="AE3104" s="27">
        <v>1</v>
      </c>
      <c r="AF3104" s="27">
        <v>4</v>
      </c>
      <c r="AG3104" s="25"/>
      <c r="AI3104" s="70">
        <f t="shared" si="527"/>
        <v>12.500999999999999</v>
      </c>
      <c r="AJ3104" s="71" t="s">
        <v>369</v>
      </c>
      <c r="AK3104" s="72">
        <f t="shared" si="528"/>
        <v>1.4471406331162124</v>
      </c>
      <c r="AL3104" s="73">
        <f t="shared" si="529"/>
        <v>1.4471406331162124</v>
      </c>
    </row>
    <row r="3105" spans="1:38" hidden="1">
      <c r="A3105" s="25" t="s">
        <v>153</v>
      </c>
      <c r="B3105" s="25" t="s">
        <v>129</v>
      </c>
      <c r="C3105" s="32">
        <v>39655</v>
      </c>
      <c r="D3105" s="25">
        <v>2008</v>
      </c>
      <c r="E3105" s="26">
        <v>0.4597222222222222</v>
      </c>
      <c r="F3105" s="26">
        <v>0.48125000000000001</v>
      </c>
      <c r="G3105" s="26">
        <f t="shared" si="530"/>
        <v>2.1527777777777812E-2</v>
      </c>
      <c r="H3105" s="27">
        <v>2</v>
      </c>
      <c r="I3105" s="27">
        <v>2</v>
      </c>
      <c r="J3105" s="27">
        <v>2</v>
      </c>
      <c r="K3105" s="27">
        <v>2</v>
      </c>
      <c r="L3105" s="25" t="s">
        <v>41</v>
      </c>
      <c r="M3105" s="14" t="s">
        <v>42</v>
      </c>
      <c r="N3105" s="27">
        <v>2</v>
      </c>
      <c r="O3105" s="27">
        <f t="shared" si="524"/>
        <v>45.54</v>
      </c>
      <c r="P3105" s="28">
        <v>13.8</v>
      </c>
      <c r="Q3105" s="27">
        <f t="shared" si="525"/>
        <v>46.199999999999996</v>
      </c>
      <c r="R3105" s="28">
        <v>14</v>
      </c>
      <c r="S3105" s="27">
        <f t="shared" si="526"/>
        <v>46.199999999999996</v>
      </c>
      <c r="T3105" s="28">
        <v>14</v>
      </c>
      <c r="U3105" s="27" t="s">
        <v>43</v>
      </c>
      <c r="V3105" s="27" t="s">
        <v>43</v>
      </c>
      <c r="W3105" s="29">
        <v>27.844480000000001</v>
      </c>
      <c r="X3105" s="29">
        <v>-115.14497</v>
      </c>
      <c r="Y3105" s="28">
        <f t="shared" si="531"/>
        <v>59</v>
      </c>
      <c r="Z3105" s="27">
        <v>15</v>
      </c>
      <c r="AA3105" s="27">
        <v>4</v>
      </c>
      <c r="AB3105" s="27" t="s">
        <v>44</v>
      </c>
      <c r="AC3105" s="25">
        <v>2</v>
      </c>
      <c r="AD3105" s="25">
        <v>15</v>
      </c>
      <c r="AE3105" s="27">
        <v>1</v>
      </c>
      <c r="AF3105" s="27">
        <v>8</v>
      </c>
      <c r="AG3105" s="25"/>
      <c r="AI3105" s="70">
        <f t="shared" si="527"/>
        <v>11.792</v>
      </c>
      <c r="AJ3105" s="71" t="s">
        <v>369</v>
      </c>
      <c r="AK3105" s="72">
        <f t="shared" si="528"/>
        <v>1.2734394051640829</v>
      </c>
      <c r="AL3105" s="73">
        <f t="shared" si="529"/>
        <v>1.2734394051640829</v>
      </c>
    </row>
    <row r="3106" spans="1:38" hidden="1">
      <c r="A3106" s="25" t="s">
        <v>153</v>
      </c>
      <c r="B3106" s="25" t="s">
        <v>129</v>
      </c>
      <c r="C3106" s="32">
        <v>39655</v>
      </c>
      <c r="D3106" s="25">
        <v>2008</v>
      </c>
      <c r="E3106" s="26">
        <v>0.4597222222222222</v>
      </c>
      <c r="F3106" s="26">
        <v>0.48125000000000001</v>
      </c>
      <c r="G3106" s="26">
        <f t="shared" si="530"/>
        <v>2.1527777777777812E-2</v>
      </c>
      <c r="H3106" s="27">
        <v>2</v>
      </c>
      <c r="I3106" s="27">
        <v>2</v>
      </c>
      <c r="J3106" s="27">
        <v>2</v>
      </c>
      <c r="K3106" s="27">
        <v>2</v>
      </c>
      <c r="L3106" s="25" t="s">
        <v>41</v>
      </c>
      <c r="M3106" s="14" t="s">
        <v>42</v>
      </c>
      <c r="N3106" s="27">
        <v>2</v>
      </c>
      <c r="O3106" s="27">
        <f t="shared" si="524"/>
        <v>45.54</v>
      </c>
      <c r="P3106" s="28">
        <v>13.8</v>
      </c>
      <c r="Q3106" s="27">
        <f t="shared" si="525"/>
        <v>46.199999999999996</v>
      </c>
      <c r="R3106" s="28">
        <v>14</v>
      </c>
      <c r="S3106" s="27">
        <f t="shared" si="526"/>
        <v>46.199999999999996</v>
      </c>
      <c r="T3106" s="28">
        <v>14</v>
      </c>
      <c r="U3106" s="27" t="s">
        <v>43</v>
      </c>
      <c r="V3106" s="27" t="s">
        <v>43</v>
      </c>
      <c r="W3106" s="29">
        <v>27.844480000000001</v>
      </c>
      <c r="X3106" s="29">
        <v>-115.14497</v>
      </c>
      <c r="Y3106" s="28">
        <f t="shared" si="531"/>
        <v>59</v>
      </c>
      <c r="Z3106" s="27">
        <v>15</v>
      </c>
      <c r="AA3106" s="27">
        <v>4</v>
      </c>
      <c r="AB3106" s="27" t="s">
        <v>44</v>
      </c>
      <c r="AC3106" s="25">
        <v>3</v>
      </c>
      <c r="AD3106" s="25">
        <v>10</v>
      </c>
      <c r="AE3106" s="27">
        <v>1</v>
      </c>
      <c r="AF3106" s="27">
        <v>11</v>
      </c>
      <c r="AG3106" s="25"/>
      <c r="AI3106" s="70">
        <f t="shared" si="527"/>
        <v>8.2469999999999999</v>
      </c>
      <c r="AJ3106" s="71" t="s">
        <v>369</v>
      </c>
      <c r="AK3106" s="72">
        <f t="shared" si="528"/>
        <v>0.58195573469462847</v>
      </c>
      <c r="AL3106" s="73">
        <f t="shared" si="529"/>
        <v>0.58195573469462847</v>
      </c>
    </row>
    <row r="3107" spans="1:38" hidden="1">
      <c r="A3107" s="25" t="s">
        <v>153</v>
      </c>
      <c r="B3107" s="25" t="s">
        <v>129</v>
      </c>
      <c r="C3107" s="32">
        <v>39655</v>
      </c>
      <c r="D3107" s="25">
        <v>2008</v>
      </c>
      <c r="E3107" s="26">
        <v>0.4597222222222222</v>
      </c>
      <c r="F3107" s="26">
        <v>0.48125000000000001</v>
      </c>
      <c r="G3107" s="26">
        <f t="shared" si="530"/>
        <v>2.1527777777777812E-2</v>
      </c>
      <c r="H3107" s="27">
        <v>2</v>
      </c>
      <c r="I3107" s="27">
        <v>2</v>
      </c>
      <c r="J3107" s="27">
        <v>2</v>
      </c>
      <c r="K3107" s="27">
        <v>2</v>
      </c>
      <c r="L3107" s="25" t="s">
        <v>41</v>
      </c>
      <c r="M3107" s="14" t="s">
        <v>42</v>
      </c>
      <c r="N3107" s="27">
        <v>2</v>
      </c>
      <c r="O3107" s="27">
        <f t="shared" si="524"/>
        <v>45.54</v>
      </c>
      <c r="P3107" s="28">
        <v>13.8</v>
      </c>
      <c r="Q3107" s="27">
        <f t="shared" si="525"/>
        <v>46.199999999999996</v>
      </c>
      <c r="R3107" s="28">
        <v>14</v>
      </c>
      <c r="S3107" s="27">
        <f t="shared" si="526"/>
        <v>46.199999999999996</v>
      </c>
      <c r="T3107" s="28">
        <v>14</v>
      </c>
      <c r="U3107" s="27" t="s">
        <v>43</v>
      </c>
      <c r="V3107" s="27" t="s">
        <v>43</v>
      </c>
      <c r="W3107" s="29">
        <v>27.844480000000001</v>
      </c>
      <c r="X3107" s="29">
        <v>-115.14497</v>
      </c>
      <c r="Y3107" s="28">
        <f t="shared" si="531"/>
        <v>59</v>
      </c>
      <c r="Z3107" s="27">
        <v>15</v>
      </c>
      <c r="AA3107" s="27">
        <v>4</v>
      </c>
      <c r="AB3107" s="27" t="s">
        <v>44</v>
      </c>
      <c r="AC3107" s="25">
        <v>3</v>
      </c>
      <c r="AD3107" s="25">
        <v>13</v>
      </c>
      <c r="AE3107" s="27">
        <v>1</v>
      </c>
      <c r="AF3107" s="27">
        <v>11</v>
      </c>
      <c r="AG3107" s="25"/>
      <c r="AI3107" s="70">
        <f t="shared" si="527"/>
        <v>10.373999999999999</v>
      </c>
      <c r="AJ3107" s="71" t="s">
        <v>369</v>
      </c>
      <c r="AK3107" s="72">
        <f t="shared" si="528"/>
        <v>0.96188687250685145</v>
      </c>
      <c r="AL3107" s="73">
        <f t="shared" si="529"/>
        <v>0.96188687250685145</v>
      </c>
    </row>
    <row r="3108" spans="1:38" hidden="1">
      <c r="A3108" s="25" t="s">
        <v>153</v>
      </c>
      <c r="B3108" s="25" t="s">
        <v>129</v>
      </c>
      <c r="C3108" s="32">
        <v>39655</v>
      </c>
      <c r="D3108" s="25">
        <v>2008</v>
      </c>
      <c r="E3108" s="26">
        <v>0.4597222222222222</v>
      </c>
      <c r="F3108" s="26">
        <v>0.48125000000000001</v>
      </c>
      <c r="G3108" s="26">
        <f t="shared" si="530"/>
        <v>2.1527777777777812E-2</v>
      </c>
      <c r="H3108" s="27">
        <v>2</v>
      </c>
      <c r="I3108" s="27">
        <v>2</v>
      </c>
      <c r="J3108" s="27">
        <v>2</v>
      </c>
      <c r="K3108" s="27">
        <v>2</v>
      </c>
      <c r="L3108" s="25" t="s">
        <v>41</v>
      </c>
      <c r="M3108" s="14" t="s">
        <v>42</v>
      </c>
      <c r="N3108" s="27">
        <v>2</v>
      </c>
      <c r="O3108" s="27">
        <f t="shared" si="524"/>
        <v>45.54</v>
      </c>
      <c r="P3108" s="28">
        <v>13.8</v>
      </c>
      <c r="Q3108" s="27">
        <f t="shared" si="525"/>
        <v>46.199999999999996</v>
      </c>
      <c r="R3108" s="28">
        <v>14</v>
      </c>
      <c r="S3108" s="27">
        <f t="shared" si="526"/>
        <v>46.199999999999996</v>
      </c>
      <c r="T3108" s="28">
        <v>14</v>
      </c>
      <c r="U3108" s="27" t="s">
        <v>43</v>
      </c>
      <c r="V3108" s="27" t="s">
        <v>43</v>
      </c>
      <c r="W3108" s="29">
        <v>27.844480000000001</v>
      </c>
      <c r="X3108" s="29">
        <v>-115.14497</v>
      </c>
      <c r="Y3108" s="28">
        <f t="shared" si="531"/>
        <v>59</v>
      </c>
      <c r="Z3108" s="27">
        <v>15</v>
      </c>
      <c r="AA3108" s="27">
        <v>4</v>
      </c>
      <c r="AB3108" s="27" t="s">
        <v>44</v>
      </c>
      <c r="AC3108" s="25">
        <v>4</v>
      </c>
      <c r="AD3108" s="25">
        <v>22</v>
      </c>
      <c r="AE3108" s="27">
        <v>1</v>
      </c>
      <c r="AF3108" s="27">
        <v>17</v>
      </c>
      <c r="AG3108" s="25"/>
      <c r="AI3108" s="70">
        <f t="shared" si="527"/>
        <v>16.754999999999999</v>
      </c>
      <c r="AJ3108" s="71" t="s">
        <v>369</v>
      </c>
      <c r="AK3108" s="72">
        <f t="shared" si="528"/>
        <v>2.7483879168691034</v>
      </c>
      <c r="AL3108" s="73">
        <f t="shared" si="529"/>
        <v>2.7483879168691034</v>
      </c>
    </row>
    <row r="3109" spans="1:38" hidden="1">
      <c r="A3109" s="25" t="s">
        <v>153</v>
      </c>
      <c r="B3109" s="25" t="s">
        <v>129</v>
      </c>
      <c r="C3109" s="32">
        <v>39655</v>
      </c>
      <c r="D3109" s="25">
        <v>2008</v>
      </c>
      <c r="E3109" s="26">
        <v>0.4597222222222222</v>
      </c>
      <c r="F3109" s="26">
        <v>0.48125000000000001</v>
      </c>
      <c r="G3109" s="26">
        <f t="shared" si="530"/>
        <v>2.1527777777777812E-2</v>
      </c>
      <c r="H3109" s="27">
        <v>2</v>
      </c>
      <c r="I3109" s="27">
        <v>2</v>
      </c>
      <c r="J3109" s="27">
        <v>2</v>
      </c>
      <c r="K3109" s="27">
        <v>2</v>
      </c>
      <c r="L3109" s="25" t="s">
        <v>41</v>
      </c>
      <c r="M3109" s="14" t="s">
        <v>42</v>
      </c>
      <c r="N3109" s="27">
        <v>2</v>
      </c>
      <c r="O3109" s="27">
        <f t="shared" si="524"/>
        <v>45.54</v>
      </c>
      <c r="P3109" s="28">
        <v>13.8</v>
      </c>
      <c r="Q3109" s="27">
        <f t="shared" si="525"/>
        <v>46.199999999999996</v>
      </c>
      <c r="R3109" s="28">
        <v>14</v>
      </c>
      <c r="S3109" s="27">
        <f t="shared" si="526"/>
        <v>46.199999999999996</v>
      </c>
      <c r="T3109" s="28">
        <v>14</v>
      </c>
      <c r="U3109" s="27" t="s">
        <v>43</v>
      </c>
      <c r="V3109" s="27" t="s">
        <v>43</v>
      </c>
      <c r="W3109" s="29">
        <v>27.844480000000001</v>
      </c>
      <c r="X3109" s="29">
        <v>-115.14497</v>
      </c>
      <c r="Y3109" s="28">
        <f t="shared" si="531"/>
        <v>59</v>
      </c>
      <c r="Z3109" s="27">
        <v>15</v>
      </c>
      <c r="AA3109" s="27">
        <v>4</v>
      </c>
      <c r="AB3109" s="27" t="s">
        <v>44</v>
      </c>
      <c r="AC3109" s="25">
        <v>5</v>
      </c>
      <c r="AD3109" s="25">
        <v>16</v>
      </c>
      <c r="AE3109" s="27">
        <v>1</v>
      </c>
      <c r="AF3109" s="27">
        <v>21</v>
      </c>
      <c r="AG3109" s="25"/>
      <c r="AI3109" s="70">
        <f t="shared" si="527"/>
        <v>12.500999999999999</v>
      </c>
      <c r="AJ3109" s="71" t="s">
        <v>369</v>
      </c>
      <c r="AK3109" s="72">
        <f t="shared" si="528"/>
        <v>1.4471406331162124</v>
      </c>
      <c r="AL3109" s="73">
        <f t="shared" si="529"/>
        <v>1.4471406331162124</v>
      </c>
    </row>
    <row r="3110" spans="1:38" hidden="1">
      <c r="A3110" s="25" t="s">
        <v>153</v>
      </c>
      <c r="B3110" s="25" t="s">
        <v>129</v>
      </c>
      <c r="C3110" s="32">
        <v>39655</v>
      </c>
      <c r="D3110" s="25">
        <v>2008</v>
      </c>
      <c r="E3110" s="26">
        <v>0.4597222222222222</v>
      </c>
      <c r="F3110" s="26">
        <v>0.48125000000000001</v>
      </c>
      <c r="G3110" s="26">
        <f t="shared" si="530"/>
        <v>2.1527777777777812E-2</v>
      </c>
      <c r="H3110" s="27">
        <v>2</v>
      </c>
      <c r="I3110" s="27">
        <v>2</v>
      </c>
      <c r="J3110" s="27">
        <v>2</v>
      </c>
      <c r="K3110" s="27">
        <v>2</v>
      </c>
      <c r="L3110" s="25" t="s">
        <v>41</v>
      </c>
      <c r="M3110" s="14" t="s">
        <v>42</v>
      </c>
      <c r="N3110" s="27">
        <v>2</v>
      </c>
      <c r="O3110" s="27">
        <f t="shared" si="524"/>
        <v>45.54</v>
      </c>
      <c r="P3110" s="28">
        <v>13.8</v>
      </c>
      <c r="Q3110" s="27">
        <f t="shared" si="525"/>
        <v>46.199999999999996</v>
      </c>
      <c r="R3110" s="28">
        <v>14</v>
      </c>
      <c r="S3110" s="27">
        <f t="shared" si="526"/>
        <v>46.199999999999996</v>
      </c>
      <c r="T3110" s="28">
        <v>14</v>
      </c>
      <c r="U3110" s="27" t="s">
        <v>43</v>
      </c>
      <c r="V3110" s="27" t="s">
        <v>43</v>
      </c>
      <c r="W3110" s="29">
        <v>27.844480000000001</v>
      </c>
      <c r="X3110" s="29">
        <v>-115.14497</v>
      </c>
      <c r="Y3110" s="28">
        <f t="shared" si="531"/>
        <v>59</v>
      </c>
      <c r="Z3110" s="27">
        <v>15</v>
      </c>
      <c r="AA3110" s="27">
        <v>4</v>
      </c>
      <c r="AB3110" s="27" t="s">
        <v>44</v>
      </c>
      <c r="AC3110" s="25">
        <v>6</v>
      </c>
      <c r="AD3110" s="25">
        <v>12</v>
      </c>
      <c r="AE3110" s="27">
        <v>1</v>
      </c>
      <c r="AF3110" s="27">
        <v>22</v>
      </c>
      <c r="AG3110" s="25"/>
      <c r="AI3110" s="70">
        <f t="shared" si="527"/>
        <v>9.6649999999999991</v>
      </c>
      <c r="AJ3110" s="71" t="s">
        <v>369</v>
      </c>
      <c r="AK3110" s="72">
        <f t="shared" si="528"/>
        <v>0.82374690124645178</v>
      </c>
      <c r="AL3110" s="73">
        <f t="shared" si="529"/>
        <v>0.82374690124645178</v>
      </c>
    </row>
    <row r="3111" spans="1:38" hidden="1">
      <c r="A3111" s="25" t="s">
        <v>153</v>
      </c>
      <c r="B3111" s="25" t="s">
        <v>129</v>
      </c>
      <c r="C3111" s="32">
        <v>39655</v>
      </c>
      <c r="D3111" s="25">
        <v>2008</v>
      </c>
      <c r="E3111" s="26">
        <v>0.4597222222222222</v>
      </c>
      <c r="F3111" s="26">
        <v>0.48125000000000001</v>
      </c>
      <c r="G3111" s="26">
        <f t="shared" si="530"/>
        <v>2.1527777777777812E-2</v>
      </c>
      <c r="H3111" s="27">
        <v>2</v>
      </c>
      <c r="I3111" s="27">
        <v>2</v>
      </c>
      <c r="J3111" s="27">
        <v>2</v>
      </c>
      <c r="K3111" s="27">
        <v>2</v>
      </c>
      <c r="L3111" s="25" t="s">
        <v>41</v>
      </c>
      <c r="M3111" s="14" t="s">
        <v>42</v>
      </c>
      <c r="N3111" s="27">
        <v>2</v>
      </c>
      <c r="O3111" s="27">
        <f t="shared" si="524"/>
        <v>45.54</v>
      </c>
      <c r="P3111" s="28">
        <v>13.8</v>
      </c>
      <c r="Q3111" s="27">
        <f t="shared" si="525"/>
        <v>46.199999999999996</v>
      </c>
      <c r="R3111" s="28">
        <v>14</v>
      </c>
      <c r="S3111" s="27">
        <f t="shared" si="526"/>
        <v>46.199999999999996</v>
      </c>
      <c r="T3111" s="28">
        <v>14</v>
      </c>
      <c r="U3111" s="27" t="s">
        <v>43</v>
      </c>
      <c r="V3111" s="27" t="s">
        <v>43</v>
      </c>
      <c r="W3111" s="29">
        <v>27.844480000000001</v>
      </c>
      <c r="X3111" s="29">
        <v>-115.14497</v>
      </c>
      <c r="Y3111" s="28">
        <f t="shared" si="531"/>
        <v>59</v>
      </c>
      <c r="Z3111" s="27">
        <v>15</v>
      </c>
      <c r="AA3111" s="27">
        <v>4</v>
      </c>
      <c r="AB3111" s="27" t="s">
        <v>44</v>
      </c>
      <c r="AC3111" s="25">
        <v>7</v>
      </c>
      <c r="AD3111" s="25">
        <v>17</v>
      </c>
      <c r="AE3111" s="27">
        <v>1</v>
      </c>
      <c r="AF3111" s="27">
        <v>23</v>
      </c>
      <c r="AG3111" s="25"/>
      <c r="AI3111" s="70">
        <f t="shared" si="527"/>
        <v>13.209999999999999</v>
      </c>
      <c r="AJ3111" s="71" t="s">
        <v>369</v>
      </c>
      <c r="AK3111" s="72">
        <f t="shared" si="528"/>
        <v>1.6329725885917237</v>
      </c>
      <c r="AL3111" s="73">
        <f t="shared" si="529"/>
        <v>1.6329725885917237</v>
      </c>
    </row>
    <row r="3112" spans="1:38" hidden="1">
      <c r="A3112" s="25" t="s">
        <v>153</v>
      </c>
      <c r="B3112" s="25" t="s">
        <v>129</v>
      </c>
      <c r="C3112" s="32">
        <v>39655</v>
      </c>
      <c r="D3112" s="25">
        <v>2008</v>
      </c>
      <c r="E3112" s="26">
        <v>0.4597222222222222</v>
      </c>
      <c r="F3112" s="26">
        <v>0.48125000000000001</v>
      </c>
      <c r="G3112" s="26">
        <f t="shared" si="530"/>
        <v>2.1527777777777812E-2</v>
      </c>
      <c r="H3112" s="27">
        <v>2</v>
      </c>
      <c r="I3112" s="27">
        <v>2</v>
      </c>
      <c r="J3112" s="27">
        <v>2</v>
      </c>
      <c r="K3112" s="27">
        <v>2</v>
      </c>
      <c r="L3112" s="25" t="s">
        <v>41</v>
      </c>
      <c r="M3112" s="14" t="s">
        <v>42</v>
      </c>
      <c r="N3112" s="27">
        <v>2</v>
      </c>
      <c r="O3112" s="27">
        <f t="shared" si="524"/>
        <v>45.54</v>
      </c>
      <c r="P3112" s="28">
        <v>13.8</v>
      </c>
      <c r="Q3112" s="27">
        <f t="shared" si="525"/>
        <v>46.199999999999996</v>
      </c>
      <c r="R3112" s="28">
        <v>14</v>
      </c>
      <c r="S3112" s="27">
        <f t="shared" si="526"/>
        <v>46.199999999999996</v>
      </c>
      <c r="T3112" s="28">
        <v>14</v>
      </c>
      <c r="U3112" s="27" t="s">
        <v>43</v>
      </c>
      <c r="V3112" s="27" t="s">
        <v>43</v>
      </c>
      <c r="W3112" s="29">
        <v>27.844480000000001</v>
      </c>
      <c r="X3112" s="29">
        <v>-115.14497</v>
      </c>
      <c r="Y3112" s="28">
        <f t="shared" si="531"/>
        <v>59</v>
      </c>
      <c r="Z3112" s="27">
        <v>15</v>
      </c>
      <c r="AA3112" s="27">
        <v>4</v>
      </c>
      <c r="AB3112" s="27" t="s">
        <v>44</v>
      </c>
      <c r="AC3112" s="25">
        <v>7</v>
      </c>
      <c r="AD3112" s="25">
        <v>18</v>
      </c>
      <c r="AE3112" s="27">
        <v>1</v>
      </c>
      <c r="AF3112" s="27">
        <v>23</v>
      </c>
      <c r="AG3112" s="25"/>
      <c r="AI3112" s="70">
        <f t="shared" si="527"/>
        <v>13.918999999999999</v>
      </c>
      <c r="AJ3112" s="71" t="s">
        <v>369</v>
      </c>
      <c r="AK3112" s="72">
        <f t="shared" si="528"/>
        <v>1.8310631406548505</v>
      </c>
      <c r="AL3112" s="73">
        <f t="shared" si="529"/>
        <v>1.8310631406548505</v>
      </c>
    </row>
    <row r="3113" spans="1:38" hidden="1">
      <c r="A3113" s="25" t="s">
        <v>153</v>
      </c>
      <c r="B3113" s="25" t="s">
        <v>129</v>
      </c>
      <c r="C3113" s="32">
        <v>39655</v>
      </c>
      <c r="D3113" s="25">
        <v>2008</v>
      </c>
      <c r="E3113" s="26">
        <v>0.4597222222222222</v>
      </c>
      <c r="F3113" s="26">
        <v>0.48125000000000001</v>
      </c>
      <c r="G3113" s="26">
        <f t="shared" si="530"/>
        <v>2.1527777777777812E-2</v>
      </c>
      <c r="H3113" s="27">
        <v>2</v>
      </c>
      <c r="I3113" s="27">
        <v>2</v>
      </c>
      <c r="J3113" s="27">
        <v>2</v>
      </c>
      <c r="K3113" s="27">
        <v>2</v>
      </c>
      <c r="L3113" s="25" t="s">
        <v>41</v>
      </c>
      <c r="M3113" s="14" t="s">
        <v>42</v>
      </c>
      <c r="N3113" s="27">
        <v>2</v>
      </c>
      <c r="O3113" s="27">
        <f t="shared" si="524"/>
        <v>45.54</v>
      </c>
      <c r="P3113" s="28">
        <v>13.8</v>
      </c>
      <c r="Q3113" s="27">
        <f t="shared" si="525"/>
        <v>46.199999999999996</v>
      </c>
      <c r="R3113" s="28">
        <v>14</v>
      </c>
      <c r="S3113" s="27">
        <f t="shared" si="526"/>
        <v>46.199999999999996</v>
      </c>
      <c r="T3113" s="28">
        <v>14</v>
      </c>
      <c r="U3113" s="27" t="s">
        <v>43</v>
      </c>
      <c r="V3113" s="27" t="s">
        <v>43</v>
      </c>
      <c r="W3113" s="29">
        <v>27.844480000000001</v>
      </c>
      <c r="X3113" s="29">
        <v>-115.14497</v>
      </c>
      <c r="Y3113" s="28">
        <f t="shared" si="531"/>
        <v>59</v>
      </c>
      <c r="Z3113" s="27">
        <v>15</v>
      </c>
      <c r="AA3113" s="27">
        <v>4</v>
      </c>
      <c r="AB3113" s="27" t="s">
        <v>44</v>
      </c>
      <c r="AC3113" s="25">
        <v>8</v>
      </c>
      <c r="AD3113" s="25">
        <v>15</v>
      </c>
      <c r="AE3113" s="27">
        <v>1</v>
      </c>
      <c r="AF3113" s="27">
        <v>29</v>
      </c>
      <c r="AG3113" s="25"/>
      <c r="AI3113" s="70">
        <f t="shared" si="527"/>
        <v>11.792</v>
      </c>
      <c r="AJ3113" s="71" t="s">
        <v>369</v>
      </c>
      <c r="AK3113" s="72">
        <f t="shared" si="528"/>
        <v>1.2734394051640829</v>
      </c>
      <c r="AL3113" s="73">
        <f t="shared" si="529"/>
        <v>1.2734394051640829</v>
      </c>
    </row>
    <row r="3114" spans="1:38" hidden="1">
      <c r="A3114" s="25" t="s">
        <v>153</v>
      </c>
      <c r="B3114" s="25" t="s">
        <v>129</v>
      </c>
      <c r="C3114" s="32">
        <v>39655</v>
      </c>
      <c r="D3114" s="25">
        <v>2008</v>
      </c>
      <c r="E3114" s="26">
        <v>0.4597222222222222</v>
      </c>
      <c r="F3114" s="26">
        <v>0.48125000000000001</v>
      </c>
      <c r="G3114" s="26">
        <f t="shared" si="530"/>
        <v>2.1527777777777812E-2</v>
      </c>
      <c r="H3114" s="27">
        <v>2</v>
      </c>
      <c r="I3114" s="27">
        <v>2</v>
      </c>
      <c r="J3114" s="27">
        <v>2</v>
      </c>
      <c r="K3114" s="27">
        <v>2</v>
      </c>
      <c r="L3114" s="25" t="s">
        <v>41</v>
      </c>
      <c r="M3114" s="14" t="s">
        <v>42</v>
      </c>
      <c r="N3114" s="27">
        <v>2</v>
      </c>
      <c r="O3114" s="27">
        <f t="shared" si="524"/>
        <v>45.54</v>
      </c>
      <c r="P3114" s="28">
        <v>13.8</v>
      </c>
      <c r="Q3114" s="27">
        <f t="shared" si="525"/>
        <v>46.199999999999996</v>
      </c>
      <c r="R3114" s="28">
        <v>14</v>
      </c>
      <c r="S3114" s="27">
        <f t="shared" si="526"/>
        <v>46.199999999999996</v>
      </c>
      <c r="T3114" s="28">
        <v>14</v>
      </c>
      <c r="U3114" s="27" t="s">
        <v>43</v>
      </c>
      <c r="V3114" s="27" t="s">
        <v>43</v>
      </c>
      <c r="W3114" s="29">
        <v>27.844480000000001</v>
      </c>
      <c r="X3114" s="29">
        <v>-115.14497</v>
      </c>
      <c r="Y3114" s="28">
        <f t="shared" si="531"/>
        <v>59</v>
      </c>
      <c r="Z3114" s="27">
        <v>15</v>
      </c>
      <c r="AA3114" s="27">
        <v>4</v>
      </c>
      <c r="AB3114" s="27" t="s">
        <v>44</v>
      </c>
      <c r="AC3114" s="25">
        <v>8</v>
      </c>
      <c r="AD3114" s="25">
        <v>19</v>
      </c>
      <c r="AE3114" s="27">
        <v>1</v>
      </c>
      <c r="AF3114" s="27">
        <v>29</v>
      </c>
      <c r="AG3114" s="25"/>
      <c r="AI3114" s="70">
        <f t="shared" si="527"/>
        <v>14.628</v>
      </c>
      <c r="AJ3114" s="71" t="s">
        <v>369</v>
      </c>
      <c r="AK3114" s="72">
        <f t="shared" si="528"/>
        <v>2.041534710262368</v>
      </c>
      <c r="AL3114" s="73">
        <f t="shared" si="529"/>
        <v>2.041534710262368</v>
      </c>
    </row>
    <row r="3115" spans="1:38" hidden="1">
      <c r="A3115" s="25" t="s">
        <v>153</v>
      </c>
      <c r="B3115" s="25" t="s">
        <v>129</v>
      </c>
      <c r="C3115" s="32">
        <v>39655</v>
      </c>
      <c r="D3115" s="25">
        <v>2008</v>
      </c>
      <c r="E3115" s="26">
        <v>0.4597222222222222</v>
      </c>
      <c r="F3115" s="26">
        <v>0.48125000000000001</v>
      </c>
      <c r="G3115" s="26">
        <f t="shared" si="530"/>
        <v>2.1527777777777812E-2</v>
      </c>
      <c r="H3115" s="27">
        <v>2</v>
      </c>
      <c r="I3115" s="27">
        <v>2</v>
      </c>
      <c r="J3115" s="27">
        <v>2</v>
      </c>
      <c r="K3115" s="27">
        <v>2</v>
      </c>
      <c r="L3115" s="25" t="s">
        <v>41</v>
      </c>
      <c r="M3115" s="14" t="s">
        <v>42</v>
      </c>
      <c r="N3115" s="27">
        <v>2</v>
      </c>
      <c r="O3115" s="27">
        <f t="shared" si="524"/>
        <v>45.54</v>
      </c>
      <c r="P3115" s="28">
        <v>13.8</v>
      </c>
      <c r="Q3115" s="27">
        <f t="shared" si="525"/>
        <v>46.199999999999996</v>
      </c>
      <c r="R3115" s="28">
        <v>14</v>
      </c>
      <c r="S3115" s="27">
        <f t="shared" si="526"/>
        <v>46.199999999999996</v>
      </c>
      <c r="T3115" s="28">
        <v>14</v>
      </c>
      <c r="U3115" s="27" t="s">
        <v>43</v>
      </c>
      <c r="V3115" s="27" t="s">
        <v>43</v>
      </c>
      <c r="W3115" s="29">
        <v>27.844480000000001</v>
      </c>
      <c r="X3115" s="29">
        <v>-115.14497</v>
      </c>
      <c r="Y3115" s="28">
        <f t="shared" si="531"/>
        <v>59</v>
      </c>
      <c r="Z3115" s="27">
        <v>15</v>
      </c>
      <c r="AA3115" s="27">
        <v>4</v>
      </c>
      <c r="AB3115" s="27" t="s">
        <v>44</v>
      </c>
      <c r="AC3115" s="25">
        <v>9</v>
      </c>
      <c r="AD3115" s="25">
        <v>16</v>
      </c>
      <c r="AE3115" s="27">
        <v>1</v>
      </c>
      <c r="AF3115" s="27">
        <v>30</v>
      </c>
      <c r="AG3115" s="25"/>
      <c r="AI3115" s="70">
        <f t="shared" si="527"/>
        <v>12.500999999999999</v>
      </c>
      <c r="AJ3115" s="71" t="s">
        <v>369</v>
      </c>
      <c r="AK3115" s="72">
        <f t="shared" si="528"/>
        <v>1.4471406331162124</v>
      </c>
      <c r="AL3115" s="73">
        <f t="shared" si="529"/>
        <v>1.4471406331162124</v>
      </c>
    </row>
    <row r="3116" spans="1:38" hidden="1">
      <c r="A3116" s="25" t="s">
        <v>153</v>
      </c>
      <c r="B3116" s="25" t="s">
        <v>129</v>
      </c>
      <c r="C3116" s="32">
        <v>39655</v>
      </c>
      <c r="D3116" s="25">
        <v>2008</v>
      </c>
      <c r="E3116" s="26">
        <v>0.4597222222222222</v>
      </c>
      <c r="F3116" s="26">
        <v>0.48125000000000001</v>
      </c>
      <c r="G3116" s="26">
        <f t="shared" si="530"/>
        <v>2.1527777777777812E-2</v>
      </c>
      <c r="H3116" s="27">
        <v>2</v>
      </c>
      <c r="I3116" s="27">
        <v>2</v>
      </c>
      <c r="J3116" s="27">
        <v>2</v>
      </c>
      <c r="K3116" s="27">
        <v>2</v>
      </c>
      <c r="L3116" s="25" t="s">
        <v>41</v>
      </c>
      <c r="M3116" s="14" t="s">
        <v>42</v>
      </c>
      <c r="N3116" s="27">
        <v>2</v>
      </c>
      <c r="O3116" s="27">
        <f t="shared" si="524"/>
        <v>45.54</v>
      </c>
      <c r="P3116" s="28">
        <v>13.8</v>
      </c>
      <c r="Q3116" s="27">
        <f t="shared" si="525"/>
        <v>46.199999999999996</v>
      </c>
      <c r="R3116" s="28">
        <v>14</v>
      </c>
      <c r="S3116" s="27">
        <f t="shared" si="526"/>
        <v>46.199999999999996</v>
      </c>
      <c r="T3116" s="28">
        <v>14</v>
      </c>
      <c r="U3116" s="27" t="s">
        <v>43</v>
      </c>
      <c r="V3116" s="27" t="s">
        <v>43</v>
      </c>
      <c r="W3116" s="29">
        <v>27.844480000000001</v>
      </c>
      <c r="X3116" s="29">
        <v>-115.14497</v>
      </c>
      <c r="Y3116" s="28">
        <f t="shared" si="531"/>
        <v>59</v>
      </c>
      <c r="Z3116" s="27">
        <v>15</v>
      </c>
      <c r="AA3116" s="27">
        <v>4</v>
      </c>
      <c r="AB3116" s="27" t="s">
        <v>44</v>
      </c>
      <c r="AC3116" s="25">
        <v>10</v>
      </c>
      <c r="AD3116" s="25">
        <v>14</v>
      </c>
      <c r="AE3116" s="27">
        <v>1</v>
      </c>
      <c r="AF3116" s="27">
        <v>31</v>
      </c>
      <c r="AG3116" s="25"/>
      <c r="AI3116" s="70">
        <f t="shared" si="527"/>
        <v>11.083</v>
      </c>
      <c r="AJ3116" s="71" t="s">
        <v>369</v>
      </c>
      <c r="AK3116" s="72">
        <f t="shared" si="528"/>
        <v>1.1117350137621949</v>
      </c>
      <c r="AL3116" s="73">
        <f t="shared" si="529"/>
        <v>1.1117350137621949</v>
      </c>
    </row>
    <row r="3117" spans="1:38" hidden="1">
      <c r="A3117" s="25" t="s">
        <v>153</v>
      </c>
      <c r="B3117" s="25" t="s">
        <v>129</v>
      </c>
      <c r="C3117" s="32">
        <v>39655</v>
      </c>
      <c r="D3117" s="25">
        <v>2008</v>
      </c>
      <c r="E3117" s="26">
        <v>0.4597222222222222</v>
      </c>
      <c r="F3117" s="26">
        <v>0.48125000000000001</v>
      </c>
      <c r="G3117" s="26">
        <f t="shared" si="530"/>
        <v>2.1527777777777812E-2</v>
      </c>
      <c r="H3117" s="27">
        <v>2</v>
      </c>
      <c r="I3117" s="27">
        <v>2</v>
      </c>
      <c r="J3117" s="27">
        <v>2</v>
      </c>
      <c r="K3117" s="27">
        <v>2</v>
      </c>
      <c r="L3117" s="25" t="s">
        <v>41</v>
      </c>
      <c r="M3117" s="14" t="s">
        <v>42</v>
      </c>
      <c r="N3117" s="27">
        <v>2</v>
      </c>
      <c r="O3117" s="27">
        <f t="shared" si="524"/>
        <v>45.54</v>
      </c>
      <c r="P3117" s="28">
        <v>13.8</v>
      </c>
      <c r="Q3117" s="27">
        <f t="shared" si="525"/>
        <v>46.199999999999996</v>
      </c>
      <c r="R3117" s="28">
        <v>14</v>
      </c>
      <c r="S3117" s="27">
        <f t="shared" si="526"/>
        <v>46.199999999999996</v>
      </c>
      <c r="T3117" s="28">
        <v>14</v>
      </c>
      <c r="U3117" s="27" t="s">
        <v>43</v>
      </c>
      <c r="V3117" s="27" t="s">
        <v>43</v>
      </c>
      <c r="W3117" s="29">
        <v>27.844480000000001</v>
      </c>
      <c r="X3117" s="29">
        <v>-115.14497</v>
      </c>
      <c r="Y3117" s="28">
        <f t="shared" si="531"/>
        <v>59</v>
      </c>
      <c r="Z3117" s="27">
        <v>15</v>
      </c>
      <c r="AA3117" s="27">
        <v>4</v>
      </c>
      <c r="AB3117" s="27" t="s">
        <v>44</v>
      </c>
      <c r="AC3117" s="25">
        <v>10</v>
      </c>
      <c r="AD3117" s="25">
        <v>21</v>
      </c>
      <c r="AE3117" s="27">
        <v>1</v>
      </c>
      <c r="AF3117" s="27">
        <v>31</v>
      </c>
      <c r="AG3117" s="25"/>
      <c r="AI3117" s="70">
        <f t="shared" si="527"/>
        <v>16.045999999999999</v>
      </c>
      <c r="AJ3117" s="71" t="s">
        <v>369</v>
      </c>
      <c r="AK3117" s="72">
        <f t="shared" si="528"/>
        <v>2.5000862380340183</v>
      </c>
      <c r="AL3117" s="73">
        <f t="shared" si="529"/>
        <v>2.5000862380340183</v>
      </c>
    </row>
    <row r="3118" spans="1:38" hidden="1">
      <c r="A3118" s="25" t="s">
        <v>154</v>
      </c>
      <c r="B3118" s="25" t="s">
        <v>40</v>
      </c>
      <c r="C3118" s="32">
        <v>39657</v>
      </c>
      <c r="D3118" s="25">
        <v>2008</v>
      </c>
      <c r="E3118" s="26">
        <v>0.41319444444444442</v>
      </c>
      <c r="F3118" s="26">
        <v>0.45</v>
      </c>
      <c r="G3118" s="26">
        <f t="shared" si="530"/>
        <v>3.6805555555555591E-2</v>
      </c>
      <c r="H3118" s="27">
        <v>2</v>
      </c>
      <c r="I3118" s="27">
        <v>1</v>
      </c>
      <c r="J3118" s="27">
        <v>5</v>
      </c>
      <c r="K3118" s="27">
        <v>5</v>
      </c>
      <c r="L3118" s="25" t="s">
        <v>41</v>
      </c>
      <c r="M3118" s="14" t="s">
        <v>42</v>
      </c>
      <c r="N3118" s="27">
        <v>2</v>
      </c>
      <c r="O3118" s="27">
        <f t="shared" si="524"/>
        <v>23.099999999999998</v>
      </c>
      <c r="P3118" s="28">
        <v>7</v>
      </c>
      <c r="Q3118" s="27">
        <f t="shared" si="525"/>
        <v>19.799999999999997</v>
      </c>
      <c r="R3118" s="28">
        <v>6</v>
      </c>
      <c r="S3118" s="27">
        <f t="shared" si="526"/>
        <v>23.099999999999998</v>
      </c>
      <c r="T3118" s="28">
        <v>7</v>
      </c>
      <c r="U3118" s="27" t="s">
        <v>43</v>
      </c>
      <c r="V3118" s="27" t="s">
        <v>43</v>
      </c>
      <c r="W3118" s="29">
        <v>27.84348</v>
      </c>
      <c r="X3118" s="29">
        <v>-115.14207</v>
      </c>
      <c r="Y3118" s="28">
        <f t="shared" si="531"/>
        <v>60.8</v>
      </c>
      <c r="Z3118" s="27">
        <v>16</v>
      </c>
      <c r="AA3118" s="27">
        <v>10</v>
      </c>
      <c r="AB3118" s="27" t="s">
        <v>44</v>
      </c>
      <c r="AC3118" s="25">
        <v>1</v>
      </c>
      <c r="AD3118" s="25">
        <v>12</v>
      </c>
      <c r="AE3118" s="27">
        <v>1</v>
      </c>
      <c r="AF3118" s="27">
        <v>17</v>
      </c>
      <c r="AG3118" s="25"/>
      <c r="AI3118" s="70">
        <f t="shared" si="527"/>
        <v>9.6649999999999991</v>
      </c>
      <c r="AJ3118" s="71" t="s">
        <v>369</v>
      </c>
      <c r="AK3118" s="72">
        <f t="shared" si="528"/>
        <v>0.82374690124645178</v>
      </c>
      <c r="AL3118" s="73">
        <f t="shared" si="529"/>
        <v>0.82374690124645178</v>
      </c>
    </row>
    <row r="3119" spans="1:38" hidden="1">
      <c r="A3119" s="25" t="s">
        <v>154</v>
      </c>
      <c r="B3119" s="25" t="s">
        <v>40</v>
      </c>
      <c r="C3119" s="32">
        <v>39657</v>
      </c>
      <c r="D3119" s="25">
        <v>2008</v>
      </c>
      <c r="E3119" s="26">
        <v>0.41319444444444442</v>
      </c>
      <c r="F3119" s="26">
        <v>0.45</v>
      </c>
      <c r="G3119" s="26">
        <f t="shared" si="530"/>
        <v>3.6805555555555591E-2</v>
      </c>
      <c r="H3119" s="27">
        <v>2</v>
      </c>
      <c r="I3119" s="27">
        <v>1</v>
      </c>
      <c r="J3119" s="27">
        <v>5</v>
      </c>
      <c r="K3119" s="27">
        <v>5</v>
      </c>
      <c r="L3119" s="25" t="s">
        <v>41</v>
      </c>
      <c r="M3119" s="14" t="s">
        <v>42</v>
      </c>
      <c r="N3119" s="27">
        <v>2</v>
      </c>
      <c r="O3119" s="27">
        <f t="shared" si="524"/>
        <v>23.099999999999998</v>
      </c>
      <c r="P3119" s="28">
        <v>7</v>
      </c>
      <c r="Q3119" s="27">
        <f t="shared" si="525"/>
        <v>19.799999999999997</v>
      </c>
      <c r="R3119" s="28">
        <v>6</v>
      </c>
      <c r="S3119" s="27">
        <f t="shared" si="526"/>
        <v>23.099999999999998</v>
      </c>
      <c r="T3119" s="28">
        <v>7</v>
      </c>
      <c r="U3119" s="27" t="s">
        <v>43</v>
      </c>
      <c r="V3119" s="27" t="s">
        <v>43</v>
      </c>
      <c r="W3119" s="29">
        <v>27.84348</v>
      </c>
      <c r="X3119" s="29">
        <v>-115.14207</v>
      </c>
      <c r="Y3119" s="28">
        <f t="shared" si="531"/>
        <v>60.8</v>
      </c>
      <c r="Z3119" s="27">
        <v>16</v>
      </c>
      <c r="AA3119" s="27">
        <v>10</v>
      </c>
      <c r="AB3119" s="27" t="s">
        <v>44</v>
      </c>
      <c r="AC3119" s="25">
        <v>1</v>
      </c>
      <c r="AD3119" s="25">
        <v>19</v>
      </c>
      <c r="AE3119" s="27">
        <v>1</v>
      </c>
      <c r="AF3119" s="27">
        <v>17</v>
      </c>
      <c r="AG3119" s="25"/>
      <c r="AI3119" s="70">
        <f t="shared" si="527"/>
        <v>14.628</v>
      </c>
      <c r="AJ3119" s="71" t="s">
        <v>369</v>
      </c>
      <c r="AK3119" s="72">
        <f t="shared" si="528"/>
        <v>2.041534710262368</v>
      </c>
      <c r="AL3119" s="73">
        <f t="shared" si="529"/>
        <v>2.041534710262368</v>
      </c>
    </row>
    <row r="3120" spans="1:38" hidden="1">
      <c r="A3120" s="25" t="s">
        <v>154</v>
      </c>
      <c r="B3120" s="25" t="s">
        <v>40</v>
      </c>
      <c r="C3120" s="32">
        <v>39657</v>
      </c>
      <c r="D3120" s="25">
        <v>2008</v>
      </c>
      <c r="E3120" s="26">
        <v>0.41319444444444442</v>
      </c>
      <c r="F3120" s="26">
        <v>0.45</v>
      </c>
      <c r="G3120" s="26">
        <f t="shared" si="530"/>
        <v>3.6805555555555591E-2</v>
      </c>
      <c r="H3120" s="27">
        <v>2</v>
      </c>
      <c r="I3120" s="27">
        <v>1</v>
      </c>
      <c r="J3120" s="27">
        <v>5</v>
      </c>
      <c r="K3120" s="27">
        <v>5</v>
      </c>
      <c r="L3120" s="25" t="s">
        <v>41</v>
      </c>
      <c r="M3120" s="14" t="s">
        <v>42</v>
      </c>
      <c r="N3120" s="27">
        <v>2</v>
      </c>
      <c r="O3120" s="27">
        <f t="shared" si="524"/>
        <v>23.099999999999998</v>
      </c>
      <c r="P3120" s="28">
        <v>7</v>
      </c>
      <c r="Q3120" s="27">
        <f t="shared" si="525"/>
        <v>19.799999999999997</v>
      </c>
      <c r="R3120" s="28">
        <v>6</v>
      </c>
      <c r="S3120" s="27">
        <f t="shared" si="526"/>
        <v>23.099999999999998</v>
      </c>
      <c r="T3120" s="28">
        <v>7</v>
      </c>
      <c r="U3120" s="27" t="s">
        <v>43</v>
      </c>
      <c r="V3120" s="27" t="s">
        <v>43</v>
      </c>
      <c r="W3120" s="29">
        <v>27.84348</v>
      </c>
      <c r="X3120" s="29">
        <v>-115.14207</v>
      </c>
      <c r="Y3120" s="28">
        <f t="shared" si="531"/>
        <v>60.8</v>
      </c>
      <c r="Z3120" s="27">
        <v>16</v>
      </c>
      <c r="AA3120" s="27">
        <v>10</v>
      </c>
      <c r="AB3120" s="27" t="s">
        <v>44</v>
      </c>
      <c r="AC3120" s="25">
        <v>2</v>
      </c>
      <c r="AD3120" s="25">
        <v>16</v>
      </c>
      <c r="AE3120" s="27">
        <v>1</v>
      </c>
      <c r="AF3120" s="27">
        <v>19</v>
      </c>
      <c r="AG3120" s="25"/>
      <c r="AI3120" s="70">
        <f t="shared" si="527"/>
        <v>12.500999999999999</v>
      </c>
      <c r="AJ3120" s="71" t="s">
        <v>369</v>
      </c>
      <c r="AK3120" s="72">
        <f t="shared" si="528"/>
        <v>1.4471406331162124</v>
      </c>
      <c r="AL3120" s="73">
        <f t="shared" si="529"/>
        <v>1.4471406331162124</v>
      </c>
    </row>
    <row r="3121" spans="1:38" hidden="1">
      <c r="A3121" s="25" t="s">
        <v>154</v>
      </c>
      <c r="B3121" s="25" t="s">
        <v>40</v>
      </c>
      <c r="C3121" s="32">
        <v>39657</v>
      </c>
      <c r="D3121" s="25">
        <v>2008</v>
      </c>
      <c r="E3121" s="26">
        <v>0.41319444444444442</v>
      </c>
      <c r="F3121" s="26">
        <v>0.45</v>
      </c>
      <c r="G3121" s="26">
        <f t="shared" si="530"/>
        <v>3.6805555555555591E-2</v>
      </c>
      <c r="H3121" s="27">
        <v>2</v>
      </c>
      <c r="I3121" s="27">
        <v>1</v>
      </c>
      <c r="J3121" s="27">
        <v>5</v>
      </c>
      <c r="K3121" s="27">
        <v>5</v>
      </c>
      <c r="L3121" s="25" t="s">
        <v>41</v>
      </c>
      <c r="M3121" s="14" t="s">
        <v>42</v>
      </c>
      <c r="N3121" s="27">
        <v>2</v>
      </c>
      <c r="O3121" s="27">
        <f t="shared" si="524"/>
        <v>23.099999999999998</v>
      </c>
      <c r="P3121" s="28">
        <v>7</v>
      </c>
      <c r="Q3121" s="27">
        <f t="shared" si="525"/>
        <v>19.799999999999997</v>
      </c>
      <c r="R3121" s="28">
        <v>6</v>
      </c>
      <c r="S3121" s="27">
        <f t="shared" si="526"/>
        <v>23.099999999999998</v>
      </c>
      <c r="T3121" s="28">
        <v>7</v>
      </c>
      <c r="U3121" s="27" t="s">
        <v>43</v>
      </c>
      <c r="V3121" s="27" t="s">
        <v>43</v>
      </c>
      <c r="W3121" s="29">
        <v>27.84348</v>
      </c>
      <c r="X3121" s="29">
        <v>-115.14207</v>
      </c>
      <c r="Y3121" s="28">
        <f t="shared" si="531"/>
        <v>60.8</v>
      </c>
      <c r="Z3121" s="27">
        <v>16</v>
      </c>
      <c r="AA3121" s="27">
        <v>10</v>
      </c>
      <c r="AB3121" s="27" t="s">
        <v>44</v>
      </c>
      <c r="AC3121" s="25">
        <v>2</v>
      </c>
      <c r="AD3121" s="25">
        <v>19</v>
      </c>
      <c r="AE3121" s="27">
        <v>1</v>
      </c>
      <c r="AF3121" s="27">
        <v>19</v>
      </c>
      <c r="AG3121" s="25"/>
      <c r="AI3121" s="70">
        <f t="shared" si="527"/>
        <v>14.628</v>
      </c>
      <c r="AJ3121" s="71" t="s">
        <v>369</v>
      </c>
      <c r="AK3121" s="72">
        <f t="shared" si="528"/>
        <v>2.041534710262368</v>
      </c>
      <c r="AL3121" s="73">
        <f t="shared" si="529"/>
        <v>2.041534710262368</v>
      </c>
    </row>
    <row r="3122" spans="1:38" hidden="1">
      <c r="A3122" s="25" t="s">
        <v>154</v>
      </c>
      <c r="B3122" s="25" t="s">
        <v>40</v>
      </c>
      <c r="C3122" s="32">
        <v>39657</v>
      </c>
      <c r="D3122" s="25">
        <v>2008</v>
      </c>
      <c r="E3122" s="26">
        <v>0.41319444444444442</v>
      </c>
      <c r="F3122" s="26">
        <v>0.45</v>
      </c>
      <c r="G3122" s="26">
        <f t="shared" si="530"/>
        <v>3.6805555555555591E-2</v>
      </c>
      <c r="H3122" s="27">
        <v>2</v>
      </c>
      <c r="I3122" s="27">
        <v>1</v>
      </c>
      <c r="J3122" s="27">
        <v>5</v>
      </c>
      <c r="K3122" s="27">
        <v>5</v>
      </c>
      <c r="L3122" s="25" t="s">
        <v>41</v>
      </c>
      <c r="M3122" s="14" t="s">
        <v>42</v>
      </c>
      <c r="N3122" s="27">
        <v>2</v>
      </c>
      <c r="O3122" s="27">
        <f t="shared" si="524"/>
        <v>23.099999999999998</v>
      </c>
      <c r="P3122" s="28">
        <v>7</v>
      </c>
      <c r="Q3122" s="27">
        <f t="shared" si="525"/>
        <v>19.799999999999997</v>
      </c>
      <c r="R3122" s="28">
        <v>6</v>
      </c>
      <c r="S3122" s="27">
        <f t="shared" si="526"/>
        <v>23.099999999999998</v>
      </c>
      <c r="T3122" s="28">
        <v>7</v>
      </c>
      <c r="U3122" s="27" t="s">
        <v>43</v>
      </c>
      <c r="V3122" s="27" t="s">
        <v>43</v>
      </c>
      <c r="W3122" s="29">
        <v>27.84348</v>
      </c>
      <c r="X3122" s="29">
        <v>-115.14207</v>
      </c>
      <c r="Y3122" s="28">
        <f t="shared" si="531"/>
        <v>60.8</v>
      </c>
      <c r="Z3122" s="27">
        <v>16</v>
      </c>
      <c r="AA3122" s="27">
        <v>10</v>
      </c>
      <c r="AB3122" s="27" t="s">
        <v>44</v>
      </c>
      <c r="AC3122" s="25">
        <v>3</v>
      </c>
      <c r="AD3122" s="25">
        <v>13</v>
      </c>
      <c r="AE3122" s="27">
        <v>1</v>
      </c>
      <c r="AF3122" s="27">
        <v>47</v>
      </c>
      <c r="AG3122" s="25"/>
      <c r="AI3122" s="70">
        <f t="shared" si="527"/>
        <v>10.373999999999999</v>
      </c>
      <c r="AJ3122" s="71" t="s">
        <v>369</v>
      </c>
      <c r="AK3122" s="72">
        <f t="shared" si="528"/>
        <v>0.96188687250685145</v>
      </c>
      <c r="AL3122" s="73">
        <f t="shared" si="529"/>
        <v>0.96188687250685145</v>
      </c>
    </row>
    <row r="3123" spans="1:38" hidden="1">
      <c r="A3123" s="25" t="s">
        <v>155</v>
      </c>
      <c r="B3123" s="25" t="s">
        <v>129</v>
      </c>
      <c r="C3123" s="32">
        <v>39655</v>
      </c>
      <c r="D3123" s="25">
        <v>2008</v>
      </c>
      <c r="E3123" s="26">
        <v>0.4597222222222222</v>
      </c>
      <c r="F3123" s="26">
        <v>0.48125000000000001</v>
      </c>
      <c r="G3123" s="26">
        <f t="shared" si="530"/>
        <v>2.1527777777777812E-2</v>
      </c>
      <c r="H3123" s="27">
        <v>2</v>
      </c>
      <c r="I3123" s="27">
        <v>2</v>
      </c>
      <c r="J3123" s="27">
        <v>2</v>
      </c>
      <c r="K3123" s="27">
        <v>2</v>
      </c>
      <c r="L3123" s="25" t="s">
        <v>41</v>
      </c>
      <c r="M3123" s="14" t="s">
        <v>42</v>
      </c>
      <c r="N3123" s="27">
        <v>2</v>
      </c>
      <c r="O3123" s="27">
        <f t="shared" si="524"/>
        <v>45.54</v>
      </c>
      <c r="P3123" s="28">
        <v>13.8</v>
      </c>
      <c r="Q3123" s="27">
        <f t="shared" si="525"/>
        <v>46.199999999999996</v>
      </c>
      <c r="R3123" s="28">
        <v>14</v>
      </c>
      <c r="S3123" s="27">
        <f t="shared" si="526"/>
        <v>46.199999999999996</v>
      </c>
      <c r="T3123" s="28">
        <v>14</v>
      </c>
      <c r="U3123" s="27" t="s">
        <v>43</v>
      </c>
      <c r="V3123" s="27" t="s">
        <v>43</v>
      </c>
      <c r="W3123" s="29">
        <v>27.844480000000001</v>
      </c>
      <c r="X3123" s="29">
        <v>-115.14497</v>
      </c>
      <c r="Y3123" s="28">
        <f t="shared" si="531"/>
        <v>59</v>
      </c>
      <c r="Z3123" s="27">
        <v>15</v>
      </c>
      <c r="AA3123" s="27">
        <v>4</v>
      </c>
      <c r="AB3123" s="25" t="s">
        <v>46</v>
      </c>
      <c r="AC3123" s="25">
        <v>0</v>
      </c>
      <c r="AD3123" s="25">
        <v>0</v>
      </c>
      <c r="AE3123" s="27">
        <v>0</v>
      </c>
      <c r="AF3123" s="27"/>
      <c r="AG3123" s="25"/>
      <c r="AI3123" s="70">
        <f>(0.748*AD3123)+1.2345</f>
        <v>1.2344999999999999</v>
      </c>
      <c r="AJ3123" s="74">
        <f>((POWER(AI3123*10,3.36))*2.24)/100000</f>
        <v>0.10414971720920797</v>
      </c>
      <c r="AK3123" s="74">
        <f>(0.0026*AJ3123)-0.61</f>
        <v>-0.6097292107352561</v>
      </c>
      <c r="AL3123" s="73">
        <f>IF(AK3123&gt;0,AK3123:AK3123,0)</f>
        <v>0</v>
      </c>
    </row>
    <row r="3124" spans="1:38" hidden="1">
      <c r="A3124" s="25" t="s">
        <v>156</v>
      </c>
      <c r="B3124" s="25" t="s">
        <v>129</v>
      </c>
      <c r="C3124" s="32">
        <v>39655</v>
      </c>
      <c r="D3124" s="25">
        <v>2008</v>
      </c>
      <c r="E3124" s="26">
        <v>0.3888888888888889</v>
      </c>
      <c r="F3124" s="26">
        <v>0.42708333333333331</v>
      </c>
      <c r="G3124" s="26">
        <f t="shared" si="530"/>
        <v>3.819444444444442E-2</v>
      </c>
      <c r="H3124" s="27">
        <v>2</v>
      </c>
      <c r="I3124" s="27">
        <v>1</v>
      </c>
      <c r="J3124" s="27">
        <v>1</v>
      </c>
      <c r="K3124" s="27">
        <v>1</v>
      </c>
      <c r="L3124" s="25" t="s">
        <v>41</v>
      </c>
      <c r="M3124" s="14" t="s">
        <v>42</v>
      </c>
      <c r="N3124" s="27">
        <v>2</v>
      </c>
      <c r="O3124" s="27">
        <f t="shared" si="524"/>
        <v>42.57</v>
      </c>
      <c r="P3124" s="28">
        <v>12.9</v>
      </c>
      <c r="Q3124" s="27">
        <f t="shared" si="525"/>
        <v>25.41</v>
      </c>
      <c r="R3124" s="28">
        <v>7.7</v>
      </c>
      <c r="S3124" s="27">
        <f t="shared" si="526"/>
        <v>42.57</v>
      </c>
      <c r="T3124" s="28">
        <v>12.9</v>
      </c>
      <c r="U3124" s="27" t="s">
        <v>43</v>
      </c>
      <c r="V3124" s="27" t="s">
        <v>43</v>
      </c>
      <c r="W3124" s="29">
        <v>27.845140000000001</v>
      </c>
      <c r="X3124" s="29">
        <v>-115.14272</v>
      </c>
      <c r="Y3124" s="28">
        <f t="shared" si="531"/>
        <v>68</v>
      </c>
      <c r="Z3124" s="27">
        <v>20</v>
      </c>
      <c r="AA3124" s="27">
        <v>4</v>
      </c>
      <c r="AB3124" s="27" t="s">
        <v>44</v>
      </c>
      <c r="AC3124" s="25">
        <v>1</v>
      </c>
      <c r="AD3124" s="25">
        <v>15</v>
      </c>
      <c r="AE3124" s="27">
        <v>1</v>
      </c>
      <c r="AF3124" s="27">
        <v>2</v>
      </c>
      <c r="AG3124" s="25"/>
      <c r="AI3124" s="70">
        <f t="shared" ref="AI3124:AI3147" si="532">(0.709*AD3124)+1.157</f>
        <v>11.792</v>
      </c>
      <c r="AJ3124" s="71" t="s">
        <v>369</v>
      </c>
      <c r="AK3124" s="72">
        <f t="shared" ref="AK3124:AK3147" si="533">((POWER(AI3124*10,2.19))*0.037)/1000</f>
        <v>1.2734394051640829</v>
      </c>
      <c r="AL3124" s="73">
        <f t="shared" ref="AL3124:AL3147" si="534">((POWER(AI3124*10,2.19))*0.037)/1000</f>
        <v>1.2734394051640829</v>
      </c>
    </row>
    <row r="3125" spans="1:38" hidden="1">
      <c r="A3125" s="25" t="s">
        <v>156</v>
      </c>
      <c r="B3125" s="25" t="s">
        <v>129</v>
      </c>
      <c r="C3125" s="32">
        <v>39655</v>
      </c>
      <c r="D3125" s="25">
        <v>2008</v>
      </c>
      <c r="E3125" s="26">
        <v>0.3888888888888889</v>
      </c>
      <c r="F3125" s="26">
        <v>0.42708333333333331</v>
      </c>
      <c r="G3125" s="26">
        <f t="shared" si="530"/>
        <v>3.819444444444442E-2</v>
      </c>
      <c r="H3125" s="27">
        <v>2</v>
      </c>
      <c r="I3125" s="27">
        <v>1</v>
      </c>
      <c r="J3125" s="27">
        <v>1</v>
      </c>
      <c r="K3125" s="27">
        <v>1</v>
      </c>
      <c r="L3125" s="25" t="s">
        <v>41</v>
      </c>
      <c r="M3125" s="14" t="s">
        <v>42</v>
      </c>
      <c r="N3125" s="27">
        <v>2</v>
      </c>
      <c r="O3125" s="27">
        <f t="shared" si="524"/>
        <v>42.57</v>
      </c>
      <c r="P3125" s="28">
        <v>12.9</v>
      </c>
      <c r="Q3125" s="27">
        <f t="shared" si="525"/>
        <v>25.41</v>
      </c>
      <c r="R3125" s="28">
        <v>7.7</v>
      </c>
      <c r="S3125" s="27">
        <f t="shared" si="526"/>
        <v>42.57</v>
      </c>
      <c r="T3125" s="28">
        <v>12.9</v>
      </c>
      <c r="U3125" s="27" t="s">
        <v>43</v>
      </c>
      <c r="V3125" s="27" t="s">
        <v>43</v>
      </c>
      <c r="W3125" s="29">
        <v>27.845140000000001</v>
      </c>
      <c r="X3125" s="29">
        <v>-115.14272</v>
      </c>
      <c r="Y3125" s="28">
        <f t="shared" si="531"/>
        <v>68</v>
      </c>
      <c r="Z3125" s="27">
        <v>20</v>
      </c>
      <c r="AA3125" s="27">
        <v>4</v>
      </c>
      <c r="AB3125" s="27" t="s">
        <v>44</v>
      </c>
      <c r="AC3125" s="25">
        <v>2</v>
      </c>
      <c r="AD3125" s="25">
        <v>12</v>
      </c>
      <c r="AE3125" s="27">
        <v>1</v>
      </c>
      <c r="AF3125" s="27">
        <v>6</v>
      </c>
      <c r="AG3125" s="25"/>
      <c r="AI3125" s="70">
        <f t="shared" si="532"/>
        <v>9.6649999999999991</v>
      </c>
      <c r="AJ3125" s="71" t="s">
        <v>369</v>
      </c>
      <c r="AK3125" s="72">
        <f t="shared" si="533"/>
        <v>0.82374690124645178</v>
      </c>
      <c r="AL3125" s="73">
        <f t="shared" si="534"/>
        <v>0.82374690124645178</v>
      </c>
    </row>
    <row r="3126" spans="1:38" hidden="1">
      <c r="A3126" s="25" t="s">
        <v>156</v>
      </c>
      <c r="B3126" s="25" t="s">
        <v>129</v>
      </c>
      <c r="C3126" s="32">
        <v>39655</v>
      </c>
      <c r="D3126" s="25">
        <v>2008</v>
      </c>
      <c r="E3126" s="26">
        <v>0.3888888888888889</v>
      </c>
      <c r="F3126" s="26">
        <v>0.42708333333333331</v>
      </c>
      <c r="G3126" s="26">
        <f t="shared" si="530"/>
        <v>3.819444444444442E-2</v>
      </c>
      <c r="H3126" s="27">
        <v>2</v>
      </c>
      <c r="I3126" s="27">
        <v>1</v>
      </c>
      <c r="J3126" s="27">
        <v>1</v>
      </c>
      <c r="K3126" s="27">
        <v>1</v>
      </c>
      <c r="L3126" s="25" t="s">
        <v>41</v>
      </c>
      <c r="M3126" s="14" t="s">
        <v>42</v>
      </c>
      <c r="N3126" s="27">
        <v>2</v>
      </c>
      <c r="O3126" s="27">
        <f t="shared" si="524"/>
        <v>42.57</v>
      </c>
      <c r="P3126" s="28">
        <v>12.9</v>
      </c>
      <c r="Q3126" s="27">
        <f t="shared" si="525"/>
        <v>25.41</v>
      </c>
      <c r="R3126" s="28">
        <v>7.7</v>
      </c>
      <c r="S3126" s="27">
        <f t="shared" si="526"/>
        <v>42.57</v>
      </c>
      <c r="T3126" s="28">
        <v>12.9</v>
      </c>
      <c r="U3126" s="27" t="s">
        <v>43</v>
      </c>
      <c r="V3126" s="27" t="s">
        <v>43</v>
      </c>
      <c r="W3126" s="29">
        <v>27.845140000000001</v>
      </c>
      <c r="X3126" s="29">
        <v>-115.14272</v>
      </c>
      <c r="Y3126" s="28">
        <f t="shared" si="531"/>
        <v>68</v>
      </c>
      <c r="Z3126" s="27">
        <v>20</v>
      </c>
      <c r="AA3126" s="27">
        <v>4</v>
      </c>
      <c r="AB3126" s="27" t="s">
        <v>44</v>
      </c>
      <c r="AC3126" s="25">
        <v>2</v>
      </c>
      <c r="AD3126" s="25">
        <v>14</v>
      </c>
      <c r="AE3126" s="27">
        <v>1</v>
      </c>
      <c r="AF3126" s="27">
        <v>6</v>
      </c>
      <c r="AG3126" s="25"/>
      <c r="AI3126" s="70">
        <f t="shared" si="532"/>
        <v>11.083</v>
      </c>
      <c r="AJ3126" s="71" t="s">
        <v>369</v>
      </c>
      <c r="AK3126" s="72">
        <f t="shared" si="533"/>
        <v>1.1117350137621949</v>
      </c>
      <c r="AL3126" s="73">
        <f t="shared" si="534"/>
        <v>1.1117350137621949</v>
      </c>
    </row>
    <row r="3127" spans="1:38" hidden="1">
      <c r="A3127" s="25" t="s">
        <v>156</v>
      </c>
      <c r="B3127" s="25" t="s">
        <v>129</v>
      </c>
      <c r="C3127" s="32">
        <v>39655</v>
      </c>
      <c r="D3127" s="25">
        <v>2008</v>
      </c>
      <c r="E3127" s="26">
        <v>0.3888888888888889</v>
      </c>
      <c r="F3127" s="26">
        <v>0.42708333333333331</v>
      </c>
      <c r="G3127" s="26">
        <f t="shared" si="530"/>
        <v>3.819444444444442E-2</v>
      </c>
      <c r="H3127" s="27">
        <v>2</v>
      </c>
      <c r="I3127" s="27">
        <v>1</v>
      </c>
      <c r="J3127" s="27">
        <v>1</v>
      </c>
      <c r="K3127" s="27">
        <v>1</v>
      </c>
      <c r="L3127" s="25" t="s">
        <v>41</v>
      </c>
      <c r="M3127" s="14" t="s">
        <v>42</v>
      </c>
      <c r="N3127" s="27">
        <v>2</v>
      </c>
      <c r="O3127" s="27">
        <f t="shared" si="524"/>
        <v>42.57</v>
      </c>
      <c r="P3127" s="28">
        <v>12.9</v>
      </c>
      <c r="Q3127" s="27">
        <f t="shared" si="525"/>
        <v>25.41</v>
      </c>
      <c r="R3127" s="28">
        <v>7.7</v>
      </c>
      <c r="S3127" s="27">
        <f t="shared" si="526"/>
        <v>42.57</v>
      </c>
      <c r="T3127" s="28">
        <v>12.9</v>
      </c>
      <c r="U3127" s="27" t="s">
        <v>43</v>
      </c>
      <c r="V3127" s="27" t="s">
        <v>43</v>
      </c>
      <c r="W3127" s="29">
        <v>27.845140000000001</v>
      </c>
      <c r="X3127" s="29">
        <v>-115.14272</v>
      </c>
      <c r="Y3127" s="28">
        <f t="shared" si="531"/>
        <v>68</v>
      </c>
      <c r="Z3127" s="27">
        <v>20</v>
      </c>
      <c r="AA3127" s="27">
        <v>4</v>
      </c>
      <c r="AB3127" s="27" t="s">
        <v>44</v>
      </c>
      <c r="AC3127" s="25">
        <v>3</v>
      </c>
      <c r="AD3127" s="25">
        <v>13</v>
      </c>
      <c r="AE3127" s="27">
        <v>1</v>
      </c>
      <c r="AF3127" s="27">
        <v>11</v>
      </c>
      <c r="AG3127" s="25"/>
      <c r="AI3127" s="70">
        <f t="shared" si="532"/>
        <v>10.373999999999999</v>
      </c>
      <c r="AJ3127" s="71" t="s">
        <v>369</v>
      </c>
      <c r="AK3127" s="72">
        <f t="shared" si="533"/>
        <v>0.96188687250685145</v>
      </c>
      <c r="AL3127" s="73">
        <f t="shared" si="534"/>
        <v>0.96188687250685145</v>
      </c>
    </row>
    <row r="3128" spans="1:38" hidden="1">
      <c r="A3128" s="25" t="s">
        <v>156</v>
      </c>
      <c r="B3128" s="25" t="s">
        <v>129</v>
      </c>
      <c r="C3128" s="32">
        <v>39655</v>
      </c>
      <c r="D3128" s="25">
        <v>2008</v>
      </c>
      <c r="E3128" s="26">
        <v>0.3888888888888889</v>
      </c>
      <c r="F3128" s="26">
        <v>0.42708333333333331</v>
      </c>
      <c r="G3128" s="26">
        <f t="shared" si="530"/>
        <v>3.819444444444442E-2</v>
      </c>
      <c r="H3128" s="27">
        <v>2</v>
      </c>
      <c r="I3128" s="27">
        <v>1</v>
      </c>
      <c r="J3128" s="27">
        <v>1</v>
      </c>
      <c r="K3128" s="27">
        <v>1</v>
      </c>
      <c r="L3128" s="25" t="s">
        <v>41</v>
      </c>
      <c r="M3128" s="14" t="s">
        <v>42</v>
      </c>
      <c r="N3128" s="27">
        <v>2</v>
      </c>
      <c r="O3128" s="27">
        <f t="shared" si="524"/>
        <v>42.57</v>
      </c>
      <c r="P3128" s="28">
        <v>12.9</v>
      </c>
      <c r="Q3128" s="27">
        <f t="shared" si="525"/>
        <v>25.41</v>
      </c>
      <c r="R3128" s="28">
        <v>7.7</v>
      </c>
      <c r="S3128" s="27">
        <f t="shared" si="526"/>
        <v>42.57</v>
      </c>
      <c r="T3128" s="28">
        <v>12.9</v>
      </c>
      <c r="U3128" s="27" t="s">
        <v>43</v>
      </c>
      <c r="V3128" s="27" t="s">
        <v>43</v>
      </c>
      <c r="W3128" s="29">
        <v>27.845140000000001</v>
      </c>
      <c r="X3128" s="29">
        <v>-115.14272</v>
      </c>
      <c r="Y3128" s="28">
        <f t="shared" si="531"/>
        <v>68</v>
      </c>
      <c r="Z3128" s="27">
        <v>20</v>
      </c>
      <c r="AA3128" s="27">
        <v>4</v>
      </c>
      <c r="AB3128" s="27" t="s">
        <v>44</v>
      </c>
      <c r="AC3128" s="25">
        <v>3</v>
      </c>
      <c r="AD3128" s="25">
        <v>14</v>
      </c>
      <c r="AE3128" s="27">
        <v>1</v>
      </c>
      <c r="AF3128" s="27">
        <v>11</v>
      </c>
      <c r="AG3128" s="25"/>
      <c r="AI3128" s="70">
        <f t="shared" si="532"/>
        <v>11.083</v>
      </c>
      <c r="AJ3128" s="71" t="s">
        <v>369</v>
      </c>
      <c r="AK3128" s="72">
        <f t="shared" si="533"/>
        <v>1.1117350137621949</v>
      </c>
      <c r="AL3128" s="73">
        <f t="shared" si="534"/>
        <v>1.1117350137621949</v>
      </c>
    </row>
    <row r="3129" spans="1:38" hidden="1">
      <c r="A3129" s="25" t="s">
        <v>156</v>
      </c>
      <c r="B3129" s="25" t="s">
        <v>129</v>
      </c>
      <c r="C3129" s="32">
        <v>39655</v>
      </c>
      <c r="D3129" s="25">
        <v>2008</v>
      </c>
      <c r="E3129" s="26">
        <v>0.3888888888888889</v>
      </c>
      <c r="F3129" s="26">
        <v>0.42708333333333331</v>
      </c>
      <c r="G3129" s="26">
        <f t="shared" si="530"/>
        <v>3.819444444444442E-2</v>
      </c>
      <c r="H3129" s="27">
        <v>2</v>
      </c>
      <c r="I3129" s="27">
        <v>1</v>
      </c>
      <c r="J3129" s="27">
        <v>1</v>
      </c>
      <c r="K3129" s="27">
        <v>1</v>
      </c>
      <c r="L3129" s="25" t="s">
        <v>41</v>
      </c>
      <c r="M3129" s="14" t="s">
        <v>42</v>
      </c>
      <c r="N3129" s="27">
        <v>2</v>
      </c>
      <c r="O3129" s="27">
        <f t="shared" si="524"/>
        <v>42.57</v>
      </c>
      <c r="P3129" s="28">
        <v>12.9</v>
      </c>
      <c r="Q3129" s="27">
        <f t="shared" si="525"/>
        <v>25.41</v>
      </c>
      <c r="R3129" s="28">
        <v>7.7</v>
      </c>
      <c r="S3129" s="27">
        <f t="shared" si="526"/>
        <v>42.57</v>
      </c>
      <c r="T3129" s="28">
        <v>12.9</v>
      </c>
      <c r="U3129" s="27" t="s">
        <v>43</v>
      </c>
      <c r="V3129" s="27" t="s">
        <v>43</v>
      </c>
      <c r="W3129" s="29">
        <v>27.845140000000001</v>
      </c>
      <c r="X3129" s="29">
        <v>-115.14272</v>
      </c>
      <c r="Y3129" s="28">
        <f t="shared" si="531"/>
        <v>68</v>
      </c>
      <c r="Z3129" s="27">
        <v>20</v>
      </c>
      <c r="AA3129" s="27">
        <v>4</v>
      </c>
      <c r="AB3129" s="27" t="s">
        <v>44</v>
      </c>
      <c r="AC3129" s="25">
        <v>4</v>
      </c>
      <c r="AD3129" s="25">
        <v>10</v>
      </c>
      <c r="AE3129" s="27">
        <v>1</v>
      </c>
      <c r="AF3129" s="27">
        <v>14</v>
      </c>
      <c r="AG3129" s="25"/>
      <c r="AI3129" s="70">
        <f t="shared" si="532"/>
        <v>8.2469999999999999</v>
      </c>
      <c r="AJ3129" s="71" t="s">
        <v>369</v>
      </c>
      <c r="AK3129" s="72">
        <f t="shared" si="533"/>
        <v>0.58195573469462847</v>
      </c>
      <c r="AL3129" s="73">
        <f t="shared" si="534"/>
        <v>0.58195573469462847</v>
      </c>
    </row>
    <row r="3130" spans="1:38" hidden="1">
      <c r="A3130" s="25" t="s">
        <v>156</v>
      </c>
      <c r="B3130" s="25" t="s">
        <v>129</v>
      </c>
      <c r="C3130" s="32">
        <v>39655</v>
      </c>
      <c r="D3130" s="25">
        <v>2008</v>
      </c>
      <c r="E3130" s="26">
        <v>0.3888888888888889</v>
      </c>
      <c r="F3130" s="26">
        <v>0.42708333333333331</v>
      </c>
      <c r="G3130" s="26">
        <f t="shared" si="530"/>
        <v>3.819444444444442E-2</v>
      </c>
      <c r="H3130" s="27">
        <v>2</v>
      </c>
      <c r="I3130" s="27">
        <v>1</v>
      </c>
      <c r="J3130" s="27">
        <v>1</v>
      </c>
      <c r="K3130" s="27">
        <v>1</v>
      </c>
      <c r="L3130" s="25" t="s">
        <v>41</v>
      </c>
      <c r="M3130" s="14" t="s">
        <v>42</v>
      </c>
      <c r="N3130" s="27">
        <v>2</v>
      </c>
      <c r="O3130" s="27">
        <f t="shared" si="524"/>
        <v>42.57</v>
      </c>
      <c r="P3130" s="28">
        <v>12.9</v>
      </c>
      <c r="Q3130" s="27">
        <f t="shared" si="525"/>
        <v>25.41</v>
      </c>
      <c r="R3130" s="28">
        <v>7.7</v>
      </c>
      <c r="S3130" s="27">
        <f t="shared" si="526"/>
        <v>42.57</v>
      </c>
      <c r="T3130" s="28">
        <v>12.9</v>
      </c>
      <c r="U3130" s="27" t="s">
        <v>43</v>
      </c>
      <c r="V3130" s="27" t="s">
        <v>43</v>
      </c>
      <c r="W3130" s="29">
        <v>27.845140000000001</v>
      </c>
      <c r="X3130" s="29">
        <v>-115.14272</v>
      </c>
      <c r="Y3130" s="28">
        <f t="shared" si="531"/>
        <v>68</v>
      </c>
      <c r="Z3130" s="27">
        <v>20</v>
      </c>
      <c r="AA3130" s="27">
        <v>4</v>
      </c>
      <c r="AB3130" s="27" t="s">
        <v>44</v>
      </c>
      <c r="AC3130" s="25">
        <v>4</v>
      </c>
      <c r="AD3130" s="25">
        <v>16</v>
      </c>
      <c r="AE3130" s="27">
        <v>1</v>
      </c>
      <c r="AF3130" s="27">
        <v>14</v>
      </c>
      <c r="AG3130" s="25"/>
      <c r="AI3130" s="70">
        <f t="shared" si="532"/>
        <v>12.500999999999999</v>
      </c>
      <c r="AJ3130" s="71" t="s">
        <v>369</v>
      </c>
      <c r="AK3130" s="72">
        <f t="shared" si="533"/>
        <v>1.4471406331162124</v>
      </c>
      <c r="AL3130" s="73">
        <f t="shared" si="534"/>
        <v>1.4471406331162124</v>
      </c>
    </row>
    <row r="3131" spans="1:38" hidden="1">
      <c r="A3131" s="25" t="s">
        <v>156</v>
      </c>
      <c r="B3131" s="25" t="s">
        <v>129</v>
      </c>
      <c r="C3131" s="32">
        <v>39655</v>
      </c>
      <c r="D3131" s="25">
        <v>2008</v>
      </c>
      <c r="E3131" s="26">
        <v>0.3888888888888889</v>
      </c>
      <c r="F3131" s="26">
        <v>0.42708333333333331</v>
      </c>
      <c r="G3131" s="26">
        <f t="shared" si="530"/>
        <v>3.819444444444442E-2</v>
      </c>
      <c r="H3131" s="27">
        <v>2</v>
      </c>
      <c r="I3131" s="27">
        <v>1</v>
      </c>
      <c r="J3131" s="27">
        <v>1</v>
      </c>
      <c r="K3131" s="27">
        <v>1</v>
      </c>
      <c r="L3131" s="25" t="s">
        <v>41</v>
      </c>
      <c r="M3131" s="14" t="s">
        <v>42</v>
      </c>
      <c r="N3131" s="27">
        <v>2</v>
      </c>
      <c r="O3131" s="27">
        <f t="shared" si="524"/>
        <v>42.57</v>
      </c>
      <c r="P3131" s="28">
        <v>12.9</v>
      </c>
      <c r="Q3131" s="27">
        <f t="shared" si="525"/>
        <v>25.41</v>
      </c>
      <c r="R3131" s="28">
        <v>7.7</v>
      </c>
      <c r="S3131" s="27">
        <f t="shared" si="526"/>
        <v>42.57</v>
      </c>
      <c r="T3131" s="28">
        <v>12.9</v>
      </c>
      <c r="U3131" s="27" t="s">
        <v>43</v>
      </c>
      <c r="V3131" s="27" t="s">
        <v>43</v>
      </c>
      <c r="W3131" s="29">
        <v>27.845140000000001</v>
      </c>
      <c r="X3131" s="29">
        <v>-115.14272</v>
      </c>
      <c r="Y3131" s="28">
        <f t="shared" si="531"/>
        <v>68</v>
      </c>
      <c r="Z3131" s="27">
        <v>20</v>
      </c>
      <c r="AA3131" s="27">
        <v>4</v>
      </c>
      <c r="AB3131" s="27" t="s">
        <v>44</v>
      </c>
      <c r="AC3131" s="25">
        <v>5</v>
      </c>
      <c r="AD3131" s="25">
        <v>14</v>
      </c>
      <c r="AE3131" s="27">
        <v>1</v>
      </c>
      <c r="AF3131" s="27">
        <v>16</v>
      </c>
      <c r="AG3131" s="25"/>
      <c r="AI3131" s="70">
        <f t="shared" si="532"/>
        <v>11.083</v>
      </c>
      <c r="AJ3131" s="71" t="s">
        <v>369</v>
      </c>
      <c r="AK3131" s="72">
        <f t="shared" si="533"/>
        <v>1.1117350137621949</v>
      </c>
      <c r="AL3131" s="73">
        <f t="shared" si="534"/>
        <v>1.1117350137621949</v>
      </c>
    </row>
    <row r="3132" spans="1:38" hidden="1">
      <c r="A3132" s="25" t="s">
        <v>156</v>
      </c>
      <c r="B3132" s="25" t="s">
        <v>129</v>
      </c>
      <c r="C3132" s="32">
        <v>39655</v>
      </c>
      <c r="D3132" s="25">
        <v>2008</v>
      </c>
      <c r="E3132" s="26">
        <v>0.3888888888888889</v>
      </c>
      <c r="F3132" s="26">
        <v>0.42708333333333331</v>
      </c>
      <c r="G3132" s="26">
        <f t="shared" si="530"/>
        <v>3.819444444444442E-2</v>
      </c>
      <c r="H3132" s="27">
        <v>2</v>
      </c>
      <c r="I3132" s="27">
        <v>1</v>
      </c>
      <c r="J3132" s="27">
        <v>1</v>
      </c>
      <c r="K3132" s="27">
        <v>1</v>
      </c>
      <c r="L3132" s="25" t="s">
        <v>41</v>
      </c>
      <c r="M3132" s="14" t="s">
        <v>42</v>
      </c>
      <c r="N3132" s="27">
        <v>2</v>
      </c>
      <c r="O3132" s="27">
        <f t="shared" si="524"/>
        <v>42.57</v>
      </c>
      <c r="P3132" s="28">
        <v>12.9</v>
      </c>
      <c r="Q3132" s="27">
        <f t="shared" si="525"/>
        <v>25.41</v>
      </c>
      <c r="R3132" s="28">
        <v>7.7</v>
      </c>
      <c r="S3132" s="27">
        <f t="shared" si="526"/>
        <v>42.57</v>
      </c>
      <c r="T3132" s="28">
        <v>12.9</v>
      </c>
      <c r="U3132" s="27" t="s">
        <v>43</v>
      </c>
      <c r="V3132" s="27" t="s">
        <v>43</v>
      </c>
      <c r="W3132" s="29">
        <v>27.845140000000001</v>
      </c>
      <c r="X3132" s="29">
        <v>-115.14272</v>
      </c>
      <c r="Y3132" s="28">
        <f t="shared" si="531"/>
        <v>68</v>
      </c>
      <c r="Z3132" s="27">
        <v>20</v>
      </c>
      <c r="AA3132" s="27">
        <v>4</v>
      </c>
      <c r="AB3132" s="27" t="s">
        <v>44</v>
      </c>
      <c r="AC3132" s="25">
        <v>6</v>
      </c>
      <c r="AD3132" s="25">
        <v>18</v>
      </c>
      <c r="AE3132" s="27">
        <v>1</v>
      </c>
      <c r="AF3132" s="27">
        <v>18</v>
      </c>
      <c r="AG3132" s="25"/>
      <c r="AI3132" s="70">
        <f t="shared" si="532"/>
        <v>13.918999999999999</v>
      </c>
      <c r="AJ3132" s="71" t="s">
        <v>369</v>
      </c>
      <c r="AK3132" s="72">
        <f t="shared" si="533"/>
        <v>1.8310631406548505</v>
      </c>
      <c r="AL3132" s="73">
        <f t="shared" si="534"/>
        <v>1.8310631406548505</v>
      </c>
    </row>
    <row r="3133" spans="1:38" hidden="1">
      <c r="A3133" s="25" t="s">
        <v>156</v>
      </c>
      <c r="B3133" s="25" t="s">
        <v>129</v>
      </c>
      <c r="C3133" s="32">
        <v>39655</v>
      </c>
      <c r="D3133" s="25">
        <v>2008</v>
      </c>
      <c r="E3133" s="26">
        <v>0.3888888888888889</v>
      </c>
      <c r="F3133" s="26">
        <v>0.42708333333333331</v>
      </c>
      <c r="G3133" s="26">
        <f t="shared" si="530"/>
        <v>3.819444444444442E-2</v>
      </c>
      <c r="H3133" s="27">
        <v>2</v>
      </c>
      <c r="I3133" s="27">
        <v>1</v>
      </c>
      <c r="J3133" s="27">
        <v>1</v>
      </c>
      <c r="K3133" s="27">
        <v>1</v>
      </c>
      <c r="L3133" s="25" t="s">
        <v>41</v>
      </c>
      <c r="M3133" s="14" t="s">
        <v>42</v>
      </c>
      <c r="N3133" s="27">
        <v>2</v>
      </c>
      <c r="O3133" s="27">
        <f t="shared" si="524"/>
        <v>42.57</v>
      </c>
      <c r="P3133" s="28">
        <v>12.9</v>
      </c>
      <c r="Q3133" s="27">
        <f t="shared" si="525"/>
        <v>25.41</v>
      </c>
      <c r="R3133" s="28">
        <v>7.7</v>
      </c>
      <c r="S3133" s="27">
        <f t="shared" si="526"/>
        <v>42.57</v>
      </c>
      <c r="T3133" s="28">
        <v>12.9</v>
      </c>
      <c r="U3133" s="27" t="s">
        <v>43</v>
      </c>
      <c r="V3133" s="27" t="s">
        <v>43</v>
      </c>
      <c r="W3133" s="29">
        <v>27.845140000000001</v>
      </c>
      <c r="X3133" s="29">
        <v>-115.14272</v>
      </c>
      <c r="Y3133" s="28">
        <f t="shared" si="531"/>
        <v>68</v>
      </c>
      <c r="Z3133" s="27">
        <v>20</v>
      </c>
      <c r="AA3133" s="27">
        <v>4</v>
      </c>
      <c r="AB3133" s="27" t="s">
        <v>44</v>
      </c>
      <c r="AC3133" s="25">
        <v>7</v>
      </c>
      <c r="AD3133" s="25">
        <v>13</v>
      </c>
      <c r="AE3133" s="27">
        <v>1</v>
      </c>
      <c r="AF3133" s="27">
        <v>20</v>
      </c>
      <c r="AG3133" s="25"/>
      <c r="AI3133" s="70">
        <f t="shared" si="532"/>
        <v>10.373999999999999</v>
      </c>
      <c r="AJ3133" s="71" t="s">
        <v>369</v>
      </c>
      <c r="AK3133" s="72">
        <f t="shared" si="533"/>
        <v>0.96188687250685145</v>
      </c>
      <c r="AL3133" s="73">
        <f t="shared" si="534"/>
        <v>0.96188687250685145</v>
      </c>
    </row>
    <row r="3134" spans="1:38" hidden="1">
      <c r="A3134" s="25" t="s">
        <v>156</v>
      </c>
      <c r="B3134" s="25" t="s">
        <v>129</v>
      </c>
      <c r="C3134" s="32">
        <v>39655</v>
      </c>
      <c r="D3134" s="25">
        <v>2008</v>
      </c>
      <c r="E3134" s="26">
        <v>0.3888888888888889</v>
      </c>
      <c r="F3134" s="26">
        <v>0.42708333333333331</v>
      </c>
      <c r="G3134" s="26">
        <f t="shared" si="530"/>
        <v>3.819444444444442E-2</v>
      </c>
      <c r="H3134" s="27">
        <v>2</v>
      </c>
      <c r="I3134" s="27">
        <v>1</v>
      </c>
      <c r="J3134" s="27">
        <v>1</v>
      </c>
      <c r="K3134" s="27">
        <v>1</v>
      </c>
      <c r="L3134" s="25" t="s">
        <v>41</v>
      </c>
      <c r="M3134" s="14" t="s">
        <v>42</v>
      </c>
      <c r="N3134" s="27">
        <v>2</v>
      </c>
      <c r="O3134" s="27">
        <f t="shared" si="524"/>
        <v>42.57</v>
      </c>
      <c r="P3134" s="28">
        <v>12.9</v>
      </c>
      <c r="Q3134" s="27">
        <f t="shared" si="525"/>
        <v>25.41</v>
      </c>
      <c r="R3134" s="28">
        <v>7.7</v>
      </c>
      <c r="S3134" s="27">
        <f t="shared" si="526"/>
        <v>42.57</v>
      </c>
      <c r="T3134" s="28">
        <v>12.9</v>
      </c>
      <c r="U3134" s="27" t="s">
        <v>43</v>
      </c>
      <c r="V3134" s="27" t="s">
        <v>43</v>
      </c>
      <c r="W3134" s="29">
        <v>27.845140000000001</v>
      </c>
      <c r="X3134" s="29">
        <v>-115.14272</v>
      </c>
      <c r="Y3134" s="28">
        <f t="shared" si="531"/>
        <v>68</v>
      </c>
      <c r="Z3134" s="27">
        <v>20</v>
      </c>
      <c r="AA3134" s="27">
        <v>4</v>
      </c>
      <c r="AB3134" s="27" t="s">
        <v>44</v>
      </c>
      <c r="AC3134" s="25">
        <v>8</v>
      </c>
      <c r="AD3134" s="25">
        <v>13</v>
      </c>
      <c r="AE3134" s="27">
        <v>1</v>
      </c>
      <c r="AF3134" s="27">
        <v>22</v>
      </c>
      <c r="AG3134" s="25"/>
      <c r="AI3134" s="70">
        <f t="shared" si="532"/>
        <v>10.373999999999999</v>
      </c>
      <c r="AJ3134" s="71" t="s">
        <v>369</v>
      </c>
      <c r="AK3134" s="72">
        <f t="shared" si="533"/>
        <v>0.96188687250685145</v>
      </c>
      <c r="AL3134" s="73">
        <f t="shared" si="534"/>
        <v>0.96188687250685145</v>
      </c>
    </row>
    <row r="3135" spans="1:38" hidden="1">
      <c r="A3135" s="25" t="s">
        <v>156</v>
      </c>
      <c r="B3135" s="25" t="s">
        <v>129</v>
      </c>
      <c r="C3135" s="32">
        <v>39655</v>
      </c>
      <c r="D3135" s="25">
        <v>2008</v>
      </c>
      <c r="E3135" s="26">
        <v>0.3888888888888889</v>
      </c>
      <c r="F3135" s="26">
        <v>0.42708333333333331</v>
      </c>
      <c r="G3135" s="26">
        <f t="shared" si="530"/>
        <v>3.819444444444442E-2</v>
      </c>
      <c r="H3135" s="27">
        <v>2</v>
      </c>
      <c r="I3135" s="27">
        <v>1</v>
      </c>
      <c r="J3135" s="27">
        <v>1</v>
      </c>
      <c r="K3135" s="27">
        <v>1</v>
      </c>
      <c r="L3135" s="25" t="s">
        <v>41</v>
      </c>
      <c r="M3135" s="14" t="s">
        <v>42</v>
      </c>
      <c r="N3135" s="27">
        <v>2</v>
      </c>
      <c r="O3135" s="27">
        <f t="shared" si="524"/>
        <v>42.57</v>
      </c>
      <c r="P3135" s="28">
        <v>12.9</v>
      </c>
      <c r="Q3135" s="27">
        <f t="shared" si="525"/>
        <v>25.41</v>
      </c>
      <c r="R3135" s="28">
        <v>7.7</v>
      </c>
      <c r="S3135" s="27">
        <f t="shared" si="526"/>
        <v>42.57</v>
      </c>
      <c r="T3135" s="28">
        <v>12.9</v>
      </c>
      <c r="U3135" s="27" t="s">
        <v>43</v>
      </c>
      <c r="V3135" s="27" t="s">
        <v>43</v>
      </c>
      <c r="W3135" s="29">
        <v>27.845140000000001</v>
      </c>
      <c r="X3135" s="29">
        <v>-115.14272</v>
      </c>
      <c r="Y3135" s="28">
        <f t="shared" si="531"/>
        <v>68</v>
      </c>
      <c r="Z3135" s="27">
        <v>20</v>
      </c>
      <c r="AA3135" s="27">
        <v>4</v>
      </c>
      <c r="AB3135" s="27" t="s">
        <v>44</v>
      </c>
      <c r="AC3135" s="25">
        <v>9</v>
      </c>
      <c r="AD3135" s="25">
        <v>15</v>
      </c>
      <c r="AE3135" s="27">
        <v>1</v>
      </c>
      <c r="AF3135" s="27">
        <v>25</v>
      </c>
      <c r="AG3135" s="25"/>
      <c r="AI3135" s="70">
        <f t="shared" si="532"/>
        <v>11.792</v>
      </c>
      <c r="AJ3135" s="71" t="s">
        <v>369</v>
      </c>
      <c r="AK3135" s="72">
        <f t="shared" si="533"/>
        <v>1.2734394051640829</v>
      </c>
      <c r="AL3135" s="73">
        <f t="shared" si="534"/>
        <v>1.2734394051640829</v>
      </c>
    </row>
    <row r="3136" spans="1:38" hidden="1">
      <c r="A3136" s="25" t="s">
        <v>156</v>
      </c>
      <c r="B3136" s="25" t="s">
        <v>129</v>
      </c>
      <c r="C3136" s="32">
        <v>39655</v>
      </c>
      <c r="D3136" s="25">
        <v>2008</v>
      </c>
      <c r="E3136" s="26">
        <v>0.3888888888888889</v>
      </c>
      <c r="F3136" s="26">
        <v>0.42708333333333331</v>
      </c>
      <c r="G3136" s="26">
        <f t="shared" si="530"/>
        <v>3.819444444444442E-2</v>
      </c>
      <c r="H3136" s="27">
        <v>2</v>
      </c>
      <c r="I3136" s="27">
        <v>1</v>
      </c>
      <c r="J3136" s="27">
        <v>1</v>
      </c>
      <c r="K3136" s="27">
        <v>1</v>
      </c>
      <c r="L3136" s="25" t="s">
        <v>41</v>
      </c>
      <c r="M3136" s="14" t="s">
        <v>42</v>
      </c>
      <c r="N3136" s="27">
        <v>2</v>
      </c>
      <c r="O3136" s="27">
        <f t="shared" si="524"/>
        <v>42.57</v>
      </c>
      <c r="P3136" s="28">
        <v>12.9</v>
      </c>
      <c r="Q3136" s="27">
        <f t="shared" si="525"/>
        <v>25.41</v>
      </c>
      <c r="R3136" s="28">
        <v>7.7</v>
      </c>
      <c r="S3136" s="27">
        <f t="shared" si="526"/>
        <v>42.57</v>
      </c>
      <c r="T3136" s="28">
        <v>12.9</v>
      </c>
      <c r="U3136" s="27" t="s">
        <v>43</v>
      </c>
      <c r="V3136" s="27" t="s">
        <v>43</v>
      </c>
      <c r="W3136" s="29">
        <v>27.845140000000001</v>
      </c>
      <c r="X3136" s="29">
        <v>-115.14272</v>
      </c>
      <c r="Y3136" s="28">
        <f t="shared" si="531"/>
        <v>68</v>
      </c>
      <c r="Z3136" s="27">
        <v>20</v>
      </c>
      <c r="AA3136" s="27">
        <v>4</v>
      </c>
      <c r="AB3136" s="27" t="s">
        <v>44</v>
      </c>
      <c r="AC3136" s="25">
        <v>10</v>
      </c>
      <c r="AD3136" s="25">
        <v>9</v>
      </c>
      <c r="AE3136" s="27">
        <v>1</v>
      </c>
      <c r="AF3136" s="27">
        <v>27</v>
      </c>
      <c r="AG3136" s="25"/>
      <c r="AI3136" s="70">
        <f t="shared" si="532"/>
        <v>7.5379999999999994</v>
      </c>
      <c r="AJ3136" s="71" t="s">
        <v>369</v>
      </c>
      <c r="AK3136" s="72">
        <f t="shared" si="533"/>
        <v>0.47796121404284658</v>
      </c>
      <c r="AL3136" s="73">
        <f t="shared" si="534"/>
        <v>0.47796121404284658</v>
      </c>
    </row>
    <row r="3137" spans="1:38" hidden="1">
      <c r="A3137" s="25" t="s">
        <v>156</v>
      </c>
      <c r="B3137" s="25" t="s">
        <v>129</v>
      </c>
      <c r="C3137" s="32">
        <v>39655</v>
      </c>
      <c r="D3137" s="25">
        <v>2008</v>
      </c>
      <c r="E3137" s="26">
        <v>0.3888888888888889</v>
      </c>
      <c r="F3137" s="26">
        <v>0.42708333333333331</v>
      </c>
      <c r="G3137" s="26">
        <f t="shared" si="530"/>
        <v>3.819444444444442E-2</v>
      </c>
      <c r="H3137" s="27">
        <v>2</v>
      </c>
      <c r="I3137" s="27">
        <v>1</v>
      </c>
      <c r="J3137" s="27">
        <v>1</v>
      </c>
      <c r="K3137" s="27">
        <v>1</v>
      </c>
      <c r="L3137" s="25" t="s">
        <v>41</v>
      </c>
      <c r="M3137" s="14" t="s">
        <v>42</v>
      </c>
      <c r="N3137" s="27">
        <v>2</v>
      </c>
      <c r="O3137" s="27">
        <f t="shared" si="524"/>
        <v>42.57</v>
      </c>
      <c r="P3137" s="28">
        <v>12.9</v>
      </c>
      <c r="Q3137" s="27">
        <f t="shared" si="525"/>
        <v>25.41</v>
      </c>
      <c r="R3137" s="28">
        <v>7.7</v>
      </c>
      <c r="S3137" s="27">
        <f t="shared" si="526"/>
        <v>42.57</v>
      </c>
      <c r="T3137" s="28">
        <v>12.9</v>
      </c>
      <c r="U3137" s="27" t="s">
        <v>43</v>
      </c>
      <c r="V3137" s="27" t="s">
        <v>43</v>
      </c>
      <c r="W3137" s="29">
        <v>27.845140000000001</v>
      </c>
      <c r="X3137" s="29">
        <v>-115.14272</v>
      </c>
      <c r="Y3137" s="28">
        <f t="shared" si="531"/>
        <v>68</v>
      </c>
      <c r="Z3137" s="27">
        <v>20</v>
      </c>
      <c r="AA3137" s="27">
        <v>4</v>
      </c>
      <c r="AB3137" s="27" t="s">
        <v>44</v>
      </c>
      <c r="AC3137" s="25">
        <v>10</v>
      </c>
      <c r="AD3137" s="25">
        <v>15</v>
      </c>
      <c r="AE3137" s="27">
        <v>1</v>
      </c>
      <c r="AF3137" s="27">
        <v>27</v>
      </c>
      <c r="AG3137" s="25"/>
      <c r="AI3137" s="70">
        <f t="shared" si="532"/>
        <v>11.792</v>
      </c>
      <c r="AJ3137" s="71" t="s">
        <v>369</v>
      </c>
      <c r="AK3137" s="72">
        <f t="shared" si="533"/>
        <v>1.2734394051640829</v>
      </c>
      <c r="AL3137" s="73">
        <f t="shared" si="534"/>
        <v>1.2734394051640829</v>
      </c>
    </row>
    <row r="3138" spans="1:38" hidden="1">
      <c r="A3138" s="25" t="s">
        <v>156</v>
      </c>
      <c r="B3138" s="25" t="s">
        <v>129</v>
      </c>
      <c r="C3138" s="32">
        <v>39655</v>
      </c>
      <c r="D3138" s="25">
        <v>2008</v>
      </c>
      <c r="E3138" s="26">
        <v>0.3888888888888889</v>
      </c>
      <c r="F3138" s="26">
        <v>0.42708333333333331</v>
      </c>
      <c r="G3138" s="26">
        <f t="shared" si="530"/>
        <v>3.819444444444442E-2</v>
      </c>
      <c r="H3138" s="27">
        <v>2</v>
      </c>
      <c r="I3138" s="27">
        <v>1</v>
      </c>
      <c r="J3138" s="27">
        <v>1</v>
      </c>
      <c r="K3138" s="27">
        <v>1</v>
      </c>
      <c r="L3138" s="25" t="s">
        <v>41</v>
      </c>
      <c r="M3138" s="14" t="s">
        <v>42</v>
      </c>
      <c r="N3138" s="27">
        <v>2</v>
      </c>
      <c r="O3138" s="27">
        <f t="shared" si="524"/>
        <v>42.57</v>
      </c>
      <c r="P3138" s="28">
        <v>12.9</v>
      </c>
      <c r="Q3138" s="27">
        <f t="shared" si="525"/>
        <v>25.41</v>
      </c>
      <c r="R3138" s="28">
        <v>7.7</v>
      </c>
      <c r="S3138" s="27">
        <f t="shared" si="526"/>
        <v>42.57</v>
      </c>
      <c r="T3138" s="28">
        <v>12.9</v>
      </c>
      <c r="U3138" s="27" t="s">
        <v>43</v>
      </c>
      <c r="V3138" s="27" t="s">
        <v>43</v>
      </c>
      <c r="W3138" s="29">
        <v>27.845140000000001</v>
      </c>
      <c r="X3138" s="29">
        <v>-115.14272</v>
      </c>
      <c r="Y3138" s="28">
        <f t="shared" si="531"/>
        <v>68</v>
      </c>
      <c r="Z3138" s="27">
        <v>20</v>
      </c>
      <c r="AA3138" s="27">
        <v>4</v>
      </c>
      <c r="AB3138" s="27" t="s">
        <v>44</v>
      </c>
      <c r="AC3138" s="25">
        <v>11</v>
      </c>
      <c r="AD3138" s="25">
        <v>16</v>
      </c>
      <c r="AE3138" s="27">
        <v>1</v>
      </c>
      <c r="AF3138" s="27">
        <v>30</v>
      </c>
      <c r="AG3138" s="25"/>
      <c r="AI3138" s="70">
        <f t="shared" si="532"/>
        <v>12.500999999999999</v>
      </c>
      <c r="AJ3138" s="71" t="s">
        <v>369</v>
      </c>
      <c r="AK3138" s="72">
        <f t="shared" si="533"/>
        <v>1.4471406331162124</v>
      </c>
      <c r="AL3138" s="73">
        <f t="shared" si="534"/>
        <v>1.4471406331162124</v>
      </c>
    </row>
    <row r="3139" spans="1:38" hidden="1">
      <c r="A3139" s="25" t="s">
        <v>156</v>
      </c>
      <c r="B3139" s="25" t="s">
        <v>129</v>
      </c>
      <c r="C3139" s="32">
        <v>39655</v>
      </c>
      <c r="D3139" s="25">
        <v>2008</v>
      </c>
      <c r="E3139" s="26">
        <v>0.3888888888888889</v>
      </c>
      <c r="F3139" s="26">
        <v>0.42708333333333331</v>
      </c>
      <c r="G3139" s="26">
        <f t="shared" si="530"/>
        <v>3.819444444444442E-2</v>
      </c>
      <c r="H3139" s="27">
        <v>2</v>
      </c>
      <c r="I3139" s="27">
        <v>1</v>
      </c>
      <c r="J3139" s="27">
        <v>1</v>
      </c>
      <c r="K3139" s="27">
        <v>1</v>
      </c>
      <c r="L3139" s="25" t="s">
        <v>41</v>
      </c>
      <c r="M3139" s="14" t="s">
        <v>42</v>
      </c>
      <c r="N3139" s="27">
        <v>2</v>
      </c>
      <c r="O3139" s="27">
        <f t="shared" si="524"/>
        <v>42.57</v>
      </c>
      <c r="P3139" s="28">
        <v>12.9</v>
      </c>
      <c r="Q3139" s="27">
        <f t="shared" si="525"/>
        <v>25.41</v>
      </c>
      <c r="R3139" s="28">
        <v>7.7</v>
      </c>
      <c r="S3139" s="27">
        <f t="shared" si="526"/>
        <v>42.57</v>
      </c>
      <c r="T3139" s="28">
        <v>12.9</v>
      </c>
      <c r="U3139" s="27" t="s">
        <v>43</v>
      </c>
      <c r="V3139" s="27" t="s">
        <v>43</v>
      </c>
      <c r="W3139" s="29">
        <v>27.845140000000001</v>
      </c>
      <c r="X3139" s="29">
        <v>-115.14272</v>
      </c>
      <c r="Y3139" s="28">
        <f t="shared" si="531"/>
        <v>68</v>
      </c>
      <c r="Z3139" s="27">
        <v>20</v>
      </c>
      <c r="AA3139" s="27">
        <v>4</v>
      </c>
      <c r="AB3139" s="27" t="s">
        <v>44</v>
      </c>
      <c r="AC3139" s="25">
        <v>12</v>
      </c>
      <c r="AD3139" s="25">
        <v>17</v>
      </c>
      <c r="AE3139" s="27">
        <v>1</v>
      </c>
      <c r="AF3139" s="27">
        <v>35</v>
      </c>
      <c r="AG3139" s="25"/>
      <c r="AI3139" s="70">
        <f t="shared" si="532"/>
        <v>13.209999999999999</v>
      </c>
      <c r="AJ3139" s="71" t="s">
        <v>369</v>
      </c>
      <c r="AK3139" s="72">
        <f t="shared" si="533"/>
        <v>1.6329725885917237</v>
      </c>
      <c r="AL3139" s="73">
        <f t="shared" si="534"/>
        <v>1.6329725885917237</v>
      </c>
    </row>
    <row r="3140" spans="1:38" hidden="1">
      <c r="A3140" s="25" t="s">
        <v>156</v>
      </c>
      <c r="B3140" s="25" t="s">
        <v>129</v>
      </c>
      <c r="C3140" s="32">
        <v>39655</v>
      </c>
      <c r="D3140" s="25">
        <v>2008</v>
      </c>
      <c r="E3140" s="26">
        <v>0.3888888888888889</v>
      </c>
      <c r="F3140" s="26">
        <v>0.42708333333333331</v>
      </c>
      <c r="G3140" s="26">
        <f t="shared" si="530"/>
        <v>3.819444444444442E-2</v>
      </c>
      <c r="H3140" s="27">
        <v>2</v>
      </c>
      <c r="I3140" s="27">
        <v>1</v>
      </c>
      <c r="J3140" s="27">
        <v>1</v>
      </c>
      <c r="K3140" s="27">
        <v>1</v>
      </c>
      <c r="L3140" s="25" t="s">
        <v>41</v>
      </c>
      <c r="M3140" s="14" t="s">
        <v>42</v>
      </c>
      <c r="N3140" s="27">
        <v>2</v>
      </c>
      <c r="O3140" s="27">
        <f t="shared" si="524"/>
        <v>42.57</v>
      </c>
      <c r="P3140" s="28">
        <v>12.9</v>
      </c>
      <c r="Q3140" s="27">
        <f t="shared" si="525"/>
        <v>25.41</v>
      </c>
      <c r="R3140" s="28">
        <v>7.7</v>
      </c>
      <c r="S3140" s="27">
        <f t="shared" si="526"/>
        <v>42.57</v>
      </c>
      <c r="T3140" s="28">
        <v>12.9</v>
      </c>
      <c r="U3140" s="27" t="s">
        <v>43</v>
      </c>
      <c r="V3140" s="27" t="s">
        <v>43</v>
      </c>
      <c r="W3140" s="29">
        <v>27.845140000000001</v>
      </c>
      <c r="X3140" s="29">
        <v>-115.14272</v>
      </c>
      <c r="Y3140" s="28">
        <f t="shared" si="531"/>
        <v>68</v>
      </c>
      <c r="Z3140" s="27">
        <v>20</v>
      </c>
      <c r="AA3140" s="27">
        <v>4</v>
      </c>
      <c r="AB3140" s="27" t="s">
        <v>44</v>
      </c>
      <c r="AC3140" s="25">
        <v>12</v>
      </c>
      <c r="AD3140" s="25">
        <v>18</v>
      </c>
      <c r="AE3140" s="27">
        <v>1</v>
      </c>
      <c r="AF3140" s="27">
        <v>35</v>
      </c>
      <c r="AG3140" s="25"/>
      <c r="AI3140" s="70">
        <f t="shared" si="532"/>
        <v>13.918999999999999</v>
      </c>
      <c r="AJ3140" s="71" t="s">
        <v>369</v>
      </c>
      <c r="AK3140" s="72">
        <f t="shared" si="533"/>
        <v>1.8310631406548505</v>
      </c>
      <c r="AL3140" s="73">
        <f t="shared" si="534"/>
        <v>1.8310631406548505</v>
      </c>
    </row>
    <row r="3141" spans="1:38" hidden="1">
      <c r="A3141" s="25" t="s">
        <v>156</v>
      </c>
      <c r="B3141" s="25" t="s">
        <v>129</v>
      </c>
      <c r="C3141" s="32">
        <v>39655</v>
      </c>
      <c r="D3141" s="25">
        <v>2008</v>
      </c>
      <c r="E3141" s="26">
        <v>0.3888888888888889</v>
      </c>
      <c r="F3141" s="26">
        <v>0.42708333333333331</v>
      </c>
      <c r="G3141" s="26">
        <f t="shared" si="530"/>
        <v>3.819444444444442E-2</v>
      </c>
      <c r="H3141" s="27">
        <v>2</v>
      </c>
      <c r="I3141" s="27">
        <v>1</v>
      </c>
      <c r="J3141" s="27">
        <v>1</v>
      </c>
      <c r="K3141" s="27">
        <v>1</v>
      </c>
      <c r="L3141" s="25" t="s">
        <v>41</v>
      </c>
      <c r="M3141" s="14" t="s">
        <v>42</v>
      </c>
      <c r="N3141" s="27">
        <v>2</v>
      </c>
      <c r="O3141" s="27">
        <f t="shared" si="524"/>
        <v>42.57</v>
      </c>
      <c r="P3141" s="28">
        <v>12.9</v>
      </c>
      <c r="Q3141" s="27">
        <f t="shared" si="525"/>
        <v>25.41</v>
      </c>
      <c r="R3141" s="28">
        <v>7.7</v>
      </c>
      <c r="S3141" s="27">
        <f t="shared" si="526"/>
        <v>42.57</v>
      </c>
      <c r="T3141" s="28">
        <v>12.9</v>
      </c>
      <c r="U3141" s="27" t="s">
        <v>43</v>
      </c>
      <c r="V3141" s="27" t="s">
        <v>43</v>
      </c>
      <c r="W3141" s="29">
        <v>27.845140000000001</v>
      </c>
      <c r="X3141" s="29">
        <v>-115.14272</v>
      </c>
      <c r="Y3141" s="28">
        <f t="shared" si="531"/>
        <v>68</v>
      </c>
      <c r="Z3141" s="27">
        <v>20</v>
      </c>
      <c r="AA3141" s="27">
        <v>4</v>
      </c>
      <c r="AB3141" s="27" t="s">
        <v>44</v>
      </c>
      <c r="AC3141" s="25">
        <v>13</v>
      </c>
      <c r="AD3141" s="25">
        <v>24</v>
      </c>
      <c r="AE3141" s="27">
        <v>1</v>
      </c>
      <c r="AF3141" s="27">
        <v>41</v>
      </c>
      <c r="AG3141" s="25"/>
      <c r="AI3141" s="70">
        <f t="shared" si="532"/>
        <v>18.172999999999998</v>
      </c>
      <c r="AJ3141" s="71" t="s">
        <v>369</v>
      </c>
      <c r="AK3141" s="72">
        <f t="shared" si="533"/>
        <v>3.2835681640171575</v>
      </c>
      <c r="AL3141" s="73">
        <f t="shared" si="534"/>
        <v>3.2835681640171575</v>
      </c>
    </row>
    <row r="3142" spans="1:38" hidden="1">
      <c r="A3142" s="25" t="s">
        <v>156</v>
      </c>
      <c r="B3142" s="25" t="s">
        <v>129</v>
      </c>
      <c r="C3142" s="32">
        <v>39655</v>
      </c>
      <c r="D3142" s="25">
        <v>2008</v>
      </c>
      <c r="E3142" s="26">
        <v>0.3888888888888889</v>
      </c>
      <c r="F3142" s="26">
        <v>0.42708333333333331</v>
      </c>
      <c r="G3142" s="26">
        <f t="shared" si="530"/>
        <v>3.819444444444442E-2</v>
      </c>
      <c r="H3142" s="27">
        <v>2</v>
      </c>
      <c r="I3142" s="27">
        <v>1</v>
      </c>
      <c r="J3142" s="27">
        <v>1</v>
      </c>
      <c r="K3142" s="27">
        <v>1</v>
      </c>
      <c r="L3142" s="25" t="s">
        <v>41</v>
      </c>
      <c r="M3142" s="14" t="s">
        <v>42</v>
      </c>
      <c r="N3142" s="27">
        <v>2</v>
      </c>
      <c r="O3142" s="27">
        <f t="shared" si="524"/>
        <v>42.57</v>
      </c>
      <c r="P3142" s="28">
        <v>12.9</v>
      </c>
      <c r="Q3142" s="27">
        <f t="shared" si="525"/>
        <v>25.41</v>
      </c>
      <c r="R3142" s="28">
        <v>7.7</v>
      </c>
      <c r="S3142" s="27">
        <f t="shared" si="526"/>
        <v>42.57</v>
      </c>
      <c r="T3142" s="28">
        <v>12.9</v>
      </c>
      <c r="U3142" s="27" t="s">
        <v>43</v>
      </c>
      <c r="V3142" s="27" t="s">
        <v>43</v>
      </c>
      <c r="W3142" s="29">
        <v>27.845140000000001</v>
      </c>
      <c r="X3142" s="29">
        <v>-115.14272</v>
      </c>
      <c r="Y3142" s="28">
        <f t="shared" si="531"/>
        <v>68</v>
      </c>
      <c r="Z3142" s="27">
        <v>20</v>
      </c>
      <c r="AA3142" s="27">
        <v>4</v>
      </c>
      <c r="AB3142" s="27" t="s">
        <v>44</v>
      </c>
      <c r="AC3142" s="25">
        <v>14</v>
      </c>
      <c r="AD3142" s="25">
        <v>14</v>
      </c>
      <c r="AE3142" s="27">
        <v>1</v>
      </c>
      <c r="AF3142" s="27">
        <v>46</v>
      </c>
      <c r="AG3142" s="25"/>
      <c r="AI3142" s="70">
        <f t="shared" si="532"/>
        <v>11.083</v>
      </c>
      <c r="AJ3142" s="71" t="s">
        <v>369</v>
      </c>
      <c r="AK3142" s="72">
        <f t="shared" si="533"/>
        <v>1.1117350137621949</v>
      </c>
      <c r="AL3142" s="73">
        <f t="shared" si="534"/>
        <v>1.1117350137621949</v>
      </c>
    </row>
    <row r="3143" spans="1:38" hidden="1">
      <c r="A3143" s="25" t="s">
        <v>156</v>
      </c>
      <c r="B3143" s="25" t="s">
        <v>129</v>
      </c>
      <c r="C3143" s="32">
        <v>39655</v>
      </c>
      <c r="D3143" s="25">
        <v>2008</v>
      </c>
      <c r="E3143" s="26">
        <v>0.3888888888888889</v>
      </c>
      <c r="F3143" s="26">
        <v>0.42708333333333331</v>
      </c>
      <c r="G3143" s="26">
        <f t="shared" si="530"/>
        <v>3.819444444444442E-2</v>
      </c>
      <c r="H3143" s="27">
        <v>2</v>
      </c>
      <c r="I3143" s="27">
        <v>1</v>
      </c>
      <c r="J3143" s="27">
        <v>1</v>
      </c>
      <c r="K3143" s="27">
        <v>1</v>
      </c>
      <c r="L3143" s="25" t="s">
        <v>41</v>
      </c>
      <c r="M3143" s="14" t="s">
        <v>42</v>
      </c>
      <c r="N3143" s="27">
        <v>2</v>
      </c>
      <c r="O3143" s="27">
        <f t="shared" si="524"/>
        <v>42.57</v>
      </c>
      <c r="P3143" s="28">
        <v>12.9</v>
      </c>
      <c r="Q3143" s="27">
        <f t="shared" si="525"/>
        <v>25.41</v>
      </c>
      <c r="R3143" s="28">
        <v>7.7</v>
      </c>
      <c r="S3143" s="27">
        <f t="shared" si="526"/>
        <v>42.57</v>
      </c>
      <c r="T3143" s="28">
        <v>12.9</v>
      </c>
      <c r="U3143" s="27" t="s">
        <v>43</v>
      </c>
      <c r="V3143" s="27" t="s">
        <v>43</v>
      </c>
      <c r="W3143" s="29">
        <v>27.845140000000001</v>
      </c>
      <c r="X3143" s="29">
        <v>-115.14272</v>
      </c>
      <c r="Y3143" s="28">
        <f t="shared" si="531"/>
        <v>68</v>
      </c>
      <c r="Z3143" s="27">
        <v>20</v>
      </c>
      <c r="AA3143" s="27">
        <v>4</v>
      </c>
      <c r="AB3143" s="27" t="s">
        <v>44</v>
      </c>
      <c r="AC3143" s="25">
        <v>15</v>
      </c>
      <c r="AD3143" s="25">
        <v>13</v>
      </c>
      <c r="AE3143" s="27">
        <v>1</v>
      </c>
      <c r="AF3143" s="27">
        <v>50</v>
      </c>
      <c r="AG3143" s="25"/>
      <c r="AI3143" s="70">
        <f t="shared" si="532"/>
        <v>10.373999999999999</v>
      </c>
      <c r="AJ3143" s="71" t="s">
        <v>369</v>
      </c>
      <c r="AK3143" s="72">
        <f t="shared" si="533"/>
        <v>0.96188687250685145</v>
      </c>
      <c r="AL3143" s="73">
        <f t="shared" si="534"/>
        <v>0.96188687250685145</v>
      </c>
    </row>
    <row r="3144" spans="1:38" hidden="1">
      <c r="A3144" s="25" t="s">
        <v>156</v>
      </c>
      <c r="B3144" s="25" t="s">
        <v>129</v>
      </c>
      <c r="C3144" s="32">
        <v>39655</v>
      </c>
      <c r="D3144" s="25">
        <v>2008</v>
      </c>
      <c r="E3144" s="26">
        <v>0.3888888888888889</v>
      </c>
      <c r="F3144" s="26">
        <v>0.42708333333333331</v>
      </c>
      <c r="G3144" s="26">
        <f t="shared" si="530"/>
        <v>3.819444444444442E-2</v>
      </c>
      <c r="H3144" s="27">
        <v>2</v>
      </c>
      <c r="I3144" s="27">
        <v>1</v>
      </c>
      <c r="J3144" s="27">
        <v>1</v>
      </c>
      <c r="K3144" s="27">
        <v>1</v>
      </c>
      <c r="L3144" s="25" t="s">
        <v>41</v>
      </c>
      <c r="M3144" s="14" t="s">
        <v>42</v>
      </c>
      <c r="N3144" s="27">
        <v>2</v>
      </c>
      <c r="O3144" s="27">
        <f t="shared" si="524"/>
        <v>42.57</v>
      </c>
      <c r="P3144" s="28">
        <v>12.9</v>
      </c>
      <c r="Q3144" s="27">
        <f t="shared" si="525"/>
        <v>25.41</v>
      </c>
      <c r="R3144" s="28">
        <v>7.7</v>
      </c>
      <c r="S3144" s="27">
        <f t="shared" si="526"/>
        <v>42.57</v>
      </c>
      <c r="T3144" s="28">
        <v>12.9</v>
      </c>
      <c r="U3144" s="27" t="s">
        <v>43</v>
      </c>
      <c r="V3144" s="27" t="s">
        <v>43</v>
      </c>
      <c r="W3144" s="29">
        <v>27.845140000000001</v>
      </c>
      <c r="X3144" s="29">
        <v>-115.14272</v>
      </c>
      <c r="Y3144" s="28">
        <f t="shared" si="531"/>
        <v>68</v>
      </c>
      <c r="Z3144" s="27">
        <v>20</v>
      </c>
      <c r="AA3144" s="27">
        <v>4</v>
      </c>
      <c r="AB3144" s="27" t="s">
        <v>44</v>
      </c>
      <c r="AC3144" s="25">
        <v>15</v>
      </c>
      <c r="AD3144" s="25">
        <v>14</v>
      </c>
      <c r="AE3144" s="27">
        <v>1</v>
      </c>
      <c r="AF3144" s="27">
        <v>50</v>
      </c>
      <c r="AG3144" s="25"/>
      <c r="AI3144" s="70">
        <f t="shared" si="532"/>
        <v>11.083</v>
      </c>
      <c r="AJ3144" s="71" t="s">
        <v>369</v>
      </c>
      <c r="AK3144" s="72">
        <f t="shared" si="533"/>
        <v>1.1117350137621949</v>
      </c>
      <c r="AL3144" s="73">
        <f t="shared" si="534"/>
        <v>1.1117350137621949</v>
      </c>
    </row>
    <row r="3145" spans="1:38" hidden="1">
      <c r="A3145" s="25" t="s">
        <v>156</v>
      </c>
      <c r="B3145" s="25" t="s">
        <v>129</v>
      </c>
      <c r="C3145" s="32">
        <v>39655</v>
      </c>
      <c r="D3145" s="25">
        <v>2008</v>
      </c>
      <c r="E3145" s="26">
        <v>0.3888888888888889</v>
      </c>
      <c r="F3145" s="26">
        <v>0.42708333333333331</v>
      </c>
      <c r="G3145" s="26">
        <f t="shared" si="530"/>
        <v>3.819444444444442E-2</v>
      </c>
      <c r="H3145" s="27">
        <v>2</v>
      </c>
      <c r="I3145" s="27">
        <v>1</v>
      </c>
      <c r="J3145" s="27">
        <v>1</v>
      </c>
      <c r="K3145" s="27">
        <v>1</v>
      </c>
      <c r="L3145" s="25" t="s">
        <v>41</v>
      </c>
      <c r="M3145" s="14" t="s">
        <v>42</v>
      </c>
      <c r="N3145" s="27">
        <v>2</v>
      </c>
      <c r="O3145" s="27">
        <f t="shared" si="524"/>
        <v>42.57</v>
      </c>
      <c r="P3145" s="28">
        <v>12.9</v>
      </c>
      <c r="Q3145" s="27">
        <f t="shared" si="525"/>
        <v>25.41</v>
      </c>
      <c r="R3145" s="28">
        <v>7.7</v>
      </c>
      <c r="S3145" s="27">
        <f t="shared" si="526"/>
        <v>42.57</v>
      </c>
      <c r="T3145" s="28">
        <v>12.9</v>
      </c>
      <c r="U3145" s="27" t="s">
        <v>43</v>
      </c>
      <c r="V3145" s="27" t="s">
        <v>43</v>
      </c>
      <c r="W3145" s="29">
        <v>27.845140000000001</v>
      </c>
      <c r="X3145" s="29">
        <v>-115.14272</v>
      </c>
      <c r="Y3145" s="28">
        <f t="shared" si="531"/>
        <v>68</v>
      </c>
      <c r="Z3145" s="27">
        <v>20</v>
      </c>
      <c r="AA3145" s="27">
        <v>4</v>
      </c>
      <c r="AB3145" s="27" t="s">
        <v>44</v>
      </c>
      <c r="AC3145" s="25">
        <v>15</v>
      </c>
      <c r="AD3145" s="25">
        <v>16</v>
      </c>
      <c r="AE3145" s="27">
        <v>1</v>
      </c>
      <c r="AF3145" s="27">
        <v>50</v>
      </c>
      <c r="AG3145" s="25"/>
      <c r="AI3145" s="70">
        <f t="shared" si="532"/>
        <v>12.500999999999999</v>
      </c>
      <c r="AJ3145" s="71" t="s">
        <v>369</v>
      </c>
      <c r="AK3145" s="72">
        <f t="shared" si="533"/>
        <v>1.4471406331162124</v>
      </c>
      <c r="AL3145" s="73">
        <f t="shared" si="534"/>
        <v>1.4471406331162124</v>
      </c>
    </row>
    <row r="3146" spans="1:38">
      <c r="A3146" s="25" t="s">
        <v>157</v>
      </c>
      <c r="B3146" s="25" t="s">
        <v>40</v>
      </c>
      <c r="C3146" s="32">
        <v>39657</v>
      </c>
      <c r="D3146" s="25">
        <v>2008</v>
      </c>
      <c r="E3146" s="26">
        <v>0.47569444444444442</v>
      </c>
      <c r="F3146" s="26">
        <v>0.51527777777777783</v>
      </c>
      <c r="G3146" s="26">
        <f>F3146-E3146</f>
        <v>3.9583333333333415E-2</v>
      </c>
      <c r="H3146" s="27">
        <v>2</v>
      </c>
      <c r="I3146" s="27">
        <v>1</v>
      </c>
      <c r="J3146" s="27">
        <v>2</v>
      </c>
      <c r="K3146" s="27">
        <v>2</v>
      </c>
      <c r="L3146" s="14" t="s">
        <v>48</v>
      </c>
      <c r="M3146" s="14" t="s">
        <v>49</v>
      </c>
      <c r="N3146" s="27">
        <v>1</v>
      </c>
      <c r="O3146" s="27">
        <f>3.3*P3146</f>
        <v>28.38</v>
      </c>
      <c r="P3146" s="28">
        <v>8.6</v>
      </c>
      <c r="Q3146" s="27">
        <f>3.3*R3146</f>
        <v>10.56</v>
      </c>
      <c r="R3146" s="28">
        <v>3.2</v>
      </c>
      <c r="S3146" s="27">
        <f>3.3*T3146</f>
        <v>28.38</v>
      </c>
      <c r="T3146" s="28">
        <v>8.6</v>
      </c>
      <c r="U3146" s="27" t="s">
        <v>43</v>
      </c>
      <c r="V3146" s="27" t="s">
        <v>43</v>
      </c>
      <c r="W3146" s="29">
        <v>27.849599999999999</v>
      </c>
      <c r="X3146" s="29">
        <v>-115.17093</v>
      </c>
      <c r="Y3146" s="28">
        <f>(Z3146*1.8)+32</f>
        <v>60.8</v>
      </c>
      <c r="Z3146" s="27">
        <v>16</v>
      </c>
      <c r="AA3146" s="27">
        <v>5</v>
      </c>
      <c r="AB3146" s="27" t="s">
        <v>44</v>
      </c>
      <c r="AC3146" s="25">
        <v>1</v>
      </c>
      <c r="AD3146" s="25">
        <v>12</v>
      </c>
      <c r="AE3146" s="27">
        <v>1</v>
      </c>
      <c r="AF3146" s="27">
        <v>16</v>
      </c>
      <c r="AG3146" s="27">
        <v>60</v>
      </c>
      <c r="AI3146" s="70">
        <f t="shared" si="532"/>
        <v>9.6649999999999991</v>
      </c>
      <c r="AJ3146" s="71" t="s">
        <v>369</v>
      </c>
      <c r="AK3146" s="72">
        <f t="shared" si="533"/>
        <v>0.82374690124645178</v>
      </c>
      <c r="AL3146" s="73">
        <f t="shared" si="534"/>
        <v>0.82374690124645178</v>
      </c>
    </row>
    <row r="3147" spans="1:38">
      <c r="A3147" s="25" t="s">
        <v>157</v>
      </c>
      <c r="B3147" s="25" t="s">
        <v>40</v>
      </c>
      <c r="C3147" s="32">
        <v>39657</v>
      </c>
      <c r="D3147" s="25">
        <v>2008</v>
      </c>
      <c r="E3147" s="26">
        <v>0.47569444444444442</v>
      </c>
      <c r="F3147" s="26">
        <v>0.51527777777777783</v>
      </c>
      <c r="G3147" s="26">
        <f>F3147-E3147</f>
        <v>3.9583333333333415E-2</v>
      </c>
      <c r="H3147" s="27">
        <v>2</v>
      </c>
      <c r="I3147" s="27">
        <v>1</v>
      </c>
      <c r="J3147" s="27">
        <v>2</v>
      </c>
      <c r="K3147" s="27">
        <v>2</v>
      </c>
      <c r="L3147" s="14" t="s">
        <v>48</v>
      </c>
      <c r="M3147" s="14" t="s">
        <v>49</v>
      </c>
      <c r="N3147" s="27">
        <v>1</v>
      </c>
      <c r="O3147" s="27">
        <f>3.3*P3147</f>
        <v>28.38</v>
      </c>
      <c r="P3147" s="28">
        <v>8.6</v>
      </c>
      <c r="Q3147" s="27">
        <f>3.3*R3147</f>
        <v>10.56</v>
      </c>
      <c r="R3147" s="28">
        <v>3.2</v>
      </c>
      <c r="S3147" s="27">
        <f>3.3*T3147</f>
        <v>28.38</v>
      </c>
      <c r="T3147" s="28">
        <v>8.6</v>
      </c>
      <c r="U3147" s="27" t="s">
        <v>43</v>
      </c>
      <c r="V3147" s="27" t="s">
        <v>43</v>
      </c>
      <c r="W3147" s="29">
        <v>27.849599999999999</v>
      </c>
      <c r="X3147" s="29">
        <v>-115.17093</v>
      </c>
      <c r="Y3147" s="28">
        <f>(Z3147*1.8)+32</f>
        <v>60.8</v>
      </c>
      <c r="Z3147" s="27">
        <v>16</v>
      </c>
      <c r="AA3147" s="27">
        <v>5</v>
      </c>
      <c r="AB3147" s="27" t="s">
        <v>44</v>
      </c>
      <c r="AC3147" s="25">
        <v>1</v>
      </c>
      <c r="AD3147" s="25">
        <v>15</v>
      </c>
      <c r="AE3147" s="27">
        <v>1</v>
      </c>
      <c r="AF3147" s="27">
        <v>16</v>
      </c>
      <c r="AG3147" s="27">
        <v>60</v>
      </c>
      <c r="AI3147" s="70">
        <f t="shared" si="532"/>
        <v>11.792</v>
      </c>
      <c r="AJ3147" s="71" t="s">
        <v>369</v>
      </c>
      <c r="AK3147" s="72">
        <f t="shared" si="533"/>
        <v>1.2734394051640829</v>
      </c>
      <c r="AL3147" s="73">
        <f t="shared" si="534"/>
        <v>1.2734394051640829</v>
      </c>
    </row>
    <row r="3148" spans="1:38">
      <c r="A3148" s="25" t="s">
        <v>158</v>
      </c>
      <c r="B3148" s="25" t="s">
        <v>40</v>
      </c>
      <c r="C3148" s="32">
        <v>39657</v>
      </c>
      <c r="D3148" s="25">
        <v>2008</v>
      </c>
      <c r="E3148" s="26">
        <v>0.47569444444444442</v>
      </c>
      <c r="F3148" s="26">
        <v>0.51527777777777783</v>
      </c>
      <c r="G3148" s="26">
        <f>F3148-E3148</f>
        <v>3.9583333333333415E-2</v>
      </c>
      <c r="H3148" s="27">
        <v>2</v>
      </c>
      <c r="I3148" s="27">
        <v>1</v>
      </c>
      <c r="J3148" s="27">
        <v>2</v>
      </c>
      <c r="K3148" s="27">
        <v>2</v>
      </c>
      <c r="L3148" s="14" t="s">
        <v>48</v>
      </c>
      <c r="M3148" s="14" t="s">
        <v>49</v>
      </c>
      <c r="N3148" s="27">
        <v>1</v>
      </c>
      <c r="O3148" s="27">
        <f>3.3*P3148</f>
        <v>28.38</v>
      </c>
      <c r="P3148" s="28">
        <v>8.6</v>
      </c>
      <c r="Q3148" s="27">
        <f>3.3*R3148</f>
        <v>10.56</v>
      </c>
      <c r="R3148" s="28">
        <v>3.2</v>
      </c>
      <c r="S3148" s="27">
        <f>3.3*T3148</f>
        <v>28.38</v>
      </c>
      <c r="T3148" s="28">
        <v>8.6</v>
      </c>
      <c r="U3148" s="27" t="s">
        <v>43</v>
      </c>
      <c r="V3148" s="27" t="s">
        <v>43</v>
      </c>
      <c r="W3148" s="29">
        <v>27.849599999999999</v>
      </c>
      <c r="X3148" s="29">
        <v>-115.17093</v>
      </c>
      <c r="Y3148" s="28">
        <f>(Z3148*1.8)+32</f>
        <v>60.8</v>
      </c>
      <c r="Z3148" s="27">
        <v>16</v>
      </c>
      <c r="AA3148" s="27">
        <v>5</v>
      </c>
      <c r="AB3148" s="25" t="s">
        <v>46</v>
      </c>
      <c r="AC3148" s="25">
        <v>1</v>
      </c>
      <c r="AD3148" s="25">
        <v>18</v>
      </c>
      <c r="AE3148" s="27">
        <v>1</v>
      </c>
      <c r="AF3148" s="25">
        <v>2</v>
      </c>
      <c r="AG3148" s="27">
        <v>60</v>
      </c>
      <c r="AI3148" s="70">
        <f t="shared" ref="AI3148:AI3211" si="535">(0.748*AD3148)+1.2345</f>
        <v>14.698500000000001</v>
      </c>
      <c r="AJ3148" s="74">
        <f t="shared" ref="AJ3148:AJ3211" si="536">((POWER(AI3148*10,3.36))*2.24)/100000</f>
        <v>428.83019204754055</v>
      </c>
      <c r="AK3148" s="74">
        <f t="shared" ref="AK3148:AK3211" si="537">(0.0026*AJ3148)-0.61</f>
        <v>0.50495849932360548</v>
      </c>
      <c r="AL3148" s="73">
        <f t="shared" ref="AL3148:AL3211" si="538">IF(AK3148&gt;0,AK3148:AK3148,0)</f>
        <v>0.50495849932360548</v>
      </c>
    </row>
    <row r="3149" spans="1:38">
      <c r="A3149" s="25" t="s">
        <v>158</v>
      </c>
      <c r="B3149" s="25" t="s">
        <v>40</v>
      </c>
      <c r="C3149" s="32">
        <v>39657</v>
      </c>
      <c r="D3149" s="25">
        <v>2008</v>
      </c>
      <c r="E3149" s="26">
        <v>0.47569444444444442</v>
      </c>
      <c r="F3149" s="26">
        <v>0.51527777777777783</v>
      </c>
      <c r="G3149" s="26">
        <f t="shared" ref="G3149:G3212" si="539">F3149-E3149</f>
        <v>3.9583333333333415E-2</v>
      </c>
      <c r="H3149" s="27">
        <v>2</v>
      </c>
      <c r="I3149" s="27">
        <v>1</v>
      </c>
      <c r="J3149" s="27">
        <v>2</v>
      </c>
      <c r="K3149" s="27">
        <v>2</v>
      </c>
      <c r="L3149" s="14" t="s">
        <v>48</v>
      </c>
      <c r="M3149" s="14" t="s">
        <v>49</v>
      </c>
      <c r="N3149" s="27">
        <v>1</v>
      </c>
      <c r="O3149" s="27">
        <f t="shared" ref="O3149:O3212" si="540">3.3*P3149</f>
        <v>28.38</v>
      </c>
      <c r="P3149" s="28">
        <v>8.6</v>
      </c>
      <c r="Q3149" s="27">
        <f t="shared" ref="Q3149:Q3212" si="541">3.3*R3149</f>
        <v>10.56</v>
      </c>
      <c r="R3149" s="28">
        <v>3.2</v>
      </c>
      <c r="S3149" s="27">
        <f t="shared" ref="S3149:S3212" si="542">3.3*T3149</f>
        <v>28.38</v>
      </c>
      <c r="T3149" s="28">
        <v>8.6</v>
      </c>
      <c r="U3149" s="27" t="s">
        <v>43</v>
      </c>
      <c r="V3149" s="27" t="s">
        <v>43</v>
      </c>
      <c r="W3149" s="29">
        <v>27.849599999999999</v>
      </c>
      <c r="X3149" s="29">
        <v>-115.17093</v>
      </c>
      <c r="Y3149" s="28">
        <f t="shared" ref="Y3149:Y3212" si="543">(Z3149*1.8)+32</f>
        <v>60.8</v>
      </c>
      <c r="Z3149" s="27">
        <v>16</v>
      </c>
      <c r="AA3149" s="27">
        <v>5</v>
      </c>
      <c r="AB3149" s="25" t="s">
        <v>46</v>
      </c>
      <c r="AC3149" s="25">
        <v>1</v>
      </c>
      <c r="AD3149" s="25">
        <v>22</v>
      </c>
      <c r="AE3149" s="27">
        <v>1</v>
      </c>
      <c r="AF3149" s="25">
        <v>2</v>
      </c>
      <c r="AG3149" s="27">
        <v>60</v>
      </c>
      <c r="AI3149" s="70">
        <f t="shared" si="535"/>
        <v>17.6905</v>
      </c>
      <c r="AJ3149" s="74">
        <f t="shared" si="536"/>
        <v>799.19872211710003</v>
      </c>
      <c r="AK3149" s="74">
        <f t="shared" si="537"/>
        <v>1.4679166775044603</v>
      </c>
      <c r="AL3149" s="73">
        <f t="shared" si="538"/>
        <v>1.4679166775044603</v>
      </c>
    </row>
    <row r="3150" spans="1:38">
      <c r="A3150" s="25" t="s">
        <v>158</v>
      </c>
      <c r="B3150" s="25" t="s">
        <v>40</v>
      </c>
      <c r="C3150" s="32">
        <v>39657</v>
      </c>
      <c r="D3150" s="25">
        <v>2008</v>
      </c>
      <c r="E3150" s="26">
        <v>0.47569444444444442</v>
      </c>
      <c r="F3150" s="26">
        <v>0.51527777777777783</v>
      </c>
      <c r="G3150" s="26">
        <f t="shared" si="539"/>
        <v>3.9583333333333415E-2</v>
      </c>
      <c r="H3150" s="27">
        <v>2</v>
      </c>
      <c r="I3150" s="27">
        <v>1</v>
      </c>
      <c r="J3150" s="27">
        <v>2</v>
      </c>
      <c r="K3150" s="27">
        <v>2</v>
      </c>
      <c r="L3150" s="14" t="s">
        <v>48</v>
      </c>
      <c r="M3150" s="14" t="s">
        <v>49</v>
      </c>
      <c r="N3150" s="27">
        <v>1</v>
      </c>
      <c r="O3150" s="27">
        <f t="shared" si="540"/>
        <v>28.38</v>
      </c>
      <c r="P3150" s="28">
        <v>8.6</v>
      </c>
      <c r="Q3150" s="27">
        <f t="shared" si="541"/>
        <v>10.56</v>
      </c>
      <c r="R3150" s="28">
        <v>3.2</v>
      </c>
      <c r="S3150" s="27">
        <f t="shared" si="542"/>
        <v>28.38</v>
      </c>
      <c r="T3150" s="28">
        <v>8.6</v>
      </c>
      <c r="U3150" s="27" t="s">
        <v>43</v>
      </c>
      <c r="V3150" s="27" t="s">
        <v>43</v>
      </c>
      <c r="W3150" s="29">
        <v>27.849599999999999</v>
      </c>
      <c r="X3150" s="29">
        <v>-115.17093</v>
      </c>
      <c r="Y3150" s="28">
        <f t="shared" si="543"/>
        <v>60.8</v>
      </c>
      <c r="Z3150" s="27">
        <v>16</v>
      </c>
      <c r="AA3150" s="27">
        <v>5</v>
      </c>
      <c r="AB3150" s="25" t="s">
        <v>46</v>
      </c>
      <c r="AC3150" s="25">
        <v>1</v>
      </c>
      <c r="AD3150" s="25">
        <v>22</v>
      </c>
      <c r="AE3150" s="27">
        <v>1</v>
      </c>
      <c r="AF3150" s="25">
        <v>2</v>
      </c>
      <c r="AG3150" s="27">
        <v>60</v>
      </c>
      <c r="AI3150" s="70">
        <f t="shared" si="535"/>
        <v>17.6905</v>
      </c>
      <c r="AJ3150" s="74">
        <f t="shared" si="536"/>
        <v>799.19872211710003</v>
      </c>
      <c r="AK3150" s="74">
        <f t="shared" si="537"/>
        <v>1.4679166775044603</v>
      </c>
      <c r="AL3150" s="73">
        <f t="shared" si="538"/>
        <v>1.4679166775044603</v>
      </c>
    </row>
    <row r="3151" spans="1:38">
      <c r="A3151" s="25" t="s">
        <v>158</v>
      </c>
      <c r="B3151" s="25" t="s">
        <v>40</v>
      </c>
      <c r="C3151" s="32">
        <v>39657</v>
      </c>
      <c r="D3151" s="25">
        <v>2008</v>
      </c>
      <c r="E3151" s="26">
        <v>0.47569444444444442</v>
      </c>
      <c r="F3151" s="26">
        <v>0.51527777777777783</v>
      </c>
      <c r="G3151" s="26">
        <f t="shared" si="539"/>
        <v>3.9583333333333415E-2</v>
      </c>
      <c r="H3151" s="27">
        <v>2</v>
      </c>
      <c r="I3151" s="27">
        <v>1</v>
      </c>
      <c r="J3151" s="27">
        <v>2</v>
      </c>
      <c r="K3151" s="27">
        <v>2</v>
      </c>
      <c r="L3151" s="14" t="s">
        <v>48</v>
      </c>
      <c r="M3151" s="14" t="s">
        <v>49</v>
      </c>
      <c r="N3151" s="27">
        <v>1</v>
      </c>
      <c r="O3151" s="27">
        <f t="shared" si="540"/>
        <v>28.38</v>
      </c>
      <c r="P3151" s="28">
        <v>8.6</v>
      </c>
      <c r="Q3151" s="27">
        <f t="shared" si="541"/>
        <v>10.56</v>
      </c>
      <c r="R3151" s="28">
        <v>3.2</v>
      </c>
      <c r="S3151" s="27">
        <f t="shared" si="542"/>
        <v>28.38</v>
      </c>
      <c r="T3151" s="28">
        <v>8.6</v>
      </c>
      <c r="U3151" s="27" t="s">
        <v>43</v>
      </c>
      <c r="V3151" s="27" t="s">
        <v>43</v>
      </c>
      <c r="W3151" s="29">
        <v>27.849599999999999</v>
      </c>
      <c r="X3151" s="29">
        <v>-115.17093</v>
      </c>
      <c r="Y3151" s="28">
        <f t="shared" si="543"/>
        <v>60.8</v>
      </c>
      <c r="Z3151" s="27">
        <v>16</v>
      </c>
      <c r="AA3151" s="27">
        <v>5</v>
      </c>
      <c r="AB3151" s="25" t="s">
        <v>46</v>
      </c>
      <c r="AC3151" s="25">
        <v>1</v>
      </c>
      <c r="AD3151" s="25">
        <v>24</v>
      </c>
      <c r="AE3151" s="27">
        <v>1</v>
      </c>
      <c r="AF3151" s="25">
        <v>2</v>
      </c>
      <c r="AG3151" s="27">
        <v>60</v>
      </c>
      <c r="AI3151" s="70">
        <f t="shared" si="535"/>
        <v>19.186499999999999</v>
      </c>
      <c r="AJ3151" s="74">
        <f t="shared" si="536"/>
        <v>1049.8173965226345</v>
      </c>
      <c r="AK3151" s="74">
        <f t="shared" si="537"/>
        <v>2.1195252309588497</v>
      </c>
      <c r="AL3151" s="73">
        <f t="shared" si="538"/>
        <v>2.1195252309588497</v>
      </c>
    </row>
    <row r="3152" spans="1:38">
      <c r="A3152" s="25" t="s">
        <v>158</v>
      </c>
      <c r="B3152" s="25" t="s">
        <v>40</v>
      </c>
      <c r="C3152" s="32">
        <v>39657</v>
      </c>
      <c r="D3152" s="25">
        <v>2008</v>
      </c>
      <c r="E3152" s="26">
        <v>0.47569444444444442</v>
      </c>
      <c r="F3152" s="26">
        <v>0.51527777777777783</v>
      </c>
      <c r="G3152" s="26">
        <f t="shared" si="539"/>
        <v>3.9583333333333415E-2</v>
      </c>
      <c r="H3152" s="27">
        <v>2</v>
      </c>
      <c r="I3152" s="27">
        <v>1</v>
      </c>
      <c r="J3152" s="27">
        <v>2</v>
      </c>
      <c r="K3152" s="27">
        <v>2</v>
      </c>
      <c r="L3152" s="14" t="s">
        <v>48</v>
      </c>
      <c r="M3152" s="14" t="s">
        <v>49</v>
      </c>
      <c r="N3152" s="27">
        <v>1</v>
      </c>
      <c r="O3152" s="27">
        <f t="shared" si="540"/>
        <v>28.38</v>
      </c>
      <c r="P3152" s="28">
        <v>8.6</v>
      </c>
      <c r="Q3152" s="27">
        <f t="shared" si="541"/>
        <v>10.56</v>
      </c>
      <c r="R3152" s="28">
        <v>3.2</v>
      </c>
      <c r="S3152" s="27">
        <f t="shared" si="542"/>
        <v>28.38</v>
      </c>
      <c r="T3152" s="28">
        <v>8.6</v>
      </c>
      <c r="U3152" s="27" t="s">
        <v>43</v>
      </c>
      <c r="V3152" s="27" t="s">
        <v>43</v>
      </c>
      <c r="W3152" s="29">
        <v>27.849599999999999</v>
      </c>
      <c r="X3152" s="29">
        <v>-115.17093</v>
      </c>
      <c r="Y3152" s="28">
        <f t="shared" si="543"/>
        <v>60.8</v>
      </c>
      <c r="Z3152" s="27">
        <v>16</v>
      </c>
      <c r="AA3152" s="27">
        <v>5</v>
      </c>
      <c r="AB3152" s="25" t="s">
        <v>46</v>
      </c>
      <c r="AC3152" s="25">
        <v>1</v>
      </c>
      <c r="AD3152" s="25">
        <v>24</v>
      </c>
      <c r="AE3152" s="27">
        <v>1</v>
      </c>
      <c r="AF3152" s="25">
        <v>2</v>
      </c>
      <c r="AG3152" s="27">
        <v>60</v>
      </c>
      <c r="AI3152" s="70">
        <f t="shared" si="535"/>
        <v>19.186499999999999</v>
      </c>
      <c r="AJ3152" s="74">
        <f t="shared" si="536"/>
        <v>1049.8173965226345</v>
      </c>
      <c r="AK3152" s="74">
        <f t="shared" si="537"/>
        <v>2.1195252309588497</v>
      </c>
      <c r="AL3152" s="73">
        <f t="shared" si="538"/>
        <v>2.1195252309588497</v>
      </c>
    </row>
    <row r="3153" spans="1:38">
      <c r="A3153" s="25" t="s">
        <v>158</v>
      </c>
      <c r="B3153" s="25" t="s">
        <v>40</v>
      </c>
      <c r="C3153" s="32">
        <v>39657</v>
      </c>
      <c r="D3153" s="25">
        <v>2008</v>
      </c>
      <c r="E3153" s="26">
        <v>0.47569444444444442</v>
      </c>
      <c r="F3153" s="26">
        <v>0.51527777777777783</v>
      </c>
      <c r="G3153" s="26">
        <f t="shared" si="539"/>
        <v>3.9583333333333415E-2</v>
      </c>
      <c r="H3153" s="27">
        <v>2</v>
      </c>
      <c r="I3153" s="27">
        <v>1</v>
      </c>
      <c r="J3153" s="27">
        <v>2</v>
      </c>
      <c r="K3153" s="27">
        <v>2</v>
      </c>
      <c r="L3153" s="14" t="s">
        <v>48</v>
      </c>
      <c r="M3153" s="14" t="s">
        <v>49</v>
      </c>
      <c r="N3153" s="27">
        <v>1</v>
      </c>
      <c r="O3153" s="27">
        <f t="shared" si="540"/>
        <v>28.38</v>
      </c>
      <c r="P3153" s="28">
        <v>8.6</v>
      </c>
      <c r="Q3153" s="27">
        <f t="shared" si="541"/>
        <v>10.56</v>
      </c>
      <c r="R3153" s="28">
        <v>3.2</v>
      </c>
      <c r="S3153" s="27">
        <f t="shared" si="542"/>
        <v>28.38</v>
      </c>
      <c r="T3153" s="28">
        <v>8.6</v>
      </c>
      <c r="U3153" s="27" t="s">
        <v>43</v>
      </c>
      <c r="V3153" s="27" t="s">
        <v>43</v>
      </c>
      <c r="W3153" s="29">
        <v>27.849599999999999</v>
      </c>
      <c r="X3153" s="29">
        <v>-115.17093</v>
      </c>
      <c r="Y3153" s="28">
        <f t="shared" si="543"/>
        <v>60.8</v>
      </c>
      <c r="Z3153" s="27">
        <v>16</v>
      </c>
      <c r="AA3153" s="27">
        <v>5</v>
      </c>
      <c r="AB3153" s="25" t="s">
        <v>46</v>
      </c>
      <c r="AC3153" s="25">
        <v>1</v>
      </c>
      <c r="AD3153" s="25">
        <v>24</v>
      </c>
      <c r="AE3153" s="27">
        <v>1</v>
      </c>
      <c r="AF3153" s="25">
        <v>2</v>
      </c>
      <c r="AG3153" s="27">
        <v>60</v>
      </c>
      <c r="AI3153" s="70">
        <f t="shared" si="535"/>
        <v>19.186499999999999</v>
      </c>
      <c r="AJ3153" s="74">
        <f t="shared" si="536"/>
        <v>1049.8173965226345</v>
      </c>
      <c r="AK3153" s="74">
        <f t="shared" si="537"/>
        <v>2.1195252309588497</v>
      </c>
      <c r="AL3153" s="73">
        <f t="shared" si="538"/>
        <v>2.1195252309588497</v>
      </c>
    </row>
    <row r="3154" spans="1:38">
      <c r="A3154" s="25" t="s">
        <v>158</v>
      </c>
      <c r="B3154" s="25" t="s">
        <v>40</v>
      </c>
      <c r="C3154" s="32">
        <v>39657</v>
      </c>
      <c r="D3154" s="25">
        <v>2008</v>
      </c>
      <c r="E3154" s="26">
        <v>0.47569444444444442</v>
      </c>
      <c r="F3154" s="26">
        <v>0.51527777777777783</v>
      </c>
      <c r="G3154" s="26">
        <f t="shared" si="539"/>
        <v>3.9583333333333415E-2</v>
      </c>
      <c r="H3154" s="27">
        <v>2</v>
      </c>
      <c r="I3154" s="27">
        <v>1</v>
      </c>
      <c r="J3154" s="27">
        <v>2</v>
      </c>
      <c r="K3154" s="27">
        <v>2</v>
      </c>
      <c r="L3154" s="14" t="s">
        <v>48</v>
      </c>
      <c r="M3154" s="14" t="s">
        <v>49</v>
      </c>
      <c r="N3154" s="27">
        <v>1</v>
      </c>
      <c r="O3154" s="27">
        <f t="shared" si="540"/>
        <v>28.38</v>
      </c>
      <c r="P3154" s="28">
        <v>8.6</v>
      </c>
      <c r="Q3154" s="27">
        <f t="shared" si="541"/>
        <v>10.56</v>
      </c>
      <c r="R3154" s="28">
        <v>3.2</v>
      </c>
      <c r="S3154" s="27">
        <f t="shared" si="542"/>
        <v>28.38</v>
      </c>
      <c r="T3154" s="28">
        <v>8.6</v>
      </c>
      <c r="U3154" s="27" t="s">
        <v>43</v>
      </c>
      <c r="V3154" s="27" t="s">
        <v>43</v>
      </c>
      <c r="W3154" s="29">
        <v>27.849599999999999</v>
      </c>
      <c r="X3154" s="29">
        <v>-115.17093</v>
      </c>
      <c r="Y3154" s="28">
        <f t="shared" si="543"/>
        <v>60.8</v>
      </c>
      <c r="Z3154" s="27">
        <v>16</v>
      </c>
      <c r="AA3154" s="27">
        <v>5</v>
      </c>
      <c r="AB3154" s="25" t="s">
        <v>46</v>
      </c>
      <c r="AC3154" s="25">
        <v>2</v>
      </c>
      <c r="AD3154" s="25">
        <v>20</v>
      </c>
      <c r="AE3154" s="27">
        <v>1</v>
      </c>
      <c r="AF3154" s="25">
        <v>3</v>
      </c>
      <c r="AG3154" s="27">
        <v>60</v>
      </c>
      <c r="AI3154" s="70">
        <f t="shared" si="535"/>
        <v>16.194500000000001</v>
      </c>
      <c r="AJ3154" s="74">
        <f t="shared" si="536"/>
        <v>593.9131834357014</v>
      </c>
      <c r="AK3154" s="74">
        <f t="shared" si="537"/>
        <v>0.93417427693282351</v>
      </c>
      <c r="AL3154" s="73">
        <f t="shared" si="538"/>
        <v>0.93417427693282351</v>
      </c>
    </row>
    <row r="3155" spans="1:38">
      <c r="A3155" s="25" t="s">
        <v>158</v>
      </c>
      <c r="B3155" s="25" t="s">
        <v>40</v>
      </c>
      <c r="C3155" s="32">
        <v>39657</v>
      </c>
      <c r="D3155" s="25">
        <v>2008</v>
      </c>
      <c r="E3155" s="26">
        <v>0.47569444444444442</v>
      </c>
      <c r="F3155" s="26">
        <v>0.51527777777777783</v>
      </c>
      <c r="G3155" s="26">
        <f t="shared" si="539"/>
        <v>3.9583333333333415E-2</v>
      </c>
      <c r="H3155" s="27">
        <v>2</v>
      </c>
      <c r="I3155" s="27">
        <v>1</v>
      </c>
      <c r="J3155" s="27">
        <v>2</v>
      </c>
      <c r="K3155" s="27">
        <v>2</v>
      </c>
      <c r="L3155" s="14" t="s">
        <v>48</v>
      </c>
      <c r="M3155" s="14" t="s">
        <v>49</v>
      </c>
      <c r="N3155" s="27">
        <v>1</v>
      </c>
      <c r="O3155" s="27">
        <f t="shared" si="540"/>
        <v>28.38</v>
      </c>
      <c r="P3155" s="28">
        <v>8.6</v>
      </c>
      <c r="Q3155" s="27">
        <f t="shared" si="541"/>
        <v>10.56</v>
      </c>
      <c r="R3155" s="28">
        <v>3.2</v>
      </c>
      <c r="S3155" s="27">
        <f t="shared" si="542"/>
        <v>28.38</v>
      </c>
      <c r="T3155" s="28">
        <v>8.6</v>
      </c>
      <c r="U3155" s="27" t="s">
        <v>43</v>
      </c>
      <c r="V3155" s="27" t="s">
        <v>43</v>
      </c>
      <c r="W3155" s="29">
        <v>27.849599999999999</v>
      </c>
      <c r="X3155" s="29">
        <v>-115.17093</v>
      </c>
      <c r="Y3155" s="28">
        <f t="shared" si="543"/>
        <v>60.8</v>
      </c>
      <c r="Z3155" s="27">
        <v>16</v>
      </c>
      <c r="AA3155" s="27">
        <v>5</v>
      </c>
      <c r="AB3155" s="25" t="s">
        <v>46</v>
      </c>
      <c r="AC3155" s="25">
        <v>2</v>
      </c>
      <c r="AD3155" s="25">
        <v>22</v>
      </c>
      <c r="AE3155" s="27">
        <v>1</v>
      </c>
      <c r="AF3155" s="25">
        <v>3</v>
      </c>
      <c r="AG3155" s="27">
        <v>60</v>
      </c>
      <c r="AI3155" s="70">
        <f t="shared" si="535"/>
        <v>17.6905</v>
      </c>
      <c r="AJ3155" s="74">
        <f t="shared" si="536"/>
        <v>799.19872211710003</v>
      </c>
      <c r="AK3155" s="74">
        <f t="shared" si="537"/>
        <v>1.4679166775044603</v>
      </c>
      <c r="AL3155" s="73">
        <f t="shared" si="538"/>
        <v>1.4679166775044603</v>
      </c>
    </row>
    <row r="3156" spans="1:38">
      <c r="A3156" s="25" t="s">
        <v>158</v>
      </c>
      <c r="B3156" s="25" t="s">
        <v>40</v>
      </c>
      <c r="C3156" s="32">
        <v>39657</v>
      </c>
      <c r="D3156" s="25">
        <v>2008</v>
      </c>
      <c r="E3156" s="26">
        <v>0.47569444444444442</v>
      </c>
      <c r="F3156" s="26">
        <v>0.51527777777777783</v>
      </c>
      <c r="G3156" s="26">
        <f t="shared" si="539"/>
        <v>3.9583333333333415E-2</v>
      </c>
      <c r="H3156" s="27">
        <v>2</v>
      </c>
      <c r="I3156" s="27">
        <v>1</v>
      </c>
      <c r="J3156" s="27">
        <v>2</v>
      </c>
      <c r="K3156" s="27">
        <v>2</v>
      </c>
      <c r="L3156" s="14" t="s">
        <v>48</v>
      </c>
      <c r="M3156" s="14" t="s">
        <v>49</v>
      </c>
      <c r="N3156" s="27">
        <v>1</v>
      </c>
      <c r="O3156" s="27">
        <f t="shared" si="540"/>
        <v>28.38</v>
      </c>
      <c r="P3156" s="28">
        <v>8.6</v>
      </c>
      <c r="Q3156" s="27">
        <f t="shared" si="541"/>
        <v>10.56</v>
      </c>
      <c r="R3156" s="28">
        <v>3.2</v>
      </c>
      <c r="S3156" s="27">
        <f t="shared" si="542"/>
        <v>28.38</v>
      </c>
      <c r="T3156" s="28">
        <v>8.6</v>
      </c>
      <c r="U3156" s="27" t="s">
        <v>43</v>
      </c>
      <c r="V3156" s="27" t="s">
        <v>43</v>
      </c>
      <c r="W3156" s="29">
        <v>27.849599999999999</v>
      </c>
      <c r="X3156" s="29">
        <v>-115.17093</v>
      </c>
      <c r="Y3156" s="28">
        <f t="shared" si="543"/>
        <v>60.8</v>
      </c>
      <c r="Z3156" s="27">
        <v>16</v>
      </c>
      <c r="AA3156" s="27">
        <v>5</v>
      </c>
      <c r="AB3156" s="25" t="s">
        <v>46</v>
      </c>
      <c r="AC3156" s="25">
        <v>2</v>
      </c>
      <c r="AD3156" s="25">
        <v>22</v>
      </c>
      <c r="AE3156" s="27">
        <v>1</v>
      </c>
      <c r="AF3156" s="25">
        <v>3</v>
      </c>
      <c r="AG3156" s="27">
        <v>60</v>
      </c>
      <c r="AI3156" s="70">
        <f t="shared" si="535"/>
        <v>17.6905</v>
      </c>
      <c r="AJ3156" s="74">
        <f t="shared" si="536"/>
        <v>799.19872211710003</v>
      </c>
      <c r="AK3156" s="74">
        <f t="shared" si="537"/>
        <v>1.4679166775044603</v>
      </c>
      <c r="AL3156" s="73">
        <f t="shared" si="538"/>
        <v>1.4679166775044603</v>
      </c>
    </row>
    <row r="3157" spans="1:38">
      <c r="A3157" s="25" t="s">
        <v>158</v>
      </c>
      <c r="B3157" s="25" t="s">
        <v>40</v>
      </c>
      <c r="C3157" s="32">
        <v>39657</v>
      </c>
      <c r="D3157" s="25">
        <v>2008</v>
      </c>
      <c r="E3157" s="26">
        <v>0.47569444444444442</v>
      </c>
      <c r="F3157" s="26">
        <v>0.51527777777777783</v>
      </c>
      <c r="G3157" s="26">
        <f t="shared" si="539"/>
        <v>3.9583333333333415E-2</v>
      </c>
      <c r="H3157" s="27">
        <v>2</v>
      </c>
      <c r="I3157" s="27">
        <v>1</v>
      </c>
      <c r="J3157" s="27">
        <v>2</v>
      </c>
      <c r="K3157" s="27">
        <v>2</v>
      </c>
      <c r="L3157" s="14" t="s">
        <v>48</v>
      </c>
      <c r="M3157" s="14" t="s">
        <v>49</v>
      </c>
      <c r="N3157" s="27">
        <v>1</v>
      </c>
      <c r="O3157" s="27">
        <f t="shared" si="540"/>
        <v>28.38</v>
      </c>
      <c r="P3157" s="28">
        <v>8.6</v>
      </c>
      <c r="Q3157" s="27">
        <f t="shared" si="541"/>
        <v>10.56</v>
      </c>
      <c r="R3157" s="28">
        <v>3.2</v>
      </c>
      <c r="S3157" s="27">
        <f t="shared" si="542"/>
        <v>28.38</v>
      </c>
      <c r="T3157" s="28">
        <v>8.6</v>
      </c>
      <c r="U3157" s="27" t="s">
        <v>43</v>
      </c>
      <c r="V3157" s="27" t="s">
        <v>43</v>
      </c>
      <c r="W3157" s="29">
        <v>27.849599999999999</v>
      </c>
      <c r="X3157" s="29">
        <v>-115.17093</v>
      </c>
      <c r="Y3157" s="28">
        <f t="shared" si="543"/>
        <v>60.8</v>
      </c>
      <c r="Z3157" s="27">
        <v>16</v>
      </c>
      <c r="AA3157" s="27">
        <v>5</v>
      </c>
      <c r="AB3157" s="25" t="s">
        <v>46</v>
      </c>
      <c r="AC3157" s="25">
        <v>2</v>
      </c>
      <c r="AD3157" s="25">
        <v>24</v>
      </c>
      <c r="AE3157" s="27">
        <v>1</v>
      </c>
      <c r="AF3157" s="25">
        <v>3</v>
      </c>
      <c r="AG3157" s="27">
        <v>60</v>
      </c>
      <c r="AI3157" s="70">
        <f t="shared" si="535"/>
        <v>19.186499999999999</v>
      </c>
      <c r="AJ3157" s="74">
        <f t="shared" si="536"/>
        <v>1049.8173965226345</v>
      </c>
      <c r="AK3157" s="74">
        <f t="shared" si="537"/>
        <v>2.1195252309588497</v>
      </c>
      <c r="AL3157" s="73">
        <f t="shared" si="538"/>
        <v>2.1195252309588497</v>
      </c>
    </row>
    <row r="3158" spans="1:38">
      <c r="A3158" s="25" t="s">
        <v>158</v>
      </c>
      <c r="B3158" s="25" t="s">
        <v>40</v>
      </c>
      <c r="C3158" s="32">
        <v>39657</v>
      </c>
      <c r="D3158" s="25">
        <v>2008</v>
      </c>
      <c r="E3158" s="26">
        <v>0.47569444444444442</v>
      </c>
      <c r="F3158" s="26">
        <v>0.51527777777777783</v>
      </c>
      <c r="G3158" s="26">
        <f t="shared" si="539"/>
        <v>3.9583333333333415E-2</v>
      </c>
      <c r="H3158" s="27">
        <v>2</v>
      </c>
      <c r="I3158" s="27">
        <v>1</v>
      </c>
      <c r="J3158" s="27">
        <v>2</v>
      </c>
      <c r="K3158" s="27">
        <v>2</v>
      </c>
      <c r="L3158" s="14" t="s">
        <v>48</v>
      </c>
      <c r="M3158" s="14" t="s">
        <v>49</v>
      </c>
      <c r="N3158" s="27">
        <v>1</v>
      </c>
      <c r="O3158" s="27">
        <f t="shared" si="540"/>
        <v>28.38</v>
      </c>
      <c r="P3158" s="28">
        <v>8.6</v>
      </c>
      <c r="Q3158" s="27">
        <f t="shared" si="541"/>
        <v>10.56</v>
      </c>
      <c r="R3158" s="28">
        <v>3.2</v>
      </c>
      <c r="S3158" s="27">
        <f t="shared" si="542"/>
        <v>28.38</v>
      </c>
      <c r="T3158" s="28">
        <v>8.6</v>
      </c>
      <c r="U3158" s="27" t="s">
        <v>43</v>
      </c>
      <c r="V3158" s="27" t="s">
        <v>43</v>
      </c>
      <c r="W3158" s="29">
        <v>27.849599999999999</v>
      </c>
      <c r="X3158" s="29">
        <v>-115.17093</v>
      </c>
      <c r="Y3158" s="28">
        <f t="shared" si="543"/>
        <v>60.8</v>
      </c>
      <c r="Z3158" s="27">
        <v>16</v>
      </c>
      <c r="AA3158" s="27">
        <v>5</v>
      </c>
      <c r="AB3158" s="25" t="s">
        <v>46</v>
      </c>
      <c r="AC3158" s="25">
        <v>3</v>
      </c>
      <c r="AD3158" s="25">
        <v>16</v>
      </c>
      <c r="AE3158" s="27">
        <v>1</v>
      </c>
      <c r="AF3158" s="25">
        <v>5</v>
      </c>
      <c r="AG3158" s="27">
        <v>60</v>
      </c>
      <c r="AI3158" s="70">
        <f t="shared" si="535"/>
        <v>13.202500000000001</v>
      </c>
      <c r="AJ3158" s="74">
        <f t="shared" si="536"/>
        <v>298.98731991165073</v>
      </c>
      <c r="AK3158" s="74">
        <f t="shared" si="537"/>
        <v>0.16736703177029189</v>
      </c>
      <c r="AL3158" s="73">
        <f t="shared" si="538"/>
        <v>0.16736703177029189</v>
      </c>
    </row>
    <row r="3159" spans="1:38">
      <c r="A3159" s="25" t="s">
        <v>158</v>
      </c>
      <c r="B3159" s="25" t="s">
        <v>40</v>
      </c>
      <c r="C3159" s="32">
        <v>39657</v>
      </c>
      <c r="D3159" s="25">
        <v>2008</v>
      </c>
      <c r="E3159" s="26">
        <v>0.47569444444444442</v>
      </c>
      <c r="F3159" s="26">
        <v>0.51527777777777783</v>
      </c>
      <c r="G3159" s="26">
        <f t="shared" si="539"/>
        <v>3.9583333333333415E-2</v>
      </c>
      <c r="H3159" s="27">
        <v>2</v>
      </c>
      <c r="I3159" s="27">
        <v>1</v>
      </c>
      <c r="J3159" s="27">
        <v>2</v>
      </c>
      <c r="K3159" s="27">
        <v>2</v>
      </c>
      <c r="L3159" s="14" t="s">
        <v>48</v>
      </c>
      <c r="M3159" s="14" t="s">
        <v>49</v>
      </c>
      <c r="N3159" s="27">
        <v>1</v>
      </c>
      <c r="O3159" s="27">
        <f t="shared" si="540"/>
        <v>28.38</v>
      </c>
      <c r="P3159" s="28">
        <v>8.6</v>
      </c>
      <c r="Q3159" s="27">
        <f t="shared" si="541"/>
        <v>10.56</v>
      </c>
      <c r="R3159" s="28">
        <v>3.2</v>
      </c>
      <c r="S3159" s="27">
        <f t="shared" si="542"/>
        <v>28.38</v>
      </c>
      <c r="T3159" s="28">
        <v>8.6</v>
      </c>
      <c r="U3159" s="27" t="s">
        <v>43</v>
      </c>
      <c r="V3159" s="27" t="s">
        <v>43</v>
      </c>
      <c r="W3159" s="29">
        <v>27.849599999999999</v>
      </c>
      <c r="X3159" s="29">
        <v>-115.17093</v>
      </c>
      <c r="Y3159" s="28">
        <f t="shared" si="543"/>
        <v>60.8</v>
      </c>
      <c r="Z3159" s="27">
        <v>16</v>
      </c>
      <c r="AA3159" s="27">
        <v>5</v>
      </c>
      <c r="AB3159" s="25" t="s">
        <v>46</v>
      </c>
      <c r="AC3159" s="25">
        <v>3</v>
      </c>
      <c r="AD3159" s="25">
        <v>16</v>
      </c>
      <c r="AE3159" s="27">
        <v>1</v>
      </c>
      <c r="AF3159" s="25">
        <v>5</v>
      </c>
      <c r="AG3159" s="27">
        <v>60</v>
      </c>
      <c r="AI3159" s="70">
        <f t="shared" si="535"/>
        <v>13.202500000000001</v>
      </c>
      <c r="AJ3159" s="74">
        <f t="shared" si="536"/>
        <v>298.98731991165073</v>
      </c>
      <c r="AK3159" s="74">
        <f t="shared" si="537"/>
        <v>0.16736703177029189</v>
      </c>
      <c r="AL3159" s="73">
        <f t="shared" si="538"/>
        <v>0.16736703177029189</v>
      </c>
    </row>
    <row r="3160" spans="1:38">
      <c r="A3160" s="25" t="s">
        <v>158</v>
      </c>
      <c r="B3160" s="25" t="s">
        <v>40</v>
      </c>
      <c r="C3160" s="32">
        <v>39657</v>
      </c>
      <c r="D3160" s="25">
        <v>2008</v>
      </c>
      <c r="E3160" s="26">
        <v>0.47569444444444442</v>
      </c>
      <c r="F3160" s="26">
        <v>0.51527777777777783</v>
      </c>
      <c r="G3160" s="26">
        <f t="shared" si="539"/>
        <v>3.9583333333333415E-2</v>
      </c>
      <c r="H3160" s="27">
        <v>2</v>
      </c>
      <c r="I3160" s="27">
        <v>1</v>
      </c>
      <c r="J3160" s="27">
        <v>2</v>
      </c>
      <c r="K3160" s="27">
        <v>2</v>
      </c>
      <c r="L3160" s="14" t="s">
        <v>48</v>
      </c>
      <c r="M3160" s="14" t="s">
        <v>49</v>
      </c>
      <c r="N3160" s="27">
        <v>1</v>
      </c>
      <c r="O3160" s="27">
        <f t="shared" si="540"/>
        <v>28.38</v>
      </c>
      <c r="P3160" s="28">
        <v>8.6</v>
      </c>
      <c r="Q3160" s="27">
        <f t="shared" si="541"/>
        <v>10.56</v>
      </c>
      <c r="R3160" s="28">
        <v>3.2</v>
      </c>
      <c r="S3160" s="27">
        <f t="shared" si="542"/>
        <v>28.38</v>
      </c>
      <c r="T3160" s="28">
        <v>8.6</v>
      </c>
      <c r="U3160" s="27" t="s">
        <v>43</v>
      </c>
      <c r="V3160" s="27" t="s">
        <v>43</v>
      </c>
      <c r="W3160" s="29">
        <v>27.849599999999999</v>
      </c>
      <c r="X3160" s="29">
        <v>-115.17093</v>
      </c>
      <c r="Y3160" s="28">
        <f t="shared" si="543"/>
        <v>60.8</v>
      </c>
      <c r="Z3160" s="27">
        <v>16</v>
      </c>
      <c r="AA3160" s="27">
        <v>5</v>
      </c>
      <c r="AB3160" s="25" t="s">
        <v>46</v>
      </c>
      <c r="AC3160" s="25">
        <v>3</v>
      </c>
      <c r="AD3160" s="25">
        <v>18</v>
      </c>
      <c r="AE3160" s="27">
        <v>1</v>
      </c>
      <c r="AF3160" s="25">
        <v>5</v>
      </c>
      <c r="AG3160" s="27">
        <v>60</v>
      </c>
      <c r="AI3160" s="70">
        <f t="shared" si="535"/>
        <v>14.698500000000001</v>
      </c>
      <c r="AJ3160" s="74">
        <f t="shared" si="536"/>
        <v>428.83019204754055</v>
      </c>
      <c r="AK3160" s="74">
        <f t="shared" si="537"/>
        <v>0.50495849932360548</v>
      </c>
      <c r="AL3160" s="73">
        <f t="shared" si="538"/>
        <v>0.50495849932360548</v>
      </c>
    </row>
    <row r="3161" spans="1:38">
      <c r="A3161" s="25" t="s">
        <v>158</v>
      </c>
      <c r="B3161" s="25" t="s">
        <v>40</v>
      </c>
      <c r="C3161" s="32">
        <v>39657</v>
      </c>
      <c r="D3161" s="25">
        <v>2008</v>
      </c>
      <c r="E3161" s="26">
        <v>0.47569444444444442</v>
      </c>
      <c r="F3161" s="26">
        <v>0.51527777777777783</v>
      </c>
      <c r="G3161" s="26">
        <f t="shared" si="539"/>
        <v>3.9583333333333415E-2</v>
      </c>
      <c r="H3161" s="27">
        <v>2</v>
      </c>
      <c r="I3161" s="27">
        <v>1</v>
      </c>
      <c r="J3161" s="27">
        <v>2</v>
      </c>
      <c r="K3161" s="27">
        <v>2</v>
      </c>
      <c r="L3161" s="14" t="s">
        <v>48</v>
      </c>
      <c r="M3161" s="14" t="s">
        <v>49</v>
      </c>
      <c r="N3161" s="27">
        <v>1</v>
      </c>
      <c r="O3161" s="27">
        <f t="shared" si="540"/>
        <v>28.38</v>
      </c>
      <c r="P3161" s="28">
        <v>8.6</v>
      </c>
      <c r="Q3161" s="27">
        <f t="shared" si="541"/>
        <v>10.56</v>
      </c>
      <c r="R3161" s="28">
        <v>3.2</v>
      </c>
      <c r="S3161" s="27">
        <f t="shared" si="542"/>
        <v>28.38</v>
      </c>
      <c r="T3161" s="28">
        <v>8.6</v>
      </c>
      <c r="U3161" s="27" t="s">
        <v>43</v>
      </c>
      <c r="V3161" s="27" t="s">
        <v>43</v>
      </c>
      <c r="W3161" s="29">
        <v>27.849599999999999</v>
      </c>
      <c r="X3161" s="29">
        <v>-115.17093</v>
      </c>
      <c r="Y3161" s="28">
        <f t="shared" si="543"/>
        <v>60.8</v>
      </c>
      <c r="Z3161" s="27">
        <v>16</v>
      </c>
      <c r="AA3161" s="27">
        <v>5</v>
      </c>
      <c r="AB3161" s="25" t="s">
        <v>46</v>
      </c>
      <c r="AC3161" s="25">
        <v>3</v>
      </c>
      <c r="AD3161" s="25">
        <v>18</v>
      </c>
      <c r="AE3161" s="27">
        <v>1</v>
      </c>
      <c r="AF3161" s="25">
        <v>5</v>
      </c>
      <c r="AG3161" s="27">
        <v>60</v>
      </c>
      <c r="AI3161" s="70">
        <f t="shared" si="535"/>
        <v>14.698500000000001</v>
      </c>
      <c r="AJ3161" s="74">
        <f t="shared" si="536"/>
        <v>428.83019204754055</v>
      </c>
      <c r="AK3161" s="74">
        <f t="shared" si="537"/>
        <v>0.50495849932360548</v>
      </c>
      <c r="AL3161" s="73">
        <f t="shared" si="538"/>
        <v>0.50495849932360548</v>
      </c>
    </row>
    <row r="3162" spans="1:38">
      <c r="A3162" s="25" t="s">
        <v>158</v>
      </c>
      <c r="B3162" s="25" t="s">
        <v>40</v>
      </c>
      <c r="C3162" s="32">
        <v>39657</v>
      </c>
      <c r="D3162" s="25">
        <v>2008</v>
      </c>
      <c r="E3162" s="26">
        <v>0.47569444444444442</v>
      </c>
      <c r="F3162" s="26">
        <v>0.51527777777777783</v>
      </c>
      <c r="G3162" s="26">
        <f t="shared" si="539"/>
        <v>3.9583333333333415E-2</v>
      </c>
      <c r="H3162" s="27">
        <v>2</v>
      </c>
      <c r="I3162" s="27">
        <v>1</v>
      </c>
      <c r="J3162" s="27">
        <v>2</v>
      </c>
      <c r="K3162" s="27">
        <v>2</v>
      </c>
      <c r="L3162" s="14" t="s">
        <v>48</v>
      </c>
      <c r="M3162" s="14" t="s">
        <v>49</v>
      </c>
      <c r="N3162" s="27">
        <v>1</v>
      </c>
      <c r="O3162" s="27">
        <f t="shared" si="540"/>
        <v>28.38</v>
      </c>
      <c r="P3162" s="28">
        <v>8.6</v>
      </c>
      <c r="Q3162" s="27">
        <f t="shared" si="541"/>
        <v>10.56</v>
      </c>
      <c r="R3162" s="28">
        <v>3.2</v>
      </c>
      <c r="S3162" s="27">
        <f t="shared" si="542"/>
        <v>28.38</v>
      </c>
      <c r="T3162" s="28">
        <v>8.6</v>
      </c>
      <c r="U3162" s="27" t="s">
        <v>43</v>
      </c>
      <c r="V3162" s="27" t="s">
        <v>43</v>
      </c>
      <c r="W3162" s="29">
        <v>27.849599999999999</v>
      </c>
      <c r="X3162" s="29">
        <v>-115.17093</v>
      </c>
      <c r="Y3162" s="28">
        <f t="shared" si="543"/>
        <v>60.8</v>
      </c>
      <c r="Z3162" s="27">
        <v>16</v>
      </c>
      <c r="AA3162" s="27">
        <v>5</v>
      </c>
      <c r="AB3162" s="25" t="s">
        <v>46</v>
      </c>
      <c r="AC3162" s="25">
        <v>3</v>
      </c>
      <c r="AD3162" s="25">
        <v>19</v>
      </c>
      <c r="AE3162" s="27">
        <v>1</v>
      </c>
      <c r="AF3162" s="25">
        <v>5</v>
      </c>
      <c r="AG3162" s="27">
        <v>60</v>
      </c>
      <c r="AI3162" s="70">
        <f t="shared" si="535"/>
        <v>15.4465</v>
      </c>
      <c r="AJ3162" s="74">
        <f t="shared" si="536"/>
        <v>506.66058069508574</v>
      </c>
      <c r="AK3162" s="74">
        <f t="shared" si="537"/>
        <v>0.70731750980722297</v>
      </c>
      <c r="AL3162" s="73">
        <f t="shared" si="538"/>
        <v>0.70731750980722297</v>
      </c>
    </row>
    <row r="3163" spans="1:38">
      <c r="A3163" s="25" t="s">
        <v>158</v>
      </c>
      <c r="B3163" s="25" t="s">
        <v>40</v>
      </c>
      <c r="C3163" s="32">
        <v>39657</v>
      </c>
      <c r="D3163" s="25">
        <v>2008</v>
      </c>
      <c r="E3163" s="26">
        <v>0.47569444444444442</v>
      </c>
      <c r="F3163" s="26">
        <v>0.51527777777777783</v>
      </c>
      <c r="G3163" s="26">
        <f t="shared" si="539"/>
        <v>3.9583333333333415E-2</v>
      </c>
      <c r="H3163" s="27">
        <v>2</v>
      </c>
      <c r="I3163" s="27">
        <v>1</v>
      </c>
      <c r="J3163" s="27">
        <v>2</v>
      </c>
      <c r="K3163" s="27">
        <v>2</v>
      </c>
      <c r="L3163" s="14" t="s">
        <v>48</v>
      </c>
      <c r="M3163" s="14" t="s">
        <v>49</v>
      </c>
      <c r="N3163" s="27">
        <v>1</v>
      </c>
      <c r="O3163" s="27">
        <f t="shared" si="540"/>
        <v>28.38</v>
      </c>
      <c r="P3163" s="28">
        <v>8.6</v>
      </c>
      <c r="Q3163" s="27">
        <f t="shared" si="541"/>
        <v>10.56</v>
      </c>
      <c r="R3163" s="28">
        <v>3.2</v>
      </c>
      <c r="S3163" s="27">
        <f t="shared" si="542"/>
        <v>28.38</v>
      </c>
      <c r="T3163" s="28">
        <v>8.6</v>
      </c>
      <c r="U3163" s="27" t="s">
        <v>43</v>
      </c>
      <c r="V3163" s="27" t="s">
        <v>43</v>
      </c>
      <c r="W3163" s="29">
        <v>27.849599999999999</v>
      </c>
      <c r="X3163" s="29">
        <v>-115.17093</v>
      </c>
      <c r="Y3163" s="28">
        <f t="shared" si="543"/>
        <v>60.8</v>
      </c>
      <c r="Z3163" s="27">
        <v>16</v>
      </c>
      <c r="AA3163" s="27">
        <v>5</v>
      </c>
      <c r="AB3163" s="25" t="s">
        <v>46</v>
      </c>
      <c r="AC3163" s="25">
        <v>3</v>
      </c>
      <c r="AD3163" s="25">
        <v>20</v>
      </c>
      <c r="AE3163" s="27">
        <v>1</v>
      </c>
      <c r="AF3163" s="25">
        <v>5</v>
      </c>
      <c r="AG3163" s="27">
        <v>60</v>
      </c>
      <c r="AI3163" s="70">
        <f t="shared" si="535"/>
        <v>16.194500000000001</v>
      </c>
      <c r="AJ3163" s="74">
        <f t="shared" si="536"/>
        <v>593.9131834357014</v>
      </c>
      <c r="AK3163" s="74">
        <f t="shared" si="537"/>
        <v>0.93417427693282351</v>
      </c>
      <c r="AL3163" s="73">
        <f t="shared" si="538"/>
        <v>0.93417427693282351</v>
      </c>
    </row>
    <row r="3164" spans="1:38">
      <c r="A3164" s="25" t="s">
        <v>158</v>
      </c>
      <c r="B3164" s="25" t="s">
        <v>40</v>
      </c>
      <c r="C3164" s="32">
        <v>39657</v>
      </c>
      <c r="D3164" s="25">
        <v>2008</v>
      </c>
      <c r="E3164" s="26">
        <v>0.47569444444444442</v>
      </c>
      <c r="F3164" s="26">
        <v>0.51527777777777783</v>
      </c>
      <c r="G3164" s="26">
        <f t="shared" si="539"/>
        <v>3.9583333333333415E-2</v>
      </c>
      <c r="H3164" s="27">
        <v>2</v>
      </c>
      <c r="I3164" s="27">
        <v>1</v>
      </c>
      <c r="J3164" s="27">
        <v>2</v>
      </c>
      <c r="K3164" s="27">
        <v>2</v>
      </c>
      <c r="L3164" s="14" t="s">
        <v>48</v>
      </c>
      <c r="M3164" s="14" t="s">
        <v>49</v>
      </c>
      <c r="N3164" s="27">
        <v>1</v>
      </c>
      <c r="O3164" s="27">
        <f t="shared" si="540"/>
        <v>28.38</v>
      </c>
      <c r="P3164" s="28">
        <v>8.6</v>
      </c>
      <c r="Q3164" s="27">
        <f t="shared" si="541"/>
        <v>10.56</v>
      </c>
      <c r="R3164" s="28">
        <v>3.2</v>
      </c>
      <c r="S3164" s="27">
        <f t="shared" si="542"/>
        <v>28.38</v>
      </c>
      <c r="T3164" s="28">
        <v>8.6</v>
      </c>
      <c r="U3164" s="27" t="s">
        <v>43</v>
      </c>
      <c r="V3164" s="27" t="s">
        <v>43</v>
      </c>
      <c r="W3164" s="29">
        <v>27.849599999999999</v>
      </c>
      <c r="X3164" s="29">
        <v>-115.17093</v>
      </c>
      <c r="Y3164" s="28">
        <f t="shared" si="543"/>
        <v>60.8</v>
      </c>
      <c r="Z3164" s="27">
        <v>16</v>
      </c>
      <c r="AA3164" s="27">
        <v>5</v>
      </c>
      <c r="AB3164" s="25" t="s">
        <v>46</v>
      </c>
      <c r="AC3164" s="25">
        <v>3</v>
      </c>
      <c r="AD3164" s="25">
        <v>20</v>
      </c>
      <c r="AE3164" s="27">
        <v>1</v>
      </c>
      <c r="AF3164" s="25">
        <v>5</v>
      </c>
      <c r="AG3164" s="27">
        <v>60</v>
      </c>
      <c r="AI3164" s="70">
        <f t="shared" si="535"/>
        <v>16.194500000000001</v>
      </c>
      <c r="AJ3164" s="74">
        <f t="shared" si="536"/>
        <v>593.9131834357014</v>
      </c>
      <c r="AK3164" s="74">
        <f t="shared" si="537"/>
        <v>0.93417427693282351</v>
      </c>
      <c r="AL3164" s="73">
        <f t="shared" si="538"/>
        <v>0.93417427693282351</v>
      </c>
    </row>
    <row r="3165" spans="1:38">
      <c r="A3165" s="25" t="s">
        <v>158</v>
      </c>
      <c r="B3165" s="25" t="s">
        <v>40</v>
      </c>
      <c r="C3165" s="32">
        <v>39657</v>
      </c>
      <c r="D3165" s="25">
        <v>2008</v>
      </c>
      <c r="E3165" s="26">
        <v>0.47569444444444442</v>
      </c>
      <c r="F3165" s="26">
        <v>0.51527777777777783</v>
      </c>
      <c r="G3165" s="26">
        <f t="shared" si="539"/>
        <v>3.9583333333333415E-2</v>
      </c>
      <c r="H3165" s="27">
        <v>2</v>
      </c>
      <c r="I3165" s="27">
        <v>1</v>
      </c>
      <c r="J3165" s="27">
        <v>2</v>
      </c>
      <c r="K3165" s="27">
        <v>2</v>
      </c>
      <c r="L3165" s="14" t="s">
        <v>48</v>
      </c>
      <c r="M3165" s="14" t="s">
        <v>49</v>
      </c>
      <c r="N3165" s="27">
        <v>1</v>
      </c>
      <c r="O3165" s="27">
        <f t="shared" si="540"/>
        <v>28.38</v>
      </c>
      <c r="P3165" s="28">
        <v>8.6</v>
      </c>
      <c r="Q3165" s="27">
        <f t="shared" si="541"/>
        <v>10.56</v>
      </c>
      <c r="R3165" s="28">
        <v>3.2</v>
      </c>
      <c r="S3165" s="27">
        <f t="shared" si="542"/>
        <v>28.38</v>
      </c>
      <c r="T3165" s="28">
        <v>8.6</v>
      </c>
      <c r="U3165" s="27" t="s">
        <v>43</v>
      </c>
      <c r="V3165" s="27" t="s">
        <v>43</v>
      </c>
      <c r="W3165" s="29">
        <v>27.849599999999999</v>
      </c>
      <c r="X3165" s="29">
        <v>-115.17093</v>
      </c>
      <c r="Y3165" s="28">
        <f t="shared" si="543"/>
        <v>60.8</v>
      </c>
      <c r="Z3165" s="27">
        <v>16</v>
      </c>
      <c r="AA3165" s="27">
        <v>5</v>
      </c>
      <c r="AB3165" s="25" t="s">
        <v>46</v>
      </c>
      <c r="AC3165" s="25">
        <v>3</v>
      </c>
      <c r="AD3165" s="25">
        <v>21</v>
      </c>
      <c r="AE3165" s="27">
        <v>1</v>
      </c>
      <c r="AF3165" s="25">
        <v>5</v>
      </c>
      <c r="AG3165" s="27">
        <v>60</v>
      </c>
      <c r="AI3165" s="70">
        <f t="shared" si="535"/>
        <v>16.942499999999999</v>
      </c>
      <c r="AJ3165" s="74">
        <f t="shared" si="536"/>
        <v>691.21379845369552</v>
      </c>
      <c r="AK3165" s="74">
        <f t="shared" si="537"/>
        <v>1.1871558759796081</v>
      </c>
      <c r="AL3165" s="73">
        <f t="shared" si="538"/>
        <v>1.1871558759796081</v>
      </c>
    </row>
    <row r="3166" spans="1:38">
      <c r="A3166" s="25" t="s">
        <v>158</v>
      </c>
      <c r="B3166" s="25" t="s">
        <v>40</v>
      </c>
      <c r="C3166" s="32">
        <v>39657</v>
      </c>
      <c r="D3166" s="25">
        <v>2008</v>
      </c>
      <c r="E3166" s="26">
        <v>0.47569444444444442</v>
      </c>
      <c r="F3166" s="26">
        <v>0.51527777777777783</v>
      </c>
      <c r="G3166" s="26">
        <f t="shared" si="539"/>
        <v>3.9583333333333415E-2</v>
      </c>
      <c r="H3166" s="27">
        <v>2</v>
      </c>
      <c r="I3166" s="27">
        <v>1</v>
      </c>
      <c r="J3166" s="27">
        <v>2</v>
      </c>
      <c r="K3166" s="27">
        <v>2</v>
      </c>
      <c r="L3166" s="14" t="s">
        <v>48</v>
      </c>
      <c r="M3166" s="14" t="s">
        <v>49</v>
      </c>
      <c r="N3166" s="27">
        <v>1</v>
      </c>
      <c r="O3166" s="27">
        <f t="shared" si="540"/>
        <v>28.38</v>
      </c>
      <c r="P3166" s="28">
        <v>8.6</v>
      </c>
      <c r="Q3166" s="27">
        <f t="shared" si="541"/>
        <v>10.56</v>
      </c>
      <c r="R3166" s="28">
        <v>3.2</v>
      </c>
      <c r="S3166" s="27">
        <f t="shared" si="542"/>
        <v>28.38</v>
      </c>
      <c r="T3166" s="28">
        <v>8.6</v>
      </c>
      <c r="U3166" s="27" t="s">
        <v>43</v>
      </c>
      <c r="V3166" s="27" t="s">
        <v>43</v>
      </c>
      <c r="W3166" s="29">
        <v>27.849599999999999</v>
      </c>
      <c r="X3166" s="29">
        <v>-115.17093</v>
      </c>
      <c r="Y3166" s="28">
        <f t="shared" si="543"/>
        <v>60.8</v>
      </c>
      <c r="Z3166" s="27">
        <v>16</v>
      </c>
      <c r="AA3166" s="27">
        <v>5</v>
      </c>
      <c r="AB3166" s="25" t="s">
        <v>46</v>
      </c>
      <c r="AC3166" s="25">
        <v>3</v>
      </c>
      <c r="AD3166" s="25">
        <v>21</v>
      </c>
      <c r="AE3166" s="27">
        <v>1</v>
      </c>
      <c r="AF3166" s="25">
        <v>5</v>
      </c>
      <c r="AG3166" s="27">
        <v>60</v>
      </c>
      <c r="AI3166" s="70">
        <f t="shared" si="535"/>
        <v>16.942499999999999</v>
      </c>
      <c r="AJ3166" s="74">
        <f t="shared" si="536"/>
        <v>691.21379845369552</v>
      </c>
      <c r="AK3166" s="74">
        <f t="shared" si="537"/>
        <v>1.1871558759796081</v>
      </c>
      <c r="AL3166" s="73">
        <f t="shared" si="538"/>
        <v>1.1871558759796081</v>
      </c>
    </row>
    <row r="3167" spans="1:38">
      <c r="A3167" s="25" t="s">
        <v>158</v>
      </c>
      <c r="B3167" s="25" t="s">
        <v>40</v>
      </c>
      <c r="C3167" s="32">
        <v>39657</v>
      </c>
      <c r="D3167" s="25">
        <v>2008</v>
      </c>
      <c r="E3167" s="26">
        <v>0.47569444444444442</v>
      </c>
      <c r="F3167" s="26">
        <v>0.51527777777777783</v>
      </c>
      <c r="G3167" s="26">
        <f t="shared" si="539"/>
        <v>3.9583333333333415E-2</v>
      </c>
      <c r="H3167" s="27">
        <v>2</v>
      </c>
      <c r="I3167" s="27">
        <v>1</v>
      </c>
      <c r="J3167" s="27">
        <v>2</v>
      </c>
      <c r="K3167" s="27">
        <v>2</v>
      </c>
      <c r="L3167" s="14" t="s">
        <v>48</v>
      </c>
      <c r="M3167" s="14" t="s">
        <v>49</v>
      </c>
      <c r="N3167" s="27">
        <v>1</v>
      </c>
      <c r="O3167" s="27">
        <f t="shared" si="540"/>
        <v>28.38</v>
      </c>
      <c r="P3167" s="28">
        <v>8.6</v>
      </c>
      <c r="Q3167" s="27">
        <f t="shared" si="541"/>
        <v>10.56</v>
      </c>
      <c r="R3167" s="28">
        <v>3.2</v>
      </c>
      <c r="S3167" s="27">
        <f t="shared" si="542"/>
        <v>28.38</v>
      </c>
      <c r="T3167" s="28">
        <v>8.6</v>
      </c>
      <c r="U3167" s="27" t="s">
        <v>43</v>
      </c>
      <c r="V3167" s="27" t="s">
        <v>43</v>
      </c>
      <c r="W3167" s="29">
        <v>27.849599999999999</v>
      </c>
      <c r="X3167" s="29">
        <v>-115.17093</v>
      </c>
      <c r="Y3167" s="28">
        <f t="shared" si="543"/>
        <v>60.8</v>
      </c>
      <c r="Z3167" s="27">
        <v>16</v>
      </c>
      <c r="AA3167" s="27">
        <v>5</v>
      </c>
      <c r="AB3167" s="25" t="s">
        <v>46</v>
      </c>
      <c r="AC3167" s="25">
        <v>3</v>
      </c>
      <c r="AD3167" s="25">
        <v>22</v>
      </c>
      <c r="AE3167" s="27">
        <v>1</v>
      </c>
      <c r="AF3167" s="25">
        <v>5</v>
      </c>
      <c r="AG3167" s="27">
        <v>60</v>
      </c>
      <c r="AI3167" s="70">
        <f t="shared" si="535"/>
        <v>17.6905</v>
      </c>
      <c r="AJ3167" s="74">
        <f t="shared" si="536"/>
        <v>799.19872211710003</v>
      </c>
      <c r="AK3167" s="74">
        <f t="shared" si="537"/>
        <v>1.4679166775044603</v>
      </c>
      <c r="AL3167" s="73">
        <f t="shared" si="538"/>
        <v>1.4679166775044603</v>
      </c>
    </row>
    <row r="3168" spans="1:38">
      <c r="A3168" s="25" t="s">
        <v>158</v>
      </c>
      <c r="B3168" s="25" t="s">
        <v>40</v>
      </c>
      <c r="C3168" s="32">
        <v>39657</v>
      </c>
      <c r="D3168" s="25">
        <v>2008</v>
      </c>
      <c r="E3168" s="26">
        <v>0.47569444444444442</v>
      </c>
      <c r="F3168" s="26">
        <v>0.51527777777777783</v>
      </c>
      <c r="G3168" s="26">
        <f t="shared" si="539"/>
        <v>3.9583333333333415E-2</v>
      </c>
      <c r="H3168" s="27">
        <v>2</v>
      </c>
      <c r="I3168" s="27">
        <v>1</v>
      </c>
      <c r="J3168" s="27">
        <v>2</v>
      </c>
      <c r="K3168" s="27">
        <v>2</v>
      </c>
      <c r="L3168" s="14" t="s">
        <v>48</v>
      </c>
      <c r="M3168" s="14" t="s">
        <v>49</v>
      </c>
      <c r="N3168" s="27">
        <v>1</v>
      </c>
      <c r="O3168" s="27">
        <f t="shared" si="540"/>
        <v>28.38</v>
      </c>
      <c r="P3168" s="28">
        <v>8.6</v>
      </c>
      <c r="Q3168" s="27">
        <f t="shared" si="541"/>
        <v>10.56</v>
      </c>
      <c r="R3168" s="28">
        <v>3.2</v>
      </c>
      <c r="S3168" s="27">
        <f t="shared" si="542"/>
        <v>28.38</v>
      </c>
      <c r="T3168" s="28">
        <v>8.6</v>
      </c>
      <c r="U3168" s="27" t="s">
        <v>43</v>
      </c>
      <c r="V3168" s="27" t="s">
        <v>43</v>
      </c>
      <c r="W3168" s="29">
        <v>27.849599999999999</v>
      </c>
      <c r="X3168" s="29">
        <v>-115.17093</v>
      </c>
      <c r="Y3168" s="28">
        <f t="shared" si="543"/>
        <v>60.8</v>
      </c>
      <c r="Z3168" s="27">
        <v>16</v>
      </c>
      <c r="AA3168" s="27">
        <v>5</v>
      </c>
      <c r="AB3168" s="25" t="s">
        <v>46</v>
      </c>
      <c r="AC3168" s="25">
        <v>3</v>
      </c>
      <c r="AD3168" s="25">
        <v>22</v>
      </c>
      <c r="AE3168" s="27">
        <v>1</v>
      </c>
      <c r="AF3168" s="25">
        <v>5</v>
      </c>
      <c r="AG3168" s="27">
        <v>60</v>
      </c>
      <c r="AI3168" s="70">
        <f t="shared" si="535"/>
        <v>17.6905</v>
      </c>
      <c r="AJ3168" s="74">
        <f t="shared" si="536"/>
        <v>799.19872211710003</v>
      </c>
      <c r="AK3168" s="74">
        <f t="shared" si="537"/>
        <v>1.4679166775044603</v>
      </c>
      <c r="AL3168" s="73">
        <f t="shared" si="538"/>
        <v>1.4679166775044603</v>
      </c>
    </row>
    <row r="3169" spans="1:38">
      <c r="A3169" s="25" t="s">
        <v>158</v>
      </c>
      <c r="B3169" s="25" t="s">
        <v>40</v>
      </c>
      <c r="C3169" s="32">
        <v>39657</v>
      </c>
      <c r="D3169" s="25">
        <v>2008</v>
      </c>
      <c r="E3169" s="26">
        <v>0.47569444444444442</v>
      </c>
      <c r="F3169" s="26">
        <v>0.51527777777777783</v>
      </c>
      <c r="G3169" s="26">
        <f t="shared" si="539"/>
        <v>3.9583333333333415E-2</v>
      </c>
      <c r="H3169" s="27">
        <v>2</v>
      </c>
      <c r="I3169" s="27">
        <v>1</v>
      </c>
      <c r="J3169" s="27">
        <v>2</v>
      </c>
      <c r="K3169" s="27">
        <v>2</v>
      </c>
      <c r="L3169" s="14" t="s">
        <v>48</v>
      </c>
      <c r="M3169" s="14" t="s">
        <v>49</v>
      </c>
      <c r="N3169" s="27">
        <v>1</v>
      </c>
      <c r="O3169" s="27">
        <f t="shared" si="540"/>
        <v>28.38</v>
      </c>
      <c r="P3169" s="28">
        <v>8.6</v>
      </c>
      <c r="Q3169" s="27">
        <f t="shared" si="541"/>
        <v>10.56</v>
      </c>
      <c r="R3169" s="28">
        <v>3.2</v>
      </c>
      <c r="S3169" s="27">
        <f t="shared" si="542"/>
        <v>28.38</v>
      </c>
      <c r="T3169" s="28">
        <v>8.6</v>
      </c>
      <c r="U3169" s="27" t="s">
        <v>43</v>
      </c>
      <c r="V3169" s="27" t="s">
        <v>43</v>
      </c>
      <c r="W3169" s="29">
        <v>27.849599999999999</v>
      </c>
      <c r="X3169" s="29">
        <v>-115.17093</v>
      </c>
      <c r="Y3169" s="28">
        <f t="shared" si="543"/>
        <v>60.8</v>
      </c>
      <c r="Z3169" s="27">
        <v>16</v>
      </c>
      <c r="AA3169" s="27">
        <v>5</v>
      </c>
      <c r="AB3169" s="25" t="s">
        <v>46</v>
      </c>
      <c r="AC3169" s="25">
        <v>3</v>
      </c>
      <c r="AD3169" s="25">
        <v>22</v>
      </c>
      <c r="AE3169" s="27">
        <v>1</v>
      </c>
      <c r="AF3169" s="25">
        <v>5</v>
      </c>
      <c r="AG3169" s="27">
        <v>60</v>
      </c>
      <c r="AI3169" s="70">
        <f t="shared" si="535"/>
        <v>17.6905</v>
      </c>
      <c r="AJ3169" s="74">
        <f t="shared" si="536"/>
        <v>799.19872211710003</v>
      </c>
      <c r="AK3169" s="74">
        <f t="shared" si="537"/>
        <v>1.4679166775044603</v>
      </c>
      <c r="AL3169" s="73">
        <f t="shared" si="538"/>
        <v>1.4679166775044603</v>
      </c>
    </row>
    <row r="3170" spans="1:38">
      <c r="A3170" s="25" t="s">
        <v>158</v>
      </c>
      <c r="B3170" s="25" t="s">
        <v>40</v>
      </c>
      <c r="C3170" s="32">
        <v>39657</v>
      </c>
      <c r="D3170" s="25">
        <v>2008</v>
      </c>
      <c r="E3170" s="26">
        <v>0.47569444444444442</v>
      </c>
      <c r="F3170" s="26">
        <v>0.51527777777777783</v>
      </c>
      <c r="G3170" s="26">
        <f t="shared" si="539"/>
        <v>3.9583333333333415E-2</v>
      </c>
      <c r="H3170" s="27">
        <v>2</v>
      </c>
      <c r="I3170" s="27">
        <v>1</v>
      </c>
      <c r="J3170" s="27">
        <v>2</v>
      </c>
      <c r="K3170" s="27">
        <v>2</v>
      </c>
      <c r="L3170" s="14" t="s">
        <v>48</v>
      </c>
      <c r="M3170" s="14" t="s">
        <v>49</v>
      </c>
      <c r="N3170" s="27">
        <v>1</v>
      </c>
      <c r="O3170" s="27">
        <f t="shared" si="540"/>
        <v>28.38</v>
      </c>
      <c r="P3170" s="28">
        <v>8.6</v>
      </c>
      <c r="Q3170" s="27">
        <f t="shared" si="541"/>
        <v>10.56</v>
      </c>
      <c r="R3170" s="28">
        <v>3.2</v>
      </c>
      <c r="S3170" s="27">
        <f t="shared" si="542"/>
        <v>28.38</v>
      </c>
      <c r="T3170" s="28">
        <v>8.6</v>
      </c>
      <c r="U3170" s="27" t="s">
        <v>43</v>
      </c>
      <c r="V3170" s="27" t="s">
        <v>43</v>
      </c>
      <c r="W3170" s="29">
        <v>27.849599999999999</v>
      </c>
      <c r="X3170" s="29">
        <v>-115.17093</v>
      </c>
      <c r="Y3170" s="28">
        <f t="shared" si="543"/>
        <v>60.8</v>
      </c>
      <c r="Z3170" s="27">
        <v>16</v>
      </c>
      <c r="AA3170" s="27">
        <v>5</v>
      </c>
      <c r="AB3170" s="25" t="s">
        <v>46</v>
      </c>
      <c r="AC3170" s="25">
        <v>3</v>
      </c>
      <c r="AD3170" s="25">
        <v>22</v>
      </c>
      <c r="AE3170" s="27">
        <v>1</v>
      </c>
      <c r="AF3170" s="25">
        <v>5</v>
      </c>
      <c r="AG3170" s="27">
        <v>60</v>
      </c>
      <c r="AI3170" s="70">
        <f t="shared" si="535"/>
        <v>17.6905</v>
      </c>
      <c r="AJ3170" s="74">
        <f t="shared" si="536"/>
        <v>799.19872211710003</v>
      </c>
      <c r="AK3170" s="74">
        <f t="shared" si="537"/>
        <v>1.4679166775044603</v>
      </c>
      <c r="AL3170" s="73">
        <f t="shared" si="538"/>
        <v>1.4679166775044603</v>
      </c>
    </row>
    <row r="3171" spans="1:38">
      <c r="A3171" s="25" t="s">
        <v>158</v>
      </c>
      <c r="B3171" s="25" t="s">
        <v>40</v>
      </c>
      <c r="C3171" s="32">
        <v>39657</v>
      </c>
      <c r="D3171" s="25">
        <v>2008</v>
      </c>
      <c r="E3171" s="26">
        <v>0.47569444444444442</v>
      </c>
      <c r="F3171" s="26">
        <v>0.51527777777777783</v>
      </c>
      <c r="G3171" s="26">
        <f t="shared" si="539"/>
        <v>3.9583333333333415E-2</v>
      </c>
      <c r="H3171" s="27">
        <v>2</v>
      </c>
      <c r="I3171" s="27">
        <v>1</v>
      </c>
      <c r="J3171" s="27">
        <v>2</v>
      </c>
      <c r="K3171" s="27">
        <v>2</v>
      </c>
      <c r="L3171" s="14" t="s">
        <v>48</v>
      </c>
      <c r="M3171" s="14" t="s">
        <v>49</v>
      </c>
      <c r="N3171" s="27">
        <v>1</v>
      </c>
      <c r="O3171" s="27">
        <f t="shared" si="540"/>
        <v>28.38</v>
      </c>
      <c r="P3171" s="28">
        <v>8.6</v>
      </c>
      <c r="Q3171" s="27">
        <f t="shared" si="541"/>
        <v>10.56</v>
      </c>
      <c r="R3171" s="28">
        <v>3.2</v>
      </c>
      <c r="S3171" s="27">
        <f t="shared" si="542"/>
        <v>28.38</v>
      </c>
      <c r="T3171" s="28">
        <v>8.6</v>
      </c>
      <c r="U3171" s="27" t="s">
        <v>43</v>
      </c>
      <c r="V3171" s="27" t="s">
        <v>43</v>
      </c>
      <c r="W3171" s="29">
        <v>27.849599999999999</v>
      </c>
      <c r="X3171" s="29">
        <v>-115.17093</v>
      </c>
      <c r="Y3171" s="28">
        <f t="shared" si="543"/>
        <v>60.8</v>
      </c>
      <c r="Z3171" s="27">
        <v>16</v>
      </c>
      <c r="AA3171" s="27">
        <v>5</v>
      </c>
      <c r="AB3171" s="25" t="s">
        <v>46</v>
      </c>
      <c r="AC3171" s="25">
        <v>3</v>
      </c>
      <c r="AD3171" s="25">
        <v>22</v>
      </c>
      <c r="AE3171" s="27">
        <v>1</v>
      </c>
      <c r="AF3171" s="25">
        <v>5</v>
      </c>
      <c r="AG3171" s="27">
        <v>60</v>
      </c>
      <c r="AI3171" s="70">
        <f t="shared" si="535"/>
        <v>17.6905</v>
      </c>
      <c r="AJ3171" s="74">
        <f t="shared" si="536"/>
        <v>799.19872211710003</v>
      </c>
      <c r="AK3171" s="74">
        <f t="shared" si="537"/>
        <v>1.4679166775044603</v>
      </c>
      <c r="AL3171" s="73">
        <f t="shared" si="538"/>
        <v>1.4679166775044603</v>
      </c>
    </row>
    <row r="3172" spans="1:38">
      <c r="A3172" s="25" t="s">
        <v>158</v>
      </c>
      <c r="B3172" s="25" t="s">
        <v>40</v>
      </c>
      <c r="C3172" s="32">
        <v>39657</v>
      </c>
      <c r="D3172" s="25">
        <v>2008</v>
      </c>
      <c r="E3172" s="26">
        <v>0.47569444444444442</v>
      </c>
      <c r="F3172" s="26">
        <v>0.51527777777777783</v>
      </c>
      <c r="G3172" s="26">
        <f t="shared" si="539"/>
        <v>3.9583333333333415E-2</v>
      </c>
      <c r="H3172" s="27">
        <v>2</v>
      </c>
      <c r="I3172" s="27">
        <v>1</v>
      </c>
      <c r="J3172" s="27">
        <v>2</v>
      </c>
      <c r="K3172" s="27">
        <v>2</v>
      </c>
      <c r="L3172" s="14" t="s">
        <v>48</v>
      </c>
      <c r="M3172" s="14" t="s">
        <v>49</v>
      </c>
      <c r="N3172" s="27">
        <v>1</v>
      </c>
      <c r="O3172" s="27">
        <f t="shared" si="540"/>
        <v>28.38</v>
      </c>
      <c r="P3172" s="28">
        <v>8.6</v>
      </c>
      <c r="Q3172" s="27">
        <f t="shared" si="541"/>
        <v>10.56</v>
      </c>
      <c r="R3172" s="28">
        <v>3.2</v>
      </c>
      <c r="S3172" s="27">
        <f t="shared" si="542"/>
        <v>28.38</v>
      </c>
      <c r="T3172" s="28">
        <v>8.6</v>
      </c>
      <c r="U3172" s="27" t="s">
        <v>43</v>
      </c>
      <c r="V3172" s="27" t="s">
        <v>43</v>
      </c>
      <c r="W3172" s="29">
        <v>27.849599999999999</v>
      </c>
      <c r="X3172" s="29">
        <v>-115.17093</v>
      </c>
      <c r="Y3172" s="28">
        <f t="shared" si="543"/>
        <v>60.8</v>
      </c>
      <c r="Z3172" s="27">
        <v>16</v>
      </c>
      <c r="AA3172" s="27">
        <v>5</v>
      </c>
      <c r="AB3172" s="25" t="s">
        <v>46</v>
      </c>
      <c r="AC3172" s="25">
        <v>3</v>
      </c>
      <c r="AD3172" s="25">
        <v>23</v>
      </c>
      <c r="AE3172" s="27">
        <v>1</v>
      </c>
      <c r="AF3172" s="25">
        <v>5</v>
      </c>
      <c r="AG3172" s="27">
        <v>60</v>
      </c>
      <c r="AI3172" s="70">
        <f t="shared" si="535"/>
        <v>18.438500000000001</v>
      </c>
      <c r="AJ3172" s="74">
        <f t="shared" si="536"/>
        <v>918.51444961025391</v>
      </c>
      <c r="AK3172" s="74">
        <f t="shared" si="537"/>
        <v>1.7781375689866601</v>
      </c>
      <c r="AL3172" s="73">
        <f t="shared" si="538"/>
        <v>1.7781375689866601</v>
      </c>
    </row>
    <row r="3173" spans="1:38">
      <c r="A3173" s="25" t="s">
        <v>158</v>
      </c>
      <c r="B3173" s="25" t="s">
        <v>40</v>
      </c>
      <c r="C3173" s="32">
        <v>39657</v>
      </c>
      <c r="D3173" s="25">
        <v>2008</v>
      </c>
      <c r="E3173" s="26">
        <v>0.47569444444444442</v>
      </c>
      <c r="F3173" s="26">
        <v>0.51527777777777783</v>
      </c>
      <c r="G3173" s="26">
        <f t="shared" si="539"/>
        <v>3.9583333333333415E-2</v>
      </c>
      <c r="H3173" s="27">
        <v>2</v>
      </c>
      <c r="I3173" s="27">
        <v>1</v>
      </c>
      <c r="J3173" s="27">
        <v>2</v>
      </c>
      <c r="K3173" s="27">
        <v>2</v>
      </c>
      <c r="L3173" s="14" t="s">
        <v>48</v>
      </c>
      <c r="M3173" s="14" t="s">
        <v>49</v>
      </c>
      <c r="N3173" s="27">
        <v>1</v>
      </c>
      <c r="O3173" s="27">
        <f t="shared" si="540"/>
        <v>28.38</v>
      </c>
      <c r="P3173" s="28">
        <v>8.6</v>
      </c>
      <c r="Q3173" s="27">
        <f t="shared" si="541"/>
        <v>10.56</v>
      </c>
      <c r="R3173" s="28">
        <v>3.2</v>
      </c>
      <c r="S3173" s="27">
        <f t="shared" si="542"/>
        <v>28.38</v>
      </c>
      <c r="T3173" s="28">
        <v>8.6</v>
      </c>
      <c r="U3173" s="27" t="s">
        <v>43</v>
      </c>
      <c r="V3173" s="27" t="s">
        <v>43</v>
      </c>
      <c r="W3173" s="29">
        <v>27.849599999999999</v>
      </c>
      <c r="X3173" s="29">
        <v>-115.17093</v>
      </c>
      <c r="Y3173" s="28">
        <f t="shared" si="543"/>
        <v>60.8</v>
      </c>
      <c r="Z3173" s="27">
        <v>16</v>
      </c>
      <c r="AA3173" s="27">
        <v>5</v>
      </c>
      <c r="AB3173" s="25" t="s">
        <v>46</v>
      </c>
      <c r="AC3173" s="25">
        <v>3</v>
      </c>
      <c r="AD3173" s="25">
        <v>23</v>
      </c>
      <c r="AE3173" s="27">
        <v>1</v>
      </c>
      <c r="AF3173" s="25">
        <v>5</v>
      </c>
      <c r="AG3173" s="27">
        <v>60</v>
      </c>
      <c r="AI3173" s="70">
        <f t="shared" si="535"/>
        <v>18.438500000000001</v>
      </c>
      <c r="AJ3173" s="74">
        <f t="shared" si="536"/>
        <v>918.51444961025391</v>
      </c>
      <c r="AK3173" s="74">
        <f t="shared" si="537"/>
        <v>1.7781375689866601</v>
      </c>
      <c r="AL3173" s="73">
        <f t="shared" si="538"/>
        <v>1.7781375689866601</v>
      </c>
    </row>
    <row r="3174" spans="1:38">
      <c r="A3174" s="25" t="s">
        <v>158</v>
      </c>
      <c r="B3174" s="25" t="s">
        <v>40</v>
      </c>
      <c r="C3174" s="32">
        <v>39657</v>
      </c>
      <c r="D3174" s="25">
        <v>2008</v>
      </c>
      <c r="E3174" s="26">
        <v>0.47569444444444442</v>
      </c>
      <c r="F3174" s="26">
        <v>0.51527777777777783</v>
      </c>
      <c r="G3174" s="26">
        <f t="shared" si="539"/>
        <v>3.9583333333333415E-2</v>
      </c>
      <c r="H3174" s="27">
        <v>2</v>
      </c>
      <c r="I3174" s="27">
        <v>1</v>
      </c>
      <c r="J3174" s="27">
        <v>2</v>
      </c>
      <c r="K3174" s="27">
        <v>2</v>
      </c>
      <c r="L3174" s="14" t="s">
        <v>48</v>
      </c>
      <c r="M3174" s="14" t="s">
        <v>49</v>
      </c>
      <c r="N3174" s="27">
        <v>1</v>
      </c>
      <c r="O3174" s="27">
        <f t="shared" si="540"/>
        <v>28.38</v>
      </c>
      <c r="P3174" s="28">
        <v>8.6</v>
      </c>
      <c r="Q3174" s="27">
        <f t="shared" si="541"/>
        <v>10.56</v>
      </c>
      <c r="R3174" s="28">
        <v>3.2</v>
      </c>
      <c r="S3174" s="27">
        <f t="shared" si="542"/>
        <v>28.38</v>
      </c>
      <c r="T3174" s="28">
        <v>8.6</v>
      </c>
      <c r="U3174" s="27" t="s">
        <v>43</v>
      </c>
      <c r="V3174" s="27" t="s">
        <v>43</v>
      </c>
      <c r="W3174" s="29">
        <v>27.849599999999999</v>
      </c>
      <c r="X3174" s="29">
        <v>-115.17093</v>
      </c>
      <c r="Y3174" s="28">
        <f t="shared" si="543"/>
        <v>60.8</v>
      </c>
      <c r="Z3174" s="27">
        <v>16</v>
      </c>
      <c r="AA3174" s="27">
        <v>5</v>
      </c>
      <c r="AB3174" s="25" t="s">
        <v>46</v>
      </c>
      <c r="AC3174" s="25">
        <v>3</v>
      </c>
      <c r="AD3174" s="25">
        <v>24</v>
      </c>
      <c r="AE3174" s="27">
        <v>1</v>
      </c>
      <c r="AF3174" s="25">
        <v>5</v>
      </c>
      <c r="AG3174" s="27">
        <v>60</v>
      </c>
      <c r="AI3174" s="70">
        <f t="shared" si="535"/>
        <v>19.186499999999999</v>
      </c>
      <c r="AJ3174" s="74">
        <f t="shared" si="536"/>
        <v>1049.8173965226345</v>
      </c>
      <c r="AK3174" s="74">
        <f t="shared" si="537"/>
        <v>2.1195252309588497</v>
      </c>
      <c r="AL3174" s="73">
        <f t="shared" si="538"/>
        <v>2.1195252309588497</v>
      </c>
    </row>
    <row r="3175" spans="1:38">
      <c r="A3175" s="25" t="s">
        <v>158</v>
      </c>
      <c r="B3175" s="25" t="s">
        <v>40</v>
      </c>
      <c r="C3175" s="32">
        <v>39657</v>
      </c>
      <c r="D3175" s="25">
        <v>2008</v>
      </c>
      <c r="E3175" s="26">
        <v>0.47569444444444442</v>
      </c>
      <c r="F3175" s="26">
        <v>0.51527777777777783</v>
      </c>
      <c r="G3175" s="26">
        <f t="shared" si="539"/>
        <v>3.9583333333333415E-2</v>
      </c>
      <c r="H3175" s="27">
        <v>2</v>
      </c>
      <c r="I3175" s="27">
        <v>1</v>
      </c>
      <c r="J3175" s="27">
        <v>2</v>
      </c>
      <c r="K3175" s="27">
        <v>2</v>
      </c>
      <c r="L3175" s="14" t="s">
        <v>48</v>
      </c>
      <c r="M3175" s="14" t="s">
        <v>49</v>
      </c>
      <c r="N3175" s="27">
        <v>1</v>
      </c>
      <c r="O3175" s="27">
        <f t="shared" si="540"/>
        <v>28.38</v>
      </c>
      <c r="P3175" s="28">
        <v>8.6</v>
      </c>
      <c r="Q3175" s="27">
        <f t="shared" si="541"/>
        <v>10.56</v>
      </c>
      <c r="R3175" s="28">
        <v>3.2</v>
      </c>
      <c r="S3175" s="27">
        <f t="shared" si="542"/>
        <v>28.38</v>
      </c>
      <c r="T3175" s="28">
        <v>8.6</v>
      </c>
      <c r="U3175" s="27" t="s">
        <v>43</v>
      </c>
      <c r="V3175" s="27" t="s">
        <v>43</v>
      </c>
      <c r="W3175" s="29">
        <v>27.849599999999999</v>
      </c>
      <c r="X3175" s="29">
        <v>-115.17093</v>
      </c>
      <c r="Y3175" s="28">
        <f t="shared" si="543"/>
        <v>60.8</v>
      </c>
      <c r="Z3175" s="27">
        <v>16</v>
      </c>
      <c r="AA3175" s="27">
        <v>5</v>
      </c>
      <c r="AB3175" s="25" t="s">
        <v>46</v>
      </c>
      <c r="AC3175" s="25">
        <v>3</v>
      </c>
      <c r="AD3175" s="25">
        <v>24</v>
      </c>
      <c r="AE3175" s="27">
        <v>1</v>
      </c>
      <c r="AF3175" s="25">
        <v>5</v>
      </c>
      <c r="AG3175" s="27">
        <v>60</v>
      </c>
      <c r="AI3175" s="70">
        <f t="shared" si="535"/>
        <v>19.186499999999999</v>
      </c>
      <c r="AJ3175" s="74">
        <f t="shared" si="536"/>
        <v>1049.8173965226345</v>
      </c>
      <c r="AK3175" s="74">
        <f t="shared" si="537"/>
        <v>2.1195252309588497</v>
      </c>
      <c r="AL3175" s="73">
        <f t="shared" si="538"/>
        <v>2.1195252309588497</v>
      </c>
    </row>
    <row r="3176" spans="1:38">
      <c r="A3176" s="25" t="s">
        <v>158</v>
      </c>
      <c r="B3176" s="25" t="s">
        <v>40</v>
      </c>
      <c r="C3176" s="32">
        <v>39657</v>
      </c>
      <c r="D3176" s="25">
        <v>2008</v>
      </c>
      <c r="E3176" s="26">
        <v>0.47569444444444442</v>
      </c>
      <c r="F3176" s="26">
        <v>0.51527777777777783</v>
      </c>
      <c r="G3176" s="26">
        <f t="shared" si="539"/>
        <v>3.9583333333333415E-2</v>
      </c>
      <c r="H3176" s="27">
        <v>2</v>
      </c>
      <c r="I3176" s="27">
        <v>1</v>
      </c>
      <c r="J3176" s="27">
        <v>2</v>
      </c>
      <c r="K3176" s="27">
        <v>2</v>
      </c>
      <c r="L3176" s="14" t="s">
        <v>48</v>
      </c>
      <c r="M3176" s="14" t="s">
        <v>49</v>
      </c>
      <c r="N3176" s="27">
        <v>1</v>
      </c>
      <c r="O3176" s="27">
        <f t="shared" si="540"/>
        <v>28.38</v>
      </c>
      <c r="P3176" s="28">
        <v>8.6</v>
      </c>
      <c r="Q3176" s="27">
        <f t="shared" si="541"/>
        <v>10.56</v>
      </c>
      <c r="R3176" s="28">
        <v>3.2</v>
      </c>
      <c r="S3176" s="27">
        <f t="shared" si="542"/>
        <v>28.38</v>
      </c>
      <c r="T3176" s="28">
        <v>8.6</v>
      </c>
      <c r="U3176" s="27" t="s">
        <v>43</v>
      </c>
      <c r="V3176" s="27" t="s">
        <v>43</v>
      </c>
      <c r="W3176" s="29">
        <v>27.849599999999999</v>
      </c>
      <c r="X3176" s="29">
        <v>-115.17093</v>
      </c>
      <c r="Y3176" s="28">
        <f t="shared" si="543"/>
        <v>60.8</v>
      </c>
      <c r="Z3176" s="27">
        <v>16</v>
      </c>
      <c r="AA3176" s="27">
        <v>5</v>
      </c>
      <c r="AB3176" s="25" t="s">
        <v>46</v>
      </c>
      <c r="AC3176" s="25">
        <v>3</v>
      </c>
      <c r="AD3176" s="25">
        <v>24</v>
      </c>
      <c r="AE3176" s="27">
        <v>1</v>
      </c>
      <c r="AF3176" s="25">
        <v>5</v>
      </c>
      <c r="AG3176" s="27">
        <v>60</v>
      </c>
      <c r="AI3176" s="70">
        <f t="shared" si="535"/>
        <v>19.186499999999999</v>
      </c>
      <c r="AJ3176" s="74">
        <f t="shared" si="536"/>
        <v>1049.8173965226345</v>
      </c>
      <c r="AK3176" s="74">
        <f t="shared" si="537"/>
        <v>2.1195252309588497</v>
      </c>
      <c r="AL3176" s="73">
        <f t="shared" si="538"/>
        <v>2.1195252309588497</v>
      </c>
    </row>
    <row r="3177" spans="1:38">
      <c r="A3177" s="25" t="s">
        <v>158</v>
      </c>
      <c r="B3177" s="25" t="s">
        <v>40</v>
      </c>
      <c r="C3177" s="32">
        <v>39657</v>
      </c>
      <c r="D3177" s="25">
        <v>2008</v>
      </c>
      <c r="E3177" s="26">
        <v>0.47569444444444442</v>
      </c>
      <c r="F3177" s="26">
        <v>0.51527777777777783</v>
      </c>
      <c r="G3177" s="26">
        <f t="shared" si="539"/>
        <v>3.9583333333333415E-2</v>
      </c>
      <c r="H3177" s="27">
        <v>2</v>
      </c>
      <c r="I3177" s="27">
        <v>1</v>
      </c>
      <c r="J3177" s="27">
        <v>2</v>
      </c>
      <c r="K3177" s="27">
        <v>2</v>
      </c>
      <c r="L3177" s="14" t="s">
        <v>48</v>
      </c>
      <c r="M3177" s="14" t="s">
        <v>49</v>
      </c>
      <c r="N3177" s="27">
        <v>1</v>
      </c>
      <c r="O3177" s="27">
        <f t="shared" si="540"/>
        <v>28.38</v>
      </c>
      <c r="P3177" s="28">
        <v>8.6</v>
      </c>
      <c r="Q3177" s="27">
        <f t="shared" si="541"/>
        <v>10.56</v>
      </c>
      <c r="R3177" s="28">
        <v>3.2</v>
      </c>
      <c r="S3177" s="27">
        <f t="shared" si="542"/>
        <v>28.38</v>
      </c>
      <c r="T3177" s="28">
        <v>8.6</v>
      </c>
      <c r="U3177" s="27" t="s">
        <v>43</v>
      </c>
      <c r="V3177" s="27" t="s">
        <v>43</v>
      </c>
      <c r="W3177" s="29">
        <v>27.849599999999999</v>
      </c>
      <c r="X3177" s="29">
        <v>-115.17093</v>
      </c>
      <c r="Y3177" s="28">
        <f t="shared" si="543"/>
        <v>60.8</v>
      </c>
      <c r="Z3177" s="27">
        <v>16</v>
      </c>
      <c r="AA3177" s="27">
        <v>5</v>
      </c>
      <c r="AB3177" s="25" t="s">
        <v>46</v>
      </c>
      <c r="AC3177" s="25">
        <v>3</v>
      </c>
      <c r="AD3177" s="25">
        <v>24</v>
      </c>
      <c r="AE3177" s="27">
        <v>1</v>
      </c>
      <c r="AF3177" s="25">
        <v>5</v>
      </c>
      <c r="AG3177" s="27">
        <v>60</v>
      </c>
      <c r="AI3177" s="70">
        <f t="shared" si="535"/>
        <v>19.186499999999999</v>
      </c>
      <c r="AJ3177" s="74">
        <f t="shared" si="536"/>
        <v>1049.8173965226345</v>
      </c>
      <c r="AK3177" s="74">
        <f t="shared" si="537"/>
        <v>2.1195252309588497</v>
      </c>
      <c r="AL3177" s="73">
        <f t="shared" si="538"/>
        <v>2.1195252309588497</v>
      </c>
    </row>
    <row r="3178" spans="1:38">
      <c r="A3178" s="25" t="s">
        <v>158</v>
      </c>
      <c r="B3178" s="25" t="s">
        <v>40</v>
      </c>
      <c r="C3178" s="32">
        <v>39657</v>
      </c>
      <c r="D3178" s="25">
        <v>2008</v>
      </c>
      <c r="E3178" s="26">
        <v>0.47569444444444442</v>
      </c>
      <c r="F3178" s="26">
        <v>0.51527777777777783</v>
      </c>
      <c r="G3178" s="26">
        <f t="shared" si="539"/>
        <v>3.9583333333333415E-2</v>
      </c>
      <c r="H3178" s="27">
        <v>2</v>
      </c>
      <c r="I3178" s="27">
        <v>1</v>
      </c>
      <c r="J3178" s="27">
        <v>2</v>
      </c>
      <c r="K3178" s="27">
        <v>2</v>
      </c>
      <c r="L3178" s="14" t="s">
        <v>48</v>
      </c>
      <c r="M3178" s="14" t="s">
        <v>49</v>
      </c>
      <c r="N3178" s="27">
        <v>1</v>
      </c>
      <c r="O3178" s="27">
        <f t="shared" si="540"/>
        <v>28.38</v>
      </c>
      <c r="P3178" s="28">
        <v>8.6</v>
      </c>
      <c r="Q3178" s="27">
        <f t="shared" si="541"/>
        <v>10.56</v>
      </c>
      <c r="R3178" s="28">
        <v>3.2</v>
      </c>
      <c r="S3178" s="27">
        <f t="shared" si="542"/>
        <v>28.38</v>
      </c>
      <c r="T3178" s="28">
        <v>8.6</v>
      </c>
      <c r="U3178" s="27" t="s">
        <v>43</v>
      </c>
      <c r="V3178" s="27" t="s">
        <v>43</v>
      </c>
      <c r="W3178" s="29">
        <v>27.849599999999999</v>
      </c>
      <c r="X3178" s="29">
        <v>-115.17093</v>
      </c>
      <c r="Y3178" s="28">
        <f t="shared" si="543"/>
        <v>60.8</v>
      </c>
      <c r="Z3178" s="27">
        <v>16</v>
      </c>
      <c r="AA3178" s="27">
        <v>5</v>
      </c>
      <c r="AB3178" s="25" t="s">
        <v>46</v>
      </c>
      <c r="AC3178" s="25">
        <v>3</v>
      </c>
      <c r="AD3178" s="25">
        <v>24</v>
      </c>
      <c r="AE3178" s="27">
        <v>1</v>
      </c>
      <c r="AF3178" s="25">
        <v>5</v>
      </c>
      <c r="AG3178" s="27">
        <v>60</v>
      </c>
      <c r="AI3178" s="70">
        <f t="shared" si="535"/>
        <v>19.186499999999999</v>
      </c>
      <c r="AJ3178" s="74">
        <f t="shared" si="536"/>
        <v>1049.8173965226345</v>
      </c>
      <c r="AK3178" s="74">
        <f t="shared" si="537"/>
        <v>2.1195252309588497</v>
      </c>
      <c r="AL3178" s="73">
        <f t="shared" si="538"/>
        <v>2.1195252309588497</v>
      </c>
    </row>
    <row r="3179" spans="1:38">
      <c r="A3179" s="25" t="s">
        <v>158</v>
      </c>
      <c r="B3179" s="25" t="s">
        <v>40</v>
      </c>
      <c r="C3179" s="32">
        <v>39657</v>
      </c>
      <c r="D3179" s="25">
        <v>2008</v>
      </c>
      <c r="E3179" s="26">
        <v>0.47569444444444442</v>
      </c>
      <c r="F3179" s="26">
        <v>0.51527777777777783</v>
      </c>
      <c r="G3179" s="26">
        <f t="shared" si="539"/>
        <v>3.9583333333333415E-2</v>
      </c>
      <c r="H3179" s="27">
        <v>2</v>
      </c>
      <c r="I3179" s="27">
        <v>1</v>
      </c>
      <c r="J3179" s="27">
        <v>2</v>
      </c>
      <c r="K3179" s="27">
        <v>2</v>
      </c>
      <c r="L3179" s="14" t="s">
        <v>48</v>
      </c>
      <c r="M3179" s="14" t="s">
        <v>49</v>
      </c>
      <c r="N3179" s="27">
        <v>1</v>
      </c>
      <c r="O3179" s="27">
        <f t="shared" si="540"/>
        <v>28.38</v>
      </c>
      <c r="P3179" s="28">
        <v>8.6</v>
      </c>
      <c r="Q3179" s="27">
        <f t="shared" si="541"/>
        <v>10.56</v>
      </c>
      <c r="R3179" s="28">
        <v>3.2</v>
      </c>
      <c r="S3179" s="27">
        <f t="shared" si="542"/>
        <v>28.38</v>
      </c>
      <c r="T3179" s="28">
        <v>8.6</v>
      </c>
      <c r="U3179" s="27" t="s">
        <v>43</v>
      </c>
      <c r="V3179" s="27" t="s">
        <v>43</v>
      </c>
      <c r="W3179" s="29">
        <v>27.849599999999999</v>
      </c>
      <c r="X3179" s="29">
        <v>-115.17093</v>
      </c>
      <c r="Y3179" s="28">
        <f t="shared" si="543"/>
        <v>60.8</v>
      </c>
      <c r="Z3179" s="27">
        <v>16</v>
      </c>
      <c r="AA3179" s="27">
        <v>5</v>
      </c>
      <c r="AB3179" s="25" t="s">
        <v>46</v>
      </c>
      <c r="AC3179" s="25">
        <v>4</v>
      </c>
      <c r="AD3179" s="25">
        <v>17</v>
      </c>
      <c r="AE3179" s="27">
        <v>1</v>
      </c>
      <c r="AF3179" s="25">
        <v>8</v>
      </c>
      <c r="AG3179" s="27">
        <v>60</v>
      </c>
      <c r="AI3179" s="70">
        <f t="shared" si="535"/>
        <v>13.9505</v>
      </c>
      <c r="AJ3179" s="74">
        <f t="shared" si="536"/>
        <v>359.80704047984557</v>
      </c>
      <c r="AK3179" s="74">
        <f t="shared" si="537"/>
        <v>0.32549830524759849</v>
      </c>
      <c r="AL3179" s="73">
        <f t="shared" si="538"/>
        <v>0.32549830524759849</v>
      </c>
    </row>
    <row r="3180" spans="1:38">
      <c r="A3180" s="25" t="s">
        <v>158</v>
      </c>
      <c r="B3180" s="25" t="s">
        <v>40</v>
      </c>
      <c r="C3180" s="32">
        <v>39657</v>
      </c>
      <c r="D3180" s="25">
        <v>2008</v>
      </c>
      <c r="E3180" s="26">
        <v>0.47569444444444442</v>
      </c>
      <c r="F3180" s="26">
        <v>0.51527777777777783</v>
      </c>
      <c r="G3180" s="26">
        <f t="shared" si="539"/>
        <v>3.9583333333333415E-2</v>
      </c>
      <c r="H3180" s="27">
        <v>2</v>
      </c>
      <c r="I3180" s="27">
        <v>1</v>
      </c>
      <c r="J3180" s="27">
        <v>2</v>
      </c>
      <c r="K3180" s="27">
        <v>2</v>
      </c>
      <c r="L3180" s="14" t="s">
        <v>48</v>
      </c>
      <c r="M3180" s="14" t="s">
        <v>49</v>
      </c>
      <c r="N3180" s="27">
        <v>1</v>
      </c>
      <c r="O3180" s="27">
        <f t="shared" si="540"/>
        <v>28.38</v>
      </c>
      <c r="P3180" s="28">
        <v>8.6</v>
      </c>
      <c r="Q3180" s="27">
        <f t="shared" si="541"/>
        <v>10.56</v>
      </c>
      <c r="R3180" s="28">
        <v>3.2</v>
      </c>
      <c r="S3180" s="27">
        <f t="shared" si="542"/>
        <v>28.38</v>
      </c>
      <c r="T3180" s="28">
        <v>8.6</v>
      </c>
      <c r="U3180" s="27" t="s">
        <v>43</v>
      </c>
      <c r="V3180" s="27" t="s">
        <v>43</v>
      </c>
      <c r="W3180" s="29">
        <v>27.849599999999999</v>
      </c>
      <c r="X3180" s="29">
        <v>-115.17093</v>
      </c>
      <c r="Y3180" s="28">
        <f t="shared" si="543"/>
        <v>60.8</v>
      </c>
      <c r="Z3180" s="27">
        <v>16</v>
      </c>
      <c r="AA3180" s="27">
        <v>5</v>
      </c>
      <c r="AB3180" s="25" t="s">
        <v>46</v>
      </c>
      <c r="AC3180" s="25">
        <v>4</v>
      </c>
      <c r="AD3180" s="25">
        <v>18</v>
      </c>
      <c r="AE3180" s="27">
        <v>1</v>
      </c>
      <c r="AF3180" s="25">
        <v>8</v>
      </c>
      <c r="AG3180" s="27">
        <v>60</v>
      </c>
      <c r="AI3180" s="70">
        <f t="shared" si="535"/>
        <v>14.698500000000001</v>
      </c>
      <c r="AJ3180" s="74">
        <f t="shared" si="536"/>
        <v>428.83019204754055</v>
      </c>
      <c r="AK3180" s="74">
        <f t="shared" si="537"/>
        <v>0.50495849932360548</v>
      </c>
      <c r="AL3180" s="73">
        <f t="shared" si="538"/>
        <v>0.50495849932360548</v>
      </c>
    </row>
    <row r="3181" spans="1:38">
      <c r="A3181" s="25" t="s">
        <v>158</v>
      </c>
      <c r="B3181" s="25" t="s">
        <v>40</v>
      </c>
      <c r="C3181" s="32">
        <v>39657</v>
      </c>
      <c r="D3181" s="25">
        <v>2008</v>
      </c>
      <c r="E3181" s="26">
        <v>0.47569444444444442</v>
      </c>
      <c r="F3181" s="26">
        <v>0.51527777777777783</v>
      </c>
      <c r="G3181" s="26">
        <f t="shared" si="539"/>
        <v>3.9583333333333415E-2</v>
      </c>
      <c r="H3181" s="27">
        <v>2</v>
      </c>
      <c r="I3181" s="27">
        <v>1</v>
      </c>
      <c r="J3181" s="27">
        <v>2</v>
      </c>
      <c r="K3181" s="27">
        <v>2</v>
      </c>
      <c r="L3181" s="14" t="s">
        <v>48</v>
      </c>
      <c r="M3181" s="14" t="s">
        <v>49</v>
      </c>
      <c r="N3181" s="27">
        <v>1</v>
      </c>
      <c r="O3181" s="27">
        <f t="shared" si="540"/>
        <v>28.38</v>
      </c>
      <c r="P3181" s="28">
        <v>8.6</v>
      </c>
      <c r="Q3181" s="27">
        <f t="shared" si="541"/>
        <v>10.56</v>
      </c>
      <c r="R3181" s="28">
        <v>3.2</v>
      </c>
      <c r="S3181" s="27">
        <f t="shared" si="542"/>
        <v>28.38</v>
      </c>
      <c r="T3181" s="28">
        <v>8.6</v>
      </c>
      <c r="U3181" s="27" t="s">
        <v>43</v>
      </c>
      <c r="V3181" s="27" t="s">
        <v>43</v>
      </c>
      <c r="W3181" s="29">
        <v>27.849599999999999</v>
      </c>
      <c r="X3181" s="29">
        <v>-115.17093</v>
      </c>
      <c r="Y3181" s="28">
        <f t="shared" si="543"/>
        <v>60.8</v>
      </c>
      <c r="Z3181" s="27">
        <v>16</v>
      </c>
      <c r="AA3181" s="27">
        <v>5</v>
      </c>
      <c r="AB3181" s="25" t="s">
        <v>46</v>
      </c>
      <c r="AC3181" s="25">
        <v>4</v>
      </c>
      <c r="AD3181" s="25">
        <v>18</v>
      </c>
      <c r="AE3181" s="27">
        <v>1</v>
      </c>
      <c r="AF3181" s="25">
        <v>8</v>
      </c>
      <c r="AG3181" s="27">
        <v>60</v>
      </c>
      <c r="AI3181" s="70">
        <f t="shared" si="535"/>
        <v>14.698500000000001</v>
      </c>
      <c r="AJ3181" s="74">
        <f t="shared" si="536"/>
        <v>428.83019204754055</v>
      </c>
      <c r="AK3181" s="74">
        <f t="shared" si="537"/>
        <v>0.50495849932360548</v>
      </c>
      <c r="AL3181" s="73">
        <f t="shared" si="538"/>
        <v>0.50495849932360548</v>
      </c>
    </row>
    <row r="3182" spans="1:38">
      <c r="A3182" s="25" t="s">
        <v>158</v>
      </c>
      <c r="B3182" s="25" t="s">
        <v>40</v>
      </c>
      <c r="C3182" s="32">
        <v>39657</v>
      </c>
      <c r="D3182" s="25">
        <v>2008</v>
      </c>
      <c r="E3182" s="26">
        <v>0.47569444444444442</v>
      </c>
      <c r="F3182" s="26">
        <v>0.51527777777777783</v>
      </c>
      <c r="G3182" s="26">
        <f t="shared" si="539"/>
        <v>3.9583333333333415E-2</v>
      </c>
      <c r="H3182" s="27">
        <v>2</v>
      </c>
      <c r="I3182" s="27">
        <v>1</v>
      </c>
      <c r="J3182" s="27">
        <v>2</v>
      </c>
      <c r="K3182" s="27">
        <v>2</v>
      </c>
      <c r="L3182" s="14" t="s">
        <v>48</v>
      </c>
      <c r="M3182" s="14" t="s">
        <v>49</v>
      </c>
      <c r="N3182" s="27">
        <v>1</v>
      </c>
      <c r="O3182" s="27">
        <f t="shared" si="540"/>
        <v>28.38</v>
      </c>
      <c r="P3182" s="28">
        <v>8.6</v>
      </c>
      <c r="Q3182" s="27">
        <f t="shared" si="541"/>
        <v>10.56</v>
      </c>
      <c r="R3182" s="28">
        <v>3.2</v>
      </c>
      <c r="S3182" s="27">
        <f t="shared" si="542"/>
        <v>28.38</v>
      </c>
      <c r="T3182" s="28">
        <v>8.6</v>
      </c>
      <c r="U3182" s="27" t="s">
        <v>43</v>
      </c>
      <c r="V3182" s="27" t="s">
        <v>43</v>
      </c>
      <c r="W3182" s="29">
        <v>27.849599999999999</v>
      </c>
      <c r="X3182" s="29">
        <v>-115.17093</v>
      </c>
      <c r="Y3182" s="28">
        <f t="shared" si="543"/>
        <v>60.8</v>
      </c>
      <c r="Z3182" s="27">
        <v>16</v>
      </c>
      <c r="AA3182" s="27">
        <v>5</v>
      </c>
      <c r="AB3182" s="25" t="s">
        <v>46</v>
      </c>
      <c r="AC3182" s="25">
        <v>4</v>
      </c>
      <c r="AD3182" s="25">
        <v>19</v>
      </c>
      <c r="AE3182" s="27">
        <v>1</v>
      </c>
      <c r="AF3182" s="25">
        <v>8</v>
      </c>
      <c r="AG3182" s="27">
        <v>60</v>
      </c>
      <c r="AI3182" s="70">
        <f t="shared" si="535"/>
        <v>15.4465</v>
      </c>
      <c r="AJ3182" s="74">
        <f t="shared" si="536"/>
        <v>506.66058069508574</v>
      </c>
      <c r="AK3182" s="74">
        <f t="shared" si="537"/>
        <v>0.70731750980722297</v>
      </c>
      <c r="AL3182" s="73">
        <f t="shared" si="538"/>
        <v>0.70731750980722297</v>
      </c>
    </row>
    <row r="3183" spans="1:38">
      <c r="A3183" s="25" t="s">
        <v>158</v>
      </c>
      <c r="B3183" s="25" t="s">
        <v>40</v>
      </c>
      <c r="C3183" s="32">
        <v>39657</v>
      </c>
      <c r="D3183" s="25">
        <v>2008</v>
      </c>
      <c r="E3183" s="26">
        <v>0.47569444444444442</v>
      </c>
      <c r="F3183" s="26">
        <v>0.51527777777777783</v>
      </c>
      <c r="G3183" s="26">
        <f t="shared" si="539"/>
        <v>3.9583333333333415E-2</v>
      </c>
      <c r="H3183" s="27">
        <v>2</v>
      </c>
      <c r="I3183" s="27">
        <v>1</v>
      </c>
      <c r="J3183" s="27">
        <v>2</v>
      </c>
      <c r="K3183" s="27">
        <v>2</v>
      </c>
      <c r="L3183" s="14" t="s">
        <v>48</v>
      </c>
      <c r="M3183" s="14" t="s">
        <v>49</v>
      </c>
      <c r="N3183" s="27">
        <v>1</v>
      </c>
      <c r="O3183" s="27">
        <f t="shared" si="540"/>
        <v>28.38</v>
      </c>
      <c r="P3183" s="28">
        <v>8.6</v>
      </c>
      <c r="Q3183" s="27">
        <f t="shared" si="541"/>
        <v>10.56</v>
      </c>
      <c r="R3183" s="28">
        <v>3.2</v>
      </c>
      <c r="S3183" s="27">
        <f t="shared" si="542"/>
        <v>28.38</v>
      </c>
      <c r="T3183" s="28">
        <v>8.6</v>
      </c>
      <c r="U3183" s="27" t="s">
        <v>43</v>
      </c>
      <c r="V3183" s="27" t="s">
        <v>43</v>
      </c>
      <c r="W3183" s="29">
        <v>27.849599999999999</v>
      </c>
      <c r="X3183" s="29">
        <v>-115.17093</v>
      </c>
      <c r="Y3183" s="28">
        <f t="shared" si="543"/>
        <v>60.8</v>
      </c>
      <c r="Z3183" s="27">
        <v>16</v>
      </c>
      <c r="AA3183" s="27">
        <v>5</v>
      </c>
      <c r="AB3183" s="25" t="s">
        <v>46</v>
      </c>
      <c r="AC3183" s="25">
        <v>4</v>
      </c>
      <c r="AD3183" s="25">
        <v>22</v>
      </c>
      <c r="AE3183" s="27">
        <v>1</v>
      </c>
      <c r="AF3183" s="25">
        <v>8</v>
      </c>
      <c r="AG3183" s="27">
        <v>60</v>
      </c>
      <c r="AI3183" s="70">
        <f t="shared" si="535"/>
        <v>17.6905</v>
      </c>
      <c r="AJ3183" s="74">
        <f t="shared" si="536"/>
        <v>799.19872211710003</v>
      </c>
      <c r="AK3183" s="74">
        <f t="shared" si="537"/>
        <v>1.4679166775044603</v>
      </c>
      <c r="AL3183" s="73">
        <f t="shared" si="538"/>
        <v>1.4679166775044603</v>
      </c>
    </row>
    <row r="3184" spans="1:38">
      <c r="A3184" s="25" t="s">
        <v>158</v>
      </c>
      <c r="B3184" s="25" t="s">
        <v>40</v>
      </c>
      <c r="C3184" s="32">
        <v>39657</v>
      </c>
      <c r="D3184" s="25">
        <v>2008</v>
      </c>
      <c r="E3184" s="26">
        <v>0.47569444444444442</v>
      </c>
      <c r="F3184" s="26">
        <v>0.51527777777777783</v>
      </c>
      <c r="G3184" s="26">
        <f t="shared" si="539"/>
        <v>3.9583333333333415E-2</v>
      </c>
      <c r="H3184" s="27">
        <v>2</v>
      </c>
      <c r="I3184" s="27">
        <v>1</v>
      </c>
      <c r="J3184" s="27">
        <v>2</v>
      </c>
      <c r="K3184" s="27">
        <v>2</v>
      </c>
      <c r="L3184" s="14" t="s">
        <v>48</v>
      </c>
      <c r="M3184" s="14" t="s">
        <v>49</v>
      </c>
      <c r="N3184" s="27">
        <v>1</v>
      </c>
      <c r="O3184" s="27">
        <f t="shared" si="540"/>
        <v>28.38</v>
      </c>
      <c r="P3184" s="28">
        <v>8.6</v>
      </c>
      <c r="Q3184" s="27">
        <f t="shared" si="541"/>
        <v>10.56</v>
      </c>
      <c r="R3184" s="28">
        <v>3.2</v>
      </c>
      <c r="S3184" s="27">
        <f t="shared" si="542"/>
        <v>28.38</v>
      </c>
      <c r="T3184" s="28">
        <v>8.6</v>
      </c>
      <c r="U3184" s="27" t="s">
        <v>43</v>
      </c>
      <c r="V3184" s="27" t="s">
        <v>43</v>
      </c>
      <c r="W3184" s="29">
        <v>27.849599999999999</v>
      </c>
      <c r="X3184" s="29">
        <v>-115.17093</v>
      </c>
      <c r="Y3184" s="28">
        <f t="shared" si="543"/>
        <v>60.8</v>
      </c>
      <c r="Z3184" s="27">
        <v>16</v>
      </c>
      <c r="AA3184" s="27">
        <v>5</v>
      </c>
      <c r="AB3184" s="25" t="s">
        <v>46</v>
      </c>
      <c r="AC3184" s="25">
        <v>4</v>
      </c>
      <c r="AD3184" s="25">
        <v>22</v>
      </c>
      <c r="AE3184" s="27">
        <v>1</v>
      </c>
      <c r="AF3184" s="25">
        <v>8</v>
      </c>
      <c r="AG3184" s="27">
        <v>60</v>
      </c>
      <c r="AI3184" s="70">
        <f t="shared" si="535"/>
        <v>17.6905</v>
      </c>
      <c r="AJ3184" s="74">
        <f t="shared" si="536"/>
        <v>799.19872211710003</v>
      </c>
      <c r="AK3184" s="74">
        <f t="shared" si="537"/>
        <v>1.4679166775044603</v>
      </c>
      <c r="AL3184" s="73">
        <f t="shared" si="538"/>
        <v>1.4679166775044603</v>
      </c>
    </row>
    <row r="3185" spans="1:38">
      <c r="A3185" s="25" t="s">
        <v>158</v>
      </c>
      <c r="B3185" s="25" t="s">
        <v>40</v>
      </c>
      <c r="C3185" s="32">
        <v>39657</v>
      </c>
      <c r="D3185" s="25">
        <v>2008</v>
      </c>
      <c r="E3185" s="26">
        <v>0.47569444444444442</v>
      </c>
      <c r="F3185" s="26">
        <v>0.51527777777777783</v>
      </c>
      <c r="G3185" s="26">
        <f t="shared" si="539"/>
        <v>3.9583333333333415E-2</v>
      </c>
      <c r="H3185" s="27">
        <v>2</v>
      </c>
      <c r="I3185" s="27">
        <v>1</v>
      </c>
      <c r="J3185" s="27">
        <v>2</v>
      </c>
      <c r="K3185" s="27">
        <v>2</v>
      </c>
      <c r="L3185" s="14" t="s">
        <v>48</v>
      </c>
      <c r="M3185" s="14" t="s">
        <v>49</v>
      </c>
      <c r="N3185" s="27">
        <v>1</v>
      </c>
      <c r="O3185" s="27">
        <f t="shared" si="540"/>
        <v>28.38</v>
      </c>
      <c r="P3185" s="28">
        <v>8.6</v>
      </c>
      <c r="Q3185" s="27">
        <f t="shared" si="541"/>
        <v>10.56</v>
      </c>
      <c r="R3185" s="28">
        <v>3.2</v>
      </c>
      <c r="S3185" s="27">
        <f t="shared" si="542"/>
        <v>28.38</v>
      </c>
      <c r="T3185" s="28">
        <v>8.6</v>
      </c>
      <c r="U3185" s="27" t="s">
        <v>43</v>
      </c>
      <c r="V3185" s="27" t="s">
        <v>43</v>
      </c>
      <c r="W3185" s="29">
        <v>27.849599999999999</v>
      </c>
      <c r="X3185" s="29">
        <v>-115.17093</v>
      </c>
      <c r="Y3185" s="28">
        <f t="shared" si="543"/>
        <v>60.8</v>
      </c>
      <c r="Z3185" s="27">
        <v>16</v>
      </c>
      <c r="AA3185" s="27">
        <v>5</v>
      </c>
      <c r="AB3185" s="25" t="s">
        <v>46</v>
      </c>
      <c r="AC3185" s="25">
        <v>4</v>
      </c>
      <c r="AD3185" s="25">
        <v>22</v>
      </c>
      <c r="AE3185" s="27">
        <v>1</v>
      </c>
      <c r="AF3185" s="25">
        <v>8</v>
      </c>
      <c r="AG3185" s="27">
        <v>60</v>
      </c>
      <c r="AI3185" s="70">
        <f t="shared" si="535"/>
        <v>17.6905</v>
      </c>
      <c r="AJ3185" s="74">
        <f t="shared" si="536"/>
        <v>799.19872211710003</v>
      </c>
      <c r="AK3185" s="74">
        <f t="shared" si="537"/>
        <v>1.4679166775044603</v>
      </c>
      <c r="AL3185" s="73">
        <f t="shared" si="538"/>
        <v>1.4679166775044603</v>
      </c>
    </row>
    <row r="3186" spans="1:38">
      <c r="A3186" s="25" t="s">
        <v>158</v>
      </c>
      <c r="B3186" s="25" t="s">
        <v>40</v>
      </c>
      <c r="C3186" s="32">
        <v>39657</v>
      </c>
      <c r="D3186" s="25">
        <v>2008</v>
      </c>
      <c r="E3186" s="26">
        <v>0.47569444444444442</v>
      </c>
      <c r="F3186" s="26">
        <v>0.51527777777777783</v>
      </c>
      <c r="G3186" s="26">
        <f t="shared" si="539"/>
        <v>3.9583333333333415E-2</v>
      </c>
      <c r="H3186" s="27">
        <v>2</v>
      </c>
      <c r="I3186" s="27">
        <v>1</v>
      </c>
      <c r="J3186" s="27">
        <v>2</v>
      </c>
      <c r="K3186" s="27">
        <v>2</v>
      </c>
      <c r="L3186" s="14" t="s">
        <v>48</v>
      </c>
      <c r="M3186" s="14" t="s">
        <v>49</v>
      </c>
      <c r="N3186" s="27">
        <v>1</v>
      </c>
      <c r="O3186" s="27">
        <f t="shared" si="540"/>
        <v>28.38</v>
      </c>
      <c r="P3186" s="28">
        <v>8.6</v>
      </c>
      <c r="Q3186" s="27">
        <f t="shared" si="541"/>
        <v>10.56</v>
      </c>
      <c r="R3186" s="28">
        <v>3.2</v>
      </c>
      <c r="S3186" s="27">
        <f t="shared" si="542"/>
        <v>28.38</v>
      </c>
      <c r="T3186" s="28">
        <v>8.6</v>
      </c>
      <c r="U3186" s="27" t="s">
        <v>43</v>
      </c>
      <c r="V3186" s="27" t="s">
        <v>43</v>
      </c>
      <c r="W3186" s="29">
        <v>27.849599999999999</v>
      </c>
      <c r="X3186" s="29">
        <v>-115.17093</v>
      </c>
      <c r="Y3186" s="28">
        <f t="shared" si="543"/>
        <v>60.8</v>
      </c>
      <c r="Z3186" s="27">
        <v>16</v>
      </c>
      <c r="AA3186" s="27">
        <v>5</v>
      </c>
      <c r="AB3186" s="25" t="s">
        <v>46</v>
      </c>
      <c r="AC3186" s="25">
        <v>4</v>
      </c>
      <c r="AD3186" s="25">
        <v>23</v>
      </c>
      <c r="AE3186" s="27">
        <v>1</v>
      </c>
      <c r="AF3186" s="25">
        <v>8</v>
      </c>
      <c r="AG3186" s="27">
        <v>60</v>
      </c>
      <c r="AI3186" s="70">
        <f t="shared" si="535"/>
        <v>18.438500000000001</v>
      </c>
      <c r="AJ3186" s="74">
        <f t="shared" si="536"/>
        <v>918.51444961025391</v>
      </c>
      <c r="AK3186" s="74">
        <f t="shared" si="537"/>
        <v>1.7781375689866601</v>
      </c>
      <c r="AL3186" s="73">
        <f t="shared" si="538"/>
        <v>1.7781375689866601</v>
      </c>
    </row>
    <row r="3187" spans="1:38">
      <c r="A3187" s="25" t="s">
        <v>158</v>
      </c>
      <c r="B3187" s="25" t="s">
        <v>40</v>
      </c>
      <c r="C3187" s="32">
        <v>39657</v>
      </c>
      <c r="D3187" s="25">
        <v>2008</v>
      </c>
      <c r="E3187" s="26">
        <v>0.47569444444444442</v>
      </c>
      <c r="F3187" s="26">
        <v>0.51527777777777783</v>
      </c>
      <c r="G3187" s="26">
        <f t="shared" si="539"/>
        <v>3.9583333333333415E-2</v>
      </c>
      <c r="H3187" s="27">
        <v>2</v>
      </c>
      <c r="I3187" s="27">
        <v>1</v>
      </c>
      <c r="J3187" s="27">
        <v>2</v>
      </c>
      <c r="K3187" s="27">
        <v>2</v>
      </c>
      <c r="L3187" s="14" t="s">
        <v>48</v>
      </c>
      <c r="M3187" s="14" t="s">
        <v>49</v>
      </c>
      <c r="N3187" s="27">
        <v>1</v>
      </c>
      <c r="O3187" s="27">
        <f t="shared" si="540"/>
        <v>28.38</v>
      </c>
      <c r="P3187" s="28">
        <v>8.6</v>
      </c>
      <c r="Q3187" s="27">
        <f t="shared" si="541"/>
        <v>10.56</v>
      </c>
      <c r="R3187" s="28">
        <v>3.2</v>
      </c>
      <c r="S3187" s="27">
        <f t="shared" si="542"/>
        <v>28.38</v>
      </c>
      <c r="T3187" s="28">
        <v>8.6</v>
      </c>
      <c r="U3187" s="27" t="s">
        <v>43</v>
      </c>
      <c r="V3187" s="27" t="s">
        <v>43</v>
      </c>
      <c r="W3187" s="29">
        <v>27.849599999999999</v>
      </c>
      <c r="X3187" s="29">
        <v>-115.17093</v>
      </c>
      <c r="Y3187" s="28">
        <f t="shared" si="543"/>
        <v>60.8</v>
      </c>
      <c r="Z3187" s="27">
        <v>16</v>
      </c>
      <c r="AA3187" s="27">
        <v>5</v>
      </c>
      <c r="AB3187" s="25" t="s">
        <v>46</v>
      </c>
      <c r="AC3187" s="25">
        <v>4</v>
      </c>
      <c r="AD3187" s="25">
        <v>24</v>
      </c>
      <c r="AE3187" s="27">
        <v>1</v>
      </c>
      <c r="AF3187" s="25">
        <v>8</v>
      </c>
      <c r="AG3187" s="27">
        <v>60</v>
      </c>
      <c r="AI3187" s="70">
        <f t="shared" si="535"/>
        <v>19.186499999999999</v>
      </c>
      <c r="AJ3187" s="74">
        <f t="shared" si="536"/>
        <v>1049.8173965226345</v>
      </c>
      <c r="AK3187" s="74">
        <f t="shared" si="537"/>
        <v>2.1195252309588497</v>
      </c>
      <c r="AL3187" s="73">
        <f t="shared" si="538"/>
        <v>2.1195252309588497</v>
      </c>
    </row>
    <row r="3188" spans="1:38">
      <c r="A3188" s="25" t="s">
        <v>158</v>
      </c>
      <c r="B3188" s="25" t="s">
        <v>40</v>
      </c>
      <c r="C3188" s="32">
        <v>39657</v>
      </c>
      <c r="D3188" s="25">
        <v>2008</v>
      </c>
      <c r="E3188" s="26">
        <v>0.47569444444444442</v>
      </c>
      <c r="F3188" s="26">
        <v>0.51527777777777783</v>
      </c>
      <c r="G3188" s="26">
        <f t="shared" si="539"/>
        <v>3.9583333333333415E-2</v>
      </c>
      <c r="H3188" s="27">
        <v>2</v>
      </c>
      <c r="I3188" s="27">
        <v>1</v>
      </c>
      <c r="J3188" s="27">
        <v>2</v>
      </c>
      <c r="K3188" s="27">
        <v>2</v>
      </c>
      <c r="L3188" s="14" t="s">
        <v>48</v>
      </c>
      <c r="M3188" s="14" t="s">
        <v>49</v>
      </c>
      <c r="N3188" s="27">
        <v>1</v>
      </c>
      <c r="O3188" s="27">
        <f t="shared" si="540"/>
        <v>28.38</v>
      </c>
      <c r="P3188" s="28">
        <v>8.6</v>
      </c>
      <c r="Q3188" s="27">
        <f t="shared" si="541"/>
        <v>10.56</v>
      </c>
      <c r="R3188" s="28">
        <v>3.2</v>
      </c>
      <c r="S3188" s="27">
        <f t="shared" si="542"/>
        <v>28.38</v>
      </c>
      <c r="T3188" s="28">
        <v>8.6</v>
      </c>
      <c r="U3188" s="27" t="s">
        <v>43</v>
      </c>
      <c r="V3188" s="27" t="s">
        <v>43</v>
      </c>
      <c r="W3188" s="29">
        <v>27.849599999999999</v>
      </c>
      <c r="X3188" s="29">
        <v>-115.17093</v>
      </c>
      <c r="Y3188" s="28">
        <f t="shared" si="543"/>
        <v>60.8</v>
      </c>
      <c r="Z3188" s="27">
        <v>16</v>
      </c>
      <c r="AA3188" s="27">
        <v>5</v>
      </c>
      <c r="AB3188" s="25" t="s">
        <v>46</v>
      </c>
      <c r="AC3188" s="25">
        <v>5</v>
      </c>
      <c r="AD3188" s="25">
        <v>18</v>
      </c>
      <c r="AE3188" s="27">
        <v>1</v>
      </c>
      <c r="AF3188" s="25">
        <v>10</v>
      </c>
      <c r="AG3188" s="27">
        <v>60</v>
      </c>
      <c r="AI3188" s="70">
        <f t="shared" si="535"/>
        <v>14.698500000000001</v>
      </c>
      <c r="AJ3188" s="74">
        <f t="shared" si="536"/>
        <v>428.83019204754055</v>
      </c>
      <c r="AK3188" s="74">
        <f t="shared" si="537"/>
        <v>0.50495849932360548</v>
      </c>
      <c r="AL3188" s="73">
        <f t="shared" si="538"/>
        <v>0.50495849932360548</v>
      </c>
    </row>
    <row r="3189" spans="1:38">
      <c r="A3189" s="25" t="s">
        <v>158</v>
      </c>
      <c r="B3189" s="25" t="s">
        <v>40</v>
      </c>
      <c r="C3189" s="32">
        <v>39657</v>
      </c>
      <c r="D3189" s="25">
        <v>2008</v>
      </c>
      <c r="E3189" s="26">
        <v>0.47569444444444442</v>
      </c>
      <c r="F3189" s="26">
        <v>0.51527777777777783</v>
      </c>
      <c r="G3189" s="26">
        <f t="shared" si="539"/>
        <v>3.9583333333333415E-2</v>
      </c>
      <c r="H3189" s="27">
        <v>2</v>
      </c>
      <c r="I3189" s="27">
        <v>1</v>
      </c>
      <c r="J3189" s="27">
        <v>2</v>
      </c>
      <c r="K3189" s="27">
        <v>2</v>
      </c>
      <c r="L3189" s="14" t="s">
        <v>48</v>
      </c>
      <c r="M3189" s="14" t="s">
        <v>49</v>
      </c>
      <c r="N3189" s="27">
        <v>1</v>
      </c>
      <c r="O3189" s="27">
        <f t="shared" si="540"/>
        <v>28.38</v>
      </c>
      <c r="P3189" s="28">
        <v>8.6</v>
      </c>
      <c r="Q3189" s="27">
        <f t="shared" si="541"/>
        <v>10.56</v>
      </c>
      <c r="R3189" s="28">
        <v>3.2</v>
      </c>
      <c r="S3189" s="27">
        <f t="shared" si="542"/>
        <v>28.38</v>
      </c>
      <c r="T3189" s="28">
        <v>8.6</v>
      </c>
      <c r="U3189" s="27" t="s">
        <v>43</v>
      </c>
      <c r="V3189" s="27" t="s">
        <v>43</v>
      </c>
      <c r="W3189" s="29">
        <v>27.849599999999999</v>
      </c>
      <c r="X3189" s="29">
        <v>-115.17093</v>
      </c>
      <c r="Y3189" s="28">
        <f t="shared" si="543"/>
        <v>60.8</v>
      </c>
      <c r="Z3189" s="27">
        <v>16</v>
      </c>
      <c r="AA3189" s="27">
        <v>5</v>
      </c>
      <c r="AB3189" s="25" t="s">
        <v>46</v>
      </c>
      <c r="AC3189" s="25">
        <v>5</v>
      </c>
      <c r="AD3189" s="25">
        <v>22</v>
      </c>
      <c r="AE3189" s="27">
        <v>1</v>
      </c>
      <c r="AF3189" s="25">
        <v>10</v>
      </c>
      <c r="AG3189" s="27">
        <v>60</v>
      </c>
      <c r="AI3189" s="70">
        <f t="shared" si="535"/>
        <v>17.6905</v>
      </c>
      <c r="AJ3189" s="74">
        <f t="shared" si="536"/>
        <v>799.19872211710003</v>
      </c>
      <c r="AK3189" s="74">
        <f t="shared" si="537"/>
        <v>1.4679166775044603</v>
      </c>
      <c r="AL3189" s="73">
        <f t="shared" si="538"/>
        <v>1.4679166775044603</v>
      </c>
    </row>
    <row r="3190" spans="1:38">
      <c r="A3190" s="25" t="s">
        <v>158</v>
      </c>
      <c r="B3190" s="25" t="s">
        <v>40</v>
      </c>
      <c r="C3190" s="32">
        <v>39657</v>
      </c>
      <c r="D3190" s="25">
        <v>2008</v>
      </c>
      <c r="E3190" s="26">
        <v>0.47569444444444442</v>
      </c>
      <c r="F3190" s="26">
        <v>0.51527777777777783</v>
      </c>
      <c r="G3190" s="26">
        <f t="shared" si="539"/>
        <v>3.9583333333333415E-2</v>
      </c>
      <c r="H3190" s="27">
        <v>2</v>
      </c>
      <c r="I3190" s="27">
        <v>1</v>
      </c>
      <c r="J3190" s="27">
        <v>2</v>
      </c>
      <c r="K3190" s="27">
        <v>2</v>
      </c>
      <c r="L3190" s="14" t="s">
        <v>48</v>
      </c>
      <c r="M3190" s="14" t="s">
        <v>49</v>
      </c>
      <c r="N3190" s="27">
        <v>1</v>
      </c>
      <c r="O3190" s="27">
        <f t="shared" si="540"/>
        <v>28.38</v>
      </c>
      <c r="P3190" s="28">
        <v>8.6</v>
      </c>
      <c r="Q3190" s="27">
        <f t="shared" si="541"/>
        <v>10.56</v>
      </c>
      <c r="R3190" s="28">
        <v>3.2</v>
      </c>
      <c r="S3190" s="27">
        <f t="shared" si="542"/>
        <v>28.38</v>
      </c>
      <c r="T3190" s="28">
        <v>8.6</v>
      </c>
      <c r="U3190" s="27" t="s">
        <v>43</v>
      </c>
      <c r="V3190" s="27" t="s">
        <v>43</v>
      </c>
      <c r="W3190" s="29">
        <v>27.849599999999999</v>
      </c>
      <c r="X3190" s="29">
        <v>-115.17093</v>
      </c>
      <c r="Y3190" s="28">
        <f t="shared" si="543"/>
        <v>60.8</v>
      </c>
      <c r="Z3190" s="27">
        <v>16</v>
      </c>
      <c r="AA3190" s="27">
        <v>5</v>
      </c>
      <c r="AB3190" s="25" t="s">
        <v>46</v>
      </c>
      <c r="AC3190" s="25">
        <v>5</v>
      </c>
      <c r="AD3190" s="25">
        <v>22</v>
      </c>
      <c r="AE3190" s="27">
        <v>1</v>
      </c>
      <c r="AF3190" s="25">
        <v>10</v>
      </c>
      <c r="AG3190" s="27">
        <v>60</v>
      </c>
      <c r="AI3190" s="70">
        <f t="shared" si="535"/>
        <v>17.6905</v>
      </c>
      <c r="AJ3190" s="74">
        <f t="shared" si="536"/>
        <v>799.19872211710003</v>
      </c>
      <c r="AK3190" s="74">
        <f t="shared" si="537"/>
        <v>1.4679166775044603</v>
      </c>
      <c r="AL3190" s="73">
        <f t="shared" si="538"/>
        <v>1.4679166775044603</v>
      </c>
    </row>
    <row r="3191" spans="1:38">
      <c r="A3191" s="25" t="s">
        <v>158</v>
      </c>
      <c r="B3191" s="25" t="s">
        <v>40</v>
      </c>
      <c r="C3191" s="32">
        <v>39657</v>
      </c>
      <c r="D3191" s="25">
        <v>2008</v>
      </c>
      <c r="E3191" s="26">
        <v>0.47569444444444442</v>
      </c>
      <c r="F3191" s="26">
        <v>0.51527777777777783</v>
      </c>
      <c r="G3191" s="26">
        <f t="shared" si="539"/>
        <v>3.9583333333333415E-2</v>
      </c>
      <c r="H3191" s="27">
        <v>2</v>
      </c>
      <c r="I3191" s="27">
        <v>1</v>
      </c>
      <c r="J3191" s="27">
        <v>2</v>
      </c>
      <c r="K3191" s="27">
        <v>2</v>
      </c>
      <c r="L3191" s="14" t="s">
        <v>48</v>
      </c>
      <c r="M3191" s="14" t="s">
        <v>49</v>
      </c>
      <c r="N3191" s="27">
        <v>1</v>
      </c>
      <c r="O3191" s="27">
        <f t="shared" si="540"/>
        <v>28.38</v>
      </c>
      <c r="P3191" s="28">
        <v>8.6</v>
      </c>
      <c r="Q3191" s="27">
        <f t="shared" si="541"/>
        <v>10.56</v>
      </c>
      <c r="R3191" s="28">
        <v>3.2</v>
      </c>
      <c r="S3191" s="27">
        <f t="shared" si="542"/>
        <v>28.38</v>
      </c>
      <c r="T3191" s="28">
        <v>8.6</v>
      </c>
      <c r="U3191" s="27" t="s">
        <v>43</v>
      </c>
      <c r="V3191" s="27" t="s">
        <v>43</v>
      </c>
      <c r="W3191" s="29">
        <v>27.849599999999999</v>
      </c>
      <c r="X3191" s="29">
        <v>-115.17093</v>
      </c>
      <c r="Y3191" s="28">
        <f t="shared" si="543"/>
        <v>60.8</v>
      </c>
      <c r="Z3191" s="27">
        <v>16</v>
      </c>
      <c r="AA3191" s="27">
        <v>5</v>
      </c>
      <c r="AB3191" s="25" t="s">
        <v>46</v>
      </c>
      <c r="AC3191" s="25">
        <v>5</v>
      </c>
      <c r="AD3191" s="25">
        <v>24</v>
      </c>
      <c r="AE3191" s="27">
        <v>1</v>
      </c>
      <c r="AF3191" s="25">
        <v>10</v>
      </c>
      <c r="AG3191" s="27">
        <v>60</v>
      </c>
      <c r="AI3191" s="70">
        <f t="shared" si="535"/>
        <v>19.186499999999999</v>
      </c>
      <c r="AJ3191" s="74">
        <f t="shared" si="536"/>
        <v>1049.8173965226345</v>
      </c>
      <c r="AK3191" s="74">
        <f t="shared" si="537"/>
        <v>2.1195252309588497</v>
      </c>
      <c r="AL3191" s="73">
        <f t="shared" si="538"/>
        <v>2.1195252309588497</v>
      </c>
    </row>
    <row r="3192" spans="1:38">
      <c r="A3192" s="25" t="s">
        <v>158</v>
      </c>
      <c r="B3192" s="25" t="s">
        <v>40</v>
      </c>
      <c r="C3192" s="32">
        <v>39657</v>
      </c>
      <c r="D3192" s="25">
        <v>2008</v>
      </c>
      <c r="E3192" s="26">
        <v>0.47569444444444442</v>
      </c>
      <c r="F3192" s="26">
        <v>0.51527777777777783</v>
      </c>
      <c r="G3192" s="26">
        <f t="shared" si="539"/>
        <v>3.9583333333333415E-2</v>
      </c>
      <c r="H3192" s="27">
        <v>2</v>
      </c>
      <c r="I3192" s="27">
        <v>1</v>
      </c>
      <c r="J3192" s="27">
        <v>2</v>
      </c>
      <c r="K3192" s="27">
        <v>2</v>
      </c>
      <c r="L3192" s="14" t="s">
        <v>48</v>
      </c>
      <c r="M3192" s="14" t="s">
        <v>49</v>
      </c>
      <c r="N3192" s="27">
        <v>1</v>
      </c>
      <c r="O3192" s="27">
        <f t="shared" si="540"/>
        <v>28.38</v>
      </c>
      <c r="P3192" s="28">
        <v>8.6</v>
      </c>
      <c r="Q3192" s="27">
        <f t="shared" si="541"/>
        <v>10.56</v>
      </c>
      <c r="R3192" s="28">
        <v>3.2</v>
      </c>
      <c r="S3192" s="27">
        <f t="shared" si="542"/>
        <v>28.38</v>
      </c>
      <c r="T3192" s="28">
        <v>8.6</v>
      </c>
      <c r="U3192" s="27" t="s">
        <v>43</v>
      </c>
      <c r="V3192" s="27" t="s">
        <v>43</v>
      </c>
      <c r="W3192" s="29">
        <v>27.849599999999999</v>
      </c>
      <c r="X3192" s="29">
        <v>-115.17093</v>
      </c>
      <c r="Y3192" s="28">
        <f t="shared" si="543"/>
        <v>60.8</v>
      </c>
      <c r="Z3192" s="27">
        <v>16</v>
      </c>
      <c r="AA3192" s="27">
        <v>5</v>
      </c>
      <c r="AB3192" s="25" t="s">
        <v>46</v>
      </c>
      <c r="AC3192" s="25">
        <v>5</v>
      </c>
      <c r="AD3192" s="25">
        <v>26</v>
      </c>
      <c r="AE3192" s="27">
        <v>1</v>
      </c>
      <c r="AF3192" s="25">
        <v>10</v>
      </c>
      <c r="AG3192" s="27">
        <v>60</v>
      </c>
      <c r="AI3192" s="70">
        <f t="shared" si="535"/>
        <v>20.682500000000001</v>
      </c>
      <c r="AJ3192" s="74">
        <f t="shared" si="536"/>
        <v>1351.0586714113065</v>
      </c>
      <c r="AK3192" s="74">
        <f t="shared" si="537"/>
        <v>2.9027525456693968</v>
      </c>
      <c r="AL3192" s="73">
        <f t="shared" si="538"/>
        <v>2.9027525456693968</v>
      </c>
    </row>
    <row r="3193" spans="1:38">
      <c r="A3193" s="25" t="s">
        <v>158</v>
      </c>
      <c r="B3193" s="25" t="s">
        <v>40</v>
      </c>
      <c r="C3193" s="32">
        <v>39657</v>
      </c>
      <c r="D3193" s="25">
        <v>2008</v>
      </c>
      <c r="E3193" s="26">
        <v>0.47569444444444442</v>
      </c>
      <c r="F3193" s="26">
        <v>0.51527777777777783</v>
      </c>
      <c r="G3193" s="26">
        <f t="shared" si="539"/>
        <v>3.9583333333333415E-2</v>
      </c>
      <c r="H3193" s="27">
        <v>2</v>
      </c>
      <c r="I3193" s="27">
        <v>1</v>
      </c>
      <c r="J3193" s="27">
        <v>2</v>
      </c>
      <c r="K3193" s="27">
        <v>2</v>
      </c>
      <c r="L3193" s="14" t="s">
        <v>48</v>
      </c>
      <c r="M3193" s="14" t="s">
        <v>49</v>
      </c>
      <c r="N3193" s="27">
        <v>1</v>
      </c>
      <c r="O3193" s="27">
        <f t="shared" si="540"/>
        <v>28.38</v>
      </c>
      <c r="P3193" s="28">
        <v>8.6</v>
      </c>
      <c r="Q3193" s="27">
        <f t="shared" si="541"/>
        <v>10.56</v>
      </c>
      <c r="R3193" s="28">
        <v>3.2</v>
      </c>
      <c r="S3193" s="27">
        <f t="shared" si="542"/>
        <v>28.38</v>
      </c>
      <c r="T3193" s="28">
        <v>8.6</v>
      </c>
      <c r="U3193" s="27" t="s">
        <v>43</v>
      </c>
      <c r="V3193" s="27" t="s">
        <v>43</v>
      </c>
      <c r="W3193" s="29">
        <v>27.849599999999999</v>
      </c>
      <c r="X3193" s="29">
        <v>-115.17093</v>
      </c>
      <c r="Y3193" s="28">
        <f t="shared" si="543"/>
        <v>60.8</v>
      </c>
      <c r="Z3193" s="27">
        <v>16</v>
      </c>
      <c r="AA3193" s="27">
        <v>5</v>
      </c>
      <c r="AB3193" s="25" t="s">
        <v>46</v>
      </c>
      <c r="AC3193" s="25">
        <v>5</v>
      </c>
      <c r="AD3193" s="25">
        <v>26</v>
      </c>
      <c r="AE3193" s="27">
        <v>1</v>
      </c>
      <c r="AF3193" s="25">
        <v>10</v>
      </c>
      <c r="AG3193" s="27">
        <v>60</v>
      </c>
      <c r="AI3193" s="70">
        <f t="shared" si="535"/>
        <v>20.682500000000001</v>
      </c>
      <c r="AJ3193" s="74">
        <f t="shared" si="536"/>
        <v>1351.0586714113065</v>
      </c>
      <c r="AK3193" s="74">
        <f t="shared" si="537"/>
        <v>2.9027525456693968</v>
      </c>
      <c r="AL3193" s="73">
        <f t="shared" si="538"/>
        <v>2.9027525456693968</v>
      </c>
    </row>
    <row r="3194" spans="1:38">
      <c r="A3194" s="25" t="s">
        <v>158</v>
      </c>
      <c r="B3194" s="25" t="s">
        <v>40</v>
      </c>
      <c r="C3194" s="32">
        <v>39657</v>
      </c>
      <c r="D3194" s="25">
        <v>2008</v>
      </c>
      <c r="E3194" s="26">
        <v>0.47569444444444442</v>
      </c>
      <c r="F3194" s="26">
        <v>0.51527777777777783</v>
      </c>
      <c r="G3194" s="26">
        <f t="shared" si="539"/>
        <v>3.9583333333333415E-2</v>
      </c>
      <c r="H3194" s="27">
        <v>2</v>
      </c>
      <c r="I3194" s="27">
        <v>1</v>
      </c>
      <c r="J3194" s="27">
        <v>2</v>
      </c>
      <c r="K3194" s="27">
        <v>2</v>
      </c>
      <c r="L3194" s="14" t="s">
        <v>48</v>
      </c>
      <c r="M3194" s="14" t="s">
        <v>49</v>
      </c>
      <c r="N3194" s="27">
        <v>1</v>
      </c>
      <c r="O3194" s="27">
        <f t="shared" si="540"/>
        <v>28.38</v>
      </c>
      <c r="P3194" s="28">
        <v>8.6</v>
      </c>
      <c r="Q3194" s="27">
        <f t="shared" si="541"/>
        <v>10.56</v>
      </c>
      <c r="R3194" s="28">
        <v>3.2</v>
      </c>
      <c r="S3194" s="27">
        <f t="shared" si="542"/>
        <v>28.38</v>
      </c>
      <c r="T3194" s="28">
        <v>8.6</v>
      </c>
      <c r="U3194" s="27" t="s">
        <v>43</v>
      </c>
      <c r="V3194" s="27" t="s">
        <v>43</v>
      </c>
      <c r="W3194" s="29">
        <v>27.849599999999999</v>
      </c>
      <c r="X3194" s="29">
        <v>-115.17093</v>
      </c>
      <c r="Y3194" s="28">
        <f t="shared" si="543"/>
        <v>60.8</v>
      </c>
      <c r="Z3194" s="27">
        <v>16</v>
      </c>
      <c r="AA3194" s="27">
        <v>5</v>
      </c>
      <c r="AB3194" s="25" t="s">
        <v>46</v>
      </c>
      <c r="AC3194" s="25">
        <v>6</v>
      </c>
      <c r="AD3194" s="25">
        <v>13</v>
      </c>
      <c r="AE3194" s="27">
        <v>1</v>
      </c>
      <c r="AF3194" s="25">
        <v>11</v>
      </c>
      <c r="AG3194" s="27">
        <v>60</v>
      </c>
      <c r="AI3194" s="70">
        <f t="shared" si="535"/>
        <v>10.958500000000001</v>
      </c>
      <c r="AJ3194" s="74">
        <f t="shared" si="536"/>
        <v>159.88648485388254</v>
      </c>
      <c r="AK3194" s="74">
        <f t="shared" si="537"/>
        <v>-0.19429513937990539</v>
      </c>
      <c r="AL3194" s="73">
        <f t="shared" si="538"/>
        <v>0</v>
      </c>
    </row>
    <row r="3195" spans="1:38">
      <c r="A3195" s="25" t="s">
        <v>158</v>
      </c>
      <c r="B3195" s="25" t="s">
        <v>40</v>
      </c>
      <c r="C3195" s="32">
        <v>39657</v>
      </c>
      <c r="D3195" s="25">
        <v>2008</v>
      </c>
      <c r="E3195" s="26">
        <v>0.47569444444444442</v>
      </c>
      <c r="F3195" s="26">
        <v>0.51527777777777783</v>
      </c>
      <c r="G3195" s="26">
        <f t="shared" si="539"/>
        <v>3.9583333333333415E-2</v>
      </c>
      <c r="H3195" s="27">
        <v>2</v>
      </c>
      <c r="I3195" s="27">
        <v>1</v>
      </c>
      <c r="J3195" s="27">
        <v>2</v>
      </c>
      <c r="K3195" s="27">
        <v>2</v>
      </c>
      <c r="L3195" s="14" t="s">
        <v>48</v>
      </c>
      <c r="M3195" s="14" t="s">
        <v>49</v>
      </c>
      <c r="N3195" s="27">
        <v>1</v>
      </c>
      <c r="O3195" s="27">
        <f t="shared" si="540"/>
        <v>28.38</v>
      </c>
      <c r="P3195" s="28">
        <v>8.6</v>
      </c>
      <c r="Q3195" s="27">
        <f t="shared" si="541"/>
        <v>10.56</v>
      </c>
      <c r="R3195" s="28">
        <v>3.2</v>
      </c>
      <c r="S3195" s="27">
        <f t="shared" si="542"/>
        <v>28.38</v>
      </c>
      <c r="T3195" s="28">
        <v>8.6</v>
      </c>
      <c r="U3195" s="27" t="s">
        <v>43</v>
      </c>
      <c r="V3195" s="27" t="s">
        <v>43</v>
      </c>
      <c r="W3195" s="29">
        <v>27.849599999999999</v>
      </c>
      <c r="X3195" s="29">
        <v>-115.17093</v>
      </c>
      <c r="Y3195" s="28">
        <f t="shared" si="543"/>
        <v>60.8</v>
      </c>
      <c r="Z3195" s="27">
        <v>16</v>
      </c>
      <c r="AA3195" s="27">
        <v>5</v>
      </c>
      <c r="AB3195" s="25" t="s">
        <v>46</v>
      </c>
      <c r="AC3195" s="25">
        <v>6</v>
      </c>
      <c r="AD3195" s="25">
        <v>20</v>
      </c>
      <c r="AE3195" s="27">
        <v>1</v>
      </c>
      <c r="AF3195" s="25">
        <v>11</v>
      </c>
      <c r="AG3195" s="27">
        <v>60</v>
      </c>
      <c r="AI3195" s="70">
        <f t="shared" si="535"/>
        <v>16.194500000000001</v>
      </c>
      <c r="AJ3195" s="74">
        <f t="shared" si="536"/>
        <v>593.9131834357014</v>
      </c>
      <c r="AK3195" s="74">
        <f t="shared" si="537"/>
        <v>0.93417427693282351</v>
      </c>
      <c r="AL3195" s="73">
        <f t="shared" si="538"/>
        <v>0.93417427693282351</v>
      </c>
    </row>
    <row r="3196" spans="1:38">
      <c r="A3196" s="25" t="s">
        <v>158</v>
      </c>
      <c r="B3196" s="25" t="s">
        <v>40</v>
      </c>
      <c r="C3196" s="32">
        <v>39657</v>
      </c>
      <c r="D3196" s="25">
        <v>2008</v>
      </c>
      <c r="E3196" s="26">
        <v>0.47569444444444442</v>
      </c>
      <c r="F3196" s="26">
        <v>0.51527777777777783</v>
      </c>
      <c r="G3196" s="26">
        <f t="shared" si="539"/>
        <v>3.9583333333333415E-2</v>
      </c>
      <c r="H3196" s="27">
        <v>2</v>
      </c>
      <c r="I3196" s="27">
        <v>1</v>
      </c>
      <c r="J3196" s="27">
        <v>2</v>
      </c>
      <c r="K3196" s="27">
        <v>2</v>
      </c>
      <c r="L3196" s="14" t="s">
        <v>48</v>
      </c>
      <c r="M3196" s="14" t="s">
        <v>49</v>
      </c>
      <c r="N3196" s="27">
        <v>1</v>
      </c>
      <c r="O3196" s="27">
        <f t="shared" si="540"/>
        <v>28.38</v>
      </c>
      <c r="P3196" s="28">
        <v>8.6</v>
      </c>
      <c r="Q3196" s="27">
        <f t="shared" si="541"/>
        <v>10.56</v>
      </c>
      <c r="R3196" s="28">
        <v>3.2</v>
      </c>
      <c r="S3196" s="27">
        <f t="shared" si="542"/>
        <v>28.38</v>
      </c>
      <c r="T3196" s="28">
        <v>8.6</v>
      </c>
      <c r="U3196" s="27" t="s">
        <v>43</v>
      </c>
      <c r="V3196" s="27" t="s">
        <v>43</v>
      </c>
      <c r="W3196" s="29">
        <v>27.849599999999999</v>
      </c>
      <c r="X3196" s="29">
        <v>-115.17093</v>
      </c>
      <c r="Y3196" s="28">
        <f t="shared" si="543"/>
        <v>60.8</v>
      </c>
      <c r="Z3196" s="27">
        <v>16</v>
      </c>
      <c r="AA3196" s="27">
        <v>5</v>
      </c>
      <c r="AB3196" s="25" t="s">
        <v>46</v>
      </c>
      <c r="AC3196" s="25">
        <v>6</v>
      </c>
      <c r="AD3196" s="25">
        <v>21</v>
      </c>
      <c r="AE3196" s="27">
        <v>1</v>
      </c>
      <c r="AF3196" s="25">
        <v>11</v>
      </c>
      <c r="AG3196" s="27">
        <v>60</v>
      </c>
      <c r="AI3196" s="70">
        <f t="shared" si="535"/>
        <v>16.942499999999999</v>
      </c>
      <c r="AJ3196" s="74">
        <f t="shared" si="536"/>
        <v>691.21379845369552</v>
      </c>
      <c r="AK3196" s="74">
        <f t="shared" si="537"/>
        <v>1.1871558759796081</v>
      </c>
      <c r="AL3196" s="73">
        <f t="shared" si="538"/>
        <v>1.1871558759796081</v>
      </c>
    </row>
    <row r="3197" spans="1:38">
      <c r="A3197" s="25" t="s">
        <v>158</v>
      </c>
      <c r="B3197" s="25" t="s">
        <v>40</v>
      </c>
      <c r="C3197" s="32">
        <v>39657</v>
      </c>
      <c r="D3197" s="25">
        <v>2008</v>
      </c>
      <c r="E3197" s="26">
        <v>0.47569444444444442</v>
      </c>
      <c r="F3197" s="26">
        <v>0.51527777777777783</v>
      </c>
      <c r="G3197" s="26">
        <f t="shared" si="539"/>
        <v>3.9583333333333415E-2</v>
      </c>
      <c r="H3197" s="27">
        <v>2</v>
      </c>
      <c r="I3197" s="27">
        <v>1</v>
      </c>
      <c r="J3197" s="27">
        <v>2</v>
      </c>
      <c r="K3197" s="27">
        <v>2</v>
      </c>
      <c r="L3197" s="14" t="s">
        <v>48</v>
      </c>
      <c r="M3197" s="14" t="s">
        <v>49</v>
      </c>
      <c r="N3197" s="27">
        <v>1</v>
      </c>
      <c r="O3197" s="27">
        <f t="shared" si="540"/>
        <v>28.38</v>
      </c>
      <c r="P3197" s="28">
        <v>8.6</v>
      </c>
      <c r="Q3197" s="27">
        <f t="shared" si="541"/>
        <v>10.56</v>
      </c>
      <c r="R3197" s="28">
        <v>3.2</v>
      </c>
      <c r="S3197" s="27">
        <f t="shared" si="542"/>
        <v>28.38</v>
      </c>
      <c r="T3197" s="28">
        <v>8.6</v>
      </c>
      <c r="U3197" s="27" t="s">
        <v>43</v>
      </c>
      <c r="V3197" s="27" t="s">
        <v>43</v>
      </c>
      <c r="W3197" s="29">
        <v>27.849599999999999</v>
      </c>
      <c r="X3197" s="29">
        <v>-115.17093</v>
      </c>
      <c r="Y3197" s="28">
        <f t="shared" si="543"/>
        <v>60.8</v>
      </c>
      <c r="Z3197" s="27">
        <v>16</v>
      </c>
      <c r="AA3197" s="27">
        <v>5</v>
      </c>
      <c r="AB3197" s="25" t="s">
        <v>46</v>
      </c>
      <c r="AC3197" s="25">
        <v>6</v>
      </c>
      <c r="AD3197" s="25">
        <v>24</v>
      </c>
      <c r="AE3197" s="27">
        <v>1</v>
      </c>
      <c r="AF3197" s="25">
        <v>11</v>
      </c>
      <c r="AG3197" s="27">
        <v>60</v>
      </c>
      <c r="AI3197" s="70">
        <f t="shared" si="535"/>
        <v>19.186499999999999</v>
      </c>
      <c r="AJ3197" s="74">
        <f t="shared" si="536"/>
        <v>1049.8173965226345</v>
      </c>
      <c r="AK3197" s="74">
        <f t="shared" si="537"/>
        <v>2.1195252309588497</v>
      </c>
      <c r="AL3197" s="73">
        <f t="shared" si="538"/>
        <v>2.1195252309588497</v>
      </c>
    </row>
    <row r="3198" spans="1:38">
      <c r="A3198" s="25" t="s">
        <v>158</v>
      </c>
      <c r="B3198" s="25" t="s">
        <v>40</v>
      </c>
      <c r="C3198" s="32">
        <v>39657</v>
      </c>
      <c r="D3198" s="25">
        <v>2008</v>
      </c>
      <c r="E3198" s="26">
        <v>0.47569444444444442</v>
      </c>
      <c r="F3198" s="26">
        <v>0.51527777777777783</v>
      </c>
      <c r="G3198" s="26">
        <f t="shared" si="539"/>
        <v>3.9583333333333415E-2</v>
      </c>
      <c r="H3198" s="27">
        <v>2</v>
      </c>
      <c r="I3198" s="27">
        <v>1</v>
      </c>
      <c r="J3198" s="27">
        <v>2</v>
      </c>
      <c r="K3198" s="27">
        <v>2</v>
      </c>
      <c r="L3198" s="14" t="s">
        <v>48</v>
      </c>
      <c r="M3198" s="14" t="s">
        <v>49</v>
      </c>
      <c r="N3198" s="27">
        <v>1</v>
      </c>
      <c r="O3198" s="27">
        <f t="shared" si="540"/>
        <v>28.38</v>
      </c>
      <c r="P3198" s="28">
        <v>8.6</v>
      </c>
      <c r="Q3198" s="27">
        <f t="shared" si="541"/>
        <v>10.56</v>
      </c>
      <c r="R3198" s="28">
        <v>3.2</v>
      </c>
      <c r="S3198" s="27">
        <f t="shared" si="542"/>
        <v>28.38</v>
      </c>
      <c r="T3198" s="28">
        <v>8.6</v>
      </c>
      <c r="U3198" s="27" t="s">
        <v>43</v>
      </c>
      <c r="V3198" s="27" t="s">
        <v>43</v>
      </c>
      <c r="W3198" s="29">
        <v>27.849599999999999</v>
      </c>
      <c r="X3198" s="29">
        <v>-115.17093</v>
      </c>
      <c r="Y3198" s="28">
        <f t="shared" si="543"/>
        <v>60.8</v>
      </c>
      <c r="Z3198" s="27">
        <v>16</v>
      </c>
      <c r="AA3198" s="27">
        <v>5</v>
      </c>
      <c r="AB3198" s="25" t="s">
        <v>46</v>
      </c>
      <c r="AC3198" s="25">
        <v>6</v>
      </c>
      <c r="AD3198" s="25">
        <v>24</v>
      </c>
      <c r="AE3198" s="27">
        <v>1</v>
      </c>
      <c r="AF3198" s="25">
        <v>11</v>
      </c>
      <c r="AG3198" s="27">
        <v>60</v>
      </c>
      <c r="AI3198" s="70">
        <f t="shared" si="535"/>
        <v>19.186499999999999</v>
      </c>
      <c r="AJ3198" s="74">
        <f t="shared" si="536"/>
        <v>1049.8173965226345</v>
      </c>
      <c r="AK3198" s="74">
        <f t="shared" si="537"/>
        <v>2.1195252309588497</v>
      </c>
      <c r="AL3198" s="73">
        <f t="shared" si="538"/>
        <v>2.1195252309588497</v>
      </c>
    </row>
    <row r="3199" spans="1:38">
      <c r="A3199" s="25" t="s">
        <v>158</v>
      </c>
      <c r="B3199" s="25" t="s">
        <v>40</v>
      </c>
      <c r="C3199" s="32">
        <v>39657</v>
      </c>
      <c r="D3199" s="25">
        <v>2008</v>
      </c>
      <c r="E3199" s="26">
        <v>0.47569444444444442</v>
      </c>
      <c r="F3199" s="26">
        <v>0.51527777777777783</v>
      </c>
      <c r="G3199" s="26">
        <f t="shared" si="539"/>
        <v>3.9583333333333415E-2</v>
      </c>
      <c r="H3199" s="27">
        <v>2</v>
      </c>
      <c r="I3199" s="27">
        <v>1</v>
      </c>
      <c r="J3199" s="27">
        <v>2</v>
      </c>
      <c r="K3199" s="27">
        <v>2</v>
      </c>
      <c r="L3199" s="14" t="s">
        <v>48</v>
      </c>
      <c r="M3199" s="14" t="s">
        <v>49</v>
      </c>
      <c r="N3199" s="27">
        <v>1</v>
      </c>
      <c r="O3199" s="27">
        <f t="shared" si="540"/>
        <v>28.38</v>
      </c>
      <c r="P3199" s="28">
        <v>8.6</v>
      </c>
      <c r="Q3199" s="27">
        <f t="shared" si="541"/>
        <v>10.56</v>
      </c>
      <c r="R3199" s="28">
        <v>3.2</v>
      </c>
      <c r="S3199" s="27">
        <f t="shared" si="542"/>
        <v>28.38</v>
      </c>
      <c r="T3199" s="28">
        <v>8.6</v>
      </c>
      <c r="U3199" s="27" t="s">
        <v>43</v>
      </c>
      <c r="V3199" s="27" t="s">
        <v>43</v>
      </c>
      <c r="W3199" s="29">
        <v>27.849599999999999</v>
      </c>
      <c r="X3199" s="29">
        <v>-115.17093</v>
      </c>
      <c r="Y3199" s="28">
        <f t="shared" si="543"/>
        <v>60.8</v>
      </c>
      <c r="Z3199" s="27">
        <v>16</v>
      </c>
      <c r="AA3199" s="27">
        <v>5</v>
      </c>
      <c r="AB3199" s="25" t="s">
        <v>46</v>
      </c>
      <c r="AC3199" s="25">
        <v>7</v>
      </c>
      <c r="AD3199" s="25">
        <v>14</v>
      </c>
      <c r="AE3199" s="27">
        <v>1</v>
      </c>
      <c r="AF3199" s="25">
        <v>13</v>
      </c>
      <c r="AG3199" s="27">
        <v>60</v>
      </c>
      <c r="AI3199" s="70">
        <f t="shared" si="535"/>
        <v>11.7065</v>
      </c>
      <c r="AJ3199" s="74">
        <f t="shared" si="536"/>
        <v>199.60111901661068</v>
      </c>
      <c r="AK3199" s="74">
        <f t="shared" si="537"/>
        <v>-9.1037090556812195E-2</v>
      </c>
      <c r="AL3199" s="73">
        <f t="shared" si="538"/>
        <v>0</v>
      </c>
    </row>
    <row r="3200" spans="1:38">
      <c r="A3200" s="25" t="s">
        <v>158</v>
      </c>
      <c r="B3200" s="25" t="s">
        <v>40</v>
      </c>
      <c r="C3200" s="32">
        <v>39657</v>
      </c>
      <c r="D3200" s="25">
        <v>2008</v>
      </c>
      <c r="E3200" s="26">
        <v>0.47569444444444442</v>
      </c>
      <c r="F3200" s="26">
        <v>0.51527777777777783</v>
      </c>
      <c r="G3200" s="26">
        <f t="shared" si="539"/>
        <v>3.9583333333333415E-2</v>
      </c>
      <c r="H3200" s="27">
        <v>2</v>
      </c>
      <c r="I3200" s="27">
        <v>1</v>
      </c>
      <c r="J3200" s="27">
        <v>2</v>
      </c>
      <c r="K3200" s="27">
        <v>2</v>
      </c>
      <c r="L3200" s="14" t="s">
        <v>48</v>
      </c>
      <c r="M3200" s="14" t="s">
        <v>49</v>
      </c>
      <c r="N3200" s="27">
        <v>1</v>
      </c>
      <c r="O3200" s="27">
        <f t="shared" si="540"/>
        <v>28.38</v>
      </c>
      <c r="P3200" s="28">
        <v>8.6</v>
      </c>
      <c r="Q3200" s="27">
        <f t="shared" si="541"/>
        <v>10.56</v>
      </c>
      <c r="R3200" s="28">
        <v>3.2</v>
      </c>
      <c r="S3200" s="27">
        <f t="shared" si="542"/>
        <v>28.38</v>
      </c>
      <c r="T3200" s="28">
        <v>8.6</v>
      </c>
      <c r="U3200" s="27" t="s">
        <v>43</v>
      </c>
      <c r="V3200" s="27" t="s">
        <v>43</v>
      </c>
      <c r="W3200" s="29">
        <v>27.849599999999999</v>
      </c>
      <c r="X3200" s="29">
        <v>-115.17093</v>
      </c>
      <c r="Y3200" s="28">
        <f t="shared" si="543"/>
        <v>60.8</v>
      </c>
      <c r="Z3200" s="27">
        <v>16</v>
      </c>
      <c r="AA3200" s="27">
        <v>5</v>
      </c>
      <c r="AB3200" s="25" t="s">
        <v>46</v>
      </c>
      <c r="AC3200" s="25">
        <v>7</v>
      </c>
      <c r="AD3200" s="25">
        <v>16</v>
      </c>
      <c r="AE3200" s="27">
        <v>1</v>
      </c>
      <c r="AF3200" s="25">
        <v>13</v>
      </c>
      <c r="AG3200" s="27">
        <v>60</v>
      </c>
      <c r="AI3200" s="70">
        <f t="shared" si="535"/>
        <v>13.202500000000001</v>
      </c>
      <c r="AJ3200" s="74">
        <f t="shared" si="536"/>
        <v>298.98731991165073</v>
      </c>
      <c r="AK3200" s="74">
        <f t="shared" si="537"/>
        <v>0.16736703177029189</v>
      </c>
      <c r="AL3200" s="73">
        <f t="shared" si="538"/>
        <v>0.16736703177029189</v>
      </c>
    </row>
    <row r="3201" spans="1:38">
      <c r="A3201" s="25" t="s">
        <v>158</v>
      </c>
      <c r="B3201" s="25" t="s">
        <v>40</v>
      </c>
      <c r="C3201" s="32">
        <v>39657</v>
      </c>
      <c r="D3201" s="25">
        <v>2008</v>
      </c>
      <c r="E3201" s="26">
        <v>0.47569444444444442</v>
      </c>
      <c r="F3201" s="26">
        <v>0.51527777777777783</v>
      </c>
      <c r="G3201" s="26">
        <f t="shared" si="539"/>
        <v>3.9583333333333415E-2</v>
      </c>
      <c r="H3201" s="27">
        <v>2</v>
      </c>
      <c r="I3201" s="27">
        <v>1</v>
      </c>
      <c r="J3201" s="27">
        <v>2</v>
      </c>
      <c r="K3201" s="27">
        <v>2</v>
      </c>
      <c r="L3201" s="14" t="s">
        <v>48</v>
      </c>
      <c r="M3201" s="14" t="s">
        <v>49</v>
      </c>
      <c r="N3201" s="27">
        <v>1</v>
      </c>
      <c r="O3201" s="27">
        <f t="shared" si="540"/>
        <v>28.38</v>
      </c>
      <c r="P3201" s="28">
        <v>8.6</v>
      </c>
      <c r="Q3201" s="27">
        <f t="shared" si="541"/>
        <v>10.56</v>
      </c>
      <c r="R3201" s="28">
        <v>3.2</v>
      </c>
      <c r="S3201" s="27">
        <f t="shared" si="542"/>
        <v>28.38</v>
      </c>
      <c r="T3201" s="28">
        <v>8.6</v>
      </c>
      <c r="U3201" s="27" t="s">
        <v>43</v>
      </c>
      <c r="V3201" s="27" t="s">
        <v>43</v>
      </c>
      <c r="W3201" s="29">
        <v>27.849599999999999</v>
      </c>
      <c r="X3201" s="29">
        <v>-115.17093</v>
      </c>
      <c r="Y3201" s="28">
        <f t="shared" si="543"/>
        <v>60.8</v>
      </c>
      <c r="Z3201" s="27">
        <v>16</v>
      </c>
      <c r="AA3201" s="27">
        <v>5</v>
      </c>
      <c r="AB3201" s="25" t="s">
        <v>46</v>
      </c>
      <c r="AC3201" s="25">
        <v>7</v>
      </c>
      <c r="AD3201" s="25">
        <v>17</v>
      </c>
      <c r="AE3201" s="27">
        <v>1</v>
      </c>
      <c r="AF3201" s="25">
        <v>13</v>
      </c>
      <c r="AG3201" s="27">
        <v>60</v>
      </c>
      <c r="AI3201" s="70">
        <f t="shared" si="535"/>
        <v>13.9505</v>
      </c>
      <c r="AJ3201" s="74">
        <f t="shared" si="536"/>
        <v>359.80704047984557</v>
      </c>
      <c r="AK3201" s="74">
        <f t="shared" si="537"/>
        <v>0.32549830524759849</v>
      </c>
      <c r="AL3201" s="73">
        <f t="shared" si="538"/>
        <v>0.32549830524759849</v>
      </c>
    </row>
    <row r="3202" spans="1:38">
      <c r="A3202" s="25" t="s">
        <v>158</v>
      </c>
      <c r="B3202" s="25" t="s">
        <v>40</v>
      </c>
      <c r="C3202" s="32">
        <v>39657</v>
      </c>
      <c r="D3202" s="25">
        <v>2008</v>
      </c>
      <c r="E3202" s="26">
        <v>0.47569444444444442</v>
      </c>
      <c r="F3202" s="26">
        <v>0.51527777777777783</v>
      </c>
      <c r="G3202" s="26">
        <f t="shared" si="539"/>
        <v>3.9583333333333415E-2</v>
      </c>
      <c r="H3202" s="27">
        <v>2</v>
      </c>
      <c r="I3202" s="27">
        <v>1</v>
      </c>
      <c r="J3202" s="27">
        <v>2</v>
      </c>
      <c r="K3202" s="27">
        <v>2</v>
      </c>
      <c r="L3202" s="14" t="s">
        <v>48</v>
      </c>
      <c r="M3202" s="14" t="s">
        <v>49</v>
      </c>
      <c r="N3202" s="27">
        <v>1</v>
      </c>
      <c r="O3202" s="27">
        <f t="shared" si="540"/>
        <v>28.38</v>
      </c>
      <c r="P3202" s="28">
        <v>8.6</v>
      </c>
      <c r="Q3202" s="27">
        <f t="shared" si="541"/>
        <v>10.56</v>
      </c>
      <c r="R3202" s="28">
        <v>3.2</v>
      </c>
      <c r="S3202" s="27">
        <f t="shared" si="542"/>
        <v>28.38</v>
      </c>
      <c r="T3202" s="28">
        <v>8.6</v>
      </c>
      <c r="U3202" s="27" t="s">
        <v>43</v>
      </c>
      <c r="V3202" s="27" t="s">
        <v>43</v>
      </c>
      <c r="W3202" s="29">
        <v>27.849599999999999</v>
      </c>
      <c r="X3202" s="29">
        <v>-115.17093</v>
      </c>
      <c r="Y3202" s="28">
        <f t="shared" si="543"/>
        <v>60.8</v>
      </c>
      <c r="Z3202" s="27">
        <v>16</v>
      </c>
      <c r="AA3202" s="27">
        <v>5</v>
      </c>
      <c r="AB3202" s="25" t="s">
        <v>46</v>
      </c>
      <c r="AC3202" s="25">
        <v>7</v>
      </c>
      <c r="AD3202" s="25">
        <v>21</v>
      </c>
      <c r="AE3202" s="27">
        <v>1</v>
      </c>
      <c r="AF3202" s="25">
        <v>13</v>
      </c>
      <c r="AG3202" s="27">
        <v>60</v>
      </c>
      <c r="AI3202" s="70">
        <f t="shared" si="535"/>
        <v>16.942499999999999</v>
      </c>
      <c r="AJ3202" s="74">
        <f t="shared" si="536"/>
        <v>691.21379845369552</v>
      </c>
      <c r="AK3202" s="74">
        <f t="shared" si="537"/>
        <v>1.1871558759796081</v>
      </c>
      <c r="AL3202" s="73">
        <f t="shared" si="538"/>
        <v>1.1871558759796081</v>
      </c>
    </row>
    <row r="3203" spans="1:38">
      <c r="A3203" s="25" t="s">
        <v>158</v>
      </c>
      <c r="B3203" s="25" t="s">
        <v>40</v>
      </c>
      <c r="C3203" s="32">
        <v>39657</v>
      </c>
      <c r="D3203" s="25">
        <v>2008</v>
      </c>
      <c r="E3203" s="26">
        <v>0.47569444444444442</v>
      </c>
      <c r="F3203" s="26">
        <v>0.51527777777777783</v>
      </c>
      <c r="G3203" s="26">
        <f t="shared" si="539"/>
        <v>3.9583333333333415E-2</v>
      </c>
      <c r="H3203" s="27">
        <v>2</v>
      </c>
      <c r="I3203" s="27">
        <v>1</v>
      </c>
      <c r="J3203" s="27">
        <v>2</v>
      </c>
      <c r="K3203" s="27">
        <v>2</v>
      </c>
      <c r="L3203" s="14" t="s">
        <v>48</v>
      </c>
      <c r="M3203" s="14" t="s">
        <v>49</v>
      </c>
      <c r="N3203" s="27">
        <v>1</v>
      </c>
      <c r="O3203" s="27">
        <f t="shared" si="540"/>
        <v>28.38</v>
      </c>
      <c r="P3203" s="28">
        <v>8.6</v>
      </c>
      <c r="Q3203" s="27">
        <f t="shared" si="541"/>
        <v>10.56</v>
      </c>
      <c r="R3203" s="28">
        <v>3.2</v>
      </c>
      <c r="S3203" s="27">
        <f t="shared" si="542"/>
        <v>28.38</v>
      </c>
      <c r="T3203" s="28">
        <v>8.6</v>
      </c>
      <c r="U3203" s="27" t="s">
        <v>43</v>
      </c>
      <c r="V3203" s="27" t="s">
        <v>43</v>
      </c>
      <c r="W3203" s="29">
        <v>27.849599999999999</v>
      </c>
      <c r="X3203" s="29">
        <v>-115.17093</v>
      </c>
      <c r="Y3203" s="28">
        <f t="shared" si="543"/>
        <v>60.8</v>
      </c>
      <c r="Z3203" s="27">
        <v>16</v>
      </c>
      <c r="AA3203" s="27">
        <v>5</v>
      </c>
      <c r="AB3203" s="25" t="s">
        <v>46</v>
      </c>
      <c r="AC3203" s="25">
        <v>7</v>
      </c>
      <c r="AD3203" s="25">
        <v>21</v>
      </c>
      <c r="AE3203" s="27">
        <v>1</v>
      </c>
      <c r="AF3203" s="25">
        <v>13</v>
      </c>
      <c r="AG3203" s="27">
        <v>60</v>
      </c>
      <c r="AI3203" s="70">
        <f t="shared" si="535"/>
        <v>16.942499999999999</v>
      </c>
      <c r="AJ3203" s="74">
        <f t="shared" si="536"/>
        <v>691.21379845369552</v>
      </c>
      <c r="AK3203" s="74">
        <f t="shared" si="537"/>
        <v>1.1871558759796081</v>
      </c>
      <c r="AL3203" s="73">
        <f t="shared" si="538"/>
        <v>1.1871558759796081</v>
      </c>
    </row>
    <row r="3204" spans="1:38">
      <c r="A3204" s="25" t="s">
        <v>158</v>
      </c>
      <c r="B3204" s="25" t="s">
        <v>40</v>
      </c>
      <c r="C3204" s="32">
        <v>39657</v>
      </c>
      <c r="D3204" s="25">
        <v>2008</v>
      </c>
      <c r="E3204" s="26">
        <v>0.47569444444444442</v>
      </c>
      <c r="F3204" s="26">
        <v>0.51527777777777783</v>
      </c>
      <c r="G3204" s="26">
        <f t="shared" si="539"/>
        <v>3.9583333333333415E-2</v>
      </c>
      <c r="H3204" s="27">
        <v>2</v>
      </c>
      <c r="I3204" s="27">
        <v>1</v>
      </c>
      <c r="J3204" s="27">
        <v>2</v>
      </c>
      <c r="K3204" s="27">
        <v>2</v>
      </c>
      <c r="L3204" s="14" t="s">
        <v>48</v>
      </c>
      <c r="M3204" s="14" t="s">
        <v>49</v>
      </c>
      <c r="N3204" s="27">
        <v>1</v>
      </c>
      <c r="O3204" s="27">
        <f t="shared" si="540"/>
        <v>28.38</v>
      </c>
      <c r="P3204" s="28">
        <v>8.6</v>
      </c>
      <c r="Q3204" s="27">
        <f t="shared" si="541"/>
        <v>10.56</v>
      </c>
      <c r="R3204" s="28">
        <v>3.2</v>
      </c>
      <c r="S3204" s="27">
        <f t="shared" si="542"/>
        <v>28.38</v>
      </c>
      <c r="T3204" s="28">
        <v>8.6</v>
      </c>
      <c r="U3204" s="27" t="s">
        <v>43</v>
      </c>
      <c r="V3204" s="27" t="s">
        <v>43</v>
      </c>
      <c r="W3204" s="29">
        <v>27.849599999999999</v>
      </c>
      <c r="X3204" s="29">
        <v>-115.17093</v>
      </c>
      <c r="Y3204" s="28">
        <f t="shared" si="543"/>
        <v>60.8</v>
      </c>
      <c r="Z3204" s="27">
        <v>16</v>
      </c>
      <c r="AA3204" s="27">
        <v>5</v>
      </c>
      <c r="AB3204" s="25" t="s">
        <v>46</v>
      </c>
      <c r="AC3204" s="25">
        <v>7</v>
      </c>
      <c r="AD3204" s="25">
        <v>21</v>
      </c>
      <c r="AE3204" s="27">
        <v>1</v>
      </c>
      <c r="AF3204" s="25">
        <v>13</v>
      </c>
      <c r="AG3204" s="27">
        <v>60</v>
      </c>
      <c r="AI3204" s="70">
        <f t="shared" si="535"/>
        <v>16.942499999999999</v>
      </c>
      <c r="AJ3204" s="74">
        <f t="shared" si="536"/>
        <v>691.21379845369552</v>
      </c>
      <c r="AK3204" s="74">
        <f t="shared" si="537"/>
        <v>1.1871558759796081</v>
      </c>
      <c r="AL3204" s="73">
        <f t="shared" si="538"/>
        <v>1.1871558759796081</v>
      </c>
    </row>
    <row r="3205" spans="1:38">
      <c r="A3205" s="25" t="s">
        <v>158</v>
      </c>
      <c r="B3205" s="25" t="s">
        <v>40</v>
      </c>
      <c r="C3205" s="32">
        <v>39657</v>
      </c>
      <c r="D3205" s="25">
        <v>2008</v>
      </c>
      <c r="E3205" s="26">
        <v>0.47569444444444442</v>
      </c>
      <c r="F3205" s="26">
        <v>0.51527777777777783</v>
      </c>
      <c r="G3205" s="26">
        <f t="shared" si="539"/>
        <v>3.9583333333333415E-2</v>
      </c>
      <c r="H3205" s="27">
        <v>2</v>
      </c>
      <c r="I3205" s="27">
        <v>1</v>
      </c>
      <c r="J3205" s="27">
        <v>2</v>
      </c>
      <c r="K3205" s="27">
        <v>2</v>
      </c>
      <c r="L3205" s="14" t="s">
        <v>48</v>
      </c>
      <c r="M3205" s="14" t="s">
        <v>49</v>
      </c>
      <c r="N3205" s="27">
        <v>1</v>
      </c>
      <c r="O3205" s="27">
        <f t="shared" si="540"/>
        <v>28.38</v>
      </c>
      <c r="P3205" s="28">
        <v>8.6</v>
      </c>
      <c r="Q3205" s="27">
        <f t="shared" si="541"/>
        <v>10.56</v>
      </c>
      <c r="R3205" s="28">
        <v>3.2</v>
      </c>
      <c r="S3205" s="27">
        <f t="shared" si="542"/>
        <v>28.38</v>
      </c>
      <c r="T3205" s="28">
        <v>8.6</v>
      </c>
      <c r="U3205" s="27" t="s">
        <v>43</v>
      </c>
      <c r="V3205" s="27" t="s">
        <v>43</v>
      </c>
      <c r="W3205" s="29">
        <v>27.849599999999999</v>
      </c>
      <c r="X3205" s="29">
        <v>-115.17093</v>
      </c>
      <c r="Y3205" s="28">
        <f t="shared" si="543"/>
        <v>60.8</v>
      </c>
      <c r="Z3205" s="27">
        <v>16</v>
      </c>
      <c r="AA3205" s="27">
        <v>5</v>
      </c>
      <c r="AB3205" s="25" t="s">
        <v>46</v>
      </c>
      <c r="AC3205" s="25">
        <v>7</v>
      </c>
      <c r="AD3205" s="25">
        <v>23</v>
      </c>
      <c r="AE3205" s="27">
        <v>1</v>
      </c>
      <c r="AF3205" s="25">
        <v>13</v>
      </c>
      <c r="AG3205" s="27">
        <v>60</v>
      </c>
      <c r="AI3205" s="70">
        <f t="shared" si="535"/>
        <v>18.438500000000001</v>
      </c>
      <c r="AJ3205" s="74">
        <f t="shared" si="536"/>
        <v>918.51444961025391</v>
      </c>
      <c r="AK3205" s="74">
        <f t="shared" si="537"/>
        <v>1.7781375689866601</v>
      </c>
      <c r="AL3205" s="73">
        <f t="shared" si="538"/>
        <v>1.7781375689866601</v>
      </c>
    </row>
    <row r="3206" spans="1:38">
      <c r="A3206" s="25" t="s">
        <v>158</v>
      </c>
      <c r="B3206" s="25" t="s">
        <v>40</v>
      </c>
      <c r="C3206" s="32">
        <v>39657</v>
      </c>
      <c r="D3206" s="25">
        <v>2008</v>
      </c>
      <c r="E3206" s="26">
        <v>0.47569444444444442</v>
      </c>
      <c r="F3206" s="26">
        <v>0.51527777777777783</v>
      </c>
      <c r="G3206" s="26">
        <f t="shared" si="539"/>
        <v>3.9583333333333415E-2</v>
      </c>
      <c r="H3206" s="27">
        <v>2</v>
      </c>
      <c r="I3206" s="27">
        <v>1</v>
      </c>
      <c r="J3206" s="27">
        <v>2</v>
      </c>
      <c r="K3206" s="27">
        <v>2</v>
      </c>
      <c r="L3206" s="14" t="s">
        <v>48</v>
      </c>
      <c r="M3206" s="14" t="s">
        <v>49</v>
      </c>
      <c r="N3206" s="27">
        <v>1</v>
      </c>
      <c r="O3206" s="27">
        <f t="shared" si="540"/>
        <v>28.38</v>
      </c>
      <c r="P3206" s="28">
        <v>8.6</v>
      </c>
      <c r="Q3206" s="27">
        <f t="shared" si="541"/>
        <v>10.56</v>
      </c>
      <c r="R3206" s="28">
        <v>3.2</v>
      </c>
      <c r="S3206" s="27">
        <f t="shared" si="542"/>
        <v>28.38</v>
      </c>
      <c r="T3206" s="28">
        <v>8.6</v>
      </c>
      <c r="U3206" s="27" t="s">
        <v>43</v>
      </c>
      <c r="V3206" s="27" t="s">
        <v>43</v>
      </c>
      <c r="W3206" s="29">
        <v>27.849599999999999</v>
      </c>
      <c r="X3206" s="29">
        <v>-115.17093</v>
      </c>
      <c r="Y3206" s="28">
        <f t="shared" si="543"/>
        <v>60.8</v>
      </c>
      <c r="Z3206" s="27">
        <v>16</v>
      </c>
      <c r="AA3206" s="27">
        <v>5</v>
      </c>
      <c r="AB3206" s="25" t="s">
        <v>46</v>
      </c>
      <c r="AC3206" s="25">
        <v>7</v>
      </c>
      <c r="AD3206" s="25">
        <v>24</v>
      </c>
      <c r="AE3206" s="27">
        <v>1</v>
      </c>
      <c r="AF3206" s="25">
        <v>13</v>
      </c>
      <c r="AG3206" s="27">
        <v>60</v>
      </c>
      <c r="AI3206" s="70">
        <f t="shared" si="535"/>
        <v>19.186499999999999</v>
      </c>
      <c r="AJ3206" s="74">
        <f t="shared" si="536"/>
        <v>1049.8173965226345</v>
      </c>
      <c r="AK3206" s="74">
        <f t="shared" si="537"/>
        <v>2.1195252309588497</v>
      </c>
      <c r="AL3206" s="73">
        <f t="shared" si="538"/>
        <v>2.1195252309588497</v>
      </c>
    </row>
    <row r="3207" spans="1:38">
      <c r="A3207" s="25" t="s">
        <v>158</v>
      </c>
      <c r="B3207" s="25" t="s">
        <v>40</v>
      </c>
      <c r="C3207" s="32">
        <v>39657</v>
      </c>
      <c r="D3207" s="25">
        <v>2008</v>
      </c>
      <c r="E3207" s="26">
        <v>0.47569444444444442</v>
      </c>
      <c r="F3207" s="26">
        <v>0.51527777777777783</v>
      </c>
      <c r="G3207" s="26">
        <f t="shared" si="539"/>
        <v>3.9583333333333415E-2</v>
      </c>
      <c r="H3207" s="27">
        <v>2</v>
      </c>
      <c r="I3207" s="27">
        <v>1</v>
      </c>
      <c r="J3207" s="27">
        <v>2</v>
      </c>
      <c r="K3207" s="27">
        <v>2</v>
      </c>
      <c r="L3207" s="14" t="s">
        <v>48</v>
      </c>
      <c r="M3207" s="14" t="s">
        <v>49</v>
      </c>
      <c r="N3207" s="27">
        <v>1</v>
      </c>
      <c r="O3207" s="27">
        <f t="shared" si="540"/>
        <v>28.38</v>
      </c>
      <c r="P3207" s="28">
        <v>8.6</v>
      </c>
      <c r="Q3207" s="27">
        <f t="shared" si="541"/>
        <v>10.56</v>
      </c>
      <c r="R3207" s="28">
        <v>3.2</v>
      </c>
      <c r="S3207" s="27">
        <f t="shared" si="542"/>
        <v>28.38</v>
      </c>
      <c r="T3207" s="28">
        <v>8.6</v>
      </c>
      <c r="U3207" s="27" t="s">
        <v>43</v>
      </c>
      <c r="V3207" s="27" t="s">
        <v>43</v>
      </c>
      <c r="W3207" s="29">
        <v>27.849599999999999</v>
      </c>
      <c r="X3207" s="29">
        <v>-115.17093</v>
      </c>
      <c r="Y3207" s="28">
        <f t="shared" si="543"/>
        <v>60.8</v>
      </c>
      <c r="Z3207" s="27">
        <v>16</v>
      </c>
      <c r="AA3207" s="27">
        <v>5</v>
      </c>
      <c r="AB3207" s="25" t="s">
        <v>46</v>
      </c>
      <c r="AC3207" s="25">
        <v>7</v>
      </c>
      <c r="AD3207" s="25">
        <v>24</v>
      </c>
      <c r="AE3207" s="27">
        <v>1</v>
      </c>
      <c r="AF3207" s="25">
        <v>13</v>
      </c>
      <c r="AG3207" s="27">
        <v>60</v>
      </c>
      <c r="AI3207" s="70">
        <f t="shared" si="535"/>
        <v>19.186499999999999</v>
      </c>
      <c r="AJ3207" s="74">
        <f t="shared" si="536"/>
        <v>1049.8173965226345</v>
      </c>
      <c r="AK3207" s="74">
        <f t="shared" si="537"/>
        <v>2.1195252309588497</v>
      </c>
      <c r="AL3207" s="73">
        <f t="shared" si="538"/>
        <v>2.1195252309588497</v>
      </c>
    </row>
    <row r="3208" spans="1:38">
      <c r="A3208" s="25" t="s">
        <v>158</v>
      </c>
      <c r="B3208" s="25" t="s">
        <v>40</v>
      </c>
      <c r="C3208" s="32">
        <v>39657</v>
      </c>
      <c r="D3208" s="25">
        <v>2008</v>
      </c>
      <c r="E3208" s="26">
        <v>0.47569444444444442</v>
      </c>
      <c r="F3208" s="26">
        <v>0.51527777777777783</v>
      </c>
      <c r="G3208" s="26">
        <f t="shared" si="539"/>
        <v>3.9583333333333415E-2</v>
      </c>
      <c r="H3208" s="27">
        <v>2</v>
      </c>
      <c r="I3208" s="27">
        <v>1</v>
      </c>
      <c r="J3208" s="27">
        <v>2</v>
      </c>
      <c r="K3208" s="27">
        <v>2</v>
      </c>
      <c r="L3208" s="14" t="s">
        <v>48</v>
      </c>
      <c r="M3208" s="14" t="s">
        <v>49</v>
      </c>
      <c r="N3208" s="27">
        <v>1</v>
      </c>
      <c r="O3208" s="27">
        <f t="shared" si="540"/>
        <v>28.38</v>
      </c>
      <c r="P3208" s="28">
        <v>8.6</v>
      </c>
      <c r="Q3208" s="27">
        <f t="shared" si="541"/>
        <v>10.56</v>
      </c>
      <c r="R3208" s="28">
        <v>3.2</v>
      </c>
      <c r="S3208" s="27">
        <f t="shared" si="542"/>
        <v>28.38</v>
      </c>
      <c r="T3208" s="28">
        <v>8.6</v>
      </c>
      <c r="U3208" s="27" t="s">
        <v>43</v>
      </c>
      <c r="V3208" s="27" t="s">
        <v>43</v>
      </c>
      <c r="W3208" s="29">
        <v>27.849599999999999</v>
      </c>
      <c r="X3208" s="29">
        <v>-115.17093</v>
      </c>
      <c r="Y3208" s="28">
        <f t="shared" si="543"/>
        <v>60.8</v>
      </c>
      <c r="Z3208" s="27">
        <v>16</v>
      </c>
      <c r="AA3208" s="27">
        <v>5</v>
      </c>
      <c r="AB3208" s="25" t="s">
        <v>46</v>
      </c>
      <c r="AC3208" s="25">
        <v>8</v>
      </c>
      <c r="AD3208" s="25">
        <v>20</v>
      </c>
      <c r="AE3208" s="27">
        <v>1</v>
      </c>
      <c r="AF3208" s="25">
        <v>16</v>
      </c>
      <c r="AG3208" s="27">
        <v>60</v>
      </c>
      <c r="AI3208" s="70">
        <f t="shared" si="535"/>
        <v>16.194500000000001</v>
      </c>
      <c r="AJ3208" s="74">
        <f t="shared" si="536"/>
        <v>593.9131834357014</v>
      </c>
      <c r="AK3208" s="74">
        <f t="shared" si="537"/>
        <v>0.93417427693282351</v>
      </c>
      <c r="AL3208" s="73">
        <f t="shared" si="538"/>
        <v>0.93417427693282351</v>
      </c>
    </row>
    <row r="3209" spans="1:38">
      <c r="A3209" s="25" t="s">
        <v>158</v>
      </c>
      <c r="B3209" s="25" t="s">
        <v>40</v>
      </c>
      <c r="C3209" s="32">
        <v>39657</v>
      </c>
      <c r="D3209" s="25">
        <v>2008</v>
      </c>
      <c r="E3209" s="26">
        <v>0.47569444444444442</v>
      </c>
      <c r="F3209" s="26">
        <v>0.51527777777777783</v>
      </c>
      <c r="G3209" s="26">
        <f t="shared" si="539"/>
        <v>3.9583333333333415E-2</v>
      </c>
      <c r="H3209" s="27">
        <v>2</v>
      </c>
      <c r="I3209" s="27">
        <v>1</v>
      </c>
      <c r="J3209" s="27">
        <v>2</v>
      </c>
      <c r="K3209" s="27">
        <v>2</v>
      </c>
      <c r="L3209" s="14" t="s">
        <v>48</v>
      </c>
      <c r="M3209" s="14" t="s">
        <v>49</v>
      </c>
      <c r="N3209" s="27">
        <v>1</v>
      </c>
      <c r="O3209" s="27">
        <f t="shared" si="540"/>
        <v>28.38</v>
      </c>
      <c r="P3209" s="28">
        <v>8.6</v>
      </c>
      <c r="Q3209" s="27">
        <f t="shared" si="541"/>
        <v>10.56</v>
      </c>
      <c r="R3209" s="28">
        <v>3.2</v>
      </c>
      <c r="S3209" s="27">
        <f t="shared" si="542"/>
        <v>28.38</v>
      </c>
      <c r="T3209" s="28">
        <v>8.6</v>
      </c>
      <c r="U3209" s="27" t="s">
        <v>43</v>
      </c>
      <c r="V3209" s="27" t="s">
        <v>43</v>
      </c>
      <c r="W3209" s="29">
        <v>27.849599999999999</v>
      </c>
      <c r="X3209" s="29">
        <v>-115.17093</v>
      </c>
      <c r="Y3209" s="28">
        <f t="shared" si="543"/>
        <v>60.8</v>
      </c>
      <c r="Z3209" s="27">
        <v>16</v>
      </c>
      <c r="AA3209" s="27">
        <v>5</v>
      </c>
      <c r="AB3209" s="25" t="s">
        <v>46</v>
      </c>
      <c r="AC3209" s="25">
        <v>8</v>
      </c>
      <c r="AD3209" s="25">
        <v>22</v>
      </c>
      <c r="AE3209" s="27">
        <v>1</v>
      </c>
      <c r="AF3209" s="25">
        <v>16</v>
      </c>
      <c r="AG3209" s="27">
        <v>60</v>
      </c>
      <c r="AI3209" s="70">
        <f t="shared" si="535"/>
        <v>17.6905</v>
      </c>
      <c r="AJ3209" s="74">
        <f t="shared" si="536"/>
        <v>799.19872211710003</v>
      </c>
      <c r="AK3209" s="74">
        <f t="shared" si="537"/>
        <v>1.4679166775044603</v>
      </c>
      <c r="AL3209" s="73">
        <f t="shared" si="538"/>
        <v>1.4679166775044603</v>
      </c>
    </row>
    <row r="3210" spans="1:38">
      <c r="A3210" s="25" t="s">
        <v>158</v>
      </c>
      <c r="B3210" s="25" t="s">
        <v>40</v>
      </c>
      <c r="C3210" s="32">
        <v>39657</v>
      </c>
      <c r="D3210" s="25">
        <v>2008</v>
      </c>
      <c r="E3210" s="26">
        <v>0.47569444444444442</v>
      </c>
      <c r="F3210" s="26">
        <v>0.51527777777777783</v>
      </c>
      <c r="G3210" s="26">
        <f t="shared" si="539"/>
        <v>3.9583333333333415E-2</v>
      </c>
      <c r="H3210" s="27">
        <v>2</v>
      </c>
      <c r="I3210" s="27">
        <v>1</v>
      </c>
      <c r="J3210" s="27">
        <v>2</v>
      </c>
      <c r="K3210" s="27">
        <v>2</v>
      </c>
      <c r="L3210" s="14" t="s">
        <v>48</v>
      </c>
      <c r="M3210" s="14" t="s">
        <v>49</v>
      </c>
      <c r="N3210" s="27">
        <v>1</v>
      </c>
      <c r="O3210" s="27">
        <f t="shared" si="540"/>
        <v>28.38</v>
      </c>
      <c r="P3210" s="28">
        <v>8.6</v>
      </c>
      <c r="Q3210" s="27">
        <f t="shared" si="541"/>
        <v>10.56</v>
      </c>
      <c r="R3210" s="28">
        <v>3.2</v>
      </c>
      <c r="S3210" s="27">
        <f t="shared" si="542"/>
        <v>28.38</v>
      </c>
      <c r="T3210" s="28">
        <v>8.6</v>
      </c>
      <c r="U3210" s="27" t="s">
        <v>43</v>
      </c>
      <c r="V3210" s="27" t="s">
        <v>43</v>
      </c>
      <c r="W3210" s="29">
        <v>27.849599999999999</v>
      </c>
      <c r="X3210" s="29">
        <v>-115.17093</v>
      </c>
      <c r="Y3210" s="28">
        <f t="shared" si="543"/>
        <v>60.8</v>
      </c>
      <c r="Z3210" s="27">
        <v>16</v>
      </c>
      <c r="AA3210" s="27">
        <v>5</v>
      </c>
      <c r="AB3210" s="25" t="s">
        <v>46</v>
      </c>
      <c r="AC3210" s="25">
        <v>8</v>
      </c>
      <c r="AD3210" s="25">
        <v>24</v>
      </c>
      <c r="AE3210" s="27">
        <v>1</v>
      </c>
      <c r="AF3210" s="25">
        <v>16</v>
      </c>
      <c r="AG3210" s="27">
        <v>60</v>
      </c>
      <c r="AI3210" s="70">
        <f t="shared" si="535"/>
        <v>19.186499999999999</v>
      </c>
      <c r="AJ3210" s="74">
        <f t="shared" si="536"/>
        <v>1049.8173965226345</v>
      </c>
      <c r="AK3210" s="74">
        <f t="shared" si="537"/>
        <v>2.1195252309588497</v>
      </c>
      <c r="AL3210" s="73">
        <f t="shared" si="538"/>
        <v>2.1195252309588497</v>
      </c>
    </row>
    <row r="3211" spans="1:38">
      <c r="A3211" s="25" t="s">
        <v>158</v>
      </c>
      <c r="B3211" s="25" t="s">
        <v>40</v>
      </c>
      <c r="C3211" s="32">
        <v>39657</v>
      </c>
      <c r="D3211" s="25">
        <v>2008</v>
      </c>
      <c r="E3211" s="26">
        <v>0.47569444444444442</v>
      </c>
      <c r="F3211" s="26">
        <v>0.51527777777777783</v>
      </c>
      <c r="G3211" s="26">
        <f t="shared" si="539"/>
        <v>3.9583333333333415E-2</v>
      </c>
      <c r="H3211" s="27">
        <v>2</v>
      </c>
      <c r="I3211" s="27">
        <v>1</v>
      </c>
      <c r="J3211" s="27">
        <v>2</v>
      </c>
      <c r="K3211" s="27">
        <v>2</v>
      </c>
      <c r="L3211" s="14" t="s">
        <v>48</v>
      </c>
      <c r="M3211" s="14" t="s">
        <v>49</v>
      </c>
      <c r="N3211" s="27">
        <v>1</v>
      </c>
      <c r="O3211" s="27">
        <f t="shared" si="540"/>
        <v>28.38</v>
      </c>
      <c r="P3211" s="28">
        <v>8.6</v>
      </c>
      <c r="Q3211" s="27">
        <f t="shared" si="541"/>
        <v>10.56</v>
      </c>
      <c r="R3211" s="28">
        <v>3.2</v>
      </c>
      <c r="S3211" s="27">
        <f t="shared" si="542"/>
        <v>28.38</v>
      </c>
      <c r="T3211" s="28">
        <v>8.6</v>
      </c>
      <c r="U3211" s="27" t="s">
        <v>43</v>
      </c>
      <c r="V3211" s="27" t="s">
        <v>43</v>
      </c>
      <c r="W3211" s="29">
        <v>27.849599999999999</v>
      </c>
      <c r="X3211" s="29">
        <v>-115.17093</v>
      </c>
      <c r="Y3211" s="28">
        <f t="shared" si="543"/>
        <v>60.8</v>
      </c>
      <c r="Z3211" s="27">
        <v>16</v>
      </c>
      <c r="AA3211" s="27">
        <v>5</v>
      </c>
      <c r="AB3211" s="25" t="s">
        <v>46</v>
      </c>
      <c r="AC3211" s="25">
        <v>8</v>
      </c>
      <c r="AD3211" s="25">
        <v>24</v>
      </c>
      <c r="AE3211" s="27">
        <v>1</v>
      </c>
      <c r="AF3211" s="25">
        <v>16</v>
      </c>
      <c r="AG3211" s="27">
        <v>60</v>
      </c>
      <c r="AI3211" s="70">
        <f t="shared" si="535"/>
        <v>19.186499999999999</v>
      </c>
      <c r="AJ3211" s="74">
        <f t="shared" si="536"/>
        <v>1049.8173965226345</v>
      </c>
      <c r="AK3211" s="74">
        <f t="shared" si="537"/>
        <v>2.1195252309588497</v>
      </c>
      <c r="AL3211" s="73">
        <f t="shared" si="538"/>
        <v>2.1195252309588497</v>
      </c>
    </row>
    <row r="3212" spans="1:38">
      <c r="A3212" s="25" t="s">
        <v>158</v>
      </c>
      <c r="B3212" s="25" t="s">
        <v>40</v>
      </c>
      <c r="C3212" s="32">
        <v>39657</v>
      </c>
      <c r="D3212" s="25">
        <v>2008</v>
      </c>
      <c r="E3212" s="26">
        <v>0.47569444444444442</v>
      </c>
      <c r="F3212" s="26">
        <v>0.51527777777777783</v>
      </c>
      <c r="G3212" s="26">
        <f t="shared" si="539"/>
        <v>3.9583333333333415E-2</v>
      </c>
      <c r="H3212" s="27">
        <v>2</v>
      </c>
      <c r="I3212" s="27">
        <v>1</v>
      </c>
      <c r="J3212" s="27">
        <v>2</v>
      </c>
      <c r="K3212" s="27">
        <v>2</v>
      </c>
      <c r="L3212" s="14" t="s">
        <v>48</v>
      </c>
      <c r="M3212" s="14" t="s">
        <v>49</v>
      </c>
      <c r="N3212" s="27">
        <v>1</v>
      </c>
      <c r="O3212" s="27">
        <f t="shared" si="540"/>
        <v>28.38</v>
      </c>
      <c r="P3212" s="28">
        <v>8.6</v>
      </c>
      <c r="Q3212" s="27">
        <f t="shared" si="541"/>
        <v>10.56</v>
      </c>
      <c r="R3212" s="28">
        <v>3.2</v>
      </c>
      <c r="S3212" s="27">
        <f t="shared" si="542"/>
        <v>28.38</v>
      </c>
      <c r="T3212" s="28">
        <v>8.6</v>
      </c>
      <c r="U3212" s="27" t="s">
        <v>43</v>
      </c>
      <c r="V3212" s="27" t="s">
        <v>43</v>
      </c>
      <c r="W3212" s="29">
        <v>27.849599999999999</v>
      </c>
      <c r="X3212" s="29">
        <v>-115.17093</v>
      </c>
      <c r="Y3212" s="28">
        <f t="shared" si="543"/>
        <v>60.8</v>
      </c>
      <c r="Z3212" s="27">
        <v>16</v>
      </c>
      <c r="AA3212" s="27">
        <v>5</v>
      </c>
      <c r="AB3212" s="25" t="s">
        <v>46</v>
      </c>
      <c r="AC3212" s="25">
        <v>9</v>
      </c>
      <c r="AD3212" s="25">
        <v>17</v>
      </c>
      <c r="AE3212" s="27">
        <v>1</v>
      </c>
      <c r="AF3212" s="25">
        <v>19</v>
      </c>
      <c r="AG3212" s="27">
        <v>60</v>
      </c>
      <c r="AI3212" s="70">
        <f t="shared" ref="AI3212:AI3275" si="544">(0.748*AD3212)+1.2345</f>
        <v>13.9505</v>
      </c>
      <c r="AJ3212" s="74">
        <f t="shared" ref="AJ3212:AJ3275" si="545">((POWER(AI3212*10,3.36))*2.24)/100000</f>
        <v>359.80704047984557</v>
      </c>
      <c r="AK3212" s="74">
        <f t="shared" ref="AK3212:AK3275" si="546">(0.0026*AJ3212)-0.61</f>
        <v>0.32549830524759849</v>
      </c>
      <c r="AL3212" s="73">
        <f t="shared" ref="AL3212:AL3275" si="547">IF(AK3212&gt;0,AK3212:AK3212,0)</f>
        <v>0.32549830524759849</v>
      </c>
    </row>
    <row r="3213" spans="1:38">
      <c r="A3213" s="25" t="s">
        <v>158</v>
      </c>
      <c r="B3213" s="25" t="s">
        <v>40</v>
      </c>
      <c r="C3213" s="32">
        <v>39657</v>
      </c>
      <c r="D3213" s="25">
        <v>2008</v>
      </c>
      <c r="E3213" s="26">
        <v>0.47569444444444442</v>
      </c>
      <c r="F3213" s="26">
        <v>0.51527777777777783</v>
      </c>
      <c r="G3213" s="26">
        <f t="shared" ref="G3213:G3276" si="548">F3213-E3213</f>
        <v>3.9583333333333415E-2</v>
      </c>
      <c r="H3213" s="27">
        <v>2</v>
      </c>
      <c r="I3213" s="27">
        <v>1</v>
      </c>
      <c r="J3213" s="27">
        <v>2</v>
      </c>
      <c r="K3213" s="27">
        <v>2</v>
      </c>
      <c r="L3213" s="14" t="s">
        <v>48</v>
      </c>
      <c r="M3213" s="14" t="s">
        <v>49</v>
      </c>
      <c r="N3213" s="27">
        <v>1</v>
      </c>
      <c r="O3213" s="27">
        <f t="shared" ref="O3213:O3276" si="549">3.3*P3213</f>
        <v>28.38</v>
      </c>
      <c r="P3213" s="28">
        <v>8.6</v>
      </c>
      <c r="Q3213" s="27">
        <f t="shared" ref="Q3213:Q3276" si="550">3.3*R3213</f>
        <v>10.56</v>
      </c>
      <c r="R3213" s="28">
        <v>3.2</v>
      </c>
      <c r="S3213" s="27">
        <f t="shared" ref="S3213:S3276" si="551">3.3*T3213</f>
        <v>28.38</v>
      </c>
      <c r="T3213" s="28">
        <v>8.6</v>
      </c>
      <c r="U3213" s="27" t="s">
        <v>43</v>
      </c>
      <c r="V3213" s="27" t="s">
        <v>43</v>
      </c>
      <c r="W3213" s="29">
        <v>27.849599999999999</v>
      </c>
      <c r="X3213" s="29">
        <v>-115.17093</v>
      </c>
      <c r="Y3213" s="28">
        <f t="shared" ref="Y3213:Y3276" si="552">(Z3213*1.8)+32</f>
        <v>60.8</v>
      </c>
      <c r="Z3213" s="27">
        <v>16</v>
      </c>
      <c r="AA3213" s="27">
        <v>5</v>
      </c>
      <c r="AB3213" s="25" t="s">
        <v>46</v>
      </c>
      <c r="AC3213" s="25">
        <v>9</v>
      </c>
      <c r="AD3213" s="25">
        <v>19</v>
      </c>
      <c r="AE3213" s="27">
        <v>1</v>
      </c>
      <c r="AF3213" s="25">
        <v>19</v>
      </c>
      <c r="AG3213" s="27">
        <v>60</v>
      </c>
      <c r="AI3213" s="70">
        <f t="shared" si="544"/>
        <v>15.4465</v>
      </c>
      <c r="AJ3213" s="74">
        <f t="shared" si="545"/>
        <v>506.66058069508574</v>
      </c>
      <c r="AK3213" s="74">
        <f t="shared" si="546"/>
        <v>0.70731750980722297</v>
      </c>
      <c r="AL3213" s="73">
        <f t="shared" si="547"/>
        <v>0.70731750980722297</v>
      </c>
    </row>
    <row r="3214" spans="1:38">
      <c r="A3214" s="25" t="s">
        <v>158</v>
      </c>
      <c r="B3214" s="25" t="s">
        <v>40</v>
      </c>
      <c r="C3214" s="32">
        <v>39657</v>
      </c>
      <c r="D3214" s="25">
        <v>2008</v>
      </c>
      <c r="E3214" s="26">
        <v>0.47569444444444442</v>
      </c>
      <c r="F3214" s="26">
        <v>0.51527777777777783</v>
      </c>
      <c r="G3214" s="26">
        <f t="shared" si="548"/>
        <v>3.9583333333333415E-2</v>
      </c>
      <c r="H3214" s="27">
        <v>2</v>
      </c>
      <c r="I3214" s="27">
        <v>1</v>
      </c>
      <c r="J3214" s="27">
        <v>2</v>
      </c>
      <c r="K3214" s="27">
        <v>2</v>
      </c>
      <c r="L3214" s="14" t="s">
        <v>48</v>
      </c>
      <c r="M3214" s="14" t="s">
        <v>49</v>
      </c>
      <c r="N3214" s="27">
        <v>1</v>
      </c>
      <c r="O3214" s="27">
        <f t="shared" si="549"/>
        <v>28.38</v>
      </c>
      <c r="P3214" s="28">
        <v>8.6</v>
      </c>
      <c r="Q3214" s="27">
        <f t="shared" si="550"/>
        <v>10.56</v>
      </c>
      <c r="R3214" s="28">
        <v>3.2</v>
      </c>
      <c r="S3214" s="27">
        <f t="shared" si="551"/>
        <v>28.38</v>
      </c>
      <c r="T3214" s="28">
        <v>8.6</v>
      </c>
      <c r="U3214" s="27" t="s">
        <v>43</v>
      </c>
      <c r="V3214" s="27" t="s">
        <v>43</v>
      </c>
      <c r="W3214" s="29">
        <v>27.849599999999999</v>
      </c>
      <c r="X3214" s="29">
        <v>-115.17093</v>
      </c>
      <c r="Y3214" s="28">
        <f t="shared" si="552"/>
        <v>60.8</v>
      </c>
      <c r="Z3214" s="27">
        <v>16</v>
      </c>
      <c r="AA3214" s="27">
        <v>5</v>
      </c>
      <c r="AB3214" s="25" t="s">
        <v>46</v>
      </c>
      <c r="AC3214" s="25">
        <v>9</v>
      </c>
      <c r="AD3214" s="25">
        <v>21</v>
      </c>
      <c r="AE3214" s="27">
        <v>1</v>
      </c>
      <c r="AF3214" s="25">
        <v>19</v>
      </c>
      <c r="AG3214" s="27">
        <v>60</v>
      </c>
      <c r="AI3214" s="70">
        <f t="shared" si="544"/>
        <v>16.942499999999999</v>
      </c>
      <c r="AJ3214" s="74">
        <f t="shared" si="545"/>
        <v>691.21379845369552</v>
      </c>
      <c r="AK3214" s="74">
        <f t="shared" si="546"/>
        <v>1.1871558759796081</v>
      </c>
      <c r="AL3214" s="73">
        <f t="shared" si="547"/>
        <v>1.1871558759796081</v>
      </c>
    </row>
    <row r="3215" spans="1:38">
      <c r="A3215" s="25" t="s">
        <v>158</v>
      </c>
      <c r="B3215" s="25" t="s">
        <v>40</v>
      </c>
      <c r="C3215" s="32">
        <v>39657</v>
      </c>
      <c r="D3215" s="25">
        <v>2008</v>
      </c>
      <c r="E3215" s="26">
        <v>0.47569444444444442</v>
      </c>
      <c r="F3215" s="26">
        <v>0.51527777777777783</v>
      </c>
      <c r="G3215" s="26">
        <f t="shared" si="548"/>
        <v>3.9583333333333415E-2</v>
      </c>
      <c r="H3215" s="27">
        <v>2</v>
      </c>
      <c r="I3215" s="27">
        <v>1</v>
      </c>
      <c r="J3215" s="27">
        <v>2</v>
      </c>
      <c r="K3215" s="27">
        <v>2</v>
      </c>
      <c r="L3215" s="14" t="s">
        <v>48</v>
      </c>
      <c r="M3215" s="14" t="s">
        <v>49</v>
      </c>
      <c r="N3215" s="27">
        <v>1</v>
      </c>
      <c r="O3215" s="27">
        <f t="shared" si="549"/>
        <v>28.38</v>
      </c>
      <c r="P3215" s="28">
        <v>8.6</v>
      </c>
      <c r="Q3215" s="27">
        <f t="shared" si="550"/>
        <v>10.56</v>
      </c>
      <c r="R3215" s="28">
        <v>3.2</v>
      </c>
      <c r="S3215" s="27">
        <f t="shared" si="551"/>
        <v>28.38</v>
      </c>
      <c r="T3215" s="28">
        <v>8.6</v>
      </c>
      <c r="U3215" s="27" t="s">
        <v>43</v>
      </c>
      <c r="V3215" s="27" t="s">
        <v>43</v>
      </c>
      <c r="W3215" s="29">
        <v>27.849599999999999</v>
      </c>
      <c r="X3215" s="29">
        <v>-115.17093</v>
      </c>
      <c r="Y3215" s="28">
        <f t="shared" si="552"/>
        <v>60.8</v>
      </c>
      <c r="Z3215" s="27">
        <v>16</v>
      </c>
      <c r="AA3215" s="27">
        <v>5</v>
      </c>
      <c r="AB3215" s="25" t="s">
        <v>46</v>
      </c>
      <c r="AC3215" s="25">
        <v>9</v>
      </c>
      <c r="AD3215" s="25">
        <v>21</v>
      </c>
      <c r="AE3215" s="27">
        <v>1</v>
      </c>
      <c r="AF3215" s="25">
        <v>19</v>
      </c>
      <c r="AG3215" s="27">
        <v>60</v>
      </c>
      <c r="AI3215" s="70">
        <f t="shared" si="544"/>
        <v>16.942499999999999</v>
      </c>
      <c r="AJ3215" s="74">
        <f t="shared" si="545"/>
        <v>691.21379845369552</v>
      </c>
      <c r="AK3215" s="74">
        <f t="shared" si="546"/>
        <v>1.1871558759796081</v>
      </c>
      <c r="AL3215" s="73">
        <f t="shared" si="547"/>
        <v>1.1871558759796081</v>
      </c>
    </row>
    <row r="3216" spans="1:38">
      <c r="A3216" s="25" t="s">
        <v>158</v>
      </c>
      <c r="B3216" s="25" t="s">
        <v>40</v>
      </c>
      <c r="C3216" s="32">
        <v>39657</v>
      </c>
      <c r="D3216" s="25">
        <v>2008</v>
      </c>
      <c r="E3216" s="26">
        <v>0.47569444444444442</v>
      </c>
      <c r="F3216" s="26">
        <v>0.51527777777777783</v>
      </c>
      <c r="G3216" s="26">
        <f t="shared" si="548"/>
        <v>3.9583333333333415E-2</v>
      </c>
      <c r="H3216" s="27">
        <v>2</v>
      </c>
      <c r="I3216" s="27">
        <v>1</v>
      </c>
      <c r="J3216" s="27">
        <v>2</v>
      </c>
      <c r="K3216" s="27">
        <v>2</v>
      </c>
      <c r="L3216" s="14" t="s">
        <v>48</v>
      </c>
      <c r="M3216" s="14" t="s">
        <v>49</v>
      </c>
      <c r="N3216" s="27">
        <v>1</v>
      </c>
      <c r="O3216" s="27">
        <f t="shared" si="549"/>
        <v>28.38</v>
      </c>
      <c r="P3216" s="28">
        <v>8.6</v>
      </c>
      <c r="Q3216" s="27">
        <f t="shared" si="550"/>
        <v>10.56</v>
      </c>
      <c r="R3216" s="28">
        <v>3.2</v>
      </c>
      <c r="S3216" s="27">
        <f t="shared" si="551"/>
        <v>28.38</v>
      </c>
      <c r="T3216" s="28">
        <v>8.6</v>
      </c>
      <c r="U3216" s="27" t="s">
        <v>43</v>
      </c>
      <c r="V3216" s="27" t="s">
        <v>43</v>
      </c>
      <c r="W3216" s="29">
        <v>27.849599999999999</v>
      </c>
      <c r="X3216" s="29">
        <v>-115.17093</v>
      </c>
      <c r="Y3216" s="28">
        <f t="shared" si="552"/>
        <v>60.8</v>
      </c>
      <c r="Z3216" s="27">
        <v>16</v>
      </c>
      <c r="AA3216" s="27">
        <v>5</v>
      </c>
      <c r="AB3216" s="25" t="s">
        <v>46</v>
      </c>
      <c r="AC3216" s="25">
        <v>9</v>
      </c>
      <c r="AD3216" s="25">
        <v>21</v>
      </c>
      <c r="AE3216" s="27">
        <v>1</v>
      </c>
      <c r="AF3216" s="25">
        <v>19</v>
      </c>
      <c r="AG3216" s="27">
        <v>60</v>
      </c>
      <c r="AI3216" s="70">
        <f t="shared" si="544"/>
        <v>16.942499999999999</v>
      </c>
      <c r="AJ3216" s="74">
        <f t="shared" si="545"/>
        <v>691.21379845369552</v>
      </c>
      <c r="AK3216" s="74">
        <f t="shared" si="546"/>
        <v>1.1871558759796081</v>
      </c>
      <c r="AL3216" s="73">
        <f t="shared" si="547"/>
        <v>1.1871558759796081</v>
      </c>
    </row>
    <row r="3217" spans="1:38">
      <c r="A3217" s="25" t="s">
        <v>158</v>
      </c>
      <c r="B3217" s="25" t="s">
        <v>40</v>
      </c>
      <c r="C3217" s="32">
        <v>39657</v>
      </c>
      <c r="D3217" s="25">
        <v>2008</v>
      </c>
      <c r="E3217" s="26">
        <v>0.47569444444444442</v>
      </c>
      <c r="F3217" s="26">
        <v>0.51527777777777783</v>
      </c>
      <c r="G3217" s="26">
        <f t="shared" si="548"/>
        <v>3.9583333333333415E-2</v>
      </c>
      <c r="H3217" s="27">
        <v>2</v>
      </c>
      <c r="I3217" s="27">
        <v>1</v>
      </c>
      <c r="J3217" s="27">
        <v>2</v>
      </c>
      <c r="K3217" s="27">
        <v>2</v>
      </c>
      <c r="L3217" s="14" t="s">
        <v>48</v>
      </c>
      <c r="M3217" s="14" t="s">
        <v>49</v>
      </c>
      <c r="N3217" s="27">
        <v>1</v>
      </c>
      <c r="O3217" s="27">
        <f t="shared" si="549"/>
        <v>28.38</v>
      </c>
      <c r="P3217" s="28">
        <v>8.6</v>
      </c>
      <c r="Q3217" s="27">
        <f t="shared" si="550"/>
        <v>10.56</v>
      </c>
      <c r="R3217" s="28">
        <v>3.2</v>
      </c>
      <c r="S3217" s="27">
        <f t="shared" si="551"/>
        <v>28.38</v>
      </c>
      <c r="T3217" s="28">
        <v>8.6</v>
      </c>
      <c r="U3217" s="27" t="s">
        <v>43</v>
      </c>
      <c r="V3217" s="27" t="s">
        <v>43</v>
      </c>
      <c r="W3217" s="29">
        <v>27.849599999999999</v>
      </c>
      <c r="X3217" s="29">
        <v>-115.17093</v>
      </c>
      <c r="Y3217" s="28">
        <f t="shared" si="552"/>
        <v>60.8</v>
      </c>
      <c r="Z3217" s="27">
        <v>16</v>
      </c>
      <c r="AA3217" s="27">
        <v>5</v>
      </c>
      <c r="AB3217" s="25" t="s">
        <v>46</v>
      </c>
      <c r="AC3217" s="25">
        <v>9</v>
      </c>
      <c r="AD3217" s="25">
        <v>24</v>
      </c>
      <c r="AE3217" s="27">
        <v>1</v>
      </c>
      <c r="AF3217" s="25">
        <v>19</v>
      </c>
      <c r="AG3217" s="27">
        <v>60</v>
      </c>
      <c r="AI3217" s="70">
        <f t="shared" si="544"/>
        <v>19.186499999999999</v>
      </c>
      <c r="AJ3217" s="74">
        <f t="shared" si="545"/>
        <v>1049.8173965226345</v>
      </c>
      <c r="AK3217" s="74">
        <f t="shared" si="546"/>
        <v>2.1195252309588497</v>
      </c>
      <c r="AL3217" s="73">
        <f t="shared" si="547"/>
        <v>2.1195252309588497</v>
      </c>
    </row>
    <row r="3218" spans="1:38">
      <c r="A3218" s="25" t="s">
        <v>158</v>
      </c>
      <c r="B3218" s="25" t="s">
        <v>40</v>
      </c>
      <c r="C3218" s="32">
        <v>39657</v>
      </c>
      <c r="D3218" s="25">
        <v>2008</v>
      </c>
      <c r="E3218" s="26">
        <v>0.47569444444444442</v>
      </c>
      <c r="F3218" s="26">
        <v>0.51527777777777783</v>
      </c>
      <c r="G3218" s="26">
        <f t="shared" si="548"/>
        <v>3.9583333333333415E-2</v>
      </c>
      <c r="H3218" s="27">
        <v>2</v>
      </c>
      <c r="I3218" s="27">
        <v>1</v>
      </c>
      <c r="J3218" s="27">
        <v>2</v>
      </c>
      <c r="K3218" s="27">
        <v>2</v>
      </c>
      <c r="L3218" s="14" t="s">
        <v>48</v>
      </c>
      <c r="M3218" s="14" t="s">
        <v>49</v>
      </c>
      <c r="N3218" s="27">
        <v>1</v>
      </c>
      <c r="O3218" s="27">
        <f t="shared" si="549"/>
        <v>28.38</v>
      </c>
      <c r="P3218" s="28">
        <v>8.6</v>
      </c>
      <c r="Q3218" s="27">
        <f t="shared" si="550"/>
        <v>10.56</v>
      </c>
      <c r="R3218" s="28">
        <v>3.2</v>
      </c>
      <c r="S3218" s="27">
        <f t="shared" si="551"/>
        <v>28.38</v>
      </c>
      <c r="T3218" s="28">
        <v>8.6</v>
      </c>
      <c r="U3218" s="27" t="s">
        <v>43</v>
      </c>
      <c r="V3218" s="27" t="s">
        <v>43</v>
      </c>
      <c r="W3218" s="29">
        <v>27.849599999999999</v>
      </c>
      <c r="X3218" s="29">
        <v>-115.17093</v>
      </c>
      <c r="Y3218" s="28">
        <f t="shared" si="552"/>
        <v>60.8</v>
      </c>
      <c r="Z3218" s="27">
        <v>16</v>
      </c>
      <c r="AA3218" s="27">
        <v>5</v>
      </c>
      <c r="AB3218" s="25" t="s">
        <v>46</v>
      </c>
      <c r="AC3218" s="25">
        <v>10</v>
      </c>
      <c r="AD3218" s="25">
        <v>17</v>
      </c>
      <c r="AE3218" s="27">
        <v>1</v>
      </c>
      <c r="AF3218" s="25">
        <v>21</v>
      </c>
      <c r="AG3218" s="27">
        <v>60</v>
      </c>
      <c r="AI3218" s="70">
        <f t="shared" si="544"/>
        <v>13.9505</v>
      </c>
      <c r="AJ3218" s="74">
        <f t="shared" si="545"/>
        <v>359.80704047984557</v>
      </c>
      <c r="AK3218" s="74">
        <f t="shared" si="546"/>
        <v>0.32549830524759849</v>
      </c>
      <c r="AL3218" s="73">
        <f t="shared" si="547"/>
        <v>0.32549830524759849</v>
      </c>
    </row>
    <row r="3219" spans="1:38">
      <c r="A3219" s="25" t="s">
        <v>158</v>
      </c>
      <c r="B3219" s="25" t="s">
        <v>40</v>
      </c>
      <c r="C3219" s="32">
        <v>39657</v>
      </c>
      <c r="D3219" s="25">
        <v>2008</v>
      </c>
      <c r="E3219" s="26">
        <v>0.47569444444444442</v>
      </c>
      <c r="F3219" s="26">
        <v>0.51527777777777783</v>
      </c>
      <c r="G3219" s="26">
        <f t="shared" si="548"/>
        <v>3.9583333333333415E-2</v>
      </c>
      <c r="H3219" s="27">
        <v>2</v>
      </c>
      <c r="I3219" s="27">
        <v>1</v>
      </c>
      <c r="J3219" s="27">
        <v>2</v>
      </c>
      <c r="K3219" s="27">
        <v>2</v>
      </c>
      <c r="L3219" s="14" t="s">
        <v>48</v>
      </c>
      <c r="M3219" s="14" t="s">
        <v>49</v>
      </c>
      <c r="N3219" s="27">
        <v>1</v>
      </c>
      <c r="O3219" s="27">
        <f t="shared" si="549"/>
        <v>28.38</v>
      </c>
      <c r="P3219" s="28">
        <v>8.6</v>
      </c>
      <c r="Q3219" s="27">
        <f t="shared" si="550"/>
        <v>10.56</v>
      </c>
      <c r="R3219" s="28">
        <v>3.2</v>
      </c>
      <c r="S3219" s="27">
        <f t="shared" si="551"/>
        <v>28.38</v>
      </c>
      <c r="T3219" s="28">
        <v>8.6</v>
      </c>
      <c r="U3219" s="27" t="s">
        <v>43</v>
      </c>
      <c r="V3219" s="27" t="s">
        <v>43</v>
      </c>
      <c r="W3219" s="29">
        <v>27.849599999999999</v>
      </c>
      <c r="X3219" s="29">
        <v>-115.17093</v>
      </c>
      <c r="Y3219" s="28">
        <f t="shared" si="552"/>
        <v>60.8</v>
      </c>
      <c r="Z3219" s="27">
        <v>16</v>
      </c>
      <c r="AA3219" s="27">
        <v>5</v>
      </c>
      <c r="AB3219" s="25" t="s">
        <v>46</v>
      </c>
      <c r="AC3219" s="25">
        <v>10</v>
      </c>
      <c r="AD3219" s="25">
        <v>17</v>
      </c>
      <c r="AE3219" s="27">
        <v>1</v>
      </c>
      <c r="AF3219" s="25">
        <v>21</v>
      </c>
      <c r="AG3219" s="27">
        <v>60</v>
      </c>
      <c r="AI3219" s="70">
        <f t="shared" si="544"/>
        <v>13.9505</v>
      </c>
      <c r="AJ3219" s="74">
        <f t="shared" si="545"/>
        <v>359.80704047984557</v>
      </c>
      <c r="AK3219" s="74">
        <f t="shared" si="546"/>
        <v>0.32549830524759849</v>
      </c>
      <c r="AL3219" s="73">
        <f t="shared" si="547"/>
        <v>0.32549830524759849</v>
      </c>
    </row>
    <row r="3220" spans="1:38">
      <c r="A3220" s="25" t="s">
        <v>158</v>
      </c>
      <c r="B3220" s="25" t="s">
        <v>40</v>
      </c>
      <c r="C3220" s="32">
        <v>39657</v>
      </c>
      <c r="D3220" s="25">
        <v>2008</v>
      </c>
      <c r="E3220" s="26">
        <v>0.47569444444444442</v>
      </c>
      <c r="F3220" s="26">
        <v>0.51527777777777783</v>
      </c>
      <c r="G3220" s="26">
        <f t="shared" si="548"/>
        <v>3.9583333333333415E-2</v>
      </c>
      <c r="H3220" s="27">
        <v>2</v>
      </c>
      <c r="I3220" s="27">
        <v>1</v>
      </c>
      <c r="J3220" s="27">
        <v>2</v>
      </c>
      <c r="K3220" s="27">
        <v>2</v>
      </c>
      <c r="L3220" s="14" t="s">
        <v>48</v>
      </c>
      <c r="M3220" s="14" t="s">
        <v>49</v>
      </c>
      <c r="N3220" s="27">
        <v>1</v>
      </c>
      <c r="O3220" s="27">
        <f t="shared" si="549"/>
        <v>28.38</v>
      </c>
      <c r="P3220" s="28">
        <v>8.6</v>
      </c>
      <c r="Q3220" s="27">
        <f t="shared" si="550"/>
        <v>10.56</v>
      </c>
      <c r="R3220" s="28">
        <v>3.2</v>
      </c>
      <c r="S3220" s="27">
        <f t="shared" si="551"/>
        <v>28.38</v>
      </c>
      <c r="T3220" s="28">
        <v>8.6</v>
      </c>
      <c r="U3220" s="27" t="s">
        <v>43</v>
      </c>
      <c r="V3220" s="27" t="s">
        <v>43</v>
      </c>
      <c r="W3220" s="29">
        <v>27.849599999999999</v>
      </c>
      <c r="X3220" s="29">
        <v>-115.17093</v>
      </c>
      <c r="Y3220" s="28">
        <f t="shared" si="552"/>
        <v>60.8</v>
      </c>
      <c r="Z3220" s="27">
        <v>16</v>
      </c>
      <c r="AA3220" s="27">
        <v>5</v>
      </c>
      <c r="AB3220" s="25" t="s">
        <v>46</v>
      </c>
      <c r="AC3220" s="25">
        <v>10</v>
      </c>
      <c r="AD3220" s="25">
        <v>19</v>
      </c>
      <c r="AE3220" s="27">
        <v>1</v>
      </c>
      <c r="AF3220" s="25">
        <v>21</v>
      </c>
      <c r="AG3220" s="27">
        <v>60</v>
      </c>
      <c r="AI3220" s="70">
        <f t="shared" si="544"/>
        <v>15.4465</v>
      </c>
      <c r="AJ3220" s="74">
        <f t="shared" si="545"/>
        <v>506.66058069508574</v>
      </c>
      <c r="AK3220" s="74">
        <f t="shared" si="546"/>
        <v>0.70731750980722297</v>
      </c>
      <c r="AL3220" s="73">
        <f t="shared" si="547"/>
        <v>0.70731750980722297</v>
      </c>
    </row>
    <row r="3221" spans="1:38">
      <c r="A3221" s="25" t="s">
        <v>158</v>
      </c>
      <c r="B3221" s="25" t="s">
        <v>40</v>
      </c>
      <c r="C3221" s="32">
        <v>39657</v>
      </c>
      <c r="D3221" s="25">
        <v>2008</v>
      </c>
      <c r="E3221" s="26">
        <v>0.47569444444444442</v>
      </c>
      <c r="F3221" s="26">
        <v>0.51527777777777783</v>
      </c>
      <c r="G3221" s="26">
        <f t="shared" si="548"/>
        <v>3.9583333333333415E-2</v>
      </c>
      <c r="H3221" s="27">
        <v>2</v>
      </c>
      <c r="I3221" s="27">
        <v>1</v>
      </c>
      <c r="J3221" s="27">
        <v>2</v>
      </c>
      <c r="K3221" s="27">
        <v>2</v>
      </c>
      <c r="L3221" s="14" t="s">
        <v>48</v>
      </c>
      <c r="M3221" s="14" t="s">
        <v>49</v>
      </c>
      <c r="N3221" s="27">
        <v>1</v>
      </c>
      <c r="O3221" s="27">
        <f t="shared" si="549"/>
        <v>28.38</v>
      </c>
      <c r="P3221" s="28">
        <v>8.6</v>
      </c>
      <c r="Q3221" s="27">
        <f t="shared" si="550"/>
        <v>10.56</v>
      </c>
      <c r="R3221" s="28">
        <v>3.2</v>
      </c>
      <c r="S3221" s="27">
        <f t="shared" si="551"/>
        <v>28.38</v>
      </c>
      <c r="T3221" s="28">
        <v>8.6</v>
      </c>
      <c r="U3221" s="27" t="s">
        <v>43</v>
      </c>
      <c r="V3221" s="27" t="s">
        <v>43</v>
      </c>
      <c r="W3221" s="29">
        <v>27.849599999999999</v>
      </c>
      <c r="X3221" s="29">
        <v>-115.17093</v>
      </c>
      <c r="Y3221" s="28">
        <f t="shared" si="552"/>
        <v>60.8</v>
      </c>
      <c r="Z3221" s="27">
        <v>16</v>
      </c>
      <c r="AA3221" s="27">
        <v>5</v>
      </c>
      <c r="AB3221" s="25" t="s">
        <v>46</v>
      </c>
      <c r="AC3221" s="25">
        <v>10</v>
      </c>
      <c r="AD3221" s="25">
        <v>21</v>
      </c>
      <c r="AE3221" s="27">
        <v>1</v>
      </c>
      <c r="AF3221" s="25">
        <v>21</v>
      </c>
      <c r="AG3221" s="27">
        <v>60</v>
      </c>
      <c r="AI3221" s="70">
        <f t="shared" si="544"/>
        <v>16.942499999999999</v>
      </c>
      <c r="AJ3221" s="74">
        <f t="shared" si="545"/>
        <v>691.21379845369552</v>
      </c>
      <c r="AK3221" s="74">
        <f t="shared" si="546"/>
        <v>1.1871558759796081</v>
      </c>
      <c r="AL3221" s="73">
        <f t="shared" si="547"/>
        <v>1.1871558759796081</v>
      </c>
    </row>
    <row r="3222" spans="1:38">
      <c r="A3222" s="25" t="s">
        <v>158</v>
      </c>
      <c r="B3222" s="25" t="s">
        <v>40</v>
      </c>
      <c r="C3222" s="32">
        <v>39657</v>
      </c>
      <c r="D3222" s="25">
        <v>2008</v>
      </c>
      <c r="E3222" s="26">
        <v>0.47569444444444442</v>
      </c>
      <c r="F3222" s="26">
        <v>0.51527777777777783</v>
      </c>
      <c r="G3222" s="26">
        <f t="shared" si="548"/>
        <v>3.9583333333333415E-2</v>
      </c>
      <c r="H3222" s="27">
        <v>2</v>
      </c>
      <c r="I3222" s="27">
        <v>1</v>
      </c>
      <c r="J3222" s="27">
        <v>2</v>
      </c>
      <c r="K3222" s="27">
        <v>2</v>
      </c>
      <c r="L3222" s="14" t="s">
        <v>48</v>
      </c>
      <c r="M3222" s="14" t="s">
        <v>49</v>
      </c>
      <c r="N3222" s="27">
        <v>1</v>
      </c>
      <c r="O3222" s="27">
        <f t="shared" si="549"/>
        <v>28.38</v>
      </c>
      <c r="P3222" s="28">
        <v>8.6</v>
      </c>
      <c r="Q3222" s="27">
        <f t="shared" si="550"/>
        <v>10.56</v>
      </c>
      <c r="R3222" s="28">
        <v>3.2</v>
      </c>
      <c r="S3222" s="27">
        <f t="shared" si="551"/>
        <v>28.38</v>
      </c>
      <c r="T3222" s="28">
        <v>8.6</v>
      </c>
      <c r="U3222" s="27" t="s">
        <v>43</v>
      </c>
      <c r="V3222" s="27" t="s">
        <v>43</v>
      </c>
      <c r="W3222" s="29">
        <v>27.849599999999999</v>
      </c>
      <c r="X3222" s="29">
        <v>-115.17093</v>
      </c>
      <c r="Y3222" s="28">
        <f t="shared" si="552"/>
        <v>60.8</v>
      </c>
      <c r="Z3222" s="27">
        <v>16</v>
      </c>
      <c r="AA3222" s="27">
        <v>5</v>
      </c>
      <c r="AB3222" s="25" t="s">
        <v>46</v>
      </c>
      <c r="AC3222" s="25">
        <v>10</v>
      </c>
      <c r="AD3222" s="25">
        <v>21</v>
      </c>
      <c r="AE3222" s="27">
        <v>1</v>
      </c>
      <c r="AF3222" s="25">
        <v>21</v>
      </c>
      <c r="AG3222" s="27">
        <v>60</v>
      </c>
      <c r="AI3222" s="70">
        <f t="shared" si="544"/>
        <v>16.942499999999999</v>
      </c>
      <c r="AJ3222" s="74">
        <f t="shared" si="545"/>
        <v>691.21379845369552</v>
      </c>
      <c r="AK3222" s="74">
        <f t="shared" si="546"/>
        <v>1.1871558759796081</v>
      </c>
      <c r="AL3222" s="73">
        <f t="shared" si="547"/>
        <v>1.1871558759796081</v>
      </c>
    </row>
    <row r="3223" spans="1:38">
      <c r="A3223" s="25" t="s">
        <v>158</v>
      </c>
      <c r="B3223" s="25" t="s">
        <v>40</v>
      </c>
      <c r="C3223" s="32">
        <v>39657</v>
      </c>
      <c r="D3223" s="25">
        <v>2008</v>
      </c>
      <c r="E3223" s="26">
        <v>0.47569444444444442</v>
      </c>
      <c r="F3223" s="26">
        <v>0.51527777777777783</v>
      </c>
      <c r="G3223" s="26">
        <f t="shared" si="548"/>
        <v>3.9583333333333415E-2</v>
      </c>
      <c r="H3223" s="27">
        <v>2</v>
      </c>
      <c r="I3223" s="27">
        <v>1</v>
      </c>
      <c r="J3223" s="27">
        <v>2</v>
      </c>
      <c r="K3223" s="27">
        <v>2</v>
      </c>
      <c r="L3223" s="14" t="s">
        <v>48</v>
      </c>
      <c r="M3223" s="14" t="s">
        <v>49</v>
      </c>
      <c r="N3223" s="27">
        <v>1</v>
      </c>
      <c r="O3223" s="27">
        <f t="shared" si="549"/>
        <v>28.38</v>
      </c>
      <c r="P3223" s="28">
        <v>8.6</v>
      </c>
      <c r="Q3223" s="27">
        <f t="shared" si="550"/>
        <v>10.56</v>
      </c>
      <c r="R3223" s="28">
        <v>3.2</v>
      </c>
      <c r="S3223" s="27">
        <f t="shared" si="551"/>
        <v>28.38</v>
      </c>
      <c r="T3223" s="28">
        <v>8.6</v>
      </c>
      <c r="U3223" s="27" t="s">
        <v>43</v>
      </c>
      <c r="V3223" s="27" t="s">
        <v>43</v>
      </c>
      <c r="W3223" s="29">
        <v>27.849599999999999</v>
      </c>
      <c r="X3223" s="29">
        <v>-115.17093</v>
      </c>
      <c r="Y3223" s="28">
        <f t="shared" si="552"/>
        <v>60.8</v>
      </c>
      <c r="Z3223" s="27">
        <v>16</v>
      </c>
      <c r="AA3223" s="27">
        <v>5</v>
      </c>
      <c r="AB3223" s="25" t="s">
        <v>46</v>
      </c>
      <c r="AC3223" s="25">
        <v>10</v>
      </c>
      <c r="AD3223" s="25">
        <v>21</v>
      </c>
      <c r="AE3223" s="27">
        <v>1</v>
      </c>
      <c r="AF3223" s="25">
        <v>21</v>
      </c>
      <c r="AG3223" s="27">
        <v>60</v>
      </c>
      <c r="AI3223" s="70">
        <f t="shared" si="544"/>
        <v>16.942499999999999</v>
      </c>
      <c r="AJ3223" s="74">
        <f t="shared" si="545"/>
        <v>691.21379845369552</v>
      </c>
      <c r="AK3223" s="74">
        <f t="shared" si="546"/>
        <v>1.1871558759796081</v>
      </c>
      <c r="AL3223" s="73">
        <f t="shared" si="547"/>
        <v>1.1871558759796081</v>
      </c>
    </row>
    <row r="3224" spans="1:38">
      <c r="A3224" s="25" t="s">
        <v>158</v>
      </c>
      <c r="B3224" s="25" t="s">
        <v>40</v>
      </c>
      <c r="C3224" s="32">
        <v>39657</v>
      </c>
      <c r="D3224" s="25">
        <v>2008</v>
      </c>
      <c r="E3224" s="26">
        <v>0.47569444444444442</v>
      </c>
      <c r="F3224" s="26">
        <v>0.51527777777777783</v>
      </c>
      <c r="G3224" s="26">
        <f t="shared" si="548"/>
        <v>3.9583333333333415E-2</v>
      </c>
      <c r="H3224" s="27">
        <v>2</v>
      </c>
      <c r="I3224" s="27">
        <v>1</v>
      </c>
      <c r="J3224" s="27">
        <v>2</v>
      </c>
      <c r="K3224" s="27">
        <v>2</v>
      </c>
      <c r="L3224" s="14" t="s">
        <v>48</v>
      </c>
      <c r="M3224" s="14" t="s">
        <v>49</v>
      </c>
      <c r="N3224" s="27">
        <v>1</v>
      </c>
      <c r="O3224" s="27">
        <f t="shared" si="549"/>
        <v>28.38</v>
      </c>
      <c r="P3224" s="28">
        <v>8.6</v>
      </c>
      <c r="Q3224" s="27">
        <f t="shared" si="550"/>
        <v>10.56</v>
      </c>
      <c r="R3224" s="28">
        <v>3.2</v>
      </c>
      <c r="S3224" s="27">
        <f t="shared" si="551"/>
        <v>28.38</v>
      </c>
      <c r="T3224" s="28">
        <v>8.6</v>
      </c>
      <c r="U3224" s="27" t="s">
        <v>43</v>
      </c>
      <c r="V3224" s="27" t="s">
        <v>43</v>
      </c>
      <c r="W3224" s="29">
        <v>27.849599999999999</v>
      </c>
      <c r="X3224" s="29">
        <v>-115.17093</v>
      </c>
      <c r="Y3224" s="28">
        <f t="shared" si="552"/>
        <v>60.8</v>
      </c>
      <c r="Z3224" s="27">
        <v>16</v>
      </c>
      <c r="AA3224" s="27">
        <v>5</v>
      </c>
      <c r="AB3224" s="25" t="s">
        <v>46</v>
      </c>
      <c r="AC3224" s="25">
        <v>10</v>
      </c>
      <c r="AD3224" s="25">
        <v>21</v>
      </c>
      <c r="AE3224" s="27">
        <v>1</v>
      </c>
      <c r="AF3224" s="25">
        <v>21</v>
      </c>
      <c r="AG3224" s="27">
        <v>60</v>
      </c>
      <c r="AI3224" s="70">
        <f t="shared" si="544"/>
        <v>16.942499999999999</v>
      </c>
      <c r="AJ3224" s="74">
        <f t="shared" si="545"/>
        <v>691.21379845369552</v>
      </c>
      <c r="AK3224" s="74">
        <f t="shared" si="546"/>
        <v>1.1871558759796081</v>
      </c>
      <c r="AL3224" s="73">
        <f t="shared" si="547"/>
        <v>1.1871558759796081</v>
      </c>
    </row>
    <row r="3225" spans="1:38">
      <c r="A3225" s="25" t="s">
        <v>158</v>
      </c>
      <c r="B3225" s="25" t="s">
        <v>40</v>
      </c>
      <c r="C3225" s="32">
        <v>39657</v>
      </c>
      <c r="D3225" s="25">
        <v>2008</v>
      </c>
      <c r="E3225" s="26">
        <v>0.47569444444444442</v>
      </c>
      <c r="F3225" s="26">
        <v>0.51527777777777783</v>
      </c>
      <c r="G3225" s="26">
        <f t="shared" si="548"/>
        <v>3.9583333333333415E-2</v>
      </c>
      <c r="H3225" s="27">
        <v>2</v>
      </c>
      <c r="I3225" s="27">
        <v>1</v>
      </c>
      <c r="J3225" s="27">
        <v>2</v>
      </c>
      <c r="K3225" s="27">
        <v>2</v>
      </c>
      <c r="L3225" s="14" t="s">
        <v>48</v>
      </c>
      <c r="M3225" s="14" t="s">
        <v>49</v>
      </c>
      <c r="N3225" s="27">
        <v>1</v>
      </c>
      <c r="O3225" s="27">
        <f t="shared" si="549"/>
        <v>28.38</v>
      </c>
      <c r="P3225" s="28">
        <v>8.6</v>
      </c>
      <c r="Q3225" s="27">
        <f t="shared" si="550"/>
        <v>10.56</v>
      </c>
      <c r="R3225" s="28">
        <v>3.2</v>
      </c>
      <c r="S3225" s="27">
        <f t="shared" si="551"/>
        <v>28.38</v>
      </c>
      <c r="T3225" s="28">
        <v>8.6</v>
      </c>
      <c r="U3225" s="27" t="s">
        <v>43</v>
      </c>
      <c r="V3225" s="27" t="s">
        <v>43</v>
      </c>
      <c r="W3225" s="29">
        <v>27.849599999999999</v>
      </c>
      <c r="X3225" s="29">
        <v>-115.17093</v>
      </c>
      <c r="Y3225" s="28">
        <f t="shared" si="552"/>
        <v>60.8</v>
      </c>
      <c r="Z3225" s="27">
        <v>16</v>
      </c>
      <c r="AA3225" s="27">
        <v>5</v>
      </c>
      <c r="AB3225" s="25" t="s">
        <v>46</v>
      </c>
      <c r="AC3225" s="25">
        <v>10</v>
      </c>
      <c r="AD3225" s="25">
        <v>22</v>
      </c>
      <c r="AE3225" s="27">
        <v>1</v>
      </c>
      <c r="AF3225" s="25">
        <v>21</v>
      </c>
      <c r="AG3225" s="27">
        <v>60</v>
      </c>
      <c r="AI3225" s="70">
        <f t="shared" si="544"/>
        <v>17.6905</v>
      </c>
      <c r="AJ3225" s="74">
        <f t="shared" si="545"/>
        <v>799.19872211710003</v>
      </c>
      <c r="AK3225" s="74">
        <f t="shared" si="546"/>
        <v>1.4679166775044603</v>
      </c>
      <c r="AL3225" s="73">
        <f t="shared" si="547"/>
        <v>1.4679166775044603</v>
      </c>
    </row>
    <row r="3226" spans="1:38">
      <c r="A3226" s="25" t="s">
        <v>158</v>
      </c>
      <c r="B3226" s="25" t="s">
        <v>40</v>
      </c>
      <c r="C3226" s="32">
        <v>39657</v>
      </c>
      <c r="D3226" s="25">
        <v>2008</v>
      </c>
      <c r="E3226" s="26">
        <v>0.47569444444444442</v>
      </c>
      <c r="F3226" s="26">
        <v>0.51527777777777783</v>
      </c>
      <c r="G3226" s="26">
        <f t="shared" si="548"/>
        <v>3.9583333333333415E-2</v>
      </c>
      <c r="H3226" s="27">
        <v>2</v>
      </c>
      <c r="I3226" s="27">
        <v>1</v>
      </c>
      <c r="J3226" s="27">
        <v>2</v>
      </c>
      <c r="K3226" s="27">
        <v>2</v>
      </c>
      <c r="L3226" s="14" t="s">
        <v>48</v>
      </c>
      <c r="M3226" s="14" t="s">
        <v>49</v>
      </c>
      <c r="N3226" s="27">
        <v>1</v>
      </c>
      <c r="O3226" s="27">
        <f t="shared" si="549"/>
        <v>28.38</v>
      </c>
      <c r="P3226" s="28">
        <v>8.6</v>
      </c>
      <c r="Q3226" s="27">
        <f t="shared" si="550"/>
        <v>10.56</v>
      </c>
      <c r="R3226" s="28">
        <v>3.2</v>
      </c>
      <c r="S3226" s="27">
        <f t="shared" si="551"/>
        <v>28.38</v>
      </c>
      <c r="T3226" s="28">
        <v>8.6</v>
      </c>
      <c r="U3226" s="27" t="s">
        <v>43</v>
      </c>
      <c r="V3226" s="27" t="s">
        <v>43</v>
      </c>
      <c r="W3226" s="29">
        <v>27.849599999999999</v>
      </c>
      <c r="X3226" s="29">
        <v>-115.17093</v>
      </c>
      <c r="Y3226" s="28">
        <f t="shared" si="552"/>
        <v>60.8</v>
      </c>
      <c r="Z3226" s="27">
        <v>16</v>
      </c>
      <c r="AA3226" s="27">
        <v>5</v>
      </c>
      <c r="AB3226" s="25" t="s">
        <v>46</v>
      </c>
      <c r="AC3226" s="25">
        <v>11</v>
      </c>
      <c r="AD3226" s="25">
        <v>17</v>
      </c>
      <c r="AE3226" s="27">
        <v>1</v>
      </c>
      <c r="AF3226" s="25">
        <v>24</v>
      </c>
      <c r="AG3226" s="27">
        <v>60</v>
      </c>
      <c r="AI3226" s="70">
        <f t="shared" si="544"/>
        <v>13.9505</v>
      </c>
      <c r="AJ3226" s="74">
        <f t="shared" si="545"/>
        <v>359.80704047984557</v>
      </c>
      <c r="AK3226" s="74">
        <f t="shared" si="546"/>
        <v>0.32549830524759849</v>
      </c>
      <c r="AL3226" s="73">
        <f t="shared" si="547"/>
        <v>0.32549830524759849</v>
      </c>
    </row>
    <row r="3227" spans="1:38">
      <c r="A3227" s="25" t="s">
        <v>158</v>
      </c>
      <c r="B3227" s="25" t="s">
        <v>40</v>
      </c>
      <c r="C3227" s="32">
        <v>39657</v>
      </c>
      <c r="D3227" s="25">
        <v>2008</v>
      </c>
      <c r="E3227" s="26">
        <v>0.47569444444444442</v>
      </c>
      <c r="F3227" s="26">
        <v>0.51527777777777783</v>
      </c>
      <c r="G3227" s="26">
        <f t="shared" si="548"/>
        <v>3.9583333333333415E-2</v>
      </c>
      <c r="H3227" s="27">
        <v>2</v>
      </c>
      <c r="I3227" s="27">
        <v>1</v>
      </c>
      <c r="J3227" s="27">
        <v>2</v>
      </c>
      <c r="K3227" s="27">
        <v>2</v>
      </c>
      <c r="L3227" s="14" t="s">
        <v>48</v>
      </c>
      <c r="M3227" s="14" t="s">
        <v>49</v>
      </c>
      <c r="N3227" s="27">
        <v>1</v>
      </c>
      <c r="O3227" s="27">
        <f t="shared" si="549"/>
        <v>28.38</v>
      </c>
      <c r="P3227" s="28">
        <v>8.6</v>
      </c>
      <c r="Q3227" s="27">
        <f t="shared" si="550"/>
        <v>10.56</v>
      </c>
      <c r="R3227" s="28">
        <v>3.2</v>
      </c>
      <c r="S3227" s="27">
        <f t="shared" si="551"/>
        <v>28.38</v>
      </c>
      <c r="T3227" s="28">
        <v>8.6</v>
      </c>
      <c r="U3227" s="27" t="s">
        <v>43</v>
      </c>
      <c r="V3227" s="27" t="s">
        <v>43</v>
      </c>
      <c r="W3227" s="29">
        <v>27.849599999999999</v>
      </c>
      <c r="X3227" s="29">
        <v>-115.17093</v>
      </c>
      <c r="Y3227" s="28">
        <f t="shared" si="552"/>
        <v>60.8</v>
      </c>
      <c r="Z3227" s="27">
        <v>16</v>
      </c>
      <c r="AA3227" s="27">
        <v>5</v>
      </c>
      <c r="AB3227" s="25" t="s">
        <v>46</v>
      </c>
      <c r="AC3227" s="25">
        <v>11</v>
      </c>
      <c r="AD3227" s="25">
        <v>19</v>
      </c>
      <c r="AE3227" s="27">
        <v>1</v>
      </c>
      <c r="AF3227" s="25">
        <v>24</v>
      </c>
      <c r="AG3227" s="27">
        <v>60</v>
      </c>
      <c r="AI3227" s="70">
        <f t="shared" si="544"/>
        <v>15.4465</v>
      </c>
      <c r="AJ3227" s="74">
        <f t="shared" si="545"/>
        <v>506.66058069508574</v>
      </c>
      <c r="AK3227" s="74">
        <f t="shared" si="546"/>
        <v>0.70731750980722297</v>
      </c>
      <c r="AL3227" s="73">
        <f t="shared" si="547"/>
        <v>0.70731750980722297</v>
      </c>
    </row>
    <row r="3228" spans="1:38">
      <c r="A3228" s="25" t="s">
        <v>158</v>
      </c>
      <c r="B3228" s="25" t="s">
        <v>40</v>
      </c>
      <c r="C3228" s="32">
        <v>39657</v>
      </c>
      <c r="D3228" s="25">
        <v>2008</v>
      </c>
      <c r="E3228" s="26">
        <v>0.47569444444444442</v>
      </c>
      <c r="F3228" s="26">
        <v>0.51527777777777783</v>
      </c>
      <c r="G3228" s="26">
        <f t="shared" si="548"/>
        <v>3.9583333333333415E-2</v>
      </c>
      <c r="H3228" s="27">
        <v>2</v>
      </c>
      <c r="I3228" s="27">
        <v>1</v>
      </c>
      <c r="J3228" s="27">
        <v>2</v>
      </c>
      <c r="K3228" s="27">
        <v>2</v>
      </c>
      <c r="L3228" s="14" t="s">
        <v>48</v>
      </c>
      <c r="M3228" s="14" t="s">
        <v>49</v>
      </c>
      <c r="N3228" s="27">
        <v>1</v>
      </c>
      <c r="O3228" s="27">
        <f t="shared" si="549"/>
        <v>28.38</v>
      </c>
      <c r="P3228" s="28">
        <v>8.6</v>
      </c>
      <c r="Q3228" s="27">
        <f t="shared" si="550"/>
        <v>10.56</v>
      </c>
      <c r="R3228" s="28">
        <v>3.2</v>
      </c>
      <c r="S3228" s="27">
        <f t="shared" si="551"/>
        <v>28.38</v>
      </c>
      <c r="T3228" s="28">
        <v>8.6</v>
      </c>
      <c r="U3228" s="27" t="s">
        <v>43</v>
      </c>
      <c r="V3228" s="27" t="s">
        <v>43</v>
      </c>
      <c r="W3228" s="29">
        <v>27.849599999999999</v>
      </c>
      <c r="X3228" s="29">
        <v>-115.17093</v>
      </c>
      <c r="Y3228" s="28">
        <f t="shared" si="552"/>
        <v>60.8</v>
      </c>
      <c r="Z3228" s="27">
        <v>16</v>
      </c>
      <c r="AA3228" s="27">
        <v>5</v>
      </c>
      <c r="AB3228" s="25" t="s">
        <v>46</v>
      </c>
      <c r="AC3228" s="25">
        <v>11</v>
      </c>
      <c r="AD3228" s="25">
        <v>21</v>
      </c>
      <c r="AE3228" s="27">
        <v>1</v>
      </c>
      <c r="AF3228" s="25">
        <v>24</v>
      </c>
      <c r="AG3228" s="27">
        <v>60</v>
      </c>
      <c r="AI3228" s="70">
        <f t="shared" si="544"/>
        <v>16.942499999999999</v>
      </c>
      <c r="AJ3228" s="74">
        <f t="shared" si="545"/>
        <v>691.21379845369552</v>
      </c>
      <c r="AK3228" s="74">
        <f t="shared" si="546"/>
        <v>1.1871558759796081</v>
      </c>
      <c r="AL3228" s="73">
        <f t="shared" si="547"/>
        <v>1.1871558759796081</v>
      </c>
    </row>
    <row r="3229" spans="1:38">
      <c r="A3229" s="25" t="s">
        <v>158</v>
      </c>
      <c r="B3229" s="25" t="s">
        <v>40</v>
      </c>
      <c r="C3229" s="32">
        <v>39657</v>
      </c>
      <c r="D3229" s="25">
        <v>2008</v>
      </c>
      <c r="E3229" s="26">
        <v>0.47569444444444442</v>
      </c>
      <c r="F3229" s="26">
        <v>0.51527777777777783</v>
      </c>
      <c r="G3229" s="26">
        <f t="shared" si="548"/>
        <v>3.9583333333333415E-2</v>
      </c>
      <c r="H3229" s="27">
        <v>2</v>
      </c>
      <c r="I3229" s="27">
        <v>1</v>
      </c>
      <c r="J3229" s="27">
        <v>2</v>
      </c>
      <c r="K3229" s="27">
        <v>2</v>
      </c>
      <c r="L3229" s="14" t="s">
        <v>48</v>
      </c>
      <c r="M3229" s="14" t="s">
        <v>49</v>
      </c>
      <c r="N3229" s="27">
        <v>1</v>
      </c>
      <c r="O3229" s="27">
        <f t="shared" si="549"/>
        <v>28.38</v>
      </c>
      <c r="P3229" s="28">
        <v>8.6</v>
      </c>
      <c r="Q3229" s="27">
        <f t="shared" si="550"/>
        <v>10.56</v>
      </c>
      <c r="R3229" s="28">
        <v>3.2</v>
      </c>
      <c r="S3229" s="27">
        <f t="shared" si="551"/>
        <v>28.38</v>
      </c>
      <c r="T3229" s="28">
        <v>8.6</v>
      </c>
      <c r="U3229" s="27" t="s">
        <v>43</v>
      </c>
      <c r="V3229" s="27" t="s">
        <v>43</v>
      </c>
      <c r="W3229" s="29">
        <v>27.849599999999999</v>
      </c>
      <c r="X3229" s="29">
        <v>-115.17093</v>
      </c>
      <c r="Y3229" s="28">
        <f t="shared" si="552"/>
        <v>60.8</v>
      </c>
      <c r="Z3229" s="27">
        <v>16</v>
      </c>
      <c r="AA3229" s="27">
        <v>5</v>
      </c>
      <c r="AB3229" s="25" t="s">
        <v>46</v>
      </c>
      <c r="AC3229" s="25">
        <v>11</v>
      </c>
      <c r="AD3229" s="25">
        <v>21</v>
      </c>
      <c r="AE3229" s="27">
        <v>1</v>
      </c>
      <c r="AF3229" s="25">
        <v>24</v>
      </c>
      <c r="AG3229" s="27">
        <v>60</v>
      </c>
      <c r="AI3229" s="70">
        <f t="shared" si="544"/>
        <v>16.942499999999999</v>
      </c>
      <c r="AJ3229" s="74">
        <f t="shared" si="545"/>
        <v>691.21379845369552</v>
      </c>
      <c r="AK3229" s="74">
        <f t="shared" si="546"/>
        <v>1.1871558759796081</v>
      </c>
      <c r="AL3229" s="73">
        <f t="shared" si="547"/>
        <v>1.1871558759796081</v>
      </c>
    </row>
    <row r="3230" spans="1:38">
      <c r="A3230" s="25" t="s">
        <v>158</v>
      </c>
      <c r="B3230" s="25" t="s">
        <v>40</v>
      </c>
      <c r="C3230" s="32">
        <v>39657</v>
      </c>
      <c r="D3230" s="25">
        <v>2008</v>
      </c>
      <c r="E3230" s="26">
        <v>0.47569444444444442</v>
      </c>
      <c r="F3230" s="26">
        <v>0.51527777777777783</v>
      </c>
      <c r="G3230" s="26">
        <f t="shared" si="548"/>
        <v>3.9583333333333415E-2</v>
      </c>
      <c r="H3230" s="27">
        <v>2</v>
      </c>
      <c r="I3230" s="27">
        <v>1</v>
      </c>
      <c r="J3230" s="27">
        <v>2</v>
      </c>
      <c r="K3230" s="27">
        <v>2</v>
      </c>
      <c r="L3230" s="14" t="s">
        <v>48</v>
      </c>
      <c r="M3230" s="14" t="s">
        <v>49</v>
      </c>
      <c r="N3230" s="27">
        <v>1</v>
      </c>
      <c r="O3230" s="27">
        <f t="shared" si="549"/>
        <v>28.38</v>
      </c>
      <c r="P3230" s="28">
        <v>8.6</v>
      </c>
      <c r="Q3230" s="27">
        <f t="shared" si="550"/>
        <v>10.56</v>
      </c>
      <c r="R3230" s="28">
        <v>3.2</v>
      </c>
      <c r="S3230" s="27">
        <f t="shared" si="551"/>
        <v>28.38</v>
      </c>
      <c r="T3230" s="28">
        <v>8.6</v>
      </c>
      <c r="U3230" s="27" t="s">
        <v>43</v>
      </c>
      <c r="V3230" s="27" t="s">
        <v>43</v>
      </c>
      <c r="W3230" s="29">
        <v>27.849599999999999</v>
      </c>
      <c r="X3230" s="29">
        <v>-115.17093</v>
      </c>
      <c r="Y3230" s="28">
        <f t="shared" si="552"/>
        <v>60.8</v>
      </c>
      <c r="Z3230" s="27">
        <v>16</v>
      </c>
      <c r="AA3230" s="27">
        <v>5</v>
      </c>
      <c r="AB3230" s="25" t="s">
        <v>46</v>
      </c>
      <c r="AC3230" s="25">
        <v>12</v>
      </c>
      <c r="AD3230" s="25">
        <v>16</v>
      </c>
      <c r="AE3230" s="27">
        <v>1</v>
      </c>
      <c r="AF3230" s="25">
        <v>26</v>
      </c>
      <c r="AG3230" s="27">
        <v>60</v>
      </c>
      <c r="AI3230" s="70">
        <f t="shared" si="544"/>
        <v>13.202500000000001</v>
      </c>
      <c r="AJ3230" s="74">
        <f t="shared" si="545"/>
        <v>298.98731991165073</v>
      </c>
      <c r="AK3230" s="74">
        <f t="shared" si="546"/>
        <v>0.16736703177029189</v>
      </c>
      <c r="AL3230" s="73">
        <f t="shared" si="547"/>
        <v>0.16736703177029189</v>
      </c>
    </row>
    <row r="3231" spans="1:38">
      <c r="A3231" s="25" t="s">
        <v>158</v>
      </c>
      <c r="B3231" s="25" t="s">
        <v>40</v>
      </c>
      <c r="C3231" s="32">
        <v>39657</v>
      </c>
      <c r="D3231" s="25">
        <v>2008</v>
      </c>
      <c r="E3231" s="26">
        <v>0.47569444444444442</v>
      </c>
      <c r="F3231" s="26">
        <v>0.51527777777777783</v>
      </c>
      <c r="G3231" s="26">
        <f t="shared" si="548"/>
        <v>3.9583333333333415E-2</v>
      </c>
      <c r="H3231" s="27">
        <v>2</v>
      </c>
      <c r="I3231" s="27">
        <v>1</v>
      </c>
      <c r="J3231" s="27">
        <v>2</v>
      </c>
      <c r="K3231" s="27">
        <v>2</v>
      </c>
      <c r="L3231" s="14" t="s">
        <v>48</v>
      </c>
      <c r="M3231" s="14" t="s">
        <v>49</v>
      </c>
      <c r="N3231" s="27">
        <v>1</v>
      </c>
      <c r="O3231" s="27">
        <f t="shared" si="549"/>
        <v>28.38</v>
      </c>
      <c r="P3231" s="28">
        <v>8.6</v>
      </c>
      <c r="Q3231" s="27">
        <f t="shared" si="550"/>
        <v>10.56</v>
      </c>
      <c r="R3231" s="28">
        <v>3.2</v>
      </c>
      <c r="S3231" s="27">
        <f t="shared" si="551"/>
        <v>28.38</v>
      </c>
      <c r="T3231" s="28">
        <v>8.6</v>
      </c>
      <c r="U3231" s="27" t="s">
        <v>43</v>
      </c>
      <c r="V3231" s="27" t="s">
        <v>43</v>
      </c>
      <c r="W3231" s="29">
        <v>27.849599999999999</v>
      </c>
      <c r="X3231" s="29">
        <v>-115.17093</v>
      </c>
      <c r="Y3231" s="28">
        <f t="shared" si="552"/>
        <v>60.8</v>
      </c>
      <c r="Z3231" s="27">
        <v>16</v>
      </c>
      <c r="AA3231" s="27">
        <v>5</v>
      </c>
      <c r="AB3231" s="25" t="s">
        <v>46</v>
      </c>
      <c r="AC3231" s="25">
        <v>12</v>
      </c>
      <c r="AD3231" s="25">
        <v>18</v>
      </c>
      <c r="AE3231" s="27">
        <v>1</v>
      </c>
      <c r="AF3231" s="25">
        <v>26</v>
      </c>
      <c r="AG3231" s="27">
        <v>60</v>
      </c>
      <c r="AI3231" s="70">
        <f t="shared" si="544"/>
        <v>14.698500000000001</v>
      </c>
      <c r="AJ3231" s="74">
        <f t="shared" si="545"/>
        <v>428.83019204754055</v>
      </c>
      <c r="AK3231" s="74">
        <f t="shared" si="546"/>
        <v>0.50495849932360548</v>
      </c>
      <c r="AL3231" s="73">
        <f t="shared" si="547"/>
        <v>0.50495849932360548</v>
      </c>
    </row>
    <row r="3232" spans="1:38">
      <c r="A3232" s="25" t="s">
        <v>158</v>
      </c>
      <c r="B3232" s="25" t="s">
        <v>40</v>
      </c>
      <c r="C3232" s="32">
        <v>39657</v>
      </c>
      <c r="D3232" s="25">
        <v>2008</v>
      </c>
      <c r="E3232" s="26">
        <v>0.47569444444444442</v>
      </c>
      <c r="F3232" s="26">
        <v>0.51527777777777783</v>
      </c>
      <c r="G3232" s="26">
        <f t="shared" si="548"/>
        <v>3.9583333333333415E-2</v>
      </c>
      <c r="H3232" s="27">
        <v>2</v>
      </c>
      <c r="I3232" s="27">
        <v>1</v>
      </c>
      <c r="J3232" s="27">
        <v>2</v>
      </c>
      <c r="K3232" s="27">
        <v>2</v>
      </c>
      <c r="L3232" s="14" t="s">
        <v>48</v>
      </c>
      <c r="M3232" s="14" t="s">
        <v>49</v>
      </c>
      <c r="N3232" s="27">
        <v>1</v>
      </c>
      <c r="O3232" s="27">
        <f t="shared" si="549"/>
        <v>28.38</v>
      </c>
      <c r="P3232" s="28">
        <v>8.6</v>
      </c>
      <c r="Q3232" s="27">
        <f t="shared" si="550"/>
        <v>10.56</v>
      </c>
      <c r="R3232" s="28">
        <v>3.2</v>
      </c>
      <c r="S3232" s="27">
        <f t="shared" si="551"/>
        <v>28.38</v>
      </c>
      <c r="T3232" s="28">
        <v>8.6</v>
      </c>
      <c r="U3232" s="27" t="s">
        <v>43</v>
      </c>
      <c r="V3232" s="27" t="s">
        <v>43</v>
      </c>
      <c r="W3232" s="29">
        <v>27.849599999999999</v>
      </c>
      <c r="X3232" s="29">
        <v>-115.17093</v>
      </c>
      <c r="Y3232" s="28">
        <f t="shared" si="552"/>
        <v>60.8</v>
      </c>
      <c r="Z3232" s="27">
        <v>16</v>
      </c>
      <c r="AA3232" s="27">
        <v>5</v>
      </c>
      <c r="AB3232" s="25" t="s">
        <v>46</v>
      </c>
      <c r="AC3232" s="25">
        <v>12</v>
      </c>
      <c r="AD3232" s="25">
        <v>18</v>
      </c>
      <c r="AE3232" s="27">
        <v>1</v>
      </c>
      <c r="AF3232" s="25">
        <v>26</v>
      </c>
      <c r="AG3232" s="27">
        <v>60</v>
      </c>
      <c r="AI3232" s="70">
        <f t="shared" si="544"/>
        <v>14.698500000000001</v>
      </c>
      <c r="AJ3232" s="74">
        <f t="shared" si="545"/>
        <v>428.83019204754055</v>
      </c>
      <c r="AK3232" s="74">
        <f t="shared" si="546"/>
        <v>0.50495849932360548</v>
      </c>
      <c r="AL3232" s="73">
        <f t="shared" si="547"/>
        <v>0.50495849932360548</v>
      </c>
    </row>
    <row r="3233" spans="1:38">
      <c r="A3233" s="25" t="s">
        <v>158</v>
      </c>
      <c r="B3233" s="25" t="s">
        <v>40</v>
      </c>
      <c r="C3233" s="32">
        <v>39657</v>
      </c>
      <c r="D3233" s="25">
        <v>2008</v>
      </c>
      <c r="E3233" s="26">
        <v>0.47569444444444442</v>
      </c>
      <c r="F3233" s="26">
        <v>0.51527777777777783</v>
      </c>
      <c r="G3233" s="26">
        <f t="shared" si="548"/>
        <v>3.9583333333333415E-2</v>
      </c>
      <c r="H3233" s="27">
        <v>2</v>
      </c>
      <c r="I3233" s="27">
        <v>1</v>
      </c>
      <c r="J3233" s="27">
        <v>2</v>
      </c>
      <c r="K3233" s="27">
        <v>2</v>
      </c>
      <c r="L3233" s="14" t="s">
        <v>48</v>
      </c>
      <c r="M3233" s="14" t="s">
        <v>49</v>
      </c>
      <c r="N3233" s="27">
        <v>1</v>
      </c>
      <c r="O3233" s="27">
        <f t="shared" si="549"/>
        <v>28.38</v>
      </c>
      <c r="P3233" s="28">
        <v>8.6</v>
      </c>
      <c r="Q3233" s="27">
        <f t="shared" si="550"/>
        <v>10.56</v>
      </c>
      <c r="R3233" s="28">
        <v>3.2</v>
      </c>
      <c r="S3233" s="27">
        <f t="shared" si="551"/>
        <v>28.38</v>
      </c>
      <c r="T3233" s="28">
        <v>8.6</v>
      </c>
      <c r="U3233" s="27" t="s">
        <v>43</v>
      </c>
      <c r="V3233" s="27" t="s">
        <v>43</v>
      </c>
      <c r="W3233" s="29">
        <v>27.849599999999999</v>
      </c>
      <c r="X3233" s="29">
        <v>-115.17093</v>
      </c>
      <c r="Y3233" s="28">
        <f t="shared" si="552"/>
        <v>60.8</v>
      </c>
      <c r="Z3233" s="27">
        <v>16</v>
      </c>
      <c r="AA3233" s="27">
        <v>5</v>
      </c>
      <c r="AB3233" s="25" t="s">
        <v>46</v>
      </c>
      <c r="AC3233" s="25">
        <v>12</v>
      </c>
      <c r="AD3233" s="25">
        <v>20</v>
      </c>
      <c r="AE3233" s="27">
        <v>1</v>
      </c>
      <c r="AF3233" s="25">
        <v>26</v>
      </c>
      <c r="AG3233" s="27">
        <v>60</v>
      </c>
      <c r="AI3233" s="70">
        <f t="shared" si="544"/>
        <v>16.194500000000001</v>
      </c>
      <c r="AJ3233" s="74">
        <f t="shared" si="545"/>
        <v>593.9131834357014</v>
      </c>
      <c r="AK3233" s="74">
        <f t="shared" si="546"/>
        <v>0.93417427693282351</v>
      </c>
      <c r="AL3233" s="73">
        <f t="shared" si="547"/>
        <v>0.93417427693282351</v>
      </c>
    </row>
    <row r="3234" spans="1:38">
      <c r="A3234" s="25" t="s">
        <v>158</v>
      </c>
      <c r="B3234" s="25" t="s">
        <v>40</v>
      </c>
      <c r="C3234" s="32">
        <v>39657</v>
      </c>
      <c r="D3234" s="25">
        <v>2008</v>
      </c>
      <c r="E3234" s="26">
        <v>0.47569444444444442</v>
      </c>
      <c r="F3234" s="26">
        <v>0.51527777777777783</v>
      </c>
      <c r="G3234" s="26">
        <f t="shared" si="548"/>
        <v>3.9583333333333415E-2</v>
      </c>
      <c r="H3234" s="27">
        <v>2</v>
      </c>
      <c r="I3234" s="27">
        <v>1</v>
      </c>
      <c r="J3234" s="27">
        <v>2</v>
      </c>
      <c r="K3234" s="27">
        <v>2</v>
      </c>
      <c r="L3234" s="14" t="s">
        <v>48</v>
      </c>
      <c r="M3234" s="14" t="s">
        <v>49</v>
      </c>
      <c r="N3234" s="27">
        <v>1</v>
      </c>
      <c r="O3234" s="27">
        <f t="shared" si="549"/>
        <v>28.38</v>
      </c>
      <c r="P3234" s="28">
        <v>8.6</v>
      </c>
      <c r="Q3234" s="27">
        <f t="shared" si="550"/>
        <v>10.56</v>
      </c>
      <c r="R3234" s="28">
        <v>3.2</v>
      </c>
      <c r="S3234" s="27">
        <f t="shared" si="551"/>
        <v>28.38</v>
      </c>
      <c r="T3234" s="28">
        <v>8.6</v>
      </c>
      <c r="U3234" s="27" t="s">
        <v>43</v>
      </c>
      <c r="V3234" s="27" t="s">
        <v>43</v>
      </c>
      <c r="W3234" s="29">
        <v>27.849599999999999</v>
      </c>
      <c r="X3234" s="29">
        <v>-115.17093</v>
      </c>
      <c r="Y3234" s="28">
        <f t="shared" si="552"/>
        <v>60.8</v>
      </c>
      <c r="Z3234" s="27">
        <v>16</v>
      </c>
      <c r="AA3234" s="27">
        <v>5</v>
      </c>
      <c r="AB3234" s="25" t="s">
        <v>46</v>
      </c>
      <c r="AC3234" s="25">
        <v>12</v>
      </c>
      <c r="AD3234" s="25">
        <v>23</v>
      </c>
      <c r="AE3234" s="27">
        <v>1</v>
      </c>
      <c r="AF3234" s="25">
        <v>26</v>
      </c>
      <c r="AG3234" s="27">
        <v>60</v>
      </c>
      <c r="AI3234" s="70">
        <f t="shared" si="544"/>
        <v>18.438500000000001</v>
      </c>
      <c r="AJ3234" s="74">
        <f t="shared" si="545"/>
        <v>918.51444961025391</v>
      </c>
      <c r="AK3234" s="74">
        <f t="shared" si="546"/>
        <v>1.7781375689866601</v>
      </c>
      <c r="AL3234" s="73">
        <f t="shared" si="547"/>
        <v>1.7781375689866601</v>
      </c>
    </row>
    <row r="3235" spans="1:38">
      <c r="A3235" s="25" t="s">
        <v>158</v>
      </c>
      <c r="B3235" s="25" t="s">
        <v>40</v>
      </c>
      <c r="C3235" s="32">
        <v>39657</v>
      </c>
      <c r="D3235" s="25">
        <v>2008</v>
      </c>
      <c r="E3235" s="26">
        <v>0.47569444444444442</v>
      </c>
      <c r="F3235" s="26">
        <v>0.51527777777777783</v>
      </c>
      <c r="G3235" s="26">
        <f t="shared" si="548"/>
        <v>3.9583333333333415E-2</v>
      </c>
      <c r="H3235" s="27">
        <v>2</v>
      </c>
      <c r="I3235" s="27">
        <v>1</v>
      </c>
      <c r="J3235" s="27">
        <v>2</v>
      </c>
      <c r="K3235" s="27">
        <v>2</v>
      </c>
      <c r="L3235" s="14" t="s">
        <v>48</v>
      </c>
      <c r="M3235" s="14" t="s">
        <v>49</v>
      </c>
      <c r="N3235" s="27">
        <v>1</v>
      </c>
      <c r="O3235" s="27">
        <f t="shared" si="549"/>
        <v>28.38</v>
      </c>
      <c r="P3235" s="28">
        <v>8.6</v>
      </c>
      <c r="Q3235" s="27">
        <f t="shared" si="550"/>
        <v>10.56</v>
      </c>
      <c r="R3235" s="28">
        <v>3.2</v>
      </c>
      <c r="S3235" s="27">
        <f t="shared" si="551"/>
        <v>28.38</v>
      </c>
      <c r="T3235" s="28">
        <v>8.6</v>
      </c>
      <c r="U3235" s="27" t="s">
        <v>43</v>
      </c>
      <c r="V3235" s="27" t="s">
        <v>43</v>
      </c>
      <c r="W3235" s="29">
        <v>27.849599999999999</v>
      </c>
      <c r="X3235" s="29">
        <v>-115.17093</v>
      </c>
      <c r="Y3235" s="28">
        <f t="shared" si="552"/>
        <v>60.8</v>
      </c>
      <c r="Z3235" s="27">
        <v>16</v>
      </c>
      <c r="AA3235" s="27">
        <v>5</v>
      </c>
      <c r="AB3235" s="25" t="s">
        <v>46</v>
      </c>
      <c r="AC3235" s="25">
        <v>12</v>
      </c>
      <c r="AD3235" s="25">
        <v>23</v>
      </c>
      <c r="AE3235" s="27">
        <v>1</v>
      </c>
      <c r="AF3235" s="25">
        <v>26</v>
      </c>
      <c r="AG3235" s="27">
        <v>60</v>
      </c>
      <c r="AI3235" s="70">
        <f t="shared" si="544"/>
        <v>18.438500000000001</v>
      </c>
      <c r="AJ3235" s="74">
        <f t="shared" si="545"/>
        <v>918.51444961025391</v>
      </c>
      <c r="AK3235" s="74">
        <f t="shared" si="546"/>
        <v>1.7781375689866601</v>
      </c>
      <c r="AL3235" s="73">
        <f t="shared" si="547"/>
        <v>1.7781375689866601</v>
      </c>
    </row>
    <row r="3236" spans="1:38">
      <c r="A3236" s="25" t="s">
        <v>158</v>
      </c>
      <c r="B3236" s="25" t="s">
        <v>40</v>
      </c>
      <c r="C3236" s="32">
        <v>39657</v>
      </c>
      <c r="D3236" s="25">
        <v>2008</v>
      </c>
      <c r="E3236" s="26">
        <v>0.47569444444444442</v>
      </c>
      <c r="F3236" s="26">
        <v>0.51527777777777783</v>
      </c>
      <c r="G3236" s="26">
        <f t="shared" si="548"/>
        <v>3.9583333333333415E-2</v>
      </c>
      <c r="H3236" s="27">
        <v>2</v>
      </c>
      <c r="I3236" s="27">
        <v>1</v>
      </c>
      <c r="J3236" s="27">
        <v>2</v>
      </c>
      <c r="K3236" s="27">
        <v>2</v>
      </c>
      <c r="L3236" s="14" t="s">
        <v>48</v>
      </c>
      <c r="M3236" s="14" t="s">
        <v>49</v>
      </c>
      <c r="N3236" s="27">
        <v>1</v>
      </c>
      <c r="O3236" s="27">
        <f t="shared" si="549"/>
        <v>28.38</v>
      </c>
      <c r="P3236" s="28">
        <v>8.6</v>
      </c>
      <c r="Q3236" s="27">
        <f t="shared" si="550"/>
        <v>10.56</v>
      </c>
      <c r="R3236" s="28">
        <v>3.2</v>
      </c>
      <c r="S3236" s="27">
        <f t="shared" si="551"/>
        <v>28.38</v>
      </c>
      <c r="T3236" s="28">
        <v>8.6</v>
      </c>
      <c r="U3236" s="27" t="s">
        <v>43</v>
      </c>
      <c r="V3236" s="27" t="s">
        <v>43</v>
      </c>
      <c r="W3236" s="29">
        <v>27.849599999999999</v>
      </c>
      <c r="X3236" s="29">
        <v>-115.17093</v>
      </c>
      <c r="Y3236" s="28">
        <f t="shared" si="552"/>
        <v>60.8</v>
      </c>
      <c r="Z3236" s="27">
        <v>16</v>
      </c>
      <c r="AA3236" s="27">
        <v>5</v>
      </c>
      <c r="AB3236" s="25" t="s">
        <v>46</v>
      </c>
      <c r="AC3236" s="25">
        <v>13</v>
      </c>
      <c r="AD3236" s="25">
        <v>14</v>
      </c>
      <c r="AE3236" s="27">
        <v>1</v>
      </c>
      <c r="AF3236" s="25">
        <v>29</v>
      </c>
      <c r="AG3236" s="27">
        <v>60</v>
      </c>
      <c r="AI3236" s="70">
        <f t="shared" si="544"/>
        <v>11.7065</v>
      </c>
      <c r="AJ3236" s="74">
        <f t="shared" si="545"/>
        <v>199.60111901661068</v>
      </c>
      <c r="AK3236" s="74">
        <f t="shared" si="546"/>
        <v>-9.1037090556812195E-2</v>
      </c>
      <c r="AL3236" s="73">
        <f t="shared" si="547"/>
        <v>0</v>
      </c>
    </row>
    <row r="3237" spans="1:38">
      <c r="A3237" s="25" t="s">
        <v>158</v>
      </c>
      <c r="B3237" s="25" t="s">
        <v>40</v>
      </c>
      <c r="C3237" s="32">
        <v>39657</v>
      </c>
      <c r="D3237" s="25">
        <v>2008</v>
      </c>
      <c r="E3237" s="26">
        <v>0.47569444444444442</v>
      </c>
      <c r="F3237" s="26">
        <v>0.51527777777777783</v>
      </c>
      <c r="G3237" s="26">
        <f t="shared" si="548"/>
        <v>3.9583333333333415E-2</v>
      </c>
      <c r="H3237" s="27">
        <v>2</v>
      </c>
      <c r="I3237" s="27">
        <v>1</v>
      </c>
      <c r="J3237" s="27">
        <v>2</v>
      </c>
      <c r="K3237" s="27">
        <v>2</v>
      </c>
      <c r="L3237" s="14" t="s">
        <v>48</v>
      </c>
      <c r="M3237" s="14" t="s">
        <v>49</v>
      </c>
      <c r="N3237" s="27">
        <v>1</v>
      </c>
      <c r="O3237" s="27">
        <f t="shared" si="549"/>
        <v>28.38</v>
      </c>
      <c r="P3237" s="28">
        <v>8.6</v>
      </c>
      <c r="Q3237" s="27">
        <f t="shared" si="550"/>
        <v>10.56</v>
      </c>
      <c r="R3237" s="28">
        <v>3.2</v>
      </c>
      <c r="S3237" s="27">
        <f t="shared" si="551"/>
        <v>28.38</v>
      </c>
      <c r="T3237" s="28">
        <v>8.6</v>
      </c>
      <c r="U3237" s="27" t="s">
        <v>43</v>
      </c>
      <c r="V3237" s="27" t="s">
        <v>43</v>
      </c>
      <c r="W3237" s="29">
        <v>27.849599999999999</v>
      </c>
      <c r="X3237" s="29">
        <v>-115.17093</v>
      </c>
      <c r="Y3237" s="28">
        <f t="shared" si="552"/>
        <v>60.8</v>
      </c>
      <c r="Z3237" s="27">
        <v>16</v>
      </c>
      <c r="AA3237" s="27">
        <v>5</v>
      </c>
      <c r="AB3237" s="25" t="s">
        <v>46</v>
      </c>
      <c r="AC3237" s="25">
        <v>13</v>
      </c>
      <c r="AD3237" s="25">
        <v>18</v>
      </c>
      <c r="AE3237" s="27">
        <v>1</v>
      </c>
      <c r="AF3237" s="25">
        <v>29</v>
      </c>
      <c r="AG3237" s="27">
        <v>60</v>
      </c>
      <c r="AI3237" s="70">
        <f t="shared" si="544"/>
        <v>14.698500000000001</v>
      </c>
      <c r="AJ3237" s="74">
        <f t="shared" si="545"/>
        <v>428.83019204754055</v>
      </c>
      <c r="AK3237" s="74">
        <f t="shared" si="546"/>
        <v>0.50495849932360548</v>
      </c>
      <c r="AL3237" s="73">
        <f t="shared" si="547"/>
        <v>0.50495849932360548</v>
      </c>
    </row>
    <row r="3238" spans="1:38">
      <c r="A3238" s="25" t="s">
        <v>158</v>
      </c>
      <c r="B3238" s="25" t="s">
        <v>40</v>
      </c>
      <c r="C3238" s="32">
        <v>39657</v>
      </c>
      <c r="D3238" s="25">
        <v>2008</v>
      </c>
      <c r="E3238" s="26">
        <v>0.47569444444444442</v>
      </c>
      <c r="F3238" s="26">
        <v>0.51527777777777783</v>
      </c>
      <c r="G3238" s="26">
        <f t="shared" si="548"/>
        <v>3.9583333333333415E-2</v>
      </c>
      <c r="H3238" s="27">
        <v>2</v>
      </c>
      <c r="I3238" s="27">
        <v>1</v>
      </c>
      <c r="J3238" s="27">
        <v>2</v>
      </c>
      <c r="K3238" s="27">
        <v>2</v>
      </c>
      <c r="L3238" s="14" t="s">
        <v>48</v>
      </c>
      <c r="M3238" s="14" t="s">
        <v>49</v>
      </c>
      <c r="N3238" s="27">
        <v>1</v>
      </c>
      <c r="O3238" s="27">
        <f t="shared" si="549"/>
        <v>28.38</v>
      </c>
      <c r="P3238" s="28">
        <v>8.6</v>
      </c>
      <c r="Q3238" s="27">
        <f t="shared" si="550"/>
        <v>10.56</v>
      </c>
      <c r="R3238" s="28">
        <v>3.2</v>
      </c>
      <c r="S3238" s="27">
        <f t="shared" si="551"/>
        <v>28.38</v>
      </c>
      <c r="T3238" s="28">
        <v>8.6</v>
      </c>
      <c r="U3238" s="27" t="s">
        <v>43</v>
      </c>
      <c r="V3238" s="27" t="s">
        <v>43</v>
      </c>
      <c r="W3238" s="29">
        <v>27.849599999999999</v>
      </c>
      <c r="X3238" s="29">
        <v>-115.17093</v>
      </c>
      <c r="Y3238" s="28">
        <f t="shared" si="552"/>
        <v>60.8</v>
      </c>
      <c r="Z3238" s="27">
        <v>16</v>
      </c>
      <c r="AA3238" s="27">
        <v>5</v>
      </c>
      <c r="AB3238" s="25" t="s">
        <v>46</v>
      </c>
      <c r="AC3238" s="25">
        <v>13</v>
      </c>
      <c r="AD3238" s="25">
        <v>20</v>
      </c>
      <c r="AE3238" s="27">
        <v>1</v>
      </c>
      <c r="AF3238" s="25">
        <v>29</v>
      </c>
      <c r="AG3238" s="27">
        <v>60</v>
      </c>
      <c r="AI3238" s="70">
        <f t="shared" si="544"/>
        <v>16.194500000000001</v>
      </c>
      <c r="AJ3238" s="74">
        <f t="shared" si="545"/>
        <v>593.9131834357014</v>
      </c>
      <c r="AK3238" s="74">
        <f t="shared" si="546"/>
        <v>0.93417427693282351</v>
      </c>
      <c r="AL3238" s="73">
        <f t="shared" si="547"/>
        <v>0.93417427693282351</v>
      </c>
    </row>
    <row r="3239" spans="1:38">
      <c r="A3239" s="25" t="s">
        <v>158</v>
      </c>
      <c r="B3239" s="25" t="s">
        <v>40</v>
      </c>
      <c r="C3239" s="32">
        <v>39657</v>
      </c>
      <c r="D3239" s="25">
        <v>2008</v>
      </c>
      <c r="E3239" s="26">
        <v>0.47569444444444442</v>
      </c>
      <c r="F3239" s="26">
        <v>0.51527777777777783</v>
      </c>
      <c r="G3239" s="26">
        <f t="shared" si="548"/>
        <v>3.9583333333333415E-2</v>
      </c>
      <c r="H3239" s="27">
        <v>2</v>
      </c>
      <c r="I3239" s="27">
        <v>1</v>
      </c>
      <c r="J3239" s="27">
        <v>2</v>
      </c>
      <c r="K3239" s="27">
        <v>2</v>
      </c>
      <c r="L3239" s="14" t="s">
        <v>48</v>
      </c>
      <c r="M3239" s="14" t="s">
        <v>49</v>
      </c>
      <c r="N3239" s="27">
        <v>1</v>
      </c>
      <c r="O3239" s="27">
        <f t="shared" si="549"/>
        <v>28.38</v>
      </c>
      <c r="P3239" s="28">
        <v>8.6</v>
      </c>
      <c r="Q3239" s="27">
        <f t="shared" si="550"/>
        <v>10.56</v>
      </c>
      <c r="R3239" s="28">
        <v>3.2</v>
      </c>
      <c r="S3239" s="27">
        <f t="shared" si="551"/>
        <v>28.38</v>
      </c>
      <c r="T3239" s="28">
        <v>8.6</v>
      </c>
      <c r="U3239" s="27" t="s">
        <v>43</v>
      </c>
      <c r="V3239" s="27" t="s">
        <v>43</v>
      </c>
      <c r="W3239" s="29">
        <v>27.849599999999999</v>
      </c>
      <c r="X3239" s="29">
        <v>-115.17093</v>
      </c>
      <c r="Y3239" s="28">
        <f t="shared" si="552"/>
        <v>60.8</v>
      </c>
      <c r="Z3239" s="27">
        <v>16</v>
      </c>
      <c r="AA3239" s="27">
        <v>5</v>
      </c>
      <c r="AB3239" s="25" t="s">
        <v>46</v>
      </c>
      <c r="AC3239" s="25">
        <v>13</v>
      </c>
      <c r="AD3239" s="25">
        <v>20</v>
      </c>
      <c r="AE3239" s="27">
        <v>1</v>
      </c>
      <c r="AF3239" s="25">
        <v>29</v>
      </c>
      <c r="AG3239" s="27">
        <v>60</v>
      </c>
      <c r="AI3239" s="70">
        <f t="shared" si="544"/>
        <v>16.194500000000001</v>
      </c>
      <c r="AJ3239" s="74">
        <f t="shared" si="545"/>
        <v>593.9131834357014</v>
      </c>
      <c r="AK3239" s="74">
        <f t="shared" si="546"/>
        <v>0.93417427693282351</v>
      </c>
      <c r="AL3239" s="73">
        <f t="shared" si="547"/>
        <v>0.93417427693282351</v>
      </c>
    </row>
    <row r="3240" spans="1:38">
      <c r="A3240" s="25" t="s">
        <v>158</v>
      </c>
      <c r="B3240" s="25" t="s">
        <v>40</v>
      </c>
      <c r="C3240" s="32">
        <v>39657</v>
      </c>
      <c r="D3240" s="25">
        <v>2008</v>
      </c>
      <c r="E3240" s="26">
        <v>0.47569444444444442</v>
      </c>
      <c r="F3240" s="26">
        <v>0.51527777777777783</v>
      </c>
      <c r="G3240" s="26">
        <f t="shared" si="548"/>
        <v>3.9583333333333415E-2</v>
      </c>
      <c r="H3240" s="27">
        <v>2</v>
      </c>
      <c r="I3240" s="27">
        <v>1</v>
      </c>
      <c r="J3240" s="27">
        <v>2</v>
      </c>
      <c r="K3240" s="27">
        <v>2</v>
      </c>
      <c r="L3240" s="14" t="s">
        <v>48</v>
      </c>
      <c r="M3240" s="14" t="s">
        <v>49</v>
      </c>
      <c r="N3240" s="27">
        <v>1</v>
      </c>
      <c r="O3240" s="27">
        <f t="shared" si="549"/>
        <v>28.38</v>
      </c>
      <c r="P3240" s="28">
        <v>8.6</v>
      </c>
      <c r="Q3240" s="27">
        <f t="shared" si="550"/>
        <v>10.56</v>
      </c>
      <c r="R3240" s="28">
        <v>3.2</v>
      </c>
      <c r="S3240" s="27">
        <f t="shared" si="551"/>
        <v>28.38</v>
      </c>
      <c r="T3240" s="28">
        <v>8.6</v>
      </c>
      <c r="U3240" s="27" t="s">
        <v>43</v>
      </c>
      <c r="V3240" s="27" t="s">
        <v>43</v>
      </c>
      <c r="W3240" s="29">
        <v>27.849599999999999</v>
      </c>
      <c r="X3240" s="29">
        <v>-115.17093</v>
      </c>
      <c r="Y3240" s="28">
        <f t="shared" si="552"/>
        <v>60.8</v>
      </c>
      <c r="Z3240" s="27">
        <v>16</v>
      </c>
      <c r="AA3240" s="27">
        <v>5</v>
      </c>
      <c r="AB3240" s="25" t="s">
        <v>46</v>
      </c>
      <c r="AC3240" s="25">
        <v>13</v>
      </c>
      <c r="AD3240" s="25">
        <v>20</v>
      </c>
      <c r="AE3240" s="27">
        <v>1</v>
      </c>
      <c r="AF3240" s="25">
        <v>29</v>
      </c>
      <c r="AG3240" s="27">
        <v>60</v>
      </c>
      <c r="AI3240" s="70">
        <f t="shared" si="544"/>
        <v>16.194500000000001</v>
      </c>
      <c r="AJ3240" s="74">
        <f t="shared" si="545"/>
        <v>593.9131834357014</v>
      </c>
      <c r="AK3240" s="74">
        <f t="shared" si="546"/>
        <v>0.93417427693282351</v>
      </c>
      <c r="AL3240" s="73">
        <f t="shared" si="547"/>
        <v>0.93417427693282351</v>
      </c>
    </row>
    <row r="3241" spans="1:38">
      <c r="A3241" s="25" t="s">
        <v>158</v>
      </c>
      <c r="B3241" s="25" t="s">
        <v>40</v>
      </c>
      <c r="C3241" s="32">
        <v>39657</v>
      </c>
      <c r="D3241" s="25">
        <v>2008</v>
      </c>
      <c r="E3241" s="26">
        <v>0.47569444444444442</v>
      </c>
      <c r="F3241" s="26">
        <v>0.51527777777777783</v>
      </c>
      <c r="G3241" s="26">
        <f t="shared" si="548"/>
        <v>3.9583333333333415E-2</v>
      </c>
      <c r="H3241" s="27">
        <v>2</v>
      </c>
      <c r="I3241" s="27">
        <v>1</v>
      </c>
      <c r="J3241" s="27">
        <v>2</v>
      </c>
      <c r="K3241" s="27">
        <v>2</v>
      </c>
      <c r="L3241" s="14" t="s">
        <v>48</v>
      </c>
      <c r="M3241" s="14" t="s">
        <v>49</v>
      </c>
      <c r="N3241" s="27">
        <v>1</v>
      </c>
      <c r="O3241" s="27">
        <f t="shared" si="549"/>
        <v>28.38</v>
      </c>
      <c r="P3241" s="28">
        <v>8.6</v>
      </c>
      <c r="Q3241" s="27">
        <f t="shared" si="550"/>
        <v>10.56</v>
      </c>
      <c r="R3241" s="28">
        <v>3.2</v>
      </c>
      <c r="S3241" s="27">
        <f t="shared" si="551"/>
        <v>28.38</v>
      </c>
      <c r="T3241" s="28">
        <v>8.6</v>
      </c>
      <c r="U3241" s="27" t="s">
        <v>43</v>
      </c>
      <c r="V3241" s="27" t="s">
        <v>43</v>
      </c>
      <c r="W3241" s="29">
        <v>27.849599999999999</v>
      </c>
      <c r="X3241" s="29">
        <v>-115.17093</v>
      </c>
      <c r="Y3241" s="28">
        <f t="shared" si="552"/>
        <v>60.8</v>
      </c>
      <c r="Z3241" s="27">
        <v>16</v>
      </c>
      <c r="AA3241" s="27">
        <v>5</v>
      </c>
      <c r="AB3241" s="25" t="s">
        <v>46</v>
      </c>
      <c r="AC3241" s="25">
        <v>13</v>
      </c>
      <c r="AD3241" s="25">
        <v>22</v>
      </c>
      <c r="AE3241" s="27">
        <v>1</v>
      </c>
      <c r="AF3241" s="25">
        <v>29</v>
      </c>
      <c r="AG3241" s="27">
        <v>60</v>
      </c>
      <c r="AI3241" s="70">
        <f t="shared" si="544"/>
        <v>17.6905</v>
      </c>
      <c r="AJ3241" s="74">
        <f t="shared" si="545"/>
        <v>799.19872211710003</v>
      </c>
      <c r="AK3241" s="74">
        <f t="shared" si="546"/>
        <v>1.4679166775044603</v>
      </c>
      <c r="AL3241" s="73">
        <f t="shared" si="547"/>
        <v>1.4679166775044603</v>
      </c>
    </row>
    <row r="3242" spans="1:38">
      <c r="A3242" s="25" t="s">
        <v>158</v>
      </c>
      <c r="B3242" s="25" t="s">
        <v>40</v>
      </c>
      <c r="C3242" s="32">
        <v>39657</v>
      </c>
      <c r="D3242" s="25">
        <v>2008</v>
      </c>
      <c r="E3242" s="26">
        <v>0.47569444444444442</v>
      </c>
      <c r="F3242" s="26">
        <v>0.51527777777777783</v>
      </c>
      <c r="G3242" s="26">
        <f t="shared" si="548"/>
        <v>3.9583333333333415E-2</v>
      </c>
      <c r="H3242" s="27">
        <v>2</v>
      </c>
      <c r="I3242" s="27">
        <v>1</v>
      </c>
      <c r="J3242" s="27">
        <v>2</v>
      </c>
      <c r="K3242" s="27">
        <v>2</v>
      </c>
      <c r="L3242" s="14" t="s">
        <v>48</v>
      </c>
      <c r="M3242" s="14" t="s">
        <v>49</v>
      </c>
      <c r="N3242" s="27">
        <v>1</v>
      </c>
      <c r="O3242" s="27">
        <f t="shared" si="549"/>
        <v>28.38</v>
      </c>
      <c r="P3242" s="28">
        <v>8.6</v>
      </c>
      <c r="Q3242" s="27">
        <f t="shared" si="550"/>
        <v>10.56</v>
      </c>
      <c r="R3242" s="28">
        <v>3.2</v>
      </c>
      <c r="S3242" s="27">
        <f t="shared" si="551"/>
        <v>28.38</v>
      </c>
      <c r="T3242" s="28">
        <v>8.6</v>
      </c>
      <c r="U3242" s="27" t="s">
        <v>43</v>
      </c>
      <c r="V3242" s="27" t="s">
        <v>43</v>
      </c>
      <c r="W3242" s="29">
        <v>27.849599999999999</v>
      </c>
      <c r="X3242" s="29">
        <v>-115.17093</v>
      </c>
      <c r="Y3242" s="28">
        <f t="shared" si="552"/>
        <v>60.8</v>
      </c>
      <c r="Z3242" s="27">
        <v>16</v>
      </c>
      <c r="AA3242" s="27">
        <v>5</v>
      </c>
      <c r="AB3242" s="25" t="s">
        <v>46</v>
      </c>
      <c r="AC3242" s="25">
        <v>13</v>
      </c>
      <c r="AD3242" s="25">
        <v>24</v>
      </c>
      <c r="AE3242" s="27">
        <v>1</v>
      </c>
      <c r="AF3242" s="25">
        <v>29</v>
      </c>
      <c r="AG3242" s="27">
        <v>60</v>
      </c>
      <c r="AI3242" s="70">
        <f t="shared" si="544"/>
        <v>19.186499999999999</v>
      </c>
      <c r="AJ3242" s="74">
        <f t="shared" si="545"/>
        <v>1049.8173965226345</v>
      </c>
      <c r="AK3242" s="74">
        <f t="shared" si="546"/>
        <v>2.1195252309588497</v>
      </c>
      <c r="AL3242" s="73">
        <f t="shared" si="547"/>
        <v>2.1195252309588497</v>
      </c>
    </row>
    <row r="3243" spans="1:38">
      <c r="A3243" s="25" t="s">
        <v>158</v>
      </c>
      <c r="B3243" s="25" t="s">
        <v>40</v>
      </c>
      <c r="C3243" s="32">
        <v>39657</v>
      </c>
      <c r="D3243" s="25">
        <v>2008</v>
      </c>
      <c r="E3243" s="26">
        <v>0.47569444444444442</v>
      </c>
      <c r="F3243" s="26">
        <v>0.51527777777777783</v>
      </c>
      <c r="G3243" s="26">
        <f t="shared" si="548"/>
        <v>3.9583333333333415E-2</v>
      </c>
      <c r="H3243" s="27">
        <v>2</v>
      </c>
      <c r="I3243" s="27">
        <v>1</v>
      </c>
      <c r="J3243" s="27">
        <v>2</v>
      </c>
      <c r="K3243" s="27">
        <v>2</v>
      </c>
      <c r="L3243" s="14" t="s">
        <v>48</v>
      </c>
      <c r="M3243" s="14" t="s">
        <v>49</v>
      </c>
      <c r="N3243" s="27">
        <v>1</v>
      </c>
      <c r="O3243" s="27">
        <f t="shared" si="549"/>
        <v>28.38</v>
      </c>
      <c r="P3243" s="28">
        <v>8.6</v>
      </c>
      <c r="Q3243" s="27">
        <f t="shared" si="550"/>
        <v>10.56</v>
      </c>
      <c r="R3243" s="28">
        <v>3.2</v>
      </c>
      <c r="S3243" s="27">
        <f t="shared" si="551"/>
        <v>28.38</v>
      </c>
      <c r="T3243" s="28">
        <v>8.6</v>
      </c>
      <c r="U3243" s="27" t="s">
        <v>43</v>
      </c>
      <c r="V3243" s="27" t="s">
        <v>43</v>
      </c>
      <c r="W3243" s="29">
        <v>27.849599999999999</v>
      </c>
      <c r="X3243" s="29">
        <v>-115.17093</v>
      </c>
      <c r="Y3243" s="28">
        <f t="shared" si="552"/>
        <v>60.8</v>
      </c>
      <c r="Z3243" s="27">
        <v>16</v>
      </c>
      <c r="AA3243" s="27">
        <v>5</v>
      </c>
      <c r="AB3243" s="25" t="s">
        <v>46</v>
      </c>
      <c r="AC3243" s="25">
        <v>13</v>
      </c>
      <c r="AD3243" s="25">
        <v>24</v>
      </c>
      <c r="AE3243" s="27">
        <v>1</v>
      </c>
      <c r="AF3243" s="25">
        <v>29</v>
      </c>
      <c r="AG3243" s="27">
        <v>60</v>
      </c>
      <c r="AI3243" s="70">
        <f t="shared" si="544"/>
        <v>19.186499999999999</v>
      </c>
      <c r="AJ3243" s="74">
        <f t="shared" si="545"/>
        <v>1049.8173965226345</v>
      </c>
      <c r="AK3243" s="74">
        <f t="shared" si="546"/>
        <v>2.1195252309588497</v>
      </c>
      <c r="AL3243" s="73">
        <f t="shared" si="547"/>
        <v>2.1195252309588497</v>
      </c>
    </row>
    <row r="3244" spans="1:38">
      <c r="A3244" s="25" t="s">
        <v>158</v>
      </c>
      <c r="B3244" s="25" t="s">
        <v>40</v>
      </c>
      <c r="C3244" s="32">
        <v>39657</v>
      </c>
      <c r="D3244" s="25">
        <v>2008</v>
      </c>
      <c r="E3244" s="26">
        <v>0.47569444444444442</v>
      </c>
      <c r="F3244" s="26">
        <v>0.51527777777777783</v>
      </c>
      <c r="G3244" s="26">
        <f t="shared" si="548"/>
        <v>3.9583333333333415E-2</v>
      </c>
      <c r="H3244" s="27">
        <v>2</v>
      </c>
      <c r="I3244" s="27">
        <v>1</v>
      </c>
      <c r="J3244" s="27">
        <v>2</v>
      </c>
      <c r="K3244" s="27">
        <v>2</v>
      </c>
      <c r="L3244" s="14" t="s">
        <v>48</v>
      </c>
      <c r="M3244" s="14" t="s">
        <v>49</v>
      </c>
      <c r="N3244" s="27">
        <v>1</v>
      </c>
      <c r="O3244" s="27">
        <f t="shared" si="549"/>
        <v>28.38</v>
      </c>
      <c r="P3244" s="28">
        <v>8.6</v>
      </c>
      <c r="Q3244" s="27">
        <f t="shared" si="550"/>
        <v>10.56</v>
      </c>
      <c r="R3244" s="28">
        <v>3.2</v>
      </c>
      <c r="S3244" s="27">
        <f t="shared" si="551"/>
        <v>28.38</v>
      </c>
      <c r="T3244" s="28">
        <v>8.6</v>
      </c>
      <c r="U3244" s="27" t="s">
        <v>43</v>
      </c>
      <c r="V3244" s="27" t="s">
        <v>43</v>
      </c>
      <c r="W3244" s="29">
        <v>27.849599999999999</v>
      </c>
      <c r="X3244" s="29">
        <v>-115.17093</v>
      </c>
      <c r="Y3244" s="28">
        <f t="shared" si="552"/>
        <v>60.8</v>
      </c>
      <c r="Z3244" s="27">
        <v>16</v>
      </c>
      <c r="AA3244" s="27">
        <v>5</v>
      </c>
      <c r="AB3244" s="25" t="s">
        <v>46</v>
      </c>
      <c r="AC3244" s="25">
        <v>14</v>
      </c>
      <c r="AD3244" s="25">
        <v>16</v>
      </c>
      <c r="AE3244" s="27">
        <v>1</v>
      </c>
      <c r="AF3244" s="25">
        <v>32</v>
      </c>
      <c r="AG3244" s="27">
        <v>60</v>
      </c>
      <c r="AI3244" s="70">
        <f t="shared" si="544"/>
        <v>13.202500000000001</v>
      </c>
      <c r="AJ3244" s="74">
        <f t="shared" si="545"/>
        <v>298.98731991165073</v>
      </c>
      <c r="AK3244" s="74">
        <f t="shared" si="546"/>
        <v>0.16736703177029189</v>
      </c>
      <c r="AL3244" s="73">
        <f t="shared" si="547"/>
        <v>0.16736703177029189</v>
      </c>
    </row>
    <row r="3245" spans="1:38">
      <c r="A3245" s="25" t="s">
        <v>158</v>
      </c>
      <c r="B3245" s="25" t="s">
        <v>40</v>
      </c>
      <c r="C3245" s="32">
        <v>39657</v>
      </c>
      <c r="D3245" s="25">
        <v>2008</v>
      </c>
      <c r="E3245" s="26">
        <v>0.47569444444444442</v>
      </c>
      <c r="F3245" s="26">
        <v>0.51527777777777783</v>
      </c>
      <c r="G3245" s="26">
        <f t="shared" si="548"/>
        <v>3.9583333333333415E-2</v>
      </c>
      <c r="H3245" s="27">
        <v>2</v>
      </c>
      <c r="I3245" s="27">
        <v>1</v>
      </c>
      <c r="J3245" s="27">
        <v>2</v>
      </c>
      <c r="K3245" s="27">
        <v>2</v>
      </c>
      <c r="L3245" s="14" t="s">
        <v>48</v>
      </c>
      <c r="M3245" s="14" t="s">
        <v>49</v>
      </c>
      <c r="N3245" s="27">
        <v>1</v>
      </c>
      <c r="O3245" s="27">
        <f t="shared" si="549"/>
        <v>28.38</v>
      </c>
      <c r="P3245" s="28">
        <v>8.6</v>
      </c>
      <c r="Q3245" s="27">
        <f t="shared" si="550"/>
        <v>10.56</v>
      </c>
      <c r="R3245" s="28">
        <v>3.2</v>
      </c>
      <c r="S3245" s="27">
        <f t="shared" si="551"/>
        <v>28.38</v>
      </c>
      <c r="T3245" s="28">
        <v>8.6</v>
      </c>
      <c r="U3245" s="27" t="s">
        <v>43</v>
      </c>
      <c r="V3245" s="27" t="s">
        <v>43</v>
      </c>
      <c r="W3245" s="29">
        <v>27.849599999999999</v>
      </c>
      <c r="X3245" s="29">
        <v>-115.17093</v>
      </c>
      <c r="Y3245" s="28">
        <f t="shared" si="552"/>
        <v>60.8</v>
      </c>
      <c r="Z3245" s="27">
        <v>16</v>
      </c>
      <c r="AA3245" s="27">
        <v>5</v>
      </c>
      <c r="AB3245" s="25" t="s">
        <v>46</v>
      </c>
      <c r="AC3245" s="25">
        <v>14</v>
      </c>
      <c r="AD3245" s="25">
        <v>19</v>
      </c>
      <c r="AE3245" s="27">
        <v>1</v>
      </c>
      <c r="AF3245" s="25">
        <v>32</v>
      </c>
      <c r="AG3245" s="27">
        <v>60</v>
      </c>
      <c r="AI3245" s="70">
        <f t="shared" si="544"/>
        <v>15.4465</v>
      </c>
      <c r="AJ3245" s="74">
        <f t="shared" si="545"/>
        <v>506.66058069508574</v>
      </c>
      <c r="AK3245" s="74">
        <f t="shared" si="546"/>
        <v>0.70731750980722297</v>
      </c>
      <c r="AL3245" s="73">
        <f t="shared" si="547"/>
        <v>0.70731750980722297</v>
      </c>
    </row>
    <row r="3246" spans="1:38">
      <c r="A3246" s="25" t="s">
        <v>158</v>
      </c>
      <c r="B3246" s="25" t="s">
        <v>40</v>
      </c>
      <c r="C3246" s="32">
        <v>39657</v>
      </c>
      <c r="D3246" s="25">
        <v>2008</v>
      </c>
      <c r="E3246" s="26">
        <v>0.47569444444444442</v>
      </c>
      <c r="F3246" s="26">
        <v>0.51527777777777783</v>
      </c>
      <c r="G3246" s="26">
        <f t="shared" si="548"/>
        <v>3.9583333333333415E-2</v>
      </c>
      <c r="H3246" s="27">
        <v>2</v>
      </c>
      <c r="I3246" s="27">
        <v>1</v>
      </c>
      <c r="J3246" s="27">
        <v>2</v>
      </c>
      <c r="K3246" s="27">
        <v>2</v>
      </c>
      <c r="L3246" s="14" t="s">
        <v>48</v>
      </c>
      <c r="M3246" s="14" t="s">
        <v>49</v>
      </c>
      <c r="N3246" s="27">
        <v>1</v>
      </c>
      <c r="O3246" s="27">
        <f t="shared" si="549"/>
        <v>28.38</v>
      </c>
      <c r="P3246" s="28">
        <v>8.6</v>
      </c>
      <c r="Q3246" s="27">
        <f t="shared" si="550"/>
        <v>10.56</v>
      </c>
      <c r="R3246" s="28">
        <v>3.2</v>
      </c>
      <c r="S3246" s="27">
        <f t="shared" si="551"/>
        <v>28.38</v>
      </c>
      <c r="T3246" s="28">
        <v>8.6</v>
      </c>
      <c r="U3246" s="27" t="s">
        <v>43</v>
      </c>
      <c r="V3246" s="27" t="s">
        <v>43</v>
      </c>
      <c r="W3246" s="29">
        <v>27.849599999999999</v>
      </c>
      <c r="X3246" s="29">
        <v>-115.17093</v>
      </c>
      <c r="Y3246" s="28">
        <f t="shared" si="552"/>
        <v>60.8</v>
      </c>
      <c r="Z3246" s="27">
        <v>16</v>
      </c>
      <c r="AA3246" s="27">
        <v>5</v>
      </c>
      <c r="AB3246" s="25" t="s">
        <v>46</v>
      </c>
      <c r="AC3246" s="25">
        <v>14</v>
      </c>
      <c r="AD3246" s="25">
        <v>21</v>
      </c>
      <c r="AE3246" s="27">
        <v>1</v>
      </c>
      <c r="AF3246" s="25">
        <v>32</v>
      </c>
      <c r="AG3246" s="27">
        <v>60</v>
      </c>
      <c r="AI3246" s="70">
        <f t="shared" si="544"/>
        <v>16.942499999999999</v>
      </c>
      <c r="AJ3246" s="74">
        <f t="shared" si="545"/>
        <v>691.21379845369552</v>
      </c>
      <c r="AK3246" s="74">
        <f t="shared" si="546"/>
        <v>1.1871558759796081</v>
      </c>
      <c r="AL3246" s="73">
        <f t="shared" si="547"/>
        <v>1.1871558759796081</v>
      </c>
    </row>
    <row r="3247" spans="1:38">
      <c r="A3247" s="25" t="s">
        <v>158</v>
      </c>
      <c r="B3247" s="25" t="s">
        <v>40</v>
      </c>
      <c r="C3247" s="32">
        <v>39657</v>
      </c>
      <c r="D3247" s="25">
        <v>2008</v>
      </c>
      <c r="E3247" s="26">
        <v>0.47569444444444442</v>
      </c>
      <c r="F3247" s="26">
        <v>0.51527777777777783</v>
      </c>
      <c r="G3247" s="26">
        <f t="shared" si="548"/>
        <v>3.9583333333333415E-2</v>
      </c>
      <c r="H3247" s="27">
        <v>2</v>
      </c>
      <c r="I3247" s="27">
        <v>1</v>
      </c>
      <c r="J3247" s="27">
        <v>2</v>
      </c>
      <c r="K3247" s="27">
        <v>2</v>
      </c>
      <c r="L3247" s="14" t="s">
        <v>48</v>
      </c>
      <c r="M3247" s="14" t="s">
        <v>49</v>
      </c>
      <c r="N3247" s="27">
        <v>1</v>
      </c>
      <c r="O3247" s="27">
        <f t="shared" si="549"/>
        <v>28.38</v>
      </c>
      <c r="P3247" s="28">
        <v>8.6</v>
      </c>
      <c r="Q3247" s="27">
        <f t="shared" si="550"/>
        <v>10.56</v>
      </c>
      <c r="R3247" s="28">
        <v>3.2</v>
      </c>
      <c r="S3247" s="27">
        <f t="shared" si="551"/>
        <v>28.38</v>
      </c>
      <c r="T3247" s="28">
        <v>8.6</v>
      </c>
      <c r="U3247" s="27" t="s">
        <v>43</v>
      </c>
      <c r="V3247" s="27" t="s">
        <v>43</v>
      </c>
      <c r="W3247" s="29">
        <v>27.849599999999999</v>
      </c>
      <c r="X3247" s="29">
        <v>-115.17093</v>
      </c>
      <c r="Y3247" s="28">
        <f t="shared" si="552"/>
        <v>60.8</v>
      </c>
      <c r="Z3247" s="27">
        <v>16</v>
      </c>
      <c r="AA3247" s="27">
        <v>5</v>
      </c>
      <c r="AB3247" s="25" t="s">
        <v>46</v>
      </c>
      <c r="AC3247" s="25">
        <v>14</v>
      </c>
      <c r="AD3247" s="25">
        <v>21</v>
      </c>
      <c r="AE3247" s="27">
        <v>1</v>
      </c>
      <c r="AF3247" s="25">
        <v>32</v>
      </c>
      <c r="AG3247" s="27">
        <v>60</v>
      </c>
      <c r="AI3247" s="70">
        <f t="shared" si="544"/>
        <v>16.942499999999999</v>
      </c>
      <c r="AJ3247" s="74">
        <f t="shared" si="545"/>
        <v>691.21379845369552</v>
      </c>
      <c r="AK3247" s="74">
        <f t="shared" si="546"/>
        <v>1.1871558759796081</v>
      </c>
      <c r="AL3247" s="73">
        <f t="shared" si="547"/>
        <v>1.1871558759796081</v>
      </c>
    </row>
    <row r="3248" spans="1:38">
      <c r="A3248" s="25" t="s">
        <v>158</v>
      </c>
      <c r="B3248" s="25" t="s">
        <v>40</v>
      </c>
      <c r="C3248" s="32">
        <v>39657</v>
      </c>
      <c r="D3248" s="25">
        <v>2008</v>
      </c>
      <c r="E3248" s="26">
        <v>0.47569444444444442</v>
      </c>
      <c r="F3248" s="26">
        <v>0.51527777777777783</v>
      </c>
      <c r="G3248" s="26">
        <f t="shared" si="548"/>
        <v>3.9583333333333415E-2</v>
      </c>
      <c r="H3248" s="27">
        <v>2</v>
      </c>
      <c r="I3248" s="27">
        <v>1</v>
      </c>
      <c r="J3248" s="27">
        <v>2</v>
      </c>
      <c r="K3248" s="27">
        <v>2</v>
      </c>
      <c r="L3248" s="14" t="s">
        <v>48</v>
      </c>
      <c r="M3248" s="14" t="s">
        <v>49</v>
      </c>
      <c r="N3248" s="27">
        <v>1</v>
      </c>
      <c r="O3248" s="27">
        <f t="shared" si="549"/>
        <v>28.38</v>
      </c>
      <c r="P3248" s="28">
        <v>8.6</v>
      </c>
      <c r="Q3248" s="27">
        <f t="shared" si="550"/>
        <v>10.56</v>
      </c>
      <c r="R3248" s="28">
        <v>3.2</v>
      </c>
      <c r="S3248" s="27">
        <f t="shared" si="551"/>
        <v>28.38</v>
      </c>
      <c r="T3248" s="28">
        <v>8.6</v>
      </c>
      <c r="U3248" s="27" t="s">
        <v>43</v>
      </c>
      <c r="V3248" s="27" t="s">
        <v>43</v>
      </c>
      <c r="W3248" s="29">
        <v>27.849599999999999</v>
      </c>
      <c r="X3248" s="29">
        <v>-115.17093</v>
      </c>
      <c r="Y3248" s="28">
        <f t="shared" si="552"/>
        <v>60.8</v>
      </c>
      <c r="Z3248" s="27">
        <v>16</v>
      </c>
      <c r="AA3248" s="27">
        <v>5</v>
      </c>
      <c r="AB3248" s="25" t="s">
        <v>46</v>
      </c>
      <c r="AC3248" s="25">
        <v>14</v>
      </c>
      <c r="AD3248" s="25">
        <v>22</v>
      </c>
      <c r="AE3248" s="27">
        <v>1</v>
      </c>
      <c r="AF3248" s="25">
        <v>32</v>
      </c>
      <c r="AG3248" s="27">
        <v>60</v>
      </c>
      <c r="AI3248" s="70">
        <f t="shared" si="544"/>
        <v>17.6905</v>
      </c>
      <c r="AJ3248" s="74">
        <f t="shared" si="545"/>
        <v>799.19872211710003</v>
      </c>
      <c r="AK3248" s="74">
        <f t="shared" si="546"/>
        <v>1.4679166775044603</v>
      </c>
      <c r="AL3248" s="73">
        <f t="shared" si="547"/>
        <v>1.4679166775044603</v>
      </c>
    </row>
    <row r="3249" spans="1:38">
      <c r="A3249" s="25" t="s">
        <v>158</v>
      </c>
      <c r="B3249" s="25" t="s">
        <v>40</v>
      </c>
      <c r="C3249" s="32">
        <v>39657</v>
      </c>
      <c r="D3249" s="25">
        <v>2008</v>
      </c>
      <c r="E3249" s="26">
        <v>0.47569444444444442</v>
      </c>
      <c r="F3249" s="26">
        <v>0.51527777777777783</v>
      </c>
      <c r="G3249" s="26">
        <f t="shared" si="548"/>
        <v>3.9583333333333415E-2</v>
      </c>
      <c r="H3249" s="27">
        <v>2</v>
      </c>
      <c r="I3249" s="27">
        <v>1</v>
      </c>
      <c r="J3249" s="27">
        <v>2</v>
      </c>
      <c r="K3249" s="27">
        <v>2</v>
      </c>
      <c r="L3249" s="14" t="s">
        <v>48</v>
      </c>
      <c r="M3249" s="14" t="s">
        <v>49</v>
      </c>
      <c r="N3249" s="27">
        <v>1</v>
      </c>
      <c r="O3249" s="27">
        <f t="shared" si="549"/>
        <v>28.38</v>
      </c>
      <c r="P3249" s="28">
        <v>8.6</v>
      </c>
      <c r="Q3249" s="27">
        <f t="shared" si="550"/>
        <v>10.56</v>
      </c>
      <c r="R3249" s="28">
        <v>3.2</v>
      </c>
      <c r="S3249" s="27">
        <f t="shared" si="551"/>
        <v>28.38</v>
      </c>
      <c r="T3249" s="28">
        <v>8.6</v>
      </c>
      <c r="U3249" s="27" t="s">
        <v>43</v>
      </c>
      <c r="V3249" s="27" t="s">
        <v>43</v>
      </c>
      <c r="W3249" s="29">
        <v>27.849599999999999</v>
      </c>
      <c r="X3249" s="29">
        <v>-115.17093</v>
      </c>
      <c r="Y3249" s="28">
        <f t="shared" si="552"/>
        <v>60.8</v>
      </c>
      <c r="Z3249" s="27">
        <v>16</v>
      </c>
      <c r="AA3249" s="27">
        <v>5</v>
      </c>
      <c r="AB3249" s="25" t="s">
        <v>46</v>
      </c>
      <c r="AC3249" s="25">
        <v>15</v>
      </c>
      <c r="AD3249" s="25">
        <v>16</v>
      </c>
      <c r="AE3249" s="27">
        <v>1</v>
      </c>
      <c r="AF3249" s="25">
        <v>34</v>
      </c>
      <c r="AG3249" s="27">
        <v>60</v>
      </c>
      <c r="AI3249" s="70">
        <f t="shared" si="544"/>
        <v>13.202500000000001</v>
      </c>
      <c r="AJ3249" s="74">
        <f t="shared" si="545"/>
        <v>298.98731991165073</v>
      </c>
      <c r="AK3249" s="74">
        <f t="shared" si="546"/>
        <v>0.16736703177029189</v>
      </c>
      <c r="AL3249" s="73">
        <f t="shared" si="547"/>
        <v>0.16736703177029189</v>
      </c>
    </row>
    <row r="3250" spans="1:38">
      <c r="A3250" s="25" t="s">
        <v>158</v>
      </c>
      <c r="B3250" s="25" t="s">
        <v>40</v>
      </c>
      <c r="C3250" s="32">
        <v>39657</v>
      </c>
      <c r="D3250" s="25">
        <v>2008</v>
      </c>
      <c r="E3250" s="26">
        <v>0.47569444444444442</v>
      </c>
      <c r="F3250" s="26">
        <v>0.51527777777777783</v>
      </c>
      <c r="G3250" s="26">
        <f t="shared" si="548"/>
        <v>3.9583333333333415E-2</v>
      </c>
      <c r="H3250" s="27">
        <v>2</v>
      </c>
      <c r="I3250" s="27">
        <v>1</v>
      </c>
      <c r="J3250" s="27">
        <v>2</v>
      </c>
      <c r="K3250" s="27">
        <v>2</v>
      </c>
      <c r="L3250" s="14" t="s">
        <v>48</v>
      </c>
      <c r="M3250" s="14" t="s">
        <v>49</v>
      </c>
      <c r="N3250" s="27">
        <v>1</v>
      </c>
      <c r="O3250" s="27">
        <f t="shared" si="549"/>
        <v>28.38</v>
      </c>
      <c r="P3250" s="28">
        <v>8.6</v>
      </c>
      <c r="Q3250" s="27">
        <f t="shared" si="550"/>
        <v>10.56</v>
      </c>
      <c r="R3250" s="28">
        <v>3.2</v>
      </c>
      <c r="S3250" s="27">
        <f t="shared" si="551"/>
        <v>28.38</v>
      </c>
      <c r="T3250" s="28">
        <v>8.6</v>
      </c>
      <c r="U3250" s="27" t="s">
        <v>43</v>
      </c>
      <c r="V3250" s="27" t="s">
        <v>43</v>
      </c>
      <c r="W3250" s="29">
        <v>27.849599999999999</v>
      </c>
      <c r="X3250" s="29">
        <v>-115.17093</v>
      </c>
      <c r="Y3250" s="28">
        <f t="shared" si="552"/>
        <v>60.8</v>
      </c>
      <c r="Z3250" s="27">
        <v>16</v>
      </c>
      <c r="AA3250" s="27">
        <v>5</v>
      </c>
      <c r="AB3250" s="25" t="s">
        <v>46</v>
      </c>
      <c r="AC3250" s="25">
        <v>15</v>
      </c>
      <c r="AD3250" s="25">
        <v>19</v>
      </c>
      <c r="AE3250" s="27">
        <v>1</v>
      </c>
      <c r="AF3250" s="25">
        <v>34</v>
      </c>
      <c r="AG3250" s="27">
        <v>60</v>
      </c>
      <c r="AI3250" s="70">
        <f t="shared" si="544"/>
        <v>15.4465</v>
      </c>
      <c r="AJ3250" s="74">
        <f t="shared" si="545"/>
        <v>506.66058069508574</v>
      </c>
      <c r="AK3250" s="74">
        <f t="shared" si="546"/>
        <v>0.70731750980722297</v>
      </c>
      <c r="AL3250" s="73">
        <f t="shared" si="547"/>
        <v>0.70731750980722297</v>
      </c>
    </row>
    <row r="3251" spans="1:38">
      <c r="A3251" s="25" t="s">
        <v>158</v>
      </c>
      <c r="B3251" s="25" t="s">
        <v>40</v>
      </c>
      <c r="C3251" s="32">
        <v>39657</v>
      </c>
      <c r="D3251" s="25">
        <v>2008</v>
      </c>
      <c r="E3251" s="26">
        <v>0.47569444444444442</v>
      </c>
      <c r="F3251" s="26">
        <v>0.51527777777777783</v>
      </c>
      <c r="G3251" s="26">
        <f t="shared" si="548"/>
        <v>3.9583333333333415E-2</v>
      </c>
      <c r="H3251" s="27">
        <v>2</v>
      </c>
      <c r="I3251" s="27">
        <v>1</v>
      </c>
      <c r="J3251" s="27">
        <v>2</v>
      </c>
      <c r="K3251" s="27">
        <v>2</v>
      </c>
      <c r="L3251" s="14" t="s">
        <v>48</v>
      </c>
      <c r="M3251" s="14" t="s">
        <v>49</v>
      </c>
      <c r="N3251" s="27">
        <v>1</v>
      </c>
      <c r="O3251" s="27">
        <f t="shared" si="549"/>
        <v>28.38</v>
      </c>
      <c r="P3251" s="28">
        <v>8.6</v>
      </c>
      <c r="Q3251" s="27">
        <f t="shared" si="550"/>
        <v>10.56</v>
      </c>
      <c r="R3251" s="28">
        <v>3.2</v>
      </c>
      <c r="S3251" s="27">
        <f t="shared" si="551"/>
        <v>28.38</v>
      </c>
      <c r="T3251" s="28">
        <v>8.6</v>
      </c>
      <c r="U3251" s="27" t="s">
        <v>43</v>
      </c>
      <c r="V3251" s="27" t="s">
        <v>43</v>
      </c>
      <c r="W3251" s="29">
        <v>27.849599999999999</v>
      </c>
      <c r="X3251" s="29">
        <v>-115.17093</v>
      </c>
      <c r="Y3251" s="28">
        <f t="shared" si="552"/>
        <v>60.8</v>
      </c>
      <c r="Z3251" s="27">
        <v>16</v>
      </c>
      <c r="AA3251" s="27">
        <v>5</v>
      </c>
      <c r="AB3251" s="25" t="s">
        <v>46</v>
      </c>
      <c r="AC3251" s="25">
        <v>15</v>
      </c>
      <c r="AD3251" s="25">
        <v>20</v>
      </c>
      <c r="AE3251" s="27">
        <v>1</v>
      </c>
      <c r="AF3251" s="25">
        <v>34</v>
      </c>
      <c r="AG3251" s="27">
        <v>60</v>
      </c>
      <c r="AI3251" s="70">
        <f t="shared" si="544"/>
        <v>16.194500000000001</v>
      </c>
      <c r="AJ3251" s="74">
        <f t="shared" si="545"/>
        <v>593.9131834357014</v>
      </c>
      <c r="AK3251" s="74">
        <f t="shared" si="546"/>
        <v>0.93417427693282351</v>
      </c>
      <c r="AL3251" s="73">
        <f t="shared" si="547"/>
        <v>0.93417427693282351</v>
      </c>
    </row>
    <row r="3252" spans="1:38">
      <c r="A3252" s="25" t="s">
        <v>158</v>
      </c>
      <c r="B3252" s="25" t="s">
        <v>40</v>
      </c>
      <c r="C3252" s="32">
        <v>39657</v>
      </c>
      <c r="D3252" s="25">
        <v>2008</v>
      </c>
      <c r="E3252" s="26">
        <v>0.47569444444444442</v>
      </c>
      <c r="F3252" s="26">
        <v>0.51527777777777783</v>
      </c>
      <c r="G3252" s="26">
        <f t="shared" si="548"/>
        <v>3.9583333333333415E-2</v>
      </c>
      <c r="H3252" s="27">
        <v>2</v>
      </c>
      <c r="I3252" s="27">
        <v>1</v>
      </c>
      <c r="J3252" s="27">
        <v>2</v>
      </c>
      <c r="K3252" s="27">
        <v>2</v>
      </c>
      <c r="L3252" s="14" t="s">
        <v>48</v>
      </c>
      <c r="M3252" s="14" t="s">
        <v>49</v>
      </c>
      <c r="N3252" s="27">
        <v>1</v>
      </c>
      <c r="O3252" s="27">
        <f t="shared" si="549"/>
        <v>28.38</v>
      </c>
      <c r="P3252" s="28">
        <v>8.6</v>
      </c>
      <c r="Q3252" s="27">
        <f t="shared" si="550"/>
        <v>10.56</v>
      </c>
      <c r="R3252" s="28">
        <v>3.2</v>
      </c>
      <c r="S3252" s="27">
        <f t="shared" si="551"/>
        <v>28.38</v>
      </c>
      <c r="T3252" s="28">
        <v>8.6</v>
      </c>
      <c r="U3252" s="27" t="s">
        <v>43</v>
      </c>
      <c r="V3252" s="27" t="s">
        <v>43</v>
      </c>
      <c r="W3252" s="29">
        <v>27.849599999999999</v>
      </c>
      <c r="X3252" s="29">
        <v>-115.17093</v>
      </c>
      <c r="Y3252" s="28">
        <f t="shared" si="552"/>
        <v>60.8</v>
      </c>
      <c r="Z3252" s="27">
        <v>16</v>
      </c>
      <c r="AA3252" s="27">
        <v>5</v>
      </c>
      <c r="AB3252" s="25" t="s">
        <v>46</v>
      </c>
      <c r="AC3252" s="25">
        <v>15</v>
      </c>
      <c r="AD3252" s="25">
        <v>21</v>
      </c>
      <c r="AE3252" s="27">
        <v>1</v>
      </c>
      <c r="AF3252" s="25">
        <v>34</v>
      </c>
      <c r="AG3252" s="27">
        <v>60</v>
      </c>
      <c r="AI3252" s="70">
        <f t="shared" si="544"/>
        <v>16.942499999999999</v>
      </c>
      <c r="AJ3252" s="74">
        <f t="shared" si="545"/>
        <v>691.21379845369552</v>
      </c>
      <c r="AK3252" s="74">
        <f t="shared" si="546"/>
        <v>1.1871558759796081</v>
      </c>
      <c r="AL3252" s="73">
        <f t="shared" si="547"/>
        <v>1.1871558759796081</v>
      </c>
    </row>
    <row r="3253" spans="1:38">
      <c r="A3253" s="25" t="s">
        <v>158</v>
      </c>
      <c r="B3253" s="25" t="s">
        <v>40</v>
      </c>
      <c r="C3253" s="32">
        <v>39657</v>
      </c>
      <c r="D3253" s="25">
        <v>2008</v>
      </c>
      <c r="E3253" s="26">
        <v>0.47569444444444442</v>
      </c>
      <c r="F3253" s="26">
        <v>0.51527777777777783</v>
      </c>
      <c r="G3253" s="26">
        <f t="shared" si="548"/>
        <v>3.9583333333333415E-2</v>
      </c>
      <c r="H3253" s="27">
        <v>2</v>
      </c>
      <c r="I3253" s="27">
        <v>1</v>
      </c>
      <c r="J3253" s="27">
        <v>2</v>
      </c>
      <c r="K3253" s="27">
        <v>2</v>
      </c>
      <c r="L3253" s="14" t="s">
        <v>48</v>
      </c>
      <c r="M3253" s="14" t="s">
        <v>49</v>
      </c>
      <c r="N3253" s="27">
        <v>1</v>
      </c>
      <c r="O3253" s="27">
        <f t="shared" si="549"/>
        <v>28.38</v>
      </c>
      <c r="P3253" s="28">
        <v>8.6</v>
      </c>
      <c r="Q3253" s="27">
        <f t="shared" si="550"/>
        <v>10.56</v>
      </c>
      <c r="R3253" s="28">
        <v>3.2</v>
      </c>
      <c r="S3253" s="27">
        <f t="shared" si="551"/>
        <v>28.38</v>
      </c>
      <c r="T3253" s="28">
        <v>8.6</v>
      </c>
      <c r="U3253" s="27" t="s">
        <v>43</v>
      </c>
      <c r="V3253" s="27" t="s">
        <v>43</v>
      </c>
      <c r="W3253" s="29">
        <v>27.849599999999999</v>
      </c>
      <c r="X3253" s="29">
        <v>-115.17093</v>
      </c>
      <c r="Y3253" s="28">
        <f t="shared" si="552"/>
        <v>60.8</v>
      </c>
      <c r="Z3253" s="27">
        <v>16</v>
      </c>
      <c r="AA3253" s="27">
        <v>5</v>
      </c>
      <c r="AB3253" s="25" t="s">
        <v>46</v>
      </c>
      <c r="AC3253" s="25">
        <v>15</v>
      </c>
      <c r="AD3253" s="25">
        <v>21</v>
      </c>
      <c r="AE3253" s="27">
        <v>1</v>
      </c>
      <c r="AF3253" s="25">
        <v>34</v>
      </c>
      <c r="AG3253" s="27">
        <v>60</v>
      </c>
      <c r="AI3253" s="70">
        <f t="shared" si="544"/>
        <v>16.942499999999999</v>
      </c>
      <c r="AJ3253" s="74">
        <f t="shared" si="545"/>
        <v>691.21379845369552</v>
      </c>
      <c r="AK3253" s="74">
        <f t="shared" si="546"/>
        <v>1.1871558759796081</v>
      </c>
      <c r="AL3253" s="73">
        <f t="shared" si="547"/>
        <v>1.1871558759796081</v>
      </c>
    </row>
    <row r="3254" spans="1:38">
      <c r="A3254" s="25" t="s">
        <v>158</v>
      </c>
      <c r="B3254" s="25" t="s">
        <v>40</v>
      </c>
      <c r="C3254" s="32">
        <v>39657</v>
      </c>
      <c r="D3254" s="25">
        <v>2008</v>
      </c>
      <c r="E3254" s="26">
        <v>0.47569444444444442</v>
      </c>
      <c r="F3254" s="26">
        <v>0.51527777777777783</v>
      </c>
      <c r="G3254" s="26">
        <f t="shared" si="548"/>
        <v>3.9583333333333415E-2</v>
      </c>
      <c r="H3254" s="27">
        <v>2</v>
      </c>
      <c r="I3254" s="27">
        <v>1</v>
      </c>
      <c r="J3254" s="27">
        <v>2</v>
      </c>
      <c r="K3254" s="27">
        <v>2</v>
      </c>
      <c r="L3254" s="14" t="s">
        <v>48</v>
      </c>
      <c r="M3254" s="14" t="s">
        <v>49</v>
      </c>
      <c r="N3254" s="27">
        <v>1</v>
      </c>
      <c r="O3254" s="27">
        <f t="shared" si="549"/>
        <v>28.38</v>
      </c>
      <c r="P3254" s="28">
        <v>8.6</v>
      </c>
      <c r="Q3254" s="27">
        <f t="shared" si="550"/>
        <v>10.56</v>
      </c>
      <c r="R3254" s="28">
        <v>3.2</v>
      </c>
      <c r="S3254" s="27">
        <f t="shared" si="551"/>
        <v>28.38</v>
      </c>
      <c r="T3254" s="28">
        <v>8.6</v>
      </c>
      <c r="U3254" s="27" t="s">
        <v>43</v>
      </c>
      <c r="V3254" s="27" t="s">
        <v>43</v>
      </c>
      <c r="W3254" s="29">
        <v>27.849599999999999</v>
      </c>
      <c r="X3254" s="29">
        <v>-115.17093</v>
      </c>
      <c r="Y3254" s="28">
        <f t="shared" si="552"/>
        <v>60.8</v>
      </c>
      <c r="Z3254" s="27">
        <v>16</v>
      </c>
      <c r="AA3254" s="27">
        <v>5</v>
      </c>
      <c r="AB3254" s="25" t="s">
        <v>46</v>
      </c>
      <c r="AC3254" s="25">
        <v>15</v>
      </c>
      <c r="AD3254" s="25">
        <v>21</v>
      </c>
      <c r="AE3254" s="27">
        <v>1</v>
      </c>
      <c r="AF3254" s="25">
        <v>34</v>
      </c>
      <c r="AG3254" s="27">
        <v>60</v>
      </c>
      <c r="AI3254" s="70">
        <f t="shared" si="544"/>
        <v>16.942499999999999</v>
      </c>
      <c r="AJ3254" s="74">
        <f t="shared" si="545"/>
        <v>691.21379845369552</v>
      </c>
      <c r="AK3254" s="74">
        <f t="shared" si="546"/>
        <v>1.1871558759796081</v>
      </c>
      <c r="AL3254" s="73">
        <f t="shared" si="547"/>
        <v>1.1871558759796081</v>
      </c>
    </row>
    <row r="3255" spans="1:38">
      <c r="A3255" s="25" t="s">
        <v>158</v>
      </c>
      <c r="B3255" s="25" t="s">
        <v>40</v>
      </c>
      <c r="C3255" s="32">
        <v>39657</v>
      </c>
      <c r="D3255" s="25">
        <v>2008</v>
      </c>
      <c r="E3255" s="26">
        <v>0.47569444444444442</v>
      </c>
      <c r="F3255" s="26">
        <v>0.51527777777777783</v>
      </c>
      <c r="G3255" s="26">
        <f t="shared" si="548"/>
        <v>3.9583333333333415E-2</v>
      </c>
      <c r="H3255" s="27">
        <v>2</v>
      </c>
      <c r="I3255" s="27">
        <v>1</v>
      </c>
      <c r="J3255" s="27">
        <v>2</v>
      </c>
      <c r="K3255" s="27">
        <v>2</v>
      </c>
      <c r="L3255" s="14" t="s">
        <v>48</v>
      </c>
      <c r="M3255" s="14" t="s">
        <v>49</v>
      </c>
      <c r="N3255" s="27">
        <v>1</v>
      </c>
      <c r="O3255" s="27">
        <f t="shared" si="549"/>
        <v>28.38</v>
      </c>
      <c r="P3255" s="28">
        <v>8.6</v>
      </c>
      <c r="Q3255" s="27">
        <f t="shared" si="550"/>
        <v>10.56</v>
      </c>
      <c r="R3255" s="28">
        <v>3.2</v>
      </c>
      <c r="S3255" s="27">
        <f t="shared" si="551"/>
        <v>28.38</v>
      </c>
      <c r="T3255" s="28">
        <v>8.6</v>
      </c>
      <c r="U3255" s="27" t="s">
        <v>43</v>
      </c>
      <c r="V3255" s="27" t="s">
        <v>43</v>
      </c>
      <c r="W3255" s="29">
        <v>27.849599999999999</v>
      </c>
      <c r="X3255" s="29">
        <v>-115.17093</v>
      </c>
      <c r="Y3255" s="28">
        <f t="shared" si="552"/>
        <v>60.8</v>
      </c>
      <c r="Z3255" s="27">
        <v>16</v>
      </c>
      <c r="AA3255" s="27">
        <v>5</v>
      </c>
      <c r="AB3255" s="25" t="s">
        <v>46</v>
      </c>
      <c r="AC3255" s="25">
        <v>15</v>
      </c>
      <c r="AD3255" s="25">
        <v>22</v>
      </c>
      <c r="AE3255" s="27">
        <v>1</v>
      </c>
      <c r="AF3255" s="25">
        <v>34</v>
      </c>
      <c r="AG3255" s="27">
        <v>60</v>
      </c>
      <c r="AI3255" s="70">
        <f t="shared" si="544"/>
        <v>17.6905</v>
      </c>
      <c r="AJ3255" s="74">
        <f t="shared" si="545"/>
        <v>799.19872211710003</v>
      </c>
      <c r="AK3255" s="74">
        <f t="shared" si="546"/>
        <v>1.4679166775044603</v>
      </c>
      <c r="AL3255" s="73">
        <f t="shared" si="547"/>
        <v>1.4679166775044603</v>
      </c>
    </row>
    <row r="3256" spans="1:38">
      <c r="A3256" s="25" t="s">
        <v>158</v>
      </c>
      <c r="B3256" s="25" t="s">
        <v>40</v>
      </c>
      <c r="C3256" s="32">
        <v>39657</v>
      </c>
      <c r="D3256" s="25">
        <v>2008</v>
      </c>
      <c r="E3256" s="26">
        <v>0.47569444444444442</v>
      </c>
      <c r="F3256" s="26">
        <v>0.51527777777777783</v>
      </c>
      <c r="G3256" s="26">
        <f t="shared" si="548"/>
        <v>3.9583333333333415E-2</v>
      </c>
      <c r="H3256" s="27">
        <v>2</v>
      </c>
      <c r="I3256" s="27">
        <v>1</v>
      </c>
      <c r="J3256" s="27">
        <v>2</v>
      </c>
      <c r="K3256" s="27">
        <v>2</v>
      </c>
      <c r="L3256" s="14" t="s">
        <v>48</v>
      </c>
      <c r="M3256" s="14" t="s">
        <v>49</v>
      </c>
      <c r="N3256" s="27">
        <v>1</v>
      </c>
      <c r="O3256" s="27">
        <f t="shared" si="549"/>
        <v>28.38</v>
      </c>
      <c r="P3256" s="28">
        <v>8.6</v>
      </c>
      <c r="Q3256" s="27">
        <f t="shared" si="550"/>
        <v>10.56</v>
      </c>
      <c r="R3256" s="28">
        <v>3.2</v>
      </c>
      <c r="S3256" s="27">
        <f t="shared" si="551"/>
        <v>28.38</v>
      </c>
      <c r="T3256" s="28">
        <v>8.6</v>
      </c>
      <c r="U3256" s="27" t="s">
        <v>43</v>
      </c>
      <c r="V3256" s="27" t="s">
        <v>43</v>
      </c>
      <c r="W3256" s="29">
        <v>27.849599999999999</v>
      </c>
      <c r="X3256" s="29">
        <v>-115.17093</v>
      </c>
      <c r="Y3256" s="28">
        <f t="shared" si="552"/>
        <v>60.8</v>
      </c>
      <c r="Z3256" s="27">
        <v>16</v>
      </c>
      <c r="AA3256" s="27">
        <v>5</v>
      </c>
      <c r="AB3256" s="25" t="s">
        <v>46</v>
      </c>
      <c r="AC3256" s="25">
        <v>15</v>
      </c>
      <c r="AD3256" s="25">
        <v>22</v>
      </c>
      <c r="AE3256" s="27">
        <v>1</v>
      </c>
      <c r="AF3256" s="25">
        <v>34</v>
      </c>
      <c r="AG3256" s="27">
        <v>60</v>
      </c>
      <c r="AI3256" s="70">
        <f t="shared" si="544"/>
        <v>17.6905</v>
      </c>
      <c r="AJ3256" s="74">
        <f t="shared" si="545"/>
        <v>799.19872211710003</v>
      </c>
      <c r="AK3256" s="74">
        <f t="shared" si="546"/>
        <v>1.4679166775044603</v>
      </c>
      <c r="AL3256" s="73">
        <f t="shared" si="547"/>
        <v>1.4679166775044603</v>
      </c>
    </row>
    <row r="3257" spans="1:38">
      <c r="A3257" s="25" t="s">
        <v>158</v>
      </c>
      <c r="B3257" s="25" t="s">
        <v>40</v>
      </c>
      <c r="C3257" s="32">
        <v>39657</v>
      </c>
      <c r="D3257" s="25">
        <v>2008</v>
      </c>
      <c r="E3257" s="26">
        <v>0.47569444444444442</v>
      </c>
      <c r="F3257" s="26">
        <v>0.51527777777777783</v>
      </c>
      <c r="G3257" s="26">
        <f t="shared" si="548"/>
        <v>3.9583333333333415E-2</v>
      </c>
      <c r="H3257" s="27">
        <v>2</v>
      </c>
      <c r="I3257" s="27">
        <v>1</v>
      </c>
      <c r="J3257" s="27">
        <v>2</v>
      </c>
      <c r="K3257" s="27">
        <v>2</v>
      </c>
      <c r="L3257" s="14" t="s">
        <v>48</v>
      </c>
      <c r="M3257" s="14" t="s">
        <v>49</v>
      </c>
      <c r="N3257" s="27">
        <v>1</v>
      </c>
      <c r="O3257" s="27">
        <f t="shared" si="549"/>
        <v>28.38</v>
      </c>
      <c r="P3257" s="28">
        <v>8.6</v>
      </c>
      <c r="Q3257" s="27">
        <f t="shared" si="550"/>
        <v>10.56</v>
      </c>
      <c r="R3257" s="28">
        <v>3.2</v>
      </c>
      <c r="S3257" s="27">
        <f t="shared" si="551"/>
        <v>28.38</v>
      </c>
      <c r="T3257" s="28">
        <v>8.6</v>
      </c>
      <c r="U3257" s="27" t="s">
        <v>43</v>
      </c>
      <c r="V3257" s="27" t="s">
        <v>43</v>
      </c>
      <c r="W3257" s="29">
        <v>27.849599999999999</v>
      </c>
      <c r="X3257" s="29">
        <v>-115.17093</v>
      </c>
      <c r="Y3257" s="28">
        <f t="shared" si="552"/>
        <v>60.8</v>
      </c>
      <c r="Z3257" s="27">
        <v>16</v>
      </c>
      <c r="AA3257" s="27">
        <v>5</v>
      </c>
      <c r="AB3257" s="25" t="s">
        <v>46</v>
      </c>
      <c r="AC3257" s="25">
        <v>15</v>
      </c>
      <c r="AD3257" s="25">
        <v>23</v>
      </c>
      <c r="AE3257" s="27">
        <v>1</v>
      </c>
      <c r="AF3257" s="25">
        <v>34</v>
      </c>
      <c r="AG3257" s="27">
        <v>60</v>
      </c>
      <c r="AI3257" s="70">
        <f t="shared" si="544"/>
        <v>18.438500000000001</v>
      </c>
      <c r="AJ3257" s="74">
        <f t="shared" si="545"/>
        <v>918.51444961025391</v>
      </c>
      <c r="AK3257" s="74">
        <f t="shared" si="546"/>
        <v>1.7781375689866601</v>
      </c>
      <c r="AL3257" s="73">
        <f t="shared" si="547"/>
        <v>1.7781375689866601</v>
      </c>
    </row>
    <row r="3258" spans="1:38">
      <c r="A3258" s="25" t="s">
        <v>158</v>
      </c>
      <c r="B3258" s="25" t="s">
        <v>40</v>
      </c>
      <c r="C3258" s="32">
        <v>39657</v>
      </c>
      <c r="D3258" s="25">
        <v>2008</v>
      </c>
      <c r="E3258" s="26">
        <v>0.47569444444444442</v>
      </c>
      <c r="F3258" s="26">
        <v>0.51527777777777783</v>
      </c>
      <c r="G3258" s="26">
        <f t="shared" si="548"/>
        <v>3.9583333333333415E-2</v>
      </c>
      <c r="H3258" s="27">
        <v>2</v>
      </c>
      <c r="I3258" s="27">
        <v>1</v>
      </c>
      <c r="J3258" s="27">
        <v>2</v>
      </c>
      <c r="K3258" s="27">
        <v>2</v>
      </c>
      <c r="L3258" s="14" t="s">
        <v>48</v>
      </c>
      <c r="M3258" s="14" t="s">
        <v>49</v>
      </c>
      <c r="N3258" s="27">
        <v>1</v>
      </c>
      <c r="O3258" s="27">
        <f t="shared" si="549"/>
        <v>28.38</v>
      </c>
      <c r="P3258" s="28">
        <v>8.6</v>
      </c>
      <c r="Q3258" s="27">
        <f t="shared" si="550"/>
        <v>10.56</v>
      </c>
      <c r="R3258" s="28">
        <v>3.2</v>
      </c>
      <c r="S3258" s="27">
        <f t="shared" si="551"/>
        <v>28.38</v>
      </c>
      <c r="T3258" s="28">
        <v>8.6</v>
      </c>
      <c r="U3258" s="27" t="s">
        <v>43</v>
      </c>
      <c r="V3258" s="27" t="s">
        <v>43</v>
      </c>
      <c r="W3258" s="29">
        <v>27.849599999999999</v>
      </c>
      <c r="X3258" s="29">
        <v>-115.17093</v>
      </c>
      <c r="Y3258" s="28">
        <f t="shared" si="552"/>
        <v>60.8</v>
      </c>
      <c r="Z3258" s="27">
        <v>16</v>
      </c>
      <c r="AA3258" s="27">
        <v>5</v>
      </c>
      <c r="AB3258" s="25" t="s">
        <v>46</v>
      </c>
      <c r="AC3258" s="25">
        <v>16</v>
      </c>
      <c r="AD3258" s="25">
        <v>9</v>
      </c>
      <c r="AE3258" s="27">
        <v>1</v>
      </c>
      <c r="AF3258" s="25">
        <v>35</v>
      </c>
      <c r="AG3258" s="27">
        <v>60</v>
      </c>
      <c r="AI3258" s="70">
        <f t="shared" si="544"/>
        <v>7.9664999999999999</v>
      </c>
      <c r="AJ3258" s="74">
        <f t="shared" si="545"/>
        <v>54.7654955194511</v>
      </c>
      <c r="AK3258" s="74">
        <f t="shared" si="546"/>
        <v>-0.46760971164942711</v>
      </c>
      <c r="AL3258" s="73">
        <f t="shared" si="547"/>
        <v>0</v>
      </c>
    </row>
    <row r="3259" spans="1:38">
      <c r="A3259" s="25" t="s">
        <v>158</v>
      </c>
      <c r="B3259" s="25" t="s">
        <v>40</v>
      </c>
      <c r="C3259" s="32">
        <v>39657</v>
      </c>
      <c r="D3259" s="25">
        <v>2008</v>
      </c>
      <c r="E3259" s="26">
        <v>0.47569444444444442</v>
      </c>
      <c r="F3259" s="26">
        <v>0.51527777777777783</v>
      </c>
      <c r="G3259" s="26">
        <f t="shared" si="548"/>
        <v>3.9583333333333415E-2</v>
      </c>
      <c r="H3259" s="27">
        <v>2</v>
      </c>
      <c r="I3259" s="27">
        <v>1</v>
      </c>
      <c r="J3259" s="27">
        <v>2</v>
      </c>
      <c r="K3259" s="27">
        <v>2</v>
      </c>
      <c r="L3259" s="14" t="s">
        <v>48</v>
      </c>
      <c r="M3259" s="14" t="s">
        <v>49</v>
      </c>
      <c r="N3259" s="27">
        <v>1</v>
      </c>
      <c r="O3259" s="27">
        <f t="shared" si="549"/>
        <v>28.38</v>
      </c>
      <c r="P3259" s="28">
        <v>8.6</v>
      </c>
      <c r="Q3259" s="27">
        <f t="shared" si="550"/>
        <v>10.56</v>
      </c>
      <c r="R3259" s="28">
        <v>3.2</v>
      </c>
      <c r="S3259" s="27">
        <f t="shared" si="551"/>
        <v>28.38</v>
      </c>
      <c r="T3259" s="28">
        <v>8.6</v>
      </c>
      <c r="U3259" s="27" t="s">
        <v>43</v>
      </c>
      <c r="V3259" s="27" t="s">
        <v>43</v>
      </c>
      <c r="W3259" s="29">
        <v>27.849599999999999</v>
      </c>
      <c r="X3259" s="29">
        <v>-115.17093</v>
      </c>
      <c r="Y3259" s="28">
        <f t="shared" si="552"/>
        <v>60.8</v>
      </c>
      <c r="Z3259" s="27">
        <v>16</v>
      </c>
      <c r="AA3259" s="27">
        <v>5</v>
      </c>
      <c r="AB3259" s="25" t="s">
        <v>46</v>
      </c>
      <c r="AC3259" s="25">
        <v>16</v>
      </c>
      <c r="AD3259" s="25">
        <v>17</v>
      </c>
      <c r="AE3259" s="27">
        <v>1</v>
      </c>
      <c r="AF3259" s="25">
        <v>35</v>
      </c>
      <c r="AG3259" s="27">
        <v>60</v>
      </c>
      <c r="AI3259" s="70">
        <f t="shared" si="544"/>
        <v>13.9505</v>
      </c>
      <c r="AJ3259" s="74">
        <f t="shared" si="545"/>
        <v>359.80704047984557</v>
      </c>
      <c r="AK3259" s="74">
        <f t="shared" si="546"/>
        <v>0.32549830524759849</v>
      </c>
      <c r="AL3259" s="73">
        <f t="shared" si="547"/>
        <v>0.32549830524759849</v>
      </c>
    </row>
    <row r="3260" spans="1:38">
      <c r="A3260" s="25" t="s">
        <v>158</v>
      </c>
      <c r="B3260" s="25" t="s">
        <v>40</v>
      </c>
      <c r="C3260" s="32">
        <v>39657</v>
      </c>
      <c r="D3260" s="25">
        <v>2008</v>
      </c>
      <c r="E3260" s="26">
        <v>0.47569444444444442</v>
      </c>
      <c r="F3260" s="26">
        <v>0.51527777777777783</v>
      </c>
      <c r="G3260" s="26">
        <f t="shared" si="548"/>
        <v>3.9583333333333415E-2</v>
      </c>
      <c r="H3260" s="27">
        <v>2</v>
      </c>
      <c r="I3260" s="27">
        <v>1</v>
      </c>
      <c r="J3260" s="27">
        <v>2</v>
      </c>
      <c r="K3260" s="27">
        <v>2</v>
      </c>
      <c r="L3260" s="14" t="s">
        <v>48</v>
      </c>
      <c r="M3260" s="14" t="s">
        <v>49</v>
      </c>
      <c r="N3260" s="27">
        <v>1</v>
      </c>
      <c r="O3260" s="27">
        <f t="shared" si="549"/>
        <v>28.38</v>
      </c>
      <c r="P3260" s="28">
        <v>8.6</v>
      </c>
      <c r="Q3260" s="27">
        <f t="shared" si="550"/>
        <v>10.56</v>
      </c>
      <c r="R3260" s="28">
        <v>3.2</v>
      </c>
      <c r="S3260" s="27">
        <f t="shared" si="551"/>
        <v>28.38</v>
      </c>
      <c r="T3260" s="28">
        <v>8.6</v>
      </c>
      <c r="U3260" s="27" t="s">
        <v>43</v>
      </c>
      <c r="V3260" s="27" t="s">
        <v>43</v>
      </c>
      <c r="W3260" s="29">
        <v>27.849599999999999</v>
      </c>
      <c r="X3260" s="29">
        <v>-115.17093</v>
      </c>
      <c r="Y3260" s="28">
        <f t="shared" si="552"/>
        <v>60.8</v>
      </c>
      <c r="Z3260" s="27">
        <v>16</v>
      </c>
      <c r="AA3260" s="27">
        <v>5</v>
      </c>
      <c r="AB3260" s="25" t="s">
        <v>46</v>
      </c>
      <c r="AC3260" s="25">
        <v>16</v>
      </c>
      <c r="AD3260" s="25">
        <v>17</v>
      </c>
      <c r="AE3260" s="27">
        <v>1</v>
      </c>
      <c r="AF3260" s="25">
        <v>35</v>
      </c>
      <c r="AG3260" s="27">
        <v>60</v>
      </c>
      <c r="AI3260" s="70">
        <f t="shared" si="544"/>
        <v>13.9505</v>
      </c>
      <c r="AJ3260" s="74">
        <f t="shared" si="545"/>
        <v>359.80704047984557</v>
      </c>
      <c r="AK3260" s="74">
        <f t="shared" si="546"/>
        <v>0.32549830524759849</v>
      </c>
      <c r="AL3260" s="73">
        <f t="shared" si="547"/>
        <v>0.32549830524759849</v>
      </c>
    </row>
    <row r="3261" spans="1:38">
      <c r="A3261" s="25" t="s">
        <v>158</v>
      </c>
      <c r="B3261" s="25" t="s">
        <v>40</v>
      </c>
      <c r="C3261" s="32">
        <v>39657</v>
      </c>
      <c r="D3261" s="25">
        <v>2008</v>
      </c>
      <c r="E3261" s="26">
        <v>0.47569444444444442</v>
      </c>
      <c r="F3261" s="26">
        <v>0.51527777777777783</v>
      </c>
      <c r="G3261" s="26">
        <f t="shared" si="548"/>
        <v>3.9583333333333415E-2</v>
      </c>
      <c r="H3261" s="27">
        <v>2</v>
      </c>
      <c r="I3261" s="27">
        <v>1</v>
      </c>
      <c r="J3261" s="27">
        <v>2</v>
      </c>
      <c r="K3261" s="27">
        <v>2</v>
      </c>
      <c r="L3261" s="14" t="s">
        <v>48</v>
      </c>
      <c r="M3261" s="14" t="s">
        <v>49</v>
      </c>
      <c r="N3261" s="27">
        <v>1</v>
      </c>
      <c r="O3261" s="27">
        <f t="shared" si="549"/>
        <v>28.38</v>
      </c>
      <c r="P3261" s="28">
        <v>8.6</v>
      </c>
      <c r="Q3261" s="27">
        <f t="shared" si="550"/>
        <v>10.56</v>
      </c>
      <c r="R3261" s="28">
        <v>3.2</v>
      </c>
      <c r="S3261" s="27">
        <f t="shared" si="551"/>
        <v>28.38</v>
      </c>
      <c r="T3261" s="28">
        <v>8.6</v>
      </c>
      <c r="U3261" s="27" t="s">
        <v>43</v>
      </c>
      <c r="V3261" s="27" t="s">
        <v>43</v>
      </c>
      <c r="W3261" s="29">
        <v>27.849599999999999</v>
      </c>
      <c r="X3261" s="29">
        <v>-115.17093</v>
      </c>
      <c r="Y3261" s="28">
        <f t="shared" si="552"/>
        <v>60.8</v>
      </c>
      <c r="Z3261" s="27">
        <v>16</v>
      </c>
      <c r="AA3261" s="27">
        <v>5</v>
      </c>
      <c r="AB3261" s="25" t="s">
        <v>46</v>
      </c>
      <c r="AC3261" s="25">
        <v>16</v>
      </c>
      <c r="AD3261" s="25">
        <v>18</v>
      </c>
      <c r="AE3261" s="27">
        <v>1</v>
      </c>
      <c r="AF3261" s="25">
        <v>35</v>
      </c>
      <c r="AG3261" s="27">
        <v>60</v>
      </c>
      <c r="AI3261" s="70">
        <f t="shared" si="544"/>
        <v>14.698500000000001</v>
      </c>
      <c r="AJ3261" s="74">
        <f t="shared" si="545"/>
        <v>428.83019204754055</v>
      </c>
      <c r="AK3261" s="74">
        <f t="shared" si="546"/>
        <v>0.50495849932360548</v>
      </c>
      <c r="AL3261" s="73">
        <f t="shared" si="547"/>
        <v>0.50495849932360548</v>
      </c>
    </row>
    <row r="3262" spans="1:38">
      <c r="A3262" s="25" t="s">
        <v>158</v>
      </c>
      <c r="B3262" s="25" t="s">
        <v>40</v>
      </c>
      <c r="C3262" s="32">
        <v>39657</v>
      </c>
      <c r="D3262" s="25">
        <v>2008</v>
      </c>
      <c r="E3262" s="26">
        <v>0.47569444444444442</v>
      </c>
      <c r="F3262" s="26">
        <v>0.51527777777777783</v>
      </c>
      <c r="G3262" s="26">
        <f t="shared" si="548"/>
        <v>3.9583333333333415E-2</v>
      </c>
      <c r="H3262" s="27">
        <v>2</v>
      </c>
      <c r="I3262" s="27">
        <v>1</v>
      </c>
      <c r="J3262" s="27">
        <v>2</v>
      </c>
      <c r="K3262" s="27">
        <v>2</v>
      </c>
      <c r="L3262" s="14" t="s">
        <v>48</v>
      </c>
      <c r="M3262" s="14" t="s">
        <v>49</v>
      </c>
      <c r="N3262" s="27">
        <v>1</v>
      </c>
      <c r="O3262" s="27">
        <f t="shared" si="549"/>
        <v>28.38</v>
      </c>
      <c r="P3262" s="28">
        <v>8.6</v>
      </c>
      <c r="Q3262" s="27">
        <f t="shared" si="550"/>
        <v>10.56</v>
      </c>
      <c r="R3262" s="28">
        <v>3.2</v>
      </c>
      <c r="S3262" s="27">
        <f t="shared" si="551"/>
        <v>28.38</v>
      </c>
      <c r="T3262" s="28">
        <v>8.6</v>
      </c>
      <c r="U3262" s="27" t="s">
        <v>43</v>
      </c>
      <c r="V3262" s="27" t="s">
        <v>43</v>
      </c>
      <c r="W3262" s="29">
        <v>27.849599999999999</v>
      </c>
      <c r="X3262" s="29">
        <v>-115.17093</v>
      </c>
      <c r="Y3262" s="28">
        <f t="shared" si="552"/>
        <v>60.8</v>
      </c>
      <c r="Z3262" s="27">
        <v>16</v>
      </c>
      <c r="AA3262" s="27">
        <v>5</v>
      </c>
      <c r="AB3262" s="25" t="s">
        <v>46</v>
      </c>
      <c r="AC3262" s="25">
        <v>16</v>
      </c>
      <c r="AD3262" s="25">
        <v>19</v>
      </c>
      <c r="AE3262" s="27">
        <v>1</v>
      </c>
      <c r="AF3262" s="25">
        <v>35</v>
      </c>
      <c r="AG3262" s="27">
        <v>60</v>
      </c>
      <c r="AI3262" s="70">
        <f t="shared" si="544"/>
        <v>15.4465</v>
      </c>
      <c r="AJ3262" s="74">
        <f t="shared" si="545"/>
        <v>506.66058069508574</v>
      </c>
      <c r="AK3262" s="74">
        <f t="shared" si="546"/>
        <v>0.70731750980722297</v>
      </c>
      <c r="AL3262" s="73">
        <f t="shared" si="547"/>
        <v>0.70731750980722297</v>
      </c>
    </row>
    <row r="3263" spans="1:38">
      <c r="A3263" s="25" t="s">
        <v>158</v>
      </c>
      <c r="B3263" s="25" t="s">
        <v>40</v>
      </c>
      <c r="C3263" s="32">
        <v>39657</v>
      </c>
      <c r="D3263" s="25">
        <v>2008</v>
      </c>
      <c r="E3263" s="26">
        <v>0.47569444444444442</v>
      </c>
      <c r="F3263" s="26">
        <v>0.51527777777777783</v>
      </c>
      <c r="G3263" s="26">
        <f t="shared" si="548"/>
        <v>3.9583333333333415E-2</v>
      </c>
      <c r="H3263" s="27">
        <v>2</v>
      </c>
      <c r="I3263" s="27">
        <v>1</v>
      </c>
      <c r="J3263" s="27">
        <v>2</v>
      </c>
      <c r="K3263" s="27">
        <v>2</v>
      </c>
      <c r="L3263" s="14" t="s">
        <v>48</v>
      </c>
      <c r="M3263" s="14" t="s">
        <v>49</v>
      </c>
      <c r="N3263" s="27">
        <v>1</v>
      </c>
      <c r="O3263" s="27">
        <f t="shared" si="549"/>
        <v>28.38</v>
      </c>
      <c r="P3263" s="28">
        <v>8.6</v>
      </c>
      <c r="Q3263" s="27">
        <f t="shared" si="550"/>
        <v>10.56</v>
      </c>
      <c r="R3263" s="28">
        <v>3.2</v>
      </c>
      <c r="S3263" s="27">
        <f t="shared" si="551"/>
        <v>28.38</v>
      </c>
      <c r="T3263" s="28">
        <v>8.6</v>
      </c>
      <c r="U3263" s="27" t="s">
        <v>43</v>
      </c>
      <c r="V3263" s="27" t="s">
        <v>43</v>
      </c>
      <c r="W3263" s="29">
        <v>27.849599999999999</v>
      </c>
      <c r="X3263" s="29">
        <v>-115.17093</v>
      </c>
      <c r="Y3263" s="28">
        <f t="shared" si="552"/>
        <v>60.8</v>
      </c>
      <c r="Z3263" s="27">
        <v>16</v>
      </c>
      <c r="AA3263" s="27">
        <v>5</v>
      </c>
      <c r="AB3263" s="25" t="s">
        <v>46</v>
      </c>
      <c r="AC3263" s="25">
        <v>16</v>
      </c>
      <c r="AD3263" s="25">
        <v>24</v>
      </c>
      <c r="AE3263" s="27">
        <v>1</v>
      </c>
      <c r="AF3263" s="25">
        <v>35</v>
      </c>
      <c r="AG3263" s="27">
        <v>60</v>
      </c>
      <c r="AI3263" s="70">
        <f t="shared" si="544"/>
        <v>19.186499999999999</v>
      </c>
      <c r="AJ3263" s="74">
        <f t="shared" si="545"/>
        <v>1049.8173965226345</v>
      </c>
      <c r="AK3263" s="74">
        <f t="shared" si="546"/>
        <v>2.1195252309588497</v>
      </c>
      <c r="AL3263" s="73">
        <f t="shared" si="547"/>
        <v>2.1195252309588497</v>
      </c>
    </row>
    <row r="3264" spans="1:38">
      <c r="A3264" s="25" t="s">
        <v>158</v>
      </c>
      <c r="B3264" s="25" t="s">
        <v>40</v>
      </c>
      <c r="C3264" s="32">
        <v>39657</v>
      </c>
      <c r="D3264" s="25">
        <v>2008</v>
      </c>
      <c r="E3264" s="26">
        <v>0.47569444444444442</v>
      </c>
      <c r="F3264" s="26">
        <v>0.51527777777777783</v>
      </c>
      <c r="G3264" s="26">
        <f t="shared" si="548"/>
        <v>3.9583333333333415E-2</v>
      </c>
      <c r="H3264" s="27">
        <v>2</v>
      </c>
      <c r="I3264" s="27">
        <v>1</v>
      </c>
      <c r="J3264" s="27">
        <v>2</v>
      </c>
      <c r="K3264" s="27">
        <v>2</v>
      </c>
      <c r="L3264" s="14" t="s">
        <v>48</v>
      </c>
      <c r="M3264" s="14" t="s">
        <v>49</v>
      </c>
      <c r="N3264" s="27">
        <v>1</v>
      </c>
      <c r="O3264" s="27">
        <f t="shared" si="549"/>
        <v>28.38</v>
      </c>
      <c r="P3264" s="28">
        <v>8.6</v>
      </c>
      <c r="Q3264" s="27">
        <f t="shared" si="550"/>
        <v>10.56</v>
      </c>
      <c r="R3264" s="28">
        <v>3.2</v>
      </c>
      <c r="S3264" s="27">
        <f t="shared" si="551"/>
        <v>28.38</v>
      </c>
      <c r="T3264" s="28">
        <v>8.6</v>
      </c>
      <c r="U3264" s="27" t="s">
        <v>43</v>
      </c>
      <c r="V3264" s="27" t="s">
        <v>43</v>
      </c>
      <c r="W3264" s="29">
        <v>27.849599999999999</v>
      </c>
      <c r="X3264" s="29">
        <v>-115.17093</v>
      </c>
      <c r="Y3264" s="28">
        <f t="shared" si="552"/>
        <v>60.8</v>
      </c>
      <c r="Z3264" s="27">
        <v>16</v>
      </c>
      <c r="AA3264" s="27">
        <v>5</v>
      </c>
      <c r="AB3264" s="25" t="s">
        <v>46</v>
      </c>
      <c r="AC3264" s="25">
        <v>17</v>
      </c>
      <c r="AD3264" s="25">
        <v>15</v>
      </c>
      <c r="AE3264" s="27">
        <v>1</v>
      </c>
      <c r="AF3264" s="25">
        <v>37</v>
      </c>
      <c r="AG3264" s="27">
        <v>60</v>
      </c>
      <c r="AI3264" s="70">
        <f t="shared" si="544"/>
        <v>12.454500000000001</v>
      </c>
      <c r="AJ3264" s="74">
        <f t="shared" si="545"/>
        <v>245.7787754986133</v>
      </c>
      <c r="AK3264" s="74">
        <f t="shared" si="546"/>
        <v>2.9024816296394529E-2</v>
      </c>
      <c r="AL3264" s="73">
        <f t="shared" si="547"/>
        <v>2.9024816296394529E-2</v>
      </c>
    </row>
    <row r="3265" spans="1:38">
      <c r="A3265" s="25" t="s">
        <v>158</v>
      </c>
      <c r="B3265" s="25" t="s">
        <v>40</v>
      </c>
      <c r="C3265" s="32">
        <v>39657</v>
      </c>
      <c r="D3265" s="25">
        <v>2008</v>
      </c>
      <c r="E3265" s="26">
        <v>0.47569444444444442</v>
      </c>
      <c r="F3265" s="26">
        <v>0.51527777777777783</v>
      </c>
      <c r="G3265" s="26">
        <f t="shared" si="548"/>
        <v>3.9583333333333415E-2</v>
      </c>
      <c r="H3265" s="27">
        <v>2</v>
      </c>
      <c r="I3265" s="27">
        <v>1</v>
      </c>
      <c r="J3265" s="27">
        <v>2</v>
      </c>
      <c r="K3265" s="27">
        <v>2</v>
      </c>
      <c r="L3265" s="14" t="s">
        <v>48</v>
      </c>
      <c r="M3265" s="14" t="s">
        <v>49</v>
      </c>
      <c r="N3265" s="27">
        <v>1</v>
      </c>
      <c r="O3265" s="27">
        <f t="shared" si="549"/>
        <v>28.38</v>
      </c>
      <c r="P3265" s="28">
        <v>8.6</v>
      </c>
      <c r="Q3265" s="27">
        <f t="shared" si="550"/>
        <v>10.56</v>
      </c>
      <c r="R3265" s="28">
        <v>3.2</v>
      </c>
      <c r="S3265" s="27">
        <f t="shared" si="551"/>
        <v>28.38</v>
      </c>
      <c r="T3265" s="28">
        <v>8.6</v>
      </c>
      <c r="U3265" s="27" t="s">
        <v>43</v>
      </c>
      <c r="V3265" s="27" t="s">
        <v>43</v>
      </c>
      <c r="W3265" s="29">
        <v>27.849599999999999</v>
      </c>
      <c r="X3265" s="29">
        <v>-115.17093</v>
      </c>
      <c r="Y3265" s="28">
        <f t="shared" si="552"/>
        <v>60.8</v>
      </c>
      <c r="Z3265" s="27">
        <v>16</v>
      </c>
      <c r="AA3265" s="27">
        <v>5</v>
      </c>
      <c r="AB3265" s="25" t="s">
        <v>46</v>
      </c>
      <c r="AC3265" s="25">
        <v>17</v>
      </c>
      <c r="AD3265" s="25">
        <v>21</v>
      </c>
      <c r="AE3265" s="27">
        <v>1</v>
      </c>
      <c r="AF3265" s="25">
        <v>37</v>
      </c>
      <c r="AG3265" s="27">
        <v>60</v>
      </c>
      <c r="AI3265" s="70">
        <f t="shared" si="544"/>
        <v>16.942499999999999</v>
      </c>
      <c r="AJ3265" s="74">
        <f t="shared" si="545"/>
        <v>691.21379845369552</v>
      </c>
      <c r="AK3265" s="74">
        <f t="shared" si="546"/>
        <v>1.1871558759796081</v>
      </c>
      <c r="AL3265" s="73">
        <f t="shared" si="547"/>
        <v>1.1871558759796081</v>
      </c>
    </row>
    <row r="3266" spans="1:38">
      <c r="A3266" s="25" t="s">
        <v>158</v>
      </c>
      <c r="B3266" s="25" t="s">
        <v>40</v>
      </c>
      <c r="C3266" s="32">
        <v>39657</v>
      </c>
      <c r="D3266" s="25">
        <v>2008</v>
      </c>
      <c r="E3266" s="26">
        <v>0.47569444444444442</v>
      </c>
      <c r="F3266" s="26">
        <v>0.51527777777777783</v>
      </c>
      <c r="G3266" s="26">
        <f t="shared" si="548"/>
        <v>3.9583333333333415E-2</v>
      </c>
      <c r="H3266" s="27">
        <v>2</v>
      </c>
      <c r="I3266" s="27">
        <v>1</v>
      </c>
      <c r="J3266" s="27">
        <v>2</v>
      </c>
      <c r="K3266" s="27">
        <v>2</v>
      </c>
      <c r="L3266" s="14" t="s">
        <v>48</v>
      </c>
      <c r="M3266" s="14" t="s">
        <v>49</v>
      </c>
      <c r="N3266" s="27">
        <v>1</v>
      </c>
      <c r="O3266" s="27">
        <f t="shared" si="549"/>
        <v>28.38</v>
      </c>
      <c r="P3266" s="28">
        <v>8.6</v>
      </c>
      <c r="Q3266" s="27">
        <f t="shared" si="550"/>
        <v>10.56</v>
      </c>
      <c r="R3266" s="28">
        <v>3.2</v>
      </c>
      <c r="S3266" s="27">
        <f t="shared" si="551"/>
        <v>28.38</v>
      </c>
      <c r="T3266" s="28">
        <v>8.6</v>
      </c>
      <c r="U3266" s="27" t="s">
        <v>43</v>
      </c>
      <c r="V3266" s="27" t="s">
        <v>43</v>
      </c>
      <c r="W3266" s="29">
        <v>27.849599999999999</v>
      </c>
      <c r="X3266" s="29">
        <v>-115.17093</v>
      </c>
      <c r="Y3266" s="28">
        <f t="shared" si="552"/>
        <v>60.8</v>
      </c>
      <c r="Z3266" s="27">
        <v>16</v>
      </c>
      <c r="AA3266" s="27">
        <v>5</v>
      </c>
      <c r="AB3266" s="25" t="s">
        <v>46</v>
      </c>
      <c r="AC3266" s="25">
        <v>17</v>
      </c>
      <c r="AD3266" s="25">
        <v>22</v>
      </c>
      <c r="AE3266" s="27">
        <v>1</v>
      </c>
      <c r="AF3266" s="25">
        <v>37</v>
      </c>
      <c r="AG3266" s="27">
        <v>60</v>
      </c>
      <c r="AI3266" s="70">
        <f t="shared" si="544"/>
        <v>17.6905</v>
      </c>
      <c r="AJ3266" s="74">
        <f t="shared" si="545"/>
        <v>799.19872211710003</v>
      </c>
      <c r="AK3266" s="74">
        <f t="shared" si="546"/>
        <v>1.4679166775044603</v>
      </c>
      <c r="AL3266" s="73">
        <f t="shared" si="547"/>
        <v>1.4679166775044603</v>
      </c>
    </row>
    <row r="3267" spans="1:38">
      <c r="A3267" s="25" t="s">
        <v>158</v>
      </c>
      <c r="B3267" s="25" t="s">
        <v>40</v>
      </c>
      <c r="C3267" s="32">
        <v>39657</v>
      </c>
      <c r="D3267" s="25">
        <v>2008</v>
      </c>
      <c r="E3267" s="26">
        <v>0.47569444444444442</v>
      </c>
      <c r="F3267" s="26">
        <v>0.51527777777777783</v>
      </c>
      <c r="G3267" s="26">
        <f t="shared" si="548"/>
        <v>3.9583333333333415E-2</v>
      </c>
      <c r="H3267" s="27">
        <v>2</v>
      </c>
      <c r="I3267" s="27">
        <v>1</v>
      </c>
      <c r="J3267" s="27">
        <v>2</v>
      </c>
      <c r="K3267" s="27">
        <v>2</v>
      </c>
      <c r="L3267" s="14" t="s">
        <v>48</v>
      </c>
      <c r="M3267" s="14" t="s">
        <v>49</v>
      </c>
      <c r="N3267" s="27">
        <v>1</v>
      </c>
      <c r="O3267" s="27">
        <f t="shared" si="549"/>
        <v>28.38</v>
      </c>
      <c r="P3267" s="28">
        <v>8.6</v>
      </c>
      <c r="Q3267" s="27">
        <f t="shared" si="550"/>
        <v>10.56</v>
      </c>
      <c r="R3267" s="28">
        <v>3.2</v>
      </c>
      <c r="S3267" s="27">
        <f t="shared" si="551"/>
        <v>28.38</v>
      </c>
      <c r="T3267" s="28">
        <v>8.6</v>
      </c>
      <c r="U3267" s="27" t="s">
        <v>43</v>
      </c>
      <c r="V3267" s="27" t="s">
        <v>43</v>
      </c>
      <c r="W3267" s="29">
        <v>27.849599999999999</v>
      </c>
      <c r="X3267" s="29">
        <v>-115.17093</v>
      </c>
      <c r="Y3267" s="28">
        <f t="shared" si="552"/>
        <v>60.8</v>
      </c>
      <c r="Z3267" s="27">
        <v>16</v>
      </c>
      <c r="AA3267" s="27">
        <v>5</v>
      </c>
      <c r="AB3267" s="25" t="s">
        <v>46</v>
      </c>
      <c r="AC3267" s="25">
        <v>17</v>
      </c>
      <c r="AD3267" s="25">
        <v>22</v>
      </c>
      <c r="AE3267" s="27">
        <v>1</v>
      </c>
      <c r="AF3267" s="25">
        <v>37</v>
      </c>
      <c r="AG3267" s="27">
        <v>60</v>
      </c>
      <c r="AI3267" s="70">
        <f t="shared" si="544"/>
        <v>17.6905</v>
      </c>
      <c r="AJ3267" s="74">
        <f t="shared" si="545"/>
        <v>799.19872211710003</v>
      </c>
      <c r="AK3267" s="74">
        <f t="shared" si="546"/>
        <v>1.4679166775044603</v>
      </c>
      <c r="AL3267" s="73">
        <f t="shared" si="547"/>
        <v>1.4679166775044603</v>
      </c>
    </row>
    <row r="3268" spans="1:38">
      <c r="A3268" s="25" t="s">
        <v>158</v>
      </c>
      <c r="B3268" s="25" t="s">
        <v>40</v>
      </c>
      <c r="C3268" s="32">
        <v>39657</v>
      </c>
      <c r="D3268" s="25">
        <v>2008</v>
      </c>
      <c r="E3268" s="26">
        <v>0.47569444444444442</v>
      </c>
      <c r="F3268" s="26">
        <v>0.51527777777777783</v>
      </c>
      <c r="G3268" s="26">
        <f t="shared" si="548"/>
        <v>3.9583333333333415E-2</v>
      </c>
      <c r="H3268" s="27">
        <v>2</v>
      </c>
      <c r="I3268" s="27">
        <v>1</v>
      </c>
      <c r="J3268" s="27">
        <v>2</v>
      </c>
      <c r="K3268" s="27">
        <v>2</v>
      </c>
      <c r="L3268" s="14" t="s">
        <v>48</v>
      </c>
      <c r="M3268" s="14" t="s">
        <v>49</v>
      </c>
      <c r="N3268" s="27">
        <v>1</v>
      </c>
      <c r="O3268" s="27">
        <f t="shared" si="549"/>
        <v>28.38</v>
      </c>
      <c r="P3268" s="28">
        <v>8.6</v>
      </c>
      <c r="Q3268" s="27">
        <f t="shared" si="550"/>
        <v>10.56</v>
      </c>
      <c r="R3268" s="28">
        <v>3.2</v>
      </c>
      <c r="S3268" s="27">
        <f t="shared" si="551"/>
        <v>28.38</v>
      </c>
      <c r="T3268" s="28">
        <v>8.6</v>
      </c>
      <c r="U3268" s="27" t="s">
        <v>43</v>
      </c>
      <c r="V3268" s="27" t="s">
        <v>43</v>
      </c>
      <c r="W3268" s="29">
        <v>27.849599999999999</v>
      </c>
      <c r="X3268" s="29">
        <v>-115.17093</v>
      </c>
      <c r="Y3268" s="28">
        <f t="shared" si="552"/>
        <v>60.8</v>
      </c>
      <c r="Z3268" s="27">
        <v>16</v>
      </c>
      <c r="AA3268" s="27">
        <v>5</v>
      </c>
      <c r="AB3268" s="25" t="s">
        <v>46</v>
      </c>
      <c r="AC3268" s="25">
        <v>17</v>
      </c>
      <c r="AD3268" s="25">
        <v>24</v>
      </c>
      <c r="AE3268" s="27">
        <v>1</v>
      </c>
      <c r="AF3268" s="25">
        <v>37</v>
      </c>
      <c r="AG3268" s="27">
        <v>60</v>
      </c>
      <c r="AI3268" s="70">
        <f t="shared" si="544"/>
        <v>19.186499999999999</v>
      </c>
      <c r="AJ3268" s="74">
        <f t="shared" si="545"/>
        <v>1049.8173965226345</v>
      </c>
      <c r="AK3268" s="74">
        <f t="shared" si="546"/>
        <v>2.1195252309588497</v>
      </c>
      <c r="AL3268" s="73">
        <f t="shared" si="547"/>
        <v>2.1195252309588497</v>
      </c>
    </row>
    <row r="3269" spans="1:38">
      <c r="A3269" s="25" t="s">
        <v>158</v>
      </c>
      <c r="B3269" s="25" t="s">
        <v>40</v>
      </c>
      <c r="C3269" s="32">
        <v>39657</v>
      </c>
      <c r="D3269" s="25">
        <v>2008</v>
      </c>
      <c r="E3269" s="26">
        <v>0.47569444444444442</v>
      </c>
      <c r="F3269" s="26">
        <v>0.51527777777777783</v>
      </c>
      <c r="G3269" s="26">
        <f t="shared" si="548"/>
        <v>3.9583333333333415E-2</v>
      </c>
      <c r="H3269" s="27">
        <v>2</v>
      </c>
      <c r="I3269" s="27">
        <v>1</v>
      </c>
      <c r="J3269" s="27">
        <v>2</v>
      </c>
      <c r="K3269" s="27">
        <v>2</v>
      </c>
      <c r="L3269" s="14" t="s">
        <v>48</v>
      </c>
      <c r="M3269" s="14" t="s">
        <v>49</v>
      </c>
      <c r="N3269" s="27">
        <v>1</v>
      </c>
      <c r="O3269" s="27">
        <f t="shared" si="549"/>
        <v>28.38</v>
      </c>
      <c r="P3269" s="28">
        <v>8.6</v>
      </c>
      <c r="Q3269" s="27">
        <f t="shared" si="550"/>
        <v>10.56</v>
      </c>
      <c r="R3269" s="28">
        <v>3.2</v>
      </c>
      <c r="S3269" s="27">
        <f t="shared" si="551"/>
        <v>28.38</v>
      </c>
      <c r="T3269" s="28">
        <v>8.6</v>
      </c>
      <c r="U3269" s="27" t="s">
        <v>43</v>
      </c>
      <c r="V3269" s="27" t="s">
        <v>43</v>
      </c>
      <c r="W3269" s="29">
        <v>27.849599999999999</v>
      </c>
      <c r="X3269" s="29">
        <v>-115.17093</v>
      </c>
      <c r="Y3269" s="28">
        <f t="shared" si="552"/>
        <v>60.8</v>
      </c>
      <c r="Z3269" s="27">
        <v>16</v>
      </c>
      <c r="AA3269" s="27">
        <v>5</v>
      </c>
      <c r="AB3269" s="25" t="s">
        <v>46</v>
      </c>
      <c r="AC3269" s="25">
        <v>17</v>
      </c>
      <c r="AD3269" s="25">
        <v>24</v>
      </c>
      <c r="AE3269" s="27">
        <v>1</v>
      </c>
      <c r="AF3269" s="25">
        <v>37</v>
      </c>
      <c r="AG3269" s="27">
        <v>60</v>
      </c>
      <c r="AI3269" s="70">
        <f t="shared" si="544"/>
        <v>19.186499999999999</v>
      </c>
      <c r="AJ3269" s="74">
        <f t="shared" si="545"/>
        <v>1049.8173965226345</v>
      </c>
      <c r="AK3269" s="74">
        <f t="shared" si="546"/>
        <v>2.1195252309588497</v>
      </c>
      <c r="AL3269" s="73">
        <f t="shared" si="547"/>
        <v>2.1195252309588497</v>
      </c>
    </row>
    <row r="3270" spans="1:38">
      <c r="A3270" s="25" t="s">
        <v>158</v>
      </c>
      <c r="B3270" s="25" t="s">
        <v>40</v>
      </c>
      <c r="C3270" s="32">
        <v>39657</v>
      </c>
      <c r="D3270" s="25">
        <v>2008</v>
      </c>
      <c r="E3270" s="26">
        <v>0.47569444444444442</v>
      </c>
      <c r="F3270" s="26">
        <v>0.51527777777777783</v>
      </c>
      <c r="G3270" s="26">
        <f t="shared" si="548"/>
        <v>3.9583333333333415E-2</v>
      </c>
      <c r="H3270" s="27">
        <v>2</v>
      </c>
      <c r="I3270" s="27">
        <v>1</v>
      </c>
      <c r="J3270" s="27">
        <v>2</v>
      </c>
      <c r="K3270" s="27">
        <v>2</v>
      </c>
      <c r="L3270" s="14" t="s">
        <v>48</v>
      </c>
      <c r="M3270" s="14" t="s">
        <v>49</v>
      </c>
      <c r="N3270" s="27">
        <v>1</v>
      </c>
      <c r="O3270" s="27">
        <f t="shared" si="549"/>
        <v>28.38</v>
      </c>
      <c r="P3270" s="28">
        <v>8.6</v>
      </c>
      <c r="Q3270" s="27">
        <f t="shared" si="550"/>
        <v>10.56</v>
      </c>
      <c r="R3270" s="28">
        <v>3.2</v>
      </c>
      <c r="S3270" s="27">
        <f t="shared" si="551"/>
        <v>28.38</v>
      </c>
      <c r="T3270" s="28">
        <v>8.6</v>
      </c>
      <c r="U3270" s="27" t="s">
        <v>43</v>
      </c>
      <c r="V3270" s="27" t="s">
        <v>43</v>
      </c>
      <c r="W3270" s="29">
        <v>27.849599999999999</v>
      </c>
      <c r="X3270" s="29">
        <v>-115.17093</v>
      </c>
      <c r="Y3270" s="28">
        <f t="shared" si="552"/>
        <v>60.8</v>
      </c>
      <c r="Z3270" s="27">
        <v>16</v>
      </c>
      <c r="AA3270" s="27">
        <v>5</v>
      </c>
      <c r="AB3270" s="25" t="s">
        <v>46</v>
      </c>
      <c r="AC3270" s="25">
        <v>17</v>
      </c>
      <c r="AD3270" s="25">
        <v>24</v>
      </c>
      <c r="AE3270" s="27">
        <v>1</v>
      </c>
      <c r="AF3270" s="25">
        <v>37</v>
      </c>
      <c r="AG3270" s="27">
        <v>60</v>
      </c>
      <c r="AI3270" s="70">
        <f t="shared" si="544"/>
        <v>19.186499999999999</v>
      </c>
      <c r="AJ3270" s="74">
        <f t="shared" si="545"/>
        <v>1049.8173965226345</v>
      </c>
      <c r="AK3270" s="74">
        <f t="shared" si="546"/>
        <v>2.1195252309588497</v>
      </c>
      <c r="AL3270" s="73">
        <f t="shared" si="547"/>
        <v>2.1195252309588497</v>
      </c>
    </row>
    <row r="3271" spans="1:38">
      <c r="A3271" s="25" t="s">
        <v>158</v>
      </c>
      <c r="B3271" s="25" t="s">
        <v>40</v>
      </c>
      <c r="C3271" s="32">
        <v>39657</v>
      </c>
      <c r="D3271" s="25">
        <v>2008</v>
      </c>
      <c r="E3271" s="26">
        <v>0.47569444444444442</v>
      </c>
      <c r="F3271" s="26">
        <v>0.51527777777777783</v>
      </c>
      <c r="G3271" s="26">
        <f t="shared" si="548"/>
        <v>3.9583333333333415E-2</v>
      </c>
      <c r="H3271" s="27">
        <v>2</v>
      </c>
      <c r="I3271" s="27">
        <v>1</v>
      </c>
      <c r="J3271" s="27">
        <v>2</v>
      </c>
      <c r="K3271" s="27">
        <v>2</v>
      </c>
      <c r="L3271" s="14" t="s">
        <v>48</v>
      </c>
      <c r="M3271" s="14" t="s">
        <v>49</v>
      </c>
      <c r="N3271" s="27">
        <v>1</v>
      </c>
      <c r="O3271" s="27">
        <f t="shared" si="549"/>
        <v>28.38</v>
      </c>
      <c r="P3271" s="28">
        <v>8.6</v>
      </c>
      <c r="Q3271" s="27">
        <f t="shared" si="550"/>
        <v>10.56</v>
      </c>
      <c r="R3271" s="28">
        <v>3.2</v>
      </c>
      <c r="S3271" s="27">
        <f t="shared" si="551"/>
        <v>28.38</v>
      </c>
      <c r="T3271" s="28">
        <v>8.6</v>
      </c>
      <c r="U3271" s="27" t="s">
        <v>43</v>
      </c>
      <c r="V3271" s="27" t="s">
        <v>43</v>
      </c>
      <c r="W3271" s="29">
        <v>27.849599999999999</v>
      </c>
      <c r="X3271" s="29">
        <v>-115.17093</v>
      </c>
      <c r="Y3271" s="28">
        <f t="shared" si="552"/>
        <v>60.8</v>
      </c>
      <c r="Z3271" s="27">
        <v>16</v>
      </c>
      <c r="AA3271" s="27">
        <v>5</v>
      </c>
      <c r="AB3271" s="25" t="s">
        <v>46</v>
      </c>
      <c r="AC3271" s="25">
        <v>18</v>
      </c>
      <c r="AD3271" s="25">
        <v>17</v>
      </c>
      <c r="AE3271" s="27">
        <v>1</v>
      </c>
      <c r="AF3271" s="25">
        <v>38</v>
      </c>
      <c r="AG3271" s="27">
        <v>60</v>
      </c>
      <c r="AI3271" s="70">
        <f t="shared" si="544"/>
        <v>13.9505</v>
      </c>
      <c r="AJ3271" s="74">
        <f t="shared" si="545"/>
        <v>359.80704047984557</v>
      </c>
      <c r="AK3271" s="74">
        <f t="shared" si="546"/>
        <v>0.32549830524759849</v>
      </c>
      <c r="AL3271" s="73">
        <f t="shared" si="547"/>
        <v>0.32549830524759849</v>
      </c>
    </row>
    <row r="3272" spans="1:38">
      <c r="A3272" s="25" t="s">
        <v>158</v>
      </c>
      <c r="B3272" s="25" t="s">
        <v>40</v>
      </c>
      <c r="C3272" s="32">
        <v>39657</v>
      </c>
      <c r="D3272" s="25">
        <v>2008</v>
      </c>
      <c r="E3272" s="26">
        <v>0.47569444444444442</v>
      </c>
      <c r="F3272" s="26">
        <v>0.51527777777777783</v>
      </c>
      <c r="G3272" s="26">
        <f t="shared" si="548"/>
        <v>3.9583333333333415E-2</v>
      </c>
      <c r="H3272" s="27">
        <v>2</v>
      </c>
      <c r="I3272" s="27">
        <v>1</v>
      </c>
      <c r="J3272" s="27">
        <v>2</v>
      </c>
      <c r="K3272" s="27">
        <v>2</v>
      </c>
      <c r="L3272" s="14" t="s">
        <v>48</v>
      </c>
      <c r="M3272" s="14" t="s">
        <v>49</v>
      </c>
      <c r="N3272" s="27">
        <v>1</v>
      </c>
      <c r="O3272" s="27">
        <f t="shared" si="549"/>
        <v>28.38</v>
      </c>
      <c r="P3272" s="28">
        <v>8.6</v>
      </c>
      <c r="Q3272" s="27">
        <f t="shared" si="550"/>
        <v>10.56</v>
      </c>
      <c r="R3272" s="28">
        <v>3.2</v>
      </c>
      <c r="S3272" s="27">
        <f t="shared" si="551"/>
        <v>28.38</v>
      </c>
      <c r="T3272" s="28">
        <v>8.6</v>
      </c>
      <c r="U3272" s="27" t="s">
        <v>43</v>
      </c>
      <c r="V3272" s="27" t="s">
        <v>43</v>
      </c>
      <c r="W3272" s="29">
        <v>27.849599999999999</v>
      </c>
      <c r="X3272" s="29">
        <v>-115.17093</v>
      </c>
      <c r="Y3272" s="28">
        <f t="shared" si="552"/>
        <v>60.8</v>
      </c>
      <c r="Z3272" s="27">
        <v>16</v>
      </c>
      <c r="AA3272" s="27">
        <v>5</v>
      </c>
      <c r="AB3272" s="25" t="s">
        <v>46</v>
      </c>
      <c r="AC3272" s="25">
        <v>18</v>
      </c>
      <c r="AD3272" s="25">
        <v>22</v>
      </c>
      <c r="AE3272" s="27">
        <v>1</v>
      </c>
      <c r="AF3272" s="25">
        <v>38</v>
      </c>
      <c r="AG3272" s="27">
        <v>60</v>
      </c>
      <c r="AI3272" s="70">
        <f t="shared" si="544"/>
        <v>17.6905</v>
      </c>
      <c r="AJ3272" s="74">
        <f t="shared" si="545"/>
        <v>799.19872211710003</v>
      </c>
      <c r="AK3272" s="74">
        <f t="shared" si="546"/>
        <v>1.4679166775044603</v>
      </c>
      <c r="AL3272" s="73">
        <f t="shared" si="547"/>
        <v>1.4679166775044603</v>
      </c>
    </row>
    <row r="3273" spans="1:38">
      <c r="A3273" s="25" t="s">
        <v>158</v>
      </c>
      <c r="B3273" s="25" t="s">
        <v>40</v>
      </c>
      <c r="C3273" s="32">
        <v>39657</v>
      </c>
      <c r="D3273" s="25">
        <v>2008</v>
      </c>
      <c r="E3273" s="26">
        <v>0.47569444444444442</v>
      </c>
      <c r="F3273" s="26">
        <v>0.51527777777777783</v>
      </c>
      <c r="G3273" s="26">
        <f t="shared" si="548"/>
        <v>3.9583333333333415E-2</v>
      </c>
      <c r="H3273" s="27">
        <v>2</v>
      </c>
      <c r="I3273" s="27">
        <v>1</v>
      </c>
      <c r="J3273" s="27">
        <v>2</v>
      </c>
      <c r="K3273" s="27">
        <v>2</v>
      </c>
      <c r="L3273" s="14" t="s">
        <v>48</v>
      </c>
      <c r="M3273" s="14" t="s">
        <v>49</v>
      </c>
      <c r="N3273" s="27">
        <v>1</v>
      </c>
      <c r="O3273" s="27">
        <f t="shared" si="549"/>
        <v>28.38</v>
      </c>
      <c r="P3273" s="28">
        <v>8.6</v>
      </c>
      <c r="Q3273" s="27">
        <f t="shared" si="550"/>
        <v>10.56</v>
      </c>
      <c r="R3273" s="28">
        <v>3.2</v>
      </c>
      <c r="S3273" s="27">
        <f t="shared" si="551"/>
        <v>28.38</v>
      </c>
      <c r="T3273" s="28">
        <v>8.6</v>
      </c>
      <c r="U3273" s="27" t="s">
        <v>43</v>
      </c>
      <c r="V3273" s="27" t="s">
        <v>43</v>
      </c>
      <c r="W3273" s="29">
        <v>27.849599999999999</v>
      </c>
      <c r="X3273" s="29">
        <v>-115.17093</v>
      </c>
      <c r="Y3273" s="28">
        <f t="shared" si="552"/>
        <v>60.8</v>
      </c>
      <c r="Z3273" s="27">
        <v>16</v>
      </c>
      <c r="AA3273" s="27">
        <v>5</v>
      </c>
      <c r="AB3273" s="25" t="s">
        <v>46</v>
      </c>
      <c r="AC3273" s="25">
        <v>18</v>
      </c>
      <c r="AD3273" s="25">
        <v>22</v>
      </c>
      <c r="AE3273" s="27">
        <v>1</v>
      </c>
      <c r="AF3273" s="25">
        <v>38</v>
      </c>
      <c r="AG3273" s="27">
        <v>60</v>
      </c>
      <c r="AI3273" s="70">
        <f t="shared" si="544"/>
        <v>17.6905</v>
      </c>
      <c r="AJ3273" s="74">
        <f t="shared" si="545"/>
        <v>799.19872211710003</v>
      </c>
      <c r="AK3273" s="74">
        <f t="shared" si="546"/>
        <v>1.4679166775044603</v>
      </c>
      <c r="AL3273" s="73">
        <f t="shared" si="547"/>
        <v>1.4679166775044603</v>
      </c>
    </row>
    <row r="3274" spans="1:38">
      <c r="A3274" s="25" t="s">
        <v>158</v>
      </c>
      <c r="B3274" s="25" t="s">
        <v>40</v>
      </c>
      <c r="C3274" s="32">
        <v>39657</v>
      </c>
      <c r="D3274" s="25">
        <v>2008</v>
      </c>
      <c r="E3274" s="26">
        <v>0.47569444444444442</v>
      </c>
      <c r="F3274" s="26">
        <v>0.51527777777777783</v>
      </c>
      <c r="G3274" s="26">
        <f t="shared" si="548"/>
        <v>3.9583333333333415E-2</v>
      </c>
      <c r="H3274" s="27">
        <v>2</v>
      </c>
      <c r="I3274" s="27">
        <v>1</v>
      </c>
      <c r="J3274" s="27">
        <v>2</v>
      </c>
      <c r="K3274" s="27">
        <v>2</v>
      </c>
      <c r="L3274" s="14" t="s">
        <v>48</v>
      </c>
      <c r="M3274" s="14" t="s">
        <v>49</v>
      </c>
      <c r="N3274" s="27">
        <v>1</v>
      </c>
      <c r="O3274" s="27">
        <f t="shared" si="549"/>
        <v>28.38</v>
      </c>
      <c r="P3274" s="28">
        <v>8.6</v>
      </c>
      <c r="Q3274" s="27">
        <f t="shared" si="550"/>
        <v>10.56</v>
      </c>
      <c r="R3274" s="28">
        <v>3.2</v>
      </c>
      <c r="S3274" s="27">
        <f t="shared" si="551"/>
        <v>28.38</v>
      </c>
      <c r="T3274" s="28">
        <v>8.6</v>
      </c>
      <c r="U3274" s="27" t="s">
        <v>43</v>
      </c>
      <c r="V3274" s="27" t="s">
        <v>43</v>
      </c>
      <c r="W3274" s="29">
        <v>27.849599999999999</v>
      </c>
      <c r="X3274" s="29">
        <v>-115.17093</v>
      </c>
      <c r="Y3274" s="28">
        <f t="shared" si="552"/>
        <v>60.8</v>
      </c>
      <c r="Z3274" s="27">
        <v>16</v>
      </c>
      <c r="AA3274" s="27">
        <v>5</v>
      </c>
      <c r="AB3274" s="25" t="s">
        <v>46</v>
      </c>
      <c r="AC3274" s="25">
        <v>18</v>
      </c>
      <c r="AD3274" s="25">
        <v>23</v>
      </c>
      <c r="AE3274" s="27">
        <v>1</v>
      </c>
      <c r="AF3274" s="25">
        <v>38</v>
      </c>
      <c r="AG3274" s="27">
        <v>60</v>
      </c>
      <c r="AI3274" s="70">
        <f t="shared" si="544"/>
        <v>18.438500000000001</v>
      </c>
      <c r="AJ3274" s="74">
        <f t="shared" si="545"/>
        <v>918.51444961025391</v>
      </c>
      <c r="AK3274" s="74">
        <f t="shared" si="546"/>
        <v>1.7781375689866601</v>
      </c>
      <c r="AL3274" s="73">
        <f t="shared" si="547"/>
        <v>1.7781375689866601</v>
      </c>
    </row>
    <row r="3275" spans="1:38">
      <c r="A3275" s="25" t="s">
        <v>158</v>
      </c>
      <c r="B3275" s="25" t="s">
        <v>40</v>
      </c>
      <c r="C3275" s="32">
        <v>39657</v>
      </c>
      <c r="D3275" s="25">
        <v>2008</v>
      </c>
      <c r="E3275" s="26">
        <v>0.47569444444444442</v>
      </c>
      <c r="F3275" s="26">
        <v>0.51527777777777783</v>
      </c>
      <c r="G3275" s="26">
        <f t="shared" si="548"/>
        <v>3.9583333333333415E-2</v>
      </c>
      <c r="H3275" s="27">
        <v>2</v>
      </c>
      <c r="I3275" s="27">
        <v>1</v>
      </c>
      <c r="J3275" s="27">
        <v>2</v>
      </c>
      <c r="K3275" s="27">
        <v>2</v>
      </c>
      <c r="L3275" s="14" t="s">
        <v>48</v>
      </c>
      <c r="M3275" s="14" t="s">
        <v>49</v>
      </c>
      <c r="N3275" s="27">
        <v>1</v>
      </c>
      <c r="O3275" s="27">
        <f t="shared" si="549"/>
        <v>28.38</v>
      </c>
      <c r="P3275" s="28">
        <v>8.6</v>
      </c>
      <c r="Q3275" s="27">
        <f t="shared" si="550"/>
        <v>10.56</v>
      </c>
      <c r="R3275" s="28">
        <v>3.2</v>
      </c>
      <c r="S3275" s="27">
        <f t="shared" si="551"/>
        <v>28.38</v>
      </c>
      <c r="T3275" s="28">
        <v>8.6</v>
      </c>
      <c r="U3275" s="27" t="s">
        <v>43</v>
      </c>
      <c r="V3275" s="27" t="s">
        <v>43</v>
      </c>
      <c r="W3275" s="29">
        <v>27.849599999999999</v>
      </c>
      <c r="X3275" s="29">
        <v>-115.17093</v>
      </c>
      <c r="Y3275" s="28">
        <f t="shared" si="552"/>
        <v>60.8</v>
      </c>
      <c r="Z3275" s="27">
        <v>16</v>
      </c>
      <c r="AA3275" s="27">
        <v>5</v>
      </c>
      <c r="AB3275" s="25" t="s">
        <v>46</v>
      </c>
      <c r="AC3275" s="25">
        <v>18</v>
      </c>
      <c r="AD3275" s="25">
        <v>24</v>
      </c>
      <c r="AE3275" s="27">
        <v>1</v>
      </c>
      <c r="AF3275" s="25">
        <v>38</v>
      </c>
      <c r="AG3275" s="27">
        <v>60</v>
      </c>
      <c r="AI3275" s="70">
        <f t="shared" si="544"/>
        <v>19.186499999999999</v>
      </c>
      <c r="AJ3275" s="74">
        <f t="shared" si="545"/>
        <v>1049.8173965226345</v>
      </c>
      <c r="AK3275" s="74">
        <f t="shared" si="546"/>
        <v>2.1195252309588497</v>
      </c>
      <c r="AL3275" s="73">
        <f t="shared" si="547"/>
        <v>2.1195252309588497</v>
      </c>
    </row>
    <row r="3276" spans="1:38">
      <c r="A3276" s="25" t="s">
        <v>158</v>
      </c>
      <c r="B3276" s="25" t="s">
        <v>40</v>
      </c>
      <c r="C3276" s="32">
        <v>39657</v>
      </c>
      <c r="D3276" s="25">
        <v>2008</v>
      </c>
      <c r="E3276" s="26">
        <v>0.47569444444444442</v>
      </c>
      <c r="F3276" s="26">
        <v>0.51527777777777783</v>
      </c>
      <c r="G3276" s="26">
        <f t="shared" si="548"/>
        <v>3.9583333333333415E-2</v>
      </c>
      <c r="H3276" s="27">
        <v>2</v>
      </c>
      <c r="I3276" s="27">
        <v>1</v>
      </c>
      <c r="J3276" s="27">
        <v>2</v>
      </c>
      <c r="K3276" s="27">
        <v>2</v>
      </c>
      <c r="L3276" s="14" t="s">
        <v>48</v>
      </c>
      <c r="M3276" s="14" t="s">
        <v>49</v>
      </c>
      <c r="N3276" s="27">
        <v>1</v>
      </c>
      <c r="O3276" s="27">
        <f t="shared" si="549"/>
        <v>28.38</v>
      </c>
      <c r="P3276" s="28">
        <v>8.6</v>
      </c>
      <c r="Q3276" s="27">
        <f t="shared" si="550"/>
        <v>10.56</v>
      </c>
      <c r="R3276" s="28">
        <v>3.2</v>
      </c>
      <c r="S3276" s="27">
        <f t="shared" si="551"/>
        <v>28.38</v>
      </c>
      <c r="T3276" s="28">
        <v>8.6</v>
      </c>
      <c r="U3276" s="27" t="s">
        <v>43</v>
      </c>
      <c r="V3276" s="27" t="s">
        <v>43</v>
      </c>
      <c r="W3276" s="29">
        <v>27.849599999999999</v>
      </c>
      <c r="X3276" s="29">
        <v>-115.17093</v>
      </c>
      <c r="Y3276" s="28">
        <f t="shared" si="552"/>
        <v>60.8</v>
      </c>
      <c r="Z3276" s="27">
        <v>16</v>
      </c>
      <c r="AA3276" s="27">
        <v>5</v>
      </c>
      <c r="AB3276" s="25" t="s">
        <v>46</v>
      </c>
      <c r="AC3276" s="25">
        <v>19</v>
      </c>
      <c r="AD3276" s="25">
        <v>18</v>
      </c>
      <c r="AE3276" s="27">
        <v>1</v>
      </c>
      <c r="AF3276" s="25">
        <v>40</v>
      </c>
      <c r="AG3276" s="27">
        <v>60</v>
      </c>
      <c r="AI3276" s="70">
        <f t="shared" ref="AI3276:AI3285" si="553">(0.748*AD3276)+1.2345</f>
        <v>14.698500000000001</v>
      </c>
      <c r="AJ3276" s="74">
        <f t="shared" ref="AJ3276:AJ3285" si="554">((POWER(AI3276*10,3.36))*2.24)/100000</f>
        <v>428.83019204754055</v>
      </c>
      <c r="AK3276" s="74">
        <f t="shared" ref="AK3276:AK3285" si="555">(0.0026*AJ3276)-0.61</f>
        <v>0.50495849932360548</v>
      </c>
      <c r="AL3276" s="73">
        <f t="shared" ref="AL3276:AL3285" si="556">IF(AK3276&gt;0,AK3276:AK3276,0)</f>
        <v>0.50495849932360548</v>
      </c>
    </row>
    <row r="3277" spans="1:38">
      <c r="A3277" s="25" t="s">
        <v>158</v>
      </c>
      <c r="B3277" s="25" t="s">
        <v>40</v>
      </c>
      <c r="C3277" s="32">
        <v>39657</v>
      </c>
      <c r="D3277" s="25">
        <v>2008</v>
      </c>
      <c r="E3277" s="26">
        <v>0.47569444444444442</v>
      </c>
      <c r="F3277" s="26">
        <v>0.51527777777777783</v>
      </c>
      <c r="G3277" s="26">
        <f t="shared" ref="G3277:G3285" si="557">F3277-E3277</f>
        <v>3.9583333333333415E-2</v>
      </c>
      <c r="H3277" s="27">
        <v>2</v>
      </c>
      <c r="I3277" s="27">
        <v>1</v>
      </c>
      <c r="J3277" s="27">
        <v>2</v>
      </c>
      <c r="K3277" s="27">
        <v>2</v>
      </c>
      <c r="L3277" s="14" t="s">
        <v>48</v>
      </c>
      <c r="M3277" s="14" t="s">
        <v>49</v>
      </c>
      <c r="N3277" s="27">
        <v>1</v>
      </c>
      <c r="O3277" s="27">
        <f t="shared" ref="O3277:O3285" si="558">3.3*P3277</f>
        <v>28.38</v>
      </c>
      <c r="P3277" s="28">
        <v>8.6</v>
      </c>
      <c r="Q3277" s="27">
        <f t="shared" ref="Q3277:Q3285" si="559">3.3*R3277</f>
        <v>10.56</v>
      </c>
      <c r="R3277" s="28">
        <v>3.2</v>
      </c>
      <c r="S3277" s="27">
        <f t="shared" ref="S3277:S3285" si="560">3.3*T3277</f>
        <v>28.38</v>
      </c>
      <c r="T3277" s="28">
        <v>8.6</v>
      </c>
      <c r="U3277" s="27" t="s">
        <v>43</v>
      </c>
      <c r="V3277" s="27" t="s">
        <v>43</v>
      </c>
      <c r="W3277" s="29">
        <v>27.849599999999999</v>
      </c>
      <c r="X3277" s="29">
        <v>-115.17093</v>
      </c>
      <c r="Y3277" s="28">
        <f t="shared" ref="Y3277:Y3285" si="561">(Z3277*1.8)+32</f>
        <v>60.8</v>
      </c>
      <c r="Z3277" s="27">
        <v>16</v>
      </c>
      <c r="AA3277" s="27">
        <v>5</v>
      </c>
      <c r="AB3277" s="25" t="s">
        <v>46</v>
      </c>
      <c r="AC3277" s="25">
        <v>19</v>
      </c>
      <c r="AD3277" s="25">
        <v>19</v>
      </c>
      <c r="AE3277" s="27">
        <v>1</v>
      </c>
      <c r="AF3277" s="25">
        <v>40</v>
      </c>
      <c r="AG3277" s="27">
        <v>60</v>
      </c>
      <c r="AI3277" s="70">
        <f t="shared" si="553"/>
        <v>15.4465</v>
      </c>
      <c r="AJ3277" s="74">
        <f t="shared" si="554"/>
        <v>506.66058069508574</v>
      </c>
      <c r="AK3277" s="74">
        <f t="shared" si="555"/>
        <v>0.70731750980722297</v>
      </c>
      <c r="AL3277" s="73">
        <f t="shared" si="556"/>
        <v>0.70731750980722297</v>
      </c>
    </row>
    <row r="3278" spans="1:38">
      <c r="A3278" s="25" t="s">
        <v>158</v>
      </c>
      <c r="B3278" s="25" t="s">
        <v>40</v>
      </c>
      <c r="C3278" s="32">
        <v>39657</v>
      </c>
      <c r="D3278" s="25">
        <v>2008</v>
      </c>
      <c r="E3278" s="26">
        <v>0.47569444444444442</v>
      </c>
      <c r="F3278" s="26">
        <v>0.51527777777777783</v>
      </c>
      <c r="G3278" s="26">
        <f t="shared" si="557"/>
        <v>3.9583333333333415E-2</v>
      </c>
      <c r="H3278" s="27">
        <v>2</v>
      </c>
      <c r="I3278" s="27">
        <v>1</v>
      </c>
      <c r="J3278" s="27">
        <v>2</v>
      </c>
      <c r="K3278" s="27">
        <v>2</v>
      </c>
      <c r="L3278" s="14" t="s">
        <v>48</v>
      </c>
      <c r="M3278" s="14" t="s">
        <v>49</v>
      </c>
      <c r="N3278" s="27">
        <v>1</v>
      </c>
      <c r="O3278" s="27">
        <f t="shared" si="558"/>
        <v>28.38</v>
      </c>
      <c r="P3278" s="28">
        <v>8.6</v>
      </c>
      <c r="Q3278" s="27">
        <f t="shared" si="559"/>
        <v>10.56</v>
      </c>
      <c r="R3278" s="28">
        <v>3.2</v>
      </c>
      <c r="S3278" s="27">
        <f t="shared" si="560"/>
        <v>28.38</v>
      </c>
      <c r="T3278" s="28">
        <v>8.6</v>
      </c>
      <c r="U3278" s="27" t="s">
        <v>43</v>
      </c>
      <c r="V3278" s="27" t="s">
        <v>43</v>
      </c>
      <c r="W3278" s="29">
        <v>27.849599999999999</v>
      </c>
      <c r="X3278" s="29">
        <v>-115.17093</v>
      </c>
      <c r="Y3278" s="28">
        <f t="shared" si="561"/>
        <v>60.8</v>
      </c>
      <c r="Z3278" s="27">
        <v>16</v>
      </c>
      <c r="AA3278" s="27">
        <v>5</v>
      </c>
      <c r="AB3278" s="25" t="s">
        <v>46</v>
      </c>
      <c r="AC3278" s="25">
        <v>19</v>
      </c>
      <c r="AD3278" s="25">
        <v>21</v>
      </c>
      <c r="AE3278" s="27">
        <v>1</v>
      </c>
      <c r="AF3278" s="25">
        <v>40</v>
      </c>
      <c r="AG3278" s="27">
        <v>60</v>
      </c>
      <c r="AI3278" s="70">
        <f t="shared" si="553"/>
        <v>16.942499999999999</v>
      </c>
      <c r="AJ3278" s="74">
        <f t="shared" si="554"/>
        <v>691.21379845369552</v>
      </c>
      <c r="AK3278" s="74">
        <f t="shared" si="555"/>
        <v>1.1871558759796081</v>
      </c>
      <c r="AL3278" s="73">
        <f t="shared" si="556"/>
        <v>1.1871558759796081</v>
      </c>
    </row>
    <row r="3279" spans="1:38">
      <c r="A3279" s="25" t="s">
        <v>158</v>
      </c>
      <c r="B3279" s="25" t="s">
        <v>40</v>
      </c>
      <c r="C3279" s="32">
        <v>39657</v>
      </c>
      <c r="D3279" s="25">
        <v>2008</v>
      </c>
      <c r="E3279" s="26">
        <v>0.47569444444444442</v>
      </c>
      <c r="F3279" s="26">
        <v>0.51527777777777783</v>
      </c>
      <c r="G3279" s="26">
        <f t="shared" si="557"/>
        <v>3.9583333333333415E-2</v>
      </c>
      <c r="H3279" s="27">
        <v>2</v>
      </c>
      <c r="I3279" s="27">
        <v>1</v>
      </c>
      <c r="J3279" s="27">
        <v>2</v>
      </c>
      <c r="K3279" s="27">
        <v>2</v>
      </c>
      <c r="L3279" s="14" t="s">
        <v>48</v>
      </c>
      <c r="M3279" s="14" t="s">
        <v>49</v>
      </c>
      <c r="N3279" s="27">
        <v>1</v>
      </c>
      <c r="O3279" s="27">
        <f t="shared" si="558"/>
        <v>28.38</v>
      </c>
      <c r="P3279" s="28">
        <v>8.6</v>
      </c>
      <c r="Q3279" s="27">
        <f t="shared" si="559"/>
        <v>10.56</v>
      </c>
      <c r="R3279" s="28">
        <v>3.2</v>
      </c>
      <c r="S3279" s="27">
        <f t="shared" si="560"/>
        <v>28.38</v>
      </c>
      <c r="T3279" s="28">
        <v>8.6</v>
      </c>
      <c r="U3279" s="27" t="s">
        <v>43</v>
      </c>
      <c r="V3279" s="27" t="s">
        <v>43</v>
      </c>
      <c r="W3279" s="29">
        <v>27.849599999999999</v>
      </c>
      <c r="X3279" s="29">
        <v>-115.17093</v>
      </c>
      <c r="Y3279" s="28">
        <f t="shared" si="561"/>
        <v>60.8</v>
      </c>
      <c r="Z3279" s="27">
        <v>16</v>
      </c>
      <c r="AA3279" s="27">
        <v>5</v>
      </c>
      <c r="AB3279" s="25" t="s">
        <v>46</v>
      </c>
      <c r="AC3279" s="25">
        <v>19</v>
      </c>
      <c r="AD3279" s="25">
        <v>23</v>
      </c>
      <c r="AE3279" s="27">
        <v>1</v>
      </c>
      <c r="AF3279" s="25">
        <v>40</v>
      </c>
      <c r="AG3279" s="27">
        <v>60</v>
      </c>
      <c r="AI3279" s="70">
        <f t="shared" si="553"/>
        <v>18.438500000000001</v>
      </c>
      <c r="AJ3279" s="74">
        <f t="shared" si="554"/>
        <v>918.51444961025391</v>
      </c>
      <c r="AK3279" s="74">
        <f t="shared" si="555"/>
        <v>1.7781375689866601</v>
      </c>
      <c r="AL3279" s="73">
        <f t="shared" si="556"/>
        <v>1.7781375689866601</v>
      </c>
    </row>
    <row r="3280" spans="1:38">
      <c r="A3280" s="25" t="s">
        <v>158</v>
      </c>
      <c r="B3280" s="25" t="s">
        <v>40</v>
      </c>
      <c r="C3280" s="32">
        <v>39657</v>
      </c>
      <c r="D3280" s="25">
        <v>2008</v>
      </c>
      <c r="E3280" s="26">
        <v>0.47569444444444442</v>
      </c>
      <c r="F3280" s="26">
        <v>0.51527777777777783</v>
      </c>
      <c r="G3280" s="26">
        <f t="shared" si="557"/>
        <v>3.9583333333333415E-2</v>
      </c>
      <c r="H3280" s="27">
        <v>2</v>
      </c>
      <c r="I3280" s="27">
        <v>1</v>
      </c>
      <c r="J3280" s="27">
        <v>2</v>
      </c>
      <c r="K3280" s="27">
        <v>2</v>
      </c>
      <c r="L3280" s="14" t="s">
        <v>48</v>
      </c>
      <c r="M3280" s="14" t="s">
        <v>49</v>
      </c>
      <c r="N3280" s="27">
        <v>1</v>
      </c>
      <c r="O3280" s="27">
        <f t="shared" si="558"/>
        <v>28.38</v>
      </c>
      <c r="P3280" s="28">
        <v>8.6</v>
      </c>
      <c r="Q3280" s="27">
        <f t="shared" si="559"/>
        <v>10.56</v>
      </c>
      <c r="R3280" s="28">
        <v>3.2</v>
      </c>
      <c r="S3280" s="27">
        <f t="shared" si="560"/>
        <v>28.38</v>
      </c>
      <c r="T3280" s="28">
        <v>8.6</v>
      </c>
      <c r="U3280" s="27" t="s">
        <v>43</v>
      </c>
      <c r="V3280" s="27" t="s">
        <v>43</v>
      </c>
      <c r="W3280" s="29">
        <v>27.849599999999999</v>
      </c>
      <c r="X3280" s="29">
        <v>-115.17093</v>
      </c>
      <c r="Y3280" s="28">
        <f t="shared" si="561"/>
        <v>60.8</v>
      </c>
      <c r="Z3280" s="27">
        <v>16</v>
      </c>
      <c r="AA3280" s="27">
        <v>5</v>
      </c>
      <c r="AB3280" s="25" t="s">
        <v>46</v>
      </c>
      <c r="AC3280" s="25">
        <v>19</v>
      </c>
      <c r="AD3280" s="25">
        <v>23</v>
      </c>
      <c r="AE3280" s="27">
        <v>1</v>
      </c>
      <c r="AF3280" s="25">
        <v>40</v>
      </c>
      <c r="AG3280" s="27">
        <v>60</v>
      </c>
      <c r="AI3280" s="70">
        <f t="shared" si="553"/>
        <v>18.438500000000001</v>
      </c>
      <c r="AJ3280" s="74">
        <f t="shared" si="554"/>
        <v>918.51444961025391</v>
      </c>
      <c r="AK3280" s="74">
        <f t="shared" si="555"/>
        <v>1.7781375689866601</v>
      </c>
      <c r="AL3280" s="73">
        <f t="shared" si="556"/>
        <v>1.7781375689866601</v>
      </c>
    </row>
    <row r="3281" spans="1:38">
      <c r="A3281" s="25" t="s">
        <v>158</v>
      </c>
      <c r="B3281" s="25" t="s">
        <v>40</v>
      </c>
      <c r="C3281" s="32">
        <v>39657</v>
      </c>
      <c r="D3281" s="25">
        <v>2008</v>
      </c>
      <c r="E3281" s="26">
        <v>0.47569444444444442</v>
      </c>
      <c r="F3281" s="26">
        <v>0.51527777777777783</v>
      </c>
      <c r="G3281" s="26">
        <f t="shared" si="557"/>
        <v>3.9583333333333415E-2</v>
      </c>
      <c r="H3281" s="27">
        <v>2</v>
      </c>
      <c r="I3281" s="27">
        <v>1</v>
      </c>
      <c r="J3281" s="27">
        <v>2</v>
      </c>
      <c r="K3281" s="27">
        <v>2</v>
      </c>
      <c r="L3281" s="14" t="s">
        <v>48</v>
      </c>
      <c r="M3281" s="14" t="s">
        <v>49</v>
      </c>
      <c r="N3281" s="27">
        <v>1</v>
      </c>
      <c r="O3281" s="27">
        <f t="shared" si="558"/>
        <v>28.38</v>
      </c>
      <c r="P3281" s="28">
        <v>8.6</v>
      </c>
      <c r="Q3281" s="27">
        <f t="shared" si="559"/>
        <v>10.56</v>
      </c>
      <c r="R3281" s="28">
        <v>3.2</v>
      </c>
      <c r="S3281" s="27">
        <f t="shared" si="560"/>
        <v>28.38</v>
      </c>
      <c r="T3281" s="28">
        <v>8.6</v>
      </c>
      <c r="U3281" s="27" t="s">
        <v>43</v>
      </c>
      <c r="V3281" s="27" t="s">
        <v>43</v>
      </c>
      <c r="W3281" s="29">
        <v>27.849599999999999</v>
      </c>
      <c r="X3281" s="29">
        <v>-115.17093</v>
      </c>
      <c r="Y3281" s="28">
        <f t="shared" si="561"/>
        <v>60.8</v>
      </c>
      <c r="Z3281" s="27">
        <v>16</v>
      </c>
      <c r="AA3281" s="27">
        <v>5</v>
      </c>
      <c r="AB3281" s="25" t="s">
        <v>46</v>
      </c>
      <c r="AC3281" s="25">
        <v>19</v>
      </c>
      <c r="AD3281" s="25">
        <v>24</v>
      </c>
      <c r="AE3281" s="27">
        <v>1</v>
      </c>
      <c r="AF3281" s="25">
        <v>40</v>
      </c>
      <c r="AG3281" s="27">
        <v>60</v>
      </c>
      <c r="AI3281" s="70">
        <f t="shared" si="553"/>
        <v>19.186499999999999</v>
      </c>
      <c r="AJ3281" s="74">
        <f t="shared" si="554"/>
        <v>1049.8173965226345</v>
      </c>
      <c r="AK3281" s="74">
        <f t="shared" si="555"/>
        <v>2.1195252309588497</v>
      </c>
      <c r="AL3281" s="73">
        <f t="shared" si="556"/>
        <v>2.1195252309588497</v>
      </c>
    </row>
    <row r="3282" spans="1:38">
      <c r="A3282" s="25" t="s">
        <v>158</v>
      </c>
      <c r="B3282" s="25" t="s">
        <v>40</v>
      </c>
      <c r="C3282" s="32">
        <v>39657</v>
      </c>
      <c r="D3282" s="25">
        <v>2008</v>
      </c>
      <c r="E3282" s="26">
        <v>0.47569444444444442</v>
      </c>
      <c r="F3282" s="26">
        <v>0.51527777777777783</v>
      </c>
      <c r="G3282" s="26">
        <f t="shared" si="557"/>
        <v>3.9583333333333415E-2</v>
      </c>
      <c r="H3282" s="27">
        <v>2</v>
      </c>
      <c r="I3282" s="27">
        <v>1</v>
      </c>
      <c r="J3282" s="27">
        <v>2</v>
      </c>
      <c r="K3282" s="27">
        <v>2</v>
      </c>
      <c r="L3282" s="14" t="s">
        <v>48</v>
      </c>
      <c r="M3282" s="14" t="s">
        <v>49</v>
      </c>
      <c r="N3282" s="27">
        <v>1</v>
      </c>
      <c r="O3282" s="27">
        <f t="shared" si="558"/>
        <v>28.38</v>
      </c>
      <c r="P3282" s="28">
        <v>8.6</v>
      </c>
      <c r="Q3282" s="27">
        <f t="shared" si="559"/>
        <v>10.56</v>
      </c>
      <c r="R3282" s="28">
        <v>3.2</v>
      </c>
      <c r="S3282" s="27">
        <f t="shared" si="560"/>
        <v>28.38</v>
      </c>
      <c r="T3282" s="28">
        <v>8.6</v>
      </c>
      <c r="U3282" s="27" t="s">
        <v>43</v>
      </c>
      <c r="V3282" s="27" t="s">
        <v>43</v>
      </c>
      <c r="W3282" s="29">
        <v>27.849599999999999</v>
      </c>
      <c r="X3282" s="29">
        <v>-115.17093</v>
      </c>
      <c r="Y3282" s="28">
        <f t="shared" si="561"/>
        <v>60.8</v>
      </c>
      <c r="Z3282" s="27">
        <v>16</v>
      </c>
      <c r="AA3282" s="27">
        <v>5</v>
      </c>
      <c r="AB3282" s="25" t="s">
        <v>46</v>
      </c>
      <c r="AC3282" s="25">
        <v>19</v>
      </c>
      <c r="AD3282" s="25">
        <v>24</v>
      </c>
      <c r="AE3282" s="27">
        <v>1</v>
      </c>
      <c r="AF3282" s="25">
        <v>40</v>
      </c>
      <c r="AG3282" s="27">
        <v>60</v>
      </c>
      <c r="AI3282" s="70">
        <f t="shared" si="553"/>
        <v>19.186499999999999</v>
      </c>
      <c r="AJ3282" s="74">
        <f t="shared" si="554"/>
        <v>1049.8173965226345</v>
      </c>
      <c r="AK3282" s="74">
        <f t="shared" si="555"/>
        <v>2.1195252309588497</v>
      </c>
      <c r="AL3282" s="73">
        <f t="shared" si="556"/>
        <v>2.1195252309588497</v>
      </c>
    </row>
    <row r="3283" spans="1:38">
      <c r="A3283" s="25" t="s">
        <v>158</v>
      </c>
      <c r="B3283" s="25" t="s">
        <v>40</v>
      </c>
      <c r="C3283" s="32">
        <v>39657</v>
      </c>
      <c r="D3283" s="25">
        <v>2008</v>
      </c>
      <c r="E3283" s="26">
        <v>0.47569444444444442</v>
      </c>
      <c r="F3283" s="26">
        <v>0.51527777777777783</v>
      </c>
      <c r="G3283" s="26">
        <f t="shared" si="557"/>
        <v>3.9583333333333415E-2</v>
      </c>
      <c r="H3283" s="27">
        <v>2</v>
      </c>
      <c r="I3283" s="27">
        <v>1</v>
      </c>
      <c r="J3283" s="27">
        <v>2</v>
      </c>
      <c r="K3283" s="27">
        <v>2</v>
      </c>
      <c r="L3283" s="14" t="s">
        <v>48</v>
      </c>
      <c r="M3283" s="14" t="s">
        <v>49</v>
      </c>
      <c r="N3283" s="27">
        <v>1</v>
      </c>
      <c r="O3283" s="27">
        <f t="shared" si="558"/>
        <v>28.38</v>
      </c>
      <c r="P3283" s="28">
        <v>8.6</v>
      </c>
      <c r="Q3283" s="27">
        <f t="shared" si="559"/>
        <v>10.56</v>
      </c>
      <c r="R3283" s="28">
        <v>3.2</v>
      </c>
      <c r="S3283" s="27">
        <f t="shared" si="560"/>
        <v>28.38</v>
      </c>
      <c r="T3283" s="28">
        <v>8.6</v>
      </c>
      <c r="U3283" s="27" t="s">
        <v>43</v>
      </c>
      <c r="V3283" s="27" t="s">
        <v>43</v>
      </c>
      <c r="W3283" s="29">
        <v>27.849599999999999</v>
      </c>
      <c r="X3283" s="29">
        <v>-115.17093</v>
      </c>
      <c r="Y3283" s="28">
        <f t="shared" si="561"/>
        <v>60.8</v>
      </c>
      <c r="Z3283" s="27">
        <v>16</v>
      </c>
      <c r="AA3283" s="27">
        <v>5</v>
      </c>
      <c r="AB3283" s="25" t="s">
        <v>46</v>
      </c>
      <c r="AC3283" s="25">
        <v>19</v>
      </c>
      <c r="AD3283" s="25">
        <v>24</v>
      </c>
      <c r="AE3283" s="27">
        <v>1</v>
      </c>
      <c r="AF3283" s="25">
        <v>40</v>
      </c>
      <c r="AG3283" s="27">
        <v>60</v>
      </c>
      <c r="AI3283" s="70">
        <f t="shared" si="553"/>
        <v>19.186499999999999</v>
      </c>
      <c r="AJ3283" s="74">
        <f t="shared" si="554"/>
        <v>1049.8173965226345</v>
      </c>
      <c r="AK3283" s="74">
        <f t="shared" si="555"/>
        <v>2.1195252309588497</v>
      </c>
      <c r="AL3283" s="73">
        <f t="shared" si="556"/>
        <v>2.1195252309588497</v>
      </c>
    </row>
    <row r="3284" spans="1:38">
      <c r="A3284" s="25" t="s">
        <v>158</v>
      </c>
      <c r="B3284" s="25" t="s">
        <v>40</v>
      </c>
      <c r="C3284" s="32">
        <v>39657</v>
      </c>
      <c r="D3284" s="25">
        <v>2008</v>
      </c>
      <c r="E3284" s="26">
        <v>0.47569444444444442</v>
      </c>
      <c r="F3284" s="26">
        <v>0.51527777777777783</v>
      </c>
      <c r="G3284" s="26">
        <f t="shared" si="557"/>
        <v>3.9583333333333415E-2</v>
      </c>
      <c r="H3284" s="27">
        <v>2</v>
      </c>
      <c r="I3284" s="27">
        <v>1</v>
      </c>
      <c r="J3284" s="27">
        <v>2</v>
      </c>
      <c r="K3284" s="27">
        <v>2</v>
      </c>
      <c r="L3284" s="14" t="s">
        <v>48</v>
      </c>
      <c r="M3284" s="14" t="s">
        <v>49</v>
      </c>
      <c r="N3284" s="27">
        <v>1</v>
      </c>
      <c r="O3284" s="27">
        <f t="shared" si="558"/>
        <v>28.38</v>
      </c>
      <c r="P3284" s="28">
        <v>8.6</v>
      </c>
      <c r="Q3284" s="27">
        <f t="shared" si="559"/>
        <v>10.56</v>
      </c>
      <c r="R3284" s="28">
        <v>3.2</v>
      </c>
      <c r="S3284" s="27">
        <f t="shared" si="560"/>
        <v>28.38</v>
      </c>
      <c r="T3284" s="28">
        <v>8.6</v>
      </c>
      <c r="U3284" s="27" t="s">
        <v>43</v>
      </c>
      <c r="V3284" s="27" t="s">
        <v>43</v>
      </c>
      <c r="W3284" s="29">
        <v>27.849599999999999</v>
      </c>
      <c r="X3284" s="29">
        <v>-115.17093</v>
      </c>
      <c r="Y3284" s="28">
        <f t="shared" si="561"/>
        <v>60.8</v>
      </c>
      <c r="Z3284" s="27">
        <v>16</v>
      </c>
      <c r="AA3284" s="27">
        <v>5</v>
      </c>
      <c r="AB3284" s="25" t="s">
        <v>46</v>
      </c>
      <c r="AC3284" s="25">
        <v>20</v>
      </c>
      <c r="AD3284" s="25">
        <v>18</v>
      </c>
      <c r="AE3284" s="27">
        <v>1</v>
      </c>
      <c r="AF3284" s="25">
        <v>41</v>
      </c>
      <c r="AG3284" s="27">
        <v>60</v>
      </c>
      <c r="AI3284" s="70">
        <f t="shared" si="553"/>
        <v>14.698500000000001</v>
      </c>
      <c r="AJ3284" s="74">
        <f t="shared" si="554"/>
        <v>428.83019204754055</v>
      </c>
      <c r="AK3284" s="74">
        <f t="shared" si="555"/>
        <v>0.50495849932360548</v>
      </c>
      <c r="AL3284" s="73">
        <f t="shared" si="556"/>
        <v>0.50495849932360548</v>
      </c>
    </row>
    <row r="3285" spans="1:38">
      <c r="A3285" s="25" t="s">
        <v>158</v>
      </c>
      <c r="B3285" s="25" t="s">
        <v>40</v>
      </c>
      <c r="C3285" s="32">
        <v>39657</v>
      </c>
      <c r="D3285" s="25">
        <v>2008</v>
      </c>
      <c r="E3285" s="26">
        <v>0.47569444444444442</v>
      </c>
      <c r="F3285" s="26">
        <v>0.51527777777777783</v>
      </c>
      <c r="G3285" s="26">
        <f t="shared" si="557"/>
        <v>3.9583333333333415E-2</v>
      </c>
      <c r="H3285" s="27">
        <v>2</v>
      </c>
      <c r="I3285" s="27">
        <v>1</v>
      </c>
      <c r="J3285" s="27">
        <v>2</v>
      </c>
      <c r="K3285" s="27">
        <v>2</v>
      </c>
      <c r="L3285" s="14" t="s">
        <v>48</v>
      </c>
      <c r="M3285" s="14" t="s">
        <v>49</v>
      </c>
      <c r="N3285" s="27">
        <v>1</v>
      </c>
      <c r="O3285" s="27">
        <f t="shared" si="558"/>
        <v>28.38</v>
      </c>
      <c r="P3285" s="28">
        <v>8.6</v>
      </c>
      <c r="Q3285" s="27">
        <f t="shared" si="559"/>
        <v>10.56</v>
      </c>
      <c r="R3285" s="28">
        <v>3.2</v>
      </c>
      <c r="S3285" s="27">
        <f t="shared" si="560"/>
        <v>28.38</v>
      </c>
      <c r="T3285" s="28">
        <v>8.6</v>
      </c>
      <c r="U3285" s="27" t="s">
        <v>43</v>
      </c>
      <c r="V3285" s="27" t="s">
        <v>43</v>
      </c>
      <c r="W3285" s="29">
        <v>27.849599999999999</v>
      </c>
      <c r="X3285" s="29">
        <v>-115.17093</v>
      </c>
      <c r="Y3285" s="28">
        <f t="shared" si="561"/>
        <v>60.8</v>
      </c>
      <c r="Z3285" s="27">
        <v>16</v>
      </c>
      <c r="AA3285" s="27">
        <v>5</v>
      </c>
      <c r="AB3285" s="25" t="s">
        <v>46</v>
      </c>
      <c r="AC3285" s="25">
        <v>20</v>
      </c>
      <c r="AD3285" s="25">
        <v>23</v>
      </c>
      <c r="AE3285" s="27">
        <v>1</v>
      </c>
      <c r="AF3285" s="25">
        <v>41</v>
      </c>
      <c r="AG3285" s="27">
        <v>60</v>
      </c>
      <c r="AI3285" s="70">
        <f t="shared" si="553"/>
        <v>18.438500000000001</v>
      </c>
      <c r="AJ3285" s="74">
        <f t="shared" si="554"/>
        <v>918.51444961025391</v>
      </c>
      <c r="AK3285" s="74">
        <f t="shared" si="555"/>
        <v>1.7781375689866601</v>
      </c>
      <c r="AL3285" s="73">
        <f t="shared" si="556"/>
        <v>1.7781375689866601</v>
      </c>
    </row>
    <row r="3286" spans="1:38">
      <c r="A3286" s="25" t="s">
        <v>159</v>
      </c>
      <c r="B3286" s="25" t="s">
        <v>129</v>
      </c>
      <c r="C3286" s="32">
        <v>39659</v>
      </c>
      <c r="D3286" s="25">
        <v>2008</v>
      </c>
      <c r="E3286" s="26">
        <v>0.3972222222222222</v>
      </c>
      <c r="F3286" s="26">
        <v>0.42291666666666666</v>
      </c>
      <c r="G3286" s="26">
        <f>F3286-E3286</f>
        <v>2.5694444444444464E-2</v>
      </c>
      <c r="H3286" s="27">
        <v>2</v>
      </c>
      <c r="I3286" s="27">
        <v>1</v>
      </c>
      <c r="J3286" s="27">
        <v>3</v>
      </c>
      <c r="K3286" s="27">
        <v>3</v>
      </c>
      <c r="L3286" s="14" t="s">
        <v>48</v>
      </c>
      <c r="M3286" s="14" t="s">
        <v>49</v>
      </c>
      <c r="N3286" s="27">
        <v>1</v>
      </c>
      <c r="O3286" s="27">
        <f>3.3*P3286</f>
        <v>54.11999999999999</v>
      </c>
      <c r="P3286" s="28">
        <v>16.399999999999999</v>
      </c>
      <c r="Q3286" s="27">
        <f>3.3*R3286</f>
        <v>49.5</v>
      </c>
      <c r="R3286" s="28">
        <v>15</v>
      </c>
      <c r="S3286" s="27">
        <f>3.3*T3286</f>
        <v>54.11999999999999</v>
      </c>
      <c r="T3286" s="28">
        <v>16.399999999999999</v>
      </c>
      <c r="U3286" s="27" t="s">
        <v>43</v>
      </c>
      <c r="V3286" s="27" t="s">
        <v>43</v>
      </c>
      <c r="W3286" s="29">
        <v>27.84498</v>
      </c>
      <c r="X3286" s="29">
        <v>-115.16719000000001</v>
      </c>
      <c r="Y3286" s="28">
        <f>(Z3286*1.8)+32</f>
        <v>55.400000000000006</v>
      </c>
      <c r="Z3286" s="27">
        <v>13</v>
      </c>
      <c r="AA3286" s="27">
        <v>4.7</v>
      </c>
      <c r="AB3286" s="25" t="s">
        <v>44</v>
      </c>
      <c r="AC3286" s="25">
        <v>1</v>
      </c>
      <c r="AD3286" s="25">
        <v>21</v>
      </c>
      <c r="AE3286" s="27">
        <v>1</v>
      </c>
      <c r="AF3286" s="27">
        <v>4</v>
      </c>
      <c r="AG3286" s="25"/>
      <c r="AI3286" s="70">
        <f t="shared" ref="AI3286:AI3301" si="562">(0.709*AD3286)+1.157</f>
        <v>16.045999999999999</v>
      </c>
      <c r="AJ3286" s="71" t="s">
        <v>369</v>
      </c>
      <c r="AK3286" s="72">
        <f t="shared" ref="AK3286:AK3301" si="563">((POWER(AI3286*10,2.19))*0.037)/1000</f>
        <v>2.5000862380340183</v>
      </c>
      <c r="AL3286" s="73">
        <f t="shared" ref="AL3286:AL3301" si="564">((POWER(AI3286*10,2.19))*0.037)/1000</f>
        <v>2.5000862380340183</v>
      </c>
    </row>
    <row r="3287" spans="1:38">
      <c r="A3287" s="25" t="s">
        <v>159</v>
      </c>
      <c r="B3287" s="25" t="s">
        <v>129</v>
      </c>
      <c r="C3287" s="32">
        <v>39659</v>
      </c>
      <c r="D3287" s="25">
        <v>2008</v>
      </c>
      <c r="E3287" s="26">
        <v>0.3972222222222222</v>
      </c>
      <c r="F3287" s="26">
        <v>0.42291666666666666</v>
      </c>
      <c r="G3287" s="26">
        <f t="shared" ref="G3287:G3346" si="565">F3287-E3287</f>
        <v>2.5694444444444464E-2</v>
      </c>
      <c r="H3287" s="27">
        <v>2</v>
      </c>
      <c r="I3287" s="27">
        <v>1</v>
      </c>
      <c r="J3287" s="27">
        <v>3</v>
      </c>
      <c r="K3287" s="27">
        <v>3</v>
      </c>
      <c r="L3287" s="14" t="s">
        <v>48</v>
      </c>
      <c r="M3287" s="14" t="s">
        <v>49</v>
      </c>
      <c r="N3287" s="27">
        <v>1</v>
      </c>
      <c r="O3287" s="27">
        <f t="shared" ref="O3287:O3346" si="566">3.3*P3287</f>
        <v>54.11999999999999</v>
      </c>
      <c r="P3287" s="28">
        <v>16.399999999999999</v>
      </c>
      <c r="Q3287" s="27">
        <f t="shared" ref="Q3287:Q3346" si="567">3.3*R3287</f>
        <v>49.5</v>
      </c>
      <c r="R3287" s="28">
        <v>15</v>
      </c>
      <c r="S3287" s="27">
        <f t="shared" ref="S3287:S3346" si="568">3.3*T3287</f>
        <v>54.11999999999999</v>
      </c>
      <c r="T3287" s="28">
        <v>16.399999999999999</v>
      </c>
      <c r="U3287" s="27" t="s">
        <v>43</v>
      </c>
      <c r="V3287" s="27" t="s">
        <v>43</v>
      </c>
      <c r="W3287" s="29">
        <v>27.84498</v>
      </c>
      <c r="X3287" s="29">
        <v>-115.16719000000001</v>
      </c>
      <c r="Y3287" s="28">
        <f t="shared" ref="Y3287:Y3346" si="569">(Z3287*1.8)+32</f>
        <v>55.400000000000006</v>
      </c>
      <c r="Z3287" s="27">
        <v>13</v>
      </c>
      <c r="AA3287" s="27">
        <v>4.7</v>
      </c>
      <c r="AB3287" s="25" t="s">
        <v>44</v>
      </c>
      <c r="AC3287" s="25">
        <v>2</v>
      </c>
      <c r="AD3287" s="25">
        <v>15</v>
      </c>
      <c r="AE3287" s="27">
        <v>1</v>
      </c>
      <c r="AF3287" s="27">
        <v>7</v>
      </c>
      <c r="AG3287" s="25"/>
      <c r="AI3287" s="70">
        <f t="shared" si="562"/>
        <v>11.792</v>
      </c>
      <c r="AJ3287" s="71" t="s">
        <v>369</v>
      </c>
      <c r="AK3287" s="72">
        <f t="shared" si="563"/>
        <v>1.2734394051640829</v>
      </c>
      <c r="AL3287" s="73">
        <f t="shared" si="564"/>
        <v>1.2734394051640829</v>
      </c>
    </row>
    <row r="3288" spans="1:38">
      <c r="A3288" s="25" t="s">
        <v>159</v>
      </c>
      <c r="B3288" s="25" t="s">
        <v>129</v>
      </c>
      <c r="C3288" s="32">
        <v>39659</v>
      </c>
      <c r="D3288" s="25">
        <v>2008</v>
      </c>
      <c r="E3288" s="26">
        <v>0.3972222222222222</v>
      </c>
      <c r="F3288" s="26">
        <v>0.42291666666666666</v>
      </c>
      <c r="G3288" s="26">
        <f t="shared" si="565"/>
        <v>2.5694444444444464E-2</v>
      </c>
      <c r="H3288" s="27">
        <v>2</v>
      </c>
      <c r="I3288" s="27">
        <v>1</v>
      </c>
      <c r="J3288" s="27">
        <v>3</v>
      </c>
      <c r="K3288" s="27">
        <v>3</v>
      </c>
      <c r="L3288" s="14" t="s">
        <v>48</v>
      </c>
      <c r="M3288" s="14" t="s">
        <v>49</v>
      </c>
      <c r="N3288" s="27">
        <v>1</v>
      </c>
      <c r="O3288" s="27">
        <f t="shared" si="566"/>
        <v>54.11999999999999</v>
      </c>
      <c r="P3288" s="28">
        <v>16.399999999999999</v>
      </c>
      <c r="Q3288" s="27">
        <f t="shared" si="567"/>
        <v>49.5</v>
      </c>
      <c r="R3288" s="28">
        <v>15</v>
      </c>
      <c r="S3288" s="27">
        <f t="shared" si="568"/>
        <v>54.11999999999999</v>
      </c>
      <c r="T3288" s="28">
        <v>16.399999999999999</v>
      </c>
      <c r="U3288" s="27" t="s">
        <v>43</v>
      </c>
      <c r="V3288" s="27" t="s">
        <v>43</v>
      </c>
      <c r="W3288" s="29">
        <v>27.84498</v>
      </c>
      <c r="X3288" s="29">
        <v>-115.16719000000001</v>
      </c>
      <c r="Y3288" s="28">
        <f t="shared" si="569"/>
        <v>55.400000000000006</v>
      </c>
      <c r="Z3288" s="27">
        <v>13</v>
      </c>
      <c r="AA3288" s="27">
        <v>4.7</v>
      </c>
      <c r="AB3288" s="25" t="s">
        <v>44</v>
      </c>
      <c r="AC3288" s="25">
        <v>3</v>
      </c>
      <c r="AD3288" s="25">
        <v>15</v>
      </c>
      <c r="AE3288" s="27">
        <v>1</v>
      </c>
      <c r="AF3288" s="27">
        <v>8</v>
      </c>
      <c r="AG3288" s="25"/>
      <c r="AI3288" s="70">
        <f t="shared" si="562"/>
        <v>11.792</v>
      </c>
      <c r="AJ3288" s="71" t="s">
        <v>369</v>
      </c>
      <c r="AK3288" s="72">
        <f t="shared" si="563"/>
        <v>1.2734394051640829</v>
      </c>
      <c r="AL3288" s="73">
        <f t="shared" si="564"/>
        <v>1.2734394051640829</v>
      </c>
    </row>
    <row r="3289" spans="1:38">
      <c r="A3289" s="25" t="s">
        <v>159</v>
      </c>
      <c r="B3289" s="25" t="s">
        <v>129</v>
      </c>
      <c r="C3289" s="32">
        <v>39659</v>
      </c>
      <c r="D3289" s="25">
        <v>2008</v>
      </c>
      <c r="E3289" s="26">
        <v>0.3972222222222222</v>
      </c>
      <c r="F3289" s="26">
        <v>0.42291666666666666</v>
      </c>
      <c r="G3289" s="26">
        <f t="shared" si="565"/>
        <v>2.5694444444444464E-2</v>
      </c>
      <c r="H3289" s="27">
        <v>2</v>
      </c>
      <c r="I3289" s="27">
        <v>1</v>
      </c>
      <c r="J3289" s="27">
        <v>3</v>
      </c>
      <c r="K3289" s="27">
        <v>3</v>
      </c>
      <c r="L3289" s="14" t="s">
        <v>48</v>
      </c>
      <c r="M3289" s="14" t="s">
        <v>49</v>
      </c>
      <c r="N3289" s="27">
        <v>1</v>
      </c>
      <c r="O3289" s="27">
        <f t="shared" si="566"/>
        <v>54.11999999999999</v>
      </c>
      <c r="P3289" s="28">
        <v>16.399999999999999</v>
      </c>
      <c r="Q3289" s="27">
        <f t="shared" si="567"/>
        <v>49.5</v>
      </c>
      <c r="R3289" s="28">
        <v>15</v>
      </c>
      <c r="S3289" s="27">
        <f t="shared" si="568"/>
        <v>54.11999999999999</v>
      </c>
      <c r="T3289" s="28">
        <v>16.399999999999999</v>
      </c>
      <c r="U3289" s="27" t="s">
        <v>43</v>
      </c>
      <c r="V3289" s="27" t="s">
        <v>43</v>
      </c>
      <c r="W3289" s="29">
        <v>27.84498</v>
      </c>
      <c r="X3289" s="29">
        <v>-115.16719000000001</v>
      </c>
      <c r="Y3289" s="28">
        <f t="shared" si="569"/>
        <v>55.400000000000006</v>
      </c>
      <c r="Z3289" s="27">
        <v>13</v>
      </c>
      <c r="AA3289" s="27">
        <v>4.7</v>
      </c>
      <c r="AB3289" s="25" t="s">
        <v>44</v>
      </c>
      <c r="AC3289" s="25">
        <v>3</v>
      </c>
      <c r="AD3289" s="25">
        <v>19</v>
      </c>
      <c r="AE3289" s="27">
        <v>1</v>
      </c>
      <c r="AF3289" s="27">
        <v>8</v>
      </c>
      <c r="AG3289" s="25"/>
      <c r="AI3289" s="70">
        <f t="shared" si="562"/>
        <v>14.628</v>
      </c>
      <c r="AJ3289" s="71" t="s">
        <v>369</v>
      </c>
      <c r="AK3289" s="72">
        <f t="shared" si="563"/>
        <v>2.041534710262368</v>
      </c>
      <c r="AL3289" s="73">
        <f t="shared" si="564"/>
        <v>2.041534710262368</v>
      </c>
    </row>
    <row r="3290" spans="1:38">
      <c r="A3290" s="25" t="s">
        <v>159</v>
      </c>
      <c r="B3290" s="25" t="s">
        <v>129</v>
      </c>
      <c r="C3290" s="32">
        <v>39659</v>
      </c>
      <c r="D3290" s="25">
        <v>2008</v>
      </c>
      <c r="E3290" s="26">
        <v>0.3972222222222222</v>
      </c>
      <c r="F3290" s="26">
        <v>0.42291666666666666</v>
      </c>
      <c r="G3290" s="26">
        <f t="shared" si="565"/>
        <v>2.5694444444444464E-2</v>
      </c>
      <c r="H3290" s="27">
        <v>2</v>
      </c>
      <c r="I3290" s="27">
        <v>1</v>
      </c>
      <c r="J3290" s="27">
        <v>3</v>
      </c>
      <c r="K3290" s="27">
        <v>3</v>
      </c>
      <c r="L3290" s="14" t="s">
        <v>48</v>
      </c>
      <c r="M3290" s="14" t="s">
        <v>49</v>
      </c>
      <c r="N3290" s="27">
        <v>1</v>
      </c>
      <c r="O3290" s="27">
        <f t="shared" si="566"/>
        <v>54.11999999999999</v>
      </c>
      <c r="P3290" s="28">
        <v>16.399999999999999</v>
      </c>
      <c r="Q3290" s="27">
        <f t="shared" si="567"/>
        <v>49.5</v>
      </c>
      <c r="R3290" s="28">
        <v>15</v>
      </c>
      <c r="S3290" s="27">
        <f t="shared" si="568"/>
        <v>54.11999999999999</v>
      </c>
      <c r="T3290" s="28">
        <v>16.399999999999999</v>
      </c>
      <c r="U3290" s="27" t="s">
        <v>43</v>
      </c>
      <c r="V3290" s="27" t="s">
        <v>43</v>
      </c>
      <c r="W3290" s="29">
        <v>27.84498</v>
      </c>
      <c r="X3290" s="29">
        <v>-115.16719000000001</v>
      </c>
      <c r="Y3290" s="28">
        <f t="shared" si="569"/>
        <v>55.400000000000006</v>
      </c>
      <c r="Z3290" s="27">
        <v>13</v>
      </c>
      <c r="AA3290" s="27">
        <v>4.7</v>
      </c>
      <c r="AB3290" s="25" t="s">
        <v>44</v>
      </c>
      <c r="AC3290" s="25">
        <v>4</v>
      </c>
      <c r="AD3290" s="25">
        <v>18</v>
      </c>
      <c r="AE3290" s="27">
        <v>1</v>
      </c>
      <c r="AF3290" s="27">
        <v>12</v>
      </c>
      <c r="AG3290" s="25"/>
      <c r="AI3290" s="70">
        <f t="shared" si="562"/>
        <v>13.918999999999999</v>
      </c>
      <c r="AJ3290" s="71" t="s">
        <v>369</v>
      </c>
      <c r="AK3290" s="72">
        <f t="shared" si="563"/>
        <v>1.8310631406548505</v>
      </c>
      <c r="AL3290" s="73">
        <f t="shared" si="564"/>
        <v>1.8310631406548505</v>
      </c>
    </row>
    <row r="3291" spans="1:38">
      <c r="A3291" s="25" t="s">
        <v>159</v>
      </c>
      <c r="B3291" s="25" t="s">
        <v>129</v>
      </c>
      <c r="C3291" s="32">
        <v>39659</v>
      </c>
      <c r="D3291" s="25">
        <v>2008</v>
      </c>
      <c r="E3291" s="26">
        <v>0.3972222222222222</v>
      </c>
      <c r="F3291" s="26">
        <v>0.42291666666666666</v>
      </c>
      <c r="G3291" s="26">
        <f t="shared" si="565"/>
        <v>2.5694444444444464E-2</v>
      </c>
      <c r="H3291" s="27">
        <v>2</v>
      </c>
      <c r="I3291" s="27">
        <v>1</v>
      </c>
      <c r="J3291" s="27">
        <v>3</v>
      </c>
      <c r="K3291" s="27">
        <v>3</v>
      </c>
      <c r="L3291" s="14" t="s">
        <v>48</v>
      </c>
      <c r="M3291" s="14" t="s">
        <v>49</v>
      </c>
      <c r="N3291" s="27">
        <v>1</v>
      </c>
      <c r="O3291" s="27">
        <f t="shared" si="566"/>
        <v>54.11999999999999</v>
      </c>
      <c r="P3291" s="28">
        <v>16.399999999999999</v>
      </c>
      <c r="Q3291" s="27">
        <f t="shared" si="567"/>
        <v>49.5</v>
      </c>
      <c r="R3291" s="28">
        <v>15</v>
      </c>
      <c r="S3291" s="27">
        <f t="shared" si="568"/>
        <v>54.11999999999999</v>
      </c>
      <c r="T3291" s="28">
        <v>16.399999999999999</v>
      </c>
      <c r="U3291" s="27" t="s">
        <v>43</v>
      </c>
      <c r="V3291" s="27" t="s">
        <v>43</v>
      </c>
      <c r="W3291" s="29">
        <v>27.84498</v>
      </c>
      <c r="X3291" s="29">
        <v>-115.16719000000001</v>
      </c>
      <c r="Y3291" s="28">
        <f t="shared" si="569"/>
        <v>55.400000000000006</v>
      </c>
      <c r="Z3291" s="27">
        <v>13</v>
      </c>
      <c r="AA3291" s="27">
        <v>4.7</v>
      </c>
      <c r="AB3291" s="25" t="s">
        <v>44</v>
      </c>
      <c r="AC3291" s="25">
        <v>5</v>
      </c>
      <c r="AD3291" s="25">
        <v>17</v>
      </c>
      <c r="AE3291" s="27">
        <v>1</v>
      </c>
      <c r="AF3291" s="27">
        <v>14</v>
      </c>
      <c r="AG3291" s="25"/>
      <c r="AI3291" s="70">
        <f t="shared" si="562"/>
        <v>13.209999999999999</v>
      </c>
      <c r="AJ3291" s="71" t="s">
        <v>369</v>
      </c>
      <c r="AK3291" s="72">
        <f t="shared" si="563"/>
        <v>1.6329725885917237</v>
      </c>
      <c r="AL3291" s="73">
        <f t="shared" si="564"/>
        <v>1.6329725885917237</v>
      </c>
    </row>
    <row r="3292" spans="1:38">
      <c r="A3292" s="25" t="s">
        <v>159</v>
      </c>
      <c r="B3292" s="25" t="s">
        <v>129</v>
      </c>
      <c r="C3292" s="32">
        <v>39659</v>
      </c>
      <c r="D3292" s="25">
        <v>2008</v>
      </c>
      <c r="E3292" s="26">
        <v>0.3972222222222222</v>
      </c>
      <c r="F3292" s="26">
        <v>0.42291666666666666</v>
      </c>
      <c r="G3292" s="26">
        <f t="shared" si="565"/>
        <v>2.5694444444444464E-2</v>
      </c>
      <c r="H3292" s="27">
        <v>2</v>
      </c>
      <c r="I3292" s="27">
        <v>1</v>
      </c>
      <c r="J3292" s="27">
        <v>3</v>
      </c>
      <c r="K3292" s="27">
        <v>3</v>
      </c>
      <c r="L3292" s="14" t="s">
        <v>48</v>
      </c>
      <c r="M3292" s="14" t="s">
        <v>49</v>
      </c>
      <c r="N3292" s="27">
        <v>1</v>
      </c>
      <c r="O3292" s="27">
        <f t="shared" si="566"/>
        <v>54.11999999999999</v>
      </c>
      <c r="P3292" s="28">
        <v>16.399999999999999</v>
      </c>
      <c r="Q3292" s="27">
        <f t="shared" si="567"/>
        <v>49.5</v>
      </c>
      <c r="R3292" s="28">
        <v>15</v>
      </c>
      <c r="S3292" s="27">
        <f t="shared" si="568"/>
        <v>54.11999999999999</v>
      </c>
      <c r="T3292" s="28">
        <v>16.399999999999999</v>
      </c>
      <c r="U3292" s="27" t="s">
        <v>43</v>
      </c>
      <c r="V3292" s="27" t="s">
        <v>43</v>
      </c>
      <c r="W3292" s="29">
        <v>27.84498</v>
      </c>
      <c r="X3292" s="29">
        <v>-115.16719000000001</v>
      </c>
      <c r="Y3292" s="28">
        <f t="shared" si="569"/>
        <v>55.400000000000006</v>
      </c>
      <c r="Z3292" s="27">
        <v>13</v>
      </c>
      <c r="AA3292" s="27">
        <v>4.7</v>
      </c>
      <c r="AB3292" s="25" t="s">
        <v>44</v>
      </c>
      <c r="AC3292" s="25">
        <v>5</v>
      </c>
      <c r="AD3292" s="25">
        <v>18</v>
      </c>
      <c r="AE3292" s="27">
        <v>1</v>
      </c>
      <c r="AF3292" s="27">
        <v>14</v>
      </c>
      <c r="AG3292" s="25"/>
      <c r="AI3292" s="70">
        <f t="shared" si="562"/>
        <v>13.918999999999999</v>
      </c>
      <c r="AJ3292" s="71" t="s">
        <v>369</v>
      </c>
      <c r="AK3292" s="72">
        <f t="shared" si="563"/>
        <v>1.8310631406548505</v>
      </c>
      <c r="AL3292" s="73">
        <f t="shared" si="564"/>
        <v>1.8310631406548505</v>
      </c>
    </row>
    <row r="3293" spans="1:38">
      <c r="A3293" s="25" t="s">
        <v>159</v>
      </c>
      <c r="B3293" s="25" t="s">
        <v>129</v>
      </c>
      <c r="C3293" s="32">
        <v>39659</v>
      </c>
      <c r="D3293" s="25">
        <v>2008</v>
      </c>
      <c r="E3293" s="26">
        <v>0.3972222222222222</v>
      </c>
      <c r="F3293" s="26">
        <v>0.42291666666666666</v>
      </c>
      <c r="G3293" s="26">
        <f t="shared" si="565"/>
        <v>2.5694444444444464E-2</v>
      </c>
      <c r="H3293" s="27">
        <v>2</v>
      </c>
      <c r="I3293" s="27">
        <v>1</v>
      </c>
      <c r="J3293" s="27">
        <v>3</v>
      </c>
      <c r="K3293" s="27">
        <v>3</v>
      </c>
      <c r="L3293" s="14" t="s">
        <v>48</v>
      </c>
      <c r="M3293" s="14" t="s">
        <v>49</v>
      </c>
      <c r="N3293" s="27">
        <v>1</v>
      </c>
      <c r="O3293" s="27">
        <f t="shared" si="566"/>
        <v>54.11999999999999</v>
      </c>
      <c r="P3293" s="28">
        <v>16.399999999999999</v>
      </c>
      <c r="Q3293" s="27">
        <f t="shared" si="567"/>
        <v>49.5</v>
      </c>
      <c r="R3293" s="28">
        <v>15</v>
      </c>
      <c r="S3293" s="27">
        <f t="shared" si="568"/>
        <v>54.11999999999999</v>
      </c>
      <c r="T3293" s="28">
        <v>16.399999999999999</v>
      </c>
      <c r="U3293" s="27" t="s">
        <v>43</v>
      </c>
      <c r="V3293" s="27" t="s">
        <v>43</v>
      </c>
      <c r="W3293" s="29">
        <v>27.84498</v>
      </c>
      <c r="X3293" s="29">
        <v>-115.16719000000001</v>
      </c>
      <c r="Y3293" s="28">
        <f t="shared" si="569"/>
        <v>55.400000000000006</v>
      </c>
      <c r="Z3293" s="27">
        <v>13</v>
      </c>
      <c r="AA3293" s="27">
        <v>4.7</v>
      </c>
      <c r="AB3293" s="25" t="s">
        <v>44</v>
      </c>
      <c r="AC3293" s="25">
        <v>5</v>
      </c>
      <c r="AD3293" s="25">
        <v>19</v>
      </c>
      <c r="AE3293" s="27">
        <v>1</v>
      </c>
      <c r="AF3293" s="27">
        <v>14</v>
      </c>
      <c r="AG3293" s="25"/>
      <c r="AI3293" s="70">
        <f t="shared" si="562"/>
        <v>14.628</v>
      </c>
      <c r="AJ3293" s="71" t="s">
        <v>369</v>
      </c>
      <c r="AK3293" s="72">
        <f t="shared" si="563"/>
        <v>2.041534710262368</v>
      </c>
      <c r="AL3293" s="73">
        <f t="shared" si="564"/>
        <v>2.041534710262368</v>
      </c>
    </row>
    <row r="3294" spans="1:38">
      <c r="A3294" s="25" t="s">
        <v>159</v>
      </c>
      <c r="B3294" s="25" t="s">
        <v>129</v>
      </c>
      <c r="C3294" s="32">
        <v>39659</v>
      </c>
      <c r="D3294" s="25">
        <v>2008</v>
      </c>
      <c r="E3294" s="26">
        <v>0.3972222222222222</v>
      </c>
      <c r="F3294" s="26">
        <v>0.42291666666666666</v>
      </c>
      <c r="G3294" s="26">
        <f t="shared" si="565"/>
        <v>2.5694444444444464E-2</v>
      </c>
      <c r="H3294" s="27">
        <v>2</v>
      </c>
      <c r="I3294" s="27">
        <v>1</v>
      </c>
      <c r="J3294" s="27">
        <v>3</v>
      </c>
      <c r="K3294" s="27">
        <v>3</v>
      </c>
      <c r="L3294" s="14" t="s">
        <v>48</v>
      </c>
      <c r="M3294" s="14" t="s">
        <v>49</v>
      </c>
      <c r="N3294" s="27">
        <v>1</v>
      </c>
      <c r="O3294" s="27">
        <f t="shared" si="566"/>
        <v>54.11999999999999</v>
      </c>
      <c r="P3294" s="28">
        <v>16.399999999999999</v>
      </c>
      <c r="Q3294" s="27">
        <f t="shared" si="567"/>
        <v>49.5</v>
      </c>
      <c r="R3294" s="28">
        <v>15</v>
      </c>
      <c r="S3294" s="27">
        <f t="shared" si="568"/>
        <v>54.11999999999999</v>
      </c>
      <c r="T3294" s="28">
        <v>16.399999999999999</v>
      </c>
      <c r="U3294" s="27" t="s">
        <v>43</v>
      </c>
      <c r="V3294" s="27" t="s">
        <v>43</v>
      </c>
      <c r="W3294" s="29">
        <v>27.84498</v>
      </c>
      <c r="X3294" s="29">
        <v>-115.16719000000001</v>
      </c>
      <c r="Y3294" s="28">
        <f t="shared" si="569"/>
        <v>55.400000000000006</v>
      </c>
      <c r="Z3294" s="27">
        <v>13</v>
      </c>
      <c r="AA3294" s="27">
        <v>4.7</v>
      </c>
      <c r="AB3294" s="25" t="s">
        <v>44</v>
      </c>
      <c r="AC3294" s="25">
        <v>5</v>
      </c>
      <c r="AD3294" s="25">
        <v>19</v>
      </c>
      <c r="AE3294" s="27">
        <v>1</v>
      </c>
      <c r="AF3294" s="27">
        <v>14</v>
      </c>
      <c r="AG3294" s="25"/>
      <c r="AI3294" s="70">
        <f t="shared" si="562"/>
        <v>14.628</v>
      </c>
      <c r="AJ3294" s="71" t="s">
        <v>369</v>
      </c>
      <c r="AK3294" s="72">
        <f t="shared" si="563"/>
        <v>2.041534710262368</v>
      </c>
      <c r="AL3294" s="73">
        <f t="shared" si="564"/>
        <v>2.041534710262368</v>
      </c>
    </row>
    <row r="3295" spans="1:38">
      <c r="A3295" s="25" t="s">
        <v>159</v>
      </c>
      <c r="B3295" s="25" t="s">
        <v>129</v>
      </c>
      <c r="C3295" s="32">
        <v>39659</v>
      </c>
      <c r="D3295" s="25">
        <v>2008</v>
      </c>
      <c r="E3295" s="26">
        <v>0.3972222222222222</v>
      </c>
      <c r="F3295" s="26">
        <v>0.42291666666666666</v>
      </c>
      <c r="G3295" s="26">
        <f t="shared" si="565"/>
        <v>2.5694444444444464E-2</v>
      </c>
      <c r="H3295" s="27">
        <v>2</v>
      </c>
      <c r="I3295" s="27">
        <v>1</v>
      </c>
      <c r="J3295" s="27">
        <v>3</v>
      </c>
      <c r="K3295" s="27">
        <v>3</v>
      </c>
      <c r="L3295" s="14" t="s">
        <v>48</v>
      </c>
      <c r="M3295" s="14" t="s">
        <v>49</v>
      </c>
      <c r="N3295" s="27">
        <v>1</v>
      </c>
      <c r="O3295" s="27">
        <f t="shared" si="566"/>
        <v>54.11999999999999</v>
      </c>
      <c r="P3295" s="28">
        <v>16.399999999999999</v>
      </c>
      <c r="Q3295" s="27">
        <f t="shared" si="567"/>
        <v>49.5</v>
      </c>
      <c r="R3295" s="28">
        <v>15</v>
      </c>
      <c r="S3295" s="27">
        <f t="shared" si="568"/>
        <v>54.11999999999999</v>
      </c>
      <c r="T3295" s="28">
        <v>16.399999999999999</v>
      </c>
      <c r="U3295" s="27" t="s">
        <v>43</v>
      </c>
      <c r="V3295" s="27" t="s">
        <v>43</v>
      </c>
      <c r="W3295" s="29">
        <v>27.84498</v>
      </c>
      <c r="X3295" s="29">
        <v>-115.16719000000001</v>
      </c>
      <c r="Y3295" s="28">
        <f t="shared" si="569"/>
        <v>55.400000000000006</v>
      </c>
      <c r="Z3295" s="27">
        <v>13</v>
      </c>
      <c r="AA3295" s="27">
        <v>4.7</v>
      </c>
      <c r="AB3295" s="25" t="s">
        <v>44</v>
      </c>
      <c r="AC3295" s="25">
        <v>5</v>
      </c>
      <c r="AD3295" s="25">
        <v>19</v>
      </c>
      <c r="AE3295" s="27">
        <v>1</v>
      </c>
      <c r="AF3295" s="27">
        <v>14</v>
      </c>
      <c r="AG3295" s="25"/>
      <c r="AI3295" s="70">
        <f t="shared" si="562"/>
        <v>14.628</v>
      </c>
      <c r="AJ3295" s="71" t="s">
        <v>369</v>
      </c>
      <c r="AK3295" s="72">
        <f t="shared" si="563"/>
        <v>2.041534710262368</v>
      </c>
      <c r="AL3295" s="73">
        <f t="shared" si="564"/>
        <v>2.041534710262368</v>
      </c>
    </row>
    <row r="3296" spans="1:38">
      <c r="A3296" s="25" t="s">
        <v>159</v>
      </c>
      <c r="B3296" s="25" t="s">
        <v>129</v>
      </c>
      <c r="C3296" s="32">
        <v>39659</v>
      </c>
      <c r="D3296" s="25">
        <v>2008</v>
      </c>
      <c r="E3296" s="26">
        <v>0.3972222222222222</v>
      </c>
      <c r="F3296" s="26">
        <v>0.42291666666666666</v>
      </c>
      <c r="G3296" s="26">
        <f t="shared" si="565"/>
        <v>2.5694444444444464E-2</v>
      </c>
      <c r="H3296" s="27">
        <v>2</v>
      </c>
      <c r="I3296" s="27">
        <v>1</v>
      </c>
      <c r="J3296" s="27">
        <v>3</v>
      </c>
      <c r="K3296" s="27">
        <v>3</v>
      </c>
      <c r="L3296" s="14" t="s">
        <v>48</v>
      </c>
      <c r="M3296" s="14" t="s">
        <v>49</v>
      </c>
      <c r="N3296" s="27">
        <v>1</v>
      </c>
      <c r="O3296" s="27">
        <f t="shared" si="566"/>
        <v>54.11999999999999</v>
      </c>
      <c r="P3296" s="28">
        <v>16.399999999999999</v>
      </c>
      <c r="Q3296" s="27">
        <f t="shared" si="567"/>
        <v>49.5</v>
      </c>
      <c r="R3296" s="28">
        <v>15</v>
      </c>
      <c r="S3296" s="27">
        <f t="shared" si="568"/>
        <v>54.11999999999999</v>
      </c>
      <c r="T3296" s="28">
        <v>16.399999999999999</v>
      </c>
      <c r="U3296" s="27" t="s">
        <v>43</v>
      </c>
      <c r="V3296" s="27" t="s">
        <v>43</v>
      </c>
      <c r="W3296" s="29">
        <v>27.84498</v>
      </c>
      <c r="X3296" s="29">
        <v>-115.16719000000001</v>
      </c>
      <c r="Y3296" s="28">
        <f t="shared" si="569"/>
        <v>55.400000000000006</v>
      </c>
      <c r="Z3296" s="27">
        <v>13</v>
      </c>
      <c r="AA3296" s="27">
        <v>4.7</v>
      </c>
      <c r="AB3296" s="25" t="s">
        <v>44</v>
      </c>
      <c r="AC3296" s="25">
        <v>5</v>
      </c>
      <c r="AD3296" s="25">
        <v>20</v>
      </c>
      <c r="AE3296" s="27">
        <v>1</v>
      </c>
      <c r="AF3296" s="27">
        <v>14</v>
      </c>
      <c r="AG3296" s="25"/>
      <c r="AI3296" s="70">
        <f t="shared" si="562"/>
        <v>15.337</v>
      </c>
      <c r="AJ3296" s="71" t="s">
        <v>369</v>
      </c>
      <c r="AK3296" s="72">
        <f t="shared" si="563"/>
        <v>2.2645047633742106</v>
      </c>
      <c r="AL3296" s="73">
        <f t="shared" si="564"/>
        <v>2.2645047633742106</v>
      </c>
    </row>
    <row r="3297" spans="1:38">
      <c r="A3297" s="25" t="s">
        <v>159</v>
      </c>
      <c r="B3297" s="25" t="s">
        <v>129</v>
      </c>
      <c r="C3297" s="32">
        <v>39659</v>
      </c>
      <c r="D3297" s="25">
        <v>2008</v>
      </c>
      <c r="E3297" s="26">
        <v>0.3972222222222222</v>
      </c>
      <c r="F3297" s="26">
        <v>0.42291666666666666</v>
      </c>
      <c r="G3297" s="26">
        <f t="shared" si="565"/>
        <v>2.5694444444444464E-2</v>
      </c>
      <c r="H3297" s="27">
        <v>2</v>
      </c>
      <c r="I3297" s="27">
        <v>1</v>
      </c>
      <c r="J3297" s="27">
        <v>3</v>
      </c>
      <c r="K3297" s="27">
        <v>3</v>
      </c>
      <c r="L3297" s="14" t="s">
        <v>48</v>
      </c>
      <c r="M3297" s="14" t="s">
        <v>49</v>
      </c>
      <c r="N3297" s="27">
        <v>1</v>
      </c>
      <c r="O3297" s="27">
        <f t="shared" si="566"/>
        <v>54.11999999999999</v>
      </c>
      <c r="P3297" s="28">
        <v>16.399999999999999</v>
      </c>
      <c r="Q3297" s="27">
        <f t="shared" si="567"/>
        <v>49.5</v>
      </c>
      <c r="R3297" s="28">
        <v>15</v>
      </c>
      <c r="S3297" s="27">
        <f t="shared" si="568"/>
        <v>54.11999999999999</v>
      </c>
      <c r="T3297" s="28">
        <v>16.399999999999999</v>
      </c>
      <c r="U3297" s="27" t="s">
        <v>43</v>
      </c>
      <c r="V3297" s="27" t="s">
        <v>43</v>
      </c>
      <c r="W3297" s="29">
        <v>27.84498</v>
      </c>
      <c r="X3297" s="29">
        <v>-115.16719000000001</v>
      </c>
      <c r="Y3297" s="28">
        <f t="shared" si="569"/>
        <v>55.400000000000006</v>
      </c>
      <c r="Z3297" s="27">
        <v>13</v>
      </c>
      <c r="AA3297" s="27">
        <v>4.7</v>
      </c>
      <c r="AB3297" s="25" t="s">
        <v>44</v>
      </c>
      <c r="AC3297" s="25">
        <v>5</v>
      </c>
      <c r="AD3297" s="25">
        <v>22</v>
      </c>
      <c r="AE3297" s="27">
        <v>1</v>
      </c>
      <c r="AF3297" s="27">
        <v>14</v>
      </c>
      <c r="AG3297" s="25"/>
      <c r="AI3297" s="70">
        <f t="shared" si="562"/>
        <v>16.754999999999999</v>
      </c>
      <c r="AJ3297" s="71" t="s">
        <v>369</v>
      </c>
      <c r="AK3297" s="72">
        <f t="shared" si="563"/>
        <v>2.7483879168691034</v>
      </c>
      <c r="AL3297" s="73">
        <f t="shared" si="564"/>
        <v>2.7483879168691034</v>
      </c>
    </row>
    <row r="3298" spans="1:38">
      <c r="A3298" s="25" t="s">
        <v>159</v>
      </c>
      <c r="B3298" s="25" t="s">
        <v>129</v>
      </c>
      <c r="C3298" s="32">
        <v>39659</v>
      </c>
      <c r="D3298" s="25">
        <v>2008</v>
      </c>
      <c r="E3298" s="26">
        <v>0.3972222222222222</v>
      </c>
      <c r="F3298" s="26">
        <v>0.42291666666666666</v>
      </c>
      <c r="G3298" s="26">
        <f t="shared" si="565"/>
        <v>2.5694444444444464E-2</v>
      </c>
      <c r="H3298" s="27">
        <v>2</v>
      </c>
      <c r="I3298" s="27">
        <v>1</v>
      </c>
      <c r="J3298" s="27">
        <v>3</v>
      </c>
      <c r="K3298" s="27">
        <v>3</v>
      </c>
      <c r="L3298" s="14" t="s">
        <v>48</v>
      </c>
      <c r="M3298" s="14" t="s">
        <v>49</v>
      </c>
      <c r="N3298" s="27">
        <v>1</v>
      </c>
      <c r="O3298" s="27">
        <f t="shared" si="566"/>
        <v>54.11999999999999</v>
      </c>
      <c r="P3298" s="28">
        <v>16.399999999999999</v>
      </c>
      <c r="Q3298" s="27">
        <f t="shared" si="567"/>
        <v>49.5</v>
      </c>
      <c r="R3298" s="28">
        <v>15</v>
      </c>
      <c r="S3298" s="27">
        <f t="shared" si="568"/>
        <v>54.11999999999999</v>
      </c>
      <c r="T3298" s="28">
        <v>16.399999999999999</v>
      </c>
      <c r="U3298" s="27" t="s">
        <v>43</v>
      </c>
      <c r="V3298" s="27" t="s">
        <v>43</v>
      </c>
      <c r="W3298" s="29">
        <v>27.84498</v>
      </c>
      <c r="X3298" s="29">
        <v>-115.16719000000001</v>
      </c>
      <c r="Y3298" s="28">
        <f t="shared" si="569"/>
        <v>55.400000000000006</v>
      </c>
      <c r="Z3298" s="27">
        <v>13</v>
      </c>
      <c r="AA3298" s="27">
        <v>4.7</v>
      </c>
      <c r="AB3298" s="25" t="s">
        <v>44</v>
      </c>
      <c r="AC3298" s="25">
        <v>5</v>
      </c>
      <c r="AD3298" s="25">
        <v>22</v>
      </c>
      <c r="AE3298" s="27">
        <v>1</v>
      </c>
      <c r="AF3298" s="27">
        <v>14</v>
      </c>
      <c r="AG3298" s="25"/>
      <c r="AI3298" s="70">
        <f t="shared" si="562"/>
        <v>16.754999999999999</v>
      </c>
      <c r="AJ3298" s="71" t="s">
        <v>369</v>
      </c>
      <c r="AK3298" s="72">
        <f t="shared" si="563"/>
        <v>2.7483879168691034</v>
      </c>
      <c r="AL3298" s="73">
        <f t="shared" si="564"/>
        <v>2.7483879168691034</v>
      </c>
    </row>
    <row r="3299" spans="1:38">
      <c r="A3299" s="25" t="s">
        <v>159</v>
      </c>
      <c r="B3299" s="25" t="s">
        <v>129</v>
      </c>
      <c r="C3299" s="32">
        <v>39659</v>
      </c>
      <c r="D3299" s="25">
        <v>2008</v>
      </c>
      <c r="E3299" s="26">
        <v>0.3972222222222222</v>
      </c>
      <c r="F3299" s="26">
        <v>0.42291666666666666</v>
      </c>
      <c r="G3299" s="26">
        <f t="shared" si="565"/>
        <v>2.5694444444444464E-2</v>
      </c>
      <c r="H3299" s="27">
        <v>2</v>
      </c>
      <c r="I3299" s="27">
        <v>1</v>
      </c>
      <c r="J3299" s="27">
        <v>3</v>
      </c>
      <c r="K3299" s="27">
        <v>3</v>
      </c>
      <c r="L3299" s="14" t="s">
        <v>48</v>
      </c>
      <c r="M3299" s="14" t="s">
        <v>49</v>
      </c>
      <c r="N3299" s="27">
        <v>1</v>
      </c>
      <c r="O3299" s="27">
        <f t="shared" si="566"/>
        <v>54.11999999999999</v>
      </c>
      <c r="P3299" s="28">
        <v>16.399999999999999</v>
      </c>
      <c r="Q3299" s="27">
        <f t="shared" si="567"/>
        <v>49.5</v>
      </c>
      <c r="R3299" s="28">
        <v>15</v>
      </c>
      <c r="S3299" s="27">
        <f t="shared" si="568"/>
        <v>54.11999999999999</v>
      </c>
      <c r="T3299" s="28">
        <v>16.399999999999999</v>
      </c>
      <c r="U3299" s="27" t="s">
        <v>43</v>
      </c>
      <c r="V3299" s="27" t="s">
        <v>43</v>
      </c>
      <c r="W3299" s="29">
        <v>27.84498</v>
      </c>
      <c r="X3299" s="29">
        <v>-115.16719000000001</v>
      </c>
      <c r="Y3299" s="28">
        <f t="shared" si="569"/>
        <v>55.400000000000006</v>
      </c>
      <c r="Z3299" s="27">
        <v>13</v>
      </c>
      <c r="AA3299" s="27">
        <v>4.7</v>
      </c>
      <c r="AB3299" s="25" t="s">
        <v>44</v>
      </c>
      <c r="AC3299" s="25">
        <v>6</v>
      </c>
      <c r="AD3299" s="25">
        <v>14</v>
      </c>
      <c r="AE3299" s="27">
        <v>1</v>
      </c>
      <c r="AF3299" s="27">
        <v>19</v>
      </c>
      <c r="AG3299" s="25"/>
      <c r="AI3299" s="70">
        <f t="shared" si="562"/>
        <v>11.083</v>
      </c>
      <c r="AJ3299" s="71" t="s">
        <v>369</v>
      </c>
      <c r="AK3299" s="72">
        <f t="shared" si="563"/>
        <v>1.1117350137621949</v>
      </c>
      <c r="AL3299" s="73">
        <f t="shared" si="564"/>
        <v>1.1117350137621949</v>
      </c>
    </row>
    <row r="3300" spans="1:38">
      <c r="A3300" s="25" t="s">
        <v>159</v>
      </c>
      <c r="B3300" s="25" t="s">
        <v>129</v>
      </c>
      <c r="C3300" s="32">
        <v>39659</v>
      </c>
      <c r="D3300" s="25">
        <v>2008</v>
      </c>
      <c r="E3300" s="26">
        <v>0.3972222222222222</v>
      </c>
      <c r="F3300" s="26">
        <v>0.42291666666666666</v>
      </c>
      <c r="G3300" s="26">
        <f t="shared" si="565"/>
        <v>2.5694444444444464E-2</v>
      </c>
      <c r="H3300" s="27">
        <v>2</v>
      </c>
      <c r="I3300" s="27">
        <v>1</v>
      </c>
      <c r="J3300" s="27">
        <v>3</v>
      </c>
      <c r="K3300" s="27">
        <v>3</v>
      </c>
      <c r="L3300" s="14" t="s">
        <v>48</v>
      </c>
      <c r="M3300" s="14" t="s">
        <v>49</v>
      </c>
      <c r="N3300" s="27">
        <v>1</v>
      </c>
      <c r="O3300" s="27">
        <f t="shared" si="566"/>
        <v>54.11999999999999</v>
      </c>
      <c r="P3300" s="28">
        <v>16.399999999999999</v>
      </c>
      <c r="Q3300" s="27">
        <f t="shared" si="567"/>
        <v>49.5</v>
      </c>
      <c r="R3300" s="28">
        <v>15</v>
      </c>
      <c r="S3300" s="27">
        <f t="shared" si="568"/>
        <v>54.11999999999999</v>
      </c>
      <c r="T3300" s="28">
        <v>16.399999999999999</v>
      </c>
      <c r="U3300" s="27" t="s">
        <v>43</v>
      </c>
      <c r="V3300" s="27" t="s">
        <v>43</v>
      </c>
      <c r="W3300" s="29">
        <v>27.84498</v>
      </c>
      <c r="X3300" s="29">
        <v>-115.16719000000001</v>
      </c>
      <c r="Y3300" s="28">
        <f t="shared" si="569"/>
        <v>55.400000000000006</v>
      </c>
      <c r="Z3300" s="27">
        <v>13</v>
      </c>
      <c r="AA3300" s="27">
        <v>4.7</v>
      </c>
      <c r="AB3300" s="25" t="s">
        <v>44</v>
      </c>
      <c r="AC3300" s="25">
        <v>6</v>
      </c>
      <c r="AD3300" s="25">
        <v>20</v>
      </c>
      <c r="AE3300" s="27">
        <v>1</v>
      </c>
      <c r="AF3300" s="27">
        <v>19</v>
      </c>
      <c r="AG3300" s="25"/>
      <c r="AI3300" s="70">
        <f t="shared" si="562"/>
        <v>15.337</v>
      </c>
      <c r="AJ3300" s="71" t="s">
        <v>369</v>
      </c>
      <c r="AK3300" s="72">
        <f t="shared" si="563"/>
        <v>2.2645047633742106</v>
      </c>
      <c r="AL3300" s="73">
        <f t="shared" si="564"/>
        <v>2.2645047633742106</v>
      </c>
    </row>
    <row r="3301" spans="1:38">
      <c r="A3301" s="25" t="s">
        <v>159</v>
      </c>
      <c r="B3301" s="25" t="s">
        <v>129</v>
      </c>
      <c r="C3301" s="32">
        <v>39659</v>
      </c>
      <c r="D3301" s="25">
        <v>2008</v>
      </c>
      <c r="E3301" s="26">
        <v>0.3972222222222222</v>
      </c>
      <c r="F3301" s="26">
        <v>0.42291666666666666</v>
      </c>
      <c r="G3301" s="26">
        <f t="shared" si="565"/>
        <v>2.5694444444444464E-2</v>
      </c>
      <c r="H3301" s="27">
        <v>2</v>
      </c>
      <c r="I3301" s="27">
        <v>1</v>
      </c>
      <c r="J3301" s="27">
        <v>3</v>
      </c>
      <c r="K3301" s="27">
        <v>3</v>
      </c>
      <c r="L3301" s="14" t="s">
        <v>48</v>
      </c>
      <c r="M3301" s="14" t="s">
        <v>49</v>
      </c>
      <c r="N3301" s="27">
        <v>1</v>
      </c>
      <c r="O3301" s="27">
        <f t="shared" si="566"/>
        <v>54.11999999999999</v>
      </c>
      <c r="P3301" s="28">
        <v>16.399999999999999</v>
      </c>
      <c r="Q3301" s="27">
        <f t="shared" si="567"/>
        <v>49.5</v>
      </c>
      <c r="R3301" s="28">
        <v>15</v>
      </c>
      <c r="S3301" s="27">
        <f t="shared" si="568"/>
        <v>54.11999999999999</v>
      </c>
      <c r="T3301" s="28">
        <v>16.399999999999999</v>
      </c>
      <c r="U3301" s="27" t="s">
        <v>43</v>
      </c>
      <c r="V3301" s="27" t="s">
        <v>43</v>
      </c>
      <c r="W3301" s="29">
        <v>27.84498</v>
      </c>
      <c r="X3301" s="29">
        <v>-115.16719000000001</v>
      </c>
      <c r="Y3301" s="28">
        <f t="shared" si="569"/>
        <v>55.400000000000006</v>
      </c>
      <c r="Z3301" s="27">
        <v>13</v>
      </c>
      <c r="AA3301" s="27">
        <v>4.7</v>
      </c>
      <c r="AB3301" s="25" t="s">
        <v>44</v>
      </c>
      <c r="AC3301" s="25">
        <v>7</v>
      </c>
      <c r="AD3301" s="25">
        <v>17</v>
      </c>
      <c r="AE3301" s="27">
        <v>1</v>
      </c>
      <c r="AF3301" s="27">
        <v>30</v>
      </c>
      <c r="AG3301" s="25"/>
      <c r="AI3301" s="70">
        <f t="shared" si="562"/>
        <v>13.209999999999999</v>
      </c>
      <c r="AJ3301" s="71" t="s">
        <v>369</v>
      </c>
      <c r="AK3301" s="72">
        <f t="shared" si="563"/>
        <v>1.6329725885917237</v>
      </c>
      <c r="AL3301" s="73">
        <f t="shared" si="564"/>
        <v>1.6329725885917237</v>
      </c>
    </row>
    <row r="3302" spans="1:38" hidden="1">
      <c r="A3302" s="25" t="s">
        <v>160</v>
      </c>
      <c r="B3302" s="25" t="s">
        <v>129</v>
      </c>
      <c r="C3302" s="32">
        <v>39662</v>
      </c>
      <c r="D3302" s="25">
        <v>2008</v>
      </c>
      <c r="E3302" s="26">
        <v>0.45694444444444443</v>
      </c>
      <c r="F3302" s="26">
        <v>0.50208333333333333</v>
      </c>
      <c r="G3302" s="26">
        <f t="shared" si="565"/>
        <v>4.5138888888888895E-2</v>
      </c>
      <c r="H3302" s="27">
        <v>2</v>
      </c>
      <c r="I3302" s="27">
        <v>2</v>
      </c>
      <c r="J3302" s="27">
        <v>4</v>
      </c>
      <c r="K3302" s="27">
        <v>4</v>
      </c>
      <c r="L3302" s="14" t="s">
        <v>99</v>
      </c>
      <c r="M3302" s="47" t="s">
        <v>244</v>
      </c>
      <c r="N3302" s="27">
        <v>2</v>
      </c>
      <c r="O3302" s="27">
        <f t="shared" si="566"/>
        <v>26.4</v>
      </c>
      <c r="P3302" s="28">
        <v>8</v>
      </c>
      <c r="Q3302" s="27">
        <f t="shared" si="567"/>
        <v>21.779999999999998</v>
      </c>
      <c r="R3302" s="28">
        <v>6.6</v>
      </c>
      <c r="S3302" s="27">
        <f t="shared" si="568"/>
        <v>26.4</v>
      </c>
      <c r="T3302" s="28">
        <v>8</v>
      </c>
      <c r="U3302" s="27" t="s">
        <v>43</v>
      </c>
      <c r="V3302" s="27" t="s">
        <v>43</v>
      </c>
      <c r="W3302" s="29">
        <v>27.876449999999998</v>
      </c>
      <c r="X3302" s="29">
        <v>-115.17265</v>
      </c>
      <c r="Y3302" s="28">
        <f t="shared" si="569"/>
        <v>68</v>
      </c>
      <c r="Z3302" s="27">
        <v>20</v>
      </c>
      <c r="AA3302" s="27">
        <v>6</v>
      </c>
      <c r="AB3302" s="25" t="s">
        <v>46</v>
      </c>
      <c r="AC3302" s="25">
        <v>1</v>
      </c>
      <c r="AD3302" s="25">
        <v>21</v>
      </c>
      <c r="AE3302" s="27">
        <v>1</v>
      </c>
      <c r="AF3302" s="25">
        <v>39</v>
      </c>
      <c r="AG3302" s="25"/>
      <c r="AI3302" s="70">
        <f t="shared" ref="AI3302:AI3303" si="570">(0.748*AD3302)+1.2345</f>
        <v>16.942499999999999</v>
      </c>
      <c r="AJ3302" s="74">
        <f t="shared" ref="AJ3302:AJ3303" si="571">((POWER(AI3302*10,3.36))*2.24)/100000</f>
        <v>691.21379845369552</v>
      </c>
      <c r="AK3302" s="74">
        <f t="shared" ref="AK3302:AK3303" si="572">(0.0026*AJ3302)-0.61</f>
        <v>1.1871558759796081</v>
      </c>
      <c r="AL3302" s="73">
        <f t="shared" ref="AL3302:AL3303" si="573">IF(AK3302&gt;0,AK3302:AK3302,0)</f>
        <v>1.1871558759796081</v>
      </c>
    </row>
    <row r="3303" spans="1:38" hidden="1">
      <c r="A3303" s="25" t="s">
        <v>160</v>
      </c>
      <c r="B3303" s="25" t="s">
        <v>129</v>
      </c>
      <c r="C3303" s="32">
        <v>39662</v>
      </c>
      <c r="D3303" s="25">
        <v>2008</v>
      </c>
      <c r="E3303" s="26">
        <v>0.45694444444444443</v>
      </c>
      <c r="F3303" s="26">
        <v>0.50208333333333333</v>
      </c>
      <c r="G3303" s="26">
        <f t="shared" si="565"/>
        <v>4.5138888888888895E-2</v>
      </c>
      <c r="H3303" s="27">
        <v>2</v>
      </c>
      <c r="I3303" s="27">
        <v>2</v>
      </c>
      <c r="J3303" s="27">
        <v>4</v>
      </c>
      <c r="K3303" s="27">
        <v>4</v>
      </c>
      <c r="L3303" s="14" t="s">
        <v>99</v>
      </c>
      <c r="M3303" s="47" t="s">
        <v>244</v>
      </c>
      <c r="N3303" s="27">
        <v>2</v>
      </c>
      <c r="O3303" s="27">
        <f t="shared" si="566"/>
        <v>26.4</v>
      </c>
      <c r="P3303" s="28">
        <v>8</v>
      </c>
      <c r="Q3303" s="27">
        <f t="shared" si="567"/>
        <v>21.779999999999998</v>
      </c>
      <c r="R3303" s="28">
        <v>6.6</v>
      </c>
      <c r="S3303" s="27">
        <f t="shared" si="568"/>
        <v>26.4</v>
      </c>
      <c r="T3303" s="28">
        <v>8</v>
      </c>
      <c r="U3303" s="27" t="s">
        <v>43</v>
      </c>
      <c r="V3303" s="27" t="s">
        <v>43</v>
      </c>
      <c r="W3303" s="29">
        <v>27.876449999999998</v>
      </c>
      <c r="X3303" s="29">
        <v>-115.17265</v>
      </c>
      <c r="Y3303" s="28">
        <f t="shared" si="569"/>
        <v>68</v>
      </c>
      <c r="Z3303" s="27">
        <v>20</v>
      </c>
      <c r="AA3303" s="27">
        <v>6</v>
      </c>
      <c r="AB3303" s="25" t="s">
        <v>46</v>
      </c>
      <c r="AC3303" s="25">
        <v>1</v>
      </c>
      <c r="AD3303" s="25">
        <v>26</v>
      </c>
      <c r="AE3303" s="27">
        <v>1</v>
      </c>
      <c r="AF3303" s="25">
        <v>39</v>
      </c>
      <c r="AG3303" s="25"/>
      <c r="AI3303" s="70">
        <f t="shared" si="570"/>
        <v>20.682500000000001</v>
      </c>
      <c r="AJ3303" s="74">
        <f t="shared" si="571"/>
        <v>1351.0586714113065</v>
      </c>
      <c r="AK3303" s="74">
        <f t="shared" si="572"/>
        <v>2.9027525456693968</v>
      </c>
      <c r="AL3303" s="73">
        <f t="shared" si="573"/>
        <v>2.9027525456693968</v>
      </c>
    </row>
    <row r="3304" spans="1:38" hidden="1">
      <c r="A3304" s="25" t="s">
        <v>161</v>
      </c>
      <c r="B3304" s="25" t="s">
        <v>129</v>
      </c>
      <c r="C3304" s="32">
        <v>39662</v>
      </c>
      <c r="D3304" s="25">
        <v>2008</v>
      </c>
      <c r="E3304" s="26">
        <v>0.45694444444444443</v>
      </c>
      <c r="F3304" s="26">
        <v>0.50208333333333333</v>
      </c>
      <c r="G3304" s="26">
        <f t="shared" si="565"/>
        <v>4.5138888888888895E-2</v>
      </c>
      <c r="H3304" s="27">
        <v>2</v>
      </c>
      <c r="I3304" s="27">
        <v>2</v>
      </c>
      <c r="J3304" s="27">
        <v>4</v>
      </c>
      <c r="K3304" s="27">
        <v>4</v>
      </c>
      <c r="L3304" s="14" t="s">
        <v>99</v>
      </c>
      <c r="M3304" s="47" t="s">
        <v>244</v>
      </c>
      <c r="N3304" s="27">
        <v>2</v>
      </c>
      <c r="O3304" s="27">
        <f t="shared" si="566"/>
        <v>26.4</v>
      </c>
      <c r="P3304" s="28">
        <v>8</v>
      </c>
      <c r="Q3304" s="27">
        <f t="shared" si="567"/>
        <v>21.779999999999998</v>
      </c>
      <c r="R3304" s="28">
        <v>6.6</v>
      </c>
      <c r="S3304" s="27">
        <f t="shared" si="568"/>
        <v>26.4</v>
      </c>
      <c r="T3304" s="28">
        <v>8</v>
      </c>
      <c r="U3304" s="27" t="s">
        <v>43</v>
      </c>
      <c r="V3304" s="27" t="s">
        <v>43</v>
      </c>
      <c r="W3304" s="29">
        <v>27.876449999999998</v>
      </c>
      <c r="X3304" s="29">
        <v>-115.17265</v>
      </c>
      <c r="Y3304" s="28">
        <f t="shared" si="569"/>
        <v>68</v>
      </c>
      <c r="Z3304" s="27">
        <v>20</v>
      </c>
      <c r="AA3304" s="27">
        <v>6</v>
      </c>
      <c r="AB3304" s="25" t="s">
        <v>44</v>
      </c>
      <c r="AC3304" s="25">
        <v>1</v>
      </c>
      <c r="AD3304" s="25">
        <v>14</v>
      </c>
      <c r="AE3304" s="27">
        <v>1</v>
      </c>
      <c r="AF3304" s="27">
        <v>5</v>
      </c>
      <c r="AG3304" s="25"/>
      <c r="AI3304" s="70">
        <f t="shared" ref="AI3304:AI3330" si="574">(0.709*AD3304)+1.157</f>
        <v>11.083</v>
      </c>
      <c r="AJ3304" s="71" t="s">
        <v>369</v>
      </c>
      <c r="AK3304" s="72">
        <f t="shared" ref="AK3304:AK3330" si="575">((POWER(AI3304*10,2.19))*0.037)/1000</f>
        <v>1.1117350137621949</v>
      </c>
      <c r="AL3304" s="73">
        <f t="shared" ref="AL3304:AL3330" si="576">((POWER(AI3304*10,2.19))*0.037)/1000</f>
        <v>1.1117350137621949</v>
      </c>
    </row>
    <row r="3305" spans="1:38" hidden="1">
      <c r="A3305" s="25" t="s">
        <v>161</v>
      </c>
      <c r="B3305" s="25" t="s">
        <v>129</v>
      </c>
      <c r="C3305" s="32">
        <v>39662</v>
      </c>
      <c r="D3305" s="25">
        <v>2008</v>
      </c>
      <c r="E3305" s="26">
        <v>0.45694444444444443</v>
      </c>
      <c r="F3305" s="26">
        <v>0.50208333333333333</v>
      </c>
      <c r="G3305" s="26">
        <f t="shared" si="565"/>
        <v>4.5138888888888895E-2</v>
      </c>
      <c r="H3305" s="27">
        <v>2</v>
      </c>
      <c r="I3305" s="27">
        <v>2</v>
      </c>
      <c r="J3305" s="27">
        <v>4</v>
      </c>
      <c r="K3305" s="27">
        <v>4</v>
      </c>
      <c r="L3305" s="14" t="s">
        <v>99</v>
      </c>
      <c r="M3305" s="47" t="s">
        <v>244</v>
      </c>
      <c r="N3305" s="27">
        <v>2</v>
      </c>
      <c r="O3305" s="27">
        <f t="shared" si="566"/>
        <v>26.4</v>
      </c>
      <c r="P3305" s="28">
        <v>8</v>
      </c>
      <c r="Q3305" s="27">
        <f t="shared" si="567"/>
        <v>21.779999999999998</v>
      </c>
      <c r="R3305" s="28">
        <v>6.6</v>
      </c>
      <c r="S3305" s="27">
        <f t="shared" si="568"/>
        <v>26.4</v>
      </c>
      <c r="T3305" s="28">
        <v>8</v>
      </c>
      <c r="U3305" s="27" t="s">
        <v>43</v>
      </c>
      <c r="V3305" s="27" t="s">
        <v>43</v>
      </c>
      <c r="W3305" s="29">
        <v>27.876449999999998</v>
      </c>
      <c r="X3305" s="29">
        <v>-115.17265</v>
      </c>
      <c r="Y3305" s="28">
        <f t="shared" si="569"/>
        <v>68</v>
      </c>
      <c r="Z3305" s="27">
        <v>20</v>
      </c>
      <c r="AA3305" s="27">
        <v>6</v>
      </c>
      <c r="AB3305" s="25" t="s">
        <v>44</v>
      </c>
      <c r="AC3305" s="25">
        <v>2</v>
      </c>
      <c r="AD3305" s="25">
        <v>16</v>
      </c>
      <c r="AE3305" s="27">
        <v>1</v>
      </c>
      <c r="AF3305" s="27">
        <v>9</v>
      </c>
      <c r="AG3305" s="25"/>
      <c r="AI3305" s="70">
        <f t="shared" si="574"/>
        <v>12.500999999999999</v>
      </c>
      <c r="AJ3305" s="71" t="s">
        <v>369</v>
      </c>
      <c r="AK3305" s="72">
        <f t="shared" si="575"/>
        <v>1.4471406331162124</v>
      </c>
      <c r="AL3305" s="73">
        <f t="shared" si="576"/>
        <v>1.4471406331162124</v>
      </c>
    </row>
    <row r="3306" spans="1:38" hidden="1">
      <c r="A3306" s="25" t="s">
        <v>161</v>
      </c>
      <c r="B3306" s="25" t="s">
        <v>129</v>
      </c>
      <c r="C3306" s="32">
        <v>39662</v>
      </c>
      <c r="D3306" s="25">
        <v>2008</v>
      </c>
      <c r="E3306" s="26">
        <v>0.45694444444444399</v>
      </c>
      <c r="F3306" s="26">
        <v>0.50208333333333299</v>
      </c>
      <c r="G3306" s="26">
        <f t="shared" si="565"/>
        <v>4.5138888888889006E-2</v>
      </c>
      <c r="H3306" s="27">
        <v>2</v>
      </c>
      <c r="I3306" s="27">
        <v>2</v>
      </c>
      <c r="J3306" s="27">
        <v>4</v>
      </c>
      <c r="K3306" s="27">
        <v>4</v>
      </c>
      <c r="L3306" s="14" t="s">
        <v>99</v>
      </c>
      <c r="M3306" s="47" t="s">
        <v>244</v>
      </c>
      <c r="N3306" s="27">
        <v>2</v>
      </c>
      <c r="O3306" s="27">
        <f t="shared" si="566"/>
        <v>26.4</v>
      </c>
      <c r="P3306" s="28">
        <v>8</v>
      </c>
      <c r="Q3306" s="27">
        <f t="shared" si="567"/>
        <v>21.779999999999998</v>
      </c>
      <c r="R3306" s="28">
        <v>6.6</v>
      </c>
      <c r="S3306" s="27">
        <f t="shared" si="568"/>
        <v>26.4</v>
      </c>
      <c r="T3306" s="28">
        <v>8</v>
      </c>
      <c r="U3306" s="27" t="s">
        <v>43</v>
      </c>
      <c r="V3306" s="27" t="s">
        <v>43</v>
      </c>
      <c r="W3306" s="29">
        <v>27.876449999999998</v>
      </c>
      <c r="X3306" s="29">
        <v>-115.17265</v>
      </c>
      <c r="Y3306" s="28">
        <f t="shared" si="569"/>
        <v>68</v>
      </c>
      <c r="Z3306" s="27">
        <v>20</v>
      </c>
      <c r="AA3306" s="27">
        <v>6</v>
      </c>
      <c r="AB3306" s="25" t="s">
        <v>44</v>
      </c>
      <c r="AC3306" s="25">
        <v>2</v>
      </c>
      <c r="AD3306" s="25">
        <v>20</v>
      </c>
      <c r="AE3306" s="27">
        <v>1</v>
      </c>
      <c r="AF3306" s="27">
        <v>9</v>
      </c>
      <c r="AG3306" s="25"/>
      <c r="AI3306" s="70">
        <f t="shared" si="574"/>
        <v>15.337</v>
      </c>
      <c r="AJ3306" s="71" t="s">
        <v>369</v>
      </c>
      <c r="AK3306" s="72">
        <f t="shared" si="575"/>
        <v>2.2645047633742106</v>
      </c>
      <c r="AL3306" s="73">
        <f t="shared" si="576"/>
        <v>2.2645047633742106</v>
      </c>
    </row>
    <row r="3307" spans="1:38" hidden="1">
      <c r="A3307" s="25" t="s">
        <v>161</v>
      </c>
      <c r="B3307" s="25" t="s">
        <v>129</v>
      </c>
      <c r="C3307" s="32">
        <v>39662</v>
      </c>
      <c r="D3307" s="25">
        <v>2008</v>
      </c>
      <c r="E3307" s="26">
        <v>0.45694444444444399</v>
      </c>
      <c r="F3307" s="26">
        <v>0.50208333333333299</v>
      </c>
      <c r="G3307" s="26">
        <f t="shared" si="565"/>
        <v>4.5138888888889006E-2</v>
      </c>
      <c r="H3307" s="27">
        <v>2</v>
      </c>
      <c r="I3307" s="27">
        <v>2</v>
      </c>
      <c r="J3307" s="27">
        <v>4</v>
      </c>
      <c r="K3307" s="27">
        <v>4</v>
      </c>
      <c r="L3307" s="14" t="s">
        <v>99</v>
      </c>
      <c r="M3307" s="47" t="s">
        <v>244</v>
      </c>
      <c r="N3307" s="27">
        <v>2</v>
      </c>
      <c r="O3307" s="27">
        <f t="shared" si="566"/>
        <v>26.4</v>
      </c>
      <c r="P3307" s="28">
        <v>8</v>
      </c>
      <c r="Q3307" s="27">
        <f t="shared" si="567"/>
        <v>21.779999999999998</v>
      </c>
      <c r="R3307" s="28">
        <v>6.6</v>
      </c>
      <c r="S3307" s="27">
        <f t="shared" si="568"/>
        <v>26.4</v>
      </c>
      <c r="T3307" s="28">
        <v>8</v>
      </c>
      <c r="U3307" s="27" t="s">
        <v>43</v>
      </c>
      <c r="V3307" s="27" t="s">
        <v>43</v>
      </c>
      <c r="W3307" s="29">
        <v>27.876449999999998</v>
      </c>
      <c r="X3307" s="29">
        <v>-115.17265</v>
      </c>
      <c r="Y3307" s="28">
        <f t="shared" si="569"/>
        <v>68</v>
      </c>
      <c r="Z3307" s="27">
        <v>20</v>
      </c>
      <c r="AA3307" s="27">
        <v>6</v>
      </c>
      <c r="AB3307" s="25" t="s">
        <v>44</v>
      </c>
      <c r="AC3307" s="25">
        <v>3</v>
      </c>
      <c r="AD3307" s="25">
        <v>20</v>
      </c>
      <c r="AE3307" s="27">
        <v>1</v>
      </c>
      <c r="AF3307" s="27">
        <v>10</v>
      </c>
      <c r="AG3307" s="25"/>
      <c r="AI3307" s="70">
        <f t="shared" si="574"/>
        <v>15.337</v>
      </c>
      <c r="AJ3307" s="71" t="s">
        <v>369</v>
      </c>
      <c r="AK3307" s="72">
        <f t="shared" si="575"/>
        <v>2.2645047633742106</v>
      </c>
      <c r="AL3307" s="73">
        <f t="shared" si="576"/>
        <v>2.2645047633742106</v>
      </c>
    </row>
    <row r="3308" spans="1:38" hidden="1">
      <c r="A3308" s="25" t="s">
        <v>161</v>
      </c>
      <c r="B3308" s="25" t="s">
        <v>129</v>
      </c>
      <c r="C3308" s="32">
        <v>39662</v>
      </c>
      <c r="D3308" s="25">
        <v>2008</v>
      </c>
      <c r="E3308" s="26">
        <v>0.45694444444444399</v>
      </c>
      <c r="F3308" s="26">
        <v>0.50208333333333299</v>
      </c>
      <c r="G3308" s="26">
        <f t="shared" si="565"/>
        <v>4.5138888888889006E-2</v>
      </c>
      <c r="H3308" s="27">
        <v>2</v>
      </c>
      <c r="I3308" s="27">
        <v>2</v>
      </c>
      <c r="J3308" s="27">
        <v>4</v>
      </c>
      <c r="K3308" s="27">
        <v>4</v>
      </c>
      <c r="L3308" s="14" t="s">
        <v>99</v>
      </c>
      <c r="M3308" s="47" t="s">
        <v>244</v>
      </c>
      <c r="N3308" s="27">
        <v>2</v>
      </c>
      <c r="O3308" s="27">
        <f t="shared" si="566"/>
        <v>26.4</v>
      </c>
      <c r="P3308" s="28">
        <v>8</v>
      </c>
      <c r="Q3308" s="27">
        <f t="shared" si="567"/>
        <v>21.779999999999998</v>
      </c>
      <c r="R3308" s="28">
        <v>6.6</v>
      </c>
      <c r="S3308" s="27">
        <f t="shared" si="568"/>
        <v>26.4</v>
      </c>
      <c r="T3308" s="28">
        <v>8</v>
      </c>
      <c r="U3308" s="27" t="s">
        <v>43</v>
      </c>
      <c r="V3308" s="27" t="s">
        <v>43</v>
      </c>
      <c r="W3308" s="29">
        <v>27.876449999999998</v>
      </c>
      <c r="X3308" s="29">
        <v>-115.17265</v>
      </c>
      <c r="Y3308" s="28">
        <f t="shared" si="569"/>
        <v>68</v>
      </c>
      <c r="Z3308" s="27">
        <v>20</v>
      </c>
      <c r="AA3308" s="27">
        <v>6</v>
      </c>
      <c r="AB3308" s="25" t="s">
        <v>44</v>
      </c>
      <c r="AC3308" s="25">
        <v>4</v>
      </c>
      <c r="AD3308" s="25">
        <v>16</v>
      </c>
      <c r="AE3308" s="27">
        <v>1</v>
      </c>
      <c r="AF3308" s="27">
        <v>16</v>
      </c>
      <c r="AG3308" s="25"/>
      <c r="AI3308" s="70">
        <f t="shared" si="574"/>
        <v>12.500999999999999</v>
      </c>
      <c r="AJ3308" s="71" t="s">
        <v>369</v>
      </c>
      <c r="AK3308" s="72">
        <f t="shared" si="575"/>
        <v>1.4471406331162124</v>
      </c>
      <c r="AL3308" s="73">
        <f t="shared" si="576"/>
        <v>1.4471406331162124</v>
      </c>
    </row>
    <row r="3309" spans="1:38" hidden="1">
      <c r="A3309" s="25" t="s">
        <v>161</v>
      </c>
      <c r="B3309" s="25" t="s">
        <v>129</v>
      </c>
      <c r="C3309" s="32">
        <v>39662</v>
      </c>
      <c r="D3309" s="25">
        <v>2008</v>
      </c>
      <c r="E3309" s="26">
        <v>0.45694444444444399</v>
      </c>
      <c r="F3309" s="26">
        <v>0.50208333333333299</v>
      </c>
      <c r="G3309" s="26">
        <f t="shared" si="565"/>
        <v>4.5138888888889006E-2</v>
      </c>
      <c r="H3309" s="27">
        <v>2</v>
      </c>
      <c r="I3309" s="27">
        <v>2</v>
      </c>
      <c r="J3309" s="27">
        <v>4</v>
      </c>
      <c r="K3309" s="27">
        <v>4</v>
      </c>
      <c r="L3309" s="14" t="s">
        <v>99</v>
      </c>
      <c r="M3309" s="47" t="s">
        <v>244</v>
      </c>
      <c r="N3309" s="27">
        <v>2</v>
      </c>
      <c r="O3309" s="27">
        <f t="shared" si="566"/>
        <v>26.4</v>
      </c>
      <c r="P3309" s="28">
        <v>8</v>
      </c>
      <c r="Q3309" s="27">
        <f t="shared" si="567"/>
        <v>21.779999999999998</v>
      </c>
      <c r="R3309" s="28">
        <v>6.6</v>
      </c>
      <c r="S3309" s="27">
        <f t="shared" si="568"/>
        <v>26.4</v>
      </c>
      <c r="T3309" s="28">
        <v>8</v>
      </c>
      <c r="U3309" s="27" t="s">
        <v>43</v>
      </c>
      <c r="V3309" s="27" t="s">
        <v>43</v>
      </c>
      <c r="W3309" s="29">
        <v>27.876449999999998</v>
      </c>
      <c r="X3309" s="29">
        <v>-115.17265</v>
      </c>
      <c r="Y3309" s="28">
        <f t="shared" si="569"/>
        <v>68</v>
      </c>
      <c r="Z3309" s="27">
        <v>20</v>
      </c>
      <c r="AA3309" s="27">
        <v>6</v>
      </c>
      <c r="AB3309" s="25" t="s">
        <v>44</v>
      </c>
      <c r="AC3309" s="25">
        <v>5</v>
      </c>
      <c r="AD3309" s="25">
        <v>20</v>
      </c>
      <c r="AE3309" s="27">
        <v>1</v>
      </c>
      <c r="AF3309" s="27">
        <v>20</v>
      </c>
      <c r="AG3309" s="25"/>
      <c r="AI3309" s="70">
        <f t="shared" si="574"/>
        <v>15.337</v>
      </c>
      <c r="AJ3309" s="71" t="s">
        <v>369</v>
      </c>
      <c r="AK3309" s="72">
        <f t="shared" si="575"/>
        <v>2.2645047633742106</v>
      </c>
      <c r="AL3309" s="73">
        <f t="shared" si="576"/>
        <v>2.2645047633742106</v>
      </c>
    </row>
    <row r="3310" spans="1:38" hidden="1">
      <c r="A3310" s="25" t="s">
        <v>161</v>
      </c>
      <c r="B3310" s="25" t="s">
        <v>129</v>
      </c>
      <c r="C3310" s="32">
        <v>39662</v>
      </c>
      <c r="D3310" s="25">
        <v>2008</v>
      </c>
      <c r="E3310" s="26">
        <v>0.45694444444444399</v>
      </c>
      <c r="F3310" s="26">
        <v>0.50208333333333299</v>
      </c>
      <c r="G3310" s="26">
        <f t="shared" si="565"/>
        <v>4.5138888888889006E-2</v>
      </c>
      <c r="H3310" s="27">
        <v>2</v>
      </c>
      <c r="I3310" s="27">
        <v>2</v>
      </c>
      <c r="J3310" s="27">
        <v>4</v>
      </c>
      <c r="K3310" s="27">
        <v>4</v>
      </c>
      <c r="L3310" s="14" t="s">
        <v>99</v>
      </c>
      <c r="M3310" s="47" t="s">
        <v>244</v>
      </c>
      <c r="N3310" s="27">
        <v>2</v>
      </c>
      <c r="O3310" s="27">
        <f t="shared" si="566"/>
        <v>26.4</v>
      </c>
      <c r="P3310" s="28">
        <v>8</v>
      </c>
      <c r="Q3310" s="27">
        <f t="shared" si="567"/>
        <v>21.779999999999998</v>
      </c>
      <c r="R3310" s="28">
        <v>6.6</v>
      </c>
      <c r="S3310" s="27">
        <f t="shared" si="568"/>
        <v>26.4</v>
      </c>
      <c r="T3310" s="28">
        <v>8</v>
      </c>
      <c r="U3310" s="27" t="s">
        <v>43</v>
      </c>
      <c r="V3310" s="27" t="s">
        <v>43</v>
      </c>
      <c r="W3310" s="29">
        <v>27.876449999999998</v>
      </c>
      <c r="X3310" s="29">
        <v>-115.17265</v>
      </c>
      <c r="Y3310" s="28">
        <f t="shared" si="569"/>
        <v>68</v>
      </c>
      <c r="Z3310" s="27">
        <v>20</v>
      </c>
      <c r="AA3310" s="27">
        <v>6</v>
      </c>
      <c r="AB3310" s="25" t="s">
        <v>44</v>
      </c>
      <c r="AC3310" s="25">
        <v>6</v>
      </c>
      <c r="AD3310" s="25">
        <v>9</v>
      </c>
      <c r="AE3310" s="27">
        <v>1</v>
      </c>
      <c r="AF3310" s="27">
        <v>24</v>
      </c>
      <c r="AG3310" s="25"/>
      <c r="AI3310" s="70">
        <f t="shared" si="574"/>
        <v>7.5379999999999994</v>
      </c>
      <c r="AJ3310" s="71" t="s">
        <v>369</v>
      </c>
      <c r="AK3310" s="72">
        <f t="shared" si="575"/>
        <v>0.47796121404284658</v>
      </c>
      <c r="AL3310" s="73">
        <f t="shared" si="576"/>
        <v>0.47796121404284658</v>
      </c>
    </row>
    <row r="3311" spans="1:38" hidden="1">
      <c r="A3311" s="25" t="s">
        <v>161</v>
      </c>
      <c r="B3311" s="25" t="s">
        <v>129</v>
      </c>
      <c r="C3311" s="32">
        <v>39662</v>
      </c>
      <c r="D3311" s="25">
        <v>2008</v>
      </c>
      <c r="E3311" s="26">
        <v>0.45694444444444399</v>
      </c>
      <c r="F3311" s="26">
        <v>0.50208333333333299</v>
      </c>
      <c r="G3311" s="26">
        <f t="shared" si="565"/>
        <v>4.5138888888889006E-2</v>
      </c>
      <c r="H3311" s="27">
        <v>2</v>
      </c>
      <c r="I3311" s="27">
        <v>2</v>
      </c>
      <c r="J3311" s="27">
        <v>4</v>
      </c>
      <c r="K3311" s="27">
        <v>4</v>
      </c>
      <c r="L3311" s="14" t="s">
        <v>99</v>
      </c>
      <c r="M3311" s="47" t="s">
        <v>244</v>
      </c>
      <c r="N3311" s="27">
        <v>2</v>
      </c>
      <c r="O3311" s="27">
        <f t="shared" si="566"/>
        <v>26.4</v>
      </c>
      <c r="P3311" s="28">
        <v>8</v>
      </c>
      <c r="Q3311" s="27">
        <f t="shared" si="567"/>
        <v>21.779999999999998</v>
      </c>
      <c r="R3311" s="28">
        <v>6.6</v>
      </c>
      <c r="S3311" s="27">
        <f t="shared" si="568"/>
        <v>26.4</v>
      </c>
      <c r="T3311" s="28">
        <v>8</v>
      </c>
      <c r="U3311" s="27" t="s">
        <v>43</v>
      </c>
      <c r="V3311" s="27" t="s">
        <v>43</v>
      </c>
      <c r="W3311" s="29">
        <v>27.876449999999998</v>
      </c>
      <c r="X3311" s="29">
        <v>-115.17265</v>
      </c>
      <c r="Y3311" s="28">
        <f t="shared" si="569"/>
        <v>68</v>
      </c>
      <c r="Z3311" s="27">
        <v>20</v>
      </c>
      <c r="AA3311" s="27">
        <v>6</v>
      </c>
      <c r="AB3311" s="25" t="s">
        <v>44</v>
      </c>
      <c r="AC3311" s="25">
        <v>6</v>
      </c>
      <c r="AD3311" s="25">
        <v>17</v>
      </c>
      <c r="AE3311" s="27">
        <v>1</v>
      </c>
      <c r="AF3311" s="27">
        <v>24</v>
      </c>
      <c r="AG3311" s="25"/>
      <c r="AI3311" s="70">
        <f t="shared" si="574"/>
        <v>13.209999999999999</v>
      </c>
      <c r="AJ3311" s="71" t="s">
        <v>369</v>
      </c>
      <c r="AK3311" s="72">
        <f t="shared" si="575"/>
        <v>1.6329725885917237</v>
      </c>
      <c r="AL3311" s="73">
        <f t="shared" si="576"/>
        <v>1.6329725885917237</v>
      </c>
    </row>
    <row r="3312" spans="1:38" hidden="1">
      <c r="A3312" s="25" t="s">
        <v>161</v>
      </c>
      <c r="B3312" s="25" t="s">
        <v>129</v>
      </c>
      <c r="C3312" s="32">
        <v>39662</v>
      </c>
      <c r="D3312" s="25">
        <v>2008</v>
      </c>
      <c r="E3312" s="26">
        <v>0.45694444444444399</v>
      </c>
      <c r="F3312" s="26">
        <v>0.50208333333333299</v>
      </c>
      <c r="G3312" s="26">
        <f t="shared" si="565"/>
        <v>4.5138888888889006E-2</v>
      </c>
      <c r="H3312" s="27">
        <v>2</v>
      </c>
      <c r="I3312" s="27">
        <v>2</v>
      </c>
      <c r="J3312" s="27">
        <v>4</v>
      </c>
      <c r="K3312" s="27">
        <v>4</v>
      </c>
      <c r="L3312" s="14" t="s">
        <v>99</v>
      </c>
      <c r="M3312" s="47" t="s">
        <v>244</v>
      </c>
      <c r="N3312" s="27">
        <v>2</v>
      </c>
      <c r="O3312" s="27">
        <f t="shared" si="566"/>
        <v>26.4</v>
      </c>
      <c r="P3312" s="28">
        <v>8</v>
      </c>
      <c r="Q3312" s="27">
        <f t="shared" si="567"/>
        <v>21.779999999999998</v>
      </c>
      <c r="R3312" s="28">
        <v>6.6</v>
      </c>
      <c r="S3312" s="27">
        <f t="shared" si="568"/>
        <v>26.4</v>
      </c>
      <c r="T3312" s="28">
        <v>8</v>
      </c>
      <c r="U3312" s="27" t="s">
        <v>43</v>
      </c>
      <c r="V3312" s="27" t="s">
        <v>43</v>
      </c>
      <c r="W3312" s="29">
        <v>27.876449999999998</v>
      </c>
      <c r="X3312" s="29">
        <v>-115.17265</v>
      </c>
      <c r="Y3312" s="28">
        <f t="shared" si="569"/>
        <v>68</v>
      </c>
      <c r="Z3312" s="27">
        <v>20</v>
      </c>
      <c r="AA3312" s="27">
        <v>6</v>
      </c>
      <c r="AB3312" s="25" t="s">
        <v>44</v>
      </c>
      <c r="AC3312" s="25">
        <v>7</v>
      </c>
      <c r="AD3312" s="25">
        <v>12</v>
      </c>
      <c r="AE3312" s="27">
        <v>1</v>
      </c>
      <c r="AF3312" s="27">
        <v>27</v>
      </c>
      <c r="AG3312" s="25"/>
      <c r="AI3312" s="70">
        <f t="shared" si="574"/>
        <v>9.6649999999999991</v>
      </c>
      <c r="AJ3312" s="71" t="s">
        <v>369</v>
      </c>
      <c r="AK3312" s="72">
        <f t="shared" si="575"/>
        <v>0.82374690124645178</v>
      </c>
      <c r="AL3312" s="73">
        <f t="shared" si="576"/>
        <v>0.82374690124645178</v>
      </c>
    </row>
    <row r="3313" spans="1:38" hidden="1">
      <c r="A3313" s="25" t="s">
        <v>161</v>
      </c>
      <c r="B3313" s="25" t="s">
        <v>129</v>
      </c>
      <c r="C3313" s="32">
        <v>39662</v>
      </c>
      <c r="D3313" s="25">
        <v>2008</v>
      </c>
      <c r="E3313" s="26">
        <v>0.45694444444444399</v>
      </c>
      <c r="F3313" s="26">
        <v>0.50208333333333299</v>
      </c>
      <c r="G3313" s="26">
        <f t="shared" si="565"/>
        <v>4.5138888888889006E-2</v>
      </c>
      <c r="H3313" s="27">
        <v>2</v>
      </c>
      <c r="I3313" s="27">
        <v>2</v>
      </c>
      <c r="J3313" s="27">
        <v>4</v>
      </c>
      <c r="K3313" s="27">
        <v>4</v>
      </c>
      <c r="L3313" s="14" t="s">
        <v>99</v>
      </c>
      <c r="M3313" s="47" t="s">
        <v>244</v>
      </c>
      <c r="N3313" s="27">
        <v>2</v>
      </c>
      <c r="O3313" s="27">
        <f t="shared" si="566"/>
        <v>26.4</v>
      </c>
      <c r="P3313" s="28">
        <v>8</v>
      </c>
      <c r="Q3313" s="27">
        <f t="shared" si="567"/>
        <v>21.779999999999998</v>
      </c>
      <c r="R3313" s="28">
        <v>6.6</v>
      </c>
      <c r="S3313" s="27">
        <f t="shared" si="568"/>
        <v>26.4</v>
      </c>
      <c r="T3313" s="28">
        <v>8</v>
      </c>
      <c r="U3313" s="27" t="s">
        <v>43</v>
      </c>
      <c r="V3313" s="27" t="s">
        <v>43</v>
      </c>
      <c r="W3313" s="29">
        <v>27.876449999999998</v>
      </c>
      <c r="X3313" s="29">
        <v>-115.17265</v>
      </c>
      <c r="Y3313" s="28">
        <f t="shared" si="569"/>
        <v>68</v>
      </c>
      <c r="Z3313" s="27">
        <v>20</v>
      </c>
      <c r="AA3313" s="27">
        <v>6</v>
      </c>
      <c r="AB3313" s="25" t="s">
        <v>44</v>
      </c>
      <c r="AC3313" s="25">
        <v>7</v>
      </c>
      <c r="AD3313" s="25">
        <v>19</v>
      </c>
      <c r="AE3313" s="27">
        <v>1</v>
      </c>
      <c r="AF3313" s="27">
        <v>27</v>
      </c>
      <c r="AG3313" s="25"/>
      <c r="AI3313" s="70">
        <f t="shared" si="574"/>
        <v>14.628</v>
      </c>
      <c r="AJ3313" s="71" t="s">
        <v>369</v>
      </c>
      <c r="AK3313" s="72">
        <f t="shared" si="575"/>
        <v>2.041534710262368</v>
      </c>
      <c r="AL3313" s="73">
        <f t="shared" si="576"/>
        <v>2.041534710262368</v>
      </c>
    </row>
    <row r="3314" spans="1:38" hidden="1">
      <c r="A3314" s="25" t="s">
        <v>161</v>
      </c>
      <c r="B3314" s="25" t="s">
        <v>129</v>
      </c>
      <c r="C3314" s="32">
        <v>39662</v>
      </c>
      <c r="D3314" s="25">
        <v>2008</v>
      </c>
      <c r="E3314" s="26">
        <v>0.45694444444444399</v>
      </c>
      <c r="F3314" s="26">
        <v>0.50208333333333299</v>
      </c>
      <c r="G3314" s="26">
        <f t="shared" si="565"/>
        <v>4.5138888888889006E-2</v>
      </c>
      <c r="H3314" s="27">
        <v>2</v>
      </c>
      <c r="I3314" s="27">
        <v>2</v>
      </c>
      <c r="J3314" s="27">
        <v>4</v>
      </c>
      <c r="K3314" s="27">
        <v>4</v>
      </c>
      <c r="L3314" s="14" t="s">
        <v>99</v>
      </c>
      <c r="M3314" s="47" t="s">
        <v>244</v>
      </c>
      <c r="N3314" s="27">
        <v>2</v>
      </c>
      <c r="O3314" s="27">
        <f t="shared" si="566"/>
        <v>26.4</v>
      </c>
      <c r="P3314" s="28">
        <v>8</v>
      </c>
      <c r="Q3314" s="27">
        <f t="shared" si="567"/>
        <v>21.779999999999998</v>
      </c>
      <c r="R3314" s="28">
        <v>6.6</v>
      </c>
      <c r="S3314" s="27">
        <f t="shared" si="568"/>
        <v>26.4</v>
      </c>
      <c r="T3314" s="28">
        <v>8</v>
      </c>
      <c r="U3314" s="27" t="s">
        <v>43</v>
      </c>
      <c r="V3314" s="27" t="s">
        <v>43</v>
      </c>
      <c r="W3314" s="29">
        <v>27.876449999999998</v>
      </c>
      <c r="X3314" s="29">
        <v>-115.17265</v>
      </c>
      <c r="Y3314" s="28">
        <f t="shared" si="569"/>
        <v>68</v>
      </c>
      <c r="Z3314" s="27">
        <v>20</v>
      </c>
      <c r="AA3314" s="27">
        <v>6</v>
      </c>
      <c r="AB3314" s="25" t="s">
        <v>44</v>
      </c>
      <c r="AC3314" s="25">
        <v>8</v>
      </c>
      <c r="AD3314" s="25">
        <v>20</v>
      </c>
      <c r="AE3314" s="27">
        <v>1</v>
      </c>
      <c r="AF3314" s="27">
        <v>35</v>
      </c>
      <c r="AG3314" s="25"/>
      <c r="AI3314" s="70">
        <f t="shared" si="574"/>
        <v>15.337</v>
      </c>
      <c r="AJ3314" s="71" t="s">
        <v>369</v>
      </c>
      <c r="AK3314" s="72">
        <f t="shared" si="575"/>
        <v>2.2645047633742106</v>
      </c>
      <c r="AL3314" s="73">
        <f t="shared" si="576"/>
        <v>2.2645047633742106</v>
      </c>
    </row>
    <row r="3315" spans="1:38" hidden="1">
      <c r="A3315" s="25" t="s">
        <v>161</v>
      </c>
      <c r="B3315" s="25" t="s">
        <v>129</v>
      </c>
      <c r="C3315" s="32">
        <v>39662</v>
      </c>
      <c r="D3315" s="25">
        <v>2008</v>
      </c>
      <c r="E3315" s="26">
        <v>0.45694444444444399</v>
      </c>
      <c r="F3315" s="26">
        <v>0.50208333333333299</v>
      </c>
      <c r="G3315" s="26">
        <f t="shared" si="565"/>
        <v>4.5138888888889006E-2</v>
      </c>
      <c r="H3315" s="27">
        <v>2</v>
      </c>
      <c r="I3315" s="27">
        <v>2</v>
      </c>
      <c r="J3315" s="27">
        <v>4</v>
      </c>
      <c r="K3315" s="27">
        <v>4</v>
      </c>
      <c r="L3315" s="14" t="s">
        <v>99</v>
      </c>
      <c r="M3315" s="47" t="s">
        <v>244</v>
      </c>
      <c r="N3315" s="27">
        <v>2</v>
      </c>
      <c r="O3315" s="27">
        <f t="shared" si="566"/>
        <v>26.4</v>
      </c>
      <c r="P3315" s="28">
        <v>8</v>
      </c>
      <c r="Q3315" s="27">
        <f t="shared" si="567"/>
        <v>21.779999999999998</v>
      </c>
      <c r="R3315" s="28">
        <v>6.6</v>
      </c>
      <c r="S3315" s="27">
        <f t="shared" si="568"/>
        <v>26.4</v>
      </c>
      <c r="T3315" s="28">
        <v>8</v>
      </c>
      <c r="U3315" s="27" t="s">
        <v>43</v>
      </c>
      <c r="V3315" s="27" t="s">
        <v>43</v>
      </c>
      <c r="W3315" s="29">
        <v>27.876449999999998</v>
      </c>
      <c r="X3315" s="29">
        <v>-115.17265</v>
      </c>
      <c r="Y3315" s="28">
        <f t="shared" si="569"/>
        <v>68</v>
      </c>
      <c r="Z3315" s="27">
        <v>20</v>
      </c>
      <c r="AA3315" s="27">
        <v>6</v>
      </c>
      <c r="AB3315" s="25" t="s">
        <v>44</v>
      </c>
      <c r="AC3315" s="25">
        <v>8</v>
      </c>
      <c r="AD3315" s="25">
        <v>24</v>
      </c>
      <c r="AE3315" s="27">
        <v>1</v>
      </c>
      <c r="AF3315" s="27">
        <v>35</v>
      </c>
      <c r="AG3315" s="25"/>
      <c r="AI3315" s="70">
        <f t="shared" si="574"/>
        <v>18.172999999999998</v>
      </c>
      <c r="AJ3315" s="71" t="s">
        <v>369</v>
      </c>
      <c r="AK3315" s="72">
        <f t="shared" si="575"/>
        <v>3.2835681640171575</v>
      </c>
      <c r="AL3315" s="73">
        <f t="shared" si="576"/>
        <v>3.2835681640171575</v>
      </c>
    </row>
    <row r="3316" spans="1:38" hidden="1">
      <c r="A3316" s="25" t="s">
        <v>161</v>
      </c>
      <c r="B3316" s="25" t="s">
        <v>129</v>
      </c>
      <c r="C3316" s="32">
        <v>39662</v>
      </c>
      <c r="D3316" s="25">
        <v>2008</v>
      </c>
      <c r="E3316" s="26">
        <v>0.45694444444444399</v>
      </c>
      <c r="F3316" s="26">
        <v>0.50208333333333299</v>
      </c>
      <c r="G3316" s="26">
        <f t="shared" si="565"/>
        <v>4.5138888888889006E-2</v>
      </c>
      <c r="H3316" s="27">
        <v>2</v>
      </c>
      <c r="I3316" s="27">
        <v>2</v>
      </c>
      <c r="J3316" s="27">
        <v>4</v>
      </c>
      <c r="K3316" s="27">
        <v>4</v>
      </c>
      <c r="L3316" s="14" t="s">
        <v>99</v>
      </c>
      <c r="M3316" s="47" t="s">
        <v>244</v>
      </c>
      <c r="N3316" s="27">
        <v>2</v>
      </c>
      <c r="O3316" s="27">
        <f t="shared" si="566"/>
        <v>26.4</v>
      </c>
      <c r="P3316" s="28">
        <v>8</v>
      </c>
      <c r="Q3316" s="27">
        <f t="shared" si="567"/>
        <v>21.779999999999998</v>
      </c>
      <c r="R3316" s="28">
        <v>6.6</v>
      </c>
      <c r="S3316" s="27">
        <f t="shared" si="568"/>
        <v>26.4</v>
      </c>
      <c r="T3316" s="28">
        <v>8</v>
      </c>
      <c r="U3316" s="27" t="s">
        <v>43</v>
      </c>
      <c r="V3316" s="27" t="s">
        <v>43</v>
      </c>
      <c r="W3316" s="29">
        <v>27.876449999999998</v>
      </c>
      <c r="X3316" s="29">
        <v>-115.17265</v>
      </c>
      <c r="Y3316" s="28">
        <f t="shared" si="569"/>
        <v>68</v>
      </c>
      <c r="Z3316" s="27">
        <v>20</v>
      </c>
      <c r="AA3316" s="27">
        <v>6</v>
      </c>
      <c r="AB3316" s="25" t="s">
        <v>44</v>
      </c>
      <c r="AC3316" s="25">
        <v>9</v>
      </c>
      <c r="AD3316" s="25">
        <v>20</v>
      </c>
      <c r="AE3316" s="27">
        <v>1</v>
      </c>
      <c r="AF3316" s="27">
        <v>39</v>
      </c>
      <c r="AG3316" s="25"/>
      <c r="AI3316" s="70">
        <f t="shared" si="574"/>
        <v>15.337</v>
      </c>
      <c r="AJ3316" s="71" t="s">
        <v>369</v>
      </c>
      <c r="AK3316" s="72">
        <f t="shared" si="575"/>
        <v>2.2645047633742106</v>
      </c>
      <c r="AL3316" s="73">
        <f t="shared" si="576"/>
        <v>2.2645047633742106</v>
      </c>
    </row>
    <row r="3317" spans="1:38" hidden="1">
      <c r="A3317" s="25" t="s">
        <v>161</v>
      </c>
      <c r="B3317" s="25" t="s">
        <v>129</v>
      </c>
      <c r="C3317" s="32">
        <v>39662</v>
      </c>
      <c r="D3317" s="25">
        <v>2008</v>
      </c>
      <c r="E3317" s="26">
        <v>0.45694444444444399</v>
      </c>
      <c r="F3317" s="26">
        <v>0.50208333333333299</v>
      </c>
      <c r="G3317" s="26">
        <f t="shared" si="565"/>
        <v>4.5138888888889006E-2</v>
      </c>
      <c r="H3317" s="27">
        <v>2</v>
      </c>
      <c r="I3317" s="27">
        <v>2</v>
      </c>
      <c r="J3317" s="27">
        <v>4</v>
      </c>
      <c r="K3317" s="27">
        <v>4</v>
      </c>
      <c r="L3317" s="14" t="s">
        <v>99</v>
      </c>
      <c r="M3317" s="47" t="s">
        <v>244</v>
      </c>
      <c r="N3317" s="27">
        <v>2</v>
      </c>
      <c r="O3317" s="27">
        <f t="shared" si="566"/>
        <v>26.4</v>
      </c>
      <c r="P3317" s="28">
        <v>8</v>
      </c>
      <c r="Q3317" s="27">
        <f t="shared" si="567"/>
        <v>21.779999999999998</v>
      </c>
      <c r="R3317" s="28">
        <v>6.6</v>
      </c>
      <c r="S3317" s="27">
        <f t="shared" si="568"/>
        <v>26.4</v>
      </c>
      <c r="T3317" s="28">
        <v>8</v>
      </c>
      <c r="U3317" s="27" t="s">
        <v>43</v>
      </c>
      <c r="V3317" s="27" t="s">
        <v>43</v>
      </c>
      <c r="W3317" s="29">
        <v>27.876449999999998</v>
      </c>
      <c r="X3317" s="29">
        <v>-115.17265</v>
      </c>
      <c r="Y3317" s="28">
        <f t="shared" si="569"/>
        <v>68</v>
      </c>
      <c r="Z3317" s="27">
        <v>20</v>
      </c>
      <c r="AA3317" s="27">
        <v>6</v>
      </c>
      <c r="AB3317" s="25" t="s">
        <v>44</v>
      </c>
      <c r="AC3317" s="25">
        <v>10</v>
      </c>
      <c r="AD3317" s="25">
        <v>22</v>
      </c>
      <c r="AE3317" s="27">
        <v>1</v>
      </c>
      <c r="AF3317" s="27">
        <v>44</v>
      </c>
      <c r="AG3317" s="25"/>
      <c r="AI3317" s="70">
        <f t="shared" si="574"/>
        <v>16.754999999999999</v>
      </c>
      <c r="AJ3317" s="71" t="s">
        <v>369</v>
      </c>
      <c r="AK3317" s="72">
        <f t="shared" si="575"/>
        <v>2.7483879168691034</v>
      </c>
      <c r="AL3317" s="73">
        <f t="shared" si="576"/>
        <v>2.7483879168691034</v>
      </c>
    </row>
    <row r="3318" spans="1:38" hidden="1">
      <c r="A3318" s="25" t="s">
        <v>161</v>
      </c>
      <c r="B3318" s="25" t="s">
        <v>129</v>
      </c>
      <c r="C3318" s="32">
        <v>39662</v>
      </c>
      <c r="D3318" s="25">
        <v>2008</v>
      </c>
      <c r="E3318" s="26">
        <v>0.45694444444444399</v>
      </c>
      <c r="F3318" s="26">
        <v>0.50208333333333299</v>
      </c>
      <c r="G3318" s="26">
        <f t="shared" si="565"/>
        <v>4.5138888888889006E-2</v>
      </c>
      <c r="H3318" s="27">
        <v>2</v>
      </c>
      <c r="I3318" s="27">
        <v>2</v>
      </c>
      <c r="J3318" s="27">
        <v>4</v>
      </c>
      <c r="K3318" s="27">
        <v>4</v>
      </c>
      <c r="L3318" s="14" t="s">
        <v>99</v>
      </c>
      <c r="M3318" s="47" t="s">
        <v>244</v>
      </c>
      <c r="N3318" s="27">
        <v>2</v>
      </c>
      <c r="O3318" s="27">
        <f t="shared" si="566"/>
        <v>26.4</v>
      </c>
      <c r="P3318" s="28">
        <v>8</v>
      </c>
      <c r="Q3318" s="27">
        <f t="shared" si="567"/>
        <v>21.779999999999998</v>
      </c>
      <c r="R3318" s="28">
        <v>6.6</v>
      </c>
      <c r="S3318" s="27">
        <f t="shared" si="568"/>
        <v>26.4</v>
      </c>
      <c r="T3318" s="28">
        <v>8</v>
      </c>
      <c r="U3318" s="27" t="s">
        <v>43</v>
      </c>
      <c r="V3318" s="27" t="s">
        <v>43</v>
      </c>
      <c r="W3318" s="29">
        <v>27.876449999999998</v>
      </c>
      <c r="X3318" s="29">
        <v>-115.17265</v>
      </c>
      <c r="Y3318" s="28">
        <f t="shared" si="569"/>
        <v>68</v>
      </c>
      <c r="Z3318" s="27">
        <v>20</v>
      </c>
      <c r="AA3318" s="27">
        <v>6</v>
      </c>
      <c r="AB3318" s="25" t="s">
        <v>44</v>
      </c>
      <c r="AC3318" s="25">
        <v>11</v>
      </c>
      <c r="AD3318" s="25">
        <v>23</v>
      </c>
      <c r="AE3318" s="27">
        <v>1</v>
      </c>
      <c r="AF3318" s="27">
        <v>46</v>
      </c>
      <c r="AG3318" s="25"/>
      <c r="AI3318" s="70">
        <f t="shared" si="574"/>
        <v>17.463999999999999</v>
      </c>
      <c r="AJ3318" s="71" t="s">
        <v>369</v>
      </c>
      <c r="AK3318" s="72">
        <f t="shared" si="575"/>
        <v>3.0095147540604348</v>
      </c>
      <c r="AL3318" s="73">
        <f t="shared" si="576"/>
        <v>3.0095147540604348</v>
      </c>
    </row>
    <row r="3319" spans="1:38" hidden="1">
      <c r="A3319" s="25" t="s">
        <v>161</v>
      </c>
      <c r="B3319" s="25" t="s">
        <v>129</v>
      </c>
      <c r="C3319" s="32">
        <v>39662</v>
      </c>
      <c r="D3319" s="25">
        <v>2008</v>
      </c>
      <c r="E3319" s="26">
        <v>0.45694444444444399</v>
      </c>
      <c r="F3319" s="26">
        <v>0.50208333333333299</v>
      </c>
      <c r="G3319" s="26">
        <f t="shared" si="565"/>
        <v>4.5138888888889006E-2</v>
      </c>
      <c r="H3319" s="27">
        <v>2</v>
      </c>
      <c r="I3319" s="27">
        <v>2</v>
      </c>
      <c r="J3319" s="27">
        <v>4</v>
      </c>
      <c r="K3319" s="27">
        <v>4</v>
      </c>
      <c r="L3319" s="14" t="s">
        <v>99</v>
      </c>
      <c r="M3319" s="47" t="s">
        <v>244</v>
      </c>
      <c r="N3319" s="27">
        <v>2</v>
      </c>
      <c r="O3319" s="27">
        <f t="shared" si="566"/>
        <v>26.4</v>
      </c>
      <c r="P3319" s="28">
        <v>8</v>
      </c>
      <c r="Q3319" s="27">
        <f t="shared" si="567"/>
        <v>21.779999999999998</v>
      </c>
      <c r="R3319" s="28">
        <v>6.6</v>
      </c>
      <c r="S3319" s="27">
        <f t="shared" si="568"/>
        <v>26.4</v>
      </c>
      <c r="T3319" s="28">
        <v>8</v>
      </c>
      <c r="U3319" s="27" t="s">
        <v>43</v>
      </c>
      <c r="V3319" s="27" t="s">
        <v>43</v>
      </c>
      <c r="W3319" s="29">
        <v>27.876449999999998</v>
      </c>
      <c r="X3319" s="29">
        <v>-115.17265</v>
      </c>
      <c r="Y3319" s="28">
        <f t="shared" si="569"/>
        <v>68</v>
      </c>
      <c r="Z3319" s="27">
        <v>20</v>
      </c>
      <c r="AA3319" s="27">
        <v>6</v>
      </c>
      <c r="AB3319" s="25" t="s">
        <v>44</v>
      </c>
      <c r="AC3319" s="25">
        <v>12</v>
      </c>
      <c r="AD3319" s="25">
        <v>11</v>
      </c>
      <c r="AE3319" s="27">
        <v>1</v>
      </c>
      <c r="AF3319" s="27">
        <v>50</v>
      </c>
      <c r="AG3319" s="25"/>
      <c r="AI3319" s="70">
        <f t="shared" si="574"/>
        <v>8.9559999999999995</v>
      </c>
      <c r="AJ3319" s="71" t="s">
        <v>369</v>
      </c>
      <c r="AK3319" s="72">
        <f t="shared" si="575"/>
        <v>0.69715856935839871</v>
      </c>
      <c r="AL3319" s="73">
        <f t="shared" si="576"/>
        <v>0.69715856935839871</v>
      </c>
    </row>
    <row r="3320" spans="1:38" hidden="1">
      <c r="A3320" s="25" t="s">
        <v>161</v>
      </c>
      <c r="B3320" s="25" t="s">
        <v>129</v>
      </c>
      <c r="C3320" s="32">
        <v>39662</v>
      </c>
      <c r="D3320" s="25">
        <v>2008</v>
      </c>
      <c r="E3320" s="26">
        <v>0.45694444444444399</v>
      </c>
      <c r="F3320" s="26">
        <v>0.50208333333333299</v>
      </c>
      <c r="G3320" s="26">
        <f t="shared" si="565"/>
        <v>4.5138888888889006E-2</v>
      </c>
      <c r="H3320" s="27">
        <v>2</v>
      </c>
      <c r="I3320" s="27">
        <v>2</v>
      </c>
      <c r="J3320" s="27">
        <v>4</v>
      </c>
      <c r="K3320" s="27">
        <v>4</v>
      </c>
      <c r="L3320" s="14" t="s">
        <v>99</v>
      </c>
      <c r="M3320" s="47" t="s">
        <v>244</v>
      </c>
      <c r="N3320" s="27">
        <v>2</v>
      </c>
      <c r="O3320" s="27">
        <f t="shared" si="566"/>
        <v>26.4</v>
      </c>
      <c r="P3320" s="28">
        <v>8</v>
      </c>
      <c r="Q3320" s="27">
        <f t="shared" si="567"/>
        <v>21.779999999999998</v>
      </c>
      <c r="R3320" s="28">
        <v>6.6</v>
      </c>
      <c r="S3320" s="27">
        <f t="shared" si="568"/>
        <v>26.4</v>
      </c>
      <c r="T3320" s="28">
        <v>8</v>
      </c>
      <c r="U3320" s="27" t="s">
        <v>43</v>
      </c>
      <c r="V3320" s="27" t="s">
        <v>43</v>
      </c>
      <c r="W3320" s="29">
        <v>27.876449999999998</v>
      </c>
      <c r="X3320" s="29">
        <v>-115.17265</v>
      </c>
      <c r="Y3320" s="28">
        <f t="shared" si="569"/>
        <v>68</v>
      </c>
      <c r="Z3320" s="27">
        <v>20</v>
      </c>
      <c r="AA3320" s="27">
        <v>6</v>
      </c>
      <c r="AB3320" s="25" t="s">
        <v>44</v>
      </c>
      <c r="AC3320" s="25">
        <v>13</v>
      </c>
      <c r="AD3320" s="25">
        <v>9</v>
      </c>
      <c r="AE3320" s="27">
        <v>1</v>
      </c>
      <c r="AF3320" s="27">
        <v>57</v>
      </c>
      <c r="AG3320" s="25"/>
      <c r="AI3320" s="70">
        <f t="shared" si="574"/>
        <v>7.5379999999999994</v>
      </c>
      <c r="AJ3320" s="71" t="s">
        <v>369</v>
      </c>
      <c r="AK3320" s="72">
        <f t="shared" si="575"/>
        <v>0.47796121404284658</v>
      </c>
      <c r="AL3320" s="73">
        <f t="shared" si="576"/>
        <v>0.47796121404284658</v>
      </c>
    </row>
    <row r="3321" spans="1:38" hidden="1">
      <c r="A3321" s="25" t="s">
        <v>161</v>
      </c>
      <c r="B3321" s="25" t="s">
        <v>129</v>
      </c>
      <c r="C3321" s="32">
        <v>39662</v>
      </c>
      <c r="D3321" s="25">
        <v>2008</v>
      </c>
      <c r="E3321" s="26">
        <v>0.45694444444444399</v>
      </c>
      <c r="F3321" s="26">
        <v>0.50208333333333299</v>
      </c>
      <c r="G3321" s="26">
        <f t="shared" si="565"/>
        <v>4.5138888888889006E-2</v>
      </c>
      <c r="H3321" s="27">
        <v>2</v>
      </c>
      <c r="I3321" s="27">
        <v>2</v>
      </c>
      <c r="J3321" s="27">
        <v>4</v>
      </c>
      <c r="K3321" s="27">
        <v>4</v>
      </c>
      <c r="L3321" s="14" t="s">
        <v>99</v>
      </c>
      <c r="M3321" s="47" t="s">
        <v>244</v>
      </c>
      <c r="N3321" s="27">
        <v>2</v>
      </c>
      <c r="O3321" s="27">
        <f t="shared" si="566"/>
        <v>26.4</v>
      </c>
      <c r="P3321" s="28">
        <v>8</v>
      </c>
      <c r="Q3321" s="27">
        <f t="shared" si="567"/>
        <v>21.779999999999998</v>
      </c>
      <c r="R3321" s="28">
        <v>6.6</v>
      </c>
      <c r="S3321" s="27">
        <f t="shared" si="568"/>
        <v>26.4</v>
      </c>
      <c r="T3321" s="28">
        <v>8</v>
      </c>
      <c r="U3321" s="27" t="s">
        <v>43</v>
      </c>
      <c r="V3321" s="27" t="s">
        <v>43</v>
      </c>
      <c r="W3321" s="29">
        <v>27.876449999999998</v>
      </c>
      <c r="X3321" s="29">
        <v>-115.17265</v>
      </c>
      <c r="Y3321" s="28">
        <f t="shared" si="569"/>
        <v>68</v>
      </c>
      <c r="Z3321" s="27">
        <v>20</v>
      </c>
      <c r="AA3321" s="27">
        <v>6</v>
      </c>
      <c r="AB3321" s="25" t="s">
        <v>44</v>
      </c>
      <c r="AC3321" s="25">
        <v>13</v>
      </c>
      <c r="AD3321" s="25">
        <v>10</v>
      </c>
      <c r="AE3321" s="27">
        <v>1</v>
      </c>
      <c r="AF3321" s="27">
        <v>57</v>
      </c>
      <c r="AG3321" s="25"/>
      <c r="AI3321" s="70">
        <f t="shared" si="574"/>
        <v>8.2469999999999999</v>
      </c>
      <c r="AJ3321" s="71" t="s">
        <v>369</v>
      </c>
      <c r="AK3321" s="72">
        <f t="shared" si="575"/>
        <v>0.58195573469462847</v>
      </c>
      <c r="AL3321" s="73">
        <f t="shared" si="576"/>
        <v>0.58195573469462847</v>
      </c>
    </row>
    <row r="3322" spans="1:38" hidden="1">
      <c r="A3322" s="25" t="s">
        <v>161</v>
      </c>
      <c r="B3322" s="25" t="s">
        <v>129</v>
      </c>
      <c r="C3322" s="32">
        <v>39662</v>
      </c>
      <c r="D3322" s="25">
        <v>2008</v>
      </c>
      <c r="E3322" s="26">
        <v>0.45694444444444399</v>
      </c>
      <c r="F3322" s="26">
        <v>0.50208333333333299</v>
      </c>
      <c r="G3322" s="26">
        <f t="shared" si="565"/>
        <v>4.5138888888889006E-2</v>
      </c>
      <c r="H3322" s="27">
        <v>2</v>
      </c>
      <c r="I3322" s="27">
        <v>2</v>
      </c>
      <c r="J3322" s="27">
        <v>4</v>
      </c>
      <c r="K3322" s="27">
        <v>4</v>
      </c>
      <c r="L3322" s="14" t="s">
        <v>99</v>
      </c>
      <c r="M3322" s="47" t="s">
        <v>244</v>
      </c>
      <c r="N3322" s="27">
        <v>2</v>
      </c>
      <c r="O3322" s="27">
        <f t="shared" si="566"/>
        <v>26.4</v>
      </c>
      <c r="P3322" s="28">
        <v>8</v>
      </c>
      <c r="Q3322" s="27">
        <f t="shared" si="567"/>
        <v>21.779999999999998</v>
      </c>
      <c r="R3322" s="28">
        <v>6.6</v>
      </c>
      <c r="S3322" s="27">
        <f t="shared" si="568"/>
        <v>26.4</v>
      </c>
      <c r="T3322" s="28">
        <v>8</v>
      </c>
      <c r="U3322" s="27" t="s">
        <v>43</v>
      </c>
      <c r="V3322" s="27" t="s">
        <v>43</v>
      </c>
      <c r="W3322" s="29">
        <v>27.876449999999998</v>
      </c>
      <c r="X3322" s="29">
        <v>-115.17265</v>
      </c>
      <c r="Y3322" s="28">
        <f t="shared" si="569"/>
        <v>68</v>
      </c>
      <c r="Z3322" s="27">
        <v>20</v>
      </c>
      <c r="AA3322" s="27">
        <v>6</v>
      </c>
      <c r="AB3322" s="25" t="s">
        <v>44</v>
      </c>
      <c r="AC3322" s="25">
        <v>13</v>
      </c>
      <c r="AD3322" s="25">
        <v>10</v>
      </c>
      <c r="AE3322" s="27">
        <v>1</v>
      </c>
      <c r="AF3322" s="27">
        <v>57</v>
      </c>
      <c r="AG3322" s="25"/>
      <c r="AI3322" s="70">
        <f t="shared" si="574"/>
        <v>8.2469999999999999</v>
      </c>
      <c r="AJ3322" s="71" t="s">
        <v>369</v>
      </c>
      <c r="AK3322" s="72">
        <f t="shared" si="575"/>
        <v>0.58195573469462847</v>
      </c>
      <c r="AL3322" s="73">
        <f t="shared" si="576"/>
        <v>0.58195573469462847</v>
      </c>
    </row>
    <row r="3323" spans="1:38" hidden="1">
      <c r="A3323" s="25" t="s">
        <v>161</v>
      </c>
      <c r="B3323" s="25" t="s">
        <v>129</v>
      </c>
      <c r="C3323" s="32">
        <v>39662</v>
      </c>
      <c r="D3323" s="25">
        <v>2008</v>
      </c>
      <c r="E3323" s="26">
        <v>0.45694444444444399</v>
      </c>
      <c r="F3323" s="26">
        <v>0.50208333333333299</v>
      </c>
      <c r="G3323" s="26">
        <f t="shared" si="565"/>
        <v>4.5138888888889006E-2</v>
      </c>
      <c r="H3323" s="27">
        <v>2</v>
      </c>
      <c r="I3323" s="27">
        <v>2</v>
      </c>
      <c r="J3323" s="27">
        <v>4</v>
      </c>
      <c r="K3323" s="27">
        <v>4</v>
      </c>
      <c r="L3323" s="14" t="s">
        <v>99</v>
      </c>
      <c r="M3323" s="47" t="s">
        <v>244</v>
      </c>
      <c r="N3323" s="27">
        <v>2</v>
      </c>
      <c r="O3323" s="27">
        <f t="shared" si="566"/>
        <v>26.4</v>
      </c>
      <c r="P3323" s="28">
        <v>8</v>
      </c>
      <c r="Q3323" s="27">
        <f t="shared" si="567"/>
        <v>21.779999999999998</v>
      </c>
      <c r="R3323" s="28">
        <v>6.6</v>
      </c>
      <c r="S3323" s="27">
        <f t="shared" si="568"/>
        <v>26.4</v>
      </c>
      <c r="T3323" s="28">
        <v>8</v>
      </c>
      <c r="U3323" s="27" t="s">
        <v>43</v>
      </c>
      <c r="V3323" s="27" t="s">
        <v>43</v>
      </c>
      <c r="W3323" s="29">
        <v>27.876449999999998</v>
      </c>
      <c r="X3323" s="29">
        <v>-115.17265</v>
      </c>
      <c r="Y3323" s="28">
        <f t="shared" si="569"/>
        <v>68</v>
      </c>
      <c r="Z3323" s="27">
        <v>20</v>
      </c>
      <c r="AA3323" s="27">
        <v>6</v>
      </c>
      <c r="AB3323" s="25" t="s">
        <v>44</v>
      </c>
      <c r="AC3323" s="25">
        <v>14</v>
      </c>
      <c r="AD3323" s="25">
        <v>21</v>
      </c>
      <c r="AE3323" s="27">
        <v>1</v>
      </c>
      <c r="AF3323" s="27">
        <v>60</v>
      </c>
      <c r="AG3323" s="25"/>
      <c r="AI3323" s="70">
        <f t="shared" si="574"/>
        <v>16.045999999999999</v>
      </c>
      <c r="AJ3323" s="71" t="s">
        <v>369</v>
      </c>
      <c r="AK3323" s="72">
        <f t="shared" si="575"/>
        <v>2.5000862380340183</v>
      </c>
      <c r="AL3323" s="73">
        <f t="shared" si="576"/>
        <v>2.5000862380340183</v>
      </c>
    </row>
    <row r="3324" spans="1:38" hidden="1">
      <c r="A3324" s="25" t="s">
        <v>161</v>
      </c>
      <c r="B3324" s="25" t="s">
        <v>129</v>
      </c>
      <c r="C3324" s="32">
        <v>39662</v>
      </c>
      <c r="D3324" s="25">
        <v>2008</v>
      </c>
      <c r="E3324" s="26">
        <v>0.45694444444444399</v>
      </c>
      <c r="F3324" s="26">
        <v>0.50208333333333299</v>
      </c>
      <c r="G3324" s="26">
        <f t="shared" si="565"/>
        <v>4.5138888888889006E-2</v>
      </c>
      <c r="H3324" s="27">
        <v>2</v>
      </c>
      <c r="I3324" s="27">
        <v>2</v>
      </c>
      <c r="J3324" s="27">
        <v>4</v>
      </c>
      <c r="K3324" s="27">
        <v>4</v>
      </c>
      <c r="L3324" s="14" t="s">
        <v>99</v>
      </c>
      <c r="M3324" s="47" t="s">
        <v>244</v>
      </c>
      <c r="N3324" s="27">
        <v>2</v>
      </c>
      <c r="O3324" s="27">
        <f t="shared" si="566"/>
        <v>26.4</v>
      </c>
      <c r="P3324" s="28">
        <v>8</v>
      </c>
      <c r="Q3324" s="27">
        <f t="shared" si="567"/>
        <v>21.779999999999998</v>
      </c>
      <c r="R3324" s="28">
        <v>6.6</v>
      </c>
      <c r="S3324" s="27">
        <f t="shared" si="568"/>
        <v>26.4</v>
      </c>
      <c r="T3324" s="28">
        <v>8</v>
      </c>
      <c r="U3324" s="27" t="s">
        <v>43</v>
      </c>
      <c r="V3324" s="27" t="s">
        <v>43</v>
      </c>
      <c r="W3324" s="29">
        <v>27.876449999999998</v>
      </c>
      <c r="X3324" s="29">
        <v>-115.17265</v>
      </c>
      <c r="Y3324" s="28">
        <f t="shared" si="569"/>
        <v>68</v>
      </c>
      <c r="Z3324" s="27">
        <v>20</v>
      </c>
      <c r="AA3324" s="27">
        <v>6</v>
      </c>
      <c r="AB3324" s="25" t="s">
        <v>44</v>
      </c>
      <c r="AC3324" s="25">
        <v>14</v>
      </c>
      <c r="AD3324" s="25">
        <v>22</v>
      </c>
      <c r="AE3324" s="27">
        <v>1</v>
      </c>
      <c r="AF3324" s="27">
        <v>60</v>
      </c>
      <c r="AG3324" s="25"/>
      <c r="AI3324" s="70">
        <f t="shared" si="574"/>
        <v>16.754999999999999</v>
      </c>
      <c r="AJ3324" s="71" t="s">
        <v>369</v>
      </c>
      <c r="AK3324" s="72">
        <f t="shared" si="575"/>
        <v>2.7483879168691034</v>
      </c>
      <c r="AL3324" s="73">
        <f t="shared" si="576"/>
        <v>2.7483879168691034</v>
      </c>
    </row>
    <row r="3325" spans="1:38" hidden="1">
      <c r="A3325" s="25" t="s">
        <v>161</v>
      </c>
      <c r="B3325" s="25" t="s">
        <v>129</v>
      </c>
      <c r="C3325" s="32">
        <v>39662</v>
      </c>
      <c r="D3325" s="25">
        <v>2008</v>
      </c>
      <c r="E3325" s="26">
        <v>0.45694444444444399</v>
      </c>
      <c r="F3325" s="26">
        <v>0.50208333333333299</v>
      </c>
      <c r="G3325" s="26">
        <f t="shared" si="565"/>
        <v>4.5138888888889006E-2</v>
      </c>
      <c r="H3325" s="27">
        <v>2</v>
      </c>
      <c r="I3325" s="27">
        <v>2</v>
      </c>
      <c r="J3325" s="27">
        <v>4</v>
      </c>
      <c r="K3325" s="27">
        <v>4</v>
      </c>
      <c r="L3325" s="14" t="s">
        <v>99</v>
      </c>
      <c r="M3325" s="47" t="s">
        <v>244</v>
      </c>
      <c r="N3325" s="27">
        <v>2</v>
      </c>
      <c r="O3325" s="27">
        <f t="shared" si="566"/>
        <v>26.4</v>
      </c>
      <c r="P3325" s="28">
        <v>8</v>
      </c>
      <c r="Q3325" s="27">
        <f t="shared" si="567"/>
        <v>21.779999999999998</v>
      </c>
      <c r="R3325" s="28">
        <v>6.6</v>
      </c>
      <c r="S3325" s="27">
        <f t="shared" si="568"/>
        <v>26.4</v>
      </c>
      <c r="T3325" s="28">
        <v>8</v>
      </c>
      <c r="U3325" s="27" t="s">
        <v>43</v>
      </c>
      <c r="V3325" s="27" t="s">
        <v>43</v>
      </c>
      <c r="W3325" s="29">
        <v>27.876449999999998</v>
      </c>
      <c r="X3325" s="29">
        <v>-115.17265</v>
      </c>
      <c r="Y3325" s="28">
        <f t="shared" si="569"/>
        <v>68</v>
      </c>
      <c r="Z3325" s="27">
        <v>20</v>
      </c>
      <c r="AA3325" s="27">
        <v>6</v>
      </c>
      <c r="AB3325" s="25" t="s">
        <v>44</v>
      </c>
      <c r="AC3325" s="25">
        <v>15</v>
      </c>
      <c r="AD3325" s="25">
        <v>20</v>
      </c>
      <c r="AE3325" s="27">
        <v>1</v>
      </c>
      <c r="AF3325" s="27">
        <v>64</v>
      </c>
      <c r="AG3325" s="25"/>
      <c r="AI3325" s="70">
        <f t="shared" si="574"/>
        <v>15.337</v>
      </c>
      <c r="AJ3325" s="71" t="s">
        <v>369</v>
      </c>
      <c r="AK3325" s="72">
        <f t="shared" si="575"/>
        <v>2.2645047633742106</v>
      </c>
      <c r="AL3325" s="73">
        <f t="shared" si="576"/>
        <v>2.2645047633742106</v>
      </c>
    </row>
    <row r="3326" spans="1:38" hidden="1">
      <c r="A3326" s="25" t="s">
        <v>162</v>
      </c>
      <c r="B3326" s="25" t="s">
        <v>163</v>
      </c>
      <c r="C3326" s="32">
        <v>39662</v>
      </c>
      <c r="D3326" s="25">
        <v>2008</v>
      </c>
      <c r="E3326" s="26">
        <v>0.47361111111111115</v>
      </c>
      <c r="F3326" s="26">
        <v>0.51180555555555551</v>
      </c>
      <c r="G3326" s="26">
        <f t="shared" si="565"/>
        <v>3.8194444444444364E-2</v>
      </c>
      <c r="H3326" s="27">
        <v>2</v>
      </c>
      <c r="I3326" s="27">
        <v>1</v>
      </c>
      <c r="J3326" s="27">
        <v>5</v>
      </c>
      <c r="K3326" s="27">
        <v>5</v>
      </c>
      <c r="L3326" s="14" t="s">
        <v>99</v>
      </c>
      <c r="M3326" s="47" t="s">
        <v>244</v>
      </c>
      <c r="N3326" s="27">
        <v>2</v>
      </c>
      <c r="O3326" s="27">
        <f t="shared" si="566"/>
        <v>19.799999999999997</v>
      </c>
      <c r="P3326" s="28">
        <v>6</v>
      </c>
      <c r="Q3326" s="27">
        <f t="shared" si="567"/>
        <v>20.46</v>
      </c>
      <c r="R3326" s="28">
        <v>6.2</v>
      </c>
      <c r="S3326" s="27">
        <f t="shared" si="568"/>
        <v>20.46</v>
      </c>
      <c r="T3326" s="28">
        <v>6.2</v>
      </c>
      <c r="U3326" s="27" t="s">
        <v>43</v>
      </c>
      <c r="V3326" s="27" t="s">
        <v>43</v>
      </c>
      <c r="W3326" s="29">
        <v>27.87649</v>
      </c>
      <c r="X3326" s="29">
        <v>-115.17267</v>
      </c>
      <c r="Y3326" s="28">
        <f t="shared" si="569"/>
        <v>68</v>
      </c>
      <c r="Z3326" s="27">
        <v>20</v>
      </c>
      <c r="AA3326" s="27">
        <v>6</v>
      </c>
      <c r="AB3326" s="25" t="s">
        <v>44</v>
      </c>
      <c r="AC3326" s="25">
        <v>1</v>
      </c>
      <c r="AD3326" s="25">
        <v>14</v>
      </c>
      <c r="AE3326" s="27">
        <v>1</v>
      </c>
      <c r="AF3326" s="27">
        <v>39</v>
      </c>
      <c r="AG3326" s="25" t="s">
        <v>43</v>
      </c>
      <c r="AI3326" s="70">
        <f t="shared" si="574"/>
        <v>11.083</v>
      </c>
      <c r="AJ3326" s="71" t="s">
        <v>369</v>
      </c>
      <c r="AK3326" s="72">
        <f t="shared" si="575"/>
        <v>1.1117350137621949</v>
      </c>
      <c r="AL3326" s="73">
        <f t="shared" si="576"/>
        <v>1.1117350137621949</v>
      </c>
    </row>
    <row r="3327" spans="1:38" hidden="1">
      <c r="A3327" s="25" t="s">
        <v>162</v>
      </c>
      <c r="B3327" s="25" t="s">
        <v>163</v>
      </c>
      <c r="C3327" s="32">
        <v>39662</v>
      </c>
      <c r="D3327" s="25">
        <v>2008</v>
      </c>
      <c r="E3327" s="26">
        <v>0.47361111111111115</v>
      </c>
      <c r="F3327" s="26">
        <v>0.51180555555555551</v>
      </c>
      <c r="G3327" s="26">
        <f t="shared" si="565"/>
        <v>3.8194444444444364E-2</v>
      </c>
      <c r="H3327" s="27">
        <v>2</v>
      </c>
      <c r="I3327" s="27">
        <v>1</v>
      </c>
      <c r="J3327" s="27">
        <v>5</v>
      </c>
      <c r="K3327" s="27">
        <v>5</v>
      </c>
      <c r="L3327" s="14" t="s">
        <v>99</v>
      </c>
      <c r="M3327" s="47" t="s">
        <v>244</v>
      </c>
      <c r="N3327" s="27">
        <v>2</v>
      </c>
      <c r="O3327" s="27">
        <f t="shared" si="566"/>
        <v>19.799999999999997</v>
      </c>
      <c r="P3327" s="28">
        <v>6</v>
      </c>
      <c r="Q3327" s="27">
        <f t="shared" si="567"/>
        <v>20.46</v>
      </c>
      <c r="R3327" s="28">
        <v>6.2</v>
      </c>
      <c r="S3327" s="27">
        <f t="shared" si="568"/>
        <v>20.46</v>
      </c>
      <c r="T3327" s="28">
        <v>6.2</v>
      </c>
      <c r="U3327" s="27" t="s">
        <v>43</v>
      </c>
      <c r="V3327" s="27" t="s">
        <v>43</v>
      </c>
      <c r="W3327" s="29">
        <v>27.87649</v>
      </c>
      <c r="X3327" s="29">
        <v>-115.17267</v>
      </c>
      <c r="Y3327" s="28">
        <f t="shared" si="569"/>
        <v>68</v>
      </c>
      <c r="Z3327" s="27">
        <v>20</v>
      </c>
      <c r="AA3327" s="27">
        <v>6</v>
      </c>
      <c r="AB3327" s="25" t="s">
        <v>44</v>
      </c>
      <c r="AC3327" s="25">
        <v>2</v>
      </c>
      <c r="AD3327" s="25">
        <v>8</v>
      </c>
      <c r="AE3327" s="27">
        <v>1</v>
      </c>
      <c r="AF3327" s="27">
        <v>42</v>
      </c>
      <c r="AG3327" s="25" t="s">
        <v>43</v>
      </c>
      <c r="AI3327" s="70">
        <f t="shared" si="574"/>
        <v>6.8289999999999997</v>
      </c>
      <c r="AJ3327" s="71" t="s">
        <v>369</v>
      </c>
      <c r="AK3327" s="72">
        <f t="shared" si="575"/>
        <v>0.38498499317927082</v>
      </c>
      <c r="AL3327" s="73">
        <f t="shared" si="576"/>
        <v>0.38498499317927082</v>
      </c>
    </row>
    <row r="3328" spans="1:38" hidden="1">
      <c r="A3328" s="25" t="s">
        <v>162</v>
      </c>
      <c r="B3328" s="25" t="s">
        <v>163</v>
      </c>
      <c r="C3328" s="32">
        <v>39662</v>
      </c>
      <c r="D3328" s="25">
        <v>2008</v>
      </c>
      <c r="E3328" s="26">
        <v>0.47361111111111115</v>
      </c>
      <c r="F3328" s="26">
        <v>0.51180555555555551</v>
      </c>
      <c r="G3328" s="26">
        <f t="shared" si="565"/>
        <v>3.8194444444444364E-2</v>
      </c>
      <c r="H3328" s="27">
        <v>2</v>
      </c>
      <c r="I3328" s="27">
        <v>1</v>
      </c>
      <c r="J3328" s="27">
        <v>5</v>
      </c>
      <c r="K3328" s="27">
        <v>5</v>
      </c>
      <c r="L3328" s="14" t="s">
        <v>99</v>
      </c>
      <c r="M3328" s="47" t="s">
        <v>244</v>
      </c>
      <c r="N3328" s="27">
        <v>2</v>
      </c>
      <c r="O3328" s="27">
        <f t="shared" si="566"/>
        <v>19.799999999999997</v>
      </c>
      <c r="P3328" s="28">
        <v>6</v>
      </c>
      <c r="Q3328" s="27">
        <f t="shared" si="567"/>
        <v>20.46</v>
      </c>
      <c r="R3328" s="28">
        <v>6.2</v>
      </c>
      <c r="S3328" s="27">
        <f t="shared" si="568"/>
        <v>20.46</v>
      </c>
      <c r="T3328" s="28">
        <v>6.2</v>
      </c>
      <c r="U3328" s="27" t="s">
        <v>43</v>
      </c>
      <c r="V3328" s="27" t="s">
        <v>43</v>
      </c>
      <c r="W3328" s="29">
        <v>27.87649</v>
      </c>
      <c r="X3328" s="29">
        <v>-115.17267</v>
      </c>
      <c r="Y3328" s="28">
        <f t="shared" si="569"/>
        <v>68</v>
      </c>
      <c r="Z3328" s="27">
        <v>20</v>
      </c>
      <c r="AA3328" s="27">
        <v>6</v>
      </c>
      <c r="AB3328" s="25" t="s">
        <v>44</v>
      </c>
      <c r="AC3328" s="25">
        <v>3</v>
      </c>
      <c r="AD3328" s="25">
        <v>15</v>
      </c>
      <c r="AE3328" s="27">
        <v>1</v>
      </c>
      <c r="AF3328" s="27">
        <v>47</v>
      </c>
      <c r="AG3328" s="25" t="s">
        <v>43</v>
      </c>
      <c r="AI3328" s="70">
        <f t="shared" si="574"/>
        <v>11.792</v>
      </c>
      <c r="AJ3328" s="71" t="s">
        <v>369</v>
      </c>
      <c r="AK3328" s="72">
        <f t="shared" si="575"/>
        <v>1.2734394051640829</v>
      </c>
      <c r="AL3328" s="73">
        <f t="shared" si="576"/>
        <v>1.2734394051640829</v>
      </c>
    </row>
    <row r="3329" spans="1:38" hidden="1">
      <c r="A3329" s="25" t="s">
        <v>161</v>
      </c>
      <c r="B3329" s="25" t="s">
        <v>129</v>
      </c>
      <c r="C3329" s="32">
        <v>39662</v>
      </c>
      <c r="D3329" s="25">
        <v>2008</v>
      </c>
      <c r="E3329" s="26">
        <v>0.45694444444444399</v>
      </c>
      <c r="F3329" s="26">
        <v>0.50208333333333299</v>
      </c>
      <c r="G3329" s="26">
        <f t="shared" si="565"/>
        <v>4.5138888888889006E-2</v>
      </c>
      <c r="H3329" s="27">
        <v>2</v>
      </c>
      <c r="I3329" s="27">
        <v>2</v>
      </c>
      <c r="J3329" s="27">
        <v>4</v>
      </c>
      <c r="K3329" s="27">
        <v>4</v>
      </c>
      <c r="L3329" s="14" t="s">
        <v>99</v>
      </c>
      <c r="M3329" s="47" t="s">
        <v>244</v>
      </c>
      <c r="N3329" s="27">
        <v>2</v>
      </c>
      <c r="O3329" s="27">
        <f t="shared" si="566"/>
        <v>26.4</v>
      </c>
      <c r="P3329" s="28">
        <v>8</v>
      </c>
      <c r="Q3329" s="27">
        <f t="shared" si="567"/>
        <v>21.779999999999998</v>
      </c>
      <c r="R3329" s="28">
        <v>6.6</v>
      </c>
      <c r="S3329" s="27">
        <f t="shared" si="568"/>
        <v>26.4</v>
      </c>
      <c r="T3329" s="28">
        <v>8</v>
      </c>
      <c r="U3329" s="27" t="s">
        <v>43</v>
      </c>
      <c r="V3329" s="27" t="s">
        <v>43</v>
      </c>
      <c r="W3329" s="29">
        <v>27.876449999999998</v>
      </c>
      <c r="X3329" s="29">
        <v>-115.17265</v>
      </c>
      <c r="Y3329" s="28">
        <f t="shared" si="569"/>
        <v>68</v>
      </c>
      <c r="Z3329" s="27">
        <v>20</v>
      </c>
      <c r="AA3329" s="27">
        <v>6</v>
      </c>
      <c r="AB3329" s="25" t="s">
        <v>44</v>
      </c>
      <c r="AC3329" s="25">
        <v>16</v>
      </c>
      <c r="AD3329" s="25">
        <v>19</v>
      </c>
      <c r="AE3329" s="27">
        <v>1</v>
      </c>
      <c r="AF3329" s="27">
        <v>65</v>
      </c>
      <c r="AG3329" s="25"/>
      <c r="AI3329" s="70">
        <f t="shared" si="574"/>
        <v>14.628</v>
      </c>
      <c r="AJ3329" s="71" t="s">
        <v>369</v>
      </c>
      <c r="AK3329" s="72">
        <f t="shared" si="575"/>
        <v>2.041534710262368</v>
      </c>
      <c r="AL3329" s="73">
        <f t="shared" si="576"/>
        <v>2.041534710262368</v>
      </c>
    </row>
    <row r="3330" spans="1:38" hidden="1">
      <c r="A3330" s="25" t="s">
        <v>161</v>
      </c>
      <c r="B3330" s="25" t="s">
        <v>129</v>
      </c>
      <c r="C3330" s="32">
        <v>39662</v>
      </c>
      <c r="D3330" s="25">
        <v>2008</v>
      </c>
      <c r="E3330" s="26">
        <v>0.45694444444444399</v>
      </c>
      <c r="F3330" s="26">
        <v>0.50208333333333299</v>
      </c>
      <c r="G3330" s="26">
        <f t="shared" si="565"/>
        <v>4.5138888888889006E-2</v>
      </c>
      <c r="H3330" s="27">
        <v>2</v>
      </c>
      <c r="I3330" s="27">
        <v>2</v>
      </c>
      <c r="J3330" s="27">
        <v>4</v>
      </c>
      <c r="K3330" s="27">
        <v>4</v>
      </c>
      <c r="L3330" s="14" t="s">
        <v>99</v>
      </c>
      <c r="M3330" s="47" t="s">
        <v>244</v>
      </c>
      <c r="N3330" s="27">
        <v>2</v>
      </c>
      <c r="O3330" s="27">
        <f t="shared" si="566"/>
        <v>26.4</v>
      </c>
      <c r="P3330" s="28">
        <v>8</v>
      </c>
      <c r="Q3330" s="27">
        <f t="shared" si="567"/>
        <v>21.779999999999998</v>
      </c>
      <c r="R3330" s="28">
        <v>6.6</v>
      </c>
      <c r="S3330" s="27">
        <f t="shared" si="568"/>
        <v>26.4</v>
      </c>
      <c r="T3330" s="28">
        <v>8</v>
      </c>
      <c r="U3330" s="27" t="s">
        <v>43</v>
      </c>
      <c r="V3330" s="27" t="s">
        <v>43</v>
      </c>
      <c r="W3330" s="29">
        <v>27.876449999999998</v>
      </c>
      <c r="X3330" s="29">
        <v>-115.17265</v>
      </c>
      <c r="Y3330" s="28">
        <f t="shared" si="569"/>
        <v>68</v>
      </c>
      <c r="Z3330" s="27">
        <v>20</v>
      </c>
      <c r="AA3330" s="27">
        <v>6</v>
      </c>
      <c r="AB3330" s="25" t="s">
        <v>44</v>
      </c>
      <c r="AC3330" s="25">
        <v>17</v>
      </c>
      <c r="AD3330" s="25">
        <v>21</v>
      </c>
      <c r="AE3330" s="27">
        <v>1</v>
      </c>
      <c r="AF3330" s="27">
        <v>66</v>
      </c>
      <c r="AG3330" s="25"/>
      <c r="AI3330" s="70">
        <f t="shared" si="574"/>
        <v>16.045999999999999</v>
      </c>
      <c r="AJ3330" s="71" t="s">
        <v>369</v>
      </c>
      <c r="AK3330" s="72">
        <f t="shared" si="575"/>
        <v>2.5000862380340183</v>
      </c>
      <c r="AL3330" s="73">
        <f t="shared" si="576"/>
        <v>2.5000862380340183</v>
      </c>
    </row>
    <row r="3331" spans="1:38" hidden="1">
      <c r="A3331" s="25" t="s">
        <v>164</v>
      </c>
      <c r="B3331" s="25" t="s">
        <v>163</v>
      </c>
      <c r="C3331" s="32">
        <v>39662</v>
      </c>
      <c r="D3331" s="25">
        <v>2008</v>
      </c>
      <c r="E3331" s="26">
        <v>0.47361111111111115</v>
      </c>
      <c r="F3331" s="26">
        <v>0.51180555555555551</v>
      </c>
      <c r="G3331" s="26">
        <f t="shared" si="565"/>
        <v>3.8194444444444364E-2</v>
      </c>
      <c r="H3331" s="27">
        <v>2</v>
      </c>
      <c r="I3331" s="27">
        <v>1</v>
      </c>
      <c r="J3331" s="27">
        <v>5</v>
      </c>
      <c r="K3331" s="27">
        <v>5</v>
      </c>
      <c r="L3331" s="14" t="s">
        <v>99</v>
      </c>
      <c r="M3331" s="47" t="s">
        <v>244</v>
      </c>
      <c r="N3331" s="27">
        <v>2</v>
      </c>
      <c r="O3331" s="27">
        <f t="shared" si="566"/>
        <v>19.799999999999997</v>
      </c>
      <c r="P3331" s="28">
        <v>6</v>
      </c>
      <c r="Q3331" s="27">
        <f t="shared" si="567"/>
        <v>20.46</v>
      </c>
      <c r="R3331" s="28">
        <v>6.2</v>
      </c>
      <c r="S3331" s="27">
        <f t="shared" si="568"/>
        <v>20.46</v>
      </c>
      <c r="T3331" s="28">
        <v>6.2</v>
      </c>
      <c r="U3331" s="27" t="s">
        <v>43</v>
      </c>
      <c r="V3331" s="27" t="s">
        <v>43</v>
      </c>
      <c r="W3331" s="29">
        <v>27.87649</v>
      </c>
      <c r="X3331" s="29">
        <v>-115.17267</v>
      </c>
      <c r="Y3331" s="28">
        <f t="shared" si="569"/>
        <v>68</v>
      </c>
      <c r="Z3331" s="27">
        <v>20</v>
      </c>
      <c r="AA3331" s="27">
        <v>6</v>
      </c>
      <c r="AB3331" s="25" t="s">
        <v>46</v>
      </c>
      <c r="AC3331" s="25">
        <v>1</v>
      </c>
      <c r="AD3331" s="25">
        <v>17</v>
      </c>
      <c r="AE3331" s="27">
        <v>1</v>
      </c>
      <c r="AF3331" s="25">
        <v>4</v>
      </c>
      <c r="AG3331" s="25" t="s">
        <v>43</v>
      </c>
      <c r="AI3331" s="70">
        <f t="shared" ref="AI3331:AI3333" si="577">(0.748*AD3331)+1.2345</f>
        <v>13.9505</v>
      </c>
      <c r="AJ3331" s="74">
        <f t="shared" ref="AJ3331:AJ3333" si="578">((POWER(AI3331*10,3.36))*2.24)/100000</f>
        <v>359.80704047984557</v>
      </c>
      <c r="AK3331" s="74">
        <f t="shared" ref="AK3331:AK3333" si="579">(0.0026*AJ3331)-0.61</f>
        <v>0.32549830524759849</v>
      </c>
      <c r="AL3331" s="73">
        <f t="shared" ref="AL3331:AL3333" si="580">IF(AK3331&gt;0,AK3331:AK3331,0)</f>
        <v>0.32549830524759849</v>
      </c>
    </row>
    <row r="3332" spans="1:38" hidden="1">
      <c r="A3332" s="25" t="s">
        <v>164</v>
      </c>
      <c r="B3332" s="25" t="s">
        <v>163</v>
      </c>
      <c r="C3332" s="32">
        <v>39662</v>
      </c>
      <c r="D3332" s="25">
        <v>2008</v>
      </c>
      <c r="E3332" s="26">
        <v>0.47361111111111115</v>
      </c>
      <c r="F3332" s="26">
        <v>0.51180555555555551</v>
      </c>
      <c r="G3332" s="26">
        <f t="shared" si="565"/>
        <v>3.8194444444444364E-2</v>
      </c>
      <c r="H3332" s="27">
        <v>2</v>
      </c>
      <c r="I3332" s="27">
        <v>1</v>
      </c>
      <c r="J3332" s="27">
        <v>5</v>
      </c>
      <c r="K3332" s="27">
        <v>5</v>
      </c>
      <c r="L3332" s="14" t="s">
        <v>99</v>
      </c>
      <c r="M3332" s="47" t="s">
        <v>244</v>
      </c>
      <c r="N3332" s="27">
        <v>2</v>
      </c>
      <c r="O3332" s="27">
        <f t="shared" si="566"/>
        <v>19.799999999999997</v>
      </c>
      <c r="P3332" s="28">
        <v>6</v>
      </c>
      <c r="Q3332" s="27">
        <f t="shared" si="567"/>
        <v>20.46</v>
      </c>
      <c r="R3332" s="28">
        <v>6.2</v>
      </c>
      <c r="S3332" s="27">
        <f t="shared" si="568"/>
        <v>20.46</v>
      </c>
      <c r="T3332" s="28">
        <v>6.2</v>
      </c>
      <c r="U3332" s="27" t="s">
        <v>43</v>
      </c>
      <c r="V3332" s="27" t="s">
        <v>43</v>
      </c>
      <c r="W3332" s="29">
        <v>27.87649</v>
      </c>
      <c r="X3332" s="29">
        <v>-115.17267</v>
      </c>
      <c r="Y3332" s="28">
        <f t="shared" si="569"/>
        <v>68</v>
      </c>
      <c r="Z3332" s="27">
        <v>20</v>
      </c>
      <c r="AA3332" s="27">
        <v>6</v>
      </c>
      <c r="AB3332" s="25" t="s">
        <v>46</v>
      </c>
      <c r="AC3332" s="25">
        <v>1</v>
      </c>
      <c r="AD3332" s="25">
        <v>19</v>
      </c>
      <c r="AE3332" s="27">
        <v>1</v>
      </c>
      <c r="AF3332" s="25">
        <v>4</v>
      </c>
      <c r="AG3332" s="25" t="s">
        <v>43</v>
      </c>
      <c r="AI3332" s="70">
        <f t="shared" si="577"/>
        <v>15.4465</v>
      </c>
      <c r="AJ3332" s="74">
        <f t="shared" si="578"/>
        <v>506.66058069508574</v>
      </c>
      <c r="AK3332" s="74">
        <f t="shared" si="579"/>
        <v>0.70731750980722297</v>
      </c>
      <c r="AL3332" s="73">
        <f t="shared" si="580"/>
        <v>0.70731750980722297</v>
      </c>
    </row>
    <row r="3333" spans="1:38" hidden="1">
      <c r="A3333" s="25" t="s">
        <v>164</v>
      </c>
      <c r="B3333" s="25" t="s">
        <v>163</v>
      </c>
      <c r="C3333" s="32">
        <v>39662</v>
      </c>
      <c r="D3333" s="25">
        <v>2008</v>
      </c>
      <c r="E3333" s="26">
        <v>0.47361111111111115</v>
      </c>
      <c r="F3333" s="26">
        <v>0.51180555555555551</v>
      </c>
      <c r="G3333" s="26">
        <f t="shared" si="565"/>
        <v>3.8194444444444364E-2</v>
      </c>
      <c r="H3333" s="27">
        <v>2</v>
      </c>
      <c r="I3333" s="27">
        <v>1</v>
      </c>
      <c r="J3333" s="27">
        <v>5</v>
      </c>
      <c r="K3333" s="27">
        <v>5</v>
      </c>
      <c r="L3333" s="14" t="s">
        <v>99</v>
      </c>
      <c r="M3333" s="47" t="s">
        <v>244</v>
      </c>
      <c r="N3333" s="27">
        <v>2</v>
      </c>
      <c r="O3333" s="27">
        <f t="shared" si="566"/>
        <v>19.799999999999997</v>
      </c>
      <c r="P3333" s="28">
        <v>6</v>
      </c>
      <c r="Q3333" s="27">
        <f t="shared" si="567"/>
        <v>20.46</v>
      </c>
      <c r="R3333" s="28">
        <v>6.2</v>
      </c>
      <c r="S3333" s="27">
        <f t="shared" si="568"/>
        <v>20.46</v>
      </c>
      <c r="T3333" s="28">
        <v>6.2</v>
      </c>
      <c r="U3333" s="27" t="s">
        <v>43</v>
      </c>
      <c r="V3333" s="27" t="s">
        <v>43</v>
      </c>
      <c r="W3333" s="29">
        <v>27.87649</v>
      </c>
      <c r="X3333" s="29">
        <v>-115.17267</v>
      </c>
      <c r="Y3333" s="28">
        <f t="shared" si="569"/>
        <v>68</v>
      </c>
      <c r="Z3333" s="27">
        <v>20</v>
      </c>
      <c r="AA3333" s="27">
        <v>6</v>
      </c>
      <c r="AB3333" s="25" t="s">
        <v>46</v>
      </c>
      <c r="AC3333" s="25">
        <v>2</v>
      </c>
      <c r="AD3333" s="25">
        <v>18</v>
      </c>
      <c r="AE3333" s="27">
        <v>1</v>
      </c>
      <c r="AF3333" s="25">
        <v>53</v>
      </c>
      <c r="AG3333" s="25" t="s">
        <v>43</v>
      </c>
      <c r="AI3333" s="70">
        <f t="shared" si="577"/>
        <v>14.698500000000001</v>
      </c>
      <c r="AJ3333" s="74">
        <f t="shared" si="578"/>
        <v>428.83019204754055</v>
      </c>
      <c r="AK3333" s="74">
        <f t="shared" si="579"/>
        <v>0.50495849932360548</v>
      </c>
      <c r="AL3333" s="73">
        <f t="shared" si="580"/>
        <v>0.50495849932360548</v>
      </c>
    </row>
    <row r="3334" spans="1:38" hidden="1">
      <c r="A3334" s="25" t="s">
        <v>165</v>
      </c>
      <c r="B3334" s="25" t="s">
        <v>129</v>
      </c>
      <c r="C3334" s="32">
        <v>39662</v>
      </c>
      <c r="D3334" s="25">
        <v>2008</v>
      </c>
      <c r="E3334" s="26">
        <v>0.3756944444444445</v>
      </c>
      <c r="F3334" s="26">
        <v>0.40277777777777773</v>
      </c>
      <c r="G3334" s="26">
        <f t="shared" si="565"/>
        <v>2.7083333333333237E-2</v>
      </c>
      <c r="H3334" s="27">
        <v>2</v>
      </c>
      <c r="I3334" s="27">
        <v>1</v>
      </c>
      <c r="J3334" s="27">
        <v>7</v>
      </c>
      <c r="K3334" s="27">
        <v>7</v>
      </c>
      <c r="L3334" s="25" t="s">
        <v>61</v>
      </c>
      <c r="M3334" s="14" t="s">
        <v>62</v>
      </c>
      <c r="N3334" s="27">
        <v>1</v>
      </c>
      <c r="O3334" s="27">
        <f t="shared" si="566"/>
        <v>40.590000000000003</v>
      </c>
      <c r="P3334" s="28">
        <v>12.3</v>
      </c>
      <c r="Q3334" s="27">
        <f t="shared" si="567"/>
        <v>34.32</v>
      </c>
      <c r="R3334" s="28">
        <v>10.4</v>
      </c>
      <c r="S3334" s="27">
        <f t="shared" si="568"/>
        <v>40.590000000000003</v>
      </c>
      <c r="T3334" s="28">
        <v>12.3</v>
      </c>
      <c r="U3334" s="27" t="s">
        <v>43</v>
      </c>
      <c r="V3334" s="27" t="s">
        <v>43</v>
      </c>
      <c r="W3334" s="29">
        <v>27.889379999999999</v>
      </c>
      <c r="X3334" s="29">
        <v>-115.19361000000001</v>
      </c>
      <c r="Y3334" s="28">
        <f t="shared" si="569"/>
        <v>71.599999999999994</v>
      </c>
      <c r="Z3334" s="27">
        <v>22</v>
      </c>
      <c r="AA3334" s="27">
        <v>6</v>
      </c>
      <c r="AB3334" s="25" t="s">
        <v>44</v>
      </c>
      <c r="AC3334" s="25">
        <v>1</v>
      </c>
      <c r="AD3334" s="25">
        <v>12</v>
      </c>
      <c r="AE3334" s="27">
        <v>1</v>
      </c>
      <c r="AF3334" s="27">
        <v>5</v>
      </c>
      <c r="AG3334" s="25"/>
      <c r="AI3334" s="70">
        <f t="shared" ref="AI3334:AI3346" si="581">(0.709*AD3334)+1.157</f>
        <v>9.6649999999999991</v>
      </c>
      <c r="AJ3334" s="71" t="s">
        <v>369</v>
      </c>
      <c r="AK3334" s="72">
        <f t="shared" ref="AK3334:AK3346" si="582">((POWER(AI3334*10,2.19))*0.037)/1000</f>
        <v>0.82374690124645178</v>
      </c>
      <c r="AL3334" s="73">
        <f t="shared" ref="AL3334:AL3346" si="583">((POWER(AI3334*10,2.19))*0.037)/1000</f>
        <v>0.82374690124645178</v>
      </c>
    </row>
    <row r="3335" spans="1:38" hidden="1">
      <c r="A3335" s="25" t="s">
        <v>165</v>
      </c>
      <c r="B3335" s="25" t="s">
        <v>129</v>
      </c>
      <c r="C3335" s="32">
        <v>39662</v>
      </c>
      <c r="D3335" s="25">
        <v>2008</v>
      </c>
      <c r="E3335" s="26">
        <v>0.3756944444444445</v>
      </c>
      <c r="F3335" s="26">
        <v>0.40277777777777773</v>
      </c>
      <c r="G3335" s="26">
        <f t="shared" si="565"/>
        <v>2.7083333333333237E-2</v>
      </c>
      <c r="H3335" s="27">
        <v>2</v>
      </c>
      <c r="I3335" s="27">
        <v>1</v>
      </c>
      <c r="J3335" s="27">
        <v>7</v>
      </c>
      <c r="K3335" s="27">
        <v>7</v>
      </c>
      <c r="L3335" s="25" t="s">
        <v>61</v>
      </c>
      <c r="M3335" s="14" t="s">
        <v>62</v>
      </c>
      <c r="N3335" s="27">
        <v>1</v>
      </c>
      <c r="O3335" s="27">
        <f t="shared" si="566"/>
        <v>40.590000000000003</v>
      </c>
      <c r="P3335" s="28">
        <v>12.3</v>
      </c>
      <c r="Q3335" s="27">
        <f t="shared" si="567"/>
        <v>34.32</v>
      </c>
      <c r="R3335" s="28">
        <v>10.4</v>
      </c>
      <c r="S3335" s="27">
        <f t="shared" si="568"/>
        <v>40.590000000000003</v>
      </c>
      <c r="T3335" s="28">
        <v>12.3</v>
      </c>
      <c r="U3335" s="27" t="s">
        <v>43</v>
      </c>
      <c r="V3335" s="27" t="s">
        <v>43</v>
      </c>
      <c r="W3335" s="29">
        <v>27.889379999999999</v>
      </c>
      <c r="X3335" s="29">
        <v>-115.19361000000001</v>
      </c>
      <c r="Y3335" s="28">
        <f t="shared" si="569"/>
        <v>71.599999999999994</v>
      </c>
      <c r="Z3335" s="27">
        <v>22</v>
      </c>
      <c r="AA3335" s="27">
        <v>6</v>
      </c>
      <c r="AB3335" s="25" t="s">
        <v>44</v>
      </c>
      <c r="AC3335" s="25">
        <v>2</v>
      </c>
      <c r="AD3335" s="25">
        <v>21</v>
      </c>
      <c r="AE3335" s="27">
        <v>1</v>
      </c>
      <c r="AF3335" s="27">
        <v>7</v>
      </c>
      <c r="AG3335" s="25"/>
      <c r="AI3335" s="70">
        <f t="shared" si="581"/>
        <v>16.045999999999999</v>
      </c>
      <c r="AJ3335" s="71" t="s">
        <v>369</v>
      </c>
      <c r="AK3335" s="72">
        <f t="shared" si="582"/>
        <v>2.5000862380340183</v>
      </c>
      <c r="AL3335" s="73">
        <f t="shared" si="583"/>
        <v>2.5000862380340183</v>
      </c>
    </row>
    <row r="3336" spans="1:38" hidden="1">
      <c r="A3336" s="25" t="s">
        <v>165</v>
      </c>
      <c r="B3336" s="25" t="s">
        <v>129</v>
      </c>
      <c r="C3336" s="32">
        <v>39662</v>
      </c>
      <c r="D3336" s="25">
        <v>2008</v>
      </c>
      <c r="E3336" s="26">
        <v>0.3756944444444445</v>
      </c>
      <c r="F3336" s="26">
        <v>0.40277777777777773</v>
      </c>
      <c r="G3336" s="26">
        <f t="shared" si="565"/>
        <v>2.7083333333333237E-2</v>
      </c>
      <c r="H3336" s="27">
        <v>2</v>
      </c>
      <c r="I3336" s="27">
        <v>1</v>
      </c>
      <c r="J3336" s="27">
        <v>7</v>
      </c>
      <c r="K3336" s="27">
        <v>7</v>
      </c>
      <c r="L3336" s="25" t="s">
        <v>61</v>
      </c>
      <c r="M3336" s="14" t="s">
        <v>62</v>
      </c>
      <c r="N3336" s="27">
        <v>1</v>
      </c>
      <c r="O3336" s="27">
        <f t="shared" si="566"/>
        <v>40.590000000000003</v>
      </c>
      <c r="P3336" s="28">
        <v>12.3</v>
      </c>
      <c r="Q3336" s="27">
        <f t="shared" si="567"/>
        <v>34.32</v>
      </c>
      <c r="R3336" s="28">
        <v>10.4</v>
      </c>
      <c r="S3336" s="27">
        <f t="shared" si="568"/>
        <v>40.590000000000003</v>
      </c>
      <c r="T3336" s="28">
        <v>12.3</v>
      </c>
      <c r="U3336" s="27" t="s">
        <v>43</v>
      </c>
      <c r="V3336" s="27" t="s">
        <v>43</v>
      </c>
      <c r="W3336" s="29">
        <v>27.889379999999999</v>
      </c>
      <c r="X3336" s="29">
        <v>-115.19361000000001</v>
      </c>
      <c r="Y3336" s="28">
        <f t="shared" si="569"/>
        <v>71.599999999999994</v>
      </c>
      <c r="Z3336" s="27">
        <v>22</v>
      </c>
      <c r="AA3336" s="27">
        <v>6</v>
      </c>
      <c r="AB3336" s="25" t="s">
        <v>44</v>
      </c>
      <c r="AC3336" s="25">
        <v>2</v>
      </c>
      <c r="AD3336" s="25">
        <v>24</v>
      </c>
      <c r="AE3336" s="27">
        <v>1</v>
      </c>
      <c r="AF3336" s="27">
        <v>7</v>
      </c>
      <c r="AG3336" s="25"/>
      <c r="AI3336" s="70">
        <f t="shared" si="581"/>
        <v>18.172999999999998</v>
      </c>
      <c r="AJ3336" s="71" t="s">
        <v>369</v>
      </c>
      <c r="AK3336" s="72">
        <f t="shared" si="582"/>
        <v>3.2835681640171575</v>
      </c>
      <c r="AL3336" s="73">
        <f t="shared" si="583"/>
        <v>3.2835681640171575</v>
      </c>
    </row>
    <row r="3337" spans="1:38" hidden="1">
      <c r="A3337" s="25" t="s">
        <v>165</v>
      </c>
      <c r="B3337" s="25" t="s">
        <v>129</v>
      </c>
      <c r="C3337" s="32">
        <v>39662</v>
      </c>
      <c r="D3337" s="25">
        <v>2008</v>
      </c>
      <c r="E3337" s="26">
        <v>0.3756944444444445</v>
      </c>
      <c r="F3337" s="26">
        <v>0.40277777777777773</v>
      </c>
      <c r="G3337" s="26">
        <f t="shared" si="565"/>
        <v>2.7083333333333237E-2</v>
      </c>
      <c r="H3337" s="27">
        <v>2</v>
      </c>
      <c r="I3337" s="27">
        <v>1</v>
      </c>
      <c r="J3337" s="27">
        <v>7</v>
      </c>
      <c r="K3337" s="27">
        <v>7</v>
      </c>
      <c r="L3337" s="25" t="s">
        <v>61</v>
      </c>
      <c r="M3337" s="14" t="s">
        <v>62</v>
      </c>
      <c r="N3337" s="27">
        <v>1</v>
      </c>
      <c r="O3337" s="27">
        <f t="shared" si="566"/>
        <v>40.590000000000003</v>
      </c>
      <c r="P3337" s="28">
        <v>12.3</v>
      </c>
      <c r="Q3337" s="27">
        <f t="shared" si="567"/>
        <v>34.32</v>
      </c>
      <c r="R3337" s="28">
        <v>10.4</v>
      </c>
      <c r="S3337" s="27">
        <f t="shared" si="568"/>
        <v>40.590000000000003</v>
      </c>
      <c r="T3337" s="28">
        <v>12.3</v>
      </c>
      <c r="U3337" s="27" t="s">
        <v>43</v>
      </c>
      <c r="V3337" s="27" t="s">
        <v>43</v>
      </c>
      <c r="W3337" s="29">
        <v>27.889379999999999</v>
      </c>
      <c r="X3337" s="29">
        <v>-115.19361000000001</v>
      </c>
      <c r="Y3337" s="28">
        <f t="shared" si="569"/>
        <v>71.599999999999994</v>
      </c>
      <c r="Z3337" s="27">
        <v>22</v>
      </c>
      <c r="AA3337" s="27">
        <v>6</v>
      </c>
      <c r="AB3337" s="25" t="s">
        <v>44</v>
      </c>
      <c r="AC3337" s="25">
        <v>3</v>
      </c>
      <c r="AD3337" s="25">
        <v>15</v>
      </c>
      <c r="AE3337" s="27">
        <v>1</v>
      </c>
      <c r="AF3337" s="27">
        <v>9</v>
      </c>
      <c r="AG3337" s="25"/>
      <c r="AI3337" s="70">
        <f t="shared" si="581"/>
        <v>11.792</v>
      </c>
      <c r="AJ3337" s="71" t="s">
        <v>369</v>
      </c>
      <c r="AK3337" s="72">
        <f t="shared" si="582"/>
        <v>1.2734394051640829</v>
      </c>
      <c r="AL3337" s="73">
        <f t="shared" si="583"/>
        <v>1.2734394051640829</v>
      </c>
    </row>
    <row r="3338" spans="1:38" hidden="1">
      <c r="A3338" s="25" t="s">
        <v>165</v>
      </c>
      <c r="B3338" s="25" t="s">
        <v>129</v>
      </c>
      <c r="C3338" s="32">
        <v>39662</v>
      </c>
      <c r="D3338" s="25">
        <v>2008</v>
      </c>
      <c r="E3338" s="26">
        <v>0.3756944444444445</v>
      </c>
      <c r="F3338" s="26">
        <v>0.40277777777777773</v>
      </c>
      <c r="G3338" s="26">
        <f t="shared" si="565"/>
        <v>2.7083333333333237E-2</v>
      </c>
      <c r="H3338" s="27">
        <v>2</v>
      </c>
      <c r="I3338" s="27">
        <v>1</v>
      </c>
      <c r="J3338" s="27">
        <v>7</v>
      </c>
      <c r="K3338" s="27">
        <v>7</v>
      </c>
      <c r="L3338" s="25" t="s">
        <v>61</v>
      </c>
      <c r="M3338" s="14" t="s">
        <v>62</v>
      </c>
      <c r="N3338" s="27">
        <v>1</v>
      </c>
      <c r="O3338" s="27">
        <f t="shared" si="566"/>
        <v>40.590000000000003</v>
      </c>
      <c r="P3338" s="28">
        <v>12.3</v>
      </c>
      <c r="Q3338" s="27">
        <f t="shared" si="567"/>
        <v>34.32</v>
      </c>
      <c r="R3338" s="28">
        <v>10.4</v>
      </c>
      <c r="S3338" s="27">
        <f t="shared" si="568"/>
        <v>40.590000000000003</v>
      </c>
      <c r="T3338" s="28">
        <v>12.3</v>
      </c>
      <c r="U3338" s="27" t="s">
        <v>43</v>
      </c>
      <c r="V3338" s="27" t="s">
        <v>43</v>
      </c>
      <c r="W3338" s="29">
        <v>27.889379999999999</v>
      </c>
      <c r="X3338" s="29">
        <v>-115.19361000000001</v>
      </c>
      <c r="Y3338" s="28">
        <f t="shared" si="569"/>
        <v>71.599999999999994</v>
      </c>
      <c r="Z3338" s="27">
        <v>22</v>
      </c>
      <c r="AA3338" s="27">
        <v>6</v>
      </c>
      <c r="AB3338" s="25" t="s">
        <v>44</v>
      </c>
      <c r="AC3338" s="25">
        <v>3</v>
      </c>
      <c r="AD3338" s="25">
        <v>20</v>
      </c>
      <c r="AE3338" s="27">
        <v>1</v>
      </c>
      <c r="AF3338" s="27">
        <v>9</v>
      </c>
      <c r="AG3338" s="25"/>
      <c r="AI3338" s="70">
        <f t="shared" si="581"/>
        <v>15.337</v>
      </c>
      <c r="AJ3338" s="71" t="s">
        <v>369</v>
      </c>
      <c r="AK3338" s="72">
        <f t="shared" si="582"/>
        <v>2.2645047633742106</v>
      </c>
      <c r="AL3338" s="73">
        <f t="shared" si="583"/>
        <v>2.2645047633742106</v>
      </c>
    </row>
    <row r="3339" spans="1:38" hidden="1">
      <c r="A3339" s="25" t="s">
        <v>165</v>
      </c>
      <c r="B3339" s="25" t="s">
        <v>129</v>
      </c>
      <c r="C3339" s="32">
        <v>39662</v>
      </c>
      <c r="D3339" s="25">
        <v>2008</v>
      </c>
      <c r="E3339" s="26">
        <v>0.3756944444444445</v>
      </c>
      <c r="F3339" s="26">
        <v>0.40277777777777773</v>
      </c>
      <c r="G3339" s="26">
        <f t="shared" si="565"/>
        <v>2.7083333333333237E-2</v>
      </c>
      <c r="H3339" s="27">
        <v>2</v>
      </c>
      <c r="I3339" s="27">
        <v>1</v>
      </c>
      <c r="J3339" s="27">
        <v>7</v>
      </c>
      <c r="K3339" s="27">
        <v>7</v>
      </c>
      <c r="L3339" s="25" t="s">
        <v>61</v>
      </c>
      <c r="M3339" s="14" t="s">
        <v>62</v>
      </c>
      <c r="N3339" s="27">
        <v>1</v>
      </c>
      <c r="O3339" s="27">
        <f t="shared" si="566"/>
        <v>40.590000000000003</v>
      </c>
      <c r="P3339" s="28">
        <v>12.3</v>
      </c>
      <c r="Q3339" s="27">
        <f t="shared" si="567"/>
        <v>34.32</v>
      </c>
      <c r="R3339" s="28">
        <v>10.4</v>
      </c>
      <c r="S3339" s="27">
        <f t="shared" si="568"/>
        <v>40.590000000000003</v>
      </c>
      <c r="T3339" s="28">
        <v>12.3</v>
      </c>
      <c r="U3339" s="27" t="s">
        <v>43</v>
      </c>
      <c r="V3339" s="27" t="s">
        <v>43</v>
      </c>
      <c r="W3339" s="29">
        <v>27.889379999999999</v>
      </c>
      <c r="X3339" s="29">
        <v>-115.19361000000001</v>
      </c>
      <c r="Y3339" s="28">
        <f t="shared" si="569"/>
        <v>71.599999999999994</v>
      </c>
      <c r="Z3339" s="27">
        <v>22</v>
      </c>
      <c r="AA3339" s="27">
        <v>6</v>
      </c>
      <c r="AB3339" s="25" t="s">
        <v>44</v>
      </c>
      <c r="AC3339" s="25">
        <v>4</v>
      </c>
      <c r="AD3339" s="25">
        <v>15</v>
      </c>
      <c r="AE3339" s="27">
        <v>1</v>
      </c>
      <c r="AF3339" s="27">
        <v>11</v>
      </c>
      <c r="AG3339" s="25"/>
      <c r="AI3339" s="70">
        <f t="shared" si="581"/>
        <v>11.792</v>
      </c>
      <c r="AJ3339" s="71" t="s">
        <v>369</v>
      </c>
      <c r="AK3339" s="72">
        <f t="shared" si="582"/>
        <v>1.2734394051640829</v>
      </c>
      <c r="AL3339" s="73">
        <f t="shared" si="583"/>
        <v>1.2734394051640829</v>
      </c>
    </row>
    <row r="3340" spans="1:38" hidden="1">
      <c r="A3340" s="25" t="s">
        <v>165</v>
      </c>
      <c r="B3340" s="25" t="s">
        <v>129</v>
      </c>
      <c r="C3340" s="32">
        <v>39662</v>
      </c>
      <c r="D3340" s="25">
        <v>2008</v>
      </c>
      <c r="E3340" s="26">
        <v>0.3756944444444445</v>
      </c>
      <c r="F3340" s="26">
        <v>0.40277777777777773</v>
      </c>
      <c r="G3340" s="26">
        <f t="shared" si="565"/>
        <v>2.7083333333333237E-2</v>
      </c>
      <c r="H3340" s="27">
        <v>2</v>
      </c>
      <c r="I3340" s="27">
        <v>1</v>
      </c>
      <c r="J3340" s="27">
        <v>7</v>
      </c>
      <c r="K3340" s="27">
        <v>7</v>
      </c>
      <c r="L3340" s="25" t="s">
        <v>61</v>
      </c>
      <c r="M3340" s="14" t="s">
        <v>62</v>
      </c>
      <c r="N3340" s="27">
        <v>1</v>
      </c>
      <c r="O3340" s="27">
        <f t="shared" si="566"/>
        <v>40.590000000000003</v>
      </c>
      <c r="P3340" s="28">
        <v>12.3</v>
      </c>
      <c r="Q3340" s="27">
        <f t="shared" si="567"/>
        <v>34.32</v>
      </c>
      <c r="R3340" s="28">
        <v>10.4</v>
      </c>
      <c r="S3340" s="27">
        <f t="shared" si="568"/>
        <v>40.590000000000003</v>
      </c>
      <c r="T3340" s="28">
        <v>12.3</v>
      </c>
      <c r="U3340" s="27" t="s">
        <v>43</v>
      </c>
      <c r="V3340" s="27" t="s">
        <v>43</v>
      </c>
      <c r="W3340" s="29">
        <v>27.889379999999999</v>
      </c>
      <c r="X3340" s="29">
        <v>-115.19361000000001</v>
      </c>
      <c r="Y3340" s="28">
        <f t="shared" si="569"/>
        <v>71.599999999999994</v>
      </c>
      <c r="Z3340" s="27">
        <v>22</v>
      </c>
      <c r="AA3340" s="27">
        <v>6</v>
      </c>
      <c r="AB3340" s="25" t="s">
        <v>44</v>
      </c>
      <c r="AC3340" s="25">
        <v>5</v>
      </c>
      <c r="AD3340" s="25">
        <v>17</v>
      </c>
      <c r="AE3340" s="27">
        <v>1</v>
      </c>
      <c r="AF3340" s="27">
        <v>12</v>
      </c>
      <c r="AG3340" s="25"/>
      <c r="AI3340" s="70">
        <f t="shared" si="581"/>
        <v>13.209999999999999</v>
      </c>
      <c r="AJ3340" s="71" t="s">
        <v>369</v>
      </c>
      <c r="AK3340" s="72">
        <f t="shared" si="582"/>
        <v>1.6329725885917237</v>
      </c>
      <c r="AL3340" s="73">
        <f t="shared" si="583"/>
        <v>1.6329725885917237</v>
      </c>
    </row>
    <row r="3341" spans="1:38" hidden="1">
      <c r="A3341" s="25" t="s">
        <v>165</v>
      </c>
      <c r="B3341" s="25" t="s">
        <v>129</v>
      </c>
      <c r="C3341" s="32">
        <v>39662</v>
      </c>
      <c r="D3341" s="25">
        <v>2008</v>
      </c>
      <c r="E3341" s="26">
        <v>0.3756944444444445</v>
      </c>
      <c r="F3341" s="26">
        <v>0.40277777777777773</v>
      </c>
      <c r="G3341" s="26">
        <f t="shared" si="565"/>
        <v>2.7083333333333237E-2</v>
      </c>
      <c r="H3341" s="27">
        <v>2</v>
      </c>
      <c r="I3341" s="27">
        <v>1</v>
      </c>
      <c r="J3341" s="27">
        <v>7</v>
      </c>
      <c r="K3341" s="27">
        <v>7</v>
      </c>
      <c r="L3341" s="25" t="s">
        <v>61</v>
      </c>
      <c r="M3341" s="14" t="s">
        <v>62</v>
      </c>
      <c r="N3341" s="27">
        <v>1</v>
      </c>
      <c r="O3341" s="27">
        <f t="shared" si="566"/>
        <v>40.590000000000003</v>
      </c>
      <c r="P3341" s="28">
        <v>12.3</v>
      </c>
      <c r="Q3341" s="27">
        <f t="shared" si="567"/>
        <v>34.32</v>
      </c>
      <c r="R3341" s="28">
        <v>10.4</v>
      </c>
      <c r="S3341" s="27">
        <f t="shared" si="568"/>
        <v>40.590000000000003</v>
      </c>
      <c r="T3341" s="28">
        <v>12.3</v>
      </c>
      <c r="U3341" s="27" t="s">
        <v>43</v>
      </c>
      <c r="V3341" s="27" t="s">
        <v>43</v>
      </c>
      <c r="W3341" s="29">
        <v>27.889379999999999</v>
      </c>
      <c r="X3341" s="29">
        <v>-115.19361000000001</v>
      </c>
      <c r="Y3341" s="28">
        <f t="shared" si="569"/>
        <v>71.599999999999994</v>
      </c>
      <c r="Z3341" s="27">
        <v>22</v>
      </c>
      <c r="AA3341" s="27">
        <v>6</v>
      </c>
      <c r="AB3341" s="25" t="s">
        <v>44</v>
      </c>
      <c r="AC3341" s="25">
        <v>5</v>
      </c>
      <c r="AD3341" s="25">
        <v>17</v>
      </c>
      <c r="AE3341" s="27">
        <v>1</v>
      </c>
      <c r="AF3341" s="27">
        <v>12</v>
      </c>
      <c r="AG3341" s="25"/>
      <c r="AI3341" s="70">
        <f t="shared" si="581"/>
        <v>13.209999999999999</v>
      </c>
      <c r="AJ3341" s="71" t="s">
        <v>369</v>
      </c>
      <c r="AK3341" s="72">
        <f t="shared" si="582"/>
        <v>1.6329725885917237</v>
      </c>
      <c r="AL3341" s="73">
        <f t="shared" si="583"/>
        <v>1.6329725885917237</v>
      </c>
    </row>
    <row r="3342" spans="1:38" hidden="1">
      <c r="A3342" s="25" t="s">
        <v>165</v>
      </c>
      <c r="B3342" s="25" t="s">
        <v>129</v>
      </c>
      <c r="C3342" s="32">
        <v>39662</v>
      </c>
      <c r="D3342" s="25">
        <v>2008</v>
      </c>
      <c r="E3342" s="26">
        <v>0.3756944444444445</v>
      </c>
      <c r="F3342" s="26">
        <v>0.40277777777777773</v>
      </c>
      <c r="G3342" s="26">
        <f t="shared" si="565"/>
        <v>2.7083333333333237E-2</v>
      </c>
      <c r="H3342" s="27">
        <v>2</v>
      </c>
      <c r="I3342" s="27">
        <v>1</v>
      </c>
      <c r="J3342" s="27">
        <v>7</v>
      </c>
      <c r="K3342" s="27">
        <v>7</v>
      </c>
      <c r="L3342" s="25" t="s">
        <v>61</v>
      </c>
      <c r="M3342" s="14" t="s">
        <v>62</v>
      </c>
      <c r="N3342" s="27">
        <v>1</v>
      </c>
      <c r="O3342" s="27">
        <f t="shared" si="566"/>
        <v>40.590000000000003</v>
      </c>
      <c r="P3342" s="28">
        <v>12.3</v>
      </c>
      <c r="Q3342" s="27">
        <f t="shared" si="567"/>
        <v>34.32</v>
      </c>
      <c r="R3342" s="28">
        <v>10.4</v>
      </c>
      <c r="S3342" s="27">
        <f t="shared" si="568"/>
        <v>40.590000000000003</v>
      </c>
      <c r="T3342" s="28">
        <v>12.3</v>
      </c>
      <c r="U3342" s="27" t="s">
        <v>43</v>
      </c>
      <c r="V3342" s="27" t="s">
        <v>43</v>
      </c>
      <c r="W3342" s="29">
        <v>27.889379999999999</v>
      </c>
      <c r="X3342" s="29">
        <v>-115.19361000000001</v>
      </c>
      <c r="Y3342" s="28">
        <f t="shared" si="569"/>
        <v>71.599999999999994</v>
      </c>
      <c r="Z3342" s="27">
        <v>22</v>
      </c>
      <c r="AA3342" s="27">
        <v>6</v>
      </c>
      <c r="AB3342" s="25" t="s">
        <v>44</v>
      </c>
      <c r="AC3342" s="25">
        <v>5</v>
      </c>
      <c r="AD3342" s="25">
        <v>18</v>
      </c>
      <c r="AE3342" s="27">
        <v>1</v>
      </c>
      <c r="AF3342" s="27">
        <v>12</v>
      </c>
      <c r="AG3342" s="25"/>
      <c r="AI3342" s="70">
        <f t="shared" si="581"/>
        <v>13.918999999999999</v>
      </c>
      <c r="AJ3342" s="71" t="s">
        <v>369</v>
      </c>
      <c r="AK3342" s="72">
        <f t="shared" si="582"/>
        <v>1.8310631406548505</v>
      </c>
      <c r="AL3342" s="73">
        <f t="shared" si="583"/>
        <v>1.8310631406548505</v>
      </c>
    </row>
    <row r="3343" spans="1:38" hidden="1">
      <c r="A3343" s="25" t="s">
        <v>165</v>
      </c>
      <c r="B3343" s="25" t="s">
        <v>129</v>
      </c>
      <c r="C3343" s="32">
        <v>39662</v>
      </c>
      <c r="D3343" s="25">
        <v>2008</v>
      </c>
      <c r="E3343" s="26">
        <v>0.3756944444444445</v>
      </c>
      <c r="F3343" s="26">
        <v>0.40277777777777773</v>
      </c>
      <c r="G3343" s="26">
        <f t="shared" si="565"/>
        <v>2.7083333333333237E-2</v>
      </c>
      <c r="H3343" s="27">
        <v>2</v>
      </c>
      <c r="I3343" s="27">
        <v>1</v>
      </c>
      <c r="J3343" s="27">
        <v>7</v>
      </c>
      <c r="K3343" s="27">
        <v>7</v>
      </c>
      <c r="L3343" s="25" t="s">
        <v>61</v>
      </c>
      <c r="M3343" s="14" t="s">
        <v>62</v>
      </c>
      <c r="N3343" s="27">
        <v>1</v>
      </c>
      <c r="O3343" s="27">
        <f t="shared" si="566"/>
        <v>40.590000000000003</v>
      </c>
      <c r="P3343" s="28">
        <v>12.3</v>
      </c>
      <c r="Q3343" s="27">
        <f t="shared" si="567"/>
        <v>34.32</v>
      </c>
      <c r="R3343" s="28">
        <v>10.4</v>
      </c>
      <c r="S3343" s="27">
        <f t="shared" si="568"/>
        <v>40.590000000000003</v>
      </c>
      <c r="T3343" s="28">
        <v>12.3</v>
      </c>
      <c r="U3343" s="27" t="s">
        <v>43</v>
      </c>
      <c r="V3343" s="27" t="s">
        <v>43</v>
      </c>
      <c r="W3343" s="29">
        <v>27.889379999999999</v>
      </c>
      <c r="X3343" s="29">
        <v>-115.19361000000001</v>
      </c>
      <c r="Y3343" s="28">
        <f t="shared" si="569"/>
        <v>71.599999999999994</v>
      </c>
      <c r="Z3343" s="27">
        <v>22</v>
      </c>
      <c r="AA3343" s="27">
        <v>6</v>
      </c>
      <c r="AB3343" s="25" t="s">
        <v>44</v>
      </c>
      <c r="AC3343" s="25">
        <v>6</v>
      </c>
      <c r="AD3343" s="25">
        <v>10</v>
      </c>
      <c r="AE3343" s="27">
        <v>1</v>
      </c>
      <c r="AF3343" s="27">
        <v>20</v>
      </c>
      <c r="AG3343" s="25"/>
      <c r="AI3343" s="70">
        <f t="shared" si="581"/>
        <v>8.2469999999999999</v>
      </c>
      <c r="AJ3343" s="71" t="s">
        <v>369</v>
      </c>
      <c r="AK3343" s="72">
        <f t="shared" si="582"/>
        <v>0.58195573469462847</v>
      </c>
      <c r="AL3343" s="73">
        <f t="shared" si="583"/>
        <v>0.58195573469462847</v>
      </c>
    </row>
    <row r="3344" spans="1:38" hidden="1">
      <c r="A3344" s="25" t="s">
        <v>165</v>
      </c>
      <c r="B3344" s="25" t="s">
        <v>129</v>
      </c>
      <c r="C3344" s="32">
        <v>39662</v>
      </c>
      <c r="D3344" s="25">
        <v>2008</v>
      </c>
      <c r="E3344" s="26">
        <v>0.3756944444444445</v>
      </c>
      <c r="F3344" s="26">
        <v>0.40277777777777773</v>
      </c>
      <c r="G3344" s="26">
        <f t="shared" si="565"/>
        <v>2.7083333333333237E-2</v>
      </c>
      <c r="H3344" s="27">
        <v>2</v>
      </c>
      <c r="I3344" s="27">
        <v>1</v>
      </c>
      <c r="J3344" s="27">
        <v>7</v>
      </c>
      <c r="K3344" s="27">
        <v>7</v>
      </c>
      <c r="L3344" s="25" t="s">
        <v>61</v>
      </c>
      <c r="M3344" s="14" t="s">
        <v>62</v>
      </c>
      <c r="N3344" s="27">
        <v>1</v>
      </c>
      <c r="O3344" s="27">
        <f t="shared" si="566"/>
        <v>40.590000000000003</v>
      </c>
      <c r="P3344" s="28">
        <v>12.3</v>
      </c>
      <c r="Q3344" s="27">
        <f t="shared" si="567"/>
        <v>34.32</v>
      </c>
      <c r="R3344" s="28">
        <v>10.4</v>
      </c>
      <c r="S3344" s="27">
        <f t="shared" si="568"/>
        <v>40.590000000000003</v>
      </c>
      <c r="T3344" s="28">
        <v>12.3</v>
      </c>
      <c r="U3344" s="27" t="s">
        <v>43</v>
      </c>
      <c r="V3344" s="27" t="s">
        <v>43</v>
      </c>
      <c r="W3344" s="29">
        <v>27.889379999999999</v>
      </c>
      <c r="X3344" s="29">
        <v>-115.19361000000001</v>
      </c>
      <c r="Y3344" s="28">
        <f t="shared" si="569"/>
        <v>71.599999999999994</v>
      </c>
      <c r="Z3344" s="27">
        <v>22</v>
      </c>
      <c r="AA3344" s="27">
        <v>6</v>
      </c>
      <c r="AB3344" s="25" t="s">
        <v>44</v>
      </c>
      <c r="AC3344" s="25">
        <v>7</v>
      </c>
      <c r="AD3344" s="25">
        <v>13</v>
      </c>
      <c r="AE3344" s="27">
        <v>1</v>
      </c>
      <c r="AF3344" s="27">
        <v>24</v>
      </c>
      <c r="AG3344" s="25"/>
      <c r="AI3344" s="70">
        <f t="shared" si="581"/>
        <v>10.373999999999999</v>
      </c>
      <c r="AJ3344" s="71" t="s">
        <v>369</v>
      </c>
      <c r="AK3344" s="72">
        <f t="shared" si="582"/>
        <v>0.96188687250685145</v>
      </c>
      <c r="AL3344" s="73">
        <f t="shared" si="583"/>
        <v>0.96188687250685145</v>
      </c>
    </row>
    <row r="3345" spans="1:38" hidden="1">
      <c r="A3345" s="25" t="s">
        <v>165</v>
      </c>
      <c r="B3345" s="25" t="s">
        <v>129</v>
      </c>
      <c r="C3345" s="32">
        <v>39662</v>
      </c>
      <c r="D3345" s="25">
        <v>2008</v>
      </c>
      <c r="E3345" s="26">
        <v>0.3756944444444445</v>
      </c>
      <c r="F3345" s="26">
        <v>0.40277777777777773</v>
      </c>
      <c r="G3345" s="26">
        <f t="shared" si="565"/>
        <v>2.7083333333333237E-2</v>
      </c>
      <c r="H3345" s="27">
        <v>2</v>
      </c>
      <c r="I3345" s="27">
        <v>1</v>
      </c>
      <c r="J3345" s="27">
        <v>7</v>
      </c>
      <c r="K3345" s="27">
        <v>7</v>
      </c>
      <c r="L3345" s="25" t="s">
        <v>61</v>
      </c>
      <c r="M3345" s="14" t="s">
        <v>62</v>
      </c>
      <c r="N3345" s="27">
        <v>1</v>
      </c>
      <c r="O3345" s="27">
        <f t="shared" si="566"/>
        <v>40.590000000000003</v>
      </c>
      <c r="P3345" s="28">
        <v>12.3</v>
      </c>
      <c r="Q3345" s="27">
        <f t="shared" si="567"/>
        <v>34.32</v>
      </c>
      <c r="R3345" s="28">
        <v>10.4</v>
      </c>
      <c r="S3345" s="27">
        <f t="shared" si="568"/>
        <v>40.590000000000003</v>
      </c>
      <c r="T3345" s="28">
        <v>12.3</v>
      </c>
      <c r="U3345" s="27" t="s">
        <v>43</v>
      </c>
      <c r="V3345" s="27" t="s">
        <v>43</v>
      </c>
      <c r="W3345" s="29">
        <v>27.889379999999999</v>
      </c>
      <c r="X3345" s="29">
        <v>-115.19361000000001</v>
      </c>
      <c r="Y3345" s="28">
        <f t="shared" si="569"/>
        <v>71.599999999999994</v>
      </c>
      <c r="Z3345" s="27">
        <v>22</v>
      </c>
      <c r="AA3345" s="27">
        <v>6</v>
      </c>
      <c r="AB3345" s="25" t="s">
        <v>44</v>
      </c>
      <c r="AC3345" s="25">
        <v>8</v>
      </c>
      <c r="AD3345" s="25">
        <v>18</v>
      </c>
      <c r="AE3345" s="27">
        <v>1</v>
      </c>
      <c r="AF3345" s="27">
        <v>30</v>
      </c>
      <c r="AG3345" s="25"/>
      <c r="AI3345" s="70">
        <f t="shared" si="581"/>
        <v>13.918999999999999</v>
      </c>
      <c r="AJ3345" s="71" t="s">
        <v>369</v>
      </c>
      <c r="AK3345" s="72">
        <f t="shared" si="582"/>
        <v>1.8310631406548505</v>
      </c>
      <c r="AL3345" s="73">
        <f t="shared" si="583"/>
        <v>1.8310631406548505</v>
      </c>
    </row>
    <row r="3346" spans="1:38" hidden="1">
      <c r="A3346" s="25" t="s">
        <v>165</v>
      </c>
      <c r="B3346" s="25" t="s">
        <v>129</v>
      </c>
      <c r="C3346" s="32">
        <v>39662</v>
      </c>
      <c r="D3346" s="25">
        <v>2008</v>
      </c>
      <c r="E3346" s="26">
        <v>0.3756944444444445</v>
      </c>
      <c r="F3346" s="26">
        <v>0.40277777777777773</v>
      </c>
      <c r="G3346" s="26">
        <f t="shared" si="565"/>
        <v>2.7083333333333237E-2</v>
      </c>
      <c r="H3346" s="27">
        <v>2</v>
      </c>
      <c r="I3346" s="27">
        <v>1</v>
      </c>
      <c r="J3346" s="27">
        <v>7</v>
      </c>
      <c r="K3346" s="27">
        <v>7</v>
      </c>
      <c r="L3346" s="25" t="s">
        <v>61</v>
      </c>
      <c r="M3346" s="14" t="s">
        <v>62</v>
      </c>
      <c r="N3346" s="27">
        <v>1</v>
      </c>
      <c r="O3346" s="27">
        <f t="shared" si="566"/>
        <v>40.590000000000003</v>
      </c>
      <c r="P3346" s="28">
        <v>12.3</v>
      </c>
      <c r="Q3346" s="27">
        <f t="shared" si="567"/>
        <v>34.32</v>
      </c>
      <c r="R3346" s="28">
        <v>10.4</v>
      </c>
      <c r="S3346" s="27">
        <f t="shared" si="568"/>
        <v>40.590000000000003</v>
      </c>
      <c r="T3346" s="28">
        <v>12.3</v>
      </c>
      <c r="U3346" s="27" t="s">
        <v>43</v>
      </c>
      <c r="V3346" s="27" t="s">
        <v>43</v>
      </c>
      <c r="W3346" s="29">
        <v>27.889379999999999</v>
      </c>
      <c r="X3346" s="29">
        <v>-115.19361000000001</v>
      </c>
      <c r="Y3346" s="28">
        <f t="shared" si="569"/>
        <v>71.599999999999994</v>
      </c>
      <c r="Z3346" s="27">
        <v>22</v>
      </c>
      <c r="AA3346" s="27">
        <v>6</v>
      </c>
      <c r="AB3346" s="25" t="s">
        <v>44</v>
      </c>
      <c r="AC3346" s="25">
        <v>9</v>
      </c>
      <c r="AD3346" s="25">
        <v>14</v>
      </c>
      <c r="AE3346" s="27">
        <v>1</v>
      </c>
      <c r="AF3346" s="27">
        <v>32</v>
      </c>
      <c r="AG3346" s="25"/>
      <c r="AI3346" s="70">
        <f t="shared" si="581"/>
        <v>11.083</v>
      </c>
      <c r="AJ3346" s="71" t="s">
        <v>369</v>
      </c>
      <c r="AK3346" s="72">
        <f t="shared" si="582"/>
        <v>1.1117350137621949</v>
      </c>
      <c r="AL3346" s="73">
        <f t="shared" si="583"/>
        <v>1.1117350137621949</v>
      </c>
    </row>
    <row r="3347" spans="1:38" hidden="1">
      <c r="A3347" s="25" t="s">
        <v>166</v>
      </c>
      <c r="B3347" s="25" t="s">
        <v>129</v>
      </c>
      <c r="C3347" s="32">
        <v>39662</v>
      </c>
      <c r="D3347" s="25">
        <v>2008</v>
      </c>
      <c r="E3347" s="26">
        <v>0.3756944444444445</v>
      </c>
      <c r="F3347" s="26">
        <v>0.40277777777777773</v>
      </c>
      <c r="G3347" s="26">
        <f>F3347-E3347</f>
        <v>2.7083333333333237E-2</v>
      </c>
      <c r="H3347" s="27">
        <v>2</v>
      </c>
      <c r="I3347" s="27">
        <v>1</v>
      </c>
      <c r="J3347" s="27">
        <v>7</v>
      </c>
      <c r="K3347" s="27">
        <v>7</v>
      </c>
      <c r="L3347" s="25" t="s">
        <v>61</v>
      </c>
      <c r="M3347" s="14" t="s">
        <v>62</v>
      </c>
      <c r="N3347" s="27">
        <v>1</v>
      </c>
      <c r="O3347" s="27">
        <f>3.3*P3347</f>
        <v>40.590000000000003</v>
      </c>
      <c r="P3347" s="28">
        <v>12.3</v>
      </c>
      <c r="Q3347" s="27">
        <f>3.3*R3347</f>
        <v>34.32</v>
      </c>
      <c r="R3347" s="28">
        <v>10.4</v>
      </c>
      <c r="S3347" s="27">
        <f>3.3*T3347</f>
        <v>40.590000000000003</v>
      </c>
      <c r="T3347" s="28">
        <v>12.3</v>
      </c>
      <c r="U3347" s="27" t="s">
        <v>43</v>
      </c>
      <c r="V3347" s="27" t="s">
        <v>43</v>
      </c>
      <c r="W3347" s="29">
        <v>27.889379999999999</v>
      </c>
      <c r="X3347" s="29">
        <v>-115.19361000000001</v>
      </c>
      <c r="Y3347" s="28">
        <f>(Z3347*1.8)+32</f>
        <v>71.599999999999994</v>
      </c>
      <c r="Z3347" s="27">
        <v>22</v>
      </c>
      <c r="AA3347" s="27">
        <v>6</v>
      </c>
      <c r="AB3347" s="25" t="s">
        <v>46</v>
      </c>
      <c r="AC3347" s="25">
        <v>1</v>
      </c>
      <c r="AD3347" s="25">
        <v>22</v>
      </c>
      <c r="AE3347" s="27">
        <v>1</v>
      </c>
      <c r="AF3347" s="25">
        <v>4</v>
      </c>
      <c r="AG3347" s="25"/>
      <c r="AI3347" s="70">
        <f t="shared" ref="AI3347:AI3348" si="584">(0.748*AD3347)+1.2345</f>
        <v>17.6905</v>
      </c>
      <c r="AJ3347" s="74">
        <f t="shared" ref="AJ3347:AJ3348" si="585">((POWER(AI3347*10,3.36))*2.24)/100000</f>
        <v>799.19872211710003</v>
      </c>
      <c r="AK3347" s="74">
        <f t="shared" ref="AK3347:AK3348" si="586">(0.0026*AJ3347)-0.61</f>
        <v>1.4679166775044603</v>
      </c>
      <c r="AL3347" s="73">
        <f t="shared" ref="AL3347:AL3348" si="587">IF(AK3347&gt;0,AK3347:AK3347,0)</f>
        <v>1.4679166775044603</v>
      </c>
    </row>
    <row r="3348" spans="1:38" hidden="1">
      <c r="A3348" s="25" t="s">
        <v>167</v>
      </c>
      <c r="B3348" s="25" t="s">
        <v>40</v>
      </c>
      <c r="C3348" s="32">
        <v>39652</v>
      </c>
      <c r="D3348" s="25">
        <v>2008</v>
      </c>
      <c r="E3348" s="26">
        <v>0.3923611111111111</v>
      </c>
      <c r="F3348" s="26">
        <v>0.42222222222222222</v>
      </c>
      <c r="G3348" s="26">
        <f>F3348-E3348</f>
        <v>2.9861111111111116E-2</v>
      </c>
      <c r="H3348" s="27">
        <v>2</v>
      </c>
      <c r="I3348" s="27">
        <v>1</v>
      </c>
      <c r="J3348" s="27">
        <v>1</v>
      </c>
      <c r="K3348" s="27">
        <v>1</v>
      </c>
      <c r="L3348" s="14" t="s">
        <v>99</v>
      </c>
      <c r="M3348" s="47" t="s">
        <v>244</v>
      </c>
      <c r="N3348" s="27">
        <v>2</v>
      </c>
      <c r="O3348" s="27">
        <f>3.3*P3348</f>
        <v>55.769999999999989</v>
      </c>
      <c r="P3348" s="28">
        <v>16.899999999999999</v>
      </c>
      <c r="Q3348" s="27">
        <f>3.3*R3348</f>
        <v>55.109999999999992</v>
      </c>
      <c r="R3348" s="28">
        <v>16.7</v>
      </c>
      <c r="S3348" s="27">
        <f>3.3*T3348</f>
        <v>55.109999999999992</v>
      </c>
      <c r="T3348" s="28">
        <v>16.7</v>
      </c>
      <c r="U3348" s="27" t="s">
        <v>43</v>
      </c>
      <c r="V3348" s="27" t="s">
        <v>43</v>
      </c>
      <c r="W3348" s="29">
        <v>27.876190000000001</v>
      </c>
      <c r="X3348" s="29">
        <v>-115.16444</v>
      </c>
      <c r="Y3348" s="28">
        <f>(Z3348*1.8)+32</f>
        <v>62.6</v>
      </c>
      <c r="Z3348" s="27">
        <v>17</v>
      </c>
      <c r="AA3348" s="27">
        <v>10</v>
      </c>
      <c r="AB3348" s="27" t="s">
        <v>46</v>
      </c>
      <c r="AC3348" s="25">
        <v>0</v>
      </c>
      <c r="AD3348" s="25">
        <v>0</v>
      </c>
      <c r="AE3348" s="27">
        <v>0</v>
      </c>
      <c r="AF3348" s="27"/>
      <c r="AG3348" s="27">
        <v>270</v>
      </c>
      <c r="AI3348" s="70">
        <f t="shared" si="584"/>
        <v>1.2344999999999999</v>
      </c>
      <c r="AJ3348" s="74">
        <f t="shared" si="585"/>
        <v>0.10414971720920797</v>
      </c>
      <c r="AK3348" s="74">
        <f t="shared" si="586"/>
        <v>-0.6097292107352561</v>
      </c>
      <c r="AL3348" s="73">
        <f t="shared" si="587"/>
        <v>0</v>
      </c>
    </row>
    <row r="3349" spans="1:38" hidden="1">
      <c r="A3349" s="25" t="s">
        <v>168</v>
      </c>
      <c r="B3349" s="25" t="s">
        <v>40</v>
      </c>
      <c r="C3349" s="32">
        <v>39655</v>
      </c>
      <c r="D3349" s="25">
        <v>2008</v>
      </c>
      <c r="E3349" s="26">
        <v>0.48055555555555557</v>
      </c>
      <c r="F3349" s="26">
        <v>0.51180555555555551</v>
      </c>
      <c r="G3349" s="26">
        <f>F3349-E3349</f>
        <v>3.1249999999999944E-2</v>
      </c>
      <c r="H3349" s="27">
        <v>2</v>
      </c>
      <c r="I3349" s="27">
        <v>2</v>
      </c>
      <c r="J3349" s="27">
        <v>4</v>
      </c>
      <c r="K3349" s="27">
        <v>4</v>
      </c>
      <c r="L3349" s="25" t="s">
        <v>41</v>
      </c>
      <c r="M3349" s="14" t="s">
        <v>42</v>
      </c>
      <c r="N3349" s="27">
        <v>2</v>
      </c>
      <c r="O3349" s="27">
        <f>3.3*P3349</f>
        <v>48.51</v>
      </c>
      <c r="P3349" s="28">
        <v>14.7</v>
      </c>
      <c r="Q3349" s="27">
        <f>3.3*R3349</f>
        <v>42.9</v>
      </c>
      <c r="R3349" s="28">
        <v>13</v>
      </c>
      <c r="S3349" s="27">
        <f>3.3*T3349</f>
        <v>48.51</v>
      </c>
      <c r="T3349" s="28">
        <v>14.7</v>
      </c>
      <c r="U3349" s="27" t="s">
        <v>43</v>
      </c>
      <c r="V3349" s="27" t="s">
        <v>43</v>
      </c>
      <c r="W3349" s="29">
        <v>27.84515</v>
      </c>
      <c r="X3349" s="29">
        <v>-115.14053</v>
      </c>
      <c r="Y3349" s="28">
        <f>(Z3349*1.8)+32</f>
        <v>55.400000000000006</v>
      </c>
      <c r="Z3349" s="27">
        <v>13</v>
      </c>
      <c r="AA3349" s="27">
        <v>5</v>
      </c>
      <c r="AB3349" s="25" t="s">
        <v>44</v>
      </c>
      <c r="AC3349" s="25">
        <v>1</v>
      </c>
      <c r="AD3349" s="25">
        <v>12</v>
      </c>
      <c r="AE3349" s="27">
        <v>1</v>
      </c>
      <c r="AF3349" s="25">
        <v>2</v>
      </c>
      <c r="AG3349" s="25"/>
      <c r="AI3349" s="70">
        <f t="shared" ref="AI3349:AI3412" si="588">(0.709*AD3349)+1.157</f>
        <v>9.6649999999999991</v>
      </c>
      <c r="AJ3349" s="71" t="s">
        <v>369</v>
      </c>
      <c r="AK3349" s="72">
        <f t="shared" ref="AK3349:AK3412" si="589">((POWER(AI3349*10,2.19))*0.037)/1000</f>
        <v>0.82374690124645178</v>
      </c>
      <c r="AL3349" s="73">
        <f t="shared" ref="AL3349:AL3412" si="590">((POWER(AI3349*10,2.19))*0.037)/1000</f>
        <v>0.82374690124645178</v>
      </c>
    </row>
    <row r="3350" spans="1:38" hidden="1">
      <c r="A3350" s="25" t="s">
        <v>168</v>
      </c>
      <c r="B3350" s="25" t="s">
        <v>40</v>
      </c>
      <c r="C3350" s="32">
        <v>39655</v>
      </c>
      <c r="D3350" s="25">
        <v>2008</v>
      </c>
      <c r="E3350" s="26">
        <v>0.48055555555555557</v>
      </c>
      <c r="F3350" s="26">
        <v>0.51180555555555551</v>
      </c>
      <c r="G3350" s="26">
        <f t="shared" ref="G3350:G3413" si="591">F3350-E3350</f>
        <v>3.1249999999999944E-2</v>
      </c>
      <c r="H3350" s="27">
        <v>2</v>
      </c>
      <c r="I3350" s="27">
        <v>2</v>
      </c>
      <c r="J3350" s="27">
        <v>4</v>
      </c>
      <c r="K3350" s="27">
        <v>4</v>
      </c>
      <c r="L3350" s="25" t="s">
        <v>41</v>
      </c>
      <c r="M3350" s="14" t="s">
        <v>42</v>
      </c>
      <c r="N3350" s="27">
        <v>2</v>
      </c>
      <c r="O3350" s="27">
        <f>3.3*P3350</f>
        <v>48.51</v>
      </c>
      <c r="P3350" s="28">
        <v>14.7</v>
      </c>
      <c r="Q3350" s="27">
        <f>3.3*R3350</f>
        <v>42.9</v>
      </c>
      <c r="R3350" s="28">
        <v>13</v>
      </c>
      <c r="S3350" s="27">
        <f>3.3*T3350</f>
        <v>48.51</v>
      </c>
      <c r="T3350" s="28">
        <v>14.7</v>
      </c>
      <c r="U3350" s="27" t="s">
        <v>43</v>
      </c>
      <c r="V3350" s="27" t="s">
        <v>43</v>
      </c>
      <c r="W3350" s="29">
        <v>27.84515</v>
      </c>
      <c r="X3350" s="29">
        <v>-115.14053</v>
      </c>
      <c r="Y3350" s="28">
        <f t="shared" ref="Y3350:Y3413" si="592">(Z3350*1.8)+32</f>
        <v>55.400000000000006</v>
      </c>
      <c r="Z3350" s="27">
        <v>13</v>
      </c>
      <c r="AA3350" s="27">
        <v>5</v>
      </c>
      <c r="AB3350" s="25" t="s">
        <v>44</v>
      </c>
      <c r="AC3350" s="25">
        <v>2</v>
      </c>
      <c r="AD3350" s="25">
        <v>17</v>
      </c>
      <c r="AE3350" s="27">
        <v>1</v>
      </c>
      <c r="AF3350" s="25">
        <v>3</v>
      </c>
      <c r="AG3350" s="25"/>
      <c r="AI3350" s="70">
        <f t="shared" si="588"/>
        <v>13.209999999999999</v>
      </c>
      <c r="AJ3350" s="71" t="s">
        <v>369</v>
      </c>
      <c r="AK3350" s="72">
        <f t="shared" si="589"/>
        <v>1.6329725885917237</v>
      </c>
      <c r="AL3350" s="73">
        <f t="shared" si="590"/>
        <v>1.6329725885917237</v>
      </c>
    </row>
    <row r="3351" spans="1:38" hidden="1">
      <c r="A3351" s="25" t="s">
        <v>168</v>
      </c>
      <c r="B3351" s="25" t="s">
        <v>40</v>
      </c>
      <c r="C3351" s="32">
        <v>39655</v>
      </c>
      <c r="D3351" s="25">
        <v>2008</v>
      </c>
      <c r="E3351" s="26">
        <v>0.48055555555555557</v>
      </c>
      <c r="F3351" s="26">
        <v>0.51180555555555551</v>
      </c>
      <c r="G3351" s="26">
        <f t="shared" si="591"/>
        <v>3.1249999999999944E-2</v>
      </c>
      <c r="H3351" s="27">
        <v>2</v>
      </c>
      <c r="I3351" s="27">
        <v>2</v>
      </c>
      <c r="J3351" s="27">
        <v>4</v>
      </c>
      <c r="K3351" s="27">
        <v>4</v>
      </c>
      <c r="L3351" s="25" t="s">
        <v>41</v>
      </c>
      <c r="M3351" s="14" t="s">
        <v>42</v>
      </c>
      <c r="N3351" s="27">
        <v>2</v>
      </c>
      <c r="O3351" s="27">
        <f>3.3*P3351</f>
        <v>48.51</v>
      </c>
      <c r="P3351" s="28">
        <v>14.7</v>
      </c>
      <c r="Q3351" s="27">
        <f>3.3*R3351</f>
        <v>42.9</v>
      </c>
      <c r="R3351" s="28">
        <v>13</v>
      </c>
      <c r="S3351" s="27">
        <f>3.3*T3351</f>
        <v>48.51</v>
      </c>
      <c r="T3351" s="28">
        <v>14.7</v>
      </c>
      <c r="U3351" s="27" t="s">
        <v>43</v>
      </c>
      <c r="V3351" s="27" t="s">
        <v>43</v>
      </c>
      <c r="W3351" s="29">
        <v>27.84515</v>
      </c>
      <c r="X3351" s="29">
        <v>-115.14053</v>
      </c>
      <c r="Y3351" s="28">
        <f t="shared" si="592"/>
        <v>55.400000000000006</v>
      </c>
      <c r="Z3351" s="27">
        <v>13</v>
      </c>
      <c r="AA3351" s="27">
        <v>5</v>
      </c>
      <c r="AB3351" s="25" t="s">
        <v>44</v>
      </c>
      <c r="AC3351" s="25">
        <v>3</v>
      </c>
      <c r="AD3351" s="25">
        <v>12</v>
      </c>
      <c r="AE3351" s="27">
        <v>1</v>
      </c>
      <c r="AF3351" s="25">
        <v>4</v>
      </c>
      <c r="AG3351" s="25"/>
      <c r="AI3351" s="70">
        <f t="shared" si="588"/>
        <v>9.6649999999999991</v>
      </c>
      <c r="AJ3351" s="71" t="s">
        <v>369</v>
      </c>
      <c r="AK3351" s="72">
        <f t="shared" si="589"/>
        <v>0.82374690124645178</v>
      </c>
      <c r="AL3351" s="73">
        <f t="shared" si="590"/>
        <v>0.82374690124645178</v>
      </c>
    </row>
    <row r="3352" spans="1:38" hidden="1">
      <c r="A3352" s="25" t="s">
        <v>168</v>
      </c>
      <c r="B3352" s="25" t="s">
        <v>40</v>
      </c>
      <c r="C3352" s="32">
        <v>39655</v>
      </c>
      <c r="D3352" s="25">
        <v>2008</v>
      </c>
      <c r="E3352" s="26">
        <v>0.48055555555555557</v>
      </c>
      <c r="F3352" s="26">
        <v>0.51180555555555551</v>
      </c>
      <c r="G3352" s="26">
        <f t="shared" si="591"/>
        <v>3.1249999999999944E-2</v>
      </c>
      <c r="H3352" s="27">
        <v>2</v>
      </c>
      <c r="I3352" s="27">
        <v>2</v>
      </c>
      <c r="J3352" s="27">
        <v>4</v>
      </c>
      <c r="K3352" s="27">
        <v>4</v>
      </c>
      <c r="L3352" s="25" t="s">
        <v>41</v>
      </c>
      <c r="M3352" s="14" t="s">
        <v>42</v>
      </c>
      <c r="N3352" s="27">
        <v>2</v>
      </c>
      <c r="O3352" s="27">
        <f t="shared" ref="O3352:O3415" si="593">3.3*P3352</f>
        <v>48.51</v>
      </c>
      <c r="P3352" s="28">
        <v>14.7</v>
      </c>
      <c r="Q3352" s="27">
        <f t="shared" ref="Q3352:Q3415" si="594">3.3*R3352</f>
        <v>42.9</v>
      </c>
      <c r="R3352" s="28">
        <v>13</v>
      </c>
      <c r="S3352" s="27">
        <f t="shared" ref="S3352:S3415" si="595">3.3*T3352</f>
        <v>48.51</v>
      </c>
      <c r="T3352" s="28">
        <v>14.7</v>
      </c>
      <c r="U3352" s="27" t="s">
        <v>43</v>
      </c>
      <c r="V3352" s="27" t="s">
        <v>43</v>
      </c>
      <c r="W3352" s="29">
        <v>27.84515</v>
      </c>
      <c r="X3352" s="29">
        <v>-115.14053</v>
      </c>
      <c r="Y3352" s="28">
        <f t="shared" si="592"/>
        <v>55.400000000000006</v>
      </c>
      <c r="Z3352" s="27">
        <v>13</v>
      </c>
      <c r="AA3352" s="27">
        <v>5</v>
      </c>
      <c r="AB3352" s="25" t="s">
        <v>44</v>
      </c>
      <c r="AC3352" s="25">
        <v>4</v>
      </c>
      <c r="AD3352" s="25">
        <v>11</v>
      </c>
      <c r="AE3352" s="27">
        <v>1</v>
      </c>
      <c r="AF3352" s="25">
        <v>5</v>
      </c>
      <c r="AG3352" s="25"/>
      <c r="AI3352" s="70">
        <f t="shared" si="588"/>
        <v>8.9559999999999995</v>
      </c>
      <c r="AJ3352" s="71" t="s">
        <v>369</v>
      </c>
      <c r="AK3352" s="72">
        <f t="shared" si="589"/>
        <v>0.69715856935839871</v>
      </c>
      <c r="AL3352" s="73">
        <f t="shared" si="590"/>
        <v>0.69715856935839871</v>
      </c>
    </row>
    <row r="3353" spans="1:38" hidden="1">
      <c r="A3353" s="25" t="s">
        <v>168</v>
      </c>
      <c r="B3353" s="25" t="s">
        <v>40</v>
      </c>
      <c r="C3353" s="32">
        <v>39655</v>
      </c>
      <c r="D3353" s="25">
        <v>2008</v>
      </c>
      <c r="E3353" s="26">
        <v>0.48055555555555557</v>
      </c>
      <c r="F3353" s="26">
        <v>0.51180555555555551</v>
      </c>
      <c r="G3353" s="26">
        <f t="shared" si="591"/>
        <v>3.1249999999999944E-2</v>
      </c>
      <c r="H3353" s="27">
        <v>2</v>
      </c>
      <c r="I3353" s="27">
        <v>2</v>
      </c>
      <c r="J3353" s="27">
        <v>4</v>
      </c>
      <c r="K3353" s="27">
        <v>4</v>
      </c>
      <c r="L3353" s="25" t="s">
        <v>41</v>
      </c>
      <c r="M3353" s="14" t="s">
        <v>42</v>
      </c>
      <c r="N3353" s="27">
        <v>2</v>
      </c>
      <c r="O3353" s="27">
        <f t="shared" si="593"/>
        <v>48.51</v>
      </c>
      <c r="P3353" s="28">
        <v>14.7</v>
      </c>
      <c r="Q3353" s="27">
        <f t="shared" si="594"/>
        <v>42.9</v>
      </c>
      <c r="R3353" s="28">
        <v>13</v>
      </c>
      <c r="S3353" s="27">
        <f t="shared" si="595"/>
        <v>48.51</v>
      </c>
      <c r="T3353" s="28">
        <v>14.7</v>
      </c>
      <c r="U3353" s="27" t="s">
        <v>43</v>
      </c>
      <c r="V3353" s="27" t="s">
        <v>43</v>
      </c>
      <c r="W3353" s="29">
        <v>27.84515</v>
      </c>
      <c r="X3353" s="29">
        <v>-115.14053</v>
      </c>
      <c r="Y3353" s="28">
        <f t="shared" si="592"/>
        <v>55.400000000000006</v>
      </c>
      <c r="Z3353" s="27">
        <v>13</v>
      </c>
      <c r="AA3353" s="27">
        <v>5</v>
      </c>
      <c r="AB3353" s="25" t="s">
        <v>44</v>
      </c>
      <c r="AC3353" s="25">
        <v>4</v>
      </c>
      <c r="AD3353" s="25">
        <v>15</v>
      </c>
      <c r="AE3353" s="27">
        <v>1</v>
      </c>
      <c r="AF3353" s="25">
        <v>5</v>
      </c>
      <c r="AG3353" s="25"/>
      <c r="AI3353" s="70">
        <f t="shared" si="588"/>
        <v>11.792</v>
      </c>
      <c r="AJ3353" s="71" t="s">
        <v>369</v>
      </c>
      <c r="AK3353" s="72">
        <f t="shared" si="589"/>
        <v>1.2734394051640829</v>
      </c>
      <c r="AL3353" s="73">
        <f t="shared" si="590"/>
        <v>1.2734394051640829</v>
      </c>
    </row>
    <row r="3354" spans="1:38" hidden="1">
      <c r="A3354" s="25" t="s">
        <v>168</v>
      </c>
      <c r="B3354" s="25" t="s">
        <v>40</v>
      </c>
      <c r="C3354" s="32">
        <v>39655</v>
      </c>
      <c r="D3354" s="25">
        <v>2008</v>
      </c>
      <c r="E3354" s="26">
        <v>0.48055555555555557</v>
      </c>
      <c r="F3354" s="26">
        <v>0.51180555555555551</v>
      </c>
      <c r="G3354" s="26">
        <f t="shared" si="591"/>
        <v>3.1249999999999944E-2</v>
      </c>
      <c r="H3354" s="27">
        <v>2</v>
      </c>
      <c r="I3354" s="27">
        <v>2</v>
      </c>
      <c r="J3354" s="27">
        <v>4</v>
      </c>
      <c r="K3354" s="27">
        <v>4</v>
      </c>
      <c r="L3354" s="25" t="s">
        <v>41</v>
      </c>
      <c r="M3354" s="14" t="s">
        <v>42</v>
      </c>
      <c r="N3354" s="27">
        <v>2</v>
      </c>
      <c r="O3354" s="27">
        <f t="shared" si="593"/>
        <v>48.51</v>
      </c>
      <c r="P3354" s="28">
        <v>14.7</v>
      </c>
      <c r="Q3354" s="27">
        <f t="shared" si="594"/>
        <v>42.9</v>
      </c>
      <c r="R3354" s="28">
        <v>13</v>
      </c>
      <c r="S3354" s="27">
        <f t="shared" si="595"/>
        <v>48.51</v>
      </c>
      <c r="T3354" s="28">
        <v>14.7</v>
      </c>
      <c r="U3354" s="27" t="s">
        <v>43</v>
      </c>
      <c r="V3354" s="27" t="s">
        <v>43</v>
      </c>
      <c r="W3354" s="29">
        <v>27.84515</v>
      </c>
      <c r="X3354" s="29">
        <v>-115.14053</v>
      </c>
      <c r="Y3354" s="28">
        <f t="shared" si="592"/>
        <v>55.400000000000006</v>
      </c>
      <c r="Z3354" s="27">
        <v>13</v>
      </c>
      <c r="AA3354" s="27">
        <v>5</v>
      </c>
      <c r="AB3354" s="25" t="s">
        <v>44</v>
      </c>
      <c r="AC3354" s="25">
        <v>5</v>
      </c>
      <c r="AD3354" s="25">
        <v>14</v>
      </c>
      <c r="AE3354" s="27">
        <v>1</v>
      </c>
      <c r="AF3354" s="25">
        <v>7</v>
      </c>
      <c r="AG3354" s="25"/>
      <c r="AI3354" s="70">
        <f t="shared" si="588"/>
        <v>11.083</v>
      </c>
      <c r="AJ3354" s="71" t="s">
        <v>369</v>
      </c>
      <c r="AK3354" s="72">
        <f t="shared" si="589"/>
        <v>1.1117350137621949</v>
      </c>
      <c r="AL3354" s="73">
        <f t="shared" si="590"/>
        <v>1.1117350137621949</v>
      </c>
    </row>
    <row r="3355" spans="1:38" hidden="1">
      <c r="A3355" s="25" t="s">
        <v>168</v>
      </c>
      <c r="B3355" s="25" t="s">
        <v>40</v>
      </c>
      <c r="C3355" s="32">
        <v>39655</v>
      </c>
      <c r="D3355" s="25">
        <v>2008</v>
      </c>
      <c r="E3355" s="26">
        <v>0.48055555555555557</v>
      </c>
      <c r="F3355" s="26">
        <v>0.51180555555555551</v>
      </c>
      <c r="G3355" s="26">
        <f t="shared" si="591"/>
        <v>3.1249999999999944E-2</v>
      </c>
      <c r="H3355" s="27">
        <v>2</v>
      </c>
      <c r="I3355" s="27">
        <v>2</v>
      </c>
      <c r="J3355" s="27">
        <v>4</v>
      </c>
      <c r="K3355" s="27">
        <v>4</v>
      </c>
      <c r="L3355" s="25" t="s">
        <v>41</v>
      </c>
      <c r="M3355" s="14" t="s">
        <v>42</v>
      </c>
      <c r="N3355" s="27">
        <v>2</v>
      </c>
      <c r="O3355" s="27">
        <f t="shared" si="593"/>
        <v>48.51</v>
      </c>
      <c r="P3355" s="28">
        <v>14.7</v>
      </c>
      <c r="Q3355" s="27">
        <f t="shared" si="594"/>
        <v>42.9</v>
      </c>
      <c r="R3355" s="28">
        <v>13</v>
      </c>
      <c r="S3355" s="27">
        <f t="shared" si="595"/>
        <v>48.51</v>
      </c>
      <c r="T3355" s="28">
        <v>14.7</v>
      </c>
      <c r="U3355" s="27" t="s">
        <v>43</v>
      </c>
      <c r="V3355" s="27" t="s">
        <v>43</v>
      </c>
      <c r="W3355" s="29">
        <v>27.84515</v>
      </c>
      <c r="X3355" s="29">
        <v>-115.14053</v>
      </c>
      <c r="Y3355" s="28">
        <f t="shared" si="592"/>
        <v>55.400000000000006</v>
      </c>
      <c r="Z3355" s="27">
        <v>13</v>
      </c>
      <c r="AA3355" s="27">
        <v>5</v>
      </c>
      <c r="AB3355" s="25" t="s">
        <v>44</v>
      </c>
      <c r="AC3355" s="25">
        <v>5</v>
      </c>
      <c r="AD3355" s="25">
        <v>16</v>
      </c>
      <c r="AE3355" s="27">
        <v>1</v>
      </c>
      <c r="AF3355" s="25">
        <v>7</v>
      </c>
      <c r="AG3355" s="25"/>
      <c r="AI3355" s="70">
        <f t="shared" si="588"/>
        <v>12.500999999999999</v>
      </c>
      <c r="AJ3355" s="71" t="s">
        <v>369</v>
      </c>
      <c r="AK3355" s="72">
        <f t="shared" si="589"/>
        <v>1.4471406331162124</v>
      </c>
      <c r="AL3355" s="73">
        <f t="shared" si="590"/>
        <v>1.4471406331162124</v>
      </c>
    </row>
    <row r="3356" spans="1:38" hidden="1">
      <c r="A3356" s="25" t="s">
        <v>168</v>
      </c>
      <c r="B3356" s="25" t="s">
        <v>40</v>
      </c>
      <c r="C3356" s="32">
        <v>39655</v>
      </c>
      <c r="D3356" s="25">
        <v>2008</v>
      </c>
      <c r="E3356" s="26">
        <v>0.48055555555555557</v>
      </c>
      <c r="F3356" s="26">
        <v>0.51180555555555551</v>
      </c>
      <c r="G3356" s="26">
        <f t="shared" si="591"/>
        <v>3.1249999999999944E-2</v>
      </c>
      <c r="H3356" s="27">
        <v>2</v>
      </c>
      <c r="I3356" s="27">
        <v>2</v>
      </c>
      <c r="J3356" s="27">
        <v>4</v>
      </c>
      <c r="K3356" s="27">
        <v>4</v>
      </c>
      <c r="L3356" s="25" t="s">
        <v>41</v>
      </c>
      <c r="M3356" s="14" t="s">
        <v>42</v>
      </c>
      <c r="N3356" s="27">
        <v>2</v>
      </c>
      <c r="O3356" s="27">
        <f t="shared" si="593"/>
        <v>48.51</v>
      </c>
      <c r="P3356" s="28">
        <v>14.7</v>
      </c>
      <c r="Q3356" s="27">
        <f t="shared" si="594"/>
        <v>42.9</v>
      </c>
      <c r="R3356" s="28">
        <v>13</v>
      </c>
      <c r="S3356" s="27">
        <f t="shared" si="595"/>
        <v>48.51</v>
      </c>
      <c r="T3356" s="28">
        <v>14.7</v>
      </c>
      <c r="U3356" s="27" t="s">
        <v>43</v>
      </c>
      <c r="V3356" s="27" t="s">
        <v>43</v>
      </c>
      <c r="W3356" s="29">
        <v>27.84515</v>
      </c>
      <c r="X3356" s="29">
        <v>-115.14053</v>
      </c>
      <c r="Y3356" s="28">
        <f t="shared" si="592"/>
        <v>55.400000000000006</v>
      </c>
      <c r="Z3356" s="27">
        <v>13</v>
      </c>
      <c r="AA3356" s="27">
        <v>5</v>
      </c>
      <c r="AB3356" s="25" t="s">
        <v>44</v>
      </c>
      <c r="AC3356" s="25">
        <v>6</v>
      </c>
      <c r="AD3356" s="25">
        <v>12</v>
      </c>
      <c r="AE3356" s="27">
        <v>1</v>
      </c>
      <c r="AF3356" s="25">
        <v>11</v>
      </c>
      <c r="AG3356" s="25"/>
      <c r="AI3356" s="70">
        <f t="shared" si="588"/>
        <v>9.6649999999999991</v>
      </c>
      <c r="AJ3356" s="71" t="s">
        <v>369</v>
      </c>
      <c r="AK3356" s="72">
        <f t="shared" si="589"/>
        <v>0.82374690124645178</v>
      </c>
      <c r="AL3356" s="73">
        <f t="shared" si="590"/>
        <v>0.82374690124645178</v>
      </c>
    </row>
    <row r="3357" spans="1:38" hidden="1">
      <c r="A3357" s="25" t="s">
        <v>168</v>
      </c>
      <c r="B3357" s="25" t="s">
        <v>40</v>
      </c>
      <c r="C3357" s="32">
        <v>39655</v>
      </c>
      <c r="D3357" s="25">
        <v>2008</v>
      </c>
      <c r="E3357" s="26">
        <v>0.48055555555555557</v>
      </c>
      <c r="F3357" s="26">
        <v>0.51180555555555551</v>
      </c>
      <c r="G3357" s="26">
        <f t="shared" si="591"/>
        <v>3.1249999999999944E-2</v>
      </c>
      <c r="H3357" s="27">
        <v>2</v>
      </c>
      <c r="I3357" s="27">
        <v>2</v>
      </c>
      <c r="J3357" s="27">
        <v>4</v>
      </c>
      <c r="K3357" s="27">
        <v>4</v>
      </c>
      <c r="L3357" s="25" t="s">
        <v>41</v>
      </c>
      <c r="M3357" s="14" t="s">
        <v>42</v>
      </c>
      <c r="N3357" s="27">
        <v>2</v>
      </c>
      <c r="O3357" s="27">
        <f t="shared" si="593"/>
        <v>48.51</v>
      </c>
      <c r="P3357" s="28">
        <v>14.7</v>
      </c>
      <c r="Q3357" s="27">
        <f t="shared" si="594"/>
        <v>42.9</v>
      </c>
      <c r="R3357" s="28">
        <v>13</v>
      </c>
      <c r="S3357" s="27">
        <f t="shared" si="595"/>
        <v>48.51</v>
      </c>
      <c r="T3357" s="28">
        <v>14.7</v>
      </c>
      <c r="U3357" s="27" t="s">
        <v>43</v>
      </c>
      <c r="V3357" s="27" t="s">
        <v>43</v>
      </c>
      <c r="W3357" s="29">
        <v>27.84515</v>
      </c>
      <c r="X3357" s="29">
        <v>-115.14053</v>
      </c>
      <c r="Y3357" s="28">
        <f t="shared" si="592"/>
        <v>55.400000000000006</v>
      </c>
      <c r="Z3357" s="27">
        <v>13</v>
      </c>
      <c r="AA3357" s="27">
        <v>5</v>
      </c>
      <c r="AB3357" s="25" t="s">
        <v>44</v>
      </c>
      <c r="AC3357" s="25">
        <v>6</v>
      </c>
      <c r="AD3357" s="25">
        <v>13</v>
      </c>
      <c r="AE3357" s="27">
        <v>1</v>
      </c>
      <c r="AF3357" s="25">
        <v>11</v>
      </c>
      <c r="AG3357" s="25"/>
      <c r="AI3357" s="70">
        <f t="shared" si="588"/>
        <v>10.373999999999999</v>
      </c>
      <c r="AJ3357" s="71" t="s">
        <v>369</v>
      </c>
      <c r="AK3357" s="72">
        <f t="shared" si="589"/>
        <v>0.96188687250685145</v>
      </c>
      <c r="AL3357" s="73">
        <f t="shared" si="590"/>
        <v>0.96188687250685145</v>
      </c>
    </row>
    <row r="3358" spans="1:38" hidden="1">
      <c r="A3358" s="25" t="s">
        <v>168</v>
      </c>
      <c r="B3358" s="25" t="s">
        <v>40</v>
      </c>
      <c r="C3358" s="32">
        <v>39655</v>
      </c>
      <c r="D3358" s="25">
        <v>2008</v>
      </c>
      <c r="E3358" s="26">
        <v>0.48055555555555557</v>
      </c>
      <c r="F3358" s="26">
        <v>0.51180555555555551</v>
      </c>
      <c r="G3358" s="26">
        <f t="shared" si="591"/>
        <v>3.1249999999999944E-2</v>
      </c>
      <c r="H3358" s="27">
        <v>2</v>
      </c>
      <c r="I3358" s="27">
        <v>2</v>
      </c>
      <c r="J3358" s="27">
        <v>4</v>
      </c>
      <c r="K3358" s="27">
        <v>4</v>
      </c>
      <c r="L3358" s="25" t="s">
        <v>41</v>
      </c>
      <c r="M3358" s="14" t="s">
        <v>42</v>
      </c>
      <c r="N3358" s="27">
        <v>2</v>
      </c>
      <c r="O3358" s="27">
        <f t="shared" si="593"/>
        <v>48.51</v>
      </c>
      <c r="P3358" s="28">
        <v>14.7</v>
      </c>
      <c r="Q3358" s="27">
        <f t="shared" si="594"/>
        <v>42.9</v>
      </c>
      <c r="R3358" s="28">
        <v>13</v>
      </c>
      <c r="S3358" s="27">
        <f t="shared" si="595"/>
        <v>48.51</v>
      </c>
      <c r="T3358" s="28">
        <v>14.7</v>
      </c>
      <c r="U3358" s="27" t="s">
        <v>43</v>
      </c>
      <c r="V3358" s="27" t="s">
        <v>43</v>
      </c>
      <c r="W3358" s="29">
        <v>27.84515</v>
      </c>
      <c r="X3358" s="29">
        <v>-115.14053</v>
      </c>
      <c r="Y3358" s="28">
        <f t="shared" si="592"/>
        <v>55.400000000000006</v>
      </c>
      <c r="Z3358" s="27">
        <v>13</v>
      </c>
      <c r="AA3358" s="27">
        <v>5</v>
      </c>
      <c r="AB3358" s="25" t="s">
        <v>44</v>
      </c>
      <c r="AC3358" s="25">
        <v>6</v>
      </c>
      <c r="AD3358" s="25">
        <v>18</v>
      </c>
      <c r="AE3358" s="27">
        <v>1</v>
      </c>
      <c r="AF3358" s="25">
        <v>11</v>
      </c>
      <c r="AG3358" s="25"/>
      <c r="AI3358" s="70">
        <f t="shared" si="588"/>
        <v>13.918999999999999</v>
      </c>
      <c r="AJ3358" s="71" t="s">
        <v>369</v>
      </c>
      <c r="AK3358" s="72">
        <f t="shared" si="589"/>
        <v>1.8310631406548505</v>
      </c>
      <c r="AL3358" s="73">
        <f t="shared" si="590"/>
        <v>1.8310631406548505</v>
      </c>
    </row>
    <row r="3359" spans="1:38" hidden="1">
      <c r="A3359" s="25" t="s">
        <v>168</v>
      </c>
      <c r="B3359" s="25" t="s">
        <v>40</v>
      </c>
      <c r="C3359" s="32">
        <v>39655</v>
      </c>
      <c r="D3359" s="25">
        <v>2008</v>
      </c>
      <c r="E3359" s="26">
        <v>0.48055555555555557</v>
      </c>
      <c r="F3359" s="26">
        <v>0.51180555555555551</v>
      </c>
      <c r="G3359" s="26">
        <f t="shared" si="591"/>
        <v>3.1249999999999944E-2</v>
      </c>
      <c r="H3359" s="27">
        <v>2</v>
      </c>
      <c r="I3359" s="27">
        <v>2</v>
      </c>
      <c r="J3359" s="27">
        <v>4</v>
      </c>
      <c r="K3359" s="27">
        <v>4</v>
      </c>
      <c r="L3359" s="25" t="s">
        <v>41</v>
      </c>
      <c r="M3359" s="14" t="s">
        <v>42</v>
      </c>
      <c r="N3359" s="27">
        <v>2</v>
      </c>
      <c r="O3359" s="27">
        <f t="shared" si="593"/>
        <v>48.51</v>
      </c>
      <c r="P3359" s="28">
        <v>14.7</v>
      </c>
      <c r="Q3359" s="27">
        <f t="shared" si="594"/>
        <v>42.9</v>
      </c>
      <c r="R3359" s="28">
        <v>13</v>
      </c>
      <c r="S3359" s="27">
        <f t="shared" si="595"/>
        <v>48.51</v>
      </c>
      <c r="T3359" s="28">
        <v>14.7</v>
      </c>
      <c r="U3359" s="27" t="s">
        <v>43</v>
      </c>
      <c r="V3359" s="27" t="s">
        <v>43</v>
      </c>
      <c r="W3359" s="29">
        <v>27.84515</v>
      </c>
      <c r="X3359" s="29">
        <v>-115.14053</v>
      </c>
      <c r="Y3359" s="28">
        <f t="shared" si="592"/>
        <v>55.400000000000006</v>
      </c>
      <c r="Z3359" s="27">
        <v>13</v>
      </c>
      <c r="AA3359" s="27">
        <v>5</v>
      </c>
      <c r="AB3359" s="25" t="s">
        <v>44</v>
      </c>
      <c r="AC3359" s="25">
        <v>7</v>
      </c>
      <c r="AD3359" s="25">
        <v>12</v>
      </c>
      <c r="AE3359" s="27">
        <v>1</v>
      </c>
      <c r="AF3359" s="25">
        <v>13</v>
      </c>
      <c r="AG3359" s="25"/>
      <c r="AI3359" s="70">
        <f t="shared" si="588"/>
        <v>9.6649999999999991</v>
      </c>
      <c r="AJ3359" s="71" t="s">
        <v>369</v>
      </c>
      <c r="AK3359" s="72">
        <f t="shared" si="589"/>
        <v>0.82374690124645178</v>
      </c>
      <c r="AL3359" s="73">
        <f t="shared" si="590"/>
        <v>0.82374690124645178</v>
      </c>
    </row>
    <row r="3360" spans="1:38" hidden="1">
      <c r="A3360" s="25" t="s">
        <v>168</v>
      </c>
      <c r="B3360" s="25" t="s">
        <v>40</v>
      </c>
      <c r="C3360" s="32">
        <v>39655</v>
      </c>
      <c r="D3360" s="25">
        <v>2008</v>
      </c>
      <c r="E3360" s="26">
        <v>0.48055555555555557</v>
      </c>
      <c r="F3360" s="26">
        <v>0.51180555555555551</v>
      </c>
      <c r="G3360" s="26">
        <f t="shared" si="591"/>
        <v>3.1249999999999944E-2</v>
      </c>
      <c r="H3360" s="27">
        <v>2</v>
      </c>
      <c r="I3360" s="27">
        <v>2</v>
      </c>
      <c r="J3360" s="27">
        <v>4</v>
      </c>
      <c r="K3360" s="27">
        <v>4</v>
      </c>
      <c r="L3360" s="25" t="s">
        <v>41</v>
      </c>
      <c r="M3360" s="14" t="s">
        <v>42</v>
      </c>
      <c r="N3360" s="27">
        <v>2</v>
      </c>
      <c r="O3360" s="27">
        <f t="shared" si="593"/>
        <v>48.51</v>
      </c>
      <c r="P3360" s="28">
        <v>14.7</v>
      </c>
      <c r="Q3360" s="27">
        <f t="shared" si="594"/>
        <v>42.9</v>
      </c>
      <c r="R3360" s="28">
        <v>13</v>
      </c>
      <c r="S3360" s="27">
        <f t="shared" si="595"/>
        <v>48.51</v>
      </c>
      <c r="T3360" s="28">
        <v>14.7</v>
      </c>
      <c r="U3360" s="27" t="s">
        <v>43</v>
      </c>
      <c r="V3360" s="27" t="s">
        <v>43</v>
      </c>
      <c r="W3360" s="29">
        <v>27.84515</v>
      </c>
      <c r="X3360" s="29">
        <v>-115.14053</v>
      </c>
      <c r="Y3360" s="28">
        <f t="shared" si="592"/>
        <v>55.400000000000006</v>
      </c>
      <c r="Z3360" s="27">
        <v>13</v>
      </c>
      <c r="AA3360" s="27">
        <v>5</v>
      </c>
      <c r="AB3360" s="25" t="s">
        <v>44</v>
      </c>
      <c r="AC3360" s="25">
        <v>7</v>
      </c>
      <c r="AD3360" s="25">
        <v>12</v>
      </c>
      <c r="AE3360" s="27">
        <v>1</v>
      </c>
      <c r="AF3360" s="25">
        <v>13</v>
      </c>
      <c r="AG3360" s="25"/>
      <c r="AI3360" s="70">
        <f t="shared" si="588"/>
        <v>9.6649999999999991</v>
      </c>
      <c r="AJ3360" s="71" t="s">
        <v>369</v>
      </c>
      <c r="AK3360" s="72">
        <f t="shared" si="589"/>
        <v>0.82374690124645178</v>
      </c>
      <c r="AL3360" s="73">
        <f t="shared" si="590"/>
        <v>0.82374690124645178</v>
      </c>
    </row>
    <row r="3361" spans="1:38" hidden="1">
      <c r="A3361" s="25" t="s">
        <v>168</v>
      </c>
      <c r="B3361" s="25" t="s">
        <v>40</v>
      </c>
      <c r="C3361" s="32">
        <v>39655</v>
      </c>
      <c r="D3361" s="25">
        <v>2008</v>
      </c>
      <c r="E3361" s="26">
        <v>0.48055555555555557</v>
      </c>
      <c r="F3361" s="26">
        <v>0.51180555555555551</v>
      </c>
      <c r="G3361" s="26">
        <f t="shared" si="591"/>
        <v>3.1249999999999944E-2</v>
      </c>
      <c r="H3361" s="27">
        <v>2</v>
      </c>
      <c r="I3361" s="27">
        <v>2</v>
      </c>
      <c r="J3361" s="27">
        <v>4</v>
      </c>
      <c r="K3361" s="27">
        <v>4</v>
      </c>
      <c r="L3361" s="25" t="s">
        <v>41</v>
      </c>
      <c r="M3361" s="14" t="s">
        <v>42</v>
      </c>
      <c r="N3361" s="27">
        <v>2</v>
      </c>
      <c r="O3361" s="27">
        <f t="shared" si="593"/>
        <v>48.51</v>
      </c>
      <c r="P3361" s="28">
        <v>14.7</v>
      </c>
      <c r="Q3361" s="27">
        <f t="shared" si="594"/>
        <v>42.9</v>
      </c>
      <c r="R3361" s="28">
        <v>13</v>
      </c>
      <c r="S3361" s="27">
        <f t="shared" si="595"/>
        <v>48.51</v>
      </c>
      <c r="T3361" s="28">
        <v>14.7</v>
      </c>
      <c r="U3361" s="27" t="s">
        <v>43</v>
      </c>
      <c r="V3361" s="27" t="s">
        <v>43</v>
      </c>
      <c r="W3361" s="29">
        <v>27.84515</v>
      </c>
      <c r="X3361" s="29">
        <v>-115.14053</v>
      </c>
      <c r="Y3361" s="28">
        <f t="shared" si="592"/>
        <v>55.400000000000006</v>
      </c>
      <c r="Z3361" s="27">
        <v>13</v>
      </c>
      <c r="AA3361" s="27">
        <v>5</v>
      </c>
      <c r="AB3361" s="25" t="s">
        <v>44</v>
      </c>
      <c r="AC3361" s="25">
        <v>7</v>
      </c>
      <c r="AD3361" s="25">
        <v>15</v>
      </c>
      <c r="AE3361" s="27">
        <v>1</v>
      </c>
      <c r="AF3361" s="25">
        <v>13</v>
      </c>
      <c r="AG3361" s="25"/>
      <c r="AI3361" s="70">
        <f t="shared" si="588"/>
        <v>11.792</v>
      </c>
      <c r="AJ3361" s="71" t="s">
        <v>369</v>
      </c>
      <c r="AK3361" s="72">
        <f t="shared" si="589"/>
        <v>1.2734394051640829</v>
      </c>
      <c r="AL3361" s="73">
        <f t="shared" si="590"/>
        <v>1.2734394051640829</v>
      </c>
    </row>
    <row r="3362" spans="1:38" hidden="1">
      <c r="A3362" s="25" t="s">
        <v>168</v>
      </c>
      <c r="B3362" s="25" t="s">
        <v>40</v>
      </c>
      <c r="C3362" s="32">
        <v>39655</v>
      </c>
      <c r="D3362" s="25">
        <v>2008</v>
      </c>
      <c r="E3362" s="26">
        <v>0.48055555555555557</v>
      </c>
      <c r="F3362" s="26">
        <v>0.51180555555555551</v>
      </c>
      <c r="G3362" s="26">
        <f t="shared" si="591"/>
        <v>3.1249999999999944E-2</v>
      </c>
      <c r="H3362" s="27">
        <v>2</v>
      </c>
      <c r="I3362" s="27">
        <v>2</v>
      </c>
      <c r="J3362" s="27">
        <v>4</v>
      </c>
      <c r="K3362" s="27">
        <v>4</v>
      </c>
      <c r="L3362" s="25" t="s">
        <v>41</v>
      </c>
      <c r="M3362" s="14" t="s">
        <v>42</v>
      </c>
      <c r="N3362" s="27">
        <v>2</v>
      </c>
      <c r="O3362" s="27">
        <f t="shared" si="593"/>
        <v>48.51</v>
      </c>
      <c r="P3362" s="28">
        <v>14.7</v>
      </c>
      <c r="Q3362" s="27">
        <f t="shared" si="594"/>
        <v>42.9</v>
      </c>
      <c r="R3362" s="28">
        <v>13</v>
      </c>
      <c r="S3362" s="27">
        <f t="shared" si="595"/>
        <v>48.51</v>
      </c>
      <c r="T3362" s="28">
        <v>14.7</v>
      </c>
      <c r="U3362" s="27" t="s">
        <v>43</v>
      </c>
      <c r="V3362" s="27" t="s">
        <v>43</v>
      </c>
      <c r="W3362" s="29">
        <v>27.84515</v>
      </c>
      <c r="X3362" s="29">
        <v>-115.14053</v>
      </c>
      <c r="Y3362" s="28">
        <f t="shared" si="592"/>
        <v>55.400000000000006</v>
      </c>
      <c r="Z3362" s="27">
        <v>13</v>
      </c>
      <c r="AA3362" s="27">
        <v>5</v>
      </c>
      <c r="AB3362" s="25" t="s">
        <v>44</v>
      </c>
      <c r="AC3362" s="25">
        <v>7</v>
      </c>
      <c r="AD3362" s="25">
        <v>16</v>
      </c>
      <c r="AE3362" s="27">
        <v>1</v>
      </c>
      <c r="AF3362" s="25">
        <v>13</v>
      </c>
      <c r="AG3362" s="25"/>
      <c r="AI3362" s="70">
        <f t="shared" si="588"/>
        <v>12.500999999999999</v>
      </c>
      <c r="AJ3362" s="71" t="s">
        <v>369</v>
      </c>
      <c r="AK3362" s="72">
        <f t="shared" si="589"/>
        <v>1.4471406331162124</v>
      </c>
      <c r="AL3362" s="73">
        <f t="shared" si="590"/>
        <v>1.4471406331162124</v>
      </c>
    </row>
    <row r="3363" spans="1:38" hidden="1">
      <c r="A3363" s="25" t="s">
        <v>168</v>
      </c>
      <c r="B3363" s="25" t="s">
        <v>40</v>
      </c>
      <c r="C3363" s="32">
        <v>39655</v>
      </c>
      <c r="D3363" s="25">
        <v>2008</v>
      </c>
      <c r="E3363" s="26">
        <v>0.48055555555555557</v>
      </c>
      <c r="F3363" s="26">
        <v>0.51180555555555551</v>
      </c>
      <c r="G3363" s="26">
        <f t="shared" si="591"/>
        <v>3.1249999999999944E-2</v>
      </c>
      <c r="H3363" s="27">
        <v>2</v>
      </c>
      <c r="I3363" s="27">
        <v>2</v>
      </c>
      <c r="J3363" s="27">
        <v>4</v>
      </c>
      <c r="K3363" s="27">
        <v>4</v>
      </c>
      <c r="L3363" s="25" t="s">
        <v>41</v>
      </c>
      <c r="M3363" s="14" t="s">
        <v>42</v>
      </c>
      <c r="N3363" s="27">
        <v>2</v>
      </c>
      <c r="O3363" s="27">
        <f t="shared" si="593"/>
        <v>48.51</v>
      </c>
      <c r="P3363" s="28">
        <v>14.7</v>
      </c>
      <c r="Q3363" s="27">
        <f t="shared" si="594"/>
        <v>42.9</v>
      </c>
      <c r="R3363" s="28">
        <v>13</v>
      </c>
      <c r="S3363" s="27">
        <f t="shared" si="595"/>
        <v>48.51</v>
      </c>
      <c r="T3363" s="28">
        <v>14.7</v>
      </c>
      <c r="U3363" s="27" t="s">
        <v>43</v>
      </c>
      <c r="V3363" s="27" t="s">
        <v>43</v>
      </c>
      <c r="W3363" s="29">
        <v>27.84515</v>
      </c>
      <c r="X3363" s="29">
        <v>-115.14053</v>
      </c>
      <c r="Y3363" s="28">
        <f t="shared" si="592"/>
        <v>55.400000000000006</v>
      </c>
      <c r="Z3363" s="27">
        <v>13</v>
      </c>
      <c r="AA3363" s="27">
        <v>5</v>
      </c>
      <c r="AB3363" s="25" t="s">
        <v>44</v>
      </c>
      <c r="AC3363" s="25">
        <v>7</v>
      </c>
      <c r="AD3363" s="25">
        <v>18</v>
      </c>
      <c r="AE3363" s="27">
        <v>1</v>
      </c>
      <c r="AF3363" s="25">
        <v>13</v>
      </c>
      <c r="AG3363" s="25"/>
      <c r="AI3363" s="70">
        <f t="shared" si="588"/>
        <v>13.918999999999999</v>
      </c>
      <c r="AJ3363" s="71" t="s">
        <v>369</v>
      </c>
      <c r="AK3363" s="72">
        <f t="shared" si="589"/>
        <v>1.8310631406548505</v>
      </c>
      <c r="AL3363" s="73">
        <f t="shared" si="590"/>
        <v>1.8310631406548505</v>
      </c>
    </row>
    <row r="3364" spans="1:38" hidden="1">
      <c r="A3364" s="25" t="s">
        <v>168</v>
      </c>
      <c r="B3364" s="25" t="s">
        <v>40</v>
      </c>
      <c r="C3364" s="32">
        <v>39655</v>
      </c>
      <c r="D3364" s="25">
        <v>2008</v>
      </c>
      <c r="E3364" s="26">
        <v>0.48055555555555557</v>
      </c>
      <c r="F3364" s="26">
        <v>0.51180555555555551</v>
      </c>
      <c r="G3364" s="26">
        <f t="shared" si="591"/>
        <v>3.1249999999999944E-2</v>
      </c>
      <c r="H3364" s="27">
        <v>2</v>
      </c>
      <c r="I3364" s="27">
        <v>2</v>
      </c>
      <c r="J3364" s="27">
        <v>4</v>
      </c>
      <c r="K3364" s="27">
        <v>4</v>
      </c>
      <c r="L3364" s="25" t="s">
        <v>41</v>
      </c>
      <c r="M3364" s="14" t="s">
        <v>42</v>
      </c>
      <c r="N3364" s="27">
        <v>2</v>
      </c>
      <c r="O3364" s="27">
        <f t="shared" si="593"/>
        <v>48.51</v>
      </c>
      <c r="P3364" s="28">
        <v>14.7</v>
      </c>
      <c r="Q3364" s="27">
        <f t="shared" si="594"/>
        <v>42.9</v>
      </c>
      <c r="R3364" s="28">
        <v>13</v>
      </c>
      <c r="S3364" s="27">
        <f t="shared" si="595"/>
        <v>48.51</v>
      </c>
      <c r="T3364" s="28">
        <v>14.7</v>
      </c>
      <c r="U3364" s="27" t="s">
        <v>43</v>
      </c>
      <c r="V3364" s="27" t="s">
        <v>43</v>
      </c>
      <c r="W3364" s="29">
        <v>27.84515</v>
      </c>
      <c r="X3364" s="29">
        <v>-115.14053</v>
      </c>
      <c r="Y3364" s="28">
        <f t="shared" si="592"/>
        <v>55.400000000000006</v>
      </c>
      <c r="Z3364" s="27">
        <v>13</v>
      </c>
      <c r="AA3364" s="27">
        <v>5</v>
      </c>
      <c r="AB3364" s="25" t="s">
        <v>44</v>
      </c>
      <c r="AC3364" s="25">
        <v>8</v>
      </c>
      <c r="AD3364" s="25">
        <v>9</v>
      </c>
      <c r="AE3364" s="27">
        <v>1</v>
      </c>
      <c r="AF3364" s="25">
        <v>15</v>
      </c>
      <c r="AG3364" s="25"/>
      <c r="AI3364" s="70">
        <f t="shared" si="588"/>
        <v>7.5379999999999994</v>
      </c>
      <c r="AJ3364" s="71" t="s">
        <v>369</v>
      </c>
      <c r="AK3364" s="72">
        <f t="shared" si="589"/>
        <v>0.47796121404284658</v>
      </c>
      <c r="AL3364" s="73">
        <f t="shared" si="590"/>
        <v>0.47796121404284658</v>
      </c>
    </row>
    <row r="3365" spans="1:38" hidden="1">
      <c r="A3365" s="25" t="s">
        <v>168</v>
      </c>
      <c r="B3365" s="25" t="s">
        <v>40</v>
      </c>
      <c r="C3365" s="32">
        <v>39655</v>
      </c>
      <c r="D3365" s="25">
        <v>2008</v>
      </c>
      <c r="E3365" s="26">
        <v>0.48055555555555557</v>
      </c>
      <c r="F3365" s="26">
        <v>0.51180555555555551</v>
      </c>
      <c r="G3365" s="26">
        <f t="shared" si="591"/>
        <v>3.1249999999999944E-2</v>
      </c>
      <c r="H3365" s="27">
        <v>2</v>
      </c>
      <c r="I3365" s="27">
        <v>2</v>
      </c>
      <c r="J3365" s="27">
        <v>4</v>
      </c>
      <c r="K3365" s="27">
        <v>4</v>
      </c>
      <c r="L3365" s="25" t="s">
        <v>41</v>
      </c>
      <c r="M3365" s="14" t="s">
        <v>42</v>
      </c>
      <c r="N3365" s="27">
        <v>2</v>
      </c>
      <c r="O3365" s="27">
        <f t="shared" si="593"/>
        <v>48.51</v>
      </c>
      <c r="P3365" s="28">
        <v>14.7</v>
      </c>
      <c r="Q3365" s="27">
        <f t="shared" si="594"/>
        <v>42.9</v>
      </c>
      <c r="R3365" s="28">
        <v>13</v>
      </c>
      <c r="S3365" s="27">
        <f t="shared" si="595"/>
        <v>48.51</v>
      </c>
      <c r="T3365" s="28">
        <v>14.7</v>
      </c>
      <c r="U3365" s="27" t="s">
        <v>43</v>
      </c>
      <c r="V3365" s="27" t="s">
        <v>43</v>
      </c>
      <c r="W3365" s="29">
        <v>27.84515</v>
      </c>
      <c r="X3365" s="29">
        <v>-115.14053</v>
      </c>
      <c r="Y3365" s="28">
        <f t="shared" si="592"/>
        <v>55.400000000000006</v>
      </c>
      <c r="Z3365" s="27">
        <v>13</v>
      </c>
      <c r="AA3365" s="27">
        <v>5</v>
      </c>
      <c r="AB3365" s="25" t="s">
        <v>44</v>
      </c>
      <c r="AC3365" s="25">
        <v>8</v>
      </c>
      <c r="AD3365" s="25">
        <v>12</v>
      </c>
      <c r="AE3365" s="27">
        <v>1</v>
      </c>
      <c r="AF3365" s="25">
        <v>15</v>
      </c>
      <c r="AG3365" s="25"/>
      <c r="AI3365" s="70">
        <f t="shared" si="588"/>
        <v>9.6649999999999991</v>
      </c>
      <c r="AJ3365" s="71" t="s">
        <v>369</v>
      </c>
      <c r="AK3365" s="72">
        <f t="shared" si="589"/>
        <v>0.82374690124645178</v>
      </c>
      <c r="AL3365" s="73">
        <f t="shared" si="590"/>
        <v>0.82374690124645178</v>
      </c>
    </row>
    <row r="3366" spans="1:38" hidden="1">
      <c r="A3366" s="25" t="s">
        <v>168</v>
      </c>
      <c r="B3366" s="25" t="s">
        <v>40</v>
      </c>
      <c r="C3366" s="32">
        <v>39655</v>
      </c>
      <c r="D3366" s="25">
        <v>2008</v>
      </c>
      <c r="E3366" s="26">
        <v>0.48055555555555557</v>
      </c>
      <c r="F3366" s="26">
        <v>0.51180555555555551</v>
      </c>
      <c r="G3366" s="26">
        <f t="shared" si="591"/>
        <v>3.1249999999999944E-2</v>
      </c>
      <c r="H3366" s="27">
        <v>2</v>
      </c>
      <c r="I3366" s="27">
        <v>2</v>
      </c>
      <c r="J3366" s="27">
        <v>4</v>
      </c>
      <c r="K3366" s="27">
        <v>4</v>
      </c>
      <c r="L3366" s="25" t="s">
        <v>41</v>
      </c>
      <c r="M3366" s="14" t="s">
        <v>42</v>
      </c>
      <c r="N3366" s="27">
        <v>2</v>
      </c>
      <c r="O3366" s="27">
        <f t="shared" si="593"/>
        <v>48.51</v>
      </c>
      <c r="P3366" s="28">
        <v>14.7</v>
      </c>
      <c r="Q3366" s="27">
        <f t="shared" si="594"/>
        <v>42.9</v>
      </c>
      <c r="R3366" s="28">
        <v>13</v>
      </c>
      <c r="S3366" s="27">
        <f t="shared" si="595"/>
        <v>48.51</v>
      </c>
      <c r="T3366" s="28">
        <v>14.7</v>
      </c>
      <c r="U3366" s="27" t="s">
        <v>43</v>
      </c>
      <c r="V3366" s="27" t="s">
        <v>43</v>
      </c>
      <c r="W3366" s="29">
        <v>27.84515</v>
      </c>
      <c r="X3366" s="29">
        <v>-115.14053</v>
      </c>
      <c r="Y3366" s="28">
        <f t="shared" si="592"/>
        <v>55.400000000000006</v>
      </c>
      <c r="Z3366" s="27">
        <v>13</v>
      </c>
      <c r="AA3366" s="27">
        <v>5</v>
      </c>
      <c r="AB3366" s="25" t="s">
        <v>44</v>
      </c>
      <c r="AC3366" s="25">
        <v>8</v>
      </c>
      <c r="AD3366" s="25">
        <v>14</v>
      </c>
      <c r="AE3366" s="27">
        <v>1</v>
      </c>
      <c r="AF3366" s="25">
        <v>15</v>
      </c>
      <c r="AG3366" s="25"/>
      <c r="AI3366" s="70">
        <f t="shared" si="588"/>
        <v>11.083</v>
      </c>
      <c r="AJ3366" s="71" t="s">
        <v>369</v>
      </c>
      <c r="AK3366" s="72">
        <f t="shared" si="589"/>
        <v>1.1117350137621949</v>
      </c>
      <c r="AL3366" s="73">
        <f t="shared" si="590"/>
        <v>1.1117350137621949</v>
      </c>
    </row>
    <row r="3367" spans="1:38" hidden="1">
      <c r="A3367" s="25" t="s">
        <v>168</v>
      </c>
      <c r="B3367" s="25" t="s">
        <v>40</v>
      </c>
      <c r="C3367" s="32">
        <v>39655</v>
      </c>
      <c r="D3367" s="25">
        <v>2008</v>
      </c>
      <c r="E3367" s="26">
        <v>0.48055555555555557</v>
      </c>
      <c r="F3367" s="26">
        <v>0.51180555555555551</v>
      </c>
      <c r="G3367" s="26">
        <f t="shared" si="591"/>
        <v>3.1249999999999944E-2</v>
      </c>
      <c r="H3367" s="27">
        <v>2</v>
      </c>
      <c r="I3367" s="27">
        <v>2</v>
      </c>
      <c r="J3367" s="27">
        <v>4</v>
      </c>
      <c r="K3367" s="27">
        <v>4</v>
      </c>
      <c r="L3367" s="25" t="s">
        <v>41</v>
      </c>
      <c r="M3367" s="14" t="s">
        <v>42</v>
      </c>
      <c r="N3367" s="27">
        <v>2</v>
      </c>
      <c r="O3367" s="27">
        <f t="shared" si="593"/>
        <v>48.51</v>
      </c>
      <c r="P3367" s="28">
        <v>14.7</v>
      </c>
      <c r="Q3367" s="27">
        <f t="shared" si="594"/>
        <v>42.9</v>
      </c>
      <c r="R3367" s="28">
        <v>13</v>
      </c>
      <c r="S3367" s="27">
        <f t="shared" si="595"/>
        <v>48.51</v>
      </c>
      <c r="T3367" s="28">
        <v>14.7</v>
      </c>
      <c r="U3367" s="27" t="s">
        <v>43</v>
      </c>
      <c r="V3367" s="27" t="s">
        <v>43</v>
      </c>
      <c r="W3367" s="29">
        <v>27.84515</v>
      </c>
      <c r="X3367" s="29">
        <v>-115.14053</v>
      </c>
      <c r="Y3367" s="28">
        <f t="shared" si="592"/>
        <v>55.400000000000006</v>
      </c>
      <c r="Z3367" s="27">
        <v>13</v>
      </c>
      <c r="AA3367" s="27">
        <v>5</v>
      </c>
      <c r="AB3367" s="25" t="s">
        <v>44</v>
      </c>
      <c r="AC3367" s="25">
        <v>8</v>
      </c>
      <c r="AD3367" s="25">
        <v>14</v>
      </c>
      <c r="AE3367" s="27">
        <v>1</v>
      </c>
      <c r="AF3367" s="25">
        <v>15</v>
      </c>
      <c r="AG3367" s="25"/>
      <c r="AI3367" s="70">
        <f t="shared" si="588"/>
        <v>11.083</v>
      </c>
      <c r="AJ3367" s="71" t="s">
        <v>369</v>
      </c>
      <c r="AK3367" s="72">
        <f t="shared" si="589"/>
        <v>1.1117350137621949</v>
      </c>
      <c r="AL3367" s="73">
        <f t="shared" si="590"/>
        <v>1.1117350137621949</v>
      </c>
    </row>
    <row r="3368" spans="1:38" hidden="1">
      <c r="A3368" s="25" t="s">
        <v>168</v>
      </c>
      <c r="B3368" s="25" t="s">
        <v>40</v>
      </c>
      <c r="C3368" s="32">
        <v>39655</v>
      </c>
      <c r="D3368" s="25">
        <v>2008</v>
      </c>
      <c r="E3368" s="26">
        <v>0.48055555555555557</v>
      </c>
      <c r="F3368" s="26">
        <v>0.51180555555555551</v>
      </c>
      <c r="G3368" s="26">
        <f t="shared" si="591"/>
        <v>3.1249999999999944E-2</v>
      </c>
      <c r="H3368" s="27">
        <v>2</v>
      </c>
      <c r="I3368" s="27">
        <v>2</v>
      </c>
      <c r="J3368" s="27">
        <v>4</v>
      </c>
      <c r="K3368" s="27">
        <v>4</v>
      </c>
      <c r="L3368" s="25" t="s">
        <v>41</v>
      </c>
      <c r="M3368" s="14" t="s">
        <v>42</v>
      </c>
      <c r="N3368" s="27">
        <v>2</v>
      </c>
      <c r="O3368" s="27">
        <f t="shared" si="593"/>
        <v>48.51</v>
      </c>
      <c r="P3368" s="28">
        <v>14.7</v>
      </c>
      <c r="Q3368" s="27">
        <f t="shared" si="594"/>
        <v>42.9</v>
      </c>
      <c r="R3368" s="28">
        <v>13</v>
      </c>
      <c r="S3368" s="27">
        <f t="shared" si="595"/>
        <v>48.51</v>
      </c>
      <c r="T3368" s="28">
        <v>14.7</v>
      </c>
      <c r="U3368" s="27" t="s">
        <v>43</v>
      </c>
      <c r="V3368" s="27" t="s">
        <v>43</v>
      </c>
      <c r="W3368" s="29">
        <v>27.84515</v>
      </c>
      <c r="X3368" s="29">
        <v>-115.14053</v>
      </c>
      <c r="Y3368" s="28">
        <f t="shared" si="592"/>
        <v>55.400000000000006</v>
      </c>
      <c r="Z3368" s="27">
        <v>13</v>
      </c>
      <c r="AA3368" s="27">
        <v>5</v>
      </c>
      <c r="AB3368" s="25" t="s">
        <v>44</v>
      </c>
      <c r="AC3368" s="25">
        <v>9</v>
      </c>
      <c r="AD3368" s="25">
        <v>16</v>
      </c>
      <c r="AE3368" s="27">
        <v>1</v>
      </c>
      <c r="AF3368" s="25">
        <v>18</v>
      </c>
      <c r="AG3368" s="25"/>
      <c r="AI3368" s="70">
        <f t="shared" si="588"/>
        <v>12.500999999999999</v>
      </c>
      <c r="AJ3368" s="71" t="s">
        <v>369</v>
      </c>
      <c r="AK3368" s="72">
        <f t="shared" si="589"/>
        <v>1.4471406331162124</v>
      </c>
      <c r="AL3368" s="73">
        <f t="shared" si="590"/>
        <v>1.4471406331162124</v>
      </c>
    </row>
    <row r="3369" spans="1:38" hidden="1">
      <c r="A3369" s="25" t="s">
        <v>168</v>
      </c>
      <c r="B3369" s="25" t="s">
        <v>40</v>
      </c>
      <c r="C3369" s="32">
        <v>39655</v>
      </c>
      <c r="D3369" s="25">
        <v>2008</v>
      </c>
      <c r="E3369" s="26">
        <v>0.48055555555555557</v>
      </c>
      <c r="F3369" s="26">
        <v>0.51180555555555551</v>
      </c>
      <c r="G3369" s="26">
        <f t="shared" si="591"/>
        <v>3.1249999999999944E-2</v>
      </c>
      <c r="H3369" s="27">
        <v>2</v>
      </c>
      <c r="I3369" s="27">
        <v>2</v>
      </c>
      <c r="J3369" s="27">
        <v>4</v>
      </c>
      <c r="K3369" s="27">
        <v>4</v>
      </c>
      <c r="L3369" s="25" t="s">
        <v>41</v>
      </c>
      <c r="M3369" s="14" t="s">
        <v>42</v>
      </c>
      <c r="N3369" s="27">
        <v>2</v>
      </c>
      <c r="O3369" s="27">
        <f t="shared" si="593"/>
        <v>48.51</v>
      </c>
      <c r="P3369" s="28">
        <v>14.7</v>
      </c>
      <c r="Q3369" s="27">
        <f t="shared" si="594"/>
        <v>42.9</v>
      </c>
      <c r="R3369" s="28">
        <v>13</v>
      </c>
      <c r="S3369" s="27">
        <f t="shared" si="595"/>
        <v>48.51</v>
      </c>
      <c r="T3369" s="28">
        <v>14.7</v>
      </c>
      <c r="U3369" s="27" t="s">
        <v>43</v>
      </c>
      <c r="V3369" s="27" t="s">
        <v>43</v>
      </c>
      <c r="W3369" s="29">
        <v>27.84515</v>
      </c>
      <c r="X3369" s="29">
        <v>-115.14053</v>
      </c>
      <c r="Y3369" s="28">
        <f t="shared" si="592"/>
        <v>55.400000000000006</v>
      </c>
      <c r="Z3369" s="27">
        <v>13</v>
      </c>
      <c r="AA3369" s="27">
        <v>5</v>
      </c>
      <c r="AB3369" s="25" t="s">
        <v>44</v>
      </c>
      <c r="AC3369" s="25">
        <v>9</v>
      </c>
      <c r="AD3369" s="25">
        <v>20</v>
      </c>
      <c r="AE3369" s="27">
        <v>1</v>
      </c>
      <c r="AF3369" s="25">
        <v>18</v>
      </c>
      <c r="AG3369" s="25"/>
      <c r="AI3369" s="70">
        <f t="shared" si="588"/>
        <v>15.337</v>
      </c>
      <c r="AJ3369" s="71" t="s">
        <v>369</v>
      </c>
      <c r="AK3369" s="72">
        <f t="shared" si="589"/>
        <v>2.2645047633742106</v>
      </c>
      <c r="AL3369" s="73">
        <f t="shared" si="590"/>
        <v>2.2645047633742106</v>
      </c>
    </row>
    <row r="3370" spans="1:38" hidden="1">
      <c r="A3370" s="25" t="s">
        <v>168</v>
      </c>
      <c r="B3370" s="25" t="s">
        <v>40</v>
      </c>
      <c r="C3370" s="32">
        <v>39655</v>
      </c>
      <c r="D3370" s="25">
        <v>2008</v>
      </c>
      <c r="E3370" s="26">
        <v>0.48055555555555557</v>
      </c>
      <c r="F3370" s="26">
        <v>0.51180555555555551</v>
      </c>
      <c r="G3370" s="26">
        <f t="shared" si="591"/>
        <v>3.1249999999999944E-2</v>
      </c>
      <c r="H3370" s="27">
        <v>2</v>
      </c>
      <c r="I3370" s="27">
        <v>2</v>
      </c>
      <c r="J3370" s="27">
        <v>4</v>
      </c>
      <c r="K3370" s="27">
        <v>4</v>
      </c>
      <c r="L3370" s="25" t="s">
        <v>41</v>
      </c>
      <c r="M3370" s="14" t="s">
        <v>42</v>
      </c>
      <c r="N3370" s="27">
        <v>2</v>
      </c>
      <c r="O3370" s="27">
        <f t="shared" si="593"/>
        <v>48.51</v>
      </c>
      <c r="P3370" s="28">
        <v>14.7</v>
      </c>
      <c r="Q3370" s="27">
        <f t="shared" si="594"/>
        <v>42.9</v>
      </c>
      <c r="R3370" s="28">
        <v>13</v>
      </c>
      <c r="S3370" s="27">
        <f t="shared" si="595"/>
        <v>48.51</v>
      </c>
      <c r="T3370" s="28">
        <v>14.7</v>
      </c>
      <c r="U3370" s="27" t="s">
        <v>43</v>
      </c>
      <c r="V3370" s="27" t="s">
        <v>43</v>
      </c>
      <c r="W3370" s="29">
        <v>27.84515</v>
      </c>
      <c r="X3370" s="29">
        <v>-115.14053</v>
      </c>
      <c r="Y3370" s="28">
        <f t="shared" si="592"/>
        <v>55.400000000000006</v>
      </c>
      <c r="Z3370" s="27">
        <v>13</v>
      </c>
      <c r="AA3370" s="27">
        <v>5</v>
      </c>
      <c r="AB3370" s="25" t="s">
        <v>44</v>
      </c>
      <c r="AC3370" s="25">
        <v>9</v>
      </c>
      <c r="AD3370" s="25">
        <v>21</v>
      </c>
      <c r="AE3370" s="27">
        <v>1</v>
      </c>
      <c r="AF3370" s="25">
        <v>18</v>
      </c>
      <c r="AG3370" s="25"/>
      <c r="AI3370" s="70">
        <f t="shared" si="588"/>
        <v>16.045999999999999</v>
      </c>
      <c r="AJ3370" s="71" t="s">
        <v>369</v>
      </c>
      <c r="AK3370" s="72">
        <f t="shared" si="589"/>
        <v>2.5000862380340183</v>
      </c>
      <c r="AL3370" s="73">
        <f t="shared" si="590"/>
        <v>2.5000862380340183</v>
      </c>
    </row>
    <row r="3371" spans="1:38" hidden="1">
      <c r="A3371" s="25" t="s">
        <v>168</v>
      </c>
      <c r="B3371" s="25" t="s">
        <v>40</v>
      </c>
      <c r="C3371" s="32">
        <v>39655</v>
      </c>
      <c r="D3371" s="25">
        <v>2008</v>
      </c>
      <c r="E3371" s="26">
        <v>0.48055555555555557</v>
      </c>
      <c r="F3371" s="26">
        <v>0.51180555555555551</v>
      </c>
      <c r="G3371" s="26">
        <f t="shared" si="591"/>
        <v>3.1249999999999944E-2</v>
      </c>
      <c r="H3371" s="27">
        <v>2</v>
      </c>
      <c r="I3371" s="27">
        <v>2</v>
      </c>
      <c r="J3371" s="27">
        <v>4</v>
      </c>
      <c r="K3371" s="27">
        <v>4</v>
      </c>
      <c r="L3371" s="25" t="s">
        <v>41</v>
      </c>
      <c r="M3371" s="14" t="s">
        <v>42</v>
      </c>
      <c r="N3371" s="27">
        <v>2</v>
      </c>
      <c r="O3371" s="27">
        <f t="shared" si="593"/>
        <v>48.51</v>
      </c>
      <c r="P3371" s="28">
        <v>14.7</v>
      </c>
      <c r="Q3371" s="27">
        <f t="shared" si="594"/>
        <v>42.9</v>
      </c>
      <c r="R3371" s="28">
        <v>13</v>
      </c>
      <c r="S3371" s="27">
        <f t="shared" si="595"/>
        <v>48.51</v>
      </c>
      <c r="T3371" s="28">
        <v>14.7</v>
      </c>
      <c r="U3371" s="27" t="s">
        <v>43</v>
      </c>
      <c r="V3371" s="27" t="s">
        <v>43</v>
      </c>
      <c r="W3371" s="29">
        <v>27.84515</v>
      </c>
      <c r="X3371" s="29">
        <v>-115.14053</v>
      </c>
      <c r="Y3371" s="28">
        <f t="shared" si="592"/>
        <v>55.400000000000006</v>
      </c>
      <c r="Z3371" s="27">
        <v>13</v>
      </c>
      <c r="AA3371" s="27">
        <v>5</v>
      </c>
      <c r="AB3371" s="25" t="s">
        <v>44</v>
      </c>
      <c r="AC3371" s="25">
        <v>10</v>
      </c>
      <c r="AD3371" s="25">
        <v>10</v>
      </c>
      <c r="AE3371" s="27">
        <v>1</v>
      </c>
      <c r="AF3371" s="25">
        <v>23</v>
      </c>
      <c r="AG3371" s="25"/>
      <c r="AI3371" s="70">
        <f t="shared" si="588"/>
        <v>8.2469999999999999</v>
      </c>
      <c r="AJ3371" s="71" t="s">
        <v>369</v>
      </c>
      <c r="AK3371" s="72">
        <f t="shared" si="589"/>
        <v>0.58195573469462847</v>
      </c>
      <c r="AL3371" s="73">
        <f t="shared" si="590"/>
        <v>0.58195573469462847</v>
      </c>
    </row>
    <row r="3372" spans="1:38" hidden="1">
      <c r="A3372" s="25" t="s">
        <v>168</v>
      </c>
      <c r="B3372" s="25" t="s">
        <v>40</v>
      </c>
      <c r="C3372" s="32">
        <v>39655</v>
      </c>
      <c r="D3372" s="25">
        <v>2008</v>
      </c>
      <c r="E3372" s="26">
        <v>0.48055555555555557</v>
      </c>
      <c r="F3372" s="26">
        <v>0.51180555555555551</v>
      </c>
      <c r="G3372" s="26">
        <f t="shared" si="591"/>
        <v>3.1249999999999944E-2</v>
      </c>
      <c r="H3372" s="27">
        <v>2</v>
      </c>
      <c r="I3372" s="27">
        <v>2</v>
      </c>
      <c r="J3372" s="27">
        <v>4</v>
      </c>
      <c r="K3372" s="27">
        <v>4</v>
      </c>
      <c r="L3372" s="25" t="s">
        <v>41</v>
      </c>
      <c r="M3372" s="14" t="s">
        <v>42</v>
      </c>
      <c r="N3372" s="27">
        <v>2</v>
      </c>
      <c r="O3372" s="27">
        <f t="shared" si="593"/>
        <v>48.51</v>
      </c>
      <c r="P3372" s="28">
        <v>14.7</v>
      </c>
      <c r="Q3372" s="27">
        <f t="shared" si="594"/>
        <v>42.9</v>
      </c>
      <c r="R3372" s="28">
        <v>13</v>
      </c>
      <c r="S3372" s="27">
        <f t="shared" si="595"/>
        <v>48.51</v>
      </c>
      <c r="T3372" s="28">
        <v>14.7</v>
      </c>
      <c r="U3372" s="27" t="s">
        <v>43</v>
      </c>
      <c r="V3372" s="27" t="s">
        <v>43</v>
      </c>
      <c r="W3372" s="29">
        <v>27.84515</v>
      </c>
      <c r="X3372" s="29">
        <v>-115.14053</v>
      </c>
      <c r="Y3372" s="28">
        <f t="shared" si="592"/>
        <v>55.400000000000006</v>
      </c>
      <c r="Z3372" s="27">
        <v>13</v>
      </c>
      <c r="AA3372" s="27">
        <v>5</v>
      </c>
      <c r="AB3372" s="25" t="s">
        <v>44</v>
      </c>
      <c r="AC3372" s="25">
        <v>10</v>
      </c>
      <c r="AD3372" s="25">
        <v>12</v>
      </c>
      <c r="AE3372" s="27">
        <v>1</v>
      </c>
      <c r="AF3372" s="25">
        <v>23</v>
      </c>
      <c r="AG3372" s="25"/>
      <c r="AI3372" s="70">
        <f t="shared" si="588"/>
        <v>9.6649999999999991</v>
      </c>
      <c r="AJ3372" s="71" t="s">
        <v>369</v>
      </c>
      <c r="AK3372" s="72">
        <f t="shared" si="589"/>
        <v>0.82374690124645178</v>
      </c>
      <c r="AL3372" s="73">
        <f t="shared" si="590"/>
        <v>0.82374690124645178</v>
      </c>
    </row>
    <row r="3373" spans="1:38" hidden="1">
      <c r="A3373" s="25" t="s">
        <v>168</v>
      </c>
      <c r="B3373" s="25" t="s">
        <v>40</v>
      </c>
      <c r="C3373" s="32">
        <v>39655</v>
      </c>
      <c r="D3373" s="25">
        <v>2008</v>
      </c>
      <c r="E3373" s="26">
        <v>0.48055555555555557</v>
      </c>
      <c r="F3373" s="26">
        <v>0.51180555555555551</v>
      </c>
      <c r="G3373" s="26">
        <f t="shared" si="591"/>
        <v>3.1249999999999944E-2</v>
      </c>
      <c r="H3373" s="27">
        <v>2</v>
      </c>
      <c r="I3373" s="27">
        <v>2</v>
      </c>
      <c r="J3373" s="27">
        <v>4</v>
      </c>
      <c r="K3373" s="27">
        <v>4</v>
      </c>
      <c r="L3373" s="25" t="s">
        <v>41</v>
      </c>
      <c r="M3373" s="14" t="s">
        <v>42</v>
      </c>
      <c r="N3373" s="27">
        <v>2</v>
      </c>
      <c r="O3373" s="27">
        <f t="shared" si="593"/>
        <v>48.51</v>
      </c>
      <c r="P3373" s="28">
        <v>14.7</v>
      </c>
      <c r="Q3373" s="27">
        <f t="shared" si="594"/>
        <v>42.9</v>
      </c>
      <c r="R3373" s="28">
        <v>13</v>
      </c>
      <c r="S3373" s="27">
        <f t="shared" si="595"/>
        <v>48.51</v>
      </c>
      <c r="T3373" s="28">
        <v>14.7</v>
      </c>
      <c r="U3373" s="27" t="s">
        <v>43</v>
      </c>
      <c r="V3373" s="27" t="s">
        <v>43</v>
      </c>
      <c r="W3373" s="29">
        <v>27.84515</v>
      </c>
      <c r="X3373" s="29">
        <v>-115.14053</v>
      </c>
      <c r="Y3373" s="28">
        <f t="shared" si="592"/>
        <v>55.400000000000006</v>
      </c>
      <c r="Z3373" s="27">
        <v>13</v>
      </c>
      <c r="AA3373" s="27">
        <v>5</v>
      </c>
      <c r="AB3373" s="25" t="s">
        <v>44</v>
      </c>
      <c r="AC3373" s="25">
        <v>10</v>
      </c>
      <c r="AD3373" s="25">
        <v>16</v>
      </c>
      <c r="AE3373" s="27">
        <v>1</v>
      </c>
      <c r="AF3373" s="25">
        <v>23</v>
      </c>
      <c r="AG3373" s="25"/>
      <c r="AI3373" s="70">
        <f t="shared" si="588"/>
        <v>12.500999999999999</v>
      </c>
      <c r="AJ3373" s="71" t="s">
        <v>369</v>
      </c>
      <c r="AK3373" s="72">
        <f t="shared" si="589"/>
        <v>1.4471406331162124</v>
      </c>
      <c r="AL3373" s="73">
        <f t="shared" si="590"/>
        <v>1.4471406331162124</v>
      </c>
    </row>
    <row r="3374" spans="1:38" hidden="1">
      <c r="A3374" s="25" t="s">
        <v>168</v>
      </c>
      <c r="B3374" s="25" t="s">
        <v>40</v>
      </c>
      <c r="C3374" s="32">
        <v>39655</v>
      </c>
      <c r="D3374" s="25">
        <v>2008</v>
      </c>
      <c r="E3374" s="26">
        <v>0.48055555555555557</v>
      </c>
      <c r="F3374" s="26">
        <v>0.51180555555555551</v>
      </c>
      <c r="G3374" s="26">
        <f t="shared" si="591"/>
        <v>3.1249999999999944E-2</v>
      </c>
      <c r="H3374" s="27">
        <v>2</v>
      </c>
      <c r="I3374" s="27">
        <v>2</v>
      </c>
      <c r="J3374" s="27">
        <v>4</v>
      </c>
      <c r="K3374" s="27">
        <v>4</v>
      </c>
      <c r="L3374" s="25" t="s">
        <v>41</v>
      </c>
      <c r="M3374" s="14" t="s">
        <v>42</v>
      </c>
      <c r="N3374" s="27">
        <v>2</v>
      </c>
      <c r="O3374" s="27">
        <f t="shared" si="593"/>
        <v>48.51</v>
      </c>
      <c r="P3374" s="28">
        <v>14.7</v>
      </c>
      <c r="Q3374" s="27">
        <f t="shared" si="594"/>
        <v>42.9</v>
      </c>
      <c r="R3374" s="28">
        <v>13</v>
      </c>
      <c r="S3374" s="27">
        <f t="shared" si="595"/>
        <v>48.51</v>
      </c>
      <c r="T3374" s="28">
        <v>14.7</v>
      </c>
      <c r="U3374" s="27" t="s">
        <v>43</v>
      </c>
      <c r="V3374" s="27" t="s">
        <v>43</v>
      </c>
      <c r="W3374" s="29">
        <v>27.84515</v>
      </c>
      <c r="X3374" s="29">
        <v>-115.14053</v>
      </c>
      <c r="Y3374" s="28">
        <f t="shared" si="592"/>
        <v>55.400000000000006</v>
      </c>
      <c r="Z3374" s="27">
        <v>13</v>
      </c>
      <c r="AA3374" s="27">
        <v>5</v>
      </c>
      <c r="AB3374" s="25" t="s">
        <v>44</v>
      </c>
      <c r="AC3374" s="25">
        <v>10</v>
      </c>
      <c r="AD3374" s="25">
        <v>16</v>
      </c>
      <c r="AE3374" s="27">
        <v>1</v>
      </c>
      <c r="AF3374" s="25">
        <v>23</v>
      </c>
      <c r="AG3374" s="25"/>
      <c r="AI3374" s="70">
        <f t="shared" si="588"/>
        <v>12.500999999999999</v>
      </c>
      <c r="AJ3374" s="71" t="s">
        <v>369</v>
      </c>
      <c r="AK3374" s="72">
        <f t="shared" si="589"/>
        <v>1.4471406331162124</v>
      </c>
      <c r="AL3374" s="73">
        <f t="shared" si="590"/>
        <v>1.4471406331162124</v>
      </c>
    </row>
    <row r="3375" spans="1:38" hidden="1">
      <c r="A3375" s="25" t="s">
        <v>168</v>
      </c>
      <c r="B3375" s="25" t="s">
        <v>40</v>
      </c>
      <c r="C3375" s="32">
        <v>39655</v>
      </c>
      <c r="D3375" s="25">
        <v>2008</v>
      </c>
      <c r="E3375" s="26">
        <v>0.48055555555555557</v>
      </c>
      <c r="F3375" s="26">
        <v>0.51180555555555551</v>
      </c>
      <c r="G3375" s="26">
        <f t="shared" si="591"/>
        <v>3.1249999999999944E-2</v>
      </c>
      <c r="H3375" s="27">
        <v>2</v>
      </c>
      <c r="I3375" s="27">
        <v>2</v>
      </c>
      <c r="J3375" s="27">
        <v>4</v>
      </c>
      <c r="K3375" s="27">
        <v>4</v>
      </c>
      <c r="L3375" s="25" t="s">
        <v>41</v>
      </c>
      <c r="M3375" s="14" t="s">
        <v>42</v>
      </c>
      <c r="N3375" s="27">
        <v>2</v>
      </c>
      <c r="O3375" s="27">
        <f t="shared" si="593"/>
        <v>48.51</v>
      </c>
      <c r="P3375" s="28">
        <v>14.7</v>
      </c>
      <c r="Q3375" s="27">
        <f t="shared" si="594"/>
        <v>42.9</v>
      </c>
      <c r="R3375" s="28">
        <v>13</v>
      </c>
      <c r="S3375" s="27">
        <f t="shared" si="595"/>
        <v>48.51</v>
      </c>
      <c r="T3375" s="28">
        <v>14.7</v>
      </c>
      <c r="U3375" s="27" t="s">
        <v>43</v>
      </c>
      <c r="V3375" s="27" t="s">
        <v>43</v>
      </c>
      <c r="W3375" s="29">
        <v>27.84515</v>
      </c>
      <c r="X3375" s="29">
        <v>-115.14053</v>
      </c>
      <c r="Y3375" s="28">
        <f t="shared" si="592"/>
        <v>55.400000000000006</v>
      </c>
      <c r="Z3375" s="27">
        <v>13</v>
      </c>
      <c r="AA3375" s="27">
        <v>5</v>
      </c>
      <c r="AB3375" s="25" t="s">
        <v>44</v>
      </c>
      <c r="AC3375" s="25">
        <v>10</v>
      </c>
      <c r="AD3375" s="25">
        <v>19</v>
      </c>
      <c r="AE3375" s="27">
        <v>1</v>
      </c>
      <c r="AF3375" s="25">
        <v>23</v>
      </c>
      <c r="AG3375" s="25"/>
      <c r="AI3375" s="70">
        <f t="shared" si="588"/>
        <v>14.628</v>
      </c>
      <c r="AJ3375" s="71" t="s">
        <v>369</v>
      </c>
      <c r="AK3375" s="72">
        <f t="shared" si="589"/>
        <v>2.041534710262368</v>
      </c>
      <c r="AL3375" s="73">
        <f t="shared" si="590"/>
        <v>2.041534710262368</v>
      </c>
    </row>
    <row r="3376" spans="1:38" hidden="1">
      <c r="A3376" s="25" t="s">
        <v>168</v>
      </c>
      <c r="B3376" s="25" t="s">
        <v>40</v>
      </c>
      <c r="C3376" s="32">
        <v>39655</v>
      </c>
      <c r="D3376" s="25">
        <v>2008</v>
      </c>
      <c r="E3376" s="26">
        <v>0.48055555555555557</v>
      </c>
      <c r="F3376" s="26">
        <v>0.51180555555555551</v>
      </c>
      <c r="G3376" s="26">
        <f t="shared" si="591"/>
        <v>3.1249999999999944E-2</v>
      </c>
      <c r="H3376" s="27">
        <v>2</v>
      </c>
      <c r="I3376" s="27">
        <v>2</v>
      </c>
      <c r="J3376" s="27">
        <v>4</v>
      </c>
      <c r="K3376" s="27">
        <v>4</v>
      </c>
      <c r="L3376" s="25" t="s">
        <v>41</v>
      </c>
      <c r="M3376" s="14" t="s">
        <v>42</v>
      </c>
      <c r="N3376" s="27">
        <v>2</v>
      </c>
      <c r="O3376" s="27">
        <f t="shared" si="593"/>
        <v>48.51</v>
      </c>
      <c r="P3376" s="28">
        <v>14.7</v>
      </c>
      <c r="Q3376" s="27">
        <f t="shared" si="594"/>
        <v>42.9</v>
      </c>
      <c r="R3376" s="28">
        <v>13</v>
      </c>
      <c r="S3376" s="27">
        <f t="shared" si="595"/>
        <v>48.51</v>
      </c>
      <c r="T3376" s="28">
        <v>14.7</v>
      </c>
      <c r="U3376" s="27" t="s">
        <v>43</v>
      </c>
      <c r="V3376" s="27" t="s">
        <v>43</v>
      </c>
      <c r="W3376" s="29">
        <v>27.84515</v>
      </c>
      <c r="X3376" s="29">
        <v>-115.14053</v>
      </c>
      <c r="Y3376" s="28">
        <f t="shared" si="592"/>
        <v>55.400000000000006</v>
      </c>
      <c r="Z3376" s="27">
        <v>13</v>
      </c>
      <c r="AA3376" s="27">
        <v>5</v>
      </c>
      <c r="AB3376" s="25" t="s">
        <v>44</v>
      </c>
      <c r="AC3376" s="25">
        <v>11</v>
      </c>
      <c r="AD3376" s="25">
        <v>12</v>
      </c>
      <c r="AE3376" s="27">
        <v>1</v>
      </c>
      <c r="AF3376" s="25">
        <v>24</v>
      </c>
      <c r="AG3376" s="25"/>
      <c r="AI3376" s="70">
        <f t="shared" si="588"/>
        <v>9.6649999999999991</v>
      </c>
      <c r="AJ3376" s="71" t="s">
        <v>369</v>
      </c>
      <c r="AK3376" s="72">
        <f t="shared" si="589"/>
        <v>0.82374690124645178</v>
      </c>
      <c r="AL3376" s="73">
        <f t="shared" si="590"/>
        <v>0.82374690124645178</v>
      </c>
    </row>
    <row r="3377" spans="1:38" hidden="1">
      <c r="A3377" s="25" t="s">
        <v>168</v>
      </c>
      <c r="B3377" s="25" t="s">
        <v>40</v>
      </c>
      <c r="C3377" s="32">
        <v>39655</v>
      </c>
      <c r="D3377" s="25">
        <v>2008</v>
      </c>
      <c r="E3377" s="26">
        <v>0.48055555555555557</v>
      </c>
      <c r="F3377" s="26">
        <v>0.51180555555555551</v>
      </c>
      <c r="G3377" s="26">
        <f t="shared" si="591"/>
        <v>3.1249999999999944E-2</v>
      </c>
      <c r="H3377" s="27">
        <v>2</v>
      </c>
      <c r="I3377" s="27">
        <v>2</v>
      </c>
      <c r="J3377" s="27">
        <v>4</v>
      </c>
      <c r="K3377" s="27">
        <v>4</v>
      </c>
      <c r="L3377" s="25" t="s">
        <v>41</v>
      </c>
      <c r="M3377" s="14" t="s">
        <v>42</v>
      </c>
      <c r="N3377" s="27">
        <v>2</v>
      </c>
      <c r="O3377" s="27">
        <f t="shared" si="593"/>
        <v>48.51</v>
      </c>
      <c r="P3377" s="28">
        <v>14.7</v>
      </c>
      <c r="Q3377" s="27">
        <f t="shared" si="594"/>
        <v>42.9</v>
      </c>
      <c r="R3377" s="28">
        <v>13</v>
      </c>
      <c r="S3377" s="27">
        <f t="shared" si="595"/>
        <v>48.51</v>
      </c>
      <c r="T3377" s="28">
        <v>14.7</v>
      </c>
      <c r="U3377" s="27" t="s">
        <v>43</v>
      </c>
      <c r="V3377" s="27" t="s">
        <v>43</v>
      </c>
      <c r="W3377" s="29">
        <v>27.84515</v>
      </c>
      <c r="X3377" s="29">
        <v>-115.14053</v>
      </c>
      <c r="Y3377" s="28">
        <f t="shared" si="592"/>
        <v>55.400000000000006</v>
      </c>
      <c r="Z3377" s="27">
        <v>13</v>
      </c>
      <c r="AA3377" s="27">
        <v>5</v>
      </c>
      <c r="AB3377" s="25" t="s">
        <v>44</v>
      </c>
      <c r="AC3377" s="25">
        <v>11</v>
      </c>
      <c r="AD3377" s="25">
        <v>19</v>
      </c>
      <c r="AE3377" s="27">
        <v>1</v>
      </c>
      <c r="AF3377" s="25">
        <v>24</v>
      </c>
      <c r="AG3377" s="25"/>
      <c r="AI3377" s="70">
        <f t="shared" si="588"/>
        <v>14.628</v>
      </c>
      <c r="AJ3377" s="71" t="s">
        <v>369</v>
      </c>
      <c r="AK3377" s="72">
        <f t="shared" si="589"/>
        <v>2.041534710262368</v>
      </c>
      <c r="AL3377" s="73">
        <f t="shared" si="590"/>
        <v>2.041534710262368</v>
      </c>
    </row>
    <row r="3378" spans="1:38" hidden="1">
      <c r="A3378" s="25" t="s">
        <v>168</v>
      </c>
      <c r="B3378" s="25" t="s">
        <v>40</v>
      </c>
      <c r="C3378" s="32">
        <v>39655</v>
      </c>
      <c r="D3378" s="25">
        <v>2008</v>
      </c>
      <c r="E3378" s="26">
        <v>0.48055555555555557</v>
      </c>
      <c r="F3378" s="26">
        <v>0.51180555555555551</v>
      </c>
      <c r="G3378" s="26">
        <f t="shared" si="591"/>
        <v>3.1249999999999944E-2</v>
      </c>
      <c r="H3378" s="27">
        <v>2</v>
      </c>
      <c r="I3378" s="27">
        <v>2</v>
      </c>
      <c r="J3378" s="27">
        <v>4</v>
      </c>
      <c r="K3378" s="27">
        <v>4</v>
      </c>
      <c r="L3378" s="25" t="s">
        <v>41</v>
      </c>
      <c r="M3378" s="14" t="s">
        <v>42</v>
      </c>
      <c r="N3378" s="27">
        <v>2</v>
      </c>
      <c r="O3378" s="27">
        <f t="shared" si="593"/>
        <v>48.51</v>
      </c>
      <c r="P3378" s="28">
        <v>14.7</v>
      </c>
      <c r="Q3378" s="27">
        <f t="shared" si="594"/>
        <v>42.9</v>
      </c>
      <c r="R3378" s="28">
        <v>13</v>
      </c>
      <c r="S3378" s="27">
        <f t="shared" si="595"/>
        <v>48.51</v>
      </c>
      <c r="T3378" s="28">
        <v>14.7</v>
      </c>
      <c r="U3378" s="27" t="s">
        <v>43</v>
      </c>
      <c r="V3378" s="27" t="s">
        <v>43</v>
      </c>
      <c r="W3378" s="29">
        <v>27.84515</v>
      </c>
      <c r="X3378" s="29">
        <v>-115.14053</v>
      </c>
      <c r="Y3378" s="28">
        <f t="shared" si="592"/>
        <v>55.400000000000006</v>
      </c>
      <c r="Z3378" s="27">
        <v>13</v>
      </c>
      <c r="AA3378" s="27">
        <v>5</v>
      </c>
      <c r="AB3378" s="25" t="s">
        <v>44</v>
      </c>
      <c r="AC3378" s="25">
        <v>11</v>
      </c>
      <c r="AD3378" s="25">
        <v>20</v>
      </c>
      <c r="AE3378" s="27">
        <v>1</v>
      </c>
      <c r="AF3378" s="25">
        <v>24</v>
      </c>
      <c r="AG3378" s="25"/>
      <c r="AI3378" s="70">
        <f t="shared" si="588"/>
        <v>15.337</v>
      </c>
      <c r="AJ3378" s="71" t="s">
        <v>369</v>
      </c>
      <c r="AK3378" s="72">
        <f t="shared" si="589"/>
        <v>2.2645047633742106</v>
      </c>
      <c r="AL3378" s="73">
        <f t="shared" si="590"/>
        <v>2.2645047633742106</v>
      </c>
    </row>
    <row r="3379" spans="1:38" hidden="1">
      <c r="A3379" s="25" t="s">
        <v>168</v>
      </c>
      <c r="B3379" s="25" t="s">
        <v>40</v>
      </c>
      <c r="C3379" s="32">
        <v>39655</v>
      </c>
      <c r="D3379" s="25">
        <v>2008</v>
      </c>
      <c r="E3379" s="26">
        <v>0.48055555555555557</v>
      </c>
      <c r="F3379" s="26">
        <v>0.51180555555555551</v>
      </c>
      <c r="G3379" s="26">
        <f t="shared" si="591"/>
        <v>3.1249999999999944E-2</v>
      </c>
      <c r="H3379" s="27">
        <v>2</v>
      </c>
      <c r="I3379" s="27">
        <v>2</v>
      </c>
      <c r="J3379" s="27">
        <v>4</v>
      </c>
      <c r="K3379" s="27">
        <v>4</v>
      </c>
      <c r="L3379" s="25" t="s">
        <v>41</v>
      </c>
      <c r="M3379" s="14" t="s">
        <v>42</v>
      </c>
      <c r="N3379" s="27">
        <v>2</v>
      </c>
      <c r="O3379" s="27">
        <f t="shared" si="593"/>
        <v>48.51</v>
      </c>
      <c r="P3379" s="28">
        <v>14.7</v>
      </c>
      <c r="Q3379" s="27">
        <f t="shared" si="594"/>
        <v>42.9</v>
      </c>
      <c r="R3379" s="28">
        <v>13</v>
      </c>
      <c r="S3379" s="27">
        <f t="shared" si="595"/>
        <v>48.51</v>
      </c>
      <c r="T3379" s="28">
        <v>14.7</v>
      </c>
      <c r="U3379" s="27" t="s">
        <v>43</v>
      </c>
      <c r="V3379" s="27" t="s">
        <v>43</v>
      </c>
      <c r="W3379" s="29">
        <v>27.84515</v>
      </c>
      <c r="X3379" s="29">
        <v>-115.14053</v>
      </c>
      <c r="Y3379" s="28">
        <f t="shared" si="592"/>
        <v>55.400000000000006</v>
      </c>
      <c r="Z3379" s="27">
        <v>13</v>
      </c>
      <c r="AA3379" s="27">
        <v>5</v>
      </c>
      <c r="AB3379" s="25" t="s">
        <v>44</v>
      </c>
      <c r="AC3379" s="25">
        <v>12</v>
      </c>
      <c r="AD3379" s="25">
        <v>9</v>
      </c>
      <c r="AE3379" s="27">
        <v>1</v>
      </c>
      <c r="AF3379" s="25">
        <v>28</v>
      </c>
      <c r="AG3379" s="25"/>
      <c r="AI3379" s="70">
        <f t="shared" si="588"/>
        <v>7.5379999999999994</v>
      </c>
      <c r="AJ3379" s="71" t="s">
        <v>369</v>
      </c>
      <c r="AK3379" s="72">
        <f t="shared" si="589"/>
        <v>0.47796121404284658</v>
      </c>
      <c r="AL3379" s="73">
        <f t="shared" si="590"/>
        <v>0.47796121404284658</v>
      </c>
    </row>
    <row r="3380" spans="1:38" hidden="1">
      <c r="A3380" s="25" t="s">
        <v>168</v>
      </c>
      <c r="B3380" s="25" t="s">
        <v>40</v>
      </c>
      <c r="C3380" s="32">
        <v>39655</v>
      </c>
      <c r="D3380" s="25">
        <v>2008</v>
      </c>
      <c r="E3380" s="26">
        <v>0.48055555555555557</v>
      </c>
      <c r="F3380" s="26">
        <v>0.51180555555555551</v>
      </c>
      <c r="G3380" s="26">
        <f t="shared" si="591"/>
        <v>3.1249999999999944E-2</v>
      </c>
      <c r="H3380" s="27">
        <v>2</v>
      </c>
      <c r="I3380" s="27">
        <v>2</v>
      </c>
      <c r="J3380" s="27">
        <v>4</v>
      </c>
      <c r="K3380" s="27">
        <v>4</v>
      </c>
      <c r="L3380" s="25" t="s">
        <v>41</v>
      </c>
      <c r="M3380" s="14" t="s">
        <v>42</v>
      </c>
      <c r="N3380" s="27">
        <v>2</v>
      </c>
      <c r="O3380" s="27">
        <f t="shared" si="593"/>
        <v>48.51</v>
      </c>
      <c r="P3380" s="28">
        <v>14.7</v>
      </c>
      <c r="Q3380" s="27">
        <f t="shared" si="594"/>
        <v>42.9</v>
      </c>
      <c r="R3380" s="28">
        <v>13</v>
      </c>
      <c r="S3380" s="27">
        <f t="shared" si="595"/>
        <v>48.51</v>
      </c>
      <c r="T3380" s="28">
        <v>14.7</v>
      </c>
      <c r="U3380" s="27" t="s">
        <v>43</v>
      </c>
      <c r="V3380" s="27" t="s">
        <v>43</v>
      </c>
      <c r="W3380" s="29">
        <v>27.84515</v>
      </c>
      <c r="X3380" s="29">
        <v>-115.14053</v>
      </c>
      <c r="Y3380" s="28">
        <f t="shared" si="592"/>
        <v>55.400000000000006</v>
      </c>
      <c r="Z3380" s="27">
        <v>13</v>
      </c>
      <c r="AA3380" s="27">
        <v>5</v>
      </c>
      <c r="AB3380" s="25" t="s">
        <v>44</v>
      </c>
      <c r="AC3380" s="25">
        <v>12</v>
      </c>
      <c r="AD3380" s="25">
        <v>12</v>
      </c>
      <c r="AE3380" s="27">
        <v>1</v>
      </c>
      <c r="AF3380" s="25">
        <v>28</v>
      </c>
      <c r="AG3380" s="25"/>
      <c r="AI3380" s="70">
        <f t="shared" si="588"/>
        <v>9.6649999999999991</v>
      </c>
      <c r="AJ3380" s="71" t="s">
        <v>369</v>
      </c>
      <c r="AK3380" s="72">
        <f t="shared" si="589"/>
        <v>0.82374690124645178</v>
      </c>
      <c r="AL3380" s="73">
        <f t="shared" si="590"/>
        <v>0.82374690124645178</v>
      </c>
    </row>
    <row r="3381" spans="1:38" hidden="1">
      <c r="A3381" s="25" t="s">
        <v>168</v>
      </c>
      <c r="B3381" s="25" t="s">
        <v>40</v>
      </c>
      <c r="C3381" s="32">
        <v>39655</v>
      </c>
      <c r="D3381" s="25">
        <v>2008</v>
      </c>
      <c r="E3381" s="26">
        <v>0.48055555555555557</v>
      </c>
      <c r="F3381" s="26">
        <v>0.51180555555555551</v>
      </c>
      <c r="G3381" s="26">
        <f t="shared" si="591"/>
        <v>3.1249999999999944E-2</v>
      </c>
      <c r="H3381" s="27">
        <v>2</v>
      </c>
      <c r="I3381" s="27">
        <v>2</v>
      </c>
      <c r="J3381" s="27">
        <v>4</v>
      </c>
      <c r="K3381" s="27">
        <v>4</v>
      </c>
      <c r="L3381" s="25" t="s">
        <v>41</v>
      </c>
      <c r="M3381" s="14" t="s">
        <v>42</v>
      </c>
      <c r="N3381" s="27">
        <v>2</v>
      </c>
      <c r="O3381" s="27">
        <f t="shared" si="593"/>
        <v>48.51</v>
      </c>
      <c r="P3381" s="28">
        <v>14.7</v>
      </c>
      <c r="Q3381" s="27">
        <f t="shared" si="594"/>
        <v>42.9</v>
      </c>
      <c r="R3381" s="28">
        <v>13</v>
      </c>
      <c r="S3381" s="27">
        <f t="shared" si="595"/>
        <v>48.51</v>
      </c>
      <c r="T3381" s="28">
        <v>14.7</v>
      </c>
      <c r="U3381" s="27" t="s">
        <v>43</v>
      </c>
      <c r="V3381" s="27" t="s">
        <v>43</v>
      </c>
      <c r="W3381" s="29">
        <v>27.84515</v>
      </c>
      <c r="X3381" s="29">
        <v>-115.14053</v>
      </c>
      <c r="Y3381" s="28">
        <f t="shared" si="592"/>
        <v>55.400000000000006</v>
      </c>
      <c r="Z3381" s="27">
        <v>13</v>
      </c>
      <c r="AA3381" s="27">
        <v>5</v>
      </c>
      <c r="AB3381" s="25" t="s">
        <v>44</v>
      </c>
      <c r="AC3381" s="25">
        <v>12</v>
      </c>
      <c r="AD3381" s="25">
        <v>12</v>
      </c>
      <c r="AE3381" s="27">
        <v>1</v>
      </c>
      <c r="AF3381" s="25">
        <v>28</v>
      </c>
      <c r="AG3381" s="25"/>
      <c r="AI3381" s="70">
        <f t="shared" si="588"/>
        <v>9.6649999999999991</v>
      </c>
      <c r="AJ3381" s="71" t="s">
        <v>369</v>
      </c>
      <c r="AK3381" s="72">
        <f t="shared" si="589"/>
        <v>0.82374690124645178</v>
      </c>
      <c r="AL3381" s="73">
        <f t="shared" si="590"/>
        <v>0.82374690124645178</v>
      </c>
    </row>
    <row r="3382" spans="1:38" hidden="1">
      <c r="A3382" s="25" t="s">
        <v>168</v>
      </c>
      <c r="B3382" s="25" t="s">
        <v>40</v>
      </c>
      <c r="C3382" s="32">
        <v>39655</v>
      </c>
      <c r="D3382" s="25">
        <v>2008</v>
      </c>
      <c r="E3382" s="26">
        <v>0.48055555555555557</v>
      </c>
      <c r="F3382" s="26">
        <v>0.51180555555555551</v>
      </c>
      <c r="G3382" s="26">
        <f t="shared" si="591"/>
        <v>3.1249999999999944E-2</v>
      </c>
      <c r="H3382" s="27">
        <v>2</v>
      </c>
      <c r="I3382" s="27">
        <v>2</v>
      </c>
      <c r="J3382" s="27">
        <v>4</v>
      </c>
      <c r="K3382" s="27">
        <v>4</v>
      </c>
      <c r="L3382" s="25" t="s">
        <v>41</v>
      </c>
      <c r="M3382" s="14" t="s">
        <v>42</v>
      </c>
      <c r="N3382" s="27">
        <v>2</v>
      </c>
      <c r="O3382" s="27">
        <f t="shared" si="593"/>
        <v>48.51</v>
      </c>
      <c r="P3382" s="28">
        <v>14.7</v>
      </c>
      <c r="Q3382" s="27">
        <f t="shared" si="594"/>
        <v>42.9</v>
      </c>
      <c r="R3382" s="28">
        <v>13</v>
      </c>
      <c r="S3382" s="27">
        <f t="shared" si="595"/>
        <v>48.51</v>
      </c>
      <c r="T3382" s="28">
        <v>14.7</v>
      </c>
      <c r="U3382" s="27" t="s">
        <v>43</v>
      </c>
      <c r="V3382" s="27" t="s">
        <v>43</v>
      </c>
      <c r="W3382" s="29">
        <v>27.84515</v>
      </c>
      <c r="X3382" s="29">
        <v>-115.14053</v>
      </c>
      <c r="Y3382" s="28">
        <f t="shared" si="592"/>
        <v>55.400000000000006</v>
      </c>
      <c r="Z3382" s="27">
        <v>13</v>
      </c>
      <c r="AA3382" s="27">
        <v>5</v>
      </c>
      <c r="AB3382" s="25" t="s">
        <v>44</v>
      </c>
      <c r="AC3382" s="25">
        <v>12</v>
      </c>
      <c r="AD3382" s="25">
        <v>14</v>
      </c>
      <c r="AE3382" s="27">
        <v>1</v>
      </c>
      <c r="AF3382" s="25">
        <v>28</v>
      </c>
      <c r="AG3382" s="25"/>
      <c r="AI3382" s="70">
        <f t="shared" si="588"/>
        <v>11.083</v>
      </c>
      <c r="AJ3382" s="71" t="s">
        <v>369</v>
      </c>
      <c r="AK3382" s="72">
        <f t="shared" si="589"/>
        <v>1.1117350137621949</v>
      </c>
      <c r="AL3382" s="73">
        <f t="shared" si="590"/>
        <v>1.1117350137621949</v>
      </c>
    </row>
    <row r="3383" spans="1:38" hidden="1">
      <c r="A3383" s="25" t="s">
        <v>168</v>
      </c>
      <c r="B3383" s="25" t="s">
        <v>40</v>
      </c>
      <c r="C3383" s="32">
        <v>39655</v>
      </c>
      <c r="D3383" s="25">
        <v>2008</v>
      </c>
      <c r="E3383" s="26">
        <v>0.48055555555555557</v>
      </c>
      <c r="F3383" s="26">
        <v>0.51180555555555551</v>
      </c>
      <c r="G3383" s="26">
        <f t="shared" si="591"/>
        <v>3.1249999999999944E-2</v>
      </c>
      <c r="H3383" s="27">
        <v>2</v>
      </c>
      <c r="I3383" s="27">
        <v>2</v>
      </c>
      <c r="J3383" s="27">
        <v>4</v>
      </c>
      <c r="K3383" s="27">
        <v>4</v>
      </c>
      <c r="L3383" s="25" t="s">
        <v>41</v>
      </c>
      <c r="M3383" s="14" t="s">
        <v>42</v>
      </c>
      <c r="N3383" s="27">
        <v>2</v>
      </c>
      <c r="O3383" s="27">
        <f t="shared" si="593"/>
        <v>48.51</v>
      </c>
      <c r="P3383" s="28">
        <v>14.7</v>
      </c>
      <c r="Q3383" s="27">
        <f t="shared" si="594"/>
        <v>42.9</v>
      </c>
      <c r="R3383" s="28">
        <v>13</v>
      </c>
      <c r="S3383" s="27">
        <f t="shared" si="595"/>
        <v>48.51</v>
      </c>
      <c r="T3383" s="28">
        <v>14.7</v>
      </c>
      <c r="U3383" s="27" t="s">
        <v>43</v>
      </c>
      <c r="V3383" s="27" t="s">
        <v>43</v>
      </c>
      <c r="W3383" s="29">
        <v>27.84515</v>
      </c>
      <c r="X3383" s="29">
        <v>-115.14053</v>
      </c>
      <c r="Y3383" s="28">
        <f t="shared" si="592"/>
        <v>55.400000000000006</v>
      </c>
      <c r="Z3383" s="27">
        <v>13</v>
      </c>
      <c r="AA3383" s="27">
        <v>5</v>
      </c>
      <c r="AB3383" s="25" t="s">
        <v>44</v>
      </c>
      <c r="AC3383" s="25">
        <v>12</v>
      </c>
      <c r="AD3383" s="25">
        <v>16</v>
      </c>
      <c r="AE3383" s="27">
        <v>1</v>
      </c>
      <c r="AF3383" s="25">
        <v>28</v>
      </c>
      <c r="AG3383" s="25"/>
      <c r="AI3383" s="70">
        <f t="shared" si="588"/>
        <v>12.500999999999999</v>
      </c>
      <c r="AJ3383" s="71" t="s">
        <v>369</v>
      </c>
      <c r="AK3383" s="72">
        <f t="shared" si="589"/>
        <v>1.4471406331162124</v>
      </c>
      <c r="AL3383" s="73">
        <f t="shared" si="590"/>
        <v>1.4471406331162124</v>
      </c>
    </row>
    <row r="3384" spans="1:38" hidden="1">
      <c r="A3384" s="25" t="s">
        <v>168</v>
      </c>
      <c r="B3384" s="25" t="s">
        <v>40</v>
      </c>
      <c r="C3384" s="32">
        <v>39655</v>
      </c>
      <c r="D3384" s="25">
        <v>2008</v>
      </c>
      <c r="E3384" s="26">
        <v>0.48055555555555557</v>
      </c>
      <c r="F3384" s="26">
        <v>0.51180555555555551</v>
      </c>
      <c r="G3384" s="26">
        <f t="shared" si="591"/>
        <v>3.1249999999999944E-2</v>
      </c>
      <c r="H3384" s="27">
        <v>2</v>
      </c>
      <c r="I3384" s="27">
        <v>2</v>
      </c>
      <c r="J3384" s="27">
        <v>4</v>
      </c>
      <c r="K3384" s="27">
        <v>4</v>
      </c>
      <c r="L3384" s="25" t="s">
        <v>41</v>
      </c>
      <c r="M3384" s="14" t="s">
        <v>42</v>
      </c>
      <c r="N3384" s="27">
        <v>2</v>
      </c>
      <c r="O3384" s="27">
        <f t="shared" si="593"/>
        <v>48.51</v>
      </c>
      <c r="P3384" s="28">
        <v>14.7</v>
      </c>
      <c r="Q3384" s="27">
        <f t="shared" si="594"/>
        <v>42.9</v>
      </c>
      <c r="R3384" s="28">
        <v>13</v>
      </c>
      <c r="S3384" s="27">
        <f t="shared" si="595"/>
        <v>48.51</v>
      </c>
      <c r="T3384" s="28">
        <v>14.7</v>
      </c>
      <c r="U3384" s="27" t="s">
        <v>43</v>
      </c>
      <c r="V3384" s="27" t="s">
        <v>43</v>
      </c>
      <c r="W3384" s="29">
        <v>27.84515</v>
      </c>
      <c r="X3384" s="29">
        <v>-115.14053</v>
      </c>
      <c r="Y3384" s="28">
        <f t="shared" si="592"/>
        <v>55.400000000000006</v>
      </c>
      <c r="Z3384" s="27">
        <v>13</v>
      </c>
      <c r="AA3384" s="27">
        <v>5</v>
      </c>
      <c r="AB3384" s="25" t="s">
        <v>44</v>
      </c>
      <c r="AC3384" s="25">
        <v>12</v>
      </c>
      <c r="AD3384" s="25">
        <v>20</v>
      </c>
      <c r="AE3384" s="27">
        <v>1</v>
      </c>
      <c r="AF3384" s="25">
        <v>28</v>
      </c>
      <c r="AG3384" s="25"/>
      <c r="AI3384" s="70">
        <f t="shared" si="588"/>
        <v>15.337</v>
      </c>
      <c r="AJ3384" s="71" t="s">
        <v>369</v>
      </c>
      <c r="AK3384" s="72">
        <f t="shared" si="589"/>
        <v>2.2645047633742106</v>
      </c>
      <c r="AL3384" s="73">
        <f t="shared" si="590"/>
        <v>2.2645047633742106</v>
      </c>
    </row>
    <row r="3385" spans="1:38" hidden="1">
      <c r="A3385" s="25" t="s">
        <v>168</v>
      </c>
      <c r="B3385" s="25" t="s">
        <v>40</v>
      </c>
      <c r="C3385" s="32">
        <v>39655</v>
      </c>
      <c r="D3385" s="25">
        <v>2008</v>
      </c>
      <c r="E3385" s="26">
        <v>0.48055555555555557</v>
      </c>
      <c r="F3385" s="26">
        <v>0.51180555555555551</v>
      </c>
      <c r="G3385" s="26">
        <f t="shared" si="591"/>
        <v>3.1249999999999944E-2</v>
      </c>
      <c r="H3385" s="27">
        <v>2</v>
      </c>
      <c r="I3385" s="27">
        <v>2</v>
      </c>
      <c r="J3385" s="27">
        <v>4</v>
      </c>
      <c r="K3385" s="27">
        <v>4</v>
      </c>
      <c r="L3385" s="25" t="s">
        <v>41</v>
      </c>
      <c r="M3385" s="14" t="s">
        <v>42</v>
      </c>
      <c r="N3385" s="27">
        <v>2</v>
      </c>
      <c r="O3385" s="27">
        <f t="shared" si="593"/>
        <v>48.51</v>
      </c>
      <c r="P3385" s="28">
        <v>14.7</v>
      </c>
      <c r="Q3385" s="27">
        <f t="shared" si="594"/>
        <v>42.9</v>
      </c>
      <c r="R3385" s="28">
        <v>13</v>
      </c>
      <c r="S3385" s="27">
        <f t="shared" si="595"/>
        <v>48.51</v>
      </c>
      <c r="T3385" s="28">
        <v>14.7</v>
      </c>
      <c r="U3385" s="27" t="s">
        <v>43</v>
      </c>
      <c r="V3385" s="27" t="s">
        <v>43</v>
      </c>
      <c r="W3385" s="29">
        <v>27.84515</v>
      </c>
      <c r="X3385" s="29">
        <v>-115.14053</v>
      </c>
      <c r="Y3385" s="28">
        <f t="shared" si="592"/>
        <v>55.400000000000006</v>
      </c>
      <c r="Z3385" s="27">
        <v>13</v>
      </c>
      <c r="AA3385" s="27">
        <v>5</v>
      </c>
      <c r="AB3385" s="25" t="s">
        <v>44</v>
      </c>
      <c r="AC3385" s="25">
        <v>12</v>
      </c>
      <c r="AD3385" s="25">
        <v>20</v>
      </c>
      <c r="AE3385" s="27">
        <v>1</v>
      </c>
      <c r="AF3385" s="25">
        <v>28</v>
      </c>
      <c r="AG3385" s="25"/>
      <c r="AI3385" s="70">
        <f t="shared" si="588"/>
        <v>15.337</v>
      </c>
      <c r="AJ3385" s="71" t="s">
        <v>369</v>
      </c>
      <c r="AK3385" s="72">
        <f t="shared" si="589"/>
        <v>2.2645047633742106</v>
      </c>
      <c r="AL3385" s="73">
        <f t="shared" si="590"/>
        <v>2.2645047633742106</v>
      </c>
    </row>
    <row r="3386" spans="1:38" hidden="1">
      <c r="A3386" s="25" t="s">
        <v>168</v>
      </c>
      <c r="B3386" s="25" t="s">
        <v>40</v>
      </c>
      <c r="C3386" s="32">
        <v>39655</v>
      </c>
      <c r="D3386" s="25">
        <v>2008</v>
      </c>
      <c r="E3386" s="26">
        <v>0.48055555555555557</v>
      </c>
      <c r="F3386" s="26">
        <v>0.51180555555555551</v>
      </c>
      <c r="G3386" s="26">
        <f t="shared" si="591"/>
        <v>3.1249999999999944E-2</v>
      </c>
      <c r="H3386" s="27">
        <v>2</v>
      </c>
      <c r="I3386" s="27">
        <v>2</v>
      </c>
      <c r="J3386" s="27">
        <v>4</v>
      </c>
      <c r="K3386" s="27">
        <v>4</v>
      </c>
      <c r="L3386" s="25" t="s">
        <v>41</v>
      </c>
      <c r="M3386" s="14" t="s">
        <v>42</v>
      </c>
      <c r="N3386" s="27">
        <v>2</v>
      </c>
      <c r="O3386" s="27">
        <f t="shared" si="593"/>
        <v>48.51</v>
      </c>
      <c r="P3386" s="28">
        <v>14.7</v>
      </c>
      <c r="Q3386" s="27">
        <f t="shared" si="594"/>
        <v>42.9</v>
      </c>
      <c r="R3386" s="28">
        <v>13</v>
      </c>
      <c r="S3386" s="27">
        <f t="shared" si="595"/>
        <v>48.51</v>
      </c>
      <c r="T3386" s="28">
        <v>14.7</v>
      </c>
      <c r="U3386" s="27" t="s">
        <v>43</v>
      </c>
      <c r="V3386" s="27" t="s">
        <v>43</v>
      </c>
      <c r="W3386" s="29">
        <v>27.84515</v>
      </c>
      <c r="X3386" s="29">
        <v>-115.14053</v>
      </c>
      <c r="Y3386" s="28">
        <f t="shared" si="592"/>
        <v>55.400000000000006</v>
      </c>
      <c r="Z3386" s="27">
        <v>13</v>
      </c>
      <c r="AA3386" s="27">
        <v>5</v>
      </c>
      <c r="AB3386" s="25" t="s">
        <v>44</v>
      </c>
      <c r="AC3386" s="25">
        <v>13</v>
      </c>
      <c r="AD3386" s="25">
        <v>10</v>
      </c>
      <c r="AE3386" s="27">
        <v>1</v>
      </c>
      <c r="AF3386" s="25">
        <v>29</v>
      </c>
      <c r="AG3386" s="25"/>
      <c r="AI3386" s="70">
        <f t="shared" si="588"/>
        <v>8.2469999999999999</v>
      </c>
      <c r="AJ3386" s="71" t="s">
        <v>369</v>
      </c>
      <c r="AK3386" s="72">
        <f t="shared" si="589"/>
        <v>0.58195573469462847</v>
      </c>
      <c r="AL3386" s="73">
        <f t="shared" si="590"/>
        <v>0.58195573469462847</v>
      </c>
    </row>
    <row r="3387" spans="1:38" hidden="1">
      <c r="A3387" s="25" t="s">
        <v>168</v>
      </c>
      <c r="B3387" s="25" t="s">
        <v>40</v>
      </c>
      <c r="C3387" s="32">
        <v>39655</v>
      </c>
      <c r="D3387" s="25">
        <v>2008</v>
      </c>
      <c r="E3387" s="26">
        <v>0.48055555555555557</v>
      </c>
      <c r="F3387" s="26">
        <v>0.51180555555555551</v>
      </c>
      <c r="G3387" s="26">
        <f t="shared" si="591"/>
        <v>3.1249999999999944E-2</v>
      </c>
      <c r="H3387" s="27">
        <v>2</v>
      </c>
      <c r="I3387" s="27">
        <v>2</v>
      </c>
      <c r="J3387" s="27">
        <v>4</v>
      </c>
      <c r="K3387" s="27">
        <v>4</v>
      </c>
      <c r="L3387" s="25" t="s">
        <v>41</v>
      </c>
      <c r="M3387" s="14" t="s">
        <v>42</v>
      </c>
      <c r="N3387" s="27">
        <v>2</v>
      </c>
      <c r="O3387" s="27">
        <f t="shared" si="593"/>
        <v>48.51</v>
      </c>
      <c r="P3387" s="28">
        <v>14.7</v>
      </c>
      <c r="Q3387" s="27">
        <f t="shared" si="594"/>
        <v>42.9</v>
      </c>
      <c r="R3387" s="28">
        <v>13</v>
      </c>
      <c r="S3387" s="27">
        <f t="shared" si="595"/>
        <v>48.51</v>
      </c>
      <c r="T3387" s="28">
        <v>14.7</v>
      </c>
      <c r="U3387" s="27" t="s">
        <v>43</v>
      </c>
      <c r="V3387" s="27" t="s">
        <v>43</v>
      </c>
      <c r="W3387" s="29">
        <v>27.84515</v>
      </c>
      <c r="X3387" s="29">
        <v>-115.14053</v>
      </c>
      <c r="Y3387" s="28">
        <f t="shared" si="592"/>
        <v>55.400000000000006</v>
      </c>
      <c r="Z3387" s="27">
        <v>13</v>
      </c>
      <c r="AA3387" s="27">
        <v>5</v>
      </c>
      <c r="AB3387" s="25" t="s">
        <v>44</v>
      </c>
      <c r="AC3387" s="25">
        <v>13</v>
      </c>
      <c r="AD3387" s="25">
        <v>12</v>
      </c>
      <c r="AE3387" s="27">
        <v>1</v>
      </c>
      <c r="AF3387" s="25">
        <v>29</v>
      </c>
      <c r="AG3387" s="25"/>
      <c r="AI3387" s="70">
        <f t="shared" si="588"/>
        <v>9.6649999999999991</v>
      </c>
      <c r="AJ3387" s="71" t="s">
        <v>369</v>
      </c>
      <c r="AK3387" s="72">
        <f t="shared" si="589"/>
        <v>0.82374690124645178</v>
      </c>
      <c r="AL3387" s="73">
        <f t="shared" si="590"/>
        <v>0.82374690124645178</v>
      </c>
    </row>
    <row r="3388" spans="1:38" hidden="1">
      <c r="A3388" s="25" t="s">
        <v>168</v>
      </c>
      <c r="B3388" s="25" t="s">
        <v>40</v>
      </c>
      <c r="C3388" s="32">
        <v>39655</v>
      </c>
      <c r="D3388" s="25">
        <v>2008</v>
      </c>
      <c r="E3388" s="26">
        <v>0.48055555555555557</v>
      </c>
      <c r="F3388" s="26">
        <v>0.51180555555555551</v>
      </c>
      <c r="G3388" s="26">
        <f t="shared" si="591"/>
        <v>3.1249999999999944E-2</v>
      </c>
      <c r="H3388" s="27">
        <v>2</v>
      </c>
      <c r="I3388" s="27">
        <v>2</v>
      </c>
      <c r="J3388" s="27">
        <v>4</v>
      </c>
      <c r="K3388" s="27">
        <v>4</v>
      </c>
      <c r="L3388" s="25" t="s">
        <v>41</v>
      </c>
      <c r="M3388" s="14" t="s">
        <v>42</v>
      </c>
      <c r="N3388" s="27">
        <v>2</v>
      </c>
      <c r="O3388" s="27">
        <f t="shared" si="593"/>
        <v>48.51</v>
      </c>
      <c r="P3388" s="28">
        <v>14.7</v>
      </c>
      <c r="Q3388" s="27">
        <f t="shared" si="594"/>
        <v>42.9</v>
      </c>
      <c r="R3388" s="28">
        <v>13</v>
      </c>
      <c r="S3388" s="27">
        <f t="shared" si="595"/>
        <v>48.51</v>
      </c>
      <c r="T3388" s="28">
        <v>14.7</v>
      </c>
      <c r="U3388" s="27" t="s">
        <v>43</v>
      </c>
      <c r="V3388" s="27" t="s">
        <v>43</v>
      </c>
      <c r="W3388" s="29">
        <v>27.84515</v>
      </c>
      <c r="X3388" s="29">
        <v>-115.14053</v>
      </c>
      <c r="Y3388" s="28">
        <f t="shared" si="592"/>
        <v>55.400000000000006</v>
      </c>
      <c r="Z3388" s="27">
        <v>13</v>
      </c>
      <c r="AA3388" s="27">
        <v>5</v>
      </c>
      <c r="AB3388" s="25" t="s">
        <v>44</v>
      </c>
      <c r="AC3388" s="25">
        <v>13</v>
      </c>
      <c r="AD3388" s="25">
        <v>16</v>
      </c>
      <c r="AE3388" s="27">
        <v>1</v>
      </c>
      <c r="AF3388" s="25">
        <v>29</v>
      </c>
      <c r="AG3388" s="25"/>
      <c r="AI3388" s="70">
        <f t="shared" si="588"/>
        <v>12.500999999999999</v>
      </c>
      <c r="AJ3388" s="71" t="s">
        <v>369</v>
      </c>
      <c r="AK3388" s="72">
        <f t="shared" si="589"/>
        <v>1.4471406331162124</v>
      </c>
      <c r="AL3388" s="73">
        <f t="shared" si="590"/>
        <v>1.4471406331162124</v>
      </c>
    </row>
    <row r="3389" spans="1:38" hidden="1">
      <c r="A3389" s="25" t="s">
        <v>168</v>
      </c>
      <c r="B3389" s="25" t="s">
        <v>40</v>
      </c>
      <c r="C3389" s="32">
        <v>39655</v>
      </c>
      <c r="D3389" s="25">
        <v>2008</v>
      </c>
      <c r="E3389" s="26">
        <v>0.48055555555555557</v>
      </c>
      <c r="F3389" s="26">
        <v>0.51180555555555551</v>
      </c>
      <c r="G3389" s="26">
        <f t="shared" si="591"/>
        <v>3.1249999999999944E-2</v>
      </c>
      <c r="H3389" s="27">
        <v>2</v>
      </c>
      <c r="I3389" s="27">
        <v>2</v>
      </c>
      <c r="J3389" s="27">
        <v>4</v>
      </c>
      <c r="K3389" s="27">
        <v>4</v>
      </c>
      <c r="L3389" s="25" t="s">
        <v>41</v>
      </c>
      <c r="M3389" s="14" t="s">
        <v>42</v>
      </c>
      <c r="N3389" s="27">
        <v>2</v>
      </c>
      <c r="O3389" s="27">
        <f t="shared" si="593"/>
        <v>48.51</v>
      </c>
      <c r="P3389" s="28">
        <v>14.7</v>
      </c>
      <c r="Q3389" s="27">
        <f t="shared" si="594"/>
        <v>42.9</v>
      </c>
      <c r="R3389" s="28">
        <v>13</v>
      </c>
      <c r="S3389" s="27">
        <f t="shared" si="595"/>
        <v>48.51</v>
      </c>
      <c r="T3389" s="28">
        <v>14.7</v>
      </c>
      <c r="U3389" s="27" t="s">
        <v>43</v>
      </c>
      <c r="V3389" s="27" t="s">
        <v>43</v>
      </c>
      <c r="W3389" s="29">
        <v>27.84515</v>
      </c>
      <c r="X3389" s="29">
        <v>-115.14053</v>
      </c>
      <c r="Y3389" s="28">
        <f t="shared" si="592"/>
        <v>55.400000000000006</v>
      </c>
      <c r="Z3389" s="27">
        <v>13</v>
      </c>
      <c r="AA3389" s="27">
        <v>5</v>
      </c>
      <c r="AB3389" s="25" t="s">
        <v>44</v>
      </c>
      <c r="AC3389" s="25">
        <v>13</v>
      </c>
      <c r="AD3389" s="25">
        <v>17</v>
      </c>
      <c r="AE3389" s="27">
        <v>1</v>
      </c>
      <c r="AF3389" s="25">
        <v>29</v>
      </c>
      <c r="AG3389" s="25"/>
      <c r="AI3389" s="70">
        <f t="shared" si="588"/>
        <v>13.209999999999999</v>
      </c>
      <c r="AJ3389" s="71" t="s">
        <v>369</v>
      </c>
      <c r="AK3389" s="72">
        <f t="shared" si="589"/>
        <v>1.6329725885917237</v>
      </c>
      <c r="AL3389" s="73">
        <f t="shared" si="590"/>
        <v>1.6329725885917237</v>
      </c>
    </row>
    <row r="3390" spans="1:38" hidden="1">
      <c r="A3390" s="25" t="s">
        <v>168</v>
      </c>
      <c r="B3390" s="25" t="s">
        <v>40</v>
      </c>
      <c r="C3390" s="32">
        <v>39655</v>
      </c>
      <c r="D3390" s="25">
        <v>2008</v>
      </c>
      <c r="E3390" s="26">
        <v>0.48055555555555557</v>
      </c>
      <c r="F3390" s="26">
        <v>0.51180555555555551</v>
      </c>
      <c r="G3390" s="26">
        <f t="shared" si="591"/>
        <v>3.1249999999999944E-2</v>
      </c>
      <c r="H3390" s="27">
        <v>2</v>
      </c>
      <c r="I3390" s="27">
        <v>2</v>
      </c>
      <c r="J3390" s="27">
        <v>4</v>
      </c>
      <c r="K3390" s="27">
        <v>4</v>
      </c>
      <c r="L3390" s="25" t="s">
        <v>41</v>
      </c>
      <c r="M3390" s="14" t="s">
        <v>42</v>
      </c>
      <c r="N3390" s="27">
        <v>2</v>
      </c>
      <c r="O3390" s="27">
        <f t="shared" si="593"/>
        <v>48.51</v>
      </c>
      <c r="P3390" s="28">
        <v>14.7</v>
      </c>
      <c r="Q3390" s="27">
        <f t="shared" si="594"/>
        <v>42.9</v>
      </c>
      <c r="R3390" s="28">
        <v>13</v>
      </c>
      <c r="S3390" s="27">
        <f t="shared" si="595"/>
        <v>48.51</v>
      </c>
      <c r="T3390" s="28">
        <v>14.7</v>
      </c>
      <c r="U3390" s="27" t="s">
        <v>43</v>
      </c>
      <c r="V3390" s="27" t="s">
        <v>43</v>
      </c>
      <c r="W3390" s="29">
        <v>27.84515</v>
      </c>
      <c r="X3390" s="29">
        <v>-115.14053</v>
      </c>
      <c r="Y3390" s="28">
        <f t="shared" si="592"/>
        <v>55.400000000000006</v>
      </c>
      <c r="Z3390" s="27">
        <v>13</v>
      </c>
      <c r="AA3390" s="27">
        <v>5</v>
      </c>
      <c r="AB3390" s="25" t="s">
        <v>44</v>
      </c>
      <c r="AC3390" s="25">
        <v>13</v>
      </c>
      <c r="AD3390" s="25">
        <v>19</v>
      </c>
      <c r="AE3390" s="27">
        <v>1</v>
      </c>
      <c r="AF3390" s="25">
        <v>29</v>
      </c>
      <c r="AG3390" s="25"/>
      <c r="AI3390" s="70">
        <f t="shared" si="588"/>
        <v>14.628</v>
      </c>
      <c r="AJ3390" s="71" t="s">
        <v>369</v>
      </c>
      <c r="AK3390" s="72">
        <f t="shared" si="589"/>
        <v>2.041534710262368</v>
      </c>
      <c r="AL3390" s="73">
        <f t="shared" si="590"/>
        <v>2.041534710262368</v>
      </c>
    </row>
    <row r="3391" spans="1:38" hidden="1">
      <c r="A3391" s="25" t="s">
        <v>168</v>
      </c>
      <c r="B3391" s="25" t="s">
        <v>40</v>
      </c>
      <c r="C3391" s="32">
        <v>39655</v>
      </c>
      <c r="D3391" s="25">
        <v>2008</v>
      </c>
      <c r="E3391" s="26">
        <v>0.48055555555555557</v>
      </c>
      <c r="F3391" s="26">
        <v>0.51180555555555551</v>
      </c>
      <c r="G3391" s="26">
        <f t="shared" si="591"/>
        <v>3.1249999999999944E-2</v>
      </c>
      <c r="H3391" s="27">
        <v>2</v>
      </c>
      <c r="I3391" s="27">
        <v>2</v>
      </c>
      <c r="J3391" s="27">
        <v>4</v>
      </c>
      <c r="K3391" s="27">
        <v>4</v>
      </c>
      <c r="L3391" s="25" t="s">
        <v>41</v>
      </c>
      <c r="M3391" s="14" t="s">
        <v>42</v>
      </c>
      <c r="N3391" s="27">
        <v>2</v>
      </c>
      <c r="O3391" s="27">
        <f t="shared" si="593"/>
        <v>48.51</v>
      </c>
      <c r="P3391" s="28">
        <v>14.7</v>
      </c>
      <c r="Q3391" s="27">
        <f t="shared" si="594"/>
        <v>42.9</v>
      </c>
      <c r="R3391" s="28">
        <v>13</v>
      </c>
      <c r="S3391" s="27">
        <f t="shared" si="595"/>
        <v>48.51</v>
      </c>
      <c r="T3391" s="28">
        <v>14.7</v>
      </c>
      <c r="U3391" s="27" t="s">
        <v>43</v>
      </c>
      <c r="V3391" s="27" t="s">
        <v>43</v>
      </c>
      <c r="W3391" s="29">
        <v>27.84515</v>
      </c>
      <c r="X3391" s="29">
        <v>-115.14053</v>
      </c>
      <c r="Y3391" s="28">
        <f t="shared" si="592"/>
        <v>55.400000000000006</v>
      </c>
      <c r="Z3391" s="27">
        <v>13</v>
      </c>
      <c r="AA3391" s="27">
        <v>5</v>
      </c>
      <c r="AB3391" s="25" t="s">
        <v>44</v>
      </c>
      <c r="AC3391" s="25">
        <v>13</v>
      </c>
      <c r="AD3391" s="25">
        <v>19</v>
      </c>
      <c r="AE3391" s="27">
        <v>1</v>
      </c>
      <c r="AF3391" s="25">
        <v>29</v>
      </c>
      <c r="AG3391" s="25"/>
      <c r="AI3391" s="70">
        <f t="shared" si="588"/>
        <v>14.628</v>
      </c>
      <c r="AJ3391" s="71" t="s">
        <v>369</v>
      </c>
      <c r="AK3391" s="72">
        <f t="shared" si="589"/>
        <v>2.041534710262368</v>
      </c>
      <c r="AL3391" s="73">
        <f t="shared" si="590"/>
        <v>2.041534710262368</v>
      </c>
    </row>
    <row r="3392" spans="1:38" hidden="1">
      <c r="A3392" s="25" t="s">
        <v>168</v>
      </c>
      <c r="B3392" s="25" t="s">
        <v>40</v>
      </c>
      <c r="C3392" s="32">
        <v>39655</v>
      </c>
      <c r="D3392" s="25">
        <v>2008</v>
      </c>
      <c r="E3392" s="26">
        <v>0.48055555555555557</v>
      </c>
      <c r="F3392" s="26">
        <v>0.51180555555555551</v>
      </c>
      <c r="G3392" s="26">
        <f t="shared" si="591"/>
        <v>3.1249999999999944E-2</v>
      </c>
      <c r="H3392" s="27">
        <v>2</v>
      </c>
      <c r="I3392" s="27">
        <v>2</v>
      </c>
      <c r="J3392" s="27">
        <v>4</v>
      </c>
      <c r="K3392" s="27">
        <v>4</v>
      </c>
      <c r="L3392" s="25" t="s">
        <v>41</v>
      </c>
      <c r="M3392" s="14" t="s">
        <v>42</v>
      </c>
      <c r="N3392" s="27">
        <v>2</v>
      </c>
      <c r="O3392" s="27">
        <f t="shared" si="593"/>
        <v>48.51</v>
      </c>
      <c r="P3392" s="28">
        <v>14.7</v>
      </c>
      <c r="Q3392" s="27">
        <f t="shared" si="594"/>
        <v>42.9</v>
      </c>
      <c r="R3392" s="28">
        <v>13</v>
      </c>
      <c r="S3392" s="27">
        <f t="shared" si="595"/>
        <v>48.51</v>
      </c>
      <c r="T3392" s="28">
        <v>14.7</v>
      </c>
      <c r="U3392" s="27" t="s">
        <v>43</v>
      </c>
      <c r="V3392" s="27" t="s">
        <v>43</v>
      </c>
      <c r="W3392" s="29">
        <v>27.84515</v>
      </c>
      <c r="X3392" s="29">
        <v>-115.14053</v>
      </c>
      <c r="Y3392" s="28">
        <f t="shared" si="592"/>
        <v>55.400000000000006</v>
      </c>
      <c r="Z3392" s="27">
        <v>13</v>
      </c>
      <c r="AA3392" s="27">
        <v>5</v>
      </c>
      <c r="AB3392" s="25" t="s">
        <v>44</v>
      </c>
      <c r="AC3392" s="25">
        <v>14</v>
      </c>
      <c r="AD3392" s="25">
        <v>9</v>
      </c>
      <c r="AE3392" s="27">
        <v>1</v>
      </c>
      <c r="AF3392" s="25">
        <v>31</v>
      </c>
      <c r="AG3392" s="25"/>
      <c r="AI3392" s="70">
        <f t="shared" si="588"/>
        <v>7.5379999999999994</v>
      </c>
      <c r="AJ3392" s="71" t="s">
        <v>369</v>
      </c>
      <c r="AK3392" s="72">
        <f t="shared" si="589"/>
        <v>0.47796121404284658</v>
      </c>
      <c r="AL3392" s="73">
        <f t="shared" si="590"/>
        <v>0.47796121404284658</v>
      </c>
    </row>
    <row r="3393" spans="1:38" hidden="1">
      <c r="A3393" s="25" t="s">
        <v>168</v>
      </c>
      <c r="B3393" s="25" t="s">
        <v>40</v>
      </c>
      <c r="C3393" s="32">
        <v>39655</v>
      </c>
      <c r="D3393" s="25">
        <v>2008</v>
      </c>
      <c r="E3393" s="26">
        <v>0.48055555555555557</v>
      </c>
      <c r="F3393" s="26">
        <v>0.51180555555555551</v>
      </c>
      <c r="G3393" s="26">
        <f t="shared" si="591"/>
        <v>3.1249999999999944E-2</v>
      </c>
      <c r="H3393" s="27">
        <v>2</v>
      </c>
      <c r="I3393" s="27">
        <v>2</v>
      </c>
      <c r="J3393" s="27">
        <v>4</v>
      </c>
      <c r="K3393" s="27">
        <v>4</v>
      </c>
      <c r="L3393" s="25" t="s">
        <v>41</v>
      </c>
      <c r="M3393" s="14" t="s">
        <v>42</v>
      </c>
      <c r="N3393" s="27">
        <v>2</v>
      </c>
      <c r="O3393" s="27">
        <f t="shared" si="593"/>
        <v>48.51</v>
      </c>
      <c r="P3393" s="28">
        <v>14.7</v>
      </c>
      <c r="Q3393" s="27">
        <f t="shared" si="594"/>
        <v>42.9</v>
      </c>
      <c r="R3393" s="28">
        <v>13</v>
      </c>
      <c r="S3393" s="27">
        <f t="shared" si="595"/>
        <v>48.51</v>
      </c>
      <c r="T3393" s="28">
        <v>14.7</v>
      </c>
      <c r="U3393" s="27" t="s">
        <v>43</v>
      </c>
      <c r="V3393" s="27" t="s">
        <v>43</v>
      </c>
      <c r="W3393" s="29">
        <v>27.84515</v>
      </c>
      <c r="X3393" s="29">
        <v>-115.14053</v>
      </c>
      <c r="Y3393" s="28">
        <f t="shared" si="592"/>
        <v>55.400000000000006</v>
      </c>
      <c r="Z3393" s="27">
        <v>13</v>
      </c>
      <c r="AA3393" s="27">
        <v>5</v>
      </c>
      <c r="AB3393" s="25" t="s">
        <v>44</v>
      </c>
      <c r="AC3393" s="25">
        <v>14</v>
      </c>
      <c r="AD3393" s="25">
        <v>11</v>
      </c>
      <c r="AE3393" s="27">
        <v>1</v>
      </c>
      <c r="AF3393" s="25">
        <v>31</v>
      </c>
      <c r="AG3393" s="25"/>
      <c r="AI3393" s="70">
        <f t="shared" si="588"/>
        <v>8.9559999999999995</v>
      </c>
      <c r="AJ3393" s="71" t="s">
        <v>369</v>
      </c>
      <c r="AK3393" s="72">
        <f t="shared" si="589"/>
        <v>0.69715856935839871</v>
      </c>
      <c r="AL3393" s="73">
        <f t="shared" si="590"/>
        <v>0.69715856935839871</v>
      </c>
    </row>
    <row r="3394" spans="1:38" hidden="1">
      <c r="A3394" s="25" t="s">
        <v>168</v>
      </c>
      <c r="B3394" s="25" t="s">
        <v>40</v>
      </c>
      <c r="C3394" s="32">
        <v>39655</v>
      </c>
      <c r="D3394" s="25">
        <v>2008</v>
      </c>
      <c r="E3394" s="26">
        <v>0.48055555555555557</v>
      </c>
      <c r="F3394" s="26">
        <v>0.51180555555555551</v>
      </c>
      <c r="G3394" s="26">
        <f t="shared" si="591"/>
        <v>3.1249999999999944E-2</v>
      </c>
      <c r="H3394" s="27">
        <v>2</v>
      </c>
      <c r="I3394" s="27">
        <v>2</v>
      </c>
      <c r="J3394" s="27">
        <v>4</v>
      </c>
      <c r="K3394" s="27">
        <v>4</v>
      </c>
      <c r="L3394" s="25" t="s">
        <v>41</v>
      </c>
      <c r="M3394" s="14" t="s">
        <v>42</v>
      </c>
      <c r="N3394" s="27">
        <v>2</v>
      </c>
      <c r="O3394" s="27">
        <f t="shared" si="593"/>
        <v>48.51</v>
      </c>
      <c r="P3394" s="28">
        <v>14.7</v>
      </c>
      <c r="Q3394" s="27">
        <f t="shared" si="594"/>
        <v>42.9</v>
      </c>
      <c r="R3394" s="28">
        <v>13</v>
      </c>
      <c r="S3394" s="27">
        <f t="shared" si="595"/>
        <v>48.51</v>
      </c>
      <c r="T3394" s="28">
        <v>14.7</v>
      </c>
      <c r="U3394" s="27" t="s">
        <v>43</v>
      </c>
      <c r="V3394" s="27" t="s">
        <v>43</v>
      </c>
      <c r="W3394" s="29">
        <v>27.84515</v>
      </c>
      <c r="X3394" s="29">
        <v>-115.14053</v>
      </c>
      <c r="Y3394" s="28">
        <f t="shared" si="592"/>
        <v>55.400000000000006</v>
      </c>
      <c r="Z3394" s="27">
        <v>13</v>
      </c>
      <c r="AA3394" s="27">
        <v>5</v>
      </c>
      <c r="AB3394" s="25" t="s">
        <v>44</v>
      </c>
      <c r="AC3394" s="25">
        <v>14</v>
      </c>
      <c r="AD3394" s="25">
        <v>16</v>
      </c>
      <c r="AE3394" s="27">
        <v>1</v>
      </c>
      <c r="AF3394" s="25">
        <v>31</v>
      </c>
      <c r="AG3394" s="25"/>
      <c r="AI3394" s="70">
        <f t="shared" si="588"/>
        <v>12.500999999999999</v>
      </c>
      <c r="AJ3394" s="71" t="s">
        <v>369</v>
      </c>
      <c r="AK3394" s="72">
        <f t="shared" si="589"/>
        <v>1.4471406331162124</v>
      </c>
      <c r="AL3394" s="73">
        <f t="shared" si="590"/>
        <v>1.4471406331162124</v>
      </c>
    </row>
    <row r="3395" spans="1:38" hidden="1">
      <c r="A3395" s="25" t="s">
        <v>168</v>
      </c>
      <c r="B3395" s="25" t="s">
        <v>40</v>
      </c>
      <c r="C3395" s="32">
        <v>39655</v>
      </c>
      <c r="D3395" s="25">
        <v>2008</v>
      </c>
      <c r="E3395" s="26">
        <v>0.48055555555555557</v>
      </c>
      <c r="F3395" s="26">
        <v>0.51180555555555551</v>
      </c>
      <c r="G3395" s="26">
        <f t="shared" si="591"/>
        <v>3.1249999999999944E-2</v>
      </c>
      <c r="H3395" s="27">
        <v>2</v>
      </c>
      <c r="I3395" s="27">
        <v>2</v>
      </c>
      <c r="J3395" s="27">
        <v>4</v>
      </c>
      <c r="K3395" s="27">
        <v>4</v>
      </c>
      <c r="L3395" s="25" t="s">
        <v>41</v>
      </c>
      <c r="M3395" s="14" t="s">
        <v>42</v>
      </c>
      <c r="N3395" s="27">
        <v>2</v>
      </c>
      <c r="O3395" s="27">
        <f t="shared" si="593"/>
        <v>48.51</v>
      </c>
      <c r="P3395" s="28">
        <v>14.7</v>
      </c>
      <c r="Q3395" s="27">
        <f t="shared" si="594"/>
        <v>42.9</v>
      </c>
      <c r="R3395" s="28">
        <v>13</v>
      </c>
      <c r="S3395" s="27">
        <f t="shared" si="595"/>
        <v>48.51</v>
      </c>
      <c r="T3395" s="28">
        <v>14.7</v>
      </c>
      <c r="U3395" s="27" t="s">
        <v>43</v>
      </c>
      <c r="V3395" s="27" t="s">
        <v>43</v>
      </c>
      <c r="W3395" s="29">
        <v>27.84515</v>
      </c>
      <c r="X3395" s="29">
        <v>-115.14053</v>
      </c>
      <c r="Y3395" s="28">
        <f t="shared" si="592"/>
        <v>55.400000000000006</v>
      </c>
      <c r="Z3395" s="27">
        <v>13</v>
      </c>
      <c r="AA3395" s="27">
        <v>5</v>
      </c>
      <c r="AB3395" s="25" t="s">
        <v>44</v>
      </c>
      <c r="AC3395" s="25">
        <v>14</v>
      </c>
      <c r="AD3395" s="25">
        <v>17</v>
      </c>
      <c r="AE3395" s="27">
        <v>1</v>
      </c>
      <c r="AF3395" s="25">
        <v>31</v>
      </c>
      <c r="AG3395" s="25"/>
      <c r="AI3395" s="70">
        <f t="shared" si="588"/>
        <v>13.209999999999999</v>
      </c>
      <c r="AJ3395" s="71" t="s">
        <v>369</v>
      </c>
      <c r="AK3395" s="72">
        <f t="shared" si="589"/>
        <v>1.6329725885917237</v>
      </c>
      <c r="AL3395" s="73">
        <f t="shared" si="590"/>
        <v>1.6329725885917237</v>
      </c>
    </row>
    <row r="3396" spans="1:38" hidden="1">
      <c r="A3396" s="25" t="s">
        <v>168</v>
      </c>
      <c r="B3396" s="25" t="s">
        <v>40</v>
      </c>
      <c r="C3396" s="32">
        <v>39655</v>
      </c>
      <c r="D3396" s="25">
        <v>2008</v>
      </c>
      <c r="E3396" s="26">
        <v>0.48055555555555557</v>
      </c>
      <c r="F3396" s="26">
        <v>0.51180555555555551</v>
      </c>
      <c r="G3396" s="26">
        <f t="shared" si="591"/>
        <v>3.1249999999999944E-2</v>
      </c>
      <c r="H3396" s="27">
        <v>2</v>
      </c>
      <c r="I3396" s="27">
        <v>2</v>
      </c>
      <c r="J3396" s="27">
        <v>4</v>
      </c>
      <c r="K3396" s="27">
        <v>4</v>
      </c>
      <c r="L3396" s="25" t="s">
        <v>41</v>
      </c>
      <c r="M3396" s="14" t="s">
        <v>42</v>
      </c>
      <c r="N3396" s="27">
        <v>2</v>
      </c>
      <c r="O3396" s="27">
        <f t="shared" si="593"/>
        <v>48.51</v>
      </c>
      <c r="P3396" s="28">
        <v>14.7</v>
      </c>
      <c r="Q3396" s="27">
        <f t="shared" si="594"/>
        <v>42.9</v>
      </c>
      <c r="R3396" s="28">
        <v>13</v>
      </c>
      <c r="S3396" s="27">
        <f t="shared" si="595"/>
        <v>48.51</v>
      </c>
      <c r="T3396" s="28">
        <v>14.7</v>
      </c>
      <c r="U3396" s="27" t="s">
        <v>43</v>
      </c>
      <c r="V3396" s="27" t="s">
        <v>43</v>
      </c>
      <c r="W3396" s="29">
        <v>27.84515</v>
      </c>
      <c r="X3396" s="29">
        <v>-115.14053</v>
      </c>
      <c r="Y3396" s="28">
        <f t="shared" si="592"/>
        <v>55.400000000000006</v>
      </c>
      <c r="Z3396" s="27">
        <v>13</v>
      </c>
      <c r="AA3396" s="27">
        <v>5</v>
      </c>
      <c r="AB3396" s="25" t="s">
        <v>44</v>
      </c>
      <c r="AC3396" s="25">
        <v>14</v>
      </c>
      <c r="AD3396" s="25">
        <v>17</v>
      </c>
      <c r="AE3396" s="27">
        <v>1</v>
      </c>
      <c r="AF3396" s="25">
        <v>31</v>
      </c>
      <c r="AG3396" s="25"/>
      <c r="AI3396" s="70">
        <f t="shared" si="588"/>
        <v>13.209999999999999</v>
      </c>
      <c r="AJ3396" s="71" t="s">
        <v>369</v>
      </c>
      <c r="AK3396" s="72">
        <f t="shared" si="589"/>
        <v>1.6329725885917237</v>
      </c>
      <c r="AL3396" s="73">
        <f t="shared" si="590"/>
        <v>1.6329725885917237</v>
      </c>
    </row>
    <row r="3397" spans="1:38" hidden="1">
      <c r="A3397" s="25" t="s">
        <v>168</v>
      </c>
      <c r="B3397" s="25" t="s">
        <v>40</v>
      </c>
      <c r="C3397" s="32">
        <v>39655</v>
      </c>
      <c r="D3397" s="25">
        <v>2008</v>
      </c>
      <c r="E3397" s="26">
        <v>0.48055555555555557</v>
      </c>
      <c r="F3397" s="26">
        <v>0.51180555555555551</v>
      </c>
      <c r="G3397" s="26">
        <f t="shared" si="591"/>
        <v>3.1249999999999944E-2</v>
      </c>
      <c r="H3397" s="27">
        <v>2</v>
      </c>
      <c r="I3397" s="27">
        <v>2</v>
      </c>
      <c r="J3397" s="27">
        <v>4</v>
      </c>
      <c r="K3397" s="27">
        <v>4</v>
      </c>
      <c r="L3397" s="25" t="s">
        <v>41</v>
      </c>
      <c r="M3397" s="14" t="s">
        <v>42</v>
      </c>
      <c r="N3397" s="27">
        <v>2</v>
      </c>
      <c r="O3397" s="27">
        <f t="shared" si="593"/>
        <v>48.51</v>
      </c>
      <c r="P3397" s="28">
        <v>14.7</v>
      </c>
      <c r="Q3397" s="27">
        <f t="shared" si="594"/>
        <v>42.9</v>
      </c>
      <c r="R3397" s="28">
        <v>13</v>
      </c>
      <c r="S3397" s="27">
        <f t="shared" si="595"/>
        <v>48.51</v>
      </c>
      <c r="T3397" s="28">
        <v>14.7</v>
      </c>
      <c r="U3397" s="27" t="s">
        <v>43</v>
      </c>
      <c r="V3397" s="27" t="s">
        <v>43</v>
      </c>
      <c r="W3397" s="29">
        <v>27.84515</v>
      </c>
      <c r="X3397" s="29">
        <v>-115.14053</v>
      </c>
      <c r="Y3397" s="28">
        <f t="shared" si="592"/>
        <v>55.400000000000006</v>
      </c>
      <c r="Z3397" s="27">
        <v>13</v>
      </c>
      <c r="AA3397" s="27">
        <v>5</v>
      </c>
      <c r="AB3397" s="25" t="s">
        <v>44</v>
      </c>
      <c r="AC3397" s="25">
        <v>14</v>
      </c>
      <c r="AD3397" s="25">
        <v>18</v>
      </c>
      <c r="AE3397" s="27">
        <v>1</v>
      </c>
      <c r="AF3397" s="25">
        <v>31</v>
      </c>
      <c r="AG3397" s="25"/>
      <c r="AI3397" s="70">
        <f t="shared" si="588"/>
        <v>13.918999999999999</v>
      </c>
      <c r="AJ3397" s="71" t="s">
        <v>369</v>
      </c>
      <c r="AK3397" s="72">
        <f t="shared" si="589"/>
        <v>1.8310631406548505</v>
      </c>
      <c r="AL3397" s="73">
        <f t="shared" si="590"/>
        <v>1.8310631406548505</v>
      </c>
    </row>
    <row r="3398" spans="1:38" hidden="1">
      <c r="A3398" s="25" t="s">
        <v>168</v>
      </c>
      <c r="B3398" s="25" t="s">
        <v>40</v>
      </c>
      <c r="C3398" s="32">
        <v>39655</v>
      </c>
      <c r="D3398" s="25">
        <v>2008</v>
      </c>
      <c r="E3398" s="26">
        <v>0.48055555555555557</v>
      </c>
      <c r="F3398" s="26">
        <v>0.51180555555555551</v>
      </c>
      <c r="G3398" s="26">
        <f t="shared" si="591"/>
        <v>3.1249999999999944E-2</v>
      </c>
      <c r="H3398" s="27">
        <v>2</v>
      </c>
      <c r="I3398" s="27">
        <v>2</v>
      </c>
      <c r="J3398" s="27">
        <v>4</v>
      </c>
      <c r="K3398" s="27">
        <v>4</v>
      </c>
      <c r="L3398" s="25" t="s">
        <v>41</v>
      </c>
      <c r="M3398" s="14" t="s">
        <v>42</v>
      </c>
      <c r="N3398" s="27">
        <v>2</v>
      </c>
      <c r="O3398" s="27">
        <f t="shared" si="593"/>
        <v>48.51</v>
      </c>
      <c r="P3398" s="28">
        <v>14.7</v>
      </c>
      <c r="Q3398" s="27">
        <f t="shared" si="594"/>
        <v>42.9</v>
      </c>
      <c r="R3398" s="28">
        <v>13</v>
      </c>
      <c r="S3398" s="27">
        <f t="shared" si="595"/>
        <v>48.51</v>
      </c>
      <c r="T3398" s="28">
        <v>14.7</v>
      </c>
      <c r="U3398" s="27" t="s">
        <v>43</v>
      </c>
      <c r="V3398" s="27" t="s">
        <v>43</v>
      </c>
      <c r="W3398" s="29">
        <v>27.84515</v>
      </c>
      <c r="X3398" s="29">
        <v>-115.14053</v>
      </c>
      <c r="Y3398" s="28">
        <f t="shared" si="592"/>
        <v>55.400000000000006</v>
      </c>
      <c r="Z3398" s="27">
        <v>13</v>
      </c>
      <c r="AA3398" s="27">
        <v>5</v>
      </c>
      <c r="AB3398" s="25" t="s">
        <v>44</v>
      </c>
      <c r="AC3398" s="25">
        <v>14</v>
      </c>
      <c r="AD3398" s="25">
        <v>19</v>
      </c>
      <c r="AE3398" s="27">
        <v>1</v>
      </c>
      <c r="AF3398" s="25">
        <v>31</v>
      </c>
      <c r="AG3398" s="25"/>
      <c r="AI3398" s="70">
        <f t="shared" si="588"/>
        <v>14.628</v>
      </c>
      <c r="AJ3398" s="71" t="s">
        <v>369</v>
      </c>
      <c r="AK3398" s="72">
        <f t="shared" si="589"/>
        <v>2.041534710262368</v>
      </c>
      <c r="AL3398" s="73">
        <f t="shared" si="590"/>
        <v>2.041534710262368</v>
      </c>
    </row>
    <row r="3399" spans="1:38" hidden="1">
      <c r="A3399" s="25" t="s">
        <v>168</v>
      </c>
      <c r="B3399" s="25" t="s">
        <v>40</v>
      </c>
      <c r="C3399" s="32">
        <v>39655</v>
      </c>
      <c r="D3399" s="25">
        <v>2008</v>
      </c>
      <c r="E3399" s="26">
        <v>0.48055555555555557</v>
      </c>
      <c r="F3399" s="26">
        <v>0.51180555555555551</v>
      </c>
      <c r="G3399" s="26">
        <f t="shared" si="591"/>
        <v>3.1249999999999944E-2</v>
      </c>
      <c r="H3399" s="27">
        <v>2</v>
      </c>
      <c r="I3399" s="27">
        <v>2</v>
      </c>
      <c r="J3399" s="27">
        <v>4</v>
      </c>
      <c r="K3399" s="27">
        <v>4</v>
      </c>
      <c r="L3399" s="25" t="s">
        <v>41</v>
      </c>
      <c r="M3399" s="14" t="s">
        <v>42</v>
      </c>
      <c r="N3399" s="27">
        <v>2</v>
      </c>
      <c r="O3399" s="27">
        <f t="shared" si="593"/>
        <v>48.51</v>
      </c>
      <c r="P3399" s="28">
        <v>14.7</v>
      </c>
      <c r="Q3399" s="27">
        <f t="shared" si="594"/>
        <v>42.9</v>
      </c>
      <c r="R3399" s="28">
        <v>13</v>
      </c>
      <c r="S3399" s="27">
        <f t="shared" si="595"/>
        <v>48.51</v>
      </c>
      <c r="T3399" s="28">
        <v>14.7</v>
      </c>
      <c r="U3399" s="27" t="s">
        <v>43</v>
      </c>
      <c r="V3399" s="27" t="s">
        <v>43</v>
      </c>
      <c r="W3399" s="29">
        <v>27.84515</v>
      </c>
      <c r="X3399" s="29">
        <v>-115.14053</v>
      </c>
      <c r="Y3399" s="28">
        <f t="shared" si="592"/>
        <v>55.400000000000006</v>
      </c>
      <c r="Z3399" s="27">
        <v>13</v>
      </c>
      <c r="AA3399" s="27">
        <v>5</v>
      </c>
      <c r="AB3399" s="25" t="s">
        <v>44</v>
      </c>
      <c r="AC3399" s="25">
        <v>15</v>
      </c>
      <c r="AD3399" s="25">
        <v>10</v>
      </c>
      <c r="AE3399" s="27">
        <v>1</v>
      </c>
      <c r="AF3399" s="25">
        <v>39</v>
      </c>
      <c r="AG3399" s="25"/>
      <c r="AI3399" s="70">
        <f t="shared" si="588"/>
        <v>8.2469999999999999</v>
      </c>
      <c r="AJ3399" s="71" t="s">
        <v>369</v>
      </c>
      <c r="AK3399" s="72">
        <f t="shared" si="589"/>
        <v>0.58195573469462847</v>
      </c>
      <c r="AL3399" s="73">
        <f t="shared" si="590"/>
        <v>0.58195573469462847</v>
      </c>
    </row>
    <row r="3400" spans="1:38" hidden="1">
      <c r="A3400" s="25" t="s">
        <v>168</v>
      </c>
      <c r="B3400" s="25" t="s">
        <v>40</v>
      </c>
      <c r="C3400" s="32">
        <v>39655</v>
      </c>
      <c r="D3400" s="25">
        <v>2008</v>
      </c>
      <c r="E3400" s="26">
        <v>0.48055555555555557</v>
      </c>
      <c r="F3400" s="26">
        <v>0.51180555555555551</v>
      </c>
      <c r="G3400" s="26">
        <f t="shared" si="591"/>
        <v>3.1249999999999944E-2</v>
      </c>
      <c r="H3400" s="27">
        <v>2</v>
      </c>
      <c r="I3400" s="27">
        <v>2</v>
      </c>
      <c r="J3400" s="27">
        <v>4</v>
      </c>
      <c r="K3400" s="27">
        <v>4</v>
      </c>
      <c r="L3400" s="25" t="s">
        <v>41</v>
      </c>
      <c r="M3400" s="14" t="s">
        <v>42</v>
      </c>
      <c r="N3400" s="27">
        <v>2</v>
      </c>
      <c r="O3400" s="27">
        <f t="shared" si="593"/>
        <v>48.51</v>
      </c>
      <c r="P3400" s="28">
        <v>14.7</v>
      </c>
      <c r="Q3400" s="27">
        <f t="shared" si="594"/>
        <v>42.9</v>
      </c>
      <c r="R3400" s="28">
        <v>13</v>
      </c>
      <c r="S3400" s="27">
        <f t="shared" si="595"/>
        <v>48.51</v>
      </c>
      <c r="T3400" s="28">
        <v>14.7</v>
      </c>
      <c r="U3400" s="27" t="s">
        <v>43</v>
      </c>
      <c r="V3400" s="27" t="s">
        <v>43</v>
      </c>
      <c r="W3400" s="29">
        <v>27.84515</v>
      </c>
      <c r="X3400" s="29">
        <v>-115.14053</v>
      </c>
      <c r="Y3400" s="28">
        <f t="shared" si="592"/>
        <v>55.400000000000006</v>
      </c>
      <c r="Z3400" s="27">
        <v>13</v>
      </c>
      <c r="AA3400" s="27">
        <v>5</v>
      </c>
      <c r="AB3400" s="25" t="s">
        <v>44</v>
      </c>
      <c r="AC3400" s="25">
        <v>15</v>
      </c>
      <c r="AD3400" s="25">
        <v>12</v>
      </c>
      <c r="AE3400" s="27">
        <v>1</v>
      </c>
      <c r="AF3400" s="25">
        <v>39</v>
      </c>
      <c r="AG3400" s="25"/>
      <c r="AI3400" s="70">
        <f t="shared" si="588"/>
        <v>9.6649999999999991</v>
      </c>
      <c r="AJ3400" s="71" t="s">
        <v>369</v>
      </c>
      <c r="AK3400" s="72">
        <f t="shared" si="589"/>
        <v>0.82374690124645178</v>
      </c>
      <c r="AL3400" s="73">
        <f t="shared" si="590"/>
        <v>0.82374690124645178</v>
      </c>
    </row>
    <row r="3401" spans="1:38" hidden="1">
      <c r="A3401" s="25" t="s">
        <v>168</v>
      </c>
      <c r="B3401" s="25" t="s">
        <v>40</v>
      </c>
      <c r="C3401" s="32">
        <v>39655</v>
      </c>
      <c r="D3401" s="25">
        <v>2008</v>
      </c>
      <c r="E3401" s="26">
        <v>0.48055555555555557</v>
      </c>
      <c r="F3401" s="26">
        <v>0.51180555555555551</v>
      </c>
      <c r="G3401" s="26">
        <f t="shared" si="591"/>
        <v>3.1249999999999944E-2</v>
      </c>
      <c r="H3401" s="27">
        <v>2</v>
      </c>
      <c r="I3401" s="27">
        <v>2</v>
      </c>
      <c r="J3401" s="27">
        <v>4</v>
      </c>
      <c r="K3401" s="27">
        <v>4</v>
      </c>
      <c r="L3401" s="25" t="s">
        <v>41</v>
      </c>
      <c r="M3401" s="14" t="s">
        <v>42</v>
      </c>
      <c r="N3401" s="27">
        <v>2</v>
      </c>
      <c r="O3401" s="27">
        <f t="shared" si="593"/>
        <v>48.51</v>
      </c>
      <c r="P3401" s="28">
        <v>14.7</v>
      </c>
      <c r="Q3401" s="27">
        <f t="shared" si="594"/>
        <v>42.9</v>
      </c>
      <c r="R3401" s="28">
        <v>13</v>
      </c>
      <c r="S3401" s="27">
        <f t="shared" si="595"/>
        <v>48.51</v>
      </c>
      <c r="T3401" s="28">
        <v>14.7</v>
      </c>
      <c r="U3401" s="27" t="s">
        <v>43</v>
      </c>
      <c r="V3401" s="27" t="s">
        <v>43</v>
      </c>
      <c r="W3401" s="29">
        <v>27.84515</v>
      </c>
      <c r="X3401" s="29">
        <v>-115.14053</v>
      </c>
      <c r="Y3401" s="28">
        <f t="shared" si="592"/>
        <v>55.400000000000006</v>
      </c>
      <c r="Z3401" s="27">
        <v>13</v>
      </c>
      <c r="AA3401" s="27">
        <v>5</v>
      </c>
      <c r="AB3401" s="25" t="s">
        <v>44</v>
      </c>
      <c r="AC3401" s="25">
        <v>15</v>
      </c>
      <c r="AD3401" s="25">
        <v>16</v>
      </c>
      <c r="AE3401" s="27">
        <v>1</v>
      </c>
      <c r="AF3401" s="25">
        <v>39</v>
      </c>
      <c r="AG3401" s="25"/>
      <c r="AI3401" s="70">
        <f t="shared" si="588"/>
        <v>12.500999999999999</v>
      </c>
      <c r="AJ3401" s="71" t="s">
        <v>369</v>
      </c>
      <c r="AK3401" s="72">
        <f t="shared" si="589"/>
        <v>1.4471406331162124</v>
      </c>
      <c r="AL3401" s="73">
        <f t="shared" si="590"/>
        <v>1.4471406331162124</v>
      </c>
    </row>
    <row r="3402" spans="1:38" hidden="1">
      <c r="A3402" s="25" t="s">
        <v>168</v>
      </c>
      <c r="B3402" s="25" t="s">
        <v>40</v>
      </c>
      <c r="C3402" s="32">
        <v>39655</v>
      </c>
      <c r="D3402" s="25">
        <v>2008</v>
      </c>
      <c r="E3402" s="26">
        <v>0.48055555555555557</v>
      </c>
      <c r="F3402" s="26">
        <v>0.51180555555555551</v>
      </c>
      <c r="G3402" s="26">
        <f t="shared" si="591"/>
        <v>3.1249999999999944E-2</v>
      </c>
      <c r="H3402" s="27">
        <v>2</v>
      </c>
      <c r="I3402" s="27">
        <v>2</v>
      </c>
      <c r="J3402" s="27">
        <v>4</v>
      </c>
      <c r="K3402" s="27">
        <v>4</v>
      </c>
      <c r="L3402" s="25" t="s">
        <v>41</v>
      </c>
      <c r="M3402" s="14" t="s">
        <v>42</v>
      </c>
      <c r="N3402" s="27">
        <v>2</v>
      </c>
      <c r="O3402" s="27">
        <f t="shared" si="593"/>
        <v>48.51</v>
      </c>
      <c r="P3402" s="28">
        <v>14.7</v>
      </c>
      <c r="Q3402" s="27">
        <f t="shared" si="594"/>
        <v>42.9</v>
      </c>
      <c r="R3402" s="28">
        <v>13</v>
      </c>
      <c r="S3402" s="27">
        <f t="shared" si="595"/>
        <v>48.51</v>
      </c>
      <c r="T3402" s="28">
        <v>14.7</v>
      </c>
      <c r="U3402" s="27" t="s">
        <v>43</v>
      </c>
      <c r="V3402" s="27" t="s">
        <v>43</v>
      </c>
      <c r="W3402" s="29">
        <v>27.84515</v>
      </c>
      <c r="X3402" s="29">
        <v>-115.14053</v>
      </c>
      <c r="Y3402" s="28">
        <f t="shared" si="592"/>
        <v>55.400000000000006</v>
      </c>
      <c r="Z3402" s="27">
        <v>13</v>
      </c>
      <c r="AA3402" s="27">
        <v>5</v>
      </c>
      <c r="AB3402" s="25" t="s">
        <v>44</v>
      </c>
      <c r="AC3402" s="25">
        <v>15</v>
      </c>
      <c r="AD3402" s="25">
        <v>16</v>
      </c>
      <c r="AE3402" s="27">
        <v>1</v>
      </c>
      <c r="AF3402" s="25">
        <v>39</v>
      </c>
      <c r="AG3402" s="25"/>
      <c r="AI3402" s="70">
        <f t="shared" si="588"/>
        <v>12.500999999999999</v>
      </c>
      <c r="AJ3402" s="71" t="s">
        <v>369</v>
      </c>
      <c r="AK3402" s="72">
        <f t="shared" si="589"/>
        <v>1.4471406331162124</v>
      </c>
      <c r="AL3402" s="73">
        <f t="shared" si="590"/>
        <v>1.4471406331162124</v>
      </c>
    </row>
    <row r="3403" spans="1:38" hidden="1">
      <c r="A3403" s="25" t="s">
        <v>168</v>
      </c>
      <c r="B3403" s="25" t="s">
        <v>40</v>
      </c>
      <c r="C3403" s="32">
        <v>39655</v>
      </c>
      <c r="D3403" s="25">
        <v>2008</v>
      </c>
      <c r="E3403" s="26">
        <v>0.48055555555555557</v>
      </c>
      <c r="F3403" s="26">
        <v>0.51180555555555551</v>
      </c>
      <c r="G3403" s="26">
        <f t="shared" si="591"/>
        <v>3.1249999999999944E-2</v>
      </c>
      <c r="H3403" s="27">
        <v>2</v>
      </c>
      <c r="I3403" s="27">
        <v>2</v>
      </c>
      <c r="J3403" s="27">
        <v>4</v>
      </c>
      <c r="K3403" s="27">
        <v>4</v>
      </c>
      <c r="L3403" s="25" t="s">
        <v>41</v>
      </c>
      <c r="M3403" s="14" t="s">
        <v>42</v>
      </c>
      <c r="N3403" s="27">
        <v>2</v>
      </c>
      <c r="O3403" s="27">
        <f t="shared" si="593"/>
        <v>48.51</v>
      </c>
      <c r="P3403" s="28">
        <v>14.7</v>
      </c>
      <c r="Q3403" s="27">
        <f t="shared" si="594"/>
        <v>42.9</v>
      </c>
      <c r="R3403" s="28">
        <v>13</v>
      </c>
      <c r="S3403" s="27">
        <f t="shared" si="595"/>
        <v>48.51</v>
      </c>
      <c r="T3403" s="28">
        <v>14.7</v>
      </c>
      <c r="U3403" s="27" t="s">
        <v>43</v>
      </c>
      <c r="V3403" s="27" t="s">
        <v>43</v>
      </c>
      <c r="W3403" s="29">
        <v>27.84515</v>
      </c>
      <c r="X3403" s="29">
        <v>-115.14053</v>
      </c>
      <c r="Y3403" s="28">
        <f t="shared" si="592"/>
        <v>55.400000000000006</v>
      </c>
      <c r="Z3403" s="27">
        <v>13</v>
      </c>
      <c r="AA3403" s="27">
        <v>5</v>
      </c>
      <c r="AB3403" s="25" t="s">
        <v>44</v>
      </c>
      <c r="AC3403" s="25">
        <v>15</v>
      </c>
      <c r="AD3403" s="25">
        <v>20</v>
      </c>
      <c r="AE3403" s="27">
        <v>1</v>
      </c>
      <c r="AF3403" s="25">
        <v>39</v>
      </c>
      <c r="AG3403" s="25"/>
      <c r="AI3403" s="70">
        <f t="shared" si="588"/>
        <v>15.337</v>
      </c>
      <c r="AJ3403" s="71" t="s">
        <v>369</v>
      </c>
      <c r="AK3403" s="72">
        <f t="shared" si="589"/>
        <v>2.2645047633742106</v>
      </c>
      <c r="AL3403" s="73">
        <f t="shared" si="590"/>
        <v>2.2645047633742106</v>
      </c>
    </row>
    <row r="3404" spans="1:38" hidden="1">
      <c r="A3404" s="25" t="s">
        <v>169</v>
      </c>
      <c r="B3404" s="25" t="s">
        <v>40</v>
      </c>
      <c r="C3404" s="32">
        <v>39655</v>
      </c>
      <c r="D3404" s="25">
        <v>2008</v>
      </c>
      <c r="E3404" s="26">
        <v>0.39930555555555558</v>
      </c>
      <c r="F3404" s="26">
        <v>0.43125000000000002</v>
      </c>
      <c r="G3404" s="26">
        <f t="shared" si="591"/>
        <v>3.1944444444444442E-2</v>
      </c>
      <c r="H3404" s="27">
        <v>2</v>
      </c>
      <c r="I3404" s="27">
        <v>1</v>
      </c>
      <c r="J3404" s="27">
        <v>3</v>
      </c>
      <c r="K3404" s="27">
        <v>3</v>
      </c>
      <c r="L3404" s="25" t="s">
        <v>41</v>
      </c>
      <c r="M3404" s="14" t="s">
        <v>42</v>
      </c>
      <c r="N3404" s="27">
        <v>2</v>
      </c>
      <c r="O3404" s="27">
        <f t="shared" si="593"/>
        <v>56.099999999999994</v>
      </c>
      <c r="P3404" s="28">
        <v>17</v>
      </c>
      <c r="Q3404" s="27">
        <f t="shared" si="594"/>
        <v>56.099999999999994</v>
      </c>
      <c r="R3404" s="28">
        <v>17</v>
      </c>
      <c r="S3404" s="27">
        <f t="shared" si="595"/>
        <v>56.099999999999994</v>
      </c>
      <c r="T3404" s="28">
        <v>17</v>
      </c>
      <c r="U3404" s="27" t="s">
        <v>43</v>
      </c>
      <c r="V3404" s="27" t="s">
        <v>43</v>
      </c>
      <c r="W3404" s="29">
        <v>27.847149999999999</v>
      </c>
      <c r="X3404" s="29">
        <f>-115.14619</f>
        <v>-115.14619</v>
      </c>
      <c r="Y3404" s="28">
        <f t="shared" si="592"/>
        <v>62.6</v>
      </c>
      <c r="Z3404" s="27">
        <v>17</v>
      </c>
      <c r="AA3404" s="27">
        <v>5</v>
      </c>
      <c r="AB3404" s="25" t="s">
        <v>44</v>
      </c>
      <c r="AC3404" s="25">
        <v>1</v>
      </c>
      <c r="AD3404" s="25">
        <v>5</v>
      </c>
      <c r="AE3404" s="27">
        <v>1</v>
      </c>
      <c r="AF3404" s="25">
        <v>2</v>
      </c>
      <c r="AG3404" s="25"/>
      <c r="AI3404" s="70">
        <f t="shared" si="588"/>
        <v>4.702</v>
      </c>
      <c r="AJ3404" s="71" t="s">
        <v>369</v>
      </c>
      <c r="AK3404" s="72">
        <f t="shared" si="589"/>
        <v>0.17002025858157216</v>
      </c>
      <c r="AL3404" s="73">
        <f t="shared" si="590"/>
        <v>0.17002025858157216</v>
      </c>
    </row>
    <row r="3405" spans="1:38" hidden="1">
      <c r="A3405" s="25" t="s">
        <v>169</v>
      </c>
      <c r="B3405" s="25" t="s">
        <v>40</v>
      </c>
      <c r="C3405" s="32">
        <v>39655</v>
      </c>
      <c r="D3405" s="25">
        <v>2008</v>
      </c>
      <c r="E3405" s="26">
        <v>0.39930555555555558</v>
      </c>
      <c r="F3405" s="26">
        <v>0.43125000000000002</v>
      </c>
      <c r="G3405" s="26">
        <f t="shared" si="591"/>
        <v>3.1944444444444442E-2</v>
      </c>
      <c r="H3405" s="27">
        <v>2</v>
      </c>
      <c r="I3405" s="27">
        <v>1</v>
      </c>
      <c r="J3405" s="27">
        <v>3</v>
      </c>
      <c r="K3405" s="27">
        <v>3</v>
      </c>
      <c r="L3405" s="25" t="s">
        <v>41</v>
      </c>
      <c r="M3405" s="14" t="s">
        <v>42</v>
      </c>
      <c r="N3405" s="27">
        <v>2</v>
      </c>
      <c r="O3405" s="27">
        <f t="shared" si="593"/>
        <v>56.099999999999994</v>
      </c>
      <c r="P3405" s="28">
        <v>17</v>
      </c>
      <c r="Q3405" s="27">
        <f t="shared" si="594"/>
        <v>56.099999999999994</v>
      </c>
      <c r="R3405" s="28">
        <v>17</v>
      </c>
      <c r="S3405" s="27">
        <f t="shared" si="595"/>
        <v>56.099999999999994</v>
      </c>
      <c r="T3405" s="28">
        <v>17</v>
      </c>
      <c r="U3405" s="27" t="s">
        <v>43</v>
      </c>
      <c r="V3405" s="27" t="s">
        <v>43</v>
      </c>
      <c r="W3405" s="29">
        <v>27.847149999999999</v>
      </c>
      <c r="X3405" s="29">
        <f t="shared" ref="X3405:X3422" si="596">-115.14619</f>
        <v>-115.14619</v>
      </c>
      <c r="Y3405" s="28">
        <f t="shared" si="592"/>
        <v>62.6</v>
      </c>
      <c r="Z3405" s="27">
        <v>17</v>
      </c>
      <c r="AA3405" s="27">
        <v>5</v>
      </c>
      <c r="AB3405" s="25" t="s">
        <v>44</v>
      </c>
      <c r="AC3405" s="25">
        <v>1</v>
      </c>
      <c r="AD3405" s="25">
        <v>5</v>
      </c>
      <c r="AE3405" s="27">
        <v>1</v>
      </c>
      <c r="AF3405" s="25">
        <v>2</v>
      </c>
      <c r="AG3405" s="25"/>
      <c r="AI3405" s="70">
        <f t="shared" si="588"/>
        <v>4.702</v>
      </c>
      <c r="AJ3405" s="71" t="s">
        <v>369</v>
      </c>
      <c r="AK3405" s="72">
        <f t="shared" si="589"/>
        <v>0.17002025858157216</v>
      </c>
      <c r="AL3405" s="73">
        <f t="shared" si="590"/>
        <v>0.17002025858157216</v>
      </c>
    </row>
    <row r="3406" spans="1:38" hidden="1">
      <c r="A3406" s="25" t="s">
        <v>169</v>
      </c>
      <c r="B3406" s="25" t="s">
        <v>40</v>
      </c>
      <c r="C3406" s="32">
        <v>39655</v>
      </c>
      <c r="D3406" s="25">
        <v>2008</v>
      </c>
      <c r="E3406" s="26">
        <v>0.39930555555555558</v>
      </c>
      <c r="F3406" s="26">
        <v>0.43125000000000002</v>
      </c>
      <c r="G3406" s="26">
        <f t="shared" si="591"/>
        <v>3.1944444444444442E-2</v>
      </c>
      <c r="H3406" s="27">
        <v>2</v>
      </c>
      <c r="I3406" s="27">
        <v>1</v>
      </c>
      <c r="J3406" s="27">
        <v>3</v>
      </c>
      <c r="K3406" s="27">
        <v>3</v>
      </c>
      <c r="L3406" s="25" t="s">
        <v>41</v>
      </c>
      <c r="M3406" s="14" t="s">
        <v>42</v>
      </c>
      <c r="N3406" s="27">
        <v>2</v>
      </c>
      <c r="O3406" s="27">
        <f t="shared" si="593"/>
        <v>56.099999999999994</v>
      </c>
      <c r="P3406" s="28">
        <v>17</v>
      </c>
      <c r="Q3406" s="27">
        <f t="shared" si="594"/>
        <v>56.099999999999994</v>
      </c>
      <c r="R3406" s="28">
        <v>17</v>
      </c>
      <c r="S3406" s="27">
        <f t="shared" si="595"/>
        <v>56.099999999999994</v>
      </c>
      <c r="T3406" s="28">
        <v>17</v>
      </c>
      <c r="U3406" s="27" t="s">
        <v>43</v>
      </c>
      <c r="V3406" s="27" t="s">
        <v>43</v>
      </c>
      <c r="W3406" s="29">
        <v>27.847149999999999</v>
      </c>
      <c r="X3406" s="29">
        <f t="shared" si="596"/>
        <v>-115.14619</v>
      </c>
      <c r="Y3406" s="28">
        <f t="shared" si="592"/>
        <v>62.6</v>
      </c>
      <c r="Z3406" s="27">
        <v>17</v>
      </c>
      <c r="AA3406" s="27">
        <v>5</v>
      </c>
      <c r="AB3406" s="25" t="s">
        <v>44</v>
      </c>
      <c r="AC3406" s="25">
        <v>1</v>
      </c>
      <c r="AD3406" s="25">
        <v>16</v>
      </c>
      <c r="AE3406" s="27">
        <v>1</v>
      </c>
      <c r="AF3406" s="25">
        <v>2</v>
      </c>
      <c r="AG3406" s="25"/>
      <c r="AI3406" s="70">
        <f t="shared" si="588"/>
        <v>12.500999999999999</v>
      </c>
      <c r="AJ3406" s="71" t="s">
        <v>369</v>
      </c>
      <c r="AK3406" s="72">
        <f t="shared" si="589"/>
        <v>1.4471406331162124</v>
      </c>
      <c r="AL3406" s="73">
        <f t="shared" si="590"/>
        <v>1.4471406331162124</v>
      </c>
    </row>
    <row r="3407" spans="1:38" hidden="1">
      <c r="A3407" s="25" t="s">
        <v>169</v>
      </c>
      <c r="B3407" s="25" t="s">
        <v>40</v>
      </c>
      <c r="C3407" s="32">
        <v>39655</v>
      </c>
      <c r="D3407" s="25">
        <v>2008</v>
      </c>
      <c r="E3407" s="26">
        <v>0.39930555555555558</v>
      </c>
      <c r="F3407" s="26">
        <v>0.43125000000000002</v>
      </c>
      <c r="G3407" s="26">
        <f t="shared" si="591"/>
        <v>3.1944444444444442E-2</v>
      </c>
      <c r="H3407" s="27">
        <v>2</v>
      </c>
      <c r="I3407" s="27">
        <v>1</v>
      </c>
      <c r="J3407" s="27">
        <v>3</v>
      </c>
      <c r="K3407" s="27">
        <v>3</v>
      </c>
      <c r="L3407" s="25" t="s">
        <v>41</v>
      </c>
      <c r="M3407" s="14" t="s">
        <v>42</v>
      </c>
      <c r="N3407" s="27">
        <v>2</v>
      </c>
      <c r="O3407" s="27">
        <f t="shared" si="593"/>
        <v>56.099999999999994</v>
      </c>
      <c r="P3407" s="28">
        <v>17</v>
      </c>
      <c r="Q3407" s="27">
        <f t="shared" si="594"/>
        <v>56.099999999999994</v>
      </c>
      <c r="R3407" s="28">
        <v>17</v>
      </c>
      <c r="S3407" s="27">
        <f t="shared" si="595"/>
        <v>56.099999999999994</v>
      </c>
      <c r="T3407" s="28">
        <v>17</v>
      </c>
      <c r="U3407" s="27" t="s">
        <v>43</v>
      </c>
      <c r="V3407" s="27" t="s">
        <v>43</v>
      </c>
      <c r="W3407" s="29">
        <v>27.847149999999999</v>
      </c>
      <c r="X3407" s="29">
        <f t="shared" si="596"/>
        <v>-115.14619</v>
      </c>
      <c r="Y3407" s="28">
        <f t="shared" si="592"/>
        <v>62.6</v>
      </c>
      <c r="Z3407" s="27">
        <v>17</v>
      </c>
      <c r="AA3407" s="27">
        <v>5</v>
      </c>
      <c r="AB3407" s="25" t="s">
        <v>44</v>
      </c>
      <c r="AC3407" s="25">
        <v>2</v>
      </c>
      <c r="AD3407" s="25">
        <v>15</v>
      </c>
      <c r="AE3407" s="27">
        <v>1</v>
      </c>
      <c r="AF3407" s="25">
        <v>6</v>
      </c>
      <c r="AG3407" s="25"/>
      <c r="AI3407" s="70">
        <f t="shared" si="588"/>
        <v>11.792</v>
      </c>
      <c r="AJ3407" s="71" t="s">
        <v>369</v>
      </c>
      <c r="AK3407" s="72">
        <f t="shared" si="589"/>
        <v>1.2734394051640829</v>
      </c>
      <c r="AL3407" s="73">
        <f t="shared" si="590"/>
        <v>1.2734394051640829</v>
      </c>
    </row>
    <row r="3408" spans="1:38" hidden="1">
      <c r="A3408" s="25" t="s">
        <v>169</v>
      </c>
      <c r="B3408" s="25" t="s">
        <v>40</v>
      </c>
      <c r="C3408" s="32">
        <v>39655</v>
      </c>
      <c r="D3408" s="25">
        <v>2008</v>
      </c>
      <c r="E3408" s="26">
        <v>0.39930555555555558</v>
      </c>
      <c r="F3408" s="26">
        <v>0.43125000000000002</v>
      </c>
      <c r="G3408" s="26">
        <f t="shared" si="591"/>
        <v>3.1944444444444442E-2</v>
      </c>
      <c r="H3408" s="27">
        <v>2</v>
      </c>
      <c r="I3408" s="27">
        <v>1</v>
      </c>
      <c r="J3408" s="27">
        <v>3</v>
      </c>
      <c r="K3408" s="27">
        <v>3</v>
      </c>
      <c r="L3408" s="25" t="s">
        <v>41</v>
      </c>
      <c r="M3408" s="14" t="s">
        <v>42</v>
      </c>
      <c r="N3408" s="27">
        <v>2</v>
      </c>
      <c r="O3408" s="27">
        <f t="shared" si="593"/>
        <v>56.099999999999994</v>
      </c>
      <c r="P3408" s="28">
        <v>17</v>
      </c>
      <c r="Q3408" s="27">
        <f t="shared" si="594"/>
        <v>56.099999999999994</v>
      </c>
      <c r="R3408" s="28">
        <v>17</v>
      </c>
      <c r="S3408" s="27">
        <f t="shared" si="595"/>
        <v>56.099999999999994</v>
      </c>
      <c r="T3408" s="28">
        <v>17</v>
      </c>
      <c r="U3408" s="27" t="s">
        <v>43</v>
      </c>
      <c r="V3408" s="27" t="s">
        <v>43</v>
      </c>
      <c r="W3408" s="29">
        <v>27.847149999999999</v>
      </c>
      <c r="X3408" s="29">
        <f t="shared" si="596"/>
        <v>-115.14619</v>
      </c>
      <c r="Y3408" s="28">
        <f t="shared" si="592"/>
        <v>62.6</v>
      </c>
      <c r="Z3408" s="27">
        <v>17</v>
      </c>
      <c r="AA3408" s="27">
        <v>5</v>
      </c>
      <c r="AB3408" s="25" t="s">
        <v>44</v>
      </c>
      <c r="AC3408" s="25">
        <v>2</v>
      </c>
      <c r="AD3408" s="25">
        <v>19</v>
      </c>
      <c r="AE3408" s="27">
        <v>1</v>
      </c>
      <c r="AF3408" s="25">
        <v>6</v>
      </c>
      <c r="AG3408" s="25"/>
      <c r="AI3408" s="70">
        <f t="shared" si="588"/>
        <v>14.628</v>
      </c>
      <c r="AJ3408" s="71" t="s">
        <v>369</v>
      </c>
      <c r="AK3408" s="72">
        <f t="shared" si="589"/>
        <v>2.041534710262368</v>
      </c>
      <c r="AL3408" s="73">
        <f t="shared" si="590"/>
        <v>2.041534710262368</v>
      </c>
    </row>
    <row r="3409" spans="1:38" hidden="1">
      <c r="A3409" s="25" t="s">
        <v>169</v>
      </c>
      <c r="B3409" s="25" t="s">
        <v>40</v>
      </c>
      <c r="C3409" s="32">
        <v>39655</v>
      </c>
      <c r="D3409" s="25">
        <v>2008</v>
      </c>
      <c r="E3409" s="26">
        <v>0.39930555555555558</v>
      </c>
      <c r="F3409" s="26">
        <v>0.43125000000000002</v>
      </c>
      <c r="G3409" s="26">
        <f t="shared" si="591"/>
        <v>3.1944444444444442E-2</v>
      </c>
      <c r="H3409" s="27">
        <v>2</v>
      </c>
      <c r="I3409" s="27">
        <v>1</v>
      </c>
      <c r="J3409" s="27">
        <v>3</v>
      </c>
      <c r="K3409" s="27">
        <v>3</v>
      </c>
      <c r="L3409" s="25" t="s">
        <v>41</v>
      </c>
      <c r="M3409" s="14" t="s">
        <v>42</v>
      </c>
      <c r="N3409" s="27">
        <v>2</v>
      </c>
      <c r="O3409" s="27">
        <f t="shared" si="593"/>
        <v>56.099999999999994</v>
      </c>
      <c r="P3409" s="28">
        <v>17</v>
      </c>
      <c r="Q3409" s="27">
        <f t="shared" si="594"/>
        <v>56.099999999999994</v>
      </c>
      <c r="R3409" s="28">
        <v>17</v>
      </c>
      <c r="S3409" s="27">
        <f t="shared" si="595"/>
        <v>56.099999999999994</v>
      </c>
      <c r="T3409" s="28">
        <v>17</v>
      </c>
      <c r="U3409" s="27" t="s">
        <v>43</v>
      </c>
      <c r="V3409" s="27" t="s">
        <v>43</v>
      </c>
      <c r="W3409" s="29">
        <v>27.847149999999999</v>
      </c>
      <c r="X3409" s="29">
        <f t="shared" si="596"/>
        <v>-115.14619</v>
      </c>
      <c r="Y3409" s="28">
        <f t="shared" si="592"/>
        <v>62.6</v>
      </c>
      <c r="Z3409" s="27">
        <v>17</v>
      </c>
      <c r="AA3409" s="27">
        <v>5</v>
      </c>
      <c r="AB3409" s="25" t="s">
        <v>44</v>
      </c>
      <c r="AC3409" s="25">
        <v>2</v>
      </c>
      <c r="AD3409" s="25">
        <v>19</v>
      </c>
      <c r="AE3409" s="27">
        <v>1</v>
      </c>
      <c r="AF3409" s="25">
        <v>6</v>
      </c>
      <c r="AG3409" s="25"/>
      <c r="AI3409" s="70">
        <f t="shared" si="588"/>
        <v>14.628</v>
      </c>
      <c r="AJ3409" s="71" t="s">
        <v>369</v>
      </c>
      <c r="AK3409" s="72">
        <f t="shared" si="589"/>
        <v>2.041534710262368</v>
      </c>
      <c r="AL3409" s="73">
        <f t="shared" si="590"/>
        <v>2.041534710262368</v>
      </c>
    </row>
    <row r="3410" spans="1:38" hidden="1">
      <c r="A3410" s="25" t="s">
        <v>169</v>
      </c>
      <c r="B3410" s="25" t="s">
        <v>40</v>
      </c>
      <c r="C3410" s="32">
        <v>39655</v>
      </c>
      <c r="D3410" s="25">
        <v>2008</v>
      </c>
      <c r="E3410" s="26">
        <v>0.39930555555555558</v>
      </c>
      <c r="F3410" s="26">
        <v>0.43125000000000002</v>
      </c>
      <c r="G3410" s="26">
        <f t="shared" si="591"/>
        <v>3.1944444444444442E-2</v>
      </c>
      <c r="H3410" s="27">
        <v>2</v>
      </c>
      <c r="I3410" s="27">
        <v>1</v>
      </c>
      <c r="J3410" s="27">
        <v>3</v>
      </c>
      <c r="K3410" s="27">
        <v>3</v>
      </c>
      <c r="L3410" s="25" t="s">
        <v>41</v>
      </c>
      <c r="M3410" s="14" t="s">
        <v>42</v>
      </c>
      <c r="N3410" s="27">
        <v>2</v>
      </c>
      <c r="O3410" s="27">
        <f t="shared" si="593"/>
        <v>56.099999999999994</v>
      </c>
      <c r="P3410" s="28">
        <v>17</v>
      </c>
      <c r="Q3410" s="27">
        <f t="shared" si="594"/>
        <v>56.099999999999994</v>
      </c>
      <c r="R3410" s="28">
        <v>17</v>
      </c>
      <c r="S3410" s="27">
        <f t="shared" si="595"/>
        <v>56.099999999999994</v>
      </c>
      <c r="T3410" s="28">
        <v>17</v>
      </c>
      <c r="U3410" s="27" t="s">
        <v>43</v>
      </c>
      <c r="V3410" s="27" t="s">
        <v>43</v>
      </c>
      <c r="W3410" s="29">
        <v>27.847149999999999</v>
      </c>
      <c r="X3410" s="29">
        <f t="shared" si="596"/>
        <v>-115.14619</v>
      </c>
      <c r="Y3410" s="28">
        <f t="shared" si="592"/>
        <v>62.6</v>
      </c>
      <c r="Z3410" s="27">
        <v>17</v>
      </c>
      <c r="AA3410" s="27">
        <v>5</v>
      </c>
      <c r="AB3410" s="25" t="s">
        <v>44</v>
      </c>
      <c r="AC3410" s="25">
        <v>3</v>
      </c>
      <c r="AD3410" s="25">
        <v>9</v>
      </c>
      <c r="AE3410" s="27">
        <v>1</v>
      </c>
      <c r="AF3410" s="25">
        <v>8</v>
      </c>
      <c r="AG3410" s="25"/>
      <c r="AI3410" s="70">
        <f t="shared" si="588"/>
        <v>7.5379999999999994</v>
      </c>
      <c r="AJ3410" s="71" t="s">
        <v>369</v>
      </c>
      <c r="AK3410" s="72">
        <f t="shared" si="589"/>
        <v>0.47796121404284658</v>
      </c>
      <c r="AL3410" s="73">
        <f t="shared" si="590"/>
        <v>0.47796121404284658</v>
      </c>
    </row>
    <row r="3411" spans="1:38" hidden="1">
      <c r="A3411" s="25" t="s">
        <v>169</v>
      </c>
      <c r="B3411" s="25" t="s">
        <v>40</v>
      </c>
      <c r="C3411" s="32">
        <v>39655</v>
      </c>
      <c r="D3411" s="25">
        <v>2008</v>
      </c>
      <c r="E3411" s="26">
        <v>0.39930555555555558</v>
      </c>
      <c r="F3411" s="26">
        <v>0.43125000000000002</v>
      </c>
      <c r="G3411" s="26">
        <f t="shared" si="591"/>
        <v>3.1944444444444442E-2</v>
      </c>
      <c r="H3411" s="27">
        <v>2</v>
      </c>
      <c r="I3411" s="27">
        <v>1</v>
      </c>
      <c r="J3411" s="27">
        <v>3</v>
      </c>
      <c r="K3411" s="27">
        <v>3</v>
      </c>
      <c r="L3411" s="25" t="s">
        <v>41</v>
      </c>
      <c r="M3411" s="14" t="s">
        <v>42</v>
      </c>
      <c r="N3411" s="27">
        <v>2</v>
      </c>
      <c r="O3411" s="27">
        <f t="shared" si="593"/>
        <v>56.099999999999994</v>
      </c>
      <c r="P3411" s="28">
        <v>17</v>
      </c>
      <c r="Q3411" s="27">
        <f t="shared" si="594"/>
        <v>56.099999999999994</v>
      </c>
      <c r="R3411" s="28">
        <v>17</v>
      </c>
      <c r="S3411" s="27">
        <f t="shared" si="595"/>
        <v>56.099999999999994</v>
      </c>
      <c r="T3411" s="28">
        <v>17</v>
      </c>
      <c r="U3411" s="27" t="s">
        <v>43</v>
      </c>
      <c r="V3411" s="27" t="s">
        <v>43</v>
      </c>
      <c r="W3411" s="29">
        <v>27.847149999999999</v>
      </c>
      <c r="X3411" s="29">
        <f t="shared" si="596"/>
        <v>-115.14619</v>
      </c>
      <c r="Y3411" s="28">
        <f t="shared" si="592"/>
        <v>62.6</v>
      </c>
      <c r="Z3411" s="27">
        <v>17</v>
      </c>
      <c r="AA3411" s="27">
        <v>5</v>
      </c>
      <c r="AB3411" s="25" t="s">
        <v>44</v>
      </c>
      <c r="AC3411" s="25">
        <v>3</v>
      </c>
      <c r="AD3411" s="25">
        <v>19</v>
      </c>
      <c r="AE3411" s="27">
        <v>1</v>
      </c>
      <c r="AF3411" s="25">
        <v>8</v>
      </c>
      <c r="AG3411" s="25"/>
      <c r="AI3411" s="70">
        <f t="shared" si="588"/>
        <v>14.628</v>
      </c>
      <c r="AJ3411" s="71" t="s">
        <v>369</v>
      </c>
      <c r="AK3411" s="72">
        <f t="shared" si="589"/>
        <v>2.041534710262368</v>
      </c>
      <c r="AL3411" s="73">
        <f t="shared" si="590"/>
        <v>2.041534710262368</v>
      </c>
    </row>
    <row r="3412" spans="1:38" hidden="1">
      <c r="A3412" s="25" t="s">
        <v>169</v>
      </c>
      <c r="B3412" s="25" t="s">
        <v>40</v>
      </c>
      <c r="C3412" s="32">
        <v>39655</v>
      </c>
      <c r="D3412" s="25">
        <v>2008</v>
      </c>
      <c r="E3412" s="26">
        <v>0.39930555555555558</v>
      </c>
      <c r="F3412" s="26">
        <v>0.43125000000000002</v>
      </c>
      <c r="G3412" s="26">
        <f t="shared" si="591"/>
        <v>3.1944444444444442E-2</v>
      </c>
      <c r="H3412" s="27">
        <v>2</v>
      </c>
      <c r="I3412" s="27">
        <v>1</v>
      </c>
      <c r="J3412" s="27">
        <v>3</v>
      </c>
      <c r="K3412" s="27">
        <v>3</v>
      </c>
      <c r="L3412" s="25" t="s">
        <v>41</v>
      </c>
      <c r="M3412" s="14" t="s">
        <v>42</v>
      </c>
      <c r="N3412" s="27">
        <v>2</v>
      </c>
      <c r="O3412" s="27">
        <f t="shared" si="593"/>
        <v>56.099999999999994</v>
      </c>
      <c r="P3412" s="28">
        <v>17</v>
      </c>
      <c r="Q3412" s="27">
        <f t="shared" si="594"/>
        <v>56.099999999999994</v>
      </c>
      <c r="R3412" s="28">
        <v>17</v>
      </c>
      <c r="S3412" s="27">
        <f t="shared" si="595"/>
        <v>56.099999999999994</v>
      </c>
      <c r="T3412" s="28">
        <v>17</v>
      </c>
      <c r="U3412" s="27" t="s">
        <v>43</v>
      </c>
      <c r="V3412" s="27" t="s">
        <v>43</v>
      </c>
      <c r="W3412" s="29">
        <v>27.847149999999999</v>
      </c>
      <c r="X3412" s="29">
        <f t="shared" si="596"/>
        <v>-115.14619</v>
      </c>
      <c r="Y3412" s="28">
        <f t="shared" si="592"/>
        <v>62.6</v>
      </c>
      <c r="Z3412" s="27">
        <v>17</v>
      </c>
      <c r="AA3412" s="27">
        <v>5</v>
      </c>
      <c r="AB3412" s="25" t="s">
        <v>44</v>
      </c>
      <c r="AC3412" s="25">
        <v>3</v>
      </c>
      <c r="AD3412" s="25">
        <v>20</v>
      </c>
      <c r="AE3412" s="27">
        <v>1</v>
      </c>
      <c r="AF3412" s="25">
        <v>8</v>
      </c>
      <c r="AG3412" s="25"/>
      <c r="AI3412" s="70">
        <f t="shared" si="588"/>
        <v>15.337</v>
      </c>
      <c r="AJ3412" s="71" t="s">
        <v>369</v>
      </c>
      <c r="AK3412" s="72">
        <f t="shared" si="589"/>
        <v>2.2645047633742106</v>
      </c>
      <c r="AL3412" s="73">
        <f t="shared" si="590"/>
        <v>2.2645047633742106</v>
      </c>
    </row>
    <row r="3413" spans="1:38" hidden="1">
      <c r="A3413" s="25" t="s">
        <v>169</v>
      </c>
      <c r="B3413" s="25" t="s">
        <v>40</v>
      </c>
      <c r="C3413" s="32">
        <v>39655</v>
      </c>
      <c r="D3413" s="25">
        <v>2008</v>
      </c>
      <c r="E3413" s="26">
        <v>0.39930555555555558</v>
      </c>
      <c r="F3413" s="26">
        <v>0.43125000000000002</v>
      </c>
      <c r="G3413" s="26">
        <f t="shared" si="591"/>
        <v>3.1944444444444442E-2</v>
      </c>
      <c r="H3413" s="27">
        <v>2</v>
      </c>
      <c r="I3413" s="27">
        <v>1</v>
      </c>
      <c r="J3413" s="27">
        <v>3</v>
      </c>
      <c r="K3413" s="27">
        <v>3</v>
      </c>
      <c r="L3413" s="25" t="s">
        <v>41</v>
      </c>
      <c r="M3413" s="14" t="s">
        <v>42</v>
      </c>
      <c r="N3413" s="27">
        <v>2</v>
      </c>
      <c r="O3413" s="27">
        <f t="shared" si="593"/>
        <v>56.099999999999994</v>
      </c>
      <c r="P3413" s="28">
        <v>17</v>
      </c>
      <c r="Q3413" s="27">
        <f t="shared" si="594"/>
        <v>56.099999999999994</v>
      </c>
      <c r="R3413" s="28">
        <v>17</v>
      </c>
      <c r="S3413" s="27">
        <f t="shared" si="595"/>
        <v>56.099999999999994</v>
      </c>
      <c r="T3413" s="28">
        <v>17</v>
      </c>
      <c r="U3413" s="27" t="s">
        <v>43</v>
      </c>
      <c r="V3413" s="27" t="s">
        <v>43</v>
      </c>
      <c r="W3413" s="29">
        <v>27.847149999999999</v>
      </c>
      <c r="X3413" s="29">
        <f t="shared" si="596"/>
        <v>-115.14619</v>
      </c>
      <c r="Y3413" s="28">
        <f t="shared" si="592"/>
        <v>62.6</v>
      </c>
      <c r="Z3413" s="27">
        <v>17</v>
      </c>
      <c r="AA3413" s="27">
        <v>5</v>
      </c>
      <c r="AB3413" s="25" t="s">
        <v>44</v>
      </c>
      <c r="AC3413" s="25">
        <v>4</v>
      </c>
      <c r="AD3413" s="25">
        <v>13</v>
      </c>
      <c r="AE3413" s="27">
        <v>1</v>
      </c>
      <c r="AF3413" s="25">
        <v>13</v>
      </c>
      <c r="AG3413" s="25"/>
      <c r="AI3413" s="70">
        <f t="shared" ref="AI3413:AI3476" si="597">(0.709*AD3413)+1.157</f>
        <v>10.373999999999999</v>
      </c>
      <c r="AJ3413" s="71" t="s">
        <v>369</v>
      </c>
      <c r="AK3413" s="72">
        <f t="shared" ref="AK3413:AK3476" si="598">((POWER(AI3413*10,2.19))*0.037)/1000</f>
        <v>0.96188687250685145</v>
      </c>
      <c r="AL3413" s="73">
        <f t="shared" ref="AL3413:AL3476" si="599">((POWER(AI3413*10,2.19))*0.037)/1000</f>
        <v>0.96188687250685145</v>
      </c>
    </row>
    <row r="3414" spans="1:38" hidden="1">
      <c r="A3414" s="25" t="s">
        <v>169</v>
      </c>
      <c r="B3414" s="25" t="s">
        <v>40</v>
      </c>
      <c r="C3414" s="32">
        <v>39655</v>
      </c>
      <c r="D3414" s="25">
        <v>2008</v>
      </c>
      <c r="E3414" s="26">
        <v>0.39930555555555558</v>
      </c>
      <c r="F3414" s="26">
        <v>0.43125000000000002</v>
      </c>
      <c r="G3414" s="26">
        <f t="shared" ref="G3414:G3423" si="600">F3414-E3414</f>
        <v>3.1944444444444442E-2</v>
      </c>
      <c r="H3414" s="27">
        <v>2</v>
      </c>
      <c r="I3414" s="27">
        <v>1</v>
      </c>
      <c r="J3414" s="27">
        <v>3</v>
      </c>
      <c r="K3414" s="27">
        <v>3</v>
      </c>
      <c r="L3414" s="25" t="s">
        <v>41</v>
      </c>
      <c r="M3414" s="14" t="s">
        <v>42</v>
      </c>
      <c r="N3414" s="27">
        <v>2</v>
      </c>
      <c r="O3414" s="27">
        <f t="shared" si="593"/>
        <v>56.099999999999994</v>
      </c>
      <c r="P3414" s="28">
        <v>17</v>
      </c>
      <c r="Q3414" s="27">
        <f t="shared" si="594"/>
        <v>56.099999999999994</v>
      </c>
      <c r="R3414" s="28">
        <v>17</v>
      </c>
      <c r="S3414" s="27">
        <f t="shared" si="595"/>
        <v>56.099999999999994</v>
      </c>
      <c r="T3414" s="28">
        <v>17</v>
      </c>
      <c r="U3414" s="27" t="s">
        <v>43</v>
      </c>
      <c r="V3414" s="27" t="s">
        <v>43</v>
      </c>
      <c r="W3414" s="29">
        <v>27.847149999999999</v>
      </c>
      <c r="X3414" s="29">
        <f t="shared" si="596"/>
        <v>-115.14619</v>
      </c>
      <c r="Y3414" s="28">
        <f t="shared" ref="Y3414:Y3423" si="601">(Z3414*1.8)+32</f>
        <v>62.6</v>
      </c>
      <c r="Z3414" s="27">
        <v>17</v>
      </c>
      <c r="AA3414" s="27">
        <v>5</v>
      </c>
      <c r="AB3414" s="25" t="s">
        <v>44</v>
      </c>
      <c r="AC3414" s="25">
        <v>4</v>
      </c>
      <c r="AD3414" s="25">
        <v>14</v>
      </c>
      <c r="AE3414" s="27">
        <v>1</v>
      </c>
      <c r="AF3414" s="25">
        <v>13</v>
      </c>
      <c r="AG3414" s="25"/>
      <c r="AI3414" s="70">
        <f t="shared" si="597"/>
        <v>11.083</v>
      </c>
      <c r="AJ3414" s="71" t="s">
        <v>369</v>
      </c>
      <c r="AK3414" s="72">
        <f t="shared" si="598"/>
        <v>1.1117350137621949</v>
      </c>
      <c r="AL3414" s="73">
        <f t="shared" si="599"/>
        <v>1.1117350137621949</v>
      </c>
    </row>
    <row r="3415" spans="1:38" hidden="1">
      <c r="A3415" s="25" t="s">
        <v>169</v>
      </c>
      <c r="B3415" s="25" t="s">
        <v>40</v>
      </c>
      <c r="C3415" s="32">
        <v>39655</v>
      </c>
      <c r="D3415" s="25">
        <v>2008</v>
      </c>
      <c r="E3415" s="26">
        <v>0.39930555555555558</v>
      </c>
      <c r="F3415" s="26">
        <v>0.43125000000000002</v>
      </c>
      <c r="G3415" s="26">
        <f t="shared" si="600"/>
        <v>3.1944444444444442E-2</v>
      </c>
      <c r="H3415" s="27">
        <v>2</v>
      </c>
      <c r="I3415" s="27">
        <v>1</v>
      </c>
      <c r="J3415" s="27">
        <v>3</v>
      </c>
      <c r="K3415" s="27">
        <v>3</v>
      </c>
      <c r="L3415" s="25" t="s">
        <v>41</v>
      </c>
      <c r="M3415" s="14" t="s">
        <v>42</v>
      </c>
      <c r="N3415" s="27">
        <v>2</v>
      </c>
      <c r="O3415" s="27">
        <f t="shared" si="593"/>
        <v>56.099999999999994</v>
      </c>
      <c r="P3415" s="28">
        <v>17</v>
      </c>
      <c r="Q3415" s="27">
        <f t="shared" si="594"/>
        <v>56.099999999999994</v>
      </c>
      <c r="R3415" s="28">
        <v>17</v>
      </c>
      <c r="S3415" s="27">
        <f t="shared" si="595"/>
        <v>56.099999999999994</v>
      </c>
      <c r="T3415" s="28">
        <v>17</v>
      </c>
      <c r="U3415" s="27" t="s">
        <v>43</v>
      </c>
      <c r="V3415" s="27" t="s">
        <v>43</v>
      </c>
      <c r="W3415" s="29">
        <v>27.847149999999999</v>
      </c>
      <c r="X3415" s="29">
        <f t="shared" si="596"/>
        <v>-115.14619</v>
      </c>
      <c r="Y3415" s="28">
        <f t="shared" si="601"/>
        <v>62.6</v>
      </c>
      <c r="Z3415" s="27">
        <v>17</v>
      </c>
      <c r="AA3415" s="27">
        <v>5</v>
      </c>
      <c r="AB3415" s="25" t="s">
        <v>44</v>
      </c>
      <c r="AC3415" s="25">
        <v>4</v>
      </c>
      <c r="AD3415" s="25">
        <v>18</v>
      </c>
      <c r="AE3415" s="27">
        <v>1</v>
      </c>
      <c r="AF3415" s="25">
        <v>13</v>
      </c>
      <c r="AG3415" s="25"/>
      <c r="AI3415" s="70">
        <f t="shared" si="597"/>
        <v>13.918999999999999</v>
      </c>
      <c r="AJ3415" s="71" t="s">
        <v>369</v>
      </c>
      <c r="AK3415" s="72">
        <f t="shared" si="598"/>
        <v>1.8310631406548505</v>
      </c>
      <c r="AL3415" s="73">
        <f t="shared" si="599"/>
        <v>1.8310631406548505</v>
      </c>
    </row>
    <row r="3416" spans="1:38" hidden="1">
      <c r="A3416" s="25" t="s">
        <v>169</v>
      </c>
      <c r="B3416" s="25" t="s">
        <v>40</v>
      </c>
      <c r="C3416" s="32">
        <v>39655</v>
      </c>
      <c r="D3416" s="25">
        <v>2008</v>
      </c>
      <c r="E3416" s="26">
        <v>0.39930555555555558</v>
      </c>
      <c r="F3416" s="26">
        <v>0.43125000000000002</v>
      </c>
      <c r="G3416" s="26">
        <f t="shared" si="600"/>
        <v>3.1944444444444442E-2</v>
      </c>
      <c r="H3416" s="27">
        <v>2</v>
      </c>
      <c r="I3416" s="27">
        <v>1</v>
      </c>
      <c r="J3416" s="27">
        <v>3</v>
      </c>
      <c r="K3416" s="27">
        <v>3</v>
      </c>
      <c r="L3416" s="25" t="s">
        <v>41</v>
      </c>
      <c r="M3416" s="14" t="s">
        <v>42</v>
      </c>
      <c r="N3416" s="27">
        <v>2</v>
      </c>
      <c r="O3416" s="27">
        <f t="shared" ref="O3416:O3423" si="602">3.3*P3416</f>
        <v>56.099999999999994</v>
      </c>
      <c r="P3416" s="28">
        <v>17</v>
      </c>
      <c r="Q3416" s="27">
        <f t="shared" ref="Q3416:Q3423" si="603">3.3*R3416</f>
        <v>56.099999999999994</v>
      </c>
      <c r="R3416" s="28">
        <v>17</v>
      </c>
      <c r="S3416" s="27">
        <f t="shared" ref="S3416:S3423" si="604">3.3*T3416</f>
        <v>56.099999999999994</v>
      </c>
      <c r="T3416" s="28">
        <v>17</v>
      </c>
      <c r="U3416" s="27" t="s">
        <v>43</v>
      </c>
      <c r="V3416" s="27" t="s">
        <v>43</v>
      </c>
      <c r="W3416" s="29">
        <v>27.847149999999999</v>
      </c>
      <c r="X3416" s="29">
        <f t="shared" si="596"/>
        <v>-115.14619</v>
      </c>
      <c r="Y3416" s="28">
        <f t="shared" si="601"/>
        <v>62.6</v>
      </c>
      <c r="Z3416" s="27">
        <v>17</v>
      </c>
      <c r="AA3416" s="27">
        <v>5</v>
      </c>
      <c r="AB3416" s="25" t="s">
        <v>44</v>
      </c>
      <c r="AC3416" s="25">
        <v>4</v>
      </c>
      <c r="AD3416" s="25">
        <v>20</v>
      </c>
      <c r="AE3416" s="27">
        <v>1</v>
      </c>
      <c r="AF3416" s="25">
        <v>13</v>
      </c>
      <c r="AG3416" s="25"/>
      <c r="AI3416" s="70">
        <f t="shared" si="597"/>
        <v>15.337</v>
      </c>
      <c r="AJ3416" s="71" t="s">
        <v>369</v>
      </c>
      <c r="AK3416" s="72">
        <f t="shared" si="598"/>
        <v>2.2645047633742106</v>
      </c>
      <c r="AL3416" s="73">
        <f t="shared" si="599"/>
        <v>2.2645047633742106</v>
      </c>
    </row>
    <row r="3417" spans="1:38" hidden="1">
      <c r="A3417" s="25" t="s">
        <v>169</v>
      </c>
      <c r="B3417" s="25" t="s">
        <v>40</v>
      </c>
      <c r="C3417" s="32">
        <v>39655</v>
      </c>
      <c r="D3417" s="25">
        <v>2008</v>
      </c>
      <c r="E3417" s="26">
        <v>0.39930555555555558</v>
      </c>
      <c r="F3417" s="26">
        <v>0.43125000000000002</v>
      </c>
      <c r="G3417" s="26">
        <f t="shared" si="600"/>
        <v>3.1944444444444442E-2</v>
      </c>
      <c r="H3417" s="27">
        <v>2</v>
      </c>
      <c r="I3417" s="27">
        <v>1</v>
      </c>
      <c r="J3417" s="27">
        <v>3</v>
      </c>
      <c r="K3417" s="27">
        <v>3</v>
      </c>
      <c r="L3417" s="25" t="s">
        <v>41</v>
      </c>
      <c r="M3417" s="14" t="s">
        <v>42</v>
      </c>
      <c r="N3417" s="27">
        <v>2</v>
      </c>
      <c r="O3417" s="27">
        <f t="shared" si="602"/>
        <v>56.099999999999994</v>
      </c>
      <c r="P3417" s="28">
        <v>17</v>
      </c>
      <c r="Q3417" s="27">
        <f t="shared" si="603"/>
        <v>56.099999999999994</v>
      </c>
      <c r="R3417" s="28">
        <v>17</v>
      </c>
      <c r="S3417" s="27">
        <f t="shared" si="604"/>
        <v>56.099999999999994</v>
      </c>
      <c r="T3417" s="28">
        <v>17</v>
      </c>
      <c r="U3417" s="27" t="s">
        <v>43</v>
      </c>
      <c r="V3417" s="27" t="s">
        <v>43</v>
      </c>
      <c r="W3417" s="29">
        <v>27.847149999999999</v>
      </c>
      <c r="X3417" s="29">
        <f t="shared" si="596"/>
        <v>-115.14619</v>
      </c>
      <c r="Y3417" s="28">
        <f t="shared" si="601"/>
        <v>62.6</v>
      </c>
      <c r="Z3417" s="27">
        <v>17</v>
      </c>
      <c r="AA3417" s="27">
        <v>5</v>
      </c>
      <c r="AB3417" s="25" t="s">
        <v>44</v>
      </c>
      <c r="AC3417" s="25">
        <v>5</v>
      </c>
      <c r="AD3417" s="25">
        <v>9</v>
      </c>
      <c r="AE3417" s="27">
        <v>1</v>
      </c>
      <c r="AF3417" s="25">
        <v>17</v>
      </c>
      <c r="AG3417" s="25"/>
      <c r="AI3417" s="70">
        <f t="shared" si="597"/>
        <v>7.5379999999999994</v>
      </c>
      <c r="AJ3417" s="71" t="s">
        <v>369</v>
      </c>
      <c r="AK3417" s="72">
        <f t="shared" si="598"/>
        <v>0.47796121404284658</v>
      </c>
      <c r="AL3417" s="73">
        <f t="shared" si="599"/>
        <v>0.47796121404284658</v>
      </c>
    </row>
    <row r="3418" spans="1:38" hidden="1">
      <c r="A3418" s="25" t="s">
        <v>169</v>
      </c>
      <c r="B3418" s="25" t="s">
        <v>40</v>
      </c>
      <c r="C3418" s="32">
        <v>39655</v>
      </c>
      <c r="D3418" s="25">
        <v>2008</v>
      </c>
      <c r="E3418" s="26">
        <v>0.39930555555555558</v>
      </c>
      <c r="F3418" s="26">
        <v>0.43125000000000002</v>
      </c>
      <c r="G3418" s="26">
        <f t="shared" si="600"/>
        <v>3.1944444444444442E-2</v>
      </c>
      <c r="H3418" s="27">
        <v>2</v>
      </c>
      <c r="I3418" s="27">
        <v>1</v>
      </c>
      <c r="J3418" s="27">
        <v>3</v>
      </c>
      <c r="K3418" s="27">
        <v>3</v>
      </c>
      <c r="L3418" s="25" t="s">
        <v>41</v>
      </c>
      <c r="M3418" s="14" t="s">
        <v>42</v>
      </c>
      <c r="N3418" s="27">
        <v>2</v>
      </c>
      <c r="O3418" s="27">
        <f t="shared" si="602"/>
        <v>56.099999999999994</v>
      </c>
      <c r="P3418" s="28">
        <v>17</v>
      </c>
      <c r="Q3418" s="27">
        <f t="shared" si="603"/>
        <v>56.099999999999994</v>
      </c>
      <c r="R3418" s="28">
        <v>17</v>
      </c>
      <c r="S3418" s="27">
        <f t="shared" si="604"/>
        <v>56.099999999999994</v>
      </c>
      <c r="T3418" s="28">
        <v>17</v>
      </c>
      <c r="U3418" s="27" t="s">
        <v>43</v>
      </c>
      <c r="V3418" s="27" t="s">
        <v>43</v>
      </c>
      <c r="W3418" s="29">
        <v>27.847149999999999</v>
      </c>
      <c r="X3418" s="29">
        <f t="shared" si="596"/>
        <v>-115.14619</v>
      </c>
      <c r="Y3418" s="28">
        <f t="shared" si="601"/>
        <v>62.6</v>
      </c>
      <c r="Z3418" s="27">
        <v>17</v>
      </c>
      <c r="AA3418" s="27">
        <v>5</v>
      </c>
      <c r="AB3418" s="25" t="s">
        <v>44</v>
      </c>
      <c r="AC3418" s="25">
        <v>5</v>
      </c>
      <c r="AD3418" s="25">
        <v>15</v>
      </c>
      <c r="AE3418" s="27">
        <v>1</v>
      </c>
      <c r="AF3418" s="25">
        <v>17</v>
      </c>
      <c r="AG3418" s="25"/>
      <c r="AI3418" s="70">
        <f t="shared" si="597"/>
        <v>11.792</v>
      </c>
      <c r="AJ3418" s="71" t="s">
        <v>369</v>
      </c>
      <c r="AK3418" s="72">
        <f t="shared" si="598"/>
        <v>1.2734394051640829</v>
      </c>
      <c r="AL3418" s="73">
        <f t="shared" si="599"/>
        <v>1.2734394051640829</v>
      </c>
    </row>
    <row r="3419" spans="1:38" hidden="1">
      <c r="A3419" s="25" t="s">
        <v>169</v>
      </c>
      <c r="B3419" s="25" t="s">
        <v>40</v>
      </c>
      <c r="C3419" s="32">
        <v>39655</v>
      </c>
      <c r="D3419" s="25">
        <v>2008</v>
      </c>
      <c r="E3419" s="26">
        <v>0.39930555555555558</v>
      </c>
      <c r="F3419" s="26">
        <v>0.43125000000000002</v>
      </c>
      <c r="G3419" s="26">
        <f t="shared" si="600"/>
        <v>3.1944444444444442E-2</v>
      </c>
      <c r="H3419" s="27">
        <v>2</v>
      </c>
      <c r="I3419" s="27">
        <v>1</v>
      </c>
      <c r="J3419" s="27">
        <v>3</v>
      </c>
      <c r="K3419" s="27">
        <v>3</v>
      </c>
      <c r="L3419" s="25" t="s">
        <v>41</v>
      </c>
      <c r="M3419" s="14" t="s">
        <v>42</v>
      </c>
      <c r="N3419" s="27">
        <v>2</v>
      </c>
      <c r="O3419" s="27">
        <f t="shared" si="602"/>
        <v>56.099999999999994</v>
      </c>
      <c r="P3419" s="28">
        <v>17</v>
      </c>
      <c r="Q3419" s="27">
        <f t="shared" si="603"/>
        <v>56.099999999999994</v>
      </c>
      <c r="R3419" s="28">
        <v>17</v>
      </c>
      <c r="S3419" s="27">
        <f t="shared" si="604"/>
        <v>56.099999999999994</v>
      </c>
      <c r="T3419" s="28">
        <v>17</v>
      </c>
      <c r="U3419" s="27" t="s">
        <v>43</v>
      </c>
      <c r="V3419" s="27" t="s">
        <v>43</v>
      </c>
      <c r="W3419" s="29">
        <v>27.847149999999999</v>
      </c>
      <c r="X3419" s="29">
        <f t="shared" si="596"/>
        <v>-115.14619</v>
      </c>
      <c r="Y3419" s="28">
        <f t="shared" si="601"/>
        <v>62.6</v>
      </c>
      <c r="Z3419" s="27">
        <v>17</v>
      </c>
      <c r="AA3419" s="27">
        <v>5</v>
      </c>
      <c r="AB3419" s="25" t="s">
        <v>44</v>
      </c>
      <c r="AC3419" s="25">
        <v>6</v>
      </c>
      <c r="AD3419" s="25">
        <v>19</v>
      </c>
      <c r="AE3419" s="27">
        <v>1</v>
      </c>
      <c r="AF3419" s="25">
        <v>19</v>
      </c>
      <c r="AG3419" s="25"/>
      <c r="AI3419" s="70">
        <f t="shared" si="597"/>
        <v>14.628</v>
      </c>
      <c r="AJ3419" s="71" t="s">
        <v>369</v>
      </c>
      <c r="AK3419" s="72">
        <f t="shared" si="598"/>
        <v>2.041534710262368</v>
      </c>
      <c r="AL3419" s="73">
        <f t="shared" si="599"/>
        <v>2.041534710262368</v>
      </c>
    </row>
    <row r="3420" spans="1:38" hidden="1">
      <c r="A3420" s="25" t="s">
        <v>169</v>
      </c>
      <c r="B3420" s="25" t="s">
        <v>40</v>
      </c>
      <c r="C3420" s="32">
        <v>39655</v>
      </c>
      <c r="D3420" s="25">
        <v>2008</v>
      </c>
      <c r="E3420" s="26">
        <v>0.39930555555555558</v>
      </c>
      <c r="F3420" s="26">
        <v>0.43125000000000002</v>
      </c>
      <c r="G3420" s="26">
        <f t="shared" si="600"/>
        <v>3.1944444444444442E-2</v>
      </c>
      <c r="H3420" s="27">
        <v>2</v>
      </c>
      <c r="I3420" s="27">
        <v>1</v>
      </c>
      <c r="J3420" s="27">
        <v>3</v>
      </c>
      <c r="K3420" s="27">
        <v>3</v>
      </c>
      <c r="L3420" s="25" t="s">
        <v>41</v>
      </c>
      <c r="M3420" s="14" t="s">
        <v>42</v>
      </c>
      <c r="N3420" s="27">
        <v>2</v>
      </c>
      <c r="O3420" s="27">
        <f t="shared" si="602"/>
        <v>56.099999999999994</v>
      </c>
      <c r="P3420" s="28">
        <v>17</v>
      </c>
      <c r="Q3420" s="27">
        <f t="shared" si="603"/>
        <v>56.099999999999994</v>
      </c>
      <c r="R3420" s="28">
        <v>17</v>
      </c>
      <c r="S3420" s="27">
        <f t="shared" si="604"/>
        <v>56.099999999999994</v>
      </c>
      <c r="T3420" s="28">
        <v>17</v>
      </c>
      <c r="U3420" s="27" t="s">
        <v>43</v>
      </c>
      <c r="V3420" s="27" t="s">
        <v>43</v>
      </c>
      <c r="W3420" s="29">
        <v>27.847149999999999</v>
      </c>
      <c r="X3420" s="29">
        <f t="shared" si="596"/>
        <v>-115.14619</v>
      </c>
      <c r="Y3420" s="28">
        <f t="shared" si="601"/>
        <v>62.6</v>
      </c>
      <c r="Z3420" s="27">
        <v>17</v>
      </c>
      <c r="AA3420" s="27">
        <v>5</v>
      </c>
      <c r="AB3420" s="25" t="s">
        <v>44</v>
      </c>
      <c r="AC3420" s="25">
        <v>6</v>
      </c>
      <c r="AD3420" s="25">
        <v>21</v>
      </c>
      <c r="AE3420" s="27">
        <v>1</v>
      </c>
      <c r="AF3420" s="25">
        <v>19</v>
      </c>
      <c r="AG3420" s="25"/>
      <c r="AI3420" s="70">
        <f t="shared" si="597"/>
        <v>16.045999999999999</v>
      </c>
      <c r="AJ3420" s="71" t="s">
        <v>369</v>
      </c>
      <c r="AK3420" s="72">
        <f t="shared" si="598"/>
        <v>2.5000862380340183</v>
      </c>
      <c r="AL3420" s="73">
        <f t="shared" si="599"/>
        <v>2.5000862380340183</v>
      </c>
    </row>
    <row r="3421" spans="1:38" hidden="1">
      <c r="A3421" s="25" t="s">
        <v>169</v>
      </c>
      <c r="B3421" s="25" t="s">
        <v>40</v>
      </c>
      <c r="C3421" s="32">
        <v>39655</v>
      </c>
      <c r="D3421" s="25">
        <v>2008</v>
      </c>
      <c r="E3421" s="26">
        <v>0.39930555555555558</v>
      </c>
      <c r="F3421" s="26">
        <v>0.43125000000000002</v>
      </c>
      <c r="G3421" s="26">
        <f t="shared" si="600"/>
        <v>3.1944444444444442E-2</v>
      </c>
      <c r="H3421" s="27">
        <v>2</v>
      </c>
      <c r="I3421" s="27">
        <v>1</v>
      </c>
      <c r="J3421" s="27">
        <v>3</v>
      </c>
      <c r="K3421" s="27">
        <v>3</v>
      </c>
      <c r="L3421" s="25" t="s">
        <v>41</v>
      </c>
      <c r="M3421" s="14" t="s">
        <v>42</v>
      </c>
      <c r="N3421" s="27">
        <v>2</v>
      </c>
      <c r="O3421" s="27">
        <f t="shared" si="602"/>
        <v>56.099999999999994</v>
      </c>
      <c r="P3421" s="28">
        <v>17</v>
      </c>
      <c r="Q3421" s="27">
        <f t="shared" si="603"/>
        <v>56.099999999999994</v>
      </c>
      <c r="R3421" s="28">
        <v>17</v>
      </c>
      <c r="S3421" s="27">
        <f t="shared" si="604"/>
        <v>56.099999999999994</v>
      </c>
      <c r="T3421" s="28">
        <v>17</v>
      </c>
      <c r="U3421" s="27" t="s">
        <v>43</v>
      </c>
      <c r="V3421" s="27" t="s">
        <v>43</v>
      </c>
      <c r="W3421" s="29">
        <v>27.847149999999999</v>
      </c>
      <c r="X3421" s="29">
        <f t="shared" si="596"/>
        <v>-115.14619</v>
      </c>
      <c r="Y3421" s="28">
        <f t="shared" si="601"/>
        <v>62.6</v>
      </c>
      <c r="Z3421" s="27">
        <v>17</v>
      </c>
      <c r="AA3421" s="27">
        <v>5</v>
      </c>
      <c r="AB3421" s="25" t="s">
        <v>44</v>
      </c>
      <c r="AC3421" s="25">
        <v>7</v>
      </c>
      <c r="AD3421" s="25">
        <v>19</v>
      </c>
      <c r="AE3421" s="27">
        <v>1</v>
      </c>
      <c r="AF3421" s="25">
        <v>22</v>
      </c>
      <c r="AG3421" s="25"/>
      <c r="AI3421" s="70">
        <f t="shared" si="597"/>
        <v>14.628</v>
      </c>
      <c r="AJ3421" s="71" t="s">
        <v>369</v>
      </c>
      <c r="AK3421" s="72">
        <f t="shared" si="598"/>
        <v>2.041534710262368</v>
      </c>
      <c r="AL3421" s="73">
        <f t="shared" si="599"/>
        <v>2.041534710262368</v>
      </c>
    </row>
    <row r="3422" spans="1:38" hidden="1">
      <c r="A3422" s="25" t="s">
        <v>169</v>
      </c>
      <c r="B3422" s="25" t="s">
        <v>40</v>
      </c>
      <c r="C3422" s="32">
        <v>39655</v>
      </c>
      <c r="D3422" s="25">
        <v>2008</v>
      </c>
      <c r="E3422" s="26">
        <v>0.39930555555555558</v>
      </c>
      <c r="F3422" s="26">
        <v>0.43125000000000002</v>
      </c>
      <c r="G3422" s="26">
        <f t="shared" si="600"/>
        <v>3.1944444444444442E-2</v>
      </c>
      <c r="H3422" s="27">
        <v>2</v>
      </c>
      <c r="I3422" s="27">
        <v>1</v>
      </c>
      <c r="J3422" s="27">
        <v>3</v>
      </c>
      <c r="K3422" s="27">
        <v>3</v>
      </c>
      <c r="L3422" s="25" t="s">
        <v>41</v>
      </c>
      <c r="M3422" s="14" t="s">
        <v>42</v>
      </c>
      <c r="N3422" s="27">
        <v>2</v>
      </c>
      <c r="O3422" s="27">
        <f t="shared" si="602"/>
        <v>56.099999999999994</v>
      </c>
      <c r="P3422" s="28">
        <v>17</v>
      </c>
      <c r="Q3422" s="27">
        <f t="shared" si="603"/>
        <v>56.099999999999994</v>
      </c>
      <c r="R3422" s="28">
        <v>17</v>
      </c>
      <c r="S3422" s="27">
        <f t="shared" si="604"/>
        <v>56.099999999999994</v>
      </c>
      <c r="T3422" s="28">
        <v>17</v>
      </c>
      <c r="U3422" s="27" t="s">
        <v>43</v>
      </c>
      <c r="V3422" s="27" t="s">
        <v>43</v>
      </c>
      <c r="W3422" s="29">
        <v>27.847149999999999</v>
      </c>
      <c r="X3422" s="29">
        <f t="shared" si="596"/>
        <v>-115.14619</v>
      </c>
      <c r="Y3422" s="28">
        <f t="shared" si="601"/>
        <v>62.6</v>
      </c>
      <c r="Z3422" s="27">
        <v>17</v>
      </c>
      <c r="AA3422" s="27">
        <v>5</v>
      </c>
      <c r="AB3422" s="25" t="s">
        <v>44</v>
      </c>
      <c r="AC3422" s="25">
        <v>7</v>
      </c>
      <c r="AD3422" s="25">
        <v>19</v>
      </c>
      <c r="AE3422" s="27">
        <v>1</v>
      </c>
      <c r="AF3422" s="25">
        <v>22</v>
      </c>
      <c r="AG3422" s="25"/>
      <c r="AI3422" s="70">
        <f t="shared" si="597"/>
        <v>14.628</v>
      </c>
      <c r="AJ3422" s="71" t="s">
        <v>369</v>
      </c>
      <c r="AK3422" s="72">
        <f t="shared" si="598"/>
        <v>2.041534710262368</v>
      </c>
      <c r="AL3422" s="73">
        <f t="shared" si="599"/>
        <v>2.041534710262368</v>
      </c>
    </row>
    <row r="3423" spans="1:38" hidden="1">
      <c r="A3423" s="25" t="s">
        <v>132</v>
      </c>
      <c r="B3423" s="25" t="s">
        <v>40</v>
      </c>
      <c r="C3423" s="32">
        <v>39651</v>
      </c>
      <c r="D3423" s="25">
        <v>2008</v>
      </c>
      <c r="E3423" s="26">
        <v>0.4826388888888889</v>
      </c>
      <c r="F3423" s="26">
        <v>0.52083333333333337</v>
      </c>
      <c r="G3423" s="26">
        <f t="shared" si="600"/>
        <v>3.8194444444444475E-2</v>
      </c>
      <c r="H3423" s="27">
        <v>2</v>
      </c>
      <c r="I3423" s="27">
        <v>2</v>
      </c>
      <c r="J3423" s="27">
        <v>2</v>
      </c>
      <c r="K3423" s="27">
        <v>2</v>
      </c>
      <c r="L3423" s="27" t="s">
        <v>61</v>
      </c>
      <c r="M3423" s="14" t="s">
        <v>62</v>
      </c>
      <c r="N3423" s="27">
        <v>1</v>
      </c>
      <c r="O3423" s="27">
        <f t="shared" si="602"/>
        <v>41.91</v>
      </c>
      <c r="P3423" s="28">
        <v>12.7</v>
      </c>
      <c r="Q3423" s="27">
        <f t="shared" si="603"/>
        <v>39.599999999999994</v>
      </c>
      <c r="R3423" s="28">
        <v>12</v>
      </c>
      <c r="S3423" s="27">
        <f t="shared" si="604"/>
        <v>41.91</v>
      </c>
      <c r="T3423" s="28">
        <v>12.7</v>
      </c>
      <c r="U3423" s="27" t="s">
        <v>43</v>
      </c>
      <c r="V3423" s="27" t="s">
        <v>43</v>
      </c>
      <c r="W3423" s="29">
        <v>27.8871</v>
      </c>
      <c r="X3423" s="29">
        <v>-115.19005</v>
      </c>
      <c r="Y3423" s="28">
        <f t="shared" si="601"/>
        <v>64.400000000000006</v>
      </c>
      <c r="Z3423" s="27">
        <v>18</v>
      </c>
      <c r="AA3423" s="27">
        <v>10</v>
      </c>
      <c r="AB3423" s="27" t="s">
        <v>44</v>
      </c>
      <c r="AC3423" s="25">
        <v>15</v>
      </c>
      <c r="AD3423" s="25">
        <v>16</v>
      </c>
      <c r="AE3423" s="27">
        <v>1</v>
      </c>
      <c r="AF3423" s="27">
        <v>37</v>
      </c>
      <c r="AG3423" s="27">
        <v>300</v>
      </c>
      <c r="AI3423" s="70">
        <f t="shared" si="597"/>
        <v>12.500999999999999</v>
      </c>
      <c r="AJ3423" s="71" t="s">
        <v>369</v>
      </c>
      <c r="AK3423" s="72">
        <f t="shared" si="598"/>
        <v>1.4471406331162124</v>
      </c>
      <c r="AL3423" s="73">
        <f t="shared" si="599"/>
        <v>1.4471406331162124</v>
      </c>
    </row>
    <row r="3424" spans="1:38" hidden="1">
      <c r="A3424" s="25" t="s">
        <v>132</v>
      </c>
      <c r="B3424" s="25" t="s">
        <v>40</v>
      </c>
      <c r="C3424" s="32">
        <v>39651</v>
      </c>
      <c r="D3424" s="25">
        <v>2008</v>
      </c>
      <c r="E3424" s="26">
        <v>0.4826388888888889</v>
      </c>
      <c r="F3424" s="26">
        <v>0.52083333333333337</v>
      </c>
      <c r="G3424" s="26">
        <f>F3424-E3424</f>
        <v>3.8194444444444475E-2</v>
      </c>
      <c r="H3424" s="27">
        <v>2</v>
      </c>
      <c r="I3424" s="27">
        <v>2</v>
      </c>
      <c r="J3424" s="27">
        <v>2</v>
      </c>
      <c r="K3424" s="27">
        <v>2</v>
      </c>
      <c r="L3424" s="27" t="s">
        <v>61</v>
      </c>
      <c r="M3424" s="14" t="s">
        <v>62</v>
      </c>
      <c r="N3424" s="27">
        <v>1</v>
      </c>
      <c r="O3424" s="27">
        <f>3.3*P3424</f>
        <v>41.91</v>
      </c>
      <c r="P3424" s="28">
        <v>12.7</v>
      </c>
      <c r="Q3424" s="27">
        <f>3.3*R3424</f>
        <v>39.599999999999994</v>
      </c>
      <c r="R3424" s="28">
        <v>12</v>
      </c>
      <c r="S3424" s="27">
        <f>3.3*T3424</f>
        <v>41.91</v>
      </c>
      <c r="T3424" s="28">
        <v>12.7</v>
      </c>
      <c r="U3424" s="27" t="s">
        <v>43</v>
      </c>
      <c r="V3424" s="27" t="s">
        <v>43</v>
      </c>
      <c r="W3424" s="29">
        <v>27.8871</v>
      </c>
      <c r="X3424" s="29">
        <v>-115.19005</v>
      </c>
      <c r="Y3424" s="28">
        <f>(Z3424*1.8)+32</f>
        <v>64.400000000000006</v>
      </c>
      <c r="Z3424" s="27">
        <v>18</v>
      </c>
      <c r="AA3424" s="27">
        <v>10</v>
      </c>
      <c r="AB3424" s="27" t="s">
        <v>44</v>
      </c>
      <c r="AC3424" s="25">
        <v>15</v>
      </c>
      <c r="AD3424" s="25">
        <v>18</v>
      </c>
      <c r="AE3424" s="27">
        <v>1</v>
      </c>
      <c r="AF3424" s="27">
        <v>37</v>
      </c>
      <c r="AG3424" s="27">
        <v>300</v>
      </c>
      <c r="AI3424" s="70">
        <f t="shared" si="597"/>
        <v>13.918999999999999</v>
      </c>
      <c r="AJ3424" s="71" t="s">
        <v>369</v>
      </c>
      <c r="AK3424" s="72">
        <f t="shared" si="598"/>
        <v>1.8310631406548505</v>
      </c>
      <c r="AL3424" s="73">
        <f t="shared" si="599"/>
        <v>1.8310631406548505</v>
      </c>
    </row>
    <row r="3425" spans="1:38" hidden="1">
      <c r="A3425" s="34" t="s">
        <v>170</v>
      </c>
      <c r="B3425" s="34" t="s">
        <v>40</v>
      </c>
      <c r="C3425" s="35">
        <v>40025</v>
      </c>
      <c r="D3425" s="34">
        <v>2009</v>
      </c>
      <c r="E3425" s="36">
        <v>0.35972222222222222</v>
      </c>
      <c r="F3425" s="36">
        <v>0.3888888888888889</v>
      </c>
      <c r="G3425" s="36">
        <v>2.9166666666666674E-2</v>
      </c>
      <c r="H3425" s="37">
        <v>2</v>
      </c>
      <c r="I3425" s="37">
        <v>1</v>
      </c>
      <c r="J3425" s="37">
        <v>1</v>
      </c>
      <c r="K3425" s="37">
        <v>1</v>
      </c>
      <c r="L3425" s="34" t="s">
        <v>41</v>
      </c>
      <c r="M3425" s="14" t="s">
        <v>42</v>
      </c>
      <c r="N3425" s="37">
        <v>2</v>
      </c>
      <c r="O3425" s="34">
        <f>P3425*3.3</f>
        <v>52.8</v>
      </c>
      <c r="P3425" s="37">
        <v>16</v>
      </c>
      <c r="Q3425" s="34">
        <f>R3425*3.3</f>
        <v>49.5</v>
      </c>
      <c r="R3425" s="34">
        <v>15</v>
      </c>
      <c r="S3425" s="34">
        <f>T3425*3.3</f>
        <v>52.8</v>
      </c>
      <c r="T3425" s="34">
        <v>16</v>
      </c>
      <c r="U3425" s="34" t="s">
        <v>43</v>
      </c>
      <c r="V3425" s="34" t="s">
        <v>43</v>
      </c>
      <c r="W3425" s="38">
        <v>27.835850000000001</v>
      </c>
      <c r="X3425" s="38">
        <v>-115.13414</v>
      </c>
      <c r="Y3425" s="39">
        <f>(Z3425*1.8)+32</f>
        <v>53.6</v>
      </c>
      <c r="Z3425" s="37">
        <v>12</v>
      </c>
      <c r="AA3425" s="37">
        <v>10</v>
      </c>
      <c r="AB3425" s="34" t="s">
        <v>44</v>
      </c>
      <c r="AC3425" s="34">
        <v>1</v>
      </c>
      <c r="AD3425" s="34">
        <v>12</v>
      </c>
      <c r="AE3425" s="34">
        <v>1</v>
      </c>
      <c r="AF3425" s="37">
        <v>6</v>
      </c>
      <c r="AG3425" s="34">
        <v>330</v>
      </c>
      <c r="AI3425" s="70">
        <f t="shared" si="597"/>
        <v>9.6649999999999991</v>
      </c>
      <c r="AJ3425" s="71" t="s">
        <v>369</v>
      </c>
      <c r="AK3425" s="72">
        <f t="shared" si="598"/>
        <v>0.82374690124645178</v>
      </c>
      <c r="AL3425" s="73">
        <f t="shared" si="599"/>
        <v>0.82374690124645178</v>
      </c>
    </row>
    <row r="3426" spans="1:38" hidden="1">
      <c r="A3426" s="34" t="s">
        <v>170</v>
      </c>
      <c r="B3426" s="34" t="s">
        <v>40</v>
      </c>
      <c r="C3426" s="35">
        <v>40025</v>
      </c>
      <c r="D3426" s="34">
        <v>2009</v>
      </c>
      <c r="E3426" s="36">
        <v>0.35972222222222222</v>
      </c>
      <c r="F3426" s="36">
        <v>0.3888888888888889</v>
      </c>
      <c r="G3426" s="36">
        <v>2.9166666666666674E-2</v>
      </c>
      <c r="H3426" s="37">
        <v>2</v>
      </c>
      <c r="I3426" s="37">
        <v>1</v>
      </c>
      <c r="J3426" s="37">
        <v>1</v>
      </c>
      <c r="K3426" s="37">
        <v>1</v>
      </c>
      <c r="L3426" s="34" t="s">
        <v>41</v>
      </c>
      <c r="M3426" s="14" t="s">
        <v>42</v>
      </c>
      <c r="N3426" s="37">
        <v>2</v>
      </c>
      <c r="O3426" s="34">
        <f t="shared" ref="O3426:O3489" si="605">P3426*3.3</f>
        <v>52.8</v>
      </c>
      <c r="P3426" s="37">
        <v>16</v>
      </c>
      <c r="Q3426" s="34">
        <f t="shared" ref="Q3426:Q3489" si="606">R3426*3.3</f>
        <v>49.5</v>
      </c>
      <c r="R3426" s="34">
        <v>15</v>
      </c>
      <c r="S3426" s="34">
        <f t="shared" ref="S3426:S3489" si="607">T3426*3.3</f>
        <v>52.8</v>
      </c>
      <c r="T3426" s="34">
        <v>16</v>
      </c>
      <c r="U3426" s="34" t="s">
        <v>43</v>
      </c>
      <c r="V3426" s="34" t="s">
        <v>43</v>
      </c>
      <c r="W3426" s="38">
        <v>27.835850000000001</v>
      </c>
      <c r="X3426" s="38">
        <v>-115.13414</v>
      </c>
      <c r="Y3426" s="39">
        <f t="shared" ref="Y3426:Y3489" si="608">(Z3426*1.8)+32</f>
        <v>53.6</v>
      </c>
      <c r="Z3426" s="37">
        <v>12</v>
      </c>
      <c r="AA3426" s="37">
        <v>10</v>
      </c>
      <c r="AB3426" s="34" t="s">
        <v>44</v>
      </c>
      <c r="AC3426" s="34">
        <v>1</v>
      </c>
      <c r="AD3426" s="34">
        <v>17</v>
      </c>
      <c r="AE3426" s="34">
        <v>1</v>
      </c>
      <c r="AF3426" s="37">
        <v>6</v>
      </c>
      <c r="AG3426" s="34">
        <v>330</v>
      </c>
      <c r="AI3426" s="70">
        <f t="shared" si="597"/>
        <v>13.209999999999999</v>
      </c>
      <c r="AJ3426" s="71" t="s">
        <v>369</v>
      </c>
      <c r="AK3426" s="72">
        <f t="shared" si="598"/>
        <v>1.6329725885917237</v>
      </c>
      <c r="AL3426" s="73">
        <f t="shared" si="599"/>
        <v>1.6329725885917237</v>
      </c>
    </row>
    <row r="3427" spans="1:38" hidden="1">
      <c r="A3427" s="34" t="s">
        <v>170</v>
      </c>
      <c r="B3427" s="34" t="s">
        <v>40</v>
      </c>
      <c r="C3427" s="35">
        <v>40025</v>
      </c>
      <c r="D3427" s="34">
        <v>2009</v>
      </c>
      <c r="E3427" s="36">
        <v>0.35972222222222222</v>
      </c>
      <c r="F3427" s="36">
        <v>0.3888888888888889</v>
      </c>
      <c r="G3427" s="36">
        <v>2.9166666666666674E-2</v>
      </c>
      <c r="H3427" s="37">
        <v>2</v>
      </c>
      <c r="I3427" s="37">
        <v>1</v>
      </c>
      <c r="J3427" s="37">
        <v>1</v>
      </c>
      <c r="K3427" s="37">
        <v>1</v>
      </c>
      <c r="L3427" s="34" t="s">
        <v>41</v>
      </c>
      <c r="M3427" s="14" t="s">
        <v>42</v>
      </c>
      <c r="N3427" s="37">
        <v>2</v>
      </c>
      <c r="O3427" s="34">
        <f t="shared" si="605"/>
        <v>52.8</v>
      </c>
      <c r="P3427" s="37">
        <v>16</v>
      </c>
      <c r="Q3427" s="34">
        <f t="shared" si="606"/>
        <v>49.5</v>
      </c>
      <c r="R3427" s="34">
        <v>15</v>
      </c>
      <c r="S3427" s="34">
        <f t="shared" si="607"/>
        <v>52.8</v>
      </c>
      <c r="T3427" s="34">
        <v>16</v>
      </c>
      <c r="U3427" s="34" t="s">
        <v>43</v>
      </c>
      <c r="V3427" s="34" t="s">
        <v>43</v>
      </c>
      <c r="W3427" s="38">
        <v>27.835850000000001</v>
      </c>
      <c r="X3427" s="38">
        <v>-115.13414</v>
      </c>
      <c r="Y3427" s="39">
        <f t="shared" si="608"/>
        <v>53.6</v>
      </c>
      <c r="Z3427" s="37">
        <v>12</v>
      </c>
      <c r="AA3427" s="37">
        <v>10</v>
      </c>
      <c r="AB3427" s="34" t="s">
        <v>44</v>
      </c>
      <c r="AC3427" s="34">
        <v>2</v>
      </c>
      <c r="AD3427" s="34">
        <v>17</v>
      </c>
      <c r="AE3427" s="34">
        <v>1</v>
      </c>
      <c r="AF3427" s="37">
        <v>8</v>
      </c>
      <c r="AG3427" s="34">
        <v>330</v>
      </c>
      <c r="AI3427" s="70">
        <f t="shared" si="597"/>
        <v>13.209999999999999</v>
      </c>
      <c r="AJ3427" s="71" t="s">
        <v>369</v>
      </c>
      <c r="AK3427" s="72">
        <f t="shared" si="598"/>
        <v>1.6329725885917237</v>
      </c>
      <c r="AL3427" s="73">
        <f t="shared" si="599"/>
        <v>1.6329725885917237</v>
      </c>
    </row>
    <row r="3428" spans="1:38" hidden="1">
      <c r="A3428" s="34" t="s">
        <v>170</v>
      </c>
      <c r="B3428" s="34" t="s">
        <v>40</v>
      </c>
      <c r="C3428" s="35">
        <v>40025</v>
      </c>
      <c r="D3428" s="34">
        <v>2009</v>
      </c>
      <c r="E3428" s="36">
        <v>0.35972222222222222</v>
      </c>
      <c r="F3428" s="36">
        <v>0.3888888888888889</v>
      </c>
      <c r="G3428" s="36">
        <v>2.9166666666666674E-2</v>
      </c>
      <c r="H3428" s="37">
        <v>2</v>
      </c>
      <c r="I3428" s="37">
        <v>1</v>
      </c>
      <c r="J3428" s="37">
        <v>1</v>
      </c>
      <c r="K3428" s="37">
        <v>1</v>
      </c>
      <c r="L3428" s="34" t="s">
        <v>41</v>
      </c>
      <c r="M3428" s="14" t="s">
        <v>42</v>
      </c>
      <c r="N3428" s="37">
        <v>2</v>
      </c>
      <c r="O3428" s="34">
        <f t="shared" si="605"/>
        <v>52.8</v>
      </c>
      <c r="P3428" s="37">
        <v>16</v>
      </c>
      <c r="Q3428" s="34">
        <f t="shared" si="606"/>
        <v>49.5</v>
      </c>
      <c r="R3428" s="34">
        <v>15</v>
      </c>
      <c r="S3428" s="34">
        <f t="shared" si="607"/>
        <v>52.8</v>
      </c>
      <c r="T3428" s="34">
        <v>16</v>
      </c>
      <c r="U3428" s="34" t="s">
        <v>43</v>
      </c>
      <c r="V3428" s="34" t="s">
        <v>43</v>
      </c>
      <c r="W3428" s="38">
        <v>27.835850000000001</v>
      </c>
      <c r="X3428" s="38">
        <v>-115.13414</v>
      </c>
      <c r="Y3428" s="39">
        <f t="shared" si="608"/>
        <v>53.6</v>
      </c>
      <c r="Z3428" s="37">
        <v>12</v>
      </c>
      <c r="AA3428" s="37">
        <v>10</v>
      </c>
      <c r="AB3428" s="34" t="s">
        <v>44</v>
      </c>
      <c r="AC3428" s="34">
        <v>2</v>
      </c>
      <c r="AD3428" s="34">
        <v>20</v>
      </c>
      <c r="AE3428" s="34">
        <v>1</v>
      </c>
      <c r="AF3428" s="37">
        <v>8</v>
      </c>
      <c r="AG3428" s="34">
        <v>330</v>
      </c>
      <c r="AI3428" s="70">
        <f t="shared" si="597"/>
        <v>15.337</v>
      </c>
      <c r="AJ3428" s="71" t="s">
        <v>369</v>
      </c>
      <c r="AK3428" s="72">
        <f t="shared" si="598"/>
        <v>2.2645047633742106</v>
      </c>
      <c r="AL3428" s="73">
        <f t="shared" si="599"/>
        <v>2.2645047633742106</v>
      </c>
    </row>
    <row r="3429" spans="1:38" hidden="1">
      <c r="A3429" s="34" t="s">
        <v>170</v>
      </c>
      <c r="B3429" s="34" t="s">
        <v>40</v>
      </c>
      <c r="C3429" s="35">
        <v>40025</v>
      </c>
      <c r="D3429" s="34">
        <v>2009</v>
      </c>
      <c r="E3429" s="36">
        <v>0.35972222222222222</v>
      </c>
      <c r="F3429" s="36">
        <v>0.3888888888888889</v>
      </c>
      <c r="G3429" s="36">
        <v>2.9166666666666674E-2</v>
      </c>
      <c r="H3429" s="37">
        <v>2</v>
      </c>
      <c r="I3429" s="37">
        <v>1</v>
      </c>
      <c r="J3429" s="37">
        <v>1</v>
      </c>
      <c r="K3429" s="37">
        <v>1</v>
      </c>
      <c r="L3429" s="34" t="s">
        <v>41</v>
      </c>
      <c r="M3429" s="14" t="s">
        <v>42</v>
      </c>
      <c r="N3429" s="37">
        <v>2</v>
      </c>
      <c r="O3429" s="34">
        <f t="shared" si="605"/>
        <v>52.8</v>
      </c>
      <c r="P3429" s="37">
        <v>16</v>
      </c>
      <c r="Q3429" s="34">
        <f t="shared" si="606"/>
        <v>49.5</v>
      </c>
      <c r="R3429" s="34">
        <v>15</v>
      </c>
      <c r="S3429" s="34">
        <f t="shared" si="607"/>
        <v>52.8</v>
      </c>
      <c r="T3429" s="34">
        <v>16</v>
      </c>
      <c r="U3429" s="34" t="s">
        <v>43</v>
      </c>
      <c r="V3429" s="34" t="s">
        <v>43</v>
      </c>
      <c r="W3429" s="38">
        <v>27.835850000000001</v>
      </c>
      <c r="X3429" s="38">
        <v>-115.13414</v>
      </c>
      <c r="Y3429" s="39">
        <f t="shared" si="608"/>
        <v>53.6</v>
      </c>
      <c r="Z3429" s="37">
        <v>12</v>
      </c>
      <c r="AA3429" s="37">
        <v>10</v>
      </c>
      <c r="AB3429" s="34" t="s">
        <v>44</v>
      </c>
      <c r="AC3429" s="34">
        <v>3</v>
      </c>
      <c r="AD3429" s="34">
        <v>19</v>
      </c>
      <c r="AE3429" s="34">
        <v>1</v>
      </c>
      <c r="AF3429" s="37">
        <v>10</v>
      </c>
      <c r="AG3429" s="34">
        <v>330</v>
      </c>
      <c r="AI3429" s="70">
        <f t="shared" si="597"/>
        <v>14.628</v>
      </c>
      <c r="AJ3429" s="71" t="s">
        <v>369</v>
      </c>
      <c r="AK3429" s="72">
        <f t="shared" si="598"/>
        <v>2.041534710262368</v>
      </c>
      <c r="AL3429" s="73">
        <f t="shared" si="599"/>
        <v>2.041534710262368</v>
      </c>
    </row>
    <row r="3430" spans="1:38" hidden="1">
      <c r="A3430" s="34" t="s">
        <v>170</v>
      </c>
      <c r="B3430" s="34" t="s">
        <v>40</v>
      </c>
      <c r="C3430" s="35">
        <v>40025</v>
      </c>
      <c r="D3430" s="34">
        <v>2009</v>
      </c>
      <c r="E3430" s="36">
        <v>0.35972222222222222</v>
      </c>
      <c r="F3430" s="36">
        <v>0.3888888888888889</v>
      </c>
      <c r="G3430" s="36">
        <v>2.9166666666666674E-2</v>
      </c>
      <c r="H3430" s="37">
        <v>2</v>
      </c>
      <c r="I3430" s="37">
        <v>1</v>
      </c>
      <c r="J3430" s="37">
        <v>1</v>
      </c>
      <c r="K3430" s="37">
        <v>1</v>
      </c>
      <c r="L3430" s="34" t="s">
        <v>41</v>
      </c>
      <c r="M3430" s="14" t="s">
        <v>42</v>
      </c>
      <c r="N3430" s="37">
        <v>2</v>
      </c>
      <c r="O3430" s="34">
        <f t="shared" si="605"/>
        <v>52.8</v>
      </c>
      <c r="P3430" s="37">
        <v>16</v>
      </c>
      <c r="Q3430" s="34">
        <f t="shared" si="606"/>
        <v>49.5</v>
      </c>
      <c r="R3430" s="34">
        <v>15</v>
      </c>
      <c r="S3430" s="34">
        <f t="shared" si="607"/>
        <v>52.8</v>
      </c>
      <c r="T3430" s="34">
        <v>16</v>
      </c>
      <c r="U3430" s="34" t="s">
        <v>43</v>
      </c>
      <c r="V3430" s="34" t="s">
        <v>43</v>
      </c>
      <c r="W3430" s="38">
        <v>27.835850000000001</v>
      </c>
      <c r="X3430" s="38">
        <v>-115.13414</v>
      </c>
      <c r="Y3430" s="39">
        <f t="shared" si="608"/>
        <v>53.6</v>
      </c>
      <c r="Z3430" s="37">
        <v>12</v>
      </c>
      <c r="AA3430" s="37">
        <v>10</v>
      </c>
      <c r="AB3430" s="34" t="s">
        <v>44</v>
      </c>
      <c r="AC3430" s="34">
        <v>4</v>
      </c>
      <c r="AD3430" s="34">
        <v>9</v>
      </c>
      <c r="AE3430" s="34">
        <v>1</v>
      </c>
      <c r="AF3430" s="37">
        <v>14</v>
      </c>
      <c r="AG3430" s="34">
        <v>330</v>
      </c>
      <c r="AI3430" s="70">
        <f t="shared" si="597"/>
        <v>7.5379999999999994</v>
      </c>
      <c r="AJ3430" s="71" t="s">
        <v>369</v>
      </c>
      <c r="AK3430" s="72">
        <f t="shared" si="598"/>
        <v>0.47796121404284658</v>
      </c>
      <c r="AL3430" s="73">
        <f t="shared" si="599"/>
        <v>0.47796121404284658</v>
      </c>
    </row>
    <row r="3431" spans="1:38" hidden="1">
      <c r="A3431" s="34" t="s">
        <v>170</v>
      </c>
      <c r="B3431" s="34" t="s">
        <v>40</v>
      </c>
      <c r="C3431" s="35">
        <v>40025</v>
      </c>
      <c r="D3431" s="34">
        <v>2009</v>
      </c>
      <c r="E3431" s="36">
        <v>0.35972222222222222</v>
      </c>
      <c r="F3431" s="36">
        <v>0.3888888888888889</v>
      </c>
      <c r="G3431" s="36">
        <v>2.9166666666666674E-2</v>
      </c>
      <c r="H3431" s="37">
        <v>2</v>
      </c>
      <c r="I3431" s="37">
        <v>1</v>
      </c>
      <c r="J3431" s="37">
        <v>1</v>
      </c>
      <c r="K3431" s="37">
        <v>1</v>
      </c>
      <c r="L3431" s="34" t="s">
        <v>41</v>
      </c>
      <c r="M3431" s="14" t="s">
        <v>42</v>
      </c>
      <c r="N3431" s="37">
        <v>2</v>
      </c>
      <c r="O3431" s="34">
        <f t="shared" si="605"/>
        <v>52.8</v>
      </c>
      <c r="P3431" s="37">
        <v>16</v>
      </c>
      <c r="Q3431" s="34">
        <f t="shared" si="606"/>
        <v>49.5</v>
      </c>
      <c r="R3431" s="34">
        <v>15</v>
      </c>
      <c r="S3431" s="34">
        <f t="shared" si="607"/>
        <v>52.8</v>
      </c>
      <c r="T3431" s="34">
        <v>16</v>
      </c>
      <c r="U3431" s="34" t="s">
        <v>43</v>
      </c>
      <c r="V3431" s="34" t="s">
        <v>43</v>
      </c>
      <c r="W3431" s="38">
        <v>27.835850000000001</v>
      </c>
      <c r="X3431" s="38">
        <v>-115.13414</v>
      </c>
      <c r="Y3431" s="39">
        <f t="shared" si="608"/>
        <v>53.6</v>
      </c>
      <c r="Z3431" s="37">
        <v>12</v>
      </c>
      <c r="AA3431" s="37">
        <v>10</v>
      </c>
      <c r="AB3431" s="34" t="s">
        <v>44</v>
      </c>
      <c r="AC3431" s="34">
        <v>4</v>
      </c>
      <c r="AD3431" s="34">
        <v>17</v>
      </c>
      <c r="AE3431" s="34">
        <v>1</v>
      </c>
      <c r="AF3431" s="37">
        <v>14</v>
      </c>
      <c r="AG3431" s="34">
        <v>330</v>
      </c>
      <c r="AI3431" s="70">
        <f t="shared" si="597"/>
        <v>13.209999999999999</v>
      </c>
      <c r="AJ3431" s="71" t="s">
        <v>369</v>
      </c>
      <c r="AK3431" s="72">
        <f t="shared" si="598"/>
        <v>1.6329725885917237</v>
      </c>
      <c r="AL3431" s="73">
        <f t="shared" si="599"/>
        <v>1.6329725885917237</v>
      </c>
    </row>
    <row r="3432" spans="1:38" hidden="1">
      <c r="A3432" s="34" t="s">
        <v>170</v>
      </c>
      <c r="B3432" s="34" t="s">
        <v>40</v>
      </c>
      <c r="C3432" s="35">
        <v>40025</v>
      </c>
      <c r="D3432" s="34">
        <v>2009</v>
      </c>
      <c r="E3432" s="36">
        <v>0.35972222222222222</v>
      </c>
      <c r="F3432" s="36">
        <v>0.3888888888888889</v>
      </c>
      <c r="G3432" s="36">
        <v>2.9166666666666674E-2</v>
      </c>
      <c r="H3432" s="37">
        <v>2</v>
      </c>
      <c r="I3432" s="37">
        <v>1</v>
      </c>
      <c r="J3432" s="37">
        <v>1</v>
      </c>
      <c r="K3432" s="37">
        <v>1</v>
      </c>
      <c r="L3432" s="34" t="s">
        <v>41</v>
      </c>
      <c r="M3432" s="14" t="s">
        <v>42</v>
      </c>
      <c r="N3432" s="37">
        <v>2</v>
      </c>
      <c r="O3432" s="34">
        <f t="shared" si="605"/>
        <v>52.8</v>
      </c>
      <c r="P3432" s="37">
        <v>16</v>
      </c>
      <c r="Q3432" s="34">
        <f t="shared" si="606"/>
        <v>49.5</v>
      </c>
      <c r="R3432" s="34">
        <v>15</v>
      </c>
      <c r="S3432" s="34">
        <f t="shared" si="607"/>
        <v>52.8</v>
      </c>
      <c r="T3432" s="34">
        <v>16</v>
      </c>
      <c r="U3432" s="34" t="s">
        <v>43</v>
      </c>
      <c r="V3432" s="34" t="s">
        <v>43</v>
      </c>
      <c r="W3432" s="38">
        <v>27.835850000000001</v>
      </c>
      <c r="X3432" s="38">
        <v>-115.13414</v>
      </c>
      <c r="Y3432" s="39">
        <f t="shared" si="608"/>
        <v>53.6</v>
      </c>
      <c r="Z3432" s="37">
        <v>12</v>
      </c>
      <c r="AA3432" s="37">
        <v>10</v>
      </c>
      <c r="AB3432" s="34" t="s">
        <v>44</v>
      </c>
      <c r="AC3432" s="34">
        <v>5</v>
      </c>
      <c r="AD3432" s="34">
        <v>15</v>
      </c>
      <c r="AE3432" s="34">
        <v>1</v>
      </c>
      <c r="AF3432" s="37">
        <v>20</v>
      </c>
      <c r="AG3432" s="34">
        <v>330</v>
      </c>
      <c r="AI3432" s="70">
        <f t="shared" si="597"/>
        <v>11.792</v>
      </c>
      <c r="AJ3432" s="71" t="s">
        <v>369</v>
      </c>
      <c r="AK3432" s="72">
        <f t="shared" si="598"/>
        <v>1.2734394051640829</v>
      </c>
      <c r="AL3432" s="73">
        <f t="shared" si="599"/>
        <v>1.2734394051640829</v>
      </c>
    </row>
    <row r="3433" spans="1:38" hidden="1">
      <c r="A3433" s="34" t="s">
        <v>170</v>
      </c>
      <c r="B3433" s="34" t="s">
        <v>40</v>
      </c>
      <c r="C3433" s="35">
        <v>40025</v>
      </c>
      <c r="D3433" s="34">
        <v>2009</v>
      </c>
      <c r="E3433" s="36">
        <v>0.35972222222222222</v>
      </c>
      <c r="F3433" s="36">
        <v>0.3888888888888889</v>
      </c>
      <c r="G3433" s="36">
        <v>2.9166666666666674E-2</v>
      </c>
      <c r="H3433" s="37">
        <v>2</v>
      </c>
      <c r="I3433" s="37">
        <v>1</v>
      </c>
      <c r="J3433" s="37">
        <v>1</v>
      </c>
      <c r="K3433" s="37">
        <v>1</v>
      </c>
      <c r="L3433" s="34" t="s">
        <v>41</v>
      </c>
      <c r="M3433" s="14" t="s">
        <v>42</v>
      </c>
      <c r="N3433" s="37">
        <v>2</v>
      </c>
      <c r="O3433" s="34">
        <f t="shared" si="605"/>
        <v>52.8</v>
      </c>
      <c r="P3433" s="37">
        <v>16</v>
      </c>
      <c r="Q3433" s="34">
        <f t="shared" si="606"/>
        <v>49.5</v>
      </c>
      <c r="R3433" s="34">
        <v>15</v>
      </c>
      <c r="S3433" s="34">
        <f t="shared" si="607"/>
        <v>52.8</v>
      </c>
      <c r="T3433" s="34">
        <v>16</v>
      </c>
      <c r="U3433" s="34" t="s">
        <v>43</v>
      </c>
      <c r="V3433" s="34" t="s">
        <v>43</v>
      </c>
      <c r="W3433" s="38">
        <v>27.835850000000001</v>
      </c>
      <c r="X3433" s="38">
        <v>-115.13414</v>
      </c>
      <c r="Y3433" s="39">
        <f t="shared" si="608"/>
        <v>53.6</v>
      </c>
      <c r="Z3433" s="37">
        <v>12</v>
      </c>
      <c r="AA3433" s="37">
        <v>10</v>
      </c>
      <c r="AB3433" s="34" t="s">
        <v>44</v>
      </c>
      <c r="AC3433" s="34">
        <v>5</v>
      </c>
      <c r="AD3433" s="34">
        <v>17</v>
      </c>
      <c r="AE3433" s="34">
        <v>1</v>
      </c>
      <c r="AF3433" s="37">
        <v>20</v>
      </c>
      <c r="AG3433" s="34">
        <v>330</v>
      </c>
      <c r="AI3433" s="70">
        <f t="shared" si="597"/>
        <v>13.209999999999999</v>
      </c>
      <c r="AJ3433" s="71" t="s">
        <v>369</v>
      </c>
      <c r="AK3433" s="72">
        <f t="shared" si="598"/>
        <v>1.6329725885917237</v>
      </c>
      <c r="AL3433" s="73">
        <f t="shared" si="599"/>
        <v>1.6329725885917237</v>
      </c>
    </row>
    <row r="3434" spans="1:38" hidden="1">
      <c r="A3434" s="34" t="s">
        <v>170</v>
      </c>
      <c r="B3434" s="34" t="s">
        <v>40</v>
      </c>
      <c r="C3434" s="35">
        <v>40025</v>
      </c>
      <c r="D3434" s="34">
        <v>2009</v>
      </c>
      <c r="E3434" s="36">
        <v>0.35972222222222222</v>
      </c>
      <c r="F3434" s="36">
        <v>0.3888888888888889</v>
      </c>
      <c r="G3434" s="36">
        <v>2.9166666666666674E-2</v>
      </c>
      <c r="H3434" s="37">
        <v>2</v>
      </c>
      <c r="I3434" s="37">
        <v>1</v>
      </c>
      <c r="J3434" s="37">
        <v>1</v>
      </c>
      <c r="K3434" s="37">
        <v>1</v>
      </c>
      <c r="L3434" s="34" t="s">
        <v>41</v>
      </c>
      <c r="M3434" s="14" t="s">
        <v>42</v>
      </c>
      <c r="N3434" s="37">
        <v>2</v>
      </c>
      <c r="O3434" s="34">
        <f t="shared" si="605"/>
        <v>52.8</v>
      </c>
      <c r="P3434" s="37">
        <v>16</v>
      </c>
      <c r="Q3434" s="34">
        <f t="shared" si="606"/>
        <v>49.5</v>
      </c>
      <c r="R3434" s="34">
        <v>15</v>
      </c>
      <c r="S3434" s="34">
        <f t="shared" si="607"/>
        <v>52.8</v>
      </c>
      <c r="T3434" s="34">
        <v>16</v>
      </c>
      <c r="U3434" s="34" t="s">
        <v>43</v>
      </c>
      <c r="V3434" s="34" t="s">
        <v>43</v>
      </c>
      <c r="W3434" s="38">
        <v>27.835850000000001</v>
      </c>
      <c r="X3434" s="38">
        <v>-115.13414</v>
      </c>
      <c r="Y3434" s="39">
        <f t="shared" si="608"/>
        <v>53.6</v>
      </c>
      <c r="Z3434" s="37">
        <v>12</v>
      </c>
      <c r="AA3434" s="37">
        <v>10</v>
      </c>
      <c r="AB3434" s="34" t="s">
        <v>44</v>
      </c>
      <c r="AC3434" s="34">
        <v>5</v>
      </c>
      <c r="AD3434" s="34">
        <v>19</v>
      </c>
      <c r="AE3434" s="34">
        <v>1</v>
      </c>
      <c r="AF3434" s="37">
        <v>20</v>
      </c>
      <c r="AG3434" s="34">
        <v>330</v>
      </c>
      <c r="AI3434" s="70">
        <f t="shared" si="597"/>
        <v>14.628</v>
      </c>
      <c r="AJ3434" s="71" t="s">
        <v>369</v>
      </c>
      <c r="AK3434" s="72">
        <f t="shared" si="598"/>
        <v>2.041534710262368</v>
      </c>
      <c r="AL3434" s="73">
        <f t="shared" si="599"/>
        <v>2.041534710262368</v>
      </c>
    </row>
    <row r="3435" spans="1:38" hidden="1">
      <c r="A3435" s="34" t="s">
        <v>170</v>
      </c>
      <c r="B3435" s="34" t="s">
        <v>40</v>
      </c>
      <c r="C3435" s="35">
        <v>40025</v>
      </c>
      <c r="D3435" s="34">
        <v>2009</v>
      </c>
      <c r="E3435" s="36">
        <v>0.35972222222222222</v>
      </c>
      <c r="F3435" s="36">
        <v>0.3888888888888889</v>
      </c>
      <c r="G3435" s="36">
        <v>2.9166666666666674E-2</v>
      </c>
      <c r="H3435" s="37">
        <v>2</v>
      </c>
      <c r="I3435" s="37">
        <v>1</v>
      </c>
      <c r="J3435" s="37">
        <v>1</v>
      </c>
      <c r="K3435" s="37">
        <v>1</v>
      </c>
      <c r="L3435" s="34" t="s">
        <v>41</v>
      </c>
      <c r="M3435" s="14" t="s">
        <v>42</v>
      </c>
      <c r="N3435" s="37">
        <v>2</v>
      </c>
      <c r="O3435" s="34">
        <f t="shared" si="605"/>
        <v>52.8</v>
      </c>
      <c r="P3435" s="37">
        <v>16</v>
      </c>
      <c r="Q3435" s="34">
        <f t="shared" si="606"/>
        <v>49.5</v>
      </c>
      <c r="R3435" s="34">
        <v>15</v>
      </c>
      <c r="S3435" s="34">
        <f t="shared" si="607"/>
        <v>52.8</v>
      </c>
      <c r="T3435" s="34">
        <v>16</v>
      </c>
      <c r="U3435" s="34" t="s">
        <v>43</v>
      </c>
      <c r="V3435" s="34" t="s">
        <v>43</v>
      </c>
      <c r="W3435" s="38">
        <v>27.835850000000001</v>
      </c>
      <c r="X3435" s="38">
        <v>-115.13414</v>
      </c>
      <c r="Y3435" s="39">
        <f t="shared" si="608"/>
        <v>53.6</v>
      </c>
      <c r="Z3435" s="37">
        <v>12</v>
      </c>
      <c r="AA3435" s="37">
        <v>10</v>
      </c>
      <c r="AB3435" s="34" t="s">
        <v>44</v>
      </c>
      <c r="AC3435" s="34">
        <v>6</v>
      </c>
      <c r="AD3435" s="34">
        <v>17</v>
      </c>
      <c r="AE3435" s="34">
        <v>1</v>
      </c>
      <c r="AF3435" s="37">
        <v>25</v>
      </c>
      <c r="AG3435" s="34">
        <v>330</v>
      </c>
      <c r="AI3435" s="70">
        <f t="shared" si="597"/>
        <v>13.209999999999999</v>
      </c>
      <c r="AJ3435" s="71" t="s">
        <v>369</v>
      </c>
      <c r="AK3435" s="72">
        <f t="shared" si="598"/>
        <v>1.6329725885917237</v>
      </c>
      <c r="AL3435" s="73">
        <f t="shared" si="599"/>
        <v>1.6329725885917237</v>
      </c>
    </row>
    <row r="3436" spans="1:38" hidden="1">
      <c r="A3436" s="34" t="s">
        <v>170</v>
      </c>
      <c r="B3436" s="34" t="s">
        <v>40</v>
      </c>
      <c r="C3436" s="35">
        <v>40025</v>
      </c>
      <c r="D3436" s="34">
        <v>2009</v>
      </c>
      <c r="E3436" s="36">
        <v>0.35972222222222222</v>
      </c>
      <c r="F3436" s="36">
        <v>0.3888888888888889</v>
      </c>
      <c r="G3436" s="36">
        <v>2.9166666666666674E-2</v>
      </c>
      <c r="H3436" s="37">
        <v>2</v>
      </c>
      <c r="I3436" s="37">
        <v>1</v>
      </c>
      <c r="J3436" s="37">
        <v>1</v>
      </c>
      <c r="K3436" s="37">
        <v>1</v>
      </c>
      <c r="L3436" s="34" t="s">
        <v>41</v>
      </c>
      <c r="M3436" s="14" t="s">
        <v>42</v>
      </c>
      <c r="N3436" s="37">
        <v>2</v>
      </c>
      <c r="O3436" s="34">
        <f t="shared" si="605"/>
        <v>52.8</v>
      </c>
      <c r="P3436" s="37">
        <v>16</v>
      </c>
      <c r="Q3436" s="34">
        <f t="shared" si="606"/>
        <v>49.5</v>
      </c>
      <c r="R3436" s="34">
        <v>15</v>
      </c>
      <c r="S3436" s="34">
        <f t="shared" si="607"/>
        <v>52.8</v>
      </c>
      <c r="T3436" s="34">
        <v>16</v>
      </c>
      <c r="U3436" s="34" t="s">
        <v>43</v>
      </c>
      <c r="V3436" s="34" t="s">
        <v>43</v>
      </c>
      <c r="W3436" s="38">
        <v>27.835850000000001</v>
      </c>
      <c r="X3436" s="38">
        <v>-115.13414</v>
      </c>
      <c r="Y3436" s="39">
        <f t="shared" si="608"/>
        <v>53.6</v>
      </c>
      <c r="Z3436" s="37">
        <v>12</v>
      </c>
      <c r="AA3436" s="37">
        <v>10</v>
      </c>
      <c r="AB3436" s="34" t="s">
        <v>44</v>
      </c>
      <c r="AC3436" s="34">
        <v>6</v>
      </c>
      <c r="AD3436" s="34">
        <v>19</v>
      </c>
      <c r="AE3436" s="34">
        <v>1</v>
      </c>
      <c r="AF3436" s="37">
        <v>25</v>
      </c>
      <c r="AG3436" s="34">
        <v>330</v>
      </c>
      <c r="AI3436" s="70">
        <f t="shared" si="597"/>
        <v>14.628</v>
      </c>
      <c r="AJ3436" s="71" t="s">
        <v>369</v>
      </c>
      <c r="AK3436" s="72">
        <f t="shared" si="598"/>
        <v>2.041534710262368</v>
      </c>
      <c r="AL3436" s="73">
        <f t="shared" si="599"/>
        <v>2.041534710262368</v>
      </c>
    </row>
    <row r="3437" spans="1:38" hidden="1">
      <c r="A3437" s="34" t="s">
        <v>170</v>
      </c>
      <c r="B3437" s="34" t="s">
        <v>40</v>
      </c>
      <c r="C3437" s="35">
        <v>40025</v>
      </c>
      <c r="D3437" s="34">
        <v>2009</v>
      </c>
      <c r="E3437" s="36">
        <v>0.35972222222222222</v>
      </c>
      <c r="F3437" s="36">
        <v>0.3888888888888889</v>
      </c>
      <c r="G3437" s="36">
        <v>2.9166666666666674E-2</v>
      </c>
      <c r="H3437" s="37">
        <v>2</v>
      </c>
      <c r="I3437" s="37">
        <v>1</v>
      </c>
      <c r="J3437" s="37">
        <v>1</v>
      </c>
      <c r="K3437" s="37">
        <v>1</v>
      </c>
      <c r="L3437" s="34" t="s">
        <v>41</v>
      </c>
      <c r="M3437" s="14" t="s">
        <v>42</v>
      </c>
      <c r="N3437" s="37">
        <v>2</v>
      </c>
      <c r="O3437" s="34">
        <f t="shared" si="605"/>
        <v>52.8</v>
      </c>
      <c r="P3437" s="37">
        <v>16</v>
      </c>
      <c r="Q3437" s="34">
        <f t="shared" si="606"/>
        <v>49.5</v>
      </c>
      <c r="R3437" s="34">
        <v>15</v>
      </c>
      <c r="S3437" s="34">
        <f t="shared" si="607"/>
        <v>52.8</v>
      </c>
      <c r="T3437" s="34">
        <v>16</v>
      </c>
      <c r="U3437" s="34" t="s">
        <v>43</v>
      </c>
      <c r="V3437" s="34" t="s">
        <v>43</v>
      </c>
      <c r="W3437" s="38">
        <v>27.835850000000001</v>
      </c>
      <c r="X3437" s="38">
        <v>-115.13414</v>
      </c>
      <c r="Y3437" s="39">
        <f t="shared" si="608"/>
        <v>53.6</v>
      </c>
      <c r="Z3437" s="37">
        <v>12</v>
      </c>
      <c r="AA3437" s="37">
        <v>10</v>
      </c>
      <c r="AB3437" s="34" t="s">
        <v>44</v>
      </c>
      <c r="AC3437" s="34">
        <v>6</v>
      </c>
      <c r="AD3437" s="34">
        <v>19</v>
      </c>
      <c r="AE3437" s="34">
        <v>1</v>
      </c>
      <c r="AF3437" s="37">
        <v>25</v>
      </c>
      <c r="AG3437" s="34">
        <v>330</v>
      </c>
      <c r="AI3437" s="70">
        <f t="shared" si="597"/>
        <v>14.628</v>
      </c>
      <c r="AJ3437" s="71" t="s">
        <v>369</v>
      </c>
      <c r="AK3437" s="72">
        <f t="shared" si="598"/>
        <v>2.041534710262368</v>
      </c>
      <c r="AL3437" s="73">
        <f t="shared" si="599"/>
        <v>2.041534710262368</v>
      </c>
    </row>
    <row r="3438" spans="1:38" hidden="1">
      <c r="A3438" s="34" t="s">
        <v>170</v>
      </c>
      <c r="B3438" s="34" t="s">
        <v>40</v>
      </c>
      <c r="C3438" s="35">
        <v>40025</v>
      </c>
      <c r="D3438" s="34">
        <v>2009</v>
      </c>
      <c r="E3438" s="36">
        <v>0.35972222222222222</v>
      </c>
      <c r="F3438" s="36">
        <v>0.3888888888888889</v>
      </c>
      <c r="G3438" s="36">
        <v>2.9166666666666674E-2</v>
      </c>
      <c r="H3438" s="37">
        <v>2</v>
      </c>
      <c r="I3438" s="37">
        <v>1</v>
      </c>
      <c r="J3438" s="37">
        <v>1</v>
      </c>
      <c r="K3438" s="37">
        <v>1</v>
      </c>
      <c r="L3438" s="34" t="s">
        <v>41</v>
      </c>
      <c r="M3438" s="14" t="s">
        <v>42</v>
      </c>
      <c r="N3438" s="37">
        <v>2</v>
      </c>
      <c r="O3438" s="34">
        <f t="shared" si="605"/>
        <v>52.8</v>
      </c>
      <c r="P3438" s="37">
        <v>16</v>
      </c>
      <c r="Q3438" s="34">
        <f t="shared" si="606"/>
        <v>49.5</v>
      </c>
      <c r="R3438" s="34">
        <v>15</v>
      </c>
      <c r="S3438" s="34">
        <f t="shared" si="607"/>
        <v>52.8</v>
      </c>
      <c r="T3438" s="34">
        <v>16</v>
      </c>
      <c r="U3438" s="34" t="s">
        <v>43</v>
      </c>
      <c r="V3438" s="34" t="s">
        <v>43</v>
      </c>
      <c r="W3438" s="38">
        <v>27.835850000000001</v>
      </c>
      <c r="X3438" s="38">
        <v>-115.13414</v>
      </c>
      <c r="Y3438" s="39">
        <f t="shared" si="608"/>
        <v>53.6</v>
      </c>
      <c r="Z3438" s="37">
        <v>12</v>
      </c>
      <c r="AA3438" s="37">
        <v>10</v>
      </c>
      <c r="AB3438" s="34" t="s">
        <v>44</v>
      </c>
      <c r="AC3438" s="34">
        <v>7</v>
      </c>
      <c r="AD3438" s="34">
        <v>12</v>
      </c>
      <c r="AE3438" s="34">
        <v>1</v>
      </c>
      <c r="AF3438" s="37">
        <v>30</v>
      </c>
      <c r="AG3438" s="34">
        <v>330</v>
      </c>
      <c r="AI3438" s="70">
        <f t="shared" si="597"/>
        <v>9.6649999999999991</v>
      </c>
      <c r="AJ3438" s="71" t="s">
        <v>369</v>
      </c>
      <c r="AK3438" s="72">
        <f t="shared" si="598"/>
        <v>0.82374690124645178</v>
      </c>
      <c r="AL3438" s="73">
        <f t="shared" si="599"/>
        <v>0.82374690124645178</v>
      </c>
    </row>
    <row r="3439" spans="1:38" hidden="1">
      <c r="A3439" s="34" t="s">
        <v>170</v>
      </c>
      <c r="B3439" s="34" t="s">
        <v>40</v>
      </c>
      <c r="C3439" s="35">
        <v>40025</v>
      </c>
      <c r="D3439" s="34">
        <v>2009</v>
      </c>
      <c r="E3439" s="36">
        <v>0.35972222222222222</v>
      </c>
      <c r="F3439" s="36">
        <v>0.3888888888888889</v>
      </c>
      <c r="G3439" s="36">
        <v>2.9166666666666674E-2</v>
      </c>
      <c r="H3439" s="37">
        <v>2</v>
      </c>
      <c r="I3439" s="37">
        <v>1</v>
      </c>
      <c r="J3439" s="37">
        <v>1</v>
      </c>
      <c r="K3439" s="37">
        <v>1</v>
      </c>
      <c r="L3439" s="34" t="s">
        <v>41</v>
      </c>
      <c r="M3439" s="14" t="s">
        <v>42</v>
      </c>
      <c r="N3439" s="37">
        <v>2</v>
      </c>
      <c r="O3439" s="34">
        <f t="shared" si="605"/>
        <v>52.8</v>
      </c>
      <c r="P3439" s="37">
        <v>16</v>
      </c>
      <c r="Q3439" s="34">
        <f t="shared" si="606"/>
        <v>49.5</v>
      </c>
      <c r="R3439" s="34">
        <v>15</v>
      </c>
      <c r="S3439" s="34">
        <f t="shared" si="607"/>
        <v>52.8</v>
      </c>
      <c r="T3439" s="34">
        <v>16</v>
      </c>
      <c r="U3439" s="34" t="s">
        <v>43</v>
      </c>
      <c r="V3439" s="34" t="s">
        <v>43</v>
      </c>
      <c r="W3439" s="38">
        <v>27.835850000000001</v>
      </c>
      <c r="X3439" s="38">
        <v>-115.13414</v>
      </c>
      <c r="Y3439" s="39">
        <f t="shared" si="608"/>
        <v>53.6</v>
      </c>
      <c r="Z3439" s="37">
        <v>12</v>
      </c>
      <c r="AA3439" s="37">
        <v>10</v>
      </c>
      <c r="AB3439" s="34" t="s">
        <v>44</v>
      </c>
      <c r="AC3439" s="34">
        <v>7</v>
      </c>
      <c r="AD3439" s="34">
        <v>17</v>
      </c>
      <c r="AE3439" s="34">
        <v>1</v>
      </c>
      <c r="AF3439" s="37">
        <v>30</v>
      </c>
      <c r="AG3439" s="34">
        <v>330</v>
      </c>
      <c r="AI3439" s="70">
        <f t="shared" si="597"/>
        <v>13.209999999999999</v>
      </c>
      <c r="AJ3439" s="71" t="s">
        <v>369</v>
      </c>
      <c r="AK3439" s="72">
        <f t="shared" si="598"/>
        <v>1.6329725885917237</v>
      </c>
      <c r="AL3439" s="73">
        <f t="shared" si="599"/>
        <v>1.6329725885917237</v>
      </c>
    </row>
    <row r="3440" spans="1:38" hidden="1">
      <c r="A3440" s="34" t="s">
        <v>170</v>
      </c>
      <c r="B3440" s="34" t="s">
        <v>40</v>
      </c>
      <c r="C3440" s="35">
        <v>40025</v>
      </c>
      <c r="D3440" s="34">
        <v>2009</v>
      </c>
      <c r="E3440" s="36">
        <v>0.35972222222222222</v>
      </c>
      <c r="F3440" s="36">
        <v>0.3888888888888889</v>
      </c>
      <c r="G3440" s="36">
        <v>2.9166666666666674E-2</v>
      </c>
      <c r="H3440" s="37">
        <v>2</v>
      </c>
      <c r="I3440" s="37">
        <v>1</v>
      </c>
      <c r="J3440" s="37">
        <v>1</v>
      </c>
      <c r="K3440" s="37">
        <v>1</v>
      </c>
      <c r="L3440" s="34" t="s">
        <v>41</v>
      </c>
      <c r="M3440" s="14" t="s">
        <v>42</v>
      </c>
      <c r="N3440" s="37">
        <v>2</v>
      </c>
      <c r="O3440" s="34">
        <f t="shared" si="605"/>
        <v>52.8</v>
      </c>
      <c r="P3440" s="37">
        <v>16</v>
      </c>
      <c r="Q3440" s="34">
        <f t="shared" si="606"/>
        <v>49.5</v>
      </c>
      <c r="R3440" s="34">
        <v>15</v>
      </c>
      <c r="S3440" s="34">
        <f t="shared" si="607"/>
        <v>52.8</v>
      </c>
      <c r="T3440" s="34">
        <v>16</v>
      </c>
      <c r="U3440" s="34" t="s">
        <v>43</v>
      </c>
      <c r="V3440" s="34" t="s">
        <v>43</v>
      </c>
      <c r="W3440" s="38">
        <v>27.835850000000001</v>
      </c>
      <c r="X3440" s="38">
        <v>-115.13414</v>
      </c>
      <c r="Y3440" s="39">
        <f t="shared" si="608"/>
        <v>53.6</v>
      </c>
      <c r="Z3440" s="37">
        <v>12</v>
      </c>
      <c r="AA3440" s="37">
        <v>10</v>
      </c>
      <c r="AB3440" s="34" t="s">
        <v>44</v>
      </c>
      <c r="AC3440" s="34">
        <v>8</v>
      </c>
      <c r="AD3440" s="34">
        <v>13</v>
      </c>
      <c r="AE3440" s="34">
        <v>1</v>
      </c>
      <c r="AF3440" s="37">
        <v>32</v>
      </c>
      <c r="AG3440" s="34">
        <v>330</v>
      </c>
      <c r="AI3440" s="70">
        <f t="shared" si="597"/>
        <v>10.373999999999999</v>
      </c>
      <c r="AJ3440" s="71" t="s">
        <v>369</v>
      </c>
      <c r="AK3440" s="72">
        <f t="shared" si="598"/>
        <v>0.96188687250685145</v>
      </c>
      <c r="AL3440" s="73">
        <f t="shared" si="599"/>
        <v>0.96188687250685145</v>
      </c>
    </row>
    <row r="3441" spans="1:38" hidden="1">
      <c r="A3441" s="34" t="s">
        <v>170</v>
      </c>
      <c r="B3441" s="34" t="s">
        <v>40</v>
      </c>
      <c r="C3441" s="35">
        <v>40025</v>
      </c>
      <c r="D3441" s="34">
        <v>2009</v>
      </c>
      <c r="E3441" s="36">
        <v>0.35972222222222222</v>
      </c>
      <c r="F3441" s="36">
        <v>0.3888888888888889</v>
      </c>
      <c r="G3441" s="36">
        <v>2.9166666666666674E-2</v>
      </c>
      <c r="H3441" s="37">
        <v>2</v>
      </c>
      <c r="I3441" s="37">
        <v>1</v>
      </c>
      <c r="J3441" s="37">
        <v>1</v>
      </c>
      <c r="K3441" s="37">
        <v>1</v>
      </c>
      <c r="L3441" s="34" t="s">
        <v>41</v>
      </c>
      <c r="M3441" s="14" t="s">
        <v>42</v>
      </c>
      <c r="N3441" s="37">
        <v>2</v>
      </c>
      <c r="O3441" s="34">
        <f t="shared" si="605"/>
        <v>52.8</v>
      </c>
      <c r="P3441" s="37">
        <v>16</v>
      </c>
      <c r="Q3441" s="34">
        <f t="shared" si="606"/>
        <v>49.5</v>
      </c>
      <c r="R3441" s="34">
        <v>15</v>
      </c>
      <c r="S3441" s="34">
        <f t="shared" si="607"/>
        <v>52.8</v>
      </c>
      <c r="T3441" s="34">
        <v>16</v>
      </c>
      <c r="U3441" s="34" t="s">
        <v>43</v>
      </c>
      <c r="V3441" s="34" t="s">
        <v>43</v>
      </c>
      <c r="W3441" s="38">
        <v>27.835850000000001</v>
      </c>
      <c r="X3441" s="38">
        <v>-115.13414</v>
      </c>
      <c r="Y3441" s="39">
        <f t="shared" si="608"/>
        <v>53.6</v>
      </c>
      <c r="Z3441" s="37">
        <v>12</v>
      </c>
      <c r="AA3441" s="37">
        <v>10</v>
      </c>
      <c r="AB3441" s="34" t="s">
        <v>44</v>
      </c>
      <c r="AC3441" s="34">
        <v>8</v>
      </c>
      <c r="AD3441" s="34">
        <v>17</v>
      </c>
      <c r="AE3441" s="34">
        <v>1</v>
      </c>
      <c r="AF3441" s="37">
        <v>32</v>
      </c>
      <c r="AG3441" s="34">
        <v>330</v>
      </c>
      <c r="AI3441" s="70">
        <f t="shared" si="597"/>
        <v>13.209999999999999</v>
      </c>
      <c r="AJ3441" s="71" t="s">
        <v>369</v>
      </c>
      <c r="AK3441" s="72">
        <f t="shared" si="598"/>
        <v>1.6329725885917237</v>
      </c>
      <c r="AL3441" s="73">
        <f t="shared" si="599"/>
        <v>1.6329725885917237</v>
      </c>
    </row>
    <row r="3442" spans="1:38" hidden="1">
      <c r="A3442" s="34" t="s">
        <v>171</v>
      </c>
      <c r="B3442" s="34" t="s">
        <v>40</v>
      </c>
      <c r="C3442" s="35">
        <v>40025</v>
      </c>
      <c r="D3442" s="34">
        <v>2009</v>
      </c>
      <c r="E3442" s="36">
        <v>0.45833333333333331</v>
      </c>
      <c r="F3442" s="36">
        <v>0.49236111111111108</v>
      </c>
      <c r="G3442" s="36">
        <v>3.4027777777777768E-2</v>
      </c>
      <c r="H3442" s="37">
        <v>2</v>
      </c>
      <c r="I3442" s="37">
        <v>2</v>
      </c>
      <c r="J3442" s="37">
        <v>2</v>
      </c>
      <c r="K3442" s="37">
        <v>2</v>
      </c>
      <c r="L3442" s="34" t="s">
        <v>41</v>
      </c>
      <c r="M3442" s="14" t="s">
        <v>42</v>
      </c>
      <c r="N3442" s="37">
        <v>2</v>
      </c>
      <c r="O3442" s="34">
        <f t="shared" si="605"/>
        <v>41.58</v>
      </c>
      <c r="P3442" s="37">
        <v>12.6</v>
      </c>
      <c r="Q3442" s="34">
        <f t="shared" si="606"/>
        <v>47.19</v>
      </c>
      <c r="R3442" s="34">
        <v>14.3</v>
      </c>
      <c r="S3442" s="34">
        <f t="shared" si="607"/>
        <v>47.19</v>
      </c>
      <c r="T3442" s="34">
        <v>14.3</v>
      </c>
      <c r="U3442" s="34" t="s">
        <v>43</v>
      </c>
      <c r="V3442" s="34" t="s">
        <v>43</v>
      </c>
      <c r="W3442" s="38">
        <v>27.835100000000001</v>
      </c>
      <c r="X3442" s="38">
        <v>-115.13079999999999</v>
      </c>
      <c r="Y3442" s="39">
        <f t="shared" si="608"/>
        <v>55.400000000000006</v>
      </c>
      <c r="Z3442" s="37">
        <v>13</v>
      </c>
      <c r="AA3442" s="37">
        <v>9</v>
      </c>
      <c r="AB3442" s="34" t="s">
        <v>44</v>
      </c>
      <c r="AC3442" s="34">
        <v>1</v>
      </c>
      <c r="AD3442" s="34">
        <v>17</v>
      </c>
      <c r="AE3442" s="34">
        <v>1</v>
      </c>
      <c r="AF3442" s="37">
        <v>3</v>
      </c>
      <c r="AG3442" s="34">
        <v>180</v>
      </c>
      <c r="AI3442" s="70">
        <f t="shared" si="597"/>
        <v>13.209999999999999</v>
      </c>
      <c r="AJ3442" s="71" t="s">
        <v>369</v>
      </c>
      <c r="AK3442" s="72">
        <f t="shared" si="598"/>
        <v>1.6329725885917237</v>
      </c>
      <c r="AL3442" s="73">
        <f t="shared" si="599"/>
        <v>1.6329725885917237</v>
      </c>
    </row>
    <row r="3443" spans="1:38" hidden="1">
      <c r="A3443" s="34" t="s">
        <v>171</v>
      </c>
      <c r="B3443" s="34" t="s">
        <v>40</v>
      </c>
      <c r="C3443" s="35">
        <v>40025</v>
      </c>
      <c r="D3443" s="34">
        <v>2009</v>
      </c>
      <c r="E3443" s="36">
        <v>0.45833333333333331</v>
      </c>
      <c r="F3443" s="36">
        <v>0.49236111111111108</v>
      </c>
      <c r="G3443" s="36">
        <v>3.4027777777777768E-2</v>
      </c>
      <c r="H3443" s="37">
        <v>2</v>
      </c>
      <c r="I3443" s="37">
        <v>2</v>
      </c>
      <c r="J3443" s="37">
        <v>2</v>
      </c>
      <c r="K3443" s="37">
        <v>2</v>
      </c>
      <c r="L3443" s="34" t="s">
        <v>41</v>
      </c>
      <c r="M3443" s="14" t="s">
        <v>42</v>
      </c>
      <c r="N3443" s="37">
        <v>2</v>
      </c>
      <c r="O3443" s="34">
        <f t="shared" si="605"/>
        <v>41.58</v>
      </c>
      <c r="P3443" s="37">
        <v>12.6</v>
      </c>
      <c r="Q3443" s="34">
        <f t="shared" si="606"/>
        <v>47.19</v>
      </c>
      <c r="R3443" s="34">
        <v>14.3</v>
      </c>
      <c r="S3443" s="34">
        <f t="shared" si="607"/>
        <v>47.19</v>
      </c>
      <c r="T3443" s="34">
        <v>14.3</v>
      </c>
      <c r="U3443" s="34" t="s">
        <v>43</v>
      </c>
      <c r="V3443" s="34" t="s">
        <v>43</v>
      </c>
      <c r="W3443" s="38">
        <v>27.835100000000001</v>
      </c>
      <c r="X3443" s="38">
        <v>-115.13079999999999</v>
      </c>
      <c r="Y3443" s="39">
        <f t="shared" si="608"/>
        <v>55.400000000000006</v>
      </c>
      <c r="Z3443" s="37">
        <v>13</v>
      </c>
      <c r="AA3443" s="37">
        <v>9</v>
      </c>
      <c r="AB3443" s="34" t="s">
        <v>44</v>
      </c>
      <c r="AC3443" s="34">
        <v>2</v>
      </c>
      <c r="AD3443" s="34">
        <v>18</v>
      </c>
      <c r="AE3443" s="34">
        <v>1</v>
      </c>
      <c r="AF3443" s="37">
        <v>7</v>
      </c>
      <c r="AG3443" s="34">
        <v>180</v>
      </c>
      <c r="AI3443" s="70">
        <f t="shared" si="597"/>
        <v>13.918999999999999</v>
      </c>
      <c r="AJ3443" s="71" t="s">
        <v>369</v>
      </c>
      <c r="AK3443" s="72">
        <f t="shared" si="598"/>
        <v>1.8310631406548505</v>
      </c>
      <c r="AL3443" s="73">
        <f t="shared" si="599"/>
        <v>1.8310631406548505</v>
      </c>
    </row>
    <row r="3444" spans="1:38" hidden="1">
      <c r="A3444" s="34" t="s">
        <v>171</v>
      </c>
      <c r="B3444" s="34" t="s">
        <v>40</v>
      </c>
      <c r="C3444" s="35">
        <v>40025</v>
      </c>
      <c r="D3444" s="34">
        <v>2009</v>
      </c>
      <c r="E3444" s="36">
        <v>0.45833333333333331</v>
      </c>
      <c r="F3444" s="36">
        <v>0.49236111111111108</v>
      </c>
      <c r="G3444" s="36">
        <v>3.4027777777777768E-2</v>
      </c>
      <c r="H3444" s="37">
        <v>2</v>
      </c>
      <c r="I3444" s="37">
        <v>2</v>
      </c>
      <c r="J3444" s="37">
        <v>2</v>
      </c>
      <c r="K3444" s="37">
        <v>2</v>
      </c>
      <c r="L3444" s="34" t="s">
        <v>41</v>
      </c>
      <c r="M3444" s="14" t="s">
        <v>42</v>
      </c>
      <c r="N3444" s="37">
        <v>2</v>
      </c>
      <c r="O3444" s="34">
        <f t="shared" si="605"/>
        <v>41.58</v>
      </c>
      <c r="P3444" s="37">
        <v>12.6</v>
      </c>
      <c r="Q3444" s="34">
        <f t="shared" si="606"/>
        <v>47.19</v>
      </c>
      <c r="R3444" s="34">
        <v>14.3</v>
      </c>
      <c r="S3444" s="34">
        <f t="shared" si="607"/>
        <v>47.19</v>
      </c>
      <c r="T3444" s="34">
        <v>14.3</v>
      </c>
      <c r="U3444" s="34" t="s">
        <v>43</v>
      </c>
      <c r="V3444" s="34" t="s">
        <v>43</v>
      </c>
      <c r="W3444" s="38">
        <v>27.835100000000001</v>
      </c>
      <c r="X3444" s="38">
        <v>-115.13079999999999</v>
      </c>
      <c r="Y3444" s="39">
        <f t="shared" si="608"/>
        <v>55.400000000000006</v>
      </c>
      <c r="Z3444" s="37">
        <v>13</v>
      </c>
      <c r="AA3444" s="37">
        <v>9</v>
      </c>
      <c r="AB3444" s="34" t="s">
        <v>44</v>
      </c>
      <c r="AC3444" s="34">
        <v>2</v>
      </c>
      <c r="AD3444" s="34">
        <v>19</v>
      </c>
      <c r="AE3444" s="34">
        <v>1</v>
      </c>
      <c r="AF3444" s="37">
        <v>7</v>
      </c>
      <c r="AG3444" s="34">
        <v>180</v>
      </c>
      <c r="AI3444" s="70">
        <f t="shared" si="597"/>
        <v>14.628</v>
      </c>
      <c r="AJ3444" s="71" t="s">
        <v>369</v>
      </c>
      <c r="AK3444" s="72">
        <f t="shared" si="598"/>
        <v>2.041534710262368</v>
      </c>
      <c r="AL3444" s="73">
        <f t="shared" si="599"/>
        <v>2.041534710262368</v>
      </c>
    </row>
    <row r="3445" spans="1:38" hidden="1">
      <c r="A3445" s="34" t="s">
        <v>171</v>
      </c>
      <c r="B3445" s="34" t="s">
        <v>40</v>
      </c>
      <c r="C3445" s="35">
        <v>40025</v>
      </c>
      <c r="D3445" s="34">
        <v>2009</v>
      </c>
      <c r="E3445" s="36">
        <v>0.45833333333333331</v>
      </c>
      <c r="F3445" s="36">
        <v>0.49236111111111108</v>
      </c>
      <c r="G3445" s="36">
        <v>3.4027777777777768E-2</v>
      </c>
      <c r="H3445" s="37">
        <v>2</v>
      </c>
      <c r="I3445" s="37">
        <v>2</v>
      </c>
      <c r="J3445" s="37">
        <v>2</v>
      </c>
      <c r="K3445" s="37">
        <v>2</v>
      </c>
      <c r="L3445" s="34" t="s">
        <v>41</v>
      </c>
      <c r="M3445" s="14" t="s">
        <v>42</v>
      </c>
      <c r="N3445" s="37">
        <v>2</v>
      </c>
      <c r="O3445" s="34">
        <f t="shared" si="605"/>
        <v>41.58</v>
      </c>
      <c r="P3445" s="37">
        <v>12.6</v>
      </c>
      <c r="Q3445" s="34">
        <f t="shared" si="606"/>
        <v>47.19</v>
      </c>
      <c r="R3445" s="34">
        <v>14.3</v>
      </c>
      <c r="S3445" s="34">
        <f t="shared" si="607"/>
        <v>47.19</v>
      </c>
      <c r="T3445" s="34">
        <v>14.3</v>
      </c>
      <c r="U3445" s="34" t="s">
        <v>43</v>
      </c>
      <c r="V3445" s="34" t="s">
        <v>43</v>
      </c>
      <c r="W3445" s="38">
        <v>27.835100000000001</v>
      </c>
      <c r="X3445" s="38">
        <v>-115.13079999999999</v>
      </c>
      <c r="Y3445" s="39">
        <f t="shared" si="608"/>
        <v>55.400000000000006</v>
      </c>
      <c r="Z3445" s="37">
        <v>13</v>
      </c>
      <c r="AA3445" s="37">
        <v>9</v>
      </c>
      <c r="AB3445" s="34" t="s">
        <v>44</v>
      </c>
      <c r="AC3445" s="34">
        <v>3</v>
      </c>
      <c r="AD3445" s="34">
        <v>9</v>
      </c>
      <c r="AE3445" s="34">
        <v>1</v>
      </c>
      <c r="AF3445" s="37">
        <v>17</v>
      </c>
      <c r="AG3445" s="34">
        <v>180</v>
      </c>
      <c r="AI3445" s="70">
        <f t="shared" si="597"/>
        <v>7.5379999999999994</v>
      </c>
      <c r="AJ3445" s="71" t="s">
        <v>369</v>
      </c>
      <c r="AK3445" s="72">
        <f t="shared" si="598"/>
        <v>0.47796121404284658</v>
      </c>
      <c r="AL3445" s="73">
        <f t="shared" si="599"/>
        <v>0.47796121404284658</v>
      </c>
    </row>
    <row r="3446" spans="1:38" hidden="1">
      <c r="A3446" s="34" t="s">
        <v>171</v>
      </c>
      <c r="B3446" s="34" t="s">
        <v>40</v>
      </c>
      <c r="C3446" s="35">
        <v>40025</v>
      </c>
      <c r="D3446" s="34">
        <v>2009</v>
      </c>
      <c r="E3446" s="36">
        <v>0.45833333333333331</v>
      </c>
      <c r="F3446" s="36">
        <v>0.49236111111111108</v>
      </c>
      <c r="G3446" s="36">
        <v>3.4027777777777768E-2</v>
      </c>
      <c r="H3446" s="37">
        <v>2</v>
      </c>
      <c r="I3446" s="37">
        <v>2</v>
      </c>
      <c r="J3446" s="37">
        <v>2</v>
      </c>
      <c r="K3446" s="37">
        <v>2</v>
      </c>
      <c r="L3446" s="34" t="s">
        <v>41</v>
      </c>
      <c r="M3446" s="14" t="s">
        <v>42</v>
      </c>
      <c r="N3446" s="37">
        <v>2</v>
      </c>
      <c r="O3446" s="34">
        <f t="shared" si="605"/>
        <v>41.58</v>
      </c>
      <c r="P3446" s="37">
        <v>12.6</v>
      </c>
      <c r="Q3446" s="34">
        <f t="shared" si="606"/>
        <v>47.19</v>
      </c>
      <c r="R3446" s="34">
        <v>14.3</v>
      </c>
      <c r="S3446" s="34">
        <f t="shared" si="607"/>
        <v>47.19</v>
      </c>
      <c r="T3446" s="34">
        <v>14.3</v>
      </c>
      <c r="U3446" s="34" t="s">
        <v>43</v>
      </c>
      <c r="V3446" s="34" t="s">
        <v>43</v>
      </c>
      <c r="W3446" s="38">
        <v>27.835100000000001</v>
      </c>
      <c r="X3446" s="38">
        <v>-115.13079999999999</v>
      </c>
      <c r="Y3446" s="39">
        <f t="shared" si="608"/>
        <v>55.400000000000006</v>
      </c>
      <c r="Z3446" s="37">
        <v>13</v>
      </c>
      <c r="AA3446" s="37">
        <v>9</v>
      </c>
      <c r="AB3446" s="34" t="s">
        <v>44</v>
      </c>
      <c r="AC3446" s="34">
        <v>3</v>
      </c>
      <c r="AD3446" s="34">
        <v>19</v>
      </c>
      <c r="AE3446" s="34">
        <v>1</v>
      </c>
      <c r="AF3446" s="37">
        <v>17</v>
      </c>
      <c r="AG3446" s="34">
        <v>180</v>
      </c>
      <c r="AI3446" s="70">
        <f t="shared" si="597"/>
        <v>14.628</v>
      </c>
      <c r="AJ3446" s="71" t="s">
        <v>369</v>
      </c>
      <c r="AK3446" s="72">
        <f t="shared" si="598"/>
        <v>2.041534710262368</v>
      </c>
      <c r="AL3446" s="73">
        <f t="shared" si="599"/>
        <v>2.041534710262368</v>
      </c>
    </row>
    <row r="3447" spans="1:38" hidden="1">
      <c r="A3447" s="34" t="s">
        <v>171</v>
      </c>
      <c r="B3447" s="34" t="s">
        <v>40</v>
      </c>
      <c r="C3447" s="35">
        <v>40025</v>
      </c>
      <c r="D3447" s="34">
        <v>2009</v>
      </c>
      <c r="E3447" s="36">
        <v>0.45833333333333331</v>
      </c>
      <c r="F3447" s="36">
        <v>0.49236111111111108</v>
      </c>
      <c r="G3447" s="36">
        <v>3.4027777777777768E-2</v>
      </c>
      <c r="H3447" s="37">
        <v>2</v>
      </c>
      <c r="I3447" s="37">
        <v>2</v>
      </c>
      <c r="J3447" s="37">
        <v>2</v>
      </c>
      <c r="K3447" s="37">
        <v>2</v>
      </c>
      <c r="L3447" s="34" t="s">
        <v>41</v>
      </c>
      <c r="M3447" s="14" t="s">
        <v>42</v>
      </c>
      <c r="N3447" s="37">
        <v>2</v>
      </c>
      <c r="O3447" s="34">
        <f t="shared" si="605"/>
        <v>41.58</v>
      </c>
      <c r="P3447" s="37">
        <v>12.6</v>
      </c>
      <c r="Q3447" s="34">
        <f t="shared" si="606"/>
        <v>47.19</v>
      </c>
      <c r="R3447" s="34">
        <v>14.3</v>
      </c>
      <c r="S3447" s="34">
        <f t="shared" si="607"/>
        <v>47.19</v>
      </c>
      <c r="T3447" s="34">
        <v>14.3</v>
      </c>
      <c r="U3447" s="34" t="s">
        <v>43</v>
      </c>
      <c r="V3447" s="34" t="s">
        <v>43</v>
      </c>
      <c r="W3447" s="38">
        <v>27.835100000000001</v>
      </c>
      <c r="X3447" s="38">
        <v>-115.13079999999999</v>
      </c>
      <c r="Y3447" s="39">
        <f t="shared" si="608"/>
        <v>55.400000000000006</v>
      </c>
      <c r="Z3447" s="37">
        <v>13</v>
      </c>
      <c r="AA3447" s="37">
        <v>9</v>
      </c>
      <c r="AB3447" s="34" t="s">
        <v>44</v>
      </c>
      <c r="AC3447" s="34">
        <v>4</v>
      </c>
      <c r="AD3447" s="34">
        <v>20</v>
      </c>
      <c r="AE3447" s="34">
        <v>1</v>
      </c>
      <c r="AF3447" s="37">
        <v>24</v>
      </c>
      <c r="AG3447" s="34">
        <v>180</v>
      </c>
      <c r="AI3447" s="70">
        <f t="shared" si="597"/>
        <v>15.337</v>
      </c>
      <c r="AJ3447" s="71" t="s">
        <v>369</v>
      </c>
      <c r="AK3447" s="72">
        <f t="shared" si="598"/>
        <v>2.2645047633742106</v>
      </c>
      <c r="AL3447" s="73">
        <f t="shared" si="599"/>
        <v>2.2645047633742106</v>
      </c>
    </row>
    <row r="3448" spans="1:38" hidden="1">
      <c r="A3448" s="34" t="s">
        <v>171</v>
      </c>
      <c r="B3448" s="34" t="s">
        <v>40</v>
      </c>
      <c r="C3448" s="35">
        <v>40025</v>
      </c>
      <c r="D3448" s="34">
        <v>2009</v>
      </c>
      <c r="E3448" s="36">
        <v>0.45833333333333331</v>
      </c>
      <c r="F3448" s="36">
        <v>0.49236111111111108</v>
      </c>
      <c r="G3448" s="36">
        <v>3.4027777777777768E-2</v>
      </c>
      <c r="H3448" s="37">
        <v>2</v>
      </c>
      <c r="I3448" s="37">
        <v>2</v>
      </c>
      <c r="J3448" s="37">
        <v>2</v>
      </c>
      <c r="K3448" s="37">
        <v>2</v>
      </c>
      <c r="L3448" s="34" t="s">
        <v>41</v>
      </c>
      <c r="M3448" s="14" t="s">
        <v>42</v>
      </c>
      <c r="N3448" s="37">
        <v>2</v>
      </c>
      <c r="O3448" s="34">
        <f t="shared" si="605"/>
        <v>41.58</v>
      </c>
      <c r="P3448" s="37">
        <v>12.6</v>
      </c>
      <c r="Q3448" s="34">
        <f t="shared" si="606"/>
        <v>47.19</v>
      </c>
      <c r="R3448" s="34">
        <v>14.3</v>
      </c>
      <c r="S3448" s="34">
        <f t="shared" si="607"/>
        <v>47.19</v>
      </c>
      <c r="T3448" s="34">
        <v>14.3</v>
      </c>
      <c r="U3448" s="34" t="s">
        <v>43</v>
      </c>
      <c r="V3448" s="34" t="s">
        <v>43</v>
      </c>
      <c r="W3448" s="38">
        <v>27.835100000000001</v>
      </c>
      <c r="X3448" s="38">
        <v>-115.13079999999999</v>
      </c>
      <c r="Y3448" s="39">
        <f t="shared" si="608"/>
        <v>55.400000000000006</v>
      </c>
      <c r="Z3448" s="37">
        <v>13</v>
      </c>
      <c r="AA3448" s="37">
        <v>9</v>
      </c>
      <c r="AB3448" s="34" t="s">
        <v>44</v>
      </c>
      <c r="AC3448" s="34">
        <v>4</v>
      </c>
      <c r="AD3448" s="34">
        <v>23</v>
      </c>
      <c r="AE3448" s="34">
        <v>1</v>
      </c>
      <c r="AF3448" s="37">
        <v>24</v>
      </c>
      <c r="AG3448" s="34">
        <v>180</v>
      </c>
      <c r="AI3448" s="70">
        <f t="shared" si="597"/>
        <v>17.463999999999999</v>
      </c>
      <c r="AJ3448" s="71" t="s">
        <v>369</v>
      </c>
      <c r="AK3448" s="72">
        <f t="shared" si="598"/>
        <v>3.0095147540604348</v>
      </c>
      <c r="AL3448" s="73">
        <f t="shared" si="599"/>
        <v>3.0095147540604348</v>
      </c>
    </row>
    <row r="3449" spans="1:38" hidden="1">
      <c r="A3449" s="34" t="s">
        <v>171</v>
      </c>
      <c r="B3449" s="34" t="s">
        <v>40</v>
      </c>
      <c r="C3449" s="35">
        <v>40025</v>
      </c>
      <c r="D3449" s="34">
        <v>2009</v>
      </c>
      <c r="E3449" s="36">
        <v>0.45833333333333331</v>
      </c>
      <c r="F3449" s="36">
        <v>0.49236111111111108</v>
      </c>
      <c r="G3449" s="36">
        <v>3.4027777777777768E-2</v>
      </c>
      <c r="H3449" s="37">
        <v>2</v>
      </c>
      <c r="I3449" s="37">
        <v>2</v>
      </c>
      <c r="J3449" s="37">
        <v>2</v>
      </c>
      <c r="K3449" s="37">
        <v>2</v>
      </c>
      <c r="L3449" s="34" t="s">
        <v>41</v>
      </c>
      <c r="M3449" s="14" t="s">
        <v>42</v>
      </c>
      <c r="N3449" s="37">
        <v>2</v>
      </c>
      <c r="O3449" s="34">
        <f t="shared" si="605"/>
        <v>41.58</v>
      </c>
      <c r="P3449" s="37">
        <v>12.6</v>
      </c>
      <c r="Q3449" s="34">
        <f t="shared" si="606"/>
        <v>47.19</v>
      </c>
      <c r="R3449" s="34">
        <v>14.3</v>
      </c>
      <c r="S3449" s="34">
        <f t="shared" si="607"/>
        <v>47.19</v>
      </c>
      <c r="T3449" s="34">
        <v>14.3</v>
      </c>
      <c r="U3449" s="34" t="s">
        <v>43</v>
      </c>
      <c r="V3449" s="34" t="s">
        <v>43</v>
      </c>
      <c r="W3449" s="38">
        <v>27.835100000000001</v>
      </c>
      <c r="X3449" s="38">
        <v>-115.13079999999999</v>
      </c>
      <c r="Y3449" s="39">
        <f t="shared" si="608"/>
        <v>55.400000000000006</v>
      </c>
      <c r="Z3449" s="37">
        <v>13</v>
      </c>
      <c r="AA3449" s="37">
        <v>9</v>
      </c>
      <c r="AB3449" s="34" t="s">
        <v>44</v>
      </c>
      <c r="AC3449" s="34">
        <v>4</v>
      </c>
      <c r="AD3449" s="34">
        <v>24</v>
      </c>
      <c r="AE3449" s="34">
        <v>1</v>
      </c>
      <c r="AF3449" s="37">
        <v>24</v>
      </c>
      <c r="AG3449" s="34">
        <v>180</v>
      </c>
      <c r="AI3449" s="70">
        <f t="shared" si="597"/>
        <v>18.172999999999998</v>
      </c>
      <c r="AJ3449" s="71" t="s">
        <v>369</v>
      </c>
      <c r="AK3449" s="72">
        <f t="shared" si="598"/>
        <v>3.2835681640171575</v>
      </c>
      <c r="AL3449" s="73">
        <f t="shared" si="599"/>
        <v>3.2835681640171575</v>
      </c>
    </row>
    <row r="3450" spans="1:38" hidden="1">
      <c r="A3450" s="34" t="s">
        <v>171</v>
      </c>
      <c r="B3450" s="34" t="s">
        <v>40</v>
      </c>
      <c r="C3450" s="35">
        <v>40025</v>
      </c>
      <c r="D3450" s="34">
        <v>2009</v>
      </c>
      <c r="E3450" s="36">
        <v>0.45833333333333331</v>
      </c>
      <c r="F3450" s="36">
        <v>0.49236111111111108</v>
      </c>
      <c r="G3450" s="36">
        <v>3.4027777777777768E-2</v>
      </c>
      <c r="H3450" s="37">
        <v>2</v>
      </c>
      <c r="I3450" s="37">
        <v>2</v>
      </c>
      <c r="J3450" s="37">
        <v>2</v>
      </c>
      <c r="K3450" s="37">
        <v>2</v>
      </c>
      <c r="L3450" s="34" t="s">
        <v>41</v>
      </c>
      <c r="M3450" s="14" t="s">
        <v>42</v>
      </c>
      <c r="N3450" s="37">
        <v>2</v>
      </c>
      <c r="O3450" s="34">
        <f t="shared" si="605"/>
        <v>41.58</v>
      </c>
      <c r="P3450" s="37">
        <v>12.6</v>
      </c>
      <c r="Q3450" s="34">
        <f t="shared" si="606"/>
        <v>47.19</v>
      </c>
      <c r="R3450" s="34">
        <v>14.3</v>
      </c>
      <c r="S3450" s="34">
        <f t="shared" si="607"/>
        <v>47.19</v>
      </c>
      <c r="T3450" s="34">
        <v>14.3</v>
      </c>
      <c r="U3450" s="34" t="s">
        <v>43</v>
      </c>
      <c r="V3450" s="34" t="s">
        <v>43</v>
      </c>
      <c r="W3450" s="38">
        <v>27.835100000000001</v>
      </c>
      <c r="X3450" s="38">
        <v>-115.13079999999999</v>
      </c>
      <c r="Y3450" s="39">
        <f t="shared" si="608"/>
        <v>55.400000000000006</v>
      </c>
      <c r="Z3450" s="37">
        <v>13</v>
      </c>
      <c r="AA3450" s="37">
        <v>9</v>
      </c>
      <c r="AB3450" s="34" t="s">
        <v>44</v>
      </c>
      <c r="AC3450" s="34">
        <v>4</v>
      </c>
      <c r="AD3450" s="34">
        <v>24</v>
      </c>
      <c r="AE3450" s="34">
        <v>1</v>
      </c>
      <c r="AF3450" s="37">
        <v>24</v>
      </c>
      <c r="AG3450" s="34">
        <v>180</v>
      </c>
      <c r="AI3450" s="70">
        <f t="shared" si="597"/>
        <v>18.172999999999998</v>
      </c>
      <c r="AJ3450" s="71" t="s">
        <v>369</v>
      </c>
      <c r="AK3450" s="72">
        <f t="shared" si="598"/>
        <v>3.2835681640171575</v>
      </c>
      <c r="AL3450" s="73">
        <f t="shared" si="599"/>
        <v>3.2835681640171575</v>
      </c>
    </row>
    <row r="3451" spans="1:38" hidden="1">
      <c r="A3451" s="34" t="s">
        <v>171</v>
      </c>
      <c r="B3451" s="34" t="s">
        <v>40</v>
      </c>
      <c r="C3451" s="35">
        <v>40025</v>
      </c>
      <c r="D3451" s="34">
        <v>2009</v>
      </c>
      <c r="E3451" s="36">
        <v>0.45833333333333331</v>
      </c>
      <c r="F3451" s="36">
        <v>0.49236111111111108</v>
      </c>
      <c r="G3451" s="36">
        <v>3.4027777777777768E-2</v>
      </c>
      <c r="H3451" s="37">
        <v>2</v>
      </c>
      <c r="I3451" s="37">
        <v>2</v>
      </c>
      <c r="J3451" s="37">
        <v>2</v>
      </c>
      <c r="K3451" s="37">
        <v>2</v>
      </c>
      <c r="L3451" s="34" t="s">
        <v>41</v>
      </c>
      <c r="M3451" s="14" t="s">
        <v>42</v>
      </c>
      <c r="N3451" s="37">
        <v>2</v>
      </c>
      <c r="O3451" s="34">
        <f t="shared" si="605"/>
        <v>41.58</v>
      </c>
      <c r="P3451" s="37">
        <v>12.6</v>
      </c>
      <c r="Q3451" s="34">
        <f t="shared" si="606"/>
        <v>47.19</v>
      </c>
      <c r="R3451" s="34">
        <v>14.3</v>
      </c>
      <c r="S3451" s="34">
        <f t="shared" si="607"/>
        <v>47.19</v>
      </c>
      <c r="T3451" s="34">
        <v>14.3</v>
      </c>
      <c r="U3451" s="34" t="s">
        <v>43</v>
      </c>
      <c r="V3451" s="34" t="s">
        <v>43</v>
      </c>
      <c r="W3451" s="38">
        <v>27.835100000000001</v>
      </c>
      <c r="X3451" s="38">
        <v>-115.13079999999999</v>
      </c>
      <c r="Y3451" s="39">
        <f t="shared" si="608"/>
        <v>55.400000000000006</v>
      </c>
      <c r="Z3451" s="37">
        <v>13</v>
      </c>
      <c r="AA3451" s="37">
        <v>9</v>
      </c>
      <c r="AB3451" s="34" t="s">
        <v>44</v>
      </c>
      <c r="AC3451" s="34">
        <v>5</v>
      </c>
      <c r="AD3451" s="34">
        <v>21</v>
      </c>
      <c r="AE3451" s="34">
        <v>1</v>
      </c>
      <c r="AF3451" s="37">
        <v>27</v>
      </c>
      <c r="AG3451" s="34">
        <v>180</v>
      </c>
      <c r="AI3451" s="70">
        <f t="shared" si="597"/>
        <v>16.045999999999999</v>
      </c>
      <c r="AJ3451" s="71" t="s">
        <v>369</v>
      </c>
      <c r="AK3451" s="72">
        <f t="shared" si="598"/>
        <v>2.5000862380340183</v>
      </c>
      <c r="AL3451" s="73">
        <f t="shared" si="599"/>
        <v>2.5000862380340183</v>
      </c>
    </row>
    <row r="3452" spans="1:38" hidden="1">
      <c r="A3452" s="34" t="s">
        <v>171</v>
      </c>
      <c r="B3452" s="34" t="s">
        <v>40</v>
      </c>
      <c r="C3452" s="35">
        <v>40025</v>
      </c>
      <c r="D3452" s="34">
        <v>2009</v>
      </c>
      <c r="E3452" s="36">
        <v>0.45833333333333331</v>
      </c>
      <c r="F3452" s="36">
        <v>0.49236111111111108</v>
      </c>
      <c r="G3452" s="36">
        <v>3.4027777777777768E-2</v>
      </c>
      <c r="H3452" s="37">
        <v>2</v>
      </c>
      <c r="I3452" s="37">
        <v>2</v>
      </c>
      <c r="J3452" s="37">
        <v>2</v>
      </c>
      <c r="K3452" s="37">
        <v>2</v>
      </c>
      <c r="L3452" s="34" t="s">
        <v>41</v>
      </c>
      <c r="M3452" s="14" t="s">
        <v>42</v>
      </c>
      <c r="N3452" s="37">
        <v>2</v>
      </c>
      <c r="O3452" s="34">
        <f t="shared" si="605"/>
        <v>41.58</v>
      </c>
      <c r="P3452" s="37">
        <v>12.6</v>
      </c>
      <c r="Q3452" s="34">
        <f t="shared" si="606"/>
        <v>47.19</v>
      </c>
      <c r="R3452" s="34">
        <v>14.3</v>
      </c>
      <c r="S3452" s="34">
        <f t="shared" si="607"/>
        <v>47.19</v>
      </c>
      <c r="T3452" s="34">
        <v>14.3</v>
      </c>
      <c r="U3452" s="34" t="s">
        <v>43</v>
      </c>
      <c r="V3452" s="34" t="s">
        <v>43</v>
      </c>
      <c r="W3452" s="38">
        <v>27.835100000000001</v>
      </c>
      <c r="X3452" s="38">
        <v>-115.13079999999999</v>
      </c>
      <c r="Y3452" s="39">
        <f t="shared" si="608"/>
        <v>55.400000000000006</v>
      </c>
      <c r="Z3452" s="37">
        <v>13</v>
      </c>
      <c r="AA3452" s="37">
        <v>9</v>
      </c>
      <c r="AB3452" s="34" t="s">
        <v>44</v>
      </c>
      <c r="AC3452" s="34">
        <v>6</v>
      </c>
      <c r="AD3452" s="34">
        <v>22</v>
      </c>
      <c r="AE3452" s="34">
        <v>1</v>
      </c>
      <c r="AF3452" s="37">
        <v>29</v>
      </c>
      <c r="AG3452" s="34">
        <v>180</v>
      </c>
      <c r="AI3452" s="70">
        <f t="shared" si="597"/>
        <v>16.754999999999999</v>
      </c>
      <c r="AJ3452" s="71" t="s">
        <v>369</v>
      </c>
      <c r="AK3452" s="72">
        <f t="shared" si="598"/>
        <v>2.7483879168691034</v>
      </c>
      <c r="AL3452" s="73">
        <f t="shared" si="599"/>
        <v>2.7483879168691034</v>
      </c>
    </row>
    <row r="3453" spans="1:38" hidden="1">
      <c r="A3453" s="34" t="s">
        <v>171</v>
      </c>
      <c r="B3453" s="34" t="s">
        <v>40</v>
      </c>
      <c r="C3453" s="35">
        <v>40025</v>
      </c>
      <c r="D3453" s="34">
        <v>2009</v>
      </c>
      <c r="E3453" s="36">
        <v>0.45833333333333331</v>
      </c>
      <c r="F3453" s="36">
        <v>0.49236111111111108</v>
      </c>
      <c r="G3453" s="36">
        <v>3.4027777777777768E-2</v>
      </c>
      <c r="H3453" s="37">
        <v>2</v>
      </c>
      <c r="I3453" s="37">
        <v>2</v>
      </c>
      <c r="J3453" s="37">
        <v>2</v>
      </c>
      <c r="K3453" s="37">
        <v>2</v>
      </c>
      <c r="L3453" s="34" t="s">
        <v>41</v>
      </c>
      <c r="M3453" s="14" t="s">
        <v>42</v>
      </c>
      <c r="N3453" s="37">
        <v>2</v>
      </c>
      <c r="O3453" s="34">
        <f t="shared" si="605"/>
        <v>41.58</v>
      </c>
      <c r="P3453" s="37">
        <v>12.6</v>
      </c>
      <c r="Q3453" s="34">
        <f t="shared" si="606"/>
        <v>47.19</v>
      </c>
      <c r="R3453" s="34">
        <v>14.3</v>
      </c>
      <c r="S3453" s="34">
        <f t="shared" si="607"/>
        <v>47.19</v>
      </c>
      <c r="T3453" s="34">
        <v>14.3</v>
      </c>
      <c r="U3453" s="34" t="s">
        <v>43</v>
      </c>
      <c r="V3453" s="34" t="s">
        <v>43</v>
      </c>
      <c r="W3453" s="38">
        <v>27.835100000000001</v>
      </c>
      <c r="X3453" s="38">
        <v>-115.13079999999999</v>
      </c>
      <c r="Y3453" s="39">
        <f t="shared" si="608"/>
        <v>55.400000000000006</v>
      </c>
      <c r="Z3453" s="37">
        <v>13</v>
      </c>
      <c r="AA3453" s="37">
        <v>9</v>
      </c>
      <c r="AB3453" s="34" t="s">
        <v>44</v>
      </c>
      <c r="AC3453" s="34">
        <v>7</v>
      </c>
      <c r="AD3453" s="34">
        <v>21</v>
      </c>
      <c r="AE3453" s="34">
        <v>1</v>
      </c>
      <c r="AF3453" s="37">
        <v>31</v>
      </c>
      <c r="AG3453" s="34">
        <v>180</v>
      </c>
      <c r="AI3453" s="70">
        <f t="shared" si="597"/>
        <v>16.045999999999999</v>
      </c>
      <c r="AJ3453" s="71" t="s">
        <v>369</v>
      </c>
      <c r="AK3453" s="72">
        <f t="shared" si="598"/>
        <v>2.5000862380340183</v>
      </c>
      <c r="AL3453" s="73">
        <f t="shared" si="599"/>
        <v>2.5000862380340183</v>
      </c>
    </row>
    <row r="3454" spans="1:38" hidden="1">
      <c r="A3454" s="34" t="s">
        <v>171</v>
      </c>
      <c r="B3454" s="34" t="s">
        <v>40</v>
      </c>
      <c r="C3454" s="35">
        <v>40025</v>
      </c>
      <c r="D3454" s="34">
        <v>2009</v>
      </c>
      <c r="E3454" s="36">
        <v>0.45833333333333331</v>
      </c>
      <c r="F3454" s="36">
        <v>0.49236111111111108</v>
      </c>
      <c r="G3454" s="36">
        <v>3.4027777777777768E-2</v>
      </c>
      <c r="H3454" s="37">
        <v>2</v>
      </c>
      <c r="I3454" s="37">
        <v>2</v>
      </c>
      <c r="J3454" s="37">
        <v>2</v>
      </c>
      <c r="K3454" s="37">
        <v>2</v>
      </c>
      <c r="L3454" s="34" t="s">
        <v>41</v>
      </c>
      <c r="M3454" s="14" t="s">
        <v>42</v>
      </c>
      <c r="N3454" s="37">
        <v>2</v>
      </c>
      <c r="O3454" s="34">
        <f t="shared" si="605"/>
        <v>41.58</v>
      </c>
      <c r="P3454" s="37">
        <v>12.6</v>
      </c>
      <c r="Q3454" s="34">
        <f t="shared" si="606"/>
        <v>47.19</v>
      </c>
      <c r="R3454" s="34">
        <v>14.3</v>
      </c>
      <c r="S3454" s="34">
        <f t="shared" si="607"/>
        <v>47.19</v>
      </c>
      <c r="T3454" s="34">
        <v>14.3</v>
      </c>
      <c r="U3454" s="34" t="s">
        <v>43</v>
      </c>
      <c r="V3454" s="34" t="s">
        <v>43</v>
      </c>
      <c r="W3454" s="38">
        <v>27.835100000000001</v>
      </c>
      <c r="X3454" s="38">
        <v>-115.13079999999999</v>
      </c>
      <c r="Y3454" s="39">
        <f t="shared" si="608"/>
        <v>55.400000000000006</v>
      </c>
      <c r="Z3454" s="37">
        <v>13</v>
      </c>
      <c r="AA3454" s="37">
        <v>9</v>
      </c>
      <c r="AB3454" s="34" t="s">
        <v>44</v>
      </c>
      <c r="AC3454" s="34">
        <v>8</v>
      </c>
      <c r="AD3454" s="34">
        <v>19</v>
      </c>
      <c r="AE3454" s="34">
        <v>1</v>
      </c>
      <c r="AF3454" s="37">
        <v>32</v>
      </c>
      <c r="AG3454" s="34">
        <v>180</v>
      </c>
      <c r="AI3454" s="70">
        <f t="shared" si="597"/>
        <v>14.628</v>
      </c>
      <c r="AJ3454" s="71" t="s">
        <v>369</v>
      </c>
      <c r="AK3454" s="72">
        <f t="shared" si="598"/>
        <v>2.041534710262368</v>
      </c>
      <c r="AL3454" s="73">
        <f t="shared" si="599"/>
        <v>2.041534710262368</v>
      </c>
    </row>
    <row r="3455" spans="1:38" hidden="1">
      <c r="A3455" s="34" t="s">
        <v>171</v>
      </c>
      <c r="B3455" s="34" t="s">
        <v>40</v>
      </c>
      <c r="C3455" s="35">
        <v>40025</v>
      </c>
      <c r="D3455" s="34">
        <v>2009</v>
      </c>
      <c r="E3455" s="36">
        <v>0.45833333333333331</v>
      </c>
      <c r="F3455" s="36">
        <v>0.49236111111111108</v>
      </c>
      <c r="G3455" s="36">
        <v>3.4027777777777768E-2</v>
      </c>
      <c r="H3455" s="37">
        <v>2</v>
      </c>
      <c r="I3455" s="37">
        <v>2</v>
      </c>
      <c r="J3455" s="37">
        <v>2</v>
      </c>
      <c r="K3455" s="37">
        <v>2</v>
      </c>
      <c r="L3455" s="34" t="s">
        <v>41</v>
      </c>
      <c r="M3455" s="14" t="s">
        <v>42</v>
      </c>
      <c r="N3455" s="37">
        <v>2</v>
      </c>
      <c r="O3455" s="34">
        <f t="shared" si="605"/>
        <v>41.58</v>
      </c>
      <c r="P3455" s="37">
        <v>12.6</v>
      </c>
      <c r="Q3455" s="34">
        <f t="shared" si="606"/>
        <v>47.19</v>
      </c>
      <c r="R3455" s="34">
        <v>14.3</v>
      </c>
      <c r="S3455" s="34">
        <f t="shared" si="607"/>
        <v>47.19</v>
      </c>
      <c r="T3455" s="34">
        <v>14.3</v>
      </c>
      <c r="U3455" s="34" t="s">
        <v>43</v>
      </c>
      <c r="V3455" s="34" t="s">
        <v>43</v>
      </c>
      <c r="W3455" s="38">
        <v>27.835100000000001</v>
      </c>
      <c r="X3455" s="38">
        <v>-115.13079999999999</v>
      </c>
      <c r="Y3455" s="39">
        <f t="shared" si="608"/>
        <v>55.400000000000006</v>
      </c>
      <c r="Z3455" s="37">
        <v>13</v>
      </c>
      <c r="AA3455" s="37">
        <v>9</v>
      </c>
      <c r="AB3455" s="34" t="s">
        <v>44</v>
      </c>
      <c r="AC3455" s="34">
        <v>9</v>
      </c>
      <c r="AD3455" s="34">
        <v>22</v>
      </c>
      <c r="AE3455" s="34">
        <v>1</v>
      </c>
      <c r="AF3455" s="37">
        <v>39</v>
      </c>
      <c r="AG3455" s="34">
        <v>180</v>
      </c>
      <c r="AI3455" s="70">
        <f t="shared" si="597"/>
        <v>16.754999999999999</v>
      </c>
      <c r="AJ3455" s="71" t="s">
        <v>369</v>
      </c>
      <c r="AK3455" s="72">
        <f t="shared" si="598"/>
        <v>2.7483879168691034</v>
      </c>
      <c r="AL3455" s="73">
        <f t="shared" si="599"/>
        <v>2.7483879168691034</v>
      </c>
    </row>
    <row r="3456" spans="1:38" hidden="1">
      <c r="A3456" s="34" t="s">
        <v>171</v>
      </c>
      <c r="B3456" s="34" t="s">
        <v>40</v>
      </c>
      <c r="C3456" s="35">
        <v>40025</v>
      </c>
      <c r="D3456" s="34">
        <v>2009</v>
      </c>
      <c r="E3456" s="36">
        <v>0.45833333333333331</v>
      </c>
      <c r="F3456" s="36">
        <v>0.49236111111111108</v>
      </c>
      <c r="G3456" s="36">
        <v>3.4027777777777768E-2</v>
      </c>
      <c r="H3456" s="37">
        <v>2</v>
      </c>
      <c r="I3456" s="37">
        <v>2</v>
      </c>
      <c r="J3456" s="37">
        <v>2</v>
      </c>
      <c r="K3456" s="37">
        <v>2</v>
      </c>
      <c r="L3456" s="34" t="s">
        <v>41</v>
      </c>
      <c r="M3456" s="14" t="s">
        <v>42</v>
      </c>
      <c r="N3456" s="37">
        <v>2</v>
      </c>
      <c r="O3456" s="34">
        <f t="shared" si="605"/>
        <v>41.58</v>
      </c>
      <c r="P3456" s="37">
        <v>12.6</v>
      </c>
      <c r="Q3456" s="34">
        <f t="shared" si="606"/>
        <v>47.19</v>
      </c>
      <c r="R3456" s="34">
        <v>14.3</v>
      </c>
      <c r="S3456" s="34">
        <f t="shared" si="607"/>
        <v>47.19</v>
      </c>
      <c r="T3456" s="34">
        <v>14.3</v>
      </c>
      <c r="U3456" s="34" t="s">
        <v>43</v>
      </c>
      <c r="V3456" s="34" t="s">
        <v>43</v>
      </c>
      <c r="W3456" s="38">
        <v>27.835100000000001</v>
      </c>
      <c r="X3456" s="38">
        <v>-115.13079999999999</v>
      </c>
      <c r="Y3456" s="39">
        <f t="shared" si="608"/>
        <v>55.400000000000006</v>
      </c>
      <c r="Z3456" s="37">
        <v>13</v>
      </c>
      <c r="AA3456" s="37">
        <v>9</v>
      </c>
      <c r="AB3456" s="34" t="s">
        <v>44</v>
      </c>
      <c r="AC3456" s="34">
        <v>10</v>
      </c>
      <c r="AD3456" s="34">
        <v>21</v>
      </c>
      <c r="AE3456" s="34">
        <v>1</v>
      </c>
      <c r="AF3456" s="37">
        <v>44</v>
      </c>
      <c r="AG3456" s="34">
        <v>180</v>
      </c>
      <c r="AI3456" s="70">
        <f t="shared" si="597"/>
        <v>16.045999999999999</v>
      </c>
      <c r="AJ3456" s="71" t="s">
        <v>369</v>
      </c>
      <c r="AK3456" s="72">
        <f t="shared" si="598"/>
        <v>2.5000862380340183</v>
      </c>
      <c r="AL3456" s="73">
        <f t="shared" si="599"/>
        <v>2.5000862380340183</v>
      </c>
    </row>
    <row r="3457" spans="1:38">
      <c r="A3457" s="34" t="s">
        <v>172</v>
      </c>
      <c r="B3457" s="34" t="s">
        <v>40</v>
      </c>
      <c r="C3457" s="35">
        <v>40026</v>
      </c>
      <c r="D3457" s="34">
        <v>2009</v>
      </c>
      <c r="E3457" s="36">
        <v>0.41111111111111115</v>
      </c>
      <c r="F3457" s="36">
        <v>0.4465277777777778</v>
      </c>
      <c r="G3457" s="36">
        <v>3.5416666666666652E-2</v>
      </c>
      <c r="H3457" s="37">
        <v>2</v>
      </c>
      <c r="I3457" s="37">
        <v>1</v>
      </c>
      <c r="J3457" s="37">
        <v>1</v>
      </c>
      <c r="K3457" s="37">
        <v>1</v>
      </c>
      <c r="L3457" s="14" t="s">
        <v>48</v>
      </c>
      <c r="M3457" s="14" t="s">
        <v>49</v>
      </c>
      <c r="N3457" s="37">
        <v>1</v>
      </c>
      <c r="O3457" s="34">
        <f t="shared" si="605"/>
        <v>30.69</v>
      </c>
      <c r="P3457" s="34">
        <v>9.3000000000000007</v>
      </c>
      <c r="Q3457" s="34">
        <f t="shared" si="606"/>
        <v>30.69</v>
      </c>
      <c r="R3457" s="34">
        <v>9.3000000000000007</v>
      </c>
      <c r="S3457" s="34">
        <f t="shared" si="607"/>
        <v>30.69</v>
      </c>
      <c r="T3457" s="34">
        <v>9.3000000000000007</v>
      </c>
      <c r="U3457" s="34" t="s">
        <v>43</v>
      </c>
      <c r="V3457" s="34" t="s">
        <v>43</v>
      </c>
      <c r="W3457" s="38">
        <v>27.845300000000002</v>
      </c>
      <c r="X3457" s="38">
        <v>-115.16988000000001</v>
      </c>
      <c r="Y3457" s="39">
        <f t="shared" si="608"/>
        <v>62.6</v>
      </c>
      <c r="Z3457" s="37">
        <v>17</v>
      </c>
      <c r="AA3457" s="37">
        <v>5</v>
      </c>
      <c r="AB3457" s="34" t="s">
        <v>44</v>
      </c>
      <c r="AC3457" s="34">
        <v>1</v>
      </c>
      <c r="AD3457" s="34">
        <v>18</v>
      </c>
      <c r="AE3457" s="34">
        <v>1</v>
      </c>
      <c r="AF3457" s="37">
        <v>1</v>
      </c>
      <c r="AG3457" s="34">
        <v>60</v>
      </c>
      <c r="AI3457" s="70">
        <f t="shared" si="597"/>
        <v>13.918999999999999</v>
      </c>
      <c r="AJ3457" s="71" t="s">
        <v>369</v>
      </c>
      <c r="AK3457" s="72">
        <f t="shared" si="598"/>
        <v>1.8310631406548505</v>
      </c>
      <c r="AL3457" s="73">
        <f t="shared" si="599"/>
        <v>1.8310631406548505</v>
      </c>
    </row>
    <row r="3458" spans="1:38">
      <c r="A3458" s="34" t="s">
        <v>172</v>
      </c>
      <c r="B3458" s="34" t="s">
        <v>40</v>
      </c>
      <c r="C3458" s="35">
        <v>40026</v>
      </c>
      <c r="D3458" s="34">
        <v>2009</v>
      </c>
      <c r="E3458" s="36">
        <v>0.41111111111111115</v>
      </c>
      <c r="F3458" s="36">
        <v>0.4465277777777778</v>
      </c>
      <c r="G3458" s="36">
        <v>3.5416666666666652E-2</v>
      </c>
      <c r="H3458" s="37">
        <v>2</v>
      </c>
      <c r="I3458" s="37">
        <v>1</v>
      </c>
      <c r="J3458" s="37">
        <v>1</v>
      </c>
      <c r="K3458" s="37">
        <v>1</v>
      </c>
      <c r="L3458" s="14" t="s">
        <v>48</v>
      </c>
      <c r="M3458" s="14" t="s">
        <v>49</v>
      </c>
      <c r="N3458" s="37">
        <v>1</v>
      </c>
      <c r="O3458" s="34">
        <f t="shared" si="605"/>
        <v>30.69</v>
      </c>
      <c r="P3458" s="34">
        <v>9.3000000000000007</v>
      </c>
      <c r="Q3458" s="34">
        <f t="shared" si="606"/>
        <v>30.69</v>
      </c>
      <c r="R3458" s="34">
        <v>9.3000000000000007</v>
      </c>
      <c r="S3458" s="34">
        <f t="shared" si="607"/>
        <v>30.69</v>
      </c>
      <c r="T3458" s="34">
        <v>9.3000000000000007</v>
      </c>
      <c r="U3458" s="34" t="s">
        <v>43</v>
      </c>
      <c r="V3458" s="34" t="s">
        <v>43</v>
      </c>
      <c r="W3458" s="38">
        <v>27.845300000000002</v>
      </c>
      <c r="X3458" s="38">
        <v>-115.16988000000001</v>
      </c>
      <c r="Y3458" s="39">
        <f t="shared" si="608"/>
        <v>62.6</v>
      </c>
      <c r="Z3458" s="37">
        <v>17</v>
      </c>
      <c r="AA3458" s="37">
        <v>5</v>
      </c>
      <c r="AB3458" s="34" t="s">
        <v>44</v>
      </c>
      <c r="AC3458" s="34">
        <v>1</v>
      </c>
      <c r="AD3458" s="34">
        <v>18</v>
      </c>
      <c r="AE3458" s="34">
        <v>1</v>
      </c>
      <c r="AF3458" s="37">
        <v>1</v>
      </c>
      <c r="AG3458" s="34">
        <v>60</v>
      </c>
      <c r="AI3458" s="70">
        <f t="shared" si="597"/>
        <v>13.918999999999999</v>
      </c>
      <c r="AJ3458" s="71" t="s">
        <v>369</v>
      </c>
      <c r="AK3458" s="72">
        <f t="shared" si="598"/>
        <v>1.8310631406548505</v>
      </c>
      <c r="AL3458" s="73">
        <f t="shared" si="599"/>
        <v>1.8310631406548505</v>
      </c>
    </row>
    <row r="3459" spans="1:38">
      <c r="A3459" s="34" t="s">
        <v>172</v>
      </c>
      <c r="B3459" s="34" t="s">
        <v>40</v>
      </c>
      <c r="C3459" s="35">
        <v>40026</v>
      </c>
      <c r="D3459" s="34">
        <v>2009</v>
      </c>
      <c r="E3459" s="36">
        <v>0.41111111111111115</v>
      </c>
      <c r="F3459" s="36">
        <v>0.4465277777777778</v>
      </c>
      <c r="G3459" s="36">
        <v>3.5416666666666652E-2</v>
      </c>
      <c r="H3459" s="37">
        <v>2</v>
      </c>
      <c r="I3459" s="37">
        <v>1</v>
      </c>
      <c r="J3459" s="37">
        <v>1</v>
      </c>
      <c r="K3459" s="37">
        <v>1</v>
      </c>
      <c r="L3459" s="14" t="s">
        <v>48</v>
      </c>
      <c r="M3459" s="14" t="s">
        <v>49</v>
      </c>
      <c r="N3459" s="37">
        <v>1</v>
      </c>
      <c r="O3459" s="34">
        <f t="shared" si="605"/>
        <v>30.69</v>
      </c>
      <c r="P3459" s="34">
        <v>9.3000000000000007</v>
      </c>
      <c r="Q3459" s="34">
        <f t="shared" si="606"/>
        <v>30.69</v>
      </c>
      <c r="R3459" s="34">
        <v>9.3000000000000007</v>
      </c>
      <c r="S3459" s="34">
        <f t="shared" si="607"/>
        <v>30.69</v>
      </c>
      <c r="T3459" s="34">
        <v>9.3000000000000007</v>
      </c>
      <c r="U3459" s="34" t="s">
        <v>43</v>
      </c>
      <c r="V3459" s="34" t="s">
        <v>43</v>
      </c>
      <c r="W3459" s="38">
        <v>27.845300000000002</v>
      </c>
      <c r="X3459" s="38">
        <v>-115.16988000000001</v>
      </c>
      <c r="Y3459" s="39">
        <f t="shared" si="608"/>
        <v>62.6</v>
      </c>
      <c r="Z3459" s="37">
        <v>17</v>
      </c>
      <c r="AA3459" s="37">
        <v>5</v>
      </c>
      <c r="AB3459" s="34" t="s">
        <v>44</v>
      </c>
      <c r="AC3459" s="34">
        <v>1</v>
      </c>
      <c r="AD3459" s="34">
        <v>20</v>
      </c>
      <c r="AE3459" s="34">
        <v>1</v>
      </c>
      <c r="AF3459" s="37">
        <v>1</v>
      </c>
      <c r="AG3459" s="34">
        <v>60</v>
      </c>
      <c r="AI3459" s="70">
        <f t="shared" si="597"/>
        <v>15.337</v>
      </c>
      <c r="AJ3459" s="71" t="s">
        <v>369</v>
      </c>
      <c r="AK3459" s="72">
        <f t="shared" si="598"/>
        <v>2.2645047633742106</v>
      </c>
      <c r="AL3459" s="73">
        <f t="shared" si="599"/>
        <v>2.2645047633742106</v>
      </c>
    </row>
    <row r="3460" spans="1:38">
      <c r="A3460" s="34" t="s">
        <v>172</v>
      </c>
      <c r="B3460" s="34" t="s">
        <v>40</v>
      </c>
      <c r="C3460" s="35">
        <v>40026</v>
      </c>
      <c r="D3460" s="34">
        <v>2009</v>
      </c>
      <c r="E3460" s="36">
        <v>0.41111111111111115</v>
      </c>
      <c r="F3460" s="36">
        <v>0.4465277777777778</v>
      </c>
      <c r="G3460" s="36">
        <v>3.5416666666666652E-2</v>
      </c>
      <c r="H3460" s="37">
        <v>2</v>
      </c>
      <c r="I3460" s="37">
        <v>1</v>
      </c>
      <c r="J3460" s="37">
        <v>1</v>
      </c>
      <c r="K3460" s="37">
        <v>1</v>
      </c>
      <c r="L3460" s="14" t="s">
        <v>48</v>
      </c>
      <c r="M3460" s="14" t="s">
        <v>49</v>
      </c>
      <c r="N3460" s="37">
        <v>1</v>
      </c>
      <c r="O3460" s="34">
        <f t="shared" si="605"/>
        <v>30.69</v>
      </c>
      <c r="P3460" s="34">
        <v>9.3000000000000007</v>
      </c>
      <c r="Q3460" s="34">
        <f t="shared" si="606"/>
        <v>30.69</v>
      </c>
      <c r="R3460" s="34">
        <v>9.3000000000000007</v>
      </c>
      <c r="S3460" s="34">
        <f t="shared" si="607"/>
        <v>30.69</v>
      </c>
      <c r="T3460" s="34">
        <v>9.3000000000000007</v>
      </c>
      <c r="U3460" s="34" t="s">
        <v>43</v>
      </c>
      <c r="V3460" s="34" t="s">
        <v>43</v>
      </c>
      <c r="W3460" s="38">
        <v>27.845300000000002</v>
      </c>
      <c r="X3460" s="38">
        <v>-115.16988000000001</v>
      </c>
      <c r="Y3460" s="39">
        <f t="shared" si="608"/>
        <v>62.6</v>
      </c>
      <c r="Z3460" s="37">
        <v>17</v>
      </c>
      <c r="AA3460" s="37">
        <v>5</v>
      </c>
      <c r="AB3460" s="34" t="s">
        <v>44</v>
      </c>
      <c r="AC3460" s="34">
        <v>2</v>
      </c>
      <c r="AD3460" s="34">
        <v>16</v>
      </c>
      <c r="AE3460" s="34">
        <v>1</v>
      </c>
      <c r="AF3460" s="37">
        <v>9</v>
      </c>
      <c r="AG3460" s="34">
        <v>60</v>
      </c>
      <c r="AI3460" s="70">
        <f t="shared" si="597"/>
        <v>12.500999999999999</v>
      </c>
      <c r="AJ3460" s="71" t="s">
        <v>369</v>
      </c>
      <c r="AK3460" s="72">
        <f t="shared" si="598"/>
        <v>1.4471406331162124</v>
      </c>
      <c r="AL3460" s="73">
        <f t="shared" si="599"/>
        <v>1.4471406331162124</v>
      </c>
    </row>
    <row r="3461" spans="1:38">
      <c r="A3461" s="34" t="s">
        <v>172</v>
      </c>
      <c r="B3461" s="34" t="s">
        <v>40</v>
      </c>
      <c r="C3461" s="35">
        <v>40026</v>
      </c>
      <c r="D3461" s="34">
        <v>2009</v>
      </c>
      <c r="E3461" s="36">
        <v>0.41111111111111115</v>
      </c>
      <c r="F3461" s="36">
        <v>0.4465277777777778</v>
      </c>
      <c r="G3461" s="36">
        <v>3.5416666666666652E-2</v>
      </c>
      <c r="H3461" s="37">
        <v>2</v>
      </c>
      <c r="I3461" s="37">
        <v>1</v>
      </c>
      <c r="J3461" s="37">
        <v>1</v>
      </c>
      <c r="K3461" s="37">
        <v>1</v>
      </c>
      <c r="L3461" s="14" t="s">
        <v>48</v>
      </c>
      <c r="M3461" s="14" t="s">
        <v>49</v>
      </c>
      <c r="N3461" s="37">
        <v>1</v>
      </c>
      <c r="O3461" s="34">
        <f t="shared" si="605"/>
        <v>30.69</v>
      </c>
      <c r="P3461" s="34">
        <v>9.3000000000000007</v>
      </c>
      <c r="Q3461" s="34">
        <f t="shared" si="606"/>
        <v>30.69</v>
      </c>
      <c r="R3461" s="34">
        <v>9.3000000000000007</v>
      </c>
      <c r="S3461" s="34">
        <f t="shared" si="607"/>
        <v>30.69</v>
      </c>
      <c r="T3461" s="34">
        <v>9.3000000000000007</v>
      </c>
      <c r="U3461" s="34" t="s">
        <v>43</v>
      </c>
      <c r="V3461" s="34" t="s">
        <v>43</v>
      </c>
      <c r="W3461" s="38">
        <v>27.845300000000002</v>
      </c>
      <c r="X3461" s="38">
        <v>-115.16988000000001</v>
      </c>
      <c r="Y3461" s="39">
        <f t="shared" si="608"/>
        <v>62.6</v>
      </c>
      <c r="Z3461" s="37">
        <v>17</v>
      </c>
      <c r="AA3461" s="37">
        <v>5</v>
      </c>
      <c r="AB3461" s="34" t="s">
        <v>44</v>
      </c>
      <c r="AC3461" s="34">
        <v>2</v>
      </c>
      <c r="AD3461" s="34">
        <v>18</v>
      </c>
      <c r="AE3461" s="34">
        <v>1</v>
      </c>
      <c r="AF3461" s="37">
        <v>9</v>
      </c>
      <c r="AG3461" s="34">
        <v>60</v>
      </c>
      <c r="AI3461" s="70">
        <f t="shared" si="597"/>
        <v>13.918999999999999</v>
      </c>
      <c r="AJ3461" s="71" t="s">
        <v>369</v>
      </c>
      <c r="AK3461" s="72">
        <f t="shared" si="598"/>
        <v>1.8310631406548505</v>
      </c>
      <c r="AL3461" s="73">
        <f t="shared" si="599"/>
        <v>1.8310631406548505</v>
      </c>
    </row>
    <row r="3462" spans="1:38">
      <c r="A3462" s="34" t="s">
        <v>172</v>
      </c>
      <c r="B3462" s="34" t="s">
        <v>40</v>
      </c>
      <c r="C3462" s="35">
        <v>40026</v>
      </c>
      <c r="D3462" s="34">
        <v>2009</v>
      </c>
      <c r="E3462" s="36">
        <v>0.41111111111111115</v>
      </c>
      <c r="F3462" s="36">
        <v>0.4465277777777778</v>
      </c>
      <c r="G3462" s="36">
        <v>3.5416666666666652E-2</v>
      </c>
      <c r="H3462" s="37">
        <v>2</v>
      </c>
      <c r="I3462" s="37">
        <v>1</v>
      </c>
      <c r="J3462" s="37">
        <v>1</v>
      </c>
      <c r="K3462" s="37">
        <v>1</v>
      </c>
      <c r="L3462" s="14" t="s">
        <v>48</v>
      </c>
      <c r="M3462" s="14" t="s">
        <v>49</v>
      </c>
      <c r="N3462" s="37">
        <v>1</v>
      </c>
      <c r="O3462" s="34">
        <f t="shared" si="605"/>
        <v>30.69</v>
      </c>
      <c r="P3462" s="34">
        <v>9.3000000000000007</v>
      </c>
      <c r="Q3462" s="34">
        <f t="shared" si="606"/>
        <v>30.69</v>
      </c>
      <c r="R3462" s="34">
        <v>9.3000000000000007</v>
      </c>
      <c r="S3462" s="34">
        <f t="shared" si="607"/>
        <v>30.69</v>
      </c>
      <c r="T3462" s="34">
        <v>9.3000000000000007</v>
      </c>
      <c r="U3462" s="34" t="s">
        <v>43</v>
      </c>
      <c r="V3462" s="34" t="s">
        <v>43</v>
      </c>
      <c r="W3462" s="38">
        <v>27.845300000000002</v>
      </c>
      <c r="X3462" s="38">
        <v>-115.16988000000001</v>
      </c>
      <c r="Y3462" s="39">
        <f t="shared" si="608"/>
        <v>62.6</v>
      </c>
      <c r="Z3462" s="37">
        <v>17</v>
      </c>
      <c r="AA3462" s="37">
        <v>5</v>
      </c>
      <c r="AB3462" s="34" t="s">
        <v>44</v>
      </c>
      <c r="AC3462" s="34">
        <v>2</v>
      </c>
      <c r="AD3462" s="34">
        <v>20</v>
      </c>
      <c r="AE3462" s="34">
        <v>1</v>
      </c>
      <c r="AF3462" s="37">
        <v>9</v>
      </c>
      <c r="AG3462" s="34">
        <v>60</v>
      </c>
      <c r="AI3462" s="70">
        <f t="shared" si="597"/>
        <v>15.337</v>
      </c>
      <c r="AJ3462" s="71" t="s">
        <v>369</v>
      </c>
      <c r="AK3462" s="72">
        <f t="shared" si="598"/>
        <v>2.2645047633742106</v>
      </c>
      <c r="AL3462" s="73">
        <f t="shared" si="599"/>
        <v>2.2645047633742106</v>
      </c>
    </row>
    <row r="3463" spans="1:38">
      <c r="A3463" s="34" t="s">
        <v>172</v>
      </c>
      <c r="B3463" s="34" t="s">
        <v>40</v>
      </c>
      <c r="C3463" s="35">
        <v>40026</v>
      </c>
      <c r="D3463" s="34">
        <v>2009</v>
      </c>
      <c r="E3463" s="36">
        <v>0.41111111111111115</v>
      </c>
      <c r="F3463" s="36">
        <v>0.4465277777777778</v>
      </c>
      <c r="G3463" s="36">
        <v>3.5416666666666652E-2</v>
      </c>
      <c r="H3463" s="37">
        <v>2</v>
      </c>
      <c r="I3463" s="37">
        <v>1</v>
      </c>
      <c r="J3463" s="37">
        <v>1</v>
      </c>
      <c r="K3463" s="37">
        <v>1</v>
      </c>
      <c r="L3463" s="14" t="s">
        <v>48</v>
      </c>
      <c r="M3463" s="14" t="s">
        <v>49</v>
      </c>
      <c r="N3463" s="37">
        <v>1</v>
      </c>
      <c r="O3463" s="34">
        <f t="shared" si="605"/>
        <v>30.69</v>
      </c>
      <c r="P3463" s="34">
        <v>9.3000000000000007</v>
      </c>
      <c r="Q3463" s="34">
        <f t="shared" si="606"/>
        <v>30.69</v>
      </c>
      <c r="R3463" s="34">
        <v>9.3000000000000007</v>
      </c>
      <c r="S3463" s="34">
        <f t="shared" si="607"/>
        <v>30.69</v>
      </c>
      <c r="T3463" s="34">
        <v>9.3000000000000007</v>
      </c>
      <c r="U3463" s="34" t="s">
        <v>43</v>
      </c>
      <c r="V3463" s="34" t="s">
        <v>43</v>
      </c>
      <c r="W3463" s="38">
        <v>27.845300000000002</v>
      </c>
      <c r="X3463" s="38">
        <v>-115.16988000000001</v>
      </c>
      <c r="Y3463" s="39">
        <f t="shared" si="608"/>
        <v>62.6</v>
      </c>
      <c r="Z3463" s="37">
        <v>17</v>
      </c>
      <c r="AA3463" s="37">
        <v>5</v>
      </c>
      <c r="AB3463" s="34" t="s">
        <v>44</v>
      </c>
      <c r="AC3463" s="34">
        <v>2</v>
      </c>
      <c r="AD3463" s="34">
        <v>20</v>
      </c>
      <c r="AE3463" s="34">
        <v>1</v>
      </c>
      <c r="AF3463" s="37">
        <v>9</v>
      </c>
      <c r="AG3463" s="34">
        <v>60</v>
      </c>
      <c r="AI3463" s="70">
        <f t="shared" si="597"/>
        <v>15.337</v>
      </c>
      <c r="AJ3463" s="71" t="s">
        <v>369</v>
      </c>
      <c r="AK3463" s="72">
        <f t="shared" si="598"/>
        <v>2.2645047633742106</v>
      </c>
      <c r="AL3463" s="73">
        <f t="shared" si="599"/>
        <v>2.2645047633742106</v>
      </c>
    </row>
    <row r="3464" spans="1:38">
      <c r="A3464" s="34" t="s">
        <v>172</v>
      </c>
      <c r="B3464" s="34" t="s">
        <v>40</v>
      </c>
      <c r="C3464" s="35">
        <v>40026</v>
      </c>
      <c r="D3464" s="34">
        <v>2009</v>
      </c>
      <c r="E3464" s="36">
        <v>0.41111111111111115</v>
      </c>
      <c r="F3464" s="36">
        <v>0.4465277777777778</v>
      </c>
      <c r="G3464" s="36">
        <v>3.5416666666666652E-2</v>
      </c>
      <c r="H3464" s="37">
        <v>2</v>
      </c>
      <c r="I3464" s="37">
        <v>1</v>
      </c>
      <c r="J3464" s="37">
        <v>1</v>
      </c>
      <c r="K3464" s="37">
        <v>1</v>
      </c>
      <c r="L3464" s="14" t="s">
        <v>48</v>
      </c>
      <c r="M3464" s="14" t="s">
        <v>49</v>
      </c>
      <c r="N3464" s="37">
        <v>1</v>
      </c>
      <c r="O3464" s="34">
        <f t="shared" si="605"/>
        <v>30.69</v>
      </c>
      <c r="P3464" s="34">
        <v>9.3000000000000007</v>
      </c>
      <c r="Q3464" s="34">
        <f t="shared" si="606"/>
        <v>30.69</v>
      </c>
      <c r="R3464" s="34">
        <v>9.3000000000000007</v>
      </c>
      <c r="S3464" s="34">
        <f t="shared" si="607"/>
        <v>30.69</v>
      </c>
      <c r="T3464" s="34">
        <v>9.3000000000000007</v>
      </c>
      <c r="U3464" s="34" t="s">
        <v>43</v>
      </c>
      <c r="V3464" s="34" t="s">
        <v>43</v>
      </c>
      <c r="W3464" s="38">
        <v>27.845300000000002</v>
      </c>
      <c r="X3464" s="38">
        <v>-115.16988000000001</v>
      </c>
      <c r="Y3464" s="39">
        <f t="shared" si="608"/>
        <v>62.6</v>
      </c>
      <c r="Z3464" s="37">
        <v>17</v>
      </c>
      <c r="AA3464" s="37">
        <v>5</v>
      </c>
      <c r="AB3464" s="34" t="s">
        <v>44</v>
      </c>
      <c r="AC3464" s="34">
        <v>2</v>
      </c>
      <c r="AD3464" s="34">
        <v>20</v>
      </c>
      <c r="AE3464" s="34">
        <v>1</v>
      </c>
      <c r="AF3464" s="37">
        <v>9</v>
      </c>
      <c r="AG3464" s="34">
        <v>60</v>
      </c>
      <c r="AI3464" s="70">
        <f t="shared" si="597"/>
        <v>15.337</v>
      </c>
      <c r="AJ3464" s="71" t="s">
        <v>369</v>
      </c>
      <c r="AK3464" s="72">
        <f t="shared" si="598"/>
        <v>2.2645047633742106</v>
      </c>
      <c r="AL3464" s="73">
        <f t="shared" si="599"/>
        <v>2.2645047633742106</v>
      </c>
    </row>
    <row r="3465" spans="1:38">
      <c r="A3465" s="34" t="s">
        <v>172</v>
      </c>
      <c r="B3465" s="34" t="s">
        <v>40</v>
      </c>
      <c r="C3465" s="35">
        <v>40026</v>
      </c>
      <c r="D3465" s="34">
        <v>2009</v>
      </c>
      <c r="E3465" s="36">
        <v>0.41111111111111115</v>
      </c>
      <c r="F3465" s="36">
        <v>0.4465277777777778</v>
      </c>
      <c r="G3465" s="36">
        <v>3.5416666666666652E-2</v>
      </c>
      <c r="H3465" s="37">
        <v>2</v>
      </c>
      <c r="I3465" s="37">
        <v>1</v>
      </c>
      <c r="J3465" s="37">
        <v>1</v>
      </c>
      <c r="K3465" s="37">
        <v>1</v>
      </c>
      <c r="L3465" s="14" t="s">
        <v>48</v>
      </c>
      <c r="M3465" s="14" t="s">
        <v>49</v>
      </c>
      <c r="N3465" s="37">
        <v>1</v>
      </c>
      <c r="O3465" s="34">
        <f t="shared" si="605"/>
        <v>30.69</v>
      </c>
      <c r="P3465" s="34">
        <v>9.3000000000000007</v>
      </c>
      <c r="Q3465" s="34">
        <f t="shared" si="606"/>
        <v>30.69</v>
      </c>
      <c r="R3465" s="34">
        <v>9.3000000000000007</v>
      </c>
      <c r="S3465" s="34">
        <f t="shared" si="607"/>
        <v>30.69</v>
      </c>
      <c r="T3465" s="34">
        <v>9.3000000000000007</v>
      </c>
      <c r="U3465" s="34" t="s">
        <v>43</v>
      </c>
      <c r="V3465" s="34" t="s">
        <v>43</v>
      </c>
      <c r="W3465" s="38">
        <v>27.845300000000002</v>
      </c>
      <c r="X3465" s="38">
        <v>-115.16988000000001</v>
      </c>
      <c r="Y3465" s="39">
        <f t="shared" si="608"/>
        <v>62.6</v>
      </c>
      <c r="Z3465" s="37">
        <v>17</v>
      </c>
      <c r="AA3465" s="37">
        <v>5</v>
      </c>
      <c r="AB3465" s="34" t="s">
        <v>44</v>
      </c>
      <c r="AC3465" s="34">
        <v>3</v>
      </c>
      <c r="AD3465" s="34">
        <v>22</v>
      </c>
      <c r="AE3465" s="34">
        <v>1</v>
      </c>
      <c r="AF3465" s="37">
        <v>12</v>
      </c>
      <c r="AG3465" s="34">
        <v>60</v>
      </c>
      <c r="AI3465" s="70">
        <f t="shared" si="597"/>
        <v>16.754999999999999</v>
      </c>
      <c r="AJ3465" s="71" t="s">
        <v>369</v>
      </c>
      <c r="AK3465" s="72">
        <f t="shared" si="598"/>
        <v>2.7483879168691034</v>
      </c>
      <c r="AL3465" s="73">
        <f t="shared" si="599"/>
        <v>2.7483879168691034</v>
      </c>
    </row>
    <row r="3466" spans="1:38">
      <c r="A3466" s="34" t="s">
        <v>172</v>
      </c>
      <c r="B3466" s="34" t="s">
        <v>40</v>
      </c>
      <c r="C3466" s="35">
        <v>40026</v>
      </c>
      <c r="D3466" s="34">
        <v>2009</v>
      </c>
      <c r="E3466" s="36">
        <v>0.41111111111111115</v>
      </c>
      <c r="F3466" s="36">
        <v>0.4465277777777778</v>
      </c>
      <c r="G3466" s="36">
        <v>3.5416666666666652E-2</v>
      </c>
      <c r="H3466" s="37">
        <v>2</v>
      </c>
      <c r="I3466" s="37">
        <v>1</v>
      </c>
      <c r="J3466" s="37">
        <v>1</v>
      </c>
      <c r="K3466" s="37">
        <v>1</v>
      </c>
      <c r="L3466" s="14" t="s">
        <v>48</v>
      </c>
      <c r="M3466" s="14" t="s">
        <v>49</v>
      </c>
      <c r="N3466" s="37">
        <v>1</v>
      </c>
      <c r="O3466" s="34">
        <f t="shared" si="605"/>
        <v>30.69</v>
      </c>
      <c r="P3466" s="34">
        <v>9.3000000000000007</v>
      </c>
      <c r="Q3466" s="34">
        <f t="shared" si="606"/>
        <v>30.69</v>
      </c>
      <c r="R3466" s="34">
        <v>9.3000000000000007</v>
      </c>
      <c r="S3466" s="34">
        <f t="shared" si="607"/>
        <v>30.69</v>
      </c>
      <c r="T3466" s="34">
        <v>9.3000000000000007</v>
      </c>
      <c r="U3466" s="34" t="s">
        <v>43</v>
      </c>
      <c r="V3466" s="34" t="s">
        <v>43</v>
      </c>
      <c r="W3466" s="38">
        <v>27.845300000000002</v>
      </c>
      <c r="X3466" s="38">
        <v>-115.16988000000001</v>
      </c>
      <c r="Y3466" s="39">
        <f t="shared" si="608"/>
        <v>62.6</v>
      </c>
      <c r="Z3466" s="37">
        <v>17</v>
      </c>
      <c r="AA3466" s="37">
        <v>5</v>
      </c>
      <c r="AB3466" s="34" t="s">
        <v>44</v>
      </c>
      <c r="AC3466" s="34">
        <v>4</v>
      </c>
      <c r="AD3466" s="34">
        <v>23</v>
      </c>
      <c r="AE3466" s="34">
        <v>1</v>
      </c>
      <c r="AF3466" s="37">
        <v>17</v>
      </c>
      <c r="AG3466" s="34">
        <v>60</v>
      </c>
      <c r="AI3466" s="70">
        <f t="shared" si="597"/>
        <v>17.463999999999999</v>
      </c>
      <c r="AJ3466" s="71" t="s">
        <v>369</v>
      </c>
      <c r="AK3466" s="72">
        <f t="shared" si="598"/>
        <v>3.0095147540604348</v>
      </c>
      <c r="AL3466" s="73">
        <f t="shared" si="599"/>
        <v>3.0095147540604348</v>
      </c>
    </row>
    <row r="3467" spans="1:38">
      <c r="A3467" s="34" t="s">
        <v>172</v>
      </c>
      <c r="B3467" s="34" t="s">
        <v>40</v>
      </c>
      <c r="C3467" s="35">
        <v>40026</v>
      </c>
      <c r="D3467" s="34">
        <v>2009</v>
      </c>
      <c r="E3467" s="36">
        <v>0.41111111111111115</v>
      </c>
      <c r="F3467" s="36">
        <v>0.4465277777777778</v>
      </c>
      <c r="G3467" s="36">
        <v>3.5416666666666652E-2</v>
      </c>
      <c r="H3467" s="37">
        <v>2</v>
      </c>
      <c r="I3467" s="37">
        <v>1</v>
      </c>
      <c r="J3467" s="37">
        <v>1</v>
      </c>
      <c r="K3467" s="37">
        <v>1</v>
      </c>
      <c r="L3467" s="14" t="s">
        <v>48</v>
      </c>
      <c r="M3467" s="14" t="s">
        <v>49</v>
      </c>
      <c r="N3467" s="37">
        <v>1</v>
      </c>
      <c r="O3467" s="34">
        <f t="shared" si="605"/>
        <v>30.69</v>
      </c>
      <c r="P3467" s="34">
        <v>9.3000000000000007</v>
      </c>
      <c r="Q3467" s="34">
        <f t="shared" si="606"/>
        <v>30.69</v>
      </c>
      <c r="R3467" s="34">
        <v>9.3000000000000007</v>
      </c>
      <c r="S3467" s="34">
        <f t="shared" si="607"/>
        <v>30.69</v>
      </c>
      <c r="T3467" s="34">
        <v>9.3000000000000007</v>
      </c>
      <c r="U3467" s="34" t="s">
        <v>43</v>
      </c>
      <c r="V3467" s="34" t="s">
        <v>43</v>
      </c>
      <c r="W3467" s="38">
        <v>27.845300000000002</v>
      </c>
      <c r="X3467" s="38">
        <v>-115.16988000000001</v>
      </c>
      <c r="Y3467" s="39">
        <f t="shared" si="608"/>
        <v>62.6</v>
      </c>
      <c r="Z3467" s="37">
        <v>17</v>
      </c>
      <c r="AA3467" s="37">
        <v>5</v>
      </c>
      <c r="AB3467" s="34" t="s">
        <v>44</v>
      </c>
      <c r="AC3467" s="34">
        <v>4</v>
      </c>
      <c r="AD3467" s="34">
        <v>23</v>
      </c>
      <c r="AE3467" s="34">
        <v>1</v>
      </c>
      <c r="AF3467" s="37">
        <v>17</v>
      </c>
      <c r="AG3467" s="34">
        <v>60</v>
      </c>
      <c r="AI3467" s="70">
        <f t="shared" si="597"/>
        <v>17.463999999999999</v>
      </c>
      <c r="AJ3467" s="71" t="s">
        <v>369</v>
      </c>
      <c r="AK3467" s="72">
        <f t="shared" si="598"/>
        <v>3.0095147540604348</v>
      </c>
      <c r="AL3467" s="73">
        <f t="shared" si="599"/>
        <v>3.0095147540604348</v>
      </c>
    </row>
    <row r="3468" spans="1:38">
      <c r="A3468" s="34" t="s">
        <v>172</v>
      </c>
      <c r="B3468" s="34" t="s">
        <v>40</v>
      </c>
      <c r="C3468" s="35">
        <v>40026</v>
      </c>
      <c r="D3468" s="34">
        <v>2009</v>
      </c>
      <c r="E3468" s="36">
        <v>0.41111111111111115</v>
      </c>
      <c r="F3468" s="36">
        <v>0.4465277777777778</v>
      </c>
      <c r="G3468" s="36">
        <v>3.5416666666666652E-2</v>
      </c>
      <c r="H3468" s="37">
        <v>2</v>
      </c>
      <c r="I3468" s="37">
        <v>1</v>
      </c>
      <c r="J3468" s="37">
        <v>1</v>
      </c>
      <c r="K3468" s="37">
        <v>1</v>
      </c>
      <c r="L3468" s="14" t="s">
        <v>48</v>
      </c>
      <c r="M3468" s="14" t="s">
        <v>49</v>
      </c>
      <c r="N3468" s="37">
        <v>1</v>
      </c>
      <c r="O3468" s="34">
        <f t="shared" si="605"/>
        <v>30.69</v>
      </c>
      <c r="P3468" s="34">
        <v>9.3000000000000007</v>
      </c>
      <c r="Q3468" s="34">
        <f t="shared" si="606"/>
        <v>30.69</v>
      </c>
      <c r="R3468" s="34">
        <v>9.3000000000000007</v>
      </c>
      <c r="S3468" s="34">
        <f t="shared" si="607"/>
        <v>30.69</v>
      </c>
      <c r="T3468" s="34">
        <v>9.3000000000000007</v>
      </c>
      <c r="U3468" s="34" t="s">
        <v>43</v>
      </c>
      <c r="V3468" s="34" t="s">
        <v>43</v>
      </c>
      <c r="W3468" s="38">
        <v>27.845300000000002</v>
      </c>
      <c r="X3468" s="38">
        <v>-115.16988000000001</v>
      </c>
      <c r="Y3468" s="39">
        <f t="shared" si="608"/>
        <v>62.6</v>
      </c>
      <c r="Z3468" s="37">
        <v>17</v>
      </c>
      <c r="AA3468" s="37">
        <v>5</v>
      </c>
      <c r="AB3468" s="34" t="s">
        <v>44</v>
      </c>
      <c r="AC3468" s="34">
        <v>5</v>
      </c>
      <c r="AD3468" s="34">
        <v>16</v>
      </c>
      <c r="AE3468" s="34">
        <v>1</v>
      </c>
      <c r="AF3468" s="37">
        <v>22</v>
      </c>
      <c r="AG3468" s="34">
        <v>60</v>
      </c>
      <c r="AI3468" s="70">
        <f t="shared" si="597"/>
        <v>12.500999999999999</v>
      </c>
      <c r="AJ3468" s="71" t="s">
        <v>369</v>
      </c>
      <c r="AK3468" s="72">
        <f t="shared" si="598"/>
        <v>1.4471406331162124</v>
      </c>
      <c r="AL3468" s="73">
        <f t="shared" si="599"/>
        <v>1.4471406331162124</v>
      </c>
    </row>
    <row r="3469" spans="1:38">
      <c r="A3469" s="34" t="s">
        <v>172</v>
      </c>
      <c r="B3469" s="34" t="s">
        <v>40</v>
      </c>
      <c r="C3469" s="35">
        <v>40026</v>
      </c>
      <c r="D3469" s="34">
        <v>2009</v>
      </c>
      <c r="E3469" s="36">
        <v>0.41111111111111115</v>
      </c>
      <c r="F3469" s="36">
        <v>0.4465277777777778</v>
      </c>
      <c r="G3469" s="36">
        <v>3.5416666666666652E-2</v>
      </c>
      <c r="H3469" s="37">
        <v>2</v>
      </c>
      <c r="I3469" s="37">
        <v>1</v>
      </c>
      <c r="J3469" s="37">
        <v>1</v>
      </c>
      <c r="K3469" s="37">
        <v>1</v>
      </c>
      <c r="L3469" s="14" t="s">
        <v>48</v>
      </c>
      <c r="M3469" s="14" t="s">
        <v>49</v>
      </c>
      <c r="N3469" s="37">
        <v>1</v>
      </c>
      <c r="O3469" s="34">
        <f t="shared" si="605"/>
        <v>30.69</v>
      </c>
      <c r="P3469" s="34">
        <v>9.3000000000000007</v>
      </c>
      <c r="Q3469" s="34">
        <f t="shared" si="606"/>
        <v>30.69</v>
      </c>
      <c r="R3469" s="34">
        <v>9.3000000000000007</v>
      </c>
      <c r="S3469" s="34">
        <f t="shared" si="607"/>
        <v>30.69</v>
      </c>
      <c r="T3469" s="34">
        <v>9.3000000000000007</v>
      </c>
      <c r="U3469" s="34" t="s">
        <v>43</v>
      </c>
      <c r="V3469" s="34" t="s">
        <v>43</v>
      </c>
      <c r="W3469" s="38">
        <v>27.845300000000002</v>
      </c>
      <c r="X3469" s="38">
        <v>-115.16988000000001</v>
      </c>
      <c r="Y3469" s="39">
        <f t="shared" si="608"/>
        <v>62.6</v>
      </c>
      <c r="Z3469" s="37">
        <v>17</v>
      </c>
      <c r="AA3469" s="37">
        <v>5</v>
      </c>
      <c r="AB3469" s="34" t="s">
        <v>44</v>
      </c>
      <c r="AC3469" s="34">
        <v>5</v>
      </c>
      <c r="AD3469" s="34">
        <v>18</v>
      </c>
      <c r="AE3469" s="34">
        <v>1</v>
      </c>
      <c r="AF3469" s="37">
        <v>22</v>
      </c>
      <c r="AG3469" s="34">
        <v>60</v>
      </c>
      <c r="AI3469" s="70">
        <f t="shared" si="597"/>
        <v>13.918999999999999</v>
      </c>
      <c r="AJ3469" s="71" t="s">
        <v>369</v>
      </c>
      <c r="AK3469" s="72">
        <f t="shared" si="598"/>
        <v>1.8310631406548505</v>
      </c>
      <c r="AL3469" s="73">
        <f t="shared" si="599"/>
        <v>1.8310631406548505</v>
      </c>
    </row>
    <row r="3470" spans="1:38">
      <c r="A3470" s="34" t="s">
        <v>172</v>
      </c>
      <c r="B3470" s="34" t="s">
        <v>40</v>
      </c>
      <c r="C3470" s="35">
        <v>40026</v>
      </c>
      <c r="D3470" s="34">
        <v>2009</v>
      </c>
      <c r="E3470" s="36">
        <v>0.41111111111111115</v>
      </c>
      <c r="F3470" s="36">
        <v>0.4465277777777778</v>
      </c>
      <c r="G3470" s="36">
        <v>3.5416666666666652E-2</v>
      </c>
      <c r="H3470" s="37">
        <v>2</v>
      </c>
      <c r="I3470" s="37">
        <v>1</v>
      </c>
      <c r="J3470" s="37">
        <v>1</v>
      </c>
      <c r="K3470" s="37">
        <v>1</v>
      </c>
      <c r="L3470" s="14" t="s">
        <v>48</v>
      </c>
      <c r="M3470" s="14" t="s">
        <v>49</v>
      </c>
      <c r="N3470" s="37">
        <v>1</v>
      </c>
      <c r="O3470" s="34">
        <f t="shared" si="605"/>
        <v>30.69</v>
      </c>
      <c r="P3470" s="34">
        <v>9.3000000000000007</v>
      </c>
      <c r="Q3470" s="34">
        <f t="shared" si="606"/>
        <v>30.69</v>
      </c>
      <c r="R3470" s="34">
        <v>9.3000000000000007</v>
      </c>
      <c r="S3470" s="34">
        <f t="shared" si="607"/>
        <v>30.69</v>
      </c>
      <c r="T3470" s="34">
        <v>9.3000000000000007</v>
      </c>
      <c r="U3470" s="34" t="s">
        <v>43</v>
      </c>
      <c r="V3470" s="34" t="s">
        <v>43</v>
      </c>
      <c r="W3470" s="38">
        <v>27.845300000000002</v>
      </c>
      <c r="X3470" s="38">
        <v>-115.16988000000001</v>
      </c>
      <c r="Y3470" s="39">
        <f t="shared" si="608"/>
        <v>62.6</v>
      </c>
      <c r="Z3470" s="37">
        <v>17</v>
      </c>
      <c r="AA3470" s="37">
        <v>5</v>
      </c>
      <c r="AB3470" s="34" t="s">
        <v>44</v>
      </c>
      <c r="AC3470" s="34">
        <v>5</v>
      </c>
      <c r="AD3470" s="34">
        <v>20</v>
      </c>
      <c r="AE3470" s="34">
        <v>1</v>
      </c>
      <c r="AF3470" s="37">
        <v>22</v>
      </c>
      <c r="AG3470" s="34">
        <v>60</v>
      </c>
      <c r="AI3470" s="70">
        <f t="shared" si="597"/>
        <v>15.337</v>
      </c>
      <c r="AJ3470" s="71" t="s">
        <v>369</v>
      </c>
      <c r="AK3470" s="72">
        <f t="shared" si="598"/>
        <v>2.2645047633742106</v>
      </c>
      <c r="AL3470" s="73">
        <f t="shared" si="599"/>
        <v>2.2645047633742106</v>
      </c>
    </row>
    <row r="3471" spans="1:38">
      <c r="A3471" s="34" t="s">
        <v>172</v>
      </c>
      <c r="B3471" s="34" t="s">
        <v>40</v>
      </c>
      <c r="C3471" s="35">
        <v>40026</v>
      </c>
      <c r="D3471" s="34">
        <v>2009</v>
      </c>
      <c r="E3471" s="36">
        <v>0.41111111111111115</v>
      </c>
      <c r="F3471" s="36">
        <v>0.4465277777777778</v>
      </c>
      <c r="G3471" s="36">
        <v>3.5416666666666652E-2</v>
      </c>
      <c r="H3471" s="37">
        <v>2</v>
      </c>
      <c r="I3471" s="37">
        <v>1</v>
      </c>
      <c r="J3471" s="37">
        <v>1</v>
      </c>
      <c r="K3471" s="37">
        <v>1</v>
      </c>
      <c r="L3471" s="14" t="s">
        <v>48</v>
      </c>
      <c r="M3471" s="14" t="s">
        <v>49</v>
      </c>
      <c r="N3471" s="37">
        <v>1</v>
      </c>
      <c r="O3471" s="34">
        <f t="shared" si="605"/>
        <v>30.69</v>
      </c>
      <c r="P3471" s="34">
        <v>9.3000000000000007</v>
      </c>
      <c r="Q3471" s="34">
        <f t="shared" si="606"/>
        <v>30.69</v>
      </c>
      <c r="R3471" s="34">
        <v>9.3000000000000007</v>
      </c>
      <c r="S3471" s="34">
        <f t="shared" si="607"/>
        <v>30.69</v>
      </c>
      <c r="T3471" s="34">
        <v>9.3000000000000007</v>
      </c>
      <c r="U3471" s="34" t="s">
        <v>43</v>
      </c>
      <c r="V3471" s="34" t="s">
        <v>43</v>
      </c>
      <c r="W3471" s="38">
        <v>27.845300000000002</v>
      </c>
      <c r="X3471" s="38">
        <v>-115.16988000000001</v>
      </c>
      <c r="Y3471" s="39">
        <f t="shared" si="608"/>
        <v>62.6</v>
      </c>
      <c r="Z3471" s="37">
        <v>17</v>
      </c>
      <c r="AA3471" s="37">
        <v>5</v>
      </c>
      <c r="AB3471" s="34" t="s">
        <v>44</v>
      </c>
      <c r="AC3471" s="34">
        <v>5</v>
      </c>
      <c r="AD3471" s="34">
        <v>22</v>
      </c>
      <c r="AE3471" s="34">
        <v>1</v>
      </c>
      <c r="AF3471" s="37">
        <v>22</v>
      </c>
      <c r="AG3471" s="34">
        <v>60</v>
      </c>
      <c r="AI3471" s="70">
        <f t="shared" si="597"/>
        <v>16.754999999999999</v>
      </c>
      <c r="AJ3471" s="71" t="s">
        <v>369</v>
      </c>
      <c r="AK3471" s="72">
        <f t="shared" si="598"/>
        <v>2.7483879168691034</v>
      </c>
      <c r="AL3471" s="73">
        <f t="shared" si="599"/>
        <v>2.7483879168691034</v>
      </c>
    </row>
    <row r="3472" spans="1:38">
      <c r="A3472" s="34" t="s">
        <v>172</v>
      </c>
      <c r="B3472" s="34" t="s">
        <v>40</v>
      </c>
      <c r="C3472" s="35">
        <v>40026</v>
      </c>
      <c r="D3472" s="34">
        <v>2009</v>
      </c>
      <c r="E3472" s="36">
        <v>0.41111111111111115</v>
      </c>
      <c r="F3472" s="36">
        <v>0.4465277777777778</v>
      </c>
      <c r="G3472" s="36">
        <v>3.5416666666666652E-2</v>
      </c>
      <c r="H3472" s="37">
        <v>2</v>
      </c>
      <c r="I3472" s="37">
        <v>1</v>
      </c>
      <c r="J3472" s="37">
        <v>1</v>
      </c>
      <c r="K3472" s="37">
        <v>1</v>
      </c>
      <c r="L3472" s="14" t="s">
        <v>48</v>
      </c>
      <c r="M3472" s="14" t="s">
        <v>49</v>
      </c>
      <c r="N3472" s="37">
        <v>1</v>
      </c>
      <c r="O3472" s="34">
        <f t="shared" si="605"/>
        <v>30.69</v>
      </c>
      <c r="P3472" s="34">
        <v>9.3000000000000007</v>
      </c>
      <c r="Q3472" s="34">
        <f t="shared" si="606"/>
        <v>30.69</v>
      </c>
      <c r="R3472" s="34">
        <v>9.3000000000000007</v>
      </c>
      <c r="S3472" s="34">
        <f t="shared" si="607"/>
        <v>30.69</v>
      </c>
      <c r="T3472" s="34">
        <v>9.3000000000000007</v>
      </c>
      <c r="U3472" s="34" t="s">
        <v>43</v>
      </c>
      <c r="V3472" s="34" t="s">
        <v>43</v>
      </c>
      <c r="W3472" s="38">
        <v>27.845300000000002</v>
      </c>
      <c r="X3472" s="38">
        <v>-115.16988000000001</v>
      </c>
      <c r="Y3472" s="39">
        <f t="shared" si="608"/>
        <v>62.6</v>
      </c>
      <c r="Z3472" s="37">
        <v>17</v>
      </c>
      <c r="AA3472" s="37">
        <v>5</v>
      </c>
      <c r="AB3472" s="34" t="s">
        <v>44</v>
      </c>
      <c r="AC3472" s="34">
        <v>5</v>
      </c>
      <c r="AD3472" s="34">
        <v>23</v>
      </c>
      <c r="AE3472" s="34">
        <v>1</v>
      </c>
      <c r="AF3472" s="37">
        <v>22</v>
      </c>
      <c r="AG3472" s="34">
        <v>60</v>
      </c>
      <c r="AI3472" s="70">
        <f t="shared" si="597"/>
        <v>17.463999999999999</v>
      </c>
      <c r="AJ3472" s="71" t="s">
        <v>369</v>
      </c>
      <c r="AK3472" s="72">
        <f t="shared" si="598"/>
        <v>3.0095147540604348</v>
      </c>
      <c r="AL3472" s="73">
        <f t="shared" si="599"/>
        <v>3.0095147540604348</v>
      </c>
    </row>
    <row r="3473" spans="1:38">
      <c r="A3473" s="34" t="s">
        <v>172</v>
      </c>
      <c r="B3473" s="34" t="s">
        <v>40</v>
      </c>
      <c r="C3473" s="35">
        <v>40026</v>
      </c>
      <c r="D3473" s="34">
        <v>2009</v>
      </c>
      <c r="E3473" s="36">
        <v>0.41111111111111115</v>
      </c>
      <c r="F3473" s="36">
        <v>0.4465277777777778</v>
      </c>
      <c r="G3473" s="36">
        <v>3.5416666666666652E-2</v>
      </c>
      <c r="H3473" s="37">
        <v>2</v>
      </c>
      <c r="I3473" s="37">
        <v>1</v>
      </c>
      <c r="J3473" s="37">
        <v>1</v>
      </c>
      <c r="K3473" s="37">
        <v>1</v>
      </c>
      <c r="L3473" s="14" t="s">
        <v>48</v>
      </c>
      <c r="M3473" s="14" t="s">
        <v>49</v>
      </c>
      <c r="N3473" s="37">
        <v>1</v>
      </c>
      <c r="O3473" s="34">
        <f t="shared" si="605"/>
        <v>30.69</v>
      </c>
      <c r="P3473" s="34">
        <v>9.3000000000000007</v>
      </c>
      <c r="Q3473" s="34">
        <f t="shared" si="606"/>
        <v>30.69</v>
      </c>
      <c r="R3473" s="34">
        <v>9.3000000000000007</v>
      </c>
      <c r="S3473" s="34">
        <f t="shared" si="607"/>
        <v>30.69</v>
      </c>
      <c r="T3473" s="34">
        <v>9.3000000000000007</v>
      </c>
      <c r="U3473" s="34" t="s">
        <v>43</v>
      </c>
      <c r="V3473" s="34" t="s">
        <v>43</v>
      </c>
      <c r="W3473" s="38">
        <v>27.845300000000002</v>
      </c>
      <c r="X3473" s="38">
        <v>-115.16988000000001</v>
      </c>
      <c r="Y3473" s="39">
        <f t="shared" si="608"/>
        <v>62.6</v>
      </c>
      <c r="Z3473" s="37">
        <v>17</v>
      </c>
      <c r="AA3473" s="37">
        <v>5</v>
      </c>
      <c r="AB3473" s="34" t="s">
        <v>44</v>
      </c>
      <c r="AC3473" s="34">
        <v>5</v>
      </c>
      <c r="AD3473" s="34">
        <v>23</v>
      </c>
      <c r="AE3473" s="34">
        <v>1</v>
      </c>
      <c r="AF3473" s="37">
        <v>22</v>
      </c>
      <c r="AG3473" s="34">
        <v>60</v>
      </c>
      <c r="AI3473" s="70">
        <f t="shared" si="597"/>
        <v>17.463999999999999</v>
      </c>
      <c r="AJ3473" s="71" t="s">
        <v>369</v>
      </c>
      <c r="AK3473" s="72">
        <f t="shared" si="598"/>
        <v>3.0095147540604348</v>
      </c>
      <c r="AL3473" s="73">
        <f t="shared" si="599"/>
        <v>3.0095147540604348</v>
      </c>
    </row>
    <row r="3474" spans="1:38">
      <c r="A3474" s="34" t="s">
        <v>172</v>
      </c>
      <c r="B3474" s="34" t="s">
        <v>40</v>
      </c>
      <c r="C3474" s="35">
        <v>40026</v>
      </c>
      <c r="D3474" s="34">
        <v>2009</v>
      </c>
      <c r="E3474" s="36">
        <v>0.41111111111111115</v>
      </c>
      <c r="F3474" s="36">
        <v>0.4465277777777778</v>
      </c>
      <c r="G3474" s="36">
        <v>3.5416666666666652E-2</v>
      </c>
      <c r="H3474" s="37">
        <v>2</v>
      </c>
      <c r="I3474" s="37">
        <v>1</v>
      </c>
      <c r="J3474" s="37">
        <v>1</v>
      </c>
      <c r="K3474" s="37">
        <v>1</v>
      </c>
      <c r="L3474" s="14" t="s">
        <v>48</v>
      </c>
      <c r="M3474" s="14" t="s">
        <v>49</v>
      </c>
      <c r="N3474" s="37">
        <v>1</v>
      </c>
      <c r="O3474" s="34">
        <f t="shared" si="605"/>
        <v>30.69</v>
      </c>
      <c r="P3474" s="34">
        <v>9.3000000000000007</v>
      </c>
      <c r="Q3474" s="34">
        <f t="shared" si="606"/>
        <v>30.69</v>
      </c>
      <c r="R3474" s="34">
        <v>9.3000000000000007</v>
      </c>
      <c r="S3474" s="34">
        <f t="shared" si="607"/>
        <v>30.69</v>
      </c>
      <c r="T3474" s="34">
        <v>9.3000000000000007</v>
      </c>
      <c r="U3474" s="34" t="s">
        <v>43</v>
      </c>
      <c r="V3474" s="34" t="s">
        <v>43</v>
      </c>
      <c r="W3474" s="38">
        <v>27.845300000000002</v>
      </c>
      <c r="X3474" s="38">
        <v>-115.16988000000001</v>
      </c>
      <c r="Y3474" s="39">
        <f t="shared" si="608"/>
        <v>62.6</v>
      </c>
      <c r="Z3474" s="37">
        <v>17</v>
      </c>
      <c r="AA3474" s="37">
        <v>5</v>
      </c>
      <c r="AB3474" s="34" t="s">
        <v>44</v>
      </c>
      <c r="AC3474" s="34">
        <v>6</v>
      </c>
      <c r="AD3474" s="34">
        <v>18</v>
      </c>
      <c r="AE3474" s="34">
        <v>1</v>
      </c>
      <c r="AF3474" s="37">
        <v>29</v>
      </c>
      <c r="AG3474" s="34">
        <v>60</v>
      </c>
      <c r="AI3474" s="70">
        <f t="shared" si="597"/>
        <v>13.918999999999999</v>
      </c>
      <c r="AJ3474" s="71" t="s">
        <v>369</v>
      </c>
      <c r="AK3474" s="72">
        <f t="shared" si="598"/>
        <v>1.8310631406548505</v>
      </c>
      <c r="AL3474" s="73">
        <f t="shared" si="599"/>
        <v>1.8310631406548505</v>
      </c>
    </row>
    <row r="3475" spans="1:38">
      <c r="A3475" s="34" t="s">
        <v>172</v>
      </c>
      <c r="B3475" s="34" t="s">
        <v>40</v>
      </c>
      <c r="C3475" s="35">
        <v>40026</v>
      </c>
      <c r="D3475" s="34">
        <v>2009</v>
      </c>
      <c r="E3475" s="36">
        <v>0.41111111111111115</v>
      </c>
      <c r="F3475" s="36">
        <v>0.4465277777777778</v>
      </c>
      <c r="G3475" s="36">
        <v>3.5416666666666652E-2</v>
      </c>
      <c r="H3475" s="37">
        <v>2</v>
      </c>
      <c r="I3475" s="37">
        <v>1</v>
      </c>
      <c r="J3475" s="37">
        <v>1</v>
      </c>
      <c r="K3475" s="37">
        <v>1</v>
      </c>
      <c r="L3475" s="14" t="s">
        <v>48</v>
      </c>
      <c r="M3475" s="14" t="s">
        <v>49</v>
      </c>
      <c r="N3475" s="37">
        <v>1</v>
      </c>
      <c r="O3475" s="34">
        <f t="shared" si="605"/>
        <v>30.69</v>
      </c>
      <c r="P3475" s="34">
        <v>9.3000000000000007</v>
      </c>
      <c r="Q3475" s="34">
        <f t="shared" si="606"/>
        <v>30.69</v>
      </c>
      <c r="R3475" s="34">
        <v>9.3000000000000007</v>
      </c>
      <c r="S3475" s="34">
        <f t="shared" si="607"/>
        <v>30.69</v>
      </c>
      <c r="T3475" s="34">
        <v>9.3000000000000007</v>
      </c>
      <c r="U3475" s="34" t="s">
        <v>43</v>
      </c>
      <c r="V3475" s="34" t="s">
        <v>43</v>
      </c>
      <c r="W3475" s="38">
        <v>27.845300000000002</v>
      </c>
      <c r="X3475" s="38">
        <v>-115.16988000000001</v>
      </c>
      <c r="Y3475" s="39">
        <f t="shared" si="608"/>
        <v>62.6</v>
      </c>
      <c r="Z3475" s="37">
        <v>17</v>
      </c>
      <c r="AA3475" s="37">
        <v>5</v>
      </c>
      <c r="AB3475" s="34" t="s">
        <v>44</v>
      </c>
      <c r="AC3475" s="34">
        <v>6</v>
      </c>
      <c r="AD3475" s="34">
        <v>20</v>
      </c>
      <c r="AE3475" s="34">
        <v>1</v>
      </c>
      <c r="AF3475" s="37">
        <v>29</v>
      </c>
      <c r="AG3475" s="34">
        <v>60</v>
      </c>
      <c r="AI3475" s="70">
        <f t="shared" si="597"/>
        <v>15.337</v>
      </c>
      <c r="AJ3475" s="71" t="s">
        <v>369</v>
      </c>
      <c r="AK3475" s="72">
        <f t="shared" si="598"/>
        <v>2.2645047633742106</v>
      </c>
      <c r="AL3475" s="73">
        <f t="shared" si="599"/>
        <v>2.2645047633742106</v>
      </c>
    </row>
    <row r="3476" spans="1:38">
      <c r="A3476" s="34" t="s">
        <v>172</v>
      </c>
      <c r="B3476" s="34" t="s">
        <v>40</v>
      </c>
      <c r="C3476" s="35">
        <v>40026</v>
      </c>
      <c r="D3476" s="34">
        <v>2009</v>
      </c>
      <c r="E3476" s="36">
        <v>0.41111111111111115</v>
      </c>
      <c r="F3476" s="36">
        <v>0.4465277777777778</v>
      </c>
      <c r="G3476" s="36">
        <v>3.5416666666666652E-2</v>
      </c>
      <c r="H3476" s="37">
        <v>2</v>
      </c>
      <c r="I3476" s="37">
        <v>1</v>
      </c>
      <c r="J3476" s="37">
        <v>1</v>
      </c>
      <c r="K3476" s="37">
        <v>1</v>
      </c>
      <c r="L3476" s="14" t="s">
        <v>48</v>
      </c>
      <c r="M3476" s="14" t="s">
        <v>49</v>
      </c>
      <c r="N3476" s="37">
        <v>1</v>
      </c>
      <c r="O3476" s="34">
        <f t="shared" si="605"/>
        <v>30.69</v>
      </c>
      <c r="P3476" s="34">
        <v>9.3000000000000007</v>
      </c>
      <c r="Q3476" s="34">
        <f t="shared" si="606"/>
        <v>30.69</v>
      </c>
      <c r="R3476" s="34">
        <v>9.3000000000000007</v>
      </c>
      <c r="S3476" s="34">
        <f t="shared" si="607"/>
        <v>30.69</v>
      </c>
      <c r="T3476" s="34">
        <v>9.3000000000000007</v>
      </c>
      <c r="U3476" s="34" t="s">
        <v>43</v>
      </c>
      <c r="V3476" s="34" t="s">
        <v>43</v>
      </c>
      <c r="W3476" s="38">
        <v>27.845300000000002</v>
      </c>
      <c r="X3476" s="38">
        <v>-115.16988000000001</v>
      </c>
      <c r="Y3476" s="39">
        <f t="shared" si="608"/>
        <v>62.6</v>
      </c>
      <c r="Z3476" s="37">
        <v>17</v>
      </c>
      <c r="AA3476" s="37">
        <v>5</v>
      </c>
      <c r="AB3476" s="34" t="s">
        <v>44</v>
      </c>
      <c r="AC3476" s="34">
        <v>7</v>
      </c>
      <c r="AD3476" s="34">
        <v>9</v>
      </c>
      <c r="AE3476" s="34">
        <v>1</v>
      </c>
      <c r="AF3476" s="37">
        <v>34</v>
      </c>
      <c r="AG3476" s="34">
        <v>60</v>
      </c>
      <c r="AI3476" s="70">
        <f t="shared" si="597"/>
        <v>7.5379999999999994</v>
      </c>
      <c r="AJ3476" s="71" t="s">
        <v>369</v>
      </c>
      <c r="AK3476" s="72">
        <f t="shared" si="598"/>
        <v>0.47796121404284658</v>
      </c>
      <c r="AL3476" s="73">
        <f t="shared" si="599"/>
        <v>0.47796121404284658</v>
      </c>
    </row>
    <row r="3477" spans="1:38">
      <c r="A3477" s="34" t="s">
        <v>172</v>
      </c>
      <c r="B3477" s="34" t="s">
        <v>40</v>
      </c>
      <c r="C3477" s="35">
        <v>40026</v>
      </c>
      <c r="D3477" s="34">
        <v>2009</v>
      </c>
      <c r="E3477" s="36">
        <v>0.41111111111111115</v>
      </c>
      <c r="F3477" s="36">
        <v>0.4465277777777778</v>
      </c>
      <c r="G3477" s="36">
        <v>3.5416666666666652E-2</v>
      </c>
      <c r="H3477" s="37">
        <v>2</v>
      </c>
      <c r="I3477" s="37">
        <v>1</v>
      </c>
      <c r="J3477" s="37">
        <v>1</v>
      </c>
      <c r="K3477" s="37">
        <v>1</v>
      </c>
      <c r="L3477" s="14" t="s">
        <v>48</v>
      </c>
      <c r="M3477" s="14" t="s">
        <v>49</v>
      </c>
      <c r="N3477" s="37">
        <v>1</v>
      </c>
      <c r="O3477" s="34">
        <f t="shared" si="605"/>
        <v>30.69</v>
      </c>
      <c r="P3477" s="34">
        <v>9.3000000000000007</v>
      </c>
      <c r="Q3477" s="34">
        <f t="shared" si="606"/>
        <v>30.69</v>
      </c>
      <c r="R3477" s="34">
        <v>9.3000000000000007</v>
      </c>
      <c r="S3477" s="34">
        <f t="shared" si="607"/>
        <v>30.69</v>
      </c>
      <c r="T3477" s="34">
        <v>9.3000000000000007</v>
      </c>
      <c r="U3477" s="34" t="s">
        <v>43</v>
      </c>
      <c r="V3477" s="34" t="s">
        <v>43</v>
      </c>
      <c r="W3477" s="38">
        <v>27.845300000000002</v>
      </c>
      <c r="X3477" s="38">
        <v>-115.16988000000001</v>
      </c>
      <c r="Y3477" s="39">
        <f t="shared" si="608"/>
        <v>62.6</v>
      </c>
      <c r="Z3477" s="37">
        <v>17</v>
      </c>
      <c r="AA3477" s="37">
        <v>5</v>
      </c>
      <c r="AB3477" s="34" t="s">
        <v>44</v>
      </c>
      <c r="AC3477" s="34">
        <v>7</v>
      </c>
      <c r="AD3477" s="34">
        <v>9</v>
      </c>
      <c r="AE3477" s="34">
        <v>1</v>
      </c>
      <c r="AF3477" s="37">
        <v>34</v>
      </c>
      <c r="AG3477" s="34">
        <v>60</v>
      </c>
      <c r="AI3477" s="70">
        <f t="shared" ref="AI3477:AI3540" si="609">(0.709*AD3477)+1.157</f>
        <v>7.5379999999999994</v>
      </c>
      <c r="AJ3477" s="71" t="s">
        <v>369</v>
      </c>
      <c r="AK3477" s="72">
        <f t="shared" ref="AK3477:AK3540" si="610">((POWER(AI3477*10,2.19))*0.037)/1000</f>
        <v>0.47796121404284658</v>
      </c>
      <c r="AL3477" s="73">
        <f t="shared" ref="AL3477:AL3540" si="611">((POWER(AI3477*10,2.19))*0.037)/1000</f>
        <v>0.47796121404284658</v>
      </c>
    </row>
    <row r="3478" spans="1:38">
      <c r="A3478" s="34" t="s">
        <v>172</v>
      </c>
      <c r="B3478" s="34" t="s">
        <v>40</v>
      </c>
      <c r="C3478" s="35">
        <v>40026</v>
      </c>
      <c r="D3478" s="34">
        <v>2009</v>
      </c>
      <c r="E3478" s="36">
        <v>0.41111111111111115</v>
      </c>
      <c r="F3478" s="36">
        <v>0.4465277777777778</v>
      </c>
      <c r="G3478" s="36">
        <v>3.5416666666666652E-2</v>
      </c>
      <c r="H3478" s="37">
        <v>2</v>
      </c>
      <c r="I3478" s="37">
        <v>1</v>
      </c>
      <c r="J3478" s="37">
        <v>1</v>
      </c>
      <c r="K3478" s="37">
        <v>1</v>
      </c>
      <c r="L3478" s="14" t="s">
        <v>48</v>
      </c>
      <c r="M3478" s="14" t="s">
        <v>49</v>
      </c>
      <c r="N3478" s="37">
        <v>1</v>
      </c>
      <c r="O3478" s="34">
        <f t="shared" si="605"/>
        <v>30.69</v>
      </c>
      <c r="P3478" s="34">
        <v>9.3000000000000007</v>
      </c>
      <c r="Q3478" s="34">
        <f t="shared" si="606"/>
        <v>30.69</v>
      </c>
      <c r="R3478" s="34">
        <v>9.3000000000000007</v>
      </c>
      <c r="S3478" s="34">
        <f t="shared" si="607"/>
        <v>30.69</v>
      </c>
      <c r="T3478" s="34">
        <v>9.3000000000000007</v>
      </c>
      <c r="U3478" s="34" t="s">
        <v>43</v>
      </c>
      <c r="V3478" s="34" t="s">
        <v>43</v>
      </c>
      <c r="W3478" s="38">
        <v>27.845300000000002</v>
      </c>
      <c r="X3478" s="38">
        <v>-115.16988000000001</v>
      </c>
      <c r="Y3478" s="39">
        <f t="shared" si="608"/>
        <v>62.6</v>
      </c>
      <c r="Z3478" s="37">
        <v>17</v>
      </c>
      <c r="AA3478" s="37">
        <v>5</v>
      </c>
      <c r="AB3478" s="34" t="s">
        <v>44</v>
      </c>
      <c r="AC3478" s="34">
        <v>7</v>
      </c>
      <c r="AD3478" s="34">
        <v>11</v>
      </c>
      <c r="AE3478" s="34">
        <v>1</v>
      </c>
      <c r="AF3478" s="37">
        <v>34</v>
      </c>
      <c r="AG3478" s="34">
        <v>60</v>
      </c>
      <c r="AI3478" s="70">
        <f t="shared" si="609"/>
        <v>8.9559999999999995</v>
      </c>
      <c r="AJ3478" s="71" t="s">
        <v>369</v>
      </c>
      <c r="AK3478" s="72">
        <f t="shared" si="610"/>
        <v>0.69715856935839871</v>
      </c>
      <c r="AL3478" s="73">
        <f t="shared" si="611"/>
        <v>0.69715856935839871</v>
      </c>
    </row>
    <row r="3479" spans="1:38">
      <c r="A3479" s="34" t="s">
        <v>172</v>
      </c>
      <c r="B3479" s="34" t="s">
        <v>40</v>
      </c>
      <c r="C3479" s="35">
        <v>40026</v>
      </c>
      <c r="D3479" s="34">
        <v>2009</v>
      </c>
      <c r="E3479" s="36">
        <v>0.41111111111111115</v>
      </c>
      <c r="F3479" s="36">
        <v>0.4465277777777778</v>
      </c>
      <c r="G3479" s="36">
        <v>3.5416666666666652E-2</v>
      </c>
      <c r="H3479" s="37">
        <v>2</v>
      </c>
      <c r="I3479" s="37">
        <v>1</v>
      </c>
      <c r="J3479" s="37">
        <v>1</v>
      </c>
      <c r="K3479" s="37">
        <v>1</v>
      </c>
      <c r="L3479" s="14" t="s">
        <v>48</v>
      </c>
      <c r="M3479" s="14" t="s">
        <v>49</v>
      </c>
      <c r="N3479" s="37">
        <v>1</v>
      </c>
      <c r="O3479" s="34">
        <f t="shared" si="605"/>
        <v>30.69</v>
      </c>
      <c r="P3479" s="34">
        <v>9.3000000000000007</v>
      </c>
      <c r="Q3479" s="34">
        <f t="shared" si="606"/>
        <v>30.69</v>
      </c>
      <c r="R3479" s="34">
        <v>9.3000000000000007</v>
      </c>
      <c r="S3479" s="34">
        <f t="shared" si="607"/>
        <v>30.69</v>
      </c>
      <c r="T3479" s="34">
        <v>9.3000000000000007</v>
      </c>
      <c r="U3479" s="34" t="s">
        <v>43</v>
      </c>
      <c r="V3479" s="34" t="s">
        <v>43</v>
      </c>
      <c r="W3479" s="38">
        <v>27.845300000000002</v>
      </c>
      <c r="X3479" s="38">
        <v>-115.16988000000001</v>
      </c>
      <c r="Y3479" s="39">
        <f t="shared" si="608"/>
        <v>62.6</v>
      </c>
      <c r="Z3479" s="37">
        <v>17</v>
      </c>
      <c r="AA3479" s="37">
        <v>5</v>
      </c>
      <c r="AB3479" s="34" t="s">
        <v>44</v>
      </c>
      <c r="AC3479" s="34">
        <v>8</v>
      </c>
      <c r="AD3479" s="34">
        <v>21</v>
      </c>
      <c r="AE3479" s="34">
        <v>1</v>
      </c>
      <c r="AF3479" s="37">
        <v>35</v>
      </c>
      <c r="AG3479" s="34">
        <v>60</v>
      </c>
      <c r="AI3479" s="70">
        <f t="shared" si="609"/>
        <v>16.045999999999999</v>
      </c>
      <c r="AJ3479" s="71" t="s">
        <v>369</v>
      </c>
      <c r="AK3479" s="72">
        <f t="shared" si="610"/>
        <v>2.5000862380340183</v>
      </c>
      <c r="AL3479" s="73">
        <f t="shared" si="611"/>
        <v>2.5000862380340183</v>
      </c>
    </row>
    <row r="3480" spans="1:38">
      <c r="A3480" s="34" t="s">
        <v>172</v>
      </c>
      <c r="B3480" s="34" t="s">
        <v>40</v>
      </c>
      <c r="C3480" s="35">
        <v>40026</v>
      </c>
      <c r="D3480" s="34">
        <v>2009</v>
      </c>
      <c r="E3480" s="36">
        <v>0.41111111111111115</v>
      </c>
      <c r="F3480" s="36">
        <v>0.4465277777777778</v>
      </c>
      <c r="G3480" s="36">
        <v>3.5416666666666652E-2</v>
      </c>
      <c r="H3480" s="37">
        <v>2</v>
      </c>
      <c r="I3480" s="37">
        <v>1</v>
      </c>
      <c r="J3480" s="37">
        <v>1</v>
      </c>
      <c r="K3480" s="37">
        <v>1</v>
      </c>
      <c r="L3480" s="14" t="s">
        <v>48</v>
      </c>
      <c r="M3480" s="14" t="s">
        <v>49</v>
      </c>
      <c r="N3480" s="37">
        <v>1</v>
      </c>
      <c r="O3480" s="34">
        <f t="shared" si="605"/>
        <v>30.69</v>
      </c>
      <c r="P3480" s="34">
        <v>9.3000000000000007</v>
      </c>
      <c r="Q3480" s="34">
        <f t="shared" si="606"/>
        <v>30.69</v>
      </c>
      <c r="R3480" s="34">
        <v>9.3000000000000007</v>
      </c>
      <c r="S3480" s="34">
        <f t="shared" si="607"/>
        <v>30.69</v>
      </c>
      <c r="T3480" s="34">
        <v>9.3000000000000007</v>
      </c>
      <c r="U3480" s="34" t="s">
        <v>43</v>
      </c>
      <c r="V3480" s="34" t="s">
        <v>43</v>
      </c>
      <c r="W3480" s="38">
        <v>27.845300000000002</v>
      </c>
      <c r="X3480" s="38">
        <v>-115.16988000000001</v>
      </c>
      <c r="Y3480" s="39">
        <f t="shared" si="608"/>
        <v>62.6</v>
      </c>
      <c r="Z3480" s="37">
        <v>17</v>
      </c>
      <c r="AA3480" s="37">
        <v>5</v>
      </c>
      <c r="AB3480" s="34" t="s">
        <v>44</v>
      </c>
      <c r="AC3480" s="34">
        <v>9</v>
      </c>
      <c r="AD3480" s="34">
        <v>16</v>
      </c>
      <c r="AE3480" s="34">
        <v>1</v>
      </c>
      <c r="AF3480" s="37">
        <v>43</v>
      </c>
      <c r="AG3480" s="34">
        <v>60</v>
      </c>
      <c r="AI3480" s="70">
        <f t="shared" si="609"/>
        <v>12.500999999999999</v>
      </c>
      <c r="AJ3480" s="71" t="s">
        <v>369</v>
      </c>
      <c r="AK3480" s="72">
        <f t="shared" si="610"/>
        <v>1.4471406331162124</v>
      </c>
      <c r="AL3480" s="73">
        <f t="shared" si="611"/>
        <v>1.4471406331162124</v>
      </c>
    </row>
    <row r="3481" spans="1:38">
      <c r="A3481" s="34" t="s">
        <v>172</v>
      </c>
      <c r="B3481" s="34" t="s">
        <v>40</v>
      </c>
      <c r="C3481" s="35">
        <v>40026</v>
      </c>
      <c r="D3481" s="34">
        <v>2009</v>
      </c>
      <c r="E3481" s="36">
        <v>0.41111111111111115</v>
      </c>
      <c r="F3481" s="36">
        <v>0.4465277777777778</v>
      </c>
      <c r="G3481" s="36">
        <v>3.5416666666666652E-2</v>
      </c>
      <c r="H3481" s="37">
        <v>2</v>
      </c>
      <c r="I3481" s="37">
        <v>1</v>
      </c>
      <c r="J3481" s="37">
        <v>1</v>
      </c>
      <c r="K3481" s="37">
        <v>1</v>
      </c>
      <c r="L3481" s="14" t="s">
        <v>48</v>
      </c>
      <c r="M3481" s="14" t="s">
        <v>49</v>
      </c>
      <c r="N3481" s="37">
        <v>1</v>
      </c>
      <c r="O3481" s="34">
        <f t="shared" si="605"/>
        <v>30.69</v>
      </c>
      <c r="P3481" s="34">
        <v>9.3000000000000007</v>
      </c>
      <c r="Q3481" s="34">
        <f t="shared" si="606"/>
        <v>30.69</v>
      </c>
      <c r="R3481" s="34">
        <v>9.3000000000000007</v>
      </c>
      <c r="S3481" s="34">
        <f t="shared" si="607"/>
        <v>30.69</v>
      </c>
      <c r="T3481" s="34">
        <v>9.3000000000000007</v>
      </c>
      <c r="U3481" s="34" t="s">
        <v>43</v>
      </c>
      <c r="V3481" s="34" t="s">
        <v>43</v>
      </c>
      <c r="W3481" s="38">
        <v>27.845300000000002</v>
      </c>
      <c r="X3481" s="38">
        <v>-115.16988000000001</v>
      </c>
      <c r="Y3481" s="39">
        <f t="shared" si="608"/>
        <v>62.6</v>
      </c>
      <c r="Z3481" s="37">
        <v>17</v>
      </c>
      <c r="AA3481" s="37">
        <v>5</v>
      </c>
      <c r="AB3481" s="34" t="s">
        <v>44</v>
      </c>
      <c r="AC3481" s="34">
        <v>9</v>
      </c>
      <c r="AD3481" s="34">
        <v>18</v>
      </c>
      <c r="AE3481" s="34">
        <v>1</v>
      </c>
      <c r="AF3481" s="37">
        <v>43</v>
      </c>
      <c r="AG3481" s="34">
        <v>60</v>
      </c>
      <c r="AI3481" s="70">
        <f t="shared" si="609"/>
        <v>13.918999999999999</v>
      </c>
      <c r="AJ3481" s="71" t="s">
        <v>369</v>
      </c>
      <c r="AK3481" s="72">
        <f t="shared" si="610"/>
        <v>1.8310631406548505</v>
      </c>
      <c r="AL3481" s="73">
        <f t="shared" si="611"/>
        <v>1.8310631406548505</v>
      </c>
    </row>
    <row r="3482" spans="1:38">
      <c r="A3482" s="34" t="s">
        <v>172</v>
      </c>
      <c r="B3482" s="34" t="s">
        <v>40</v>
      </c>
      <c r="C3482" s="35">
        <v>40026</v>
      </c>
      <c r="D3482" s="34">
        <v>2009</v>
      </c>
      <c r="E3482" s="36">
        <v>0.41111111111111115</v>
      </c>
      <c r="F3482" s="36">
        <v>0.4465277777777778</v>
      </c>
      <c r="G3482" s="36">
        <v>3.5416666666666652E-2</v>
      </c>
      <c r="H3482" s="37">
        <v>2</v>
      </c>
      <c r="I3482" s="37">
        <v>1</v>
      </c>
      <c r="J3482" s="37">
        <v>1</v>
      </c>
      <c r="K3482" s="37">
        <v>1</v>
      </c>
      <c r="L3482" s="14" t="s">
        <v>48</v>
      </c>
      <c r="M3482" s="14" t="s">
        <v>49</v>
      </c>
      <c r="N3482" s="37">
        <v>1</v>
      </c>
      <c r="O3482" s="34">
        <f t="shared" si="605"/>
        <v>30.69</v>
      </c>
      <c r="P3482" s="34">
        <v>9.3000000000000007</v>
      </c>
      <c r="Q3482" s="34">
        <f t="shared" si="606"/>
        <v>30.69</v>
      </c>
      <c r="R3482" s="34">
        <v>9.3000000000000007</v>
      </c>
      <c r="S3482" s="34">
        <f t="shared" si="607"/>
        <v>30.69</v>
      </c>
      <c r="T3482" s="34">
        <v>9.3000000000000007</v>
      </c>
      <c r="U3482" s="34" t="s">
        <v>43</v>
      </c>
      <c r="V3482" s="34" t="s">
        <v>43</v>
      </c>
      <c r="W3482" s="38">
        <v>27.845300000000002</v>
      </c>
      <c r="X3482" s="38">
        <v>-115.16988000000001</v>
      </c>
      <c r="Y3482" s="39">
        <f t="shared" si="608"/>
        <v>62.6</v>
      </c>
      <c r="Z3482" s="37">
        <v>17</v>
      </c>
      <c r="AA3482" s="37">
        <v>5</v>
      </c>
      <c r="AB3482" s="34" t="s">
        <v>44</v>
      </c>
      <c r="AC3482" s="34">
        <v>9</v>
      </c>
      <c r="AD3482" s="34">
        <v>22</v>
      </c>
      <c r="AE3482" s="34">
        <v>1</v>
      </c>
      <c r="AF3482" s="37">
        <v>43</v>
      </c>
      <c r="AG3482" s="34">
        <v>60</v>
      </c>
      <c r="AI3482" s="70">
        <f t="shared" si="609"/>
        <v>16.754999999999999</v>
      </c>
      <c r="AJ3482" s="71" t="s">
        <v>369</v>
      </c>
      <c r="AK3482" s="72">
        <f t="shared" si="610"/>
        <v>2.7483879168691034</v>
      </c>
      <c r="AL3482" s="73">
        <f t="shared" si="611"/>
        <v>2.7483879168691034</v>
      </c>
    </row>
    <row r="3483" spans="1:38">
      <c r="A3483" s="34" t="s">
        <v>172</v>
      </c>
      <c r="B3483" s="34" t="s">
        <v>40</v>
      </c>
      <c r="C3483" s="35">
        <v>40026</v>
      </c>
      <c r="D3483" s="34">
        <v>2009</v>
      </c>
      <c r="E3483" s="36">
        <v>0.41111111111111115</v>
      </c>
      <c r="F3483" s="36">
        <v>0.4465277777777778</v>
      </c>
      <c r="G3483" s="36">
        <v>3.5416666666666652E-2</v>
      </c>
      <c r="H3483" s="37">
        <v>2</v>
      </c>
      <c r="I3483" s="37">
        <v>1</v>
      </c>
      <c r="J3483" s="37">
        <v>1</v>
      </c>
      <c r="K3483" s="37">
        <v>1</v>
      </c>
      <c r="L3483" s="14" t="s">
        <v>48</v>
      </c>
      <c r="M3483" s="14" t="s">
        <v>49</v>
      </c>
      <c r="N3483" s="37">
        <v>1</v>
      </c>
      <c r="O3483" s="34">
        <f t="shared" si="605"/>
        <v>30.69</v>
      </c>
      <c r="P3483" s="34">
        <v>9.3000000000000007</v>
      </c>
      <c r="Q3483" s="34">
        <f t="shared" si="606"/>
        <v>30.69</v>
      </c>
      <c r="R3483" s="34">
        <v>9.3000000000000007</v>
      </c>
      <c r="S3483" s="34">
        <f t="shared" si="607"/>
        <v>30.69</v>
      </c>
      <c r="T3483" s="34">
        <v>9.3000000000000007</v>
      </c>
      <c r="U3483" s="34" t="s">
        <v>43</v>
      </c>
      <c r="V3483" s="34" t="s">
        <v>43</v>
      </c>
      <c r="W3483" s="38">
        <v>27.845300000000002</v>
      </c>
      <c r="X3483" s="38">
        <v>-115.16988000000001</v>
      </c>
      <c r="Y3483" s="39">
        <f t="shared" si="608"/>
        <v>62.6</v>
      </c>
      <c r="Z3483" s="37">
        <v>17</v>
      </c>
      <c r="AA3483" s="37">
        <v>5</v>
      </c>
      <c r="AB3483" s="34" t="s">
        <v>44</v>
      </c>
      <c r="AC3483" s="34">
        <v>9</v>
      </c>
      <c r="AD3483" s="34">
        <v>22</v>
      </c>
      <c r="AE3483" s="34">
        <v>1</v>
      </c>
      <c r="AF3483" s="37">
        <v>43</v>
      </c>
      <c r="AG3483" s="34">
        <v>60</v>
      </c>
      <c r="AI3483" s="70">
        <f t="shared" si="609"/>
        <v>16.754999999999999</v>
      </c>
      <c r="AJ3483" s="71" t="s">
        <v>369</v>
      </c>
      <c r="AK3483" s="72">
        <f t="shared" si="610"/>
        <v>2.7483879168691034</v>
      </c>
      <c r="AL3483" s="73">
        <f t="shared" si="611"/>
        <v>2.7483879168691034</v>
      </c>
    </row>
    <row r="3484" spans="1:38">
      <c r="A3484" s="34" t="s">
        <v>172</v>
      </c>
      <c r="B3484" s="34" t="s">
        <v>40</v>
      </c>
      <c r="C3484" s="35">
        <v>40026</v>
      </c>
      <c r="D3484" s="34">
        <v>2009</v>
      </c>
      <c r="E3484" s="36">
        <v>0.41111111111111115</v>
      </c>
      <c r="F3484" s="36">
        <v>0.4465277777777778</v>
      </c>
      <c r="G3484" s="36">
        <v>3.5416666666666652E-2</v>
      </c>
      <c r="H3484" s="37">
        <v>2</v>
      </c>
      <c r="I3484" s="37">
        <v>1</v>
      </c>
      <c r="J3484" s="37">
        <v>1</v>
      </c>
      <c r="K3484" s="37">
        <v>1</v>
      </c>
      <c r="L3484" s="14" t="s">
        <v>48</v>
      </c>
      <c r="M3484" s="14" t="s">
        <v>49</v>
      </c>
      <c r="N3484" s="37">
        <v>1</v>
      </c>
      <c r="O3484" s="34">
        <f t="shared" si="605"/>
        <v>30.69</v>
      </c>
      <c r="P3484" s="34">
        <v>9.3000000000000007</v>
      </c>
      <c r="Q3484" s="34">
        <f t="shared" si="606"/>
        <v>30.69</v>
      </c>
      <c r="R3484" s="34">
        <v>9.3000000000000007</v>
      </c>
      <c r="S3484" s="34">
        <f t="shared" si="607"/>
        <v>30.69</v>
      </c>
      <c r="T3484" s="34">
        <v>9.3000000000000007</v>
      </c>
      <c r="U3484" s="34" t="s">
        <v>43</v>
      </c>
      <c r="V3484" s="34" t="s">
        <v>43</v>
      </c>
      <c r="W3484" s="38">
        <v>27.845300000000002</v>
      </c>
      <c r="X3484" s="38">
        <v>-115.16988000000001</v>
      </c>
      <c r="Y3484" s="39">
        <f t="shared" si="608"/>
        <v>62.6</v>
      </c>
      <c r="Z3484" s="37">
        <v>17</v>
      </c>
      <c r="AA3484" s="37">
        <v>5</v>
      </c>
      <c r="AB3484" s="34" t="s">
        <v>44</v>
      </c>
      <c r="AC3484" s="34">
        <v>9</v>
      </c>
      <c r="AD3484" s="34">
        <v>23</v>
      </c>
      <c r="AE3484" s="34">
        <v>1</v>
      </c>
      <c r="AF3484" s="37">
        <v>43</v>
      </c>
      <c r="AG3484" s="34">
        <v>60</v>
      </c>
      <c r="AI3484" s="70">
        <f t="shared" si="609"/>
        <v>17.463999999999999</v>
      </c>
      <c r="AJ3484" s="71" t="s">
        <v>369</v>
      </c>
      <c r="AK3484" s="72">
        <f t="shared" si="610"/>
        <v>3.0095147540604348</v>
      </c>
      <c r="AL3484" s="73">
        <f t="shared" si="611"/>
        <v>3.0095147540604348</v>
      </c>
    </row>
    <row r="3485" spans="1:38">
      <c r="A3485" s="34" t="s">
        <v>172</v>
      </c>
      <c r="B3485" s="34" t="s">
        <v>40</v>
      </c>
      <c r="C3485" s="35">
        <v>40026</v>
      </c>
      <c r="D3485" s="34">
        <v>2009</v>
      </c>
      <c r="E3485" s="36">
        <v>0.41111111111111115</v>
      </c>
      <c r="F3485" s="36">
        <v>0.4465277777777778</v>
      </c>
      <c r="G3485" s="36">
        <v>3.5416666666666652E-2</v>
      </c>
      <c r="H3485" s="37">
        <v>2</v>
      </c>
      <c r="I3485" s="37">
        <v>1</v>
      </c>
      <c r="J3485" s="37">
        <v>1</v>
      </c>
      <c r="K3485" s="37">
        <v>1</v>
      </c>
      <c r="L3485" s="14" t="s">
        <v>48</v>
      </c>
      <c r="M3485" s="14" t="s">
        <v>49</v>
      </c>
      <c r="N3485" s="37">
        <v>1</v>
      </c>
      <c r="O3485" s="34">
        <f t="shared" si="605"/>
        <v>30.69</v>
      </c>
      <c r="P3485" s="34">
        <v>9.3000000000000007</v>
      </c>
      <c r="Q3485" s="34">
        <f t="shared" si="606"/>
        <v>30.69</v>
      </c>
      <c r="R3485" s="34">
        <v>9.3000000000000007</v>
      </c>
      <c r="S3485" s="34">
        <f t="shared" si="607"/>
        <v>30.69</v>
      </c>
      <c r="T3485" s="34">
        <v>9.3000000000000007</v>
      </c>
      <c r="U3485" s="34" t="s">
        <v>43</v>
      </c>
      <c r="V3485" s="34" t="s">
        <v>43</v>
      </c>
      <c r="W3485" s="38">
        <v>27.845300000000002</v>
      </c>
      <c r="X3485" s="38">
        <v>-115.16988000000001</v>
      </c>
      <c r="Y3485" s="39">
        <f t="shared" si="608"/>
        <v>62.6</v>
      </c>
      <c r="Z3485" s="37">
        <v>17</v>
      </c>
      <c r="AA3485" s="37">
        <v>5</v>
      </c>
      <c r="AB3485" s="34" t="s">
        <v>44</v>
      </c>
      <c r="AC3485" s="34">
        <v>10</v>
      </c>
      <c r="AD3485" s="34">
        <v>16</v>
      </c>
      <c r="AE3485" s="34">
        <v>1</v>
      </c>
      <c r="AF3485" s="37">
        <v>44</v>
      </c>
      <c r="AG3485" s="34">
        <v>60</v>
      </c>
      <c r="AI3485" s="70">
        <f t="shared" si="609"/>
        <v>12.500999999999999</v>
      </c>
      <c r="AJ3485" s="71" t="s">
        <v>369</v>
      </c>
      <c r="AK3485" s="72">
        <f t="shared" si="610"/>
        <v>1.4471406331162124</v>
      </c>
      <c r="AL3485" s="73">
        <f t="shared" si="611"/>
        <v>1.4471406331162124</v>
      </c>
    </row>
    <row r="3486" spans="1:38" hidden="1">
      <c r="A3486" s="34" t="s">
        <v>173</v>
      </c>
      <c r="B3486" s="34" t="s">
        <v>40</v>
      </c>
      <c r="C3486" s="35">
        <v>40029</v>
      </c>
      <c r="D3486" s="34">
        <v>2009</v>
      </c>
      <c r="E3486" s="36">
        <v>0.36388888888888887</v>
      </c>
      <c r="F3486" s="36">
        <v>0.39027777777777778</v>
      </c>
      <c r="G3486" s="36">
        <v>2.6388888888888906E-2</v>
      </c>
      <c r="H3486" s="37">
        <v>2</v>
      </c>
      <c r="I3486" s="37">
        <v>1</v>
      </c>
      <c r="J3486" s="37">
        <v>1</v>
      </c>
      <c r="K3486" s="37">
        <v>1</v>
      </c>
      <c r="L3486" s="14" t="s">
        <v>277</v>
      </c>
      <c r="M3486" s="14" t="s">
        <v>52</v>
      </c>
      <c r="N3486" s="37">
        <v>2</v>
      </c>
      <c r="O3486" s="34">
        <f t="shared" si="605"/>
        <v>54.449999999999996</v>
      </c>
      <c r="P3486" s="34">
        <v>16.5</v>
      </c>
      <c r="Q3486" s="34">
        <f t="shared" si="606"/>
        <v>53.13</v>
      </c>
      <c r="R3486" s="34">
        <v>16.100000000000001</v>
      </c>
      <c r="S3486" s="34">
        <f t="shared" si="607"/>
        <v>54.449999999999996</v>
      </c>
      <c r="T3486" s="34">
        <v>16.5</v>
      </c>
      <c r="U3486" s="34" t="s">
        <v>43</v>
      </c>
      <c r="V3486" s="34" t="s">
        <v>43</v>
      </c>
      <c r="W3486" s="38">
        <v>27.858789999999999</v>
      </c>
      <c r="X3486" s="38">
        <v>-115.18975</v>
      </c>
      <c r="Y3486" s="39">
        <f t="shared" si="608"/>
        <v>62.6</v>
      </c>
      <c r="Z3486" s="37">
        <v>17</v>
      </c>
      <c r="AA3486" s="37">
        <v>4</v>
      </c>
      <c r="AB3486" s="34" t="s">
        <v>44</v>
      </c>
      <c r="AC3486" s="34">
        <v>1</v>
      </c>
      <c r="AD3486" s="34">
        <v>17</v>
      </c>
      <c r="AE3486" s="34">
        <v>1</v>
      </c>
      <c r="AF3486" s="37">
        <v>6</v>
      </c>
      <c r="AG3486" s="34">
        <v>210</v>
      </c>
      <c r="AI3486" s="70">
        <f t="shared" si="609"/>
        <v>13.209999999999999</v>
      </c>
      <c r="AJ3486" s="71" t="s">
        <v>369</v>
      </c>
      <c r="AK3486" s="72">
        <f t="shared" si="610"/>
        <v>1.6329725885917237</v>
      </c>
      <c r="AL3486" s="73">
        <f t="shared" si="611"/>
        <v>1.6329725885917237</v>
      </c>
    </row>
    <row r="3487" spans="1:38" hidden="1">
      <c r="A3487" s="34" t="s">
        <v>173</v>
      </c>
      <c r="B3487" s="34" t="s">
        <v>40</v>
      </c>
      <c r="C3487" s="35">
        <v>40029</v>
      </c>
      <c r="D3487" s="34">
        <v>2009</v>
      </c>
      <c r="E3487" s="36">
        <v>0.36388888888888887</v>
      </c>
      <c r="F3487" s="36">
        <v>0.39027777777777778</v>
      </c>
      <c r="G3487" s="36">
        <v>2.6388888888888906E-2</v>
      </c>
      <c r="H3487" s="37">
        <v>2</v>
      </c>
      <c r="I3487" s="37">
        <v>1</v>
      </c>
      <c r="J3487" s="37">
        <v>1</v>
      </c>
      <c r="K3487" s="37">
        <v>1</v>
      </c>
      <c r="L3487" s="14" t="s">
        <v>277</v>
      </c>
      <c r="M3487" s="14" t="s">
        <v>52</v>
      </c>
      <c r="N3487" s="37">
        <v>2</v>
      </c>
      <c r="O3487" s="34">
        <f t="shared" si="605"/>
        <v>54.449999999999996</v>
      </c>
      <c r="P3487" s="34">
        <v>16.5</v>
      </c>
      <c r="Q3487" s="34">
        <f t="shared" si="606"/>
        <v>53.13</v>
      </c>
      <c r="R3487" s="34">
        <v>16.100000000000001</v>
      </c>
      <c r="S3487" s="34">
        <f t="shared" si="607"/>
        <v>54.449999999999996</v>
      </c>
      <c r="T3487" s="34">
        <v>16.5</v>
      </c>
      <c r="U3487" s="34" t="s">
        <v>43</v>
      </c>
      <c r="V3487" s="34" t="s">
        <v>43</v>
      </c>
      <c r="W3487" s="38">
        <v>27.858789999999999</v>
      </c>
      <c r="X3487" s="38">
        <v>-115.18975</v>
      </c>
      <c r="Y3487" s="39">
        <f t="shared" si="608"/>
        <v>62.6</v>
      </c>
      <c r="Z3487" s="37">
        <v>17</v>
      </c>
      <c r="AA3487" s="37">
        <v>4</v>
      </c>
      <c r="AB3487" s="34" t="s">
        <v>44</v>
      </c>
      <c r="AC3487" s="34">
        <v>2</v>
      </c>
      <c r="AD3487" s="34">
        <v>23</v>
      </c>
      <c r="AE3487" s="34">
        <v>1</v>
      </c>
      <c r="AF3487" s="37">
        <v>9</v>
      </c>
      <c r="AG3487" s="34">
        <v>210</v>
      </c>
      <c r="AI3487" s="70">
        <f t="shared" si="609"/>
        <v>17.463999999999999</v>
      </c>
      <c r="AJ3487" s="71" t="s">
        <v>369</v>
      </c>
      <c r="AK3487" s="72">
        <f t="shared" si="610"/>
        <v>3.0095147540604348</v>
      </c>
      <c r="AL3487" s="73">
        <f t="shared" si="611"/>
        <v>3.0095147540604348</v>
      </c>
    </row>
    <row r="3488" spans="1:38" hidden="1">
      <c r="A3488" s="34" t="s">
        <v>173</v>
      </c>
      <c r="B3488" s="34" t="s">
        <v>40</v>
      </c>
      <c r="C3488" s="35">
        <v>40029</v>
      </c>
      <c r="D3488" s="34">
        <v>2009</v>
      </c>
      <c r="E3488" s="36">
        <v>0.36388888888888887</v>
      </c>
      <c r="F3488" s="36">
        <v>0.39027777777777778</v>
      </c>
      <c r="G3488" s="36">
        <v>2.6388888888888906E-2</v>
      </c>
      <c r="H3488" s="37">
        <v>2</v>
      </c>
      <c r="I3488" s="37">
        <v>1</v>
      </c>
      <c r="J3488" s="37">
        <v>1</v>
      </c>
      <c r="K3488" s="37">
        <v>1</v>
      </c>
      <c r="L3488" s="14" t="s">
        <v>277</v>
      </c>
      <c r="M3488" s="14" t="s">
        <v>52</v>
      </c>
      <c r="N3488" s="37">
        <v>2</v>
      </c>
      <c r="O3488" s="34">
        <f t="shared" si="605"/>
        <v>54.449999999999996</v>
      </c>
      <c r="P3488" s="34">
        <v>16.5</v>
      </c>
      <c r="Q3488" s="34">
        <f t="shared" si="606"/>
        <v>53.13</v>
      </c>
      <c r="R3488" s="34">
        <v>16.100000000000001</v>
      </c>
      <c r="S3488" s="34">
        <f t="shared" si="607"/>
        <v>54.449999999999996</v>
      </c>
      <c r="T3488" s="34">
        <v>16.5</v>
      </c>
      <c r="U3488" s="34" t="s">
        <v>43</v>
      </c>
      <c r="V3488" s="34" t="s">
        <v>43</v>
      </c>
      <c r="W3488" s="38">
        <v>27.858789999999999</v>
      </c>
      <c r="X3488" s="38">
        <v>-115.18975</v>
      </c>
      <c r="Y3488" s="39">
        <f t="shared" si="608"/>
        <v>62.6</v>
      </c>
      <c r="Z3488" s="37">
        <v>17</v>
      </c>
      <c r="AA3488" s="37">
        <v>4</v>
      </c>
      <c r="AB3488" s="34" t="s">
        <v>44</v>
      </c>
      <c r="AC3488" s="34">
        <v>2</v>
      </c>
      <c r="AD3488" s="34">
        <v>23</v>
      </c>
      <c r="AE3488" s="34">
        <v>1</v>
      </c>
      <c r="AF3488" s="37">
        <v>9</v>
      </c>
      <c r="AG3488" s="34">
        <v>210</v>
      </c>
      <c r="AI3488" s="70">
        <f t="shared" si="609"/>
        <v>17.463999999999999</v>
      </c>
      <c r="AJ3488" s="71" t="s">
        <v>369</v>
      </c>
      <c r="AK3488" s="72">
        <f t="shared" si="610"/>
        <v>3.0095147540604348</v>
      </c>
      <c r="AL3488" s="73">
        <f t="shared" si="611"/>
        <v>3.0095147540604348</v>
      </c>
    </row>
    <row r="3489" spans="1:38" hidden="1">
      <c r="A3489" s="34" t="s">
        <v>173</v>
      </c>
      <c r="B3489" s="34" t="s">
        <v>40</v>
      </c>
      <c r="C3489" s="35">
        <v>40029</v>
      </c>
      <c r="D3489" s="34">
        <v>2009</v>
      </c>
      <c r="E3489" s="36">
        <v>0.36388888888888887</v>
      </c>
      <c r="F3489" s="36">
        <v>0.39027777777777778</v>
      </c>
      <c r="G3489" s="36">
        <v>2.6388888888888906E-2</v>
      </c>
      <c r="H3489" s="37">
        <v>2</v>
      </c>
      <c r="I3489" s="37">
        <v>1</v>
      </c>
      <c r="J3489" s="37">
        <v>1</v>
      </c>
      <c r="K3489" s="37">
        <v>1</v>
      </c>
      <c r="L3489" s="14" t="s">
        <v>277</v>
      </c>
      <c r="M3489" s="14" t="s">
        <v>52</v>
      </c>
      <c r="N3489" s="37">
        <v>2</v>
      </c>
      <c r="O3489" s="34">
        <f t="shared" si="605"/>
        <v>54.449999999999996</v>
      </c>
      <c r="P3489" s="34">
        <v>16.5</v>
      </c>
      <c r="Q3489" s="34">
        <f t="shared" si="606"/>
        <v>53.13</v>
      </c>
      <c r="R3489" s="34">
        <v>16.100000000000001</v>
      </c>
      <c r="S3489" s="34">
        <f t="shared" si="607"/>
        <v>54.449999999999996</v>
      </c>
      <c r="T3489" s="34">
        <v>16.5</v>
      </c>
      <c r="U3489" s="34" t="s">
        <v>43</v>
      </c>
      <c r="V3489" s="34" t="s">
        <v>43</v>
      </c>
      <c r="W3489" s="38">
        <v>27.858789999999999</v>
      </c>
      <c r="X3489" s="38">
        <v>-115.18975</v>
      </c>
      <c r="Y3489" s="39">
        <f t="shared" si="608"/>
        <v>62.6</v>
      </c>
      <c r="Z3489" s="37">
        <v>17</v>
      </c>
      <c r="AA3489" s="37">
        <v>4</v>
      </c>
      <c r="AB3489" s="34" t="s">
        <v>44</v>
      </c>
      <c r="AC3489" s="34">
        <v>2</v>
      </c>
      <c r="AD3489" s="34">
        <v>24</v>
      </c>
      <c r="AE3489" s="34">
        <v>1</v>
      </c>
      <c r="AF3489" s="37">
        <v>9</v>
      </c>
      <c r="AG3489" s="34">
        <v>210</v>
      </c>
      <c r="AI3489" s="70">
        <f t="shared" si="609"/>
        <v>18.172999999999998</v>
      </c>
      <c r="AJ3489" s="71" t="s">
        <v>369</v>
      </c>
      <c r="AK3489" s="72">
        <f t="shared" si="610"/>
        <v>3.2835681640171575</v>
      </c>
      <c r="AL3489" s="73">
        <f t="shared" si="611"/>
        <v>3.2835681640171575</v>
      </c>
    </row>
    <row r="3490" spans="1:38" hidden="1">
      <c r="A3490" s="34" t="s">
        <v>173</v>
      </c>
      <c r="B3490" s="34" t="s">
        <v>40</v>
      </c>
      <c r="C3490" s="35">
        <v>40029</v>
      </c>
      <c r="D3490" s="34">
        <v>2009</v>
      </c>
      <c r="E3490" s="36">
        <v>0.36388888888888887</v>
      </c>
      <c r="F3490" s="36">
        <v>0.39027777777777778</v>
      </c>
      <c r="G3490" s="36">
        <v>2.6388888888888906E-2</v>
      </c>
      <c r="H3490" s="37">
        <v>2</v>
      </c>
      <c r="I3490" s="37">
        <v>1</v>
      </c>
      <c r="J3490" s="37">
        <v>1</v>
      </c>
      <c r="K3490" s="37">
        <v>1</v>
      </c>
      <c r="L3490" s="14" t="s">
        <v>277</v>
      </c>
      <c r="M3490" s="14" t="s">
        <v>52</v>
      </c>
      <c r="N3490" s="37">
        <v>2</v>
      </c>
      <c r="O3490" s="34">
        <f t="shared" ref="O3490:O3553" si="612">P3490*3.3</f>
        <v>54.449999999999996</v>
      </c>
      <c r="P3490" s="34">
        <v>16.5</v>
      </c>
      <c r="Q3490" s="34">
        <f t="shared" ref="Q3490:Q3553" si="613">R3490*3.3</f>
        <v>53.13</v>
      </c>
      <c r="R3490" s="34">
        <v>16.100000000000001</v>
      </c>
      <c r="S3490" s="34">
        <f t="shared" ref="S3490:S3553" si="614">T3490*3.3</f>
        <v>54.449999999999996</v>
      </c>
      <c r="T3490" s="34">
        <v>16.5</v>
      </c>
      <c r="U3490" s="34" t="s">
        <v>43</v>
      </c>
      <c r="V3490" s="34" t="s">
        <v>43</v>
      </c>
      <c r="W3490" s="38">
        <v>27.858789999999999</v>
      </c>
      <c r="X3490" s="38">
        <v>-115.18975</v>
      </c>
      <c r="Y3490" s="39">
        <f t="shared" ref="Y3490:Y3553" si="615">(Z3490*1.8)+32</f>
        <v>62.6</v>
      </c>
      <c r="Z3490" s="37">
        <v>17</v>
      </c>
      <c r="AA3490" s="37">
        <v>4</v>
      </c>
      <c r="AB3490" s="34" t="s">
        <v>44</v>
      </c>
      <c r="AC3490" s="34">
        <v>2</v>
      </c>
      <c r="AD3490" s="34">
        <v>26</v>
      </c>
      <c r="AE3490" s="34">
        <v>1</v>
      </c>
      <c r="AF3490" s="37">
        <v>9</v>
      </c>
      <c r="AG3490" s="34">
        <v>210</v>
      </c>
      <c r="AI3490" s="70">
        <f t="shared" si="609"/>
        <v>19.590999999999998</v>
      </c>
      <c r="AJ3490" s="71" t="s">
        <v>369</v>
      </c>
      <c r="AK3490" s="72">
        <f t="shared" si="610"/>
        <v>3.8708441706249941</v>
      </c>
      <c r="AL3490" s="73">
        <f t="shared" si="611"/>
        <v>3.8708441706249941</v>
      </c>
    </row>
    <row r="3491" spans="1:38" hidden="1">
      <c r="A3491" s="34" t="s">
        <v>173</v>
      </c>
      <c r="B3491" s="34" t="s">
        <v>40</v>
      </c>
      <c r="C3491" s="35">
        <v>40029</v>
      </c>
      <c r="D3491" s="34">
        <v>2009</v>
      </c>
      <c r="E3491" s="36">
        <v>0.36388888888888887</v>
      </c>
      <c r="F3491" s="36">
        <v>0.39027777777777778</v>
      </c>
      <c r="G3491" s="36">
        <v>2.6388888888888906E-2</v>
      </c>
      <c r="H3491" s="37">
        <v>2</v>
      </c>
      <c r="I3491" s="37">
        <v>1</v>
      </c>
      <c r="J3491" s="37">
        <v>1</v>
      </c>
      <c r="K3491" s="37">
        <v>1</v>
      </c>
      <c r="L3491" s="14" t="s">
        <v>277</v>
      </c>
      <c r="M3491" s="14" t="s">
        <v>52</v>
      </c>
      <c r="N3491" s="37">
        <v>2</v>
      </c>
      <c r="O3491" s="34">
        <f t="shared" si="612"/>
        <v>54.449999999999996</v>
      </c>
      <c r="P3491" s="34">
        <v>16.5</v>
      </c>
      <c r="Q3491" s="34">
        <f t="shared" si="613"/>
        <v>53.13</v>
      </c>
      <c r="R3491" s="34">
        <v>16.100000000000001</v>
      </c>
      <c r="S3491" s="34">
        <f t="shared" si="614"/>
        <v>54.449999999999996</v>
      </c>
      <c r="T3491" s="34">
        <v>16.5</v>
      </c>
      <c r="U3491" s="34" t="s">
        <v>43</v>
      </c>
      <c r="V3491" s="34" t="s">
        <v>43</v>
      </c>
      <c r="W3491" s="38">
        <v>27.858789999999999</v>
      </c>
      <c r="X3491" s="38">
        <v>-115.18975</v>
      </c>
      <c r="Y3491" s="39">
        <f t="shared" si="615"/>
        <v>62.6</v>
      </c>
      <c r="Z3491" s="37">
        <v>17</v>
      </c>
      <c r="AA3491" s="37">
        <v>4</v>
      </c>
      <c r="AB3491" s="34" t="s">
        <v>44</v>
      </c>
      <c r="AC3491" s="34">
        <v>3</v>
      </c>
      <c r="AD3491" s="34">
        <v>26</v>
      </c>
      <c r="AE3491" s="34">
        <v>1</v>
      </c>
      <c r="AF3491" s="37">
        <v>10</v>
      </c>
      <c r="AG3491" s="34">
        <v>210</v>
      </c>
      <c r="AI3491" s="70">
        <f t="shared" si="609"/>
        <v>19.590999999999998</v>
      </c>
      <c r="AJ3491" s="71" t="s">
        <v>369</v>
      </c>
      <c r="AK3491" s="72">
        <f t="shared" si="610"/>
        <v>3.8708441706249941</v>
      </c>
      <c r="AL3491" s="73">
        <f t="shared" si="611"/>
        <v>3.8708441706249941</v>
      </c>
    </row>
    <row r="3492" spans="1:38" hidden="1">
      <c r="A3492" s="34" t="s">
        <v>173</v>
      </c>
      <c r="B3492" s="34" t="s">
        <v>40</v>
      </c>
      <c r="C3492" s="35">
        <v>40029</v>
      </c>
      <c r="D3492" s="34">
        <v>2009</v>
      </c>
      <c r="E3492" s="36">
        <v>0.36388888888888887</v>
      </c>
      <c r="F3492" s="36">
        <v>0.39027777777777778</v>
      </c>
      <c r="G3492" s="36">
        <v>2.6388888888888906E-2</v>
      </c>
      <c r="H3492" s="37">
        <v>2</v>
      </c>
      <c r="I3492" s="37">
        <v>1</v>
      </c>
      <c r="J3492" s="37">
        <v>1</v>
      </c>
      <c r="K3492" s="37">
        <v>1</v>
      </c>
      <c r="L3492" s="14" t="s">
        <v>277</v>
      </c>
      <c r="M3492" s="14" t="s">
        <v>52</v>
      </c>
      <c r="N3492" s="37">
        <v>2</v>
      </c>
      <c r="O3492" s="34">
        <f t="shared" si="612"/>
        <v>54.449999999999996</v>
      </c>
      <c r="P3492" s="34">
        <v>16.5</v>
      </c>
      <c r="Q3492" s="34">
        <f t="shared" si="613"/>
        <v>53.13</v>
      </c>
      <c r="R3492" s="34">
        <v>16.100000000000001</v>
      </c>
      <c r="S3492" s="34">
        <f t="shared" si="614"/>
        <v>54.449999999999996</v>
      </c>
      <c r="T3492" s="34">
        <v>16.5</v>
      </c>
      <c r="U3492" s="34" t="s">
        <v>43</v>
      </c>
      <c r="V3492" s="34" t="s">
        <v>43</v>
      </c>
      <c r="W3492" s="38">
        <v>27.858789999999999</v>
      </c>
      <c r="X3492" s="38">
        <v>-115.18975</v>
      </c>
      <c r="Y3492" s="39">
        <f t="shared" si="615"/>
        <v>62.6</v>
      </c>
      <c r="Z3492" s="37">
        <v>17</v>
      </c>
      <c r="AA3492" s="37">
        <v>4</v>
      </c>
      <c r="AB3492" s="34" t="s">
        <v>44</v>
      </c>
      <c r="AC3492" s="34">
        <v>4</v>
      </c>
      <c r="AD3492" s="34">
        <v>22</v>
      </c>
      <c r="AE3492" s="34">
        <v>1</v>
      </c>
      <c r="AF3492" s="37">
        <v>11</v>
      </c>
      <c r="AG3492" s="34">
        <v>210</v>
      </c>
      <c r="AI3492" s="70">
        <f t="shared" si="609"/>
        <v>16.754999999999999</v>
      </c>
      <c r="AJ3492" s="71" t="s">
        <v>369</v>
      </c>
      <c r="AK3492" s="72">
        <f t="shared" si="610"/>
        <v>2.7483879168691034</v>
      </c>
      <c r="AL3492" s="73">
        <f t="shared" si="611"/>
        <v>2.7483879168691034</v>
      </c>
    </row>
    <row r="3493" spans="1:38" hidden="1">
      <c r="A3493" s="34" t="s">
        <v>173</v>
      </c>
      <c r="B3493" s="34" t="s">
        <v>40</v>
      </c>
      <c r="C3493" s="35">
        <v>40029</v>
      </c>
      <c r="D3493" s="34">
        <v>2009</v>
      </c>
      <c r="E3493" s="36">
        <v>0.36388888888888887</v>
      </c>
      <c r="F3493" s="36">
        <v>0.39027777777777778</v>
      </c>
      <c r="G3493" s="36">
        <v>2.6388888888888906E-2</v>
      </c>
      <c r="H3493" s="37">
        <v>2</v>
      </c>
      <c r="I3493" s="37">
        <v>1</v>
      </c>
      <c r="J3493" s="37">
        <v>1</v>
      </c>
      <c r="K3493" s="37">
        <v>1</v>
      </c>
      <c r="L3493" s="14" t="s">
        <v>277</v>
      </c>
      <c r="M3493" s="14" t="s">
        <v>52</v>
      </c>
      <c r="N3493" s="37">
        <v>2</v>
      </c>
      <c r="O3493" s="34">
        <f t="shared" si="612"/>
        <v>54.449999999999996</v>
      </c>
      <c r="P3493" s="34">
        <v>16.5</v>
      </c>
      <c r="Q3493" s="34">
        <f t="shared" si="613"/>
        <v>53.13</v>
      </c>
      <c r="R3493" s="34">
        <v>16.100000000000001</v>
      </c>
      <c r="S3493" s="34">
        <f t="shared" si="614"/>
        <v>54.449999999999996</v>
      </c>
      <c r="T3493" s="34">
        <v>16.5</v>
      </c>
      <c r="U3493" s="34" t="s">
        <v>43</v>
      </c>
      <c r="V3493" s="34" t="s">
        <v>43</v>
      </c>
      <c r="W3493" s="38">
        <v>27.858789999999999</v>
      </c>
      <c r="X3493" s="38">
        <v>-115.18975</v>
      </c>
      <c r="Y3493" s="39">
        <f t="shared" si="615"/>
        <v>62.6</v>
      </c>
      <c r="Z3493" s="37">
        <v>17</v>
      </c>
      <c r="AA3493" s="37">
        <v>4</v>
      </c>
      <c r="AB3493" s="34" t="s">
        <v>44</v>
      </c>
      <c r="AC3493" s="34">
        <v>4</v>
      </c>
      <c r="AD3493" s="34">
        <v>24</v>
      </c>
      <c r="AE3493" s="34">
        <v>1</v>
      </c>
      <c r="AF3493" s="37">
        <v>11</v>
      </c>
      <c r="AG3493" s="34">
        <v>210</v>
      </c>
      <c r="AI3493" s="70">
        <f t="shared" si="609"/>
        <v>18.172999999999998</v>
      </c>
      <c r="AJ3493" s="71" t="s">
        <v>369</v>
      </c>
      <c r="AK3493" s="72">
        <f t="shared" si="610"/>
        <v>3.2835681640171575</v>
      </c>
      <c r="AL3493" s="73">
        <f t="shared" si="611"/>
        <v>3.2835681640171575</v>
      </c>
    </row>
    <row r="3494" spans="1:38" hidden="1">
      <c r="A3494" s="34" t="s">
        <v>173</v>
      </c>
      <c r="B3494" s="34" t="s">
        <v>40</v>
      </c>
      <c r="C3494" s="35">
        <v>40029</v>
      </c>
      <c r="D3494" s="34">
        <v>2009</v>
      </c>
      <c r="E3494" s="36">
        <v>0.36388888888888887</v>
      </c>
      <c r="F3494" s="36">
        <v>0.39027777777777778</v>
      </c>
      <c r="G3494" s="36">
        <v>2.6388888888888906E-2</v>
      </c>
      <c r="H3494" s="37">
        <v>2</v>
      </c>
      <c r="I3494" s="37">
        <v>1</v>
      </c>
      <c r="J3494" s="37">
        <v>1</v>
      </c>
      <c r="K3494" s="37">
        <v>1</v>
      </c>
      <c r="L3494" s="14" t="s">
        <v>277</v>
      </c>
      <c r="M3494" s="14" t="s">
        <v>52</v>
      </c>
      <c r="N3494" s="37">
        <v>2</v>
      </c>
      <c r="O3494" s="34">
        <f t="shared" si="612"/>
        <v>54.449999999999996</v>
      </c>
      <c r="P3494" s="34">
        <v>16.5</v>
      </c>
      <c r="Q3494" s="34">
        <f t="shared" si="613"/>
        <v>53.13</v>
      </c>
      <c r="R3494" s="34">
        <v>16.100000000000001</v>
      </c>
      <c r="S3494" s="34">
        <f t="shared" si="614"/>
        <v>54.449999999999996</v>
      </c>
      <c r="T3494" s="34">
        <v>16.5</v>
      </c>
      <c r="U3494" s="34" t="s">
        <v>43</v>
      </c>
      <c r="V3494" s="34" t="s">
        <v>43</v>
      </c>
      <c r="W3494" s="38">
        <v>27.858789999999999</v>
      </c>
      <c r="X3494" s="38">
        <v>-115.18975</v>
      </c>
      <c r="Y3494" s="39">
        <f t="shared" si="615"/>
        <v>62.6</v>
      </c>
      <c r="Z3494" s="37">
        <v>17</v>
      </c>
      <c r="AA3494" s="37">
        <v>4</v>
      </c>
      <c r="AB3494" s="34" t="s">
        <v>44</v>
      </c>
      <c r="AC3494" s="34">
        <v>5</v>
      </c>
      <c r="AD3494" s="34">
        <v>16</v>
      </c>
      <c r="AE3494" s="34">
        <v>1</v>
      </c>
      <c r="AF3494" s="37">
        <v>27</v>
      </c>
      <c r="AG3494" s="34">
        <v>210</v>
      </c>
      <c r="AI3494" s="70">
        <f t="shared" si="609"/>
        <v>12.500999999999999</v>
      </c>
      <c r="AJ3494" s="71" t="s">
        <v>369</v>
      </c>
      <c r="AK3494" s="72">
        <f t="shared" si="610"/>
        <v>1.4471406331162124</v>
      </c>
      <c r="AL3494" s="73">
        <f t="shared" si="611"/>
        <v>1.4471406331162124</v>
      </c>
    </row>
    <row r="3495" spans="1:38" hidden="1">
      <c r="A3495" s="34" t="s">
        <v>173</v>
      </c>
      <c r="B3495" s="34" t="s">
        <v>40</v>
      </c>
      <c r="C3495" s="35">
        <v>40029</v>
      </c>
      <c r="D3495" s="34">
        <v>2009</v>
      </c>
      <c r="E3495" s="36">
        <v>0.36388888888888887</v>
      </c>
      <c r="F3495" s="36">
        <v>0.39027777777777778</v>
      </c>
      <c r="G3495" s="36">
        <v>2.6388888888888906E-2</v>
      </c>
      <c r="H3495" s="37">
        <v>2</v>
      </c>
      <c r="I3495" s="37">
        <v>1</v>
      </c>
      <c r="J3495" s="37">
        <v>1</v>
      </c>
      <c r="K3495" s="37">
        <v>1</v>
      </c>
      <c r="L3495" s="14" t="s">
        <v>277</v>
      </c>
      <c r="M3495" s="14" t="s">
        <v>52</v>
      </c>
      <c r="N3495" s="37">
        <v>2</v>
      </c>
      <c r="O3495" s="34">
        <f t="shared" si="612"/>
        <v>54.449999999999996</v>
      </c>
      <c r="P3495" s="34">
        <v>16.5</v>
      </c>
      <c r="Q3495" s="34">
        <f t="shared" si="613"/>
        <v>53.13</v>
      </c>
      <c r="R3495" s="34">
        <v>16.100000000000001</v>
      </c>
      <c r="S3495" s="34">
        <f t="shared" si="614"/>
        <v>54.449999999999996</v>
      </c>
      <c r="T3495" s="34">
        <v>16.5</v>
      </c>
      <c r="U3495" s="34" t="s">
        <v>43</v>
      </c>
      <c r="V3495" s="34" t="s">
        <v>43</v>
      </c>
      <c r="W3495" s="38">
        <v>27.858789999999999</v>
      </c>
      <c r="X3495" s="38">
        <v>-115.18975</v>
      </c>
      <c r="Y3495" s="39">
        <f t="shared" si="615"/>
        <v>62.6</v>
      </c>
      <c r="Z3495" s="37">
        <v>17</v>
      </c>
      <c r="AA3495" s="37">
        <v>4</v>
      </c>
      <c r="AB3495" s="34" t="s">
        <v>44</v>
      </c>
      <c r="AC3495" s="34">
        <v>6</v>
      </c>
      <c r="AD3495" s="34">
        <v>20</v>
      </c>
      <c r="AE3495" s="34">
        <v>1</v>
      </c>
      <c r="AF3495" s="37">
        <v>36</v>
      </c>
      <c r="AG3495" s="34">
        <v>210</v>
      </c>
      <c r="AI3495" s="70">
        <f t="shared" si="609"/>
        <v>15.337</v>
      </c>
      <c r="AJ3495" s="71" t="s">
        <v>369</v>
      </c>
      <c r="AK3495" s="72">
        <f t="shared" si="610"/>
        <v>2.2645047633742106</v>
      </c>
      <c r="AL3495" s="73">
        <f t="shared" si="611"/>
        <v>2.2645047633742106</v>
      </c>
    </row>
    <row r="3496" spans="1:38" hidden="1">
      <c r="A3496" s="34" t="s">
        <v>174</v>
      </c>
      <c r="B3496" s="34" t="s">
        <v>40</v>
      </c>
      <c r="C3496" s="35">
        <v>40029</v>
      </c>
      <c r="D3496" s="34">
        <v>2009</v>
      </c>
      <c r="E3496" s="36">
        <v>0.46180555555555558</v>
      </c>
      <c r="F3496" s="36">
        <v>0.49861111111111112</v>
      </c>
      <c r="G3496" s="36">
        <v>3.6805555555555536E-2</v>
      </c>
      <c r="H3496" s="37">
        <v>2</v>
      </c>
      <c r="I3496" s="37">
        <v>2</v>
      </c>
      <c r="J3496" s="37">
        <v>2</v>
      </c>
      <c r="K3496" s="37">
        <v>2</v>
      </c>
      <c r="L3496" s="14" t="s">
        <v>277</v>
      </c>
      <c r="M3496" s="14" t="s">
        <v>52</v>
      </c>
      <c r="N3496" s="37">
        <v>2</v>
      </c>
      <c r="O3496" s="34">
        <f t="shared" si="612"/>
        <v>31.679999999999996</v>
      </c>
      <c r="P3496" s="34">
        <v>9.6</v>
      </c>
      <c r="Q3496" s="34">
        <f t="shared" si="613"/>
        <v>30.029999999999998</v>
      </c>
      <c r="R3496" s="34">
        <v>9.1</v>
      </c>
      <c r="S3496" s="34">
        <f t="shared" si="614"/>
        <v>31.679999999999996</v>
      </c>
      <c r="T3496" s="34">
        <v>9.6</v>
      </c>
      <c r="U3496" s="34" t="s">
        <v>43</v>
      </c>
      <c r="V3496" s="34" t="s">
        <v>43</v>
      </c>
      <c r="W3496" s="38">
        <v>27.865449999999999</v>
      </c>
      <c r="X3496" s="38">
        <v>-115.18729999999999</v>
      </c>
      <c r="Y3496" s="39">
        <f t="shared" si="615"/>
        <v>55.400000000000006</v>
      </c>
      <c r="Z3496" s="37">
        <v>13</v>
      </c>
      <c r="AA3496" s="37">
        <v>3</v>
      </c>
      <c r="AB3496" s="34" t="s">
        <v>44</v>
      </c>
      <c r="AC3496" s="34">
        <v>1</v>
      </c>
      <c r="AD3496" s="34">
        <v>18</v>
      </c>
      <c r="AE3496" s="34">
        <v>1</v>
      </c>
      <c r="AF3496" s="37">
        <v>6</v>
      </c>
      <c r="AG3496" s="34">
        <v>240</v>
      </c>
      <c r="AI3496" s="70">
        <f t="shared" si="609"/>
        <v>13.918999999999999</v>
      </c>
      <c r="AJ3496" s="71" t="s">
        <v>369</v>
      </c>
      <c r="AK3496" s="72">
        <f t="shared" si="610"/>
        <v>1.8310631406548505</v>
      </c>
      <c r="AL3496" s="73">
        <f t="shared" si="611"/>
        <v>1.8310631406548505</v>
      </c>
    </row>
    <row r="3497" spans="1:38" hidden="1">
      <c r="A3497" s="34" t="s">
        <v>174</v>
      </c>
      <c r="B3497" s="34" t="s">
        <v>40</v>
      </c>
      <c r="C3497" s="35">
        <v>40029</v>
      </c>
      <c r="D3497" s="34">
        <v>2009</v>
      </c>
      <c r="E3497" s="36">
        <v>0.46180555555555558</v>
      </c>
      <c r="F3497" s="36">
        <v>0.49861111111111112</v>
      </c>
      <c r="G3497" s="36">
        <v>3.6805555555555536E-2</v>
      </c>
      <c r="H3497" s="37">
        <v>2</v>
      </c>
      <c r="I3497" s="37">
        <v>2</v>
      </c>
      <c r="J3497" s="37">
        <v>2</v>
      </c>
      <c r="K3497" s="37">
        <v>2</v>
      </c>
      <c r="L3497" s="14" t="s">
        <v>277</v>
      </c>
      <c r="M3497" s="14" t="s">
        <v>52</v>
      </c>
      <c r="N3497" s="37">
        <v>2</v>
      </c>
      <c r="O3497" s="34">
        <f t="shared" si="612"/>
        <v>31.679999999999996</v>
      </c>
      <c r="P3497" s="34">
        <v>9.6</v>
      </c>
      <c r="Q3497" s="34">
        <f t="shared" si="613"/>
        <v>30.029999999999998</v>
      </c>
      <c r="R3497" s="34">
        <v>9.1</v>
      </c>
      <c r="S3497" s="34">
        <f t="shared" si="614"/>
        <v>31.679999999999996</v>
      </c>
      <c r="T3497" s="34">
        <v>9.6</v>
      </c>
      <c r="U3497" s="34" t="s">
        <v>43</v>
      </c>
      <c r="V3497" s="34" t="s">
        <v>43</v>
      </c>
      <c r="W3497" s="38">
        <v>27.865449999999999</v>
      </c>
      <c r="X3497" s="38">
        <v>-115.18729999999999</v>
      </c>
      <c r="Y3497" s="39">
        <f t="shared" si="615"/>
        <v>55.400000000000006</v>
      </c>
      <c r="Z3497" s="37">
        <v>13</v>
      </c>
      <c r="AA3497" s="37">
        <v>3</v>
      </c>
      <c r="AB3497" s="34" t="s">
        <v>44</v>
      </c>
      <c r="AC3497" s="34">
        <v>1</v>
      </c>
      <c r="AD3497" s="34">
        <v>21</v>
      </c>
      <c r="AE3497" s="34">
        <v>1</v>
      </c>
      <c r="AF3497" s="37">
        <v>6</v>
      </c>
      <c r="AG3497" s="34">
        <v>240</v>
      </c>
      <c r="AI3497" s="70">
        <f t="shared" si="609"/>
        <v>16.045999999999999</v>
      </c>
      <c r="AJ3497" s="71" t="s">
        <v>369</v>
      </c>
      <c r="AK3497" s="72">
        <f t="shared" si="610"/>
        <v>2.5000862380340183</v>
      </c>
      <c r="AL3497" s="73">
        <f t="shared" si="611"/>
        <v>2.5000862380340183</v>
      </c>
    </row>
    <row r="3498" spans="1:38" hidden="1">
      <c r="A3498" s="34" t="s">
        <v>174</v>
      </c>
      <c r="B3498" s="34" t="s">
        <v>40</v>
      </c>
      <c r="C3498" s="35">
        <v>40029</v>
      </c>
      <c r="D3498" s="34">
        <v>2009</v>
      </c>
      <c r="E3498" s="36">
        <v>0.46180555555555558</v>
      </c>
      <c r="F3498" s="36">
        <v>0.49861111111111112</v>
      </c>
      <c r="G3498" s="36">
        <v>3.6805555555555536E-2</v>
      </c>
      <c r="H3498" s="37">
        <v>2</v>
      </c>
      <c r="I3498" s="37">
        <v>2</v>
      </c>
      <c r="J3498" s="37">
        <v>2</v>
      </c>
      <c r="K3498" s="37">
        <v>2</v>
      </c>
      <c r="L3498" s="14" t="s">
        <v>277</v>
      </c>
      <c r="M3498" s="14" t="s">
        <v>52</v>
      </c>
      <c r="N3498" s="37">
        <v>2</v>
      </c>
      <c r="O3498" s="34">
        <f t="shared" si="612"/>
        <v>31.679999999999996</v>
      </c>
      <c r="P3498" s="34">
        <v>9.6</v>
      </c>
      <c r="Q3498" s="34">
        <f t="shared" si="613"/>
        <v>30.029999999999998</v>
      </c>
      <c r="R3498" s="34">
        <v>9.1</v>
      </c>
      <c r="S3498" s="34">
        <f t="shared" si="614"/>
        <v>31.679999999999996</v>
      </c>
      <c r="T3498" s="34">
        <v>9.6</v>
      </c>
      <c r="U3498" s="34" t="s">
        <v>43</v>
      </c>
      <c r="V3498" s="34" t="s">
        <v>43</v>
      </c>
      <c r="W3498" s="38">
        <v>27.865449999999999</v>
      </c>
      <c r="X3498" s="38">
        <v>-115.18729999999999</v>
      </c>
      <c r="Y3498" s="39">
        <f t="shared" si="615"/>
        <v>55.400000000000006</v>
      </c>
      <c r="Z3498" s="37">
        <v>13</v>
      </c>
      <c r="AA3498" s="37">
        <v>3</v>
      </c>
      <c r="AB3498" s="34" t="s">
        <v>44</v>
      </c>
      <c r="AC3498" s="34">
        <v>1</v>
      </c>
      <c r="AD3498" s="34">
        <v>23</v>
      </c>
      <c r="AE3498" s="34">
        <v>1</v>
      </c>
      <c r="AF3498" s="37">
        <v>6</v>
      </c>
      <c r="AG3498" s="34">
        <v>240</v>
      </c>
      <c r="AI3498" s="70">
        <f t="shared" si="609"/>
        <v>17.463999999999999</v>
      </c>
      <c r="AJ3498" s="71" t="s">
        <v>369</v>
      </c>
      <c r="AK3498" s="72">
        <f t="shared" si="610"/>
        <v>3.0095147540604348</v>
      </c>
      <c r="AL3498" s="73">
        <f t="shared" si="611"/>
        <v>3.0095147540604348</v>
      </c>
    </row>
    <row r="3499" spans="1:38" hidden="1">
      <c r="A3499" s="34" t="s">
        <v>174</v>
      </c>
      <c r="B3499" s="34" t="s">
        <v>40</v>
      </c>
      <c r="C3499" s="35">
        <v>40029</v>
      </c>
      <c r="D3499" s="34">
        <v>2009</v>
      </c>
      <c r="E3499" s="36">
        <v>0.46180555555555558</v>
      </c>
      <c r="F3499" s="36">
        <v>0.49861111111111112</v>
      </c>
      <c r="G3499" s="36">
        <v>3.6805555555555536E-2</v>
      </c>
      <c r="H3499" s="37">
        <v>2</v>
      </c>
      <c r="I3499" s="37">
        <v>2</v>
      </c>
      <c r="J3499" s="37">
        <v>2</v>
      </c>
      <c r="K3499" s="37">
        <v>2</v>
      </c>
      <c r="L3499" s="14" t="s">
        <v>277</v>
      </c>
      <c r="M3499" s="14" t="s">
        <v>52</v>
      </c>
      <c r="N3499" s="37">
        <v>2</v>
      </c>
      <c r="O3499" s="34">
        <f t="shared" si="612"/>
        <v>31.679999999999996</v>
      </c>
      <c r="P3499" s="34">
        <v>9.6</v>
      </c>
      <c r="Q3499" s="34">
        <f t="shared" si="613"/>
        <v>30.029999999999998</v>
      </c>
      <c r="R3499" s="34">
        <v>9.1</v>
      </c>
      <c r="S3499" s="34">
        <f t="shared" si="614"/>
        <v>31.679999999999996</v>
      </c>
      <c r="T3499" s="34">
        <v>9.6</v>
      </c>
      <c r="U3499" s="34" t="s">
        <v>43</v>
      </c>
      <c r="V3499" s="34" t="s">
        <v>43</v>
      </c>
      <c r="W3499" s="38">
        <v>27.865449999999999</v>
      </c>
      <c r="X3499" s="38">
        <v>-115.18729999999999</v>
      </c>
      <c r="Y3499" s="39">
        <f t="shared" si="615"/>
        <v>55.400000000000006</v>
      </c>
      <c r="Z3499" s="37">
        <v>13</v>
      </c>
      <c r="AA3499" s="37">
        <v>3</v>
      </c>
      <c r="AB3499" s="34" t="s">
        <v>44</v>
      </c>
      <c r="AC3499" s="34">
        <v>1</v>
      </c>
      <c r="AD3499" s="34">
        <v>23</v>
      </c>
      <c r="AE3499" s="34">
        <v>1</v>
      </c>
      <c r="AF3499" s="37">
        <v>6</v>
      </c>
      <c r="AG3499" s="34">
        <v>240</v>
      </c>
      <c r="AI3499" s="70">
        <f t="shared" si="609"/>
        <v>17.463999999999999</v>
      </c>
      <c r="AJ3499" s="71" t="s">
        <v>369</v>
      </c>
      <c r="AK3499" s="72">
        <f t="shared" si="610"/>
        <v>3.0095147540604348</v>
      </c>
      <c r="AL3499" s="73">
        <f t="shared" si="611"/>
        <v>3.0095147540604348</v>
      </c>
    </row>
    <row r="3500" spans="1:38" hidden="1">
      <c r="A3500" s="34" t="s">
        <v>174</v>
      </c>
      <c r="B3500" s="34" t="s">
        <v>40</v>
      </c>
      <c r="C3500" s="35">
        <v>40029</v>
      </c>
      <c r="D3500" s="34">
        <v>2009</v>
      </c>
      <c r="E3500" s="36">
        <v>0.46180555555555558</v>
      </c>
      <c r="F3500" s="36">
        <v>0.49861111111111112</v>
      </c>
      <c r="G3500" s="36">
        <v>3.6805555555555536E-2</v>
      </c>
      <c r="H3500" s="37">
        <v>2</v>
      </c>
      <c r="I3500" s="37">
        <v>2</v>
      </c>
      <c r="J3500" s="37">
        <v>2</v>
      </c>
      <c r="K3500" s="37">
        <v>2</v>
      </c>
      <c r="L3500" s="14" t="s">
        <v>277</v>
      </c>
      <c r="M3500" s="14" t="s">
        <v>52</v>
      </c>
      <c r="N3500" s="37">
        <v>2</v>
      </c>
      <c r="O3500" s="34">
        <f t="shared" si="612"/>
        <v>31.679999999999996</v>
      </c>
      <c r="P3500" s="34">
        <v>9.6</v>
      </c>
      <c r="Q3500" s="34">
        <f t="shared" si="613"/>
        <v>30.029999999999998</v>
      </c>
      <c r="R3500" s="34">
        <v>9.1</v>
      </c>
      <c r="S3500" s="34">
        <f t="shared" si="614"/>
        <v>31.679999999999996</v>
      </c>
      <c r="T3500" s="34">
        <v>9.6</v>
      </c>
      <c r="U3500" s="34" t="s">
        <v>43</v>
      </c>
      <c r="V3500" s="34" t="s">
        <v>43</v>
      </c>
      <c r="W3500" s="38">
        <v>27.865449999999999</v>
      </c>
      <c r="X3500" s="38">
        <v>-115.18729999999999</v>
      </c>
      <c r="Y3500" s="39">
        <f t="shared" si="615"/>
        <v>55.400000000000006</v>
      </c>
      <c r="Z3500" s="37">
        <v>13</v>
      </c>
      <c r="AA3500" s="37">
        <v>3</v>
      </c>
      <c r="AB3500" s="34" t="s">
        <v>44</v>
      </c>
      <c r="AC3500" s="34">
        <v>2</v>
      </c>
      <c r="AD3500" s="34">
        <v>23</v>
      </c>
      <c r="AE3500" s="34">
        <v>1</v>
      </c>
      <c r="AF3500" s="37">
        <v>7</v>
      </c>
      <c r="AG3500" s="34">
        <v>240</v>
      </c>
      <c r="AI3500" s="70">
        <f t="shared" si="609"/>
        <v>17.463999999999999</v>
      </c>
      <c r="AJ3500" s="71" t="s">
        <v>369</v>
      </c>
      <c r="AK3500" s="72">
        <f t="shared" si="610"/>
        <v>3.0095147540604348</v>
      </c>
      <c r="AL3500" s="73">
        <f t="shared" si="611"/>
        <v>3.0095147540604348</v>
      </c>
    </row>
    <row r="3501" spans="1:38" hidden="1">
      <c r="A3501" s="34" t="s">
        <v>174</v>
      </c>
      <c r="B3501" s="34" t="s">
        <v>40</v>
      </c>
      <c r="C3501" s="35">
        <v>40029</v>
      </c>
      <c r="D3501" s="34">
        <v>2009</v>
      </c>
      <c r="E3501" s="36">
        <v>0.46180555555555558</v>
      </c>
      <c r="F3501" s="36">
        <v>0.49861111111111112</v>
      </c>
      <c r="G3501" s="36">
        <v>3.6805555555555536E-2</v>
      </c>
      <c r="H3501" s="37">
        <v>2</v>
      </c>
      <c r="I3501" s="37">
        <v>2</v>
      </c>
      <c r="J3501" s="37">
        <v>2</v>
      </c>
      <c r="K3501" s="37">
        <v>2</v>
      </c>
      <c r="L3501" s="14" t="s">
        <v>277</v>
      </c>
      <c r="M3501" s="14" t="s">
        <v>52</v>
      </c>
      <c r="N3501" s="37">
        <v>2</v>
      </c>
      <c r="O3501" s="34">
        <f t="shared" si="612"/>
        <v>31.679999999999996</v>
      </c>
      <c r="P3501" s="34">
        <v>9.6</v>
      </c>
      <c r="Q3501" s="34">
        <f t="shared" si="613"/>
        <v>30.029999999999998</v>
      </c>
      <c r="R3501" s="34">
        <v>9.1</v>
      </c>
      <c r="S3501" s="34">
        <f t="shared" si="614"/>
        <v>31.679999999999996</v>
      </c>
      <c r="T3501" s="34">
        <v>9.6</v>
      </c>
      <c r="U3501" s="34" t="s">
        <v>43</v>
      </c>
      <c r="V3501" s="34" t="s">
        <v>43</v>
      </c>
      <c r="W3501" s="38">
        <v>27.865449999999999</v>
      </c>
      <c r="X3501" s="38">
        <v>-115.18729999999999</v>
      </c>
      <c r="Y3501" s="39">
        <f t="shared" si="615"/>
        <v>55.400000000000006</v>
      </c>
      <c r="Z3501" s="37">
        <v>13</v>
      </c>
      <c r="AA3501" s="37">
        <v>3</v>
      </c>
      <c r="AB3501" s="34" t="s">
        <v>44</v>
      </c>
      <c r="AC3501" s="34">
        <v>3</v>
      </c>
      <c r="AD3501" s="34">
        <v>18</v>
      </c>
      <c r="AE3501" s="34">
        <v>1</v>
      </c>
      <c r="AF3501" s="37">
        <v>10</v>
      </c>
      <c r="AG3501" s="34">
        <v>240</v>
      </c>
      <c r="AI3501" s="70">
        <f t="shared" si="609"/>
        <v>13.918999999999999</v>
      </c>
      <c r="AJ3501" s="71" t="s">
        <v>369</v>
      </c>
      <c r="AK3501" s="72">
        <f t="shared" si="610"/>
        <v>1.8310631406548505</v>
      </c>
      <c r="AL3501" s="73">
        <f t="shared" si="611"/>
        <v>1.8310631406548505</v>
      </c>
    </row>
    <row r="3502" spans="1:38" hidden="1">
      <c r="A3502" s="34" t="s">
        <v>174</v>
      </c>
      <c r="B3502" s="34" t="s">
        <v>40</v>
      </c>
      <c r="C3502" s="35">
        <v>40029</v>
      </c>
      <c r="D3502" s="34">
        <v>2009</v>
      </c>
      <c r="E3502" s="36">
        <v>0.46180555555555558</v>
      </c>
      <c r="F3502" s="36">
        <v>0.49861111111111112</v>
      </c>
      <c r="G3502" s="36">
        <v>3.6805555555555536E-2</v>
      </c>
      <c r="H3502" s="37">
        <v>2</v>
      </c>
      <c r="I3502" s="37">
        <v>2</v>
      </c>
      <c r="J3502" s="37">
        <v>2</v>
      </c>
      <c r="K3502" s="37">
        <v>2</v>
      </c>
      <c r="L3502" s="14" t="s">
        <v>277</v>
      </c>
      <c r="M3502" s="14" t="s">
        <v>52</v>
      </c>
      <c r="N3502" s="37">
        <v>2</v>
      </c>
      <c r="O3502" s="34">
        <f t="shared" si="612"/>
        <v>31.679999999999996</v>
      </c>
      <c r="P3502" s="34">
        <v>9.6</v>
      </c>
      <c r="Q3502" s="34">
        <f t="shared" si="613"/>
        <v>30.029999999999998</v>
      </c>
      <c r="R3502" s="34">
        <v>9.1</v>
      </c>
      <c r="S3502" s="34">
        <f t="shared" si="614"/>
        <v>31.679999999999996</v>
      </c>
      <c r="T3502" s="34">
        <v>9.6</v>
      </c>
      <c r="U3502" s="34" t="s">
        <v>43</v>
      </c>
      <c r="V3502" s="34" t="s">
        <v>43</v>
      </c>
      <c r="W3502" s="38">
        <v>27.865449999999999</v>
      </c>
      <c r="X3502" s="38">
        <v>-115.18729999999999</v>
      </c>
      <c r="Y3502" s="39">
        <f t="shared" si="615"/>
        <v>55.400000000000006</v>
      </c>
      <c r="Z3502" s="37">
        <v>13</v>
      </c>
      <c r="AA3502" s="37">
        <v>3</v>
      </c>
      <c r="AB3502" s="34" t="s">
        <v>44</v>
      </c>
      <c r="AC3502" s="34">
        <v>3</v>
      </c>
      <c r="AD3502" s="34">
        <v>21</v>
      </c>
      <c r="AE3502" s="34">
        <v>1</v>
      </c>
      <c r="AF3502" s="37">
        <v>10</v>
      </c>
      <c r="AG3502" s="34">
        <v>240</v>
      </c>
      <c r="AI3502" s="70">
        <f t="shared" si="609"/>
        <v>16.045999999999999</v>
      </c>
      <c r="AJ3502" s="71" t="s">
        <v>369</v>
      </c>
      <c r="AK3502" s="72">
        <f t="shared" si="610"/>
        <v>2.5000862380340183</v>
      </c>
      <c r="AL3502" s="73">
        <f t="shared" si="611"/>
        <v>2.5000862380340183</v>
      </c>
    </row>
    <row r="3503" spans="1:38" hidden="1">
      <c r="A3503" s="34" t="s">
        <v>174</v>
      </c>
      <c r="B3503" s="34" t="s">
        <v>40</v>
      </c>
      <c r="C3503" s="35">
        <v>40029</v>
      </c>
      <c r="D3503" s="34">
        <v>2009</v>
      </c>
      <c r="E3503" s="36">
        <v>0.46180555555555558</v>
      </c>
      <c r="F3503" s="36">
        <v>0.49861111111111112</v>
      </c>
      <c r="G3503" s="36">
        <v>3.6805555555555536E-2</v>
      </c>
      <c r="H3503" s="37">
        <v>2</v>
      </c>
      <c r="I3503" s="37">
        <v>2</v>
      </c>
      <c r="J3503" s="37">
        <v>2</v>
      </c>
      <c r="K3503" s="37">
        <v>2</v>
      </c>
      <c r="L3503" s="14" t="s">
        <v>277</v>
      </c>
      <c r="M3503" s="14" t="s">
        <v>52</v>
      </c>
      <c r="N3503" s="37">
        <v>2</v>
      </c>
      <c r="O3503" s="34">
        <f t="shared" si="612"/>
        <v>31.679999999999996</v>
      </c>
      <c r="P3503" s="34">
        <v>9.6</v>
      </c>
      <c r="Q3503" s="34">
        <f t="shared" si="613"/>
        <v>30.029999999999998</v>
      </c>
      <c r="R3503" s="34">
        <v>9.1</v>
      </c>
      <c r="S3503" s="34">
        <f t="shared" si="614"/>
        <v>31.679999999999996</v>
      </c>
      <c r="T3503" s="34">
        <v>9.6</v>
      </c>
      <c r="U3503" s="34" t="s">
        <v>43</v>
      </c>
      <c r="V3503" s="34" t="s">
        <v>43</v>
      </c>
      <c r="W3503" s="38">
        <v>27.865449999999999</v>
      </c>
      <c r="X3503" s="38">
        <v>-115.18729999999999</v>
      </c>
      <c r="Y3503" s="39">
        <f t="shared" si="615"/>
        <v>55.400000000000006</v>
      </c>
      <c r="Z3503" s="37">
        <v>13</v>
      </c>
      <c r="AA3503" s="37">
        <v>3</v>
      </c>
      <c r="AB3503" s="34" t="s">
        <v>44</v>
      </c>
      <c r="AC3503" s="34">
        <v>3</v>
      </c>
      <c r="AD3503" s="34">
        <v>21</v>
      </c>
      <c r="AE3503" s="34">
        <v>1</v>
      </c>
      <c r="AF3503" s="37">
        <v>10</v>
      </c>
      <c r="AG3503" s="34">
        <v>240</v>
      </c>
      <c r="AI3503" s="70">
        <f t="shared" si="609"/>
        <v>16.045999999999999</v>
      </c>
      <c r="AJ3503" s="71" t="s">
        <v>369</v>
      </c>
      <c r="AK3503" s="72">
        <f t="shared" si="610"/>
        <v>2.5000862380340183</v>
      </c>
      <c r="AL3503" s="73">
        <f t="shared" si="611"/>
        <v>2.5000862380340183</v>
      </c>
    </row>
    <row r="3504" spans="1:38" hidden="1">
      <c r="A3504" s="34" t="s">
        <v>174</v>
      </c>
      <c r="B3504" s="34" t="s">
        <v>40</v>
      </c>
      <c r="C3504" s="35">
        <v>40029</v>
      </c>
      <c r="D3504" s="34">
        <v>2009</v>
      </c>
      <c r="E3504" s="36">
        <v>0.46180555555555558</v>
      </c>
      <c r="F3504" s="36">
        <v>0.49861111111111112</v>
      </c>
      <c r="G3504" s="36">
        <v>3.6805555555555536E-2</v>
      </c>
      <c r="H3504" s="37">
        <v>2</v>
      </c>
      <c r="I3504" s="37">
        <v>2</v>
      </c>
      <c r="J3504" s="37">
        <v>2</v>
      </c>
      <c r="K3504" s="37">
        <v>2</v>
      </c>
      <c r="L3504" s="14" t="s">
        <v>277</v>
      </c>
      <c r="M3504" s="14" t="s">
        <v>52</v>
      </c>
      <c r="N3504" s="37">
        <v>2</v>
      </c>
      <c r="O3504" s="34">
        <f t="shared" si="612"/>
        <v>31.679999999999996</v>
      </c>
      <c r="P3504" s="34">
        <v>9.6</v>
      </c>
      <c r="Q3504" s="34">
        <f t="shared" si="613"/>
        <v>30.029999999999998</v>
      </c>
      <c r="R3504" s="34">
        <v>9.1</v>
      </c>
      <c r="S3504" s="34">
        <f t="shared" si="614"/>
        <v>31.679999999999996</v>
      </c>
      <c r="T3504" s="34">
        <v>9.6</v>
      </c>
      <c r="U3504" s="34" t="s">
        <v>43</v>
      </c>
      <c r="V3504" s="34" t="s">
        <v>43</v>
      </c>
      <c r="W3504" s="38">
        <v>27.865449999999999</v>
      </c>
      <c r="X3504" s="38">
        <v>-115.18729999999999</v>
      </c>
      <c r="Y3504" s="39">
        <f t="shared" si="615"/>
        <v>55.400000000000006</v>
      </c>
      <c r="Z3504" s="37">
        <v>13</v>
      </c>
      <c r="AA3504" s="37">
        <v>3</v>
      </c>
      <c r="AB3504" s="34" t="s">
        <v>44</v>
      </c>
      <c r="AC3504" s="34">
        <v>4</v>
      </c>
      <c r="AD3504" s="34">
        <v>22</v>
      </c>
      <c r="AE3504" s="34">
        <v>1</v>
      </c>
      <c r="AF3504" s="37">
        <v>12</v>
      </c>
      <c r="AG3504" s="34">
        <v>240</v>
      </c>
      <c r="AI3504" s="70">
        <f t="shared" si="609"/>
        <v>16.754999999999999</v>
      </c>
      <c r="AJ3504" s="71" t="s">
        <v>369</v>
      </c>
      <c r="AK3504" s="72">
        <f t="shared" si="610"/>
        <v>2.7483879168691034</v>
      </c>
      <c r="AL3504" s="73">
        <f t="shared" si="611"/>
        <v>2.7483879168691034</v>
      </c>
    </row>
    <row r="3505" spans="1:38" hidden="1">
      <c r="A3505" s="34" t="s">
        <v>174</v>
      </c>
      <c r="B3505" s="34" t="s">
        <v>40</v>
      </c>
      <c r="C3505" s="35">
        <v>40029</v>
      </c>
      <c r="D3505" s="34">
        <v>2009</v>
      </c>
      <c r="E3505" s="36">
        <v>0.46180555555555558</v>
      </c>
      <c r="F3505" s="36">
        <v>0.49861111111111112</v>
      </c>
      <c r="G3505" s="36">
        <v>3.6805555555555536E-2</v>
      </c>
      <c r="H3505" s="37">
        <v>2</v>
      </c>
      <c r="I3505" s="37">
        <v>2</v>
      </c>
      <c r="J3505" s="37">
        <v>2</v>
      </c>
      <c r="K3505" s="37">
        <v>2</v>
      </c>
      <c r="L3505" s="14" t="s">
        <v>277</v>
      </c>
      <c r="M3505" s="14" t="s">
        <v>52</v>
      </c>
      <c r="N3505" s="37">
        <v>2</v>
      </c>
      <c r="O3505" s="34">
        <f t="shared" si="612"/>
        <v>31.679999999999996</v>
      </c>
      <c r="P3505" s="34">
        <v>9.6</v>
      </c>
      <c r="Q3505" s="34">
        <f t="shared" si="613"/>
        <v>30.029999999999998</v>
      </c>
      <c r="R3505" s="34">
        <v>9.1</v>
      </c>
      <c r="S3505" s="34">
        <f t="shared" si="614"/>
        <v>31.679999999999996</v>
      </c>
      <c r="T3505" s="34">
        <v>9.6</v>
      </c>
      <c r="U3505" s="34" t="s">
        <v>43</v>
      </c>
      <c r="V3505" s="34" t="s">
        <v>43</v>
      </c>
      <c r="W3505" s="38">
        <v>27.865449999999999</v>
      </c>
      <c r="X3505" s="38">
        <v>-115.18729999999999</v>
      </c>
      <c r="Y3505" s="39">
        <f t="shared" si="615"/>
        <v>55.400000000000006</v>
      </c>
      <c r="Z3505" s="37">
        <v>13</v>
      </c>
      <c r="AA3505" s="37">
        <v>3</v>
      </c>
      <c r="AB3505" s="34" t="s">
        <v>44</v>
      </c>
      <c r="AC3505" s="34">
        <v>5</v>
      </c>
      <c r="AD3505" s="34">
        <v>21</v>
      </c>
      <c r="AE3505" s="34">
        <v>1</v>
      </c>
      <c r="AF3505" s="37">
        <v>15</v>
      </c>
      <c r="AG3505" s="34">
        <v>240</v>
      </c>
      <c r="AI3505" s="70">
        <f t="shared" si="609"/>
        <v>16.045999999999999</v>
      </c>
      <c r="AJ3505" s="71" t="s">
        <v>369</v>
      </c>
      <c r="AK3505" s="72">
        <f t="shared" si="610"/>
        <v>2.5000862380340183</v>
      </c>
      <c r="AL3505" s="73">
        <f t="shared" si="611"/>
        <v>2.5000862380340183</v>
      </c>
    </row>
    <row r="3506" spans="1:38" hidden="1">
      <c r="A3506" s="34" t="s">
        <v>174</v>
      </c>
      <c r="B3506" s="34" t="s">
        <v>40</v>
      </c>
      <c r="C3506" s="35">
        <v>40029</v>
      </c>
      <c r="D3506" s="34">
        <v>2009</v>
      </c>
      <c r="E3506" s="36">
        <v>0.46180555555555558</v>
      </c>
      <c r="F3506" s="36">
        <v>0.49861111111111112</v>
      </c>
      <c r="G3506" s="36">
        <v>3.6805555555555536E-2</v>
      </c>
      <c r="H3506" s="37">
        <v>2</v>
      </c>
      <c r="I3506" s="37">
        <v>2</v>
      </c>
      <c r="J3506" s="37">
        <v>2</v>
      </c>
      <c r="K3506" s="37">
        <v>2</v>
      </c>
      <c r="L3506" s="14" t="s">
        <v>277</v>
      </c>
      <c r="M3506" s="14" t="s">
        <v>52</v>
      </c>
      <c r="N3506" s="37">
        <v>2</v>
      </c>
      <c r="O3506" s="34">
        <f t="shared" si="612"/>
        <v>31.679999999999996</v>
      </c>
      <c r="P3506" s="34">
        <v>9.6</v>
      </c>
      <c r="Q3506" s="34">
        <f t="shared" si="613"/>
        <v>30.029999999999998</v>
      </c>
      <c r="R3506" s="34">
        <v>9.1</v>
      </c>
      <c r="S3506" s="34">
        <f t="shared" si="614"/>
        <v>31.679999999999996</v>
      </c>
      <c r="T3506" s="34">
        <v>9.6</v>
      </c>
      <c r="U3506" s="34" t="s">
        <v>43</v>
      </c>
      <c r="V3506" s="34" t="s">
        <v>43</v>
      </c>
      <c r="W3506" s="38">
        <v>27.865449999999999</v>
      </c>
      <c r="X3506" s="38">
        <v>-115.18729999999999</v>
      </c>
      <c r="Y3506" s="39">
        <f t="shared" si="615"/>
        <v>55.400000000000006</v>
      </c>
      <c r="Z3506" s="37">
        <v>13</v>
      </c>
      <c r="AA3506" s="37">
        <v>3</v>
      </c>
      <c r="AB3506" s="34" t="s">
        <v>44</v>
      </c>
      <c r="AC3506" s="34">
        <v>5</v>
      </c>
      <c r="AD3506" s="34">
        <v>22</v>
      </c>
      <c r="AE3506" s="34">
        <v>1</v>
      </c>
      <c r="AF3506" s="37">
        <v>15</v>
      </c>
      <c r="AG3506" s="34">
        <v>240</v>
      </c>
      <c r="AI3506" s="70">
        <f t="shared" si="609"/>
        <v>16.754999999999999</v>
      </c>
      <c r="AJ3506" s="71" t="s">
        <v>369</v>
      </c>
      <c r="AK3506" s="72">
        <f t="shared" si="610"/>
        <v>2.7483879168691034</v>
      </c>
      <c r="AL3506" s="73">
        <f t="shared" si="611"/>
        <v>2.7483879168691034</v>
      </c>
    </row>
    <row r="3507" spans="1:38" hidden="1">
      <c r="A3507" s="34" t="s">
        <v>174</v>
      </c>
      <c r="B3507" s="34" t="s">
        <v>40</v>
      </c>
      <c r="C3507" s="35">
        <v>40029</v>
      </c>
      <c r="D3507" s="34">
        <v>2009</v>
      </c>
      <c r="E3507" s="36">
        <v>0.46180555555555558</v>
      </c>
      <c r="F3507" s="36">
        <v>0.49861111111111112</v>
      </c>
      <c r="G3507" s="36">
        <v>3.6805555555555536E-2</v>
      </c>
      <c r="H3507" s="37">
        <v>2</v>
      </c>
      <c r="I3507" s="37">
        <v>2</v>
      </c>
      <c r="J3507" s="37">
        <v>2</v>
      </c>
      <c r="K3507" s="37">
        <v>2</v>
      </c>
      <c r="L3507" s="14" t="s">
        <v>277</v>
      </c>
      <c r="M3507" s="14" t="s">
        <v>52</v>
      </c>
      <c r="N3507" s="37">
        <v>2</v>
      </c>
      <c r="O3507" s="34">
        <f t="shared" si="612"/>
        <v>31.679999999999996</v>
      </c>
      <c r="P3507" s="34">
        <v>9.6</v>
      </c>
      <c r="Q3507" s="34">
        <f t="shared" si="613"/>
        <v>30.029999999999998</v>
      </c>
      <c r="R3507" s="34">
        <v>9.1</v>
      </c>
      <c r="S3507" s="34">
        <f t="shared" si="614"/>
        <v>31.679999999999996</v>
      </c>
      <c r="T3507" s="34">
        <v>9.6</v>
      </c>
      <c r="U3507" s="34" t="s">
        <v>43</v>
      </c>
      <c r="V3507" s="34" t="s">
        <v>43</v>
      </c>
      <c r="W3507" s="38">
        <v>27.865449999999999</v>
      </c>
      <c r="X3507" s="38">
        <v>-115.18729999999999</v>
      </c>
      <c r="Y3507" s="39">
        <f t="shared" si="615"/>
        <v>55.400000000000006</v>
      </c>
      <c r="Z3507" s="37">
        <v>13</v>
      </c>
      <c r="AA3507" s="37">
        <v>3</v>
      </c>
      <c r="AB3507" s="34" t="s">
        <v>44</v>
      </c>
      <c r="AC3507" s="34">
        <v>5</v>
      </c>
      <c r="AD3507" s="34">
        <v>22</v>
      </c>
      <c r="AE3507" s="34">
        <v>1</v>
      </c>
      <c r="AF3507" s="37">
        <v>15</v>
      </c>
      <c r="AG3507" s="34">
        <v>240</v>
      </c>
      <c r="AI3507" s="70">
        <f t="shared" si="609"/>
        <v>16.754999999999999</v>
      </c>
      <c r="AJ3507" s="71" t="s">
        <v>369</v>
      </c>
      <c r="AK3507" s="72">
        <f t="shared" si="610"/>
        <v>2.7483879168691034</v>
      </c>
      <c r="AL3507" s="73">
        <f t="shared" si="611"/>
        <v>2.7483879168691034</v>
      </c>
    </row>
    <row r="3508" spans="1:38" hidden="1">
      <c r="A3508" s="34" t="s">
        <v>174</v>
      </c>
      <c r="B3508" s="34" t="s">
        <v>40</v>
      </c>
      <c r="C3508" s="35">
        <v>40029</v>
      </c>
      <c r="D3508" s="34">
        <v>2009</v>
      </c>
      <c r="E3508" s="36">
        <v>0.46180555555555558</v>
      </c>
      <c r="F3508" s="36">
        <v>0.49861111111111112</v>
      </c>
      <c r="G3508" s="36">
        <v>3.6805555555555536E-2</v>
      </c>
      <c r="H3508" s="37">
        <v>2</v>
      </c>
      <c r="I3508" s="37">
        <v>2</v>
      </c>
      <c r="J3508" s="37">
        <v>2</v>
      </c>
      <c r="K3508" s="37">
        <v>2</v>
      </c>
      <c r="L3508" s="14" t="s">
        <v>277</v>
      </c>
      <c r="M3508" s="14" t="s">
        <v>52</v>
      </c>
      <c r="N3508" s="37">
        <v>2</v>
      </c>
      <c r="O3508" s="34">
        <f t="shared" si="612"/>
        <v>31.679999999999996</v>
      </c>
      <c r="P3508" s="34">
        <v>9.6</v>
      </c>
      <c r="Q3508" s="34">
        <f t="shared" si="613"/>
        <v>30.029999999999998</v>
      </c>
      <c r="R3508" s="34">
        <v>9.1</v>
      </c>
      <c r="S3508" s="34">
        <f t="shared" si="614"/>
        <v>31.679999999999996</v>
      </c>
      <c r="T3508" s="34">
        <v>9.6</v>
      </c>
      <c r="U3508" s="34" t="s">
        <v>43</v>
      </c>
      <c r="V3508" s="34" t="s">
        <v>43</v>
      </c>
      <c r="W3508" s="38">
        <v>27.865449999999999</v>
      </c>
      <c r="X3508" s="38">
        <v>-115.18729999999999</v>
      </c>
      <c r="Y3508" s="39">
        <f t="shared" si="615"/>
        <v>55.400000000000006</v>
      </c>
      <c r="Z3508" s="37">
        <v>13</v>
      </c>
      <c r="AA3508" s="37">
        <v>3</v>
      </c>
      <c r="AB3508" s="34" t="s">
        <v>44</v>
      </c>
      <c r="AC3508" s="34">
        <v>6</v>
      </c>
      <c r="AD3508" s="34">
        <v>11</v>
      </c>
      <c r="AE3508" s="34">
        <v>1</v>
      </c>
      <c r="AF3508" s="37">
        <v>18</v>
      </c>
      <c r="AG3508" s="34">
        <v>240</v>
      </c>
      <c r="AI3508" s="70">
        <f t="shared" si="609"/>
        <v>8.9559999999999995</v>
      </c>
      <c r="AJ3508" s="71" t="s">
        <v>369</v>
      </c>
      <c r="AK3508" s="72">
        <f t="shared" si="610"/>
        <v>0.69715856935839871</v>
      </c>
      <c r="AL3508" s="73">
        <f t="shared" si="611"/>
        <v>0.69715856935839871</v>
      </c>
    </row>
    <row r="3509" spans="1:38" hidden="1">
      <c r="A3509" s="34" t="s">
        <v>174</v>
      </c>
      <c r="B3509" s="34" t="s">
        <v>40</v>
      </c>
      <c r="C3509" s="35">
        <v>40029</v>
      </c>
      <c r="D3509" s="34">
        <v>2009</v>
      </c>
      <c r="E3509" s="36">
        <v>0.46180555555555558</v>
      </c>
      <c r="F3509" s="36">
        <v>0.49861111111111112</v>
      </c>
      <c r="G3509" s="36">
        <v>3.6805555555555536E-2</v>
      </c>
      <c r="H3509" s="37">
        <v>2</v>
      </c>
      <c r="I3509" s="37">
        <v>2</v>
      </c>
      <c r="J3509" s="37">
        <v>2</v>
      </c>
      <c r="K3509" s="37">
        <v>2</v>
      </c>
      <c r="L3509" s="14" t="s">
        <v>277</v>
      </c>
      <c r="M3509" s="14" t="s">
        <v>52</v>
      </c>
      <c r="N3509" s="37">
        <v>2</v>
      </c>
      <c r="O3509" s="34">
        <f t="shared" si="612"/>
        <v>31.679999999999996</v>
      </c>
      <c r="P3509" s="34">
        <v>9.6</v>
      </c>
      <c r="Q3509" s="34">
        <f t="shared" si="613"/>
        <v>30.029999999999998</v>
      </c>
      <c r="R3509" s="34">
        <v>9.1</v>
      </c>
      <c r="S3509" s="34">
        <f t="shared" si="614"/>
        <v>31.679999999999996</v>
      </c>
      <c r="T3509" s="34">
        <v>9.6</v>
      </c>
      <c r="U3509" s="34" t="s">
        <v>43</v>
      </c>
      <c r="V3509" s="34" t="s">
        <v>43</v>
      </c>
      <c r="W3509" s="38">
        <v>27.865449999999999</v>
      </c>
      <c r="X3509" s="38">
        <v>-115.18729999999999</v>
      </c>
      <c r="Y3509" s="39">
        <f t="shared" si="615"/>
        <v>55.400000000000006</v>
      </c>
      <c r="Z3509" s="37">
        <v>13</v>
      </c>
      <c r="AA3509" s="37">
        <v>3</v>
      </c>
      <c r="AB3509" s="34" t="s">
        <v>44</v>
      </c>
      <c r="AC3509" s="34">
        <v>6</v>
      </c>
      <c r="AD3509" s="34">
        <v>15</v>
      </c>
      <c r="AE3509" s="34">
        <v>1</v>
      </c>
      <c r="AF3509" s="37">
        <v>18</v>
      </c>
      <c r="AG3509" s="34">
        <v>240</v>
      </c>
      <c r="AI3509" s="70">
        <f t="shared" si="609"/>
        <v>11.792</v>
      </c>
      <c r="AJ3509" s="71" t="s">
        <v>369</v>
      </c>
      <c r="AK3509" s="72">
        <f t="shared" si="610"/>
        <v>1.2734394051640829</v>
      </c>
      <c r="AL3509" s="73">
        <f t="shared" si="611"/>
        <v>1.2734394051640829</v>
      </c>
    </row>
    <row r="3510" spans="1:38" hidden="1">
      <c r="A3510" s="34" t="s">
        <v>174</v>
      </c>
      <c r="B3510" s="34" t="s">
        <v>40</v>
      </c>
      <c r="C3510" s="35">
        <v>40029</v>
      </c>
      <c r="D3510" s="34">
        <v>2009</v>
      </c>
      <c r="E3510" s="36">
        <v>0.46180555555555558</v>
      </c>
      <c r="F3510" s="36">
        <v>0.49861111111111112</v>
      </c>
      <c r="G3510" s="36">
        <v>3.6805555555555536E-2</v>
      </c>
      <c r="H3510" s="37">
        <v>2</v>
      </c>
      <c r="I3510" s="37">
        <v>2</v>
      </c>
      <c r="J3510" s="37">
        <v>2</v>
      </c>
      <c r="K3510" s="37">
        <v>2</v>
      </c>
      <c r="L3510" s="14" t="s">
        <v>277</v>
      </c>
      <c r="M3510" s="14" t="s">
        <v>52</v>
      </c>
      <c r="N3510" s="37">
        <v>2</v>
      </c>
      <c r="O3510" s="34">
        <f t="shared" si="612"/>
        <v>31.679999999999996</v>
      </c>
      <c r="P3510" s="34">
        <v>9.6</v>
      </c>
      <c r="Q3510" s="34">
        <f t="shared" si="613"/>
        <v>30.029999999999998</v>
      </c>
      <c r="R3510" s="34">
        <v>9.1</v>
      </c>
      <c r="S3510" s="34">
        <f t="shared" si="614"/>
        <v>31.679999999999996</v>
      </c>
      <c r="T3510" s="34">
        <v>9.6</v>
      </c>
      <c r="U3510" s="34" t="s">
        <v>43</v>
      </c>
      <c r="V3510" s="34" t="s">
        <v>43</v>
      </c>
      <c r="W3510" s="38">
        <v>27.865449999999999</v>
      </c>
      <c r="X3510" s="38">
        <v>-115.18729999999999</v>
      </c>
      <c r="Y3510" s="39">
        <f t="shared" si="615"/>
        <v>55.400000000000006</v>
      </c>
      <c r="Z3510" s="37">
        <v>13</v>
      </c>
      <c r="AA3510" s="37">
        <v>3</v>
      </c>
      <c r="AB3510" s="34" t="s">
        <v>44</v>
      </c>
      <c r="AC3510" s="34">
        <v>6</v>
      </c>
      <c r="AD3510" s="34">
        <v>19</v>
      </c>
      <c r="AE3510" s="34">
        <v>1</v>
      </c>
      <c r="AF3510" s="37">
        <v>18</v>
      </c>
      <c r="AG3510" s="34">
        <v>240</v>
      </c>
      <c r="AI3510" s="70">
        <f t="shared" si="609"/>
        <v>14.628</v>
      </c>
      <c r="AJ3510" s="71" t="s">
        <v>369</v>
      </c>
      <c r="AK3510" s="72">
        <f t="shared" si="610"/>
        <v>2.041534710262368</v>
      </c>
      <c r="AL3510" s="73">
        <f t="shared" si="611"/>
        <v>2.041534710262368</v>
      </c>
    </row>
    <row r="3511" spans="1:38" hidden="1">
      <c r="A3511" s="34" t="s">
        <v>174</v>
      </c>
      <c r="B3511" s="34" t="s">
        <v>40</v>
      </c>
      <c r="C3511" s="35">
        <v>40029</v>
      </c>
      <c r="D3511" s="34">
        <v>2009</v>
      </c>
      <c r="E3511" s="36">
        <v>0.46180555555555558</v>
      </c>
      <c r="F3511" s="36">
        <v>0.49861111111111112</v>
      </c>
      <c r="G3511" s="36">
        <v>3.6805555555555536E-2</v>
      </c>
      <c r="H3511" s="37">
        <v>2</v>
      </c>
      <c r="I3511" s="37">
        <v>2</v>
      </c>
      <c r="J3511" s="37">
        <v>2</v>
      </c>
      <c r="K3511" s="37">
        <v>2</v>
      </c>
      <c r="L3511" s="14" t="s">
        <v>277</v>
      </c>
      <c r="M3511" s="14" t="s">
        <v>52</v>
      </c>
      <c r="N3511" s="37">
        <v>2</v>
      </c>
      <c r="O3511" s="34">
        <f t="shared" si="612"/>
        <v>31.679999999999996</v>
      </c>
      <c r="P3511" s="34">
        <v>9.6</v>
      </c>
      <c r="Q3511" s="34">
        <f t="shared" si="613"/>
        <v>30.029999999999998</v>
      </c>
      <c r="R3511" s="34">
        <v>9.1</v>
      </c>
      <c r="S3511" s="34">
        <f t="shared" si="614"/>
        <v>31.679999999999996</v>
      </c>
      <c r="T3511" s="34">
        <v>9.6</v>
      </c>
      <c r="U3511" s="34" t="s">
        <v>43</v>
      </c>
      <c r="V3511" s="34" t="s">
        <v>43</v>
      </c>
      <c r="W3511" s="38">
        <v>27.865449999999999</v>
      </c>
      <c r="X3511" s="38">
        <v>-115.18729999999999</v>
      </c>
      <c r="Y3511" s="39">
        <f t="shared" si="615"/>
        <v>55.400000000000006</v>
      </c>
      <c r="Z3511" s="37">
        <v>13</v>
      </c>
      <c r="AA3511" s="37">
        <v>3</v>
      </c>
      <c r="AB3511" s="34" t="s">
        <v>44</v>
      </c>
      <c r="AC3511" s="34">
        <v>6</v>
      </c>
      <c r="AD3511" s="34">
        <v>21</v>
      </c>
      <c r="AE3511" s="34">
        <v>1</v>
      </c>
      <c r="AF3511" s="37">
        <v>18</v>
      </c>
      <c r="AG3511" s="34">
        <v>240</v>
      </c>
      <c r="AI3511" s="70">
        <f t="shared" si="609"/>
        <v>16.045999999999999</v>
      </c>
      <c r="AJ3511" s="71" t="s">
        <v>369</v>
      </c>
      <c r="AK3511" s="72">
        <f t="shared" si="610"/>
        <v>2.5000862380340183</v>
      </c>
      <c r="AL3511" s="73">
        <f t="shared" si="611"/>
        <v>2.5000862380340183</v>
      </c>
    </row>
    <row r="3512" spans="1:38" hidden="1">
      <c r="A3512" s="34" t="s">
        <v>174</v>
      </c>
      <c r="B3512" s="34" t="s">
        <v>40</v>
      </c>
      <c r="C3512" s="35">
        <v>40029</v>
      </c>
      <c r="D3512" s="34">
        <v>2009</v>
      </c>
      <c r="E3512" s="36">
        <v>0.46180555555555558</v>
      </c>
      <c r="F3512" s="36">
        <v>0.49861111111111112</v>
      </c>
      <c r="G3512" s="36">
        <v>3.6805555555555536E-2</v>
      </c>
      <c r="H3512" s="37">
        <v>2</v>
      </c>
      <c r="I3512" s="37">
        <v>2</v>
      </c>
      <c r="J3512" s="37">
        <v>2</v>
      </c>
      <c r="K3512" s="37">
        <v>2</v>
      </c>
      <c r="L3512" s="14" t="s">
        <v>277</v>
      </c>
      <c r="M3512" s="14" t="s">
        <v>52</v>
      </c>
      <c r="N3512" s="37">
        <v>2</v>
      </c>
      <c r="O3512" s="34">
        <f t="shared" si="612"/>
        <v>31.679999999999996</v>
      </c>
      <c r="P3512" s="34">
        <v>9.6</v>
      </c>
      <c r="Q3512" s="34">
        <f t="shared" si="613"/>
        <v>30.029999999999998</v>
      </c>
      <c r="R3512" s="34">
        <v>9.1</v>
      </c>
      <c r="S3512" s="34">
        <f t="shared" si="614"/>
        <v>31.679999999999996</v>
      </c>
      <c r="T3512" s="34">
        <v>9.6</v>
      </c>
      <c r="U3512" s="34" t="s">
        <v>43</v>
      </c>
      <c r="V3512" s="34" t="s">
        <v>43</v>
      </c>
      <c r="W3512" s="38">
        <v>27.865449999999999</v>
      </c>
      <c r="X3512" s="38">
        <v>-115.18729999999999</v>
      </c>
      <c r="Y3512" s="39">
        <f t="shared" si="615"/>
        <v>55.400000000000006</v>
      </c>
      <c r="Z3512" s="37">
        <v>13</v>
      </c>
      <c r="AA3512" s="37">
        <v>3</v>
      </c>
      <c r="AB3512" s="34" t="s">
        <v>44</v>
      </c>
      <c r="AC3512" s="34">
        <v>6</v>
      </c>
      <c r="AD3512" s="34">
        <v>23</v>
      </c>
      <c r="AE3512" s="34">
        <v>1</v>
      </c>
      <c r="AF3512" s="37">
        <v>18</v>
      </c>
      <c r="AG3512" s="34">
        <v>240</v>
      </c>
      <c r="AI3512" s="70">
        <f t="shared" si="609"/>
        <v>17.463999999999999</v>
      </c>
      <c r="AJ3512" s="71" t="s">
        <v>369</v>
      </c>
      <c r="AK3512" s="72">
        <f t="shared" si="610"/>
        <v>3.0095147540604348</v>
      </c>
      <c r="AL3512" s="73">
        <f t="shared" si="611"/>
        <v>3.0095147540604348</v>
      </c>
    </row>
    <row r="3513" spans="1:38" hidden="1">
      <c r="A3513" s="34" t="s">
        <v>174</v>
      </c>
      <c r="B3513" s="34" t="s">
        <v>40</v>
      </c>
      <c r="C3513" s="35">
        <v>40029</v>
      </c>
      <c r="D3513" s="34">
        <v>2009</v>
      </c>
      <c r="E3513" s="36">
        <v>0.46180555555555558</v>
      </c>
      <c r="F3513" s="36">
        <v>0.49861111111111112</v>
      </c>
      <c r="G3513" s="36">
        <v>3.6805555555555536E-2</v>
      </c>
      <c r="H3513" s="37">
        <v>2</v>
      </c>
      <c r="I3513" s="37">
        <v>2</v>
      </c>
      <c r="J3513" s="37">
        <v>2</v>
      </c>
      <c r="K3513" s="37">
        <v>2</v>
      </c>
      <c r="L3513" s="14" t="s">
        <v>277</v>
      </c>
      <c r="M3513" s="14" t="s">
        <v>52</v>
      </c>
      <c r="N3513" s="37">
        <v>2</v>
      </c>
      <c r="O3513" s="34">
        <f t="shared" si="612"/>
        <v>31.679999999999996</v>
      </c>
      <c r="P3513" s="34">
        <v>9.6</v>
      </c>
      <c r="Q3513" s="34">
        <f t="shared" si="613"/>
        <v>30.029999999999998</v>
      </c>
      <c r="R3513" s="34">
        <v>9.1</v>
      </c>
      <c r="S3513" s="34">
        <f t="shared" si="614"/>
        <v>31.679999999999996</v>
      </c>
      <c r="T3513" s="34">
        <v>9.6</v>
      </c>
      <c r="U3513" s="34" t="s">
        <v>43</v>
      </c>
      <c r="V3513" s="34" t="s">
        <v>43</v>
      </c>
      <c r="W3513" s="38">
        <v>27.865449999999999</v>
      </c>
      <c r="X3513" s="38">
        <v>-115.18729999999999</v>
      </c>
      <c r="Y3513" s="39">
        <f t="shared" si="615"/>
        <v>55.400000000000006</v>
      </c>
      <c r="Z3513" s="37">
        <v>13</v>
      </c>
      <c r="AA3513" s="37">
        <v>3</v>
      </c>
      <c r="AB3513" s="34" t="s">
        <v>44</v>
      </c>
      <c r="AC3513" s="34">
        <v>7</v>
      </c>
      <c r="AD3513" s="34">
        <v>20</v>
      </c>
      <c r="AE3513" s="34">
        <v>1</v>
      </c>
      <c r="AF3513" s="37">
        <v>22</v>
      </c>
      <c r="AG3513" s="34">
        <v>240</v>
      </c>
      <c r="AI3513" s="70">
        <f t="shared" si="609"/>
        <v>15.337</v>
      </c>
      <c r="AJ3513" s="71" t="s">
        <v>369</v>
      </c>
      <c r="AK3513" s="72">
        <f t="shared" si="610"/>
        <v>2.2645047633742106</v>
      </c>
      <c r="AL3513" s="73">
        <f t="shared" si="611"/>
        <v>2.2645047633742106</v>
      </c>
    </row>
    <row r="3514" spans="1:38" hidden="1">
      <c r="A3514" s="34" t="s">
        <v>174</v>
      </c>
      <c r="B3514" s="34" t="s">
        <v>40</v>
      </c>
      <c r="C3514" s="35">
        <v>40029</v>
      </c>
      <c r="D3514" s="34">
        <v>2009</v>
      </c>
      <c r="E3514" s="36">
        <v>0.46180555555555558</v>
      </c>
      <c r="F3514" s="36">
        <v>0.49861111111111112</v>
      </c>
      <c r="G3514" s="36">
        <v>3.6805555555555536E-2</v>
      </c>
      <c r="H3514" s="37">
        <v>2</v>
      </c>
      <c r="I3514" s="37">
        <v>2</v>
      </c>
      <c r="J3514" s="37">
        <v>2</v>
      </c>
      <c r="K3514" s="37">
        <v>2</v>
      </c>
      <c r="L3514" s="14" t="s">
        <v>277</v>
      </c>
      <c r="M3514" s="14" t="s">
        <v>52</v>
      </c>
      <c r="N3514" s="37">
        <v>2</v>
      </c>
      <c r="O3514" s="34">
        <f t="shared" si="612"/>
        <v>31.679999999999996</v>
      </c>
      <c r="P3514" s="34">
        <v>9.6</v>
      </c>
      <c r="Q3514" s="34">
        <f t="shared" si="613"/>
        <v>30.029999999999998</v>
      </c>
      <c r="R3514" s="34">
        <v>9.1</v>
      </c>
      <c r="S3514" s="34">
        <f t="shared" si="614"/>
        <v>31.679999999999996</v>
      </c>
      <c r="T3514" s="34">
        <v>9.6</v>
      </c>
      <c r="U3514" s="34" t="s">
        <v>43</v>
      </c>
      <c r="V3514" s="34" t="s">
        <v>43</v>
      </c>
      <c r="W3514" s="38">
        <v>27.865449999999999</v>
      </c>
      <c r="X3514" s="38">
        <v>-115.18729999999999</v>
      </c>
      <c r="Y3514" s="39">
        <f t="shared" si="615"/>
        <v>55.400000000000006</v>
      </c>
      <c r="Z3514" s="37">
        <v>13</v>
      </c>
      <c r="AA3514" s="37">
        <v>3</v>
      </c>
      <c r="AB3514" s="34" t="s">
        <v>44</v>
      </c>
      <c r="AC3514" s="34">
        <v>8</v>
      </c>
      <c r="AD3514" s="34">
        <v>18</v>
      </c>
      <c r="AE3514" s="34">
        <v>1</v>
      </c>
      <c r="AF3514" s="37">
        <v>23</v>
      </c>
      <c r="AG3514" s="34">
        <v>240</v>
      </c>
      <c r="AI3514" s="70">
        <f t="shared" si="609"/>
        <v>13.918999999999999</v>
      </c>
      <c r="AJ3514" s="71" t="s">
        <v>369</v>
      </c>
      <c r="AK3514" s="72">
        <f t="shared" si="610"/>
        <v>1.8310631406548505</v>
      </c>
      <c r="AL3514" s="73">
        <f t="shared" si="611"/>
        <v>1.8310631406548505</v>
      </c>
    </row>
    <row r="3515" spans="1:38" hidden="1">
      <c r="A3515" s="34" t="s">
        <v>174</v>
      </c>
      <c r="B3515" s="34" t="s">
        <v>40</v>
      </c>
      <c r="C3515" s="35">
        <v>40029</v>
      </c>
      <c r="D3515" s="34">
        <v>2009</v>
      </c>
      <c r="E3515" s="36">
        <v>0.46180555555555558</v>
      </c>
      <c r="F3515" s="36">
        <v>0.49861111111111112</v>
      </c>
      <c r="G3515" s="36">
        <v>3.6805555555555536E-2</v>
      </c>
      <c r="H3515" s="37">
        <v>2</v>
      </c>
      <c r="I3515" s="37">
        <v>2</v>
      </c>
      <c r="J3515" s="37">
        <v>2</v>
      </c>
      <c r="K3515" s="37">
        <v>2</v>
      </c>
      <c r="L3515" s="14" t="s">
        <v>277</v>
      </c>
      <c r="M3515" s="14" t="s">
        <v>52</v>
      </c>
      <c r="N3515" s="37">
        <v>2</v>
      </c>
      <c r="O3515" s="34">
        <f t="shared" si="612"/>
        <v>31.679999999999996</v>
      </c>
      <c r="P3515" s="34">
        <v>9.6</v>
      </c>
      <c r="Q3515" s="34">
        <f t="shared" si="613"/>
        <v>30.029999999999998</v>
      </c>
      <c r="R3515" s="34">
        <v>9.1</v>
      </c>
      <c r="S3515" s="34">
        <f t="shared" si="614"/>
        <v>31.679999999999996</v>
      </c>
      <c r="T3515" s="34">
        <v>9.6</v>
      </c>
      <c r="U3515" s="34" t="s">
        <v>43</v>
      </c>
      <c r="V3515" s="34" t="s">
        <v>43</v>
      </c>
      <c r="W3515" s="38">
        <v>27.865449999999999</v>
      </c>
      <c r="X3515" s="38">
        <v>-115.18729999999999</v>
      </c>
      <c r="Y3515" s="39">
        <f t="shared" si="615"/>
        <v>55.400000000000006</v>
      </c>
      <c r="Z3515" s="37">
        <v>13</v>
      </c>
      <c r="AA3515" s="37">
        <v>3</v>
      </c>
      <c r="AB3515" s="34" t="s">
        <v>44</v>
      </c>
      <c r="AC3515" s="34">
        <v>8</v>
      </c>
      <c r="AD3515" s="34">
        <v>21</v>
      </c>
      <c r="AE3515" s="34">
        <v>1</v>
      </c>
      <c r="AF3515" s="37">
        <v>23</v>
      </c>
      <c r="AG3515" s="34">
        <v>240</v>
      </c>
      <c r="AI3515" s="70">
        <f t="shared" si="609"/>
        <v>16.045999999999999</v>
      </c>
      <c r="AJ3515" s="71" t="s">
        <v>369</v>
      </c>
      <c r="AK3515" s="72">
        <f t="shared" si="610"/>
        <v>2.5000862380340183</v>
      </c>
      <c r="AL3515" s="73">
        <f t="shared" si="611"/>
        <v>2.5000862380340183</v>
      </c>
    </row>
    <row r="3516" spans="1:38" hidden="1">
      <c r="A3516" s="34" t="s">
        <v>174</v>
      </c>
      <c r="B3516" s="34" t="s">
        <v>40</v>
      </c>
      <c r="C3516" s="35">
        <v>40029</v>
      </c>
      <c r="D3516" s="34">
        <v>2009</v>
      </c>
      <c r="E3516" s="36">
        <v>0.46180555555555558</v>
      </c>
      <c r="F3516" s="36">
        <v>0.49861111111111112</v>
      </c>
      <c r="G3516" s="36">
        <v>3.6805555555555536E-2</v>
      </c>
      <c r="H3516" s="37">
        <v>2</v>
      </c>
      <c r="I3516" s="37">
        <v>2</v>
      </c>
      <c r="J3516" s="37">
        <v>2</v>
      </c>
      <c r="K3516" s="37">
        <v>2</v>
      </c>
      <c r="L3516" s="14" t="s">
        <v>277</v>
      </c>
      <c r="M3516" s="14" t="s">
        <v>52</v>
      </c>
      <c r="N3516" s="37">
        <v>2</v>
      </c>
      <c r="O3516" s="34">
        <f t="shared" si="612"/>
        <v>31.679999999999996</v>
      </c>
      <c r="P3516" s="34">
        <v>9.6</v>
      </c>
      <c r="Q3516" s="34">
        <f t="shared" si="613"/>
        <v>30.029999999999998</v>
      </c>
      <c r="R3516" s="34">
        <v>9.1</v>
      </c>
      <c r="S3516" s="34">
        <f t="shared" si="614"/>
        <v>31.679999999999996</v>
      </c>
      <c r="T3516" s="34">
        <v>9.6</v>
      </c>
      <c r="U3516" s="34" t="s">
        <v>43</v>
      </c>
      <c r="V3516" s="34" t="s">
        <v>43</v>
      </c>
      <c r="W3516" s="38">
        <v>27.865449999999999</v>
      </c>
      <c r="X3516" s="38">
        <v>-115.18729999999999</v>
      </c>
      <c r="Y3516" s="39">
        <f t="shared" si="615"/>
        <v>55.400000000000006</v>
      </c>
      <c r="Z3516" s="37">
        <v>13</v>
      </c>
      <c r="AA3516" s="37">
        <v>3</v>
      </c>
      <c r="AB3516" s="34" t="s">
        <v>44</v>
      </c>
      <c r="AC3516" s="34">
        <v>9</v>
      </c>
      <c r="AD3516" s="34">
        <v>20</v>
      </c>
      <c r="AE3516" s="34">
        <v>1</v>
      </c>
      <c r="AF3516" s="37">
        <v>30</v>
      </c>
      <c r="AG3516" s="34">
        <v>240</v>
      </c>
      <c r="AI3516" s="70">
        <f t="shared" si="609"/>
        <v>15.337</v>
      </c>
      <c r="AJ3516" s="71" t="s">
        <v>369</v>
      </c>
      <c r="AK3516" s="72">
        <f t="shared" si="610"/>
        <v>2.2645047633742106</v>
      </c>
      <c r="AL3516" s="73">
        <f t="shared" si="611"/>
        <v>2.2645047633742106</v>
      </c>
    </row>
    <row r="3517" spans="1:38" hidden="1">
      <c r="A3517" s="34" t="s">
        <v>174</v>
      </c>
      <c r="B3517" s="34" t="s">
        <v>40</v>
      </c>
      <c r="C3517" s="35">
        <v>40029</v>
      </c>
      <c r="D3517" s="34">
        <v>2009</v>
      </c>
      <c r="E3517" s="36">
        <v>0.46180555555555558</v>
      </c>
      <c r="F3517" s="36">
        <v>0.49861111111111112</v>
      </c>
      <c r="G3517" s="36">
        <v>3.6805555555555536E-2</v>
      </c>
      <c r="H3517" s="37">
        <v>2</v>
      </c>
      <c r="I3517" s="37">
        <v>2</v>
      </c>
      <c r="J3517" s="37">
        <v>2</v>
      </c>
      <c r="K3517" s="37">
        <v>2</v>
      </c>
      <c r="L3517" s="14" t="s">
        <v>277</v>
      </c>
      <c r="M3517" s="14" t="s">
        <v>52</v>
      </c>
      <c r="N3517" s="37">
        <v>2</v>
      </c>
      <c r="O3517" s="34">
        <f t="shared" si="612"/>
        <v>31.679999999999996</v>
      </c>
      <c r="P3517" s="34">
        <v>9.6</v>
      </c>
      <c r="Q3517" s="34">
        <f t="shared" si="613"/>
        <v>30.029999999999998</v>
      </c>
      <c r="R3517" s="34">
        <v>9.1</v>
      </c>
      <c r="S3517" s="34">
        <f t="shared" si="614"/>
        <v>31.679999999999996</v>
      </c>
      <c r="T3517" s="34">
        <v>9.6</v>
      </c>
      <c r="U3517" s="34" t="s">
        <v>43</v>
      </c>
      <c r="V3517" s="34" t="s">
        <v>43</v>
      </c>
      <c r="W3517" s="38">
        <v>27.865449999999999</v>
      </c>
      <c r="X3517" s="38">
        <v>-115.18729999999999</v>
      </c>
      <c r="Y3517" s="39">
        <f t="shared" si="615"/>
        <v>55.400000000000006</v>
      </c>
      <c r="Z3517" s="37">
        <v>13</v>
      </c>
      <c r="AA3517" s="37">
        <v>3</v>
      </c>
      <c r="AB3517" s="34" t="s">
        <v>44</v>
      </c>
      <c r="AC3517" s="34">
        <v>10</v>
      </c>
      <c r="AD3517" s="34">
        <v>23</v>
      </c>
      <c r="AE3517" s="34">
        <v>1</v>
      </c>
      <c r="AF3517" s="37">
        <v>34</v>
      </c>
      <c r="AG3517" s="34">
        <v>240</v>
      </c>
      <c r="AI3517" s="70">
        <f t="shared" si="609"/>
        <v>17.463999999999999</v>
      </c>
      <c r="AJ3517" s="71" t="s">
        <v>369</v>
      </c>
      <c r="AK3517" s="72">
        <f t="shared" si="610"/>
        <v>3.0095147540604348</v>
      </c>
      <c r="AL3517" s="73">
        <f t="shared" si="611"/>
        <v>3.0095147540604348</v>
      </c>
    </row>
    <row r="3518" spans="1:38" hidden="1">
      <c r="A3518" s="34" t="s">
        <v>174</v>
      </c>
      <c r="B3518" s="34" t="s">
        <v>40</v>
      </c>
      <c r="C3518" s="35">
        <v>40029</v>
      </c>
      <c r="D3518" s="34">
        <v>2009</v>
      </c>
      <c r="E3518" s="36">
        <v>0.46180555555555558</v>
      </c>
      <c r="F3518" s="36">
        <v>0.49861111111111112</v>
      </c>
      <c r="G3518" s="36">
        <v>3.6805555555555536E-2</v>
      </c>
      <c r="H3518" s="37">
        <v>2</v>
      </c>
      <c r="I3518" s="37">
        <v>2</v>
      </c>
      <c r="J3518" s="37">
        <v>2</v>
      </c>
      <c r="K3518" s="37">
        <v>2</v>
      </c>
      <c r="L3518" s="14" t="s">
        <v>277</v>
      </c>
      <c r="M3518" s="14" t="s">
        <v>52</v>
      </c>
      <c r="N3518" s="37">
        <v>2</v>
      </c>
      <c r="O3518" s="34">
        <f t="shared" si="612"/>
        <v>31.679999999999996</v>
      </c>
      <c r="P3518" s="34">
        <v>9.6</v>
      </c>
      <c r="Q3518" s="34">
        <f t="shared" si="613"/>
        <v>30.029999999999998</v>
      </c>
      <c r="R3518" s="34">
        <v>9.1</v>
      </c>
      <c r="S3518" s="34">
        <f t="shared" si="614"/>
        <v>31.679999999999996</v>
      </c>
      <c r="T3518" s="34">
        <v>9.6</v>
      </c>
      <c r="U3518" s="34" t="s">
        <v>43</v>
      </c>
      <c r="V3518" s="34" t="s">
        <v>43</v>
      </c>
      <c r="W3518" s="38">
        <v>27.865449999999999</v>
      </c>
      <c r="X3518" s="38">
        <v>-115.18729999999999</v>
      </c>
      <c r="Y3518" s="39">
        <f t="shared" si="615"/>
        <v>55.400000000000006</v>
      </c>
      <c r="Z3518" s="37">
        <v>13</v>
      </c>
      <c r="AA3518" s="37">
        <v>3</v>
      </c>
      <c r="AB3518" s="34" t="s">
        <v>44</v>
      </c>
      <c r="AC3518" s="34">
        <v>11</v>
      </c>
      <c r="AD3518" s="34">
        <v>18</v>
      </c>
      <c r="AE3518" s="34">
        <v>1</v>
      </c>
      <c r="AF3518" s="37">
        <v>38</v>
      </c>
      <c r="AG3518" s="34">
        <v>240</v>
      </c>
      <c r="AI3518" s="70">
        <f t="shared" si="609"/>
        <v>13.918999999999999</v>
      </c>
      <c r="AJ3518" s="71" t="s">
        <v>369</v>
      </c>
      <c r="AK3518" s="72">
        <f t="shared" si="610"/>
        <v>1.8310631406548505</v>
      </c>
      <c r="AL3518" s="73">
        <f t="shared" si="611"/>
        <v>1.8310631406548505</v>
      </c>
    </row>
    <row r="3519" spans="1:38" hidden="1">
      <c r="A3519" s="34" t="s">
        <v>174</v>
      </c>
      <c r="B3519" s="34" t="s">
        <v>40</v>
      </c>
      <c r="C3519" s="35">
        <v>40029</v>
      </c>
      <c r="D3519" s="34">
        <v>2009</v>
      </c>
      <c r="E3519" s="36">
        <v>0.46180555555555558</v>
      </c>
      <c r="F3519" s="36">
        <v>0.49861111111111112</v>
      </c>
      <c r="G3519" s="36">
        <v>3.6805555555555536E-2</v>
      </c>
      <c r="H3519" s="37">
        <v>2</v>
      </c>
      <c r="I3519" s="37">
        <v>2</v>
      </c>
      <c r="J3519" s="37">
        <v>2</v>
      </c>
      <c r="K3519" s="37">
        <v>2</v>
      </c>
      <c r="L3519" s="14" t="s">
        <v>277</v>
      </c>
      <c r="M3519" s="14" t="s">
        <v>52</v>
      </c>
      <c r="N3519" s="37">
        <v>2</v>
      </c>
      <c r="O3519" s="34">
        <f t="shared" si="612"/>
        <v>31.679999999999996</v>
      </c>
      <c r="P3519" s="34">
        <v>9.6</v>
      </c>
      <c r="Q3519" s="34">
        <f t="shared" si="613"/>
        <v>30.029999999999998</v>
      </c>
      <c r="R3519" s="34">
        <v>9.1</v>
      </c>
      <c r="S3519" s="34">
        <f t="shared" si="614"/>
        <v>31.679999999999996</v>
      </c>
      <c r="T3519" s="34">
        <v>9.6</v>
      </c>
      <c r="U3519" s="34" t="s">
        <v>43</v>
      </c>
      <c r="V3519" s="34" t="s">
        <v>43</v>
      </c>
      <c r="W3519" s="38">
        <v>27.865449999999999</v>
      </c>
      <c r="X3519" s="38">
        <v>-115.18729999999999</v>
      </c>
      <c r="Y3519" s="39">
        <f t="shared" si="615"/>
        <v>55.400000000000006</v>
      </c>
      <c r="Z3519" s="37">
        <v>13</v>
      </c>
      <c r="AA3519" s="37">
        <v>3</v>
      </c>
      <c r="AB3519" s="34" t="s">
        <v>44</v>
      </c>
      <c r="AC3519" s="34">
        <v>11</v>
      </c>
      <c r="AD3519" s="34">
        <v>21</v>
      </c>
      <c r="AE3519" s="34">
        <v>1</v>
      </c>
      <c r="AF3519" s="37">
        <v>38</v>
      </c>
      <c r="AG3519" s="34">
        <v>240</v>
      </c>
      <c r="AI3519" s="70">
        <f t="shared" si="609"/>
        <v>16.045999999999999</v>
      </c>
      <c r="AJ3519" s="71" t="s">
        <v>369</v>
      </c>
      <c r="AK3519" s="72">
        <f t="shared" si="610"/>
        <v>2.5000862380340183</v>
      </c>
      <c r="AL3519" s="73">
        <f t="shared" si="611"/>
        <v>2.5000862380340183</v>
      </c>
    </row>
    <row r="3520" spans="1:38" hidden="1">
      <c r="A3520" s="34" t="s">
        <v>174</v>
      </c>
      <c r="B3520" s="34" t="s">
        <v>40</v>
      </c>
      <c r="C3520" s="35">
        <v>40029</v>
      </c>
      <c r="D3520" s="34">
        <v>2009</v>
      </c>
      <c r="E3520" s="36">
        <v>0.46180555555555558</v>
      </c>
      <c r="F3520" s="36">
        <v>0.49861111111111112</v>
      </c>
      <c r="G3520" s="36">
        <v>3.6805555555555536E-2</v>
      </c>
      <c r="H3520" s="37">
        <v>2</v>
      </c>
      <c r="I3520" s="37">
        <v>2</v>
      </c>
      <c r="J3520" s="37">
        <v>2</v>
      </c>
      <c r="K3520" s="37">
        <v>2</v>
      </c>
      <c r="L3520" s="14" t="s">
        <v>277</v>
      </c>
      <c r="M3520" s="14" t="s">
        <v>52</v>
      </c>
      <c r="N3520" s="37">
        <v>2</v>
      </c>
      <c r="O3520" s="34">
        <f t="shared" si="612"/>
        <v>31.679999999999996</v>
      </c>
      <c r="P3520" s="34">
        <v>9.6</v>
      </c>
      <c r="Q3520" s="34">
        <f t="shared" si="613"/>
        <v>30.029999999999998</v>
      </c>
      <c r="R3520" s="34">
        <v>9.1</v>
      </c>
      <c r="S3520" s="34">
        <f t="shared" si="614"/>
        <v>31.679999999999996</v>
      </c>
      <c r="T3520" s="34">
        <v>9.6</v>
      </c>
      <c r="U3520" s="34" t="s">
        <v>43</v>
      </c>
      <c r="V3520" s="34" t="s">
        <v>43</v>
      </c>
      <c r="W3520" s="38">
        <v>27.865449999999999</v>
      </c>
      <c r="X3520" s="38">
        <v>-115.18729999999999</v>
      </c>
      <c r="Y3520" s="39">
        <f t="shared" si="615"/>
        <v>55.400000000000006</v>
      </c>
      <c r="Z3520" s="37">
        <v>13</v>
      </c>
      <c r="AA3520" s="37">
        <v>3</v>
      </c>
      <c r="AB3520" s="34" t="s">
        <v>44</v>
      </c>
      <c r="AC3520" s="34">
        <v>11</v>
      </c>
      <c r="AD3520" s="34">
        <v>21</v>
      </c>
      <c r="AE3520" s="34">
        <v>1</v>
      </c>
      <c r="AF3520" s="37">
        <v>38</v>
      </c>
      <c r="AG3520" s="34">
        <v>240</v>
      </c>
      <c r="AI3520" s="70">
        <f t="shared" si="609"/>
        <v>16.045999999999999</v>
      </c>
      <c r="AJ3520" s="71" t="s">
        <v>369</v>
      </c>
      <c r="AK3520" s="72">
        <f t="shared" si="610"/>
        <v>2.5000862380340183</v>
      </c>
      <c r="AL3520" s="73">
        <f t="shared" si="611"/>
        <v>2.5000862380340183</v>
      </c>
    </row>
    <row r="3521" spans="1:38" hidden="1">
      <c r="A3521" s="34" t="s">
        <v>174</v>
      </c>
      <c r="B3521" s="34" t="s">
        <v>40</v>
      </c>
      <c r="C3521" s="35">
        <v>40029</v>
      </c>
      <c r="D3521" s="34">
        <v>2009</v>
      </c>
      <c r="E3521" s="36">
        <v>0.46180555555555558</v>
      </c>
      <c r="F3521" s="36">
        <v>0.49861111111111112</v>
      </c>
      <c r="G3521" s="36">
        <v>3.6805555555555536E-2</v>
      </c>
      <c r="H3521" s="37">
        <v>2</v>
      </c>
      <c r="I3521" s="37">
        <v>2</v>
      </c>
      <c r="J3521" s="37">
        <v>2</v>
      </c>
      <c r="K3521" s="37">
        <v>2</v>
      </c>
      <c r="L3521" s="14" t="s">
        <v>277</v>
      </c>
      <c r="M3521" s="14" t="s">
        <v>52</v>
      </c>
      <c r="N3521" s="37">
        <v>2</v>
      </c>
      <c r="O3521" s="34">
        <f t="shared" si="612"/>
        <v>31.679999999999996</v>
      </c>
      <c r="P3521" s="34">
        <v>9.6</v>
      </c>
      <c r="Q3521" s="34">
        <f t="shared" si="613"/>
        <v>30.029999999999998</v>
      </c>
      <c r="R3521" s="34">
        <v>9.1</v>
      </c>
      <c r="S3521" s="34">
        <f t="shared" si="614"/>
        <v>31.679999999999996</v>
      </c>
      <c r="T3521" s="34">
        <v>9.6</v>
      </c>
      <c r="U3521" s="34" t="s">
        <v>43</v>
      </c>
      <c r="V3521" s="34" t="s">
        <v>43</v>
      </c>
      <c r="W3521" s="38">
        <v>27.865449999999999</v>
      </c>
      <c r="X3521" s="38">
        <v>-115.18729999999999</v>
      </c>
      <c r="Y3521" s="39">
        <f t="shared" si="615"/>
        <v>55.400000000000006</v>
      </c>
      <c r="Z3521" s="37">
        <v>13</v>
      </c>
      <c r="AA3521" s="37">
        <v>3</v>
      </c>
      <c r="AB3521" s="34" t="s">
        <v>44</v>
      </c>
      <c r="AC3521" s="34">
        <v>11</v>
      </c>
      <c r="AD3521" s="34">
        <v>22</v>
      </c>
      <c r="AE3521" s="34">
        <v>1</v>
      </c>
      <c r="AF3521" s="37">
        <v>38</v>
      </c>
      <c r="AG3521" s="34">
        <v>240</v>
      </c>
      <c r="AI3521" s="70">
        <f t="shared" si="609"/>
        <v>16.754999999999999</v>
      </c>
      <c r="AJ3521" s="71" t="s">
        <v>369</v>
      </c>
      <c r="AK3521" s="72">
        <f t="shared" si="610"/>
        <v>2.7483879168691034</v>
      </c>
      <c r="AL3521" s="73">
        <f t="shared" si="611"/>
        <v>2.7483879168691034</v>
      </c>
    </row>
    <row r="3522" spans="1:38" hidden="1">
      <c r="A3522" s="34" t="s">
        <v>174</v>
      </c>
      <c r="B3522" s="34" t="s">
        <v>40</v>
      </c>
      <c r="C3522" s="35">
        <v>40029</v>
      </c>
      <c r="D3522" s="34">
        <v>2009</v>
      </c>
      <c r="E3522" s="36">
        <v>0.46180555555555558</v>
      </c>
      <c r="F3522" s="36">
        <v>0.49861111111111112</v>
      </c>
      <c r="G3522" s="36">
        <v>3.6805555555555536E-2</v>
      </c>
      <c r="H3522" s="37">
        <v>2</v>
      </c>
      <c r="I3522" s="37">
        <v>2</v>
      </c>
      <c r="J3522" s="37">
        <v>2</v>
      </c>
      <c r="K3522" s="37">
        <v>2</v>
      </c>
      <c r="L3522" s="14" t="s">
        <v>277</v>
      </c>
      <c r="M3522" s="14" t="s">
        <v>52</v>
      </c>
      <c r="N3522" s="37">
        <v>2</v>
      </c>
      <c r="O3522" s="34">
        <f t="shared" si="612"/>
        <v>31.679999999999996</v>
      </c>
      <c r="P3522" s="34">
        <v>9.6</v>
      </c>
      <c r="Q3522" s="34">
        <f t="shared" si="613"/>
        <v>30.029999999999998</v>
      </c>
      <c r="R3522" s="34">
        <v>9.1</v>
      </c>
      <c r="S3522" s="34">
        <f t="shared" si="614"/>
        <v>31.679999999999996</v>
      </c>
      <c r="T3522" s="34">
        <v>9.6</v>
      </c>
      <c r="U3522" s="34" t="s">
        <v>43</v>
      </c>
      <c r="V3522" s="34" t="s">
        <v>43</v>
      </c>
      <c r="W3522" s="38">
        <v>27.865449999999999</v>
      </c>
      <c r="X3522" s="38">
        <v>-115.18729999999999</v>
      </c>
      <c r="Y3522" s="39">
        <f t="shared" si="615"/>
        <v>55.400000000000006</v>
      </c>
      <c r="Z3522" s="37">
        <v>13</v>
      </c>
      <c r="AA3522" s="37">
        <v>3</v>
      </c>
      <c r="AB3522" s="34" t="s">
        <v>44</v>
      </c>
      <c r="AC3522" s="34">
        <v>11</v>
      </c>
      <c r="AD3522" s="34">
        <v>23</v>
      </c>
      <c r="AE3522" s="34">
        <v>1</v>
      </c>
      <c r="AF3522" s="37">
        <v>38</v>
      </c>
      <c r="AG3522" s="34">
        <v>240</v>
      </c>
      <c r="AI3522" s="70">
        <f t="shared" si="609"/>
        <v>17.463999999999999</v>
      </c>
      <c r="AJ3522" s="71" t="s">
        <v>369</v>
      </c>
      <c r="AK3522" s="72">
        <f t="shared" si="610"/>
        <v>3.0095147540604348</v>
      </c>
      <c r="AL3522" s="73">
        <f t="shared" si="611"/>
        <v>3.0095147540604348</v>
      </c>
    </row>
    <row r="3523" spans="1:38" hidden="1">
      <c r="A3523" s="34" t="s">
        <v>175</v>
      </c>
      <c r="B3523" s="34" t="s">
        <v>40</v>
      </c>
      <c r="C3523" s="35">
        <v>40030</v>
      </c>
      <c r="D3523" s="34">
        <v>2009</v>
      </c>
      <c r="E3523" s="36">
        <v>0.41319444444444442</v>
      </c>
      <c r="F3523" s="36">
        <v>0.44444444444444442</v>
      </c>
      <c r="G3523" s="36">
        <v>3.125E-2</v>
      </c>
      <c r="H3523" s="37">
        <v>2</v>
      </c>
      <c r="I3523" s="37">
        <v>1</v>
      </c>
      <c r="J3523" s="37">
        <v>1</v>
      </c>
      <c r="K3523" s="37">
        <v>1</v>
      </c>
      <c r="L3523" s="14" t="s">
        <v>99</v>
      </c>
      <c r="M3523" s="47" t="s">
        <v>244</v>
      </c>
      <c r="N3523" s="37">
        <v>2</v>
      </c>
      <c r="O3523" s="34">
        <f t="shared" si="612"/>
        <v>45.209999999999994</v>
      </c>
      <c r="P3523" s="34">
        <v>13.7</v>
      </c>
      <c r="Q3523" s="34">
        <f t="shared" si="613"/>
        <v>45.209999999999994</v>
      </c>
      <c r="R3523" s="34">
        <v>13.7</v>
      </c>
      <c r="S3523" s="34">
        <f t="shared" si="614"/>
        <v>45.209999999999994</v>
      </c>
      <c r="T3523" s="34">
        <v>13.7</v>
      </c>
      <c r="U3523" s="34" t="s">
        <v>43</v>
      </c>
      <c r="V3523" s="34" t="s">
        <v>43</v>
      </c>
      <c r="W3523" s="38">
        <v>27.878299999999999</v>
      </c>
      <c r="X3523" s="38">
        <v>-115.16907999999999</v>
      </c>
      <c r="Y3523" s="39">
        <f t="shared" si="615"/>
        <v>55.400000000000006</v>
      </c>
      <c r="Z3523" s="37">
        <v>13</v>
      </c>
      <c r="AA3523" s="37">
        <v>9</v>
      </c>
      <c r="AB3523" s="34" t="s">
        <v>44</v>
      </c>
      <c r="AC3523" s="34">
        <v>1</v>
      </c>
      <c r="AD3523" s="34">
        <v>16</v>
      </c>
      <c r="AE3523" s="34">
        <v>1</v>
      </c>
      <c r="AF3523" s="37">
        <v>2</v>
      </c>
      <c r="AG3523" s="34">
        <v>270</v>
      </c>
      <c r="AI3523" s="70">
        <f t="shared" si="609"/>
        <v>12.500999999999999</v>
      </c>
      <c r="AJ3523" s="71" t="s">
        <v>369</v>
      </c>
      <c r="AK3523" s="72">
        <f t="shared" si="610"/>
        <v>1.4471406331162124</v>
      </c>
      <c r="AL3523" s="73">
        <f t="shared" si="611"/>
        <v>1.4471406331162124</v>
      </c>
    </row>
    <row r="3524" spans="1:38" hidden="1">
      <c r="A3524" s="34" t="s">
        <v>175</v>
      </c>
      <c r="B3524" s="34" t="s">
        <v>40</v>
      </c>
      <c r="C3524" s="35">
        <v>40030</v>
      </c>
      <c r="D3524" s="34">
        <v>2009</v>
      </c>
      <c r="E3524" s="36">
        <v>0.41319444444444442</v>
      </c>
      <c r="F3524" s="36">
        <v>0.44444444444444442</v>
      </c>
      <c r="G3524" s="36">
        <v>3.125E-2</v>
      </c>
      <c r="H3524" s="37">
        <v>2</v>
      </c>
      <c r="I3524" s="37">
        <v>1</v>
      </c>
      <c r="J3524" s="37">
        <v>1</v>
      </c>
      <c r="K3524" s="37">
        <v>1</v>
      </c>
      <c r="L3524" s="14" t="s">
        <v>99</v>
      </c>
      <c r="M3524" s="47" t="s">
        <v>244</v>
      </c>
      <c r="N3524" s="37">
        <v>2</v>
      </c>
      <c r="O3524" s="34">
        <f t="shared" si="612"/>
        <v>45.209999999999994</v>
      </c>
      <c r="P3524" s="34">
        <v>13.7</v>
      </c>
      <c r="Q3524" s="34">
        <f t="shared" si="613"/>
        <v>45.209999999999994</v>
      </c>
      <c r="R3524" s="34">
        <v>13.7</v>
      </c>
      <c r="S3524" s="34">
        <f t="shared" si="614"/>
        <v>45.209999999999994</v>
      </c>
      <c r="T3524" s="34">
        <v>13.7</v>
      </c>
      <c r="U3524" s="34" t="s">
        <v>43</v>
      </c>
      <c r="V3524" s="34" t="s">
        <v>43</v>
      </c>
      <c r="W3524" s="38">
        <v>27.878299999999999</v>
      </c>
      <c r="X3524" s="38">
        <v>-115.16907999999999</v>
      </c>
      <c r="Y3524" s="39">
        <f t="shared" si="615"/>
        <v>55.400000000000006</v>
      </c>
      <c r="Z3524" s="37">
        <v>13</v>
      </c>
      <c r="AA3524" s="37">
        <v>9</v>
      </c>
      <c r="AB3524" s="34" t="s">
        <v>44</v>
      </c>
      <c r="AC3524" s="34">
        <v>1</v>
      </c>
      <c r="AD3524" s="34">
        <v>19</v>
      </c>
      <c r="AE3524" s="34">
        <v>1</v>
      </c>
      <c r="AF3524" s="37">
        <v>2</v>
      </c>
      <c r="AG3524" s="34">
        <v>270</v>
      </c>
      <c r="AI3524" s="70">
        <f t="shared" si="609"/>
        <v>14.628</v>
      </c>
      <c r="AJ3524" s="71" t="s">
        <v>369</v>
      </c>
      <c r="AK3524" s="72">
        <f t="shared" si="610"/>
        <v>2.041534710262368</v>
      </c>
      <c r="AL3524" s="73">
        <f t="shared" si="611"/>
        <v>2.041534710262368</v>
      </c>
    </row>
    <row r="3525" spans="1:38" hidden="1">
      <c r="A3525" s="34" t="s">
        <v>175</v>
      </c>
      <c r="B3525" s="34" t="s">
        <v>40</v>
      </c>
      <c r="C3525" s="35">
        <v>40030</v>
      </c>
      <c r="D3525" s="34">
        <v>2009</v>
      </c>
      <c r="E3525" s="36">
        <v>0.41319444444444442</v>
      </c>
      <c r="F3525" s="36">
        <v>0.44444444444444442</v>
      </c>
      <c r="G3525" s="36">
        <v>3.125E-2</v>
      </c>
      <c r="H3525" s="37">
        <v>2</v>
      </c>
      <c r="I3525" s="37">
        <v>1</v>
      </c>
      <c r="J3525" s="37">
        <v>1</v>
      </c>
      <c r="K3525" s="37">
        <v>1</v>
      </c>
      <c r="L3525" s="14" t="s">
        <v>99</v>
      </c>
      <c r="M3525" s="47" t="s">
        <v>244</v>
      </c>
      <c r="N3525" s="37">
        <v>2</v>
      </c>
      <c r="O3525" s="34">
        <f t="shared" si="612"/>
        <v>45.209999999999994</v>
      </c>
      <c r="P3525" s="34">
        <v>13.7</v>
      </c>
      <c r="Q3525" s="34">
        <f t="shared" si="613"/>
        <v>45.209999999999994</v>
      </c>
      <c r="R3525" s="34">
        <v>13.7</v>
      </c>
      <c r="S3525" s="34">
        <f t="shared" si="614"/>
        <v>45.209999999999994</v>
      </c>
      <c r="T3525" s="34">
        <v>13.7</v>
      </c>
      <c r="U3525" s="34" t="s">
        <v>43</v>
      </c>
      <c r="V3525" s="34" t="s">
        <v>43</v>
      </c>
      <c r="W3525" s="38">
        <v>27.878299999999999</v>
      </c>
      <c r="X3525" s="38">
        <v>-115.16907999999999</v>
      </c>
      <c r="Y3525" s="39">
        <f t="shared" si="615"/>
        <v>55.400000000000006</v>
      </c>
      <c r="Z3525" s="37">
        <v>13</v>
      </c>
      <c r="AA3525" s="37">
        <v>9</v>
      </c>
      <c r="AB3525" s="34" t="s">
        <v>44</v>
      </c>
      <c r="AC3525" s="34">
        <v>1</v>
      </c>
      <c r="AD3525" s="34">
        <v>19</v>
      </c>
      <c r="AE3525" s="34">
        <v>1</v>
      </c>
      <c r="AF3525" s="37">
        <v>2</v>
      </c>
      <c r="AG3525" s="34">
        <v>270</v>
      </c>
      <c r="AI3525" s="70">
        <f t="shared" si="609"/>
        <v>14.628</v>
      </c>
      <c r="AJ3525" s="71" t="s">
        <v>369</v>
      </c>
      <c r="AK3525" s="72">
        <f t="shared" si="610"/>
        <v>2.041534710262368</v>
      </c>
      <c r="AL3525" s="73">
        <f t="shared" si="611"/>
        <v>2.041534710262368</v>
      </c>
    </row>
    <row r="3526" spans="1:38" hidden="1">
      <c r="A3526" s="34" t="s">
        <v>175</v>
      </c>
      <c r="B3526" s="34" t="s">
        <v>40</v>
      </c>
      <c r="C3526" s="35">
        <v>40030</v>
      </c>
      <c r="D3526" s="34">
        <v>2009</v>
      </c>
      <c r="E3526" s="36">
        <v>0.41319444444444442</v>
      </c>
      <c r="F3526" s="36">
        <v>0.44444444444444442</v>
      </c>
      <c r="G3526" s="36">
        <v>3.125E-2</v>
      </c>
      <c r="H3526" s="37">
        <v>2</v>
      </c>
      <c r="I3526" s="37">
        <v>1</v>
      </c>
      <c r="J3526" s="37">
        <v>1</v>
      </c>
      <c r="K3526" s="37">
        <v>1</v>
      </c>
      <c r="L3526" s="14" t="s">
        <v>99</v>
      </c>
      <c r="M3526" s="47" t="s">
        <v>244</v>
      </c>
      <c r="N3526" s="37">
        <v>2</v>
      </c>
      <c r="O3526" s="34">
        <f t="shared" si="612"/>
        <v>45.209999999999994</v>
      </c>
      <c r="P3526" s="34">
        <v>13.7</v>
      </c>
      <c r="Q3526" s="34">
        <f t="shared" si="613"/>
        <v>45.209999999999994</v>
      </c>
      <c r="R3526" s="34">
        <v>13.7</v>
      </c>
      <c r="S3526" s="34">
        <f t="shared" si="614"/>
        <v>45.209999999999994</v>
      </c>
      <c r="T3526" s="34">
        <v>13.7</v>
      </c>
      <c r="U3526" s="34" t="s">
        <v>43</v>
      </c>
      <c r="V3526" s="34" t="s">
        <v>43</v>
      </c>
      <c r="W3526" s="38">
        <v>27.878299999999999</v>
      </c>
      <c r="X3526" s="38">
        <v>-115.16907999999999</v>
      </c>
      <c r="Y3526" s="39">
        <f t="shared" si="615"/>
        <v>55.400000000000006</v>
      </c>
      <c r="Z3526" s="37">
        <v>13</v>
      </c>
      <c r="AA3526" s="37">
        <v>9</v>
      </c>
      <c r="AB3526" s="34" t="s">
        <v>44</v>
      </c>
      <c r="AC3526" s="34">
        <v>2</v>
      </c>
      <c r="AD3526" s="34">
        <v>17</v>
      </c>
      <c r="AE3526" s="34">
        <v>1</v>
      </c>
      <c r="AF3526" s="37">
        <v>3</v>
      </c>
      <c r="AG3526" s="34">
        <v>270</v>
      </c>
      <c r="AI3526" s="70">
        <f t="shared" si="609"/>
        <v>13.209999999999999</v>
      </c>
      <c r="AJ3526" s="71" t="s">
        <v>369</v>
      </c>
      <c r="AK3526" s="72">
        <f t="shared" si="610"/>
        <v>1.6329725885917237</v>
      </c>
      <c r="AL3526" s="73">
        <f t="shared" si="611"/>
        <v>1.6329725885917237</v>
      </c>
    </row>
    <row r="3527" spans="1:38" hidden="1">
      <c r="A3527" s="34" t="s">
        <v>175</v>
      </c>
      <c r="B3527" s="34" t="s">
        <v>40</v>
      </c>
      <c r="C3527" s="35">
        <v>40030</v>
      </c>
      <c r="D3527" s="34">
        <v>2009</v>
      </c>
      <c r="E3527" s="36">
        <v>0.41319444444444442</v>
      </c>
      <c r="F3527" s="36">
        <v>0.44444444444444442</v>
      </c>
      <c r="G3527" s="36">
        <v>3.125E-2</v>
      </c>
      <c r="H3527" s="37">
        <v>2</v>
      </c>
      <c r="I3527" s="37">
        <v>1</v>
      </c>
      <c r="J3527" s="37">
        <v>1</v>
      </c>
      <c r="K3527" s="37">
        <v>1</v>
      </c>
      <c r="L3527" s="14" t="s">
        <v>99</v>
      </c>
      <c r="M3527" s="47" t="s">
        <v>244</v>
      </c>
      <c r="N3527" s="37">
        <v>2</v>
      </c>
      <c r="O3527" s="34">
        <f t="shared" si="612"/>
        <v>45.209999999999994</v>
      </c>
      <c r="P3527" s="34">
        <v>13.7</v>
      </c>
      <c r="Q3527" s="34">
        <f t="shared" si="613"/>
        <v>45.209999999999994</v>
      </c>
      <c r="R3527" s="34">
        <v>13.7</v>
      </c>
      <c r="S3527" s="34">
        <f t="shared" si="614"/>
        <v>45.209999999999994</v>
      </c>
      <c r="T3527" s="34">
        <v>13.7</v>
      </c>
      <c r="U3527" s="34" t="s">
        <v>43</v>
      </c>
      <c r="V3527" s="34" t="s">
        <v>43</v>
      </c>
      <c r="W3527" s="38">
        <v>27.878299999999999</v>
      </c>
      <c r="X3527" s="38">
        <v>-115.16907999999999</v>
      </c>
      <c r="Y3527" s="39">
        <f t="shared" si="615"/>
        <v>55.400000000000006</v>
      </c>
      <c r="Z3527" s="37">
        <v>13</v>
      </c>
      <c r="AA3527" s="37">
        <v>9</v>
      </c>
      <c r="AB3527" s="34" t="s">
        <v>44</v>
      </c>
      <c r="AC3527" s="34">
        <v>3</v>
      </c>
      <c r="AD3527" s="34">
        <v>13</v>
      </c>
      <c r="AE3527" s="34">
        <v>1</v>
      </c>
      <c r="AF3527" s="37">
        <v>5</v>
      </c>
      <c r="AG3527" s="34">
        <v>270</v>
      </c>
      <c r="AI3527" s="70">
        <f t="shared" si="609"/>
        <v>10.373999999999999</v>
      </c>
      <c r="AJ3527" s="71" t="s">
        <v>369</v>
      </c>
      <c r="AK3527" s="72">
        <f t="shared" si="610"/>
        <v>0.96188687250685145</v>
      </c>
      <c r="AL3527" s="73">
        <f t="shared" si="611"/>
        <v>0.96188687250685145</v>
      </c>
    </row>
    <row r="3528" spans="1:38" hidden="1">
      <c r="A3528" s="34" t="s">
        <v>175</v>
      </c>
      <c r="B3528" s="34" t="s">
        <v>40</v>
      </c>
      <c r="C3528" s="35">
        <v>40030</v>
      </c>
      <c r="D3528" s="34">
        <v>2009</v>
      </c>
      <c r="E3528" s="36">
        <v>0.41319444444444442</v>
      </c>
      <c r="F3528" s="36">
        <v>0.44444444444444442</v>
      </c>
      <c r="G3528" s="36">
        <v>3.125E-2</v>
      </c>
      <c r="H3528" s="37">
        <v>2</v>
      </c>
      <c r="I3528" s="37">
        <v>1</v>
      </c>
      <c r="J3528" s="37">
        <v>1</v>
      </c>
      <c r="K3528" s="37">
        <v>1</v>
      </c>
      <c r="L3528" s="14" t="s">
        <v>99</v>
      </c>
      <c r="M3528" s="47" t="s">
        <v>244</v>
      </c>
      <c r="N3528" s="37">
        <v>2</v>
      </c>
      <c r="O3528" s="34">
        <f t="shared" si="612"/>
        <v>45.209999999999994</v>
      </c>
      <c r="P3528" s="34">
        <v>13.7</v>
      </c>
      <c r="Q3528" s="34">
        <f t="shared" si="613"/>
        <v>45.209999999999994</v>
      </c>
      <c r="R3528" s="34">
        <v>13.7</v>
      </c>
      <c r="S3528" s="34">
        <f t="shared" si="614"/>
        <v>45.209999999999994</v>
      </c>
      <c r="T3528" s="34">
        <v>13.7</v>
      </c>
      <c r="U3528" s="34" t="s">
        <v>43</v>
      </c>
      <c r="V3528" s="34" t="s">
        <v>43</v>
      </c>
      <c r="W3528" s="38">
        <v>27.878299999999999</v>
      </c>
      <c r="X3528" s="38">
        <v>-115.16907999999999</v>
      </c>
      <c r="Y3528" s="39">
        <f t="shared" si="615"/>
        <v>55.400000000000006</v>
      </c>
      <c r="Z3528" s="37">
        <v>13</v>
      </c>
      <c r="AA3528" s="37">
        <v>9</v>
      </c>
      <c r="AB3528" s="34" t="s">
        <v>44</v>
      </c>
      <c r="AC3528" s="34">
        <v>3</v>
      </c>
      <c r="AD3528" s="34">
        <v>18</v>
      </c>
      <c r="AE3528" s="34">
        <v>1</v>
      </c>
      <c r="AF3528" s="37">
        <v>5</v>
      </c>
      <c r="AG3528" s="34">
        <v>270</v>
      </c>
      <c r="AI3528" s="70">
        <f t="shared" si="609"/>
        <v>13.918999999999999</v>
      </c>
      <c r="AJ3528" s="71" t="s">
        <v>369</v>
      </c>
      <c r="AK3528" s="72">
        <f t="shared" si="610"/>
        <v>1.8310631406548505</v>
      </c>
      <c r="AL3528" s="73">
        <f t="shared" si="611"/>
        <v>1.8310631406548505</v>
      </c>
    </row>
    <row r="3529" spans="1:38" hidden="1">
      <c r="A3529" s="34" t="s">
        <v>175</v>
      </c>
      <c r="B3529" s="34" t="s">
        <v>40</v>
      </c>
      <c r="C3529" s="35">
        <v>40030</v>
      </c>
      <c r="D3529" s="34">
        <v>2009</v>
      </c>
      <c r="E3529" s="36">
        <v>0.41319444444444442</v>
      </c>
      <c r="F3529" s="36">
        <v>0.44444444444444442</v>
      </c>
      <c r="G3529" s="36">
        <v>3.125E-2</v>
      </c>
      <c r="H3529" s="37">
        <v>2</v>
      </c>
      <c r="I3529" s="37">
        <v>1</v>
      </c>
      <c r="J3529" s="37">
        <v>1</v>
      </c>
      <c r="K3529" s="37">
        <v>1</v>
      </c>
      <c r="L3529" s="14" t="s">
        <v>99</v>
      </c>
      <c r="M3529" s="47" t="s">
        <v>244</v>
      </c>
      <c r="N3529" s="37">
        <v>2</v>
      </c>
      <c r="O3529" s="34">
        <f t="shared" si="612"/>
        <v>45.209999999999994</v>
      </c>
      <c r="P3529" s="34">
        <v>13.7</v>
      </c>
      <c r="Q3529" s="34">
        <f t="shared" si="613"/>
        <v>45.209999999999994</v>
      </c>
      <c r="R3529" s="34">
        <v>13.7</v>
      </c>
      <c r="S3529" s="34">
        <f t="shared" si="614"/>
        <v>45.209999999999994</v>
      </c>
      <c r="T3529" s="34">
        <v>13.7</v>
      </c>
      <c r="U3529" s="34" t="s">
        <v>43</v>
      </c>
      <c r="V3529" s="34" t="s">
        <v>43</v>
      </c>
      <c r="W3529" s="38">
        <v>27.878299999999999</v>
      </c>
      <c r="X3529" s="38">
        <v>-115.16907999999999</v>
      </c>
      <c r="Y3529" s="39">
        <f t="shared" si="615"/>
        <v>55.400000000000006</v>
      </c>
      <c r="Z3529" s="37">
        <v>13</v>
      </c>
      <c r="AA3529" s="37">
        <v>9</v>
      </c>
      <c r="AB3529" s="34" t="s">
        <v>44</v>
      </c>
      <c r="AC3529" s="34">
        <v>3</v>
      </c>
      <c r="AD3529" s="34">
        <v>19</v>
      </c>
      <c r="AE3529" s="34">
        <v>1</v>
      </c>
      <c r="AF3529" s="37">
        <v>5</v>
      </c>
      <c r="AG3529" s="34">
        <v>270</v>
      </c>
      <c r="AI3529" s="70">
        <f t="shared" si="609"/>
        <v>14.628</v>
      </c>
      <c r="AJ3529" s="71" t="s">
        <v>369</v>
      </c>
      <c r="AK3529" s="72">
        <f t="shared" si="610"/>
        <v>2.041534710262368</v>
      </c>
      <c r="AL3529" s="73">
        <f t="shared" si="611"/>
        <v>2.041534710262368</v>
      </c>
    </row>
    <row r="3530" spans="1:38" hidden="1">
      <c r="A3530" s="34" t="s">
        <v>175</v>
      </c>
      <c r="B3530" s="34" t="s">
        <v>40</v>
      </c>
      <c r="C3530" s="35">
        <v>40030</v>
      </c>
      <c r="D3530" s="34">
        <v>2009</v>
      </c>
      <c r="E3530" s="36">
        <v>0.41319444444444442</v>
      </c>
      <c r="F3530" s="36">
        <v>0.44444444444444442</v>
      </c>
      <c r="G3530" s="36">
        <v>3.125E-2</v>
      </c>
      <c r="H3530" s="37">
        <v>2</v>
      </c>
      <c r="I3530" s="37">
        <v>1</v>
      </c>
      <c r="J3530" s="37">
        <v>1</v>
      </c>
      <c r="K3530" s="37">
        <v>1</v>
      </c>
      <c r="L3530" s="14" t="s">
        <v>99</v>
      </c>
      <c r="M3530" s="47" t="s">
        <v>244</v>
      </c>
      <c r="N3530" s="37">
        <v>2</v>
      </c>
      <c r="O3530" s="34">
        <f t="shared" si="612"/>
        <v>45.209999999999994</v>
      </c>
      <c r="P3530" s="34">
        <v>13.7</v>
      </c>
      <c r="Q3530" s="34">
        <f t="shared" si="613"/>
        <v>45.209999999999994</v>
      </c>
      <c r="R3530" s="34">
        <v>13.7</v>
      </c>
      <c r="S3530" s="34">
        <f t="shared" si="614"/>
        <v>45.209999999999994</v>
      </c>
      <c r="T3530" s="34">
        <v>13.7</v>
      </c>
      <c r="U3530" s="34" t="s">
        <v>43</v>
      </c>
      <c r="V3530" s="34" t="s">
        <v>43</v>
      </c>
      <c r="W3530" s="38">
        <v>27.878299999999999</v>
      </c>
      <c r="X3530" s="38">
        <v>-115.16907999999999</v>
      </c>
      <c r="Y3530" s="39">
        <f t="shared" si="615"/>
        <v>55.400000000000006</v>
      </c>
      <c r="Z3530" s="37">
        <v>13</v>
      </c>
      <c r="AA3530" s="37">
        <v>9</v>
      </c>
      <c r="AB3530" s="34" t="s">
        <v>44</v>
      </c>
      <c r="AC3530" s="34">
        <v>4</v>
      </c>
      <c r="AD3530" s="34">
        <v>17</v>
      </c>
      <c r="AE3530" s="34">
        <v>1</v>
      </c>
      <c r="AF3530" s="37">
        <v>7</v>
      </c>
      <c r="AG3530" s="34">
        <v>270</v>
      </c>
      <c r="AI3530" s="70">
        <f t="shared" si="609"/>
        <v>13.209999999999999</v>
      </c>
      <c r="AJ3530" s="71" t="s">
        <v>369</v>
      </c>
      <c r="AK3530" s="72">
        <f t="shared" si="610"/>
        <v>1.6329725885917237</v>
      </c>
      <c r="AL3530" s="73">
        <f t="shared" si="611"/>
        <v>1.6329725885917237</v>
      </c>
    </row>
    <row r="3531" spans="1:38" hidden="1">
      <c r="A3531" s="34" t="s">
        <v>175</v>
      </c>
      <c r="B3531" s="34" t="s">
        <v>40</v>
      </c>
      <c r="C3531" s="35">
        <v>40030</v>
      </c>
      <c r="D3531" s="34">
        <v>2009</v>
      </c>
      <c r="E3531" s="36">
        <v>0.41319444444444442</v>
      </c>
      <c r="F3531" s="36">
        <v>0.44444444444444442</v>
      </c>
      <c r="G3531" s="36">
        <v>3.125E-2</v>
      </c>
      <c r="H3531" s="37">
        <v>2</v>
      </c>
      <c r="I3531" s="37">
        <v>1</v>
      </c>
      <c r="J3531" s="37">
        <v>1</v>
      </c>
      <c r="K3531" s="37">
        <v>1</v>
      </c>
      <c r="L3531" s="14" t="s">
        <v>99</v>
      </c>
      <c r="M3531" s="47" t="s">
        <v>244</v>
      </c>
      <c r="N3531" s="37">
        <v>2</v>
      </c>
      <c r="O3531" s="34">
        <f t="shared" si="612"/>
        <v>45.209999999999994</v>
      </c>
      <c r="P3531" s="34">
        <v>13.7</v>
      </c>
      <c r="Q3531" s="34">
        <f t="shared" si="613"/>
        <v>45.209999999999994</v>
      </c>
      <c r="R3531" s="34">
        <v>13.7</v>
      </c>
      <c r="S3531" s="34">
        <f t="shared" si="614"/>
        <v>45.209999999999994</v>
      </c>
      <c r="T3531" s="34">
        <v>13.7</v>
      </c>
      <c r="U3531" s="34" t="s">
        <v>43</v>
      </c>
      <c r="V3531" s="34" t="s">
        <v>43</v>
      </c>
      <c r="W3531" s="38">
        <v>27.878299999999999</v>
      </c>
      <c r="X3531" s="38">
        <v>-115.16907999999999</v>
      </c>
      <c r="Y3531" s="39">
        <f t="shared" si="615"/>
        <v>55.400000000000006</v>
      </c>
      <c r="Z3531" s="37">
        <v>13</v>
      </c>
      <c r="AA3531" s="37">
        <v>9</v>
      </c>
      <c r="AB3531" s="34" t="s">
        <v>44</v>
      </c>
      <c r="AC3531" s="34">
        <v>5</v>
      </c>
      <c r="AD3531" s="34">
        <v>11</v>
      </c>
      <c r="AE3531" s="34">
        <v>1</v>
      </c>
      <c r="AF3531" s="37">
        <v>9</v>
      </c>
      <c r="AG3531" s="34">
        <v>270</v>
      </c>
      <c r="AI3531" s="70">
        <f t="shared" si="609"/>
        <v>8.9559999999999995</v>
      </c>
      <c r="AJ3531" s="71" t="s">
        <v>369</v>
      </c>
      <c r="AK3531" s="72">
        <f t="shared" si="610"/>
        <v>0.69715856935839871</v>
      </c>
      <c r="AL3531" s="73">
        <f t="shared" si="611"/>
        <v>0.69715856935839871</v>
      </c>
    </row>
    <row r="3532" spans="1:38" hidden="1">
      <c r="A3532" s="34" t="s">
        <v>175</v>
      </c>
      <c r="B3532" s="34" t="s">
        <v>40</v>
      </c>
      <c r="C3532" s="35">
        <v>40030</v>
      </c>
      <c r="D3532" s="34">
        <v>2009</v>
      </c>
      <c r="E3532" s="36">
        <v>0.41319444444444442</v>
      </c>
      <c r="F3532" s="36">
        <v>0.44444444444444442</v>
      </c>
      <c r="G3532" s="36">
        <v>3.125E-2</v>
      </c>
      <c r="H3532" s="37">
        <v>2</v>
      </c>
      <c r="I3532" s="37">
        <v>1</v>
      </c>
      <c r="J3532" s="37">
        <v>1</v>
      </c>
      <c r="K3532" s="37">
        <v>1</v>
      </c>
      <c r="L3532" s="14" t="s">
        <v>99</v>
      </c>
      <c r="M3532" s="47" t="s">
        <v>244</v>
      </c>
      <c r="N3532" s="37">
        <v>2</v>
      </c>
      <c r="O3532" s="34">
        <f t="shared" si="612"/>
        <v>45.209999999999994</v>
      </c>
      <c r="P3532" s="34">
        <v>13.7</v>
      </c>
      <c r="Q3532" s="34">
        <f t="shared" si="613"/>
        <v>45.209999999999994</v>
      </c>
      <c r="R3532" s="34">
        <v>13.7</v>
      </c>
      <c r="S3532" s="34">
        <f t="shared" si="614"/>
        <v>45.209999999999994</v>
      </c>
      <c r="T3532" s="34">
        <v>13.7</v>
      </c>
      <c r="U3532" s="34" t="s">
        <v>43</v>
      </c>
      <c r="V3532" s="34" t="s">
        <v>43</v>
      </c>
      <c r="W3532" s="38">
        <v>27.878299999999999</v>
      </c>
      <c r="X3532" s="38">
        <v>-115.16907999999999</v>
      </c>
      <c r="Y3532" s="39">
        <f t="shared" si="615"/>
        <v>55.400000000000006</v>
      </c>
      <c r="Z3532" s="37">
        <v>13</v>
      </c>
      <c r="AA3532" s="37">
        <v>9</v>
      </c>
      <c r="AB3532" s="34" t="s">
        <v>44</v>
      </c>
      <c r="AC3532" s="34">
        <v>5</v>
      </c>
      <c r="AD3532" s="34">
        <v>21</v>
      </c>
      <c r="AE3532" s="34">
        <v>1</v>
      </c>
      <c r="AF3532" s="37">
        <v>9</v>
      </c>
      <c r="AG3532" s="34">
        <v>270</v>
      </c>
      <c r="AI3532" s="70">
        <f t="shared" si="609"/>
        <v>16.045999999999999</v>
      </c>
      <c r="AJ3532" s="71" t="s">
        <v>369</v>
      </c>
      <c r="AK3532" s="72">
        <f t="shared" si="610"/>
        <v>2.5000862380340183</v>
      </c>
      <c r="AL3532" s="73">
        <f t="shared" si="611"/>
        <v>2.5000862380340183</v>
      </c>
    </row>
    <row r="3533" spans="1:38" hidden="1">
      <c r="A3533" s="34" t="s">
        <v>175</v>
      </c>
      <c r="B3533" s="34" t="s">
        <v>40</v>
      </c>
      <c r="C3533" s="35">
        <v>40030</v>
      </c>
      <c r="D3533" s="34">
        <v>2009</v>
      </c>
      <c r="E3533" s="36">
        <v>0.41319444444444442</v>
      </c>
      <c r="F3533" s="36">
        <v>0.44444444444444442</v>
      </c>
      <c r="G3533" s="36">
        <v>3.125E-2</v>
      </c>
      <c r="H3533" s="37">
        <v>2</v>
      </c>
      <c r="I3533" s="37">
        <v>1</v>
      </c>
      <c r="J3533" s="37">
        <v>1</v>
      </c>
      <c r="K3533" s="37">
        <v>1</v>
      </c>
      <c r="L3533" s="14" t="s">
        <v>99</v>
      </c>
      <c r="M3533" s="47" t="s">
        <v>244</v>
      </c>
      <c r="N3533" s="37">
        <v>2</v>
      </c>
      <c r="O3533" s="34">
        <f t="shared" si="612"/>
        <v>45.209999999999994</v>
      </c>
      <c r="P3533" s="34">
        <v>13.7</v>
      </c>
      <c r="Q3533" s="34">
        <f t="shared" si="613"/>
        <v>45.209999999999994</v>
      </c>
      <c r="R3533" s="34">
        <v>13.7</v>
      </c>
      <c r="S3533" s="34">
        <f t="shared" si="614"/>
        <v>45.209999999999994</v>
      </c>
      <c r="T3533" s="34">
        <v>13.7</v>
      </c>
      <c r="U3533" s="34" t="s">
        <v>43</v>
      </c>
      <c r="V3533" s="34" t="s">
        <v>43</v>
      </c>
      <c r="W3533" s="38">
        <v>27.878299999999999</v>
      </c>
      <c r="X3533" s="38">
        <v>-115.16907999999999</v>
      </c>
      <c r="Y3533" s="39">
        <f t="shared" si="615"/>
        <v>55.400000000000006</v>
      </c>
      <c r="Z3533" s="37">
        <v>13</v>
      </c>
      <c r="AA3533" s="37">
        <v>9</v>
      </c>
      <c r="AB3533" s="34" t="s">
        <v>44</v>
      </c>
      <c r="AC3533" s="34">
        <v>6</v>
      </c>
      <c r="AD3533" s="34">
        <v>12</v>
      </c>
      <c r="AE3533" s="34">
        <v>1</v>
      </c>
      <c r="AF3533" s="37">
        <v>11</v>
      </c>
      <c r="AG3533" s="34">
        <v>270</v>
      </c>
      <c r="AI3533" s="70">
        <f t="shared" si="609"/>
        <v>9.6649999999999991</v>
      </c>
      <c r="AJ3533" s="71" t="s">
        <v>369</v>
      </c>
      <c r="AK3533" s="72">
        <f t="shared" si="610"/>
        <v>0.82374690124645178</v>
      </c>
      <c r="AL3533" s="73">
        <f t="shared" si="611"/>
        <v>0.82374690124645178</v>
      </c>
    </row>
    <row r="3534" spans="1:38" hidden="1">
      <c r="A3534" s="34" t="s">
        <v>175</v>
      </c>
      <c r="B3534" s="34" t="s">
        <v>40</v>
      </c>
      <c r="C3534" s="35">
        <v>40030</v>
      </c>
      <c r="D3534" s="34">
        <v>2009</v>
      </c>
      <c r="E3534" s="36">
        <v>0.41319444444444442</v>
      </c>
      <c r="F3534" s="36">
        <v>0.44444444444444442</v>
      </c>
      <c r="G3534" s="36">
        <v>3.125E-2</v>
      </c>
      <c r="H3534" s="37">
        <v>2</v>
      </c>
      <c r="I3534" s="37">
        <v>1</v>
      </c>
      <c r="J3534" s="37">
        <v>1</v>
      </c>
      <c r="K3534" s="37">
        <v>1</v>
      </c>
      <c r="L3534" s="14" t="s">
        <v>99</v>
      </c>
      <c r="M3534" s="47" t="s">
        <v>244</v>
      </c>
      <c r="N3534" s="37">
        <v>2</v>
      </c>
      <c r="O3534" s="34">
        <f t="shared" si="612"/>
        <v>45.209999999999994</v>
      </c>
      <c r="P3534" s="34">
        <v>13.7</v>
      </c>
      <c r="Q3534" s="34">
        <f t="shared" si="613"/>
        <v>45.209999999999994</v>
      </c>
      <c r="R3534" s="34">
        <v>13.7</v>
      </c>
      <c r="S3534" s="34">
        <f t="shared" si="614"/>
        <v>45.209999999999994</v>
      </c>
      <c r="T3534" s="34">
        <v>13.7</v>
      </c>
      <c r="U3534" s="34" t="s">
        <v>43</v>
      </c>
      <c r="V3534" s="34" t="s">
        <v>43</v>
      </c>
      <c r="W3534" s="38">
        <v>27.878299999999999</v>
      </c>
      <c r="X3534" s="38">
        <v>-115.16907999999999</v>
      </c>
      <c r="Y3534" s="39">
        <f t="shared" si="615"/>
        <v>55.400000000000006</v>
      </c>
      <c r="Z3534" s="37">
        <v>13</v>
      </c>
      <c r="AA3534" s="37">
        <v>9</v>
      </c>
      <c r="AB3534" s="34" t="s">
        <v>44</v>
      </c>
      <c r="AC3534" s="34">
        <v>6</v>
      </c>
      <c r="AD3534" s="34">
        <v>12</v>
      </c>
      <c r="AE3534" s="34">
        <v>1</v>
      </c>
      <c r="AF3534" s="37">
        <v>11</v>
      </c>
      <c r="AG3534" s="34">
        <v>270</v>
      </c>
      <c r="AI3534" s="70">
        <f t="shared" si="609"/>
        <v>9.6649999999999991</v>
      </c>
      <c r="AJ3534" s="71" t="s">
        <v>369</v>
      </c>
      <c r="AK3534" s="72">
        <f t="shared" si="610"/>
        <v>0.82374690124645178</v>
      </c>
      <c r="AL3534" s="73">
        <f t="shared" si="611"/>
        <v>0.82374690124645178</v>
      </c>
    </row>
    <row r="3535" spans="1:38" hidden="1">
      <c r="A3535" s="34" t="s">
        <v>175</v>
      </c>
      <c r="B3535" s="34" t="s">
        <v>40</v>
      </c>
      <c r="C3535" s="35">
        <v>40030</v>
      </c>
      <c r="D3535" s="34">
        <v>2009</v>
      </c>
      <c r="E3535" s="36">
        <v>0.41319444444444442</v>
      </c>
      <c r="F3535" s="36">
        <v>0.44444444444444442</v>
      </c>
      <c r="G3535" s="36">
        <v>3.125E-2</v>
      </c>
      <c r="H3535" s="37">
        <v>2</v>
      </c>
      <c r="I3535" s="37">
        <v>1</v>
      </c>
      <c r="J3535" s="37">
        <v>1</v>
      </c>
      <c r="K3535" s="37">
        <v>1</v>
      </c>
      <c r="L3535" s="14" t="s">
        <v>99</v>
      </c>
      <c r="M3535" s="47" t="s">
        <v>244</v>
      </c>
      <c r="N3535" s="37">
        <v>2</v>
      </c>
      <c r="O3535" s="34">
        <f t="shared" si="612"/>
        <v>45.209999999999994</v>
      </c>
      <c r="P3535" s="34">
        <v>13.7</v>
      </c>
      <c r="Q3535" s="34">
        <f t="shared" si="613"/>
        <v>45.209999999999994</v>
      </c>
      <c r="R3535" s="34">
        <v>13.7</v>
      </c>
      <c r="S3535" s="34">
        <f t="shared" si="614"/>
        <v>45.209999999999994</v>
      </c>
      <c r="T3535" s="34">
        <v>13.7</v>
      </c>
      <c r="U3535" s="34" t="s">
        <v>43</v>
      </c>
      <c r="V3535" s="34" t="s">
        <v>43</v>
      </c>
      <c r="W3535" s="38">
        <v>27.878299999999999</v>
      </c>
      <c r="X3535" s="38">
        <v>-115.16907999999999</v>
      </c>
      <c r="Y3535" s="39">
        <f t="shared" si="615"/>
        <v>55.400000000000006</v>
      </c>
      <c r="Z3535" s="37">
        <v>13</v>
      </c>
      <c r="AA3535" s="37">
        <v>9</v>
      </c>
      <c r="AB3535" s="34" t="s">
        <v>44</v>
      </c>
      <c r="AC3535" s="34">
        <v>6</v>
      </c>
      <c r="AD3535" s="34">
        <v>15</v>
      </c>
      <c r="AE3535" s="34">
        <v>1</v>
      </c>
      <c r="AF3535" s="37">
        <v>11</v>
      </c>
      <c r="AG3535" s="34">
        <v>270</v>
      </c>
      <c r="AI3535" s="70">
        <f t="shared" si="609"/>
        <v>11.792</v>
      </c>
      <c r="AJ3535" s="71" t="s">
        <v>369</v>
      </c>
      <c r="AK3535" s="72">
        <f t="shared" si="610"/>
        <v>1.2734394051640829</v>
      </c>
      <c r="AL3535" s="73">
        <f t="shared" si="611"/>
        <v>1.2734394051640829</v>
      </c>
    </row>
    <row r="3536" spans="1:38" hidden="1">
      <c r="A3536" s="34" t="s">
        <v>175</v>
      </c>
      <c r="B3536" s="34" t="s">
        <v>40</v>
      </c>
      <c r="C3536" s="35">
        <v>40030</v>
      </c>
      <c r="D3536" s="34">
        <v>2009</v>
      </c>
      <c r="E3536" s="36">
        <v>0.41319444444444442</v>
      </c>
      <c r="F3536" s="36">
        <v>0.44444444444444442</v>
      </c>
      <c r="G3536" s="36">
        <v>3.125E-2</v>
      </c>
      <c r="H3536" s="37">
        <v>2</v>
      </c>
      <c r="I3536" s="37">
        <v>1</v>
      </c>
      <c r="J3536" s="37">
        <v>1</v>
      </c>
      <c r="K3536" s="37">
        <v>1</v>
      </c>
      <c r="L3536" s="14" t="s">
        <v>99</v>
      </c>
      <c r="M3536" s="47" t="s">
        <v>244</v>
      </c>
      <c r="N3536" s="37">
        <v>2</v>
      </c>
      <c r="O3536" s="34">
        <f t="shared" si="612"/>
        <v>45.209999999999994</v>
      </c>
      <c r="P3536" s="34">
        <v>13.7</v>
      </c>
      <c r="Q3536" s="34">
        <f t="shared" si="613"/>
        <v>45.209999999999994</v>
      </c>
      <c r="R3536" s="34">
        <v>13.7</v>
      </c>
      <c r="S3536" s="34">
        <f t="shared" si="614"/>
        <v>45.209999999999994</v>
      </c>
      <c r="T3536" s="34">
        <v>13.7</v>
      </c>
      <c r="U3536" s="34" t="s">
        <v>43</v>
      </c>
      <c r="V3536" s="34" t="s">
        <v>43</v>
      </c>
      <c r="W3536" s="38">
        <v>27.878299999999999</v>
      </c>
      <c r="X3536" s="38">
        <v>-115.16907999999999</v>
      </c>
      <c r="Y3536" s="39">
        <f t="shared" si="615"/>
        <v>55.400000000000006</v>
      </c>
      <c r="Z3536" s="37">
        <v>13</v>
      </c>
      <c r="AA3536" s="37">
        <v>9</v>
      </c>
      <c r="AB3536" s="34" t="s">
        <v>44</v>
      </c>
      <c r="AC3536" s="34">
        <v>6</v>
      </c>
      <c r="AD3536" s="34">
        <v>22</v>
      </c>
      <c r="AE3536" s="34">
        <v>1</v>
      </c>
      <c r="AF3536" s="37">
        <v>11</v>
      </c>
      <c r="AG3536" s="34">
        <v>270</v>
      </c>
      <c r="AI3536" s="70">
        <f t="shared" si="609"/>
        <v>16.754999999999999</v>
      </c>
      <c r="AJ3536" s="71" t="s">
        <v>369</v>
      </c>
      <c r="AK3536" s="72">
        <f t="shared" si="610"/>
        <v>2.7483879168691034</v>
      </c>
      <c r="AL3536" s="73">
        <f t="shared" si="611"/>
        <v>2.7483879168691034</v>
      </c>
    </row>
    <row r="3537" spans="1:38" hidden="1">
      <c r="A3537" s="34" t="s">
        <v>175</v>
      </c>
      <c r="B3537" s="34" t="s">
        <v>40</v>
      </c>
      <c r="C3537" s="35">
        <v>40030</v>
      </c>
      <c r="D3537" s="34">
        <v>2009</v>
      </c>
      <c r="E3537" s="36">
        <v>0.41319444444444442</v>
      </c>
      <c r="F3537" s="36">
        <v>0.44444444444444442</v>
      </c>
      <c r="G3537" s="36">
        <v>3.125E-2</v>
      </c>
      <c r="H3537" s="37">
        <v>2</v>
      </c>
      <c r="I3537" s="37">
        <v>1</v>
      </c>
      <c r="J3537" s="37">
        <v>1</v>
      </c>
      <c r="K3537" s="37">
        <v>1</v>
      </c>
      <c r="L3537" s="14" t="s">
        <v>99</v>
      </c>
      <c r="M3537" s="47" t="s">
        <v>244</v>
      </c>
      <c r="N3537" s="37">
        <v>2</v>
      </c>
      <c r="O3537" s="34">
        <f t="shared" si="612"/>
        <v>45.209999999999994</v>
      </c>
      <c r="P3537" s="34">
        <v>13.7</v>
      </c>
      <c r="Q3537" s="34">
        <f t="shared" si="613"/>
        <v>45.209999999999994</v>
      </c>
      <c r="R3537" s="34">
        <v>13.7</v>
      </c>
      <c r="S3537" s="34">
        <f t="shared" si="614"/>
        <v>45.209999999999994</v>
      </c>
      <c r="T3537" s="34">
        <v>13.7</v>
      </c>
      <c r="U3537" s="34" t="s">
        <v>43</v>
      </c>
      <c r="V3537" s="34" t="s">
        <v>43</v>
      </c>
      <c r="W3537" s="38">
        <v>27.878299999999999</v>
      </c>
      <c r="X3537" s="38">
        <v>-115.16907999999999</v>
      </c>
      <c r="Y3537" s="39">
        <f t="shared" si="615"/>
        <v>55.400000000000006</v>
      </c>
      <c r="Z3537" s="37">
        <v>13</v>
      </c>
      <c r="AA3537" s="37">
        <v>9</v>
      </c>
      <c r="AB3537" s="34" t="s">
        <v>44</v>
      </c>
      <c r="AC3537" s="34">
        <v>7</v>
      </c>
      <c r="AD3537" s="34">
        <v>19</v>
      </c>
      <c r="AE3537" s="34">
        <v>1</v>
      </c>
      <c r="AF3537" s="37">
        <v>15</v>
      </c>
      <c r="AG3537" s="34">
        <v>270</v>
      </c>
      <c r="AI3537" s="70">
        <f t="shared" si="609"/>
        <v>14.628</v>
      </c>
      <c r="AJ3537" s="71" t="s">
        <v>369</v>
      </c>
      <c r="AK3537" s="72">
        <f t="shared" si="610"/>
        <v>2.041534710262368</v>
      </c>
      <c r="AL3537" s="73">
        <f t="shared" si="611"/>
        <v>2.041534710262368</v>
      </c>
    </row>
    <row r="3538" spans="1:38" hidden="1">
      <c r="A3538" s="34" t="s">
        <v>175</v>
      </c>
      <c r="B3538" s="34" t="s">
        <v>40</v>
      </c>
      <c r="C3538" s="35">
        <v>40030</v>
      </c>
      <c r="D3538" s="34">
        <v>2009</v>
      </c>
      <c r="E3538" s="36">
        <v>0.41319444444444442</v>
      </c>
      <c r="F3538" s="36">
        <v>0.44444444444444442</v>
      </c>
      <c r="G3538" s="36">
        <v>3.125E-2</v>
      </c>
      <c r="H3538" s="37">
        <v>2</v>
      </c>
      <c r="I3538" s="37">
        <v>1</v>
      </c>
      <c r="J3538" s="37">
        <v>1</v>
      </c>
      <c r="K3538" s="37">
        <v>1</v>
      </c>
      <c r="L3538" s="14" t="s">
        <v>99</v>
      </c>
      <c r="M3538" s="47" t="s">
        <v>244</v>
      </c>
      <c r="N3538" s="37">
        <v>2</v>
      </c>
      <c r="O3538" s="34">
        <f t="shared" si="612"/>
        <v>45.209999999999994</v>
      </c>
      <c r="P3538" s="34">
        <v>13.7</v>
      </c>
      <c r="Q3538" s="34">
        <f t="shared" si="613"/>
        <v>45.209999999999994</v>
      </c>
      <c r="R3538" s="34">
        <v>13.7</v>
      </c>
      <c r="S3538" s="34">
        <f t="shared" si="614"/>
        <v>45.209999999999994</v>
      </c>
      <c r="T3538" s="34">
        <v>13.7</v>
      </c>
      <c r="U3538" s="34" t="s">
        <v>43</v>
      </c>
      <c r="V3538" s="34" t="s">
        <v>43</v>
      </c>
      <c r="W3538" s="38">
        <v>27.878299999999999</v>
      </c>
      <c r="X3538" s="38">
        <v>-115.16907999999999</v>
      </c>
      <c r="Y3538" s="39">
        <f t="shared" si="615"/>
        <v>55.400000000000006</v>
      </c>
      <c r="Z3538" s="37">
        <v>13</v>
      </c>
      <c r="AA3538" s="37">
        <v>9</v>
      </c>
      <c r="AB3538" s="34" t="s">
        <v>44</v>
      </c>
      <c r="AC3538" s="34">
        <v>8</v>
      </c>
      <c r="AD3538" s="34">
        <v>20</v>
      </c>
      <c r="AE3538" s="34">
        <v>1</v>
      </c>
      <c r="AF3538" s="37">
        <v>20</v>
      </c>
      <c r="AG3538" s="34">
        <v>270</v>
      </c>
      <c r="AI3538" s="70">
        <f t="shared" si="609"/>
        <v>15.337</v>
      </c>
      <c r="AJ3538" s="71" t="s">
        <v>369</v>
      </c>
      <c r="AK3538" s="72">
        <f t="shared" si="610"/>
        <v>2.2645047633742106</v>
      </c>
      <c r="AL3538" s="73">
        <f t="shared" si="611"/>
        <v>2.2645047633742106</v>
      </c>
    </row>
    <row r="3539" spans="1:38" hidden="1">
      <c r="A3539" s="34" t="s">
        <v>175</v>
      </c>
      <c r="B3539" s="34" t="s">
        <v>40</v>
      </c>
      <c r="C3539" s="35">
        <v>40030</v>
      </c>
      <c r="D3539" s="34">
        <v>2009</v>
      </c>
      <c r="E3539" s="36">
        <v>0.41319444444444442</v>
      </c>
      <c r="F3539" s="36">
        <v>0.44444444444444442</v>
      </c>
      <c r="G3539" s="36">
        <v>3.125E-2</v>
      </c>
      <c r="H3539" s="37">
        <v>2</v>
      </c>
      <c r="I3539" s="37">
        <v>1</v>
      </c>
      <c r="J3539" s="37">
        <v>1</v>
      </c>
      <c r="K3539" s="37">
        <v>1</v>
      </c>
      <c r="L3539" s="14" t="s">
        <v>99</v>
      </c>
      <c r="M3539" s="47" t="s">
        <v>244</v>
      </c>
      <c r="N3539" s="37">
        <v>2</v>
      </c>
      <c r="O3539" s="34">
        <f t="shared" si="612"/>
        <v>45.209999999999994</v>
      </c>
      <c r="P3539" s="34">
        <v>13.7</v>
      </c>
      <c r="Q3539" s="34">
        <f t="shared" si="613"/>
        <v>45.209999999999994</v>
      </c>
      <c r="R3539" s="34">
        <v>13.7</v>
      </c>
      <c r="S3539" s="34">
        <f t="shared" si="614"/>
        <v>45.209999999999994</v>
      </c>
      <c r="T3539" s="34">
        <v>13.7</v>
      </c>
      <c r="U3539" s="34" t="s">
        <v>43</v>
      </c>
      <c r="V3539" s="34" t="s">
        <v>43</v>
      </c>
      <c r="W3539" s="38">
        <v>27.878299999999999</v>
      </c>
      <c r="X3539" s="38">
        <v>-115.16907999999999</v>
      </c>
      <c r="Y3539" s="39">
        <f t="shared" si="615"/>
        <v>55.400000000000006</v>
      </c>
      <c r="Z3539" s="37">
        <v>13</v>
      </c>
      <c r="AA3539" s="37">
        <v>9</v>
      </c>
      <c r="AB3539" s="34" t="s">
        <v>44</v>
      </c>
      <c r="AC3539" s="34">
        <v>9</v>
      </c>
      <c r="AD3539" s="34">
        <v>16</v>
      </c>
      <c r="AE3539" s="34">
        <v>1</v>
      </c>
      <c r="AF3539" s="37">
        <v>21</v>
      </c>
      <c r="AG3539" s="34">
        <v>270</v>
      </c>
      <c r="AI3539" s="70">
        <f t="shared" si="609"/>
        <v>12.500999999999999</v>
      </c>
      <c r="AJ3539" s="71" t="s">
        <v>369</v>
      </c>
      <c r="AK3539" s="72">
        <f t="shared" si="610"/>
        <v>1.4471406331162124</v>
      </c>
      <c r="AL3539" s="73">
        <f t="shared" si="611"/>
        <v>1.4471406331162124</v>
      </c>
    </row>
    <row r="3540" spans="1:38" hidden="1">
      <c r="A3540" s="34" t="s">
        <v>175</v>
      </c>
      <c r="B3540" s="34" t="s">
        <v>40</v>
      </c>
      <c r="C3540" s="35">
        <v>40030</v>
      </c>
      <c r="D3540" s="34">
        <v>2009</v>
      </c>
      <c r="E3540" s="36">
        <v>0.41319444444444442</v>
      </c>
      <c r="F3540" s="36">
        <v>0.44444444444444442</v>
      </c>
      <c r="G3540" s="36">
        <v>3.125E-2</v>
      </c>
      <c r="H3540" s="37">
        <v>2</v>
      </c>
      <c r="I3540" s="37">
        <v>1</v>
      </c>
      <c r="J3540" s="37">
        <v>1</v>
      </c>
      <c r="K3540" s="37">
        <v>1</v>
      </c>
      <c r="L3540" s="14" t="s">
        <v>99</v>
      </c>
      <c r="M3540" s="47" t="s">
        <v>244</v>
      </c>
      <c r="N3540" s="37">
        <v>2</v>
      </c>
      <c r="O3540" s="34">
        <f t="shared" si="612"/>
        <v>45.209999999999994</v>
      </c>
      <c r="P3540" s="34">
        <v>13.7</v>
      </c>
      <c r="Q3540" s="34">
        <f t="shared" si="613"/>
        <v>45.209999999999994</v>
      </c>
      <c r="R3540" s="34">
        <v>13.7</v>
      </c>
      <c r="S3540" s="34">
        <f t="shared" si="614"/>
        <v>45.209999999999994</v>
      </c>
      <c r="T3540" s="34">
        <v>13.7</v>
      </c>
      <c r="U3540" s="34" t="s">
        <v>43</v>
      </c>
      <c r="V3540" s="34" t="s">
        <v>43</v>
      </c>
      <c r="W3540" s="38">
        <v>27.878299999999999</v>
      </c>
      <c r="X3540" s="38">
        <v>-115.16907999999999</v>
      </c>
      <c r="Y3540" s="39">
        <f t="shared" si="615"/>
        <v>55.400000000000006</v>
      </c>
      <c r="Z3540" s="37">
        <v>13</v>
      </c>
      <c r="AA3540" s="37">
        <v>9</v>
      </c>
      <c r="AB3540" s="34" t="s">
        <v>44</v>
      </c>
      <c r="AC3540" s="34">
        <v>10</v>
      </c>
      <c r="AD3540" s="34">
        <v>19</v>
      </c>
      <c r="AE3540" s="34">
        <v>1</v>
      </c>
      <c r="AF3540" s="37">
        <v>24</v>
      </c>
      <c r="AG3540" s="34">
        <v>270</v>
      </c>
      <c r="AI3540" s="70">
        <f t="shared" si="609"/>
        <v>14.628</v>
      </c>
      <c r="AJ3540" s="71" t="s">
        <v>369</v>
      </c>
      <c r="AK3540" s="72">
        <f t="shared" si="610"/>
        <v>2.041534710262368</v>
      </c>
      <c r="AL3540" s="73">
        <f t="shared" si="611"/>
        <v>2.041534710262368</v>
      </c>
    </row>
    <row r="3541" spans="1:38" hidden="1">
      <c r="A3541" s="34" t="s">
        <v>175</v>
      </c>
      <c r="B3541" s="34" t="s">
        <v>40</v>
      </c>
      <c r="C3541" s="35">
        <v>40030</v>
      </c>
      <c r="D3541" s="34">
        <v>2009</v>
      </c>
      <c r="E3541" s="36">
        <v>0.41319444444444442</v>
      </c>
      <c r="F3541" s="36">
        <v>0.44444444444444442</v>
      </c>
      <c r="G3541" s="36">
        <v>3.125E-2</v>
      </c>
      <c r="H3541" s="37">
        <v>2</v>
      </c>
      <c r="I3541" s="37">
        <v>1</v>
      </c>
      <c r="J3541" s="37">
        <v>1</v>
      </c>
      <c r="K3541" s="37">
        <v>1</v>
      </c>
      <c r="L3541" s="14" t="s">
        <v>99</v>
      </c>
      <c r="M3541" s="47" t="s">
        <v>244</v>
      </c>
      <c r="N3541" s="37">
        <v>2</v>
      </c>
      <c r="O3541" s="34">
        <f t="shared" si="612"/>
        <v>45.209999999999994</v>
      </c>
      <c r="P3541" s="34">
        <v>13.7</v>
      </c>
      <c r="Q3541" s="34">
        <f t="shared" si="613"/>
        <v>45.209999999999994</v>
      </c>
      <c r="R3541" s="34">
        <v>13.7</v>
      </c>
      <c r="S3541" s="34">
        <f t="shared" si="614"/>
        <v>45.209999999999994</v>
      </c>
      <c r="T3541" s="34">
        <v>13.7</v>
      </c>
      <c r="U3541" s="34" t="s">
        <v>43</v>
      </c>
      <c r="V3541" s="34" t="s">
        <v>43</v>
      </c>
      <c r="W3541" s="38">
        <v>27.878299999999999</v>
      </c>
      <c r="X3541" s="38">
        <v>-115.16907999999999</v>
      </c>
      <c r="Y3541" s="39">
        <f t="shared" si="615"/>
        <v>55.400000000000006</v>
      </c>
      <c r="Z3541" s="37">
        <v>13</v>
      </c>
      <c r="AA3541" s="37">
        <v>9</v>
      </c>
      <c r="AB3541" s="34" t="s">
        <v>44</v>
      </c>
      <c r="AC3541" s="34">
        <v>11</v>
      </c>
      <c r="AD3541" s="34">
        <v>17</v>
      </c>
      <c r="AE3541" s="34">
        <v>1</v>
      </c>
      <c r="AF3541" s="37">
        <v>27</v>
      </c>
      <c r="AG3541" s="34">
        <v>270</v>
      </c>
      <c r="AI3541" s="70">
        <f t="shared" ref="AI3541:AI3604" si="616">(0.709*AD3541)+1.157</f>
        <v>13.209999999999999</v>
      </c>
      <c r="AJ3541" s="71" t="s">
        <v>369</v>
      </c>
      <c r="AK3541" s="72">
        <f t="shared" ref="AK3541:AK3604" si="617">((POWER(AI3541*10,2.19))*0.037)/1000</f>
        <v>1.6329725885917237</v>
      </c>
      <c r="AL3541" s="73">
        <f t="shared" ref="AL3541:AL3604" si="618">((POWER(AI3541*10,2.19))*0.037)/1000</f>
        <v>1.6329725885917237</v>
      </c>
    </row>
    <row r="3542" spans="1:38" hidden="1">
      <c r="A3542" s="34" t="s">
        <v>175</v>
      </c>
      <c r="B3542" s="34" t="s">
        <v>40</v>
      </c>
      <c r="C3542" s="35">
        <v>40030</v>
      </c>
      <c r="D3542" s="34">
        <v>2009</v>
      </c>
      <c r="E3542" s="36">
        <v>0.41319444444444442</v>
      </c>
      <c r="F3542" s="36">
        <v>0.44444444444444442</v>
      </c>
      <c r="G3542" s="36">
        <v>3.125E-2</v>
      </c>
      <c r="H3542" s="37">
        <v>2</v>
      </c>
      <c r="I3542" s="37">
        <v>1</v>
      </c>
      <c r="J3542" s="37">
        <v>1</v>
      </c>
      <c r="K3542" s="37">
        <v>1</v>
      </c>
      <c r="L3542" s="14" t="s">
        <v>99</v>
      </c>
      <c r="M3542" s="47" t="s">
        <v>244</v>
      </c>
      <c r="N3542" s="37">
        <v>2</v>
      </c>
      <c r="O3542" s="34">
        <f t="shared" si="612"/>
        <v>45.209999999999994</v>
      </c>
      <c r="P3542" s="34">
        <v>13.7</v>
      </c>
      <c r="Q3542" s="34">
        <f t="shared" si="613"/>
        <v>45.209999999999994</v>
      </c>
      <c r="R3542" s="34">
        <v>13.7</v>
      </c>
      <c r="S3542" s="34">
        <f t="shared" si="614"/>
        <v>45.209999999999994</v>
      </c>
      <c r="T3542" s="34">
        <v>13.7</v>
      </c>
      <c r="U3542" s="34" t="s">
        <v>43</v>
      </c>
      <c r="V3542" s="34" t="s">
        <v>43</v>
      </c>
      <c r="W3542" s="38">
        <v>27.878299999999999</v>
      </c>
      <c r="X3542" s="38">
        <v>-115.16907999999999</v>
      </c>
      <c r="Y3542" s="39">
        <f t="shared" si="615"/>
        <v>55.400000000000006</v>
      </c>
      <c r="Z3542" s="37">
        <v>13</v>
      </c>
      <c r="AA3542" s="37">
        <v>9</v>
      </c>
      <c r="AB3542" s="34" t="s">
        <v>44</v>
      </c>
      <c r="AC3542" s="34">
        <v>12</v>
      </c>
      <c r="AD3542" s="34">
        <v>12</v>
      </c>
      <c r="AE3542" s="34">
        <v>1</v>
      </c>
      <c r="AF3542" s="37">
        <v>29</v>
      </c>
      <c r="AG3542" s="34">
        <v>270</v>
      </c>
      <c r="AI3542" s="70">
        <f t="shared" si="616"/>
        <v>9.6649999999999991</v>
      </c>
      <c r="AJ3542" s="71" t="s">
        <v>369</v>
      </c>
      <c r="AK3542" s="72">
        <f t="shared" si="617"/>
        <v>0.82374690124645178</v>
      </c>
      <c r="AL3542" s="73">
        <f t="shared" si="618"/>
        <v>0.82374690124645178</v>
      </c>
    </row>
    <row r="3543" spans="1:38" hidden="1">
      <c r="A3543" s="34" t="s">
        <v>175</v>
      </c>
      <c r="B3543" s="34" t="s">
        <v>40</v>
      </c>
      <c r="C3543" s="35">
        <v>40030</v>
      </c>
      <c r="D3543" s="34">
        <v>2009</v>
      </c>
      <c r="E3543" s="36">
        <v>0.41319444444444442</v>
      </c>
      <c r="F3543" s="36">
        <v>0.44444444444444442</v>
      </c>
      <c r="G3543" s="36">
        <v>3.125E-2</v>
      </c>
      <c r="H3543" s="37">
        <v>2</v>
      </c>
      <c r="I3543" s="37">
        <v>1</v>
      </c>
      <c r="J3543" s="37">
        <v>1</v>
      </c>
      <c r="K3543" s="37">
        <v>1</v>
      </c>
      <c r="L3543" s="14" t="s">
        <v>99</v>
      </c>
      <c r="M3543" s="47" t="s">
        <v>244</v>
      </c>
      <c r="N3543" s="37">
        <v>2</v>
      </c>
      <c r="O3543" s="34">
        <f t="shared" si="612"/>
        <v>45.209999999999994</v>
      </c>
      <c r="P3543" s="34">
        <v>13.7</v>
      </c>
      <c r="Q3543" s="34">
        <f t="shared" si="613"/>
        <v>45.209999999999994</v>
      </c>
      <c r="R3543" s="34">
        <v>13.7</v>
      </c>
      <c r="S3543" s="34">
        <f t="shared" si="614"/>
        <v>45.209999999999994</v>
      </c>
      <c r="T3543" s="34">
        <v>13.7</v>
      </c>
      <c r="U3543" s="34" t="s">
        <v>43</v>
      </c>
      <c r="V3543" s="34" t="s">
        <v>43</v>
      </c>
      <c r="W3543" s="38">
        <v>27.878299999999999</v>
      </c>
      <c r="X3543" s="38">
        <v>-115.16907999999999</v>
      </c>
      <c r="Y3543" s="39">
        <f t="shared" si="615"/>
        <v>55.400000000000006</v>
      </c>
      <c r="Z3543" s="37">
        <v>13</v>
      </c>
      <c r="AA3543" s="37">
        <v>9</v>
      </c>
      <c r="AB3543" s="34" t="s">
        <v>44</v>
      </c>
      <c r="AC3543" s="34">
        <v>12</v>
      </c>
      <c r="AD3543" s="34">
        <v>14</v>
      </c>
      <c r="AE3543" s="34">
        <v>1</v>
      </c>
      <c r="AF3543" s="37">
        <v>29</v>
      </c>
      <c r="AG3543" s="34">
        <v>270</v>
      </c>
      <c r="AI3543" s="70">
        <f t="shared" si="616"/>
        <v>11.083</v>
      </c>
      <c r="AJ3543" s="71" t="s">
        <v>369</v>
      </c>
      <c r="AK3543" s="72">
        <f t="shared" si="617"/>
        <v>1.1117350137621949</v>
      </c>
      <c r="AL3543" s="73">
        <f t="shared" si="618"/>
        <v>1.1117350137621949</v>
      </c>
    </row>
    <row r="3544" spans="1:38" hidden="1">
      <c r="A3544" s="34" t="s">
        <v>175</v>
      </c>
      <c r="B3544" s="34" t="s">
        <v>40</v>
      </c>
      <c r="C3544" s="35">
        <v>40030</v>
      </c>
      <c r="D3544" s="34">
        <v>2009</v>
      </c>
      <c r="E3544" s="36">
        <v>0.41319444444444442</v>
      </c>
      <c r="F3544" s="36">
        <v>0.44444444444444442</v>
      </c>
      <c r="G3544" s="36">
        <v>3.125E-2</v>
      </c>
      <c r="H3544" s="37">
        <v>2</v>
      </c>
      <c r="I3544" s="37">
        <v>1</v>
      </c>
      <c r="J3544" s="37">
        <v>1</v>
      </c>
      <c r="K3544" s="37">
        <v>1</v>
      </c>
      <c r="L3544" s="14" t="s">
        <v>99</v>
      </c>
      <c r="M3544" s="47" t="s">
        <v>244</v>
      </c>
      <c r="N3544" s="37">
        <v>2</v>
      </c>
      <c r="O3544" s="34">
        <f t="shared" si="612"/>
        <v>45.209999999999994</v>
      </c>
      <c r="P3544" s="34">
        <v>13.7</v>
      </c>
      <c r="Q3544" s="34">
        <f t="shared" si="613"/>
        <v>45.209999999999994</v>
      </c>
      <c r="R3544" s="34">
        <v>13.7</v>
      </c>
      <c r="S3544" s="34">
        <f t="shared" si="614"/>
        <v>45.209999999999994</v>
      </c>
      <c r="T3544" s="34">
        <v>13.7</v>
      </c>
      <c r="U3544" s="34" t="s">
        <v>43</v>
      </c>
      <c r="V3544" s="34" t="s">
        <v>43</v>
      </c>
      <c r="W3544" s="38">
        <v>27.878299999999999</v>
      </c>
      <c r="X3544" s="38">
        <v>-115.16907999999999</v>
      </c>
      <c r="Y3544" s="39">
        <f t="shared" si="615"/>
        <v>55.400000000000006</v>
      </c>
      <c r="Z3544" s="37">
        <v>13</v>
      </c>
      <c r="AA3544" s="37">
        <v>9</v>
      </c>
      <c r="AB3544" s="34" t="s">
        <v>44</v>
      </c>
      <c r="AC3544" s="34">
        <v>13</v>
      </c>
      <c r="AD3544" s="34">
        <v>18</v>
      </c>
      <c r="AE3544" s="34">
        <v>1</v>
      </c>
      <c r="AF3544" s="37">
        <v>32</v>
      </c>
      <c r="AG3544" s="34">
        <v>270</v>
      </c>
      <c r="AI3544" s="70">
        <f t="shared" si="616"/>
        <v>13.918999999999999</v>
      </c>
      <c r="AJ3544" s="71" t="s">
        <v>369</v>
      </c>
      <c r="AK3544" s="72">
        <f t="shared" si="617"/>
        <v>1.8310631406548505</v>
      </c>
      <c r="AL3544" s="73">
        <f t="shared" si="618"/>
        <v>1.8310631406548505</v>
      </c>
    </row>
    <row r="3545" spans="1:38" hidden="1">
      <c r="A3545" s="34" t="s">
        <v>175</v>
      </c>
      <c r="B3545" s="34" t="s">
        <v>40</v>
      </c>
      <c r="C3545" s="35">
        <v>40030</v>
      </c>
      <c r="D3545" s="34">
        <v>2009</v>
      </c>
      <c r="E3545" s="36">
        <v>0.41319444444444442</v>
      </c>
      <c r="F3545" s="36">
        <v>0.44444444444444442</v>
      </c>
      <c r="G3545" s="36">
        <v>3.125E-2</v>
      </c>
      <c r="H3545" s="37">
        <v>2</v>
      </c>
      <c r="I3545" s="37">
        <v>1</v>
      </c>
      <c r="J3545" s="37">
        <v>1</v>
      </c>
      <c r="K3545" s="37">
        <v>1</v>
      </c>
      <c r="L3545" s="14" t="s">
        <v>99</v>
      </c>
      <c r="M3545" s="47" t="s">
        <v>244</v>
      </c>
      <c r="N3545" s="37">
        <v>2</v>
      </c>
      <c r="O3545" s="34">
        <f t="shared" si="612"/>
        <v>45.209999999999994</v>
      </c>
      <c r="P3545" s="34">
        <v>13.7</v>
      </c>
      <c r="Q3545" s="34">
        <f t="shared" si="613"/>
        <v>45.209999999999994</v>
      </c>
      <c r="R3545" s="34">
        <v>13.7</v>
      </c>
      <c r="S3545" s="34">
        <f t="shared" si="614"/>
        <v>45.209999999999994</v>
      </c>
      <c r="T3545" s="34">
        <v>13.7</v>
      </c>
      <c r="U3545" s="34" t="s">
        <v>43</v>
      </c>
      <c r="V3545" s="34" t="s">
        <v>43</v>
      </c>
      <c r="W3545" s="38">
        <v>27.878299999999999</v>
      </c>
      <c r="X3545" s="38">
        <v>-115.16907999999999</v>
      </c>
      <c r="Y3545" s="39">
        <f t="shared" si="615"/>
        <v>55.400000000000006</v>
      </c>
      <c r="Z3545" s="37">
        <v>13</v>
      </c>
      <c r="AA3545" s="37">
        <v>9</v>
      </c>
      <c r="AB3545" s="34" t="s">
        <v>44</v>
      </c>
      <c r="AC3545" s="34">
        <v>14</v>
      </c>
      <c r="AD3545" s="34">
        <v>14</v>
      </c>
      <c r="AE3545" s="34">
        <v>1</v>
      </c>
      <c r="AF3545" s="37">
        <v>34</v>
      </c>
      <c r="AG3545" s="34">
        <v>270</v>
      </c>
      <c r="AI3545" s="70">
        <f t="shared" si="616"/>
        <v>11.083</v>
      </c>
      <c r="AJ3545" s="71" t="s">
        <v>369</v>
      </c>
      <c r="AK3545" s="72">
        <f t="shared" si="617"/>
        <v>1.1117350137621949</v>
      </c>
      <c r="AL3545" s="73">
        <f t="shared" si="618"/>
        <v>1.1117350137621949</v>
      </c>
    </row>
    <row r="3546" spans="1:38" hidden="1">
      <c r="A3546" s="34" t="s">
        <v>175</v>
      </c>
      <c r="B3546" s="34" t="s">
        <v>40</v>
      </c>
      <c r="C3546" s="35">
        <v>40030</v>
      </c>
      <c r="D3546" s="34">
        <v>2009</v>
      </c>
      <c r="E3546" s="36">
        <v>0.41319444444444442</v>
      </c>
      <c r="F3546" s="36">
        <v>0.44444444444444442</v>
      </c>
      <c r="G3546" s="36">
        <v>3.125E-2</v>
      </c>
      <c r="H3546" s="37">
        <v>2</v>
      </c>
      <c r="I3546" s="37">
        <v>1</v>
      </c>
      <c r="J3546" s="37">
        <v>1</v>
      </c>
      <c r="K3546" s="37">
        <v>1</v>
      </c>
      <c r="L3546" s="14" t="s">
        <v>99</v>
      </c>
      <c r="M3546" s="47" t="s">
        <v>244</v>
      </c>
      <c r="N3546" s="37">
        <v>2</v>
      </c>
      <c r="O3546" s="34">
        <f t="shared" si="612"/>
        <v>45.209999999999994</v>
      </c>
      <c r="P3546" s="34">
        <v>13.7</v>
      </c>
      <c r="Q3546" s="34">
        <f t="shared" si="613"/>
        <v>45.209999999999994</v>
      </c>
      <c r="R3546" s="34">
        <v>13.7</v>
      </c>
      <c r="S3546" s="34">
        <f t="shared" si="614"/>
        <v>45.209999999999994</v>
      </c>
      <c r="T3546" s="34">
        <v>13.7</v>
      </c>
      <c r="U3546" s="34" t="s">
        <v>43</v>
      </c>
      <c r="V3546" s="34" t="s">
        <v>43</v>
      </c>
      <c r="W3546" s="38">
        <v>27.878299999999999</v>
      </c>
      <c r="X3546" s="38">
        <v>-115.16907999999999</v>
      </c>
      <c r="Y3546" s="39">
        <f t="shared" si="615"/>
        <v>55.400000000000006</v>
      </c>
      <c r="Z3546" s="37">
        <v>13</v>
      </c>
      <c r="AA3546" s="37">
        <v>9</v>
      </c>
      <c r="AB3546" s="34" t="s">
        <v>44</v>
      </c>
      <c r="AC3546" s="34">
        <v>14</v>
      </c>
      <c r="AD3546" s="34">
        <v>17</v>
      </c>
      <c r="AE3546" s="34">
        <v>1</v>
      </c>
      <c r="AF3546" s="37">
        <v>34</v>
      </c>
      <c r="AG3546" s="34">
        <v>270</v>
      </c>
      <c r="AI3546" s="70">
        <f t="shared" si="616"/>
        <v>13.209999999999999</v>
      </c>
      <c r="AJ3546" s="71" t="s">
        <v>369</v>
      </c>
      <c r="AK3546" s="72">
        <f t="shared" si="617"/>
        <v>1.6329725885917237</v>
      </c>
      <c r="AL3546" s="73">
        <f t="shared" si="618"/>
        <v>1.6329725885917237</v>
      </c>
    </row>
    <row r="3547" spans="1:38" hidden="1">
      <c r="A3547" s="34" t="s">
        <v>175</v>
      </c>
      <c r="B3547" s="34" t="s">
        <v>40</v>
      </c>
      <c r="C3547" s="35">
        <v>40030</v>
      </c>
      <c r="D3547" s="34">
        <v>2009</v>
      </c>
      <c r="E3547" s="36">
        <v>0.41319444444444442</v>
      </c>
      <c r="F3547" s="36">
        <v>0.44444444444444442</v>
      </c>
      <c r="G3547" s="36">
        <v>3.125E-2</v>
      </c>
      <c r="H3547" s="37">
        <v>2</v>
      </c>
      <c r="I3547" s="37">
        <v>1</v>
      </c>
      <c r="J3547" s="37">
        <v>1</v>
      </c>
      <c r="K3547" s="37">
        <v>1</v>
      </c>
      <c r="L3547" s="14" t="s">
        <v>99</v>
      </c>
      <c r="M3547" s="47" t="s">
        <v>244</v>
      </c>
      <c r="N3547" s="37">
        <v>2</v>
      </c>
      <c r="O3547" s="34">
        <f t="shared" si="612"/>
        <v>45.209999999999994</v>
      </c>
      <c r="P3547" s="34">
        <v>13.7</v>
      </c>
      <c r="Q3547" s="34">
        <f t="shared" si="613"/>
        <v>45.209999999999994</v>
      </c>
      <c r="R3547" s="34">
        <v>13.7</v>
      </c>
      <c r="S3547" s="34">
        <f t="shared" si="614"/>
        <v>45.209999999999994</v>
      </c>
      <c r="T3547" s="34">
        <v>13.7</v>
      </c>
      <c r="U3547" s="34" t="s">
        <v>43</v>
      </c>
      <c r="V3547" s="34" t="s">
        <v>43</v>
      </c>
      <c r="W3547" s="38">
        <v>27.878299999999999</v>
      </c>
      <c r="X3547" s="38">
        <v>-115.16907999999999</v>
      </c>
      <c r="Y3547" s="39">
        <f t="shared" si="615"/>
        <v>55.400000000000006</v>
      </c>
      <c r="Z3547" s="37">
        <v>13</v>
      </c>
      <c r="AA3547" s="37">
        <v>9</v>
      </c>
      <c r="AB3547" s="34" t="s">
        <v>44</v>
      </c>
      <c r="AC3547" s="34">
        <v>14</v>
      </c>
      <c r="AD3547" s="34">
        <v>18</v>
      </c>
      <c r="AE3547" s="34">
        <v>1</v>
      </c>
      <c r="AF3547" s="37">
        <v>34</v>
      </c>
      <c r="AG3547" s="34">
        <v>270</v>
      </c>
      <c r="AI3547" s="70">
        <f t="shared" si="616"/>
        <v>13.918999999999999</v>
      </c>
      <c r="AJ3547" s="71" t="s">
        <v>369</v>
      </c>
      <c r="AK3547" s="72">
        <f t="shared" si="617"/>
        <v>1.8310631406548505</v>
      </c>
      <c r="AL3547" s="73">
        <f t="shared" si="618"/>
        <v>1.8310631406548505</v>
      </c>
    </row>
    <row r="3548" spans="1:38" hidden="1">
      <c r="A3548" s="34" t="s">
        <v>176</v>
      </c>
      <c r="B3548" s="34" t="s">
        <v>40</v>
      </c>
      <c r="C3548" s="35">
        <v>40030</v>
      </c>
      <c r="D3548" s="34">
        <v>2009</v>
      </c>
      <c r="E3548" s="36">
        <v>0.46458333333333335</v>
      </c>
      <c r="F3548" s="36">
        <v>0.50138888888888888</v>
      </c>
      <c r="G3548" s="36">
        <v>3.6805555555555536E-2</v>
      </c>
      <c r="H3548" s="37">
        <v>2</v>
      </c>
      <c r="I3548" s="37">
        <v>2</v>
      </c>
      <c r="J3548" s="37">
        <v>2</v>
      </c>
      <c r="K3548" s="37">
        <v>2</v>
      </c>
      <c r="L3548" s="14" t="s">
        <v>99</v>
      </c>
      <c r="M3548" s="47" t="s">
        <v>244</v>
      </c>
      <c r="N3548" s="37">
        <v>2</v>
      </c>
      <c r="O3548" s="34">
        <f t="shared" si="612"/>
        <v>25.08</v>
      </c>
      <c r="P3548" s="34">
        <v>7.6</v>
      </c>
      <c r="Q3548" s="34">
        <f t="shared" si="613"/>
        <v>30.029999999999998</v>
      </c>
      <c r="R3548" s="34">
        <v>9.1</v>
      </c>
      <c r="S3548" s="34">
        <f t="shared" si="614"/>
        <v>25.08</v>
      </c>
      <c r="T3548" s="34">
        <v>7.6</v>
      </c>
      <c r="U3548" s="34" t="s">
        <v>43</v>
      </c>
      <c r="V3548" s="34" t="s">
        <v>43</v>
      </c>
      <c r="W3548" s="38">
        <v>27.87848</v>
      </c>
      <c r="X3548" s="38">
        <v>-115.17294</v>
      </c>
      <c r="Y3548" s="39">
        <f t="shared" si="615"/>
        <v>57.2</v>
      </c>
      <c r="Z3548" s="37">
        <v>14</v>
      </c>
      <c r="AA3548" s="37">
        <v>10</v>
      </c>
      <c r="AB3548" s="34" t="s">
        <v>44</v>
      </c>
      <c r="AC3548" s="34">
        <v>1</v>
      </c>
      <c r="AD3548" s="34">
        <v>6</v>
      </c>
      <c r="AE3548" s="34">
        <v>1</v>
      </c>
      <c r="AF3548" s="37">
        <v>6</v>
      </c>
      <c r="AG3548" s="34">
        <v>300</v>
      </c>
      <c r="AI3548" s="70">
        <f t="shared" si="616"/>
        <v>5.4109999999999996</v>
      </c>
      <c r="AJ3548" s="71" t="s">
        <v>369</v>
      </c>
      <c r="AK3548" s="72">
        <f t="shared" si="617"/>
        <v>0.23124881896144875</v>
      </c>
      <c r="AL3548" s="73">
        <f t="shared" si="618"/>
        <v>0.23124881896144875</v>
      </c>
    </row>
    <row r="3549" spans="1:38" hidden="1">
      <c r="A3549" s="34" t="s">
        <v>176</v>
      </c>
      <c r="B3549" s="34" t="s">
        <v>40</v>
      </c>
      <c r="C3549" s="35">
        <v>40030</v>
      </c>
      <c r="D3549" s="34">
        <v>2009</v>
      </c>
      <c r="E3549" s="36">
        <v>0.46458333333333335</v>
      </c>
      <c r="F3549" s="36">
        <v>0.50138888888888888</v>
      </c>
      <c r="G3549" s="36">
        <v>3.6805555555555536E-2</v>
      </c>
      <c r="H3549" s="37">
        <v>2</v>
      </c>
      <c r="I3549" s="37">
        <v>2</v>
      </c>
      <c r="J3549" s="37">
        <v>2</v>
      </c>
      <c r="K3549" s="37">
        <v>2</v>
      </c>
      <c r="L3549" s="14" t="s">
        <v>99</v>
      </c>
      <c r="M3549" s="47" t="s">
        <v>244</v>
      </c>
      <c r="N3549" s="37">
        <v>2</v>
      </c>
      <c r="O3549" s="34">
        <f t="shared" si="612"/>
        <v>25.08</v>
      </c>
      <c r="P3549" s="34">
        <v>7.6</v>
      </c>
      <c r="Q3549" s="34">
        <f t="shared" si="613"/>
        <v>30.029999999999998</v>
      </c>
      <c r="R3549" s="34">
        <v>9.1</v>
      </c>
      <c r="S3549" s="34">
        <f t="shared" si="614"/>
        <v>25.08</v>
      </c>
      <c r="T3549" s="34">
        <v>7.6</v>
      </c>
      <c r="U3549" s="34" t="s">
        <v>43</v>
      </c>
      <c r="V3549" s="34" t="s">
        <v>43</v>
      </c>
      <c r="W3549" s="38">
        <v>27.87848</v>
      </c>
      <c r="X3549" s="38">
        <v>-115.17294</v>
      </c>
      <c r="Y3549" s="39">
        <f t="shared" si="615"/>
        <v>57.2</v>
      </c>
      <c r="Z3549" s="37">
        <v>14</v>
      </c>
      <c r="AA3549" s="37">
        <v>10</v>
      </c>
      <c r="AB3549" s="34" t="s">
        <v>44</v>
      </c>
      <c r="AC3549" s="34">
        <v>1</v>
      </c>
      <c r="AD3549" s="34">
        <v>18</v>
      </c>
      <c r="AE3549" s="34">
        <v>1</v>
      </c>
      <c r="AF3549" s="37">
        <v>6</v>
      </c>
      <c r="AG3549" s="34">
        <v>300</v>
      </c>
      <c r="AI3549" s="70">
        <f t="shared" si="616"/>
        <v>13.918999999999999</v>
      </c>
      <c r="AJ3549" s="71" t="s">
        <v>369</v>
      </c>
      <c r="AK3549" s="72">
        <f t="shared" si="617"/>
        <v>1.8310631406548505</v>
      </c>
      <c r="AL3549" s="73">
        <f t="shared" si="618"/>
        <v>1.8310631406548505</v>
      </c>
    </row>
    <row r="3550" spans="1:38" hidden="1">
      <c r="A3550" s="34" t="s">
        <v>176</v>
      </c>
      <c r="B3550" s="34" t="s">
        <v>40</v>
      </c>
      <c r="C3550" s="35">
        <v>40030</v>
      </c>
      <c r="D3550" s="34">
        <v>2009</v>
      </c>
      <c r="E3550" s="36">
        <v>0.46458333333333335</v>
      </c>
      <c r="F3550" s="36">
        <v>0.50138888888888888</v>
      </c>
      <c r="G3550" s="36">
        <v>3.6805555555555536E-2</v>
      </c>
      <c r="H3550" s="37">
        <v>2</v>
      </c>
      <c r="I3550" s="37">
        <v>2</v>
      </c>
      <c r="J3550" s="37">
        <v>2</v>
      </c>
      <c r="K3550" s="37">
        <v>2</v>
      </c>
      <c r="L3550" s="14" t="s">
        <v>99</v>
      </c>
      <c r="M3550" s="47" t="s">
        <v>244</v>
      </c>
      <c r="N3550" s="37">
        <v>2</v>
      </c>
      <c r="O3550" s="34">
        <f t="shared" si="612"/>
        <v>25.08</v>
      </c>
      <c r="P3550" s="34">
        <v>7.6</v>
      </c>
      <c r="Q3550" s="34">
        <f t="shared" si="613"/>
        <v>30.029999999999998</v>
      </c>
      <c r="R3550" s="34">
        <v>9.1</v>
      </c>
      <c r="S3550" s="34">
        <f t="shared" si="614"/>
        <v>25.08</v>
      </c>
      <c r="T3550" s="34">
        <v>7.6</v>
      </c>
      <c r="U3550" s="34" t="s">
        <v>43</v>
      </c>
      <c r="V3550" s="34" t="s">
        <v>43</v>
      </c>
      <c r="W3550" s="38">
        <v>27.87848</v>
      </c>
      <c r="X3550" s="38">
        <v>-115.17294</v>
      </c>
      <c r="Y3550" s="39">
        <f t="shared" si="615"/>
        <v>57.2</v>
      </c>
      <c r="Z3550" s="37">
        <v>14</v>
      </c>
      <c r="AA3550" s="37">
        <v>10</v>
      </c>
      <c r="AB3550" s="34" t="s">
        <v>44</v>
      </c>
      <c r="AC3550" s="34">
        <v>2</v>
      </c>
      <c r="AD3550" s="34">
        <v>19</v>
      </c>
      <c r="AE3550" s="34">
        <v>1</v>
      </c>
      <c r="AF3550" s="37">
        <v>13</v>
      </c>
      <c r="AG3550" s="34">
        <v>300</v>
      </c>
      <c r="AI3550" s="70">
        <f t="shared" si="616"/>
        <v>14.628</v>
      </c>
      <c r="AJ3550" s="71" t="s">
        <v>369</v>
      </c>
      <c r="AK3550" s="72">
        <f t="shared" si="617"/>
        <v>2.041534710262368</v>
      </c>
      <c r="AL3550" s="73">
        <f t="shared" si="618"/>
        <v>2.041534710262368</v>
      </c>
    </row>
    <row r="3551" spans="1:38" hidden="1">
      <c r="A3551" s="34" t="s">
        <v>176</v>
      </c>
      <c r="B3551" s="34" t="s">
        <v>40</v>
      </c>
      <c r="C3551" s="35">
        <v>40030</v>
      </c>
      <c r="D3551" s="34">
        <v>2009</v>
      </c>
      <c r="E3551" s="36">
        <v>0.46458333333333335</v>
      </c>
      <c r="F3551" s="36">
        <v>0.50138888888888888</v>
      </c>
      <c r="G3551" s="36">
        <v>3.6805555555555536E-2</v>
      </c>
      <c r="H3551" s="37">
        <v>2</v>
      </c>
      <c r="I3551" s="37">
        <v>2</v>
      </c>
      <c r="J3551" s="37">
        <v>2</v>
      </c>
      <c r="K3551" s="37">
        <v>2</v>
      </c>
      <c r="L3551" s="14" t="s">
        <v>99</v>
      </c>
      <c r="M3551" s="47" t="s">
        <v>244</v>
      </c>
      <c r="N3551" s="37">
        <v>2</v>
      </c>
      <c r="O3551" s="34">
        <f t="shared" si="612"/>
        <v>25.08</v>
      </c>
      <c r="P3551" s="34">
        <v>7.6</v>
      </c>
      <c r="Q3551" s="34">
        <f t="shared" si="613"/>
        <v>30.029999999999998</v>
      </c>
      <c r="R3551" s="34">
        <v>9.1</v>
      </c>
      <c r="S3551" s="34">
        <f t="shared" si="614"/>
        <v>25.08</v>
      </c>
      <c r="T3551" s="34">
        <v>7.6</v>
      </c>
      <c r="U3551" s="34" t="s">
        <v>43</v>
      </c>
      <c r="V3551" s="34" t="s">
        <v>43</v>
      </c>
      <c r="W3551" s="38">
        <v>27.87848</v>
      </c>
      <c r="X3551" s="38">
        <v>-115.17294</v>
      </c>
      <c r="Y3551" s="39">
        <f t="shared" si="615"/>
        <v>57.2</v>
      </c>
      <c r="Z3551" s="37">
        <v>14</v>
      </c>
      <c r="AA3551" s="37">
        <v>10</v>
      </c>
      <c r="AB3551" s="34" t="s">
        <v>44</v>
      </c>
      <c r="AC3551" s="34">
        <v>2</v>
      </c>
      <c r="AD3551" s="34">
        <v>20</v>
      </c>
      <c r="AE3551" s="34">
        <v>1</v>
      </c>
      <c r="AF3551" s="37">
        <v>13</v>
      </c>
      <c r="AG3551" s="34">
        <v>300</v>
      </c>
      <c r="AI3551" s="70">
        <f t="shared" si="616"/>
        <v>15.337</v>
      </c>
      <c r="AJ3551" s="71" t="s">
        <v>369</v>
      </c>
      <c r="AK3551" s="72">
        <f t="shared" si="617"/>
        <v>2.2645047633742106</v>
      </c>
      <c r="AL3551" s="73">
        <f t="shared" si="618"/>
        <v>2.2645047633742106</v>
      </c>
    </row>
    <row r="3552" spans="1:38" hidden="1">
      <c r="A3552" s="34" t="s">
        <v>176</v>
      </c>
      <c r="B3552" s="34" t="s">
        <v>40</v>
      </c>
      <c r="C3552" s="35">
        <v>40030</v>
      </c>
      <c r="D3552" s="34">
        <v>2009</v>
      </c>
      <c r="E3552" s="36">
        <v>0.46458333333333335</v>
      </c>
      <c r="F3552" s="36">
        <v>0.50138888888888888</v>
      </c>
      <c r="G3552" s="36">
        <v>3.6805555555555536E-2</v>
      </c>
      <c r="H3552" s="37">
        <v>2</v>
      </c>
      <c r="I3552" s="37">
        <v>2</v>
      </c>
      <c r="J3552" s="37">
        <v>2</v>
      </c>
      <c r="K3552" s="37">
        <v>2</v>
      </c>
      <c r="L3552" s="14" t="s">
        <v>99</v>
      </c>
      <c r="M3552" s="47" t="s">
        <v>244</v>
      </c>
      <c r="N3552" s="37">
        <v>2</v>
      </c>
      <c r="O3552" s="34">
        <f t="shared" si="612"/>
        <v>25.08</v>
      </c>
      <c r="P3552" s="34">
        <v>7.6</v>
      </c>
      <c r="Q3552" s="34">
        <f t="shared" si="613"/>
        <v>30.029999999999998</v>
      </c>
      <c r="R3552" s="34">
        <v>9.1</v>
      </c>
      <c r="S3552" s="34">
        <f t="shared" si="614"/>
        <v>25.08</v>
      </c>
      <c r="T3552" s="34">
        <v>7.6</v>
      </c>
      <c r="U3552" s="34" t="s">
        <v>43</v>
      </c>
      <c r="V3552" s="34" t="s">
        <v>43</v>
      </c>
      <c r="W3552" s="38">
        <v>27.87848</v>
      </c>
      <c r="X3552" s="38">
        <v>-115.17294</v>
      </c>
      <c r="Y3552" s="39">
        <f t="shared" si="615"/>
        <v>57.2</v>
      </c>
      <c r="Z3552" s="37">
        <v>14</v>
      </c>
      <c r="AA3552" s="37">
        <v>10</v>
      </c>
      <c r="AB3552" s="34" t="s">
        <v>44</v>
      </c>
      <c r="AC3552" s="34">
        <v>2</v>
      </c>
      <c r="AD3552" s="34">
        <v>20</v>
      </c>
      <c r="AE3552" s="34">
        <v>1</v>
      </c>
      <c r="AF3552" s="37">
        <v>13</v>
      </c>
      <c r="AG3552" s="34">
        <v>300</v>
      </c>
      <c r="AI3552" s="70">
        <f t="shared" si="616"/>
        <v>15.337</v>
      </c>
      <c r="AJ3552" s="71" t="s">
        <v>369</v>
      </c>
      <c r="AK3552" s="72">
        <f t="shared" si="617"/>
        <v>2.2645047633742106</v>
      </c>
      <c r="AL3552" s="73">
        <f t="shared" si="618"/>
        <v>2.2645047633742106</v>
      </c>
    </row>
    <row r="3553" spans="1:38" hidden="1">
      <c r="A3553" s="34" t="s">
        <v>176</v>
      </c>
      <c r="B3553" s="34" t="s">
        <v>40</v>
      </c>
      <c r="C3553" s="35">
        <v>40030</v>
      </c>
      <c r="D3553" s="34">
        <v>2009</v>
      </c>
      <c r="E3553" s="36">
        <v>0.46458333333333335</v>
      </c>
      <c r="F3553" s="36">
        <v>0.50138888888888888</v>
      </c>
      <c r="G3553" s="36">
        <v>3.6805555555555536E-2</v>
      </c>
      <c r="H3553" s="37">
        <v>2</v>
      </c>
      <c r="I3553" s="37">
        <v>2</v>
      </c>
      <c r="J3553" s="37">
        <v>2</v>
      </c>
      <c r="K3553" s="37">
        <v>2</v>
      </c>
      <c r="L3553" s="14" t="s">
        <v>99</v>
      </c>
      <c r="M3553" s="47" t="s">
        <v>244</v>
      </c>
      <c r="N3553" s="37">
        <v>2</v>
      </c>
      <c r="O3553" s="34">
        <f t="shared" si="612"/>
        <v>25.08</v>
      </c>
      <c r="P3553" s="34">
        <v>7.6</v>
      </c>
      <c r="Q3553" s="34">
        <f t="shared" si="613"/>
        <v>30.029999999999998</v>
      </c>
      <c r="R3553" s="34">
        <v>9.1</v>
      </c>
      <c r="S3553" s="34">
        <f t="shared" si="614"/>
        <v>25.08</v>
      </c>
      <c r="T3553" s="34">
        <v>7.6</v>
      </c>
      <c r="U3553" s="34" t="s">
        <v>43</v>
      </c>
      <c r="V3553" s="34" t="s">
        <v>43</v>
      </c>
      <c r="W3553" s="38">
        <v>27.87848</v>
      </c>
      <c r="X3553" s="38">
        <v>-115.17294</v>
      </c>
      <c r="Y3553" s="39">
        <f t="shared" si="615"/>
        <v>57.2</v>
      </c>
      <c r="Z3553" s="37">
        <v>14</v>
      </c>
      <c r="AA3553" s="37">
        <v>10</v>
      </c>
      <c r="AB3553" s="34" t="s">
        <v>44</v>
      </c>
      <c r="AC3553" s="34">
        <v>3</v>
      </c>
      <c r="AD3553" s="34">
        <v>15</v>
      </c>
      <c r="AE3553" s="34">
        <v>1</v>
      </c>
      <c r="AF3553" s="37">
        <v>18</v>
      </c>
      <c r="AG3553" s="34">
        <v>300</v>
      </c>
      <c r="AI3553" s="70">
        <f t="shared" si="616"/>
        <v>11.792</v>
      </c>
      <c r="AJ3553" s="71" t="s">
        <v>369</v>
      </c>
      <c r="AK3553" s="72">
        <f t="shared" si="617"/>
        <v>1.2734394051640829</v>
      </c>
      <c r="AL3553" s="73">
        <f t="shared" si="618"/>
        <v>1.2734394051640829</v>
      </c>
    </row>
    <row r="3554" spans="1:38" hidden="1">
      <c r="A3554" s="34" t="s">
        <v>176</v>
      </c>
      <c r="B3554" s="34" t="s">
        <v>40</v>
      </c>
      <c r="C3554" s="35">
        <v>40030</v>
      </c>
      <c r="D3554" s="34">
        <v>2009</v>
      </c>
      <c r="E3554" s="36">
        <v>0.46458333333333335</v>
      </c>
      <c r="F3554" s="36">
        <v>0.50138888888888888</v>
      </c>
      <c r="G3554" s="36">
        <v>3.6805555555555536E-2</v>
      </c>
      <c r="H3554" s="37">
        <v>2</v>
      </c>
      <c r="I3554" s="37">
        <v>2</v>
      </c>
      <c r="J3554" s="37">
        <v>2</v>
      </c>
      <c r="K3554" s="37">
        <v>2</v>
      </c>
      <c r="L3554" s="14" t="s">
        <v>99</v>
      </c>
      <c r="M3554" s="47" t="s">
        <v>244</v>
      </c>
      <c r="N3554" s="37">
        <v>2</v>
      </c>
      <c r="O3554" s="34">
        <f t="shared" ref="O3554:O3617" si="619">P3554*3.3</f>
        <v>25.08</v>
      </c>
      <c r="P3554" s="34">
        <v>7.6</v>
      </c>
      <c r="Q3554" s="34">
        <f t="shared" ref="Q3554:Q3617" si="620">R3554*3.3</f>
        <v>30.029999999999998</v>
      </c>
      <c r="R3554" s="34">
        <v>9.1</v>
      </c>
      <c r="S3554" s="34">
        <f t="shared" ref="S3554:S3617" si="621">T3554*3.3</f>
        <v>25.08</v>
      </c>
      <c r="T3554" s="34">
        <v>7.6</v>
      </c>
      <c r="U3554" s="34" t="s">
        <v>43</v>
      </c>
      <c r="V3554" s="34" t="s">
        <v>43</v>
      </c>
      <c r="W3554" s="38">
        <v>27.87848</v>
      </c>
      <c r="X3554" s="38">
        <v>-115.17294</v>
      </c>
      <c r="Y3554" s="39">
        <f t="shared" ref="Y3554:Y3617" si="622">(Z3554*1.8)+32</f>
        <v>57.2</v>
      </c>
      <c r="Z3554" s="37">
        <v>14</v>
      </c>
      <c r="AA3554" s="37">
        <v>10</v>
      </c>
      <c r="AB3554" s="34" t="s">
        <v>44</v>
      </c>
      <c r="AC3554" s="34">
        <v>4</v>
      </c>
      <c r="AD3554" s="34">
        <v>19</v>
      </c>
      <c r="AE3554" s="34">
        <v>1</v>
      </c>
      <c r="AF3554" s="37">
        <v>21</v>
      </c>
      <c r="AG3554" s="34">
        <v>300</v>
      </c>
      <c r="AI3554" s="70">
        <f t="shared" si="616"/>
        <v>14.628</v>
      </c>
      <c r="AJ3554" s="71" t="s">
        <v>369</v>
      </c>
      <c r="AK3554" s="72">
        <f t="shared" si="617"/>
        <v>2.041534710262368</v>
      </c>
      <c r="AL3554" s="73">
        <f t="shared" si="618"/>
        <v>2.041534710262368</v>
      </c>
    </row>
    <row r="3555" spans="1:38" hidden="1">
      <c r="A3555" s="34" t="s">
        <v>176</v>
      </c>
      <c r="B3555" s="34" t="s">
        <v>40</v>
      </c>
      <c r="C3555" s="35">
        <v>40030</v>
      </c>
      <c r="D3555" s="34">
        <v>2009</v>
      </c>
      <c r="E3555" s="36">
        <v>0.46458333333333335</v>
      </c>
      <c r="F3555" s="36">
        <v>0.50138888888888888</v>
      </c>
      <c r="G3555" s="36">
        <v>3.6805555555555536E-2</v>
      </c>
      <c r="H3555" s="37">
        <v>2</v>
      </c>
      <c r="I3555" s="37">
        <v>2</v>
      </c>
      <c r="J3555" s="37">
        <v>2</v>
      </c>
      <c r="K3555" s="37">
        <v>2</v>
      </c>
      <c r="L3555" s="14" t="s">
        <v>99</v>
      </c>
      <c r="M3555" s="47" t="s">
        <v>244</v>
      </c>
      <c r="N3555" s="37">
        <v>2</v>
      </c>
      <c r="O3555" s="34">
        <f t="shared" si="619"/>
        <v>25.08</v>
      </c>
      <c r="P3555" s="34">
        <v>7.6</v>
      </c>
      <c r="Q3555" s="34">
        <f t="shared" si="620"/>
        <v>30.029999999999998</v>
      </c>
      <c r="R3555" s="34">
        <v>9.1</v>
      </c>
      <c r="S3555" s="34">
        <f t="shared" si="621"/>
        <v>25.08</v>
      </c>
      <c r="T3555" s="34">
        <v>7.6</v>
      </c>
      <c r="U3555" s="34" t="s">
        <v>43</v>
      </c>
      <c r="V3555" s="34" t="s">
        <v>43</v>
      </c>
      <c r="W3555" s="38">
        <v>27.87848</v>
      </c>
      <c r="X3555" s="38">
        <v>-115.17294</v>
      </c>
      <c r="Y3555" s="39">
        <f t="shared" si="622"/>
        <v>57.2</v>
      </c>
      <c r="Z3555" s="37">
        <v>14</v>
      </c>
      <c r="AA3555" s="37">
        <v>10</v>
      </c>
      <c r="AB3555" s="34" t="s">
        <v>44</v>
      </c>
      <c r="AC3555" s="34">
        <v>5</v>
      </c>
      <c r="AD3555" s="34">
        <v>22</v>
      </c>
      <c r="AE3555" s="34">
        <v>1</v>
      </c>
      <c r="AF3555" s="37">
        <v>30</v>
      </c>
      <c r="AG3555" s="34">
        <v>300</v>
      </c>
      <c r="AI3555" s="70">
        <f t="shared" si="616"/>
        <v>16.754999999999999</v>
      </c>
      <c r="AJ3555" s="71" t="s">
        <v>369</v>
      </c>
      <c r="AK3555" s="72">
        <f t="shared" si="617"/>
        <v>2.7483879168691034</v>
      </c>
      <c r="AL3555" s="73">
        <f t="shared" si="618"/>
        <v>2.7483879168691034</v>
      </c>
    </row>
    <row r="3556" spans="1:38" hidden="1">
      <c r="A3556" s="34" t="s">
        <v>176</v>
      </c>
      <c r="B3556" s="34" t="s">
        <v>40</v>
      </c>
      <c r="C3556" s="35">
        <v>40030</v>
      </c>
      <c r="D3556" s="34">
        <v>2009</v>
      </c>
      <c r="E3556" s="36">
        <v>0.46458333333333335</v>
      </c>
      <c r="F3556" s="36">
        <v>0.50138888888888888</v>
      </c>
      <c r="G3556" s="36">
        <v>3.6805555555555536E-2</v>
      </c>
      <c r="H3556" s="37">
        <v>2</v>
      </c>
      <c r="I3556" s="37">
        <v>2</v>
      </c>
      <c r="J3556" s="37">
        <v>2</v>
      </c>
      <c r="K3556" s="37">
        <v>2</v>
      </c>
      <c r="L3556" s="14" t="s">
        <v>99</v>
      </c>
      <c r="M3556" s="47" t="s">
        <v>244</v>
      </c>
      <c r="N3556" s="37">
        <v>2</v>
      </c>
      <c r="O3556" s="34">
        <f t="shared" si="619"/>
        <v>25.08</v>
      </c>
      <c r="P3556" s="34">
        <v>7.6</v>
      </c>
      <c r="Q3556" s="34">
        <f t="shared" si="620"/>
        <v>30.029999999999998</v>
      </c>
      <c r="R3556" s="34">
        <v>9.1</v>
      </c>
      <c r="S3556" s="34">
        <f t="shared" si="621"/>
        <v>25.08</v>
      </c>
      <c r="T3556" s="34">
        <v>7.6</v>
      </c>
      <c r="U3556" s="34" t="s">
        <v>43</v>
      </c>
      <c r="V3556" s="34" t="s">
        <v>43</v>
      </c>
      <c r="W3556" s="38">
        <v>27.87848</v>
      </c>
      <c r="X3556" s="38">
        <v>-115.17294</v>
      </c>
      <c r="Y3556" s="39">
        <f t="shared" si="622"/>
        <v>57.2</v>
      </c>
      <c r="Z3556" s="37">
        <v>14</v>
      </c>
      <c r="AA3556" s="37">
        <v>10</v>
      </c>
      <c r="AB3556" s="34" t="s">
        <v>44</v>
      </c>
      <c r="AC3556" s="34">
        <v>6</v>
      </c>
      <c r="AD3556" s="34">
        <v>14</v>
      </c>
      <c r="AE3556" s="34">
        <v>1</v>
      </c>
      <c r="AF3556" s="37">
        <v>39</v>
      </c>
      <c r="AG3556" s="34">
        <v>300</v>
      </c>
      <c r="AI3556" s="70">
        <f t="shared" si="616"/>
        <v>11.083</v>
      </c>
      <c r="AJ3556" s="71" t="s">
        <v>369</v>
      </c>
      <c r="AK3556" s="72">
        <f t="shared" si="617"/>
        <v>1.1117350137621949</v>
      </c>
      <c r="AL3556" s="73">
        <f t="shared" si="618"/>
        <v>1.1117350137621949</v>
      </c>
    </row>
    <row r="3557" spans="1:38" hidden="1">
      <c r="A3557" s="34" t="s">
        <v>176</v>
      </c>
      <c r="B3557" s="34" t="s">
        <v>40</v>
      </c>
      <c r="C3557" s="35">
        <v>40030</v>
      </c>
      <c r="D3557" s="34">
        <v>2009</v>
      </c>
      <c r="E3557" s="36">
        <v>0.46458333333333335</v>
      </c>
      <c r="F3557" s="36">
        <v>0.50138888888888888</v>
      </c>
      <c r="G3557" s="36">
        <v>3.6805555555555536E-2</v>
      </c>
      <c r="H3557" s="37">
        <v>2</v>
      </c>
      <c r="I3557" s="37">
        <v>2</v>
      </c>
      <c r="J3557" s="37">
        <v>2</v>
      </c>
      <c r="K3557" s="37">
        <v>2</v>
      </c>
      <c r="L3557" s="14" t="s">
        <v>99</v>
      </c>
      <c r="M3557" s="47" t="s">
        <v>244</v>
      </c>
      <c r="N3557" s="37">
        <v>2</v>
      </c>
      <c r="O3557" s="34">
        <f t="shared" si="619"/>
        <v>25.08</v>
      </c>
      <c r="P3557" s="34">
        <v>7.6</v>
      </c>
      <c r="Q3557" s="34">
        <f t="shared" si="620"/>
        <v>30.029999999999998</v>
      </c>
      <c r="R3557" s="34">
        <v>9.1</v>
      </c>
      <c r="S3557" s="34">
        <f t="shared" si="621"/>
        <v>25.08</v>
      </c>
      <c r="T3557" s="34">
        <v>7.6</v>
      </c>
      <c r="U3557" s="34" t="s">
        <v>43</v>
      </c>
      <c r="V3557" s="34" t="s">
        <v>43</v>
      </c>
      <c r="W3557" s="38">
        <v>27.87848</v>
      </c>
      <c r="X3557" s="38">
        <v>-115.17294</v>
      </c>
      <c r="Y3557" s="39">
        <f t="shared" si="622"/>
        <v>57.2</v>
      </c>
      <c r="Z3557" s="37">
        <v>14</v>
      </c>
      <c r="AA3557" s="37">
        <v>10</v>
      </c>
      <c r="AB3557" s="34" t="s">
        <v>44</v>
      </c>
      <c r="AC3557" s="34">
        <v>6</v>
      </c>
      <c r="AD3557" s="34">
        <v>21</v>
      </c>
      <c r="AE3557" s="34">
        <v>1</v>
      </c>
      <c r="AF3557" s="37">
        <v>39</v>
      </c>
      <c r="AG3557" s="34">
        <v>300</v>
      </c>
      <c r="AI3557" s="70">
        <f t="shared" si="616"/>
        <v>16.045999999999999</v>
      </c>
      <c r="AJ3557" s="71" t="s">
        <v>369</v>
      </c>
      <c r="AK3557" s="72">
        <f t="shared" si="617"/>
        <v>2.5000862380340183</v>
      </c>
      <c r="AL3557" s="73">
        <f t="shared" si="618"/>
        <v>2.5000862380340183</v>
      </c>
    </row>
    <row r="3558" spans="1:38" hidden="1">
      <c r="A3558" s="34" t="s">
        <v>176</v>
      </c>
      <c r="B3558" s="34" t="s">
        <v>40</v>
      </c>
      <c r="C3558" s="35">
        <v>40030</v>
      </c>
      <c r="D3558" s="34">
        <v>2009</v>
      </c>
      <c r="E3558" s="36">
        <v>0.46458333333333335</v>
      </c>
      <c r="F3558" s="36">
        <v>0.50138888888888888</v>
      </c>
      <c r="G3558" s="36">
        <v>3.6805555555555536E-2</v>
      </c>
      <c r="H3558" s="37">
        <v>2</v>
      </c>
      <c r="I3558" s="37">
        <v>2</v>
      </c>
      <c r="J3558" s="37">
        <v>2</v>
      </c>
      <c r="K3558" s="37">
        <v>2</v>
      </c>
      <c r="L3558" s="14" t="s">
        <v>99</v>
      </c>
      <c r="M3558" s="47" t="s">
        <v>244</v>
      </c>
      <c r="N3558" s="37">
        <v>2</v>
      </c>
      <c r="O3558" s="34">
        <f t="shared" si="619"/>
        <v>25.08</v>
      </c>
      <c r="P3558" s="34">
        <v>7.6</v>
      </c>
      <c r="Q3558" s="34">
        <f t="shared" si="620"/>
        <v>30.029999999999998</v>
      </c>
      <c r="R3558" s="34">
        <v>9.1</v>
      </c>
      <c r="S3558" s="34">
        <f t="shared" si="621"/>
        <v>25.08</v>
      </c>
      <c r="T3558" s="34">
        <v>7.6</v>
      </c>
      <c r="U3558" s="34" t="s">
        <v>43</v>
      </c>
      <c r="V3558" s="34" t="s">
        <v>43</v>
      </c>
      <c r="W3558" s="38">
        <v>27.87848</v>
      </c>
      <c r="X3558" s="38">
        <v>-115.17294</v>
      </c>
      <c r="Y3558" s="39">
        <f t="shared" si="622"/>
        <v>57.2</v>
      </c>
      <c r="Z3558" s="37">
        <v>14</v>
      </c>
      <c r="AA3558" s="37">
        <v>10</v>
      </c>
      <c r="AB3558" s="34" t="s">
        <v>44</v>
      </c>
      <c r="AC3558" s="34">
        <v>7</v>
      </c>
      <c r="AD3558" s="34">
        <v>18</v>
      </c>
      <c r="AE3558" s="34">
        <v>1</v>
      </c>
      <c r="AF3558" s="37">
        <v>44</v>
      </c>
      <c r="AG3558" s="34">
        <v>300</v>
      </c>
      <c r="AI3558" s="70">
        <f t="shared" si="616"/>
        <v>13.918999999999999</v>
      </c>
      <c r="AJ3558" s="71" t="s">
        <v>369</v>
      </c>
      <c r="AK3558" s="72">
        <f t="shared" si="617"/>
        <v>1.8310631406548505</v>
      </c>
      <c r="AL3558" s="73">
        <f t="shared" si="618"/>
        <v>1.8310631406548505</v>
      </c>
    </row>
    <row r="3559" spans="1:38" hidden="1">
      <c r="A3559" s="34" t="s">
        <v>176</v>
      </c>
      <c r="B3559" s="34" t="s">
        <v>40</v>
      </c>
      <c r="C3559" s="35">
        <v>40030</v>
      </c>
      <c r="D3559" s="34">
        <v>2009</v>
      </c>
      <c r="E3559" s="36">
        <v>0.46458333333333335</v>
      </c>
      <c r="F3559" s="36">
        <v>0.50138888888888888</v>
      </c>
      <c r="G3559" s="36">
        <v>3.6805555555555536E-2</v>
      </c>
      <c r="H3559" s="37">
        <v>2</v>
      </c>
      <c r="I3559" s="37">
        <v>2</v>
      </c>
      <c r="J3559" s="37">
        <v>2</v>
      </c>
      <c r="K3559" s="37">
        <v>2</v>
      </c>
      <c r="L3559" s="14" t="s">
        <v>99</v>
      </c>
      <c r="M3559" s="47" t="s">
        <v>244</v>
      </c>
      <c r="N3559" s="37">
        <v>2</v>
      </c>
      <c r="O3559" s="34">
        <f t="shared" si="619"/>
        <v>25.08</v>
      </c>
      <c r="P3559" s="34">
        <v>7.6</v>
      </c>
      <c r="Q3559" s="34">
        <f t="shared" si="620"/>
        <v>30.029999999999998</v>
      </c>
      <c r="R3559" s="34">
        <v>9.1</v>
      </c>
      <c r="S3559" s="34">
        <f t="shared" si="621"/>
        <v>25.08</v>
      </c>
      <c r="T3559" s="34">
        <v>7.6</v>
      </c>
      <c r="U3559" s="34" t="s">
        <v>43</v>
      </c>
      <c r="V3559" s="34" t="s">
        <v>43</v>
      </c>
      <c r="W3559" s="38">
        <v>27.87848</v>
      </c>
      <c r="X3559" s="38">
        <v>-115.17294</v>
      </c>
      <c r="Y3559" s="39">
        <f t="shared" si="622"/>
        <v>57.2</v>
      </c>
      <c r="Z3559" s="37">
        <v>14</v>
      </c>
      <c r="AA3559" s="37">
        <v>10</v>
      </c>
      <c r="AB3559" s="34" t="s">
        <v>44</v>
      </c>
      <c r="AC3559" s="34">
        <v>7</v>
      </c>
      <c r="AD3559" s="34">
        <v>20</v>
      </c>
      <c r="AE3559" s="34">
        <v>1</v>
      </c>
      <c r="AF3559" s="37">
        <v>44</v>
      </c>
      <c r="AG3559" s="34">
        <v>300</v>
      </c>
      <c r="AI3559" s="70">
        <f t="shared" si="616"/>
        <v>15.337</v>
      </c>
      <c r="AJ3559" s="71" t="s">
        <v>369</v>
      </c>
      <c r="AK3559" s="72">
        <f t="shared" si="617"/>
        <v>2.2645047633742106</v>
      </c>
      <c r="AL3559" s="73">
        <f t="shared" si="618"/>
        <v>2.2645047633742106</v>
      </c>
    </row>
    <row r="3560" spans="1:38" hidden="1">
      <c r="A3560" s="34" t="s">
        <v>177</v>
      </c>
      <c r="B3560" s="34" t="s">
        <v>178</v>
      </c>
      <c r="C3560" s="35">
        <v>40030</v>
      </c>
      <c r="D3560" s="34">
        <v>2009</v>
      </c>
      <c r="E3560" s="36">
        <v>0.42152777777777778</v>
      </c>
      <c r="F3560" s="36">
        <v>0.45347222222222222</v>
      </c>
      <c r="G3560" s="36">
        <v>3.1944444444444442E-2</v>
      </c>
      <c r="H3560" s="37">
        <v>2</v>
      </c>
      <c r="I3560" s="37">
        <v>1</v>
      </c>
      <c r="J3560" s="37">
        <v>3</v>
      </c>
      <c r="K3560" s="37">
        <v>3</v>
      </c>
      <c r="L3560" s="14" t="s">
        <v>99</v>
      </c>
      <c r="M3560" s="47" t="s">
        <v>244</v>
      </c>
      <c r="N3560" s="37">
        <v>2</v>
      </c>
      <c r="O3560" s="34">
        <f t="shared" si="619"/>
        <v>44.879999999999995</v>
      </c>
      <c r="P3560" s="34">
        <v>13.6</v>
      </c>
      <c r="Q3560" s="34">
        <f t="shared" si="620"/>
        <v>47.19</v>
      </c>
      <c r="R3560" s="34">
        <v>14.3</v>
      </c>
      <c r="S3560" s="34">
        <f t="shared" si="621"/>
        <v>47.19</v>
      </c>
      <c r="T3560" s="34">
        <v>14.3</v>
      </c>
      <c r="U3560" s="34" t="s">
        <v>43</v>
      </c>
      <c r="V3560" s="34" t="s">
        <v>43</v>
      </c>
      <c r="W3560" s="38">
        <v>27.876049999999999</v>
      </c>
      <c r="X3560" s="38">
        <v>-115.16637</v>
      </c>
      <c r="Y3560" s="39">
        <f t="shared" si="622"/>
        <v>62.6</v>
      </c>
      <c r="Z3560" s="37">
        <v>17</v>
      </c>
      <c r="AA3560" s="37">
        <v>10</v>
      </c>
      <c r="AB3560" s="34" t="s">
        <v>44</v>
      </c>
      <c r="AC3560" s="34">
        <v>1</v>
      </c>
      <c r="AD3560" s="34">
        <v>13</v>
      </c>
      <c r="AE3560" s="34">
        <v>1</v>
      </c>
      <c r="AF3560" s="37">
        <v>1</v>
      </c>
      <c r="AG3560" s="34">
        <v>150</v>
      </c>
      <c r="AI3560" s="70">
        <f t="shared" si="616"/>
        <v>10.373999999999999</v>
      </c>
      <c r="AJ3560" s="71" t="s">
        <v>369</v>
      </c>
      <c r="AK3560" s="72">
        <f t="shared" si="617"/>
        <v>0.96188687250685145</v>
      </c>
      <c r="AL3560" s="73">
        <f t="shared" si="618"/>
        <v>0.96188687250685145</v>
      </c>
    </row>
    <row r="3561" spans="1:38" hidden="1">
      <c r="A3561" s="34" t="s">
        <v>177</v>
      </c>
      <c r="B3561" s="34" t="s">
        <v>178</v>
      </c>
      <c r="C3561" s="35">
        <v>40030</v>
      </c>
      <c r="D3561" s="34">
        <v>2009</v>
      </c>
      <c r="E3561" s="36">
        <v>0.42152777777777778</v>
      </c>
      <c r="F3561" s="36">
        <v>0.45347222222222222</v>
      </c>
      <c r="G3561" s="36">
        <v>3.1944444444444442E-2</v>
      </c>
      <c r="H3561" s="37">
        <v>2</v>
      </c>
      <c r="I3561" s="37">
        <v>1</v>
      </c>
      <c r="J3561" s="37">
        <v>3</v>
      </c>
      <c r="K3561" s="37">
        <v>3</v>
      </c>
      <c r="L3561" s="14" t="s">
        <v>99</v>
      </c>
      <c r="M3561" s="47" t="s">
        <v>244</v>
      </c>
      <c r="N3561" s="37">
        <v>2</v>
      </c>
      <c r="O3561" s="34">
        <f t="shared" si="619"/>
        <v>44.879999999999995</v>
      </c>
      <c r="P3561" s="34">
        <v>13.6</v>
      </c>
      <c r="Q3561" s="34">
        <f t="shared" si="620"/>
        <v>47.19</v>
      </c>
      <c r="R3561" s="34">
        <v>14.3</v>
      </c>
      <c r="S3561" s="34">
        <f t="shared" si="621"/>
        <v>47.19</v>
      </c>
      <c r="T3561" s="34">
        <v>14.3</v>
      </c>
      <c r="U3561" s="34" t="s">
        <v>43</v>
      </c>
      <c r="V3561" s="34" t="s">
        <v>43</v>
      </c>
      <c r="W3561" s="38">
        <v>27.876049999999999</v>
      </c>
      <c r="X3561" s="38">
        <v>-115.16637</v>
      </c>
      <c r="Y3561" s="39">
        <f t="shared" si="622"/>
        <v>62.6</v>
      </c>
      <c r="Z3561" s="37">
        <v>17</v>
      </c>
      <c r="AA3561" s="37">
        <v>10</v>
      </c>
      <c r="AB3561" s="34" t="s">
        <v>44</v>
      </c>
      <c r="AC3561" s="34">
        <v>2</v>
      </c>
      <c r="AD3561" s="34">
        <v>11</v>
      </c>
      <c r="AE3561" s="34">
        <v>1</v>
      </c>
      <c r="AF3561" s="37">
        <v>6</v>
      </c>
      <c r="AG3561" s="34">
        <v>150</v>
      </c>
      <c r="AI3561" s="70">
        <f t="shared" si="616"/>
        <v>8.9559999999999995</v>
      </c>
      <c r="AJ3561" s="71" t="s">
        <v>369</v>
      </c>
      <c r="AK3561" s="72">
        <f t="shared" si="617"/>
        <v>0.69715856935839871</v>
      </c>
      <c r="AL3561" s="73">
        <f t="shared" si="618"/>
        <v>0.69715856935839871</v>
      </c>
    </row>
    <row r="3562" spans="1:38" hidden="1">
      <c r="A3562" s="34" t="s">
        <v>177</v>
      </c>
      <c r="B3562" s="34" t="s">
        <v>178</v>
      </c>
      <c r="C3562" s="35">
        <v>40030</v>
      </c>
      <c r="D3562" s="34">
        <v>2009</v>
      </c>
      <c r="E3562" s="36">
        <v>0.42152777777777778</v>
      </c>
      <c r="F3562" s="36">
        <v>0.45347222222222222</v>
      </c>
      <c r="G3562" s="36">
        <v>3.1944444444444442E-2</v>
      </c>
      <c r="H3562" s="37">
        <v>2</v>
      </c>
      <c r="I3562" s="37">
        <v>1</v>
      </c>
      <c r="J3562" s="37">
        <v>3</v>
      </c>
      <c r="K3562" s="37">
        <v>3</v>
      </c>
      <c r="L3562" s="14" t="s">
        <v>99</v>
      </c>
      <c r="M3562" s="47" t="s">
        <v>244</v>
      </c>
      <c r="N3562" s="37">
        <v>2</v>
      </c>
      <c r="O3562" s="34">
        <f t="shared" si="619"/>
        <v>44.879999999999995</v>
      </c>
      <c r="P3562" s="34">
        <v>13.6</v>
      </c>
      <c r="Q3562" s="34">
        <f t="shared" si="620"/>
        <v>47.19</v>
      </c>
      <c r="R3562" s="34">
        <v>14.3</v>
      </c>
      <c r="S3562" s="34">
        <f t="shared" si="621"/>
        <v>47.19</v>
      </c>
      <c r="T3562" s="34">
        <v>14.3</v>
      </c>
      <c r="U3562" s="34" t="s">
        <v>43</v>
      </c>
      <c r="V3562" s="34" t="s">
        <v>43</v>
      </c>
      <c r="W3562" s="38">
        <v>27.876049999999999</v>
      </c>
      <c r="X3562" s="38">
        <v>-115.16637</v>
      </c>
      <c r="Y3562" s="39">
        <f t="shared" si="622"/>
        <v>62.6</v>
      </c>
      <c r="Z3562" s="37">
        <v>17</v>
      </c>
      <c r="AA3562" s="37">
        <v>10</v>
      </c>
      <c r="AB3562" s="34" t="s">
        <v>44</v>
      </c>
      <c r="AC3562" s="34">
        <v>2</v>
      </c>
      <c r="AD3562" s="34">
        <v>12</v>
      </c>
      <c r="AE3562" s="34">
        <v>1</v>
      </c>
      <c r="AF3562" s="37">
        <v>6</v>
      </c>
      <c r="AG3562" s="34">
        <v>150</v>
      </c>
      <c r="AI3562" s="70">
        <f t="shared" si="616"/>
        <v>9.6649999999999991</v>
      </c>
      <c r="AJ3562" s="71" t="s">
        <v>369</v>
      </c>
      <c r="AK3562" s="72">
        <f t="shared" si="617"/>
        <v>0.82374690124645178</v>
      </c>
      <c r="AL3562" s="73">
        <f t="shared" si="618"/>
        <v>0.82374690124645178</v>
      </c>
    </row>
    <row r="3563" spans="1:38" hidden="1">
      <c r="A3563" s="34" t="s">
        <v>177</v>
      </c>
      <c r="B3563" s="34" t="s">
        <v>178</v>
      </c>
      <c r="C3563" s="35">
        <v>40030</v>
      </c>
      <c r="D3563" s="34">
        <v>2009</v>
      </c>
      <c r="E3563" s="36">
        <v>0.42152777777777778</v>
      </c>
      <c r="F3563" s="36">
        <v>0.45347222222222222</v>
      </c>
      <c r="G3563" s="36">
        <v>3.1944444444444442E-2</v>
      </c>
      <c r="H3563" s="37">
        <v>2</v>
      </c>
      <c r="I3563" s="37">
        <v>1</v>
      </c>
      <c r="J3563" s="37">
        <v>3</v>
      </c>
      <c r="K3563" s="37">
        <v>3</v>
      </c>
      <c r="L3563" s="14" t="s">
        <v>99</v>
      </c>
      <c r="M3563" s="47" t="s">
        <v>244</v>
      </c>
      <c r="N3563" s="37">
        <v>2</v>
      </c>
      <c r="O3563" s="34">
        <f t="shared" si="619"/>
        <v>44.879999999999995</v>
      </c>
      <c r="P3563" s="34">
        <v>13.6</v>
      </c>
      <c r="Q3563" s="34">
        <f t="shared" si="620"/>
        <v>47.19</v>
      </c>
      <c r="R3563" s="34">
        <v>14.3</v>
      </c>
      <c r="S3563" s="34">
        <f t="shared" si="621"/>
        <v>47.19</v>
      </c>
      <c r="T3563" s="34">
        <v>14.3</v>
      </c>
      <c r="U3563" s="34" t="s">
        <v>43</v>
      </c>
      <c r="V3563" s="34" t="s">
        <v>43</v>
      </c>
      <c r="W3563" s="38">
        <v>27.876049999999999</v>
      </c>
      <c r="X3563" s="38">
        <v>-115.16637</v>
      </c>
      <c r="Y3563" s="39">
        <f t="shared" si="622"/>
        <v>62.6</v>
      </c>
      <c r="Z3563" s="37">
        <v>17</v>
      </c>
      <c r="AA3563" s="37">
        <v>10</v>
      </c>
      <c r="AB3563" s="34" t="s">
        <v>44</v>
      </c>
      <c r="AC3563" s="34">
        <v>2</v>
      </c>
      <c r="AD3563" s="34">
        <v>15</v>
      </c>
      <c r="AE3563" s="34">
        <v>1</v>
      </c>
      <c r="AF3563" s="37">
        <v>6</v>
      </c>
      <c r="AG3563" s="34">
        <v>150</v>
      </c>
      <c r="AI3563" s="70">
        <f t="shared" si="616"/>
        <v>11.792</v>
      </c>
      <c r="AJ3563" s="71" t="s">
        <v>369</v>
      </c>
      <c r="AK3563" s="72">
        <f t="shared" si="617"/>
        <v>1.2734394051640829</v>
      </c>
      <c r="AL3563" s="73">
        <f t="shared" si="618"/>
        <v>1.2734394051640829</v>
      </c>
    </row>
    <row r="3564" spans="1:38" hidden="1">
      <c r="A3564" s="34" t="s">
        <v>177</v>
      </c>
      <c r="B3564" s="34" t="s">
        <v>178</v>
      </c>
      <c r="C3564" s="35">
        <v>40030</v>
      </c>
      <c r="D3564" s="34">
        <v>2009</v>
      </c>
      <c r="E3564" s="36">
        <v>0.42152777777777778</v>
      </c>
      <c r="F3564" s="36">
        <v>0.45347222222222222</v>
      </c>
      <c r="G3564" s="36">
        <v>3.1944444444444442E-2</v>
      </c>
      <c r="H3564" s="37">
        <v>2</v>
      </c>
      <c r="I3564" s="37">
        <v>1</v>
      </c>
      <c r="J3564" s="37">
        <v>3</v>
      </c>
      <c r="K3564" s="37">
        <v>3</v>
      </c>
      <c r="L3564" s="14" t="s">
        <v>99</v>
      </c>
      <c r="M3564" s="47" t="s">
        <v>244</v>
      </c>
      <c r="N3564" s="37">
        <v>2</v>
      </c>
      <c r="O3564" s="34">
        <f t="shared" si="619"/>
        <v>44.879999999999995</v>
      </c>
      <c r="P3564" s="34">
        <v>13.6</v>
      </c>
      <c r="Q3564" s="34">
        <f t="shared" si="620"/>
        <v>47.19</v>
      </c>
      <c r="R3564" s="34">
        <v>14.3</v>
      </c>
      <c r="S3564" s="34">
        <f t="shared" si="621"/>
        <v>47.19</v>
      </c>
      <c r="T3564" s="34">
        <v>14.3</v>
      </c>
      <c r="U3564" s="34" t="s">
        <v>43</v>
      </c>
      <c r="V3564" s="34" t="s">
        <v>43</v>
      </c>
      <c r="W3564" s="38">
        <v>27.876049999999999</v>
      </c>
      <c r="X3564" s="38">
        <v>-115.16637</v>
      </c>
      <c r="Y3564" s="39">
        <f t="shared" si="622"/>
        <v>62.6</v>
      </c>
      <c r="Z3564" s="37">
        <v>17</v>
      </c>
      <c r="AA3564" s="37">
        <v>10</v>
      </c>
      <c r="AB3564" s="34" t="s">
        <v>44</v>
      </c>
      <c r="AC3564" s="34">
        <v>2</v>
      </c>
      <c r="AD3564" s="34">
        <v>18</v>
      </c>
      <c r="AE3564" s="34">
        <v>1</v>
      </c>
      <c r="AF3564" s="37">
        <v>6</v>
      </c>
      <c r="AG3564" s="34">
        <v>150</v>
      </c>
      <c r="AI3564" s="70">
        <f t="shared" si="616"/>
        <v>13.918999999999999</v>
      </c>
      <c r="AJ3564" s="71" t="s">
        <v>369</v>
      </c>
      <c r="AK3564" s="72">
        <f t="shared" si="617"/>
        <v>1.8310631406548505</v>
      </c>
      <c r="AL3564" s="73">
        <f t="shared" si="618"/>
        <v>1.8310631406548505</v>
      </c>
    </row>
    <row r="3565" spans="1:38" hidden="1">
      <c r="A3565" s="34" t="s">
        <v>177</v>
      </c>
      <c r="B3565" s="34" t="s">
        <v>178</v>
      </c>
      <c r="C3565" s="35">
        <v>40030</v>
      </c>
      <c r="D3565" s="34">
        <v>2009</v>
      </c>
      <c r="E3565" s="36">
        <v>0.42152777777777778</v>
      </c>
      <c r="F3565" s="36">
        <v>0.45347222222222222</v>
      </c>
      <c r="G3565" s="36">
        <v>3.1944444444444442E-2</v>
      </c>
      <c r="H3565" s="37">
        <v>2</v>
      </c>
      <c r="I3565" s="37">
        <v>1</v>
      </c>
      <c r="J3565" s="37">
        <v>3</v>
      </c>
      <c r="K3565" s="37">
        <v>3</v>
      </c>
      <c r="L3565" s="14" t="s">
        <v>99</v>
      </c>
      <c r="M3565" s="47" t="s">
        <v>244</v>
      </c>
      <c r="N3565" s="37">
        <v>2</v>
      </c>
      <c r="O3565" s="34">
        <f t="shared" si="619"/>
        <v>44.879999999999995</v>
      </c>
      <c r="P3565" s="34">
        <v>13.6</v>
      </c>
      <c r="Q3565" s="34">
        <f t="shared" si="620"/>
        <v>47.19</v>
      </c>
      <c r="R3565" s="34">
        <v>14.3</v>
      </c>
      <c r="S3565" s="34">
        <f t="shared" si="621"/>
        <v>47.19</v>
      </c>
      <c r="T3565" s="34">
        <v>14.3</v>
      </c>
      <c r="U3565" s="34" t="s">
        <v>43</v>
      </c>
      <c r="V3565" s="34" t="s">
        <v>43</v>
      </c>
      <c r="W3565" s="38">
        <v>27.876049999999999</v>
      </c>
      <c r="X3565" s="38">
        <v>-115.16637</v>
      </c>
      <c r="Y3565" s="39">
        <f t="shared" si="622"/>
        <v>62.6</v>
      </c>
      <c r="Z3565" s="37">
        <v>17</v>
      </c>
      <c r="AA3565" s="37">
        <v>10</v>
      </c>
      <c r="AB3565" s="34" t="s">
        <v>44</v>
      </c>
      <c r="AC3565" s="34">
        <v>3</v>
      </c>
      <c r="AD3565" s="34">
        <v>17</v>
      </c>
      <c r="AE3565" s="34">
        <v>1</v>
      </c>
      <c r="AF3565" s="37">
        <v>12</v>
      </c>
      <c r="AG3565" s="34">
        <v>150</v>
      </c>
      <c r="AI3565" s="70">
        <f t="shared" si="616"/>
        <v>13.209999999999999</v>
      </c>
      <c r="AJ3565" s="71" t="s">
        <v>369</v>
      </c>
      <c r="AK3565" s="72">
        <f t="shared" si="617"/>
        <v>1.6329725885917237</v>
      </c>
      <c r="AL3565" s="73">
        <f t="shared" si="618"/>
        <v>1.6329725885917237</v>
      </c>
    </row>
    <row r="3566" spans="1:38" hidden="1">
      <c r="A3566" s="34" t="s">
        <v>177</v>
      </c>
      <c r="B3566" s="34" t="s">
        <v>178</v>
      </c>
      <c r="C3566" s="35">
        <v>40030</v>
      </c>
      <c r="D3566" s="34">
        <v>2009</v>
      </c>
      <c r="E3566" s="36">
        <v>0.42152777777777778</v>
      </c>
      <c r="F3566" s="36">
        <v>0.45347222222222222</v>
      </c>
      <c r="G3566" s="36">
        <v>3.1944444444444442E-2</v>
      </c>
      <c r="H3566" s="37">
        <v>2</v>
      </c>
      <c r="I3566" s="37">
        <v>1</v>
      </c>
      <c r="J3566" s="37">
        <v>3</v>
      </c>
      <c r="K3566" s="37">
        <v>3</v>
      </c>
      <c r="L3566" s="14" t="s">
        <v>99</v>
      </c>
      <c r="M3566" s="47" t="s">
        <v>244</v>
      </c>
      <c r="N3566" s="37">
        <v>2</v>
      </c>
      <c r="O3566" s="34">
        <f t="shared" si="619"/>
        <v>44.879999999999995</v>
      </c>
      <c r="P3566" s="34">
        <v>13.6</v>
      </c>
      <c r="Q3566" s="34">
        <f t="shared" si="620"/>
        <v>47.19</v>
      </c>
      <c r="R3566" s="34">
        <v>14.3</v>
      </c>
      <c r="S3566" s="34">
        <f t="shared" si="621"/>
        <v>47.19</v>
      </c>
      <c r="T3566" s="34">
        <v>14.3</v>
      </c>
      <c r="U3566" s="34" t="s">
        <v>43</v>
      </c>
      <c r="V3566" s="34" t="s">
        <v>43</v>
      </c>
      <c r="W3566" s="38">
        <v>27.876049999999999</v>
      </c>
      <c r="X3566" s="38">
        <v>-115.16637</v>
      </c>
      <c r="Y3566" s="39">
        <f t="shared" si="622"/>
        <v>62.6</v>
      </c>
      <c r="Z3566" s="37">
        <v>17</v>
      </c>
      <c r="AA3566" s="37">
        <v>10</v>
      </c>
      <c r="AB3566" s="34" t="s">
        <v>44</v>
      </c>
      <c r="AC3566" s="34">
        <v>4</v>
      </c>
      <c r="AD3566" s="34">
        <v>16</v>
      </c>
      <c r="AE3566" s="34">
        <v>1</v>
      </c>
      <c r="AF3566" s="37">
        <v>17</v>
      </c>
      <c r="AG3566" s="34">
        <v>150</v>
      </c>
      <c r="AI3566" s="70">
        <f t="shared" si="616"/>
        <v>12.500999999999999</v>
      </c>
      <c r="AJ3566" s="71" t="s">
        <v>369</v>
      </c>
      <c r="AK3566" s="72">
        <f t="shared" si="617"/>
        <v>1.4471406331162124</v>
      </c>
      <c r="AL3566" s="73">
        <f t="shared" si="618"/>
        <v>1.4471406331162124</v>
      </c>
    </row>
    <row r="3567" spans="1:38" hidden="1">
      <c r="A3567" s="34" t="s">
        <v>177</v>
      </c>
      <c r="B3567" s="34" t="s">
        <v>178</v>
      </c>
      <c r="C3567" s="35">
        <v>40030</v>
      </c>
      <c r="D3567" s="34">
        <v>2009</v>
      </c>
      <c r="E3567" s="36">
        <v>0.42152777777777778</v>
      </c>
      <c r="F3567" s="36">
        <v>0.45347222222222222</v>
      </c>
      <c r="G3567" s="36">
        <v>3.1944444444444442E-2</v>
      </c>
      <c r="H3567" s="37">
        <v>2</v>
      </c>
      <c r="I3567" s="37">
        <v>1</v>
      </c>
      <c r="J3567" s="37">
        <v>3</v>
      </c>
      <c r="K3567" s="37">
        <v>3</v>
      </c>
      <c r="L3567" s="14" t="s">
        <v>99</v>
      </c>
      <c r="M3567" s="47" t="s">
        <v>244</v>
      </c>
      <c r="N3567" s="37">
        <v>2</v>
      </c>
      <c r="O3567" s="34">
        <f t="shared" si="619"/>
        <v>44.879999999999995</v>
      </c>
      <c r="P3567" s="34">
        <v>13.6</v>
      </c>
      <c r="Q3567" s="34">
        <f t="shared" si="620"/>
        <v>47.19</v>
      </c>
      <c r="R3567" s="34">
        <v>14.3</v>
      </c>
      <c r="S3567" s="34">
        <f t="shared" si="621"/>
        <v>47.19</v>
      </c>
      <c r="T3567" s="34">
        <v>14.3</v>
      </c>
      <c r="U3567" s="34" t="s">
        <v>43</v>
      </c>
      <c r="V3567" s="34" t="s">
        <v>43</v>
      </c>
      <c r="W3567" s="38">
        <v>27.876049999999999</v>
      </c>
      <c r="X3567" s="38">
        <v>-115.16637</v>
      </c>
      <c r="Y3567" s="39">
        <f t="shared" si="622"/>
        <v>62.6</v>
      </c>
      <c r="Z3567" s="37">
        <v>17</v>
      </c>
      <c r="AA3567" s="37">
        <v>10</v>
      </c>
      <c r="AB3567" s="34" t="s">
        <v>44</v>
      </c>
      <c r="AC3567" s="34">
        <v>5</v>
      </c>
      <c r="AD3567" s="34">
        <v>16</v>
      </c>
      <c r="AE3567" s="34">
        <v>1</v>
      </c>
      <c r="AF3567" s="37">
        <v>19</v>
      </c>
      <c r="AG3567" s="34">
        <v>150</v>
      </c>
      <c r="AI3567" s="70">
        <f t="shared" si="616"/>
        <v>12.500999999999999</v>
      </c>
      <c r="AJ3567" s="71" t="s">
        <v>369</v>
      </c>
      <c r="AK3567" s="72">
        <f t="shared" si="617"/>
        <v>1.4471406331162124</v>
      </c>
      <c r="AL3567" s="73">
        <f t="shared" si="618"/>
        <v>1.4471406331162124</v>
      </c>
    </row>
    <row r="3568" spans="1:38" hidden="1">
      <c r="A3568" s="34" t="s">
        <v>177</v>
      </c>
      <c r="B3568" s="34" t="s">
        <v>178</v>
      </c>
      <c r="C3568" s="35">
        <v>40030</v>
      </c>
      <c r="D3568" s="34">
        <v>2009</v>
      </c>
      <c r="E3568" s="36">
        <v>0.42152777777777778</v>
      </c>
      <c r="F3568" s="36">
        <v>0.45347222222222222</v>
      </c>
      <c r="G3568" s="36">
        <v>3.1944444444444442E-2</v>
      </c>
      <c r="H3568" s="37">
        <v>2</v>
      </c>
      <c r="I3568" s="37">
        <v>1</v>
      </c>
      <c r="J3568" s="37">
        <v>3</v>
      </c>
      <c r="K3568" s="37">
        <v>3</v>
      </c>
      <c r="L3568" s="14" t="s">
        <v>99</v>
      </c>
      <c r="M3568" s="47" t="s">
        <v>244</v>
      </c>
      <c r="N3568" s="37">
        <v>2</v>
      </c>
      <c r="O3568" s="34">
        <f t="shared" si="619"/>
        <v>44.879999999999995</v>
      </c>
      <c r="P3568" s="34">
        <v>13.6</v>
      </c>
      <c r="Q3568" s="34">
        <f t="shared" si="620"/>
        <v>47.19</v>
      </c>
      <c r="R3568" s="34">
        <v>14.3</v>
      </c>
      <c r="S3568" s="34">
        <f t="shared" si="621"/>
        <v>47.19</v>
      </c>
      <c r="T3568" s="34">
        <v>14.3</v>
      </c>
      <c r="U3568" s="34" t="s">
        <v>43</v>
      </c>
      <c r="V3568" s="34" t="s">
        <v>43</v>
      </c>
      <c r="W3568" s="38">
        <v>27.876049999999999</v>
      </c>
      <c r="X3568" s="38">
        <v>-115.16637</v>
      </c>
      <c r="Y3568" s="39">
        <f t="shared" si="622"/>
        <v>62.6</v>
      </c>
      <c r="Z3568" s="37">
        <v>17</v>
      </c>
      <c r="AA3568" s="37">
        <v>10</v>
      </c>
      <c r="AB3568" s="34" t="s">
        <v>44</v>
      </c>
      <c r="AC3568" s="34">
        <v>6</v>
      </c>
      <c r="AD3568" s="34">
        <v>15</v>
      </c>
      <c r="AE3568" s="34">
        <v>1</v>
      </c>
      <c r="AF3568" s="37">
        <v>22</v>
      </c>
      <c r="AG3568" s="34">
        <v>150</v>
      </c>
      <c r="AI3568" s="70">
        <f t="shared" si="616"/>
        <v>11.792</v>
      </c>
      <c r="AJ3568" s="71" t="s">
        <v>369</v>
      </c>
      <c r="AK3568" s="72">
        <f t="shared" si="617"/>
        <v>1.2734394051640829</v>
      </c>
      <c r="AL3568" s="73">
        <f t="shared" si="618"/>
        <v>1.2734394051640829</v>
      </c>
    </row>
    <row r="3569" spans="1:38" hidden="1">
      <c r="A3569" s="34" t="s">
        <v>179</v>
      </c>
      <c r="B3569" s="34" t="s">
        <v>178</v>
      </c>
      <c r="C3569" s="35">
        <v>40030</v>
      </c>
      <c r="D3569" s="34">
        <v>2009</v>
      </c>
      <c r="E3569" s="36">
        <v>0.5</v>
      </c>
      <c r="F3569" s="36">
        <v>0.52152777777777781</v>
      </c>
      <c r="G3569" s="36">
        <v>3.1944444444444442E-2</v>
      </c>
      <c r="H3569" s="37">
        <v>2</v>
      </c>
      <c r="I3569" s="37">
        <v>1</v>
      </c>
      <c r="J3569" s="37">
        <v>4</v>
      </c>
      <c r="K3569" s="37">
        <v>4</v>
      </c>
      <c r="L3569" s="14" t="s">
        <v>99</v>
      </c>
      <c r="M3569" s="47" t="s">
        <v>244</v>
      </c>
      <c r="N3569" s="37">
        <v>2</v>
      </c>
      <c r="O3569" s="34">
        <f t="shared" si="619"/>
        <v>21.779999999999998</v>
      </c>
      <c r="P3569" s="34">
        <v>6.6</v>
      </c>
      <c r="Q3569" s="34">
        <f t="shared" si="620"/>
        <v>23.429999999999996</v>
      </c>
      <c r="R3569" s="34">
        <v>7.1</v>
      </c>
      <c r="S3569" s="34">
        <f t="shared" si="621"/>
        <v>23.429999999999996</v>
      </c>
      <c r="T3569" s="34">
        <v>7.1</v>
      </c>
      <c r="U3569" s="34" t="s">
        <v>43</v>
      </c>
      <c r="V3569" s="34" t="s">
        <v>43</v>
      </c>
      <c r="W3569" s="38">
        <v>27.876999999999999</v>
      </c>
      <c r="X3569" s="38">
        <v>-115.17278</v>
      </c>
      <c r="Y3569" s="39">
        <f t="shared" si="622"/>
        <v>62.6</v>
      </c>
      <c r="Z3569" s="37">
        <v>17</v>
      </c>
      <c r="AA3569" s="37">
        <v>8</v>
      </c>
      <c r="AB3569" s="34" t="s">
        <v>44</v>
      </c>
      <c r="AC3569" s="34">
        <v>1</v>
      </c>
      <c r="AD3569" s="34">
        <v>14</v>
      </c>
      <c r="AE3569" s="34">
        <v>1</v>
      </c>
      <c r="AF3569" s="37">
        <v>3</v>
      </c>
      <c r="AG3569" s="34">
        <v>120</v>
      </c>
      <c r="AI3569" s="70">
        <f t="shared" si="616"/>
        <v>11.083</v>
      </c>
      <c r="AJ3569" s="71" t="s">
        <v>369</v>
      </c>
      <c r="AK3569" s="72">
        <f t="shared" si="617"/>
        <v>1.1117350137621949</v>
      </c>
      <c r="AL3569" s="73">
        <f t="shared" si="618"/>
        <v>1.1117350137621949</v>
      </c>
    </row>
    <row r="3570" spans="1:38" hidden="1">
      <c r="A3570" s="34" t="s">
        <v>179</v>
      </c>
      <c r="B3570" s="34" t="s">
        <v>178</v>
      </c>
      <c r="C3570" s="35">
        <v>40030</v>
      </c>
      <c r="D3570" s="34">
        <v>2009</v>
      </c>
      <c r="E3570" s="36">
        <v>0.5</v>
      </c>
      <c r="F3570" s="36">
        <v>0.52152777777777781</v>
      </c>
      <c r="G3570" s="36">
        <v>3.1944444444444442E-2</v>
      </c>
      <c r="H3570" s="37">
        <v>2</v>
      </c>
      <c r="I3570" s="37">
        <v>1</v>
      </c>
      <c r="J3570" s="37">
        <v>4</v>
      </c>
      <c r="K3570" s="37">
        <v>4</v>
      </c>
      <c r="L3570" s="14" t="s">
        <v>99</v>
      </c>
      <c r="M3570" s="47" t="s">
        <v>244</v>
      </c>
      <c r="N3570" s="37">
        <v>2</v>
      </c>
      <c r="O3570" s="34">
        <f t="shared" si="619"/>
        <v>21.779999999999998</v>
      </c>
      <c r="P3570" s="34">
        <v>6.6</v>
      </c>
      <c r="Q3570" s="34">
        <f t="shared" si="620"/>
        <v>23.429999999999996</v>
      </c>
      <c r="R3570" s="34">
        <v>7.1</v>
      </c>
      <c r="S3570" s="34">
        <f t="shared" si="621"/>
        <v>23.429999999999996</v>
      </c>
      <c r="T3570" s="34">
        <v>7.1</v>
      </c>
      <c r="U3570" s="34" t="s">
        <v>43</v>
      </c>
      <c r="V3570" s="34" t="s">
        <v>43</v>
      </c>
      <c r="W3570" s="38">
        <v>27.876999999999999</v>
      </c>
      <c r="X3570" s="38">
        <v>-115.17278</v>
      </c>
      <c r="Y3570" s="39">
        <f t="shared" si="622"/>
        <v>62.6</v>
      </c>
      <c r="Z3570" s="37">
        <v>17</v>
      </c>
      <c r="AA3570" s="37">
        <v>8</v>
      </c>
      <c r="AB3570" s="34" t="s">
        <v>44</v>
      </c>
      <c r="AC3570" s="34">
        <v>2</v>
      </c>
      <c r="AD3570" s="34">
        <v>13</v>
      </c>
      <c r="AE3570" s="34">
        <v>1</v>
      </c>
      <c r="AF3570" s="37">
        <v>18</v>
      </c>
      <c r="AG3570" s="34">
        <v>120</v>
      </c>
      <c r="AI3570" s="70">
        <f t="shared" si="616"/>
        <v>10.373999999999999</v>
      </c>
      <c r="AJ3570" s="71" t="s">
        <v>369</v>
      </c>
      <c r="AK3570" s="72">
        <f t="shared" si="617"/>
        <v>0.96188687250685145</v>
      </c>
      <c r="AL3570" s="73">
        <f t="shared" si="618"/>
        <v>0.96188687250685145</v>
      </c>
    </row>
    <row r="3571" spans="1:38" hidden="1">
      <c r="A3571" s="34" t="s">
        <v>179</v>
      </c>
      <c r="B3571" s="34" t="s">
        <v>178</v>
      </c>
      <c r="C3571" s="35">
        <v>40030</v>
      </c>
      <c r="D3571" s="34">
        <v>2009</v>
      </c>
      <c r="E3571" s="36">
        <v>0.5</v>
      </c>
      <c r="F3571" s="36">
        <v>0.52152777777777781</v>
      </c>
      <c r="G3571" s="36">
        <v>3.1944444444444442E-2</v>
      </c>
      <c r="H3571" s="37">
        <v>2</v>
      </c>
      <c r="I3571" s="37">
        <v>1</v>
      </c>
      <c r="J3571" s="37">
        <v>4</v>
      </c>
      <c r="K3571" s="37">
        <v>4</v>
      </c>
      <c r="L3571" s="14" t="s">
        <v>99</v>
      </c>
      <c r="M3571" s="47" t="s">
        <v>244</v>
      </c>
      <c r="N3571" s="37">
        <v>2</v>
      </c>
      <c r="O3571" s="34">
        <f t="shared" si="619"/>
        <v>21.779999999999998</v>
      </c>
      <c r="P3571" s="34">
        <v>6.6</v>
      </c>
      <c r="Q3571" s="34">
        <f t="shared" si="620"/>
        <v>23.429999999999996</v>
      </c>
      <c r="R3571" s="34">
        <v>7.1</v>
      </c>
      <c r="S3571" s="34">
        <f t="shared" si="621"/>
        <v>23.429999999999996</v>
      </c>
      <c r="T3571" s="34">
        <v>7.1</v>
      </c>
      <c r="U3571" s="34" t="s">
        <v>43</v>
      </c>
      <c r="V3571" s="34" t="s">
        <v>43</v>
      </c>
      <c r="W3571" s="38">
        <v>27.876999999999999</v>
      </c>
      <c r="X3571" s="38">
        <v>-115.17278</v>
      </c>
      <c r="Y3571" s="39">
        <f t="shared" si="622"/>
        <v>62.6</v>
      </c>
      <c r="Z3571" s="37">
        <v>17</v>
      </c>
      <c r="AA3571" s="37">
        <v>8</v>
      </c>
      <c r="AB3571" s="34" t="s">
        <v>44</v>
      </c>
      <c r="AC3571" s="34">
        <v>3</v>
      </c>
      <c r="AD3571" s="34">
        <v>17</v>
      </c>
      <c r="AE3571" s="34">
        <v>1</v>
      </c>
      <c r="AF3571" s="37">
        <v>22</v>
      </c>
      <c r="AG3571" s="34">
        <v>120</v>
      </c>
      <c r="AI3571" s="70">
        <f t="shared" si="616"/>
        <v>13.209999999999999</v>
      </c>
      <c r="AJ3571" s="71" t="s">
        <v>369</v>
      </c>
      <c r="AK3571" s="72">
        <f t="shared" si="617"/>
        <v>1.6329725885917237</v>
      </c>
      <c r="AL3571" s="73">
        <f t="shared" si="618"/>
        <v>1.6329725885917237</v>
      </c>
    </row>
    <row r="3572" spans="1:38" hidden="1">
      <c r="A3572" s="34" t="s">
        <v>179</v>
      </c>
      <c r="B3572" s="34" t="s">
        <v>178</v>
      </c>
      <c r="C3572" s="35">
        <v>40030</v>
      </c>
      <c r="D3572" s="34">
        <v>2009</v>
      </c>
      <c r="E3572" s="36">
        <v>0.5</v>
      </c>
      <c r="F3572" s="36">
        <v>0.52152777777777781</v>
      </c>
      <c r="G3572" s="36">
        <v>3.1944444444444442E-2</v>
      </c>
      <c r="H3572" s="37">
        <v>2</v>
      </c>
      <c r="I3572" s="37">
        <v>1</v>
      </c>
      <c r="J3572" s="37">
        <v>4</v>
      </c>
      <c r="K3572" s="37">
        <v>4</v>
      </c>
      <c r="L3572" s="14" t="s">
        <v>99</v>
      </c>
      <c r="M3572" s="47" t="s">
        <v>244</v>
      </c>
      <c r="N3572" s="37">
        <v>2</v>
      </c>
      <c r="O3572" s="34">
        <f t="shared" si="619"/>
        <v>21.779999999999998</v>
      </c>
      <c r="P3572" s="34">
        <v>6.6</v>
      </c>
      <c r="Q3572" s="34">
        <f t="shared" si="620"/>
        <v>23.429999999999996</v>
      </c>
      <c r="R3572" s="34">
        <v>7.1</v>
      </c>
      <c r="S3572" s="34">
        <f t="shared" si="621"/>
        <v>23.429999999999996</v>
      </c>
      <c r="T3572" s="34">
        <v>7.1</v>
      </c>
      <c r="U3572" s="34" t="s">
        <v>43</v>
      </c>
      <c r="V3572" s="34" t="s">
        <v>43</v>
      </c>
      <c r="W3572" s="38">
        <v>27.876999999999999</v>
      </c>
      <c r="X3572" s="38">
        <v>-115.17278</v>
      </c>
      <c r="Y3572" s="39">
        <f t="shared" si="622"/>
        <v>62.6</v>
      </c>
      <c r="Z3572" s="37">
        <v>17</v>
      </c>
      <c r="AA3572" s="37">
        <v>8</v>
      </c>
      <c r="AB3572" s="34" t="s">
        <v>44</v>
      </c>
      <c r="AC3572" s="34">
        <v>4</v>
      </c>
      <c r="AD3572" s="34">
        <v>13</v>
      </c>
      <c r="AE3572" s="34">
        <v>1</v>
      </c>
      <c r="AF3572" s="37">
        <v>22</v>
      </c>
      <c r="AG3572" s="34">
        <v>120</v>
      </c>
      <c r="AI3572" s="70">
        <f t="shared" si="616"/>
        <v>10.373999999999999</v>
      </c>
      <c r="AJ3572" s="71" t="s">
        <v>369</v>
      </c>
      <c r="AK3572" s="72">
        <f t="shared" si="617"/>
        <v>0.96188687250685145</v>
      </c>
      <c r="AL3572" s="73">
        <f t="shared" si="618"/>
        <v>0.96188687250685145</v>
      </c>
    </row>
    <row r="3573" spans="1:38" hidden="1">
      <c r="A3573" s="34" t="s">
        <v>179</v>
      </c>
      <c r="B3573" s="34" t="s">
        <v>178</v>
      </c>
      <c r="C3573" s="35">
        <v>40030</v>
      </c>
      <c r="D3573" s="34">
        <v>2009</v>
      </c>
      <c r="E3573" s="36">
        <v>0.5</v>
      </c>
      <c r="F3573" s="36">
        <v>0.52152777777777781</v>
      </c>
      <c r="G3573" s="36">
        <v>3.1944444444444442E-2</v>
      </c>
      <c r="H3573" s="37">
        <v>2</v>
      </c>
      <c r="I3573" s="37">
        <v>1</v>
      </c>
      <c r="J3573" s="37">
        <v>4</v>
      </c>
      <c r="K3573" s="37">
        <v>4</v>
      </c>
      <c r="L3573" s="14" t="s">
        <v>99</v>
      </c>
      <c r="M3573" s="47" t="s">
        <v>244</v>
      </c>
      <c r="N3573" s="37">
        <v>2</v>
      </c>
      <c r="O3573" s="34">
        <f t="shared" si="619"/>
        <v>21.779999999999998</v>
      </c>
      <c r="P3573" s="34">
        <v>6.6</v>
      </c>
      <c r="Q3573" s="34">
        <f t="shared" si="620"/>
        <v>23.429999999999996</v>
      </c>
      <c r="R3573" s="34">
        <v>7.1</v>
      </c>
      <c r="S3573" s="34">
        <f t="shared" si="621"/>
        <v>23.429999999999996</v>
      </c>
      <c r="T3573" s="34">
        <v>7.1</v>
      </c>
      <c r="U3573" s="34" t="s">
        <v>43</v>
      </c>
      <c r="V3573" s="34" t="s">
        <v>43</v>
      </c>
      <c r="W3573" s="38">
        <v>27.876999999999999</v>
      </c>
      <c r="X3573" s="38">
        <v>-115.17278</v>
      </c>
      <c r="Y3573" s="39">
        <f t="shared" si="622"/>
        <v>62.6</v>
      </c>
      <c r="Z3573" s="37">
        <v>17</v>
      </c>
      <c r="AA3573" s="37">
        <v>8</v>
      </c>
      <c r="AB3573" s="34" t="s">
        <v>44</v>
      </c>
      <c r="AC3573" s="34">
        <v>4</v>
      </c>
      <c r="AD3573" s="34">
        <v>14</v>
      </c>
      <c r="AE3573" s="34">
        <v>1</v>
      </c>
      <c r="AF3573" s="37">
        <v>22</v>
      </c>
      <c r="AG3573" s="34">
        <v>120</v>
      </c>
      <c r="AI3573" s="70">
        <f t="shared" si="616"/>
        <v>11.083</v>
      </c>
      <c r="AJ3573" s="71" t="s">
        <v>369</v>
      </c>
      <c r="AK3573" s="72">
        <f t="shared" si="617"/>
        <v>1.1117350137621949</v>
      </c>
      <c r="AL3573" s="73">
        <f t="shared" si="618"/>
        <v>1.1117350137621949</v>
      </c>
    </row>
    <row r="3574" spans="1:38" hidden="1">
      <c r="A3574" s="34" t="s">
        <v>179</v>
      </c>
      <c r="B3574" s="34" t="s">
        <v>178</v>
      </c>
      <c r="C3574" s="35">
        <v>40030</v>
      </c>
      <c r="D3574" s="34">
        <v>2009</v>
      </c>
      <c r="E3574" s="36">
        <v>0.5</v>
      </c>
      <c r="F3574" s="36">
        <v>0.52152777777777781</v>
      </c>
      <c r="G3574" s="36">
        <v>3.1944444444444442E-2</v>
      </c>
      <c r="H3574" s="37">
        <v>2</v>
      </c>
      <c r="I3574" s="37">
        <v>1</v>
      </c>
      <c r="J3574" s="37">
        <v>4</v>
      </c>
      <c r="K3574" s="37">
        <v>4</v>
      </c>
      <c r="L3574" s="14" t="s">
        <v>99</v>
      </c>
      <c r="M3574" s="47" t="s">
        <v>244</v>
      </c>
      <c r="N3574" s="37">
        <v>2</v>
      </c>
      <c r="O3574" s="34">
        <f t="shared" si="619"/>
        <v>21.779999999999998</v>
      </c>
      <c r="P3574" s="34">
        <v>6.6</v>
      </c>
      <c r="Q3574" s="34">
        <f t="shared" si="620"/>
        <v>23.429999999999996</v>
      </c>
      <c r="R3574" s="34">
        <v>7.1</v>
      </c>
      <c r="S3574" s="34">
        <f t="shared" si="621"/>
        <v>23.429999999999996</v>
      </c>
      <c r="T3574" s="34">
        <v>7.1</v>
      </c>
      <c r="U3574" s="34" t="s">
        <v>43</v>
      </c>
      <c r="V3574" s="34" t="s">
        <v>43</v>
      </c>
      <c r="W3574" s="38">
        <v>27.876999999999999</v>
      </c>
      <c r="X3574" s="38">
        <v>-115.17278</v>
      </c>
      <c r="Y3574" s="39">
        <f t="shared" si="622"/>
        <v>62.6</v>
      </c>
      <c r="Z3574" s="37">
        <v>17</v>
      </c>
      <c r="AA3574" s="37">
        <v>8</v>
      </c>
      <c r="AB3574" s="34" t="s">
        <v>44</v>
      </c>
      <c r="AC3574" s="34">
        <v>4</v>
      </c>
      <c r="AD3574" s="34">
        <v>15</v>
      </c>
      <c r="AE3574" s="34">
        <v>1</v>
      </c>
      <c r="AF3574" s="37">
        <v>22</v>
      </c>
      <c r="AG3574" s="34">
        <v>120</v>
      </c>
      <c r="AI3574" s="70">
        <f t="shared" si="616"/>
        <v>11.792</v>
      </c>
      <c r="AJ3574" s="71" t="s">
        <v>369</v>
      </c>
      <c r="AK3574" s="72">
        <f t="shared" si="617"/>
        <v>1.2734394051640829</v>
      </c>
      <c r="AL3574" s="73">
        <f t="shared" si="618"/>
        <v>1.2734394051640829</v>
      </c>
    </row>
    <row r="3575" spans="1:38" hidden="1">
      <c r="A3575" s="34" t="s">
        <v>179</v>
      </c>
      <c r="B3575" s="34" t="s">
        <v>178</v>
      </c>
      <c r="C3575" s="35">
        <v>40030</v>
      </c>
      <c r="D3575" s="34">
        <v>2009</v>
      </c>
      <c r="E3575" s="36">
        <v>0.5</v>
      </c>
      <c r="F3575" s="36">
        <v>0.52152777777777781</v>
      </c>
      <c r="G3575" s="36">
        <v>3.1944444444444442E-2</v>
      </c>
      <c r="H3575" s="37">
        <v>2</v>
      </c>
      <c r="I3575" s="37">
        <v>1</v>
      </c>
      <c r="J3575" s="37">
        <v>4</v>
      </c>
      <c r="K3575" s="37">
        <v>4</v>
      </c>
      <c r="L3575" s="14" t="s">
        <v>99</v>
      </c>
      <c r="M3575" s="47" t="s">
        <v>244</v>
      </c>
      <c r="N3575" s="37">
        <v>2</v>
      </c>
      <c r="O3575" s="34">
        <f t="shared" si="619"/>
        <v>21.779999999999998</v>
      </c>
      <c r="P3575" s="34">
        <v>6.6</v>
      </c>
      <c r="Q3575" s="34">
        <f t="shared" si="620"/>
        <v>23.429999999999996</v>
      </c>
      <c r="R3575" s="34">
        <v>7.1</v>
      </c>
      <c r="S3575" s="34">
        <f t="shared" si="621"/>
        <v>23.429999999999996</v>
      </c>
      <c r="T3575" s="34">
        <v>7.1</v>
      </c>
      <c r="U3575" s="34" t="s">
        <v>43</v>
      </c>
      <c r="V3575" s="34" t="s">
        <v>43</v>
      </c>
      <c r="W3575" s="38">
        <v>27.876999999999999</v>
      </c>
      <c r="X3575" s="38">
        <v>-115.17278</v>
      </c>
      <c r="Y3575" s="39">
        <f t="shared" si="622"/>
        <v>62.6</v>
      </c>
      <c r="Z3575" s="37">
        <v>17</v>
      </c>
      <c r="AA3575" s="37">
        <v>8</v>
      </c>
      <c r="AB3575" s="34" t="s">
        <v>44</v>
      </c>
      <c r="AC3575" s="34">
        <v>4</v>
      </c>
      <c r="AD3575" s="34">
        <v>18</v>
      </c>
      <c r="AE3575" s="34">
        <v>1</v>
      </c>
      <c r="AF3575" s="37">
        <v>22</v>
      </c>
      <c r="AG3575" s="34">
        <v>120</v>
      </c>
      <c r="AI3575" s="70">
        <f t="shared" si="616"/>
        <v>13.918999999999999</v>
      </c>
      <c r="AJ3575" s="71" t="s">
        <v>369</v>
      </c>
      <c r="AK3575" s="72">
        <f t="shared" si="617"/>
        <v>1.8310631406548505</v>
      </c>
      <c r="AL3575" s="73">
        <f t="shared" si="618"/>
        <v>1.8310631406548505</v>
      </c>
    </row>
    <row r="3576" spans="1:38" hidden="1">
      <c r="A3576" s="34" t="s">
        <v>179</v>
      </c>
      <c r="B3576" s="34" t="s">
        <v>178</v>
      </c>
      <c r="C3576" s="35">
        <v>40030</v>
      </c>
      <c r="D3576" s="34">
        <v>2009</v>
      </c>
      <c r="E3576" s="36">
        <v>0.5</v>
      </c>
      <c r="F3576" s="36">
        <v>0.52152777777777781</v>
      </c>
      <c r="G3576" s="36">
        <v>3.1944444444444442E-2</v>
      </c>
      <c r="H3576" s="37">
        <v>2</v>
      </c>
      <c r="I3576" s="37">
        <v>1</v>
      </c>
      <c r="J3576" s="37">
        <v>4</v>
      </c>
      <c r="K3576" s="37">
        <v>4</v>
      </c>
      <c r="L3576" s="14" t="s">
        <v>99</v>
      </c>
      <c r="M3576" s="47" t="s">
        <v>244</v>
      </c>
      <c r="N3576" s="37">
        <v>2</v>
      </c>
      <c r="O3576" s="34">
        <f t="shared" si="619"/>
        <v>21.779999999999998</v>
      </c>
      <c r="P3576" s="34">
        <v>6.6</v>
      </c>
      <c r="Q3576" s="34">
        <f t="shared" si="620"/>
        <v>23.429999999999996</v>
      </c>
      <c r="R3576" s="34">
        <v>7.1</v>
      </c>
      <c r="S3576" s="34">
        <f t="shared" si="621"/>
        <v>23.429999999999996</v>
      </c>
      <c r="T3576" s="34">
        <v>7.1</v>
      </c>
      <c r="U3576" s="34" t="s">
        <v>43</v>
      </c>
      <c r="V3576" s="34" t="s">
        <v>43</v>
      </c>
      <c r="W3576" s="38">
        <v>27.876999999999999</v>
      </c>
      <c r="X3576" s="38">
        <v>-115.17278</v>
      </c>
      <c r="Y3576" s="39">
        <f t="shared" si="622"/>
        <v>62.6</v>
      </c>
      <c r="Z3576" s="37">
        <v>17</v>
      </c>
      <c r="AA3576" s="37">
        <v>8</v>
      </c>
      <c r="AB3576" s="34" t="s">
        <v>44</v>
      </c>
      <c r="AC3576" s="34">
        <v>4</v>
      </c>
      <c r="AD3576" s="34">
        <v>22</v>
      </c>
      <c r="AE3576" s="34">
        <v>1</v>
      </c>
      <c r="AF3576" s="37">
        <v>22</v>
      </c>
      <c r="AG3576" s="34">
        <v>120</v>
      </c>
      <c r="AI3576" s="70">
        <f t="shared" si="616"/>
        <v>16.754999999999999</v>
      </c>
      <c r="AJ3576" s="71" t="s">
        <v>369</v>
      </c>
      <c r="AK3576" s="72">
        <f t="shared" si="617"/>
        <v>2.7483879168691034</v>
      </c>
      <c r="AL3576" s="73">
        <f t="shared" si="618"/>
        <v>2.7483879168691034</v>
      </c>
    </row>
    <row r="3577" spans="1:38" hidden="1">
      <c r="A3577" s="34" t="s">
        <v>179</v>
      </c>
      <c r="B3577" s="34" t="s">
        <v>178</v>
      </c>
      <c r="C3577" s="35">
        <v>40030</v>
      </c>
      <c r="D3577" s="34">
        <v>2009</v>
      </c>
      <c r="E3577" s="36">
        <v>0.5</v>
      </c>
      <c r="F3577" s="36">
        <v>0.52152777777777781</v>
      </c>
      <c r="G3577" s="36">
        <v>3.1944444444444442E-2</v>
      </c>
      <c r="H3577" s="37">
        <v>2</v>
      </c>
      <c r="I3577" s="37">
        <v>1</v>
      </c>
      <c r="J3577" s="37">
        <v>4</v>
      </c>
      <c r="K3577" s="37">
        <v>4</v>
      </c>
      <c r="L3577" s="14" t="s">
        <v>99</v>
      </c>
      <c r="M3577" s="47" t="s">
        <v>244</v>
      </c>
      <c r="N3577" s="37">
        <v>2</v>
      </c>
      <c r="O3577" s="34">
        <f t="shared" si="619"/>
        <v>21.779999999999998</v>
      </c>
      <c r="P3577" s="34">
        <v>6.6</v>
      </c>
      <c r="Q3577" s="34">
        <f t="shared" si="620"/>
        <v>23.429999999999996</v>
      </c>
      <c r="R3577" s="34">
        <v>7.1</v>
      </c>
      <c r="S3577" s="34">
        <f t="shared" si="621"/>
        <v>23.429999999999996</v>
      </c>
      <c r="T3577" s="34">
        <v>7.1</v>
      </c>
      <c r="U3577" s="34" t="s">
        <v>43</v>
      </c>
      <c r="V3577" s="34" t="s">
        <v>43</v>
      </c>
      <c r="W3577" s="38">
        <v>27.876999999999999</v>
      </c>
      <c r="X3577" s="38">
        <v>-115.17278</v>
      </c>
      <c r="Y3577" s="39">
        <f t="shared" si="622"/>
        <v>62.6</v>
      </c>
      <c r="Z3577" s="37">
        <v>17</v>
      </c>
      <c r="AA3577" s="37">
        <v>8</v>
      </c>
      <c r="AB3577" s="34" t="s">
        <v>44</v>
      </c>
      <c r="AC3577" s="34">
        <v>5</v>
      </c>
      <c r="AD3577" s="34">
        <v>19</v>
      </c>
      <c r="AE3577" s="34">
        <v>1</v>
      </c>
      <c r="AF3577" s="37">
        <v>31</v>
      </c>
      <c r="AG3577" s="34">
        <v>120</v>
      </c>
      <c r="AI3577" s="70">
        <f t="shared" si="616"/>
        <v>14.628</v>
      </c>
      <c r="AJ3577" s="71" t="s">
        <v>369</v>
      </c>
      <c r="AK3577" s="72">
        <f t="shared" si="617"/>
        <v>2.041534710262368</v>
      </c>
      <c r="AL3577" s="73">
        <f t="shared" si="618"/>
        <v>2.041534710262368</v>
      </c>
    </row>
    <row r="3578" spans="1:38" hidden="1">
      <c r="A3578" s="34" t="s">
        <v>180</v>
      </c>
      <c r="B3578" s="34" t="s">
        <v>40</v>
      </c>
      <c r="C3578" s="35">
        <v>40031</v>
      </c>
      <c r="D3578" s="34">
        <v>2009</v>
      </c>
      <c r="E3578" s="36">
        <v>0.36388888888888887</v>
      </c>
      <c r="F3578" s="36">
        <v>0.39097222222222222</v>
      </c>
      <c r="G3578" s="36">
        <v>2.7083333333333348E-2</v>
      </c>
      <c r="H3578" s="37">
        <v>2</v>
      </c>
      <c r="I3578" s="37">
        <v>1</v>
      </c>
      <c r="J3578" s="37">
        <v>1</v>
      </c>
      <c r="K3578" s="37">
        <v>1</v>
      </c>
      <c r="L3578" s="34" t="s">
        <v>61</v>
      </c>
      <c r="M3578" s="14" t="s">
        <v>62</v>
      </c>
      <c r="N3578" s="37">
        <v>1</v>
      </c>
      <c r="O3578" s="34">
        <f t="shared" si="619"/>
        <v>60.39</v>
      </c>
      <c r="P3578" s="37">
        <v>18.3</v>
      </c>
      <c r="Q3578" s="34">
        <f t="shared" si="620"/>
        <v>62.36999999999999</v>
      </c>
      <c r="R3578" s="37">
        <v>18.899999999999999</v>
      </c>
      <c r="S3578" s="34">
        <f t="shared" si="621"/>
        <v>62.36999999999999</v>
      </c>
      <c r="T3578" s="37">
        <v>18.899999999999999</v>
      </c>
      <c r="U3578" s="34" t="s">
        <v>43</v>
      </c>
      <c r="V3578" s="34" t="s">
        <v>43</v>
      </c>
      <c r="W3578" s="38">
        <v>27.891870000000001</v>
      </c>
      <c r="X3578" s="38">
        <v>-115.19101999999999</v>
      </c>
      <c r="Y3578" s="39">
        <f t="shared" si="622"/>
        <v>57.2</v>
      </c>
      <c r="Z3578" s="37">
        <v>14</v>
      </c>
      <c r="AA3578" s="37">
        <v>10</v>
      </c>
      <c r="AB3578" s="34" t="s">
        <v>44</v>
      </c>
      <c r="AC3578" s="34">
        <v>1</v>
      </c>
      <c r="AD3578" s="34">
        <v>18</v>
      </c>
      <c r="AE3578" s="34">
        <v>1</v>
      </c>
      <c r="AF3578" s="37">
        <v>3</v>
      </c>
      <c r="AG3578" s="34">
        <v>330</v>
      </c>
      <c r="AI3578" s="70">
        <f t="shared" si="616"/>
        <v>13.918999999999999</v>
      </c>
      <c r="AJ3578" s="71" t="s">
        <v>369</v>
      </c>
      <c r="AK3578" s="72">
        <f t="shared" si="617"/>
        <v>1.8310631406548505</v>
      </c>
      <c r="AL3578" s="73">
        <f t="shared" si="618"/>
        <v>1.8310631406548505</v>
      </c>
    </row>
    <row r="3579" spans="1:38" hidden="1">
      <c r="A3579" s="34" t="s">
        <v>180</v>
      </c>
      <c r="B3579" s="34" t="s">
        <v>40</v>
      </c>
      <c r="C3579" s="35">
        <v>40031</v>
      </c>
      <c r="D3579" s="34">
        <v>2009</v>
      </c>
      <c r="E3579" s="36">
        <v>0.36388888888888887</v>
      </c>
      <c r="F3579" s="36">
        <v>0.39097222222222222</v>
      </c>
      <c r="G3579" s="36">
        <v>2.7083333333333348E-2</v>
      </c>
      <c r="H3579" s="37">
        <v>2</v>
      </c>
      <c r="I3579" s="37">
        <v>1</v>
      </c>
      <c r="J3579" s="37">
        <v>1</v>
      </c>
      <c r="K3579" s="37">
        <v>1</v>
      </c>
      <c r="L3579" s="34" t="s">
        <v>61</v>
      </c>
      <c r="M3579" s="14" t="s">
        <v>62</v>
      </c>
      <c r="N3579" s="37">
        <v>1</v>
      </c>
      <c r="O3579" s="34">
        <f t="shared" si="619"/>
        <v>60.39</v>
      </c>
      <c r="P3579" s="37">
        <v>18.3</v>
      </c>
      <c r="Q3579" s="34">
        <f t="shared" si="620"/>
        <v>62.36999999999999</v>
      </c>
      <c r="R3579" s="37">
        <v>18.899999999999999</v>
      </c>
      <c r="S3579" s="34">
        <f t="shared" si="621"/>
        <v>62.36999999999999</v>
      </c>
      <c r="T3579" s="37">
        <v>18.899999999999999</v>
      </c>
      <c r="U3579" s="34" t="s">
        <v>43</v>
      </c>
      <c r="V3579" s="34" t="s">
        <v>43</v>
      </c>
      <c r="W3579" s="38">
        <v>27.891870000000001</v>
      </c>
      <c r="X3579" s="38">
        <v>-115.19101999999999</v>
      </c>
      <c r="Y3579" s="39">
        <f t="shared" si="622"/>
        <v>57.2</v>
      </c>
      <c r="Z3579" s="37">
        <v>14</v>
      </c>
      <c r="AA3579" s="37">
        <v>10</v>
      </c>
      <c r="AB3579" s="34" t="s">
        <v>44</v>
      </c>
      <c r="AC3579" s="34">
        <v>2</v>
      </c>
      <c r="AD3579" s="34">
        <v>9</v>
      </c>
      <c r="AE3579" s="34">
        <v>1</v>
      </c>
      <c r="AF3579" s="37">
        <v>8</v>
      </c>
      <c r="AG3579" s="34">
        <v>330</v>
      </c>
      <c r="AI3579" s="70">
        <f t="shared" si="616"/>
        <v>7.5379999999999994</v>
      </c>
      <c r="AJ3579" s="71" t="s">
        <v>369</v>
      </c>
      <c r="AK3579" s="72">
        <f t="shared" si="617"/>
        <v>0.47796121404284658</v>
      </c>
      <c r="AL3579" s="73">
        <f t="shared" si="618"/>
        <v>0.47796121404284658</v>
      </c>
    </row>
    <row r="3580" spans="1:38" hidden="1">
      <c r="A3580" s="34" t="s">
        <v>180</v>
      </c>
      <c r="B3580" s="34" t="s">
        <v>40</v>
      </c>
      <c r="C3580" s="35">
        <v>40031</v>
      </c>
      <c r="D3580" s="34">
        <v>2009</v>
      </c>
      <c r="E3580" s="36">
        <v>0.36388888888888887</v>
      </c>
      <c r="F3580" s="36">
        <v>0.39097222222222222</v>
      </c>
      <c r="G3580" s="36">
        <v>2.7083333333333348E-2</v>
      </c>
      <c r="H3580" s="37">
        <v>2</v>
      </c>
      <c r="I3580" s="37">
        <v>1</v>
      </c>
      <c r="J3580" s="37">
        <v>1</v>
      </c>
      <c r="K3580" s="37">
        <v>1</v>
      </c>
      <c r="L3580" s="34" t="s">
        <v>61</v>
      </c>
      <c r="M3580" s="14" t="s">
        <v>62</v>
      </c>
      <c r="N3580" s="37">
        <v>1</v>
      </c>
      <c r="O3580" s="34">
        <f t="shared" si="619"/>
        <v>60.39</v>
      </c>
      <c r="P3580" s="37">
        <v>18.3</v>
      </c>
      <c r="Q3580" s="34">
        <f t="shared" si="620"/>
        <v>62.36999999999999</v>
      </c>
      <c r="R3580" s="37">
        <v>18.899999999999999</v>
      </c>
      <c r="S3580" s="34">
        <f t="shared" si="621"/>
        <v>62.36999999999999</v>
      </c>
      <c r="T3580" s="37">
        <v>18.899999999999999</v>
      </c>
      <c r="U3580" s="34" t="s">
        <v>43</v>
      </c>
      <c r="V3580" s="34" t="s">
        <v>43</v>
      </c>
      <c r="W3580" s="38">
        <v>27.891870000000001</v>
      </c>
      <c r="X3580" s="38">
        <v>-115.19101999999999</v>
      </c>
      <c r="Y3580" s="39">
        <f t="shared" si="622"/>
        <v>57.2</v>
      </c>
      <c r="Z3580" s="37">
        <v>14</v>
      </c>
      <c r="AA3580" s="37">
        <v>10</v>
      </c>
      <c r="AB3580" s="34" t="s">
        <v>44</v>
      </c>
      <c r="AC3580" s="34">
        <v>2</v>
      </c>
      <c r="AD3580" s="34">
        <v>13</v>
      </c>
      <c r="AE3580" s="34">
        <v>1</v>
      </c>
      <c r="AF3580" s="37">
        <v>8</v>
      </c>
      <c r="AG3580" s="34">
        <v>330</v>
      </c>
      <c r="AI3580" s="70">
        <f t="shared" si="616"/>
        <v>10.373999999999999</v>
      </c>
      <c r="AJ3580" s="71" t="s">
        <v>369</v>
      </c>
      <c r="AK3580" s="72">
        <f t="shared" si="617"/>
        <v>0.96188687250685145</v>
      </c>
      <c r="AL3580" s="73">
        <f t="shared" si="618"/>
        <v>0.96188687250685145</v>
      </c>
    </row>
    <row r="3581" spans="1:38" hidden="1">
      <c r="A3581" s="34" t="s">
        <v>180</v>
      </c>
      <c r="B3581" s="34" t="s">
        <v>40</v>
      </c>
      <c r="C3581" s="35">
        <v>40031</v>
      </c>
      <c r="D3581" s="34">
        <v>2009</v>
      </c>
      <c r="E3581" s="36">
        <v>0.36388888888888887</v>
      </c>
      <c r="F3581" s="36">
        <v>0.39097222222222222</v>
      </c>
      <c r="G3581" s="36">
        <v>2.7083333333333348E-2</v>
      </c>
      <c r="H3581" s="37">
        <v>2</v>
      </c>
      <c r="I3581" s="37">
        <v>1</v>
      </c>
      <c r="J3581" s="37">
        <v>1</v>
      </c>
      <c r="K3581" s="37">
        <v>1</v>
      </c>
      <c r="L3581" s="34" t="s">
        <v>61</v>
      </c>
      <c r="M3581" s="14" t="s">
        <v>62</v>
      </c>
      <c r="N3581" s="37">
        <v>1</v>
      </c>
      <c r="O3581" s="34">
        <f t="shared" si="619"/>
        <v>60.39</v>
      </c>
      <c r="P3581" s="37">
        <v>18.3</v>
      </c>
      <c r="Q3581" s="34">
        <f t="shared" si="620"/>
        <v>62.36999999999999</v>
      </c>
      <c r="R3581" s="37">
        <v>18.899999999999999</v>
      </c>
      <c r="S3581" s="34">
        <f t="shared" si="621"/>
        <v>62.36999999999999</v>
      </c>
      <c r="T3581" s="37">
        <v>18.899999999999999</v>
      </c>
      <c r="U3581" s="34" t="s">
        <v>43</v>
      </c>
      <c r="V3581" s="34" t="s">
        <v>43</v>
      </c>
      <c r="W3581" s="38">
        <v>27.891870000000001</v>
      </c>
      <c r="X3581" s="38">
        <v>-115.19101999999999</v>
      </c>
      <c r="Y3581" s="39">
        <f t="shared" si="622"/>
        <v>57.2</v>
      </c>
      <c r="Z3581" s="37">
        <v>14</v>
      </c>
      <c r="AA3581" s="37">
        <v>10</v>
      </c>
      <c r="AB3581" s="34" t="s">
        <v>44</v>
      </c>
      <c r="AC3581" s="34">
        <v>2</v>
      </c>
      <c r="AD3581" s="34">
        <v>13</v>
      </c>
      <c r="AE3581" s="34">
        <v>1</v>
      </c>
      <c r="AF3581" s="37">
        <v>8</v>
      </c>
      <c r="AG3581" s="34">
        <v>330</v>
      </c>
      <c r="AI3581" s="70">
        <f t="shared" si="616"/>
        <v>10.373999999999999</v>
      </c>
      <c r="AJ3581" s="71" t="s">
        <v>369</v>
      </c>
      <c r="AK3581" s="72">
        <f t="shared" si="617"/>
        <v>0.96188687250685145</v>
      </c>
      <c r="AL3581" s="73">
        <f t="shared" si="618"/>
        <v>0.96188687250685145</v>
      </c>
    </row>
    <row r="3582" spans="1:38" hidden="1">
      <c r="A3582" s="34" t="s">
        <v>180</v>
      </c>
      <c r="B3582" s="34" t="s">
        <v>40</v>
      </c>
      <c r="C3582" s="35">
        <v>40031</v>
      </c>
      <c r="D3582" s="34">
        <v>2009</v>
      </c>
      <c r="E3582" s="36">
        <v>0.36388888888888887</v>
      </c>
      <c r="F3582" s="36">
        <v>0.39097222222222222</v>
      </c>
      <c r="G3582" s="36">
        <v>2.7083333333333348E-2</v>
      </c>
      <c r="H3582" s="37">
        <v>2</v>
      </c>
      <c r="I3582" s="37">
        <v>1</v>
      </c>
      <c r="J3582" s="37">
        <v>1</v>
      </c>
      <c r="K3582" s="37">
        <v>1</v>
      </c>
      <c r="L3582" s="34" t="s">
        <v>61</v>
      </c>
      <c r="M3582" s="14" t="s">
        <v>62</v>
      </c>
      <c r="N3582" s="37">
        <v>1</v>
      </c>
      <c r="O3582" s="34">
        <f t="shared" si="619"/>
        <v>60.39</v>
      </c>
      <c r="P3582" s="37">
        <v>18.3</v>
      </c>
      <c r="Q3582" s="34">
        <f t="shared" si="620"/>
        <v>62.36999999999999</v>
      </c>
      <c r="R3582" s="37">
        <v>18.899999999999999</v>
      </c>
      <c r="S3582" s="34">
        <f t="shared" si="621"/>
        <v>62.36999999999999</v>
      </c>
      <c r="T3582" s="37">
        <v>18.899999999999999</v>
      </c>
      <c r="U3582" s="34" t="s">
        <v>43</v>
      </c>
      <c r="V3582" s="34" t="s">
        <v>43</v>
      </c>
      <c r="W3582" s="38">
        <v>27.891870000000001</v>
      </c>
      <c r="X3582" s="38">
        <v>-115.19101999999999</v>
      </c>
      <c r="Y3582" s="39">
        <f t="shared" si="622"/>
        <v>57.2</v>
      </c>
      <c r="Z3582" s="37">
        <v>14</v>
      </c>
      <c r="AA3582" s="37">
        <v>10</v>
      </c>
      <c r="AB3582" s="34" t="s">
        <v>44</v>
      </c>
      <c r="AC3582" s="34">
        <v>2</v>
      </c>
      <c r="AD3582" s="34">
        <v>18</v>
      </c>
      <c r="AE3582" s="34">
        <v>1</v>
      </c>
      <c r="AF3582" s="37">
        <v>8</v>
      </c>
      <c r="AG3582" s="34">
        <v>330</v>
      </c>
      <c r="AI3582" s="70">
        <f t="shared" si="616"/>
        <v>13.918999999999999</v>
      </c>
      <c r="AJ3582" s="71" t="s">
        <v>369</v>
      </c>
      <c r="AK3582" s="72">
        <f t="shared" si="617"/>
        <v>1.8310631406548505</v>
      </c>
      <c r="AL3582" s="73">
        <f t="shared" si="618"/>
        <v>1.8310631406548505</v>
      </c>
    </row>
    <row r="3583" spans="1:38" hidden="1">
      <c r="A3583" s="34" t="s">
        <v>180</v>
      </c>
      <c r="B3583" s="34" t="s">
        <v>40</v>
      </c>
      <c r="C3583" s="35">
        <v>40031</v>
      </c>
      <c r="D3583" s="34">
        <v>2009</v>
      </c>
      <c r="E3583" s="36">
        <v>0.36388888888888887</v>
      </c>
      <c r="F3583" s="36">
        <v>0.39097222222222222</v>
      </c>
      <c r="G3583" s="36">
        <v>2.7083333333333348E-2</v>
      </c>
      <c r="H3583" s="37">
        <v>2</v>
      </c>
      <c r="I3583" s="37">
        <v>1</v>
      </c>
      <c r="J3583" s="37">
        <v>1</v>
      </c>
      <c r="K3583" s="37">
        <v>1</v>
      </c>
      <c r="L3583" s="34" t="s">
        <v>61</v>
      </c>
      <c r="M3583" s="14" t="s">
        <v>62</v>
      </c>
      <c r="N3583" s="37">
        <v>1</v>
      </c>
      <c r="O3583" s="34">
        <f t="shared" si="619"/>
        <v>60.39</v>
      </c>
      <c r="P3583" s="37">
        <v>18.3</v>
      </c>
      <c r="Q3583" s="34">
        <f t="shared" si="620"/>
        <v>62.36999999999999</v>
      </c>
      <c r="R3583" s="37">
        <v>18.899999999999999</v>
      </c>
      <c r="S3583" s="34">
        <f t="shared" si="621"/>
        <v>62.36999999999999</v>
      </c>
      <c r="T3583" s="37">
        <v>18.899999999999999</v>
      </c>
      <c r="U3583" s="34" t="s">
        <v>43</v>
      </c>
      <c r="V3583" s="34" t="s">
        <v>43</v>
      </c>
      <c r="W3583" s="38">
        <v>27.891870000000001</v>
      </c>
      <c r="X3583" s="38">
        <v>-115.19101999999999</v>
      </c>
      <c r="Y3583" s="39">
        <f t="shared" si="622"/>
        <v>57.2</v>
      </c>
      <c r="Z3583" s="37">
        <v>14</v>
      </c>
      <c r="AA3583" s="37">
        <v>10</v>
      </c>
      <c r="AB3583" s="34" t="s">
        <v>44</v>
      </c>
      <c r="AC3583" s="34">
        <v>3</v>
      </c>
      <c r="AD3583" s="34">
        <v>14</v>
      </c>
      <c r="AE3583" s="34">
        <v>1</v>
      </c>
      <c r="AF3583" s="37">
        <v>9</v>
      </c>
      <c r="AG3583" s="34">
        <v>330</v>
      </c>
      <c r="AI3583" s="70">
        <f t="shared" si="616"/>
        <v>11.083</v>
      </c>
      <c r="AJ3583" s="71" t="s">
        <v>369</v>
      </c>
      <c r="AK3583" s="72">
        <f t="shared" si="617"/>
        <v>1.1117350137621949</v>
      </c>
      <c r="AL3583" s="73">
        <f t="shared" si="618"/>
        <v>1.1117350137621949</v>
      </c>
    </row>
    <row r="3584" spans="1:38" hidden="1">
      <c r="A3584" s="34" t="s">
        <v>180</v>
      </c>
      <c r="B3584" s="34" t="s">
        <v>40</v>
      </c>
      <c r="C3584" s="35">
        <v>40031</v>
      </c>
      <c r="D3584" s="34">
        <v>2009</v>
      </c>
      <c r="E3584" s="36">
        <v>0.36388888888888887</v>
      </c>
      <c r="F3584" s="36">
        <v>0.39097222222222222</v>
      </c>
      <c r="G3584" s="36">
        <v>2.7083333333333348E-2</v>
      </c>
      <c r="H3584" s="37">
        <v>2</v>
      </c>
      <c r="I3584" s="37">
        <v>1</v>
      </c>
      <c r="J3584" s="37">
        <v>1</v>
      </c>
      <c r="K3584" s="37">
        <v>1</v>
      </c>
      <c r="L3584" s="34" t="s">
        <v>61</v>
      </c>
      <c r="M3584" s="14" t="s">
        <v>62</v>
      </c>
      <c r="N3584" s="37">
        <v>1</v>
      </c>
      <c r="O3584" s="34">
        <f t="shared" si="619"/>
        <v>60.39</v>
      </c>
      <c r="P3584" s="37">
        <v>18.3</v>
      </c>
      <c r="Q3584" s="34">
        <f t="shared" si="620"/>
        <v>62.36999999999999</v>
      </c>
      <c r="R3584" s="37">
        <v>18.899999999999999</v>
      </c>
      <c r="S3584" s="34">
        <f t="shared" si="621"/>
        <v>62.36999999999999</v>
      </c>
      <c r="T3584" s="37">
        <v>18.899999999999999</v>
      </c>
      <c r="U3584" s="34" t="s">
        <v>43</v>
      </c>
      <c r="V3584" s="34" t="s">
        <v>43</v>
      </c>
      <c r="W3584" s="38">
        <v>27.891870000000001</v>
      </c>
      <c r="X3584" s="38">
        <v>-115.19101999999999</v>
      </c>
      <c r="Y3584" s="39">
        <f t="shared" si="622"/>
        <v>57.2</v>
      </c>
      <c r="Z3584" s="37">
        <v>14</v>
      </c>
      <c r="AA3584" s="37">
        <v>10</v>
      </c>
      <c r="AB3584" s="34" t="s">
        <v>44</v>
      </c>
      <c r="AC3584" s="34">
        <v>3</v>
      </c>
      <c r="AD3584" s="34">
        <v>19</v>
      </c>
      <c r="AE3584" s="34">
        <v>1</v>
      </c>
      <c r="AF3584" s="37">
        <v>9</v>
      </c>
      <c r="AG3584" s="34">
        <v>330</v>
      </c>
      <c r="AI3584" s="70">
        <f t="shared" si="616"/>
        <v>14.628</v>
      </c>
      <c r="AJ3584" s="71" t="s">
        <v>369</v>
      </c>
      <c r="AK3584" s="72">
        <f t="shared" si="617"/>
        <v>2.041534710262368</v>
      </c>
      <c r="AL3584" s="73">
        <f t="shared" si="618"/>
        <v>2.041534710262368</v>
      </c>
    </row>
    <row r="3585" spans="1:38" hidden="1">
      <c r="A3585" s="34" t="s">
        <v>180</v>
      </c>
      <c r="B3585" s="34" t="s">
        <v>40</v>
      </c>
      <c r="C3585" s="35">
        <v>40031</v>
      </c>
      <c r="D3585" s="34">
        <v>2009</v>
      </c>
      <c r="E3585" s="36">
        <v>0.36388888888888887</v>
      </c>
      <c r="F3585" s="36">
        <v>0.39097222222222222</v>
      </c>
      <c r="G3585" s="36">
        <v>2.7083333333333348E-2</v>
      </c>
      <c r="H3585" s="37">
        <v>2</v>
      </c>
      <c r="I3585" s="37">
        <v>1</v>
      </c>
      <c r="J3585" s="37">
        <v>1</v>
      </c>
      <c r="K3585" s="37">
        <v>1</v>
      </c>
      <c r="L3585" s="34" t="s">
        <v>61</v>
      </c>
      <c r="M3585" s="14" t="s">
        <v>62</v>
      </c>
      <c r="N3585" s="37">
        <v>1</v>
      </c>
      <c r="O3585" s="34">
        <f t="shared" si="619"/>
        <v>60.39</v>
      </c>
      <c r="P3585" s="37">
        <v>18.3</v>
      </c>
      <c r="Q3585" s="34">
        <f t="shared" si="620"/>
        <v>62.36999999999999</v>
      </c>
      <c r="R3585" s="37">
        <v>18.899999999999999</v>
      </c>
      <c r="S3585" s="34">
        <f t="shared" si="621"/>
        <v>62.36999999999999</v>
      </c>
      <c r="T3585" s="37">
        <v>18.899999999999999</v>
      </c>
      <c r="U3585" s="34" t="s">
        <v>43</v>
      </c>
      <c r="V3585" s="34" t="s">
        <v>43</v>
      </c>
      <c r="W3585" s="38">
        <v>27.891870000000001</v>
      </c>
      <c r="X3585" s="38">
        <v>-115.19101999999999</v>
      </c>
      <c r="Y3585" s="39">
        <f t="shared" si="622"/>
        <v>57.2</v>
      </c>
      <c r="Z3585" s="37">
        <v>14</v>
      </c>
      <c r="AA3585" s="37">
        <v>10</v>
      </c>
      <c r="AB3585" s="34" t="s">
        <v>44</v>
      </c>
      <c r="AC3585" s="34">
        <v>4</v>
      </c>
      <c r="AD3585" s="34">
        <v>11</v>
      </c>
      <c r="AE3585" s="34">
        <v>1</v>
      </c>
      <c r="AF3585" s="37">
        <v>11</v>
      </c>
      <c r="AG3585" s="34">
        <v>330</v>
      </c>
      <c r="AI3585" s="70">
        <f t="shared" si="616"/>
        <v>8.9559999999999995</v>
      </c>
      <c r="AJ3585" s="71" t="s">
        <v>369</v>
      </c>
      <c r="AK3585" s="72">
        <f t="shared" si="617"/>
        <v>0.69715856935839871</v>
      </c>
      <c r="AL3585" s="73">
        <f t="shared" si="618"/>
        <v>0.69715856935839871</v>
      </c>
    </row>
    <row r="3586" spans="1:38" hidden="1">
      <c r="A3586" s="34" t="s">
        <v>180</v>
      </c>
      <c r="B3586" s="34" t="s">
        <v>40</v>
      </c>
      <c r="C3586" s="35">
        <v>40031</v>
      </c>
      <c r="D3586" s="34">
        <v>2009</v>
      </c>
      <c r="E3586" s="36">
        <v>0.36388888888888887</v>
      </c>
      <c r="F3586" s="36">
        <v>0.39097222222222222</v>
      </c>
      <c r="G3586" s="36">
        <v>2.7083333333333348E-2</v>
      </c>
      <c r="H3586" s="37">
        <v>2</v>
      </c>
      <c r="I3586" s="37">
        <v>1</v>
      </c>
      <c r="J3586" s="37">
        <v>1</v>
      </c>
      <c r="K3586" s="37">
        <v>1</v>
      </c>
      <c r="L3586" s="34" t="s">
        <v>61</v>
      </c>
      <c r="M3586" s="14" t="s">
        <v>62</v>
      </c>
      <c r="N3586" s="37">
        <v>1</v>
      </c>
      <c r="O3586" s="34">
        <f t="shared" si="619"/>
        <v>60.39</v>
      </c>
      <c r="P3586" s="37">
        <v>18.3</v>
      </c>
      <c r="Q3586" s="34">
        <f t="shared" si="620"/>
        <v>62.36999999999999</v>
      </c>
      <c r="R3586" s="37">
        <v>18.899999999999999</v>
      </c>
      <c r="S3586" s="34">
        <f t="shared" si="621"/>
        <v>62.36999999999999</v>
      </c>
      <c r="T3586" s="37">
        <v>18.899999999999999</v>
      </c>
      <c r="U3586" s="34" t="s">
        <v>43</v>
      </c>
      <c r="V3586" s="34" t="s">
        <v>43</v>
      </c>
      <c r="W3586" s="38">
        <v>27.891870000000001</v>
      </c>
      <c r="X3586" s="38">
        <v>-115.19101999999999</v>
      </c>
      <c r="Y3586" s="39">
        <f t="shared" si="622"/>
        <v>57.2</v>
      </c>
      <c r="Z3586" s="37">
        <v>14</v>
      </c>
      <c r="AA3586" s="37">
        <v>10</v>
      </c>
      <c r="AB3586" s="34" t="s">
        <v>44</v>
      </c>
      <c r="AC3586" s="34">
        <v>4</v>
      </c>
      <c r="AD3586" s="34">
        <v>14</v>
      </c>
      <c r="AE3586" s="34">
        <v>1</v>
      </c>
      <c r="AF3586" s="37">
        <v>11</v>
      </c>
      <c r="AG3586" s="34">
        <v>330</v>
      </c>
      <c r="AI3586" s="70">
        <f t="shared" si="616"/>
        <v>11.083</v>
      </c>
      <c r="AJ3586" s="71" t="s">
        <v>369</v>
      </c>
      <c r="AK3586" s="72">
        <f t="shared" si="617"/>
        <v>1.1117350137621949</v>
      </c>
      <c r="AL3586" s="73">
        <f t="shared" si="618"/>
        <v>1.1117350137621949</v>
      </c>
    </row>
    <row r="3587" spans="1:38" hidden="1">
      <c r="A3587" s="34" t="s">
        <v>180</v>
      </c>
      <c r="B3587" s="34" t="s">
        <v>40</v>
      </c>
      <c r="C3587" s="35">
        <v>40031</v>
      </c>
      <c r="D3587" s="34">
        <v>2009</v>
      </c>
      <c r="E3587" s="36">
        <v>0.36388888888888887</v>
      </c>
      <c r="F3587" s="36">
        <v>0.39097222222222222</v>
      </c>
      <c r="G3587" s="36">
        <v>2.7083333333333348E-2</v>
      </c>
      <c r="H3587" s="37">
        <v>2</v>
      </c>
      <c r="I3587" s="37">
        <v>1</v>
      </c>
      <c r="J3587" s="37">
        <v>1</v>
      </c>
      <c r="K3587" s="37">
        <v>1</v>
      </c>
      <c r="L3587" s="34" t="s">
        <v>61</v>
      </c>
      <c r="M3587" s="14" t="s">
        <v>62</v>
      </c>
      <c r="N3587" s="37">
        <v>1</v>
      </c>
      <c r="O3587" s="34">
        <f t="shared" si="619"/>
        <v>60.39</v>
      </c>
      <c r="P3587" s="37">
        <v>18.3</v>
      </c>
      <c r="Q3587" s="34">
        <f t="shared" si="620"/>
        <v>62.36999999999999</v>
      </c>
      <c r="R3587" s="37">
        <v>18.899999999999999</v>
      </c>
      <c r="S3587" s="34">
        <f t="shared" si="621"/>
        <v>62.36999999999999</v>
      </c>
      <c r="T3587" s="37">
        <v>18.899999999999999</v>
      </c>
      <c r="U3587" s="34" t="s">
        <v>43</v>
      </c>
      <c r="V3587" s="34" t="s">
        <v>43</v>
      </c>
      <c r="W3587" s="38">
        <v>27.891870000000001</v>
      </c>
      <c r="X3587" s="38">
        <v>-115.19101999999999</v>
      </c>
      <c r="Y3587" s="39">
        <f t="shared" si="622"/>
        <v>57.2</v>
      </c>
      <c r="Z3587" s="37">
        <v>14</v>
      </c>
      <c r="AA3587" s="37">
        <v>10</v>
      </c>
      <c r="AB3587" s="34" t="s">
        <v>44</v>
      </c>
      <c r="AC3587" s="34">
        <v>4</v>
      </c>
      <c r="AD3587" s="34">
        <v>18</v>
      </c>
      <c r="AE3587" s="34">
        <v>1</v>
      </c>
      <c r="AF3587" s="37">
        <v>11</v>
      </c>
      <c r="AG3587" s="34">
        <v>330</v>
      </c>
      <c r="AI3587" s="70">
        <f t="shared" si="616"/>
        <v>13.918999999999999</v>
      </c>
      <c r="AJ3587" s="71" t="s">
        <v>369</v>
      </c>
      <c r="AK3587" s="72">
        <f t="shared" si="617"/>
        <v>1.8310631406548505</v>
      </c>
      <c r="AL3587" s="73">
        <f t="shared" si="618"/>
        <v>1.8310631406548505</v>
      </c>
    </row>
    <row r="3588" spans="1:38" hidden="1">
      <c r="A3588" s="34" t="s">
        <v>180</v>
      </c>
      <c r="B3588" s="34" t="s">
        <v>40</v>
      </c>
      <c r="C3588" s="35">
        <v>40031</v>
      </c>
      <c r="D3588" s="34">
        <v>2009</v>
      </c>
      <c r="E3588" s="36">
        <v>0.36388888888888887</v>
      </c>
      <c r="F3588" s="36">
        <v>0.39097222222222222</v>
      </c>
      <c r="G3588" s="36">
        <v>2.7083333333333348E-2</v>
      </c>
      <c r="H3588" s="37">
        <v>2</v>
      </c>
      <c r="I3588" s="37">
        <v>1</v>
      </c>
      <c r="J3588" s="37">
        <v>1</v>
      </c>
      <c r="K3588" s="37">
        <v>1</v>
      </c>
      <c r="L3588" s="34" t="s">
        <v>61</v>
      </c>
      <c r="M3588" s="14" t="s">
        <v>62</v>
      </c>
      <c r="N3588" s="37">
        <v>1</v>
      </c>
      <c r="O3588" s="34">
        <f t="shared" si="619"/>
        <v>60.39</v>
      </c>
      <c r="P3588" s="37">
        <v>18.3</v>
      </c>
      <c r="Q3588" s="34">
        <f t="shared" si="620"/>
        <v>62.36999999999999</v>
      </c>
      <c r="R3588" s="37">
        <v>18.899999999999999</v>
      </c>
      <c r="S3588" s="34">
        <f t="shared" si="621"/>
        <v>62.36999999999999</v>
      </c>
      <c r="T3588" s="37">
        <v>18.899999999999999</v>
      </c>
      <c r="U3588" s="34" t="s">
        <v>43</v>
      </c>
      <c r="V3588" s="34" t="s">
        <v>43</v>
      </c>
      <c r="W3588" s="38">
        <v>27.891870000000001</v>
      </c>
      <c r="X3588" s="38">
        <v>-115.19101999999999</v>
      </c>
      <c r="Y3588" s="39">
        <f t="shared" si="622"/>
        <v>57.2</v>
      </c>
      <c r="Z3588" s="37">
        <v>14</v>
      </c>
      <c r="AA3588" s="37">
        <v>10</v>
      </c>
      <c r="AB3588" s="34" t="s">
        <v>44</v>
      </c>
      <c r="AC3588" s="34">
        <v>4</v>
      </c>
      <c r="AD3588" s="34">
        <v>20</v>
      </c>
      <c r="AE3588" s="34">
        <v>1</v>
      </c>
      <c r="AF3588" s="37">
        <v>11</v>
      </c>
      <c r="AG3588" s="34">
        <v>330</v>
      </c>
      <c r="AI3588" s="70">
        <f t="shared" si="616"/>
        <v>15.337</v>
      </c>
      <c r="AJ3588" s="71" t="s">
        <v>369</v>
      </c>
      <c r="AK3588" s="72">
        <f t="shared" si="617"/>
        <v>2.2645047633742106</v>
      </c>
      <c r="AL3588" s="73">
        <f t="shared" si="618"/>
        <v>2.2645047633742106</v>
      </c>
    </row>
    <row r="3589" spans="1:38" hidden="1">
      <c r="A3589" s="34" t="s">
        <v>180</v>
      </c>
      <c r="B3589" s="34" t="s">
        <v>40</v>
      </c>
      <c r="C3589" s="35">
        <v>40031</v>
      </c>
      <c r="D3589" s="34">
        <v>2009</v>
      </c>
      <c r="E3589" s="36">
        <v>0.36388888888888887</v>
      </c>
      <c r="F3589" s="36">
        <v>0.39097222222222222</v>
      </c>
      <c r="G3589" s="36">
        <v>2.7083333333333348E-2</v>
      </c>
      <c r="H3589" s="37">
        <v>2</v>
      </c>
      <c r="I3589" s="37">
        <v>1</v>
      </c>
      <c r="J3589" s="37">
        <v>1</v>
      </c>
      <c r="K3589" s="37">
        <v>1</v>
      </c>
      <c r="L3589" s="34" t="s">
        <v>61</v>
      </c>
      <c r="M3589" s="14" t="s">
        <v>62</v>
      </c>
      <c r="N3589" s="37">
        <v>1</v>
      </c>
      <c r="O3589" s="34">
        <f t="shared" si="619"/>
        <v>60.39</v>
      </c>
      <c r="P3589" s="37">
        <v>18.3</v>
      </c>
      <c r="Q3589" s="34">
        <f t="shared" si="620"/>
        <v>62.36999999999999</v>
      </c>
      <c r="R3589" s="37">
        <v>18.899999999999999</v>
      </c>
      <c r="S3589" s="34">
        <f t="shared" si="621"/>
        <v>62.36999999999999</v>
      </c>
      <c r="T3589" s="37">
        <v>18.899999999999999</v>
      </c>
      <c r="U3589" s="34" t="s">
        <v>43</v>
      </c>
      <c r="V3589" s="34" t="s">
        <v>43</v>
      </c>
      <c r="W3589" s="38">
        <v>27.891870000000001</v>
      </c>
      <c r="X3589" s="38">
        <v>-115.19101999999999</v>
      </c>
      <c r="Y3589" s="39">
        <f t="shared" si="622"/>
        <v>57.2</v>
      </c>
      <c r="Z3589" s="37">
        <v>14</v>
      </c>
      <c r="AA3589" s="37">
        <v>10</v>
      </c>
      <c r="AB3589" s="34" t="s">
        <v>44</v>
      </c>
      <c r="AC3589" s="34">
        <v>5</v>
      </c>
      <c r="AD3589" s="34">
        <v>17</v>
      </c>
      <c r="AE3589" s="34">
        <v>1</v>
      </c>
      <c r="AF3589" s="37">
        <v>12</v>
      </c>
      <c r="AG3589" s="34">
        <v>330</v>
      </c>
      <c r="AI3589" s="70">
        <f t="shared" si="616"/>
        <v>13.209999999999999</v>
      </c>
      <c r="AJ3589" s="71" t="s">
        <v>369</v>
      </c>
      <c r="AK3589" s="72">
        <f t="shared" si="617"/>
        <v>1.6329725885917237</v>
      </c>
      <c r="AL3589" s="73">
        <f t="shared" si="618"/>
        <v>1.6329725885917237</v>
      </c>
    </row>
    <row r="3590" spans="1:38" hidden="1">
      <c r="A3590" s="34" t="s">
        <v>180</v>
      </c>
      <c r="B3590" s="34" t="s">
        <v>40</v>
      </c>
      <c r="C3590" s="35">
        <v>40031</v>
      </c>
      <c r="D3590" s="34">
        <v>2009</v>
      </c>
      <c r="E3590" s="36">
        <v>0.36388888888888887</v>
      </c>
      <c r="F3590" s="36">
        <v>0.39097222222222222</v>
      </c>
      <c r="G3590" s="36">
        <v>2.7083333333333348E-2</v>
      </c>
      <c r="H3590" s="37">
        <v>2</v>
      </c>
      <c r="I3590" s="37">
        <v>1</v>
      </c>
      <c r="J3590" s="37">
        <v>1</v>
      </c>
      <c r="K3590" s="37">
        <v>1</v>
      </c>
      <c r="L3590" s="34" t="s">
        <v>61</v>
      </c>
      <c r="M3590" s="14" t="s">
        <v>62</v>
      </c>
      <c r="N3590" s="37">
        <v>1</v>
      </c>
      <c r="O3590" s="34">
        <f t="shared" si="619"/>
        <v>60.39</v>
      </c>
      <c r="P3590" s="37">
        <v>18.3</v>
      </c>
      <c r="Q3590" s="34">
        <f t="shared" si="620"/>
        <v>62.36999999999999</v>
      </c>
      <c r="R3590" s="37">
        <v>18.899999999999999</v>
      </c>
      <c r="S3590" s="34">
        <f t="shared" si="621"/>
        <v>62.36999999999999</v>
      </c>
      <c r="T3590" s="37">
        <v>18.899999999999999</v>
      </c>
      <c r="U3590" s="34" t="s">
        <v>43</v>
      </c>
      <c r="V3590" s="34" t="s">
        <v>43</v>
      </c>
      <c r="W3590" s="38">
        <v>27.891870000000001</v>
      </c>
      <c r="X3590" s="38">
        <v>-115.19101999999999</v>
      </c>
      <c r="Y3590" s="39">
        <f t="shared" si="622"/>
        <v>57.2</v>
      </c>
      <c r="Z3590" s="37">
        <v>14</v>
      </c>
      <c r="AA3590" s="37">
        <v>10</v>
      </c>
      <c r="AB3590" s="34" t="s">
        <v>44</v>
      </c>
      <c r="AC3590" s="34">
        <v>5</v>
      </c>
      <c r="AD3590" s="34">
        <v>20</v>
      </c>
      <c r="AE3590" s="34">
        <v>1</v>
      </c>
      <c r="AF3590" s="37">
        <v>12</v>
      </c>
      <c r="AG3590" s="34">
        <v>330</v>
      </c>
      <c r="AI3590" s="70">
        <f t="shared" si="616"/>
        <v>15.337</v>
      </c>
      <c r="AJ3590" s="71" t="s">
        <v>369</v>
      </c>
      <c r="AK3590" s="72">
        <f t="shared" si="617"/>
        <v>2.2645047633742106</v>
      </c>
      <c r="AL3590" s="73">
        <f t="shared" si="618"/>
        <v>2.2645047633742106</v>
      </c>
    </row>
    <row r="3591" spans="1:38" hidden="1">
      <c r="A3591" s="34" t="s">
        <v>180</v>
      </c>
      <c r="B3591" s="34" t="s">
        <v>40</v>
      </c>
      <c r="C3591" s="35">
        <v>40031</v>
      </c>
      <c r="D3591" s="34">
        <v>2009</v>
      </c>
      <c r="E3591" s="36">
        <v>0.36388888888888887</v>
      </c>
      <c r="F3591" s="36">
        <v>0.39097222222222222</v>
      </c>
      <c r="G3591" s="36">
        <v>2.7083333333333348E-2</v>
      </c>
      <c r="H3591" s="37">
        <v>2</v>
      </c>
      <c r="I3591" s="37">
        <v>1</v>
      </c>
      <c r="J3591" s="37">
        <v>1</v>
      </c>
      <c r="K3591" s="37">
        <v>1</v>
      </c>
      <c r="L3591" s="34" t="s">
        <v>61</v>
      </c>
      <c r="M3591" s="14" t="s">
        <v>62</v>
      </c>
      <c r="N3591" s="37">
        <v>1</v>
      </c>
      <c r="O3591" s="34">
        <f t="shared" si="619"/>
        <v>60.39</v>
      </c>
      <c r="P3591" s="37">
        <v>18.3</v>
      </c>
      <c r="Q3591" s="34">
        <f t="shared" si="620"/>
        <v>62.36999999999999</v>
      </c>
      <c r="R3591" s="37">
        <v>18.899999999999999</v>
      </c>
      <c r="S3591" s="34">
        <f t="shared" si="621"/>
        <v>62.36999999999999</v>
      </c>
      <c r="T3591" s="37">
        <v>18.899999999999999</v>
      </c>
      <c r="U3591" s="34" t="s">
        <v>43</v>
      </c>
      <c r="V3591" s="34" t="s">
        <v>43</v>
      </c>
      <c r="W3591" s="38">
        <v>27.891870000000001</v>
      </c>
      <c r="X3591" s="38">
        <v>-115.19101999999999</v>
      </c>
      <c r="Y3591" s="39">
        <f t="shared" si="622"/>
        <v>57.2</v>
      </c>
      <c r="Z3591" s="37">
        <v>14</v>
      </c>
      <c r="AA3591" s="37">
        <v>10</v>
      </c>
      <c r="AB3591" s="34" t="s">
        <v>44</v>
      </c>
      <c r="AC3591" s="34">
        <v>6</v>
      </c>
      <c r="AD3591" s="34">
        <v>19</v>
      </c>
      <c r="AE3591" s="34">
        <v>1</v>
      </c>
      <c r="AF3591" s="37">
        <v>14</v>
      </c>
      <c r="AG3591" s="34">
        <v>330</v>
      </c>
      <c r="AI3591" s="70">
        <f t="shared" si="616"/>
        <v>14.628</v>
      </c>
      <c r="AJ3591" s="71" t="s">
        <v>369</v>
      </c>
      <c r="AK3591" s="72">
        <f t="shared" si="617"/>
        <v>2.041534710262368</v>
      </c>
      <c r="AL3591" s="73">
        <f t="shared" si="618"/>
        <v>2.041534710262368</v>
      </c>
    </row>
    <row r="3592" spans="1:38" hidden="1">
      <c r="A3592" s="34" t="s">
        <v>180</v>
      </c>
      <c r="B3592" s="34" t="s">
        <v>40</v>
      </c>
      <c r="C3592" s="35">
        <v>40031</v>
      </c>
      <c r="D3592" s="34">
        <v>2009</v>
      </c>
      <c r="E3592" s="36">
        <v>0.36388888888888887</v>
      </c>
      <c r="F3592" s="36">
        <v>0.39097222222222222</v>
      </c>
      <c r="G3592" s="36">
        <v>2.7083333333333348E-2</v>
      </c>
      <c r="H3592" s="37">
        <v>2</v>
      </c>
      <c r="I3592" s="37">
        <v>1</v>
      </c>
      <c r="J3592" s="37">
        <v>1</v>
      </c>
      <c r="K3592" s="37">
        <v>1</v>
      </c>
      <c r="L3592" s="34" t="s">
        <v>61</v>
      </c>
      <c r="M3592" s="14" t="s">
        <v>62</v>
      </c>
      <c r="N3592" s="37">
        <v>1</v>
      </c>
      <c r="O3592" s="34">
        <f t="shared" si="619"/>
        <v>60.39</v>
      </c>
      <c r="P3592" s="37">
        <v>18.3</v>
      </c>
      <c r="Q3592" s="34">
        <f t="shared" si="620"/>
        <v>62.36999999999999</v>
      </c>
      <c r="R3592" s="37">
        <v>18.899999999999999</v>
      </c>
      <c r="S3592" s="34">
        <f t="shared" si="621"/>
        <v>62.36999999999999</v>
      </c>
      <c r="T3592" s="37">
        <v>18.899999999999999</v>
      </c>
      <c r="U3592" s="34" t="s">
        <v>43</v>
      </c>
      <c r="V3592" s="34" t="s">
        <v>43</v>
      </c>
      <c r="W3592" s="38">
        <v>27.891870000000001</v>
      </c>
      <c r="X3592" s="38">
        <v>-115.19101999999999</v>
      </c>
      <c r="Y3592" s="39">
        <f t="shared" si="622"/>
        <v>57.2</v>
      </c>
      <c r="Z3592" s="37">
        <v>14</v>
      </c>
      <c r="AA3592" s="37">
        <v>10</v>
      </c>
      <c r="AB3592" s="34" t="s">
        <v>44</v>
      </c>
      <c r="AC3592" s="34">
        <v>7</v>
      </c>
      <c r="AD3592" s="34">
        <v>13</v>
      </c>
      <c r="AE3592" s="34">
        <v>1</v>
      </c>
      <c r="AF3592" s="37">
        <v>16</v>
      </c>
      <c r="AG3592" s="34">
        <v>330</v>
      </c>
      <c r="AI3592" s="70">
        <f t="shared" si="616"/>
        <v>10.373999999999999</v>
      </c>
      <c r="AJ3592" s="71" t="s">
        <v>369</v>
      </c>
      <c r="AK3592" s="72">
        <f t="shared" si="617"/>
        <v>0.96188687250685145</v>
      </c>
      <c r="AL3592" s="73">
        <f t="shared" si="618"/>
        <v>0.96188687250685145</v>
      </c>
    </row>
    <row r="3593" spans="1:38" hidden="1">
      <c r="A3593" s="34" t="s">
        <v>180</v>
      </c>
      <c r="B3593" s="34" t="s">
        <v>40</v>
      </c>
      <c r="C3593" s="35">
        <v>40031</v>
      </c>
      <c r="D3593" s="34">
        <v>2009</v>
      </c>
      <c r="E3593" s="36">
        <v>0.36388888888888887</v>
      </c>
      <c r="F3593" s="36">
        <v>0.39097222222222222</v>
      </c>
      <c r="G3593" s="36">
        <v>2.7083333333333348E-2</v>
      </c>
      <c r="H3593" s="37">
        <v>2</v>
      </c>
      <c r="I3593" s="37">
        <v>1</v>
      </c>
      <c r="J3593" s="37">
        <v>1</v>
      </c>
      <c r="K3593" s="37">
        <v>1</v>
      </c>
      <c r="L3593" s="34" t="s">
        <v>61</v>
      </c>
      <c r="M3593" s="14" t="s">
        <v>62</v>
      </c>
      <c r="N3593" s="37">
        <v>1</v>
      </c>
      <c r="O3593" s="34">
        <f t="shared" si="619"/>
        <v>60.39</v>
      </c>
      <c r="P3593" s="37">
        <v>18.3</v>
      </c>
      <c r="Q3593" s="34">
        <f t="shared" si="620"/>
        <v>62.36999999999999</v>
      </c>
      <c r="R3593" s="37">
        <v>18.899999999999999</v>
      </c>
      <c r="S3593" s="34">
        <f t="shared" si="621"/>
        <v>62.36999999999999</v>
      </c>
      <c r="T3593" s="37">
        <v>18.899999999999999</v>
      </c>
      <c r="U3593" s="34" t="s">
        <v>43</v>
      </c>
      <c r="V3593" s="34" t="s">
        <v>43</v>
      </c>
      <c r="W3593" s="38">
        <v>27.891870000000001</v>
      </c>
      <c r="X3593" s="38">
        <v>-115.19101999999999</v>
      </c>
      <c r="Y3593" s="39">
        <f t="shared" si="622"/>
        <v>57.2</v>
      </c>
      <c r="Z3593" s="37">
        <v>14</v>
      </c>
      <c r="AA3593" s="37">
        <v>10</v>
      </c>
      <c r="AB3593" s="34" t="s">
        <v>44</v>
      </c>
      <c r="AC3593" s="34">
        <v>7</v>
      </c>
      <c r="AD3593" s="34">
        <v>14</v>
      </c>
      <c r="AE3593" s="34">
        <v>1</v>
      </c>
      <c r="AF3593" s="37">
        <v>16</v>
      </c>
      <c r="AG3593" s="34">
        <v>330</v>
      </c>
      <c r="AI3593" s="70">
        <f t="shared" si="616"/>
        <v>11.083</v>
      </c>
      <c r="AJ3593" s="71" t="s">
        <v>369</v>
      </c>
      <c r="AK3593" s="72">
        <f t="shared" si="617"/>
        <v>1.1117350137621949</v>
      </c>
      <c r="AL3593" s="73">
        <f t="shared" si="618"/>
        <v>1.1117350137621949</v>
      </c>
    </row>
    <row r="3594" spans="1:38" hidden="1">
      <c r="A3594" s="34" t="s">
        <v>180</v>
      </c>
      <c r="B3594" s="34" t="s">
        <v>40</v>
      </c>
      <c r="C3594" s="35">
        <v>40031</v>
      </c>
      <c r="D3594" s="34">
        <v>2009</v>
      </c>
      <c r="E3594" s="36">
        <v>0.36388888888888887</v>
      </c>
      <c r="F3594" s="36">
        <v>0.39097222222222222</v>
      </c>
      <c r="G3594" s="36">
        <v>2.7083333333333348E-2</v>
      </c>
      <c r="H3594" s="37">
        <v>2</v>
      </c>
      <c r="I3594" s="37">
        <v>1</v>
      </c>
      <c r="J3594" s="37">
        <v>1</v>
      </c>
      <c r="K3594" s="37">
        <v>1</v>
      </c>
      <c r="L3594" s="34" t="s">
        <v>61</v>
      </c>
      <c r="M3594" s="14" t="s">
        <v>62</v>
      </c>
      <c r="N3594" s="37">
        <v>1</v>
      </c>
      <c r="O3594" s="34">
        <f t="shared" si="619"/>
        <v>60.39</v>
      </c>
      <c r="P3594" s="37">
        <v>18.3</v>
      </c>
      <c r="Q3594" s="34">
        <f t="shared" si="620"/>
        <v>62.36999999999999</v>
      </c>
      <c r="R3594" s="37">
        <v>18.899999999999999</v>
      </c>
      <c r="S3594" s="34">
        <f t="shared" si="621"/>
        <v>62.36999999999999</v>
      </c>
      <c r="T3594" s="37">
        <v>18.899999999999999</v>
      </c>
      <c r="U3594" s="34" t="s">
        <v>43</v>
      </c>
      <c r="V3594" s="34" t="s">
        <v>43</v>
      </c>
      <c r="W3594" s="38">
        <v>27.891870000000001</v>
      </c>
      <c r="X3594" s="38">
        <v>-115.19101999999999</v>
      </c>
      <c r="Y3594" s="39">
        <f t="shared" si="622"/>
        <v>57.2</v>
      </c>
      <c r="Z3594" s="37">
        <v>14</v>
      </c>
      <c r="AA3594" s="37">
        <v>10</v>
      </c>
      <c r="AB3594" s="34" t="s">
        <v>44</v>
      </c>
      <c r="AC3594" s="34">
        <v>7</v>
      </c>
      <c r="AD3594" s="34">
        <v>16</v>
      </c>
      <c r="AE3594" s="34">
        <v>1</v>
      </c>
      <c r="AF3594" s="37">
        <v>16</v>
      </c>
      <c r="AG3594" s="34">
        <v>330</v>
      </c>
      <c r="AI3594" s="70">
        <f t="shared" si="616"/>
        <v>12.500999999999999</v>
      </c>
      <c r="AJ3594" s="71" t="s">
        <v>369</v>
      </c>
      <c r="AK3594" s="72">
        <f t="shared" si="617"/>
        <v>1.4471406331162124</v>
      </c>
      <c r="AL3594" s="73">
        <f t="shared" si="618"/>
        <v>1.4471406331162124</v>
      </c>
    </row>
    <row r="3595" spans="1:38" hidden="1">
      <c r="A3595" s="34" t="s">
        <v>180</v>
      </c>
      <c r="B3595" s="34" t="s">
        <v>40</v>
      </c>
      <c r="C3595" s="35">
        <v>40031</v>
      </c>
      <c r="D3595" s="34">
        <v>2009</v>
      </c>
      <c r="E3595" s="36">
        <v>0.36388888888888887</v>
      </c>
      <c r="F3595" s="36">
        <v>0.39097222222222222</v>
      </c>
      <c r="G3595" s="36">
        <v>2.7083333333333348E-2</v>
      </c>
      <c r="H3595" s="37">
        <v>2</v>
      </c>
      <c r="I3595" s="37">
        <v>1</v>
      </c>
      <c r="J3595" s="37">
        <v>1</v>
      </c>
      <c r="K3595" s="37">
        <v>1</v>
      </c>
      <c r="L3595" s="34" t="s">
        <v>61</v>
      </c>
      <c r="M3595" s="14" t="s">
        <v>62</v>
      </c>
      <c r="N3595" s="37">
        <v>1</v>
      </c>
      <c r="O3595" s="34">
        <f t="shared" si="619"/>
        <v>60.39</v>
      </c>
      <c r="P3595" s="37">
        <v>18.3</v>
      </c>
      <c r="Q3595" s="34">
        <f t="shared" si="620"/>
        <v>62.36999999999999</v>
      </c>
      <c r="R3595" s="37">
        <v>18.899999999999999</v>
      </c>
      <c r="S3595" s="34">
        <f t="shared" si="621"/>
        <v>62.36999999999999</v>
      </c>
      <c r="T3595" s="37">
        <v>18.899999999999999</v>
      </c>
      <c r="U3595" s="34" t="s">
        <v>43</v>
      </c>
      <c r="V3595" s="34" t="s">
        <v>43</v>
      </c>
      <c r="W3595" s="38">
        <v>27.891870000000001</v>
      </c>
      <c r="X3595" s="38">
        <v>-115.19101999999999</v>
      </c>
      <c r="Y3595" s="39">
        <f t="shared" si="622"/>
        <v>57.2</v>
      </c>
      <c r="Z3595" s="37">
        <v>14</v>
      </c>
      <c r="AA3595" s="37">
        <v>10</v>
      </c>
      <c r="AB3595" s="34" t="s">
        <v>44</v>
      </c>
      <c r="AC3595" s="34">
        <v>7</v>
      </c>
      <c r="AD3595" s="34">
        <v>18</v>
      </c>
      <c r="AE3595" s="34">
        <v>1</v>
      </c>
      <c r="AF3595" s="37">
        <v>16</v>
      </c>
      <c r="AG3595" s="34">
        <v>330</v>
      </c>
      <c r="AI3595" s="70">
        <f t="shared" si="616"/>
        <v>13.918999999999999</v>
      </c>
      <c r="AJ3595" s="71" t="s">
        <v>369</v>
      </c>
      <c r="AK3595" s="72">
        <f t="shared" si="617"/>
        <v>1.8310631406548505</v>
      </c>
      <c r="AL3595" s="73">
        <f t="shared" si="618"/>
        <v>1.8310631406548505</v>
      </c>
    </row>
    <row r="3596" spans="1:38" hidden="1">
      <c r="A3596" s="34" t="s">
        <v>180</v>
      </c>
      <c r="B3596" s="34" t="s">
        <v>40</v>
      </c>
      <c r="C3596" s="35">
        <v>40031</v>
      </c>
      <c r="D3596" s="34">
        <v>2009</v>
      </c>
      <c r="E3596" s="36">
        <v>0.36388888888888887</v>
      </c>
      <c r="F3596" s="36">
        <v>0.39097222222222222</v>
      </c>
      <c r="G3596" s="36">
        <v>2.7083333333333348E-2</v>
      </c>
      <c r="H3596" s="37">
        <v>2</v>
      </c>
      <c r="I3596" s="37">
        <v>1</v>
      </c>
      <c r="J3596" s="37">
        <v>1</v>
      </c>
      <c r="K3596" s="37">
        <v>1</v>
      </c>
      <c r="L3596" s="34" t="s">
        <v>61</v>
      </c>
      <c r="M3596" s="14" t="s">
        <v>62</v>
      </c>
      <c r="N3596" s="37">
        <v>1</v>
      </c>
      <c r="O3596" s="34">
        <f t="shared" si="619"/>
        <v>60.39</v>
      </c>
      <c r="P3596" s="37">
        <v>18.3</v>
      </c>
      <c r="Q3596" s="34">
        <f t="shared" si="620"/>
        <v>62.36999999999999</v>
      </c>
      <c r="R3596" s="37">
        <v>18.899999999999999</v>
      </c>
      <c r="S3596" s="34">
        <f t="shared" si="621"/>
        <v>62.36999999999999</v>
      </c>
      <c r="T3596" s="37">
        <v>18.899999999999999</v>
      </c>
      <c r="U3596" s="34" t="s">
        <v>43</v>
      </c>
      <c r="V3596" s="34" t="s">
        <v>43</v>
      </c>
      <c r="W3596" s="38">
        <v>27.891870000000001</v>
      </c>
      <c r="X3596" s="38">
        <v>-115.19101999999999</v>
      </c>
      <c r="Y3596" s="39">
        <f t="shared" si="622"/>
        <v>57.2</v>
      </c>
      <c r="Z3596" s="37">
        <v>14</v>
      </c>
      <c r="AA3596" s="37">
        <v>10</v>
      </c>
      <c r="AB3596" s="34" t="s">
        <v>44</v>
      </c>
      <c r="AC3596" s="34">
        <v>7</v>
      </c>
      <c r="AD3596" s="34">
        <v>19</v>
      </c>
      <c r="AE3596" s="34">
        <v>1</v>
      </c>
      <c r="AF3596" s="37">
        <v>16</v>
      </c>
      <c r="AG3596" s="34">
        <v>330</v>
      </c>
      <c r="AI3596" s="70">
        <f t="shared" si="616"/>
        <v>14.628</v>
      </c>
      <c r="AJ3596" s="71" t="s">
        <v>369</v>
      </c>
      <c r="AK3596" s="72">
        <f t="shared" si="617"/>
        <v>2.041534710262368</v>
      </c>
      <c r="AL3596" s="73">
        <f t="shared" si="618"/>
        <v>2.041534710262368</v>
      </c>
    </row>
    <row r="3597" spans="1:38" hidden="1">
      <c r="A3597" s="34" t="s">
        <v>180</v>
      </c>
      <c r="B3597" s="34" t="s">
        <v>40</v>
      </c>
      <c r="C3597" s="35">
        <v>40031</v>
      </c>
      <c r="D3597" s="34">
        <v>2009</v>
      </c>
      <c r="E3597" s="36">
        <v>0.36388888888888887</v>
      </c>
      <c r="F3597" s="36">
        <v>0.39097222222222222</v>
      </c>
      <c r="G3597" s="36">
        <v>2.7083333333333348E-2</v>
      </c>
      <c r="H3597" s="37">
        <v>2</v>
      </c>
      <c r="I3597" s="37">
        <v>1</v>
      </c>
      <c r="J3597" s="37">
        <v>1</v>
      </c>
      <c r="K3597" s="37">
        <v>1</v>
      </c>
      <c r="L3597" s="34" t="s">
        <v>61</v>
      </c>
      <c r="M3597" s="14" t="s">
        <v>62</v>
      </c>
      <c r="N3597" s="37">
        <v>1</v>
      </c>
      <c r="O3597" s="34">
        <f t="shared" si="619"/>
        <v>60.39</v>
      </c>
      <c r="P3597" s="37">
        <v>18.3</v>
      </c>
      <c r="Q3597" s="34">
        <f t="shared" si="620"/>
        <v>62.36999999999999</v>
      </c>
      <c r="R3597" s="37">
        <v>18.899999999999999</v>
      </c>
      <c r="S3597" s="34">
        <f t="shared" si="621"/>
        <v>62.36999999999999</v>
      </c>
      <c r="T3597" s="37">
        <v>18.899999999999999</v>
      </c>
      <c r="U3597" s="34" t="s">
        <v>43</v>
      </c>
      <c r="V3597" s="34" t="s">
        <v>43</v>
      </c>
      <c r="W3597" s="38">
        <v>27.891870000000001</v>
      </c>
      <c r="X3597" s="38">
        <v>-115.19101999999999</v>
      </c>
      <c r="Y3597" s="39">
        <f t="shared" si="622"/>
        <v>57.2</v>
      </c>
      <c r="Z3597" s="37">
        <v>14</v>
      </c>
      <c r="AA3597" s="37">
        <v>10</v>
      </c>
      <c r="AB3597" s="34" t="s">
        <v>44</v>
      </c>
      <c r="AC3597" s="34">
        <v>7</v>
      </c>
      <c r="AD3597" s="34">
        <v>20</v>
      </c>
      <c r="AE3597" s="34">
        <v>1</v>
      </c>
      <c r="AF3597" s="37">
        <v>16</v>
      </c>
      <c r="AG3597" s="34">
        <v>330</v>
      </c>
      <c r="AI3597" s="70">
        <f t="shared" si="616"/>
        <v>15.337</v>
      </c>
      <c r="AJ3597" s="71" t="s">
        <v>369</v>
      </c>
      <c r="AK3597" s="72">
        <f t="shared" si="617"/>
        <v>2.2645047633742106</v>
      </c>
      <c r="AL3597" s="73">
        <f t="shared" si="618"/>
        <v>2.2645047633742106</v>
      </c>
    </row>
    <row r="3598" spans="1:38" hidden="1">
      <c r="A3598" s="34" t="s">
        <v>180</v>
      </c>
      <c r="B3598" s="34" t="s">
        <v>40</v>
      </c>
      <c r="C3598" s="35">
        <v>40031</v>
      </c>
      <c r="D3598" s="34">
        <v>2009</v>
      </c>
      <c r="E3598" s="36">
        <v>0.36388888888888887</v>
      </c>
      <c r="F3598" s="36">
        <v>0.39097222222222222</v>
      </c>
      <c r="G3598" s="36">
        <v>2.7083333333333348E-2</v>
      </c>
      <c r="H3598" s="37">
        <v>2</v>
      </c>
      <c r="I3598" s="37">
        <v>1</v>
      </c>
      <c r="J3598" s="37">
        <v>1</v>
      </c>
      <c r="K3598" s="37">
        <v>1</v>
      </c>
      <c r="L3598" s="34" t="s">
        <v>61</v>
      </c>
      <c r="M3598" s="14" t="s">
        <v>62</v>
      </c>
      <c r="N3598" s="37">
        <v>1</v>
      </c>
      <c r="O3598" s="34">
        <f t="shared" si="619"/>
        <v>60.39</v>
      </c>
      <c r="P3598" s="37">
        <v>18.3</v>
      </c>
      <c r="Q3598" s="34">
        <f t="shared" si="620"/>
        <v>62.36999999999999</v>
      </c>
      <c r="R3598" s="37">
        <v>18.899999999999999</v>
      </c>
      <c r="S3598" s="34">
        <f t="shared" si="621"/>
        <v>62.36999999999999</v>
      </c>
      <c r="T3598" s="37">
        <v>18.899999999999999</v>
      </c>
      <c r="U3598" s="34" t="s">
        <v>43</v>
      </c>
      <c r="V3598" s="34" t="s">
        <v>43</v>
      </c>
      <c r="W3598" s="38">
        <v>27.891870000000001</v>
      </c>
      <c r="X3598" s="38">
        <v>-115.19101999999999</v>
      </c>
      <c r="Y3598" s="39">
        <f t="shared" si="622"/>
        <v>57.2</v>
      </c>
      <c r="Z3598" s="37">
        <v>14</v>
      </c>
      <c r="AA3598" s="37">
        <v>10</v>
      </c>
      <c r="AB3598" s="34" t="s">
        <v>44</v>
      </c>
      <c r="AC3598" s="34">
        <v>8</v>
      </c>
      <c r="AD3598" s="34">
        <v>17</v>
      </c>
      <c r="AE3598" s="34">
        <v>1</v>
      </c>
      <c r="AF3598" s="37">
        <v>17</v>
      </c>
      <c r="AG3598" s="34">
        <v>330</v>
      </c>
      <c r="AI3598" s="70">
        <f t="shared" si="616"/>
        <v>13.209999999999999</v>
      </c>
      <c r="AJ3598" s="71" t="s">
        <v>369</v>
      </c>
      <c r="AK3598" s="72">
        <f t="shared" si="617"/>
        <v>1.6329725885917237</v>
      </c>
      <c r="AL3598" s="73">
        <f t="shared" si="618"/>
        <v>1.6329725885917237</v>
      </c>
    </row>
    <row r="3599" spans="1:38" hidden="1">
      <c r="A3599" s="34" t="s">
        <v>180</v>
      </c>
      <c r="B3599" s="34" t="s">
        <v>40</v>
      </c>
      <c r="C3599" s="35">
        <v>40031</v>
      </c>
      <c r="D3599" s="34">
        <v>2009</v>
      </c>
      <c r="E3599" s="36">
        <v>0.36388888888888887</v>
      </c>
      <c r="F3599" s="36">
        <v>0.39097222222222222</v>
      </c>
      <c r="G3599" s="36">
        <v>2.7083333333333348E-2</v>
      </c>
      <c r="H3599" s="37">
        <v>2</v>
      </c>
      <c r="I3599" s="37">
        <v>1</v>
      </c>
      <c r="J3599" s="37">
        <v>1</v>
      </c>
      <c r="K3599" s="37">
        <v>1</v>
      </c>
      <c r="L3599" s="34" t="s">
        <v>61</v>
      </c>
      <c r="M3599" s="14" t="s">
        <v>62</v>
      </c>
      <c r="N3599" s="37">
        <v>1</v>
      </c>
      <c r="O3599" s="34">
        <f t="shared" si="619"/>
        <v>60.39</v>
      </c>
      <c r="P3599" s="37">
        <v>18.3</v>
      </c>
      <c r="Q3599" s="34">
        <f t="shared" si="620"/>
        <v>62.36999999999999</v>
      </c>
      <c r="R3599" s="37">
        <v>18.899999999999999</v>
      </c>
      <c r="S3599" s="34">
        <f t="shared" si="621"/>
        <v>62.36999999999999</v>
      </c>
      <c r="T3599" s="37">
        <v>18.899999999999999</v>
      </c>
      <c r="U3599" s="34" t="s">
        <v>43</v>
      </c>
      <c r="V3599" s="34" t="s">
        <v>43</v>
      </c>
      <c r="W3599" s="38">
        <v>27.891870000000001</v>
      </c>
      <c r="X3599" s="38">
        <v>-115.19101999999999</v>
      </c>
      <c r="Y3599" s="39">
        <f t="shared" si="622"/>
        <v>57.2</v>
      </c>
      <c r="Z3599" s="37">
        <v>14</v>
      </c>
      <c r="AA3599" s="37">
        <v>10</v>
      </c>
      <c r="AB3599" s="34" t="s">
        <v>44</v>
      </c>
      <c r="AC3599" s="34">
        <v>8</v>
      </c>
      <c r="AD3599" s="34">
        <v>19</v>
      </c>
      <c r="AE3599" s="34">
        <v>1</v>
      </c>
      <c r="AF3599" s="37">
        <v>17</v>
      </c>
      <c r="AG3599" s="34">
        <v>330</v>
      </c>
      <c r="AI3599" s="70">
        <f t="shared" si="616"/>
        <v>14.628</v>
      </c>
      <c r="AJ3599" s="71" t="s">
        <v>369</v>
      </c>
      <c r="AK3599" s="72">
        <f t="shared" si="617"/>
        <v>2.041534710262368</v>
      </c>
      <c r="AL3599" s="73">
        <f t="shared" si="618"/>
        <v>2.041534710262368</v>
      </c>
    </row>
    <row r="3600" spans="1:38" hidden="1">
      <c r="A3600" s="34" t="s">
        <v>180</v>
      </c>
      <c r="B3600" s="34" t="s">
        <v>40</v>
      </c>
      <c r="C3600" s="35">
        <v>40031</v>
      </c>
      <c r="D3600" s="34">
        <v>2009</v>
      </c>
      <c r="E3600" s="36">
        <v>0.36388888888888887</v>
      </c>
      <c r="F3600" s="36">
        <v>0.39097222222222222</v>
      </c>
      <c r="G3600" s="36">
        <v>2.7083333333333348E-2</v>
      </c>
      <c r="H3600" s="37">
        <v>2</v>
      </c>
      <c r="I3600" s="37">
        <v>1</v>
      </c>
      <c r="J3600" s="37">
        <v>1</v>
      </c>
      <c r="K3600" s="37">
        <v>1</v>
      </c>
      <c r="L3600" s="34" t="s">
        <v>61</v>
      </c>
      <c r="M3600" s="14" t="s">
        <v>62</v>
      </c>
      <c r="N3600" s="37">
        <v>1</v>
      </c>
      <c r="O3600" s="34">
        <f t="shared" si="619"/>
        <v>60.39</v>
      </c>
      <c r="P3600" s="37">
        <v>18.3</v>
      </c>
      <c r="Q3600" s="34">
        <f t="shared" si="620"/>
        <v>62.36999999999999</v>
      </c>
      <c r="R3600" s="37">
        <v>18.899999999999999</v>
      </c>
      <c r="S3600" s="34">
        <f t="shared" si="621"/>
        <v>62.36999999999999</v>
      </c>
      <c r="T3600" s="37">
        <v>18.899999999999999</v>
      </c>
      <c r="U3600" s="34" t="s">
        <v>43</v>
      </c>
      <c r="V3600" s="34" t="s">
        <v>43</v>
      </c>
      <c r="W3600" s="38">
        <v>27.891870000000001</v>
      </c>
      <c r="X3600" s="38">
        <v>-115.19101999999999</v>
      </c>
      <c r="Y3600" s="39">
        <f t="shared" si="622"/>
        <v>57.2</v>
      </c>
      <c r="Z3600" s="37">
        <v>14</v>
      </c>
      <c r="AA3600" s="37">
        <v>10</v>
      </c>
      <c r="AB3600" s="34" t="s">
        <v>44</v>
      </c>
      <c r="AC3600" s="34">
        <v>9</v>
      </c>
      <c r="AD3600" s="34">
        <v>15</v>
      </c>
      <c r="AE3600" s="34">
        <v>1</v>
      </c>
      <c r="AF3600" s="37">
        <v>18</v>
      </c>
      <c r="AG3600" s="34">
        <v>330</v>
      </c>
      <c r="AI3600" s="70">
        <f t="shared" si="616"/>
        <v>11.792</v>
      </c>
      <c r="AJ3600" s="71" t="s">
        <v>369</v>
      </c>
      <c r="AK3600" s="72">
        <f t="shared" si="617"/>
        <v>1.2734394051640829</v>
      </c>
      <c r="AL3600" s="73">
        <f t="shared" si="618"/>
        <v>1.2734394051640829</v>
      </c>
    </row>
    <row r="3601" spans="1:38" hidden="1">
      <c r="A3601" s="34" t="s">
        <v>180</v>
      </c>
      <c r="B3601" s="34" t="s">
        <v>40</v>
      </c>
      <c r="C3601" s="35">
        <v>40031</v>
      </c>
      <c r="D3601" s="34">
        <v>2009</v>
      </c>
      <c r="E3601" s="36">
        <v>0.36388888888888887</v>
      </c>
      <c r="F3601" s="36">
        <v>0.39097222222222222</v>
      </c>
      <c r="G3601" s="36">
        <v>2.7083333333333348E-2</v>
      </c>
      <c r="H3601" s="37">
        <v>2</v>
      </c>
      <c r="I3601" s="37">
        <v>1</v>
      </c>
      <c r="J3601" s="37">
        <v>1</v>
      </c>
      <c r="K3601" s="37">
        <v>1</v>
      </c>
      <c r="L3601" s="34" t="s">
        <v>61</v>
      </c>
      <c r="M3601" s="14" t="s">
        <v>62</v>
      </c>
      <c r="N3601" s="37">
        <v>1</v>
      </c>
      <c r="O3601" s="34">
        <f t="shared" si="619"/>
        <v>60.39</v>
      </c>
      <c r="P3601" s="37">
        <v>18.3</v>
      </c>
      <c r="Q3601" s="34">
        <f t="shared" si="620"/>
        <v>62.36999999999999</v>
      </c>
      <c r="R3601" s="37">
        <v>18.899999999999999</v>
      </c>
      <c r="S3601" s="34">
        <f t="shared" si="621"/>
        <v>62.36999999999999</v>
      </c>
      <c r="T3601" s="37">
        <v>18.899999999999999</v>
      </c>
      <c r="U3601" s="34" t="s">
        <v>43</v>
      </c>
      <c r="V3601" s="34" t="s">
        <v>43</v>
      </c>
      <c r="W3601" s="38">
        <v>27.891870000000001</v>
      </c>
      <c r="X3601" s="38">
        <v>-115.19101999999999</v>
      </c>
      <c r="Y3601" s="39">
        <f t="shared" si="622"/>
        <v>57.2</v>
      </c>
      <c r="Z3601" s="37">
        <v>14</v>
      </c>
      <c r="AA3601" s="37">
        <v>10</v>
      </c>
      <c r="AB3601" s="34" t="s">
        <v>44</v>
      </c>
      <c r="AC3601" s="34">
        <v>9</v>
      </c>
      <c r="AD3601" s="34">
        <v>18</v>
      </c>
      <c r="AE3601" s="34">
        <v>1</v>
      </c>
      <c r="AF3601" s="37">
        <v>18</v>
      </c>
      <c r="AG3601" s="34">
        <v>330</v>
      </c>
      <c r="AI3601" s="70">
        <f t="shared" si="616"/>
        <v>13.918999999999999</v>
      </c>
      <c r="AJ3601" s="71" t="s">
        <v>369</v>
      </c>
      <c r="AK3601" s="72">
        <f t="shared" si="617"/>
        <v>1.8310631406548505</v>
      </c>
      <c r="AL3601" s="73">
        <f t="shared" si="618"/>
        <v>1.8310631406548505</v>
      </c>
    </row>
    <row r="3602" spans="1:38" hidden="1">
      <c r="A3602" s="34" t="s">
        <v>180</v>
      </c>
      <c r="B3602" s="34" t="s">
        <v>40</v>
      </c>
      <c r="C3602" s="35">
        <v>40031</v>
      </c>
      <c r="D3602" s="34">
        <v>2009</v>
      </c>
      <c r="E3602" s="36">
        <v>0.36388888888888887</v>
      </c>
      <c r="F3602" s="36">
        <v>0.39097222222222222</v>
      </c>
      <c r="G3602" s="36">
        <v>2.7083333333333348E-2</v>
      </c>
      <c r="H3602" s="37">
        <v>2</v>
      </c>
      <c r="I3602" s="37">
        <v>1</v>
      </c>
      <c r="J3602" s="37">
        <v>1</v>
      </c>
      <c r="K3602" s="37">
        <v>1</v>
      </c>
      <c r="L3602" s="34" t="s">
        <v>61</v>
      </c>
      <c r="M3602" s="14" t="s">
        <v>62</v>
      </c>
      <c r="N3602" s="37">
        <v>1</v>
      </c>
      <c r="O3602" s="34">
        <f t="shared" si="619"/>
        <v>60.39</v>
      </c>
      <c r="P3602" s="37">
        <v>18.3</v>
      </c>
      <c r="Q3602" s="34">
        <f t="shared" si="620"/>
        <v>62.36999999999999</v>
      </c>
      <c r="R3602" s="37">
        <v>18.899999999999999</v>
      </c>
      <c r="S3602" s="34">
        <f t="shared" si="621"/>
        <v>62.36999999999999</v>
      </c>
      <c r="T3602" s="37">
        <v>18.899999999999999</v>
      </c>
      <c r="U3602" s="34" t="s">
        <v>43</v>
      </c>
      <c r="V3602" s="34" t="s">
        <v>43</v>
      </c>
      <c r="W3602" s="38">
        <v>27.891870000000001</v>
      </c>
      <c r="X3602" s="38">
        <v>-115.19101999999999</v>
      </c>
      <c r="Y3602" s="39">
        <f t="shared" si="622"/>
        <v>57.2</v>
      </c>
      <c r="Z3602" s="37">
        <v>14</v>
      </c>
      <c r="AA3602" s="37">
        <v>10</v>
      </c>
      <c r="AB3602" s="34" t="s">
        <v>44</v>
      </c>
      <c r="AC3602" s="34">
        <v>9</v>
      </c>
      <c r="AD3602" s="34">
        <v>19</v>
      </c>
      <c r="AE3602" s="34">
        <v>1</v>
      </c>
      <c r="AF3602" s="37">
        <v>18</v>
      </c>
      <c r="AG3602" s="34">
        <v>330</v>
      </c>
      <c r="AI3602" s="70">
        <f t="shared" si="616"/>
        <v>14.628</v>
      </c>
      <c r="AJ3602" s="71" t="s">
        <v>369</v>
      </c>
      <c r="AK3602" s="72">
        <f t="shared" si="617"/>
        <v>2.041534710262368</v>
      </c>
      <c r="AL3602" s="73">
        <f t="shared" si="618"/>
        <v>2.041534710262368</v>
      </c>
    </row>
    <row r="3603" spans="1:38" hidden="1">
      <c r="A3603" s="34" t="s">
        <v>180</v>
      </c>
      <c r="B3603" s="34" t="s">
        <v>40</v>
      </c>
      <c r="C3603" s="35">
        <v>40031</v>
      </c>
      <c r="D3603" s="34">
        <v>2009</v>
      </c>
      <c r="E3603" s="36">
        <v>0.36388888888888887</v>
      </c>
      <c r="F3603" s="36">
        <v>0.39097222222222222</v>
      </c>
      <c r="G3603" s="36">
        <v>2.7083333333333348E-2</v>
      </c>
      <c r="H3603" s="37">
        <v>2</v>
      </c>
      <c r="I3603" s="37">
        <v>1</v>
      </c>
      <c r="J3603" s="37">
        <v>1</v>
      </c>
      <c r="K3603" s="37">
        <v>1</v>
      </c>
      <c r="L3603" s="34" t="s">
        <v>61</v>
      </c>
      <c r="M3603" s="14" t="s">
        <v>62</v>
      </c>
      <c r="N3603" s="37">
        <v>1</v>
      </c>
      <c r="O3603" s="34">
        <f t="shared" si="619"/>
        <v>60.39</v>
      </c>
      <c r="P3603" s="37">
        <v>18.3</v>
      </c>
      <c r="Q3603" s="34">
        <f t="shared" si="620"/>
        <v>62.36999999999999</v>
      </c>
      <c r="R3603" s="37">
        <v>18.899999999999999</v>
      </c>
      <c r="S3603" s="34">
        <f t="shared" si="621"/>
        <v>62.36999999999999</v>
      </c>
      <c r="T3603" s="37">
        <v>18.899999999999999</v>
      </c>
      <c r="U3603" s="34" t="s">
        <v>43</v>
      </c>
      <c r="V3603" s="34" t="s">
        <v>43</v>
      </c>
      <c r="W3603" s="38">
        <v>27.891870000000001</v>
      </c>
      <c r="X3603" s="38">
        <v>-115.19101999999999</v>
      </c>
      <c r="Y3603" s="39">
        <f t="shared" si="622"/>
        <v>57.2</v>
      </c>
      <c r="Z3603" s="37">
        <v>14</v>
      </c>
      <c r="AA3603" s="37">
        <v>10</v>
      </c>
      <c r="AB3603" s="34" t="s">
        <v>44</v>
      </c>
      <c r="AC3603" s="34">
        <v>9</v>
      </c>
      <c r="AD3603" s="34">
        <v>20</v>
      </c>
      <c r="AE3603" s="34">
        <v>1</v>
      </c>
      <c r="AF3603" s="37">
        <v>18</v>
      </c>
      <c r="AG3603" s="34">
        <v>330</v>
      </c>
      <c r="AI3603" s="70">
        <f t="shared" si="616"/>
        <v>15.337</v>
      </c>
      <c r="AJ3603" s="71" t="s">
        <v>369</v>
      </c>
      <c r="AK3603" s="72">
        <f t="shared" si="617"/>
        <v>2.2645047633742106</v>
      </c>
      <c r="AL3603" s="73">
        <f t="shared" si="618"/>
        <v>2.2645047633742106</v>
      </c>
    </row>
    <row r="3604" spans="1:38" hidden="1">
      <c r="A3604" s="34" t="s">
        <v>180</v>
      </c>
      <c r="B3604" s="34" t="s">
        <v>40</v>
      </c>
      <c r="C3604" s="35">
        <v>40031</v>
      </c>
      <c r="D3604" s="34">
        <v>2009</v>
      </c>
      <c r="E3604" s="36">
        <v>0.36388888888888887</v>
      </c>
      <c r="F3604" s="36">
        <v>0.39097222222222222</v>
      </c>
      <c r="G3604" s="36">
        <v>2.7083333333333348E-2</v>
      </c>
      <c r="H3604" s="37">
        <v>2</v>
      </c>
      <c r="I3604" s="37">
        <v>1</v>
      </c>
      <c r="J3604" s="37">
        <v>1</v>
      </c>
      <c r="K3604" s="37">
        <v>1</v>
      </c>
      <c r="L3604" s="34" t="s">
        <v>61</v>
      </c>
      <c r="M3604" s="14" t="s">
        <v>62</v>
      </c>
      <c r="N3604" s="37">
        <v>1</v>
      </c>
      <c r="O3604" s="34">
        <f t="shared" si="619"/>
        <v>60.39</v>
      </c>
      <c r="P3604" s="37">
        <v>18.3</v>
      </c>
      <c r="Q3604" s="34">
        <f t="shared" si="620"/>
        <v>62.36999999999999</v>
      </c>
      <c r="R3604" s="37">
        <v>18.899999999999999</v>
      </c>
      <c r="S3604" s="34">
        <f t="shared" si="621"/>
        <v>62.36999999999999</v>
      </c>
      <c r="T3604" s="37">
        <v>18.899999999999999</v>
      </c>
      <c r="U3604" s="34" t="s">
        <v>43</v>
      </c>
      <c r="V3604" s="34" t="s">
        <v>43</v>
      </c>
      <c r="W3604" s="38">
        <v>27.891870000000001</v>
      </c>
      <c r="X3604" s="38">
        <v>-115.19101999999999</v>
      </c>
      <c r="Y3604" s="39">
        <f t="shared" si="622"/>
        <v>57.2</v>
      </c>
      <c r="Z3604" s="37">
        <v>14</v>
      </c>
      <c r="AA3604" s="37">
        <v>10</v>
      </c>
      <c r="AB3604" s="34" t="s">
        <v>44</v>
      </c>
      <c r="AC3604" s="34">
        <v>10</v>
      </c>
      <c r="AD3604" s="34">
        <v>14</v>
      </c>
      <c r="AE3604" s="34">
        <v>1</v>
      </c>
      <c r="AF3604" s="37">
        <v>20</v>
      </c>
      <c r="AG3604" s="34">
        <v>330</v>
      </c>
      <c r="AI3604" s="70">
        <f t="shared" si="616"/>
        <v>11.083</v>
      </c>
      <c r="AJ3604" s="71" t="s">
        <v>369</v>
      </c>
      <c r="AK3604" s="72">
        <f t="shared" si="617"/>
        <v>1.1117350137621949</v>
      </c>
      <c r="AL3604" s="73">
        <f t="shared" si="618"/>
        <v>1.1117350137621949</v>
      </c>
    </row>
    <row r="3605" spans="1:38" hidden="1">
      <c r="A3605" s="34" t="s">
        <v>180</v>
      </c>
      <c r="B3605" s="34" t="s">
        <v>40</v>
      </c>
      <c r="C3605" s="35">
        <v>40031</v>
      </c>
      <c r="D3605" s="34">
        <v>2009</v>
      </c>
      <c r="E3605" s="36">
        <v>0.36388888888888887</v>
      </c>
      <c r="F3605" s="36">
        <v>0.39097222222222222</v>
      </c>
      <c r="G3605" s="36">
        <v>2.7083333333333348E-2</v>
      </c>
      <c r="H3605" s="37">
        <v>2</v>
      </c>
      <c r="I3605" s="37">
        <v>1</v>
      </c>
      <c r="J3605" s="37">
        <v>1</v>
      </c>
      <c r="K3605" s="37">
        <v>1</v>
      </c>
      <c r="L3605" s="34" t="s">
        <v>61</v>
      </c>
      <c r="M3605" s="14" t="s">
        <v>62</v>
      </c>
      <c r="N3605" s="37">
        <v>1</v>
      </c>
      <c r="O3605" s="34">
        <f t="shared" si="619"/>
        <v>60.39</v>
      </c>
      <c r="P3605" s="37">
        <v>18.3</v>
      </c>
      <c r="Q3605" s="34">
        <f t="shared" si="620"/>
        <v>62.36999999999999</v>
      </c>
      <c r="R3605" s="37">
        <v>18.899999999999999</v>
      </c>
      <c r="S3605" s="34">
        <f t="shared" si="621"/>
        <v>62.36999999999999</v>
      </c>
      <c r="T3605" s="37">
        <v>18.899999999999999</v>
      </c>
      <c r="U3605" s="34" t="s">
        <v>43</v>
      </c>
      <c r="V3605" s="34" t="s">
        <v>43</v>
      </c>
      <c r="W3605" s="38">
        <v>27.891870000000001</v>
      </c>
      <c r="X3605" s="38">
        <v>-115.19101999999999</v>
      </c>
      <c r="Y3605" s="39">
        <f t="shared" si="622"/>
        <v>57.2</v>
      </c>
      <c r="Z3605" s="37">
        <v>14</v>
      </c>
      <c r="AA3605" s="37">
        <v>10</v>
      </c>
      <c r="AB3605" s="34" t="s">
        <v>44</v>
      </c>
      <c r="AC3605" s="34">
        <v>10</v>
      </c>
      <c r="AD3605" s="34">
        <v>16</v>
      </c>
      <c r="AE3605" s="34">
        <v>1</v>
      </c>
      <c r="AF3605" s="37">
        <v>20</v>
      </c>
      <c r="AG3605" s="34">
        <v>330</v>
      </c>
      <c r="AI3605" s="70">
        <f t="shared" ref="AI3605:AI3648" si="623">(0.709*AD3605)+1.157</f>
        <v>12.500999999999999</v>
      </c>
      <c r="AJ3605" s="71" t="s">
        <v>369</v>
      </c>
      <c r="AK3605" s="72">
        <f t="shared" ref="AK3605:AK3648" si="624">((POWER(AI3605*10,2.19))*0.037)/1000</f>
        <v>1.4471406331162124</v>
      </c>
      <c r="AL3605" s="73">
        <f t="shared" ref="AL3605:AL3648" si="625">((POWER(AI3605*10,2.19))*0.037)/1000</f>
        <v>1.4471406331162124</v>
      </c>
    </row>
    <row r="3606" spans="1:38" hidden="1">
      <c r="A3606" s="34" t="s">
        <v>180</v>
      </c>
      <c r="B3606" s="34" t="s">
        <v>40</v>
      </c>
      <c r="C3606" s="35">
        <v>40031</v>
      </c>
      <c r="D3606" s="34">
        <v>2009</v>
      </c>
      <c r="E3606" s="36">
        <v>0.36388888888888887</v>
      </c>
      <c r="F3606" s="36">
        <v>0.39097222222222222</v>
      </c>
      <c r="G3606" s="36">
        <v>2.7083333333333348E-2</v>
      </c>
      <c r="H3606" s="37">
        <v>2</v>
      </c>
      <c r="I3606" s="37">
        <v>1</v>
      </c>
      <c r="J3606" s="37">
        <v>1</v>
      </c>
      <c r="K3606" s="37">
        <v>1</v>
      </c>
      <c r="L3606" s="34" t="s">
        <v>61</v>
      </c>
      <c r="M3606" s="14" t="s">
        <v>62</v>
      </c>
      <c r="N3606" s="37">
        <v>1</v>
      </c>
      <c r="O3606" s="34">
        <f t="shared" si="619"/>
        <v>60.39</v>
      </c>
      <c r="P3606" s="37">
        <v>18.3</v>
      </c>
      <c r="Q3606" s="34">
        <f t="shared" si="620"/>
        <v>62.36999999999999</v>
      </c>
      <c r="R3606" s="37">
        <v>18.899999999999999</v>
      </c>
      <c r="S3606" s="34">
        <f t="shared" si="621"/>
        <v>62.36999999999999</v>
      </c>
      <c r="T3606" s="37">
        <v>18.899999999999999</v>
      </c>
      <c r="U3606" s="34" t="s">
        <v>43</v>
      </c>
      <c r="V3606" s="34" t="s">
        <v>43</v>
      </c>
      <c r="W3606" s="38">
        <v>27.891870000000001</v>
      </c>
      <c r="X3606" s="38">
        <v>-115.19101999999999</v>
      </c>
      <c r="Y3606" s="39">
        <f t="shared" si="622"/>
        <v>57.2</v>
      </c>
      <c r="Z3606" s="37">
        <v>14</v>
      </c>
      <c r="AA3606" s="37">
        <v>10</v>
      </c>
      <c r="AB3606" s="34" t="s">
        <v>44</v>
      </c>
      <c r="AC3606" s="34">
        <v>10</v>
      </c>
      <c r="AD3606" s="34">
        <v>19</v>
      </c>
      <c r="AE3606" s="34">
        <v>1</v>
      </c>
      <c r="AF3606" s="37">
        <v>20</v>
      </c>
      <c r="AG3606" s="34">
        <v>330</v>
      </c>
      <c r="AI3606" s="70">
        <f t="shared" si="623"/>
        <v>14.628</v>
      </c>
      <c r="AJ3606" s="71" t="s">
        <v>369</v>
      </c>
      <c r="AK3606" s="72">
        <f t="shared" si="624"/>
        <v>2.041534710262368</v>
      </c>
      <c r="AL3606" s="73">
        <f t="shared" si="625"/>
        <v>2.041534710262368</v>
      </c>
    </row>
    <row r="3607" spans="1:38" hidden="1">
      <c r="A3607" s="34" t="s">
        <v>180</v>
      </c>
      <c r="B3607" s="34" t="s">
        <v>40</v>
      </c>
      <c r="C3607" s="35">
        <v>40031</v>
      </c>
      <c r="D3607" s="34">
        <v>2009</v>
      </c>
      <c r="E3607" s="36">
        <v>0.36388888888888887</v>
      </c>
      <c r="F3607" s="36">
        <v>0.39097222222222222</v>
      </c>
      <c r="G3607" s="36">
        <v>2.7083333333333348E-2</v>
      </c>
      <c r="H3607" s="37">
        <v>2</v>
      </c>
      <c r="I3607" s="37">
        <v>1</v>
      </c>
      <c r="J3607" s="37">
        <v>1</v>
      </c>
      <c r="K3607" s="37">
        <v>1</v>
      </c>
      <c r="L3607" s="34" t="s">
        <v>61</v>
      </c>
      <c r="M3607" s="14" t="s">
        <v>62</v>
      </c>
      <c r="N3607" s="37">
        <v>1</v>
      </c>
      <c r="O3607" s="34">
        <f t="shared" si="619"/>
        <v>60.39</v>
      </c>
      <c r="P3607" s="37">
        <v>18.3</v>
      </c>
      <c r="Q3607" s="34">
        <f t="shared" si="620"/>
        <v>62.36999999999999</v>
      </c>
      <c r="R3607" s="37">
        <v>18.899999999999999</v>
      </c>
      <c r="S3607" s="34">
        <f t="shared" si="621"/>
        <v>62.36999999999999</v>
      </c>
      <c r="T3607" s="37">
        <v>18.899999999999999</v>
      </c>
      <c r="U3607" s="34" t="s">
        <v>43</v>
      </c>
      <c r="V3607" s="34" t="s">
        <v>43</v>
      </c>
      <c r="W3607" s="38">
        <v>27.891870000000001</v>
      </c>
      <c r="X3607" s="38">
        <v>-115.19101999999999</v>
      </c>
      <c r="Y3607" s="39">
        <f t="shared" si="622"/>
        <v>57.2</v>
      </c>
      <c r="Z3607" s="37">
        <v>14</v>
      </c>
      <c r="AA3607" s="37">
        <v>10</v>
      </c>
      <c r="AB3607" s="34" t="s">
        <v>44</v>
      </c>
      <c r="AC3607" s="34">
        <v>11</v>
      </c>
      <c r="AD3607" s="34">
        <v>18</v>
      </c>
      <c r="AE3607" s="34">
        <v>1</v>
      </c>
      <c r="AF3607" s="37">
        <v>22</v>
      </c>
      <c r="AG3607" s="34">
        <v>330</v>
      </c>
      <c r="AI3607" s="70">
        <f t="shared" si="623"/>
        <v>13.918999999999999</v>
      </c>
      <c r="AJ3607" s="71" t="s">
        <v>369</v>
      </c>
      <c r="AK3607" s="72">
        <f t="shared" si="624"/>
        <v>1.8310631406548505</v>
      </c>
      <c r="AL3607" s="73">
        <f t="shared" si="625"/>
        <v>1.8310631406548505</v>
      </c>
    </row>
    <row r="3608" spans="1:38" hidden="1">
      <c r="A3608" s="34" t="s">
        <v>180</v>
      </c>
      <c r="B3608" s="34" t="s">
        <v>40</v>
      </c>
      <c r="C3608" s="35">
        <v>40031</v>
      </c>
      <c r="D3608" s="34">
        <v>2009</v>
      </c>
      <c r="E3608" s="36">
        <v>0.36388888888888887</v>
      </c>
      <c r="F3608" s="36">
        <v>0.39097222222222222</v>
      </c>
      <c r="G3608" s="36">
        <v>2.7083333333333348E-2</v>
      </c>
      <c r="H3608" s="37">
        <v>2</v>
      </c>
      <c r="I3608" s="37">
        <v>1</v>
      </c>
      <c r="J3608" s="37">
        <v>1</v>
      </c>
      <c r="K3608" s="37">
        <v>1</v>
      </c>
      <c r="L3608" s="34" t="s">
        <v>61</v>
      </c>
      <c r="M3608" s="14" t="s">
        <v>62</v>
      </c>
      <c r="N3608" s="37">
        <v>1</v>
      </c>
      <c r="O3608" s="34">
        <f t="shared" si="619"/>
        <v>60.39</v>
      </c>
      <c r="P3608" s="37">
        <v>18.3</v>
      </c>
      <c r="Q3608" s="34">
        <f t="shared" si="620"/>
        <v>62.36999999999999</v>
      </c>
      <c r="R3608" s="37">
        <v>18.899999999999999</v>
      </c>
      <c r="S3608" s="34">
        <f t="shared" si="621"/>
        <v>62.36999999999999</v>
      </c>
      <c r="T3608" s="37">
        <v>18.899999999999999</v>
      </c>
      <c r="U3608" s="34" t="s">
        <v>43</v>
      </c>
      <c r="V3608" s="34" t="s">
        <v>43</v>
      </c>
      <c r="W3608" s="38">
        <v>27.891870000000001</v>
      </c>
      <c r="X3608" s="38">
        <v>-115.19101999999999</v>
      </c>
      <c r="Y3608" s="39">
        <f t="shared" si="622"/>
        <v>57.2</v>
      </c>
      <c r="Z3608" s="37">
        <v>14</v>
      </c>
      <c r="AA3608" s="37">
        <v>10</v>
      </c>
      <c r="AB3608" s="34" t="s">
        <v>44</v>
      </c>
      <c r="AC3608" s="34">
        <v>11</v>
      </c>
      <c r="AD3608" s="34">
        <v>20</v>
      </c>
      <c r="AE3608" s="34">
        <v>1</v>
      </c>
      <c r="AF3608" s="37">
        <v>22</v>
      </c>
      <c r="AG3608" s="34">
        <v>330</v>
      </c>
      <c r="AI3608" s="70">
        <f t="shared" si="623"/>
        <v>15.337</v>
      </c>
      <c r="AJ3608" s="71" t="s">
        <v>369</v>
      </c>
      <c r="AK3608" s="72">
        <f t="shared" si="624"/>
        <v>2.2645047633742106</v>
      </c>
      <c r="AL3608" s="73">
        <f t="shared" si="625"/>
        <v>2.2645047633742106</v>
      </c>
    </row>
    <row r="3609" spans="1:38" hidden="1">
      <c r="A3609" s="34" t="s">
        <v>180</v>
      </c>
      <c r="B3609" s="34" t="s">
        <v>40</v>
      </c>
      <c r="C3609" s="35">
        <v>40031</v>
      </c>
      <c r="D3609" s="34">
        <v>2009</v>
      </c>
      <c r="E3609" s="36">
        <v>0.36388888888888887</v>
      </c>
      <c r="F3609" s="36">
        <v>0.39097222222222222</v>
      </c>
      <c r="G3609" s="36">
        <v>2.7083333333333348E-2</v>
      </c>
      <c r="H3609" s="37">
        <v>2</v>
      </c>
      <c r="I3609" s="37">
        <v>1</v>
      </c>
      <c r="J3609" s="37">
        <v>1</v>
      </c>
      <c r="K3609" s="37">
        <v>1</v>
      </c>
      <c r="L3609" s="34" t="s">
        <v>61</v>
      </c>
      <c r="M3609" s="14" t="s">
        <v>62</v>
      </c>
      <c r="N3609" s="37">
        <v>1</v>
      </c>
      <c r="O3609" s="34">
        <f t="shared" si="619"/>
        <v>60.39</v>
      </c>
      <c r="P3609" s="37">
        <v>18.3</v>
      </c>
      <c r="Q3609" s="34">
        <f t="shared" si="620"/>
        <v>62.36999999999999</v>
      </c>
      <c r="R3609" s="37">
        <v>18.899999999999999</v>
      </c>
      <c r="S3609" s="34">
        <f t="shared" si="621"/>
        <v>62.36999999999999</v>
      </c>
      <c r="T3609" s="37">
        <v>18.899999999999999</v>
      </c>
      <c r="U3609" s="34" t="s">
        <v>43</v>
      </c>
      <c r="V3609" s="34" t="s">
        <v>43</v>
      </c>
      <c r="W3609" s="38">
        <v>27.891870000000001</v>
      </c>
      <c r="X3609" s="38">
        <v>-115.19101999999999</v>
      </c>
      <c r="Y3609" s="39">
        <f t="shared" si="622"/>
        <v>57.2</v>
      </c>
      <c r="Z3609" s="37">
        <v>14</v>
      </c>
      <c r="AA3609" s="37">
        <v>10</v>
      </c>
      <c r="AB3609" s="34" t="s">
        <v>44</v>
      </c>
      <c r="AC3609" s="34">
        <v>11</v>
      </c>
      <c r="AD3609" s="34">
        <v>20</v>
      </c>
      <c r="AE3609" s="34">
        <v>1</v>
      </c>
      <c r="AF3609" s="37">
        <v>22</v>
      </c>
      <c r="AG3609" s="34">
        <v>330</v>
      </c>
      <c r="AI3609" s="70">
        <f t="shared" si="623"/>
        <v>15.337</v>
      </c>
      <c r="AJ3609" s="71" t="s">
        <v>369</v>
      </c>
      <c r="AK3609" s="72">
        <f t="shared" si="624"/>
        <v>2.2645047633742106</v>
      </c>
      <c r="AL3609" s="73">
        <f t="shared" si="625"/>
        <v>2.2645047633742106</v>
      </c>
    </row>
    <row r="3610" spans="1:38" hidden="1">
      <c r="A3610" s="34" t="s">
        <v>180</v>
      </c>
      <c r="B3610" s="34" t="s">
        <v>40</v>
      </c>
      <c r="C3610" s="35">
        <v>40031</v>
      </c>
      <c r="D3610" s="34">
        <v>2009</v>
      </c>
      <c r="E3610" s="36">
        <v>0.36388888888888887</v>
      </c>
      <c r="F3610" s="36">
        <v>0.39097222222222222</v>
      </c>
      <c r="G3610" s="36">
        <v>2.7083333333333348E-2</v>
      </c>
      <c r="H3610" s="37">
        <v>2</v>
      </c>
      <c r="I3610" s="37">
        <v>1</v>
      </c>
      <c r="J3610" s="37">
        <v>1</v>
      </c>
      <c r="K3610" s="37">
        <v>1</v>
      </c>
      <c r="L3610" s="34" t="s">
        <v>61</v>
      </c>
      <c r="M3610" s="14" t="s">
        <v>62</v>
      </c>
      <c r="N3610" s="37">
        <v>1</v>
      </c>
      <c r="O3610" s="34">
        <f t="shared" si="619"/>
        <v>60.39</v>
      </c>
      <c r="P3610" s="37">
        <v>18.3</v>
      </c>
      <c r="Q3610" s="34">
        <f t="shared" si="620"/>
        <v>62.36999999999999</v>
      </c>
      <c r="R3610" s="37">
        <v>18.899999999999999</v>
      </c>
      <c r="S3610" s="34">
        <f t="shared" si="621"/>
        <v>62.36999999999999</v>
      </c>
      <c r="T3610" s="37">
        <v>18.899999999999999</v>
      </c>
      <c r="U3610" s="34" t="s">
        <v>43</v>
      </c>
      <c r="V3610" s="34" t="s">
        <v>43</v>
      </c>
      <c r="W3610" s="38">
        <v>27.891870000000001</v>
      </c>
      <c r="X3610" s="38">
        <v>-115.19101999999999</v>
      </c>
      <c r="Y3610" s="39">
        <f t="shared" si="622"/>
        <v>57.2</v>
      </c>
      <c r="Z3610" s="37">
        <v>14</v>
      </c>
      <c r="AA3610" s="37">
        <v>10</v>
      </c>
      <c r="AB3610" s="34" t="s">
        <v>44</v>
      </c>
      <c r="AC3610" s="34">
        <v>12</v>
      </c>
      <c r="AD3610" s="34">
        <v>10</v>
      </c>
      <c r="AE3610" s="34">
        <v>1</v>
      </c>
      <c r="AF3610" s="37">
        <v>24</v>
      </c>
      <c r="AG3610" s="34">
        <v>330</v>
      </c>
      <c r="AI3610" s="70">
        <f t="shared" si="623"/>
        <v>8.2469999999999999</v>
      </c>
      <c r="AJ3610" s="71" t="s">
        <v>369</v>
      </c>
      <c r="AK3610" s="72">
        <f t="shared" si="624"/>
        <v>0.58195573469462847</v>
      </c>
      <c r="AL3610" s="73">
        <f t="shared" si="625"/>
        <v>0.58195573469462847</v>
      </c>
    </row>
    <row r="3611" spans="1:38" hidden="1">
      <c r="A3611" s="34" t="s">
        <v>180</v>
      </c>
      <c r="B3611" s="34" t="s">
        <v>40</v>
      </c>
      <c r="C3611" s="35">
        <v>40031</v>
      </c>
      <c r="D3611" s="34">
        <v>2009</v>
      </c>
      <c r="E3611" s="36">
        <v>0.36388888888888887</v>
      </c>
      <c r="F3611" s="36">
        <v>0.39097222222222222</v>
      </c>
      <c r="G3611" s="36">
        <v>2.7083333333333348E-2</v>
      </c>
      <c r="H3611" s="37">
        <v>2</v>
      </c>
      <c r="I3611" s="37">
        <v>1</v>
      </c>
      <c r="J3611" s="37">
        <v>1</v>
      </c>
      <c r="K3611" s="37">
        <v>1</v>
      </c>
      <c r="L3611" s="34" t="s">
        <v>61</v>
      </c>
      <c r="M3611" s="14" t="s">
        <v>62</v>
      </c>
      <c r="N3611" s="37">
        <v>1</v>
      </c>
      <c r="O3611" s="34">
        <f t="shared" si="619"/>
        <v>60.39</v>
      </c>
      <c r="P3611" s="37">
        <v>18.3</v>
      </c>
      <c r="Q3611" s="34">
        <f t="shared" si="620"/>
        <v>62.36999999999999</v>
      </c>
      <c r="R3611" s="37">
        <v>18.899999999999999</v>
      </c>
      <c r="S3611" s="34">
        <f t="shared" si="621"/>
        <v>62.36999999999999</v>
      </c>
      <c r="T3611" s="37">
        <v>18.899999999999999</v>
      </c>
      <c r="U3611" s="34" t="s">
        <v>43</v>
      </c>
      <c r="V3611" s="34" t="s">
        <v>43</v>
      </c>
      <c r="W3611" s="38">
        <v>27.891870000000001</v>
      </c>
      <c r="X3611" s="38">
        <v>-115.19101999999999</v>
      </c>
      <c r="Y3611" s="39">
        <f t="shared" si="622"/>
        <v>57.2</v>
      </c>
      <c r="Z3611" s="37">
        <v>14</v>
      </c>
      <c r="AA3611" s="37">
        <v>10</v>
      </c>
      <c r="AB3611" s="34" t="s">
        <v>44</v>
      </c>
      <c r="AC3611" s="34">
        <v>12</v>
      </c>
      <c r="AD3611" s="34">
        <v>15</v>
      </c>
      <c r="AE3611" s="34">
        <v>1</v>
      </c>
      <c r="AF3611" s="37">
        <v>24</v>
      </c>
      <c r="AG3611" s="34">
        <v>330</v>
      </c>
      <c r="AI3611" s="70">
        <f t="shared" si="623"/>
        <v>11.792</v>
      </c>
      <c r="AJ3611" s="71" t="s">
        <v>369</v>
      </c>
      <c r="AK3611" s="72">
        <f t="shared" si="624"/>
        <v>1.2734394051640829</v>
      </c>
      <c r="AL3611" s="73">
        <f t="shared" si="625"/>
        <v>1.2734394051640829</v>
      </c>
    </row>
    <row r="3612" spans="1:38" hidden="1">
      <c r="A3612" s="34" t="s">
        <v>180</v>
      </c>
      <c r="B3612" s="34" t="s">
        <v>40</v>
      </c>
      <c r="C3612" s="35">
        <v>40031</v>
      </c>
      <c r="D3612" s="34">
        <v>2009</v>
      </c>
      <c r="E3612" s="36">
        <v>0.36388888888888887</v>
      </c>
      <c r="F3612" s="36">
        <v>0.39097222222222222</v>
      </c>
      <c r="G3612" s="36">
        <v>2.7083333333333348E-2</v>
      </c>
      <c r="H3612" s="37">
        <v>2</v>
      </c>
      <c r="I3612" s="37">
        <v>1</v>
      </c>
      <c r="J3612" s="37">
        <v>1</v>
      </c>
      <c r="K3612" s="37">
        <v>1</v>
      </c>
      <c r="L3612" s="34" t="s">
        <v>61</v>
      </c>
      <c r="M3612" s="14" t="s">
        <v>62</v>
      </c>
      <c r="N3612" s="37">
        <v>1</v>
      </c>
      <c r="O3612" s="34">
        <f t="shared" si="619"/>
        <v>60.39</v>
      </c>
      <c r="P3612" s="37">
        <v>18.3</v>
      </c>
      <c r="Q3612" s="34">
        <f t="shared" si="620"/>
        <v>62.36999999999999</v>
      </c>
      <c r="R3612" s="37">
        <v>18.899999999999999</v>
      </c>
      <c r="S3612" s="34">
        <f t="shared" si="621"/>
        <v>62.36999999999999</v>
      </c>
      <c r="T3612" s="37">
        <v>18.899999999999999</v>
      </c>
      <c r="U3612" s="34" t="s">
        <v>43</v>
      </c>
      <c r="V3612" s="34" t="s">
        <v>43</v>
      </c>
      <c r="W3612" s="38">
        <v>27.891870000000001</v>
      </c>
      <c r="X3612" s="38">
        <v>-115.19101999999999</v>
      </c>
      <c r="Y3612" s="39">
        <f t="shared" si="622"/>
        <v>57.2</v>
      </c>
      <c r="Z3612" s="37">
        <v>14</v>
      </c>
      <c r="AA3612" s="37">
        <v>10</v>
      </c>
      <c r="AB3612" s="34" t="s">
        <v>44</v>
      </c>
      <c r="AC3612" s="34">
        <v>12</v>
      </c>
      <c r="AD3612" s="34">
        <v>19</v>
      </c>
      <c r="AE3612" s="34">
        <v>1</v>
      </c>
      <c r="AF3612" s="37">
        <v>24</v>
      </c>
      <c r="AG3612" s="34">
        <v>330</v>
      </c>
      <c r="AI3612" s="70">
        <f t="shared" si="623"/>
        <v>14.628</v>
      </c>
      <c r="AJ3612" s="71" t="s">
        <v>369</v>
      </c>
      <c r="AK3612" s="72">
        <f t="shared" si="624"/>
        <v>2.041534710262368</v>
      </c>
      <c r="AL3612" s="73">
        <f t="shared" si="625"/>
        <v>2.041534710262368</v>
      </c>
    </row>
    <row r="3613" spans="1:38" hidden="1">
      <c r="A3613" s="34" t="s">
        <v>180</v>
      </c>
      <c r="B3613" s="34" t="s">
        <v>40</v>
      </c>
      <c r="C3613" s="35">
        <v>40031</v>
      </c>
      <c r="D3613" s="34">
        <v>2009</v>
      </c>
      <c r="E3613" s="36">
        <v>0.36388888888888887</v>
      </c>
      <c r="F3613" s="36">
        <v>0.39097222222222222</v>
      </c>
      <c r="G3613" s="36">
        <v>2.7083333333333348E-2</v>
      </c>
      <c r="H3613" s="37">
        <v>2</v>
      </c>
      <c r="I3613" s="37">
        <v>1</v>
      </c>
      <c r="J3613" s="37">
        <v>1</v>
      </c>
      <c r="K3613" s="37">
        <v>1</v>
      </c>
      <c r="L3613" s="34" t="s">
        <v>61</v>
      </c>
      <c r="M3613" s="14" t="s">
        <v>62</v>
      </c>
      <c r="N3613" s="37">
        <v>1</v>
      </c>
      <c r="O3613" s="34">
        <f t="shared" si="619"/>
        <v>60.39</v>
      </c>
      <c r="P3613" s="37">
        <v>18.3</v>
      </c>
      <c r="Q3613" s="34">
        <f t="shared" si="620"/>
        <v>62.36999999999999</v>
      </c>
      <c r="R3613" s="37">
        <v>18.899999999999999</v>
      </c>
      <c r="S3613" s="34">
        <f t="shared" si="621"/>
        <v>62.36999999999999</v>
      </c>
      <c r="T3613" s="37">
        <v>18.899999999999999</v>
      </c>
      <c r="U3613" s="34" t="s">
        <v>43</v>
      </c>
      <c r="V3613" s="34" t="s">
        <v>43</v>
      </c>
      <c r="W3613" s="38">
        <v>27.891870000000001</v>
      </c>
      <c r="X3613" s="38">
        <v>-115.19101999999999</v>
      </c>
      <c r="Y3613" s="39">
        <f t="shared" si="622"/>
        <v>57.2</v>
      </c>
      <c r="Z3613" s="37">
        <v>14</v>
      </c>
      <c r="AA3613" s="37">
        <v>10</v>
      </c>
      <c r="AB3613" s="34" t="s">
        <v>44</v>
      </c>
      <c r="AC3613" s="34">
        <v>12</v>
      </c>
      <c r="AD3613" s="34">
        <v>19</v>
      </c>
      <c r="AE3613" s="34">
        <v>1</v>
      </c>
      <c r="AF3613" s="37">
        <v>24</v>
      </c>
      <c r="AG3613" s="34">
        <v>330</v>
      </c>
      <c r="AI3613" s="70">
        <f t="shared" si="623"/>
        <v>14.628</v>
      </c>
      <c r="AJ3613" s="71" t="s">
        <v>369</v>
      </c>
      <c r="AK3613" s="72">
        <f t="shared" si="624"/>
        <v>2.041534710262368</v>
      </c>
      <c r="AL3613" s="73">
        <f t="shared" si="625"/>
        <v>2.041534710262368</v>
      </c>
    </row>
    <row r="3614" spans="1:38" hidden="1">
      <c r="A3614" s="34" t="s">
        <v>180</v>
      </c>
      <c r="B3614" s="34" t="s">
        <v>40</v>
      </c>
      <c r="C3614" s="35">
        <v>40031</v>
      </c>
      <c r="D3614" s="34">
        <v>2009</v>
      </c>
      <c r="E3614" s="36">
        <v>0.36388888888888887</v>
      </c>
      <c r="F3614" s="36">
        <v>0.39097222222222222</v>
      </c>
      <c r="G3614" s="36">
        <v>2.7083333333333348E-2</v>
      </c>
      <c r="H3614" s="37">
        <v>2</v>
      </c>
      <c r="I3614" s="37">
        <v>1</v>
      </c>
      <c r="J3614" s="37">
        <v>1</v>
      </c>
      <c r="K3614" s="37">
        <v>1</v>
      </c>
      <c r="L3614" s="34" t="s">
        <v>61</v>
      </c>
      <c r="M3614" s="14" t="s">
        <v>62</v>
      </c>
      <c r="N3614" s="37">
        <v>1</v>
      </c>
      <c r="O3614" s="34">
        <f t="shared" si="619"/>
        <v>60.39</v>
      </c>
      <c r="P3614" s="37">
        <v>18.3</v>
      </c>
      <c r="Q3614" s="34">
        <f t="shared" si="620"/>
        <v>62.36999999999999</v>
      </c>
      <c r="R3614" s="37">
        <v>18.899999999999999</v>
      </c>
      <c r="S3614" s="34">
        <f t="shared" si="621"/>
        <v>62.36999999999999</v>
      </c>
      <c r="T3614" s="37">
        <v>18.899999999999999</v>
      </c>
      <c r="U3614" s="34" t="s">
        <v>43</v>
      </c>
      <c r="V3614" s="34" t="s">
        <v>43</v>
      </c>
      <c r="W3614" s="38">
        <v>27.891870000000001</v>
      </c>
      <c r="X3614" s="38">
        <v>-115.19101999999999</v>
      </c>
      <c r="Y3614" s="39">
        <f t="shared" si="622"/>
        <v>57.2</v>
      </c>
      <c r="Z3614" s="37">
        <v>14</v>
      </c>
      <c r="AA3614" s="37">
        <v>10</v>
      </c>
      <c r="AB3614" s="34" t="s">
        <v>44</v>
      </c>
      <c r="AC3614" s="34">
        <v>13</v>
      </c>
      <c r="AD3614" s="34">
        <v>16</v>
      </c>
      <c r="AE3614" s="34">
        <v>1</v>
      </c>
      <c r="AF3614" s="37">
        <v>28</v>
      </c>
      <c r="AG3614" s="34">
        <v>330</v>
      </c>
      <c r="AI3614" s="70">
        <f t="shared" si="623"/>
        <v>12.500999999999999</v>
      </c>
      <c r="AJ3614" s="71" t="s">
        <v>369</v>
      </c>
      <c r="AK3614" s="72">
        <f t="shared" si="624"/>
        <v>1.4471406331162124</v>
      </c>
      <c r="AL3614" s="73">
        <f t="shared" si="625"/>
        <v>1.4471406331162124</v>
      </c>
    </row>
    <row r="3615" spans="1:38" hidden="1">
      <c r="A3615" s="34" t="s">
        <v>180</v>
      </c>
      <c r="B3615" s="34" t="s">
        <v>40</v>
      </c>
      <c r="C3615" s="35">
        <v>40031</v>
      </c>
      <c r="D3615" s="34">
        <v>2009</v>
      </c>
      <c r="E3615" s="36">
        <v>0.36388888888888887</v>
      </c>
      <c r="F3615" s="36">
        <v>0.39097222222222222</v>
      </c>
      <c r="G3615" s="36">
        <v>2.7083333333333348E-2</v>
      </c>
      <c r="H3615" s="37">
        <v>2</v>
      </c>
      <c r="I3615" s="37">
        <v>1</v>
      </c>
      <c r="J3615" s="37">
        <v>1</v>
      </c>
      <c r="K3615" s="37">
        <v>1</v>
      </c>
      <c r="L3615" s="34" t="s">
        <v>61</v>
      </c>
      <c r="M3615" s="14" t="s">
        <v>62</v>
      </c>
      <c r="N3615" s="37">
        <v>1</v>
      </c>
      <c r="O3615" s="34">
        <f t="shared" si="619"/>
        <v>60.39</v>
      </c>
      <c r="P3615" s="37">
        <v>18.3</v>
      </c>
      <c r="Q3615" s="34">
        <f t="shared" si="620"/>
        <v>62.36999999999999</v>
      </c>
      <c r="R3615" s="37">
        <v>18.899999999999999</v>
      </c>
      <c r="S3615" s="34">
        <f t="shared" si="621"/>
        <v>62.36999999999999</v>
      </c>
      <c r="T3615" s="37">
        <v>18.899999999999999</v>
      </c>
      <c r="U3615" s="34" t="s">
        <v>43</v>
      </c>
      <c r="V3615" s="34" t="s">
        <v>43</v>
      </c>
      <c r="W3615" s="38">
        <v>27.891870000000001</v>
      </c>
      <c r="X3615" s="38">
        <v>-115.19101999999999</v>
      </c>
      <c r="Y3615" s="39">
        <f t="shared" si="622"/>
        <v>57.2</v>
      </c>
      <c r="Z3615" s="37">
        <v>14</v>
      </c>
      <c r="AA3615" s="37">
        <v>10</v>
      </c>
      <c r="AB3615" s="34" t="s">
        <v>44</v>
      </c>
      <c r="AC3615" s="34">
        <v>13</v>
      </c>
      <c r="AD3615" s="34">
        <v>18</v>
      </c>
      <c r="AE3615" s="34">
        <v>1</v>
      </c>
      <c r="AF3615" s="37">
        <v>28</v>
      </c>
      <c r="AG3615" s="34">
        <v>330</v>
      </c>
      <c r="AI3615" s="70">
        <f t="shared" si="623"/>
        <v>13.918999999999999</v>
      </c>
      <c r="AJ3615" s="71" t="s">
        <v>369</v>
      </c>
      <c r="AK3615" s="72">
        <f t="shared" si="624"/>
        <v>1.8310631406548505</v>
      </c>
      <c r="AL3615" s="73">
        <f t="shared" si="625"/>
        <v>1.8310631406548505</v>
      </c>
    </row>
    <row r="3616" spans="1:38" hidden="1">
      <c r="A3616" s="34" t="s">
        <v>180</v>
      </c>
      <c r="B3616" s="34" t="s">
        <v>40</v>
      </c>
      <c r="C3616" s="35">
        <v>40031</v>
      </c>
      <c r="D3616" s="34">
        <v>2009</v>
      </c>
      <c r="E3616" s="36">
        <v>0.36388888888888887</v>
      </c>
      <c r="F3616" s="36">
        <v>0.39097222222222222</v>
      </c>
      <c r="G3616" s="36">
        <v>2.7083333333333348E-2</v>
      </c>
      <c r="H3616" s="37">
        <v>2</v>
      </c>
      <c r="I3616" s="37">
        <v>1</v>
      </c>
      <c r="J3616" s="37">
        <v>1</v>
      </c>
      <c r="K3616" s="37">
        <v>1</v>
      </c>
      <c r="L3616" s="34" t="s">
        <v>61</v>
      </c>
      <c r="M3616" s="14" t="s">
        <v>62</v>
      </c>
      <c r="N3616" s="37">
        <v>1</v>
      </c>
      <c r="O3616" s="34">
        <f t="shared" si="619"/>
        <v>60.39</v>
      </c>
      <c r="P3616" s="37">
        <v>18.3</v>
      </c>
      <c r="Q3616" s="34">
        <f t="shared" si="620"/>
        <v>62.36999999999999</v>
      </c>
      <c r="R3616" s="37">
        <v>18.899999999999999</v>
      </c>
      <c r="S3616" s="34">
        <f t="shared" si="621"/>
        <v>62.36999999999999</v>
      </c>
      <c r="T3616" s="37">
        <v>18.899999999999999</v>
      </c>
      <c r="U3616" s="34" t="s">
        <v>43</v>
      </c>
      <c r="V3616" s="34" t="s">
        <v>43</v>
      </c>
      <c r="W3616" s="38">
        <v>27.891870000000001</v>
      </c>
      <c r="X3616" s="38">
        <v>-115.19101999999999</v>
      </c>
      <c r="Y3616" s="39">
        <f t="shared" si="622"/>
        <v>57.2</v>
      </c>
      <c r="Z3616" s="37">
        <v>14</v>
      </c>
      <c r="AA3616" s="37">
        <v>10</v>
      </c>
      <c r="AB3616" s="34" t="s">
        <v>44</v>
      </c>
      <c r="AC3616" s="34">
        <v>13</v>
      </c>
      <c r="AD3616" s="34">
        <v>20</v>
      </c>
      <c r="AE3616" s="34">
        <v>1</v>
      </c>
      <c r="AF3616" s="37">
        <v>28</v>
      </c>
      <c r="AG3616" s="34">
        <v>330</v>
      </c>
      <c r="AI3616" s="70">
        <f t="shared" si="623"/>
        <v>15.337</v>
      </c>
      <c r="AJ3616" s="71" t="s">
        <v>369</v>
      </c>
      <c r="AK3616" s="72">
        <f t="shared" si="624"/>
        <v>2.2645047633742106</v>
      </c>
      <c r="AL3616" s="73">
        <f t="shared" si="625"/>
        <v>2.2645047633742106</v>
      </c>
    </row>
    <row r="3617" spans="1:38" hidden="1">
      <c r="A3617" s="34" t="s">
        <v>180</v>
      </c>
      <c r="B3617" s="34" t="s">
        <v>40</v>
      </c>
      <c r="C3617" s="35">
        <v>40031</v>
      </c>
      <c r="D3617" s="34">
        <v>2009</v>
      </c>
      <c r="E3617" s="36">
        <v>0.36388888888888887</v>
      </c>
      <c r="F3617" s="36">
        <v>0.39097222222222222</v>
      </c>
      <c r="G3617" s="36">
        <v>2.7083333333333348E-2</v>
      </c>
      <c r="H3617" s="37">
        <v>2</v>
      </c>
      <c r="I3617" s="37">
        <v>1</v>
      </c>
      <c r="J3617" s="37">
        <v>1</v>
      </c>
      <c r="K3617" s="37">
        <v>1</v>
      </c>
      <c r="L3617" s="34" t="s">
        <v>61</v>
      </c>
      <c r="M3617" s="14" t="s">
        <v>62</v>
      </c>
      <c r="N3617" s="37">
        <v>1</v>
      </c>
      <c r="O3617" s="34">
        <f t="shared" si="619"/>
        <v>60.39</v>
      </c>
      <c r="P3617" s="37">
        <v>18.3</v>
      </c>
      <c r="Q3617" s="34">
        <f t="shared" si="620"/>
        <v>62.36999999999999</v>
      </c>
      <c r="R3617" s="37">
        <v>18.899999999999999</v>
      </c>
      <c r="S3617" s="34">
        <f t="shared" si="621"/>
        <v>62.36999999999999</v>
      </c>
      <c r="T3617" s="37">
        <v>18.899999999999999</v>
      </c>
      <c r="U3617" s="34" t="s">
        <v>43</v>
      </c>
      <c r="V3617" s="34" t="s">
        <v>43</v>
      </c>
      <c r="W3617" s="38">
        <v>27.891870000000001</v>
      </c>
      <c r="X3617" s="38">
        <v>-115.19101999999999</v>
      </c>
      <c r="Y3617" s="39">
        <f t="shared" si="622"/>
        <v>57.2</v>
      </c>
      <c r="Z3617" s="37">
        <v>14</v>
      </c>
      <c r="AA3617" s="37">
        <v>10</v>
      </c>
      <c r="AB3617" s="34" t="s">
        <v>44</v>
      </c>
      <c r="AC3617" s="34">
        <v>14</v>
      </c>
      <c r="AD3617" s="34">
        <v>14</v>
      </c>
      <c r="AE3617" s="34">
        <v>1</v>
      </c>
      <c r="AF3617" s="37">
        <v>32</v>
      </c>
      <c r="AG3617" s="34">
        <v>330</v>
      </c>
      <c r="AI3617" s="70">
        <f t="shared" si="623"/>
        <v>11.083</v>
      </c>
      <c r="AJ3617" s="71" t="s">
        <v>369</v>
      </c>
      <c r="AK3617" s="72">
        <f t="shared" si="624"/>
        <v>1.1117350137621949</v>
      </c>
      <c r="AL3617" s="73">
        <f t="shared" si="625"/>
        <v>1.1117350137621949</v>
      </c>
    </row>
    <row r="3618" spans="1:38" hidden="1">
      <c r="A3618" s="34" t="s">
        <v>180</v>
      </c>
      <c r="B3618" s="34" t="s">
        <v>40</v>
      </c>
      <c r="C3618" s="35">
        <v>40031</v>
      </c>
      <c r="D3618" s="34">
        <v>2009</v>
      </c>
      <c r="E3618" s="36">
        <v>0.36388888888888887</v>
      </c>
      <c r="F3618" s="36">
        <v>0.39097222222222222</v>
      </c>
      <c r="G3618" s="36">
        <v>2.7083333333333348E-2</v>
      </c>
      <c r="H3618" s="37">
        <v>2</v>
      </c>
      <c r="I3618" s="37">
        <v>1</v>
      </c>
      <c r="J3618" s="37">
        <v>1</v>
      </c>
      <c r="K3618" s="37">
        <v>1</v>
      </c>
      <c r="L3618" s="34" t="s">
        <v>61</v>
      </c>
      <c r="M3618" s="14" t="s">
        <v>62</v>
      </c>
      <c r="N3618" s="37">
        <v>1</v>
      </c>
      <c r="O3618" s="34">
        <f t="shared" ref="O3618:O3681" si="626">P3618*3.3</f>
        <v>60.39</v>
      </c>
      <c r="P3618" s="37">
        <v>18.3</v>
      </c>
      <c r="Q3618" s="34">
        <f t="shared" ref="Q3618:Q3681" si="627">R3618*3.3</f>
        <v>62.36999999999999</v>
      </c>
      <c r="R3618" s="37">
        <v>18.899999999999999</v>
      </c>
      <c r="S3618" s="34">
        <f t="shared" ref="S3618:S3681" si="628">T3618*3.3</f>
        <v>62.36999999999999</v>
      </c>
      <c r="T3618" s="37">
        <v>18.899999999999999</v>
      </c>
      <c r="U3618" s="34" t="s">
        <v>43</v>
      </c>
      <c r="V3618" s="34" t="s">
        <v>43</v>
      </c>
      <c r="W3618" s="38">
        <v>27.891870000000001</v>
      </c>
      <c r="X3618" s="38">
        <v>-115.19101999999999</v>
      </c>
      <c r="Y3618" s="39">
        <f t="shared" ref="Y3618:Y3681" si="629">(Z3618*1.8)+32</f>
        <v>57.2</v>
      </c>
      <c r="Z3618" s="37">
        <v>14</v>
      </c>
      <c r="AA3618" s="37">
        <v>10</v>
      </c>
      <c r="AB3618" s="34" t="s">
        <v>44</v>
      </c>
      <c r="AC3618" s="34">
        <v>14</v>
      </c>
      <c r="AD3618" s="34">
        <v>18</v>
      </c>
      <c r="AE3618" s="34">
        <v>1</v>
      </c>
      <c r="AF3618" s="37">
        <v>32</v>
      </c>
      <c r="AG3618" s="34">
        <v>330</v>
      </c>
      <c r="AI3618" s="70">
        <f t="shared" si="623"/>
        <v>13.918999999999999</v>
      </c>
      <c r="AJ3618" s="71" t="s">
        <v>369</v>
      </c>
      <c r="AK3618" s="72">
        <f t="shared" si="624"/>
        <v>1.8310631406548505</v>
      </c>
      <c r="AL3618" s="73">
        <f t="shared" si="625"/>
        <v>1.8310631406548505</v>
      </c>
    </row>
    <row r="3619" spans="1:38" hidden="1">
      <c r="A3619" s="34" t="s">
        <v>180</v>
      </c>
      <c r="B3619" s="34" t="s">
        <v>40</v>
      </c>
      <c r="C3619" s="35">
        <v>40031</v>
      </c>
      <c r="D3619" s="34">
        <v>2009</v>
      </c>
      <c r="E3619" s="36">
        <v>0.36388888888888887</v>
      </c>
      <c r="F3619" s="36">
        <v>0.39097222222222222</v>
      </c>
      <c r="G3619" s="36">
        <v>2.7083333333333348E-2</v>
      </c>
      <c r="H3619" s="37">
        <v>2</v>
      </c>
      <c r="I3619" s="37">
        <v>1</v>
      </c>
      <c r="J3619" s="37">
        <v>1</v>
      </c>
      <c r="K3619" s="37">
        <v>1</v>
      </c>
      <c r="L3619" s="34" t="s">
        <v>61</v>
      </c>
      <c r="M3619" s="14" t="s">
        <v>62</v>
      </c>
      <c r="N3619" s="37">
        <v>1</v>
      </c>
      <c r="O3619" s="34">
        <f t="shared" si="626"/>
        <v>60.39</v>
      </c>
      <c r="P3619" s="37">
        <v>18.3</v>
      </c>
      <c r="Q3619" s="34">
        <f t="shared" si="627"/>
        <v>62.36999999999999</v>
      </c>
      <c r="R3619" s="37">
        <v>18.899999999999999</v>
      </c>
      <c r="S3619" s="34">
        <f t="shared" si="628"/>
        <v>62.36999999999999</v>
      </c>
      <c r="T3619" s="37">
        <v>18.899999999999999</v>
      </c>
      <c r="U3619" s="34" t="s">
        <v>43</v>
      </c>
      <c r="V3619" s="34" t="s">
        <v>43</v>
      </c>
      <c r="W3619" s="38">
        <v>27.891870000000001</v>
      </c>
      <c r="X3619" s="38">
        <v>-115.19101999999999</v>
      </c>
      <c r="Y3619" s="39">
        <f t="shared" si="629"/>
        <v>57.2</v>
      </c>
      <c r="Z3619" s="37">
        <v>14</v>
      </c>
      <c r="AA3619" s="37">
        <v>10</v>
      </c>
      <c r="AB3619" s="34" t="s">
        <v>44</v>
      </c>
      <c r="AC3619" s="34">
        <v>14</v>
      </c>
      <c r="AD3619" s="34">
        <v>18</v>
      </c>
      <c r="AE3619" s="34">
        <v>1</v>
      </c>
      <c r="AF3619" s="37">
        <v>32</v>
      </c>
      <c r="AG3619" s="34">
        <v>330</v>
      </c>
      <c r="AI3619" s="70">
        <f t="shared" si="623"/>
        <v>13.918999999999999</v>
      </c>
      <c r="AJ3619" s="71" t="s">
        <v>369</v>
      </c>
      <c r="AK3619" s="72">
        <f t="shared" si="624"/>
        <v>1.8310631406548505</v>
      </c>
      <c r="AL3619" s="73">
        <f t="shared" si="625"/>
        <v>1.8310631406548505</v>
      </c>
    </row>
    <row r="3620" spans="1:38" hidden="1">
      <c r="A3620" s="34" t="s">
        <v>180</v>
      </c>
      <c r="B3620" s="34" t="s">
        <v>40</v>
      </c>
      <c r="C3620" s="35">
        <v>40031</v>
      </c>
      <c r="D3620" s="34">
        <v>2009</v>
      </c>
      <c r="E3620" s="36">
        <v>0.36388888888888887</v>
      </c>
      <c r="F3620" s="36">
        <v>0.39097222222222222</v>
      </c>
      <c r="G3620" s="36">
        <v>2.7083333333333348E-2</v>
      </c>
      <c r="H3620" s="37">
        <v>2</v>
      </c>
      <c r="I3620" s="37">
        <v>1</v>
      </c>
      <c r="J3620" s="37">
        <v>1</v>
      </c>
      <c r="K3620" s="37">
        <v>1</v>
      </c>
      <c r="L3620" s="34" t="s">
        <v>61</v>
      </c>
      <c r="M3620" s="14" t="s">
        <v>62</v>
      </c>
      <c r="N3620" s="37">
        <v>1</v>
      </c>
      <c r="O3620" s="34">
        <f t="shared" si="626"/>
        <v>60.39</v>
      </c>
      <c r="P3620" s="37">
        <v>18.3</v>
      </c>
      <c r="Q3620" s="34">
        <f t="shared" si="627"/>
        <v>62.36999999999999</v>
      </c>
      <c r="R3620" s="37">
        <v>18.899999999999999</v>
      </c>
      <c r="S3620" s="34">
        <f t="shared" si="628"/>
        <v>62.36999999999999</v>
      </c>
      <c r="T3620" s="37">
        <v>18.899999999999999</v>
      </c>
      <c r="U3620" s="34" t="s">
        <v>43</v>
      </c>
      <c r="V3620" s="34" t="s">
        <v>43</v>
      </c>
      <c r="W3620" s="38">
        <v>27.891870000000001</v>
      </c>
      <c r="X3620" s="38">
        <v>-115.19101999999999</v>
      </c>
      <c r="Y3620" s="39">
        <f t="shared" si="629"/>
        <v>57.2</v>
      </c>
      <c r="Z3620" s="37">
        <v>14</v>
      </c>
      <c r="AA3620" s="37">
        <v>10</v>
      </c>
      <c r="AB3620" s="34" t="s">
        <v>44</v>
      </c>
      <c r="AC3620" s="34">
        <v>14</v>
      </c>
      <c r="AD3620" s="34">
        <v>20</v>
      </c>
      <c r="AE3620" s="34">
        <v>1</v>
      </c>
      <c r="AF3620" s="37">
        <v>32</v>
      </c>
      <c r="AG3620" s="34">
        <v>330</v>
      </c>
      <c r="AI3620" s="70">
        <f t="shared" si="623"/>
        <v>15.337</v>
      </c>
      <c r="AJ3620" s="71" t="s">
        <v>369</v>
      </c>
      <c r="AK3620" s="72">
        <f t="shared" si="624"/>
        <v>2.2645047633742106</v>
      </c>
      <c r="AL3620" s="73">
        <f t="shared" si="625"/>
        <v>2.2645047633742106</v>
      </c>
    </row>
    <row r="3621" spans="1:38" hidden="1">
      <c r="A3621" s="34" t="s">
        <v>180</v>
      </c>
      <c r="B3621" s="34" t="s">
        <v>40</v>
      </c>
      <c r="C3621" s="35">
        <v>40031</v>
      </c>
      <c r="D3621" s="34">
        <v>2009</v>
      </c>
      <c r="E3621" s="36">
        <v>0.36388888888888887</v>
      </c>
      <c r="F3621" s="36">
        <v>0.39097222222222222</v>
      </c>
      <c r="G3621" s="36">
        <v>2.7083333333333348E-2</v>
      </c>
      <c r="H3621" s="37">
        <v>2</v>
      </c>
      <c r="I3621" s="37">
        <v>1</v>
      </c>
      <c r="J3621" s="37">
        <v>1</v>
      </c>
      <c r="K3621" s="37">
        <v>1</v>
      </c>
      <c r="L3621" s="34" t="s">
        <v>61</v>
      </c>
      <c r="M3621" s="14" t="s">
        <v>62</v>
      </c>
      <c r="N3621" s="37">
        <v>1</v>
      </c>
      <c r="O3621" s="34">
        <f t="shared" si="626"/>
        <v>60.39</v>
      </c>
      <c r="P3621" s="37">
        <v>18.3</v>
      </c>
      <c r="Q3621" s="34">
        <f t="shared" si="627"/>
        <v>62.36999999999999</v>
      </c>
      <c r="R3621" s="37">
        <v>18.899999999999999</v>
      </c>
      <c r="S3621" s="34">
        <f t="shared" si="628"/>
        <v>62.36999999999999</v>
      </c>
      <c r="T3621" s="37">
        <v>18.899999999999999</v>
      </c>
      <c r="U3621" s="34" t="s">
        <v>43</v>
      </c>
      <c r="V3621" s="34" t="s">
        <v>43</v>
      </c>
      <c r="W3621" s="38">
        <v>27.891870000000001</v>
      </c>
      <c r="X3621" s="38">
        <v>-115.19101999999999</v>
      </c>
      <c r="Y3621" s="39">
        <f t="shared" si="629"/>
        <v>57.2</v>
      </c>
      <c r="Z3621" s="37">
        <v>14</v>
      </c>
      <c r="AA3621" s="37">
        <v>10</v>
      </c>
      <c r="AB3621" s="34" t="s">
        <v>44</v>
      </c>
      <c r="AC3621" s="34">
        <v>15</v>
      </c>
      <c r="AD3621" s="34">
        <v>14</v>
      </c>
      <c r="AE3621" s="34">
        <v>1</v>
      </c>
      <c r="AF3621" s="37">
        <v>36</v>
      </c>
      <c r="AG3621" s="34">
        <v>330</v>
      </c>
      <c r="AI3621" s="70">
        <f t="shared" si="623"/>
        <v>11.083</v>
      </c>
      <c r="AJ3621" s="71" t="s">
        <v>369</v>
      </c>
      <c r="AK3621" s="72">
        <f t="shared" si="624"/>
        <v>1.1117350137621949</v>
      </c>
      <c r="AL3621" s="73">
        <f t="shared" si="625"/>
        <v>1.1117350137621949</v>
      </c>
    </row>
    <row r="3622" spans="1:38" hidden="1">
      <c r="A3622" s="34" t="s">
        <v>180</v>
      </c>
      <c r="B3622" s="34" t="s">
        <v>40</v>
      </c>
      <c r="C3622" s="35">
        <v>40031</v>
      </c>
      <c r="D3622" s="34">
        <v>2009</v>
      </c>
      <c r="E3622" s="36">
        <v>0.36388888888888887</v>
      </c>
      <c r="F3622" s="36">
        <v>0.39097222222222222</v>
      </c>
      <c r="G3622" s="36">
        <v>2.7083333333333348E-2</v>
      </c>
      <c r="H3622" s="37">
        <v>2</v>
      </c>
      <c r="I3622" s="37">
        <v>1</v>
      </c>
      <c r="J3622" s="37">
        <v>1</v>
      </c>
      <c r="K3622" s="37">
        <v>1</v>
      </c>
      <c r="L3622" s="34" t="s">
        <v>61</v>
      </c>
      <c r="M3622" s="14" t="s">
        <v>62</v>
      </c>
      <c r="N3622" s="37">
        <v>1</v>
      </c>
      <c r="O3622" s="34">
        <f t="shared" si="626"/>
        <v>60.39</v>
      </c>
      <c r="P3622" s="37">
        <v>18.3</v>
      </c>
      <c r="Q3622" s="34">
        <f t="shared" si="627"/>
        <v>62.36999999999999</v>
      </c>
      <c r="R3622" s="37">
        <v>18.899999999999999</v>
      </c>
      <c r="S3622" s="34">
        <f t="shared" si="628"/>
        <v>62.36999999999999</v>
      </c>
      <c r="T3622" s="37">
        <v>18.899999999999999</v>
      </c>
      <c r="U3622" s="34" t="s">
        <v>43</v>
      </c>
      <c r="V3622" s="34" t="s">
        <v>43</v>
      </c>
      <c r="W3622" s="38">
        <v>27.891870000000001</v>
      </c>
      <c r="X3622" s="38">
        <v>-115.19101999999999</v>
      </c>
      <c r="Y3622" s="39">
        <f t="shared" si="629"/>
        <v>57.2</v>
      </c>
      <c r="Z3622" s="37">
        <v>14</v>
      </c>
      <c r="AA3622" s="37">
        <v>10</v>
      </c>
      <c r="AB3622" s="34" t="s">
        <v>44</v>
      </c>
      <c r="AC3622" s="34">
        <v>15</v>
      </c>
      <c r="AD3622" s="34">
        <v>16</v>
      </c>
      <c r="AE3622" s="34">
        <v>1</v>
      </c>
      <c r="AF3622" s="37">
        <v>36</v>
      </c>
      <c r="AG3622" s="34">
        <v>330</v>
      </c>
      <c r="AI3622" s="70">
        <f t="shared" si="623"/>
        <v>12.500999999999999</v>
      </c>
      <c r="AJ3622" s="71" t="s">
        <v>369</v>
      </c>
      <c r="AK3622" s="72">
        <f t="shared" si="624"/>
        <v>1.4471406331162124</v>
      </c>
      <c r="AL3622" s="73">
        <f t="shared" si="625"/>
        <v>1.4471406331162124</v>
      </c>
    </row>
    <row r="3623" spans="1:38" hidden="1">
      <c r="A3623" s="34" t="s">
        <v>180</v>
      </c>
      <c r="B3623" s="34" t="s">
        <v>40</v>
      </c>
      <c r="C3623" s="35">
        <v>40031</v>
      </c>
      <c r="D3623" s="34">
        <v>2009</v>
      </c>
      <c r="E3623" s="36">
        <v>0.36388888888888887</v>
      </c>
      <c r="F3623" s="36">
        <v>0.39097222222222222</v>
      </c>
      <c r="G3623" s="36">
        <v>2.7083333333333348E-2</v>
      </c>
      <c r="H3623" s="37">
        <v>2</v>
      </c>
      <c r="I3623" s="37">
        <v>1</v>
      </c>
      <c r="J3623" s="37">
        <v>1</v>
      </c>
      <c r="K3623" s="37">
        <v>1</v>
      </c>
      <c r="L3623" s="34" t="s">
        <v>61</v>
      </c>
      <c r="M3623" s="14" t="s">
        <v>62</v>
      </c>
      <c r="N3623" s="37">
        <v>1</v>
      </c>
      <c r="O3623" s="34">
        <f t="shared" si="626"/>
        <v>60.39</v>
      </c>
      <c r="P3623" s="37">
        <v>18.3</v>
      </c>
      <c r="Q3623" s="34">
        <f t="shared" si="627"/>
        <v>62.36999999999999</v>
      </c>
      <c r="R3623" s="37">
        <v>18.899999999999999</v>
      </c>
      <c r="S3623" s="34">
        <f t="shared" si="628"/>
        <v>62.36999999999999</v>
      </c>
      <c r="T3623" s="37">
        <v>18.899999999999999</v>
      </c>
      <c r="U3623" s="34" t="s">
        <v>43</v>
      </c>
      <c r="V3623" s="34" t="s">
        <v>43</v>
      </c>
      <c r="W3623" s="38">
        <v>27.891870000000001</v>
      </c>
      <c r="X3623" s="38">
        <v>-115.19101999999999</v>
      </c>
      <c r="Y3623" s="39">
        <f t="shared" si="629"/>
        <v>57.2</v>
      </c>
      <c r="Z3623" s="37">
        <v>14</v>
      </c>
      <c r="AA3623" s="37">
        <v>10</v>
      </c>
      <c r="AB3623" s="34" t="s">
        <v>44</v>
      </c>
      <c r="AC3623" s="34">
        <v>15</v>
      </c>
      <c r="AD3623" s="34">
        <v>16</v>
      </c>
      <c r="AE3623" s="34">
        <v>1</v>
      </c>
      <c r="AF3623" s="37">
        <v>36</v>
      </c>
      <c r="AG3623" s="34">
        <v>330</v>
      </c>
      <c r="AI3623" s="70">
        <f t="shared" si="623"/>
        <v>12.500999999999999</v>
      </c>
      <c r="AJ3623" s="71" t="s">
        <v>369</v>
      </c>
      <c r="AK3623" s="72">
        <f t="shared" si="624"/>
        <v>1.4471406331162124</v>
      </c>
      <c r="AL3623" s="73">
        <f t="shared" si="625"/>
        <v>1.4471406331162124</v>
      </c>
    </row>
    <row r="3624" spans="1:38" hidden="1">
      <c r="A3624" s="34" t="s">
        <v>180</v>
      </c>
      <c r="B3624" s="34" t="s">
        <v>40</v>
      </c>
      <c r="C3624" s="35">
        <v>40031</v>
      </c>
      <c r="D3624" s="34">
        <v>2009</v>
      </c>
      <c r="E3624" s="36">
        <v>0.36388888888888887</v>
      </c>
      <c r="F3624" s="36">
        <v>0.39097222222222222</v>
      </c>
      <c r="G3624" s="36">
        <v>2.7083333333333348E-2</v>
      </c>
      <c r="H3624" s="37">
        <v>2</v>
      </c>
      <c r="I3624" s="37">
        <v>1</v>
      </c>
      <c r="J3624" s="37">
        <v>1</v>
      </c>
      <c r="K3624" s="37">
        <v>1</v>
      </c>
      <c r="L3624" s="34" t="s">
        <v>61</v>
      </c>
      <c r="M3624" s="14" t="s">
        <v>62</v>
      </c>
      <c r="N3624" s="37">
        <v>1</v>
      </c>
      <c r="O3624" s="34">
        <f t="shared" si="626"/>
        <v>60.39</v>
      </c>
      <c r="P3624" s="37">
        <v>18.3</v>
      </c>
      <c r="Q3624" s="34">
        <f t="shared" si="627"/>
        <v>62.36999999999999</v>
      </c>
      <c r="R3624" s="37">
        <v>18.899999999999999</v>
      </c>
      <c r="S3624" s="34">
        <f t="shared" si="628"/>
        <v>62.36999999999999</v>
      </c>
      <c r="T3624" s="37">
        <v>18.899999999999999</v>
      </c>
      <c r="U3624" s="34" t="s">
        <v>43</v>
      </c>
      <c r="V3624" s="34" t="s">
        <v>43</v>
      </c>
      <c r="W3624" s="38">
        <v>27.891870000000001</v>
      </c>
      <c r="X3624" s="38">
        <v>-115.19101999999999</v>
      </c>
      <c r="Y3624" s="39">
        <f t="shared" si="629"/>
        <v>57.2</v>
      </c>
      <c r="Z3624" s="37">
        <v>14</v>
      </c>
      <c r="AA3624" s="37">
        <v>10</v>
      </c>
      <c r="AB3624" s="34" t="s">
        <v>44</v>
      </c>
      <c r="AC3624" s="34">
        <v>15</v>
      </c>
      <c r="AD3624" s="34">
        <v>19</v>
      </c>
      <c r="AE3624" s="34">
        <v>1</v>
      </c>
      <c r="AF3624" s="37">
        <v>36</v>
      </c>
      <c r="AG3624" s="34">
        <v>330</v>
      </c>
      <c r="AI3624" s="70">
        <f t="shared" si="623"/>
        <v>14.628</v>
      </c>
      <c r="AJ3624" s="71" t="s">
        <v>369</v>
      </c>
      <c r="AK3624" s="72">
        <f t="shared" si="624"/>
        <v>2.041534710262368</v>
      </c>
      <c r="AL3624" s="73">
        <f t="shared" si="625"/>
        <v>2.041534710262368</v>
      </c>
    </row>
    <row r="3625" spans="1:38" hidden="1">
      <c r="A3625" s="34" t="s">
        <v>181</v>
      </c>
      <c r="B3625" s="34" t="s">
        <v>40</v>
      </c>
      <c r="C3625" s="35">
        <v>40031</v>
      </c>
      <c r="D3625" s="34">
        <v>2009</v>
      </c>
      <c r="E3625" s="36">
        <v>0.4145833333333333</v>
      </c>
      <c r="F3625" s="36">
        <v>0.45069444444444445</v>
      </c>
      <c r="G3625" s="36">
        <v>3.6111111111111149E-2</v>
      </c>
      <c r="H3625" s="37">
        <v>2</v>
      </c>
      <c r="I3625" s="37">
        <v>2</v>
      </c>
      <c r="J3625" s="37">
        <v>2</v>
      </c>
      <c r="K3625" s="37">
        <v>2</v>
      </c>
      <c r="L3625" s="34" t="s">
        <v>61</v>
      </c>
      <c r="M3625" s="14" t="s">
        <v>62</v>
      </c>
      <c r="N3625" s="37">
        <v>1</v>
      </c>
      <c r="O3625" s="34">
        <f t="shared" si="626"/>
        <v>40.26</v>
      </c>
      <c r="P3625" s="37">
        <v>12.2</v>
      </c>
      <c r="Q3625" s="34">
        <f t="shared" si="627"/>
        <v>36.299999999999997</v>
      </c>
      <c r="R3625" s="37">
        <v>11</v>
      </c>
      <c r="S3625" s="34">
        <f t="shared" si="628"/>
        <v>40.26</v>
      </c>
      <c r="T3625" s="37">
        <v>12.2</v>
      </c>
      <c r="U3625" s="34" t="s">
        <v>43</v>
      </c>
      <c r="V3625" s="34" t="s">
        <v>43</v>
      </c>
      <c r="W3625" s="38">
        <v>27.8873</v>
      </c>
      <c r="X3625" s="38">
        <v>-115.19095</v>
      </c>
      <c r="Y3625" s="39">
        <f t="shared" si="629"/>
        <v>59</v>
      </c>
      <c r="Z3625" s="37">
        <v>15</v>
      </c>
      <c r="AA3625" s="37">
        <v>7</v>
      </c>
      <c r="AB3625" s="34" t="s">
        <v>44</v>
      </c>
      <c r="AC3625" s="34">
        <v>1</v>
      </c>
      <c r="AD3625" s="34">
        <v>15</v>
      </c>
      <c r="AE3625" s="34">
        <v>1</v>
      </c>
      <c r="AF3625" s="37">
        <v>6</v>
      </c>
      <c r="AG3625" s="34">
        <v>300</v>
      </c>
      <c r="AI3625" s="70">
        <f t="shared" si="623"/>
        <v>11.792</v>
      </c>
      <c r="AJ3625" s="71" t="s">
        <v>369</v>
      </c>
      <c r="AK3625" s="72">
        <f t="shared" si="624"/>
        <v>1.2734394051640829</v>
      </c>
      <c r="AL3625" s="73">
        <f t="shared" si="625"/>
        <v>1.2734394051640829</v>
      </c>
    </row>
    <row r="3626" spans="1:38" hidden="1">
      <c r="A3626" s="34" t="s">
        <v>181</v>
      </c>
      <c r="B3626" s="34" t="s">
        <v>40</v>
      </c>
      <c r="C3626" s="35">
        <v>40031</v>
      </c>
      <c r="D3626" s="34">
        <v>2009</v>
      </c>
      <c r="E3626" s="36">
        <v>0.4145833333333333</v>
      </c>
      <c r="F3626" s="36">
        <v>0.45069444444444445</v>
      </c>
      <c r="G3626" s="36">
        <v>3.6111111111111149E-2</v>
      </c>
      <c r="H3626" s="37">
        <v>2</v>
      </c>
      <c r="I3626" s="37">
        <v>2</v>
      </c>
      <c r="J3626" s="37">
        <v>2</v>
      </c>
      <c r="K3626" s="37">
        <v>2</v>
      </c>
      <c r="L3626" s="34" t="s">
        <v>61</v>
      </c>
      <c r="M3626" s="14" t="s">
        <v>62</v>
      </c>
      <c r="N3626" s="37">
        <v>1</v>
      </c>
      <c r="O3626" s="34">
        <f t="shared" si="626"/>
        <v>40.26</v>
      </c>
      <c r="P3626" s="37">
        <v>12.2</v>
      </c>
      <c r="Q3626" s="34">
        <f t="shared" si="627"/>
        <v>36.299999999999997</v>
      </c>
      <c r="R3626" s="37">
        <v>11</v>
      </c>
      <c r="S3626" s="34">
        <f t="shared" si="628"/>
        <v>40.26</v>
      </c>
      <c r="T3626" s="37">
        <v>12.2</v>
      </c>
      <c r="U3626" s="34" t="s">
        <v>43</v>
      </c>
      <c r="V3626" s="34" t="s">
        <v>43</v>
      </c>
      <c r="W3626" s="38">
        <v>27.8873</v>
      </c>
      <c r="X3626" s="38">
        <v>-115.19095</v>
      </c>
      <c r="Y3626" s="39">
        <f t="shared" si="629"/>
        <v>59</v>
      </c>
      <c r="Z3626" s="37">
        <v>15</v>
      </c>
      <c r="AA3626" s="37">
        <v>7</v>
      </c>
      <c r="AB3626" s="34" t="s">
        <v>44</v>
      </c>
      <c r="AC3626" s="34">
        <v>1</v>
      </c>
      <c r="AD3626" s="34">
        <v>21</v>
      </c>
      <c r="AE3626" s="34">
        <v>1</v>
      </c>
      <c r="AF3626" s="37">
        <v>6</v>
      </c>
      <c r="AG3626" s="34">
        <v>300</v>
      </c>
      <c r="AI3626" s="70">
        <f t="shared" si="623"/>
        <v>16.045999999999999</v>
      </c>
      <c r="AJ3626" s="71" t="s">
        <v>369</v>
      </c>
      <c r="AK3626" s="72">
        <f t="shared" si="624"/>
        <v>2.5000862380340183</v>
      </c>
      <c r="AL3626" s="73">
        <f t="shared" si="625"/>
        <v>2.5000862380340183</v>
      </c>
    </row>
    <row r="3627" spans="1:38" hidden="1">
      <c r="A3627" s="34" t="s">
        <v>181</v>
      </c>
      <c r="B3627" s="34" t="s">
        <v>40</v>
      </c>
      <c r="C3627" s="35">
        <v>40031</v>
      </c>
      <c r="D3627" s="34">
        <v>2009</v>
      </c>
      <c r="E3627" s="36">
        <v>0.4145833333333333</v>
      </c>
      <c r="F3627" s="36">
        <v>0.45069444444444445</v>
      </c>
      <c r="G3627" s="36">
        <v>3.6111111111111149E-2</v>
      </c>
      <c r="H3627" s="37">
        <v>2</v>
      </c>
      <c r="I3627" s="37">
        <v>2</v>
      </c>
      <c r="J3627" s="37">
        <v>2</v>
      </c>
      <c r="K3627" s="37">
        <v>2</v>
      </c>
      <c r="L3627" s="34" t="s">
        <v>61</v>
      </c>
      <c r="M3627" s="14" t="s">
        <v>62</v>
      </c>
      <c r="N3627" s="37">
        <v>1</v>
      </c>
      <c r="O3627" s="34">
        <f t="shared" si="626"/>
        <v>40.26</v>
      </c>
      <c r="P3627" s="37">
        <v>12.2</v>
      </c>
      <c r="Q3627" s="34">
        <f t="shared" si="627"/>
        <v>36.299999999999997</v>
      </c>
      <c r="R3627" s="37">
        <v>11</v>
      </c>
      <c r="S3627" s="34">
        <f t="shared" si="628"/>
        <v>40.26</v>
      </c>
      <c r="T3627" s="37">
        <v>12.2</v>
      </c>
      <c r="U3627" s="34" t="s">
        <v>43</v>
      </c>
      <c r="V3627" s="34" t="s">
        <v>43</v>
      </c>
      <c r="W3627" s="38">
        <v>27.8873</v>
      </c>
      <c r="X3627" s="38">
        <v>-115.19095</v>
      </c>
      <c r="Y3627" s="39">
        <f t="shared" si="629"/>
        <v>59</v>
      </c>
      <c r="Z3627" s="37">
        <v>15</v>
      </c>
      <c r="AA3627" s="37">
        <v>7</v>
      </c>
      <c r="AB3627" s="34" t="s">
        <v>44</v>
      </c>
      <c r="AC3627" s="34">
        <v>2</v>
      </c>
      <c r="AD3627" s="34">
        <v>20</v>
      </c>
      <c r="AE3627" s="34">
        <v>1</v>
      </c>
      <c r="AF3627" s="37">
        <v>8</v>
      </c>
      <c r="AG3627" s="34">
        <v>300</v>
      </c>
      <c r="AI3627" s="70">
        <f t="shared" si="623"/>
        <v>15.337</v>
      </c>
      <c r="AJ3627" s="71" t="s">
        <v>369</v>
      </c>
      <c r="AK3627" s="72">
        <f t="shared" si="624"/>
        <v>2.2645047633742106</v>
      </c>
      <c r="AL3627" s="73">
        <f t="shared" si="625"/>
        <v>2.2645047633742106</v>
      </c>
    </row>
    <row r="3628" spans="1:38" hidden="1">
      <c r="A3628" s="34" t="s">
        <v>181</v>
      </c>
      <c r="B3628" s="34" t="s">
        <v>40</v>
      </c>
      <c r="C3628" s="35">
        <v>40031</v>
      </c>
      <c r="D3628" s="34">
        <v>2009</v>
      </c>
      <c r="E3628" s="36">
        <v>0.4145833333333333</v>
      </c>
      <c r="F3628" s="36">
        <v>0.45069444444444445</v>
      </c>
      <c r="G3628" s="36">
        <v>3.6111111111111149E-2</v>
      </c>
      <c r="H3628" s="37">
        <v>2</v>
      </c>
      <c r="I3628" s="37">
        <v>2</v>
      </c>
      <c r="J3628" s="37">
        <v>2</v>
      </c>
      <c r="K3628" s="37">
        <v>2</v>
      </c>
      <c r="L3628" s="34" t="s">
        <v>61</v>
      </c>
      <c r="M3628" s="14" t="s">
        <v>62</v>
      </c>
      <c r="N3628" s="37">
        <v>1</v>
      </c>
      <c r="O3628" s="34">
        <f t="shared" si="626"/>
        <v>40.26</v>
      </c>
      <c r="P3628" s="37">
        <v>12.2</v>
      </c>
      <c r="Q3628" s="34">
        <f t="shared" si="627"/>
        <v>36.299999999999997</v>
      </c>
      <c r="R3628" s="37">
        <v>11</v>
      </c>
      <c r="S3628" s="34">
        <f t="shared" si="628"/>
        <v>40.26</v>
      </c>
      <c r="T3628" s="37">
        <v>12.2</v>
      </c>
      <c r="U3628" s="34" t="s">
        <v>43</v>
      </c>
      <c r="V3628" s="34" t="s">
        <v>43</v>
      </c>
      <c r="W3628" s="38">
        <v>27.8873</v>
      </c>
      <c r="X3628" s="38">
        <v>-115.19095</v>
      </c>
      <c r="Y3628" s="39">
        <f t="shared" si="629"/>
        <v>59</v>
      </c>
      <c r="Z3628" s="37">
        <v>15</v>
      </c>
      <c r="AA3628" s="37">
        <v>7</v>
      </c>
      <c r="AB3628" s="34" t="s">
        <v>44</v>
      </c>
      <c r="AC3628" s="34">
        <v>3</v>
      </c>
      <c r="AD3628" s="34">
        <v>9</v>
      </c>
      <c r="AE3628" s="34">
        <v>1</v>
      </c>
      <c r="AF3628" s="37">
        <v>10</v>
      </c>
      <c r="AG3628" s="34">
        <v>300</v>
      </c>
      <c r="AI3628" s="70">
        <f t="shared" si="623"/>
        <v>7.5379999999999994</v>
      </c>
      <c r="AJ3628" s="71" t="s">
        <v>369</v>
      </c>
      <c r="AK3628" s="72">
        <f t="shared" si="624"/>
        <v>0.47796121404284658</v>
      </c>
      <c r="AL3628" s="73">
        <f t="shared" si="625"/>
        <v>0.47796121404284658</v>
      </c>
    </row>
    <row r="3629" spans="1:38" hidden="1">
      <c r="A3629" s="34" t="s">
        <v>181</v>
      </c>
      <c r="B3629" s="34" t="s">
        <v>40</v>
      </c>
      <c r="C3629" s="35">
        <v>40031</v>
      </c>
      <c r="D3629" s="34">
        <v>2009</v>
      </c>
      <c r="E3629" s="36">
        <v>0.4145833333333333</v>
      </c>
      <c r="F3629" s="36">
        <v>0.45069444444444445</v>
      </c>
      <c r="G3629" s="36">
        <v>3.6111111111111149E-2</v>
      </c>
      <c r="H3629" s="37">
        <v>2</v>
      </c>
      <c r="I3629" s="37">
        <v>2</v>
      </c>
      <c r="J3629" s="37">
        <v>2</v>
      </c>
      <c r="K3629" s="37">
        <v>2</v>
      </c>
      <c r="L3629" s="34" t="s">
        <v>61</v>
      </c>
      <c r="M3629" s="14" t="s">
        <v>62</v>
      </c>
      <c r="N3629" s="37">
        <v>1</v>
      </c>
      <c r="O3629" s="34">
        <f t="shared" si="626"/>
        <v>40.26</v>
      </c>
      <c r="P3629" s="37">
        <v>12.2</v>
      </c>
      <c r="Q3629" s="34">
        <f t="shared" si="627"/>
        <v>36.299999999999997</v>
      </c>
      <c r="R3629" s="37">
        <v>11</v>
      </c>
      <c r="S3629" s="34">
        <f t="shared" si="628"/>
        <v>40.26</v>
      </c>
      <c r="T3629" s="37">
        <v>12.2</v>
      </c>
      <c r="U3629" s="34" t="s">
        <v>43</v>
      </c>
      <c r="V3629" s="34" t="s">
        <v>43</v>
      </c>
      <c r="W3629" s="38">
        <v>27.8873</v>
      </c>
      <c r="X3629" s="38">
        <v>-115.19095</v>
      </c>
      <c r="Y3629" s="39">
        <f t="shared" si="629"/>
        <v>59</v>
      </c>
      <c r="Z3629" s="37">
        <v>15</v>
      </c>
      <c r="AA3629" s="37">
        <v>7</v>
      </c>
      <c r="AB3629" s="34" t="s">
        <v>44</v>
      </c>
      <c r="AC3629" s="34">
        <v>3</v>
      </c>
      <c r="AD3629" s="34">
        <v>17</v>
      </c>
      <c r="AE3629" s="34">
        <v>1</v>
      </c>
      <c r="AF3629" s="37">
        <v>10</v>
      </c>
      <c r="AG3629" s="34">
        <v>300</v>
      </c>
      <c r="AI3629" s="70">
        <f t="shared" si="623"/>
        <v>13.209999999999999</v>
      </c>
      <c r="AJ3629" s="71" t="s">
        <v>369</v>
      </c>
      <c r="AK3629" s="72">
        <f t="shared" si="624"/>
        <v>1.6329725885917237</v>
      </c>
      <c r="AL3629" s="73">
        <f t="shared" si="625"/>
        <v>1.6329725885917237</v>
      </c>
    </row>
    <row r="3630" spans="1:38" hidden="1">
      <c r="A3630" s="34" t="s">
        <v>181</v>
      </c>
      <c r="B3630" s="34" t="s">
        <v>40</v>
      </c>
      <c r="C3630" s="35">
        <v>40031</v>
      </c>
      <c r="D3630" s="34">
        <v>2009</v>
      </c>
      <c r="E3630" s="36">
        <v>0.4145833333333333</v>
      </c>
      <c r="F3630" s="36">
        <v>0.45069444444444445</v>
      </c>
      <c r="G3630" s="36">
        <v>3.6111111111111149E-2</v>
      </c>
      <c r="H3630" s="37">
        <v>2</v>
      </c>
      <c r="I3630" s="37">
        <v>2</v>
      </c>
      <c r="J3630" s="37">
        <v>2</v>
      </c>
      <c r="K3630" s="37">
        <v>2</v>
      </c>
      <c r="L3630" s="34" t="s">
        <v>61</v>
      </c>
      <c r="M3630" s="14" t="s">
        <v>62</v>
      </c>
      <c r="N3630" s="37">
        <v>1</v>
      </c>
      <c r="O3630" s="34">
        <f t="shared" si="626"/>
        <v>40.26</v>
      </c>
      <c r="P3630" s="37">
        <v>12.2</v>
      </c>
      <c r="Q3630" s="34">
        <f t="shared" si="627"/>
        <v>36.299999999999997</v>
      </c>
      <c r="R3630" s="37">
        <v>11</v>
      </c>
      <c r="S3630" s="34">
        <f t="shared" si="628"/>
        <v>40.26</v>
      </c>
      <c r="T3630" s="37">
        <v>12.2</v>
      </c>
      <c r="U3630" s="34" t="s">
        <v>43</v>
      </c>
      <c r="V3630" s="34" t="s">
        <v>43</v>
      </c>
      <c r="W3630" s="38">
        <v>27.8873</v>
      </c>
      <c r="X3630" s="38">
        <v>-115.19095</v>
      </c>
      <c r="Y3630" s="39">
        <f t="shared" si="629"/>
        <v>59</v>
      </c>
      <c r="Z3630" s="37">
        <v>15</v>
      </c>
      <c r="AA3630" s="37">
        <v>7</v>
      </c>
      <c r="AB3630" s="34" t="s">
        <v>44</v>
      </c>
      <c r="AC3630" s="34">
        <v>3</v>
      </c>
      <c r="AD3630" s="34">
        <v>19</v>
      </c>
      <c r="AE3630" s="34">
        <v>1</v>
      </c>
      <c r="AF3630" s="37">
        <v>10</v>
      </c>
      <c r="AG3630" s="34">
        <v>300</v>
      </c>
      <c r="AI3630" s="70">
        <f t="shared" si="623"/>
        <v>14.628</v>
      </c>
      <c r="AJ3630" s="71" t="s">
        <v>369</v>
      </c>
      <c r="AK3630" s="72">
        <f t="shared" si="624"/>
        <v>2.041534710262368</v>
      </c>
      <c r="AL3630" s="73">
        <f t="shared" si="625"/>
        <v>2.041534710262368</v>
      </c>
    </row>
    <row r="3631" spans="1:38" hidden="1">
      <c r="A3631" s="34" t="s">
        <v>181</v>
      </c>
      <c r="B3631" s="34" t="s">
        <v>40</v>
      </c>
      <c r="C3631" s="35">
        <v>40031</v>
      </c>
      <c r="D3631" s="34">
        <v>2009</v>
      </c>
      <c r="E3631" s="36">
        <v>0.4145833333333333</v>
      </c>
      <c r="F3631" s="36">
        <v>0.45069444444444445</v>
      </c>
      <c r="G3631" s="36">
        <v>3.6111111111111149E-2</v>
      </c>
      <c r="H3631" s="37">
        <v>2</v>
      </c>
      <c r="I3631" s="37">
        <v>2</v>
      </c>
      <c r="J3631" s="37">
        <v>2</v>
      </c>
      <c r="K3631" s="37">
        <v>2</v>
      </c>
      <c r="L3631" s="34" t="s">
        <v>61</v>
      </c>
      <c r="M3631" s="14" t="s">
        <v>62</v>
      </c>
      <c r="N3631" s="37">
        <v>1</v>
      </c>
      <c r="O3631" s="34">
        <f t="shared" si="626"/>
        <v>40.26</v>
      </c>
      <c r="P3631" s="37">
        <v>12.2</v>
      </c>
      <c r="Q3631" s="34">
        <f t="shared" si="627"/>
        <v>36.299999999999997</v>
      </c>
      <c r="R3631" s="37">
        <v>11</v>
      </c>
      <c r="S3631" s="34">
        <f t="shared" si="628"/>
        <v>40.26</v>
      </c>
      <c r="T3631" s="37">
        <v>12.2</v>
      </c>
      <c r="U3631" s="34" t="s">
        <v>43</v>
      </c>
      <c r="V3631" s="34" t="s">
        <v>43</v>
      </c>
      <c r="W3631" s="38">
        <v>27.8873</v>
      </c>
      <c r="X3631" s="38">
        <v>-115.19095</v>
      </c>
      <c r="Y3631" s="39">
        <f t="shared" si="629"/>
        <v>59</v>
      </c>
      <c r="Z3631" s="37">
        <v>15</v>
      </c>
      <c r="AA3631" s="37">
        <v>7</v>
      </c>
      <c r="AB3631" s="34" t="s">
        <v>44</v>
      </c>
      <c r="AC3631" s="34">
        <v>4</v>
      </c>
      <c r="AD3631" s="34">
        <v>17</v>
      </c>
      <c r="AE3631" s="34">
        <v>1</v>
      </c>
      <c r="AF3631" s="37">
        <v>16</v>
      </c>
      <c r="AG3631" s="34">
        <v>300</v>
      </c>
      <c r="AI3631" s="70">
        <f t="shared" si="623"/>
        <v>13.209999999999999</v>
      </c>
      <c r="AJ3631" s="71" t="s">
        <v>369</v>
      </c>
      <c r="AK3631" s="72">
        <f t="shared" si="624"/>
        <v>1.6329725885917237</v>
      </c>
      <c r="AL3631" s="73">
        <f t="shared" si="625"/>
        <v>1.6329725885917237</v>
      </c>
    </row>
    <row r="3632" spans="1:38" hidden="1">
      <c r="A3632" s="34" t="s">
        <v>181</v>
      </c>
      <c r="B3632" s="34" t="s">
        <v>40</v>
      </c>
      <c r="C3632" s="35">
        <v>40031</v>
      </c>
      <c r="D3632" s="34">
        <v>2009</v>
      </c>
      <c r="E3632" s="36">
        <v>0.4145833333333333</v>
      </c>
      <c r="F3632" s="36">
        <v>0.45069444444444445</v>
      </c>
      <c r="G3632" s="36">
        <v>3.6111111111111149E-2</v>
      </c>
      <c r="H3632" s="37">
        <v>2</v>
      </c>
      <c r="I3632" s="37">
        <v>2</v>
      </c>
      <c r="J3632" s="37">
        <v>2</v>
      </c>
      <c r="K3632" s="37">
        <v>2</v>
      </c>
      <c r="L3632" s="34" t="s">
        <v>61</v>
      </c>
      <c r="M3632" s="14" t="s">
        <v>62</v>
      </c>
      <c r="N3632" s="37">
        <v>1</v>
      </c>
      <c r="O3632" s="34">
        <f t="shared" si="626"/>
        <v>40.26</v>
      </c>
      <c r="P3632" s="37">
        <v>12.2</v>
      </c>
      <c r="Q3632" s="34">
        <f t="shared" si="627"/>
        <v>36.299999999999997</v>
      </c>
      <c r="R3632" s="37">
        <v>11</v>
      </c>
      <c r="S3632" s="34">
        <f t="shared" si="628"/>
        <v>40.26</v>
      </c>
      <c r="T3632" s="37">
        <v>12.2</v>
      </c>
      <c r="U3632" s="34" t="s">
        <v>43</v>
      </c>
      <c r="V3632" s="34" t="s">
        <v>43</v>
      </c>
      <c r="W3632" s="38">
        <v>27.8873</v>
      </c>
      <c r="X3632" s="38">
        <v>-115.19095</v>
      </c>
      <c r="Y3632" s="39">
        <f t="shared" si="629"/>
        <v>59</v>
      </c>
      <c r="Z3632" s="37">
        <v>15</v>
      </c>
      <c r="AA3632" s="37">
        <v>7</v>
      </c>
      <c r="AB3632" s="34" t="s">
        <v>44</v>
      </c>
      <c r="AC3632" s="34">
        <v>4</v>
      </c>
      <c r="AD3632" s="34">
        <v>19</v>
      </c>
      <c r="AE3632" s="34">
        <v>1</v>
      </c>
      <c r="AF3632" s="37">
        <v>16</v>
      </c>
      <c r="AG3632" s="34">
        <v>300</v>
      </c>
      <c r="AI3632" s="70">
        <f t="shared" si="623"/>
        <v>14.628</v>
      </c>
      <c r="AJ3632" s="71" t="s">
        <v>369</v>
      </c>
      <c r="AK3632" s="72">
        <f t="shared" si="624"/>
        <v>2.041534710262368</v>
      </c>
      <c r="AL3632" s="73">
        <f t="shared" si="625"/>
        <v>2.041534710262368</v>
      </c>
    </row>
    <row r="3633" spans="1:38" hidden="1">
      <c r="A3633" s="34" t="s">
        <v>181</v>
      </c>
      <c r="B3633" s="34" t="s">
        <v>40</v>
      </c>
      <c r="C3633" s="35">
        <v>40031</v>
      </c>
      <c r="D3633" s="34">
        <v>2009</v>
      </c>
      <c r="E3633" s="36">
        <v>0.4145833333333333</v>
      </c>
      <c r="F3633" s="36">
        <v>0.45069444444444445</v>
      </c>
      <c r="G3633" s="36">
        <v>3.6111111111111149E-2</v>
      </c>
      <c r="H3633" s="37">
        <v>2</v>
      </c>
      <c r="I3633" s="37">
        <v>2</v>
      </c>
      <c r="J3633" s="37">
        <v>2</v>
      </c>
      <c r="K3633" s="37">
        <v>2</v>
      </c>
      <c r="L3633" s="34" t="s">
        <v>61</v>
      </c>
      <c r="M3633" s="14" t="s">
        <v>62</v>
      </c>
      <c r="N3633" s="37">
        <v>1</v>
      </c>
      <c r="O3633" s="34">
        <f t="shared" si="626"/>
        <v>40.26</v>
      </c>
      <c r="P3633" s="37">
        <v>12.2</v>
      </c>
      <c r="Q3633" s="34">
        <f t="shared" si="627"/>
        <v>36.299999999999997</v>
      </c>
      <c r="R3633" s="37">
        <v>11</v>
      </c>
      <c r="S3633" s="34">
        <f t="shared" si="628"/>
        <v>40.26</v>
      </c>
      <c r="T3633" s="37">
        <v>12.2</v>
      </c>
      <c r="U3633" s="34" t="s">
        <v>43</v>
      </c>
      <c r="V3633" s="34" t="s">
        <v>43</v>
      </c>
      <c r="W3633" s="38">
        <v>27.8873</v>
      </c>
      <c r="X3633" s="38">
        <v>-115.19095</v>
      </c>
      <c r="Y3633" s="39">
        <f t="shared" si="629"/>
        <v>59</v>
      </c>
      <c r="Z3633" s="37">
        <v>15</v>
      </c>
      <c r="AA3633" s="37">
        <v>7</v>
      </c>
      <c r="AB3633" s="34" t="s">
        <v>44</v>
      </c>
      <c r="AC3633" s="34">
        <v>5</v>
      </c>
      <c r="AD3633" s="34">
        <v>15</v>
      </c>
      <c r="AE3633" s="34">
        <v>1</v>
      </c>
      <c r="AF3633" s="37">
        <v>24</v>
      </c>
      <c r="AG3633" s="34">
        <v>300</v>
      </c>
      <c r="AI3633" s="70">
        <f t="shared" si="623"/>
        <v>11.792</v>
      </c>
      <c r="AJ3633" s="71" t="s">
        <v>369</v>
      </c>
      <c r="AK3633" s="72">
        <f t="shared" si="624"/>
        <v>1.2734394051640829</v>
      </c>
      <c r="AL3633" s="73">
        <f t="shared" si="625"/>
        <v>1.2734394051640829</v>
      </c>
    </row>
    <row r="3634" spans="1:38" hidden="1">
      <c r="A3634" s="34" t="s">
        <v>181</v>
      </c>
      <c r="B3634" s="34" t="s">
        <v>40</v>
      </c>
      <c r="C3634" s="35">
        <v>40031</v>
      </c>
      <c r="D3634" s="34">
        <v>2009</v>
      </c>
      <c r="E3634" s="36">
        <v>0.4145833333333333</v>
      </c>
      <c r="F3634" s="36">
        <v>0.45069444444444445</v>
      </c>
      <c r="G3634" s="36">
        <v>3.6111111111111149E-2</v>
      </c>
      <c r="H3634" s="37">
        <v>2</v>
      </c>
      <c r="I3634" s="37">
        <v>2</v>
      </c>
      <c r="J3634" s="37">
        <v>2</v>
      </c>
      <c r="K3634" s="37">
        <v>2</v>
      </c>
      <c r="L3634" s="34" t="s">
        <v>61</v>
      </c>
      <c r="M3634" s="14" t="s">
        <v>62</v>
      </c>
      <c r="N3634" s="37">
        <v>1</v>
      </c>
      <c r="O3634" s="34">
        <f t="shared" si="626"/>
        <v>40.26</v>
      </c>
      <c r="P3634" s="37">
        <v>12.2</v>
      </c>
      <c r="Q3634" s="34">
        <f t="shared" si="627"/>
        <v>36.299999999999997</v>
      </c>
      <c r="R3634" s="37">
        <v>11</v>
      </c>
      <c r="S3634" s="34">
        <f t="shared" si="628"/>
        <v>40.26</v>
      </c>
      <c r="T3634" s="37">
        <v>12.2</v>
      </c>
      <c r="U3634" s="34" t="s">
        <v>43</v>
      </c>
      <c r="V3634" s="34" t="s">
        <v>43</v>
      </c>
      <c r="W3634" s="38">
        <v>27.8873</v>
      </c>
      <c r="X3634" s="38">
        <v>-115.19095</v>
      </c>
      <c r="Y3634" s="39">
        <f t="shared" si="629"/>
        <v>59</v>
      </c>
      <c r="Z3634" s="37">
        <v>15</v>
      </c>
      <c r="AA3634" s="37">
        <v>7</v>
      </c>
      <c r="AB3634" s="34" t="s">
        <v>44</v>
      </c>
      <c r="AC3634" s="34">
        <v>5</v>
      </c>
      <c r="AD3634" s="34">
        <v>20</v>
      </c>
      <c r="AE3634" s="34">
        <v>1</v>
      </c>
      <c r="AF3634" s="37">
        <v>24</v>
      </c>
      <c r="AG3634" s="34">
        <v>300</v>
      </c>
      <c r="AI3634" s="70">
        <f t="shared" si="623"/>
        <v>15.337</v>
      </c>
      <c r="AJ3634" s="71" t="s">
        <v>369</v>
      </c>
      <c r="AK3634" s="72">
        <f t="shared" si="624"/>
        <v>2.2645047633742106</v>
      </c>
      <c r="AL3634" s="73">
        <f t="shared" si="625"/>
        <v>2.2645047633742106</v>
      </c>
    </row>
    <row r="3635" spans="1:38" hidden="1">
      <c r="A3635" s="34" t="s">
        <v>181</v>
      </c>
      <c r="B3635" s="34" t="s">
        <v>40</v>
      </c>
      <c r="C3635" s="35">
        <v>40031</v>
      </c>
      <c r="D3635" s="34">
        <v>2009</v>
      </c>
      <c r="E3635" s="36">
        <v>0.4145833333333333</v>
      </c>
      <c r="F3635" s="36">
        <v>0.45069444444444445</v>
      </c>
      <c r="G3635" s="36">
        <v>3.6111111111111149E-2</v>
      </c>
      <c r="H3635" s="37">
        <v>2</v>
      </c>
      <c r="I3635" s="37">
        <v>2</v>
      </c>
      <c r="J3635" s="37">
        <v>2</v>
      </c>
      <c r="K3635" s="37">
        <v>2</v>
      </c>
      <c r="L3635" s="34" t="s">
        <v>61</v>
      </c>
      <c r="M3635" s="14" t="s">
        <v>62</v>
      </c>
      <c r="N3635" s="37">
        <v>1</v>
      </c>
      <c r="O3635" s="34">
        <f t="shared" si="626"/>
        <v>40.26</v>
      </c>
      <c r="P3635" s="37">
        <v>12.2</v>
      </c>
      <c r="Q3635" s="34">
        <f t="shared" si="627"/>
        <v>36.299999999999997</v>
      </c>
      <c r="R3635" s="37">
        <v>11</v>
      </c>
      <c r="S3635" s="34">
        <f t="shared" si="628"/>
        <v>40.26</v>
      </c>
      <c r="T3635" s="37">
        <v>12.2</v>
      </c>
      <c r="U3635" s="34" t="s">
        <v>43</v>
      </c>
      <c r="V3635" s="34" t="s">
        <v>43</v>
      </c>
      <c r="W3635" s="38">
        <v>27.8873</v>
      </c>
      <c r="X3635" s="38">
        <v>-115.19095</v>
      </c>
      <c r="Y3635" s="39">
        <f t="shared" si="629"/>
        <v>59</v>
      </c>
      <c r="Z3635" s="37">
        <v>15</v>
      </c>
      <c r="AA3635" s="37">
        <v>7</v>
      </c>
      <c r="AB3635" s="34" t="s">
        <v>44</v>
      </c>
      <c r="AC3635" s="34">
        <v>6</v>
      </c>
      <c r="AD3635" s="34">
        <v>8</v>
      </c>
      <c r="AE3635" s="34">
        <v>1</v>
      </c>
      <c r="AF3635" s="37">
        <v>28</v>
      </c>
      <c r="AG3635" s="34">
        <v>300</v>
      </c>
      <c r="AI3635" s="70">
        <f t="shared" si="623"/>
        <v>6.8289999999999997</v>
      </c>
      <c r="AJ3635" s="71" t="s">
        <v>369</v>
      </c>
      <c r="AK3635" s="72">
        <f t="shared" si="624"/>
        <v>0.38498499317927082</v>
      </c>
      <c r="AL3635" s="73">
        <f t="shared" si="625"/>
        <v>0.38498499317927082</v>
      </c>
    </row>
    <row r="3636" spans="1:38" hidden="1">
      <c r="A3636" s="34" t="s">
        <v>181</v>
      </c>
      <c r="B3636" s="34" t="s">
        <v>40</v>
      </c>
      <c r="C3636" s="35">
        <v>40031</v>
      </c>
      <c r="D3636" s="34">
        <v>2009</v>
      </c>
      <c r="E3636" s="36">
        <v>0.4145833333333333</v>
      </c>
      <c r="F3636" s="36">
        <v>0.45069444444444445</v>
      </c>
      <c r="G3636" s="36">
        <v>3.6111111111111149E-2</v>
      </c>
      <c r="H3636" s="37">
        <v>2</v>
      </c>
      <c r="I3636" s="37">
        <v>2</v>
      </c>
      <c r="J3636" s="37">
        <v>2</v>
      </c>
      <c r="K3636" s="37">
        <v>2</v>
      </c>
      <c r="L3636" s="34" t="s">
        <v>61</v>
      </c>
      <c r="M3636" s="14" t="s">
        <v>62</v>
      </c>
      <c r="N3636" s="37">
        <v>1</v>
      </c>
      <c r="O3636" s="34">
        <f t="shared" si="626"/>
        <v>40.26</v>
      </c>
      <c r="P3636" s="37">
        <v>12.2</v>
      </c>
      <c r="Q3636" s="34">
        <f t="shared" si="627"/>
        <v>36.299999999999997</v>
      </c>
      <c r="R3636" s="37">
        <v>11</v>
      </c>
      <c r="S3636" s="34">
        <f t="shared" si="628"/>
        <v>40.26</v>
      </c>
      <c r="T3636" s="37">
        <v>12.2</v>
      </c>
      <c r="U3636" s="34" t="s">
        <v>43</v>
      </c>
      <c r="V3636" s="34" t="s">
        <v>43</v>
      </c>
      <c r="W3636" s="38">
        <v>27.8873</v>
      </c>
      <c r="X3636" s="38">
        <v>-115.19095</v>
      </c>
      <c r="Y3636" s="39">
        <f t="shared" si="629"/>
        <v>59</v>
      </c>
      <c r="Z3636" s="37">
        <v>15</v>
      </c>
      <c r="AA3636" s="37">
        <v>7</v>
      </c>
      <c r="AB3636" s="34" t="s">
        <v>44</v>
      </c>
      <c r="AC3636" s="34">
        <v>6</v>
      </c>
      <c r="AD3636" s="34">
        <v>21</v>
      </c>
      <c r="AE3636" s="34">
        <v>1</v>
      </c>
      <c r="AF3636" s="37">
        <v>28</v>
      </c>
      <c r="AG3636" s="34">
        <v>300</v>
      </c>
      <c r="AI3636" s="70">
        <f t="shared" si="623"/>
        <v>16.045999999999999</v>
      </c>
      <c r="AJ3636" s="71" t="s">
        <v>369</v>
      </c>
      <c r="AK3636" s="72">
        <f t="shared" si="624"/>
        <v>2.5000862380340183</v>
      </c>
      <c r="AL3636" s="73">
        <f t="shared" si="625"/>
        <v>2.5000862380340183</v>
      </c>
    </row>
    <row r="3637" spans="1:38" hidden="1">
      <c r="A3637" s="34" t="s">
        <v>181</v>
      </c>
      <c r="B3637" s="34" t="s">
        <v>40</v>
      </c>
      <c r="C3637" s="35">
        <v>40031</v>
      </c>
      <c r="D3637" s="34">
        <v>2009</v>
      </c>
      <c r="E3637" s="36">
        <v>0.4145833333333333</v>
      </c>
      <c r="F3637" s="36">
        <v>0.45069444444444445</v>
      </c>
      <c r="G3637" s="36">
        <v>3.6111111111111149E-2</v>
      </c>
      <c r="H3637" s="37">
        <v>2</v>
      </c>
      <c r="I3637" s="37">
        <v>2</v>
      </c>
      <c r="J3637" s="37">
        <v>2</v>
      </c>
      <c r="K3637" s="37">
        <v>2</v>
      </c>
      <c r="L3637" s="34" t="s">
        <v>61</v>
      </c>
      <c r="M3637" s="14" t="s">
        <v>62</v>
      </c>
      <c r="N3637" s="37">
        <v>1</v>
      </c>
      <c r="O3637" s="34">
        <f t="shared" si="626"/>
        <v>40.26</v>
      </c>
      <c r="P3637" s="37">
        <v>12.2</v>
      </c>
      <c r="Q3637" s="34">
        <f t="shared" si="627"/>
        <v>36.299999999999997</v>
      </c>
      <c r="R3637" s="37">
        <v>11</v>
      </c>
      <c r="S3637" s="34">
        <f t="shared" si="628"/>
        <v>40.26</v>
      </c>
      <c r="T3637" s="37">
        <v>12.2</v>
      </c>
      <c r="U3637" s="34" t="s">
        <v>43</v>
      </c>
      <c r="V3637" s="34" t="s">
        <v>43</v>
      </c>
      <c r="W3637" s="38">
        <v>27.8873</v>
      </c>
      <c r="X3637" s="38">
        <v>-115.19095</v>
      </c>
      <c r="Y3637" s="39">
        <f t="shared" si="629"/>
        <v>59</v>
      </c>
      <c r="Z3637" s="37">
        <v>15</v>
      </c>
      <c r="AA3637" s="37">
        <v>7</v>
      </c>
      <c r="AB3637" s="34" t="s">
        <v>44</v>
      </c>
      <c r="AC3637" s="34">
        <v>7</v>
      </c>
      <c r="AD3637" s="34">
        <v>14</v>
      </c>
      <c r="AE3637" s="34">
        <v>1</v>
      </c>
      <c r="AF3637" s="37">
        <v>29</v>
      </c>
      <c r="AG3637" s="34">
        <v>300</v>
      </c>
      <c r="AI3637" s="70">
        <f t="shared" si="623"/>
        <v>11.083</v>
      </c>
      <c r="AJ3637" s="71" t="s">
        <v>369</v>
      </c>
      <c r="AK3637" s="72">
        <f t="shared" si="624"/>
        <v>1.1117350137621949</v>
      </c>
      <c r="AL3637" s="73">
        <f t="shared" si="625"/>
        <v>1.1117350137621949</v>
      </c>
    </row>
    <row r="3638" spans="1:38" hidden="1">
      <c r="A3638" s="34" t="s">
        <v>181</v>
      </c>
      <c r="B3638" s="34" t="s">
        <v>40</v>
      </c>
      <c r="C3638" s="35">
        <v>40031</v>
      </c>
      <c r="D3638" s="34">
        <v>2009</v>
      </c>
      <c r="E3638" s="36">
        <v>0.4145833333333333</v>
      </c>
      <c r="F3638" s="36">
        <v>0.45069444444444445</v>
      </c>
      <c r="G3638" s="36">
        <v>3.6111111111111149E-2</v>
      </c>
      <c r="H3638" s="37">
        <v>2</v>
      </c>
      <c r="I3638" s="37">
        <v>2</v>
      </c>
      <c r="J3638" s="37">
        <v>2</v>
      </c>
      <c r="K3638" s="37">
        <v>2</v>
      </c>
      <c r="L3638" s="34" t="s">
        <v>61</v>
      </c>
      <c r="M3638" s="14" t="s">
        <v>62</v>
      </c>
      <c r="N3638" s="37">
        <v>1</v>
      </c>
      <c r="O3638" s="34">
        <f t="shared" si="626"/>
        <v>40.26</v>
      </c>
      <c r="P3638" s="37">
        <v>12.2</v>
      </c>
      <c r="Q3638" s="34">
        <f t="shared" si="627"/>
        <v>36.299999999999997</v>
      </c>
      <c r="R3638" s="37">
        <v>11</v>
      </c>
      <c r="S3638" s="34">
        <f t="shared" si="628"/>
        <v>40.26</v>
      </c>
      <c r="T3638" s="37">
        <v>12.2</v>
      </c>
      <c r="U3638" s="34" t="s">
        <v>43</v>
      </c>
      <c r="V3638" s="34" t="s">
        <v>43</v>
      </c>
      <c r="W3638" s="38">
        <v>27.8873</v>
      </c>
      <c r="X3638" s="38">
        <v>-115.19095</v>
      </c>
      <c r="Y3638" s="39">
        <f t="shared" si="629"/>
        <v>59</v>
      </c>
      <c r="Z3638" s="37">
        <v>15</v>
      </c>
      <c r="AA3638" s="37">
        <v>7</v>
      </c>
      <c r="AB3638" s="34" t="s">
        <v>44</v>
      </c>
      <c r="AC3638" s="34">
        <v>7</v>
      </c>
      <c r="AD3638" s="34">
        <v>17</v>
      </c>
      <c r="AE3638" s="34">
        <v>1</v>
      </c>
      <c r="AF3638" s="37">
        <v>29</v>
      </c>
      <c r="AG3638" s="34">
        <v>300</v>
      </c>
      <c r="AI3638" s="70">
        <f t="shared" si="623"/>
        <v>13.209999999999999</v>
      </c>
      <c r="AJ3638" s="71" t="s">
        <v>369</v>
      </c>
      <c r="AK3638" s="72">
        <f t="shared" si="624"/>
        <v>1.6329725885917237</v>
      </c>
      <c r="AL3638" s="73">
        <f t="shared" si="625"/>
        <v>1.6329725885917237</v>
      </c>
    </row>
    <row r="3639" spans="1:38" hidden="1">
      <c r="A3639" s="34" t="s">
        <v>181</v>
      </c>
      <c r="B3639" s="34" t="s">
        <v>40</v>
      </c>
      <c r="C3639" s="35">
        <v>40031</v>
      </c>
      <c r="D3639" s="34">
        <v>2009</v>
      </c>
      <c r="E3639" s="36">
        <v>0.4145833333333333</v>
      </c>
      <c r="F3639" s="36">
        <v>0.45069444444444445</v>
      </c>
      <c r="G3639" s="36">
        <v>3.6111111111111149E-2</v>
      </c>
      <c r="H3639" s="37">
        <v>2</v>
      </c>
      <c r="I3639" s="37">
        <v>2</v>
      </c>
      <c r="J3639" s="37">
        <v>2</v>
      </c>
      <c r="K3639" s="37">
        <v>2</v>
      </c>
      <c r="L3639" s="34" t="s">
        <v>61</v>
      </c>
      <c r="M3639" s="14" t="s">
        <v>62</v>
      </c>
      <c r="N3639" s="37">
        <v>1</v>
      </c>
      <c r="O3639" s="34">
        <f t="shared" si="626"/>
        <v>40.26</v>
      </c>
      <c r="P3639" s="37">
        <v>12.2</v>
      </c>
      <c r="Q3639" s="34">
        <f t="shared" si="627"/>
        <v>36.299999999999997</v>
      </c>
      <c r="R3639" s="37">
        <v>11</v>
      </c>
      <c r="S3639" s="34">
        <f t="shared" si="628"/>
        <v>40.26</v>
      </c>
      <c r="T3639" s="37">
        <v>12.2</v>
      </c>
      <c r="U3639" s="34" t="s">
        <v>43</v>
      </c>
      <c r="V3639" s="34" t="s">
        <v>43</v>
      </c>
      <c r="W3639" s="38">
        <v>27.8873</v>
      </c>
      <c r="X3639" s="38">
        <v>-115.19095</v>
      </c>
      <c r="Y3639" s="39">
        <f t="shared" si="629"/>
        <v>59</v>
      </c>
      <c r="Z3639" s="37">
        <v>15</v>
      </c>
      <c r="AA3639" s="37">
        <v>7</v>
      </c>
      <c r="AB3639" s="34" t="s">
        <v>44</v>
      </c>
      <c r="AC3639" s="34">
        <v>7</v>
      </c>
      <c r="AD3639" s="34">
        <v>22</v>
      </c>
      <c r="AE3639" s="34">
        <v>1</v>
      </c>
      <c r="AF3639" s="37">
        <v>29</v>
      </c>
      <c r="AG3639" s="34">
        <v>300</v>
      </c>
      <c r="AI3639" s="70">
        <f t="shared" si="623"/>
        <v>16.754999999999999</v>
      </c>
      <c r="AJ3639" s="71" t="s">
        <v>369</v>
      </c>
      <c r="AK3639" s="72">
        <f t="shared" si="624"/>
        <v>2.7483879168691034</v>
      </c>
      <c r="AL3639" s="73">
        <f t="shared" si="625"/>
        <v>2.7483879168691034</v>
      </c>
    </row>
    <row r="3640" spans="1:38" hidden="1">
      <c r="A3640" s="34" t="s">
        <v>181</v>
      </c>
      <c r="B3640" s="34" t="s">
        <v>40</v>
      </c>
      <c r="C3640" s="35">
        <v>40031</v>
      </c>
      <c r="D3640" s="34">
        <v>2009</v>
      </c>
      <c r="E3640" s="36">
        <v>0.4145833333333333</v>
      </c>
      <c r="F3640" s="36">
        <v>0.45069444444444445</v>
      </c>
      <c r="G3640" s="36">
        <v>3.6111111111111149E-2</v>
      </c>
      <c r="H3640" s="37">
        <v>2</v>
      </c>
      <c r="I3640" s="37">
        <v>2</v>
      </c>
      <c r="J3640" s="37">
        <v>2</v>
      </c>
      <c r="K3640" s="37">
        <v>2</v>
      </c>
      <c r="L3640" s="34" t="s">
        <v>61</v>
      </c>
      <c r="M3640" s="14" t="s">
        <v>62</v>
      </c>
      <c r="N3640" s="37">
        <v>1</v>
      </c>
      <c r="O3640" s="34">
        <f t="shared" si="626"/>
        <v>40.26</v>
      </c>
      <c r="P3640" s="37">
        <v>12.2</v>
      </c>
      <c r="Q3640" s="34">
        <f t="shared" si="627"/>
        <v>36.299999999999997</v>
      </c>
      <c r="R3640" s="37">
        <v>11</v>
      </c>
      <c r="S3640" s="34">
        <f t="shared" si="628"/>
        <v>40.26</v>
      </c>
      <c r="T3640" s="37">
        <v>12.2</v>
      </c>
      <c r="U3640" s="34" t="s">
        <v>43</v>
      </c>
      <c r="V3640" s="34" t="s">
        <v>43</v>
      </c>
      <c r="W3640" s="38">
        <v>27.8873</v>
      </c>
      <c r="X3640" s="38">
        <v>-115.19095</v>
      </c>
      <c r="Y3640" s="39">
        <f t="shared" si="629"/>
        <v>59</v>
      </c>
      <c r="Z3640" s="37">
        <v>15</v>
      </c>
      <c r="AA3640" s="37">
        <v>7</v>
      </c>
      <c r="AB3640" s="34" t="s">
        <v>44</v>
      </c>
      <c r="AC3640" s="34">
        <v>8</v>
      </c>
      <c r="AD3640" s="34">
        <v>9</v>
      </c>
      <c r="AE3640" s="34">
        <v>1</v>
      </c>
      <c r="AF3640" s="37">
        <v>32</v>
      </c>
      <c r="AG3640" s="34">
        <v>300</v>
      </c>
      <c r="AI3640" s="70">
        <f t="shared" si="623"/>
        <v>7.5379999999999994</v>
      </c>
      <c r="AJ3640" s="71" t="s">
        <v>369</v>
      </c>
      <c r="AK3640" s="72">
        <f t="shared" si="624"/>
        <v>0.47796121404284658</v>
      </c>
      <c r="AL3640" s="73">
        <f t="shared" si="625"/>
        <v>0.47796121404284658</v>
      </c>
    </row>
    <row r="3641" spans="1:38" hidden="1">
      <c r="A3641" s="34" t="s">
        <v>181</v>
      </c>
      <c r="B3641" s="34" t="s">
        <v>40</v>
      </c>
      <c r="C3641" s="35">
        <v>40031</v>
      </c>
      <c r="D3641" s="34">
        <v>2009</v>
      </c>
      <c r="E3641" s="36">
        <v>0.4145833333333333</v>
      </c>
      <c r="F3641" s="36">
        <v>0.45069444444444445</v>
      </c>
      <c r="G3641" s="36">
        <v>3.6111111111111149E-2</v>
      </c>
      <c r="H3641" s="37">
        <v>2</v>
      </c>
      <c r="I3641" s="37">
        <v>2</v>
      </c>
      <c r="J3641" s="37">
        <v>2</v>
      </c>
      <c r="K3641" s="37">
        <v>2</v>
      </c>
      <c r="L3641" s="34" t="s">
        <v>61</v>
      </c>
      <c r="M3641" s="14" t="s">
        <v>62</v>
      </c>
      <c r="N3641" s="37">
        <v>1</v>
      </c>
      <c r="O3641" s="34">
        <f t="shared" si="626"/>
        <v>40.26</v>
      </c>
      <c r="P3641" s="37">
        <v>12.2</v>
      </c>
      <c r="Q3641" s="34">
        <f t="shared" si="627"/>
        <v>36.299999999999997</v>
      </c>
      <c r="R3641" s="37">
        <v>11</v>
      </c>
      <c r="S3641" s="34">
        <f t="shared" si="628"/>
        <v>40.26</v>
      </c>
      <c r="T3641" s="37">
        <v>12.2</v>
      </c>
      <c r="U3641" s="34" t="s">
        <v>43</v>
      </c>
      <c r="V3641" s="34" t="s">
        <v>43</v>
      </c>
      <c r="W3641" s="38">
        <v>27.8873</v>
      </c>
      <c r="X3641" s="38">
        <v>-115.19095</v>
      </c>
      <c r="Y3641" s="39">
        <f t="shared" si="629"/>
        <v>59</v>
      </c>
      <c r="Z3641" s="37">
        <v>15</v>
      </c>
      <c r="AA3641" s="37">
        <v>7</v>
      </c>
      <c r="AB3641" s="34" t="s">
        <v>44</v>
      </c>
      <c r="AC3641" s="34">
        <v>8</v>
      </c>
      <c r="AD3641" s="34">
        <v>22</v>
      </c>
      <c r="AE3641" s="34">
        <v>1</v>
      </c>
      <c r="AF3641" s="37">
        <v>32</v>
      </c>
      <c r="AG3641" s="34">
        <v>300</v>
      </c>
      <c r="AI3641" s="70">
        <f t="shared" si="623"/>
        <v>16.754999999999999</v>
      </c>
      <c r="AJ3641" s="71" t="s">
        <v>369</v>
      </c>
      <c r="AK3641" s="72">
        <f t="shared" si="624"/>
        <v>2.7483879168691034</v>
      </c>
      <c r="AL3641" s="73">
        <f t="shared" si="625"/>
        <v>2.7483879168691034</v>
      </c>
    </row>
    <row r="3642" spans="1:38" hidden="1">
      <c r="A3642" s="34" t="s">
        <v>181</v>
      </c>
      <c r="B3642" s="34" t="s">
        <v>40</v>
      </c>
      <c r="C3642" s="35">
        <v>40031</v>
      </c>
      <c r="D3642" s="34">
        <v>2009</v>
      </c>
      <c r="E3642" s="36">
        <v>0.4145833333333333</v>
      </c>
      <c r="F3642" s="36">
        <v>0.45069444444444445</v>
      </c>
      <c r="G3642" s="36">
        <v>3.6111111111111149E-2</v>
      </c>
      <c r="H3642" s="37">
        <v>2</v>
      </c>
      <c r="I3642" s="37">
        <v>2</v>
      </c>
      <c r="J3642" s="37">
        <v>2</v>
      </c>
      <c r="K3642" s="37">
        <v>2</v>
      </c>
      <c r="L3642" s="34" t="s">
        <v>61</v>
      </c>
      <c r="M3642" s="14" t="s">
        <v>62</v>
      </c>
      <c r="N3642" s="37">
        <v>1</v>
      </c>
      <c r="O3642" s="34">
        <f t="shared" si="626"/>
        <v>40.26</v>
      </c>
      <c r="P3642" s="37">
        <v>12.2</v>
      </c>
      <c r="Q3642" s="34">
        <f t="shared" si="627"/>
        <v>36.299999999999997</v>
      </c>
      <c r="R3642" s="37">
        <v>11</v>
      </c>
      <c r="S3642" s="34">
        <f t="shared" si="628"/>
        <v>40.26</v>
      </c>
      <c r="T3642" s="37">
        <v>12.2</v>
      </c>
      <c r="U3642" s="34" t="s">
        <v>43</v>
      </c>
      <c r="V3642" s="34" t="s">
        <v>43</v>
      </c>
      <c r="W3642" s="38">
        <v>27.8873</v>
      </c>
      <c r="X3642" s="38">
        <v>-115.19095</v>
      </c>
      <c r="Y3642" s="39">
        <f t="shared" si="629"/>
        <v>59</v>
      </c>
      <c r="Z3642" s="37">
        <v>15</v>
      </c>
      <c r="AA3642" s="37">
        <v>7</v>
      </c>
      <c r="AB3642" s="34" t="s">
        <v>44</v>
      </c>
      <c r="AC3642" s="34">
        <v>9</v>
      </c>
      <c r="AD3642" s="34">
        <v>9</v>
      </c>
      <c r="AE3642" s="34">
        <v>1</v>
      </c>
      <c r="AF3642" s="37">
        <v>39</v>
      </c>
      <c r="AG3642" s="34">
        <v>300</v>
      </c>
      <c r="AI3642" s="70">
        <f t="shared" si="623"/>
        <v>7.5379999999999994</v>
      </c>
      <c r="AJ3642" s="71" t="s">
        <v>369</v>
      </c>
      <c r="AK3642" s="72">
        <f t="shared" si="624"/>
        <v>0.47796121404284658</v>
      </c>
      <c r="AL3642" s="73">
        <f t="shared" si="625"/>
        <v>0.47796121404284658</v>
      </c>
    </row>
    <row r="3643" spans="1:38" hidden="1">
      <c r="A3643" s="34" t="s">
        <v>181</v>
      </c>
      <c r="B3643" s="34" t="s">
        <v>40</v>
      </c>
      <c r="C3643" s="35">
        <v>40031</v>
      </c>
      <c r="D3643" s="34">
        <v>2009</v>
      </c>
      <c r="E3643" s="36">
        <v>0.4145833333333333</v>
      </c>
      <c r="F3643" s="36">
        <v>0.45069444444444445</v>
      </c>
      <c r="G3643" s="36">
        <v>3.6111111111111149E-2</v>
      </c>
      <c r="H3643" s="37">
        <v>2</v>
      </c>
      <c r="I3643" s="37">
        <v>2</v>
      </c>
      <c r="J3643" s="37">
        <v>2</v>
      </c>
      <c r="K3643" s="37">
        <v>2</v>
      </c>
      <c r="L3643" s="34" t="s">
        <v>61</v>
      </c>
      <c r="M3643" s="14" t="s">
        <v>62</v>
      </c>
      <c r="N3643" s="37">
        <v>1</v>
      </c>
      <c r="O3643" s="34">
        <f t="shared" si="626"/>
        <v>40.26</v>
      </c>
      <c r="P3643" s="37">
        <v>12.2</v>
      </c>
      <c r="Q3643" s="34">
        <f t="shared" si="627"/>
        <v>36.299999999999997</v>
      </c>
      <c r="R3643" s="37">
        <v>11</v>
      </c>
      <c r="S3643" s="34">
        <f t="shared" si="628"/>
        <v>40.26</v>
      </c>
      <c r="T3643" s="37">
        <v>12.2</v>
      </c>
      <c r="U3643" s="34" t="s">
        <v>43</v>
      </c>
      <c r="V3643" s="34" t="s">
        <v>43</v>
      </c>
      <c r="W3643" s="38">
        <v>27.8873</v>
      </c>
      <c r="X3643" s="38">
        <v>-115.19095</v>
      </c>
      <c r="Y3643" s="39">
        <f t="shared" si="629"/>
        <v>59</v>
      </c>
      <c r="Z3643" s="37">
        <v>15</v>
      </c>
      <c r="AA3643" s="37">
        <v>7</v>
      </c>
      <c r="AB3643" s="34" t="s">
        <v>44</v>
      </c>
      <c r="AC3643" s="34">
        <v>9</v>
      </c>
      <c r="AD3643" s="34">
        <v>11</v>
      </c>
      <c r="AE3643" s="34">
        <v>1</v>
      </c>
      <c r="AF3643" s="37">
        <v>39</v>
      </c>
      <c r="AG3643" s="34">
        <v>300</v>
      </c>
      <c r="AI3643" s="70">
        <f t="shared" si="623"/>
        <v>8.9559999999999995</v>
      </c>
      <c r="AJ3643" s="71" t="s">
        <v>369</v>
      </c>
      <c r="AK3643" s="72">
        <f t="shared" si="624"/>
        <v>0.69715856935839871</v>
      </c>
      <c r="AL3643" s="73">
        <f t="shared" si="625"/>
        <v>0.69715856935839871</v>
      </c>
    </row>
    <row r="3644" spans="1:38" hidden="1">
      <c r="A3644" s="34" t="s">
        <v>181</v>
      </c>
      <c r="B3644" s="34" t="s">
        <v>40</v>
      </c>
      <c r="C3644" s="35">
        <v>40031</v>
      </c>
      <c r="D3644" s="34">
        <v>2009</v>
      </c>
      <c r="E3644" s="36">
        <v>0.4145833333333333</v>
      </c>
      <c r="F3644" s="36">
        <v>0.45069444444444445</v>
      </c>
      <c r="G3644" s="36">
        <v>3.6111111111111149E-2</v>
      </c>
      <c r="H3644" s="37">
        <v>2</v>
      </c>
      <c r="I3644" s="37">
        <v>2</v>
      </c>
      <c r="J3644" s="37">
        <v>2</v>
      </c>
      <c r="K3644" s="37">
        <v>2</v>
      </c>
      <c r="L3644" s="34" t="s">
        <v>61</v>
      </c>
      <c r="M3644" s="14" t="s">
        <v>62</v>
      </c>
      <c r="N3644" s="37">
        <v>1</v>
      </c>
      <c r="O3644" s="34">
        <f t="shared" si="626"/>
        <v>40.26</v>
      </c>
      <c r="P3644" s="37">
        <v>12.2</v>
      </c>
      <c r="Q3644" s="34">
        <f t="shared" si="627"/>
        <v>36.299999999999997</v>
      </c>
      <c r="R3644" s="37">
        <v>11</v>
      </c>
      <c r="S3644" s="34">
        <f t="shared" si="628"/>
        <v>40.26</v>
      </c>
      <c r="T3644" s="37">
        <v>12.2</v>
      </c>
      <c r="U3644" s="34" t="s">
        <v>43</v>
      </c>
      <c r="V3644" s="34" t="s">
        <v>43</v>
      </c>
      <c r="W3644" s="38">
        <v>27.8873</v>
      </c>
      <c r="X3644" s="38">
        <v>-115.19095</v>
      </c>
      <c r="Y3644" s="39">
        <f t="shared" si="629"/>
        <v>59</v>
      </c>
      <c r="Z3644" s="37">
        <v>15</v>
      </c>
      <c r="AA3644" s="37">
        <v>7</v>
      </c>
      <c r="AB3644" s="34" t="s">
        <v>44</v>
      </c>
      <c r="AC3644" s="34">
        <v>9</v>
      </c>
      <c r="AD3644" s="34">
        <v>18</v>
      </c>
      <c r="AE3644" s="34">
        <v>1</v>
      </c>
      <c r="AF3644" s="37">
        <v>39</v>
      </c>
      <c r="AG3644" s="34">
        <v>300</v>
      </c>
      <c r="AI3644" s="70">
        <f t="shared" si="623"/>
        <v>13.918999999999999</v>
      </c>
      <c r="AJ3644" s="71" t="s">
        <v>369</v>
      </c>
      <c r="AK3644" s="72">
        <f t="shared" si="624"/>
        <v>1.8310631406548505</v>
      </c>
      <c r="AL3644" s="73">
        <f t="shared" si="625"/>
        <v>1.8310631406548505</v>
      </c>
    </row>
    <row r="3645" spans="1:38" hidden="1">
      <c r="A3645" s="34" t="s">
        <v>181</v>
      </c>
      <c r="B3645" s="34" t="s">
        <v>40</v>
      </c>
      <c r="C3645" s="35">
        <v>40031</v>
      </c>
      <c r="D3645" s="34">
        <v>2009</v>
      </c>
      <c r="E3645" s="36">
        <v>0.4145833333333333</v>
      </c>
      <c r="F3645" s="36">
        <v>0.45069444444444445</v>
      </c>
      <c r="G3645" s="36">
        <v>3.6111111111111149E-2</v>
      </c>
      <c r="H3645" s="37">
        <v>2</v>
      </c>
      <c r="I3645" s="37">
        <v>2</v>
      </c>
      <c r="J3645" s="37">
        <v>2</v>
      </c>
      <c r="K3645" s="37">
        <v>2</v>
      </c>
      <c r="L3645" s="34" t="s">
        <v>61</v>
      </c>
      <c r="M3645" s="14" t="s">
        <v>62</v>
      </c>
      <c r="N3645" s="37">
        <v>1</v>
      </c>
      <c r="O3645" s="34">
        <f t="shared" si="626"/>
        <v>40.26</v>
      </c>
      <c r="P3645" s="37">
        <v>12.2</v>
      </c>
      <c r="Q3645" s="34">
        <f t="shared" si="627"/>
        <v>36.299999999999997</v>
      </c>
      <c r="R3645" s="37">
        <v>11</v>
      </c>
      <c r="S3645" s="34">
        <f t="shared" si="628"/>
        <v>40.26</v>
      </c>
      <c r="T3645" s="37">
        <v>12.2</v>
      </c>
      <c r="U3645" s="34" t="s">
        <v>43</v>
      </c>
      <c r="V3645" s="34" t="s">
        <v>43</v>
      </c>
      <c r="W3645" s="38">
        <v>27.8873</v>
      </c>
      <c r="X3645" s="38">
        <v>-115.19095</v>
      </c>
      <c r="Y3645" s="39">
        <f t="shared" si="629"/>
        <v>59</v>
      </c>
      <c r="Z3645" s="37">
        <v>15</v>
      </c>
      <c r="AA3645" s="37">
        <v>7</v>
      </c>
      <c r="AB3645" s="34" t="s">
        <v>44</v>
      </c>
      <c r="AC3645" s="34">
        <v>9</v>
      </c>
      <c r="AD3645" s="34">
        <v>23</v>
      </c>
      <c r="AE3645" s="34">
        <v>1</v>
      </c>
      <c r="AF3645" s="37">
        <v>39</v>
      </c>
      <c r="AG3645" s="34">
        <v>300</v>
      </c>
      <c r="AI3645" s="70">
        <f t="shared" si="623"/>
        <v>17.463999999999999</v>
      </c>
      <c r="AJ3645" s="71" t="s">
        <v>369</v>
      </c>
      <c r="AK3645" s="72">
        <f t="shared" si="624"/>
        <v>3.0095147540604348</v>
      </c>
      <c r="AL3645" s="73">
        <f t="shared" si="625"/>
        <v>3.0095147540604348</v>
      </c>
    </row>
    <row r="3646" spans="1:38" hidden="1">
      <c r="A3646" s="34" t="s">
        <v>181</v>
      </c>
      <c r="B3646" s="34" t="s">
        <v>40</v>
      </c>
      <c r="C3646" s="35">
        <v>40031</v>
      </c>
      <c r="D3646" s="34">
        <v>2009</v>
      </c>
      <c r="E3646" s="36">
        <v>0.4145833333333333</v>
      </c>
      <c r="F3646" s="36">
        <v>0.45069444444444445</v>
      </c>
      <c r="G3646" s="36">
        <v>3.6111111111111149E-2</v>
      </c>
      <c r="H3646" s="37">
        <v>2</v>
      </c>
      <c r="I3646" s="37">
        <v>2</v>
      </c>
      <c r="J3646" s="37">
        <v>2</v>
      </c>
      <c r="K3646" s="37">
        <v>2</v>
      </c>
      <c r="L3646" s="34" t="s">
        <v>61</v>
      </c>
      <c r="M3646" s="14" t="s">
        <v>62</v>
      </c>
      <c r="N3646" s="37">
        <v>1</v>
      </c>
      <c r="O3646" s="34">
        <f t="shared" si="626"/>
        <v>40.26</v>
      </c>
      <c r="P3646" s="37">
        <v>12.2</v>
      </c>
      <c r="Q3646" s="34">
        <f t="shared" si="627"/>
        <v>36.299999999999997</v>
      </c>
      <c r="R3646" s="37">
        <v>11</v>
      </c>
      <c r="S3646" s="34">
        <f t="shared" si="628"/>
        <v>40.26</v>
      </c>
      <c r="T3646" s="37">
        <v>12.2</v>
      </c>
      <c r="U3646" s="34" t="s">
        <v>43</v>
      </c>
      <c r="V3646" s="34" t="s">
        <v>43</v>
      </c>
      <c r="W3646" s="38">
        <v>27.8873</v>
      </c>
      <c r="X3646" s="38">
        <v>-115.19095</v>
      </c>
      <c r="Y3646" s="39">
        <f t="shared" si="629"/>
        <v>59</v>
      </c>
      <c r="Z3646" s="37">
        <v>15</v>
      </c>
      <c r="AA3646" s="37">
        <v>7</v>
      </c>
      <c r="AB3646" s="34" t="s">
        <v>44</v>
      </c>
      <c r="AC3646" s="34">
        <v>10</v>
      </c>
      <c r="AD3646" s="34">
        <v>18</v>
      </c>
      <c r="AE3646" s="34">
        <v>1</v>
      </c>
      <c r="AF3646" s="37">
        <v>42</v>
      </c>
      <c r="AG3646" s="34">
        <v>300</v>
      </c>
      <c r="AI3646" s="70">
        <f t="shared" si="623"/>
        <v>13.918999999999999</v>
      </c>
      <c r="AJ3646" s="71" t="s">
        <v>369</v>
      </c>
      <c r="AK3646" s="72">
        <f t="shared" si="624"/>
        <v>1.8310631406548505</v>
      </c>
      <c r="AL3646" s="73">
        <f t="shared" si="625"/>
        <v>1.8310631406548505</v>
      </c>
    </row>
    <row r="3647" spans="1:38" hidden="1">
      <c r="A3647" s="34" t="s">
        <v>181</v>
      </c>
      <c r="B3647" s="34" t="s">
        <v>40</v>
      </c>
      <c r="C3647" s="35">
        <v>40031</v>
      </c>
      <c r="D3647" s="34">
        <v>2009</v>
      </c>
      <c r="E3647" s="36">
        <v>0.4145833333333333</v>
      </c>
      <c r="F3647" s="36">
        <v>0.45069444444444445</v>
      </c>
      <c r="G3647" s="36">
        <v>3.6111111111111149E-2</v>
      </c>
      <c r="H3647" s="37">
        <v>2</v>
      </c>
      <c r="I3647" s="37">
        <v>2</v>
      </c>
      <c r="J3647" s="37">
        <v>2</v>
      </c>
      <c r="K3647" s="37">
        <v>2</v>
      </c>
      <c r="L3647" s="34" t="s">
        <v>61</v>
      </c>
      <c r="M3647" s="14" t="s">
        <v>62</v>
      </c>
      <c r="N3647" s="37">
        <v>1</v>
      </c>
      <c r="O3647" s="34">
        <f t="shared" si="626"/>
        <v>40.26</v>
      </c>
      <c r="P3647" s="37">
        <v>12.2</v>
      </c>
      <c r="Q3647" s="34">
        <f t="shared" si="627"/>
        <v>36.299999999999997</v>
      </c>
      <c r="R3647" s="37">
        <v>11</v>
      </c>
      <c r="S3647" s="34">
        <f t="shared" si="628"/>
        <v>40.26</v>
      </c>
      <c r="T3647" s="37">
        <v>12.2</v>
      </c>
      <c r="U3647" s="34" t="s">
        <v>43</v>
      </c>
      <c r="V3647" s="34" t="s">
        <v>43</v>
      </c>
      <c r="W3647" s="38">
        <v>27.8873</v>
      </c>
      <c r="X3647" s="38">
        <v>-115.19095</v>
      </c>
      <c r="Y3647" s="39">
        <f t="shared" si="629"/>
        <v>59</v>
      </c>
      <c r="Z3647" s="37">
        <v>15</v>
      </c>
      <c r="AA3647" s="37">
        <v>7</v>
      </c>
      <c r="AB3647" s="34" t="s">
        <v>44</v>
      </c>
      <c r="AC3647" s="34">
        <v>10</v>
      </c>
      <c r="AD3647" s="34">
        <v>22</v>
      </c>
      <c r="AE3647" s="34">
        <v>1</v>
      </c>
      <c r="AF3647" s="37">
        <v>42</v>
      </c>
      <c r="AG3647" s="34">
        <v>300</v>
      </c>
      <c r="AI3647" s="70">
        <f t="shared" si="623"/>
        <v>16.754999999999999</v>
      </c>
      <c r="AJ3647" s="71" t="s">
        <v>369</v>
      </c>
      <c r="AK3647" s="72">
        <f t="shared" si="624"/>
        <v>2.7483879168691034</v>
      </c>
      <c r="AL3647" s="73">
        <f t="shared" si="625"/>
        <v>2.7483879168691034</v>
      </c>
    </row>
    <row r="3648" spans="1:38" hidden="1">
      <c r="A3648" s="34" t="s">
        <v>181</v>
      </c>
      <c r="B3648" s="34" t="s">
        <v>40</v>
      </c>
      <c r="C3648" s="35">
        <v>40031</v>
      </c>
      <c r="D3648" s="34">
        <v>2009</v>
      </c>
      <c r="E3648" s="36">
        <v>0.4145833333333333</v>
      </c>
      <c r="F3648" s="36">
        <v>0.45069444444444445</v>
      </c>
      <c r="G3648" s="36">
        <v>3.6111111111111149E-2</v>
      </c>
      <c r="H3648" s="37">
        <v>2</v>
      </c>
      <c r="I3648" s="37">
        <v>2</v>
      </c>
      <c r="J3648" s="37">
        <v>2</v>
      </c>
      <c r="K3648" s="37">
        <v>2</v>
      </c>
      <c r="L3648" s="34" t="s">
        <v>61</v>
      </c>
      <c r="M3648" s="14" t="s">
        <v>62</v>
      </c>
      <c r="N3648" s="37">
        <v>1</v>
      </c>
      <c r="O3648" s="34">
        <f t="shared" si="626"/>
        <v>40.26</v>
      </c>
      <c r="P3648" s="37">
        <v>12.2</v>
      </c>
      <c r="Q3648" s="34">
        <f t="shared" si="627"/>
        <v>36.299999999999997</v>
      </c>
      <c r="R3648" s="37">
        <v>11</v>
      </c>
      <c r="S3648" s="34">
        <f t="shared" si="628"/>
        <v>40.26</v>
      </c>
      <c r="T3648" s="37">
        <v>12.2</v>
      </c>
      <c r="U3648" s="34" t="s">
        <v>43</v>
      </c>
      <c r="V3648" s="34" t="s">
        <v>43</v>
      </c>
      <c r="W3648" s="38">
        <v>27.8873</v>
      </c>
      <c r="X3648" s="38">
        <v>-115.19095</v>
      </c>
      <c r="Y3648" s="39">
        <f t="shared" si="629"/>
        <v>59</v>
      </c>
      <c r="Z3648" s="37">
        <v>15</v>
      </c>
      <c r="AA3648" s="37">
        <v>7</v>
      </c>
      <c r="AB3648" s="34" t="s">
        <v>44</v>
      </c>
      <c r="AC3648" s="34">
        <v>11</v>
      </c>
      <c r="AD3648" s="34">
        <v>20</v>
      </c>
      <c r="AE3648" s="34">
        <v>1</v>
      </c>
      <c r="AF3648" s="37">
        <v>44</v>
      </c>
      <c r="AG3648" s="34">
        <v>300</v>
      </c>
      <c r="AI3648" s="70">
        <f t="shared" si="623"/>
        <v>15.337</v>
      </c>
      <c r="AJ3648" s="71" t="s">
        <v>369</v>
      </c>
      <c r="AK3648" s="72">
        <f t="shared" si="624"/>
        <v>2.2645047633742106</v>
      </c>
      <c r="AL3648" s="73">
        <f t="shared" si="625"/>
        <v>2.2645047633742106</v>
      </c>
    </row>
    <row r="3649" spans="1:38" hidden="1">
      <c r="A3649" s="34" t="s">
        <v>182</v>
      </c>
      <c r="B3649" s="34" t="s">
        <v>40</v>
      </c>
      <c r="C3649" s="35">
        <v>40025</v>
      </c>
      <c r="D3649" s="34">
        <v>2009</v>
      </c>
      <c r="E3649" s="36">
        <v>0.35972222222222222</v>
      </c>
      <c r="F3649" s="36">
        <v>0.3888888888888889</v>
      </c>
      <c r="G3649" s="36">
        <f t="shared" ref="G3649:G3666" si="630">F3649-E3649</f>
        <v>2.9166666666666674E-2</v>
      </c>
      <c r="H3649" s="37">
        <v>2</v>
      </c>
      <c r="I3649" s="37">
        <v>1</v>
      </c>
      <c r="J3649" s="37">
        <v>1</v>
      </c>
      <c r="K3649" s="37">
        <v>1</v>
      </c>
      <c r="L3649" s="34" t="s">
        <v>41</v>
      </c>
      <c r="M3649" s="14" t="s">
        <v>42</v>
      </c>
      <c r="N3649" s="37">
        <v>2</v>
      </c>
      <c r="O3649" s="34">
        <f t="shared" si="626"/>
        <v>53.79</v>
      </c>
      <c r="P3649" s="39">
        <v>16.3</v>
      </c>
      <c r="Q3649" s="34">
        <f t="shared" si="627"/>
        <v>50.49</v>
      </c>
      <c r="R3649" s="39">
        <v>15.3</v>
      </c>
      <c r="S3649" s="34">
        <f t="shared" si="628"/>
        <v>53.79</v>
      </c>
      <c r="T3649" s="34">
        <v>16.3</v>
      </c>
      <c r="U3649" s="34" t="s">
        <v>43</v>
      </c>
      <c r="V3649" s="34" t="s">
        <v>43</v>
      </c>
      <c r="W3649" s="38">
        <v>27.835850000000001</v>
      </c>
      <c r="X3649" s="38">
        <v>-115.13414</v>
      </c>
      <c r="Y3649" s="39">
        <f t="shared" si="629"/>
        <v>53.6</v>
      </c>
      <c r="Z3649" s="37">
        <v>12</v>
      </c>
      <c r="AA3649" s="37">
        <v>8</v>
      </c>
      <c r="AB3649" s="34" t="s">
        <v>46</v>
      </c>
      <c r="AC3649" s="34">
        <v>1</v>
      </c>
      <c r="AD3649" s="34">
        <v>21</v>
      </c>
      <c r="AE3649" s="34">
        <v>1</v>
      </c>
      <c r="AF3649" s="34">
        <v>17</v>
      </c>
      <c r="AG3649" s="34">
        <v>300</v>
      </c>
      <c r="AI3649" s="70">
        <f t="shared" ref="AI3649:AI3692" si="631">(0.748*AD3649)+1.2345</f>
        <v>16.942499999999999</v>
      </c>
      <c r="AJ3649" s="74">
        <f t="shared" ref="AJ3649:AJ3692" si="632">((POWER(AI3649*10,3.36))*2.24)/100000</f>
        <v>691.21379845369552</v>
      </c>
      <c r="AK3649" s="74">
        <f t="shared" ref="AK3649:AK3692" si="633">(0.0026*AJ3649)-0.61</f>
        <v>1.1871558759796081</v>
      </c>
      <c r="AL3649" s="73">
        <f t="shared" ref="AL3649:AL3692" si="634">IF(AK3649&gt;0,AK3649:AK3649,0)</f>
        <v>1.1871558759796081</v>
      </c>
    </row>
    <row r="3650" spans="1:38" hidden="1">
      <c r="A3650" s="34" t="s">
        <v>182</v>
      </c>
      <c r="B3650" s="34" t="s">
        <v>40</v>
      </c>
      <c r="C3650" s="35">
        <v>40025</v>
      </c>
      <c r="D3650" s="34">
        <v>2009</v>
      </c>
      <c r="E3650" s="36">
        <v>0.35972222222222222</v>
      </c>
      <c r="F3650" s="36">
        <v>0.3888888888888889</v>
      </c>
      <c r="G3650" s="36">
        <f t="shared" si="630"/>
        <v>2.9166666666666674E-2</v>
      </c>
      <c r="H3650" s="37">
        <v>2</v>
      </c>
      <c r="I3650" s="37">
        <v>1</v>
      </c>
      <c r="J3650" s="37">
        <v>1</v>
      </c>
      <c r="K3650" s="37">
        <v>1</v>
      </c>
      <c r="L3650" s="34" t="s">
        <v>41</v>
      </c>
      <c r="M3650" s="14" t="s">
        <v>42</v>
      </c>
      <c r="N3650" s="37">
        <v>2</v>
      </c>
      <c r="O3650" s="34">
        <f t="shared" si="626"/>
        <v>53.79</v>
      </c>
      <c r="P3650" s="39">
        <v>16.3</v>
      </c>
      <c r="Q3650" s="34">
        <f t="shared" si="627"/>
        <v>50.49</v>
      </c>
      <c r="R3650" s="39">
        <v>15.3</v>
      </c>
      <c r="S3650" s="34">
        <f t="shared" si="628"/>
        <v>53.79</v>
      </c>
      <c r="T3650" s="34">
        <v>16.3</v>
      </c>
      <c r="U3650" s="34" t="s">
        <v>43</v>
      </c>
      <c r="V3650" s="34" t="s">
        <v>43</v>
      </c>
      <c r="W3650" s="38">
        <v>27.835850000000001</v>
      </c>
      <c r="X3650" s="38">
        <v>-115.13414</v>
      </c>
      <c r="Y3650" s="39">
        <f t="shared" si="629"/>
        <v>53.6</v>
      </c>
      <c r="Z3650" s="37">
        <v>12</v>
      </c>
      <c r="AA3650" s="37">
        <v>8</v>
      </c>
      <c r="AB3650" s="34" t="s">
        <v>46</v>
      </c>
      <c r="AC3650" s="34">
        <v>2</v>
      </c>
      <c r="AD3650" s="34">
        <v>17</v>
      </c>
      <c r="AE3650" s="34">
        <v>1</v>
      </c>
      <c r="AF3650" s="34">
        <v>33</v>
      </c>
      <c r="AG3650" s="34">
        <v>300</v>
      </c>
      <c r="AI3650" s="70">
        <f t="shared" si="631"/>
        <v>13.9505</v>
      </c>
      <c r="AJ3650" s="74">
        <f t="shared" si="632"/>
        <v>359.80704047984557</v>
      </c>
      <c r="AK3650" s="74">
        <f t="shared" si="633"/>
        <v>0.32549830524759849</v>
      </c>
      <c r="AL3650" s="73">
        <f t="shared" si="634"/>
        <v>0.32549830524759849</v>
      </c>
    </row>
    <row r="3651" spans="1:38" hidden="1">
      <c r="A3651" s="34" t="s">
        <v>182</v>
      </c>
      <c r="B3651" s="34" t="s">
        <v>40</v>
      </c>
      <c r="C3651" s="35">
        <v>40025</v>
      </c>
      <c r="D3651" s="34">
        <v>2009</v>
      </c>
      <c r="E3651" s="36">
        <v>0.35972222222222222</v>
      </c>
      <c r="F3651" s="36">
        <v>0.3888888888888889</v>
      </c>
      <c r="G3651" s="36">
        <f t="shared" si="630"/>
        <v>2.9166666666666674E-2</v>
      </c>
      <c r="H3651" s="37">
        <v>2</v>
      </c>
      <c r="I3651" s="37">
        <v>1</v>
      </c>
      <c r="J3651" s="37">
        <v>1</v>
      </c>
      <c r="K3651" s="37">
        <v>1</v>
      </c>
      <c r="L3651" s="34" t="s">
        <v>41</v>
      </c>
      <c r="M3651" s="14" t="s">
        <v>42</v>
      </c>
      <c r="N3651" s="37">
        <v>2</v>
      </c>
      <c r="O3651" s="34">
        <f t="shared" si="626"/>
        <v>53.79</v>
      </c>
      <c r="P3651" s="39">
        <v>16.3</v>
      </c>
      <c r="Q3651" s="34">
        <f t="shared" si="627"/>
        <v>50.49</v>
      </c>
      <c r="R3651" s="39">
        <v>15.3</v>
      </c>
      <c r="S3651" s="34">
        <f t="shared" si="628"/>
        <v>53.79</v>
      </c>
      <c r="T3651" s="34">
        <v>16.3</v>
      </c>
      <c r="U3651" s="34" t="s">
        <v>43</v>
      </c>
      <c r="V3651" s="34" t="s">
        <v>43</v>
      </c>
      <c r="W3651" s="38">
        <v>27.835850000000001</v>
      </c>
      <c r="X3651" s="38">
        <v>-115.13414</v>
      </c>
      <c r="Y3651" s="39">
        <f t="shared" si="629"/>
        <v>53.6</v>
      </c>
      <c r="Z3651" s="37">
        <v>12</v>
      </c>
      <c r="AA3651" s="37">
        <v>8</v>
      </c>
      <c r="AB3651" s="34" t="s">
        <v>46</v>
      </c>
      <c r="AC3651" s="34">
        <v>2</v>
      </c>
      <c r="AD3651" s="34">
        <v>21</v>
      </c>
      <c r="AE3651" s="34">
        <v>1</v>
      </c>
      <c r="AF3651" s="34">
        <v>33</v>
      </c>
      <c r="AG3651" s="34">
        <v>300</v>
      </c>
      <c r="AI3651" s="70">
        <f t="shared" si="631"/>
        <v>16.942499999999999</v>
      </c>
      <c r="AJ3651" s="74">
        <f t="shared" si="632"/>
        <v>691.21379845369552</v>
      </c>
      <c r="AK3651" s="74">
        <f t="shared" si="633"/>
        <v>1.1871558759796081</v>
      </c>
      <c r="AL3651" s="73">
        <f t="shared" si="634"/>
        <v>1.1871558759796081</v>
      </c>
    </row>
    <row r="3652" spans="1:38" hidden="1">
      <c r="A3652" s="34" t="s">
        <v>182</v>
      </c>
      <c r="B3652" s="34" t="s">
        <v>40</v>
      </c>
      <c r="C3652" s="35">
        <v>40025</v>
      </c>
      <c r="D3652" s="34">
        <v>2009</v>
      </c>
      <c r="E3652" s="36">
        <v>0.35972222222222222</v>
      </c>
      <c r="F3652" s="36">
        <v>0.3888888888888889</v>
      </c>
      <c r="G3652" s="36">
        <f t="shared" si="630"/>
        <v>2.9166666666666674E-2</v>
      </c>
      <c r="H3652" s="37">
        <v>2</v>
      </c>
      <c r="I3652" s="37">
        <v>1</v>
      </c>
      <c r="J3652" s="37">
        <v>1</v>
      </c>
      <c r="K3652" s="37">
        <v>1</v>
      </c>
      <c r="L3652" s="34" t="s">
        <v>41</v>
      </c>
      <c r="M3652" s="14" t="s">
        <v>42</v>
      </c>
      <c r="N3652" s="37">
        <v>2</v>
      </c>
      <c r="O3652" s="34">
        <f t="shared" si="626"/>
        <v>53.79</v>
      </c>
      <c r="P3652" s="39">
        <v>16.3</v>
      </c>
      <c r="Q3652" s="34">
        <f t="shared" si="627"/>
        <v>50.49</v>
      </c>
      <c r="R3652" s="39">
        <v>15.3</v>
      </c>
      <c r="S3652" s="34">
        <f t="shared" si="628"/>
        <v>53.79</v>
      </c>
      <c r="T3652" s="34">
        <v>16.3</v>
      </c>
      <c r="U3652" s="34" t="s">
        <v>43</v>
      </c>
      <c r="V3652" s="34" t="s">
        <v>43</v>
      </c>
      <c r="W3652" s="38">
        <v>27.835850000000001</v>
      </c>
      <c r="X3652" s="38">
        <v>-115.13414</v>
      </c>
      <c r="Y3652" s="39">
        <f t="shared" si="629"/>
        <v>53.6</v>
      </c>
      <c r="Z3652" s="37">
        <v>12</v>
      </c>
      <c r="AA3652" s="37">
        <v>8</v>
      </c>
      <c r="AB3652" s="34" t="s">
        <v>46</v>
      </c>
      <c r="AC3652" s="34">
        <v>2</v>
      </c>
      <c r="AD3652" s="34">
        <v>22</v>
      </c>
      <c r="AE3652" s="34">
        <v>1</v>
      </c>
      <c r="AF3652" s="34">
        <v>33</v>
      </c>
      <c r="AG3652" s="34">
        <v>300</v>
      </c>
      <c r="AI3652" s="70">
        <f t="shared" si="631"/>
        <v>17.6905</v>
      </c>
      <c r="AJ3652" s="74">
        <f t="shared" si="632"/>
        <v>799.19872211710003</v>
      </c>
      <c r="AK3652" s="74">
        <f t="shared" si="633"/>
        <v>1.4679166775044603</v>
      </c>
      <c r="AL3652" s="73">
        <f t="shared" si="634"/>
        <v>1.4679166775044603</v>
      </c>
    </row>
    <row r="3653" spans="1:38" hidden="1">
      <c r="A3653" s="34" t="s">
        <v>183</v>
      </c>
      <c r="B3653" s="34" t="s">
        <v>40</v>
      </c>
      <c r="C3653" s="35">
        <v>40025</v>
      </c>
      <c r="D3653" s="34">
        <v>2009</v>
      </c>
      <c r="E3653" s="36">
        <v>0.45833333333333331</v>
      </c>
      <c r="F3653" s="36">
        <v>0.49236111111111108</v>
      </c>
      <c r="G3653" s="36">
        <f t="shared" si="630"/>
        <v>3.4027777777777768E-2</v>
      </c>
      <c r="H3653" s="37">
        <v>2</v>
      </c>
      <c r="I3653" s="37">
        <v>2</v>
      </c>
      <c r="J3653" s="37">
        <v>2</v>
      </c>
      <c r="K3653" s="37">
        <v>2</v>
      </c>
      <c r="L3653" s="34" t="s">
        <v>41</v>
      </c>
      <c r="M3653" s="14" t="s">
        <v>42</v>
      </c>
      <c r="N3653" s="37">
        <v>2</v>
      </c>
      <c r="O3653" s="34">
        <f t="shared" si="626"/>
        <v>39.599999999999994</v>
      </c>
      <c r="P3653" s="39">
        <v>12</v>
      </c>
      <c r="Q3653" s="34">
        <f t="shared" si="627"/>
        <v>47.19</v>
      </c>
      <c r="R3653" s="39">
        <v>14.3</v>
      </c>
      <c r="S3653" s="34">
        <f t="shared" si="628"/>
        <v>47.19</v>
      </c>
      <c r="T3653" s="34">
        <v>14.3</v>
      </c>
      <c r="U3653" s="34" t="s">
        <v>43</v>
      </c>
      <c r="V3653" s="34" t="s">
        <v>43</v>
      </c>
      <c r="W3653" s="38">
        <v>27.835100000000001</v>
      </c>
      <c r="X3653" s="38">
        <v>-115.13079999999999</v>
      </c>
      <c r="Y3653" s="39">
        <f t="shared" si="629"/>
        <v>55.400000000000006</v>
      </c>
      <c r="Z3653" s="37">
        <v>13</v>
      </c>
      <c r="AA3653" s="37">
        <v>9</v>
      </c>
      <c r="AB3653" s="34" t="s">
        <v>46</v>
      </c>
      <c r="AC3653" s="34">
        <v>1</v>
      </c>
      <c r="AD3653" s="34">
        <v>21</v>
      </c>
      <c r="AE3653" s="34">
        <v>1</v>
      </c>
      <c r="AF3653" s="34">
        <v>9</v>
      </c>
      <c r="AG3653" s="34">
        <v>180</v>
      </c>
      <c r="AI3653" s="70">
        <f t="shared" si="631"/>
        <v>16.942499999999999</v>
      </c>
      <c r="AJ3653" s="74">
        <f t="shared" si="632"/>
        <v>691.21379845369552</v>
      </c>
      <c r="AK3653" s="74">
        <f t="shared" si="633"/>
        <v>1.1871558759796081</v>
      </c>
      <c r="AL3653" s="73">
        <f t="shared" si="634"/>
        <v>1.1871558759796081</v>
      </c>
    </row>
    <row r="3654" spans="1:38" hidden="1">
      <c r="A3654" s="34" t="s">
        <v>183</v>
      </c>
      <c r="B3654" s="34" t="s">
        <v>40</v>
      </c>
      <c r="C3654" s="35">
        <v>40025</v>
      </c>
      <c r="D3654" s="34">
        <v>2009</v>
      </c>
      <c r="E3654" s="36">
        <v>0.45833333333333331</v>
      </c>
      <c r="F3654" s="36">
        <v>0.49236111111111108</v>
      </c>
      <c r="G3654" s="36">
        <f t="shared" si="630"/>
        <v>3.4027777777777768E-2</v>
      </c>
      <c r="H3654" s="37">
        <v>2</v>
      </c>
      <c r="I3654" s="37">
        <v>2</v>
      </c>
      <c r="J3654" s="37">
        <v>2</v>
      </c>
      <c r="K3654" s="37">
        <v>2</v>
      </c>
      <c r="L3654" s="34" t="s">
        <v>41</v>
      </c>
      <c r="M3654" s="14" t="s">
        <v>42</v>
      </c>
      <c r="N3654" s="37">
        <v>2</v>
      </c>
      <c r="O3654" s="34">
        <f t="shared" si="626"/>
        <v>39.599999999999994</v>
      </c>
      <c r="P3654" s="39">
        <v>12</v>
      </c>
      <c r="Q3654" s="34">
        <f t="shared" si="627"/>
        <v>47.19</v>
      </c>
      <c r="R3654" s="39">
        <v>14.3</v>
      </c>
      <c r="S3654" s="34">
        <f t="shared" si="628"/>
        <v>47.19</v>
      </c>
      <c r="T3654" s="34">
        <v>14.3</v>
      </c>
      <c r="U3654" s="34" t="s">
        <v>43</v>
      </c>
      <c r="V3654" s="34" t="s">
        <v>43</v>
      </c>
      <c r="W3654" s="38">
        <v>27.835100000000001</v>
      </c>
      <c r="X3654" s="38">
        <v>-115.13079999999999</v>
      </c>
      <c r="Y3654" s="39">
        <f t="shared" si="629"/>
        <v>55.400000000000006</v>
      </c>
      <c r="Z3654" s="37">
        <v>13</v>
      </c>
      <c r="AA3654" s="37">
        <v>9</v>
      </c>
      <c r="AB3654" s="34" t="s">
        <v>46</v>
      </c>
      <c r="AC3654" s="34">
        <v>2</v>
      </c>
      <c r="AD3654" s="34">
        <v>23</v>
      </c>
      <c r="AE3654" s="34">
        <v>1</v>
      </c>
      <c r="AF3654" s="34">
        <v>12</v>
      </c>
      <c r="AG3654" s="34">
        <v>180</v>
      </c>
      <c r="AI3654" s="70">
        <f t="shared" si="631"/>
        <v>18.438500000000001</v>
      </c>
      <c r="AJ3654" s="74">
        <f t="shared" si="632"/>
        <v>918.51444961025391</v>
      </c>
      <c r="AK3654" s="74">
        <f t="shared" si="633"/>
        <v>1.7781375689866601</v>
      </c>
      <c r="AL3654" s="73">
        <f t="shared" si="634"/>
        <v>1.7781375689866601</v>
      </c>
    </row>
    <row r="3655" spans="1:38" hidden="1">
      <c r="A3655" s="34" t="s">
        <v>183</v>
      </c>
      <c r="B3655" s="34" t="s">
        <v>40</v>
      </c>
      <c r="C3655" s="35">
        <v>40025</v>
      </c>
      <c r="D3655" s="34">
        <v>2009</v>
      </c>
      <c r="E3655" s="36">
        <v>0.45833333333333331</v>
      </c>
      <c r="F3655" s="36">
        <v>0.49236111111111108</v>
      </c>
      <c r="G3655" s="36">
        <f t="shared" si="630"/>
        <v>3.4027777777777768E-2</v>
      </c>
      <c r="H3655" s="37">
        <v>2</v>
      </c>
      <c r="I3655" s="37">
        <v>2</v>
      </c>
      <c r="J3655" s="37">
        <v>2</v>
      </c>
      <c r="K3655" s="37">
        <v>2</v>
      </c>
      <c r="L3655" s="34" t="s">
        <v>41</v>
      </c>
      <c r="M3655" s="14" t="s">
        <v>42</v>
      </c>
      <c r="N3655" s="37">
        <v>2</v>
      </c>
      <c r="O3655" s="34">
        <f t="shared" si="626"/>
        <v>39.599999999999994</v>
      </c>
      <c r="P3655" s="39">
        <v>12</v>
      </c>
      <c r="Q3655" s="34">
        <f t="shared" si="627"/>
        <v>47.19</v>
      </c>
      <c r="R3655" s="39">
        <v>14.3</v>
      </c>
      <c r="S3655" s="34">
        <f t="shared" si="628"/>
        <v>47.19</v>
      </c>
      <c r="T3655" s="34">
        <v>14.3</v>
      </c>
      <c r="U3655" s="34" t="s">
        <v>43</v>
      </c>
      <c r="V3655" s="34" t="s">
        <v>43</v>
      </c>
      <c r="W3655" s="38">
        <v>27.835100000000001</v>
      </c>
      <c r="X3655" s="38">
        <v>-115.13079999999999</v>
      </c>
      <c r="Y3655" s="39">
        <f t="shared" si="629"/>
        <v>55.400000000000006</v>
      </c>
      <c r="Z3655" s="37">
        <v>13</v>
      </c>
      <c r="AA3655" s="37">
        <v>9</v>
      </c>
      <c r="AB3655" s="34" t="s">
        <v>46</v>
      </c>
      <c r="AC3655" s="34">
        <v>2</v>
      </c>
      <c r="AD3655" s="34">
        <v>23</v>
      </c>
      <c r="AE3655" s="34">
        <v>1</v>
      </c>
      <c r="AF3655" s="34">
        <v>12</v>
      </c>
      <c r="AG3655" s="34">
        <v>180</v>
      </c>
      <c r="AI3655" s="70">
        <f t="shared" si="631"/>
        <v>18.438500000000001</v>
      </c>
      <c r="AJ3655" s="74">
        <f t="shared" si="632"/>
        <v>918.51444961025391</v>
      </c>
      <c r="AK3655" s="74">
        <f t="shared" si="633"/>
        <v>1.7781375689866601</v>
      </c>
      <c r="AL3655" s="73">
        <f t="shared" si="634"/>
        <v>1.7781375689866601</v>
      </c>
    </row>
    <row r="3656" spans="1:38">
      <c r="A3656" s="34" t="s">
        <v>184</v>
      </c>
      <c r="B3656" s="34" t="s">
        <v>40</v>
      </c>
      <c r="C3656" s="35">
        <v>40026</v>
      </c>
      <c r="D3656" s="34">
        <v>2009</v>
      </c>
      <c r="E3656" s="36">
        <v>0.41111111111111115</v>
      </c>
      <c r="F3656" s="36">
        <v>0.4465277777777778</v>
      </c>
      <c r="G3656" s="36">
        <f t="shared" si="630"/>
        <v>3.5416666666666652E-2</v>
      </c>
      <c r="H3656" s="37">
        <v>2</v>
      </c>
      <c r="I3656" s="37">
        <v>1</v>
      </c>
      <c r="J3656" s="37">
        <v>1</v>
      </c>
      <c r="K3656" s="37">
        <v>1</v>
      </c>
      <c r="L3656" s="14" t="s">
        <v>48</v>
      </c>
      <c r="M3656" s="14" t="s">
        <v>49</v>
      </c>
      <c r="N3656" s="37">
        <v>1</v>
      </c>
      <c r="O3656" s="34">
        <f t="shared" si="626"/>
        <v>30.69</v>
      </c>
      <c r="P3656" s="39">
        <v>9.3000000000000007</v>
      </c>
      <c r="Q3656" s="34">
        <f t="shared" si="627"/>
        <v>30.69</v>
      </c>
      <c r="R3656" s="34">
        <v>9.3000000000000007</v>
      </c>
      <c r="S3656" s="34">
        <f t="shared" si="628"/>
        <v>30.69</v>
      </c>
      <c r="T3656" s="34">
        <v>9.3000000000000007</v>
      </c>
      <c r="U3656" s="34" t="s">
        <v>43</v>
      </c>
      <c r="V3656" s="34" t="s">
        <v>43</v>
      </c>
      <c r="W3656" s="38">
        <v>27.845300000000002</v>
      </c>
      <c r="X3656" s="38">
        <v>-115.16988000000001</v>
      </c>
      <c r="Y3656" s="39">
        <f t="shared" si="629"/>
        <v>62.6</v>
      </c>
      <c r="Z3656" s="37">
        <v>17</v>
      </c>
      <c r="AA3656" s="37">
        <v>5</v>
      </c>
      <c r="AB3656" s="34" t="s">
        <v>46</v>
      </c>
      <c r="AC3656" s="34">
        <v>1</v>
      </c>
      <c r="AD3656" s="34">
        <v>24</v>
      </c>
      <c r="AE3656" s="34">
        <v>1</v>
      </c>
      <c r="AF3656" s="34">
        <v>9</v>
      </c>
      <c r="AG3656" s="34">
        <v>60</v>
      </c>
      <c r="AI3656" s="70">
        <f t="shared" si="631"/>
        <v>19.186499999999999</v>
      </c>
      <c r="AJ3656" s="74">
        <f t="shared" si="632"/>
        <v>1049.8173965226345</v>
      </c>
      <c r="AK3656" s="74">
        <f t="shared" si="633"/>
        <v>2.1195252309588497</v>
      </c>
      <c r="AL3656" s="73">
        <f t="shared" si="634"/>
        <v>2.1195252309588497</v>
      </c>
    </row>
    <row r="3657" spans="1:38">
      <c r="A3657" s="34" t="s">
        <v>184</v>
      </c>
      <c r="B3657" s="34" t="s">
        <v>40</v>
      </c>
      <c r="C3657" s="35">
        <v>40026</v>
      </c>
      <c r="D3657" s="34">
        <v>2009</v>
      </c>
      <c r="E3657" s="36">
        <v>0.41111111111111115</v>
      </c>
      <c r="F3657" s="36">
        <v>0.4465277777777778</v>
      </c>
      <c r="G3657" s="36">
        <f t="shared" si="630"/>
        <v>3.5416666666666652E-2</v>
      </c>
      <c r="H3657" s="37">
        <v>2</v>
      </c>
      <c r="I3657" s="37">
        <v>1</v>
      </c>
      <c r="J3657" s="37">
        <v>1</v>
      </c>
      <c r="K3657" s="37">
        <v>1</v>
      </c>
      <c r="L3657" s="14" t="s">
        <v>48</v>
      </c>
      <c r="M3657" s="14" t="s">
        <v>49</v>
      </c>
      <c r="N3657" s="37">
        <v>1</v>
      </c>
      <c r="O3657" s="34">
        <f t="shared" si="626"/>
        <v>30.69</v>
      </c>
      <c r="P3657" s="39">
        <v>9.3000000000000007</v>
      </c>
      <c r="Q3657" s="34">
        <f t="shared" si="627"/>
        <v>30.69</v>
      </c>
      <c r="R3657" s="34">
        <v>9.3000000000000007</v>
      </c>
      <c r="S3657" s="34">
        <f t="shared" si="628"/>
        <v>30.69</v>
      </c>
      <c r="T3657" s="34">
        <v>9.3000000000000007</v>
      </c>
      <c r="U3657" s="34" t="s">
        <v>43</v>
      </c>
      <c r="V3657" s="34" t="s">
        <v>43</v>
      </c>
      <c r="W3657" s="38">
        <v>27.845300000000002</v>
      </c>
      <c r="X3657" s="38">
        <v>-115.16988000000001</v>
      </c>
      <c r="Y3657" s="39">
        <f t="shared" si="629"/>
        <v>62.6</v>
      </c>
      <c r="Z3657" s="37">
        <v>17</v>
      </c>
      <c r="AA3657" s="37">
        <v>5</v>
      </c>
      <c r="AB3657" s="34" t="s">
        <v>46</v>
      </c>
      <c r="AC3657" s="34">
        <v>2</v>
      </c>
      <c r="AD3657" s="34">
        <v>25</v>
      </c>
      <c r="AE3657" s="34">
        <v>1</v>
      </c>
      <c r="AF3657" s="34">
        <v>10</v>
      </c>
      <c r="AG3657" s="34">
        <v>60</v>
      </c>
      <c r="AI3657" s="70">
        <f t="shared" si="631"/>
        <v>19.9345</v>
      </c>
      <c r="AJ3657" s="74">
        <f t="shared" si="632"/>
        <v>1193.7736391278531</v>
      </c>
      <c r="AK3657" s="74">
        <f t="shared" si="633"/>
        <v>2.4938114617324181</v>
      </c>
      <c r="AL3657" s="73">
        <f t="shared" si="634"/>
        <v>2.4938114617324181</v>
      </c>
    </row>
    <row r="3658" spans="1:38">
      <c r="A3658" s="34" t="s">
        <v>184</v>
      </c>
      <c r="B3658" s="34" t="s">
        <v>40</v>
      </c>
      <c r="C3658" s="35">
        <v>40026</v>
      </c>
      <c r="D3658" s="34">
        <v>2009</v>
      </c>
      <c r="E3658" s="36">
        <v>0.41111111111111115</v>
      </c>
      <c r="F3658" s="36">
        <v>0.4465277777777778</v>
      </c>
      <c r="G3658" s="36">
        <f t="shared" si="630"/>
        <v>3.5416666666666652E-2</v>
      </c>
      <c r="H3658" s="37">
        <v>2</v>
      </c>
      <c r="I3658" s="37">
        <v>1</v>
      </c>
      <c r="J3658" s="37">
        <v>1</v>
      </c>
      <c r="K3658" s="37">
        <v>1</v>
      </c>
      <c r="L3658" s="14" t="s">
        <v>48</v>
      </c>
      <c r="M3658" s="14" t="s">
        <v>49</v>
      </c>
      <c r="N3658" s="37">
        <v>1</v>
      </c>
      <c r="O3658" s="34">
        <f t="shared" si="626"/>
        <v>30.69</v>
      </c>
      <c r="P3658" s="39">
        <v>9.3000000000000007</v>
      </c>
      <c r="Q3658" s="34">
        <f t="shared" si="627"/>
        <v>30.69</v>
      </c>
      <c r="R3658" s="34">
        <v>9.3000000000000007</v>
      </c>
      <c r="S3658" s="34">
        <f t="shared" si="628"/>
        <v>30.69</v>
      </c>
      <c r="T3658" s="34">
        <v>9.3000000000000007</v>
      </c>
      <c r="U3658" s="34" t="s">
        <v>43</v>
      </c>
      <c r="V3658" s="34" t="s">
        <v>43</v>
      </c>
      <c r="W3658" s="38">
        <v>27.845300000000002</v>
      </c>
      <c r="X3658" s="38">
        <v>-115.16988000000001</v>
      </c>
      <c r="Y3658" s="39">
        <f t="shared" si="629"/>
        <v>62.6</v>
      </c>
      <c r="Z3658" s="37">
        <v>17</v>
      </c>
      <c r="AA3658" s="37">
        <v>5</v>
      </c>
      <c r="AB3658" s="34" t="s">
        <v>46</v>
      </c>
      <c r="AC3658" s="34">
        <v>3</v>
      </c>
      <c r="AD3658" s="34">
        <v>17</v>
      </c>
      <c r="AE3658" s="34">
        <v>1</v>
      </c>
      <c r="AF3658" s="34">
        <v>25</v>
      </c>
      <c r="AG3658" s="34">
        <v>60</v>
      </c>
      <c r="AI3658" s="70">
        <f t="shared" si="631"/>
        <v>13.9505</v>
      </c>
      <c r="AJ3658" s="74">
        <f t="shared" si="632"/>
        <v>359.80704047984557</v>
      </c>
      <c r="AK3658" s="74">
        <f t="shared" si="633"/>
        <v>0.32549830524759849</v>
      </c>
      <c r="AL3658" s="73">
        <f t="shared" si="634"/>
        <v>0.32549830524759849</v>
      </c>
    </row>
    <row r="3659" spans="1:38">
      <c r="A3659" s="34" t="s">
        <v>184</v>
      </c>
      <c r="B3659" s="34" t="s">
        <v>40</v>
      </c>
      <c r="C3659" s="35">
        <v>40026</v>
      </c>
      <c r="D3659" s="34">
        <v>2009</v>
      </c>
      <c r="E3659" s="36">
        <v>0.41111111111111115</v>
      </c>
      <c r="F3659" s="36">
        <v>0.4465277777777778</v>
      </c>
      <c r="G3659" s="36">
        <f t="shared" si="630"/>
        <v>3.5416666666666652E-2</v>
      </c>
      <c r="H3659" s="37">
        <v>2</v>
      </c>
      <c r="I3659" s="37">
        <v>1</v>
      </c>
      <c r="J3659" s="37">
        <v>1</v>
      </c>
      <c r="K3659" s="37">
        <v>1</v>
      </c>
      <c r="L3659" s="14" t="s">
        <v>48</v>
      </c>
      <c r="M3659" s="14" t="s">
        <v>49</v>
      </c>
      <c r="N3659" s="37">
        <v>1</v>
      </c>
      <c r="O3659" s="34">
        <f t="shared" si="626"/>
        <v>30.69</v>
      </c>
      <c r="P3659" s="39">
        <v>9.3000000000000007</v>
      </c>
      <c r="Q3659" s="34">
        <f t="shared" si="627"/>
        <v>30.69</v>
      </c>
      <c r="R3659" s="34">
        <v>9.3000000000000007</v>
      </c>
      <c r="S3659" s="34">
        <f t="shared" si="628"/>
        <v>30.69</v>
      </c>
      <c r="T3659" s="34">
        <v>9.3000000000000007</v>
      </c>
      <c r="U3659" s="34" t="s">
        <v>43</v>
      </c>
      <c r="V3659" s="34" t="s">
        <v>43</v>
      </c>
      <c r="W3659" s="38">
        <v>27.845300000000002</v>
      </c>
      <c r="X3659" s="38">
        <v>-115.16988000000001</v>
      </c>
      <c r="Y3659" s="39">
        <f t="shared" si="629"/>
        <v>62.6</v>
      </c>
      <c r="Z3659" s="37">
        <v>17</v>
      </c>
      <c r="AA3659" s="37">
        <v>5</v>
      </c>
      <c r="AB3659" s="34" t="s">
        <v>46</v>
      </c>
      <c r="AC3659" s="34">
        <v>3</v>
      </c>
      <c r="AD3659" s="34">
        <v>21</v>
      </c>
      <c r="AE3659" s="34">
        <v>1</v>
      </c>
      <c r="AF3659" s="34">
        <v>25</v>
      </c>
      <c r="AG3659" s="34">
        <v>60</v>
      </c>
      <c r="AI3659" s="70">
        <f t="shared" si="631"/>
        <v>16.942499999999999</v>
      </c>
      <c r="AJ3659" s="74">
        <f t="shared" si="632"/>
        <v>691.21379845369552</v>
      </c>
      <c r="AK3659" s="74">
        <f t="shared" si="633"/>
        <v>1.1871558759796081</v>
      </c>
      <c r="AL3659" s="73">
        <f t="shared" si="634"/>
        <v>1.1871558759796081</v>
      </c>
    </row>
    <row r="3660" spans="1:38">
      <c r="A3660" s="34" t="s">
        <v>184</v>
      </c>
      <c r="B3660" s="34" t="s">
        <v>40</v>
      </c>
      <c r="C3660" s="35">
        <v>40026</v>
      </c>
      <c r="D3660" s="34">
        <v>2009</v>
      </c>
      <c r="E3660" s="36">
        <v>0.41111111111111115</v>
      </c>
      <c r="F3660" s="36">
        <v>0.4465277777777778</v>
      </c>
      <c r="G3660" s="36">
        <f t="shared" si="630"/>
        <v>3.5416666666666652E-2</v>
      </c>
      <c r="H3660" s="37">
        <v>2</v>
      </c>
      <c r="I3660" s="37">
        <v>1</v>
      </c>
      <c r="J3660" s="37">
        <v>1</v>
      </c>
      <c r="K3660" s="37">
        <v>1</v>
      </c>
      <c r="L3660" s="14" t="s">
        <v>48</v>
      </c>
      <c r="M3660" s="14" t="s">
        <v>49</v>
      </c>
      <c r="N3660" s="37">
        <v>1</v>
      </c>
      <c r="O3660" s="34">
        <f t="shared" si="626"/>
        <v>30.69</v>
      </c>
      <c r="P3660" s="39">
        <v>9.3000000000000007</v>
      </c>
      <c r="Q3660" s="34">
        <f t="shared" si="627"/>
        <v>30.69</v>
      </c>
      <c r="R3660" s="34">
        <v>9.3000000000000007</v>
      </c>
      <c r="S3660" s="34">
        <f t="shared" si="628"/>
        <v>30.69</v>
      </c>
      <c r="T3660" s="34">
        <v>9.3000000000000007</v>
      </c>
      <c r="U3660" s="34" t="s">
        <v>43</v>
      </c>
      <c r="V3660" s="34" t="s">
        <v>43</v>
      </c>
      <c r="W3660" s="38">
        <v>27.845300000000002</v>
      </c>
      <c r="X3660" s="38">
        <v>-115.16988000000001</v>
      </c>
      <c r="Y3660" s="39">
        <f t="shared" si="629"/>
        <v>62.6</v>
      </c>
      <c r="Z3660" s="37">
        <v>17</v>
      </c>
      <c r="AA3660" s="37">
        <v>5</v>
      </c>
      <c r="AB3660" s="34" t="s">
        <v>46</v>
      </c>
      <c r="AC3660" s="34">
        <v>3</v>
      </c>
      <c r="AD3660" s="34">
        <v>25</v>
      </c>
      <c r="AE3660" s="34">
        <v>1</v>
      </c>
      <c r="AF3660" s="34">
        <v>25</v>
      </c>
      <c r="AG3660" s="34">
        <v>60</v>
      </c>
      <c r="AI3660" s="70">
        <f t="shared" si="631"/>
        <v>19.9345</v>
      </c>
      <c r="AJ3660" s="74">
        <f t="shared" si="632"/>
        <v>1193.7736391278531</v>
      </c>
      <c r="AK3660" s="74">
        <f t="shared" si="633"/>
        <v>2.4938114617324181</v>
      </c>
      <c r="AL3660" s="73">
        <f t="shared" si="634"/>
        <v>2.4938114617324181</v>
      </c>
    </row>
    <row r="3661" spans="1:38">
      <c r="A3661" s="34" t="s">
        <v>184</v>
      </c>
      <c r="B3661" s="34" t="s">
        <v>40</v>
      </c>
      <c r="C3661" s="35">
        <v>40026</v>
      </c>
      <c r="D3661" s="34">
        <v>2009</v>
      </c>
      <c r="E3661" s="36">
        <v>0.41111111111111115</v>
      </c>
      <c r="F3661" s="36">
        <v>0.4465277777777778</v>
      </c>
      <c r="G3661" s="36">
        <f t="shared" si="630"/>
        <v>3.5416666666666652E-2</v>
      </c>
      <c r="H3661" s="37">
        <v>2</v>
      </c>
      <c r="I3661" s="37">
        <v>1</v>
      </c>
      <c r="J3661" s="37">
        <v>1</v>
      </c>
      <c r="K3661" s="37">
        <v>1</v>
      </c>
      <c r="L3661" s="14" t="s">
        <v>48</v>
      </c>
      <c r="M3661" s="14" t="s">
        <v>49</v>
      </c>
      <c r="N3661" s="37">
        <v>1</v>
      </c>
      <c r="O3661" s="34">
        <f t="shared" si="626"/>
        <v>30.69</v>
      </c>
      <c r="P3661" s="39">
        <v>9.3000000000000007</v>
      </c>
      <c r="Q3661" s="34">
        <f t="shared" si="627"/>
        <v>30.69</v>
      </c>
      <c r="R3661" s="34">
        <v>9.3000000000000007</v>
      </c>
      <c r="S3661" s="34">
        <f t="shared" si="628"/>
        <v>30.69</v>
      </c>
      <c r="T3661" s="34">
        <v>9.3000000000000007</v>
      </c>
      <c r="U3661" s="34" t="s">
        <v>43</v>
      </c>
      <c r="V3661" s="34" t="s">
        <v>43</v>
      </c>
      <c r="W3661" s="38">
        <v>27.845300000000002</v>
      </c>
      <c r="X3661" s="38">
        <v>-115.16988000000001</v>
      </c>
      <c r="Y3661" s="39">
        <f t="shared" si="629"/>
        <v>62.6</v>
      </c>
      <c r="Z3661" s="37">
        <v>17</v>
      </c>
      <c r="AA3661" s="37">
        <v>5</v>
      </c>
      <c r="AB3661" s="34" t="s">
        <v>46</v>
      </c>
      <c r="AC3661" s="34">
        <v>3</v>
      </c>
      <c r="AD3661" s="34">
        <v>25</v>
      </c>
      <c r="AE3661" s="34">
        <v>1</v>
      </c>
      <c r="AF3661" s="34">
        <v>25</v>
      </c>
      <c r="AG3661" s="34">
        <v>60</v>
      </c>
      <c r="AI3661" s="70">
        <f t="shared" si="631"/>
        <v>19.9345</v>
      </c>
      <c r="AJ3661" s="74">
        <f t="shared" si="632"/>
        <v>1193.7736391278531</v>
      </c>
      <c r="AK3661" s="74">
        <f t="shared" si="633"/>
        <v>2.4938114617324181</v>
      </c>
      <c r="AL3661" s="73">
        <f t="shared" si="634"/>
        <v>2.4938114617324181</v>
      </c>
    </row>
    <row r="3662" spans="1:38">
      <c r="A3662" s="34" t="s">
        <v>184</v>
      </c>
      <c r="B3662" s="34" t="s">
        <v>40</v>
      </c>
      <c r="C3662" s="35">
        <v>40026</v>
      </c>
      <c r="D3662" s="34">
        <v>2009</v>
      </c>
      <c r="E3662" s="36">
        <v>0.41111111111111115</v>
      </c>
      <c r="F3662" s="36">
        <v>0.4465277777777778</v>
      </c>
      <c r="G3662" s="36">
        <f t="shared" si="630"/>
        <v>3.5416666666666652E-2</v>
      </c>
      <c r="H3662" s="37">
        <v>2</v>
      </c>
      <c r="I3662" s="37">
        <v>1</v>
      </c>
      <c r="J3662" s="37">
        <v>1</v>
      </c>
      <c r="K3662" s="37">
        <v>1</v>
      </c>
      <c r="L3662" s="14" t="s">
        <v>48</v>
      </c>
      <c r="M3662" s="14" t="s">
        <v>49</v>
      </c>
      <c r="N3662" s="37">
        <v>1</v>
      </c>
      <c r="O3662" s="34">
        <f t="shared" si="626"/>
        <v>30.69</v>
      </c>
      <c r="P3662" s="39">
        <v>9.3000000000000007</v>
      </c>
      <c r="Q3662" s="34">
        <f t="shared" si="627"/>
        <v>30.69</v>
      </c>
      <c r="R3662" s="34">
        <v>9.3000000000000007</v>
      </c>
      <c r="S3662" s="34">
        <f t="shared" si="628"/>
        <v>30.69</v>
      </c>
      <c r="T3662" s="34">
        <v>9.3000000000000007</v>
      </c>
      <c r="U3662" s="34" t="s">
        <v>43</v>
      </c>
      <c r="V3662" s="34" t="s">
        <v>43</v>
      </c>
      <c r="W3662" s="38">
        <v>27.845300000000002</v>
      </c>
      <c r="X3662" s="38">
        <v>-115.16988000000001</v>
      </c>
      <c r="Y3662" s="39">
        <f t="shared" si="629"/>
        <v>62.6</v>
      </c>
      <c r="Z3662" s="37">
        <v>17</v>
      </c>
      <c r="AA3662" s="37">
        <v>5</v>
      </c>
      <c r="AB3662" s="34" t="s">
        <v>46</v>
      </c>
      <c r="AC3662" s="34">
        <v>3</v>
      </c>
      <c r="AD3662" s="34">
        <v>25</v>
      </c>
      <c r="AE3662" s="34">
        <v>1</v>
      </c>
      <c r="AF3662" s="34">
        <v>25</v>
      </c>
      <c r="AG3662" s="34">
        <v>60</v>
      </c>
      <c r="AI3662" s="70">
        <f t="shared" si="631"/>
        <v>19.9345</v>
      </c>
      <c r="AJ3662" s="74">
        <f t="shared" si="632"/>
        <v>1193.7736391278531</v>
      </c>
      <c r="AK3662" s="74">
        <f t="shared" si="633"/>
        <v>2.4938114617324181</v>
      </c>
      <c r="AL3662" s="73">
        <f t="shared" si="634"/>
        <v>2.4938114617324181</v>
      </c>
    </row>
    <row r="3663" spans="1:38">
      <c r="A3663" s="34" t="s">
        <v>184</v>
      </c>
      <c r="B3663" s="34" t="s">
        <v>40</v>
      </c>
      <c r="C3663" s="35">
        <v>40026</v>
      </c>
      <c r="D3663" s="34">
        <v>2009</v>
      </c>
      <c r="E3663" s="36">
        <v>0.41111111111111115</v>
      </c>
      <c r="F3663" s="36">
        <v>0.4465277777777778</v>
      </c>
      <c r="G3663" s="36">
        <f t="shared" si="630"/>
        <v>3.5416666666666652E-2</v>
      </c>
      <c r="H3663" s="37">
        <v>2</v>
      </c>
      <c r="I3663" s="37">
        <v>1</v>
      </c>
      <c r="J3663" s="37">
        <v>1</v>
      </c>
      <c r="K3663" s="37">
        <v>1</v>
      </c>
      <c r="L3663" s="14" t="s">
        <v>48</v>
      </c>
      <c r="M3663" s="14" t="s">
        <v>49</v>
      </c>
      <c r="N3663" s="37">
        <v>1</v>
      </c>
      <c r="O3663" s="34">
        <f t="shared" si="626"/>
        <v>30.69</v>
      </c>
      <c r="P3663" s="39">
        <v>9.3000000000000007</v>
      </c>
      <c r="Q3663" s="34">
        <f t="shared" si="627"/>
        <v>30.69</v>
      </c>
      <c r="R3663" s="34">
        <v>9.3000000000000007</v>
      </c>
      <c r="S3663" s="34">
        <f t="shared" si="628"/>
        <v>30.69</v>
      </c>
      <c r="T3663" s="34">
        <v>9.3000000000000007</v>
      </c>
      <c r="U3663" s="34" t="s">
        <v>43</v>
      </c>
      <c r="V3663" s="34" t="s">
        <v>43</v>
      </c>
      <c r="W3663" s="38">
        <v>27.845300000000002</v>
      </c>
      <c r="X3663" s="38">
        <v>-115.16988000000001</v>
      </c>
      <c r="Y3663" s="39">
        <f t="shared" si="629"/>
        <v>62.6</v>
      </c>
      <c r="Z3663" s="37">
        <v>17</v>
      </c>
      <c r="AA3663" s="37">
        <v>5</v>
      </c>
      <c r="AB3663" s="34" t="s">
        <v>46</v>
      </c>
      <c r="AC3663" s="34">
        <v>3</v>
      </c>
      <c r="AD3663" s="34">
        <v>27</v>
      </c>
      <c r="AE3663" s="34">
        <v>1</v>
      </c>
      <c r="AF3663" s="34">
        <v>25</v>
      </c>
      <c r="AG3663" s="34">
        <v>60</v>
      </c>
      <c r="AI3663" s="70">
        <f t="shared" si="631"/>
        <v>21.430500000000002</v>
      </c>
      <c r="AJ3663" s="74">
        <f t="shared" si="632"/>
        <v>1522.3571771727734</v>
      </c>
      <c r="AK3663" s="74">
        <f t="shared" si="633"/>
        <v>3.3481286606492109</v>
      </c>
      <c r="AL3663" s="73">
        <f t="shared" si="634"/>
        <v>3.3481286606492109</v>
      </c>
    </row>
    <row r="3664" spans="1:38">
      <c r="A3664" s="34" t="s">
        <v>184</v>
      </c>
      <c r="B3664" s="34" t="s">
        <v>40</v>
      </c>
      <c r="C3664" s="35">
        <v>40026</v>
      </c>
      <c r="D3664" s="34">
        <v>2009</v>
      </c>
      <c r="E3664" s="36">
        <v>0.41111111111111115</v>
      </c>
      <c r="F3664" s="36">
        <v>0.4465277777777778</v>
      </c>
      <c r="G3664" s="36">
        <f t="shared" si="630"/>
        <v>3.5416666666666652E-2</v>
      </c>
      <c r="H3664" s="37">
        <v>2</v>
      </c>
      <c r="I3664" s="37">
        <v>1</v>
      </c>
      <c r="J3664" s="37">
        <v>1</v>
      </c>
      <c r="K3664" s="37">
        <v>1</v>
      </c>
      <c r="L3664" s="14" t="s">
        <v>48</v>
      </c>
      <c r="M3664" s="14" t="s">
        <v>49</v>
      </c>
      <c r="N3664" s="37">
        <v>1</v>
      </c>
      <c r="O3664" s="34">
        <f t="shared" si="626"/>
        <v>30.69</v>
      </c>
      <c r="P3664" s="39">
        <v>9.3000000000000007</v>
      </c>
      <c r="Q3664" s="34">
        <f t="shared" si="627"/>
        <v>30.69</v>
      </c>
      <c r="R3664" s="34">
        <v>9.3000000000000007</v>
      </c>
      <c r="S3664" s="34">
        <f t="shared" si="628"/>
        <v>30.69</v>
      </c>
      <c r="T3664" s="34">
        <v>9.3000000000000007</v>
      </c>
      <c r="U3664" s="34" t="s">
        <v>43</v>
      </c>
      <c r="V3664" s="34" t="s">
        <v>43</v>
      </c>
      <c r="W3664" s="38">
        <v>27.845300000000002</v>
      </c>
      <c r="X3664" s="38">
        <v>-115.16988000000001</v>
      </c>
      <c r="Y3664" s="39">
        <f t="shared" si="629"/>
        <v>62.6</v>
      </c>
      <c r="Z3664" s="37">
        <v>17</v>
      </c>
      <c r="AA3664" s="37">
        <v>5</v>
      </c>
      <c r="AB3664" s="34" t="s">
        <v>46</v>
      </c>
      <c r="AC3664" s="34">
        <v>3</v>
      </c>
      <c r="AD3664" s="34">
        <v>27</v>
      </c>
      <c r="AE3664" s="34">
        <v>1</v>
      </c>
      <c r="AF3664" s="34">
        <v>25</v>
      </c>
      <c r="AG3664" s="34">
        <v>60</v>
      </c>
      <c r="AI3664" s="70">
        <f t="shared" si="631"/>
        <v>21.430500000000002</v>
      </c>
      <c r="AJ3664" s="74">
        <f t="shared" si="632"/>
        <v>1522.3571771727734</v>
      </c>
      <c r="AK3664" s="74">
        <f t="shared" si="633"/>
        <v>3.3481286606492109</v>
      </c>
      <c r="AL3664" s="73">
        <f t="shared" si="634"/>
        <v>3.3481286606492109</v>
      </c>
    </row>
    <row r="3665" spans="1:38">
      <c r="A3665" s="34" t="s">
        <v>184</v>
      </c>
      <c r="B3665" s="34" t="s">
        <v>40</v>
      </c>
      <c r="C3665" s="35">
        <v>40026</v>
      </c>
      <c r="D3665" s="34">
        <v>2009</v>
      </c>
      <c r="E3665" s="36">
        <v>0.41111111111111115</v>
      </c>
      <c r="F3665" s="36">
        <v>0.4465277777777778</v>
      </c>
      <c r="G3665" s="36">
        <f t="shared" si="630"/>
        <v>3.5416666666666652E-2</v>
      </c>
      <c r="H3665" s="37">
        <v>2</v>
      </c>
      <c r="I3665" s="37">
        <v>1</v>
      </c>
      <c r="J3665" s="37">
        <v>1</v>
      </c>
      <c r="K3665" s="37">
        <v>1</v>
      </c>
      <c r="L3665" s="14" t="s">
        <v>48</v>
      </c>
      <c r="M3665" s="14" t="s">
        <v>49</v>
      </c>
      <c r="N3665" s="37">
        <v>1</v>
      </c>
      <c r="O3665" s="34">
        <f t="shared" si="626"/>
        <v>30.69</v>
      </c>
      <c r="P3665" s="39">
        <v>9.3000000000000007</v>
      </c>
      <c r="Q3665" s="34">
        <f t="shared" si="627"/>
        <v>30.69</v>
      </c>
      <c r="R3665" s="34">
        <v>9.3000000000000007</v>
      </c>
      <c r="S3665" s="34">
        <f t="shared" si="628"/>
        <v>30.69</v>
      </c>
      <c r="T3665" s="34">
        <v>9.3000000000000007</v>
      </c>
      <c r="U3665" s="34" t="s">
        <v>43</v>
      </c>
      <c r="V3665" s="34" t="s">
        <v>43</v>
      </c>
      <c r="W3665" s="38">
        <v>27.845300000000002</v>
      </c>
      <c r="X3665" s="38">
        <v>-115.16988000000001</v>
      </c>
      <c r="Y3665" s="39">
        <f t="shared" si="629"/>
        <v>62.6</v>
      </c>
      <c r="Z3665" s="37">
        <v>17</v>
      </c>
      <c r="AA3665" s="37">
        <v>5</v>
      </c>
      <c r="AB3665" s="34" t="s">
        <v>46</v>
      </c>
      <c r="AC3665" s="34">
        <v>4</v>
      </c>
      <c r="AD3665" s="34">
        <v>23</v>
      </c>
      <c r="AE3665" s="34">
        <v>1</v>
      </c>
      <c r="AF3665" s="34">
        <v>30</v>
      </c>
      <c r="AG3665" s="34">
        <v>60</v>
      </c>
      <c r="AI3665" s="70">
        <f t="shared" si="631"/>
        <v>18.438500000000001</v>
      </c>
      <c r="AJ3665" s="74">
        <f t="shared" si="632"/>
        <v>918.51444961025391</v>
      </c>
      <c r="AK3665" s="74">
        <f t="shared" si="633"/>
        <v>1.7781375689866601</v>
      </c>
      <c r="AL3665" s="73">
        <f t="shared" si="634"/>
        <v>1.7781375689866601</v>
      </c>
    </row>
    <row r="3666" spans="1:38">
      <c r="A3666" s="34" t="s">
        <v>184</v>
      </c>
      <c r="B3666" s="34" t="s">
        <v>40</v>
      </c>
      <c r="C3666" s="35">
        <v>40026</v>
      </c>
      <c r="D3666" s="34">
        <v>2009</v>
      </c>
      <c r="E3666" s="36">
        <v>0.41111111111111115</v>
      </c>
      <c r="F3666" s="36">
        <v>0.4465277777777778</v>
      </c>
      <c r="G3666" s="36">
        <f t="shared" si="630"/>
        <v>3.5416666666666652E-2</v>
      </c>
      <c r="H3666" s="37">
        <v>2</v>
      </c>
      <c r="I3666" s="37">
        <v>1</v>
      </c>
      <c r="J3666" s="37">
        <v>1</v>
      </c>
      <c r="K3666" s="37">
        <v>1</v>
      </c>
      <c r="L3666" s="14" t="s">
        <v>48</v>
      </c>
      <c r="M3666" s="14" t="s">
        <v>49</v>
      </c>
      <c r="N3666" s="37">
        <v>1</v>
      </c>
      <c r="O3666" s="34">
        <f t="shared" si="626"/>
        <v>30.69</v>
      </c>
      <c r="P3666" s="39">
        <v>9.3000000000000007</v>
      </c>
      <c r="Q3666" s="34">
        <f t="shared" si="627"/>
        <v>30.69</v>
      </c>
      <c r="R3666" s="34">
        <v>9.3000000000000007</v>
      </c>
      <c r="S3666" s="34">
        <f t="shared" si="628"/>
        <v>30.69</v>
      </c>
      <c r="T3666" s="34">
        <v>9.3000000000000007</v>
      </c>
      <c r="U3666" s="34" t="s">
        <v>43</v>
      </c>
      <c r="V3666" s="34" t="s">
        <v>43</v>
      </c>
      <c r="W3666" s="38">
        <v>27.845300000000002</v>
      </c>
      <c r="X3666" s="38">
        <v>-115.16988000000001</v>
      </c>
      <c r="Y3666" s="39">
        <f t="shared" si="629"/>
        <v>62.6</v>
      </c>
      <c r="Z3666" s="37">
        <v>17</v>
      </c>
      <c r="AA3666" s="37">
        <v>5</v>
      </c>
      <c r="AB3666" s="34" t="s">
        <v>46</v>
      </c>
      <c r="AC3666" s="34">
        <v>5</v>
      </c>
      <c r="AD3666" s="34">
        <v>20</v>
      </c>
      <c r="AE3666" s="34">
        <v>1</v>
      </c>
      <c r="AF3666" s="34">
        <v>39</v>
      </c>
      <c r="AG3666" s="34">
        <v>60</v>
      </c>
      <c r="AI3666" s="70">
        <f t="shared" si="631"/>
        <v>16.194500000000001</v>
      </c>
      <c r="AJ3666" s="74">
        <f t="shared" si="632"/>
        <v>593.9131834357014</v>
      </c>
      <c r="AK3666" s="74">
        <f t="shared" si="633"/>
        <v>0.93417427693282351</v>
      </c>
      <c r="AL3666" s="73">
        <f t="shared" si="634"/>
        <v>0.93417427693282351</v>
      </c>
    </row>
    <row r="3667" spans="1:38">
      <c r="A3667" s="34" t="s">
        <v>184</v>
      </c>
      <c r="B3667" s="34" t="s">
        <v>40</v>
      </c>
      <c r="C3667" s="35">
        <v>40026</v>
      </c>
      <c r="D3667" s="34">
        <v>2009</v>
      </c>
      <c r="E3667" s="36">
        <v>0.41111111111111115</v>
      </c>
      <c r="F3667" s="36">
        <v>0.4465277777777778</v>
      </c>
      <c r="G3667" s="36">
        <f>F3667-E3667</f>
        <v>3.5416666666666652E-2</v>
      </c>
      <c r="H3667" s="37">
        <v>2</v>
      </c>
      <c r="I3667" s="37">
        <v>1</v>
      </c>
      <c r="J3667" s="37">
        <v>1</v>
      </c>
      <c r="K3667" s="37">
        <v>1</v>
      </c>
      <c r="L3667" s="14" t="s">
        <v>48</v>
      </c>
      <c r="M3667" s="14" t="s">
        <v>49</v>
      </c>
      <c r="N3667" s="37">
        <v>1</v>
      </c>
      <c r="O3667" s="34">
        <f t="shared" si="626"/>
        <v>30.69</v>
      </c>
      <c r="P3667" s="39">
        <v>9.3000000000000007</v>
      </c>
      <c r="Q3667" s="34">
        <f t="shared" si="627"/>
        <v>30.69</v>
      </c>
      <c r="R3667" s="34">
        <v>9.3000000000000007</v>
      </c>
      <c r="S3667" s="34">
        <f t="shared" si="628"/>
        <v>30.69</v>
      </c>
      <c r="T3667" s="34">
        <v>9.3000000000000007</v>
      </c>
      <c r="U3667" s="34" t="s">
        <v>43</v>
      </c>
      <c r="V3667" s="34" t="s">
        <v>43</v>
      </c>
      <c r="W3667" s="38">
        <v>27.845300000000002</v>
      </c>
      <c r="X3667" s="38">
        <v>-115.16988000000001</v>
      </c>
      <c r="Y3667" s="39">
        <f t="shared" si="629"/>
        <v>62.6</v>
      </c>
      <c r="Z3667" s="37">
        <v>17</v>
      </c>
      <c r="AA3667" s="37">
        <v>5</v>
      </c>
      <c r="AB3667" s="34" t="s">
        <v>46</v>
      </c>
      <c r="AC3667" s="34">
        <v>5</v>
      </c>
      <c r="AD3667" s="34">
        <v>24</v>
      </c>
      <c r="AE3667" s="34">
        <v>1</v>
      </c>
      <c r="AF3667" s="34">
        <v>39</v>
      </c>
      <c r="AG3667" s="34">
        <v>60</v>
      </c>
      <c r="AI3667" s="70">
        <f t="shared" si="631"/>
        <v>19.186499999999999</v>
      </c>
      <c r="AJ3667" s="74">
        <f t="shared" si="632"/>
        <v>1049.8173965226345</v>
      </c>
      <c r="AK3667" s="74">
        <f t="shared" si="633"/>
        <v>2.1195252309588497</v>
      </c>
      <c r="AL3667" s="73">
        <f t="shared" si="634"/>
        <v>2.1195252309588497</v>
      </c>
    </row>
    <row r="3668" spans="1:38">
      <c r="A3668" s="34" t="s">
        <v>184</v>
      </c>
      <c r="B3668" s="34" t="s">
        <v>40</v>
      </c>
      <c r="C3668" s="35">
        <v>40026</v>
      </c>
      <c r="D3668" s="34">
        <v>2009</v>
      </c>
      <c r="E3668" s="36">
        <v>0.41111111111111115</v>
      </c>
      <c r="F3668" s="36">
        <v>0.4465277777777778</v>
      </c>
      <c r="G3668" s="36">
        <f>F3668-E3668</f>
        <v>3.5416666666666652E-2</v>
      </c>
      <c r="H3668" s="37">
        <v>2</v>
      </c>
      <c r="I3668" s="37">
        <v>1</v>
      </c>
      <c r="J3668" s="37">
        <v>1</v>
      </c>
      <c r="K3668" s="37">
        <v>1</v>
      </c>
      <c r="L3668" s="14" t="s">
        <v>48</v>
      </c>
      <c r="M3668" s="14" t="s">
        <v>49</v>
      </c>
      <c r="N3668" s="37">
        <v>1</v>
      </c>
      <c r="O3668" s="34">
        <f t="shared" si="626"/>
        <v>30.69</v>
      </c>
      <c r="P3668" s="39">
        <v>9.3000000000000007</v>
      </c>
      <c r="Q3668" s="34">
        <f t="shared" si="627"/>
        <v>30.69</v>
      </c>
      <c r="R3668" s="34">
        <v>9.3000000000000007</v>
      </c>
      <c r="S3668" s="34">
        <f t="shared" si="628"/>
        <v>30.69</v>
      </c>
      <c r="T3668" s="34">
        <v>9.3000000000000007</v>
      </c>
      <c r="U3668" s="34" t="s">
        <v>43</v>
      </c>
      <c r="V3668" s="34" t="s">
        <v>43</v>
      </c>
      <c r="W3668" s="38">
        <v>27.845300000000002</v>
      </c>
      <c r="X3668" s="38">
        <v>-115.16988000000001</v>
      </c>
      <c r="Y3668" s="39">
        <f t="shared" si="629"/>
        <v>62.6</v>
      </c>
      <c r="Z3668" s="37">
        <v>17</v>
      </c>
      <c r="AA3668" s="37">
        <v>5</v>
      </c>
      <c r="AB3668" s="34" t="s">
        <v>46</v>
      </c>
      <c r="AC3668" s="34">
        <v>5</v>
      </c>
      <c r="AD3668" s="34">
        <v>25</v>
      </c>
      <c r="AE3668" s="34">
        <v>1</v>
      </c>
      <c r="AF3668" s="34">
        <v>39</v>
      </c>
      <c r="AG3668" s="34">
        <v>60</v>
      </c>
      <c r="AI3668" s="70">
        <f t="shared" si="631"/>
        <v>19.9345</v>
      </c>
      <c r="AJ3668" s="74">
        <f t="shared" si="632"/>
        <v>1193.7736391278531</v>
      </c>
      <c r="AK3668" s="74">
        <f t="shared" si="633"/>
        <v>2.4938114617324181</v>
      </c>
      <c r="AL3668" s="73">
        <f t="shared" si="634"/>
        <v>2.4938114617324181</v>
      </c>
    </row>
    <row r="3669" spans="1:38" hidden="1">
      <c r="A3669" s="34" t="s">
        <v>185</v>
      </c>
      <c r="B3669" s="34" t="s">
        <v>40</v>
      </c>
      <c r="C3669" s="35">
        <v>40029</v>
      </c>
      <c r="D3669" s="34">
        <v>2009</v>
      </c>
      <c r="E3669" s="36">
        <v>0.36388888888888887</v>
      </c>
      <c r="F3669" s="36">
        <v>0.39027777777777778</v>
      </c>
      <c r="G3669" s="36">
        <f>F3669-E3669</f>
        <v>2.6388888888888906E-2</v>
      </c>
      <c r="H3669" s="37">
        <v>2</v>
      </c>
      <c r="I3669" s="37">
        <v>1</v>
      </c>
      <c r="J3669" s="37">
        <v>1</v>
      </c>
      <c r="K3669" s="37">
        <v>1</v>
      </c>
      <c r="L3669" s="14" t="s">
        <v>277</v>
      </c>
      <c r="M3669" s="14" t="s">
        <v>52</v>
      </c>
      <c r="N3669" s="37">
        <v>2</v>
      </c>
      <c r="O3669" s="34">
        <f t="shared" si="626"/>
        <v>54.449999999999996</v>
      </c>
      <c r="P3669" s="40">
        <v>16.5</v>
      </c>
      <c r="Q3669" s="34">
        <f t="shared" si="627"/>
        <v>53.13</v>
      </c>
      <c r="R3669" s="40">
        <v>16.100000000000001</v>
      </c>
      <c r="S3669" s="34">
        <f t="shared" si="628"/>
        <v>54.449999999999996</v>
      </c>
      <c r="T3669" s="34">
        <v>16.5</v>
      </c>
      <c r="U3669" s="34" t="s">
        <v>43</v>
      </c>
      <c r="V3669" s="34" t="s">
        <v>43</v>
      </c>
      <c r="W3669" s="38">
        <v>27.858789999999999</v>
      </c>
      <c r="X3669" s="38">
        <v>-115.18975</v>
      </c>
      <c r="Y3669" s="39">
        <f t="shared" si="629"/>
        <v>62.6</v>
      </c>
      <c r="Z3669" s="37">
        <v>17</v>
      </c>
      <c r="AA3669" s="37">
        <v>4</v>
      </c>
      <c r="AB3669" s="34" t="s">
        <v>46</v>
      </c>
      <c r="AC3669" s="34">
        <v>0</v>
      </c>
      <c r="AD3669" s="34">
        <v>0</v>
      </c>
      <c r="AE3669" s="34">
        <v>0</v>
      </c>
      <c r="AF3669" s="34"/>
      <c r="AG3669" s="34">
        <v>210</v>
      </c>
      <c r="AI3669" s="70">
        <f t="shared" si="631"/>
        <v>1.2344999999999999</v>
      </c>
      <c r="AJ3669" s="74">
        <f t="shared" si="632"/>
        <v>0.10414971720920797</v>
      </c>
      <c r="AK3669" s="74">
        <f t="shared" si="633"/>
        <v>-0.6097292107352561</v>
      </c>
      <c r="AL3669" s="73">
        <f t="shared" si="634"/>
        <v>0</v>
      </c>
    </row>
    <row r="3670" spans="1:38" hidden="1">
      <c r="A3670" s="34" t="s">
        <v>186</v>
      </c>
      <c r="B3670" s="34" t="s">
        <v>40</v>
      </c>
      <c r="C3670" s="35">
        <v>40029</v>
      </c>
      <c r="D3670" s="34">
        <v>2009</v>
      </c>
      <c r="E3670" s="36">
        <v>0.46180555555555558</v>
      </c>
      <c r="F3670" s="36">
        <v>0.49861111111111112</v>
      </c>
      <c r="G3670" s="36">
        <f>F3670-E3670</f>
        <v>3.6805555555555536E-2</v>
      </c>
      <c r="H3670" s="37">
        <v>2</v>
      </c>
      <c r="I3670" s="37">
        <v>2</v>
      </c>
      <c r="J3670" s="37">
        <v>2</v>
      </c>
      <c r="K3670" s="37">
        <v>2</v>
      </c>
      <c r="L3670" s="14" t="s">
        <v>277</v>
      </c>
      <c r="M3670" s="14" t="s">
        <v>52</v>
      </c>
      <c r="N3670" s="37">
        <v>2</v>
      </c>
      <c r="O3670" s="34">
        <f t="shared" si="626"/>
        <v>31.349999999999998</v>
      </c>
      <c r="P3670" s="40">
        <v>9.5</v>
      </c>
      <c r="Q3670" s="34">
        <f t="shared" si="627"/>
        <v>28.709999999999997</v>
      </c>
      <c r="R3670" s="40">
        <v>8.6999999999999993</v>
      </c>
      <c r="S3670" s="34">
        <f t="shared" si="628"/>
        <v>31.349999999999998</v>
      </c>
      <c r="T3670" s="34">
        <v>9.5</v>
      </c>
      <c r="U3670" s="34" t="s">
        <v>43</v>
      </c>
      <c r="V3670" s="34" t="s">
        <v>43</v>
      </c>
      <c r="W3670" s="38">
        <v>27.865449999999999</v>
      </c>
      <c r="X3670" s="38">
        <v>-115.18729999999999</v>
      </c>
      <c r="Y3670" s="39">
        <f t="shared" si="629"/>
        <v>62.6</v>
      </c>
      <c r="Z3670" s="37">
        <v>17</v>
      </c>
      <c r="AA3670" s="37">
        <v>3</v>
      </c>
      <c r="AB3670" s="34" t="s">
        <v>46</v>
      </c>
      <c r="AC3670" s="34">
        <v>1</v>
      </c>
      <c r="AD3670" s="34">
        <v>10</v>
      </c>
      <c r="AE3670" s="34">
        <v>1</v>
      </c>
      <c r="AF3670" s="34">
        <v>9</v>
      </c>
      <c r="AG3670" s="34">
        <v>240</v>
      </c>
      <c r="AI3670" s="70">
        <f t="shared" si="631"/>
        <v>8.714500000000001</v>
      </c>
      <c r="AJ3670" s="74">
        <f t="shared" si="632"/>
        <v>74.039372912203305</v>
      </c>
      <c r="AK3670" s="74">
        <f t="shared" si="633"/>
        <v>-0.41749763042827137</v>
      </c>
      <c r="AL3670" s="73">
        <f t="shared" si="634"/>
        <v>0</v>
      </c>
    </row>
    <row r="3671" spans="1:38" hidden="1">
      <c r="A3671" s="34" t="s">
        <v>186</v>
      </c>
      <c r="B3671" s="34" t="s">
        <v>40</v>
      </c>
      <c r="C3671" s="35">
        <v>40029</v>
      </c>
      <c r="D3671" s="34">
        <v>2009</v>
      </c>
      <c r="E3671" s="36">
        <v>0.46180555555555558</v>
      </c>
      <c r="F3671" s="36">
        <v>0.49861111111111112</v>
      </c>
      <c r="G3671" s="36">
        <f t="shared" ref="G3671:G3734" si="635">F3671-E3671</f>
        <v>3.6805555555555536E-2</v>
      </c>
      <c r="H3671" s="37">
        <v>2</v>
      </c>
      <c r="I3671" s="37">
        <v>2</v>
      </c>
      <c r="J3671" s="37">
        <v>2</v>
      </c>
      <c r="K3671" s="37">
        <v>2</v>
      </c>
      <c r="L3671" s="14" t="s">
        <v>277</v>
      </c>
      <c r="M3671" s="14" t="s">
        <v>52</v>
      </c>
      <c r="N3671" s="37">
        <v>2</v>
      </c>
      <c r="O3671" s="34">
        <f t="shared" si="626"/>
        <v>31.349999999999998</v>
      </c>
      <c r="P3671" s="40">
        <v>9.5</v>
      </c>
      <c r="Q3671" s="34">
        <f t="shared" si="627"/>
        <v>28.709999999999997</v>
      </c>
      <c r="R3671" s="40">
        <v>8.6999999999999993</v>
      </c>
      <c r="S3671" s="34">
        <f t="shared" si="628"/>
        <v>31.349999999999998</v>
      </c>
      <c r="T3671" s="34">
        <v>9.5</v>
      </c>
      <c r="U3671" s="34" t="s">
        <v>43</v>
      </c>
      <c r="V3671" s="34" t="s">
        <v>43</v>
      </c>
      <c r="W3671" s="38">
        <v>27.865449999999999</v>
      </c>
      <c r="X3671" s="38">
        <v>-115.18729999999999</v>
      </c>
      <c r="Y3671" s="39">
        <f t="shared" si="629"/>
        <v>62.6</v>
      </c>
      <c r="Z3671" s="37">
        <v>17</v>
      </c>
      <c r="AA3671" s="37">
        <v>3</v>
      </c>
      <c r="AB3671" s="34" t="s">
        <v>46</v>
      </c>
      <c r="AC3671" s="34">
        <v>1</v>
      </c>
      <c r="AD3671" s="34">
        <v>12</v>
      </c>
      <c r="AE3671" s="34">
        <v>1</v>
      </c>
      <c r="AF3671" s="34">
        <v>9</v>
      </c>
      <c r="AG3671" s="34">
        <v>240</v>
      </c>
      <c r="AI3671" s="70">
        <f t="shared" si="631"/>
        <v>10.2105</v>
      </c>
      <c r="AJ3671" s="74">
        <f t="shared" si="632"/>
        <v>126.07993341662893</v>
      </c>
      <c r="AK3671" s="74">
        <f t="shared" si="633"/>
        <v>-0.28219217311676476</v>
      </c>
      <c r="AL3671" s="73">
        <f t="shared" si="634"/>
        <v>0</v>
      </c>
    </row>
    <row r="3672" spans="1:38" hidden="1">
      <c r="A3672" s="34" t="s">
        <v>186</v>
      </c>
      <c r="B3672" s="34" t="s">
        <v>40</v>
      </c>
      <c r="C3672" s="35">
        <v>40029</v>
      </c>
      <c r="D3672" s="34">
        <v>2009</v>
      </c>
      <c r="E3672" s="36">
        <v>0.46180555555555558</v>
      </c>
      <c r="F3672" s="36">
        <v>0.49861111111111112</v>
      </c>
      <c r="G3672" s="36">
        <f t="shared" si="635"/>
        <v>3.6805555555555536E-2</v>
      </c>
      <c r="H3672" s="37">
        <v>2</v>
      </c>
      <c r="I3672" s="37">
        <v>2</v>
      </c>
      <c r="J3672" s="37">
        <v>2</v>
      </c>
      <c r="K3672" s="37">
        <v>2</v>
      </c>
      <c r="L3672" s="14" t="s">
        <v>277</v>
      </c>
      <c r="M3672" s="14" t="s">
        <v>52</v>
      </c>
      <c r="N3672" s="37">
        <v>2</v>
      </c>
      <c r="O3672" s="34">
        <f t="shared" si="626"/>
        <v>31.349999999999998</v>
      </c>
      <c r="P3672" s="40">
        <v>9.5</v>
      </c>
      <c r="Q3672" s="34">
        <f t="shared" si="627"/>
        <v>28.709999999999997</v>
      </c>
      <c r="R3672" s="40">
        <v>8.6999999999999993</v>
      </c>
      <c r="S3672" s="34">
        <f t="shared" si="628"/>
        <v>31.349999999999998</v>
      </c>
      <c r="T3672" s="34">
        <v>9.5</v>
      </c>
      <c r="U3672" s="34" t="s">
        <v>43</v>
      </c>
      <c r="V3672" s="34" t="s">
        <v>43</v>
      </c>
      <c r="W3672" s="38">
        <v>27.865449999999999</v>
      </c>
      <c r="X3672" s="38">
        <v>-115.18729999999999</v>
      </c>
      <c r="Y3672" s="39">
        <f t="shared" si="629"/>
        <v>62.6</v>
      </c>
      <c r="Z3672" s="37">
        <v>17</v>
      </c>
      <c r="AA3672" s="37">
        <v>3</v>
      </c>
      <c r="AB3672" s="34" t="s">
        <v>46</v>
      </c>
      <c r="AC3672" s="34">
        <v>1</v>
      </c>
      <c r="AD3672" s="34">
        <v>14</v>
      </c>
      <c r="AE3672" s="34">
        <v>1</v>
      </c>
      <c r="AF3672" s="34">
        <v>9</v>
      </c>
      <c r="AG3672" s="34">
        <v>240</v>
      </c>
      <c r="AI3672" s="70">
        <f t="shared" si="631"/>
        <v>11.7065</v>
      </c>
      <c r="AJ3672" s="74">
        <f t="shared" si="632"/>
        <v>199.60111901661068</v>
      </c>
      <c r="AK3672" s="74">
        <f t="shared" si="633"/>
        <v>-9.1037090556812195E-2</v>
      </c>
      <c r="AL3672" s="73">
        <f t="shared" si="634"/>
        <v>0</v>
      </c>
    </row>
    <row r="3673" spans="1:38" hidden="1">
      <c r="A3673" s="34" t="s">
        <v>186</v>
      </c>
      <c r="B3673" s="34" t="s">
        <v>40</v>
      </c>
      <c r="C3673" s="35">
        <v>40029</v>
      </c>
      <c r="D3673" s="34">
        <v>2009</v>
      </c>
      <c r="E3673" s="36">
        <v>0.46180555555555558</v>
      </c>
      <c r="F3673" s="36">
        <v>0.49861111111111112</v>
      </c>
      <c r="G3673" s="36">
        <f t="shared" si="635"/>
        <v>3.6805555555555536E-2</v>
      </c>
      <c r="H3673" s="37">
        <v>2</v>
      </c>
      <c r="I3673" s="37">
        <v>2</v>
      </c>
      <c r="J3673" s="37">
        <v>2</v>
      </c>
      <c r="K3673" s="37">
        <v>2</v>
      </c>
      <c r="L3673" s="14" t="s">
        <v>277</v>
      </c>
      <c r="M3673" s="14" t="s">
        <v>52</v>
      </c>
      <c r="N3673" s="37">
        <v>2</v>
      </c>
      <c r="O3673" s="34">
        <f t="shared" si="626"/>
        <v>31.349999999999998</v>
      </c>
      <c r="P3673" s="40">
        <v>9.5</v>
      </c>
      <c r="Q3673" s="34">
        <f t="shared" si="627"/>
        <v>28.709999999999997</v>
      </c>
      <c r="R3673" s="40">
        <v>8.6999999999999993</v>
      </c>
      <c r="S3673" s="34">
        <f t="shared" si="628"/>
        <v>31.349999999999998</v>
      </c>
      <c r="T3673" s="34">
        <v>9.5</v>
      </c>
      <c r="U3673" s="34" t="s">
        <v>43</v>
      </c>
      <c r="V3673" s="34" t="s">
        <v>43</v>
      </c>
      <c r="W3673" s="38">
        <v>27.865449999999999</v>
      </c>
      <c r="X3673" s="38">
        <v>-115.18729999999999</v>
      </c>
      <c r="Y3673" s="39">
        <f t="shared" si="629"/>
        <v>62.6</v>
      </c>
      <c r="Z3673" s="37">
        <v>17</v>
      </c>
      <c r="AA3673" s="37">
        <v>3</v>
      </c>
      <c r="AB3673" s="34" t="s">
        <v>46</v>
      </c>
      <c r="AC3673" s="34">
        <v>1</v>
      </c>
      <c r="AD3673" s="34">
        <v>14</v>
      </c>
      <c r="AE3673" s="34">
        <v>1</v>
      </c>
      <c r="AF3673" s="34">
        <v>9</v>
      </c>
      <c r="AG3673" s="34">
        <v>240</v>
      </c>
      <c r="AI3673" s="70">
        <f t="shared" si="631"/>
        <v>11.7065</v>
      </c>
      <c r="AJ3673" s="74">
        <f t="shared" si="632"/>
        <v>199.60111901661068</v>
      </c>
      <c r="AK3673" s="74">
        <f t="shared" si="633"/>
        <v>-9.1037090556812195E-2</v>
      </c>
      <c r="AL3673" s="73">
        <f t="shared" si="634"/>
        <v>0</v>
      </c>
    </row>
    <row r="3674" spans="1:38" hidden="1">
      <c r="A3674" s="34" t="s">
        <v>186</v>
      </c>
      <c r="B3674" s="34" t="s">
        <v>40</v>
      </c>
      <c r="C3674" s="35">
        <v>40029</v>
      </c>
      <c r="D3674" s="34">
        <v>2009</v>
      </c>
      <c r="E3674" s="36">
        <v>0.46180555555555558</v>
      </c>
      <c r="F3674" s="36">
        <v>0.49861111111111112</v>
      </c>
      <c r="G3674" s="36">
        <f t="shared" si="635"/>
        <v>3.6805555555555536E-2</v>
      </c>
      <c r="H3674" s="37">
        <v>2</v>
      </c>
      <c r="I3674" s="37">
        <v>2</v>
      </c>
      <c r="J3674" s="37">
        <v>2</v>
      </c>
      <c r="K3674" s="37">
        <v>2</v>
      </c>
      <c r="L3674" s="14" t="s">
        <v>277</v>
      </c>
      <c r="M3674" s="14" t="s">
        <v>52</v>
      </c>
      <c r="N3674" s="37">
        <v>2</v>
      </c>
      <c r="O3674" s="34">
        <f t="shared" si="626"/>
        <v>31.349999999999998</v>
      </c>
      <c r="P3674" s="40">
        <v>9.5</v>
      </c>
      <c r="Q3674" s="34">
        <f t="shared" si="627"/>
        <v>28.709999999999997</v>
      </c>
      <c r="R3674" s="40">
        <v>8.6999999999999993</v>
      </c>
      <c r="S3674" s="34">
        <f t="shared" si="628"/>
        <v>31.349999999999998</v>
      </c>
      <c r="T3674" s="34">
        <v>9.5</v>
      </c>
      <c r="U3674" s="34" t="s">
        <v>43</v>
      </c>
      <c r="V3674" s="34" t="s">
        <v>43</v>
      </c>
      <c r="W3674" s="38">
        <v>27.865449999999999</v>
      </c>
      <c r="X3674" s="38">
        <v>-115.18729999999999</v>
      </c>
      <c r="Y3674" s="39">
        <f t="shared" si="629"/>
        <v>62.6</v>
      </c>
      <c r="Z3674" s="37">
        <v>17</v>
      </c>
      <c r="AA3674" s="37">
        <v>3</v>
      </c>
      <c r="AB3674" s="34" t="s">
        <v>46</v>
      </c>
      <c r="AC3674" s="34">
        <v>2</v>
      </c>
      <c r="AD3674" s="34">
        <v>17</v>
      </c>
      <c r="AE3674" s="34">
        <v>1</v>
      </c>
      <c r="AF3674" s="34">
        <v>24</v>
      </c>
      <c r="AG3674" s="34">
        <v>240</v>
      </c>
      <c r="AI3674" s="70">
        <f t="shared" si="631"/>
        <v>13.9505</v>
      </c>
      <c r="AJ3674" s="74">
        <f t="shared" si="632"/>
        <v>359.80704047984557</v>
      </c>
      <c r="AK3674" s="74">
        <f t="shared" si="633"/>
        <v>0.32549830524759849</v>
      </c>
      <c r="AL3674" s="73">
        <f t="shared" si="634"/>
        <v>0.32549830524759849</v>
      </c>
    </row>
    <row r="3675" spans="1:38" hidden="1">
      <c r="A3675" s="34" t="s">
        <v>186</v>
      </c>
      <c r="B3675" s="34" t="s">
        <v>40</v>
      </c>
      <c r="C3675" s="35">
        <v>40029</v>
      </c>
      <c r="D3675" s="34">
        <v>2009</v>
      </c>
      <c r="E3675" s="36">
        <v>0.46180555555555558</v>
      </c>
      <c r="F3675" s="36">
        <v>0.49861111111111112</v>
      </c>
      <c r="G3675" s="36">
        <f t="shared" si="635"/>
        <v>3.6805555555555536E-2</v>
      </c>
      <c r="H3675" s="37">
        <v>2</v>
      </c>
      <c r="I3675" s="37">
        <v>2</v>
      </c>
      <c r="J3675" s="37">
        <v>2</v>
      </c>
      <c r="K3675" s="37">
        <v>2</v>
      </c>
      <c r="L3675" s="14" t="s">
        <v>277</v>
      </c>
      <c r="M3675" s="14" t="s">
        <v>52</v>
      </c>
      <c r="N3675" s="37">
        <v>2</v>
      </c>
      <c r="O3675" s="34">
        <f t="shared" si="626"/>
        <v>31.349999999999998</v>
      </c>
      <c r="P3675" s="40">
        <v>9.5</v>
      </c>
      <c r="Q3675" s="34">
        <f t="shared" si="627"/>
        <v>28.709999999999997</v>
      </c>
      <c r="R3675" s="40">
        <v>8.6999999999999993</v>
      </c>
      <c r="S3675" s="34">
        <f t="shared" si="628"/>
        <v>31.349999999999998</v>
      </c>
      <c r="T3675" s="34">
        <v>9.5</v>
      </c>
      <c r="U3675" s="34" t="s">
        <v>43</v>
      </c>
      <c r="V3675" s="34" t="s">
        <v>43</v>
      </c>
      <c r="W3675" s="38">
        <v>27.865449999999999</v>
      </c>
      <c r="X3675" s="38">
        <v>-115.18729999999999</v>
      </c>
      <c r="Y3675" s="39">
        <f t="shared" si="629"/>
        <v>62.6</v>
      </c>
      <c r="Z3675" s="37">
        <v>17</v>
      </c>
      <c r="AA3675" s="37">
        <v>3</v>
      </c>
      <c r="AB3675" s="34" t="s">
        <v>46</v>
      </c>
      <c r="AC3675" s="34">
        <v>2</v>
      </c>
      <c r="AD3675" s="34">
        <v>19</v>
      </c>
      <c r="AE3675" s="34">
        <v>1</v>
      </c>
      <c r="AF3675" s="34">
        <v>24</v>
      </c>
      <c r="AG3675" s="34">
        <v>240</v>
      </c>
      <c r="AI3675" s="70">
        <f t="shared" si="631"/>
        <v>15.4465</v>
      </c>
      <c r="AJ3675" s="74">
        <f t="shared" si="632"/>
        <v>506.66058069508574</v>
      </c>
      <c r="AK3675" s="74">
        <f t="shared" si="633"/>
        <v>0.70731750980722297</v>
      </c>
      <c r="AL3675" s="73">
        <f t="shared" si="634"/>
        <v>0.70731750980722297</v>
      </c>
    </row>
    <row r="3676" spans="1:38" hidden="1">
      <c r="A3676" s="34" t="s">
        <v>186</v>
      </c>
      <c r="B3676" s="34" t="s">
        <v>40</v>
      </c>
      <c r="C3676" s="35">
        <v>40029</v>
      </c>
      <c r="D3676" s="34">
        <v>2009</v>
      </c>
      <c r="E3676" s="36">
        <v>0.46180555555555558</v>
      </c>
      <c r="F3676" s="36">
        <v>0.49861111111111112</v>
      </c>
      <c r="G3676" s="36">
        <f t="shared" si="635"/>
        <v>3.6805555555555536E-2</v>
      </c>
      <c r="H3676" s="37">
        <v>2</v>
      </c>
      <c r="I3676" s="37">
        <v>2</v>
      </c>
      <c r="J3676" s="37">
        <v>2</v>
      </c>
      <c r="K3676" s="37">
        <v>2</v>
      </c>
      <c r="L3676" s="14" t="s">
        <v>277</v>
      </c>
      <c r="M3676" s="14" t="s">
        <v>52</v>
      </c>
      <c r="N3676" s="37">
        <v>2</v>
      </c>
      <c r="O3676" s="34">
        <f t="shared" si="626"/>
        <v>31.349999999999998</v>
      </c>
      <c r="P3676" s="40">
        <v>9.5</v>
      </c>
      <c r="Q3676" s="34">
        <f t="shared" si="627"/>
        <v>28.709999999999997</v>
      </c>
      <c r="R3676" s="40">
        <v>8.6999999999999993</v>
      </c>
      <c r="S3676" s="34">
        <f t="shared" si="628"/>
        <v>31.349999999999998</v>
      </c>
      <c r="T3676" s="34">
        <v>9.5</v>
      </c>
      <c r="U3676" s="34" t="s">
        <v>43</v>
      </c>
      <c r="V3676" s="34" t="s">
        <v>43</v>
      </c>
      <c r="W3676" s="38">
        <v>27.865449999999999</v>
      </c>
      <c r="X3676" s="38">
        <v>-115.18729999999999</v>
      </c>
      <c r="Y3676" s="39">
        <f t="shared" si="629"/>
        <v>62.6</v>
      </c>
      <c r="Z3676" s="37">
        <v>17</v>
      </c>
      <c r="AA3676" s="37">
        <v>3</v>
      </c>
      <c r="AB3676" s="34" t="s">
        <v>46</v>
      </c>
      <c r="AC3676" s="34">
        <v>2</v>
      </c>
      <c r="AD3676" s="34">
        <v>19</v>
      </c>
      <c r="AE3676" s="34">
        <v>1</v>
      </c>
      <c r="AF3676" s="34">
        <v>24</v>
      </c>
      <c r="AG3676" s="34">
        <v>240</v>
      </c>
      <c r="AI3676" s="70">
        <f t="shared" si="631"/>
        <v>15.4465</v>
      </c>
      <c r="AJ3676" s="74">
        <f t="shared" si="632"/>
        <v>506.66058069508574</v>
      </c>
      <c r="AK3676" s="74">
        <f t="shared" si="633"/>
        <v>0.70731750980722297</v>
      </c>
      <c r="AL3676" s="73">
        <f t="shared" si="634"/>
        <v>0.70731750980722297</v>
      </c>
    </row>
    <row r="3677" spans="1:38" hidden="1">
      <c r="A3677" s="34" t="s">
        <v>186</v>
      </c>
      <c r="B3677" s="34" t="s">
        <v>40</v>
      </c>
      <c r="C3677" s="35">
        <v>40029</v>
      </c>
      <c r="D3677" s="34">
        <v>2009</v>
      </c>
      <c r="E3677" s="36">
        <v>0.46180555555555558</v>
      </c>
      <c r="F3677" s="36">
        <v>0.49861111111111112</v>
      </c>
      <c r="G3677" s="36">
        <f t="shared" si="635"/>
        <v>3.6805555555555536E-2</v>
      </c>
      <c r="H3677" s="37">
        <v>2</v>
      </c>
      <c r="I3677" s="37">
        <v>2</v>
      </c>
      <c r="J3677" s="37">
        <v>2</v>
      </c>
      <c r="K3677" s="37">
        <v>2</v>
      </c>
      <c r="L3677" s="14" t="s">
        <v>277</v>
      </c>
      <c r="M3677" s="14" t="s">
        <v>52</v>
      </c>
      <c r="N3677" s="37">
        <v>2</v>
      </c>
      <c r="O3677" s="34">
        <f t="shared" si="626"/>
        <v>31.349999999999998</v>
      </c>
      <c r="P3677" s="40">
        <v>9.5</v>
      </c>
      <c r="Q3677" s="34">
        <f t="shared" si="627"/>
        <v>28.709999999999997</v>
      </c>
      <c r="R3677" s="40">
        <v>8.6999999999999993</v>
      </c>
      <c r="S3677" s="34">
        <f t="shared" si="628"/>
        <v>31.349999999999998</v>
      </c>
      <c r="T3677" s="34">
        <v>9.5</v>
      </c>
      <c r="U3677" s="34" t="s">
        <v>43</v>
      </c>
      <c r="V3677" s="34" t="s">
        <v>43</v>
      </c>
      <c r="W3677" s="38">
        <v>27.865449999999999</v>
      </c>
      <c r="X3677" s="38">
        <v>-115.18729999999999</v>
      </c>
      <c r="Y3677" s="39">
        <f t="shared" si="629"/>
        <v>62.6</v>
      </c>
      <c r="Z3677" s="37">
        <v>17</v>
      </c>
      <c r="AA3677" s="37">
        <v>3</v>
      </c>
      <c r="AB3677" s="34" t="s">
        <v>46</v>
      </c>
      <c r="AC3677" s="34">
        <v>2</v>
      </c>
      <c r="AD3677" s="34">
        <v>19</v>
      </c>
      <c r="AE3677" s="34">
        <v>1</v>
      </c>
      <c r="AF3677" s="34">
        <v>24</v>
      </c>
      <c r="AG3677" s="34">
        <v>240</v>
      </c>
      <c r="AI3677" s="70">
        <f t="shared" si="631"/>
        <v>15.4465</v>
      </c>
      <c r="AJ3677" s="74">
        <f t="shared" si="632"/>
        <v>506.66058069508574</v>
      </c>
      <c r="AK3677" s="74">
        <f t="shared" si="633"/>
        <v>0.70731750980722297</v>
      </c>
      <c r="AL3677" s="73">
        <f t="shared" si="634"/>
        <v>0.70731750980722297</v>
      </c>
    </row>
    <row r="3678" spans="1:38" hidden="1">
      <c r="A3678" s="34" t="s">
        <v>186</v>
      </c>
      <c r="B3678" s="34" t="s">
        <v>40</v>
      </c>
      <c r="C3678" s="35">
        <v>40029</v>
      </c>
      <c r="D3678" s="34">
        <v>2009</v>
      </c>
      <c r="E3678" s="36">
        <v>0.46180555555555558</v>
      </c>
      <c r="F3678" s="36">
        <v>0.49861111111111112</v>
      </c>
      <c r="G3678" s="36">
        <f t="shared" si="635"/>
        <v>3.6805555555555536E-2</v>
      </c>
      <c r="H3678" s="37">
        <v>2</v>
      </c>
      <c r="I3678" s="37">
        <v>2</v>
      </c>
      <c r="J3678" s="37">
        <v>2</v>
      </c>
      <c r="K3678" s="37">
        <v>2</v>
      </c>
      <c r="L3678" s="14" t="s">
        <v>277</v>
      </c>
      <c r="M3678" s="14" t="s">
        <v>52</v>
      </c>
      <c r="N3678" s="37">
        <v>2</v>
      </c>
      <c r="O3678" s="34">
        <f t="shared" si="626"/>
        <v>31.349999999999998</v>
      </c>
      <c r="P3678" s="40">
        <v>9.5</v>
      </c>
      <c r="Q3678" s="34">
        <f t="shared" si="627"/>
        <v>28.709999999999997</v>
      </c>
      <c r="R3678" s="40">
        <v>8.6999999999999993</v>
      </c>
      <c r="S3678" s="34">
        <f t="shared" si="628"/>
        <v>31.349999999999998</v>
      </c>
      <c r="T3678" s="34">
        <v>9.5</v>
      </c>
      <c r="U3678" s="34" t="s">
        <v>43</v>
      </c>
      <c r="V3678" s="34" t="s">
        <v>43</v>
      </c>
      <c r="W3678" s="38">
        <v>27.865449999999999</v>
      </c>
      <c r="X3678" s="38">
        <v>-115.18729999999999</v>
      </c>
      <c r="Y3678" s="39">
        <f t="shared" si="629"/>
        <v>62.6</v>
      </c>
      <c r="Z3678" s="37">
        <v>17</v>
      </c>
      <c r="AA3678" s="37">
        <v>3</v>
      </c>
      <c r="AB3678" s="34" t="s">
        <v>46</v>
      </c>
      <c r="AC3678" s="34">
        <v>3</v>
      </c>
      <c r="AD3678" s="34">
        <v>14</v>
      </c>
      <c r="AE3678" s="34">
        <v>1</v>
      </c>
      <c r="AF3678" s="34">
        <v>39</v>
      </c>
      <c r="AG3678" s="34">
        <v>240</v>
      </c>
      <c r="AI3678" s="70">
        <f t="shared" si="631"/>
        <v>11.7065</v>
      </c>
      <c r="AJ3678" s="74">
        <f t="shared" si="632"/>
        <v>199.60111901661068</v>
      </c>
      <c r="AK3678" s="74">
        <f t="shared" si="633"/>
        <v>-9.1037090556812195E-2</v>
      </c>
      <c r="AL3678" s="73">
        <f t="shared" si="634"/>
        <v>0</v>
      </c>
    </row>
    <row r="3679" spans="1:38" hidden="1">
      <c r="A3679" s="34" t="s">
        <v>186</v>
      </c>
      <c r="B3679" s="34" t="s">
        <v>40</v>
      </c>
      <c r="C3679" s="35">
        <v>40029</v>
      </c>
      <c r="D3679" s="34">
        <v>2009</v>
      </c>
      <c r="E3679" s="36">
        <v>0.46180555555555558</v>
      </c>
      <c r="F3679" s="36">
        <v>0.49861111111111112</v>
      </c>
      <c r="G3679" s="36">
        <f t="shared" si="635"/>
        <v>3.6805555555555536E-2</v>
      </c>
      <c r="H3679" s="37">
        <v>2</v>
      </c>
      <c r="I3679" s="37">
        <v>2</v>
      </c>
      <c r="J3679" s="37">
        <v>2</v>
      </c>
      <c r="K3679" s="37">
        <v>2</v>
      </c>
      <c r="L3679" s="14" t="s">
        <v>277</v>
      </c>
      <c r="M3679" s="14" t="s">
        <v>52</v>
      </c>
      <c r="N3679" s="37">
        <v>2</v>
      </c>
      <c r="O3679" s="34">
        <f t="shared" si="626"/>
        <v>31.349999999999998</v>
      </c>
      <c r="P3679" s="40">
        <v>9.5</v>
      </c>
      <c r="Q3679" s="34">
        <f t="shared" si="627"/>
        <v>28.709999999999997</v>
      </c>
      <c r="R3679" s="40">
        <v>8.6999999999999993</v>
      </c>
      <c r="S3679" s="34">
        <f t="shared" si="628"/>
        <v>31.349999999999998</v>
      </c>
      <c r="T3679" s="34">
        <v>9.5</v>
      </c>
      <c r="U3679" s="34" t="s">
        <v>43</v>
      </c>
      <c r="V3679" s="34" t="s">
        <v>43</v>
      </c>
      <c r="W3679" s="38">
        <v>27.865449999999999</v>
      </c>
      <c r="X3679" s="38">
        <v>-115.18729999999999</v>
      </c>
      <c r="Y3679" s="39">
        <f t="shared" si="629"/>
        <v>62.6</v>
      </c>
      <c r="Z3679" s="37">
        <v>17</v>
      </c>
      <c r="AA3679" s="37">
        <v>3</v>
      </c>
      <c r="AB3679" s="34" t="s">
        <v>46</v>
      </c>
      <c r="AC3679" s="34">
        <v>3</v>
      </c>
      <c r="AD3679" s="34">
        <v>18</v>
      </c>
      <c r="AE3679" s="34">
        <v>1</v>
      </c>
      <c r="AF3679" s="34">
        <v>39</v>
      </c>
      <c r="AG3679" s="34">
        <v>240</v>
      </c>
      <c r="AI3679" s="70">
        <f t="shared" si="631"/>
        <v>14.698500000000001</v>
      </c>
      <c r="AJ3679" s="74">
        <f t="shared" si="632"/>
        <v>428.83019204754055</v>
      </c>
      <c r="AK3679" s="74">
        <f t="shared" si="633"/>
        <v>0.50495849932360548</v>
      </c>
      <c r="AL3679" s="73">
        <f t="shared" si="634"/>
        <v>0.50495849932360548</v>
      </c>
    </row>
    <row r="3680" spans="1:38" hidden="1">
      <c r="A3680" s="34" t="s">
        <v>187</v>
      </c>
      <c r="B3680" s="34" t="s">
        <v>178</v>
      </c>
      <c r="C3680" s="35">
        <v>40030</v>
      </c>
      <c r="D3680" s="34">
        <v>2009</v>
      </c>
      <c r="E3680" s="36">
        <v>0.42152777777777778</v>
      </c>
      <c r="F3680" s="36">
        <v>0.45347222222222222</v>
      </c>
      <c r="G3680" s="36">
        <f t="shared" si="635"/>
        <v>3.1944444444444442E-2</v>
      </c>
      <c r="H3680" s="37">
        <v>2</v>
      </c>
      <c r="I3680" s="37">
        <v>1</v>
      </c>
      <c r="J3680" s="37">
        <v>3</v>
      </c>
      <c r="K3680" s="37">
        <v>3</v>
      </c>
      <c r="L3680" s="14" t="s">
        <v>99</v>
      </c>
      <c r="M3680" s="47" t="s">
        <v>244</v>
      </c>
      <c r="N3680" s="37">
        <v>2</v>
      </c>
      <c r="O3680" s="34">
        <f t="shared" si="626"/>
        <v>44.879999999999995</v>
      </c>
      <c r="P3680" s="40">
        <v>13.6</v>
      </c>
      <c r="Q3680" s="34">
        <f t="shared" si="627"/>
        <v>47.19</v>
      </c>
      <c r="R3680" s="40">
        <v>14.3</v>
      </c>
      <c r="S3680" s="34">
        <f t="shared" si="628"/>
        <v>47.19</v>
      </c>
      <c r="T3680" s="34">
        <v>14.3</v>
      </c>
      <c r="U3680" s="34" t="s">
        <v>43</v>
      </c>
      <c r="V3680" s="34" t="s">
        <v>43</v>
      </c>
      <c r="W3680" s="38">
        <v>27.876049999999999</v>
      </c>
      <c r="X3680" s="38">
        <v>-115.16637</v>
      </c>
      <c r="Y3680" s="39">
        <f t="shared" si="629"/>
        <v>62.6</v>
      </c>
      <c r="Z3680" s="37">
        <v>17</v>
      </c>
      <c r="AA3680" s="37">
        <v>10</v>
      </c>
      <c r="AB3680" s="34" t="s">
        <v>46</v>
      </c>
      <c r="AC3680" s="34">
        <v>0</v>
      </c>
      <c r="AD3680" s="34">
        <v>0</v>
      </c>
      <c r="AE3680" s="34">
        <v>0</v>
      </c>
      <c r="AF3680" s="34"/>
      <c r="AG3680" s="34">
        <v>150</v>
      </c>
      <c r="AI3680" s="70">
        <f t="shared" si="631"/>
        <v>1.2344999999999999</v>
      </c>
      <c r="AJ3680" s="74">
        <f t="shared" si="632"/>
        <v>0.10414971720920797</v>
      </c>
      <c r="AK3680" s="74">
        <f t="shared" si="633"/>
        <v>-0.6097292107352561</v>
      </c>
      <c r="AL3680" s="73">
        <f t="shared" si="634"/>
        <v>0</v>
      </c>
    </row>
    <row r="3681" spans="1:38" hidden="1">
      <c r="A3681" s="34" t="s">
        <v>188</v>
      </c>
      <c r="B3681" s="34" t="s">
        <v>178</v>
      </c>
      <c r="C3681" s="35">
        <v>40030</v>
      </c>
      <c r="D3681" s="34">
        <v>2009</v>
      </c>
      <c r="E3681" s="36">
        <v>0.5</v>
      </c>
      <c r="F3681" s="36">
        <v>0.52152777777777781</v>
      </c>
      <c r="G3681" s="36">
        <f t="shared" si="635"/>
        <v>2.1527777777777812E-2</v>
      </c>
      <c r="H3681" s="37">
        <v>2</v>
      </c>
      <c r="I3681" s="37">
        <v>2</v>
      </c>
      <c r="J3681" s="37">
        <v>4</v>
      </c>
      <c r="K3681" s="37">
        <v>4</v>
      </c>
      <c r="L3681" s="14" t="s">
        <v>99</v>
      </c>
      <c r="M3681" s="47" t="s">
        <v>244</v>
      </c>
      <c r="N3681" s="37">
        <v>2</v>
      </c>
      <c r="O3681" s="34">
        <f t="shared" si="626"/>
        <v>21.779999999999998</v>
      </c>
      <c r="P3681" s="40">
        <v>6.6</v>
      </c>
      <c r="Q3681" s="34">
        <f t="shared" si="627"/>
        <v>23.429999999999996</v>
      </c>
      <c r="R3681" s="40">
        <v>7.1</v>
      </c>
      <c r="S3681" s="34">
        <f t="shared" si="628"/>
        <v>23.429999999999996</v>
      </c>
      <c r="T3681" s="34">
        <v>7.1</v>
      </c>
      <c r="U3681" s="34" t="s">
        <v>43</v>
      </c>
      <c r="V3681" s="34" t="s">
        <v>43</v>
      </c>
      <c r="W3681" s="38">
        <v>27.876999999999999</v>
      </c>
      <c r="X3681" s="38">
        <v>-115.17278</v>
      </c>
      <c r="Y3681" s="39">
        <f t="shared" si="629"/>
        <v>62.6</v>
      </c>
      <c r="Z3681" s="37">
        <v>17</v>
      </c>
      <c r="AA3681" s="37">
        <v>8</v>
      </c>
      <c r="AB3681" s="34" t="s">
        <v>46</v>
      </c>
      <c r="AC3681" s="34">
        <v>1</v>
      </c>
      <c r="AD3681" s="34">
        <v>14</v>
      </c>
      <c r="AE3681" s="34">
        <v>1</v>
      </c>
      <c r="AF3681" s="34">
        <v>3</v>
      </c>
      <c r="AG3681" s="34">
        <v>120</v>
      </c>
      <c r="AI3681" s="70">
        <f t="shared" si="631"/>
        <v>11.7065</v>
      </c>
      <c r="AJ3681" s="74">
        <f t="shared" si="632"/>
        <v>199.60111901661068</v>
      </c>
      <c r="AK3681" s="74">
        <f t="shared" si="633"/>
        <v>-9.1037090556812195E-2</v>
      </c>
      <c r="AL3681" s="73">
        <f t="shared" si="634"/>
        <v>0</v>
      </c>
    </row>
    <row r="3682" spans="1:38" hidden="1">
      <c r="A3682" s="34" t="s">
        <v>188</v>
      </c>
      <c r="B3682" s="34" t="s">
        <v>178</v>
      </c>
      <c r="C3682" s="35">
        <v>40030</v>
      </c>
      <c r="D3682" s="34">
        <v>2009</v>
      </c>
      <c r="E3682" s="36">
        <v>0.5</v>
      </c>
      <c r="F3682" s="36">
        <v>0.52152777777777781</v>
      </c>
      <c r="G3682" s="36">
        <f>F3682-E3682</f>
        <v>2.1527777777777812E-2</v>
      </c>
      <c r="H3682" s="37">
        <v>2</v>
      </c>
      <c r="I3682" s="37">
        <v>2</v>
      </c>
      <c r="J3682" s="37">
        <v>4</v>
      </c>
      <c r="K3682" s="37">
        <v>4</v>
      </c>
      <c r="L3682" s="14" t="s">
        <v>99</v>
      </c>
      <c r="M3682" s="47" t="s">
        <v>244</v>
      </c>
      <c r="N3682" s="37">
        <v>2</v>
      </c>
      <c r="O3682" s="34">
        <f t="shared" ref="O3682:O3745" si="636">P3682*3.3</f>
        <v>21.779999999999998</v>
      </c>
      <c r="P3682" s="40">
        <v>6.6</v>
      </c>
      <c r="Q3682" s="34">
        <f t="shared" ref="Q3682:Q3745" si="637">R3682*3.3</f>
        <v>23.429999999999996</v>
      </c>
      <c r="R3682" s="40">
        <v>7.1</v>
      </c>
      <c r="S3682" s="34">
        <f t="shared" ref="S3682:S3745" si="638">T3682*3.3</f>
        <v>23.429999999999996</v>
      </c>
      <c r="T3682" s="34">
        <v>7.1</v>
      </c>
      <c r="U3682" s="34" t="s">
        <v>43</v>
      </c>
      <c r="V3682" s="34" t="s">
        <v>43</v>
      </c>
      <c r="W3682" s="38">
        <v>27.876999999999999</v>
      </c>
      <c r="X3682" s="38">
        <v>-115.17278</v>
      </c>
      <c r="Y3682" s="39">
        <f t="shared" ref="Y3682:Y3745" si="639">(Z3682*1.8)+32</f>
        <v>62.6</v>
      </c>
      <c r="Z3682" s="37">
        <v>17</v>
      </c>
      <c r="AA3682" s="37">
        <v>8</v>
      </c>
      <c r="AB3682" s="34" t="s">
        <v>46</v>
      </c>
      <c r="AC3682" s="34">
        <v>2</v>
      </c>
      <c r="AD3682" s="34">
        <v>17</v>
      </c>
      <c r="AE3682" s="34">
        <v>1</v>
      </c>
      <c r="AF3682" s="34">
        <v>7</v>
      </c>
      <c r="AG3682" s="34">
        <v>120</v>
      </c>
      <c r="AI3682" s="70">
        <f t="shared" si="631"/>
        <v>13.9505</v>
      </c>
      <c r="AJ3682" s="74">
        <f t="shared" si="632"/>
        <v>359.80704047984557</v>
      </c>
      <c r="AK3682" s="74">
        <f t="shared" si="633"/>
        <v>0.32549830524759849</v>
      </c>
      <c r="AL3682" s="73">
        <f t="shared" si="634"/>
        <v>0.32549830524759849</v>
      </c>
    </row>
    <row r="3683" spans="1:38" hidden="1">
      <c r="A3683" s="34" t="s">
        <v>188</v>
      </c>
      <c r="B3683" s="34" t="s">
        <v>178</v>
      </c>
      <c r="C3683" s="35">
        <v>40030</v>
      </c>
      <c r="D3683" s="34">
        <v>2009</v>
      </c>
      <c r="E3683" s="36">
        <v>0.5</v>
      </c>
      <c r="F3683" s="36">
        <v>0.52152777777777781</v>
      </c>
      <c r="G3683" s="36">
        <f>F3683-E3683</f>
        <v>2.1527777777777812E-2</v>
      </c>
      <c r="H3683" s="37">
        <v>2</v>
      </c>
      <c r="I3683" s="37">
        <v>2</v>
      </c>
      <c r="J3683" s="37">
        <v>4</v>
      </c>
      <c r="K3683" s="37">
        <v>4</v>
      </c>
      <c r="L3683" s="14" t="s">
        <v>99</v>
      </c>
      <c r="M3683" s="47" t="s">
        <v>244</v>
      </c>
      <c r="N3683" s="37">
        <v>2</v>
      </c>
      <c r="O3683" s="34">
        <f t="shared" si="636"/>
        <v>21.779999999999998</v>
      </c>
      <c r="P3683" s="40">
        <v>6.6</v>
      </c>
      <c r="Q3683" s="34">
        <f t="shared" si="637"/>
        <v>23.429999999999996</v>
      </c>
      <c r="R3683" s="40">
        <v>7.1</v>
      </c>
      <c r="S3683" s="34">
        <f t="shared" si="638"/>
        <v>23.429999999999996</v>
      </c>
      <c r="T3683" s="34">
        <v>7.1</v>
      </c>
      <c r="U3683" s="34" t="s">
        <v>43</v>
      </c>
      <c r="V3683" s="34" t="s">
        <v>43</v>
      </c>
      <c r="W3683" s="38">
        <v>27.876999999999999</v>
      </c>
      <c r="X3683" s="38">
        <v>-115.17278</v>
      </c>
      <c r="Y3683" s="39">
        <f t="shared" si="639"/>
        <v>62.6</v>
      </c>
      <c r="Z3683" s="37">
        <v>17</v>
      </c>
      <c r="AA3683" s="37">
        <v>8</v>
      </c>
      <c r="AB3683" s="34" t="s">
        <v>46</v>
      </c>
      <c r="AC3683" s="34">
        <v>2</v>
      </c>
      <c r="AD3683" s="34">
        <v>19</v>
      </c>
      <c r="AE3683" s="34">
        <v>1</v>
      </c>
      <c r="AF3683" s="34">
        <v>7</v>
      </c>
      <c r="AG3683" s="34">
        <v>120</v>
      </c>
      <c r="AI3683" s="70">
        <f t="shared" si="631"/>
        <v>15.4465</v>
      </c>
      <c r="AJ3683" s="74">
        <f t="shared" si="632"/>
        <v>506.66058069508574</v>
      </c>
      <c r="AK3683" s="74">
        <f t="shared" si="633"/>
        <v>0.70731750980722297</v>
      </c>
      <c r="AL3683" s="73">
        <f t="shared" si="634"/>
        <v>0.70731750980722297</v>
      </c>
    </row>
    <row r="3684" spans="1:38" hidden="1">
      <c r="A3684" s="34" t="s">
        <v>188</v>
      </c>
      <c r="B3684" s="34" t="s">
        <v>178</v>
      </c>
      <c r="C3684" s="35">
        <v>40030</v>
      </c>
      <c r="D3684" s="34">
        <v>2009</v>
      </c>
      <c r="E3684" s="36">
        <v>0.5</v>
      </c>
      <c r="F3684" s="36">
        <v>0.52152777777777781</v>
      </c>
      <c r="G3684" s="36">
        <f>F3684-E3684</f>
        <v>2.1527777777777812E-2</v>
      </c>
      <c r="H3684" s="37">
        <v>2</v>
      </c>
      <c r="I3684" s="37">
        <v>2</v>
      </c>
      <c r="J3684" s="37">
        <v>4</v>
      </c>
      <c r="K3684" s="37">
        <v>4</v>
      </c>
      <c r="L3684" s="14" t="s">
        <v>99</v>
      </c>
      <c r="M3684" s="47" t="s">
        <v>244</v>
      </c>
      <c r="N3684" s="37">
        <v>2</v>
      </c>
      <c r="O3684" s="34">
        <f t="shared" si="636"/>
        <v>21.779999999999998</v>
      </c>
      <c r="P3684" s="40">
        <v>6.6</v>
      </c>
      <c r="Q3684" s="34">
        <f t="shared" si="637"/>
        <v>23.429999999999996</v>
      </c>
      <c r="R3684" s="40">
        <v>7.1</v>
      </c>
      <c r="S3684" s="34">
        <f t="shared" si="638"/>
        <v>23.429999999999996</v>
      </c>
      <c r="T3684" s="34">
        <v>7.1</v>
      </c>
      <c r="U3684" s="34" t="s">
        <v>43</v>
      </c>
      <c r="V3684" s="34" t="s">
        <v>43</v>
      </c>
      <c r="W3684" s="38">
        <v>27.876999999999999</v>
      </c>
      <c r="X3684" s="38">
        <v>-115.17278</v>
      </c>
      <c r="Y3684" s="39">
        <f t="shared" si="639"/>
        <v>62.6</v>
      </c>
      <c r="Z3684" s="37">
        <v>17</v>
      </c>
      <c r="AA3684" s="37">
        <v>8</v>
      </c>
      <c r="AB3684" s="34" t="s">
        <v>46</v>
      </c>
      <c r="AC3684" s="34">
        <v>3</v>
      </c>
      <c r="AD3684" s="34">
        <v>22</v>
      </c>
      <c r="AE3684" s="34">
        <v>1</v>
      </c>
      <c r="AF3684" s="34">
        <v>27</v>
      </c>
      <c r="AG3684" s="34">
        <v>120</v>
      </c>
      <c r="AI3684" s="70">
        <f t="shared" si="631"/>
        <v>17.6905</v>
      </c>
      <c r="AJ3684" s="74">
        <f t="shared" si="632"/>
        <v>799.19872211710003</v>
      </c>
      <c r="AK3684" s="74">
        <f t="shared" si="633"/>
        <v>1.4679166775044603</v>
      </c>
      <c r="AL3684" s="73">
        <f t="shared" si="634"/>
        <v>1.4679166775044603</v>
      </c>
    </row>
    <row r="3685" spans="1:38" hidden="1">
      <c r="A3685" s="34" t="s">
        <v>189</v>
      </c>
      <c r="B3685" s="34" t="s">
        <v>40</v>
      </c>
      <c r="C3685" s="35">
        <v>40030</v>
      </c>
      <c r="D3685" s="34">
        <v>2009</v>
      </c>
      <c r="E3685" s="36">
        <v>0.41319444444444442</v>
      </c>
      <c r="F3685" s="36">
        <v>0.44444444444444442</v>
      </c>
      <c r="G3685" s="36">
        <f t="shared" si="635"/>
        <v>3.125E-2</v>
      </c>
      <c r="H3685" s="37">
        <v>2</v>
      </c>
      <c r="I3685" s="37">
        <v>1</v>
      </c>
      <c r="J3685" s="37">
        <v>1</v>
      </c>
      <c r="K3685" s="37">
        <v>1</v>
      </c>
      <c r="L3685" s="14" t="s">
        <v>99</v>
      </c>
      <c r="M3685" s="47" t="s">
        <v>244</v>
      </c>
      <c r="N3685" s="37">
        <v>2</v>
      </c>
      <c r="O3685" s="34">
        <f t="shared" si="636"/>
        <v>45.209999999999994</v>
      </c>
      <c r="P3685" s="40">
        <v>13.7</v>
      </c>
      <c r="Q3685" s="34">
        <f t="shared" si="637"/>
        <v>45.209999999999994</v>
      </c>
      <c r="R3685" s="40">
        <v>13.7</v>
      </c>
      <c r="S3685" s="34">
        <f t="shared" si="638"/>
        <v>45.209999999999994</v>
      </c>
      <c r="T3685" s="34">
        <v>13.7</v>
      </c>
      <c r="U3685" s="34" t="s">
        <v>43</v>
      </c>
      <c r="V3685" s="34" t="s">
        <v>43</v>
      </c>
      <c r="W3685" s="38">
        <v>27.878299999999999</v>
      </c>
      <c r="X3685" s="38">
        <v>-115.16907999999999</v>
      </c>
      <c r="Y3685" s="39">
        <f t="shared" si="639"/>
        <v>55.400000000000006</v>
      </c>
      <c r="Z3685" s="37">
        <v>13</v>
      </c>
      <c r="AA3685" s="34">
        <v>9</v>
      </c>
      <c r="AB3685" s="34" t="s">
        <v>46</v>
      </c>
      <c r="AC3685" s="34">
        <v>0</v>
      </c>
      <c r="AD3685" s="34">
        <v>0</v>
      </c>
      <c r="AE3685" s="34">
        <v>0</v>
      </c>
      <c r="AF3685" s="34"/>
      <c r="AG3685" s="34">
        <v>270</v>
      </c>
      <c r="AI3685" s="70">
        <f t="shared" si="631"/>
        <v>1.2344999999999999</v>
      </c>
      <c r="AJ3685" s="74">
        <f t="shared" si="632"/>
        <v>0.10414971720920797</v>
      </c>
      <c r="AK3685" s="74">
        <f t="shared" si="633"/>
        <v>-0.6097292107352561</v>
      </c>
      <c r="AL3685" s="73">
        <f t="shared" si="634"/>
        <v>0</v>
      </c>
    </row>
    <row r="3686" spans="1:38" hidden="1">
      <c r="A3686" s="34" t="s">
        <v>190</v>
      </c>
      <c r="B3686" s="34" t="s">
        <v>40</v>
      </c>
      <c r="C3686" s="35">
        <v>40030</v>
      </c>
      <c r="D3686" s="34">
        <v>2009</v>
      </c>
      <c r="E3686" s="36">
        <v>0.46458333333333335</v>
      </c>
      <c r="F3686" s="36">
        <v>0.50138888888888888</v>
      </c>
      <c r="G3686" s="36">
        <f t="shared" si="635"/>
        <v>3.6805555555555536E-2</v>
      </c>
      <c r="H3686" s="37">
        <v>2</v>
      </c>
      <c r="I3686" s="37">
        <v>2</v>
      </c>
      <c r="J3686" s="37">
        <v>2</v>
      </c>
      <c r="K3686" s="37">
        <v>2</v>
      </c>
      <c r="L3686" s="14" t="s">
        <v>99</v>
      </c>
      <c r="M3686" s="47" t="s">
        <v>244</v>
      </c>
      <c r="N3686" s="37">
        <v>2</v>
      </c>
      <c r="O3686" s="34">
        <f t="shared" si="636"/>
        <v>25.08</v>
      </c>
      <c r="P3686" s="40">
        <v>7.6</v>
      </c>
      <c r="Q3686" s="34">
        <f t="shared" si="637"/>
        <v>30.029999999999998</v>
      </c>
      <c r="R3686" s="40">
        <v>9.1</v>
      </c>
      <c r="S3686" s="34">
        <f t="shared" si="638"/>
        <v>25.08</v>
      </c>
      <c r="T3686" s="34">
        <v>7.6</v>
      </c>
      <c r="U3686" s="34" t="s">
        <v>43</v>
      </c>
      <c r="V3686" s="34" t="s">
        <v>43</v>
      </c>
      <c r="W3686" s="38">
        <v>27.87848</v>
      </c>
      <c r="X3686" s="38">
        <v>-115.17294</v>
      </c>
      <c r="Y3686" s="39">
        <f t="shared" si="639"/>
        <v>57.2</v>
      </c>
      <c r="Z3686" s="37">
        <v>14</v>
      </c>
      <c r="AA3686" s="34">
        <v>10</v>
      </c>
      <c r="AB3686" s="34" t="s">
        <v>46</v>
      </c>
      <c r="AC3686" s="34">
        <v>0</v>
      </c>
      <c r="AD3686" s="34">
        <v>0</v>
      </c>
      <c r="AE3686" s="34">
        <v>0</v>
      </c>
      <c r="AF3686" s="34"/>
      <c r="AG3686" s="34">
        <v>270</v>
      </c>
      <c r="AI3686" s="70">
        <f t="shared" si="631"/>
        <v>1.2344999999999999</v>
      </c>
      <c r="AJ3686" s="74">
        <f t="shared" si="632"/>
        <v>0.10414971720920797</v>
      </c>
      <c r="AK3686" s="74">
        <f t="shared" si="633"/>
        <v>-0.6097292107352561</v>
      </c>
      <c r="AL3686" s="73">
        <f t="shared" si="634"/>
        <v>0</v>
      </c>
    </row>
    <row r="3687" spans="1:38" hidden="1">
      <c r="A3687" s="34" t="s">
        <v>191</v>
      </c>
      <c r="B3687" s="34" t="s">
        <v>40</v>
      </c>
      <c r="C3687" s="35">
        <v>40031</v>
      </c>
      <c r="D3687" s="34">
        <v>2009</v>
      </c>
      <c r="E3687" s="36">
        <v>0.36388888888888887</v>
      </c>
      <c r="F3687" s="36">
        <v>0.39097222222222222</v>
      </c>
      <c r="G3687" s="36">
        <f t="shared" si="635"/>
        <v>2.7083333333333348E-2</v>
      </c>
      <c r="H3687" s="37">
        <v>2</v>
      </c>
      <c r="I3687" s="37">
        <v>1</v>
      </c>
      <c r="J3687" s="37">
        <v>1</v>
      </c>
      <c r="K3687" s="37">
        <v>1</v>
      </c>
      <c r="L3687" s="34" t="s">
        <v>61</v>
      </c>
      <c r="M3687" s="14" t="s">
        <v>62</v>
      </c>
      <c r="N3687" s="37">
        <v>1</v>
      </c>
      <c r="O3687" s="34">
        <f t="shared" si="636"/>
        <v>59.4</v>
      </c>
      <c r="P3687" s="37">
        <v>18</v>
      </c>
      <c r="Q3687" s="34">
        <f t="shared" si="637"/>
        <v>62.699999999999996</v>
      </c>
      <c r="R3687" s="37">
        <v>19</v>
      </c>
      <c r="S3687" s="34">
        <f t="shared" si="638"/>
        <v>62.699999999999996</v>
      </c>
      <c r="T3687" s="37">
        <v>19</v>
      </c>
      <c r="U3687" s="34" t="s">
        <v>43</v>
      </c>
      <c r="V3687" s="34" t="s">
        <v>43</v>
      </c>
      <c r="W3687" s="38">
        <v>27.891870000000001</v>
      </c>
      <c r="X3687" s="38">
        <v>-115.19101999999999</v>
      </c>
      <c r="Y3687" s="39">
        <f t="shared" si="639"/>
        <v>57.2</v>
      </c>
      <c r="Z3687" s="37">
        <v>14</v>
      </c>
      <c r="AA3687" s="37">
        <v>10</v>
      </c>
      <c r="AB3687" s="34" t="s">
        <v>46</v>
      </c>
      <c r="AC3687" s="34">
        <v>0</v>
      </c>
      <c r="AD3687" s="34">
        <v>0</v>
      </c>
      <c r="AE3687" s="34">
        <v>0</v>
      </c>
      <c r="AF3687" s="34"/>
      <c r="AG3687" s="34">
        <v>330</v>
      </c>
      <c r="AI3687" s="70">
        <f t="shared" si="631"/>
        <v>1.2344999999999999</v>
      </c>
      <c r="AJ3687" s="74">
        <f t="shared" si="632"/>
        <v>0.10414971720920797</v>
      </c>
      <c r="AK3687" s="74">
        <f t="shared" si="633"/>
        <v>-0.6097292107352561</v>
      </c>
      <c r="AL3687" s="73">
        <f t="shared" si="634"/>
        <v>0</v>
      </c>
    </row>
    <row r="3688" spans="1:38" hidden="1">
      <c r="A3688" s="34" t="s">
        <v>192</v>
      </c>
      <c r="B3688" s="34" t="s">
        <v>40</v>
      </c>
      <c r="C3688" s="35">
        <v>40031</v>
      </c>
      <c r="D3688" s="34">
        <v>2009</v>
      </c>
      <c r="E3688" s="36">
        <v>0.4145833333333333</v>
      </c>
      <c r="F3688" s="36">
        <v>0.45069444444444445</v>
      </c>
      <c r="G3688" s="36">
        <f t="shared" si="635"/>
        <v>3.6111111111111149E-2</v>
      </c>
      <c r="H3688" s="37">
        <v>2</v>
      </c>
      <c r="I3688" s="37">
        <v>2</v>
      </c>
      <c r="J3688" s="37">
        <v>2</v>
      </c>
      <c r="K3688" s="37">
        <v>2</v>
      </c>
      <c r="L3688" s="34" t="s">
        <v>61</v>
      </c>
      <c r="M3688" s="14" t="s">
        <v>62</v>
      </c>
      <c r="N3688" s="37">
        <v>1</v>
      </c>
      <c r="O3688" s="34">
        <f t="shared" si="636"/>
        <v>40.26</v>
      </c>
      <c r="P3688" s="37">
        <v>12.2</v>
      </c>
      <c r="Q3688" s="34">
        <f t="shared" si="637"/>
        <v>36.299999999999997</v>
      </c>
      <c r="R3688" s="37">
        <v>11</v>
      </c>
      <c r="S3688" s="34">
        <f t="shared" si="638"/>
        <v>40.26</v>
      </c>
      <c r="T3688" s="37">
        <v>12.2</v>
      </c>
      <c r="U3688" s="34" t="s">
        <v>43</v>
      </c>
      <c r="V3688" s="34" t="s">
        <v>43</v>
      </c>
      <c r="W3688" s="38">
        <v>27.8873</v>
      </c>
      <c r="X3688" s="38">
        <v>-115.19095</v>
      </c>
      <c r="Y3688" s="39">
        <f t="shared" si="639"/>
        <v>59</v>
      </c>
      <c r="Z3688" s="37">
        <v>15</v>
      </c>
      <c r="AA3688" s="37">
        <v>7</v>
      </c>
      <c r="AB3688" s="34" t="s">
        <v>46</v>
      </c>
      <c r="AC3688" s="34">
        <v>1</v>
      </c>
      <c r="AD3688" s="34">
        <v>10</v>
      </c>
      <c r="AE3688" s="34">
        <v>1</v>
      </c>
      <c r="AF3688" s="37">
        <v>33</v>
      </c>
      <c r="AG3688" s="34">
        <v>300</v>
      </c>
      <c r="AI3688" s="70">
        <f t="shared" si="631"/>
        <v>8.714500000000001</v>
      </c>
      <c r="AJ3688" s="74">
        <f t="shared" si="632"/>
        <v>74.039372912203305</v>
      </c>
      <c r="AK3688" s="74">
        <f t="shared" si="633"/>
        <v>-0.41749763042827137</v>
      </c>
      <c r="AL3688" s="73">
        <f t="shared" si="634"/>
        <v>0</v>
      </c>
    </row>
    <row r="3689" spans="1:38" hidden="1">
      <c r="A3689" s="34" t="s">
        <v>192</v>
      </c>
      <c r="B3689" s="34" t="s">
        <v>40</v>
      </c>
      <c r="C3689" s="35">
        <v>40031</v>
      </c>
      <c r="D3689" s="34">
        <v>2009</v>
      </c>
      <c r="E3689" s="36">
        <v>0.4145833333333333</v>
      </c>
      <c r="F3689" s="36">
        <v>0.45069444444444445</v>
      </c>
      <c r="G3689" s="36">
        <f t="shared" si="635"/>
        <v>3.6111111111111149E-2</v>
      </c>
      <c r="H3689" s="37">
        <v>2</v>
      </c>
      <c r="I3689" s="37">
        <v>2</v>
      </c>
      <c r="J3689" s="37">
        <v>2</v>
      </c>
      <c r="K3689" s="37">
        <v>2</v>
      </c>
      <c r="L3689" s="34" t="s">
        <v>61</v>
      </c>
      <c r="M3689" s="14" t="s">
        <v>62</v>
      </c>
      <c r="N3689" s="37">
        <v>1</v>
      </c>
      <c r="O3689" s="34">
        <f t="shared" si="636"/>
        <v>40.26</v>
      </c>
      <c r="P3689" s="37">
        <v>12.2</v>
      </c>
      <c r="Q3689" s="34">
        <f t="shared" si="637"/>
        <v>36.299999999999997</v>
      </c>
      <c r="R3689" s="37">
        <v>11</v>
      </c>
      <c r="S3689" s="34">
        <f t="shared" si="638"/>
        <v>40.26</v>
      </c>
      <c r="T3689" s="37">
        <v>12.2</v>
      </c>
      <c r="U3689" s="34" t="s">
        <v>43</v>
      </c>
      <c r="V3689" s="34" t="s">
        <v>43</v>
      </c>
      <c r="W3689" s="38">
        <v>27.8873</v>
      </c>
      <c r="X3689" s="38">
        <v>-115.19095</v>
      </c>
      <c r="Y3689" s="39">
        <f t="shared" si="639"/>
        <v>59</v>
      </c>
      <c r="Z3689" s="37">
        <v>15</v>
      </c>
      <c r="AA3689" s="37">
        <v>7</v>
      </c>
      <c r="AB3689" s="34" t="s">
        <v>46</v>
      </c>
      <c r="AC3689" s="34">
        <v>1</v>
      </c>
      <c r="AD3689" s="34">
        <v>25</v>
      </c>
      <c r="AE3689" s="34">
        <v>1</v>
      </c>
      <c r="AF3689" s="34">
        <v>33</v>
      </c>
      <c r="AG3689" s="34">
        <v>300</v>
      </c>
      <c r="AI3689" s="70">
        <f t="shared" si="631"/>
        <v>19.9345</v>
      </c>
      <c r="AJ3689" s="74">
        <f t="shared" si="632"/>
        <v>1193.7736391278531</v>
      </c>
      <c r="AK3689" s="74">
        <f t="shared" si="633"/>
        <v>2.4938114617324181</v>
      </c>
      <c r="AL3689" s="73">
        <f t="shared" si="634"/>
        <v>2.4938114617324181</v>
      </c>
    </row>
    <row r="3690" spans="1:38" hidden="1">
      <c r="A3690" s="34" t="s">
        <v>192</v>
      </c>
      <c r="B3690" s="34" t="s">
        <v>40</v>
      </c>
      <c r="C3690" s="35">
        <v>40031</v>
      </c>
      <c r="D3690" s="34">
        <v>2009</v>
      </c>
      <c r="E3690" s="36">
        <v>0.4145833333333333</v>
      </c>
      <c r="F3690" s="36">
        <v>0.45069444444444445</v>
      </c>
      <c r="G3690" s="36">
        <f t="shared" si="635"/>
        <v>3.6111111111111149E-2</v>
      </c>
      <c r="H3690" s="37">
        <v>2</v>
      </c>
      <c r="I3690" s="37">
        <v>2</v>
      </c>
      <c r="J3690" s="37">
        <v>2</v>
      </c>
      <c r="K3690" s="37">
        <v>2</v>
      </c>
      <c r="L3690" s="34" t="s">
        <v>61</v>
      </c>
      <c r="M3690" s="14" t="s">
        <v>62</v>
      </c>
      <c r="N3690" s="37">
        <v>1</v>
      </c>
      <c r="O3690" s="34">
        <f t="shared" si="636"/>
        <v>40.26</v>
      </c>
      <c r="P3690" s="37">
        <v>12.2</v>
      </c>
      <c r="Q3690" s="34">
        <f t="shared" si="637"/>
        <v>36.299999999999997</v>
      </c>
      <c r="R3690" s="37">
        <v>11</v>
      </c>
      <c r="S3690" s="34">
        <f t="shared" si="638"/>
        <v>40.26</v>
      </c>
      <c r="T3690" s="37">
        <v>12.2</v>
      </c>
      <c r="U3690" s="34" t="s">
        <v>43</v>
      </c>
      <c r="V3690" s="34" t="s">
        <v>43</v>
      </c>
      <c r="W3690" s="38">
        <v>27.8873</v>
      </c>
      <c r="X3690" s="38">
        <v>-115.19095</v>
      </c>
      <c r="Y3690" s="39">
        <f t="shared" si="639"/>
        <v>59</v>
      </c>
      <c r="Z3690" s="37">
        <v>15</v>
      </c>
      <c r="AA3690" s="37">
        <v>7</v>
      </c>
      <c r="AB3690" s="34" t="s">
        <v>46</v>
      </c>
      <c r="AC3690" s="34">
        <v>2</v>
      </c>
      <c r="AD3690" s="34">
        <v>18</v>
      </c>
      <c r="AE3690" s="34">
        <v>1</v>
      </c>
      <c r="AF3690" s="34">
        <v>37</v>
      </c>
      <c r="AG3690" s="34">
        <v>300</v>
      </c>
      <c r="AI3690" s="70">
        <f t="shared" si="631"/>
        <v>14.698500000000001</v>
      </c>
      <c r="AJ3690" s="74">
        <f t="shared" si="632"/>
        <v>428.83019204754055</v>
      </c>
      <c r="AK3690" s="74">
        <f t="shared" si="633"/>
        <v>0.50495849932360548</v>
      </c>
      <c r="AL3690" s="73">
        <f t="shared" si="634"/>
        <v>0.50495849932360548</v>
      </c>
    </row>
    <row r="3691" spans="1:38" hidden="1">
      <c r="A3691" s="34" t="s">
        <v>192</v>
      </c>
      <c r="B3691" s="34" t="s">
        <v>40</v>
      </c>
      <c r="C3691" s="35">
        <v>40031</v>
      </c>
      <c r="D3691" s="34">
        <v>2009</v>
      </c>
      <c r="E3691" s="36">
        <v>0.4145833333333333</v>
      </c>
      <c r="F3691" s="36">
        <v>0.45069444444444445</v>
      </c>
      <c r="G3691" s="36">
        <f t="shared" si="635"/>
        <v>3.6111111111111149E-2</v>
      </c>
      <c r="H3691" s="37">
        <v>2</v>
      </c>
      <c r="I3691" s="37">
        <v>2</v>
      </c>
      <c r="J3691" s="37">
        <v>2</v>
      </c>
      <c r="K3691" s="37">
        <v>2</v>
      </c>
      <c r="L3691" s="34" t="s">
        <v>61</v>
      </c>
      <c r="M3691" s="14" t="s">
        <v>62</v>
      </c>
      <c r="N3691" s="37">
        <v>1</v>
      </c>
      <c r="O3691" s="34">
        <f t="shared" si="636"/>
        <v>40.26</v>
      </c>
      <c r="P3691" s="37">
        <v>12.2</v>
      </c>
      <c r="Q3691" s="34">
        <f t="shared" si="637"/>
        <v>36.299999999999997</v>
      </c>
      <c r="R3691" s="37">
        <v>11</v>
      </c>
      <c r="S3691" s="34">
        <f t="shared" si="638"/>
        <v>40.26</v>
      </c>
      <c r="T3691" s="37">
        <v>12.2</v>
      </c>
      <c r="U3691" s="34" t="s">
        <v>43</v>
      </c>
      <c r="V3691" s="34" t="s">
        <v>43</v>
      </c>
      <c r="W3691" s="38">
        <v>27.8873</v>
      </c>
      <c r="X3691" s="38">
        <v>-115.19095</v>
      </c>
      <c r="Y3691" s="39">
        <f t="shared" si="639"/>
        <v>59</v>
      </c>
      <c r="Z3691" s="37">
        <v>15</v>
      </c>
      <c r="AA3691" s="37">
        <v>7</v>
      </c>
      <c r="AB3691" s="34" t="s">
        <v>46</v>
      </c>
      <c r="AC3691" s="34">
        <v>2</v>
      </c>
      <c r="AD3691" s="34">
        <v>24</v>
      </c>
      <c r="AE3691" s="34">
        <v>1</v>
      </c>
      <c r="AF3691" s="34">
        <v>37</v>
      </c>
      <c r="AG3691" s="34">
        <v>300</v>
      </c>
      <c r="AI3691" s="70">
        <f t="shared" si="631"/>
        <v>19.186499999999999</v>
      </c>
      <c r="AJ3691" s="74">
        <f t="shared" si="632"/>
        <v>1049.8173965226345</v>
      </c>
      <c r="AK3691" s="74">
        <f t="shared" si="633"/>
        <v>2.1195252309588497</v>
      </c>
      <c r="AL3691" s="73">
        <f t="shared" si="634"/>
        <v>2.1195252309588497</v>
      </c>
    </row>
    <row r="3692" spans="1:38" hidden="1">
      <c r="A3692" s="34" t="s">
        <v>193</v>
      </c>
      <c r="B3692" s="34" t="s">
        <v>40</v>
      </c>
      <c r="C3692" s="35">
        <v>40035</v>
      </c>
      <c r="D3692" s="34">
        <v>2009</v>
      </c>
      <c r="E3692" s="36">
        <v>0.4145833333333333</v>
      </c>
      <c r="F3692" s="36">
        <v>0.43888888888888888</v>
      </c>
      <c r="G3692" s="36">
        <f t="shared" si="635"/>
        <v>2.430555555555558E-2</v>
      </c>
      <c r="H3692" s="37">
        <v>2</v>
      </c>
      <c r="I3692" s="37">
        <v>1</v>
      </c>
      <c r="J3692" s="37">
        <v>1</v>
      </c>
      <c r="K3692" s="37">
        <v>1</v>
      </c>
      <c r="L3692" s="14" t="s">
        <v>194</v>
      </c>
      <c r="M3692" s="14" t="s">
        <v>102</v>
      </c>
      <c r="N3692" s="37">
        <v>2</v>
      </c>
      <c r="O3692" s="34">
        <f t="shared" si="636"/>
        <v>52.14</v>
      </c>
      <c r="P3692" s="37">
        <v>15.8</v>
      </c>
      <c r="Q3692" s="34">
        <f t="shared" si="637"/>
        <v>52.14</v>
      </c>
      <c r="R3692" s="37">
        <v>15.8</v>
      </c>
      <c r="S3692" s="34">
        <f t="shared" si="638"/>
        <v>52.14</v>
      </c>
      <c r="T3692" s="37">
        <v>15.8</v>
      </c>
      <c r="U3692" s="34" t="s">
        <v>43</v>
      </c>
      <c r="V3692" s="34" t="s">
        <v>43</v>
      </c>
      <c r="W3692" s="38">
        <v>27.897220000000001</v>
      </c>
      <c r="X3692" s="38">
        <v>-115.2055</v>
      </c>
      <c r="Y3692" s="39">
        <f t="shared" si="639"/>
        <v>62.6</v>
      </c>
      <c r="Z3692" s="37">
        <v>17</v>
      </c>
      <c r="AA3692" s="37">
        <v>12</v>
      </c>
      <c r="AB3692" s="34" t="s">
        <v>46</v>
      </c>
      <c r="AC3692" s="34">
        <v>1</v>
      </c>
      <c r="AD3692" s="34">
        <v>24</v>
      </c>
      <c r="AE3692" s="34">
        <v>1</v>
      </c>
      <c r="AF3692" s="34">
        <v>7</v>
      </c>
      <c r="AG3692" s="34">
        <v>280</v>
      </c>
      <c r="AI3692" s="70">
        <f t="shared" si="631"/>
        <v>19.186499999999999</v>
      </c>
      <c r="AJ3692" s="74">
        <f t="shared" si="632"/>
        <v>1049.8173965226345</v>
      </c>
      <c r="AK3692" s="74">
        <f t="shared" si="633"/>
        <v>2.1195252309588497</v>
      </c>
      <c r="AL3692" s="73">
        <f t="shared" si="634"/>
        <v>2.1195252309588497</v>
      </c>
    </row>
    <row r="3693" spans="1:38" hidden="1">
      <c r="A3693" s="34" t="s">
        <v>195</v>
      </c>
      <c r="B3693" s="34" t="s">
        <v>40</v>
      </c>
      <c r="C3693" s="35">
        <v>40035</v>
      </c>
      <c r="D3693" s="34">
        <v>2009</v>
      </c>
      <c r="E3693" s="36">
        <v>0.4145833333333333</v>
      </c>
      <c r="F3693" s="36">
        <v>0.43888888888888888</v>
      </c>
      <c r="G3693" s="36">
        <f t="shared" si="635"/>
        <v>2.430555555555558E-2</v>
      </c>
      <c r="H3693" s="37">
        <v>2</v>
      </c>
      <c r="I3693" s="37">
        <v>1</v>
      </c>
      <c r="J3693" s="37">
        <v>1</v>
      </c>
      <c r="K3693" s="37">
        <v>1</v>
      </c>
      <c r="L3693" s="14" t="s">
        <v>194</v>
      </c>
      <c r="M3693" s="14" t="s">
        <v>102</v>
      </c>
      <c r="N3693" s="37">
        <v>2</v>
      </c>
      <c r="O3693" s="34">
        <f t="shared" si="636"/>
        <v>52.14</v>
      </c>
      <c r="P3693" s="37">
        <v>15.8</v>
      </c>
      <c r="Q3693" s="34">
        <f t="shared" si="637"/>
        <v>52.14</v>
      </c>
      <c r="R3693" s="37">
        <v>15.8</v>
      </c>
      <c r="S3693" s="34">
        <f t="shared" si="638"/>
        <v>52.14</v>
      </c>
      <c r="T3693" s="37">
        <v>15.8</v>
      </c>
      <c r="U3693" s="34" t="s">
        <v>43</v>
      </c>
      <c r="V3693" s="34" t="s">
        <v>43</v>
      </c>
      <c r="W3693" s="38">
        <v>27.897220000000001</v>
      </c>
      <c r="X3693" s="38">
        <v>-115.2055</v>
      </c>
      <c r="Y3693" s="39">
        <f t="shared" si="639"/>
        <v>62.6</v>
      </c>
      <c r="Z3693" s="37">
        <v>17</v>
      </c>
      <c r="AA3693" s="37">
        <v>12</v>
      </c>
      <c r="AB3693" s="34" t="s">
        <v>44</v>
      </c>
      <c r="AC3693" s="34">
        <v>1</v>
      </c>
      <c r="AD3693" s="34">
        <v>19</v>
      </c>
      <c r="AE3693" s="34">
        <v>1</v>
      </c>
      <c r="AF3693" s="34">
        <v>4</v>
      </c>
      <c r="AG3693" s="34">
        <v>280</v>
      </c>
      <c r="AI3693" s="70">
        <f t="shared" ref="AI3693:AI3707" si="640">(0.709*AD3693)+1.157</f>
        <v>14.628</v>
      </c>
      <c r="AJ3693" s="71" t="s">
        <v>369</v>
      </c>
      <c r="AK3693" s="72">
        <f t="shared" ref="AK3693:AK3707" si="641">((POWER(AI3693*10,2.19))*0.037)/1000</f>
        <v>2.041534710262368</v>
      </c>
      <c r="AL3693" s="73">
        <f t="shared" ref="AL3693:AL3707" si="642">((POWER(AI3693*10,2.19))*0.037)/1000</f>
        <v>2.041534710262368</v>
      </c>
    </row>
    <row r="3694" spans="1:38" hidden="1">
      <c r="A3694" s="34" t="s">
        <v>195</v>
      </c>
      <c r="B3694" s="34" t="s">
        <v>40</v>
      </c>
      <c r="C3694" s="35">
        <v>40035</v>
      </c>
      <c r="D3694" s="34">
        <v>2009</v>
      </c>
      <c r="E3694" s="36">
        <v>0.4145833333333333</v>
      </c>
      <c r="F3694" s="36">
        <v>0.43888888888888888</v>
      </c>
      <c r="G3694" s="36">
        <f t="shared" si="635"/>
        <v>2.430555555555558E-2</v>
      </c>
      <c r="H3694" s="37">
        <v>2</v>
      </c>
      <c r="I3694" s="37">
        <v>1</v>
      </c>
      <c r="J3694" s="37">
        <v>1</v>
      </c>
      <c r="K3694" s="37">
        <v>1</v>
      </c>
      <c r="L3694" s="14" t="s">
        <v>194</v>
      </c>
      <c r="M3694" s="14" t="s">
        <v>102</v>
      </c>
      <c r="N3694" s="37">
        <v>2</v>
      </c>
      <c r="O3694" s="34">
        <f t="shared" si="636"/>
        <v>52.14</v>
      </c>
      <c r="P3694" s="37">
        <v>15.8</v>
      </c>
      <c r="Q3694" s="34">
        <f t="shared" si="637"/>
        <v>52.14</v>
      </c>
      <c r="R3694" s="37">
        <v>15.8</v>
      </c>
      <c r="S3694" s="34">
        <f t="shared" si="638"/>
        <v>52.14</v>
      </c>
      <c r="T3694" s="37">
        <v>15.8</v>
      </c>
      <c r="U3694" s="34" t="s">
        <v>43</v>
      </c>
      <c r="V3694" s="34" t="s">
        <v>43</v>
      </c>
      <c r="W3694" s="38">
        <v>27.897220000000001</v>
      </c>
      <c r="X3694" s="38">
        <v>-115.2055</v>
      </c>
      <c r="Y3694" s="39">
        <f t="shared" si="639"/>
        <v>62.6</v>
      </c>
      <c r="Z3694" s="37">
        <v>17</v>
      </c>
      <c r="AA3694" s="37">
        <v>12</v>
      </c>
      <c r="AB3694" s="34" t="s">
        <v>44</v>
      </c>
      <c r="AC3694" s="34">
        <v>2</v>
      </c>
      <c r="AD3694" s="34">
        <v>14</v>
      </c>
      <c r="AE3694" s="34">
        <v>1</v>
      </c>
      <c r="AF3694" s="34">
        <v>12</v>
      </c>
      <c r="AG3694" s="34">
        <v>280</v>
      </c>
      <c r="AI3694" s="70">
        <f t="shared" si="640"/>
        <v>11.083</v>
      </c>
      <c r="AJ3694" s="71" t="s">
        <v>369</v>
      </c>
      <c r="AK3694" s="72">
        <f t="shared" si="641"/>
        <v>1.1117350137621949</v>
      </c>
      <c r="AL3694" s="73">
        <f t="shared" si="642"/>
        <v>1.1117350137621949</v>
      </c>
    </row>
    <row r="3695" spans="1:38" hidden="1">
      <c r="A3695" s="34" t="s">
        <v>195</v>
      </c>
      <c r="B3695" s="34" t="s">
        <v>40</v>
      </c>
      <c r="C3695" s="35">
        <v>40035</v>
      </c>
      <c r="D3695" s="34">
        <v>2009</v>
      </c>
      <c r="E3695" s="36">
        <v>0.4145833333333333</v>
      </c>
      <c r="F3695" s="36">
        <v>0.43888888888888888</v>
      </c>
      <c r="G3695" s="36">
        <f t="shared" si="635"/>
        <v>2.430555555555558E-2</v>
      </c>
      <c r="H3695" s="37">
        <v>2</v>
      </c>
      <c r="I3695" s="37">
        <v>1</v>
      </c>
      <c r="J3695" s="37">
        <v>1</v>
      </c>
      <c r="K3695" s="37">
        <v>1</v>
      </c>
      <c r="L3695" s="14" t="s">
        <v>194</v>
      </c>
      <c r="M3695" s="14" t="s">
        <v>102</v>
      </c>
      <c r="N3695" s="37">
        <v>2</v>
      </c>
      <c r="O3695" s="34">
        <f t="shared" si="636"/>
        <v>52.14</v>
      </c>
      <c r="P3695" s="37">
        <v>15.8</v>
      </c>
      <c r="Q3695" s="34">
        <f t="shared" si="637"/>
        <v>52.14</v>
      </c>
      <c r="R3695" s="37">
        <v>15.8</v>
      </c>
      <c r="S3695" s="34">
        <f t="shared" si="638"/>
        <v>52.14</v>
      </c>
      <c r="T3695" s="37">
        <v>15.8</v>
      </c>
      <c r="U3695" s="34" t="s">
        <v>43</v>
      </c>
      <c r="V3695" s="34" t="s">
        <v>43</v>
      </c>
      <c r="W3695" s="38">
        <v>27.897220000000001</v>
      </c>
      <c r="X3695" s="38">
        <v>-115.2055</v>
      </c>
      <c r="Y3695" s="39">
        <f t="shared" si="639"/>
        <v>62.6</v>
      </c>
      <c r="Z3695" s="37">
        <v>17</v>
      </c>
      <c r="AA3695" s="37">
        <v>12</v>
      </c>
      <c r="AB3695" s="34" t="s">
        <v>44</v>
      </c>
      <c r="AC3695" s="34">
        <v>2</v>
      </c>
      <c r="AD3695" s="34">
        <v>17</v>
      </c>
      <c r="AE3695" s="34">
        <v>1</v>
      </c>
      <c r="AF3695" s="34">
        <v>12</v>
      </c>
      <c r="AG3695" s="34">
        <v>280</v>
      </c>
      <c r="AI3695" s="70">
        <f t="shared" si="640"/>
        <v>13.209999999999999</v>
      </c>
      <c r="AJ3695" s="71" t="s">
        <v>369</v>
      </c>
      <c r="AK3695" s="72">
        <f t="shared" si="641"/>
        <v>1.6329725885917237</v>
      </c>
      <c r="AL3695" s="73">
        <f t="shared" si="642"/>
        <v>1.6329725885917237</v>
      </c>
    </row>
    <row r="3696" spans="1:38" hidden="1">
      <c r="A3696" s="34" t="s">
        <v>195</v>
      </c>
      <c r="B3696" s="34" t="s">
        <v>40</v>
      </c>
      <c r="C3696" s="35">
        <v>40035</v>
      </c>
      <c r="D3696" s="34">
        <v>2009</v>
      </c>
      <c r="E3696" s="36">
        <v>0.4145833333333333</v>
      </c>
      <c r="F3696" s="36">
        <v>0.43888888888888888</v>
      </c>
      <c r="G3696" s="36">
        <f t="shared" si="635"/>
        <v>2.430555555555558E-2</v>
      </c>
      <c r="H3696" s="37">
        <v>2</v>
      </c>
      <c r="I3696" s="37">
        <v>1</v>
      </c>
      <c r="J3696" s="37">
        <v>1</v>
      </c>
      <c r="K3696" s="37">
        <v>1</v>
      </c>
      <c r="L3696" s="14" t="s">
        <v>194</v>
      </c>
      <c r="M3696" s="14" t="s">
        <v>102</v>
      </c>
      <c r="N3696" s="37">
        <v>2</v>
      </c>
      <c r="O3696" s="34">
        <f t="shared" si="636"/>
        <v>52.14</v>
      </c>
      <c r="P3696" s="37">
        <v>15.8</v>
      </c>
      <c r="Q3696" s="34">
        <f t="shared" si="637"/>
        <v>52.14</v>
      </c>
      <c r="R3696" s="37">
        <v>15.8</v>
      </c>
      <c r="S3696" s="34">
        <f t="shared" si="638"/>
        <v>52.14</v>
      </c>
      <c r="T3696" s="37">
        <v>15.8</v>
      </c>
      <c r="U3696" s="34" t="s">
        <v>43</v>
      </c>
      <c r="V3696" s="34" t="s">
        <v>43</v>
      </c>
      <c r="W3696" s="38">
        <v>27.897220000000001</v>
      </c>
      <c r="X3696" s="38">
        <v>-115.2055</v>
      </c>
      <c r="Y3696" s="39">
        <f t="shared" si="639"/>
        <v>62.6</v>
      </c>
      <c r="Z3696" s="37">
        <v>17</v>
      </c>
      <c r="AA3696" s="37">
        <v>12</v>
      </c>
      <c r="AB3696" s="34" t="s">
        <v>44</v>
      </c>
      <c r="AC3696" s="34">
        <v>3</v>
      </c>
      <c r="AD3696" s="34">
        <v>9</v>
      </c>
      <c r="AE3696" s="34">
        <v>1</v>
      </c>
      <c r="AF3696" s="34">
        <v>14</v>
      </c>
      <c r="AG3696" s="34">
        <v>280</v>
      </c>
      <c r="AI3696" s="70">
        <f t="shared" si="640"/>
        <v>7.5379999999999994</v>
      </c>
      <c r="AJ3696" s="71" t="s">
        <v>369</v>
      </c>
      <c r="AK3696" s="72">
        <f t="shared" si="641"/>
        <v>0.47796121404284658</v>
      </c>
      <c r="AL3696" s="73">
        <f t="shared" si="642"/>
        <v>0.47796121404284658</v>
      </c>
    </row>
    <row r="3697" spans="1:38" hidden="1">
      <c r="A3697" s="34" t="s">
        <v>195</v>
      </c>
      <c r="B3697" s="34" t="s">
        <v>40</v>
      </c>
      <c r="C3697" s="35">
        <v>40035</v>
      </c>
      <c r="D3697" s="34">
        <v>2009</v>
      </c>
      <c r="E3697" s="36">
        <v>0.4145833333333333</v>
      </c>
      <c r="F3697" s="36">
        <v>0.43888888888888888</v>
      </c>
      <c r="G3697" s="36">
        <f t="shared" si="635"/>
        <v>2.430555555555558E-2</v>
      </c>
      <c r="H3697" s="37">
        <v>2</v>
      </c>
      <c r="I3697" s="37">
        <v>1</v>
      </c>
      <c r="J3697" s="37">
        <v>1</v>
      </c>
      <c r="K3697" s="37">
        <v>1</v>
      </c>
      <c r="L3697" s="14" t="s">
        <v>194</v>
      </c>
      <c r="M3697" s="14" t="s">
        <v>102</v>
      </c>
      <c r="N3697" s="37">
        <v>2</v>
      </c>
      <c r="O3697" s="34">
        <f t="shared" si="636"/>
        <v>52.14</v>
      </c>
      <c r="P3697" s="37">
        <v>15.8</v>
      </c>
      <c r="Q3697" s="34">
        <f t="shared" si="637"/>
        <v>52.14</v>
      </c>
      <c r="R3697" s="37">
        <v>15.8</v>
      </c>
      <c r="S3697" s="34">
        <f t="shared" si="638"/>
        <v>52.14</v>
      </c>
      <c r="T3697" s="37">
        <v>15.8</v>
      </c>
      <c r="U3697" s="34" t="s">
        <v>43</v>
      </c>
      <c r="V3697" s="34" t="s">
        <v>43</v>
      </c>
      <c r="W3697" s="38">
        <v>27.897220000000001</v>
      </c>
      <c r="X3697" s="38">
        <v>-115.2055</v>
      </c>
      <c r="Y3697" s="39">
        <f t="shared" si="639"/>
        <v>62.6</v>
      </c>
      <c r="Z3697" s="37">
        <v>17</v>
      </c>
      <c r="AA3697" s="37">
        <v>12</v>
      </c>
      <c r="AB3697" s="34" t="s">
        <v>44</v>
      </c>
      <c r="AC3697" s="34">
        <v>3</v>
      </c>
      <c r="AD3697" s="34">
        <v>15</v>
      </c>
      <c r="AE3697" s="34">
        <v>1</v>
      </c>
      <c r="AF3697" s="34">
        <v>14</v>
      </c>
      <c r="AG3697" s="34">
        <v>280</v>
      </c>
      <c r="AI3697" s="70">
        <f t="shared" si="640"/>
        <v>11.792</v>
      </c>
      <c r="AJ3697" s="71" t="s">
        <v>369</v>
      </c>
      <c r="AK3697" s="72">
        <f t="shared" si="641"/>
        <v>1.2734394051640829</v>
      </c>
      <c r="AL3697" s="73">
        <f t="shared" si="642"/>
        <v>1.2734394051640829</v>
      </c>
    </row>
    <row r="3698" spans="1:38" hidden="1">
      <c r="A3698" s="34" t="s">
        <v>195</v>
      </c>
      <c r="B3698" s="34" t="s">
        <v>40</v>
      </c>
      <c r="C3698" s="35">
        <v>40035</v>
      </c>
      <c r="D3698" s="34">
        <v>2009</v>
      </c>
      <c r="E3698" s="36">
        <v>0.4145833333333333</v>
      </c>
      <c r="F3698" s="36">
        <v>0.43888888888888888</v>
      </c>
      <c r="G3698" s="36">
        <f t="shared" si="635"/>
        <v>2.430555555555558E-2</v>
      </c>
      <c r="H3698" s="37">
        <v>2</v>
      </c>
      <c r="I3698" s="37">
        <v>1</v>
      </c>
      <c r="J3698" s="37">
        <v>1</v>
      </c>
      <c r="K3698" s="37">
        <v>1</v>
      </c>
      <c r="L3698" s="14" t="s">
        <v>194</v>
      </c>
      <c r="M3698" s="14" t="s">
        <v>102</v>
      </c>
      <c r="N3698" s="37">
        <v>2</v>
      </c>
      <c r="O3698" s="34">
        <f t="shared" si="636"/>
        <v>52.14</v>
      </c>
      <c r="P3698" s="37">
        <v>15.8</v>
      </c>
      <c r="Q3698" s="34">
        <f t="shared" si="637"/>
        <v>52.14</v>
      </c>
      <c r="R3698" s="37">
        <v>15.8</v>
      </c>
      <c r="S3698" s="34">
        <f t="shared" si="638"/>
        <v>52.14</v>
      </c>
      <c r="T3698" s="37">
        <v>15.8</v>
      </c>
      <c r="U3698" s="34" t="s">
        <v>43</v>
      </c>
      <c r="V3698" s="34" t="s">
        <v>43</v>
      </c>
      <c r="W3698" s="38">
        <v>27.897220000000001</v>
      </c>
      <c r="X3698" s="38">
        <v>-115.2055</v>
      </c>
      <c r="Y3698" s="39">
        <f t="shared" si="639"/>
        <v>62.6</v>
      </c>
      <c r="Z3698" s="37">
        <v>17</v>
      </c>
      <c r="AA3698" s="37">
        <v>12</v>
      </c>
      <c r="AB3698" s="34" t="s">
        <v>44</v>
      </c>
      <c r="AC3698" s="34">
        <v>3</v>
      </c>
      <c r="AD3698" s="34">
        <v>18</v>
      </c>
      <c r="AE3698" s="34">
        <v>1</v>
      </c>
      <c r="AF3698" s="34">
        <v>14</v>
      </c>
      <c r="AG3698" s="34">
        <v>280</v>
      </c>
      <c r="AI3698" s="70">
        <f t="shared" si="640"/>
        <v>13.918999999999999</v>
      </c>
      <c r="AJ3698" s="71" t="s">
        <v>369</v>
      </c>
      <c r="AK3698" s="72">
        <f t="shared" si="641"/>
        <v>1.8310631406548505</v>
      </c>
      <c r="AL3698" s="73">
        <f t="shared" si="642"/>
        <v>1.8310631406548505</v>
      </c>
    </row>
    <row r="3699" spans="1:38" hidden="1">
      <c r="A3699" s="34" t="s">
        <v>195</v>
      </c>
      <c r="B3699" s="34" t="s">
        <v>40</v>
      </c>
      <c r="C3699" s="35">
        <v>40035</v>
      </c>
      <c r="D3699" s="34">
        <v>2009</v>
      </c>
      <c r="E3699" s="36">
        <v>0.4145833333333333</v>
      </c>
      <c r="F3699" s="36">
        <v>0.43888888888888888</v>
      </c>
      <c r="G3699" s="36">
        <f t="shared" si="635"/>
        <v>2.430555555555558E-2</v>
      </c>
      <c r="H3699" s="37">
        <v>2</v>
      </c>
      <c r="I3699" s="37">
        <v>1</v>
      </c>
      <c r="J3699" s="37">
        <v>1</v>
      </c>
      <c r="K3699" s="37">
        <v>1</v>
      </c>
      <c r="L3699" s="14" t="s">
        <v>194</v>
      </c>
      <c r="M3699" s="14" t="s">
        <v>102</v>
      </c>
      <c r="N3699" s="37">
        <v>2</v>
      </c>
      <c r="O3699" s="34">
        <f t="shared" si="636"/>
        <v>52.14</v>
      </c>
      <c r="P3699" s="37">
        <v>15.8</v>
      </c>
      <c r="Q3699" s="34">
        <f t="shared" si="637"/>
        <v>52.14</v>
      </c>
      <c r="R3699" s="37">
        <v>15.8</v>
      </c>
      <c r="S3699" s="34">
        <f t="shared" si="638"/>
        <v>52.14</v>
      </c>
      <c r="T3699" s="37">
        <v>15.8</v>
      </c>
      <c r="U3699" s="34" t="s">
        <v>43</v>
      </c>
      <c r="V3699" s="34" t="s">
        <v>43</v>
      </c>
      <c r="W3699" s="38">
        <v>27.897220000000001</v>
      </c>
      <c r="X3699" s="38">
        <v>-115.2055</v>
      </c>
      <c r="Y3699" s="39">
        <f t="shared" si="639"/>
        <v>62.6</v>
      </c>
      <c r="Z3699" s="37">
        <v>17</v>
      </c>
      <c r="AA3699" s="37">
        <v>12</v>
      </c>
      <c r="AB3699" s="34" t="s">
        <v>44</v>
      </c>
      <c r="AC3699" s="34">
        <v>3</v>
      </c>
      <c r="AD3699" s="34">
        <v>20</v>
      </c>
      <c r="AE3699" s="34">
        <v>1</v>
      </c>
      <c r="AF3699" s="34">
        <v>14</v>
      </c>
      <c r="AG3699" s="34">
        <v>280</v>
      </c>
      <c r="AI3699" s="70">
        <f t="shared" si="640"/>
        <v>15.337</v>
      </c>
      <c r="AJ3699" s="71" t="s">
        <v>369</v>
      </c>
      <c r="AK3699" s="72">
        <f t="shared" si="641"/>
        <v>2.2645047633742106</v>
      </c>
      <c r="AL3699" s="73">
        <f t="shared" si="642"/>
        <v>2.2645047633742106</v>
      </c>
    </row>
    <row r="3700" spans="1:38" hidden="1">
      <c r="A3700" s="34" t="s">
        <v>195</v>
      </c>
      <c r="B3700" s="34" t="s">
        <v>40</v>
      </c>
      <c r="C3700" s="35">
        <v>40035</v>
      </c>
      <c r="D3700" s="34">
        <v>2009</v>
      </c>
      <c r="E3700" s="36">
        <v>0.4145833333333333</v>
      </c>
      <c r="F3700" s="36">
        <v>0.43888888888888888</v>
      </c>
      <c r="G3700" s="36">
        <f t="shared" si="635"/>
        <v>2.430555555555558E-2</v>
      </c>
      <c r="H3700" s="37">
        <v>2</v>
      </c>
      <c r="I3700" s="37">
        <v>1</v>
      </c>
      <c r="J3700" s="37">
        <v>1</v>
      </c>
      <c r="K3700" s="37">
        <v>1</v>
      </c>
      <c r="L3700" s="14" t="s">
        <v>194</v>
      </c>
      <c r="M3700" s="14" t="s">
        <v>102</v>
      </c>
      <c r="N3700" s="37">
        <v>2</v>
      </c>
      <c r="O3700" s="34">
        <f t="shared" si="636"/>
        <v>52.14</v>
      </c>
      <c r="P3700" s="37">
        <v>15.8</v>
      </c>
      <c r="Q3700" s="34">
        <f t="shared" si="637"/>
        <v>52.14</v>
      </c>
      <c r="R3700" s="37">
        <v>15.8</v>
      </c>
      <c r="S3700" s="34">
        <f t="shared" si="638"/>
        <v>52.14</v>
      </c>
      <c r="T3700" s="37">
        <v>15.8</v>
      </c>
      <c r="U3700" s="34" t="s">
        <v>43</v>
      </c>
      <c r="V3700" s="34" t="s">
        <v>43</v>
      </c>
      <c r="W3700" s="38">
        <v>27.897220000000001</v>
      </c>
      <c r="X3700" s="38">
        <v>-115.2055</v>
      </c>
      <c r="Y3700" s="39">
        <f t="shared" si="639"/>
        <v>62.6</v>
      </c>
      <c r="Z3700" s="37">
        <v>17</v>
      </c>
      <c r="AA3700" s="37">
        <v>12</v>
      </c>
      <c r="AB3700" s="34" t="s">
        <v>44</v>
      </c>
      <c r="AC3700" s="34">
        <v>3</v>
      </c>
      <c r="AD3700" s="34">
        <v>20</v>
      </c>
      <c r="AE3700" s="34">
        <v>1</v>
      </c>
      <c r="AF3700" s="34">
        <v>14</v>
      </c>
      <c r="AG3700" s="34">
        <v>280</v>
      </c>
      <c r="AI3700" s="70">
        <f t="shared" si="640"/>
        <v>15.337</v>
      </c>
      <c r="AJ3700" s="71" t="s">
        <v>369</v>
      </c>
      <c r="AK3700" s="72">
        <f t="shared" si="641"/>
        <v>2.2645047633742106</v>
      </c>
      <c r="AL3700" s="73">
        <f t="shared" si="642"/>
        <v>2.2645047633742106</v>
      </c>
    </row>
    <row r="3701" spans="1:38" hidden="1">
      <c r="A3701" s="34" t="s">
        <v>195</v>
      </c>
      <c r="B3701" s="34" t="s">
        <v>40</v>
      </c>
      <c r="C3701" s="35">
        <v>40035</v>
      </c>
      <c r="D3701" s="34">
        <v>2009</v>
      </c>
      <c r="E3701" s="36">
        <v>0.4145833333333333</v>
      </c>
      <c r="F3701" s="36">
        <v>0.43888888888888888</v>
      </c>
      <c r="G3701" s="36">
        <f t="shared" si="635"/>
        <v>2.430555555555558E-2</v>
      </c>
      <c r="H3701" s="37">
        <v>2</v>
      </c>
      <c r="I3701" s="37">
        <v>1</v>
      </c>
      <c r="J3701" s="37">
        <v>1</v>
      </c>
      <c r="K3701" s="37">
        <v>1</v>
      </c>
      <c r="L3701" s="14" t="s">
        <v>194</v>
      </c>
      <c r="M3701" s="14" t="s">
        <v>102</v>
      </c>
      <c r="N3701" s="37">
        <v>2</v>
      </c>
      <c r="O3701" s="34">
        <f t="shared" si="636"/>
        <v>52.14</v>
      </c>
      <c r="P3701" s="37">
        <v>15.8</v>
      </c>
      <c r="Q3701" s="34">
        <f t="shared" si="637"/>
        <v>52.14</v>
      </c>
      <c r="R3701" s="37">
        <v>15.8</v>
      </c>
      <c r="S3701" s="34">
        <f t="shared" si="638"/>
        <v>52.14</v>
      </c>
      <c r="T3701" s="37">
        <v>15.8</v>
      </c>
      <c r="U3701" s="34" t="s">
        <v>43</v>
      </c>
      <c r="V3701" s="34" t="s">
        <v>43</v>
      </c>
      <c r="W3701" s="38">
        <v>27.897220000000001</v>
      </c>
      <c r="X3701" s="38">
        <v>-115.2055</v>
      </c>
      <c r="Y3701" s="39">
        <f t="shared" si="639"/>
        <v>62.6</v>
      </c>
      <c r="Z3701" s="37">
        <v>17</v>
      </c>
      <c r="AA3701" s="37">
        <v>12</v>
      </c>
      <c r="AB3701" s="34" t="s">
        <v>44</v>
      </c>
      <c r="AC3701" s="34">
        <v>4</v>
      </c>
      <c r="AD3701" s="34">
        <v>18</v>
      </c>
      <c r="AE3701" s="34">
        <v>1</v>
      </c>
      <c r="AF3701" s="34">
        <v>15</v>
      </c>
      <c r="AG3701" s="34">
        <v>280</v>
      </c>
      <c r="AI3701" s="70">
        <f t="shared" si="640"/>
        <v>13.918999999999999</v>
      </c>
      <c r="AJ3701" s="71" t="s">
        <v>369</v>
      </c>
      <c r="AK3701" s="72">
        <f t="shared" si="641"/>
        <v>1.8310631406548505</v>
      </c>
      <c r="AL3701" s="73">
        <f t="shared" si="642"/>
        <v>1.8310631406548505</v>
      </c>
    </row>
    <row r="3702" spans="1:38" hidden="1">
      <c r="A3702" s="34" t="s">
        <v>195</v>
      </c>
      <c r="B3702" s="34" t="s">
        <v>40</v>
      </c>
      <c r="C3702" s="35">
        <v>40035</v>
      </c>
      <c r="D3702" s="34">
        <v>2009</v>
      </c>
      <c r="E3702" s="36">
        <v>0.4145833333333333</v>
      </c>
      <c r="F3702" s="36">
        <v>0.43888888888888888</v>
      </c>
      <c r="G3702" s="36">
        <f t="shared" si="635"/>
        <v>2.430555555555558E-2</v>
      </c>
      <c r="H3702" s="37">
        <v>2</v>
      </c>
      <c r="I3702" s="37">
        <v>1</v>
      </c>
      <c r="J3702" s="37">
        <v>1</v>
      </c>
      <c r="K3702" s="37">
        <v>1</v>
      </c>
      <c r="L3702" s="14" t="s">
        <v>194</v>
      </c>
      <c r="M3702" s="14" t="s">
        <v>102</v>
      </c>
      <c r="N3702" s="37">
        <v>2</v>
      </c>
      <c r="O3702" s="34">
        <f t="shared" si="636"/>
        <v>52.14</v>
      </c>
      <c r="P3702" s="37">
        <v>15.8</v>
      </c>
      <c r="Q3702" s="34">
        <f t="shared" si="637"/>
        <v>52.14</v>
      </c>
      <c r="R3702" s="37">
        <v>15.8</v>
      </c>
      <c r="S3702" s="34">
        <f t="shared" si="638"/>
        <v>52.14</v>
      </c>
      <c r="T3702" s="37">
        <v>15.8</v>
      </c>
      <c r="U3702" s="34" t="s">
        <v>43</v>
      </c>
      <c r="V3702" s="34" t="s">
        <v>43</v>
      </c>
      <c r="W3702" s="38">
        <v>27.897220000000001</v>
      </c>
      <c r="X3702" s="38">
        <v>-115.2055</v>
      </c>
      <c r="Y3702" s="39">
        <f t="shared" si="639"/>
        <v>62.6</v>
      </c>
      <c r="Z3702" s="37">
        <v>17</v>
      </c>
      <c r="AA3702" s="37">
        <v>12</v>
      </c>
      <c r="AB3702" s="34" t="s">
        <v>44</v>
      </c>
      <c r="AC3702" s="34">
        <v>4</v>
      </c>
      <c r="AD3702" s="34">
        <v>18</v>
      </c>
      <c r="AE3702" s="34">
        <v>1</v>
      </c>
      <c r="AF3702" s="34">
        <v>15</v>
      </c>
      <c r="AG3702" s="34">
        <v>280</v>
      </c>
      <c r="AI3702" s="70">
        <f t="shared" si="640"/>
        <v>13.918999999999999</v>
      </c>
      <c r="AJ3702" s="71" t="s">
        <v>369</v>
      </c>
      <c r="AK3702" s="72">
        <f t="shared" si="641"/>
        <v>1.8310631406548505</v>
      </c>
      <c r="AL3702" s="73">
        <f t="shared" si="642"/>
        <v>1.8310631406548505</v>
      </c>
    </row>
    <row r="3703" spans="1:38" hidden="1">
      <c r="A3703" s="34" t="s">
        <v>195</v>
      </c>
      <c r="B3703" s="34" t="s">
        <v>40</v>
      </c>
      <c r="C3703" s="35">
        <v>40035</v>
      </c>
      <c r="D3703" s="34">
        <v>2009</v>
      </c>
      <c r="E3703" s="36">
        <v>0.4145833333333333</v>
      </c>
      <c r="F3703" s="36">
        <v>0.43888888888888888</v>
      </c>
      <c r="G3703" s="36">
        <f t="shared" si="635"/>
        <v>2.430555555555558E-2</v>
      </c>
      <c r="H3703" s="37">
        <v>2</v>
      </c>
      <c r="I3703" s="37">
        <v>1</v>
      </c>
      <c r="J3703" s="37">
        <v>1</v>
      </c>
      <c r="K3703" s="37">
        <v>1</v>
      </c>
      <c r="L3703" s="14" t="s">
        <v>194</v>
      </c>
      <c r="M3703" s="14" t="s">
        <v>102</v>
      </c>
      <c r="N3703" s="37">
        <v>2</v>
      </c>
      <c r="O3703" s="34">
        <f t="shared" si="636"/>
        <v>52.14</v>
      </c>
      <c r="P3703" s="37">
        <v>15.8</v>
      </c>
      <c r="Q3703" s="34">
        <f t="shared" si="637"/>
        <v>52.14</v>
      </c>
      <c r="R3703" s="37">
        <v>15.8</v>
      </c>
      <c r="S3703" s="34">
        <f t="shared" si="638"/>
        <v>52.14</v>
      </c>
      <c r="T3703" s="37">
        <v>15.8</v>
      </c>
      <c r="U3703" s="34" t="s">
        <v>43</v>
      </c>
      <c r="V3703" s="34" t="s">
        <v>43</v>
      </c>
      <c r="W3703" s="38">
        <v>27.897220000000001</v>
      </c>
      <c r="X3703" s="38">
        <v>-115.2055</v>
      </c>
      <c r="Y3703" s="39">
        <f t="shared" si="639"/>
        <v>62.6</v>
      </c>
      <c r="Z3703" s="37">
        <v>17</v>
      </c>
      <c r="AA3703" s="37">
        <v>12</v>
      </c>
      <c r="AB3703" s="34" t="s">
        <v>44</v>
      </c>
      <c r="AC3703" s="34">
        <v>4</v>
      </c>
      <c r="AD3703" s="34">
        <v>20</v>
      </c>
      <c r="AE3703" s="34">
        <v>1</v>
      </c>
      <c r="AF3703" s="34">
        <v>15</v>
      </c>
      <c r="AG3703" s="34">
        <v>280</v>
      </c>
      <c r="AI3703" s="70">
        <f t="shared" si="640"/>
        <v>15.337</v>
      </c>
      <c r="AJ3703" s="71" t="s">
        <v>369</v>
      </c>
      <c r="AK3703" s="72">
        <f t="shared" si="641"/>
        <v>2.2645047633742106</v>
      </c>
      <c r="AL3703" s="73">
        <f t="shared" si="642"/>
        <v>2.2645047633742106</v>
      </c>
    </row>
    <row r="3704" spans="1:38" hidden="1">
      <c r="A3704" s="34" t="s">
        <v>195</v>
      </c>
      <c r="B3704" s="34" t="s">
        <v>40</v>
      </c>
      <c r="C3704" s="35">
        <v>40035</v>
      </c>
      <c r="D3704" s="34">
        <v>2009</v>
      </c>
      <c r="E3704" s="36">
        <v>0.4145833333333333</v>
      </c>
      <c r="F3704" s="36">
        <v>0.43888888888888888</v>
      </c>
      <c r="G3704" s="36">
        <f t="shared" si="635"/>
        <v>2.430555555555558E-2</v>
      </c>
      <c r="H3704" s="37">
        <v>2</v>
      </c>
      <c r="I3704" s="37">
        <v>1</v>
      </c>
      <c r="J3704" s="37">
        <v>1</v>
      </c>
      <c r="K3704" s="37">
        <v>1</v>
      </c>
      <c r="L3704" s="14" t="s">
        <v>194</v>
      </c>
      <c r="M3704" s="14" t="s">
        <v>102</v>
      </c>
      <c r="N3704" s="37">
        <v>2</v>
      </c>
      <c r="O3704" s="34">
        <f t="shared" si="636"/>
        <v>52.14</v>
      </c>
      <c r="P3704" s="37">
        <v>15.8</v>
      </c>
      <c r="Q3704" s="34">
        <f t="shared" si="637"/>
        <v>52.14</v>
      </c>
      <c r="R3704" s="37">
        <v>15.8</v>
      </c>
      <c r="S3704" s="34">
        <f t="shared" si="638"/>
        <v>52.14</v>
      </c>
      <c r="T3704" s="37">
        <v>15.8</v>
      </c>
      <c r="U3704" s="34" t="s">
        <v>43</v>
      </c>
      <c r="V3704" s="34" t="s">
        <v>43</v>
      </c>
      <c r="W3704" s="38">
        <v>27.897220000000001</v>
      </c>
      <c r="X3704" s="38">
        <v>-115.2055</v>
      </c>
      <c r="Y3704" s="39">
        <f t="shared" si="639"/>
        <v>62.6</v>
      </c>
      <c r="Z3704" s="37">
        <v>17</v>
      </c>
      <c r="AA3704" s="37">
        <v>12</v>
      </c>
      <c r="AB3704" s="34" t="s">
        <v>44</v>
      </c>
      <c r="AC3704" s="34">
        <v>5</v>
      </c>
      <c r="AD3704" s="34">
        <v>6</v>
      </c>
      <c r="AE3704" s="34">
        <v>1</v>
      </c>
      <c r="AF3704" s="34">
        <v>21</v>
      </c>
      <c r="AG3704" s="34">
        <v>280</v>
      </c>
      <c r="AI3704" s="70">
        <f t="shared" si="640"/>
        <v>5.4109999999999996</v>
      </c>
      <c r="AJ3704" s="71" t="s">
        <v>369</v>
      </c>
      <c r="AK3704" s="72">
        <f t="shared" si="641"/>
        <v>0.23124881896144875</v>
      </c>
      <c r="AL3704" s="73">
        <f t="shared" si="642"/>
        <v>0.23124881896144875</v>
      </c>
    </row>
    <row r="3705" spans="1:38" hidden="1">
      <c r="A3705" s="34" t="s">
        <v>195</v>
      </c>
      <c r="B3705" s="34" t="s">
        <v>40</v>
      </c>
      <c r="C3705" s="35">
        <v>40035</v>
      </c>
      <c r="D3705" s="34">
        <v>2009</v>
      </c>
      <c r="E3705" s="36">
        <v>0.4145833333333333</v>
      </c>
      <c r="F3705" s="36">
        <v>0.43888888888888888</v>
      </c>
      <c r="G3705" s="36">
        <f t="shared" si="635"/>
        <v>2.430555555555558E-2</v>
      </c>
      <c r="H3705" s="37">
        <v>2</v>
      </c>
      <c r="I3705" s="37">
        <v>1</v>
      </c>
      <c r="J3705" s="37">
        <v>1</v>
      </c>
      <c r="K3705" s="37">
        <v>1</v>
      </c>
      <c r="L3705" s="14" t="s">
        <v>194</v>
      </c>
      <c r="M3705" s="14" t="s">
        <v>102</v>
      </c>
      <c r="N3705" s="37">
        <v>2</v>
      </c>
      <c r="O3705" s="34">
        <f t="shared" si="636"/>
        <v>52.14</v>
      </c>
      <c r="P3705" s="37">
        <v>15.8</v>
      </c>
      <c r="Q3705" s="34">
        <f t="shared" si="637"/>
        <v>52.14</v>
      </c>
      <c r="R3705" s="37">
        <v>15.8</v>
      </c>
      <c r="S3705" s="34">
        <f t="shared" si="638"/>
        <v>52.14</v>
      </c>
      <c r="T3705" s="37">
        <v>15.8</v>
      </c>
      <c r="U3705" s="34" t="s">
        <v>43</v>
      </c>
      <c r="V3705" s="34" t="s">
        <v>43</v>
      </c>
      <c r="W3705" s="38">
        <v>27.897220000000001</v>
      </c>
      <c r="X3705" s="38">
        <v>-115.2055</v>
      </c>
      <c r="Y3705" s="39">
        <f t="shared" si="639"/>
        <v>62.6</v>
      </c>
      <c r="Z3705" s="37">
        <v>17</v>
      </c>
      <c r="AA3705" s="37">
        <v>12</v>
      </c>
      <c r="AB3705" s="34" t="s">
        <v>44</v>
      </c>
      <c r="AC3705" s="34">
        <v>6</v>
      </c>
      <c r="AD3705" s="34">
        <v>15</v>
      </c>
      <c r="AE3705" s="34">
        <v>1</v>
      </c>
      <c r="AF3705" s="34">
        <v>25</v>
      </c>
      <c r="AG3705" s="34">
        <v>280</v>
      </c>
      <c r="AI3705" s="70">
        <f t="shared" si="640"/>
        <v>11.792</v>
      </c>
      <c r="AJ3705" s="71" t="s">
        <v>369</v>
      </c>
      <c r="AK3705" s="72">
        <f t="shared" si="641"/>
        <v>1.2734394051640829</v>
      </c>
      <c r="AL3705" s="73">
        <f t="shared" si="642"/>
        <v>1.2734394051640829</v>
      </c>
    </row>
    <row r="3706" spans="1:38" hidden="1">
      <c r="A3706" s="34" t="s">
        <v>196</v>
      </c>
      <c r="B3706" s="34" t="s">
        <v>40</v>
      </c>
      <c r="C3706" s="35">
        <v>40035</v>
      </c>
      <c r="D3706" s="34">
        <v>2009</v>
      </c>
      <c r="E3706" s="36">
        <v>0.46527777777777773</v>
      </c>
      <c r="F3706" s="36">
        <v>0.50208333333333333</v>
      </c>
      <c r="G3706" s="36">
        <f t="shared" si="635"/>
        <v>3.6805555555555591E-2</v>
      </c>
      <c r="H3706" s="37">
        <v>2</v>
      </c>
      <c r="I3706" s="37">
        <v>2</v>
      </c>
      <c r="J3706" s="37">
        <v>2</v>
      </c>
      <c r="K3706" s="37">
        <v>2</v>
      </c>
      <c r="L3706" s="14" t="s">
        <v>194</v>
      </c>
      <c r="M3706" s="14" t="s">
        <v>102</v>
      </c>
      <c r="N3706" s="37">
        <v>2</v>
      </c>
      <c r="O3706" s="34">
        <f t="shared" si="636"/>
        <v>20.79</v>
      </c>
      <c r="P3706" s="37">
        <v>6.3</v>
      </c>
      <c r="Q3706" s="34">
        <f t="shared" si="637"/>
        <v>20.79</v>
      </c>
      <c r="R3706" s="37">
        <v>6.3</v>
      </c>
      <c r="S3706" s="34">
        <f t="shared" si="638"/>
        <v>20.79</v>
      </c>
      <c r="T3706" s="37">
        <v>6.3</v>
      </c>
      <c r="U3706" s="34" t="s">
        <v>43</v>
      </c>
      <c r="V3706" s="34" t="s">
        <v>43</v>
      </c>
      <c r="W3706" s="38">
        <v>27.893219999999999</v>
      </c>
      <c r="X3706" s="38">
        <v>-115.20576</v>
      </c>
      <c r="Y3706" s="39">
        <f t="shared" si="639"/>
        <v>59</v>
      </c>
      <c r="Z3706" s="37">
        <v>15</v>
      </c>
      <c r="AA3706" s="37">
        <v>5</v>
      </c>
      <c r="AB3706" s="34" t="s">
        <v>44</v>
      </c>
      <c r="AC3706" s="34">
        <v>1</v>
      </c>
      <c r="AD3706" s="34">
        <v>13</v>
      </c>
      <c r="AE3706" s="34">
        <v>1</v>
      </c>
      <c r="AF3706" s="34">
        <v>21</v>
      </c>
      <c r="AG3706" s="34">
        <v>280</v>
      </c>
      <c r="AI3706" s="70">
        <f t="shared" si="640"/>
        <v>10.373999999999999</v>
      </c>
      <c r="AJ3706" s="71" t="s">
        <v>369</v>
      </c>
      <c r="AK3706" s="72">
        <f t="shared" si="641"/>
        <v>0.96188687250685145</v>
      </c>
      <c r="AL3706" s="73">
        <f t="shared" si="642"/>
        <v>0.96188687250685145</v>
      </c>
    </row>
    <row r="3707" spans="1:38" hidden="1">
      <c r="A3707" s="34" t="s">
        <v>196</v>
      </c>
      <c r="B3707" s="34" t="s">
        <v>40</v>
      </c>
      <c r="C3707" s="35">
        <v>40035</v>
      </c>
      <c r="D3707" s="34">
        <v>2009</v>
      </c>
      <c r="E3707" s="36">
        <v>0.46527777777777773</v>
      </c>
      <c r="F3707" s="36">
        <v>0.50208333333333333</v>
      </c>
      <c r="G3707" s="36">
        <f t="shared" si="635"/>
        <v>3.6805555555555591E-2</v>
      </c>
      <c r="H3707" s="37">
        <v>2</v>
      </c>
      <c r="I3707" s="37">
        <v>2</v>
      </c>
      <c r="J3707" s="37">
        <v>2</v>
      </c>
      <c r="K3707" s="37">
        <v>2</v>
      </c>
      <c r="L3707" s="14" t="s">
        <v>194</v>
      </c>
      <c r="M3707" s="14" t="s">
        <v>102</v>
      </c>
      <c r="N3707" s="37">
        <v>2</v>
      </c>
      <c r="O3707" s="34">
        <f t="shared" si="636"/>
        <v>20.79</v>
      </c>
      <c r="P3707" s="37">
        <v>6.3</v>
      </c>
      <c r="Q3707" s="34">
        <f t="shared" si="637"/>
        <v>20.79</v>
      </c>
      <c r="R3707" s="37">
        <v>6.3</v>
      </c>
      <c r="S3707" s="34">
        <f t="shared" si="638"/>
        <v>20.79</v>
      </c>
      <c r="T3707" s="37">
        <v>6.3</v>
      </c>
      <c r="U3707" s="34" t="s">
        <v>43</v>
      </c>
      <c r="V3707" s="34" t="s">
        <v>43</v>
      </c>
      <c r="W3707" s="38">
        <v>27.893219999999999</v>
      </c>
      <c r="X3707" s="38">
        <v>-115.20576</v>
      </c>
      <c r="Y3707" s="39">
        <f t="shared" si="639"/>
        <v>59</v>
      </c>
      <c r="Z3707" s="37">
        <v>15</v>
      </c>
      <c r="AA3707" s="37">
        <v>5</v>
      </c>
      <c r="AB3707" s="34" t="s">
        <v>44</v>
      </c>
      <c r="AC3707" s="34">
        <v>2</v>
      </c>
      <c r="AD3707" s="34">
        <v>16</v>
      </c>
      <c r="AE3707" s="34">
        <v>1</v>
      </c>
      <c r="AF3707" s="34">
        <v>31</v>
      </c>
      <c r="AG3707" s="34">
        <v>280</v>
      </c>
      <c r="AI3707" s="70">
        <f t="shared" si="640"/>
        <v>12.500999999999999</v>
      </c>
      <c r="AJ3707" s="71" t="s">
        <v>369</v>
      </c>
      <c r="AK3707" s="72">
        <f t="shared" si="641"/>
        <v>1.4471406331162124</v>
      </c>
      <c r="AL3707" s="73">
        <f t="shared" si="642"/>
        <v>1.4471406331162124</v>
      </c>
    </row>
    <row r="3708" spans="1:38" hidden="1">
      <c r="A3708" s="34" t="s">
        <v>197</v>
      </c>
      <c r="B3708" s="34" t="s">
        <v>40</v>
      </c>
      <c r="C3708" s="35">
        <v>40035</v>
      </c>
      <c r="D3708" s="34">
        <v>2009</v>
      </c>
      <c r="E3708" s="36">
        <v>0.46527777777777773</v>
      </c>
      <c r="F3708" s="36">
        <v>0.50208333333333333</v>
      </c>
      <c r="G3708" s="36">
        <f t="shared" si="635"/>
        <v>3.6805555555555591E-2</v>
      </c>
      <c r="H3708" s="37">
        <v>2</v>
      </c>
      <c r="I3708" s="37">
        <v>2</v>
      </c>
      <c r="J3708" s="37">
        <v>2</v>
      </c>
      <c r="K3708" s="37">
        <v>2</v>
      </c>
      <c r="L3708" s="14" t="s">
        <v>194</v>
      </c>
      <c r="M3708" s="14" t="s">
        <v>102</v>
      </c>
      <c r="N3708" s="37">
        <v>2</v>
      </c>
      <c r="O3708" s="34">
        <f t="shared" si="636"/>
        <v>20.79</v>
      </c>
      <c r="P3708" s="37">
        <v>6.3</v>
      </c>
      <c r="Q3708" s="34">
        <f t="shared" si="637"/>
        <v>20.79</v>
      </c>
      <c r="R3708" s="37">
        <v>6.3</v>
      </c>
      <c r="S3708" s="34">
        <f t="shared" si="638"/>
        <v>20.79</v>
      </c>
      <c r="T3708" s="37">
        <v>6.3</v>
      </c>
      <c r="U3708" s="34" t="s">
        <v>43</v>
      </c>
      <c r="V3708" s="34" t="s">
        <v>43</v>
      </c>
      <c r="W3708" s="38">
        <v>27.893219999999999</v>
      </c>
      <c r="X3708" s="38">
        <v>-115.20576</v>
      </c>
      <c r="Y3708" s="39">
        <f t="shared" si="639"/>
        <v>59</v>
      </c>
      <c r="Z3708" s="37">
        <v>15</v>
      </c>
      <c r="AA3708" s="37">
        <v>5</v>
      </c>
      <c r="AB3708" s="34" t="s">
        <v>46</v>
      </c>
      <c r="AC3708" s="34">
        <v>1</v>
      </c>
      <c r="AD3708" s="34">
        <v>20</v>
      </c>
      <c r="AE3708" s="34">
        <v>1</v>
      </c>
      <c r="AF3708" s="34">
        <v>11</v>
      </c>
      <c r="AG3708" s="34">
        <v>280</v>
      </c>
      <c r="AI3708" s="70">
        <f t="shared" ref="AI3708:AI3711" si="643">(0.748*AD3708)+1.2345</f>
        <v>16.194500000000001</v>
      </c>
      <c r="AJ3708" s="74">
        <f t="shared" ref="AJ3708:AJ3711" si="644">((POWER(AI3708*10,3.36))*2.24)/100000</f>
        <v>593.9131834357014</v>
      </c>
      <c r="AK3708" s="74">
        <f t="shared" ref="AK3708:AK3711" si="645">(0.0026*AJ3708)-0.61</f>
        <v>0.93417427693282351</v>
      </c>
      <c r="AL3708" s="73">
        <f t="shared" ref="AL3708:AL3711" si="646">IF(AK3708&gt;0,AK3708:AK3708,0)</f>
        <v>0.93417427693282351</v>
      </c>
    </row>
    <row r="3709" spans="1:38" hidden="1">
      <c r="A3709" s="34" t="s">
        <v>197</v>
      </c>
      <c r="B3709" s="34" t="s">
        <v>40</v>
      </c>
      <c r="C3709" s="35">
        <v>40035</v>
      </c>
      <c r="D3709" s="34">
        <v>2009</v>
      </c>
      <c r="E3709" s="36">
        <v>0.46527777777777773</v>
      </c>
      <c r="F3709" s="36">
        <v>0.50208333333333333</v>
      </c>
      <c r="G3709" s="36">
        <f t="shared" si="635"/>
        <v>3.6805555555555591E-2</v>
      </c>
      <c r="H3709" s="37">
        <v>2</v>
      </c>
      <c r="I3709" s="37">
        <v>2</v>
      </c>
      <c r="J3709" s="37">
        <v>2</v>
      </c>
      <c r="K3709" s="37">
        <v>2</v>
      </c>
      <c r="L3709" s="14" t="s">
        <v>194</v>
      </c>
      <c r="M3709" s="14" t="s">
        <v>102</v>
      </c>
      <c r="N3709" s="37">
        <v>2</v>
      </c>
      <c r="O3709" s="34">
        <f t="shared" si="636"/>
        <v>20.79</v>
      </c>
      <c r="P3709" s="37">
        <v>6.3</v>
      </c>
      <c r="Q3709" s="34">
        <f t="shared" si="637"/>
        <v>20.79</v>
      </c>
      <c r="R3709" s="37">
        <v>6.3</v>
      </c>
      <c r="S3709" s="34">
        <f t="shared" si="638"/>
        <v>20.79</v>
      </c>
      <c r="T3709" s="37">
        <v>6.3</v>
      </c>
      <c r="U3709" s="34" t="s">
        <v>43</v>
      </c>
      <c r="V3709" s="34" t="s">
        <v>43</v>
      </c>
      <c r="W3709" s="38">
        <v>27.893219999999999</v>
      </c>
      <c r="X3709" s="38">
        <v>-115.20576</v>
      </c>
      <c r="Y3709" s="39">
        <f t="shared" si="639"/>
        <v>59</v>
      </c>
      <c r="Z3709" s="37">
        <v>15</v>
      </c>
      <c r="AA3709" s="37">
        <v>5</v>
      </c>
      <c r="AB3709" s="34" t="s">
        <v>46</v>
      </c>
      <c r="AC3709" s="34">
        <v>1</v>
      </c>
      <c r="AD3709" s="34">
        <v>24</v>
      </c>
      <c r="AE3709" s="34">
        <v>1</v>
      </c>
      <c r="AF3709" s="34">
        <v>11</v>
      </c>
      <c r="AG3709" s="34">
        <v>280</v>
      </c>
      <c r="AI3709" s="70">
        <f t="shared" si="643"/>
        <v>19.186499999999999</v>
      </c>
      <c r="AJ3709" s="74">
        <f t="shared" si="644"/>
        <v>1049.8173965226345</v>
      </c>
      <c r="AK3709" s="74">
        <f t="shared" si="645"/>
        <v>2.1195252309588497</v>
      </c>
      <c r="AL3709" s="73">
        <f t="shared" si="646"/>
        <v>2.1195252309588497</v>
      </c>
    </row>
    <row r="3710" spans="1:38" hidden="1">
      <c r="A3710" s="34" t="s">
        <v>197</v>
      </c>
      <c r="B3710" s="34" t="s">
        <v>40</v>
      </c>
      <c r="C3710" s="35">
        <v>40035</v>
      </c>
      <c r="D3710" s="34">
        <v>2009</v>
      </c>
      <c r="E3710" s="36">
        <v>0.46527777777777773</v>
      </c>
      <c r="F3710" s="36">
        <v>0.50208333333333333</v>
      </c>
      <c r="G3710" s="36">
        <f t="shared" si="635"/>
        <v>3.6805555555555591E-2</v>
      </c>
      <c r="H3710" s="37">
        <v>2</v>
      </c>
      <c r="I3710" s="37">
        <v>2</v>
      </c>
      <c r="J3710" s="37">
        <v>2</v>
      </c>
      <c r="K3710" s="37">
        <v>2</v>
      </c>
      <c r="L3710" s="14" t="s">
        <v>194</v>
      </c>
      <c r="M3710" s="14" t="s">
        <v>102</v>
      </c>
      <c r="N3710" s="37">
        <v>2</v>
      </c>
      <c r="O3710" s="34">
        <f t="shared" si="636"/>
        <v>20.79</v>
      </c>
      <c r="P3710" s="37">
        <v>6.3</v>
      </c>
      <c r="Q3710" s="34">
        <f t="shared" si="637"/>
        <v>20.79</v>
      </c>
      <c r="R3710" s="37">
        <v>6.3</v>
      </c>
      <c r="S3710" s="34">
        <f t="shared" si="638"/>
        <v>20.79</v>
      </c>
      <c r="T3710" s="37">
        <v>6.3</v>
      </c>
      <c r="U3710" s="34" t="s">
        <v>43</v>
      </c>
      <c r="V3710" s="34" t="s">
        <v>43</v>
      </c>
      <c r="W3710" s="38">
        <v>27.893219999999999</v>
      </c>
      <c r="X3710" s="38">
        <v>-115.20576</v>
      </c>
      <c r="Y3710" s="39">
        <f t="shared" si="639"/>
        <v>59</v>
      </c>
      <c r="Z3710" s="37">
        <v>15</v>
      </c>
      <c r="AA3710" s="37">
        <v>5</v>
      </c>
      <c r="AB3710" s="34" t="s">
        <v>46</v>
      </c>
      <c r="AC3710" s="34">
        <v>2</v>
      </c>
      <c r="AD3710" s="34">
        <v>11</v>
      </c>
      <c r="AE3710" s="34">
        <v>1</v>
      </c>
      <c r="AF3710" s="34">
        <v>15</v>
      </c>
      <c r="AG3710" s="34">
        <v>280</v>
      </c>
      <c r="AI3710" s="70">
        <f t="shared" si="643"/>
        <v>9.4625000000000004</v>
      </c>
      <c r="AJ3710" s="74">
        <f t="shared" si="644"/>
        <v>97.640010435523564</v>
      </c>
      <c r="AK3710" s="74">
        <f t="shared" si="645"/>
        <v>-0.35613597286763871</v>
      </c>
      <c r="AL3710" s="73">
        <f t="shared" si="646"/>
        <v>0</v>
      </c>
    </row>
    <row r="3711" spans="1:38" hidden="1">
      <c r="A3711" s="34" t="s">
        <v>197</v>
      </c>
      <c r="B3711" s="34" t="s">
        <v>40</v>
      </c>
      <c r="C3711" s="35">
        <v>40035</v>
      </c>
      <c r="D3711" s="34">
        <v>2009</v>
      </c>
      <c r="E3711" s="36">
        <v>0.46527777777777773</v>
      </c>
      <c r="F3711" s="36">
        <v>0.50208333333333333</v>
      </c>
      <c r="G3711" s="36">
        <f t="shared" si="635"/>
        <v>3.6805555555555591E-2</v>
      </c>
      <c r="H3711" s="37">
        <v>2</v>
      </c>
      <c r="I3711" s="37">
        <v>2</v>
      </c>
      <c r="J3711" s="37">
        <v>2</v>
      </c>
      <c r="K3711" s="37">
        <v>2</v>
      </c>
      <c r="L3711" s="14" t="s">
        <v>194</v>
      </c>
      <c r="M3711" s="14" t="s">
        <v>102</v>
      </c>
      <c r="N3711" s="37">
        <v>2</v>
      </c>
      <c r="O3711" s="34">
        <f t="shared" si="636"/>
        <v>20.79</v>
      </c>
      <c r="P3711" s="37">
        <v>6.3</v>
      </c>
      <c r="Q3711" s="34">
        <f t="shared" si="637"/>
        <v>20.79</v>
      </c>
      <c r="R3711" s="37">
        <v>6.3</v>
      </c>
      <c r="S3711" s="34">
        <f t="shared" si="638"/>
        <v>20.79</v>
      </c>
      <c r="T3711" s="37">
        <v>6.3</v>
      </c>
      <c r="U3711" s="34" t="s">
        <v>43</v>
      </c>
      <c r="V3711" s="34" t="s">
        <v>43</v>
      </c>
      <c r="W3711" s="38">
        <v>27.893219999999999</v>
      </c>
      <c r="X3711" s="38">
        <v>-115.20576</v>
      </c>
      <c r="Y3711" s="39">
        <f t="shared" si="639"/>
        <v>59</v>
      </c>
      <c r="Z3711" s="37">
        <v>15</v>
      </c>
      <c r="AA3711" s="37">
        <v>5</v>
      </c>
      <c r="AB3711" s="34" t="s">
        <v>46</v>
      </c>
      <c r="AC3711" s="34">
        <v>2</v>
      </c>
      <c r="AD3711" s="34">
        <v>11</v>
      </c>
      <c r="AE3711" s="34">
        <v>1</v>
      </c>
      <c r="AF3711" s="34">
        <v>15</v>
      </c>
      <c r="AG3711" s="34">
        <v>280</v>
      </c>
      <c r="AI3711" s="70">
        <f t="shared" si="643"/>
        <v>9.4625000000000004</v>
      </c>
      <c r="AJ3711" s="74">
        <f t="shared" si="644"/>
        <v>97.640010435523564</v>
      </c>
      <c r="AK3711" s="74">
        <f t="shared" si="645"/>
        <v>-0.35613597286763871</v>
      </c>
      <c r="AL3711" s="73">
        <f t="shared" si="646"/>
        <v>0</v>
      </c>
    </row>
    <row r="3712" spans="1:38" hidden="1">
      <c r="A3712" s="34" t="s">
        <v>198</v>
      </c>
      <c r="B3712" s="34" t="s">
        <v>40</v>
      </c>
      <c r="C3712" s="35">
        <v>40033</v>
      </c>
      <c r="D3712" s="34">
        <v>2009</v>
      </c>
      <c r="E3712" s="36">
        <v>0.41944444444444445</v>
      </c>
      <c r="F3712" s="36">
        <v>0.44930555555555557</v>
      </c>
      <c r="G3712" s="36">
        <f t="shared" si="635"/>
        <v>2.9861111111111116E-2</v>
      </c>
      <c r="H3712" s="37">
        <v>2</v>
      </c>
      <c r="I3712" s="37">
        <v>1</v>
      </c>
      <c r="J3712" s="37">
        <v>3</v>
      </c>
      <c r="K3712" s="37">
        <v>3</v>
      </c>
      <c r="L3712" s="14" t="s">
        <v>194</v>
      </c>
      <c r="M3712" s="14" t="s">
        <v>102</v>
      </c>
      <c r="N3712" s="37">
        <v>2</v>
      </c>
      <c r="O3712" s="34">
        <f t="shared" si="636"/>
        <v>36.959999999999994</v>
      </c>
      <c r="P3712" s="37">
        <v>11.2</v>
      </c>
      <c r="Q3712" s="34">
        <f t="shared" si="637"/>
        <v>33</v>
      </c>
      <c r="R3712" s="37">
        <v>10</v>
      </c>
      <c r="S3712" s="34">
        <f t="shared" si="638"/>
        <v>36.959999999999994</v>
      </c>
      <c r="T3712" s="37">
        <v>11.2</v>
      </c>
      <c r="U3712" s="34" t="s">
        <v>43</v>
      </c>
      <c r="V3712" s="34" t="s">
        <v>43</v>
      </c>
      <c r="W3712" s="38">
        <v>27.89659</v>
      </c>
      <c r="X3712" s="38">
        <v>-115.20563</v>
      </c>
      <c r="Y3712" s="39">
        <f t="shared" si="639"/>
        <v>62.6</v>
      </c>
      <c r="Z3712" s="37">
        <v>17</v>
      </c>
      <c r="AA3712" s="37">
        <v>10</v>
      </c>
      <c r="AB3712" s="34" t="s">
        <v>44</v>
      </c>
      <c r="AC3712" s="34">
        <v>1</v>
      </c>
      <c r="AD3712" s="34">
        <v>17</v>
      </c>
      <c r="AE3712" s="34">
        <v>1</v>
      </c>
      <c r="AF3712" s="34">
        <v>7</v>
      </c>
      <c r="AG3712" s="34">
        <v>320</v>
      </c>
      <c r="AI3712" s="70">
        <f t="shared" ref="AI3712:AI3719" si="647">(0.709*AD3712)+1.157</f>
        <v>13.209999999999999</v>
      </c>
      <c r="AJ3712" s="71" t="s">
        <v>369</v>
      </c>
      <c r="AK3712" s="72">
        <f t="shared" ref="AK3712:AK3719" si="648">((POWER(AI3712*10,2.19))*0.037)/1000</f>
        <v>1.6329725885917237</v>
      </c>
      <c r="AL3712" s="73">
        <f t="shared" ref="AL3712:AL3719" si="649">((POWER(AI3712*10,2.19))*0.037)/1000</f>
        <v>1.6329725885917237</v>
      </c>
    </row>
    <row r="3713" spans="1:38" hidden="1">
      <c r="A3713" s="34" t="s">
        <v>198</v>
      </c>
      <c r="B3713" s="34" t="s">
        <v>40</v>
      </c>
      <c r="C3713" s="35">
        <v>40033</v>
      </c>
      <c r="D3713" s="34">
        <v>2009</v>
      </c>
      <c r="E3713" s="36">
        <v>0.41944444444444445</v>
      </c>
      <c r="F3713" s="36">
        <v>0.44930555555555557</v>
      </c>
      <c r="G3713" s="36">
        <f t="shared" si="635"/>
        <v>2.9861111111111116E-2</v>
      </c>
      <c r="H3713" s="37">
        <v>2</v>
      </c>
      <c r="I3713" s="37">
        <v>1</v>
      </c>
      <c r="J3713" s="37">
        <v>3</v>
      </c>
      <c r="K3713" s="37">
        <v>3</v>
      </c>
      <c r="L3713" s="14" t="s">
        <v>194</v>
      </c>
      <c r="M3713" s="14" t="s">
        <v>102</v>
      </c>
      <c r="N3713" s="37">
        <v>2</v>
      </c>
      <c r="O3713" s="34">
        <f t="shared" si="636"/>
        <v>36.959999999999994</v>
      </c>
      <c r="P3713" s="37">
        <v>11.2</v>
      </c>
      <c r="Q3713" s="34">
        <f t="shared" si="637"/>
        <v>33</v>
      </c>
      <c r="R3713" s="37">
        <v>10</v>
      </c>
      <c r="S3713" s="34">
        <f t="shared" si="638"/>
        <v>36.959999999999994</v>
      </c>
      <c r="T3713" s="37">
        <v>11.2</v>
      </c>
      <c r="U3713" s="34" t="s">
        <v>43</v>
      </c>
      <c r="V3713" s="34" t="s">
        <v>43</v>
      </c>
      <c r="W3713" s="38">
        <v>27.89659</v>
      </c>
      <c r="X3713" s="38">
        <v>-115.20563</v>
      </c>
      <c r="Y3713" s="39">
        <f t="shared" si="639"/>
        <v>62.6</v>
      </c>
      <c r="Z3713" s="37">
        <v>17</v>
      </c>
      <c r="AA3713" s="37">
        <v>10</v>
      </c>
      <c r="AB3713" s="34" t="s">
        <v>44</v>
      </c>
      <c r="AC3713" s="34">
        <v>1</v>
      </c>
      <c r="AD3713" s="34">
        <v>18</v>
      </c>
      <c r="AE3713" s="34">
        <v>1</v>
      </c>
      <c r="AF3713" s="34">
        <v>7</v>
      </c>
      <c r="AG3713" s="34">
        <v>320</v>
      </c>
      <c r="AI3713" s="70">
        <f t="shared" si="647"/>
        <v>13.918999999999999</v>
      </c>
      <c r="AJ3713" s="71" t="s">
        <v>369</v>
      </c>
      <c r="AK3713" s="72">
        <f t="shared" si="648"/>
        <v>1.8310631406548505</v>
      </c>
      <c r="AL3713" s="73">
        <f t="shared" si="649"/>
        <v>1.8310631406548505</v>
      </c>
    </row>
    <row r="3714" spans="1:38" hidden="1">
      <c r="A3714" s="34" t="s">
        <v>198</v>
      </c>
      <c r="B3714" s="34" t="s">
        <v>40</v>
      </c>
      <c r="C3714" s="35">
        <v>40033</v>
      </c>
      <c r="D3714" s="34">
        <v>2009</v>
      </c>
      <c r="E3714" s="36">
        <v>0.41944444444444445</v>
      </c>
      <c r="F3714" s="36">
        <v>0.44930555555555557</v>
      </c>
      <c r="G3714" s="36">
        <f t="shared" si="635"/>
        <v>2.9861111111111116E-2</v>
      </c>
      <c r="H3714" s="37">
        <v>2</v>
      </c>
      <c r="I3714" s="37">
        <v>1</v>
      </c>
      <c r="J3714" s="37">
        <v>3</v>
      </c>
      <c r="K3714" s="37">
        <v>3</v>
      </c>
      <c r="L3714" s="14" t="s">
        <v>194</v>
      </c>
      <c r="M3714" s="14" t="s">
        <v>102</v>
      </c>
      <c r="N3714" s="37">
        <v>2</v>
      </c>
      <c r="O3714" s="34">
        <f t="shared" si="636"/>
        <v>36.959999999999994</v>
      </c>
      <c r="P3714" s="37">
        <v>11.2</v>
      </c>
      <c r="Q3714" s="34">
        <f t="shared" si="637"/>
        <v>33</v>
      </c>
      <c r="R3714" s="37">
        <v>10</v>
      </c>
      <c r="S3714" s="34">
        <f t="shared" si="638"/>
        <v>36.959999999999994</v>
      </c>
      <c r="T3714" s="37">
        <v>11.2</v>
      </c>
      <c r="U3714" s="34" t="s">
        <v>43</v>
      </c>
      <c r="V3714" s="34" t="s">
        <v>43</v>
      </c>
      <c r="W3714" s="38">
        <v>27.89659</v>
      </c>
      <c r="X3714" s="38">
        <v>-115.20563</v>
      </c>
      <c r="Y3714" s="39">
        <f t="shared" si="639"/>
        <v>62.6</v>
      </c>
      <c r="Z3714" s="37">
        <v>17</v>
      </c>
      <c r="AA3714" s="37">
        <v>10</v>
      </c>
      <c r="AB3714" s="34" t="s">
        <v>44</v>
      </c>
      <c r="AC3714" s="34">
        <v>2</v>
      </c>
      <c r="AD3714" s="34">
        <v>12</v>
      </c>
      <c r="AE3714" s="34">
        <v>1</v>
      </c>
      <c r="AF3714" s="34">
        <v>10</v>
      </c>
      <c r="AG3714" s="34">
        <v>320</v>
      </c>
      <c r="AI3714" s="70">
        <f t="shared" si="647"/>
        <v>9.6649999999999991</v>
      </c>
      <c r="AJ3714" s="71" t="s">
        <v>369</v>
      </c>
      <c r="AK3714" s="72">
        <f t="shared" si="648"/>
        <v>0.82374690124645178</v>
      </c>
      <c r="AL3714" s="73">
        <f t="shared" si="649"/>
        <v>0.82374690124645178</v>
      </c>
    </row>
    <row r="3715" spans="1:38" hidden="1">
      <c r="A3715" s="34" t="s">
        <v>198</v>
      </c>
      <c r="B3715" s="34" t="s">
        <v>40</v>
      </c>
      <c r="C3715" s="35">
        <v>40033</v>
      </c>
      <c r="D3715" s="34">
        <v>2009</v>
      </c>
      <c r="E3715" s="36">
        <v>0.41944444444444445</v>
      </c>
      <c r="F3715" s="36">
        <v>0.44930555555555557</v>
      </c>
      <c r="G3715" s="36">
        <f t="shared" si="635"/>
        <v>2.9861111111111116E-2</v>
      </c>
      <c r="H3715" s="37">
        <v>2</v>
      </c>
      <c r="I3715" s="37">
        <v>1</v>
      </c>
      <c r="J3715" s="37">
        <v>3</v>
      </c>
      <c r="K3715" s="37">
        <v>3</v>
      </c>
      <c r="L3715" s="14" t="s">
        <v>194</v>
      </c>
      <c r="M3715" s="14" t="s">
        <v>102</v>
      </c>
      <c r="N3715" s="37">
        <v>2</v>
      </c>
      <c r="O3715" s="34">
        <f t="shared" si="636"/>
        <v>36.959999999999994</v>
      </c>
      <c r="P3715" s="37">
        <v>11.2</v>
      </c>
      <c r="Q3715" s="34">
        <f t="shared" si="637"/>
        <v>33</v>
      </c>
      <c r="R3715" s="37">
        <v>10</v>
      </c>
      <c r="S3715" s="34">
        <f t="shared" si="638"/>
        <v>36.959999999999994</v>
      </c>
      <c r="T3715" s="37">
        <v>11.2</v>
      </c>
      <c r="U3715" s="34" t="s">
        <v>43</v>
      </c>
      <c r="V3715" s="34" t="s">
        <v>43</v>
      </c>
      <c r="W3715" s="38">
        <v>27.89659</v>
      </c>
      <c r="X3715" s="38">
        <v>-115.20563</v>
      </c>
      <c r="Y3715" s="39">
        <f t="shared" si="639"/>
        <v>62.6</v>
      </c>
      <c r="Z3715" s="37">
        <v>17</v>
      </c>
      <c r="AA3715" s="37">
        <v>10</v>
      </c>
      <c r="AB3715" s="34" t="s">
        <v>44</v>
      </c>
      <c r="AC3715" s="34">
        <v>3</v>
      </c>
      <c r="AD3715" s="34">
        <v>10</v>
      </c>
      <c r="AE3715" s="34">
        <v>1</v>
      </c>
      <c r="AF3715" s="34">
        <v>19</v>
      </c>
      <c r="AG3715" s="34">
        <v>320</v>
      </c>
      <c r="AI3715" s="70">
        <f t="shared" si="647"/>
        <v>8.2469999999999999</v>
      </c>
      <c r="AJ3715" s="71" t="s">
        <v>369</v>
      </c>
      <c r="AK3715" s="72">
        <f t="shared" si="648"/>
        <v>0.58195573469462847</v>
      </c>
      <c r="AL3715" s="73">
        <f t="shared" si="649"/>
        <v>0.58195573469462847</v>
      </c>
    </row>
    <row r="3716" spans="1:38" hidden="1">
      <c r="A3716" s="34" t="s">
        <v>198</v>
      </c>
      <c r="B3716" s="34" t="s">
        <v>40</v>
      </c>
      <c r="C3716" s="35">
        <v>40033</v>
      </c>
      <c r="D3716" s="34">
        <v>2009</v>
      </c>
      <c r="E3716" s="36">
        <v>0.41944444444444445</v>
      </c>
      <c r="F3716" s="36">
        <v>0.44930555555555557</v>
      </c>
      <c r="G3716" s="36">
        <f t="shared" si="635"/>
        <v>2.9861111111111116E-2</v>
      </c>
      <c r="H3716" s="37">
        <v>2</v>
      </c>
      <c r="I3716" s="37">
        <v>1</v>
      </c>
      <c r="J3716" s="37">
        <v>3</v>
      </c>
      <c r="K3716" s="37">
        <v>3</v>
      </c>
      <c r="L3716" s="14" t="s">
        <v>194</v>
      </c>
      <c r="M3716" s="14" t="s">
        <v>102</v>
      </c>
      <c r="N3716" s="37">
        <v>2</v>
      </c>
      <c r="O3716" s="34">
        <f t="shared" si="636"/>
        <v>36.959999999999994</v>
      </c>
      <c r="P3716" s="37">
        <v>11.2</v>
      </c>
      <c r="Q3716" s="34">
        <f t="shared" si="637"/>
        <v>33</v>
      </c>
      <c r="R3716" s="37">
        <v>10</v>
      </c>
      <c r="S3716" s="34">
        <f t="shared" si="638"/>
        <v>36.959999999999994</v>
      </c>
      <c r="T3716" s="37">
        <v>11.2</v>
      </c>
      <c r="U3716" s="34" t="s">
        <v>43</v>
      </c>
      <c r="V3716" s="34" t="s">
        <v>43</v>
      </c>
      <c r="W3716" s="38">
        <v>27.89659</v>
      </c>
      <c r="X3716" s="38">
        <v>-115.20563</v>
      </c>
      <c r="Y3716" s="39">
        <f t="shared" si="639"/>
        <v>62.6</v>
      </c>
      <c r="Z3716" s="37">
        <v>17</v>
      </c>
      <c r="AA3716" s="37">
        <v>10</v>
      </c>
      <c r="AB3716" s="34" t="s">
        <v>44</v>
      </c>
      <c r="AC3716" s="34">
        <v>4</v>
      </c>
      <c r="AD3716" s="34">
        <v>14</v>
      </c>
      <c r="AE3716" s="34">
        <v>1</v>
      </c>
      <c r="AF3716" s="34">
        <v>26</v>
      </c>
      <c r="AG3716" s="34">
        <v>320</v>
      </c>
      <c r="AI3716" s="70">
        <f t="shared" si="647"/>
        <v>11.083</v>
      </c>
      <c r="AJ3716" s="71" t="s">
        <v>369</v>
      </c>
      <c r="AK3716" s="72">
        <f t="shared" si="648"/>
        <v>1.1117350137621949</v>
      </c>
      <c r="AL3716" s="73">
        <f t="shared" si="649"/>
        <v>1.1117350137621949</v>
      </c>
    </row>
    <row r="3717" spans="1:38" hidden="1">
      <c r="A3717" s="34" t="s">
        <v>198</v>
      </c>
      <c r="B3717" s="34" t="s">
        <v>40</v>
      </c>
      <c r="C3717" s="35">
        <v>40033</v>
      </c>
      <c r="D3717" s="34">
        <v>2009</v>
      </c>
      <c r="E3717" s="36">
        <v>0.41944444444444445</v>
      </c>
      <c r="F3717" s="36">
        <v>0.44930555555555557</v>
      </c>
      <c r="G3717" s="36">
        <f t="shared" si="635"/>
        <v>2.9861111111111116E-2</v>
      </c>
      <c r="H3717" s="37">
        <v>2</v>
      </c>
      <c r="I3717" s="37">
        <v>1</v>
      </c>
      <c r="J3717" s="37">
        <v>3</v>
      </c>
      <c r="K3717" s="37">
        <v>3</v>
      </c>
      <c r="L3717" s="14" t="s">
        <v>194</v>
      </c>
      <c r="M3717" s="14" t="s">
        <v>102</v>
      </c>
      <c r="N3717" s="37">
        <v>2</v>
      </c>
      <c r="O3717" s="34">
        <f t="shared" si="636"/>
        <v>36.959999999999994</v>
      </c>
      <c r="P3717" s="37">
        <v>11.2</v>
      </c>
      <c r="Q3717" s="34">
        <f t="shared" si="637"/>
        <v>33</v>
      </c>
      <c r="R3717" s="37">
        <v>10</v>
      </c>
      <c r="S3717" s="34">
        <f t="shared" si="638"/>
        <v>36.959999999999994</v>
      </c>
      <c r="T3717" s="37">
        <v>11.2</v>
      </c>
      <c r="U3717" s="34" t="s">
        <v>43</v>
      </c>
      <c r="V3717" s="34" t="s">
        <v>43</v>
      </c>
      <c r="W3717" s="38">
        <v>27.89659</v>
      </c>
      <c r="X3717" s="38">
        <v>-115.20563</v>
      </c>
      <c r="Y3717" s="39">
        <f t="shared" si="639"/>
        <v>62.6</v>
      </c>
      <c r="Z3717" s="37">
        <v>17</v>
      </c>
      <c r="AA3717" s="37">
        <v>10</v>
      </c>
      <c r="AB3717" s="34" t="s">
        <v>44</v>
      </c>
      <c r="AC3717" s="34">
        <v>4</v>
      </c>
      <c r="AD3717" s="34">
        <v>16</v>
      </c>
      <c r="AE3717" s="34">
        <v>1</v>
      </c>
      <c r="AF3717" s="34">
        <v>26</v>
      </c>
      <c r="AG3717" s="34">
        <v>320</v>
      </c>
      <c r="AI3717" s="70">
        <f t="shared" si="647"/>
        <v>12.500999999999999</v>
      </c>
      <c r="AJ3717" s="71" t="s">
        <v>369</v>
      </c>
      <c r="AK3717" s="72">
        <f t="shared" si="648"/>
        <v>1.4471406331162124</v>
      </c>
      <c r="AL3717" s="73">
        <f t="shared" si="649"/>
        <v>1.4471406331162124</v>
      </c>
    </row>
    <row r="3718" spans="1:38" hidden="1">
      <c r="A3718" s="34" t="s">
        <v>198</v>
      </c>
      <c r="B3718" s="34" t="s">
        <v>40</v>
      </c>
      <c r="C3718" s="35">
        <v>40033</v>
      </c>
      <c r="D3718" s="34">
        <v>2009</v>
      </c>
      <c r="E3718" s="36">
        <v>0.41944444444444445</v>
      </c>
      <c r="F3718" s="36">
        <v>0.44930555555555557</v>
      </c>
      <c r="G3718" s="36">
        <f t="shared" si="635"/>
        <v>2.9861111111111116E-2</v>
      </c>
      <c r="H3718" s="37">
        <v>2</v>
      </c>
      <c r="I3718" s="37">
        <v>1</v>
      </c>
      <c r="J3718" s="37">
        <v>3</v>
      </c>
      <c r="K3718" s="37">
        <v>3</v>
      </c>
      <c r="L3718" s="14" t="s">
        <v>194</v>
      </c>
      <c r="M3718" s="14" t="s">
        <v>102</v>
      </c>
      <c r="N3718" s="37">
        <v>2</v>
      </c>
      <c r="O3718" s="34">
        <f t="shared" si="636"/>
        <v>36.959999999999994</v>
      </c>
      <c r="P3718" s="37">
        <v>11.2</v>
      </c>
      <c r="Q3718" s="34">
        <f t="shared" si="637"/>
        <v>33</v>
      </c>
      <c r="R3718" s="37">
        <v>10</v>
      </c>
      <c r="S3718" s="34">
        <f t="shared" si="638"/>
        <v>36.959999999999994</v>
      </c>
      <c r="T3718" s="37">
        <v>11.2</v>
      </c>
      <c r="U3718" s="34" t="s">
        <v>43</v>
      </c>
      <c r="V3718" s="34" t="s">
        <v>43</v>
      </c>
      <c r="W3718" s="38">
        <v>27.89659</v>
      </c>
      <c r="X3718" s="38">
        <v>-115.20563</v>
      </c>
      <c r="Y3718" s="39">
        <f t="shared" si="639"/>
        <v>62.6</v>
      </c>
      <c r="Z3718" s="37">
        <v>17</v>
      </c>
      <c r="AA3718" s="37">
        <v>10</v>
      </c>
      <c r="AB3718" s="34" t="s">
        <v>44</v>
      </c>
      <c r="AC3718" s="34">
        <v>5</v>
      </c>
      <c r="AD3718" s="34">
        <v>9</v>
      </c>
      <c r="AE3718" s="34">
        <v>1</v>
      </c>
      <c r="AF3718" s="34">
        <v>38</v>
      </c>
      <c r="AG3718" s="34">
        <v>320</v>
      </c>
      <c r="AI3718" s="70">
        <f t="shared" si="647"/>
        <v>7.5379999999999994</v>
      </c>
      <c r="AJ3718" s="71" t="s">
        <v>369</v>
      </c>
      <c r="AK3718" s="72">
        <f t="shared" si="648"/>
        <v>0.47796121404284658</v>
      </c>
      <c r="AL3718" s="73">
        <f t="shared" si="649"/>
        <v>0.47796121404284658</v>
      </c>
    </row>
    <row r="3719" spans="1:38" hidden="1">
      <c r="A3719" s="34" t="s">
        <v>198</v>
      </c>
      <c r="B3719" s="34" t="s">
        <v>40</v>
      </c>
      <c r="C3719" s="35">
        <v>40033</v>
      </c>
      <c r="D3719" s="34">
        <v>2009</v>
      </c>
      <c r="E3719" s="36">
        <v>0.41944444444444445</v>
      </c>
      <c r="F3719" s="36">
        <v>0.44930555555555557</v>
      </c>
      <c r="G3719" s="36">
        <f t="shared" si="635"/>
        <v>2.9861111111111116E-2</v>
      </c>
      <c r="H3719" s="37">
        <v>2</v>
      </c>
      <c r="I3719" s="37">
        <v>1</v>
      </c>
      <c r="J3719" s="37">
        <v>3</v>
      </c>
      <c r="K3719" s="37">
        <v>3</v>
      </c>
      <c r="L3719" s="14" t="s">
        <v>194</v>
      </c>
      <c r="M3719" s="14" t="s">
        <v>102</v>
      </c>
      <c r="N3719" s="37">
        <v>2</v>
      </c>
      <c r="O3719" s="34">
        <f t="shared" si="636"/>
        <v>36.959999999999994</v>
      </c>
      <c r="P3719" s="37">
        <v>11.2</v>
      </c>
      <c r="Q3719" s="34">
        <f t="shared" si="637"/>
        <v>33</v>
      </c>
      <c r="R3719" s="37">
        <v>10</v>
      </c>
      <c r="S3719" s="34">
        <f t="shared" si="638"/>
        <v>36.959999999999994</v>
      </c>
      <c r="T3719" s="37">
        <v>11.2</v>
      </c>
      <c r="U3719" s="34" t="s">
        <v>43</v>
      </c>
      <c r="V3719" s="34" t="s">
        <v>43</v>
      </c>
      <c r="W3719" s="38">
        <v>27.89659</v>
      </c>
      <c r="X3719" s="38">
        <v>-115.20563</v>
      </c>
      <c r="Y3719" s="39">
        <f t="shared" si="639"/>
        <v>62.6</v>
      </c>
      <c r="Z3719" s="37">
        <v>17</v>
      </c>
      <c r="AA3719" s="37">
        <v>10</v>
      </c>
      <c r="AB3719" s="34" t="s">
        <v>44</v>
      </c>
      <c r="AC3719" s="34">
        <v>5</v>
      </c>
      <c r="AD3719" s="34">
        <v>14</v>
      </c>
      <c r="AE3719" s="34">
        <v>1</v>
      </c>
      <c r="AF3719" s="34">
        <v>38</v>
      </c>
      <c r="AG3719" s="34">
        <v>320</v>
      </c>
      <c r="AI3719" s="70">
        <f t="shared" si="647"/>
        <v>11.083</v>
      </c>
      <c r="AJ3719" s="71" t="s">
        <v>369</v>
      </c>
      <c r="AK3719" s="72">
        <f t="shared" si="648"/>
        <v>1.1117350137621949</v>
      </c>
      <c r="AL3719" s="73">
        <f t="shared" si="649"/>
        <v>1.1117350137621949</v>
      </c>
    </row>
    <row r="3720" spans="1:38" hidden="1">
      <c r="A3720" s="34" t="s">
        <v>199</v>
      </c>
      <c r="B3720" s="34" t="s">
        <v>40</v>
      </c>
      <c r="C3720" s="35">
        <v>40033</v>
      </c>
      <c r="D3720" s="34">
        <v>2009</v>
      </c>
      <c r="E3720" s="36">
        <v>0.41944444444444445</v>
      </c>
      <c r="F3720" s="36">
        <v>0.44930555555555557</v>
      </c>
      <c r="G3720" s="36">
        <f t="shared" si="635"/>
        <v>2.9861111111111116E-2</v>
      </c>
      <c r="H3720" s="37">
        <v>2</v>
      </c>
      <c r="I3720" s="37">
        <v>1</v>
      </c>
      <c r="J3720" s="37">
        <v>3</v>
      </c>
      <c r="K3720" s="37">
        <v>3</v>
      </c>
      <c r="L3720" s="14" t="s">
        <v>194</v>
      </c>
      <c r="M3720" s="14" t="s">
        <v>102</v>
      </c>
      <c r="N3720" s="37">
        <v>2</v>
      </c>
      <c r="O3720" s="34">
        <f t="shared" si="636"/>
        <v>36.959999999999994</v>
      </c>
      <c r="P3720" s="37">
        <v>11.2</v>
      </c>
      <c r="Q3720" s="34">
        <f t="shared" si="637"/>
        <v>33</v>
      </c>
      <c r="R3720" s="37">
        <v>10</v>
      </c>
      <c r="S3720" s="34">
        <f t="shared" si="638"/>
        <v>36.959999999999994</v>
      </c>
      <c r="T3720" s="37">
        <v>11.2</v>
      </c>
      <c r="U3720" s="34" t="s">
        <v>43</v>
      </c>
      <c r="V3720" s="34" t="s">
        <v>43</v>
      </c>
      <c r="W3720" s="38">
        <v>27.89659</v>
      </c>
      <c r="X3720" s="38">
        <v>-115.20563</v>
      </c>
      <c r="Y3720" s="39">
        <f t="shared" si="639"/>
        <v>62.6</v>
      </c>
      <c r="Z3720" s="37">
        <v>17</v>
      </c>
      <c r="AA3720" s="37">
        <v>10</v>
      </c>
      <c r="AB3720" s="34" t="s">
        <v>46</v>
      </c>
      <c r="AC3720" s="34">
        <v>0</v>
      </c>
      <c r="AD3720" s="34">
        <v>0</v>
      </c>
      <c r="AE3720" s="34">
        <v>0</v>
      </c>
      <c r="AF3720" s="34"/>
      <c r="AG3720" s="34">
        <v>320</v>
      </c>
      <c r="AI3720" s="70">
        <f t="shared" ref="AI3720:AI3724" si="650">(0.748*AD3720)+1.2345</f>
        <v>1.2344999999999999</v>
      </c>
      <c r="AJ3720" s="74">
        <f t="shared" ref="AJ3720:AJ3724" si="651">((POWER(AI3720*10,3.36))*2.24)/100000</f>
        <v>0.10414971720920797</v>
      </c>
      <c r="AK3720" s="74">
        <f t="shared" ref="AK3720:AK3724" si="652">(0.0026*AJ3720)-0.61</f>
        <v>-0.6097292107352561</v>
      </c>
      <c r="AL3720" s="73">
        <f t="shared" ref="AL3720:AL3724" si="653">IF(AK3720&gt;0,AK3720:AK3720,0)</f>
        <v>0</v>
      </c>
    </row>
    <row r="3721" spans="1:38">
      <c r="A3721" s="34" t="s">
        <v>200</v>
      </c>
      <c r="B3721" s="34" t="s">
        <v>201</v>
      </c>
      <c r="C3721" s="35">
        <v>40026</v>
      </c>
      <c r="D3721" s="34">
        <v>2009</v>
      </c>
      <c r="E3721" s="36">
        <v>0.56319444444444444</v>
      </c>
      <c r="F3721" s="36">
        <v>0.59861111111111109</v>
      </c>
      <c r="G3721" s="36">
        <f t="shared" si="635"/>
        <v>3.5416666666666652E-2</v>
      </c>
      <c r="H3721" s="37">
        <v>2</v>
      </c>
      <c r="I3721" s="37">
        <v>2</v>
      </c>
      <c r="J3721" s="37">
        <v>2</v>
      </c>
      <c r="K3721" s="37">
        <v>2</v>
      </c>
      <c r="L3721" s="14" t="s">
        <v>48</v>
      </c>
      <c r="M3721" s="14" t="s">
        <v>49</v>
      </c>
      <c r="N3721" s="37">
        <v>1</v>
      </c>
      <c r="O3721" s="34">
        <f t="shared" si="636"/>
        <v>20.46</v>
      </c>
      <c r="P3721" s="39">
        <v>6.2</v>
      </c>
      <c r="Q3721" s="34">
        <f t="shared" si="637"/>
        <v>19.47</v>
      </c>
      <c r="R3721" s="34">
        <v>5.9</v>
      </c>
      <c r="S3721" s="34">
        <f t="shared" si="638"/>
        <v>20.46</v>
      </c>
      <c r="T3721" s="34">
        <v>6.2</v>
      </c>
      <c r="U3721" s="34" t="s">
        <v>43</v>
      </c>
      <c r="V3721" s="34" t="s">
        <v>43</v>
      </c>
      <c r="W3721" s="38">
        <v>27.847300000000001</v>
      </c>
      <c r="X3721" s="38">
        <v>-115.16943999999999</v>
      </c>
      <c r="Y3721" s="39">
        <f t="shared" si="639"/>
        <v>62.6</v>
      </c>
      <c r="Z3721" s="37">
        <v>17</v>
      </c>
      <c r="AA3721" s="37">
        <v>5</v>
      </c>
      <c r="AB3721" s="34" t="s">
        <v>46</v>
      </c>
      <c r="AC3721" s="34">
        <v>1</v>
      </c>
      <c r="AD3721" s="34">
        <v>20</v>
      </c>
      <c r="AE3721" s="34">
        <v>1</v>
      </c>
      <c r="AF3721" s="34">
        <v>2</v>
      </c>
      <c r="AG3721" s="34">
        <v>30</v>
      </c>
      <c r="AI3721" s="70">
        <f t="shared" si="650"/>
        <v>16.194500000000001</v>
      </c>
      <c r="AJ3721" s="74">
        <f t="shared" si="651"/>
        <v>593.9131834357014</v>
      </c>
      <c r="AK3721" s="74">
        <f t="shared" si="652"/>
        <v>0.93417427693282351</v>
      </c>
      <c r="AL3721" s="73">
        <f t="shared" si="653"/>
        <v>0.93417427693282351</v>
      </c>
    </row>
    <row r="3722" spans="1:38">
      <c r="A3722" s="34" t="s">
        <v>200</v>
      </c>
      <c r="B3722" s="34" t="s">
        <v>201</v>
      </c>
      <c r="C3722" s="35">
        <v>40026</v>
      </c>
      <c r="D3722" s="34">
        <v>2009</v>
      </c>
      <c r="E3722" s="36">
        <v>0.56319444444444444</v>
      </c>
      <c r="F3722" s="36">
        <v>0.59861111111111109</v>
      </c>
      <c r="G3722" s="36">
        <f t="shared" si="635"/>
        <v>3.5416666666666652E-2</v>
      </c>
      <c r="H3722" s="37">
        <v>2</v>
      </c>
      <c r="I3722" s="37">
        <v>2</v>
      </c>
      <c r="J3722" s="37">
        <v>2</v>
      </c>
      <c r="K3722" s="37">
        <v>2</v>
      </c>
      <c r="L3722" s="14" t="s">
        <v>48</v>
      </c>
      <c r="M3722" s="14" t="s">
        <v>49</v>
      </c>
      <c r="N3722" s="37">
        <v>1</v>
      </c>
      <c r="O3722" s="34">
        <f t="shared" si="636"/>
        <v>20.46</v>
      </c>
      <c r="P3722" s="39">
        <v>6.2</v>
      </c>
      <c r="Q3722" s="34">
        <f t="shared" si="637"/>
        <v>19.47</v>
      </c>
      <c r="R3722" s="34">
        <v>5.9</v>
      </c>
      <c r="S3722" s="34">
        <f t="shared" si="638"/>
        <v>20.46</v>
      </c>
      <c r="T3722" s="34">
        <v>6.2</v>
      </c>
      <c r="U3722" s="34" t="s">
        <v>43</v>
      </c>
      <c r="V3722" s="34" t="s">
        <v>43</v>
      </c>
      <c r="W3722" s="38">
        <v>27.847300000000001</v>
      </c>
      <c r="X3722" s="38">
        <v>-115.16943999999999</v>
      </c>
      <c r="Y3722" s="39">
        <f t="shared" si="639"/>
        <v>62.6</v>
      </c>
      <c r="Z3722" s="37">
        <v>17</v>
      </c>
      <c r="AA3722" s="37">
        <v>5</v>
      </c>
      <c r="AB3722" s="34" t="s">
        <v>46</v>
      </c>
      <c r="AC3722" s="34">
        <v>1</v>
      </c>
      <c r="AD3722" s="34">
        <v>22</v>
      </c>
      <c r="AE3722" s="34">
        <v>1</v>
      </c>
      <c r="AF3722" s="34">
        <v>2</v>
      </c>
      <c r="AG3722" s="34">
        <v>30</v>
      </c>
      <c r="AI3722" s="70">
        <f t="shared" si="650"/>
        <v>17.6905</v>
      </c>
      <c r="AJ3722" s="74">
        <f t="shared" si="651"/>
        <v>799.19872211710003</v>
      </c>
      <c r="AK3722" s="74">
        <f t="shared" si="652"/>
        <v>1.4679166775044603</v>
      </c>
      <c r="AL3722" s="73">
        <f t="shared" si="653"/>
        <v>1.4679166775044603</v>
      </c>
    </row>
    <row r="3723" spans="1:38">
      <c r="A3723" s="34" t="s">
        <v>200</v>
      </c>
      <c r="B3723" s="34" t="s">
        <v>201</v>
      </c>
      <c r="C3723" s="35">
        <v>40026</v>
      </c>
      <c r="D3723" s="34">
        <v>2009</v>
      </c>
      <c r="E3723" s="36">
        <v>0.56319444444444444</v>
      </c>
      <c r="F3723" s="36">
        <v>0.59861111111111109</v>
      </c>
      <c r="G3723" s="36">
        <f t="shared" si="635"/>
        <v>3.5416666666666652E-2</v>
      </c>
      <c r="H3723" s="37">
        <v>2</v>
      </c>
      <c r="I3723" s="37">
        <v>2</v>
      </c>
      <c r="J3723" s="37">
        <v>2</v>
      </c>
      <c r="K3723" s="37">
        <v>2</v>
      </c>
      <c r="L3723" s="14" t="s">
        <v>48</v>
      </c>
      <c r="M3723" s="14" t="s">
        <v>49</v>
      </c>
      <c r="N3723" s="37">
        <v>1</v>
      </c>
      <c r="O3723" s="34">
        <f t="shared" si="636"/>
        <v>20.46</v>
      </c>
      <c r="P3723" s="39">
        <v>6.2</v>
      </c>
      <c r="Q3723" s="34">
        <f t="shared" si="637"/>
        <v>19.47</v>
      </c>
      <c r="R3723" s="34">
        <v>5.9</v>
      </c>
      <c r="S3723" s="34">
        <f t="shared" si="638"/>
        <v>20.46</v>
      </c>
      <c r="T3723" s="34">
        <v>6.2</v>
      </c>
      <c r="U3723" s="34" t="s">
        <v>43</v>
      </c>
      <c r="V3723" s="34" t="s">
        <v>43</v>
      </c>
      <c r="W3723" s="38">
        <v>27.847300000000001</v>
      </c>
      <c r="X3723" s="38">
        <v>-115.16943999999999</v>
      </c>
      <c r="Y3723" s="39">
        <f t="shared" si="639"/>
        <v>62.6</v>
      </c>
      <c r="Z3723" s="37">
        <v>17</v>
      </c>
      <c r="AA3723" s="37">
        <v>5</v>
      </c>
      <c r="AB3723" s="34" t="s">
        <v>46</v>
      </c>
      <c r="AC3723" s="34">
        <v>2</v>
      </c>
      <c r="AD3723" s="34">
        <v>17</v>
      </c>
      <c r="AE3723" s="34">
        <v>1</v>
      </c>
      <c r="AF3723" s="34">
        <v>6</v>
      </c>
      <c r="AG3723" s="34">
        <v>30</v>
      </c>
      <c r="AI3723" s="70">
        <f t="shared" si="650"/>
        <v>13.9505</v>
      </c>
      <c r="AJ3723" s="74">
        <f t="shared" si="651"/>
        <v>359.80704047984557</v>
      </c>
      <c r="AK3723" s="74">
        <f t="shared" si="652"/>
        <v>0.32549830524759849</v>
      </c>
      <c r="AL3723" s="73">
        <f t="shared" si="653"/>
        <v>0.32549830524759849</v>
      </c>
    </row>
    <row r="3724" spans="1:38">
      <c r="A3724" s="34" t="s">
        <v>200</v>
      </c>
      <c r="B3724" s="34" t="s">
        <v>201</v>
      </c>
      <c r="C3724" s="35">
        <v>40026</v>
      </c>
      <c r="D3724" s="34">
        <v>2009</v>
      </c>
      <c r="E3724" s="36">
        <v>0.56319444444444444</v>
      </c>
      <c r="F3724" s="36">
        <v>0.59861111111111109</v>
      </c>
      <c r="G3724" s="36">
        <f t="shared" si="635"/>
        <v>3.5416666666666652E-2</v>
      </c>
      <c r="H3724" s="37">
        <v>2</v>
      </c>
      <c r="I3724" s="37">
        <v>2</v>
      </c>
      <c r="J3724" s="37">
        <v>2</v>
      </c>
      <c r="K3724" s="37">
        <v>2</v>
      </c>
      <c r="L3724" s="14" t="s">
        <v>48</v>
      </c>
      <c r="M3724" s="14" t="s">
        <v>49</v>
      </c>
      <c r="N3724" s="37">
        <v>1</v>
      </c>
      <c r="O3724" s="34">
        <f t="shared" si="636"/>
        <v>20.46</v>
      </c>
      <c r="P3724" s="39">
        <v>6.2</v>
      </c>
      <c r="Q3724" s="34">
        <f t="shared" si="637"/>
        <v>19.47</v>
      </c>
      <c r="R3724" s="34">
        <v>5.9</v>
      </c>
      <c r="S3724" s="34">
        <f t="shared" si="638"/>
        <v>20.46</v>
      </c>
      <c r="T3724" s="34">
        <v>6.2</v>
      </c>
      <c r="U3724" s="34" t="s">
        <v>43</v>
      </c>
      <c r="V3724" s="34" t="s">
        <v>43</v>
      </c>
      <c r="W3724" s="38">
        <v>27.847300000000001</v>
      </c>
      <c r="X3724" s="38">
        <v>-115.16943999999999</v>
      </c>
      <c r="Y3724" s="39">
        <f t="shared" si="639"/>
        <v>62.6</v>
      </c>
      <c r="Z3724" s="37">
        <v>17</v>
      </c>
      <c r="AA3724" s="37">
        <v>5</v>
      </c>
      <c r="AB3724" s="34" t="s">
        <v>46</v>
      </c>
      <c r="AC3724" s="34">
        <v>3</v>
      </c>
      <c r="AD3724" s="34">
        <v>21</v>
      </c>
      <c r="AE3724" s="34">
        <v>1</v>
      </c>
      <c r="AF3724" s="34">
        <v>22</v>
      </c>
      <c r="AG3724" s="34">
        <v>30</v>
      </c>
      <c r="AI3724" s="70">
        <f t="shared" si="650"/>
        <v>16.942499999999999</v>
      </c>
      <c r="AJ3724" s="74">
        <f t="shared" si="651"/>
        <v>691.21379845369552</v>
      </c>
      <c r="AK3724" s="74">
        <f t="shared" si="652"/>
        <v>1.1871558759796081</v>
      </c>
      <c r="AL3724" s="73">
        <f t="shared" si="653"/>
        <v>1.1871558759796081</v>
      </c>
    </row>
    <row r="3725" spans="1:38">
      <c r="A3725" s="34" t="s">
        <v>202</v>
      </c>
      <c r="B3725" s="34" t="s">
        <v>201</v>
      </c>
      <c r="C3725" s="35">
        <v>40026</v>
      </c>
      <c r="D3725" s="34">
        <v>2009</v>
      </c>
      <c r="E3725" s="36">
        <v>0.56319444444444444</v>
      </c>
      <c r="F3725" s="36">
        <v>0.59861111111111109</v>
      </c>
      <c r="G3725" s="36">
        <f t="shared" si="635"/>
        <v>3.5416666666666652E-2</v>
      </c>
      <c r="H3725" s="37">
        <v>2</v>
      </c>
      <c r="I3725" s="37">
        <v>2</v>
      </c>
      <c r="J3725" s="37">
        <v>2</v>
      </c>
      <c r="K3725" s="37">
        <v>2</v>
      </c>
      <c r="L3725" s="14" t="s">
        <v>48</v>
      </c>
      <c r="M3725" s="14" t="s">
        <v>49</v>
      </c>
      <c r="N3725" s="37">
        <v>1</v>
      </c>
      <c r="O3725" s="34">
        <f t="shared" si="636"/>
        <v>20.46</v>
      </c>
      <c r="P3725" s="39">
        <v>6.2</v>
      </c>
      <c r="Q3725" s="34">
        <f t="shared" si="637"/>
        <v>19.47</v>
      </c>
      <c r="R3725" s="34">
        <v>5.9</v>
      </c>
      <c r="S3725" s="34">
        <f t="shared" si="638"/>
        <v>20.46</v>
      </c>
      <c r="T3725" s="34">
        <v>6.2</v>
      </c>
      <c r="U3725" s="34" t="s">
        <v>43</v>
      </c>
      <c r="V3725" s="34" t="s">
        <v>43</v>
      </c>
      <c r="W3725" s="38">
        <v>27.847300000000001</v>
      </c>
      <c r="X3725" s="38">
        <v>-115.16943999999999</v>
      </c>
      <c r="Y3725" s="39">
        <f t="shared" si="639"/>
        <v>62.6</v>
      </c>
      <c r="Z3725" s="37">
        <v>17</v>
      </c>
      <c r="AA3725" s="37">
        <v>5</v>
      </c>
      <c r="AB3725" s="34" t="s">
        <v>44</v>
      </c>
      <c r="AC3725" s="34">
        <v>1</v>
      </c>
      <c r="AD3725" s="34">
        <v>15</v>
      </c>
      <c r="AE3725" s="34">
        <v>1</v>
      </c>
      <c r="AF3725" s="34">
        <v>2</v>
      </c>
      <c r="AG3725" s="34">
        <v>30</v>
      </c>
      <c r="AI3725" s="70">
        <f t="shared" ref="AI3725:AI3773" si="654">(0.709*AD3725)+1.157</f>
        <v>11.792</v>
      </c>
      <c r="AJ3725" s="71" t="s">
        <v>369</v>
      </c>
      <c r="AK3725" s="72">
        <f t="shared" ref="AK3725:AK3773" si="655">((POWER(AI3725*10,2.19))*0.037)/1000</f>
        <v>1.2734394051640829</v>
      </c>
      <c r="AL3725" s="73">
        <f t="shared" ref="AL3725:AL3773" si="656">((POWER(AI3725*10,2.19))*0.037)/1000</f>
        <v>1.2734394051640829</v>
      </c>
    </row>
    <row r="3726" spans="1:38">
      <c r="A3726" s="34" t="s">
        <v>202</v>
      </c>
      <c r="B3726" s="34" t="s">
        <v>201</v>
      </c>
      <c r="C3726" s="35">
        <v>40026</v>
      </c>
      <c r="D3726" s="34">
        <v>2009</v>
      </c>
      <c r="E3726" s="36">
        <v>0.56319444444444444</v>
      </c>
      <c r="F3726" s="36">
        <v>0.59861111111111109</v>
      </c>
      <c r="G3726" s="36">
        <f t="shared" si="635"/>
        <v>3.5416666666666652E-2</v>
      </c>
      <c r="H3726" s="37">
        <v>2</v>
      </c>
      <c r="I3726" s="37">
        <v>2</v>
      </c>
      <c r="J3726" s="37">
        <v>2</v>
      </c>
      <c r="K3726" s="37">
        <v>2</v>
      </c>
      <c r="L3726" s="14" t="s">
        <v>48</v>
      </c>
      <c r="M3726" s="14" t="s">
        <v>49</v>
      </c>
      <c r="N3726" s="37">
        <v>1</v>
      </c>
      <c r="O3726" s="34">
        <f t="shared" si="636"/>
        <v>20.46</v>
      </c>
      <c r="P3726" s="39">
        <v>6.2</v>
      </c>
      <c r="Q3726" s="34">
        <f t="shared" si="637"/>
        <v>19.47</v>
      </c>
      <c r="R3726" s="34">
        <v>5.9</v>
      </c>
      <c r="S3726" s="34">
        <f t="shared" si="638"/>
        <v>20.46</v>
      </c>
      <c r="T3726" s="34">
        <v>6.2</v>
      </c>
      <c r="U3726" s="34" t="s">
        <v>43</v>
      </c>
      <c r="V3726" s="34" t="s">
        <v>43</v>
      </c>
      <c r="W3726" s="38">
        <v>27.847300000000001</v>
      </c>
      <c r="X3726" s="38">
        <v>-115.16943999999999</v>
      </c>
      <c r="Y3726" s="39">
        <f t="shared" si="639"/>
        <v>62.6</v>
      </c>
      <c r="Z3726" s="37">
        <v>17</v>
      </c>
      <c r="AA3726" s="37">
        <v>5</v>
      </c>
      <c r="AB3726" s="34" t="s">
        <v>44</v>
      </c>
      <c r="AC3726" s="34">
        <v>1</v>
      </c>
      <c r="AD3726" s="34">
        <v>19</v>
      </c>
      <c r="AE3726" s="34">
        <v>1</v>
      </c>
      <c r="AF3726" s="34">
        <v>2</v>
      </c>
      <c r="AG3726" s="34">
        <v>30</v>
      </c>
      <c r="AI3726" s="70">
        <f t="shared" si="654"/>
        <v>14.628</v>
      </c>
      <c r="AJ3726" s="71" t="s">
        <v>369</v>
      </c>
      <c r="AK3726" s="72">
        <f t="shared" si="655"/>
        <v>2.041534710262368</v>
      </c>
      <c r="AL3726" s="73">
        <f t="shared" si="656"/>
        <v>2.041534710262368</v>
      </c>
    </row>
    <row r="3727" spans="1:38">
      <c r="A3727" s="34" t="s">
        <v>202</v>
      </c>
      <c r="B3727" s="34" t="s">
        <v>201</v>
      </c>
      <c r="C3727" s="35">
        <v>40026</v>
      </c>
      <c r="D3727" s="34">
        <v>2009</v>
      </c>
      <c r="E3727" s="36">
        <v>0.56319444444444444</v>
      </c>
      <c r="F3727" s="36">
        <v>0.59861111111111109</v>
      </c>
      <c r="G3727" s="36">
        <f t="shared" si="635"/>
        <v>3.5416666666666652E-2</v>
      </c>
      <c r="H3727" s="37">
        <v>2</v>
      </c>
      <c r="I3727" s="37">
        <v>2</v>
      </c>
      <c r="J3727" s="37">
        <v>2</v>
      </c>
      <c r="K3727" s="37">
        <v>2</v>
      </c>
      <c r="L3727" s="14" t="s">
        <v>48</v>
      </c>
      <c r="M3727" s="14" t="s">
        <v>49</v>
      </c>
      <c r="N3727" s="37">
        <v>1</v>
      </c>
      <c r="O3727" s="34">
        <f t="shared" si="636"/>
        <v>20.46</v>
      </c>
      <c r="P3727" s="39">
        <v>6.2</v>
      </c>
      <c r="Q3727" s="34">
        <f t="shared" si="637"/>
        <v>19.47</v>
      </c>
      <c r="R3727" s="34">
        <v>5.9</v>
      </c>
      <c r="S3727" s="34">
        <f t="shared" si="638"/>
        <v>20.46</v>
      </c>
      <c r="T3727" s="34">
        <v>6.2</v>
      </c>
      <c r="U3727" s="34" t="s">
        <v>43</v>
      </c>
      <c r="V3727" s="34" t="s">
        <v>43</v>
      </c>
      <c r="W3727" s="38">
        <v>27.847300000000001</v>
      </c>
      <c r="X3727" s="38">
        <v>-115.16943999999999</v>
      </c>
      <c r="Y3727" s="39">
        <f t="shared" si="639"/>
        <v>62.6</v>
      </c>
      <c r="Z3727" s="37">
        <v>17</v>
      </c>
      <c r="AA3727" s="37">
        <v>5</v>
      </c>
      <c r="AB3727" s="34" t="s">
        <v>44</v>
      </c>
      <c r="AC3727" s="34">
        <v>1</v>
      </c>
      <c r="AD3727" s="34">
        <v>22</v>
      </c>
      <c r="AE3727" s="34">
        <v>1</v>
      </c>
      <c r="AF3727" s="34">
        <v>2</v>
      </c>
      <c r="AG3727" s="34">
        <v>30</v>
      </c>
      <c r="AI3727" s="70">
        <f t="shared" si="654"/>
        <v>16.754999999999999</v>
      </c>
      <c r="AJ3727" s="71" t="s">
        <v>369</v>
      </c>
      <c r="AK3727" s="72">
        <f t="shared" si="655"/>
        <v>2.7483879168691034</v>
      </c>
      <c r="AL3727" s="73">
        <f t="shared" si="656"/>
        <v>2.7483879168691034</v>
      </c>
    </row>
    <row r="3728" spans="1:38">
      <c r="A3728" s="34" t="s">
        <v>202</v>
      </c>
      <c r="B3728" s="34" t="s">
        <v>201</v>
      </c>
      <c r="C3728" s="35">
        <v>40026</v>
      </c>
      <c r="D3728" s="34">
        <v>2009</v>
      </c>
      <c r="E3728" s="36">
        <v>0.56319444444444444</v>
      </c>
      <c r="F3728" s="36">
        <v>0.59861111111111109</v>
      </c>
      <c r="G3728" s="36">
        <f t="shared" si="635"/>
        <v>3.5416666666666652E-2</v>
      </c>
      <c r="H3728" s="37">
        <v>2</v>
      </c>
      <c r="I3728" s="37">
        <v>2</v>
      </c>
      <c r="J3728" s="37">
        <v>2</v>
      </c>
      <c r="K3728" s="37">
        <v>2</v>
      </c>
      <c r="L3728" s="14" t="s">
        <v>48</v>
      </c>
      <c r="M3728" s="14" t="s">
        <v>49</v>
      </c>
      <c r="N3728" s="37">
        <v>1</v>
      </c>
      <c r="O3728" s="34">
        <f t="shared" si="636"/>
        <v>20.46</v>
      </c>
      <c r="P3728" s="39">
        <v>6.2</v>
      </c>
      <c r="Q3728" s="34">
        <f t="shared" si="637"/>
        <v>19.47</v>
      </c>
      <c r="R3728" s="34">
        <v>5.9</v>
      </c>
      <c r="S3728" s="34">
        <f t="shared" si="638"/>
        <v>20.46</v>
      </c>
      <c r="T3728" s="34">
        <v>6.2</v>
      </c>
      <c r="U3728" s="34" t="s">
        <v>43</v>
      </c>
      <c r="V3728" s="34" t="s">
        <v>43</v>
      </c>
      <c r="W3728" s="38">
        <v>27.847300000000001</v>
      </c>
      <c r="X3728" s="38">
        <v>-115.16943999999999</v>
      </c>
      <c r="Y3728" s="39">
        <f t="shared" si="639"/>
        <v>62.6</v>
      </c>
      <c r="Z3728" s="37">
        <v>17</v>
      </c>
      <c r="AA3728" s="37">
        <v>5</v>
      </c>
      <c r="AB3728" s="34" t="s">
        <v>44</v>
      </c>
      <c r="AC3728" s="34">
        <v>2</v>
      </c>
      <c r="AD3728" s="34">
        <v>19</v>
      </c>
      <c r="AE3728" s="34">
        <v>1</v>
      </c>
      <c r="AF3728" s="34">
        <v>6</v>
      </c>
      <c r="AG3728" s="34">
        <v>30</v>
      </c>
      <c r="AI3728" s="70">
        <f t="shared" si="654"/>
        <v>14.628</v>
      </c>
      <c r="AJ3728" s="71" t="s">
        <v>369</v>
      </c>
      <c r="AK3728" s="72">
        <f t="shared" si="655"/>
        <v>2.041534710262368</v>
      </c>
      <c r="AL3728" s="73">
        <f t="shared" si="656"/>
        <v>2.041534710262368</v>
      </c>
    </row>
    <row r="3729" spans="1:38">
      <c r="A3729" s="34" t="s">
        <v>202</v>
      </c>
      <c r="B3729" s="34" t="s">
        <v>201</v>
      </c>
      <c r="C3729" s="35">
        <v>40026</v>
      </c>
      <c r="D3729" s="34">
        <v>2009</v>
      </c>
      <c r="E3729" s="36">
        <v>0.56319444444444444</v>
      </c>
      <c r="F3729" s="36">
        <v>0.59861111111111109</v>
      </c>
      <c r="G3729" s="36">
        <f t="shared" si="635"/>
        <v>3.5416666666666652E-2</v>
      </c>
      <c r="H3729" s="37">
        <v>2</v>
      </c>
      <c r="I3729" s="37">
        <v>2</v>
      </c>
      <c r="J3729" s="37">
        <v>2</v>
      </c>
      <c r="K3729" s="37">
        <v>2</v>
      </c>
      <c r="L3729" s="14" t="s">
        <v>48</v>
      </c>
      <c r="M3729" s="14" t="s">
        <v>49</v>
      </c>
      <c r="N3729" s="37">
        <v>1</v>
      </c>
      <c r="O3729" s="34">
        <f t="shared" si="636"/>
        <v>20.46</v>
      </c>
      <c r="P3729" s="39">
        <v>6.2</v>
      </c>
      <c r="Q3729" s="34">
        <f t="shared" si="637"/>
        <v>19.47</v>
      </c>
      <c r="R3729" s="34">
        <v>5.9</v>
      </c>
      <c r="S3729" s="34">
        <f t="shared" si="638"/>
        <v>20.46</v>
      </c>
      <c r="T3729" s="34">
        <v>6.2</v>
      </c>
      <c r="U3729" s="34" t="s">
        <v>43</v>
      </c>
      <c r="V3729" s="34" t="s">
        <v>43</v>
      </c>
      <c r="W3729" s="38">
        <v>27.847300000000001</v>
      </c>
      <c r="X3729" s="38">
        <v>-115.16943999999999</v>
      </c>
      <c r="Y3729" s="39">
        <f t="shared" si="639"/>
        <v>62.6</v>
      </c>
      <c r="Z3729" s="37">
        <v>17</v>
      </c>
      <c r="AA3729" s="37">
        <v>5</v>
      </c>
      <c r="AB3729" s="34" t="s">
        <v>44</v>
      </c>
      <c r="AC3729" s="34">
        <v>2</v>
      </c>
      <c r="AD3729" s="34">
        <v>20</v>
      </c>
      <c r="AE3729" s="34">
        <v>1</v>
      </c>
      <c r="AF3729" s="34">
        <v>6</v>
      </c>
      <c r="AG3729" s="34">
        <v>30</v>
      </c>
      <c r="AI3729" s="70">
        <f t="shared" si="654"/>
        <v>15.337</v>
      </c>
      <c r="AJ3729" s="71" t="s">
        <v>369</v>
      </c>
      <c r="AK3729" s="72">
        <f t="shared" si="655"/>
        <v>2.2645047633742106</v>
      </c>
      <c r="AL3729" s="73">
        <f t="shared" si="656"/>
        <v>2.2645047633742106</v>
      </c>
    </row>
    <row r="3730" spans="1:38">
      <c r="A3730" s="34" t="s">
        <v>202</v>
      </c>
      <c r="B3730" s="34" t="s">
        <v>201</v>
      </c>
      <c r="C3730" s="35">
        <v>40026</v>
      </c>
      <c r="D3730" s="34">
        <v>2009</v>
      </c>
      <c r="E3730" s="36">
        <v>0.56319444444444444</v>
      </c>
      <c r="F3730" s="36">
        <v>0.59861111111111109</v>
      </c>
      <c r="G3730" s="36">
        <f t="shared" si="635"/>
        <v>3.5416666666666652E-2</v>
      </c>
      <c r="H3730" s="37">
        <v>2</v>
      </c>
      <c r="I3730" s="37">
        <v>2</v>
      </c>
      <c r="J3730" s="37">
        <v>2</v>
      </c>
      <c r="K3730" s="37">
        <v>2</v>
      </c>
      <c r="L3730" s="14" t="s">
        <v>48</v>
      </c>
      <c r="M3730" s="14" t="s">
        <v>49</v>
      </c>
      <c r="N3730" s="37">
        <v>1</v>
      </c>
      <c r="O3730" s="34">
        <f t="shared" si="636"/>
        <v>20.46</v>
      </c>
      <c r="P3730" s="39">
        <v>6.2</v>
      </c>
      <c r="Q3730" s="34">
        <f t="shared" si="637"/>
        <v>19.47</v>
      </c>
      <c r="R3730" s="34">
        <v>5.9</v>
      </c>
      <c r="S3730" s="34">
        <f t="shared" si="638"/>
        <v>20.46</v>
      </c>
      <c r="T3730" s="34">
        <v>6.2</v>
      </c>
      <c r="U3730" s="34" t="s">
        <v>43</v>
      </c>
      <c r="V3730" s="34" t="s">
        <v>43</v>
      </c>
      <c r="W3730" s="38">
        <v>27.847300000000001</v>
      </c>
      <c r="X3730" s="38">
        <v>-115.16943999999999</v>
      </c>
      <c r="Y3730" s="39">
        <f t="shared" si="639"/>
        <v>62.6</v>
      </c>
      <c r="Z3730" s="37">
        <v>17</v>
      </c>
      <c r="AA3730" s="37">
        <v>5</v>
      </c>
      <c r="AB3730" s="34" t="s">
        <v>44</v>
      </c>
      <c r="AC3730" s="34">
        <v>2</v>
      </c>
      <c r="AD3730" s="34">
        <v>22</v>
      </c>
      <c r="AE3730" s="34">
        <v>1</v>
      </c>
      <c r="AF3730" s="34">
        <v>6</v>
      </c>
      <c r="AG3730" s="34">
        <v>30</v>
      </c>
      <c r="AI3730" s="70">
        <f t="shared" si="654"/>
        <v>16.754999999999999</v>
      </c>
      <c r="AJ3730" s="71" t="s">
        <v>369</v>
      </c>
      <c r="AK3730" s="72">
        <f t="shared" si="655"/>
        <v>2.7483879168691034</v>
      </c>
      <c r="AL3730" s="73">
        <f t="shared" si="656"/>
        <v>2.7483879168691034</v>
      </c>
    </row>
    <row r="3731" spans="1:38">
      <c r="A3731" s="34" t="s">
        <v>202</v>
      </c>
      <c r="B3731" s="34" t="s">
        <v>201</v>
      </c>
      <c r="C3731" s="35">
        <v>40026</v>
      </c>
      <c r="D3731" s="34">
        <v>2009</v>
      </c>
      <c r="E3731" s="36">
        <v>0.56319444444444444</v>
      </c>
      <c r="F3731" s="36">
        <v>0.59861111111111109</v>
      </c>
      <c r="G3731" s="36">
        <f t="shared" si="635"/>
        <v>3.5416666666666652E-2</v>
      </c>
      <c r="H3731" s="37">
        <v>2</v>
      </c>
      <c r="I3731" s="37">
        <v>2</v>
      </c>
      <c r="J3731" s="37">
        <v>2</v>
      </c>
      <c r="K3731" s="37">
        <v>2</v>
      </c>
      <c r="L3731" s="14" t="s">
        <v>48</v>
      </c>
      <c r="M3731" s="14" t="s">
        <v>49</v>
      </c>
      <c r="N3731" s="37">
        <v>1</v>
      </c>
      <c r="O3731" s="34">
        <f t="shared" si="636"/>
        <v>20.46</v>
      </c>
      <c r="P3731" s="39">
        <v>6.2</v>
      </c>
      <c r="Q3731" s="34">
        <f t="shared" si="637"/>
        <v>19.47</v>
      </c>
      <c r="R3731" s="34">
        <v>5.9</v>
      </c>
      <c r="S3731" s="34">
        <f t="shared" si="638"/>
        <v>20.46</v>
      </c>
      <c r="T3731" s="34">
        <v>6.2</v>
      </c>
      <c r="U3731" s="34" t="s">
        <v>43</v>
      </c>
      <c r="V3731" s="34" t="s">
        <v>43</v>
      </c>
      <c r="W3731" s="38">
        <v>27.847300000000001</v>
      </c>
      <c r="X3731" s="38">
        <v>-115.16943999999999</v>
      </c>
      <c r="Y3731" s="39">
        <f t="shared" si="639"/>
        <v>62.6</v>
      </c>
      <c r="Z3731" s="37">
        <v>17</v>
      </c>
      <c r="AA3731" s="37">
        <v>5</v>
      </c>
      <c r="AB3731" s="34" t="s">
        <v>44</v>
      </c>
      <c r="AC3731" s="34">
        <v>3</v>
      </c>
      <c r="AD3731" s="34">
        <v>7</v>
      </c>
      <c r="AE3731" s="34">
        <v>1</v>
      </c>
      <c r="AF3731" s="34">
        <v>14</v>
      </c>
      <c r="AG3731" s="34">
        <v>30</v>
      </c>
      <c r="AI3731" s="70">
        <f t="shared" si="654"/>
        <v>6.12</v>
      </c>
      <c r="AJ3731" s="71" t="s">
        <v>369</v>
      </c>
      <c r="AK3731" s="72">
        <f t="shared" si="655"/>
        <v>0.30282194081802571</v>
      </c>
      <c r="AL3731" s="73">
        <f t="shared" si="656"/>
        <v>0.30282194081802571</v>
      </c>
    </row>
    <row r="3732" spans="1:38">
      <c r="A3732" s="34" t="s">
        <v>202</v>
      </c>
      <c r="B3732" s="34" t="s">
        <v>201</v>
      </c>
      <c r="C3732" s="35">
        <v>40026</v>
      </c>
      <c r="D3732" s="34">
        <v>2009</v>
      </c>
      <c r="E3732" s="36">
        <v>0.56319444444444444</v>
      </c>
      <c r="F3732" s="36">
        <v>0.59861111111111109</v>
      </c>
      <c r="G3732" s="36">
        <f t="shared" si="635"/>
        <v>3.5416666666666652E-2</v>
      </c>
      <c r="H3732" s="37">
        <v>2</v>
      </c>
      <c r="I3732" s="37">
        <v>2</v>
      </c>
      <c r="J3732" s="37">
        <v>2</v>
      </c>
      <c r="K3732" s="37">
        <v>2</v>
      </c>
      <c r="L3732" s="14" t="s">
        <v>48</v>
      </c>
      <c r="M3732" s="14" t="s">
        <v>49</v>
      </c>
      <c r="N3732" s="37">
        <v>1</v>
      </c>
      <c r="O3732" s="34">
        <f t="shared" si="636"/>
        <v>20.46</v>
      </c>
      <c r="P3732" s="39">
        <v>6.2</v>
      </c>
      <c r="Q3732" s="34">
        <f t="shared" si="637"/>
        <v>19.47</v>
      </c>
      <c r="R3732" s="34">
        <v>5.9</v>
      </c>
      <c r="S3732" s="34">
        <f t="shared" si="638"/>
        <v>20.46</v>
      </c>
      <c r="T3732" s="34">
        <v>6.2</v>
      </c>
      <c r="U3732" s="34" t="s">
        <v>43</v>
      </c>
      <c r="V3732" s="34" t="s">
        <v>43</v>
      </c>
      <c r="W3732" s="38">
        <v>27.847300000000001</v>
      </c>
      <c r="X3732" s="38">
        <v>-115.16943999999999</v>
      </c>
      <c r="Y3732" s="39">
        <f t="shared" si="639"/>
        <v>62.6</v>
      </c>
      <c r="Z3732" s="37">
        <v>17</v>
      </c>
      <c r="AA3732" s="37">
        <v>5</v>
      </c>
      <c r="AB3732" s="34" t="s">
        <v>44</v>
      </c>
      <c r="AC3732" s="34">
        <v>3</v>
      </c>
      <c r="AD3732" s="34">
        <v>18</v>
      </c>
      <c r="AE3732" s="34">
        <v>1</v>
      </c>
      <c r="AF3732" s="34">
        <v>14</v>
      </c>
      <c r="AG3732" s="34">
        <v>30</v>
      </c>
      <c r="AI3732" s="70">
        <f t="shared" si="654"/>
        <v>13.918999999999999</v>
      </c>
      <c r="AJ3732" s="71" t="s">
        <v>369</v>
      </c>
      <c r="AK3732" s="72">
        <f t="shared" si="655"/>
        <v>1.8310631406548505</v>
      </c>
      <c r="AL3732" s="73">
        <f t="shared" si="656"/>
        <v>1.8310631406548505</v>
      </c>
    </row>
    <row r="3733" spans="1:38">
      <c r="A3733" s="34" t="s">
        <v>202</v>
      </c>
      <c r="B3733" s="34" t="s">
        <v>201</v>
      </c>
      <c r="C3733" s="35">
        <v>40026</v>
      </c>
      <c r="D3733" s="34">
        <v>2009</v>
      </c>
      <c r="E3733" s="36">
        <v>0.56319444444444444</v>
      </c>
      <c r="F3733" s="36">
        <v>0.59861111111111109</v>
      </c>
      <c r="G3733" s="36">
        <f t="shared" si="635"/>
        <v>3.5416666666666652E-2</v>
      </c>
      <c r="H3733" s="37">
        <v>2</v>
      </c>
      <c r="I3733" s="37">
        <v>2</v>
      </c>
      <c r="J3733" s="37">
        <v>2</v>
      </c>
      <c r="K3733" s="37">
        <v>2</v>
      </c>
      <c r="L3733" s="14" t="s">
        <v>48</v>
      </c>
      <c r="M3733" s="14" t="s">
        <v>49</v>
      </c>
      <c r="N3733" s="37">
        <v>1</v>
      </c>
      <c r="O3733" s="34">
        <f t="shared" si="636"/>
        <v>20.46</v>
      </c>
      <c r="P3733" s="39">
        <v>6.2</v>
      </c>
      <c r="Q3733" s="34">
        <f t="shared" si="637"/>
        <v>19.47</v>
      </c>
      <c r="R3733" s="34">
        <v>5.9</v>
      </c>
      <c r="S3733" s="34">
        <f t="shared" si="638"/>
        <v>20.46</v>
      </c>
      <c r="T3733" s="34">
        <v>6.2</v>
      </c>
      <c r="U3733" s="34" t="s">
        <v>43</v>
      </c>
      <c r="V3733" s="34" t="s">
        <v>43</v>
      </c>
      <c r="W3733" s="38">
        <v>27.847300000000001</v>
      </c>
      <c r="X3733" s="38">
        <v>-115.16943999999999</v>
      </c>
      <c r="Y3733" s="39">
        <f t="shared" si="639"/>
        <v>62.6</v>
      </c>
      <c r="Z3733" s="37">
        <v>17</v>
      </c>
      <c r="AA3733" s="37">
        <v>5</v>
      </c>
      <c r="AB3733" s="34" t="s">
        <v>44</v>
      </c>
      <c r="AC3733" s="34">
        <v>3</v>
      </c>
      <c r="AD3733" s="34">
        <v>20</v>
      </c>
      <c r="AE3733" s="34">
        <v>1</v>
      </c>
      <c r="AF3733" s="34">
        <v>14</v>
      </c>
      <c r="AG3733" s="34">
        <v>30</v>
      </c>
      <c r="AI3733" s="70">
        <f t="shared" si="654"/>
        <v>15.337</v>
      </c>
      <c r="AJ3733" s="71" t="s">
        <v>369</v>
      </c>
      <c r="AK3733" s="72">
        <f t="shared" si="655"/>
        <v>2.2645047633742106</v>
      </c>
      <c r="AL3733" s="73">
        <f t="shared" si="656"/>
        <v>2.2645047633742106</v>
      </c>
    </row>
    <row r="3734" spans="1:38">
      <c r="A3734" s="34" t="s">
        <v>202</v>
      </c>
      <c r="B3734" s="34" t="s">
        <v>201</v>
      </c>
      <c r="C3734" s="35">
        <v>40026</v>
      </c>
      <c r="D3734" s="34">
        <v>2009</v>
      </c>
      <c r="E3734" s="36">
        <v>0.56319444444444444</v>
      </c>
      <c r="F3734" s="36">
        <v>0.59861111111111109</v>
      </c>
      <c r="G3734" s="36">
        <f t="shared" si="635"/>
        <v>3.5416666666666652E-2</v>
      </c>
      <c r="H3734" s="37">
        <v>2</v>
      </c>
      <c r="I3734" s="37">
        <v>2</v>
      </c>
      <c r="J3734" s="37">
        <v>2</v>
      </c>
      <c r="K3734" s="37">
        <v>2</v>
      </c>
      <c r="L3734" s="14" t="s">
        <v>48</v>
      </c>
      <c r="M3734" s="14" t="s">
        <v>49</v>
      </c>
      <c r="N3734" s="37">
        <v>1</v>
      </c>
      <c r="O3734" s="34">
        <f t="shared" si="636"/>
        <v>20.46</v>
      </c>
      <c r="P3734" s="39">
        <v>6.2</v>
      </c>
      <c r="Q3734" s="34">
        <f t="shared" si="637"/>
        <v>19.47</v>
      </c>
      <c r="R3734" s="34">
        <v>5.9</v>
      </c>
      <c r="S3734" s="34">
        <f t="shared" si="638"/>
        <v>20.46</v>
      </c>
      <c r="T3734" s="34">
        <v>6.2</v>
      </c>
      <c r="U3734" s="34" t="s">
        <v>43</v>
      </c>
      <c r="V3734" s="34" t="s">
        <v>43</v>
      </c>
      <c r="W3734" s="38">
        <v>27.847300000000001</v>
      </c>
      <c r="X3734" s="38">
        <v>-115.16943999999999</v>
      </c>
      <c r="Y3734" s="39">
        <f t="shared" si="639"/>
        <v>62.6</v>
      </c>
      <c r="Z3734" s="37">
        <v>17</v>
      </c>
      <c r="AA3734" s="37">
        <v>5</v>
      </c>
      <c r="AB3734" s="34" t="s">
        <v>44</v>
      </c>
      <c r="AC3734" s="34">
        <v>3</v>
      </c>
      <c r="AD3734" s="34">
        <v>20</v>
      </c>
      <c r="AE3734" s="34">
        <v>1</v>
      </c>
      <c r="AF3734" s="34">
        <v>14</v>
      </c>
      <c r="AG3734" s="34">
        <v>30</v>
      </c>
      <c r="AI3734" s="70">
        <f t="shared" si="654"/>
        <v>15.337</v>
      </c>
      <c r="AJ3734" s="71" t="s">
        <v>369</v>
      </c>
      <c r="AK3734" s="72">
        <f t="shared" si="655"/>
        <v>2.2645047633742106</v>
      </c>
      <c r="AL3734" s="73">
        <f t="shared" si="656"/>
        <v>2.2645047633742106</v>
      </c>
    </row>
    <row r="3735" spans="1:38">
      <c r="A3735" s="34" t="s">
        <v>202</v>
      </c>
      <c r="B3735" s="34" t="s">
        <v>201</v>
      </c>
      <c r="C3735" s="35">
        <v>40026</v>
      </c>
      <c r="D3735" s="34">
        <v>2009</v>
      </c>
      <c r="E3735" s="36">
        <v>0.56319444444444444</v>
      </c>
      <c r="F3735" s="36">
        <v>0.59861111111111109</v>
      </c>
      <c r="G3735" s="36">
        <f t="shared" ref="G3735:G3774" si="657">F3735-E3735</f>
        <v>3.5416666666666652E-2</v>
      </c>
      <c r="H3735" s="37">
        <v>2</v>
      </c>
      <c r="I3735" s="37">
        <v>2</v>
      </c>
      <c r="J3735" s="37">
        <v>2</v>
      </c>
      <c r="K3735" s="37">
        <v>2</v>
      </c>
      <c r="L3735" s="14" t="s">
        <v>48</v>
      </c>
      <c r="M3735" s="14" t="s">
        <v>49</v>
      </c>
      <c r="N3735" s="37">
        <v>1</v>
      </c>
      <c r="O3735" s="34">
        <f t="shared" si="636"/>
        <v>20.46</v>
      </c>
      <c r="P3735" s="39">
        <v>6.2</v>
      </c>
      <c r="Q3735" s="34">
        <f t="shared" si="637"/>
        <v>19.47</v>
      </c>
      <c r="R3735" s="34">
        <v>5.9</v>
      </c>
      <c r="S3735" s="34">
        <f t="shared" si="638"/>
        <v>20.46</v>
      </c>
      <c r="T3735" s="34">
        <v>6.2</v>
      </c>
      <c r="U3735" s="34" t="s">
        <v>43</v>
      </c>
      <c r="V3735" s="34" t="s">
        <v>43</v>
      </c>
      <c r="W3735" s="38">
        <v>27.847300000000001</v>
      </c>
      <c r="X3735" s="38">
        <v>-115.16943999999999</v>
      </c>
      <c r="Y3735" s="39">
        <f t="shared" si="639"/>
        <v>62.6</v>
      </c>
      <c r="Z3735" s="37">
        <v>17</v>
      </c>
      <c r="AA3735" s="37">
        <v>5</v>
      </c>
      <c r="AB3735" s="34" t="s">
        <v>44</v>
      </c>
      <c r="AC3735" s="34">
        <v>3</v>
      </c>
      <c r="AD3735" s="34">
        <v>21</v>
      </c>
      <c r="AE3735" s="34">
        <v>1</v>
      </c>
      <c r="AF3735" s="34">
        <v>14</v>
      </c>
      <c r="AG3735" s="34">
        <v>30</v>
      </c>
      <c r="AI3735" s="70">
        <f t="shared" si="654"/>
        <v>16.045999999999999</v>
      </c>
      <c r="AJ3735" s="71" t="s">
        <v>369</v>
      </c>
      <c r="AK3735" s="72">
        <f t="shared" si="655"/>
        <v>2.5000862380340183</v>
      </c>
      <c r="AL3735" s="73">
        <f t="shared" si="656"/>
        <v>2.5000862380340183</v>
      </c>
    </row>
    <row r="3736" spans="1:38">
      <c r="A3736" s="34" t="s">
        <v>202</v>
      </c>
      <c r="B3736" s="34" t="s">
        <v>201</v>
      </c>
      <c r="C3736" s="35">
        <v>40026</v>
      </c>
      <c r="D3736" s="34">
        <v>2009</v>
      </c>
      <c r="E3736" s="36">
        <v>0.56319444444444444</v>
      </c>
      <c r="F3736" s="36">
        <v>0.59861111111111109</v>
      </c>
      <c r="G3736" s="36">
        <f t="shared" si="657"/>
        <v>3.5416666666666652E-2</v>
      </c>
      <c r="H3736" s="37">
        <v>2</v>
      </c>
      <c r="I3736" s="37">
        <v>2</v>
      </c>
      <c r="J3736" s="37">
        <v>2</v>
      </c>
      <c r="K3736" s="37">
        <v>2</v>
      </c>
      <c r="L3736" s="14" t="s">
        <v>48</v>
      </c>
      <c r="M3736" s="14" t="s">
        <v>49</v>
      </c>
      <c r="N3736" s="37">
        <v>1</v>
      </c>
      <c r="O3736" s="34">
        <f t="shared" si="636"/>
        <v>20.46</v>
      </c>
      <c r="P3736" s="39">
        <v>6.2</v>
      </c>
      <c r="Q3736" s="34">
        <f t="shared" si="637"/>
        <v>19.47</v>
      </c>
      <c r="R3736" s="34">
        <v>5.9</v>
      </c>
      <c r="S3736" s="34">
        <f t="shared" si="638"/>
        <v>20.46</v>
      </c>
      <c r="T3736" s="34">
        <v>6.2</v>
      </c>
      <c r="U3736" s="34" t="s">
        <v>43</v>
      </c>
      <c r="V3736" s="34" t="s">
        <v>43</v>
      </c>
      <c r="W3736" s="38">
        <v>27.847300000000001</v>
      </c>
      <c r="X3736" s="38">
        <v>-115.16943999999999</v>
      </c>
      <c r="Y3736" s="39">
        <f t="shared" si="639"/>
        <v>62.6</v>
      </c>
      <c r="Z3736" s="37">
        <v>17</v>
      </c>
      <c r="AA3736" s="37">
        <v>5</v>
      </c>
      <c r="AB3736" s="34" t="s">
        <v>44</v>
      </c>
      <c r="AC3736" s="34">
        <v>3</v>
      </c>
      <c r="AD3736" s="34">
        <v>21</v>
      </c>
      <c r="AE3736" s="34">
        <v>1</v>
      </c>
      <c r="AF3736" s="34">
        <v>14</v>
      </c>
      <c r="AG3736" s="34">
        <v>30</v>
      </c>
      <c r="AI3736" s="70">
        <f t="shared" si="654"/>
        <v>16.045999999999999</v>
      </c>
      <c r="AJ3736" s="71" t="s">
        <v>369</v>
      </c>
      <c r="AK3736" s="72">
        <f t="shared" si="655"/>
        <v>2.5000862380340183</v>
      </c>
      <c r="AL3736" s="73">
        <f t="shared" si="656"/>
        <v>2.5000862380340183</v>
      </c>
    </row>
    <row r="3737" spans="1:38">
      <c r="A3737" s="34" t="s">
        <v>202</v>
      </c>
      <c r="B3737" s="34" t="s">
        <v>201</v>
      </c>
      <c r="C3737" s="35">
        <v>40026</v>
      </c>
      <c r="D3737" s="34">
        <v>2009</v>
      </c>
      <c r="E3737" s="36">
        <v>0.56319444444444444</v>
      </c>
      <c r="F3737" s="36">
        <v>0.59861111111111109</v>
      </c>
      <c r="G3737" s="36">
        <f t="shared" si="657"/>
        <v>3.5416666666666652E-2</v>
      </c>
      <c r="H3737" s="37">
        <v>2</v>
      </c>
      <c r="I3737" s="37">
        <v>2</v>
      </c>
      <c r="J3737" s="37">
        <v>2</v>
      </c>
      <c r="K3737" s="37">
        <v>2</v>
      </c>
      <c r="L3737" s="14" t="s">
        <v>48</v>
      </c>
      <c r="M3737" s="14" t="s">
        <v>49</v>
      </c>
      <c r="N3737" s="37">
        <v>1</v>
      </c>
      <c r="O3737" s="34">
        <f t="shared" si="636"/>
        <v>20.46</v>
      </c>
      <c r="P3737" s="39">
        <v>6.2</v>
      </c>
      <c r="Q3737" s="34">
        <f t="shared" si="637"/>
        <v>19.47</v>
      </c>
      <c r="R3737" s="34">
        <v>5.9</v>
      </c>
      <c r="S3737" s="34">
        <f t="shared" si="638"/>
        <v>20.46</v>
      </c>
      <c r="T3737" s="34">
        <v>6.2</v>
      </c>
      <c r="U3737" s="34" t="s">
        <v>43</v>
      </c>
      <c r="V3737" s="34" t="s">
        <v>43</v>
      </c>
      <c r="W3737" s="38">
        <v>27.847300000000001</v>
      </c>
      <c r="X3737" s="38">
        <v>-115.16943999999999</v>
      </c>
      <c r="Y3737" s="39">
        <f t="shared" si="639"/>
        <v>62.6</v>
      </c>
      <c r="Z3737" s="37">
        <v>17</v>
      </c>
      <c r="AA3737" s="37">
        <v>5</v>
      </c>
      <c r="AB3737" s="34" t="s">
        <v>44</v>
      </c>
      <c r="AC3737" s="34">
        <v>3</v>
      </c>
      <c r="AD3737" s="34">
        <v>22</v>
      </c>
      <c r="AE3737" s="34">
        <v>1</v>
      </c>
      <c r="AF3737" s="34">
        <v>14</v>
      </c>
      <c r="AG3737" s="34">
        <v>30</v>
      </c>
      <c r="AI3737" s="70">
        <f t="shared" si="654"/>
        <v>16.754999999999999</v>
      </c>
      <c r="AJ3737" s="71" t="s">
        <v>369</v>
      </c>
      <c r="AK3737" s="72">
        <f t="shared" si="655"/>
        <v>2.7483879168691034</v>
      </c>
      <c r="AL3737" s="73">
        <f t="shared" si="656"/>
        <v>2.7483879168691034</v>
      </c>
    </row>
    <row r="3738" spans="1:38">
      <c r="A3738" s="34" t="s">
        <v>202</v>
      </c>
      <c r="B3738" s="34" t="s">
        <v>201</v>
      </c>
      <c r="C3738" s="35">
        <v>40026</v>
      </c>
      <c r="D3738" s="34">
        <v>2009</v>
      </c>
      <c r="E3738" s="36">
        <v>0.56319444444444444</v>
      </c>
      <c r="F3738" s="36">
        <v>0.59861111111111109</v>
      </c>
      <c r="G3738" s="36">
        <f t="shared" si="657"/>
        <v>3.5416666666666652E-2</v>
      </c>
      <c r="H3738" s="37">
        <v>2</v>
      </c>
      <c r="I3738" s="37">
        <v>2</v>
      </c>
      <c r="J3738" s="37">
        <v>2</v>
      </c>
      <c r="K3738" s="37">
        <v>2</v>
      </c>
      <c r="L3738" s="14" t="s">
        <v>48</v>
      </c>
      <c r="M3738" s="14" t="s">
        <v>49</v>
      </c>
      <c r="N3738" s="37">
        <v>1</v>
      </c>
      <c r="O3738" s="34">
        <f t="shared" si="636"/>
        <v>20.46</v>
      </c>
      <c r="P3738" s="39">
        <v>6.2</v>
      </c>
      <c r="Q3738" s="34">
        <f t="shared" si="637"/>
        <v>19.47</v>
      </c>
      <c r="R3738" s="34">
        <v>5.9</v>
      </c>
      <c r="S3738" s="34">
        <f t="shared" si="638"/>
        <v>20.46</v>
      </c>
      <c r="T3738" s="34">
        <v>6.2</v>
      </c>
      <c r="U3738" s="34" t="s">
        <v>43</v>
      </c>
      <c r="V3738" s="34" t="s">
        <v>43</v>
      </c>
      <c r="W3738" s="38">
        <v>27.847300000000001</v>
      </c>
      <c r="X3738" s="38">
        <v>-115.16943999999999</v>
      </c>
      <c r="Y3738" s="39">
        <f t="shared" si="639"/>
        <v>62.6</v>
      </c>
      <c r="Z3738" s="37">
        <v>17</v>
      </c>
      <c r="AA3738" s="37">
        <v>5</v>
      </c>
      <c r="AB3738" s="34" t="s">
        <v>44</v>
      </c>
      <c r="AC3738" s="34">
        <v>3</v>
      </c>
      <c r="AD3738" s="34">
        <v>23</v>
      </c>
      <c r="AE3738" s="34">
        <v>1</v>
      </c>
      <c r="AF3738" s="34">
        <v>14</v>
      </c>
      <c r="AG3738" s="34">
        <v>30</v>
      </c>
      <c r="AI3738" s="70">
        <f t="shared" si="654"/>
        <v>17.463999999999999</v>
      </c>
      <c r="AJ3738" s="71" t="s">
        <v>369</v>
      </c>
      <c r="AK3738" s="72">
        <f t="shared" si="655"/>
        <v>3.0095147540604348</v>
      </c>
      <c r="AL3738" s="73">
        <f t="shared" si="656"/>
        <v>3.0095147540604348</v>
      </c>
    </row>
    <row r="3739" spans="1:38">
      <c r="A3739" s="34" t="s">
        <v>202</v>
      </c>
      <c r="B3739" s="34" t="s">
        <v>201</v>
      </c>
      <c r="C3739" s="35">
        <v>40026</v>
      </c>
      <c r="D3739" s="34">
        <v>2009</v>
      </c>
      <c r="E3739" s="36">
        <v>0.56319444444444444</v>
      </c>
      <c r="F3739" s="36">
        <v>0.59861111111111109</v>
      </c>
      <c r="G3739" s="36">
        <f t="shared" si="657"/>
        <v>3.5416666666666652E-2</v>
      </c>
      <c r="H3739" s="37">
        <v>2</v>
      </c>
      <c r="I3739" s="37">
        <v>2</v>
      </c>
      <c r="J3739" s="37">
        <v>2</v>
      </c>
      <c r="K3739" s="37">
        <v>2</v>
      </c>
      <c r="L3739" s="14" t="s">
        <v>48</v>
      </c>
      <c r="M3739" s="14" t="s">
        <v>49</v>
      </c>
      <c r="N3739" s="37">
        <v>1</v>
      </c>
      <c r="O3739" s="34">
        <f t="shared" si="636"/>
        <v>20.46</v>
      </c>
      <c r="P3739" s="39">
        <v>6.2</v>
      </c>
      <c r="Q3739" s="34">
        <f t="shared" si="637"/>
        <v>19.47</v>
      </c>
      <c r="R3739" s="34">
        <v>5.9</v>
      </c>
      <c r="S3739" s="34">
        <f t="shared" si="638"/>
        <v>20.46</v>
      </c>
      <c r="T3739" s="34">
        <v>6.2</v>
      </c>
      <c r="U3739" s="34" t="s">
        <v>43</v>
      </c>
      <c r="V3739" s="34" t="s">
        <v>43</v>
      </c>
      <c r="W3739" s="38">
        <v>27.847300000000001</v>
      </c>
      <c r="X3739" s="38">
        <v>-115.16943999999999</v>
      </c>
      <c r="Y3739" s="39">
        <f t="shared" si="639"/>
        <v>62.6</v>
      </c>
      <c r="Z3739" s="37">
        <v>17</v>
      </c>
      <c r="AA3739" s="37">
        <v>5</v>
      </c>
      <c r="AB3739" s="34" t="s">
        <v>44</v>
      </c>
      <c r="AC3739" s="34">
        <v>3</v>
      </c>
      <c r="AD3739" s="34">
        <v>24</v>
      </c>
      <c r="AE3739" s="34">
        <v>1</v>
      </c>
      <c r="AF3739" s="34">
        <v>14</v>
      </c>
      <c r="AG3739" s="34">
        <v>30</v>
      </c>
      <c r="AI3739" s="70">
        <f t="shared" si="654"/>
        <v>18.172999999999998</v>
      </c>
      <c r="AJ3739" s="71" t="s">
        <v>369</v>
      </c>
      <c r="AK3739" s="72">
        <f t="shared" si="655"/>
        <v>3.2835681640171575</v>
      </c>
      <c r="AL3739" s="73">
        <f t="shared" si="656"/>
        <v>3.2835681640171575</v>
      </c>
    </row>
    <row r="3740" spans="1:38">
      <c r="A3740" s="34" t="s">
        <v>202</v>
      </c>
      <c r="B3740" s="34" t="s">
        <v>201</v>
      </c>
      <c r="C3740" s="35">
        <v>40026</v>
      </c>
      <c r="D3740" s="34">
        <v>2009</v>
      </c>
      <c r="E3740" s="36">
        <v>0.56319444444444444</v>
      </c>
      <c r="F3740" s="36">
        <v>0.59861111111111109</v>
      </c>
      <c r="G3740" s="36">
        <f t="shared" si="657"/>
        <v>3.5416666666666652E-2</v>
      </c>
      <c r="H3740" s="37">
        <v>2</v>
      </c>
      <c r="I3740" s="37">
        <v>2</v>
      </c>
      <c r="J3740" s="37">
        <v>2</v>
      </c>
      <c r="K3740" s="37">
        <v>2</v>
      </c>
      <c r="L3740" s="14" t="s">
        <v>48</v>
      </c>
      <c r="M3740" s="14" t="s">
        <v>49</v>
      </c>
      <c r="N3740" s="37">
        <v>1</v>
      </c>
      <c r="O3740" s="34">
        <f t="shared" si="636"/>
        <v>20.46</v>
      </c>
      <c r="P3740" s="39">
        <v>6.2</v>
      </c>
      <c r="Q3740" s="34">
        <f t="shared" si="637"/>
        <v>19.47</v>
      </c>
      <c r="R3740" s="34">
        <v>5.9</v>
      </c>
      <c r="S3740" s="34">
        <f t="shared" si="638"/>
        <v>20.46</v>
      </c>
      <c r="T3740" s="34">
        <v>6.2</v>
      </c>
      <c r="U3740" s="34" t="s">
        <v>43</v>
      </c>
      <c r="V3740" s="34" t="s">
        <v>43</v>
      </c>
      <c r="W3740" s="38">
        <v>27.847300000000001</v>
      </c>
      <c r="X3740" s="38">
        <v>-115.16943999999999</v>
      </c>
      <c r="Y3740" s="39">
        <f t="shared" si="639"/>
        <v>62.6</v>
      </c>
      <c r="Z3740" s="37">
        <v>17</v>
      </c>
      <c r="AA3740" s="37">
        <v>5</v>
      </c>
      <c r="AB3740" s="34" t="s">
        <v>44</v>
      </c>
      <c r="AC3740" s="34">
        <v>4</v>
      </c>
      <c r="AD3740" s="34">
        <v>19</v>
      </c>
      <c r="AE3740" s="34">
        <v>1</v>
      </c>
      <c r="AF3740" s="34">
        <v>16</v>
      </c>
      <c r="AG3740" s="34">
        <v>30</v>
      </c>
      <c r="AI3740" s="70">
        <f t="shared" si="654"/>
        <v>14.628</v>
      </c>
      <c r="AJ3740" s="71" t="s">
        <v>369</v>
      </c>
      <c r="AK3740" s="72">
        <f t="shared" si="655"/>
        <v>2.041534710262368</v>
      </c>
      <c r="AL3740" s="73">
        <f t="shared" si="656"/>
        <v>2.041534710262368</v>
      </c>
    </row>
    <row r="3741" spans="1:38">
      <c r="A3741" s="34" t="s">
        <v>202</v>
      </c>
      <c r="B3741" s="34" t="s">
        <v>201</v>
      </c>
      <c r="C3741" s="35">
        <v>40026</v>
      </c>
      <c r="D3741" s="34">
        <v>2009</v>
      </c>
      <c r="E3741" s="36">
        <v>0.56319444444444444</v>
      </c>
      <c r="F3741" s="36">
        <v>0.59861111111111109</v>
      </c>
      <c r="G3741" s="36">
        <f t="shared" si="657"/>
        <v>3.5416666666666652E-2</v>
      </c>
      <c r="H3741" s="37">
        <v>2</v>
      </c>
      <c r="I3741" s="37">
        <v>2</v>
      </c>
      <c r="J3741" s="37">
        <v>2</v>
      </c>
      <c r="K3741" s="37">
        <v>2</v>
      </c>
      <c r="L3741" s="14" t="s">
        <v>48</v>
      </c>
      <c r="M3741" s="14" t="s">
        <v>49</v>
      </c>
      <c r="N3741" s="37">
        <v>1</v>
      </c>
      <c r="O3741" s="34">
        <f t="shared" si="636"/>
        <v>20.46</v>
      </c>
      <c r="P3741" s="39">
        <v>6.2</v>
      </c>
      <c r="Q3741" s="34">
        <f t="shared" si="637"/>
        <v>19.47</v>
      </c>
      <c r="R3741" s="34">
        <v>5.9</v>
      </c>
      <c r="S3741" s="34">
        <f t="shared" si="638"/>
        <v>20.46</v>
      </c>
      <c r="T3741" s="34">
        <v>6.2</v>
      </c>
      <c r="U3741" s="34" t="s">
        <v>43</v>
      </c>
      <c r="V3741" s="34" t="s">
        <v>43</v>
      </c>
      <c r="W3741" s="38">
        <v>27.847300000000001</v>
      </c>
      <c r="X3741" s="38">
        <v>-115.16943999999999</v>
      </c>
      <c r="Y3741" s="39">
        <f t="shared" si="639"/>
        <v>62.6</v>
      </c>
      <c r="Z3741" s="37">
        <v>17</v>
      </c>
      <c r="AA3741" s="37">
        <v>5</v>
      </c>
      <c r="AB3741" s="34" t="s">
        <v>44</v>
      </c>
      <c r="AC3741" s="34">
        <v>4</v>
      </c>
      <c r="AD3741" s="34">
        <v>20</v>
      </c>
      <c r="AE3741" s="34">
        <v>1</v>
      </c>
      <c r="AF3741" s="34">
        <v>16</v>
      </c>
      <c r="AG3741" s="34">
        <v>30</v>
      </c>
      <c r="AI3741" s="70">
        <f t="shared" si="654"/>
        <v>15.337</v>
      </c>
      <c r="AJ3741" s="71" t="s">
        <v>369</v>
      </c>
      <c r="AK3741" s="72">
        <f t="shared" si="655"/>
        <v>2.2645047633742106</v>
      </c>
      <c r="AL3741" s="73">
        <f t="shared" si="656"/>
        <v>2.2645047633742106</v>
      </c>
    </row>
    <row r="3742" spans="1:38">
      <c r="A3742" s="34" t="s">
        <v>202</v>
      </c>
      <c r="B3742" s="34" t="s">
        <v>201</v>
      </c>
      <c r="C3742" s="35">
        <v>40026</v>
      </c>
      <c r="D3742" s="34">
        <v>2009</v>
      </c>
      <c r="E3742" s="36">
        <v>0.56319444444444444</v>
      </c>
      <c r="F3742" s="36">
        <v>0.59861111111111109</v>
      </c>
      <c r="G3742" s="36">
        <f t="shared" si="657"/>
        <v>3.5416666666666652E-2</v>
      </c>
      <c r="H3742" s="37">
        <v>2</v>
      </c>
      <c r="I3742" s="37">
        <v>2</v>
      </c>
      <c r="J3742" s="37">
        <v>2</v>
      </c>
      <c r="K3742" s="37">
        <v>2</v>
      </c>
      <c r="L3742" s="14" t="s">
        <v>48</v>
      </c>
      <c r="M3742" s="14" t="s">
        <v>49</v>
      </c>
      <c r="N3742" s="37">
        <v>1</v>
      </c>
      <c r="O3742" s="34">
        <f t="shared" si="636"/>
        <v>20.46</v>
      </c>
      <c r="P3742" s="39">
        <v>6.2</v>
      </c>
      <c r="Q3742" s="34">
        <f t="shared" si="637"/>
        <v>19.47</v>
      </c>
      <c r="R3742" s="34">
        <v>5.9</v>
      </c>
      <c r="S3742" s="34">
        <f t="shared" si="638"/>
        <v>20.46</v>
      </c>
      <c r="T3742" s="34">
        <v>6.2</v>
      </c>
      <c r="U3742" s="34" t="s">
        <v>43</v>
      </c>
      <c r="V3742" s="34" t="s">
        <v>43</v>
      </c>
      <c r="W3742" s="38">
        <v>27.847300000000001</v>
      </c>
      <c r="X3742" s="38">
        <v>-115.16943999999999</v>
      </c>
      <c r="Y3742" s="39">
        <f t="shared" si="639"/>
        <v>62.6</v>
      </c>
      <c r="Z3742" s="37">
        <v>17</v>
      </c>
      <c r="AA3742" s="37">
        <v>5</v>
      </c>
      <c r="AB3742" s="34" t="s">
        <v>44</v>
      </c>
      <c r="AC3742" s="34">
        <v>4</v>
      </c>
      <c r="AD3742" s="34">
        <v>21</v>
      </c>
      <c r="AE3742" s="34">
        <v>1</v>
      </c>
      <c r="AF3742" s="34">
        <v>16</v>
      </c>
      <c r="AG3742" s="34">
        <v>30</v>
      </c>
      <c r="AI3742" s="70">
        <f t="shared" si="654"/>
        <v>16.045999999999999</v>
      </c>
      <c r="AJ3742" s="71" t="s">
        <v>369</v>
      </c>
      <c r="AK3742" s="72">
        <f t="shared" si="655"/>
        <v>2.5000862380340183</v>
      </c>
      <c r="AL3742" s="73">
        <f t="shared" si="656"/>
        <v>2.5000862380340183</v>
      </c>
    </row>
    <row r="3743" spans="1:38">
      <c r="A3743" s="34" t="s">
        <v>202</v>
      </c>
      <c r="B3743" s="34" t="s">
        <v>201</v>
      </c>
      <c r="C3743" s="35">
        <v>40026</v>
      </c>
      <c r="D3743" s="34">
        <v>2009</v>
      </c>
      <c r="E3743" s="36">
        <v>0.56319444444444444</v>
      </c>
      <c r="F3743" s="36">
        <v>0.59861111111111109</v>
      </c>
      <c r="G3743" s="36">
        <f t="shared" si="657"/>
        <v>3.5416666666666652E-2</v>
      </c>
      <c r="H3743" s="37">
        <v>2</v>
      </c>
      <c r="I3743" s="37">
        <v>2</v>
      </c>
      <c r="J3743" s="37">
        <v>2</v>
      </c>
      <c r="K3743" s="37">
        <v>2</v>
      </c>
      <c r="L3743" s="14" t="s">
        <v>48</v>
      </c>
      <c r="M3743" s="14" t="s">
        <v>49</v>
      </c>
      <c r="N3743" s="37">
        <v>1</v>
      </c>
      <c r="O3743" s="34">
        <f t="shared" si="636"/>
        <v>20.46</v>
      </c>
      <c r="P3743" s="39">
        <v>6.2</v>
      </c>
      <c r="Q3743" s="34">
        <f t="shared" si="637"/>
        <v>19.47</v>
      </c>
      <c r="R3743" s="34">
        <v>5.9</v>
      </c>
      <c r="S3743" s="34">
        <f t="shared" si="638"/>
        <v>20.46</v>
      </c>
      <c r="T3743" s="34">
        <v>6.2</v>
      </c>
      <c r="U3743" s="34" t="s">
        <v>43</v>
      </c>
      <c r="V3743" s="34" t="s">
        <v>43</v>
      </c>
      <c r="W3743" s="38">
        <v>27.847300000000001</v>
      </c>
      <c r="X3743" s="38">
        <v>-115.16943999999999</v>
      </c>
      <c r="Y3743" s="39">
        <f t="shared" si="639"/>
        <v>62.6</v>
      </c>
      <c r="Z3743" s="37">
        <v>17</v>
      </c>
      <c r="AA3743" s="37">
        <v>5</v>
      </c>
      <c r="AB3743" s="34" t="s">
        <v>44</v>
      </c>
      <c r="AC3743" s="34">
        <v>4</v>
      </c>
      <c r="AD3743" s="34">
        <v>24</v>
      </c>
      <c r="AE3743" s="34">
        <v>1</v>
      </c>
      <c r="AF3743" s="34">
        <v>16</v>
      </c>
      <c r="AG3743" s="34">
        <v>30</v>
      </c>
      <c r="AI3743" s="70">
        <f t="shared" si="654"/>
        <v>18.172999999999998</v>
      </c>
      <c r="AJ3743" s="71" t="s">
        <v>369</v>
      </c>
      <c r="AK3743" s="72">
        <f t="shared" si="655"/>
        <v>3.2835681640171575</v>
      </c>
      <c r="AL3743" s="73">
        <f t="shared" si="656"/>
        <v>3.2835681640171575</v>
      </c>
    </row>
    <row r="3744" spans="1:38">
      <c r="A3744" s="34" t="s">
        <v>202</v>
      </c>
      <c r="B3744" s="34" t="s">
        <v>201</v>
      </c>
      <c r="C3744" s="35">
        <v>40026</v>
      </c>
      <c r="D3744" s="34">
        <v>2009</v>
      </c>
      <c r="E3744" s="36">
        <v>0.56319444444444444</v>
      </c>
      <c r="F3744" s="36">
        <v>0.59861111111111109</v>
      </c>
      <c r="G3744" s="36">
        <f t="shared" si="657"/>
        <v>3.5416666666666652E-2</v>
      </c>
      <c r="H3744" s="37">
        <v>2</v>
      </c>
      <c r="I3744" s="37">
        <v>2</v>
      </c>
      <c r="J3744" s="37">
        <v>2</v>
      </c>
      <c r="K3744" s="37">
        <v>2</v>
      </c>
      <c r="L3744" s="14" t="s">
        <v>48</v>
      </c>
      <c r="M3744" s="14" t="s">
        <v>49</v>
      </c>
      <c r="N3744" s="37">
        <v>1</v>
      </c>
      <c r="O3744" s="34">
        <f t="shared" si="636"/>
        <v>20.46</v>
      </c>
      <c r="P3744" s="39">
        <v>6.2</v>
      </c>
      <c r="Q3744" s="34">
        <f t="shared" si="637"/>
        <v>19.47</v>
      </c>
      <c r="R3744" s="34">
        <v>5.9</v>
      </c>
      <c r="S3744" s="34">
        <f t="shared" si="638"/>
        <v>20.46</v>
      </c>
      <c r="T3744" s="34">
        <v>6.2</v>
      </c>
      <c r="U3744" s="34" t="s">
        <v>43</v>
      </c>
      <c r="V3744" s="34" t="s">
        <v>43</v>
      </c>
      <c r="W3744" s="38">
        <v>27.847300000000001</v>
      </c>
      <c r="X3744" s="38">
        <v>-115.16943999999999</v>
      </c>
      <c r="Y3744" s="39">
        <f t="shared" si="639"/>
        <v>62.6</v>
      </c>
      <c r="Z3744" s="37">
        <v>17</v>
      </c>
      <c r="AA3744" s="37">
        <v>5</v>
      </c>
      <c r="AB3744" s="34" t="s">
        <v>44</v>
      </c>
      <c r="AC3744" s="34">
        <v>5</v>
      </c>
      <c r="AD3744" s="34">
        <v>20</v>
      </c>
      <c r="AE3744" s="34">
        <v>1</v>
      </c>
      <c r="AF3744" s="34">
        <v>20</v>
      </c>
      <c r="AG3744" s="34">
        <v>30</v>
      </c>
      <c r="AI3744" s="70">
        <f t="shared" si="654"/>
        <v>15.337</v>
      </c>
      <c r="AJ3744" s="71" t="s">
        <v>369</v>
      </c>
      <c r="AK3744" s="72">
        <f t="shared" si="655"/>
        <v>2.2645047633742106</v>
      </c>
      <c r="AL3744" s="73">
        <f t="shared" si="656"/>
        <v>2.2645047633742106</v>
      </c>
    </row>
    <row r="3745" spans="1:38">
      <c r="A3745" s="34" t="s">
        <v>202</v>
      </c>
      <c r="B3745" s="34" t="s">
        <v>201</v>
      </c>
      <c r="C3745" s="35">
        <v>40026</v>
      </c>
      <c r="D3745" s="34">
        <v>2009</v>
      </c>
      <c r="E3745" s="36">
        <v>0.56319444444444444</v>
      </c>
      <c r="F3745" s="36">
        <v>0.59861111111111109</v>
      </c>
      <c r="G3745" s="36">
        <f t="shared" si="657"/>
        <v>3.5416666666666652E-2</v>
      </c>
      <c r="H3745" s="37">
        <v>2</v>
      </c>
      <c r="I3745" s="37">
        <v>2</v>
      </c>
      <c r="J3745" s="37">
        <v>2</v>
      </c>
      <c r="K3745" s="37">
        <v>2</v>
      </c>
      <c r="L3745" s="14" t="s">
        <v>48</v>
      </c>
      <c r="M3745" s="14" t="s">
        <v>49</v>
      </c>
      <c r="N3745" s="37">
        <v>1</v>
      </c>
      <c r="O3745" s="34">
        <f t="shared" si="636"/>
        <v>20.46</v>
      </c>
      <c r="P3745" s="39">
        <v>6.2</v>
      </c>
      <c r="Q3745" s="34">
        <f t="shared" si="637"/>
        <v>19.47</v>
      </c>
      <c r="R3745" s="34">
        <v>5.9</v>
      </c>
      <c r="S3745" s="34">
        <f t="shared" si="638"/>
        <v>20.46</v>
      </c>
      <c r="T3745" s="34">
        <v>6.2</v>
      </c>
      <c r="U3745" s="34" t="s">
        <v>43</v>
      </c>
      <c r="V3745" s="34" t="s">
        <v>43</v>
      </c>
      <c r="W3745" s="38">
        <v>27.847300000000001</v>
      </c>
      <c r="X3745" s="38">
        <v>-115.16943999999999</v>
      </c>
      <c r="Y3745" s="39">
        <f t="shared" si="639"/>
        <v>62.6</v>
      </c>
      <c r="Z3745" s="37">
        <v>17</v>
      </c>
      <c r="AA3745" s="37">
        <v>5</v>
      </c>
      <c r="AB3745" s="34" t="s">
        <v>44</v>
      </c>
      <c r="AC3745" s="34">
        <v>5</v>
      </c>
      <c r="AD3745" s="34">
        <v>21</v>
      </c>
      <c r="AE3745" s="34">
        <v>1</v>
      </c>
      <c r="AF3745" s="34">
        <v>20</v>
      </c>
      <c r="AG3745" s="34">
        <v>30</v>
      </c>
      <c r="AI3745" s="70">
        <f t="shared" si="654"/>
        <v>16.045999999999999</v>
      </c>
      <c r="AJ3745" s="71" t="s">
        <v>369</v>
      </c>
      <c r="AK3745" s="72">
        <f t="shared" si="655"/>
        <v>2.5000862380340183</v>
      </c>
      <c r="AL3745" s="73">
        <f t="shared" si="656"/>
        <v>2.5000862380340183</v>
      </c>
    </row>
    <row r="3746" spans="1:38">
      <c r="A3746" s="34" t="s">
        <v>202</v>
      </c>
      <c r="B3746" s="34" t="s">
        <v>201</v>
      </c>
      <c r="C3746" s="35">
        <v>40026</v>
      </c>
      <c r="D3746" s="34">
        <v>2009</v>
      </c>
      <c r="E3746" s="36">
        <v>0.56319444444444444</v>
      </c>
      <c r="F3746" s="36">
        <v>0.59861111111111109</v>
      </c>
      <c r="G3746" s="36">
        <f t="shared" si="657"/>
        <v>3.5416666666666652E-2</v>
      </c>
      <c r="H3746" s="37">
        <v>2</v>
      </c>
      <c r="I3746" s="37">
        <v>2</v>
      </c>
      <c r="J3746" s="37">
        <v>2</v>
      </c>
      <c r="K3746" s="37">
        <v>2</v>
      </c>
      <c r="L3746" s="14" t="s">
        <v>48</v>
      </c>
      <c r="M3746" s="14" t="s">
        <v>49</v>
      </c>
      <c r="N3746" s="37">
        <v>1</v>
      </c>
      <c r="O3746" s="34">
        <f t="shared" ref="O3746:O3809" si="658">P3746*3.3</f>
        <v>20.46</v>
      </c>
      <c r="P3746" s="39">
        <v>6.2</v>
      </c>
      <c r="Q3746" s="34">
        <f t="shared" ref="Q3746:Q3809" si="659">R3746*3.3</f>
        <v>19.47</v>
      </c>
      <c r="R3746" s="34">
        <v>5.9</v>
      </c>
      <c r="S3746" s="34">
        <f t="shared" ref="S3746:S3809" si="660">T3746*3.3</f>
        <v>20.46</v>
      </c>
      <c r="T3746" s="34">
        <v>6.2</v>
      </c>
      <c r="U3746" s="34" t="s">
        <v>43</v>
      </c>
      <c r="V3746" s="34" t="s">
        <v>43</v>
      </c>
      <c r="W3746" s="38">
        <v>27.847300000000001</v>
      </c>
      <c r="X3746" s="38">
        <v>-115.16943999999999</v>
      </c>
      <c r="Y3746" s="39">
        <f t="shared" ref="Y3746:Y3809" si="661">(Z3746*1.8)+32</f>
        <v>62.6</v>
      </c>
      <c r="Z3746" s="37">
        <v>17</v>
      </c>
      <c r="AA3746" s="37">
        <v>5</v>
      </c>
      <c r="AB3746" s="34" t="s">
        <v>44</v>
      </c>
      <c r="AC3746" s="34">
        <v>6</v>
      </c>
      <c r="AD3746" s="34">
        <v>8</v>
      </c>
      <c r="AE3746" s="34">
        <v>1</v>
      </c>
      <c r="AF3746" s="34">
        <v>22</v>
      </c>
      <c r="AG3746" s="34">
        <v>30</v>
      </c>
      <c r="AI3746" s="70">
        <f t="shared" si="654"/>
        <v>6.8289999999999997</v>
      </c>
      <c r="AJ3746" s="71" t="s">
        <v>369</v>
      </c>
      <c r="AK3746" s="72">
        <f t="shared" si="655"/>
        <v>0.38498499317927082</v>
      </c>
      <c r="AL3746" s="73">
        <f t="shared" si="656"/>
        <v>0.38498499317927082</v>
      </c>
    </row>
    <row r="3747" spans="1:38">
      <c r="A3747" s="34" t="s">
        <v>202</v>
      </c>
      <c r="B3747" s="34" t="s">
        <v>201</v>
      </c>
      <c r="C3747" s="35">
        <v>40026</v>
      </c>
      <c r="D3747" s="34">
        <v>2009</v>
      </c>
      <c r="E3747" s="36">
        <v>0.56319444444444444</v>
      </c>
      <c r="F3747" s="36">
        <v>0.59861111111111109</v>
      </c>
      <c r="G3747" s="36">
        <f t="shared" si="657"/>
        <v>3.5416666666666652E-2</v>
      </c>
      <c r="H3747" s="37">
        <v>2</v>
      </c>
      <c r="I3747" s="37">
        <v>2</v>
      </c>
      <c r="J3747" s="37">
        <v>2</v>
      </c>
      <c r="K3747" s="37">
        <v>2</v>
      </c>
      <c r="L3747" s="14" t="s">
        <v>48</v>
      </c>
      <c r="M3747" s="14" t="s">
        <v>49</v>
      </c>
      <c r="N3747" s="37">
        <v>1</v>
      </c>
      <c r="O3747" s="34">
        <f t="shared" si="658"/>
        <v>20.46</v>
      </c>
      <c r="P3747" s="39">
        <v>6.2</v>
      </c>
      <c r="Q3747" s="34">
        <f t="shared" si="659"/>
        <v>19.47</v>
      </c>
      <c r="R3747" s="34">
        <v>5.9</v>
      </c>
      <c r="S3747" s="34">
        <f t="shared" si="660"/>
        <v>20.46</v>
      </c>
      <c r="T3747" s="34">
        <v>6.2</v>
      </c>
      <c r="U3747" s="34" t="s">
        <v>43</v>
      </c>
      <c r="V3747" s="34" t="s">
        <v>43</v>
      </c>
      <c r="W3747" s="38">
        <v>27.847300000000001</v>
      </c>
      <c r="X3747" s="38">
        <v>-115.16943999999999</v>
      </c>
      <c r="Y3747" s="39">
        <f t="shared" si="661"/>
        <v>62.6</v>
      </c>
      <c r="Z3747" s="37">
        <v>17</v>
      </c>
      <c r="AA3747" s="37">
        <v>5</v>
      </c>
      <c r="AB3747" s="34" t="s">
        <v>44</v>
      </c>
      <c r="AC3747" s="34">
        <v>6</v>
      </c>
      <c r="AD3747" s="34">
        <v>19</v>
      </c>
      <c r="AE3747" s="34">
        <v>1</v>
      </c>
      <c r="AF3747" s="34">
        <v>22</v>
      </c>
      <c r="AG3747" s="34">
        <v>30</v>
      </c>
      <c r="AI3747" s="70">
        <f t="shared" si="654"/>
        <v>14.628</v>
      </c>
      <c r="AJ3747" s="71" t="s">
        <v>369</v>
      </c>
      <c r="AK3747" s="72">
        <f t="shared" si="655"/>
        <v>2.041534710262368</v>
      </c>
      <c r="AL3747" s="73">
        <f t="shared" si="656"/>
        <v>2.041534710262368</v>
      </c>
    </row>
    <row r="3748" spans="1:38">
      <c r="A3748" s="34" t="s">
        <v>202</v>
      </c>
      <c r="B3748" s="34" t="s">
        <v>201</v>
      </c>
      <c r="C3748" s="35">
        <v>40026</v>
      </c>
      <c r="D3748" s="34">
        <v>2009</v>
      </c>
      <c r="E3748" s="36">
        <v>0.56319444444444444</v>
      </c>
      <c r="F3748" s="36">
        <v>0.59861111111111109</v>
      </c>
      <c r="G3748" s="36">
        <f t="shared" si="657"/>
        <v>3.5416666666666652E-2</v>
      </c>
      <c r="H3748" s="37">
        <v>2</v>
      </c>
      <c r="I3748" s="37">
        <v>2</v>
      </c>
      <c r="J3748" s="37">
        <v>2</v>
      </c>
      <c r="K3748" s="37">
        <v>2</v>
      </c>
      <c r="L3748" s="14" t="s">
        <v>48</v>
      </c>
      <c r="M3748" s="14" t="s">
        <v>49</v>
      </c>
      <c r="N3748" s="37">
        <v>1</v>
      </c>
      <c r="O3748" s="34">
        <f t="shared" si="658"/>
        <v>20.46</v>
      </c>
      <c r="P3748" s="39">
        <v>6.2</v>
      </c>
      <c r="Q3748" s="34">
        <f t="shared" si="659"/>
        <v>19.47</v>
      </c>
      <c r="R3748" s="34">
        <v>5.9</v>
      </c>
      <c r="S3748" s="34">
        <f t="shared" si="660"/>
        <v>20.46</v>
      </c>
      <c r="T3748" s="34">
        <v>6.2</v>
      </c>
      <c r="U3748" s="34" t="s">
        <v>43</v>
      </c>
      <c r="V3748" s="34" t="s">
        <v>43</v>
      </c>
      <c r="W3748" s="38">
        <v>27.847300000000001</v>
      </c>
      <c r="X3748" s="38">
        <v>-115.16943999999999</v>
      </c>
      <c r="Y3748" s="39">
        <f t="shared" si="661"/>
        <v>62.6</v>
      </c>
      <c r="Z3748" s="37">
        <v>17</v>
      </c>
      <c r="AA3748" s="37">
        <v>5</v>
      </c>
      <c r="AB3748" s="34" t="s">
        <v>44</v>
      </c>
      <c r="AC3748" s="34">
        <v>6</v>
      </c>
      <c r="AD3748" s="34">
        <v>22</v>
      </c>
      <c r="AE3748" s="34">
        <v>1</v>
      </c>
      <c r="AF3748" s="34">
        <v>22</v>
      </c>
      <c r="AG3748" s="34">
        <v>30</v>
      </c>
      <c r="AI3748" s="70">
        <f t="shared" si="654"/>
        <v>16.754999999999999</v>
      </c>
      <c r="AJ3748" s="71" t="s">
        <v>369</v>
      </c>
      <c r="AK3748" s="72">
        <f t="shared" si="655"/>
        <v>2.7483879168691034</v>
      </c>
      <c r="AL3748" s="73">
        <f t="shared" si="656"/>
        <v>2.7483879168691034</v>
      </c>
    </row>
    <row r="3749" spans="1:38">
      <c r="A3749" s="34" t="s">
        <v>202</v>
      </c>
      <c r="B3749" s="34" t="s">
        <v>201</v>
      </c>
      <c r="C3749" s="35">
        <v>40026</v>
      </c>
      <c r="D3749" s="34">
        <v>2009</v>
      </c>
      <c r="E3749" s="36">
        <v>0.56319444444444444</v>
      </c>
      <c r="F3749" s="36">
        <v>0.59861111111111109</v>
      </c>
      <c r="G3749" s="36">
        <f t="shared" si="657"/>
        <v>3.5416666666666652E-2</v>
      </c>
      <c r="H3749" s="37">
        <v>2</v>
      </c>
      <c r="I3749" s="37">
        <v>2</v>
      </c>
      <c r="J3749" s="37">
        <v>2</v>
      </c>
      <c r="K3749" s="37">
        <v>2</v>
      </c>
      <c r="L3749" s="14" t="s">
        <v>48</v>
      </c>
      <c r="M3749" s="14" t="s">
        <v>49</v>
      </c>
      <c r="N3749" s="37">
        <v>1</v>
      </c>
      <c r="O3749" s="34">
        <f t="shared" si="658"/>
        <v>20.46</v>
      </c>
      <c r="P3749" s="39">
        <v>6.2</v>
      </c>
      <c r="Q3749" s="34">
        <f t="shared" si="659"/>
        <v>19.47</v>
      </c>
      <c r="R3749" s="34">
        <v>5.9</v>
      </c>
      <c r="S3749" s="34">
        <f t="shared" si="660"/>
        <v>20.46</v>
      </c>
      <c r="T3749" s="34">
        <v>6.2</v>
      </c>
      <c r="U3749" s="34" t="s">
        <v>43</v>
      </c>
      <c r="V3749" s="34" t="s">
        <v>43</v>
      </c>
      <c r="W3749" s="38">
        <v>27.847300000000001</v>
      </c>
      <c r="X3749" s="38">
        <v>-115.16943999999999</v>
      </c>
      <c r="Y3749" s="39">
        <f t="shared" si="661"/>
        <v>62.6</v>
      </c>
      <c r="Z3749" s="37">
        <v>17</v>
      </c>
      <c r="AA3749" s="37">
        <v>5</v>
      </c>
      <c r="AB3749" s="34" t="s">
        <v>44</v>
      </c>
      <c r="AC3749" s="34">
        <v>6</v>
      </c>
      <c r="AD3749" s="34">
        <v>22</v>
      </c>
      <c r="AE3749" s="34">
        <v>1</v>
      </c>
      <c r="AF3749" s="34">
        <v>22</v>
      </c>
      <c r="AG3749" s="34">
        <v>30</v>
      </c>
      <c r="AI3749" s="70">
        <f t="shared" si="654"/>
        <v>16.754999999999999</v>
      </c>
      <c r="AJ3749" s="71" t="s">
        <v>369</v>
      </c>
      <c r="AK3749" s="72">
        <f t="shared" si="655"/>
        <v>2.7483879168691034</v>
      </c>
      <c r="AL3749" s="73">
        <f t="shared" si="656"/>
        <v>2.7483879168691034</v>
      </c>
    </row>
    <row r="3750" spans="1:38">
      <c r="A3750" s="34" t="s">
        <v>202</v>
      </c>
      <c r="B3750" s="34" t="s">
        <v>201</v>
      </c>
      <c r="C3750" s="35">
        <v>40026</v>
      </c>
      <c r="D3750" s="34">
        <v>2009</v>
      </c>
      <c r="E3750" s="36">
        <v>0.56319444444444444</v>
      </c>
      <c r="F3750" s="36">
        <v>0.59861111111111109</v>
      </c>
      <c r="G3750" s="36">
        <f t="shared" si="657"/>
        <v>3.5416666666666652E-2</v>
      </c>
      <c r="H3750" s="37">
        <v>2</v>
      </c>
      <c r="I3750" s="37">
        <v>2</v>
      </c>
      <c r="J3750" s="37">
        <v>2</v>
      </c>
      <c r="K3750" s="37">
        <v>2</v>
      </c>
      <c r="L3750" s="14" t="s">
        <v>48</v>
      </c>
      <c r="M3750" s="14" t="s">
        <v>49</v>
      </c>
      <c r="N3750" s="37">
        <v>1</v>
      </c>
      <c r="O3750" s="34">
        <f t="shared" si="658"/>
        <v>20.46</v>
      </c>
      <c r="P3750" s="39">
        <v>6.2</v>
      </c>
      <c r="Q3750" s="34">
        <f t="shared" si="659"/>
        <v>19.47</v>
      </c>
      <c r="R3750" s="34">
        <v>5.9</v>
      </c>
      <c r="S3750" s="34">
        <f t="shared" si="660"/>
        <v>20.46</v>
      </c>
      <c r="T3750" s="34">
        <v>6.2</v>
      </c>
      <c r="U3750" s="34" t="s">
        <v>43</v>
      </c>
      <c r="V3750" s="34" t="s">
        <v>43</v>
      </c>
      <c r="W3750" s="38">
        <v>27.847300000000001</v>
      </c>
      <c r="X3750" s="38">
        <v>-115.16943999999999</v>
      </c>
      <c r="Y3750" s="39">
        <f t="shared" si="661"/>
        <v>62.6</v>
      </c>
      <c r="Z3750" s="37">
        <v>17</v>
      </c>
      <c r="AA3750" s="37">
        <v>5</v>
      </c>
      <c r="AB3750" s="34" t="s">
        <v>44</v>
      </c>
      <c r="AC3750" s="34">
        <v>6</v>
      </c>
      <c r="AD3750" s="34">
        <v>23</v>
      </c>
      <c r="AE3750" s="34">
        <v>1</v>
      </c>
      <c r="AF3750" s="34">
        <v>22</v>
      </c>
      <c r="AG3750" s="34">
        <v>30</v>
      </c>
      <c r="AI3750" s="70">
        <f t="shared" si="654"/>
        <v>17.463999999999999</v>
      </c>
      <c r="AJ3750" s="71" t="s">
        <v>369</v>
      </c>
      <c r="AK3750" s="72">
        <f t="shared" si="655"/>
        <v>3.0095147540604348</v>
      </c>
      <c r="AL3750" s="73">
        <f t="shared" si="656"/>
        <v>3.0095147540604348</v>
      </c>
    </row>
    <row r="3751" spans="1:38">
      <c r="A3751" s="34" t="s">
        <v>202</v>
      </c>
      <c r="B3751" s="34" t="s">
        <v>201</v>
      </c>
      <c r="C3751" s="35">
        <v>40026</v>
      </c>
      <c r="D3751" s="34">
        <v>2009</v>
      </c>
      <c r="E3751" s="36">
        <v>0.56319444444444444</v>
      </c>
      <c r="F3751" s="36">
        <v>0.59861111111111109</v>
      </c>
      <c r="G3751" s="36">
        <f t="shared" si="657"/>
        <v>3.5416666666666652E-2</v>
      </c>
      <c r="H3751" s="37">
        <v>2</v>
      </c>
      <c r="I3751" s="37">
        <v>2</v>
      </c>
      <c r="J3751" s="37">
        <v>2</v>
      </c>
      <c r="K3751" s="37">
        <v>2</v>
      </c>
      <c r="L3751" s="14" t="s">
        <v>48</v>
      </c>
      <c r="M3751" s="14" t="s">
        <v>49</v>
      </c>
      <c r="N3751" s="37">
        <v>1</v>
      </c>
      <c r="O3751" s="34">
        <f t="shared" si="658"/>
        <v>20.46</v>
      </c>
      <c r="P3751" s="39">
        <v>6.2</v>
      </c>
      <c r="Q3751" s="34">
        <f t="shared" si="659"/>
        <v>19.47</v>
      </c>
      <c r="R3751" s="34">
        <v>5.9</v>
      </c>
      <c r="S3751" s="34">
        <f t="shared" si="660"/>
        <v>20.46</v>
      </c>
      <c r="T3751" s="34">
        <v>6.2</v>
      </c>
      <c r="U3751" s="34" t="s">
        <v>43</v>
      </c>
      <c r="V3751" s="34" t="s">
        <v>43</v>
      </c>
      <c r="W3751" s="38">
        <v>27.847300000000001</v>
      </c>
      <c r="X3751" s="38">
        <v>-115.16943999999999</v>
      </c>
      <c r="Y3751" s="39">
        <f t="shared" si="661"/>
        <v>62.6</v>
      </c>
      <c r="Z3751" s="37">
        <v>17</v>
      </c>
      <c r="AA3751" s="37">
        <v>5</v>
      </c>
      <c r="AB3751" s="34" t="s">
        <v>44</v>
      </c>
      <c r="AC3751" s="34">
        <v>6</v>
      </c>
      <c r="AD3751" s="34">
        <v>23</v>
      </c>
      <c r="AE3751" s="34">
        <v>1</v>
      </c>
      <c r="AF3751" s="34">
        <v>22</v>
      </c>
      <c r="AG3751" s="34">
        <v>30</v>
      </c>
      <c r="AI3751" s="70">
        <f t="shared" si="654"/>
        <v>17.463999999999999</v>
      </c>
      <c r="AJ3751" s="71" t="s">
        <v>369</v>
      </c>
      <c r="AK3751" s="72">
        <f t="shared" si="655"/>
        <v>3.0095147540604348</v>
      </c>
      <c r="AL3751" s="73">
        <f t="shared" si="656"/>
        <v>3.0095147540604348</v>
      </c>
    </row>
    <row r="3752" spans="1:38">
      <c r="A3752" s="34" t="s">
        <v>202</v>
      </c>
      <c r="B3752" s="34" t="s">
        <v>201</v>
      </c>
      <c r="C3752" s="35">
        <v>40026</v>
      </c>
      <c r="D3752" s="34">
        <v>2009</v>
      </c>
      <c r="E3752" s="36">
        <v>0.56319444444444444</v>
      </c>
      <c r="F3752" s="36">
        <v>0.59861111111111109</v>
      </c>
      <c r="G3752" s="36">
        <f t="shared" si="657"/>
        <v>3.5416666666666652E-2</v>
      </c>
      <c r="H3752" s="37">
        <v>2</v>
      </c>
      <c r="I3752" s="37">
        <v>2</v>
      </c>
      <c r="J3752" s="37">
        <v>2</v>
      </c>
      <c r="K3752" s="37">
        <v>2</v>
      </c>
      <c r="L3752" s="14" t="s">
        <v>48</v>
      </c>
      <c r="M3752" s="14" t="s">
        <v>49</v>
      </c>
      <c r="N3752" s="37">
        <v>1</v>
      </c>
      <c r="O3752" s="34">
        <f t="shared" si="658"/>
        <v>20.46</v>
      </c>
      <c r="P3752" s="39">
        <v>6.2</v>
      </c>
      <c r="Q3752" s="34">
        <f t="shared" si="659"/>
        <v>19.47</v>
      </c>
      <c r="R3752" s="34">
        <v>5.9</v>
      </c>
      <c r="S3752" s="34">
        <f t="shared" si="660"/>
        <v>20.46</v>
      </c>
      <c r="T3752" s="34">
        <v>6.2</v>
      </c>
      <c r="U3752" s="34" t="s">
        <v>43</v>
      </c>
      <c r="V3752" s="34" t="s">
        <v>43</v>
      </c>
      <c r="W3752" s="38">
        <v>27.847300000000001</v>
      </c>
      <c r="X3752" s="38">
        <v>-115.16943999999999</v>
      </c>
      <c r="Y3752" s="39">
        <f t="shared" si="661"/>
        <v>62.6</v>
      </c>
      <c r="Z3752" s="37">
        <v>17</v>
      </c>
      <c r="AA3752" s="37">
        <v>5</v>
      </c>
      <c r="AB3752" s="34" t="s">
        <v>44</v>
      </c>
      <c r="AC3752" s="34">
        <v>7</v>
      </c>
      <c r="AD3752" s="34">
        <v>10</v>
      </c>
      <c r="AE3752" s="34">
        <v>1</v>
      </c>
      <c r="AF3752" s="34">
        <v>29</v>
      </c>
      <c r="AG3752" s="34">
        <v>30</v>
      </c>
      <c r="AI3752" s="70">
        <f t="shared" si="654"/>
        <v>8.2469999999999999</v>
      </c>
      <c r="AJ3752" s="71" t="s">
        <v>369</v>
      </c>
      <c r="AK3752" s="72">
        <f t="shared" si="655"/>
        <v>0.58195573469462847</v>
      </c>
      <c r="AL3752" s="73">
        <f t="shared" si="656"/>
        <v>0.58195573469462847</v>
      </c>
    </row>
    <row r="3753" spans="1:38">
      <c r="A3753" s="34" t="s">
        <v>202</v>
      </c>
      <c r="B3753" s="34" t="s">
        <v>201</v>
      </c>
      <c r="C3753" s="35">
        <v>40026</v>
      </c>
      <c r="D3753" s="34">
        <v>2009</v>
      </c>
      <c r="E3753" s="36">
        <v>0.56319444444444444</v>
      </c>
      <c r="F3753" s="36">
        <v>0.59861111111111109</v>
      </c>
      <c r="G3753" s="36">
        <f t="shared" si="657"/>
        <v>3.5416666666666652E-2</v>
      </c>
      <c r="H3753" s="37">
        <v>2</v>
      </c>
      <c r="I3753" s="37">
        <v>2</v>
      </c>
      <c r="J3753" s="37">
        <v>2</v>
      </c>
      <c r="K3753" s="37">
        <v>2</v>
      </c>
      <c r="L3753" s="14" t="s">
        <v>48</v>
      </c>
      <c r="M3753" s="14" t="s">
        <v>49</v>
      </c>
      <c r="N3753" s="37">
        <v>1</v>
      </c>
      <c r="O3753" s="34">
        <f t="shared" si="658"/>
        <v>20.46</v>
      </c>
      <c r="P3753" s="39">
        <v>6.2</v>
      </c>
      <c r="Q3753" s="34">
        <f t="shared" si="659"/>
        <v>19.47</v>
      </c>
      <c r="R3753" s="34">
        <v>5.9</v>
      </c>
      <c r="S3753" s="34">
        <f t="shared" si="660"/>
        <v>20.46</v>
      </c>
      <c r="T3753" s="34">
        <v>6.2</v>
      </c>
      <c r="U3753" s="34" t="s">
        <v>43</v>
      </c>
      <c r="V3753" s="34" t="s">
        <v>43</v>
      </c>
      <c r="W3753" s="38">
        <v>27.847300000000001</v>
      </c>
      <c r="X3753" s="38">
        <v>-115.16943999999999</v>
      </c>
      <c r="Y3753" s="39">
        <f t="shared" si="661"/>
        <v>62.6</v>
      </c>
      <c r="Z3753" s="37">
        <v>17</v>
      </c>
      <c r="AA3753" s="37">
        <v>5</v>
      </c>
      <c r="AB3753" s="34" t="s">
        <v>44</v>
      </c>
      <c r="AC3753" s="34">
        <v>7</v>
      </c>
      <c r="AD3753" s="34">
        <v>15</v>
      </c>
      <c r="AE3753" s="34">
        <v>1</v>
      </c>
      <c r="AF3753" s="34">
        <v>29</v>
      </c>
      <c r="AG3753" s="34">
        <v>30</v>
      </c>
      <c r="AI3753" s="70">
        <f t="shared" si="654"/>
        <v>11.792</v>
      </c>
      <c r="AJ3753" s="71" t="s">
        <v>369</v>
      </c>
      <c r="AK3753" s="72">
        <f t="shared" si="655"/>
        <v>1.2734394051640829</v>
      </c>
      <c r="AL3753" s="73">
        <f t="shared" si="656"/>
        <v>1.2734394051640829</v>
      </c>
    </row>
    <row r="3754" spans="1:38">
      <c r="A3754" s="34" t="s">
        <v>202</v>
      </c>
      <c r="B3754" s="34" t="s">
        <v>201</v>
      </c>
      <c r="C3754" s="35">
        <v>40026</v>
      </c>
      <c r="D3754" s="34">
        <v>2009</v>
      </c>
      <c r="E3754" s="36">
        <v>0.56319444444444444</v>
      </c>
      <c r="F3754" s="36">
        <v>0.59861111111111109</v>
      </c>
      <c r="G3754" s="36">
        <f t="shared" si="657"/>
        <v>3.5416666666666652E-2</v>
      </c>
      <c r="H3754" s="37">
        <v>2</v>
      </c>
      <c r="I3754" s="37">
        <v>2</v>
      </c>
      <c r="J3754" s="37">
        <v>2</v>
      </c>
      <c r="K3754" s="37">
        <v>2</v>
      </c>
      <c r="L3754" s="14" t="s">
        <v>48</v>
      </c>
      <c r="M3754" s="14" t="s">
        <v>49</v>
      </c>
      <c r="N3754" s="37">
        <v>1</v>
      </c>
      <c r="O3754" s="34">
        <f t="shared" si="658"/>
        <v>20.46</v>
      </c>
      <c r="P3754" s="39">
        <v>6.2</v>
      </c>
      <c r="Q3754" s="34">
        <f t="shared" si="659"/>
        <v>19.47</v>
      </c>
      <c r="R3754" s="34">
        <v>5.9</v>
      </c>
      <c r="S3754" s="34">
        <f t="shared" si="660"/>
        <v>20.46</v>
      </c>
      <c r="T3754" s="34">
        <v>6.2</v>
      </c>
      <c r="U3754" s="34" t="s">
        <v>43</v>
      </c>
      <c r="V3754" s="34" t="s">
        <v>43</v>
      </c>
      <c r="W3754" s="38">
        <v>27.847300000000001</v>
      </c>
      <c r="X3754" s="38">
        <v>-115.16943999999999</v>
      </c>
      <c r="Y3754" s="39">
        <f t="shared" si="661"/>
        <v>62.6</v>
      </c>
      <c r="Z3754" s="37">
        <v>17</v>
      </c>
      <c r="AA3754" s="37">
        <v>5</v>
      </c>
      <c r="AB3754" s="34" t="s">
        <v>44</v>
      </c>
      <c r="AC3754" s="34">
        <v>7</v>
      </c>
      <c r="AD3754" s="34">
        <v>20</v>
      </c>
      <c r="AE3754" s="34">
        <v>1</v>
      </c>
      <c r="AF3754" s="34">
        <v>29</v>
      </c>
      <c r="AG3754" s="34">
        <v>30</v>
      </c>
      <c r="AI3754" s="70">
        <f t="shared" si="654"/>
        <v>15.337</v>
      </c>
      <c r="AJ3754" s="71" t="s">
        <v>369</v>
      </c>
      <c r="AK3754" s="72">
        <f t="shared" si="655"/>
        <v>2.2645047633742106</v>
      </c>
      <c r="AL3754" s="73">
        <f t="shared" si="656"/>
        <v>2.2645047633742106</v>
      </c>
    </row>
    <row r="3755" spans="1:38">
      <c r="A3755" s="34" t="s">
        <v>202</v>
      </c>
      <c r="B3755" s="34" t="s">
        <v>201</v>
      </c>
      <c r="C3755" s="35">
        <v>40026</v>
      </c>
      <c r="D3755" s="34">
        <v>2009</v>
      </c>
      <c r="E3755" s="36">
        <v>0.56319444444444444</v>
      </c>
      <c r="F3755" s="36">
        <v>0.59861111111111109</v>
      </c>
      <c r="G3755" s="36">
        <f t="shared" si="657"/>
        <v>3.5416666666666652E-2</v>
      </c>
      <c r="H3755" s="37">
        <v>2</v>
      </c>
      <c r="I3755" s="37">
        <v>2</v>
      </c>
      <c r="J3755" s="37">
        <v>2</v>
      </c>
      <c r="K3755" s="37">
        <v>2</v>
      </c>
      <c r="L3755" s="14" t="s">
        <v>48</v>
      </c>
      <c r="M3755" s="14" t="s">
        <v>49</v>
      </c>
      <c r="N3755" s="37">
        <v>1</v>
      </c>
      <c r="O3755" s="34">
        <f t="shared" si="658"/>
        <v>20.46</v>
      </c>
      <c r="P3755" s="39">
        <v>6.2</v>
      </c>
      <c r="Q3755" s="34">
        <f t="shared" si="659"/>
        <v>19.47</v>
      </c>
      <c r="R3755" s="34">
        <v>5.9</v>
      </c>
      <c r="S3755" s="34">
        <f t="shared" si="660"/>
        <v>20.46</v>
      </c>
      <c r="T3755" s="34">
        <v>6.2</v>
      </c>
      <c r="U3755" s="34" t="s">
        <v>43</v>
      </c>
      <c r="V3755" s="34" t="s">
        <v>43</v>
      </c>
      <c r="W3755" s="38">
        <v>27.847300000000001</v>
      </c>
      <c r="X3755" s="38">
        <v>-115.16943999999999</v>
      </c>
      <c r="Y3755" s="39">
        <f t="shared" si="661"/>
        <v>62.6</v>
      </c>
      <c r="Z3755" s="37">
        <v>17</v>
      </c>
      <c r="AA3755" s="37">
        <v>5</v>
      </c>
      <c r="AB3755" s="34" t="s">
        <v>44</v>
      </c>
      <c r="AC3755" s="34">
        <v>7</v>
      </c>
      <c r="AD3755" s="34">
        <v>24</v>
      </c>
      <c r="AE3755" s="34">
        <v>1</v>
      </c>
      <c r="AF3755" s="34">
        <v>29</v>
      </c>
      <c r="AG3755" s="34">
        <v>30</v>
      </c>
      <c r="AI3755" s="70">
        <f t="shared" si="654"/>
        <v>18.172999999999998</v>
      </c>
      <c r="AJ3755" s="71" t="s">
        <v>369</v>
      </c>
      <c r="AK3755" s="72">
        <f t="shared" si="655"/>
        <v>3.2835681640171575</v>
      </c>
      <c r="AL3755" s="73">
        <f t="shared" si="656"/>
        <v>3.2835681640171575</v>
      </c>
    </row>
    <row r="3756" spans="1:38">
      <c r="A3756" s="34" t="s">
        <v>202</v>
      </c>
      <c r="B3756" s="34" t="s">
        <v>201</v>
      </c>
      <c r="C3756" s="35">
        <v>40026</v>
      </c>
      <c r="D3756" s="34">
        <v>2009</v>
      </c>
      <c r="E3756" s="36">
        <v>0.56319444444444444</v>
      </c>
      <c r="F3756" s="36">
        <v>0.59861111111111109</v>
      </c>
      <c r="G3756" s="36">
        <f t="shared" si="657"/>
        <v>3.5416666666666652E-2</v>
      </c>
      <c r="H3756" s="37">
        <v>2</v>
      </c>
      <c r="I3756" s="37">
        <v>2</v>
      </c>
      <c r="J3756" s="37">
        <v>2</v>
      </c>
      <c r="K3756" s="37">
        <v>2</v>
      </c>
      <c r="L3756" s="14" t="s">
        <v>48</v>
      </c>
      <c r="M3756" s="14" t="s">
        <v>49</v>
      </c>
      <c r="N3756" s="37">
        <v>1</v>
      </c>
      <c r="O3756" s="34">
        <f t="shared" si="658"/>
        <v>20.46</v>
      </c>
      <c r="P3756" s="39">
        <v>6.2</v>
      </c>
      <c r="Q3756" s="34">
        <f t="shared" si="659"/>
        <v>19.47</v>
      </c>
      <c r="R3756" s="34">
        <v>5.9</v>
      </c>
      <c r="S3756" s="34">
        <f t="shared" si="660"/>
        <v>20.46</v>
      </c>
      <c r="T3756" s="34">
        <v>6.2</v>
      </c>
      <c r="U3756" s="34" t="s">
        <v>43</v>
      </c>
      <c r="V3756" s="34" t="s">
        <v>43</v>
      </c>
      <c r="W3756" s="38">
        <v>27.847300000000001</v>
      </c>
      <c r="X3756" s="38">
        <v>-115.16943999999999</v>
      </c>
      <c r="Y3756" s="39">
        <f t="shared" si="661"/>
        <v>62.6</v>
      </c>
      <c r="Z3756" s="37">
        <v>17</v>
      </c>
      <c r="AA3756" s="37">
        <v>5</v>
      </c>
      <c r="AB3756" s="34" t="s">
        <v>44</v>
      </c>
      <c r="AC3756" s="34">
        <v>8</v>
      </c>
      <c r="AD3756" s="34">
        <v>10</v>
      </c>
      <c r="AE3756" s="34">
        <v>1</v>
      </c>
      <c r="AF3756" s="34">
        <v>37</v>
      </c>
      <c r="AG3756" s="34">
        <v>30</v>
      </c>
      <c r="AI3756" s="70">
        <f t="shared" si="654"/>
        <v>8.2469999999999999</v>
      </c>
      <c r="AJ3756" s="71" t="s">
        <v>369</v>
      </c>
      <c r="AK3756" s="72">
        <f t="shared" si="655"/>
        <v>0.58195573469462847</v>
      </c>
      <c r="AL3756" s="73">
        <f t="shared" si="656"/>
        <v>0.58195573469462847</v>
      </c>
    </row>
    <row r="3757" spans="1:38">
      <c r="A3757" s="34" t="s">
        <v>202</v>
      </c>
      <c r="B3757" s="34" t="s">
        <v>201</v>
      </c>
      <c r="C3757" s="35">
        <v>40026</v>
      </c>
      <c r="D3757" s="34">
        <v>2009</v>
      </c>
      <c r="E3757" s="36">
        <v>0.56319444444444444</v>
      </c>
      <c r="F3757" s="36">
        <v>0.59861111111111109</v>
      </c>
      <c r="G3757" s="36">
        <f t="shared" si="657"/>
        <v>3.5416666666666652E-2</v>
      </c>
      <c r="H3757" s="37">
        <v>2</v>
      </c>
      <c r="I3757" s="37">
        <v>2</v>
      </c>
      <c r="J3757" s="37">
        <v>2</v>
      </c>
      <c r="K3757" s="37">
        <v>2</v>
      </c>
      <c r="L3757" s="14" t="s">
        <v>48</v>
      </c>
      <c r="M3757" s="14" t="s">
        <v>49</v>
      </c>
      <c r="N3757" s="37">
        <v>1</v>
      </c>
      <c r="O3757" s="34">
        <f t="shared" si="658"/>
        <v>20.46</v>
      </c>
      <c r="P3757" s="39">
        <v>6.2</v>
      </c>
      <c r="Q3757" s="34">
        <f t="shared" si="659"/>
        <v>19.47</v>
      </c>
      <c r="R3757" s="34">
        <v>5.9</v>
      </c>
      <c r="S3757" s="34">
        <f t="shared" si="660"/>
        <v>20.46</v>
      </c>
      <c r="T3757" s="34">
        <v>6.2</v>
      </c>
      <c r="U3757" s="34" t="s">
        <v>43</v>
      </c>
      <c r="V3757" s="34" t="s">
        <v>43</v>
      </c>
      <c r="W3757" s="38">
        <v>27.847300000000001</v>
      </c>
      <c r="X3757" s="38">
        <v>-115.16943999999999</v>
      </c>
      <c r="Y3757" s="39">
        <f t="shared" si="661"/>
        <v>62.6</v>
      </c>
      <c r="Z3757" s="37">
        <v>17</v>
      </c>
      <c r="AA3757" s="37">
        <v>5</v>
      </c>
      <c r="AB3757" s="34" t="s">
        <v>44</v>
      </c>
      <c r="AC3757" s="34">
        <v>8</v>
      </c>
      <c r="AD3757" s="34">
        <v>14</v>
      </c>
      <c r="AE3757" s="34">
        <v>1</v>
      </c>
      <c r="AF3757" s="34">
        <v>37</v>
      </c>
      <c r="AG3757" s="34">
        <v>30</v>
      </c>
      <c r="AI3757" s="70">
        <f t="shared" si="654"/>
        <v>11.083</v>
      </c>
      <c r="AJ3757" s="71" t="s">
        <v>369</v>
      </c>
      <c r="AK3757" s="72">
        <f t="shared" si="655"/>
        <v>1.1117350137621949</v>
      </c>
      <c r="AL3757" s="73">
        <f t="shared" si="656"/>
        <v>1.1117350137621949</v>
      </c>
    </row>
    <row r="3758" spans="1:38">
      <c r="A3758" s="34" t="s">
        <v>202</v>
      </c>
      <c r="B3758" s="34" t="s">
        <v>201</v>
      </c>
      <c r="C3758" s="35">
        <v>40026</v>
      </c>
      <c r="D3758" s="34">
        <v>2009</v>
      </c>
      <c r="E3758" s="36">
        <v>0.56319444444444444</v>
      </c>
      <c r="F3758" s="36">
        <v>0.59861111111111109</v>
      </c>
      <c r="G3758" s="36">
        <f t="shared" si="657"/>
        <v>3.5416666666666652E-2</v>
      </c>
      <c r="H3758" s="37">
        <v>2</v>
      </c>
      <c r="I3758" s="37">
        <v>2</v>
      </c>
      <c r="J3758" s="37">
        <v>2</v>
      </c>
      <c r="K3758" s="37">
        <v>2</v>
      </c>
      <c r="L3758" s="14" t="s">
        <v>48</v>
      </c>
      <c r="M3758" s="14" t="s">
        <v>49</v>
      </c>
      <c r="N3758" s="37">
        <v>1</v>
      </c>
      <c r="O3758" s="34">
        <f t="shared" si="658"/>
        <v>20.46</v>
      </c>
      <c r="P3758" s="39">
        <v>6.2</v>
      </c>
      <c r="Q3758" s="34">
        <f t="shared" si="659"/>
        <v>19.47</v>
      </c>
      <c r="R3758" s="34">
        <v>5.9</v>
      </c>
      <c r="S3758" s="34">
        <f t="shared" si="660"/>
        <v>20.46</v>
      </c>
      <c r="T3758" s="34">
        <v>6.2</v>
      </c>
      <c r="U3758" s="34" t="s">
        <v>43</v>
      </c>
      <c r="V3758" s="34" t="s">
        <v>43</v>
      </c>
      <c r="W3758" s="38">
        <v>27.847300000000001</v>
      </c>
      <c r="X3758" s="38">
        <v>-115.16943999999999</v>
      </c>
      <c r="Y3758" s="39">
        <f t="shared" si="661"/>
        <v>62.6</v>
      </c>
      <c r="Z3758" s="37">
        <v>17</v>
      </c>
      <c r="AA3758" s="37">
        <v>5</v>
      </c>
      <c r="AB3758" s="34" t="s">
        <v>44</v>
      </c>
      <c r="AC3758" s="34">
        <v>8</v>
      </c>
      <c r="AD3758" s="34">
        <v>23</v>
      </c>
      <c r="AE3758" s="34">
        <v>1</v>
      </c>
      <c r="AF3758" s="34">
        <v>37</v>
      </c>
      <c r="AG3758" s="34">
        <v>30</v>
      </c>
      <c r="AI3758" s="70">
        <f t="shared" si="654"/>
        <v>17.463999999999999</v>
      </c>
      <c r="AJ3758" s="71" t="s">
        <v>369</v>
      </c>
      <c r="AK3758" s="72">
        <f t="shared" si="655"/>
        <v>3.0095147540604348</v>
      </c>
      <c r="AL3758" s="73">
        <f t="shared" si="656"/>
        <v>3.0095147540604348</v>
      </c>
    </row>
    <row r="3759" spans="1:38">
      <c r="A3759" s="34" t="s">
        <v>202</v>
      </c>
      <c r="B3759" s="34" t="s">
        <v>201</v>
      </c>
      <c r="C3759" s="35">
        <v>40026</v>
      </c>
      <c r="D3759" s="34">
        <v>2009</v>
      </c>
      <c r="E3759" s="36">
        <v>0.56319444444444444</v>
      </c>
      <c r="F3759" s="36">
        <v>0.59861111111111109</v>
      </c>
      <c r="G3759" s="36">
        <f t="shared" si="657"/>
        <v>3.5416666666666652E-2</v>
      </c>
      <c r="H3759" s="37">
        <v>2</v>
      </c>
      <c r="I3759" s="37">
        <v>2</v>
      </c>
      <c r="J3759" s="37">
        <v>2</v>
      </c>
      <c r="K3759" s="37">
        <v>2</v>
      </c>
      <c r="L3759" s="14" t="s">
        <v>48</v>
      </c>
      <c r="M3759" s="14" t="s">
        <v>49</v>
      </c>
      <c r="N3759" s="37">
        <v>1</v>
      </c>
      <c r="O3759" s="34">
        <f t="shared" si="658"/>
        <v>20.46</v>
      </c>
      <c r="P3759" s="39">
        <v>6.2</v>
      </c>
      <c r="Q3759" s="34">
        <f t="shared" si="659"/>
        <v>19.47</v>
      </c>
      <c r="R3759" s="34">
        <v>5.9</v>
      </c>
      <c r="S3759" s="34">
        <f t="shared" si="660"/>
        <v>20.46</v>
      </c>
      <c r="T3759" s="34">
        <v>6.2</v>
      </c>
      <c r="U3759" s="34" t="s">
        <v>43</v>
      </c>
      <c r="V3759" s="34" t="s">
        <v>43</v>
      </c>
      <c r="W3759" s="38">
        <v>27.847300000000001</v>
      </c>
      <c r="X3759" s="38">
        <v>-115.16943999999999</v>
      </c>
      <c r="Y3759" s="39">
        <f t="shared" si="661"/>
        <v>62.6</v>
      </c>
      <c r="Z3759" s="37">
        <v>17</v>
      </c>
      <c r="AA3759" s="37">
        <v>5</v>
      </c>
      <c r="AB3759" s="34" t="s">
        <v>44</v>
      </c>
      <c r="AC3759" s="34">
        <v>9</v>
      </c>
      <c r="AD3759" s="34">
        <v>19</v>
      </c>
      <c r="AE3759" s="34">
        <v>1</v>
      </c>
      <c r="AF3759" s="34">
        <v>39</v>
      </c>
      <c r="AG3759" s="34">
        <v>30</v>
      </c>
      <c r="AI3759" s="70">
        <f t="shared" si="654"/>
        <v>14.628</v>
      </c>
      <c r="AJ3759" s="71" t="s">
        <v>369</v>
      </c>
      <c r="AK3759" s="72">
        <f t="shared" si="655"/>
        <v>2.041534710262368</v>
      </c>
      <c r="AL3759" s="73">
        <f t="shared" si="656"/>
        <v>2.041534710262368</v>
      </c>
    </row>
    <row r="3760" spans="1:38">
      <c r="A3760" s="34" t="s">
        <v>202</v>
      </c>
      <c r="B3760" s="34" t="s">
        <v>201</v>
      </c>
      <c r="C3760" s="35">
        <v>40026</v>
      </c>
      <c r="D3760" s="34">
        <v>2009</v>
      </c>
      <c r="E3760" s="36">
        <v>0.56319444444444444</v>
      </c>
      <c r="F3760" s="36">
        <v>0.59861111111111109</v>
      </c>
      <c r="G3760" s="36">
        <f t="shared" si="657"/>
        <v>3.5416666666666652E-2</v>
      </c>
      <c r="H3760" s="37">
        <v>2</v>
      </c>
      <c r="I3760" s="37">
        <v>2</v>
      </c>
      <c r="J3760" s="37">
        <v>2</v>
      </c>
      <c r="K3760" s="37">
        <v>2</v>
      </c>
      <c r="L3760" s="14" t="s">
        <v>48</v>
      </c>
      <c r="M3760" s="14" t="s">
        <v>49</v>
      </c>
      <c r="N3760" s="37">
        <v>1</v>
      </c>
      <c r="O3760" s="34">
        <f t="shared" si="658"/>
        <v>20.46</v>
      </c>
      <c r="P3760" s="39">
        <v>6.2</v>
      </c>
      <c r="Q3760" s="34">
        <f t="shared" si="659"/>
        <v>19.47</v>
      </c>
      <c r="R3760" s="34">
        <v>5.9</v>
      </c>
      <c r="S3760" s="34">
        <f t="shared" si="660"/>
        <v>20.46</v>
      </c>
      <c r="T3760" s="34">
        <v>6.2</v>
      </c>
      <c r="U3760" s="34" t="s">
        <v>43</v>
      </c>
      <c r="V3760" s="34" t="s">
        <v>43</v>
      </c>
      <c r="W3760" s="38">
        <v>27.847300000000001</v>
      </c>
      <c r="X3760" s="38">
        <v>-115.16943999999999</v>
      </c>
      <c r="Y3760" s="39">
        <f t="shared" si="661"/>
        <v>62.6</v>
      </c>
      <c r="Z3760" s="37">
        <v>17</v>
      </c>
      <c r="AA3760" s="37">
        <v>5</v>
      </c>
      <c r="AB3760" s="34" t="s">
        <v>44</v>
      </c>
      <c r="AC3760" s="34">
        <v>9</v>
      </c>
      <c r="AD3760" s="34">
        <v>21</v>
      </c>
      <c r="AE3760" s="34">
        <v>1</v>
      </c>
      <c r="AF3760" s="34">
        <v>39</v>
      </c>
      <c r="AG3760" s="34">
        <v>30</v>
      </c>
      <c r="AI3760" s="70">
        <f t="shared" si="654"/>
        <v>16.045999999999999</v>
      </c>
      <c r="AJ3760" s="71" t="s">
        <v>369</v>
      </c>
      <c r="AK3760" s="72">
        <f t="shared" si="655"/>
        <v>2.5000862380340183</v>
      </c>
      <c r="AL3760" s="73">
        <f t="shared" si="656"/>
        <v>2.5000862380340183</v>
      </c>
    </row>
    <row r="3761" spans="1:38">
      <c r="A3761" s="34" t="s">
        <v>202</v>
      </c>
      <c r="B3761" s="34" t="s">
        <v>201</v>
      </c>
      <c r="C3761" s="35">
        <v>40026</v>
      </c>
      <c r="D3761" s="34">
        <v>2009</v>
      </c>
      <c r="E3761" s="36">
        <v>0.56319444444444444</v>
      </c>
      <c r="F3761" s="36">
        <v>0.59861111111111109</v>
      </c>
      <c r="G3761" s="36">
        <f t="shared" si="657"/>
        <v>3.5416666666666652E-2</v>
      </c>
      <c r="H3761" s="37">
        <v>2</v>
      </c>
      <c r="I3761" s="37">
        <v>2</v>
      </c>
      <c r="J3761" s="37">
        <v>2</v>
      </c>
      <c r="K3761" s="37">
        <v>2</v>
      </c>
      <c r="L3761" s="14" t="s">
        <v>48</v>
      </c>
      <c r="M3761" s="14" t="s">
        <v>49</v>
      </c>
      <c r="N3761" s="37">
        <v>1</v>
      </c>
      <c r="O3761" s="34">
        <f t="shared" si="658"/>
        <v>20.46</v>
      </c>
      <c r="P3761" s="39">
        <v>6.2</v>
      </c>
      <c r="Q3761" s="34">
        <f t="shared" si="659"/>
        <v>19.47</v>
      </c>
      <c r="R3761" s="34">
        <v>5.9</v>
      </c>
      <c r="S3761" s="34">
        <f t="shared" si="660"/>
        <v>20.46</v>
      </c>
      <c r="T3761" s="34">
        <v>6.2</v>
      </c>
      <c r="U3761" s="34" t="s">
        <v>43</v>
      </c>
      <c r="V3761" s="34" t="s">
        <v>43</v>
      </c>
      <c r="W3761" s="38">
        <v>27.847300000000001</v>
      </c>
      <c r="X3761" s="38">
        <v>-115.16943999999999</v>
      </c>
      <c r="Y3761" s="39">
        <f t="shared" si="661"/>
        <v>62.6</v>
      </c>
      <c r="Z3761" s="37">
        <v>17</v>
      </c>
      <c r="AA3761" s="37">
        <v>5</v>
      </c>
      <c r="AB3761" s="34" t="s">
        <v>44</v>
      </c>
      <c r="AC3761" s="34">
        <v>9</v>
      </c>
      <c r="AD3761" s="34">
        <v>22</v>
      </c>
      <c r="AE3761" s="34">
        <v>1</v>
      </c>
      <c r="AF3761" s="34">
        <v>39</v>
      </c>
      <c r="AG3761" s="34">
        <v>30</v>
      </c>
      <c r="AI3761" s="70">
        <f t="shared" si="654"/>
        <v>16.754999999999999</v>
      </c>
      <c r="AJ3761" s="71" t="s">
        <v>369</v>
      </c>
      <c r="AK3761" s="72">
        <f t="shared" si="655"/>
        <v>2.7483879168691034</v>
      </c>
      <c r="AL3761" s="73">
        <f t="shared" si="656"/>
        <v>2.7483879168691034</v>
      </c>
    </row>
    <row r="3762" spans="1:38">
      <c r="A3762" s="34" t="s">
        <v>202</v>
      </c>
      <c r="B3762" s="34" t="s">
        <v>201</v>
      </c>
      <c r="C3762" s="35">
        <v>40026</v>
      </c>
      <c r="D3762" s="34">
        <v>2009</v>
      </c>
      <c r="E3762" s="36">
        <v>0.56319444444444444</v>
      </c>
      <c r="F3762" s="36">
        <v>0.59861111111111109</v>
      </c>
      <c r="G3762" s="36">
        <f t="shared" si="657"/>
        <v>3.5416666666666652E-2</v>
      </c>
      <c r="H3762" s="37">
        <v>2</v>
      </c>
      <c r="I3762" s="37">
        <v>2</v>
      </c>
      <c r="J3762" s="37">
        <v>2</v>
      </c>
      <c r="K3762" s="37">
        <v>2</v>
      </c>
      <c r="L3762" s="14" t="s">
        <v>48</v>
      </c>
      <c r="M3762" s="14" t="s">
        <v>49</v>
      </c>
      <c r="N3762" s="37">
        <v>1</v>
      </c>
      <c r="O3762" s="34">
        <f t="shared" si="658"/>
        <v>20.46</v>
      </c>
      <c r="P3762" s="39">
        <v>6.2</v>
      </c>
      <c r="Q3762" s="34">
        <f t="shared" si="659"/>
        <v>19.47</v>
      </c>
      <c r="R3762" s="34">
        <v>5.9</v>
      </c>
      <c r="S3762" s="34">
        <f t="shared" si="660"/>
        <v>20.46</v>
      </c>
      <c r="T3762" s="34">
        <v>6.2</v>
      </c>
      <c r="U3762" s="34" t="s">
        <v>43</v>
      </c>
      <c r="V3762" s="34" t="s">
        <v>43</v>
      </c>
      <c r="W3762" s="38">
        <v>27.847300000000001</v>
      </c>
      <c r="X3762" s="38">
        <v>-115.16943999999999</v>
      </c>
      <c r="Y3762" s="39">
        <f t="shared" si="661"/>
        <v>62.6</v>
      </c>
      <c r="Z3762" s="37">
        <v>17</v>
      </c>
      <c r="AA3762" s="37">
        <v>5</v>
      </c>
      <c r="AB3762" s="34" t="s">
        <v>44</v>
      </c>
      <c r="AC3762" s="34">
        <v>10</v>
      </c>
      <c r="AD3762" s="34">
        <v>17</v>
      </c>
      <c r="AE3762" s="34">
        <v>1</v>
      </c>
      <c r="AF3762" s="34">
        <v>47</v>
      </c>
      <c r="AG3762" s="34">
        <v>30</v>
      </c>
      <c r="AI3762" s="70">
        <f t="shared" si="654"/>
        <v>13.209999999999999</v>
      </c>
      <c r="AJ3762" s="71" t="s">
        <v>369</v>
      </c>
      <c r="AK3762" s="72">
        <f t="shared" si="655"/>
        <v>1.6329725885917237</v>
      </c>
      <c r="AL3762" s="73">
        <f t="shared" si="656"/>
        <v>1.6329725885917237</v>
      </c>
    </row>
    <row r="3763" spans="1:38">
      <c r="A3763" s="34" t="s">
        <v>202</v>
      </c>
      <c r="B3763" s="34" t="s">
        <v>201</v>
      </c>
      <c r="C3763" s="35">
        <v>40026</v>
      </c>
      <c r="D3763" s="34">
        <v>2009</v>
      </c>
      <c r="E3763" s="36">
        <v>0.56319444444444444</v>
      </c>
      <c r="F3763" s="36">
        <v>0.59861111111111109</v>
      </c>
      <c r="G3763" s="36">
        <f t="shared" si="657"/>
        <v>3.5416666666666652E-2</v>
      </c>
      <c r="H3763" s="37">
        <v>2</v>
      </c>
      <c r="I3763" s="37">
        <v>2</v>
      </c>
      <c r="J3763" s="37">
        <v>2</v>
      </c>
      <c r="K3763" s="37">
        <v>2</v>
      </c>
      <c r="L3763" s="14" t="s">
        <v>48</v>
      </c>
      <c r="M3763" s="14" t="s">
        <v>49</v>
      </c>
      <c r="N3763" s="37">
        <v>1</v>
      </c>
      <c r="O3763" s="34">
        <f t="shared" si="658"/>
        <v>20.46</v>
      </c>
      <c r="P3763" s="39">
        <v>6.2</v>
      </c>
      <c r="Q3763" s="34">
        <f t="shared" si="659"/>
        <v>19.47</v>
      </c>
      <c r="R3763" s="34">
        <v>5.9</v>
      </c>
      <c r="S3763" s="34">
        <f t="shared" si="660"/>
        <v>20.46</v>
      </c>
      <c r="T3763" s="34">
        <v>6.2</v>
      </c>
      <c r="U3763" s="34" t="s">
        <v>43</v>
      </c>
      <c r="V3763" s="34" t="s">
        <v>43</v>
      </c>
      <c r="W3763" s="38">
        <v>27.847300000000001</v>
      </c>
      <c r="X3763" s="38">
        <v>-115.16943999999999</v>
      </c>
      <c r="Y3763" s="39">
        <f t="shared" si="661"/>
        <v>62.6</v>
      </c>
      <c r="Z3763" s="37">
        <v>17</v>
      </c>
      <c r="AA3763" s="37">
        <v>5</v>
      </c>
      <c r="AB3763" s="34" t="s">
        <v>44</v>
      </c>
      <c r="AC3763" s="34">
        <v>10</v>
      </c>
      <c r="AD3763" s="34">
        <v>20</v>
      </c>
      <c r="AE3763" s="34">
        <v>1</v>
      </c>
      <c r="AF3763" s="34">
        <v>47</v>
      </c>
      <c r="AG3763" s="34">
        <v>30</v>
      </c>
      <c r="AI3763" s="70">
        <f t="shared" si="654"/>
        <v>15.337</v>
      </c>
      <c r="AJ3763" s="71" t="s">
        <v>369</v>
      </c>
      <c r="AK3763" s="72">
        <f t="shared" si="655"/>
        <v>2.2645047633742106</v>
      </c>
      <c r="AL3763" s="73">
        <f t="shared" si="656"/>
        <v>2.2645047633742106</v>
      </c>
    </row>
    <row r="3764" spans="1:38">
      <c r="A3764" s="34" t="s">
        <v>202</v>
      </c>
      <c r="B3764" s="34" t="s">
        <v>201</v>
      </c>
      <c r="C3764" s="35">
        <v>40026</v>
      </c>
      <c r="D3764" s="34">
        <v>2009</v>
      </c>
      <c r="E3764" s="36">
        <v>0.56319444444444444</v>
      </c>
      <c r="F3764" s="36">
        <v>0.59861111111111109</v>
      </c>
      <c r="G3764" s="36">
        <f t="shared" si="657"/>
        <v>3.5416666666666652E-2</v>
      </c>
      <c r="H3764" s="37">
        <v>2</v>
      </c>
      <c r="I3764" s="37">
        <v>2</v>
      </c>
      <c r="J3764" s="37">
        <v>2</v>
      </c>
      <c r="K3764" s="37">
        <v>2</v>
      </c>
      <c r="L3764" s="14" t="s">
        <v>48</v>
      </c>
      <c r="M3764" s="14" t="s">
        <v>49</v>
      </c>
      <c r="N3764" s="37">
        <v>1</v>
      </c>
      <c r="O3764" s="34">
        <f t="shared" si="658"/>
        <v>20.46</v>
      </c>
      <c r="P3764" s="39">
        <v>6.2</v>
      </c>
      <c r="Q3764" s="34">
        <f t="shared" si="659"/>
        <v>19.47</v>
      </c>
      <c r="R3764" s="34">
        <v>5.9</v>
      </c>
      <c r="S3764" s="34">
        <f t="shared" si="660"/>
        <v>20.46</v>
      </c>
      <c r="T3764" s="34">
        <v>6.2</v>
      </c>
      <c r="U3764" s="34" t="s">
        <v>43</v>
      </c>
      <c r="V3764" s="34" t="s">
        <v>43</v>
      </c>
      <c r="W3764" s="38">
        <v>27.847300000000001</v>
      </c>
      <c r="X3764" s="38">
        <v>-115.16943999999999</v>
      </c>
      <c r="Y3764" s="39">
        <f t="shared" si="661"/>
        <v>62.6</v>
      </c>
      <c r="Z3764" s="37">
        <v>17</v>
      </c>
      <c r="AA3764" s="37">
        <v>5</v>
      </c>
      <c r="AB3764" s="34" t="s">
        <v>44</v>
      </c>
      <c r="AC3764" s="34">
        <v>10</v>
      </c>
      <c r="AD3764" s="34">
        <v>21</v>
      </c>
      <c r="AE3764" s="34">
        <v>1</v>
      </c>
      <c r="AF3764" s="34">
        <v>47</v>
      </c>
      <c r="AG3764" s="34">
        <v>30</v>
      </c>
      <c r="AI3764" s="70">
        <f t="shared" si="654"/>
        <v>16.045999999999999</v>
      </c>
      <c r="AJ3764" s="71" t="s">
        <v>369</v>
      </c>
      <c r="AK3764" s="72">
        <f t="shared" si="655"/>
        <v>2.5000862380340183</v>
      </c>
      <c r="AL3764" s="73">
        <f t="shared" si="656"/>
        <v>2.5000862380340183</v>
      </c>
    </row>
    <row r="3765" spans="1:38">
      <c r="A3765" s="34" t="s">
        <v>202</v>
      </c>
      <c r="B3765" s="34" t="s">
        <v>201</v>
      </c>
      <c r="C3765" s="35">
        <v>40026</v>
      </c>
      <c r="D3765" s="34">
        <v>2009</v>
      </c>
      <c r="E3765" s="36">
        <v>0.56319444444444444</v>
      </c>
      <c r="F3765" s="36">
        <v>0.59861111111111109</v>
      </c>
      <c r="G3765" s="36">
        <f t="shared" si="657"/>
        <v>3.5416666666666652E-2</v>
      </c>
      <c r="H3765" s="37">
        <v>2</v>
      </c>
      <c r="I3765" s="37">
        <v>2</v>
      </c>
      <c r="J3765" s="37">
        <v>2</v>
      </c>
      <c r="K3765" s="37">
        <v>2</v>
      </c>
      <c r="L3765" s="14" t="s">
        <v>48</v>
      </c>
      <c r="M3765" s="14" t="s">
        <v>49</v>
      </c>
      <c r="N3765" s="37">
        <v>1</v>
      </c>
      <c r="O3765" s="34">
        <f t="shared" si="658"/>
        <v>20.46</v>
      </c>
      <c r="P3765" s="39">
        <v>6.2</v>
      </c>
      <c r="Q3765" s="34">
        <f t="shared" si="659"/>
        <v>19.47</v>
      </c>
      <c r="R3765" s="34">
        <v>5.9</v>
      </c>
      <c r="S3765" s="34">
        <f t="shared" si="660"/>
        <v>20.46</v>
      </c>
      <c r="T3765" s="34">
        <v>6.2</v>
      </c>
      <c r="U3765" s="34" t="s">
        <v>43</v>
      </c>
      <c r="V3765" s="34" t="s">
        <v>43</v>
      </c>
      <c r="W3765" s="38">
        <v>27.847300000000001</v>
      </c>
      <c r="X3765" s="38">
        <v>-115.16943999999999</v>
      </c>
      <c r="Y3765" s="39">
        <f t="shared" si="661"/>
        <v>62.6</v>
      </c>
      <c r="Z3765" s="37">
        <v>17</v>
      </c>
      <c r="AA3765" s="37">
        <v>5</v>
      </c>
      <c r="AB3765" s="34" t="s">
        <v>44</v>
      </c>
      <c r="AC3765" s="34">
        <v>10</v>
      </c>
      <c r="AD3765" s="34">
        <v>22</v>
      </c>
      <c r="AE3765" s="34">
        <v>1</v>
      </c>
      <c r="AF3765" s="34">
        <v>47</v>
      </c>
      <c r="AG3765" s="34">
        <v>30</v>
      </c>
      <c r="AI3765" s="70">
        <f t="shared" si="654"/>
        <v>16.754999999999999</v>
      </c>
      <c r="AJ3765" s="71" t="s">
        <v>369</v>
      </c>
      <c r="AK3765" s="72">
        <f t="shared" si="655"/>
        <v>2.7483879168691034</v>
      </c>
      <c r="AL3765" s="73">
        <f t="shared" si="656"/>
        <v>2.7483879168691034</v>
      </c>
    </row>
    <row r="3766" spans="1:38">
      <c r="A3766" s="34" t="s">
        <v>202</v>
      </c>
      <c r="B3766" s="34" t="s">
        <v>201</v>
      </c>
      <c r="C3766" s="35">
        <v>40026</v>
      </c>
      <c r="D3766" s="34">
        <v>2009</v>
      </c>
      <c r="E3766" s="36">
        <v>0.56319444444444444</v>
      </c>
      <c r="F3766" s="36">
        <v>0.59861111111111109</v>
      </c>
      <c r="G3766" s="36">
        <f t="shared" si="657"/>
        <v>3.5416666666666652E-2</v>
      </c>
      <c r="H3766" s="37">
        <v>2</v>
      </c>
      <c r="I3766" s="37">
        <v>2</v>
      </c>
      <c r="J3766" s="37">
        <v>2</v>
      </c>
      <c r="K3766" s="37">
        <v>2</v>
      </c>
      <c r="L3766" s="14" t="s">
        <v>48</v>
      </c>
      <c r="M3766" s="14" t="s">
        <v>49</v>
      </c>
      <c r="N3766" s="37">
        <v>1</v>
      </c>
      <c r="O3766" s="34">
        <f t="shared" si="658"/>
        <v>20.46</v>
      </c>
      <c r="P3766" s="39">
        <v>6.2</v>
      </c>
      <c r="Q3766" s="34">
        <f t="shared" si="659"/>
        <v>19.47</v>
      </c>
      <c r="R3766" s="34">
        <v>5.9</v>
      </c>
      <c r="S3766" s="34">
        <f t="shared" si="660"/>
        <v>20.46</v>
      </c>
      <c r="T3766" s="34">
        <v>6.2</v>
      </c>
      <c r="U3766" s="34" t="s">
        <v>43</v>
      </c>
      <c r="V3766" s="34" t="s">
        <v>43</v>
      </c>
      <c r="W3766" s="38">
        <v>27.847300000000001</v>
      </c>
      <c r="X3766" s="38">
        <v>-115.16943999999999</v>
      </c>
      <c r="Y3766" s="39">
        <f t="shared" si="661"/>
        <v>62.6</v>
      </c>
      <c r="Z3766" s="37">
        <v>17</v>
      </c>
      <c r="AA3766" s="37">
        <v>5</v>
      </c>
      <c r="AB3766" s="34" t="s">
        <v>44</v>
      </c>
      <c r="AC3766" s="34">
        <v>10</v>
      </c>
      <c r="AD3766" s="34">
        <v>23</v>
      </c>
      <c r="AE3766" s="34">
        <v>1</v>
      </c>
      <c r="AF3766" s="34">
        <v>47</v>
      </c>
      <c r="AG3766" s="34">
        <v>30</v>
      </c>
      <c r="AI3766" s="70">
        <f t="shared" si="654"/>
        <v>17.463999999999999</v>
      </c>
      <c r="AJ3766" s="71" t="s">
        <v>369</v>
      </c>
      <c r="AK3766" s="72">
        <f t="shared" si="655"/>
        <v>3.0095147540604348</v>
      </c>
      <c r="AL3766" s="73">
        <f t="shared" si="656"/>
        <v>3.0095147540604348</v>
      </c>
    </row>
    <row r="3767" spans="1:38">
      <c r="A3767" s="34" t="s">
        <v>202</v>
      </c>
      <c r="B3767" s="34" t="s">
        <v>201</v>
      </c>
      <c r="C3767" s="35">
        <v>40026</v>
      </c>
      <c r="D3767" s="34">
        <v>2009</v>
      </c>
      <c r="E3767" s="36">
        <v>0.56319444444444444</v>
      </c>
      <c r="F3767" s="36">
        <v>0.59861111111111109</v>
      </c>
      <c r="G3767" s="36">
        <f t="shared" si="657"/>
        <v>3.5416666666666652E-2</v>
      </c>
      <c r="H3767" s="37">
        <v>2</v>
      </c>
      <c r="I3767" s="37">
        <v>2</v>
      </c>
      <c r="J3767" s="37">
        <v>2</v>
      </c>
      <c r="K3767" s="37">
        <v>2</v>
      </c>
      <c r="L3767" s="14" t="s">
        <v>48</v>
      </c>
      <c r="M3767" s="14" t="s">
        <v>49</v>
      </c>
      <c r="N3767" s="37">
        <v>1</v>
      </c>
      <c r="O3767" s="34">
        <f t="shared" si="658"/>
        <v>20.46</v>
      </c>
      <c r="P3767" s="39">
        <v>6.2</v>
      </c>
      <c r="Q3767" s="34">
        <f t="shared" si="659"/>
        <v>19.47</v>
      </c>
      <c r="R3767" s="34">
        <v>5.9</v>
      </c>
      <c r="S3767" s="34">
        <f t="shared" si="660"/>
        <v>20.46</v>
      </c>
      <c r="T3767" s="34">
        <v>6.2</v>
      </c>
      <c r="U3767" s="34" t="s">
        <v>43</v>
      </c>
      <c r="V3767" s="34" t="s">
        <v>43</v>
      </c>
      <c r="W3767" s="38">
        <v>27.847300000000001</v>
      </c>
      <c r="X3767" s="38">
        <v>-115.16943999999999</v>
      </c>
      <c r="Y3767" s="39">
        <f t="shared" si="661"/>
        <v>62.6</v>
      </c>
      <c r="Z3767" s="37">
        <v>17</v>
      </c>
      <c r="AA3767" s="37">
        <v>5</v>
      </c>
      <c r="AB3767" s="34" t="s">
        <v>44</v>
      </c>
      <c r="AC3767" s="34">
        <v>10</v>
      </c>
      <c r="AD3767" s="34">
        <v>23</v>
      </c>
      <c r="AE3767" s="34">
        <v>1</v>
      </c>
      <c r="AF3767" s="34">
        <v>47</v>
      </c>
      <c r="AG3767" s="34">
        <v>30</v>
      </c>
      <c r="AI3767" s="70">
        <f t="shared" si="654"/>
        <v>17.463999999999999</v>
      </c>
      <c r="AJ3767" s="71" t="s">
        <v>369</v>
      </c>
      <c r="AK3767" s="72">
        <f t="shared" si="655"/>
        <v>3.0095147540604348</v>
      </c>
      <c r="AL3767" s="73">
        <f t="shared" si="656"/>
        <v>3.0095147540604348</v>
      </c>
    </row>
    <row r="3768" spans="1:38">
      <c r="A3768" s="34" t="s">
        <v>202</v>
      </c>
      <c r="B3768" s="34" t="s">
        <v>201</v>
      </c>
      <c r="C3768" s="35">
        <v>40026</v>
      </c>
      <c r="D3768" s="34">
        <v>2009</v>
      </c>
      <c r="E3768" s="36">
        <v>0.56319444444444444</v>
      </c>
      <c r="F3768" s="36">
        <v>0.59861111111111109</v>
      </c>
      <c r="G3768" s="36">
        <f t="shared" si="657"/>
        <v>3.5416666666666652E-2</v>
      </c>
      <c r="H3768" s="37">
        <v>2</v>
      </c>
      <c r="I3768" s="37">
        <v>2</v>
      </c>
      <c r="J3768" s="37">
        <v>2</v>
      </c>
      <c r="K3768" s="37">
        <v>2</v>
      </c>
      <c r="L3768" s="14" t="s">
        <v>48</v>
      </c>
      <c r="M3768" s="14" t="s">
        <v>49</v>
      </c>
      <c r="N3768" s="37">
        <v>1</v>
      </c>
      <c r="O3768" s="34">
        <f t="shared" si="658"/>
        <v>20.46</v>
      </c>
      <c r="P3768" s="39">
        <v>6.2</v>
      </c>
      <c r="Q3768" s="34">
        <f t="shared" si="659"/>
        <v>19.47</v>
      </c>
      <c r="R3768" s="34">
        <v>5.9</v>
      </c>
      <c r="S3768" s="34">
        <f t="shared" si="660"/>
        <v>20.46</v>
      </c>
      <c r="T3768" s="34">
        <v>6.2</v>
      </c>
      <c r="U3768" s="34" t="s">
        <v>43</v>
      </c>
      <c r="V3768" s="34" t="s">
        <v>43</v>
      </c>
      <c r="W3768" s="38">
        <v>27.847300000000001</v>
      </c>
      <c r="X3768" s="38">
        <v>-115.16943999999999</v>
      </c>
      <c r="Y3768" s="39">
        <f t="shared" si="661"/>
        <v>62.6</v>
      </c>
      <c r="Z3768" s="37">
        <v>17</v>
      </c>
      <c r="AA3768" s="37">
        <v>5</v>
      </c>
      <c r="AB3768" s="34" t="s">
        <v>44</v>
      </c>
      <c r="AC3768" s="34">
        <v>10</v>
      </c>
      <c r="AD3768" s="34">
        <v>24</v>
      </c>
      <c r="AE3768" s="34">
        <v>1</v>
      </c>
      <c r="AF3768" s="34">
        <v>47</v>
      </c>
      <c r="AG3768" s="34">
        <v>30</v>
      </c>
      <c r="AI3768" s="70">
        <f t="shared" si="654"/>
        <v>18.172999999999998</v>
      </c>
      <c r="AJ3768" s="71" t="s">
        <v>369</v>
      </c>
      <c r="AK3768" s="72">
        <f t="shared" si="655"/>
        <v>3.2835681640171575</v>
      </c>
      <c r="AL3768" s="73">
        <f t="shared" si="656"/>
        <v>3.2835681640171575</v>
      </c>
    </row>
    <row r="3769" spans="1:38">
      <c r="A3769" s="34" t="s">
        <v>202</v>
      </c>
      <c r="B3769" s="34" t="s">
        <v>201</v>
      </c>
      <c r="C3769" s="35">
        <v>40026</v>
      </c>
      <c r="D3769" s="34">
        <v>2009</v>
      </c>
      <c r="E3769" s="36">
        <v>0.56319444444444444</v>
      </c>
      <c r="F3769" s="36">
        <v>0.59861111111111109</v>
      </c>
      <c r="G3769" s="36">
        <f t="shared" si="657"/>
        <v>3.5416666666666652E-2</v>
      </c>
      <c r="H3769" s="37">
        <v>2</v>
      </c>
      <c r="I3769" s="37">
        <v>2</v>
      </c>
      <c r="J3769" s="37">
        <v>2</v>
      </c>
      <c r="K3769" s="37">
        <v>2</v>
      </c>
      <c r="L3769" s="14" t="s">
        <v>48</v>
      </c>
      <c r="M3769" s="14" t="s">
        <v>49</v>
      </c>
      <c r="N3769" s="37">
        <v>1</v>
      </c>
      <c r="O3769" s="34">
        <f t="shared" si="658"/>
        <v>20.46</v>
      </c>
      <c r="P3769" s="39">
        <v>6.2</v>
      </c>
      <c r="Q3769" s="34">
        <f t="shared" si="659"/>
        <v>19.47</v>
      </c>
      <c r="R3769" s="34">
        <v>5.9</v>
      </c>
      <c r="S3769" s="34">
        <f t="shared" si="660"/>
        <v>20.46</v>
      </c>
      <c r="T3769" s="34">
        <v>6.2</v>
      </c>
      <c r="U3769" s="34" t="s">
        <v>43</v>
      </c>
      <c r="V3769" s="34" t="s">
        <v>43</v>
      </c>
      <c r="W3769" s="38">
        <v>27.847300000000001</v>
      </c>
      <c r="X3769" s="38">
        <v>-115.16943999999999</v>
      </c>
      <c r="Y3769" s="39">
        <f t="shared" si="661"/>
        <v>62.6</v>
      </c>
      <c r="Z3769" s="37">
        <v>17</v>
      </c>
      <c r="AA3769" s="37">
        <v>5</v>
      </c>
      <c r="AB3769" s="34" t="s">
        <v>44</v>
      </c>
      <c r="AC3769" s="34">
        <v>10</v>
      </c>
      <c r="AD3769" s="34">
        <v>25</v>
      </c>
      <c r="AE3769" s="34">
        <v>1</v>
      </c>
      <c r="AF3769" s="34">
        <v>47</v>
      </c>
      <c r="AG3769" s="34">
        <v>30</v>
      </c>
      <c r="AI3769" s="70">
        <f t="shared" si="654"/>
        <v>18.881999999999998</v>
      </c>
      <c r="AJ3769" s="71" t="s">
        <v>369</v>
      </c>
      <c r="AK3769" s="72">
        <f t="shared" si="655"/>
        <v>3.5706462775960586</v>
      </c>
      <c r="AL3769" s="73">
        <f t="shared" si="656"/>
        <v>3.5706462775960586</v>
      </c>
    </row>
    <row r="3770" spans="1:38">
      <c r="A3770" s="34" t="s">
        <v>202</v>
      </c>
      <c r="B3770" s="34" t="s">
        <v>201</v>
      </c>
      <c r="C3770" s="35">
        <v>40026</v>
      </c>
      <c r="D3770" s="34">
        <v>2009</v>
      </c>
      <c r="E3770" s="36">
        <v>0.56319444444444444</v>
      </c>
      <c r="F3770" s="36">
        <v>0.59861111111111109</v>
      </c>
      <c r="G3770" s="36">
        <f t="shared" si="657"/>
        <v>3.5416666666666652E-2</v>
      </c>
      <c r="H3770" s="37">
        <v>2</v>
      </c>
      <c r="I3770" s="37">
        <v>2</v>
      </c>
      <c r="J3770" s="37">
        <v>2</v>
      </c>
      <c r="K3770" s="37">
        <v>2</v>
      </c>
      <c r="L3770" s="14" t="s">
        <v>48</v>
      </c>
      <c r="M3770" s="14" t="s">
        <v>49</v>
      </c>
      <c r="N3770" s="37">
        <v>1</v>
      </c>
      <c r="O3770" s="34">
        <f t="shared" si="658"/>
        <v>20.46</v>
      </c>
      <c r="P3770" s="39">
        <v>6.2</v>
      </c>
      <c r="Q3770" s="34">
        <f t="shared" si="659"/>
        <v>19.47</v>
      </c>
      <c r="R3770" s="34">
        <v>5.9</v>
      </c>
      <c r="S3770" s="34">
        <f t="shared" si="660"/>
        <v>20.46</v>
      </c>
      <c r="T3770" s="34">
        <v>6.2</v>
      </c>
      <c r="U3770" s="34" t="s">
        <v>43</v>
      </c>
      <c r="V3770" s="34" t="s">
        <v>43</v>
      </c>
      <c r="W3770" s="38">
        <v>27.847300000000001</v>
      </c>
      <c r="X3770" s="38">
        <v>-115.16943999999999</v>
      </c>
      <c r="Y3770" s="39">
        <f t="shared" si="661"/>
        <v>62.6</v>
      </c>
      <c r="Z3770" s="37">
        <v>17</v>
      </c>
      <c r="AA3770" s="37">
        <v>5</v>
      </c>
      <c r="AB3770" s="34" t="s">
        <v>44</v>
      </c>
      <c r="AC3770" s="34">
        <v>11</v>
      </c>
      <c r="AD3770" s="34">
        <v>22</v>
      </c>
      <c r="AE3770" s="34">
        <v>1</v>
      </c>
      <c r="AF3770" s="34">
        <v>49</v>
      </c>
      <c r="AG3770" s="34">
        <v>30</v>
      </c>
      <c r="AI3770" s="70">
        <f t="shared" si="654"/>
        <v>16.754999999999999</v>
      </c>
      <c r="AJ3770" s="71" t="s">
        <v>369</v>
      </c>
      <c r="AK3770" s="72">
        <f t="shared" si="655"/>
        <v>2.7483879168691034</v>
      </c>
      <c r="AL3770" s="73">
        <f t="shared" si="656"/>
        <v>2.7483879168691034</v>
      </c>
    </row>
    <row r="3771" spans="1:38">
      <c r="A3771" s="34" t="s">
        <v>202</v>
      </c>
      <c r="B3771" s="34" t="s">
        <v>201</v>
      </c>
      <c r="C3771" s="35">
        <v>40026</v>
      </c>
      <c r="D3771" s="34">
        <v>2009</v>
      </c>
      <c r="E3771" s="36">
        <v>0.56319444444444444</v>
      </c>
      <c r="F3771" s="36">
        <v>0.59861111111111109</v>
      </c>
      <c r="G3771" s="36">
        <f t="shared" si="657"/>
        <v>3.5416666666666652E-2</v>
      </c>
      <c r="H3771" s="37">
        <v>2</v>
      </c>
      <c r="I3771" s="37">
        <v>2</v>
      </c>
      <c r="J3771" s="37">
        <v>2</v>
      </c>
      <c r="K3771" s="37">
        <v>2</v>
      </c>
      <c r="L3771" s="14" t="s">
        <v>48</v>
      </c>
      <c r="M3771" s="14" t="s">
        <v>49</v>
      </c>
      <c r="N3771" s="37">
        <v>1</v>
      </c>
      <c r="O3771" s="34">
        <f t="shared" si="658"/>
        <v>20.46</v>
      </c>
      <c r="P3771" s="39">
        <v>6.2</v>
      </c>
      <c r="Q3771" s="34">
        <f t="shared" si="659"/>
        <v>19.47</v>
      </c>
      <c r="R3771" s="34">
        <v>5.9</v>
      </c>
      <c r="S3771" s="34">
        <f t="shared" si="660"/>
        <v>20.46</v>
      </c>
      <c r="T3771" s="34">
        <v>6.2</v>
      </c>
      <c r="U3771" s="34" t="s">
        <v>43</v>
      </c>
      <c r="V3771" s="34" t="s">
        <v>43</v>
      </c>
      <c r="W3771" s="38">
        <v>27.847300000000001</v>
      </c>
      <c r="X3771" s="38">
        <v>-115.16943999999999</v>
      </c>
      <c r="Y3771" s="39">
        <f t="shared" si="661"/>
        <v>62.6</v>
      </c>
      <c r="Z3771" s="37">
        <v>17</v>
      </c>
      <c r="AA3771" s="37">
        <v>5</v>
      </c>
      <c r="AB3771" s="34" t="s">
        <v>44</v>
      </c>
      <c r="AC3771" s="34">
        <v>11</v>
      </c>
      <c r="AD3771" s="34">
        <v>23</v>
      </c>
      <c r="AE3771" s="34">
        <v>1</v>
      </c>
      <c r="AF3771" s="34">
        <v>49</v>
      </c>
      <c r="AG3771" s="34">
        <v>30</v>
      </c>
      <c r="AI3771" s="70">
        <f t="shared" si="654"/>
        <v>17.463999999999999</v>
      </c>
      <c r="AJ3771" s="71" t="s">
        <v>369</v>
      </c>
      <c r="AK3771" s="72">
        <f t="shared" si="655"/>
        <v>3.0095147540604348</v>
      </c>
      <c r="AL3771" s="73">
        <f t="shared" si="656"/>
        <v>3.0095147540604348</v>
      </c>
    </row>
    <row r="3772" spans="1:38">
      <c r="A3772" s="34" t="s">
        <v>202</v>
      </c>
      <c r="B3772" s="34" t="s">
        <v>201</v>
      </c>
      <c r="C3772" s="35">
        <v>40026</v>
      </c>
      <c r="D3772" s="34">
        <v>2009</v>
      </c>
      <c r="E3772" s="36">
        <v>0.56319444444444444</v>
      </c>
      <c r="F3772" s="36">
        <v>0.59861111111111109</v>
      </c>
      <c r="G3772" s="36">
        <f t="shared" si="657"/>
        <v>3.5416666666666652E-2</v>
      </c>
      <c r="H3772" s="37">
        <v>2</v>
      </c>
      <c r="I3772" s="37">
        <v>2</v>
      </c>
      <c r="J3772" s="37">
        <v>2</v>
      </c>
      <c r="K3772" s="37">
        <v>2</v>
      </c>
      <c r="L3772" s="14" t="s">
        <v>48</v>
      </c>
      <c r="M3772" s="14" t="s">
        <v>49</v>
      </c>
      <c r="N3772" s="37">
        <v>1</v>
      </c>
      <c r="O3772" s="34">
        <f t="shared" si="658"/>
        <v>20.46</v>
      </c>
      <c r="P3772" s="39">
        <v>6.2</v>
      </c>
      <c r="Q3772" s="34">
        <f t="shared" si="659"/>
        <v>19.47</v>
      </c>
      <c r="R3772" s="34">
        <v>5.9</v>
      </c>
      <c r="S3772" s="34">
        <f t="shared" si="660"/>
        <v>20.46</v>
      </c>
      <c r="T3772" s="34">
        <v>6.2</v>
      </c>
      <c r="U3772" s="34" t="s">
        <v>43</v>
      </c>
      <c r="V3772" s="34" t="s">
        <v>43</v>
      </c>
      <c r="W3772" s="38">
        <v>27.847300000000001</v>
      </c>
      <c r="X3772" s="38">
        <v>-115.16943999999999</v>
      </c>
      <c r="Y3772" s="39">
        <f t="shared" si="661"/>
        <v>62.6</v>
      </c>
      <c r="Z3772" s="37">
        <v>17</v>
      </c>
      <c r="AA3772" s="37">
        <v>5</v>
      </c>
      <c r="AB3772" s="34" t="s">
        <v>44</v>
      </c>
      <c r="AC3772" s="34">
        <v>11</v>
      </c>
      <c r="AD3772" s="34">
        <v>24</v>
      </c>
      <c r="AE3772" s="34">
        <v>1</v>
      </c>
      <c r="AF3772" s="34">
        <v>49</v>
      </c>
      <c r="AG3772" s="34">
        <v>30</v>
      </c>
      <c r="AI3772" s="70">
        <f t="shared" si="654"/>
        <v>18.172999999999998</v>
      </c>
      <c r="AJ3772" s="71" t="s">
        <v>369</v>
      </c>
      <c r="AK3772" s="72">
        <f t="shared" si="655"/>
        <v>3.2835681640171575</v>
      </c>
      <c r="AL3772" s="73">
        <f t="shared" si="656"/>
        <v>3.2835681640171575</v>
      </c>
    </row>
    <row r="3773" spans="1:38">
      <c r="A3773" s="34" t="s">
        <v>202</v>
      </c>
      <c r="B3773" s="34" t="s">
        <v>201</v>
      </c>
      <c r="C3773" s="35">
        <v>40026</v>
      </c>
      <c r="D3773" s="34">
        <v>2009</v>
      </c>
      <c r="E3773" s="36">
        <v>0.56319444444444444</v>
      </c>
      <c r="F3773" s="36">
        <v>0.59861111111111109</v>
      </c>
      <c r="G3773" s="36">
        <f t="shared" si="657"/>
        <v>3.5416666666666652E-2</v>
      </c>
      <c r="H3773" s="37">
        <v>2</v>
      </c>
      <c r="I3773" s="37">
        <v>2</v>
      </c>
      <c r="J3773" s="37">
        <v>2</v>
      </c>
      <c r="K3773" s="37">
        <v>2</v>
      </c>
      <c r="L3773" s="14" t="s">
        <v>48</v>
      </c>
      <c r="M3773" s="14" t="s">
        <v>49</v>
      </c>
      <c r="N3773" s="37">
        <v>1</v>
      </c>
      <c r="O3773" s="34">
        <f t="shared" si="658"/>
        <v>20.46</v>
      </c>
      <c r="P3773" s="39">
        <v>6.2</v>
      </c>
      <c r="Q3773" s="34">
        <f t="shared" si="659"/>
        <v>19.47</v>
      </c>
      <c r="R3773" s="34">
        <v>5.9</v>
      </c>
      <c r="S3773" s="34">
        <f t="shared" si="660"/>
        <v>20.46</v>
      </c>
      <c r="T3773" s="34">
        <v>6.2</v>
      </c>
      <c r="U3773" s="34" t="s">
        <v>43</v>
      </c>
      <c r="V3773" s="34" t="s">
        <v>43</v>
      </c>
      <c r="W3773" s="38">
        <v>27.847300000000001</v>
      </c>
      <c r="X3773" s="38">
        <v>-115.16943999999999</v>
      </c>
      <c r="Y3773" s="39">
        <f t="shared" si="661"/>
        <v>62.6</v>
      </c>
      <c r="Z3773" s="37">
        <v>17</v>
      </c>
      <c r="AA3773" s="37">
        <v>5</v>
      </c>
      <c r="AB3773" s="34" t="s">
        <v>44</v>
      </c>
      <c r="AC3773" s="34">
        <v>11</v>
      </c>
      <c r="AD3773" s="34">
        <v>25</v>
      </c>
      <c r="AE3773" s="34">
        <v>1</v>
      </c>
      <c r="AF3773" s="34">
        <v>49</v>
      </c>
      <c r="AG3773" s="34">
        <v>30</v>
      </c>
      <c r="AI3773" s="70">
        <f t="shared" si="654"/>
        <v>18.881999999999998</v>
      </c>
      <c r="AJ3773" s="71" t="s">
        <v>369</v>
      </c>
      <c r="AK3773" s="72">
        <f t="shared" si="655"/>
        <v>3.5706462775960586</v>
      </c>
      <c r="AL3773" s="73">
        <f t="shared" si="656"/>
        <v>3.5706462775960586</v>
      </c>
    </row>
    <row r="3774" spans="1:38" hidden="1">
      <c r="A3774" s="34" t="s">
        <v>203</v>
      </c>
      <c r="B3774" s="34" t="s">
        <v>40</v>
      </c>
      <c r="C3774" s="35">
        <v>40032</v>
      </c>
      <c r="D3774" s="34">
        <v>2009</v>
      </c>
      <c r="E3774" s="36">
        <v>0.35416666666666669</v>
      </c>
      <c r="F3774" s="36">
        <v>0.40277777777777773</v>
      </c>
      <c r="G3774" s="36">
        <f t="shared" si="657"/>
        <v>4.8611111111111049E-2</v>
      </c>
      <c r="H3774" s="37">
        <v>2</v>
      </c>
      <c r="I3774" s="37">
        <v>1</v>
      </c>
      <c r="J3774" s="37">
        <v>3</v>
      </c>
      <c r="K3774" s="37">
        <v>3</v>
      </c>
      <c r="L3774" s="34" t="s">
        <v>61</v>
      </c>
      <c r="M3774" s="14" t="s">
        <v>62</v>
      </c>
      <c r="N3774" s="37">
        <v>1</v>
      </c>
      <c r="O3774" s="34">
        <f t="shared" si="658"/>
        <v>63.359999999999992</v>
      </c>
      <c r="P3774" s="37">
        <v>19.2</v>
      </c>
      <c r="Q3774" s="34">
        <f t="shared" si="659"/>
        <v>63.359999999999992</v>
      </c>
      <c r="R3774" s="37">
        <v>19.2</v>
      </c>
      <c r="S3774" s="34">
        <f t="shared" si="660"/>
        <v>63.359999999999992</v>
      </c>
      <c r="T3774" s="37">
        <v>19.2</v>
      </c>
      <c r="U3774" s="34" t="s">
        <v>43</v>
      </c>
      <c r="V3774" s="34" t="s">
        <v>43</v>
      </c>
      <c r="W3774" s="38">
        <v>27.891870000000001</v>
      </c>
      <c r="X3774" s="38">
        <v>-115.19101999999999</v>
      </c>
      <c r="Y3774" s="39">
        <f t="shared" si="661"/>
        <v>59</v>
      </c>
      <c r="Z3774" s="37">
        <v>15</v>
      </c>
      <c r="AA3774" s="37">
        <v>7</v>
      </c>
      <c r="AB3774" s="34" t="s">
        <v>46</v>
      </c>
      <c r="AC3774" s="34">
        <v>0</v>
      </c>
      <c r="AD3774" s="34">
        <v>0</v>
      </c>
      <c r="AE3774" s="34">
        <v>0</v>
      </c>
      <c r="AF3774" s="34"/>
      <c r="AG3774" s="34">
        <v>270</v>
      </c>
      <c r="AI3774" s="70">
        <f>(0.748*AD3774)+1.2345</f>
        <v>1.2344999999999999</v>
      </c>
      <c r="AJ3774" s="74">
        <f>((POWER(AI3774*10,3.36))*2.24)/100000</f>
        <v>0.10414971720920797</v>
      </c>
      <c r="AK3774" s="74">
        <f>(0.0026*AJ3774)-0.61</f>
        <v>-0.6097292107352561</v>
      </c>
      <c r="AL3774" s="73">
        <f>IF(AK3774&gt;0,AK3774:AK3774,0)</f>
        <v>0</v>
      </c>
    </row>
    <row r="3775" spans="1:38" hidden="1">
      <c r="A3775" s="34" t="s">
        <v>204</v>
      </c>
      <c r="B3775" s="34" t="s">
        <v>40</v>
      </c>
      <c r="C3775" s="35">
        <v>40032</v>
      </c>
      <c r="D3775" s="34">
        <v>2009</v>
      </c>
      <c r="E3775" s="36">
        <v>0.35416666666666669</v>
      </c>
      <c r="F3775" s="36">
        <v>0.40277777777777773</v>
      </c>
      <c r="G3775" s="36">
        <f>F3775-E3775</f>
        <v>4.8611111111111049E-2</v>
      </c>
      <c r="H3775" s="37">
        <v>2</v>
      </c>
      <c r="I3775" s="37">
        <v>1</v>
      </c>
      <c r="J3775" s="37">
        <v>3</v>
      </c>
      <c r="K3775" s="37">
        <v>3</v>
      </c>
      <c r="L3775" s="34" t="s">
        <v>61</v>
      </c>
      <c r="M3775" s="14" t="s">
        <v>62</v>
      </c>
      <c r="N3775" s="37">
        <v>1</v>
      </c>
      <c r="O3775" s="34">
        <f t="shared" si="658"/>
        <v>63.359999999999992</v>
      </c>
      <c r="P3775" s="37">
        <v>19.2</v>
      </c>
      <c r="Q3775" s="34">
        <f t="shared" si="659"/>
        <v>63.359999999999992</v>
      </c>
      <c r="R3775" s="37">
        <v>19.2</v>
      </c>
      <c r="S3775" s="34">
        <f t="shared" si="660"/>
        <v>63.359999999999992</v>
      </c>
      <c r="T3775" s="37">
        <v>19.2</v>
      </c>
      <c r="U3775" s="34" t="s">
        <v>43</v>
      </c>
      <c r="V3775" s="34" t="s">
        <v>43</v>
      </c>
      <c r="W3775" s="38">
        <v>27.891870000000001</v>
      </c>
      <c r="X3775" s="38">
        <v>-115.19101999999999</v>
      </c>
      <c r="Y3775" s="39">
        <f t="shared" si="661"/>
        <v>59</v>
      </c>
      <c r="Z3775" s="37">
        <v>15</v>
      </c>
      <c r="AA3775" s="37">
        <v>5</v>
      </c>
      <c r="AB3775" s="34" t="s">
        <v>44</v>
      </c>
      <c r="AC3775" s="34">
        <v>1</v>
      </c>
      <c r="AD3775" s="34">
        <v>17</v>
      </c>
      <c r="AE3775" s="34">
        <v>1</v>
      </c>
      <c r="AF3775" s="34">
        <v>4</v>
      </c>
      <c r="AG3775" s="34">
        <v>270</v>
      </c>
      <c r="AI3775" s="70">
        <f t="shared" ref="AI3775:AI3786" si="662">(0.709*AD3775)+1.157</f>
        <v>13.209999999999999</v>
      </c>
      <c r="AJ3775" s="71" t="s">
        <v>369</v>
      </c>
      <c r="AK3775" s="72">
        <f t="shared" ref="AK3775:AK3786" si="663">((POWER(AI3775*10,2.19))*0.037)/1000</f>
        <v>1.6329725885917237</v>
      </c>
      <c r="AL3775" s="73">
        <f t="shared" ref="AL3775:AL3786" si="664">((POWER(AI3775*10,2.19))*0.037)/1000</f>
        <v>1.6329725885917237</v>
      </c>
    </row>
    <row r="3776" spans="1:38" hidden="1">
      <c r="A3776" s="34" t="s">
        <v>204</v>
      </c>
      <c r="B3776" s="34" t="s">
        <v>40</v>
      </c>
      <c r="C3776" s="35">
        <v>40032</v>
      </c>
      <c r="D3776" s="34">
        <v>2009</v>
      </c>
      <c r="E3776" s="36">
        <v>0.35416666666666669</v>
      </c>
      <c r="F3776" s="36">
        <v>0.40277777777777773</v>
      </c>
      <c r="G3776" s="36">
        <f t="shared" ref="G3776:G3835" si="665">F3776-E3776</f>
        <v>4.8611111111111049E-2</v>
      </c>
      <c r="H3776" s="37">
        <v>2</v>
      </c>
      <c r="I3776" s="37">
        <v>1</v>
      </c>
      <c r="J3776" s="37">
        <v>3</v>
      </c>
      <c r="K3776" s="37">
        <v>3</v>
      </c>
      <c r="L3776" s="34" t="s">
        <v>61</v>
      </c>
      <c r="M3776" s="14" t="s">
        <v>62</v>
      </c>
      <c r="N3776" s="37">
        <v>1</v>
      </c>
      <c r="O3776" s="34">
        <f t="shared" si="658"/>
        <v>63.359999999999992</v>
      </c>
      <c r="P3776" s="37">
        <v>19.2</v>
      </c>
      <c r="Q3776" s="34">
        <f t="shared" si="659"/>
        <v>63.359999999999992</v>
      </c>
      <c r="R3776" s="37">
        <v>19.2</v>
      </c>
      <c r="S3776" s="34">
        <f t="shared" si="660"/>
        <v>63.359999999999992</v>
      </c>
      <c r="T3776" s="37">
        <v>19.2</v>
      </c>
      <c r="U3776" s="34" t="s">
        <v>43</v>
      </c>
      <c r="V3776" s="34" t="s">
        <v>43</v>
      </c>
      <c r="W3776" s="38">
        <v>27.891870000000001</v>
      </c>
      <c r="X3776" s="38">
        <v>-115.19101999999999</v>
      </c>
      <c r="Y3776" s="39">
        <f t="shared" si="661"/>
        <v>59</v>
      </c>
      <c r="Z3776" s="37">
        <v>15</v>
      </c>
      <c r="AA3776" s="37">
        <v>5</v>
      </c>
      <c r="AB3776" s="34" t="s">
        <v>44</v>
      </c>
      <c r="AC3776" s="34">
        <v>2</v>
      </c>
      <c r="AD3776" s="34">
        <v>13</v>
      </c>
      <c r="AE3776" s="34">
        <v>1</v>
      </c>
      <c r="AF3776" s="34">
        <v>5</v>
      </c>
      <c r="AG3776" s="34">
        <v>270</v>
      </c>
      <c r="AI3776" s="70">
        <f t="shared" si="662"/>
        <v>10.373999999999999</v>
      </c>
      <c r="AJ3776" s="71" t="s">
        <v>369</v>
      </c>
      <c r="AK3776" s="72">
        <f t="shared" si="663"/>
        <v>0.96188687250685145</v>
      </c>
      <c r="AL3776" s="73">
        <f t="shared" si="664"/>
        <v>0.96188687250685145</v>
      </c>
    </row>
    <row r="3777" spans="1:38" hidden="1">
      <c r="A3777" s="34" t="s">
        <v>204</v>
      </c>
      <c r="B3777" s="34" t="s">
        <v>40</v>
      </c>
      <c r="C3777" s="35">
        <v>40032</v>
      </c>
      <c r="D3777" s="34">
        <v>2009</v>
      </c>
      <c r="E3777" s="36">
        <v>0.35416666666666669</v>
      </c>
      <c r="F3777" s="36">
        <v>0.40277777777777773</v>
      </c>
      <c r="G3777" s="36">
        <f t="shared" si="665"/>
        <v>4.8611111111111049E-2</v>
      </c>
      <c r="H3777" s="37">
        <v>2</v>
      </c>
      <c r="I3777" s="37">
        <v>1</v>
      </c>
      <c r="J3777" s="37">
        <v>3</v>
      </c>
      <c r="K3777" s="37">
        <v>3</v>
      </c>
      <c r="L3777" s="34" t="s">
        <v>61</v>
      </c>
      <c r="M3777" s="14" t="s">
        <v>62</v>
      </c>
      <c r="N3777" s="37">
        <v>1</v>
      </c>
      <c r="O3777" s="34">
        <f t="shared" si="658"/>
        <v>63.359999999999992</v>
      </c>
      <c r="P3777" s="37">
        <v>19.2</v>
      </c>
      <c r="Q3777" s="34">
        <f t="shared" si="659"/>
        <v>63.359999999999992</v>
      </c>
      <c r="R3777" s="37">
        <v>19.2</v>
      </c>
      <c r="S3777" s="34">
        <f t="shared" si="660"/>
        <v>63.359999999999992</v>
      </c>
      <c r="T3777" s="37">
        <v>19.2</v>
      </c>
      <c r="U3777" s="34" t="s">
        <v>43</v>
      </c>
      <c r="V3777" s="34" t="s">
        <v>43</v>
      </c>
      <c r="W3777" s="38">
        <v>27.891870000000001</v>
      </c>
      <c r="X3777" s="38">
        <v>-115.19101999999999</v>
      </c>
      <c r="Y3777" s="39">
        <f t="shared" si="661"/>
        <v>59</v>
      </c>
      <c r="Z3777" s="37">
        <v>15</v>
      </c>
      <c r="AA3777" s="37">
        <v>5</v>
      </c>
      <c r="AB3777" s="34" t="s">
        <v>44</v>
      </c>
      <c r="AC3777" s="34">
        <v>2</v>
      </c>
      <c r="AD3777" s="34">
        <v>19</v>
      </c>
      <c r="AE3777" s="34">
        <v>1</v>
      </c>
      <c r="AF3777" s="34">
        <v>5</v>
      </c>
      <c r="AG3777" s="34">
        <v>270</v>
      </c>
      <c r="AI3777" s="70">
        <f t="shared" si="662"/>
        <v>14.628</v>
      </c>
      <c r="AJ3777" s="71" t="s">
        <v>369</v>
      </c>
      <c r="AK3777" s="72">
        <f t="shared" si="663"/>
        <v>2.041534710262368</v>
      </c>
      <c r="AL3777" s="73">
        <f t="shared" si="664"/>
        <v>2.041534710262368</v>
      </c>
    </row>
    <row r="3778" spans="1:38" hidden="1">
      <c r="A3778" s="34" t="s">
        <v>204</v>
      </c>
      <c r="B3778" s="34" t="s">
        <v>40</v>
      </c>
      <c r="C3778" s="35">
        <v>40032</v>
      </c>
      <c r="D3778" s="34">
        <v>2009</v>
      </c>
      <c r="E3778" s="36">
        <v>0.35416666666666669</v>
      </c>
      <c r="F3778" s="36">
        <v>0.40277777777777773</v>
      </c>
      <c r="G3778" s="36">
        <f t="shared" si="665"/>
        <v>4.8611111111111049E-2</v>
      </c>
      <c r="H3778" s="37">
        <v>2</v>
      </c>
      <c r="I3778" s="37">
        <v>1</v>
      </c>
      <c r="J3778" s="37">
        <v>3</v>
      </c>
      <c r="K3778" s="37">
        <v>3</v>
      </c>
      <c r="L3778" s="34" t="s">
        <v>61</v>
      </c>
      <c r="M3778" s="14" t="s">
        <v>62</v>
      </c>
      <c r="N3778" s="37">
        <v>1</v>
      </c>
      <c r="O3778" s="34">
        <f t="shared" si="658"/>
        <v>63.359999999999992</v>
      </c>
      <c r="P3778" s="37">
        <v>19.2</v>
      </c>
      <c r="Q3778" s="34">
        <f t="shared" si="659"/>
        <v>63.359999999999992</v>
      </c>
      <c r="R3778" s="37">
        <v>19.2</v>
      </c>
      <c r="S3778" s="34">
        <f t="shared" si="660"/>
        <v>63.359999999999992</v>
      </c>
      <c r="T3778" s="37">
        <v>19.2</v>
      </c>
      <c r="U3778" s="34" t="s">
        <v>43</v>
      </c>
      <c r="V3778" s="34" t="s">
        <v>43</v>
      </c>
      <c r="W3778" s="38">
        <v>27.891870000000001</v>
      </c>
      <c r="X3778" s="38">
        <v>-115.19101999999999</v>
      </c>
      <c r="Y3778" s="39">
        <f t="shared" si="661"/>
        <v>59</v>
      </c>
      <c r="Z3778" s="37">
        <v>15</v>
      </c>
      <c r="AA3778" s="37">
        <v>5</v>
      </c>
      <c r="AB3778" s="34" t="s">
        <v>44</v>
      </c>
      <c r="AC3778" s="34">
        <v>3</v>
      </c>
      <c r="AD3778" s="34">
        <v>6</v>
      </c>
      <c r="AE3778" s="34">
        <v>1</v>
      </c>
      <c r="AF3778" s="34">
        <v>7</v>
      </c>
      <c r="AG3778" s="34">
        <v>270</v>
      </c>
      <c r="AI3778" s="70">
        <f t="shared" si="662"/>
        <v>5.4109999999999996</v>
      </c>
      <c r="AJ3778" s="71" t="s">
        <v>369</v>
      </c>
      <c r="AK3778" s="72">
        <f t="shared" si="663"/>
        <v>0.23124881896144875</v>
      </c>
      <c r="AL3778" s="73">
        <f t="shared" si="664"/>
        <v>0.23124881896144875</v>
      </c>
    </row>
    <row r="3779" spans="1:38" hidden="1">
      <c r="A3779" s="34" t="s">
        <v>204</v>
      </c>
      <c r="B3779" s="34" t="s">
        <v>40</v>
      </c>
      <c r="C3779" s="35">
        <v>40032</v>
      </c>
      <c r="D3779" s="34">
        <v>2009</v>
      </c>
      <c r="E3779" s="36">
        <v>0.35416666666666669</v>
      </c>
      <c r="F3779" s="36">
        <v>0.40277777777777773</v>
      </c>
      <c r="G3779" s="36">
        <f t="shared" si="665"/>
        <v>4.8611111111111049E-2</v>
      </c>
      <c r="H3779" s="37">
        <v>2</v>
      </c>
      <c r="I3779" s="37">
        <v>1</v>
      </c>
      <c r="J3779" s="37">
        <v>3</v>
      </c>
      <c r="K3779" s="37">
        <v>3</v>
      </c>
      <c r="L3779" s="34" t="s">
        <v>61</v>
      </c>
      <c r="M3779" s="14" t="s">
        <v>62</v>
      </c>
      <c r="N3779" s="37">
        <v>1</v>
      </c>
      <c r="O3779" s="34">
        <f t="shared" si="658"/>
        <v>63.359999999999992</v>
      </c>
      <c r="P3779" s="37">
        <v>19.2</v>
      </c>
      <c r="Q3779" s="34">
        <f t="shared" si="659"/>
        <v>63.359999999999992</v>
      </c>
      <c r="R3779" s="37">
        <v>19.2</v>
      </c>
      <c r="S3779" s="34">
        <f t="shared" si="660"/>
        <v>63.359999999999992</v>
      </c>
      <c r="T3779" s="37">
        <v>19.2</v>
      </c>
      <c r="U3779" s="34" t="s">
        <v>43</v>
      </c>
      <c r="V3779" s="34" t="s">
        <v>43</v>
      </c>
      <c r="W3779" s="38">
        <v>27.891870000000001</v>
      </c>
      <c r="X3779" s="38">
        <v>-115.19101999999999</v>
      </c>
      <c r="Y3779" s="39">
        <f t="shared" si="661"/>
        <v>59</v>
      </c>
      <c r="Z3779" s="37">
        <v>15</v>
      </c>
      <c r="AA3779" s="37">
        <v>5</v>
      </c>
      <c r="AB3779" s="34" t="s">
        <v>44</v>
      </c>
      <c r="AC3779" s="34">
        <v>3</v>
      </c>
      <c r="AD3779" s="34">
        <v>17</v>
      </c>
      <c r="AE3779" s="34">
        <v>1</v>
      </c>
      <c r="AF3779" s="34">
        <v>7</v>
      </c>
      <c r="AG3779" s="34">
        <v>270</v>
      </c>
      <c r="AI3779" s="70">
        <f t="shared" si="662"/>
        <v>13.209999999999999</v>
      </c>
      <c r="AJ3779" s="71" t="s">
        <v>369</v>
      </c>
      <c r="AK3779" s="72">
        <f t="shared" si="663"/>
        <v>1.6329725885917237</v>
      </c>
      <c r="AL3779" s="73">
        <f t="shared" si="664"/>
        <v>1.6329725885917237</v>
      </c>
    </row>
    <row r="3780" spans="1:38" hidden="1">
      <c r="A3780" s="34" t="s">
        <v>204</v>
      </c>
      <c r="B3780" s="34" t="s">
        <v>40</v>
      </c>
      <c r="C3780" s="35">
        <v>40032</v>
      </c>
      <c r="D3780" s="34">
        <v>2009</v>
      </c>
      <c r="E3780" s="36">
        <v>0.35416666666666669</v>
      </c>
      <c r="F3780" s="36">
        <v>0.40277777777777773</v>
      </c>
      <c r="G3780" s="36">
        <f t="shared" si="665"/>
        <v>4.8611111111111049E-2</v>
      </c>
      <c r="H3780" s="37">
        <v>2</v>
      </c>
      <c r="I3780" s="37">
        <v>1</v>
      </c>
      <c r="J3780" s="37">
        <v>3</v>
      </c>
      <c r="K3780" s="37">
        <v>3</v>
      </c>
      <c r="L3780" s="34" t="s">
        <v>61</v>
      </c>
      <c r="M3780" s="14" t="s">
        <v>62</v>
      </c>
      <c r="N3780" s="37">
        <v>1</v>
      </c>
      <c r="O3780" s="34">
        <f t="shared" si="658"/>
        <v>63.359999999999992</v>
      </c>
      <c r="P3780" s="37">
        <v>19.2</v>
      </c>
      <c r="Q3780" s="34">
        <f t="shared" si="659"/>
        <v>63.359999999999992</v>
      </c>
      <c r="R3780" s="37">
        <v>19.2</v>
      </c>
      <c r="S3780" s="34">
        <f t="shared" si="660"/>
        <v>63.359999999999992</v>
      </c>
      <c r="T3780" s="37">
        <v>19.2</v>
      </c>
      <c r="U3780" s="34" t="s">
        <v>43</v>
      </c>
      <c r="V3780" s="34" t="s">
        <v>43</v>
      </c>
      <c r="W3780" s="38">
        <v>27.891870000000001</v>
      </c>
      <c r="X3780" s="38">
        <v>-115.19101999999999</v>
      </c>
      <c r="Y3780" s="39">
        <f t="shared" si="661"/>
        <v>59</v>
      </c>
      <c r="Z3780" s="37">
        <v>15</v>
      </c>
      <c r="AA3780" s="37">
        <v>5</v>
      </c>
      <c r="AB3780" s="34" t="s">
        <v>44</v>
      </c>
      <c r="AC3780" s="34">
        <v>4</v>
      </c>
      <c r="AD3780" s="34">
        <v>17</v>
      </c>
      <c r="AE3780" s="34">
        <v>1</v>
      </c>
      <c r="AF3780" s="34">
        <v>14</v>
      </c>
      <c r="AG3780" s="34">
        <v>270</v>
      </c>
      <c r="AI3780" s="70">
        <f t="shared" si="662"/>
        <v>13.209999999999999</v>
      </c>
      <c r="AJ3780" s="71" t="s">
        <v>369</v>
      </c>
      <c r="AK3780" s="72">
        <f t="shared" si="663"/>
        <v>1.6329725885917237</v>
      </c>
      <c r="AL3780" s="73">
        <f t="shared" si="664"/>
        <v>1.6329725885917237</v>
      </c>
    </row>
    <row r="3781" spans="1:38" hidden="1">
      <c r="A3781" s="34" t="s">
        <v>204</v>
      </c>
      <c r="B3781" s="34" t="s">
        <v>40</v>
      </c>
      <c r="C3781" s="35">
        <v>40032</v>
      </c>
      <c r="D3781" s="34">
        <v>2009</v>
      </c>
      <c r="E3781" s="36">
        <v>0.35416666666666669</v>
      </c>
      <c r="F3781" s="36">
        <v>0.40277777777777773</v>
      </c>
      <c r="G3781" s="36">
        <f t="shared" si="665"/>
        <v>4.8611111111111049E-2</v>
      </c>
      <c r="H3781" s="37">
        <v>2</v>
      </c>
      <c r="I3781" s="37">
        <v>1</v>
      </c>
      <c r="J3781" s="37">
        <v>3</v>
      </c>
      <c r="K3781" s="37">
        <v>3</v>
      </c>
      <c r="L3781" s="34" t="s">
        <v>61</v>
      </c>
      <c r="M3781" s="14" t="s">
        <v>62</v>
      </c>
      <c r="N3781" s="37">
        <v>1</v>
      </c>
      <c r="O3781" s="34">
        <f t="shared" si="658"/>
        <v>63.359999999999992</v>
      </c>
      <c r="P3781" s="37">
        <v>19.2</v>
      </c>
      <c r="Q3781" s="34">
        <f t="shared" si="659"/>
        <v>63.359999999999992</v>
      </c>
      <c r="R3781" s="37">
        <v>19.2</v>
      </c>
      <c r="S3781" s="34">
        <f t="shared" si="660"/>
        <v>63.359999999999992</v>
      </c>
      <c r="T3781" s="37">
        <v>19.2</v>
      </c>
      <c r="U3781" s="34" t="s">
        <v>43</v>
      </c>
      <c r="V3781" s="34" t="s">
        <v>43</v>
      </c>
      <c r="W3781" s="38">
        <v>27.891870000000001</v>
      </c>
      <c r="X3781" s="38">
        <v>-115.19101999999999</v>
      </c>
      <c r="Y3781" s="39">
        <f t="shared" si="661"/>
        <v>59</v>
      </c>
      <c r="Z3781" s="37">
        <v>15</v>
      </c>
      <c r="AA3781" s="37">
        <v>5</v>
      </c>
      <c r="AB3781" s="34" t="s">
        <v>44</v>
      </c>
      <c r="AC3781" s="34">
        <v>4</v>
      </c>
      <c r="AD3781" s="34">
        <v>18</v>
      </c>
      <c r="AE3781" s="34">
        <v>1</v>
      </c>
      <c r="AF3781" s="34">
        <v>14</v>
      </c>
      <c r="AG3781" s="34">
        <v>270</v>
      </c>
      <c r="AI3781" s="70">
        <f t="shared" si="662"/>
        <v>13.918999999999999</v>
      </c>
      <c r="AJ3781" s="71" t="s">
        <v>369</v>
      </c>
      <c r="AK3781" s="72">
        <f t="shared" si="663"/>
        <v>1.8310631406548505</v>
      </c>
      <c r="AL3781" s="73">
        <f t="shared" si="664"/>
        <v>1.8310631406548505</v>
      </c>
    </row>
    <row r="3782" spans="1:38" hidden="1">
      <c r="A3782" s="34" t="s">
        <v>204</v>
      </c>
      <c r="B3782" s="34" t="s">
        <v>40</v>
      </c>
      <c r="C3782" s="35">
        <v>40032</v>
      </c>
      <c r="D3782" s="34">
        <v>2009</v>
      </c>
      <c r="E3782" s="36">
        <v>0.35416666666666669</v>
      </c>
      <c r="F3782" s="36">
        <v>0.40277777777777773</v>
      </c>
      <c r="G3782" s="36">
        <f t="shared" si="665"/>
        <v>4.8611111111111049E-2</v>
      </c>
      <c r="H3782" s="37">
        <v>2</v>
      </c>
      <c r="I3782" s="37">
        <v>1</v>
      </c>
      <c r="J3782" s="37">
        <v>3</v>
      </c>
      <c r="K3782" s="37">
        <v>3</v>
      </c>
      <c r="L3782" s="34" t="s">
        <v>61</v>
      </c>
      <c r="M3782" s="14" t="s">
        <v>62</v>
      </c>
      <c r="N3782" s="37">
        <v>1</v>
      </c>
      <c r="O3782" s="34">
        <f t="shared" si="658"/>
        <v>63.359999999999992</v>
      </c>
      <c r="P3782" s="37">
        <v>19.2</v>
      </c>
      <c r="Q3782" s="34">
        <f t="shared" si="659"/>
        <v>63.359999999999992</v>
      </c>
      <c r="R3782" s="37">
        <v>19.2</v>
      </c>
      <c r="S3782" s="34">
        <f t="shared" si="660"/>
        <v>63.359999999999992</v>
      </c>
      <c r="T3782" s="37">
        <v>19.2</v>
      </c>
      <c r="U3782" s="34" t="s">
        <v>43</v>
      </c>
      <c r="V3782" s="34" t="s">
        <v>43</v>
      </c>
      <c r="W3782" s="38">
        <v>27.891870000000001</v>
      </c>
      <c r="X3782" s="38">
        <v>-115.19101999999999</v>
      </c>
      <c r="Y3782" s="39">
        <f t="shared" si="661"/>
        <v>59</v>
      </c>
      <c r="Z3782" s="37">
        <v>15</v>
      </c>
      <c r="AA3782" s="37">
        <v>5</v>
      </c>
      <c r="AB3782" s="34" t="s">
        <v>44</v>
      </c>
      <c r="AC3782" s="34">
        <v>5</v>
      </c>
      <c r="AD3782" s="34">
        <v>17</v>
      </c>
      <c r="AE3782" s="34">
        <v>1</v>
      </c>
      <c r="AF3782" s="34">
        <v>17</v>
      </c>
      <c r="AG3782" s="34">
        <v>270</v>
      </c>
      <c r="AI3782" s="70">
        <f t="shared" si="662"/>
        <v>13.209999999999999</v>
      </c>
      <c r="AJ3782" s="71" t="s">
        <v>369</v>
      </c>
      <c r="AK3782" s="72">
        <f t="shared" si="663"/>
        <v>1.6329725885917237</v>
      </c>
      <c r="AL3782" s="73">
        <f t="shared" si="664"/>
        <v>1.6329725885917237</v>
      </c>
    </row>
    <row r="3783" spans="1:38" hidden="1">
      <c r="A3783" s="34" t="s">
        <v>204</v>
      </c>
      <c r="B3783" s="34" t="s">
        <v>40</v>
      </c>
      <c r="C3783" s="35">
        <v>40032</v>
      </c>
      <c r="D3783" s="34">
        <v>2009</v>
      </c>
      <c r="E3783" s="36">
        <v>0.35416666666666669</v>
      </c>
      <c r="F3783" s="36">
        <v>0.40277777777777773</v>
      </c>
      <c r="G3783" s="36">
        <f t="shared" si="665"/>
        <v>4.8611111111111049E-2</v>
      </c>
      <c r="H3783" s="37">
        <v>2</v>
      </c>
      <c r="I3783" s="37">
        <v>1</v>
      </c>
      <c r="J3783" s="37">
        <v>3</v>
      </c>
      <c r="K3783" s="37">
        <v>3</v>
      </c>
      <c r="L3783" s="34" t="s">
        <v>61</v>
      </c>
      <c r="M3783" s="14" t="s">
        <v>62</v>
      </c>
      <c r="N3783" s="37">
        <v>1</v>
      </c>
      <c r="O3783" s="34">
        <f t="shared" si="658"/>
        <v>63.359999999999992</v>
      </c>
      <c r="P3783" s="37">
        <v>19.2</v>
      </c>
      <c r="Q3783" s="34">
        <f t="shared" si="659"/>
        <v>63.359999999999992</v>
      </c>
      <c r="R3783" s="37">
        <v>19.2</v>
      </c>
      <c r="S3783" s="34">
        <f t="shared" si="660"/>
        <v>63.359999999999992</v>
      </c>
      <c r="T3783" s="37">
        <v>19.2</v>
      </c>
      <c r="U3783" s="34" t="s">
        <v>43</v>
      </c>
      <c r="V3783" s="34" t="s">
        <v>43</v>
      </c>
      <c r="W3783" s="38">
        <v>27.891870000000001</v>
      </c>
      <c r="X3783" s="38">
        <v>-115.19101999999999</v>
      </c>
      <c r="Y3783" s="39">
        <f t="shared" si="661"/>
        <v>59</v>
      </c>
      <c r="Z3783" s="37">
        <v>15</v>
      </c>
      <c r="AA3783" s="37">
        <v>5</v>
      </c>
      <c r="AB3783" s="34" t="s">
        <v>44</v>
      </c>
      <c r="AC3783" s="34">
        <v>5</v>
      </c>
      <c r="AD3783" s="34">
        <v>19</v>
      </c>
      <c r="AE3783" s="34">
        <v>1</v>
      </c>
      <c r="AF3783" s="34">
        <v>17</v>
      </c>
      <c r="AG3783" s="34">
        <v>270</v>
      </c>
      <c r="AI3783" s="70">
        <f t="shared" si="662"/>
        <v>14.628</v>
      </c>
      <c r="AJ3783" s="71" t="s">
        <v>369</v>
      </c>
      <c r="AK3783" s="72">
        <f t="shared" si="663"/>
        <v>2.041534710262368</v>
      </c>
      <c r="AL3783" s="73">
        <f t="shared" si="664"/>
        <v>2.041534710262368</v>
      </c>
    </row>
    <row r="3784" spans="1:38" hidden="1">
      <c r="A3784" s="34" t="s">
        <v>204</v>
      </c>
      <c r="B3784" s="34" t="s">
        <v>40</v>
      </c>
      <c r="C3784" s="35">
        <v>40032</v>
      </c>
      <c r="D3784" s="34">
        <v>2009</v>
      </c>
      <c r="E3784" s="36">
        <v>0.35416666666666669</v>
      </c>
      <c r="F3784" s="36">
        <v>0.40277777777777773</v>
      </c>
      <c r="G3784" s="36">
        <f t="shared" si="665"/>
        <v>4.8611111111111049E-2</v>
      </c>
      <c r="H3784" s="37">
        <v>2</v>
      </c>
      <c r="I3784" s="37">
        <v>1</v>
      </c>
      <c r="J3784" s="37">
        <v>3</v>
      </c>
      <c r="K3784" s="37">
        <v>3</v>
      </c>
      <c r="L3784" s="34" t="s">
        <v>61</v>
      </c>
      <c r="M3784" s="14" t="s">
        <v>62</v>
      </c>
      <c r="N3784" s="37">
        <v>1</v>
      </c>
      <c r="O3784" s="34">
        <f t="shared" si="658"/>
        <v>63.359999999999992</v>
      </c>
      <c r="P3784" s="37">
        <v>19.2</v>
      </c>
      <c r="Q3784" s="34">
        <f t="shared" si="659"/>
        <v>63.359999999999992</v>
      </c>
      <c r="R3784" s="37">
        <v>19.2</v>
      </c>
      <c r="S3784" s="34">
        <f t="shared" si="660"/>
        <v>63.359999999999992</v>
      </c>
      <c r="T3784" s="37">
        <v>19.2</v>
      </c>
      <c r="U3784" s="34" t="s">
        <v>43</v>
      </c>
      <c r="V3784" s="34" t="s">
        <v>43</v>
      </c>
      <c r="W3784" s="38">
        <v>27.891870000000001</v>
      </c>
      <c r="X3784" s="38">
        <v>-115.19101999999999</v>
      </c>
      <c r="Y3784" s="39">
        <f t="shared" si="661"/>
        <v>59</v>
      </c>
      <c r="Z3784" s="37">
        <v>15</v>
      </c>
      <c r="AA3784" s="37">
        <v>5</v>
      </c>
      <c r="AB3784" s="34" t="s">
        <v>44</v>
      </c>
      <c r="AC3784" s="34">
        <v>6</v>
      </c>
      <c r="AD3784" s="34">
        <v>17</v>
      </c>
      <c r="AE3784" s="34">
        <v>1</v>
      </c>
      <c r="AF3784" s="34">
        <v>19</v>
      </c>
      <c r="AG3784" s="34">
        <v>270</v>
      </c>
      <c r="AI3784" s="70">
        <f t="shared" si="662"/>
        <v>13.209999999999999</v>
      </c>
      <c r="AJ3784" s="71" t="s">
        <v>369</v>
      </c>
      <c r="AK3784" s="72">
        <f t="shared" si="663"/>
        <v>1.6329725885917237</v>
      </c>
      <c r="AL3784" s="73">
        <f t="shared" si="664"/>
        <v>1.6329725885917237</v>
      </c>
    </row>
    <row r="3785" spans="1:38" hidden="1">
      <c r="A3785" s="34" t="s">
        <v>204</v>
      </c>
      <c r="B3785" s="34" t="s">
        <v>40</v>
      </c>
      <c r="C3785" s="35">
        <v>40032</v>
      </c>
      <c r="D3785" s="34">
        <v>2009</v>
      </c>
      <c r="E3785" s="36">
        <v>0.35416666666666669</v>
      </c>
      <c r="F3785" s="36">
        <v>0.40277777777777773</v>
      </c>
      <c r="G3785" s="36">
        <f t="shared" si="665"/>
        <v>4.8611111111111049E-2</v>
      </c>
      <c r="H3785" s="37">
        <v>2</v>
      </c>
      <c r="I3785" s="37">
        <v>1</v>
      </c>
      <c r="J3785" s="37">
        <v>3</v>
      </c>
      <c r="K3785" s="37">
        <v>3</v>
      </c>
      <c r="L3785" s="34" t="s">
        <v>61</v>
      </c>
      <c r="M3785" s="14" t="s">
        <v>62</v>
      </c>
      <c r="N3785" s="37">
        <v>1</v>
      </c>
      <c r="O3785" s="34">
        <f t="shared" si="658"/>
        <v>63.359999999999992</v>
      </c>
      <c r="P3785" s="37">
        <v>19.2</v>
      </c>
      <c r="Q3785" s="34">
        <f t="shared" si="659"/>
        <v>63.359999999999992</v>
      </c>
      <c r="R3785" s="37">
        <v>19.2</v>
      </c>
      <c r="S3785" s="34">
        <f t="shared" si="660"/>
        <v>63.359999999999992</v>
      </c>
      <c r="T3785" s="37">
        <v>19.2</v>
      </c>
      <c r="U3785" s="34" t="s">
        <v>43</v>
      </c>
      <c r="V3785" s="34" t="s">
        <v>43</v>
      </c>
      <c r="W3785" s="38">
        <v>27.891870000000001</v>
      </c>
      <c r="X3785" s="38">
        <v>-115.19101999999999</v>
      </c>
      <c r="Y3785" s="39">
        <f t="shared" si="661"/>
        <v>59</v>
      </c>
      <c r="Z3785" s="37">
        <v>15</v>
      </c>
      <c r="AA3785" s="37">
        <v>5</v>
      </c>
      <c r="AB3785" s="34" t="s">
        <v>44</v>
      </c>
      <c r="AC3785" s="34">
        <v>7</v>
      </c>
      <c r="AD3785" s="34">
        <v>18</v>
      </c>
      <c r="AE3785" s="34">
        <v>1</v>
      </c>
      <c r="AF3785" s="34">
        <v>20</v>
      </c>
      <c r="AG3785" s="34">
        <v>270</v>
      </c>
      <c r="AI3785" s="70">
        <f t="shared" si="662"/>
        <v>13.918999999999999</v>
      </c>
      <c r="AJ3785" s="71" t="s">
        <v>369</v>
      </c>
      <c r="AK3785" s="72">
        <f t="shared" si="663"/>
        <v>1.8310631406548505</v>
      </c>
      <c r="AL3785" s="73">
        <f t="shared" si="664"/>
        <v>1.8310631406548505</v>
      </c>
    </row>
    <row r="3786" spans="1:38" hidden="1">
      <c r="A3786" s="34" t="s">
        <v>204</v>
      </c>
      <c r="B3786" s="34" t="s">
        <v>40</v>
      </c>
      <c r="C3786" s="35">
        <v>40032</v>
      </c>
      <c r="D3786" s="34">
        <v>2009</v>
      </c>
      <c r="E3786" s="36">
        <v>0.35416666666666669</v>
      </c>
      <c r="F3786" s="36">
        <v>0.40277777777777773</v>
      </c>
      <c r="G3786" s="36">
        <f t="shared" si="665"/>
        <v>4.8611111111111049E-2</v>
      </c>
      <c r="H3786" s="37">
        <v>2</v>
      </c>
      <c r="I3786" s="37">
        <v>1</v>
      </c>
      <c r="J3786" s="37">
        <v>3</v>
      </c>
      <c r="K3786" s="37">
        <v>3</v>
      </c>
      <c r="L3786" s="34" t="s">
        <v>61</v>
      </c>
      <c r="M3786" s="14" t="s">
        <v>62</v>
      </c>
      <c r="N3786" s="37">
        <v>1</v>
      </c>
      <c r="O3786" s="34">
        <f t="shared" si="658"/>
        <v>63.359999999999992</v>
      </c>
      <c r="P3786" s="37">
        <v>19.2</v>
      </c>
      <c r="Q3786" s="34">
        <f t="shared" si="659"/>
        <v>63.359999999999992</v>
      </c>
      <c r="R3786" s="37">
        <v>19.2</v>
      </c>
      <c r="S3786" s="34">
        <f t="shared" si="660"/>
        <v>63.359999999999992</v>
      </c>
      <c r="T3786" s="37">
        <v>19.2</v>
      </c>
      <c r="U3786" s="34" t="s">
        <v>43</v>
      </c>
      <c r="V3786" s="34" t="s">
        <v>43</v>
      </c>
      <c r="W3786" s="38">
        <v>27.891870000000001</v>
      </c>
      <c r="X3786" s="38">
        <v>-115.19101999999999</v>
      </c>
      <c r="Y3786" s="39">
        <f t="shared" si="661"/>
        <v>59</v>
      </c>
      <c r="Z3786" s="37">
        <v>15</v>
      </c>
      <c r="AA3786" s="37">
        <v>5</v>
      </c>
      <c r="AB3786" s="34" t="s">
        <v>44</v>
      </c>
      <c r="AC3786" s="34">
        <v>8</v>
      </c>
      <c r="AD3786" s="34">
        <v>18</v>
      </c>
      <c r="AE3786" s="34">
        <v>1</v>
      </c>
      <c r="AF3786" s="34">
        <v>21</v>
      </c>
      <c r="AG3786" s="34">
        <v>270</v>
      </c>
      <c r="AI3786" s="70">
        <f t="shared" si="662"/>
        <v>13.918999999999999</v>
      </c>
      <c r="AJ3786" s="71" t="s">
        <v>369</v>
      </c>
      <c r="AK3786" s="72">
        <f t="shared" si="663"/>
        <v>1.8310631406548505</v>
      </c>
      <c r="AL3786" s="73">
        <f t="shared" si="664"/>
        <v>1.8310631406548505</v>
      </c>
    </row>
    <row r="3787" spans="1:38" hidden="1">
      <c r="A3787" s="34" t="s">
        <v>205</v>
      </c>
      <c r="B3787" s="34" t="s">
        <v>40</v>
      </c>
      <c r="C3787" s="35">
        <v>40032</v>
      </c>
      <c r="D3787" s="34">
        <v>2009</v>
      </c>
      <c r="E3787" s="36">
        <v>0.4513888888888889</v>
      </c>
      <c r="F3787" s="36">
        <v>0.4826388888888889</v>
      </c>
      <c r="G3787" s="36">
        <f t="shared" si="665"/>
        <v>3.125E-2</v>
      </c>
      <c r="H3787" s="37">
        <v>2</v>
      </c>
      <c r="I3787" s="37">
        <v>2</v>
      </c>
      <c r="J3787" s="37">
        <v>4</v>
      </c>
      <c r="K3787" s="37">
        <v>4</v>
      </c>
      <c r="L3787" s="34" t="s">
        <v>61</v>
      </c>
      <c r="M3787" s="14" t="s">
        <v>62</v>
      </c>
      <c r="N3787" s="37">
        <v>1</v>
      </c>
      <c r="O3787" s="34">
        <f t="shared" si="658"/>
        <v>40.26</v>
      </c>
      <c r="P3787" s="37">
        <v>12.2</v>
      </c>
      <c r="Q3787" s="34">
        <f t="shared" si="659"/>
        <v>40.26</v>
      </c>
      <c r="R3787" s="37">
        <v>12.2</v>
      </c>
      <c r="S3787" s="34">
        <f t="shared" si="660"/>
        <v>40.26</v>
      </c>
      <c r="T3787" s="37">
        <v>12.2</v>
      </c>
      <c r="U3787" s="34" t="s">
        <v>43</v>
      </c>
      <c r="V3787" s="34" t="s">
        <v>43</v>
      </c>
      <c r="W3787" s="38">
        <v>27.8873</v>
      </c>
      <c r="X3787" s="38">
        <v>-115.19095</v>
      </c>
      <c r="Y3787" s="39" t="e">
        <f t="shared" si="661"/>
        <v>#VALUE!</v>
      </c>
      <c r="Z3787" s="37" t="s">
        <v>43</v>
      </c>
      <c r="AA3787" s="37">
        <v>5</v>
      </c>
      <c r="AB3787" s="34" t="s">
        <v>46</v>
      </c>
      <c r="AC3787" s="34">
        <v>1</v>
      </c>
      <c r="AD3787" s="34">
        <v>22</v>
      </c>
      <c r="AE3787" s="34">
        <v>1</v>
      </c>
      <c r="AF3787" s="34">
        <v>10</v>
      </c>
      <c r="AG3787" s="34">
        <v>240</v>
      </c>
      <c r="AI3787" s="70">
        <f t="shared" ref="AI3787:AI3792" si="666">(0.748*AD3787)+1.2345</f>
        <v>17.6905</v>
      </c>
      <c r="AJ3787" s="74">
        <f t="shared" ref="AJ3787:AJ3792" si="667">((POWER(AI3787*10,3.36))*2.24)/100000</f>
        <v>799.19872211710003</v>
      </c>
      <c r="AK3787" s="74">
        <f t="shared" ref="AK3787:AK3792" si="668">(0.0026*AJ3787)-0.61</f>
        <v>1.4679166775044603</v>
      </c>
      <c r="AL3787" s="73">
        <f t="shared" ref="AL3787:AL3792" si="669">IF(AK3787&gt;0,AK3787:AK3787,0)</f>
        <v>1.4679166775044603</v>
      </c>
    </row>
    <row r="3788" spans="1:38" hidden="1">
      <c r="A3788" s="34" t="s">
        <v>205</v>
      </c>
      <c r="B3788" s="34" t="s">
        <v>40</v>
      </c>
      <c r="C3788" s="35">
        <v>40032</v>
      </c>
      <c r="D3788" s="34">
        <v>2009</v>
      </c>
      <c r="E3788" s="36">
        <v>0.4513888888888889</v>
      </c>
      <c r="F3788" s="36">
        <v>0.4826388888888889</v>
      </c>
      <c r="G3788" s="36">
        <f t="shared" si="665"/>
        <v>3.125E-2</v>
      </c>
      <c r="H3788" s="37">
        <v>2</v>
      </c>
      <c r="I3788" s="37">
        <v>2</v>
      </c>
      <c r="J3788" s="37">
        <v>4</v>
      </c>
      <c r="K3788" s="37">
        <v>4</v>
      </c>
      <c r="L3788" s="34" t="s">
        <v>61</v>
      </c>
      <c r="M3788" s="14" t="s">
        <v>62</v>
      </c>
      <c r="N3788" s="37">
        <v>1</v>
      </c>
      <c r="O3788" s="34">
        <f t="shared" si="658"/>
        <v>40.26</v>
      </c>
      <c r="P3788" s="37">
        <v>12.2</v>
      </c>
      <c r="Q3788" s="34">
        <f t="shared" si="659"/>
        <v>40.26</v>
      </c>
      <c r="R3788" s="37">
        <v>12.2</v>
      </c>
      <c r="S3788" s="34">
        <f t="shared" si="660"/>
        <v>40.26</v>
      </c>
      <c r="T3788" s="37">
        <v>12.2</v>
      </c>
      <c r="U3788" s="34" t="s">
        <v>43</v>
      </c>
      <c r="V3788" s="34" t="s">
        <v>43</v>
      </c>
      <c r="W3788" s="38">
        <v>27.8873</v>
      </c>
      <c r="X3788" s="38">
        <v>-115.19095</v>
      </c>
      <c r="Y3788" s="39" t="e">
        <f t="shared" si="661"/>
        <v>#VALUE!</v>
      </c>
      <c r="Z3788" s="37" t="s">
        <v>43</v>
      </c>
      <c r="AA3788" s="37">
        <v>5</v>
      </c>
      <c r="AB3788" s="34" t="s">
        <v>46</v>
      </c>
      <c r="AC3788" s="34">
        <v>2</v>
      </c>
      <c r="AD3788" s="34">
        <v>20</v>
      </c>
      <c r="AE3788" s="34">
        <v>1</v>
      </c>
      <c r="AF3788" s="34">
        <v>14</v>
      </c>
      <c r="AG3788" s="34">
        <v>240</v>
      </c>
      <c r="AI3788" s="70">
        <f t="shared" si="666"/>
        <v>16.194500000000001</v>
      </c>
      <c r="AJ3788" s="74">
        <f t="shared" si="667"/>
        <v>593.9131834357014</v>
      </c>
      <c r="AK3788" s="74">
        <f t="shared" si="668"/>
        <v>0.93417427693282351</v>
      </c>
      <c r="AL3788" s="73">
        <f t="shared" si="669"/>
        <v>0.93417427693282351</v>
      </c>
    </row>
    <row r="3789" spans="1:38" hidden="1">
      <c r="A3789" s="34" t="s">
        <v>205</v>
      </c>
      <c r="B3789" s="34" t="s">
        <v>40</v>
      </c>
      <c r="C3789" s="35">
        <v>40032</v>
      </c>
      <c r="D3789" s="34">
        <v>2009</v>
      </c>
      <c r="E3789" s="36">
        <v>0.4513888888888889</v>
      </c>
      <c r="F3789" s="36">
        <v>0.4826388888888889</v>
      </c>
      <c r="G3789" s="36">
        <f t="shared" si="665"/>
        <v>3.125E-2</v>
      </c>
      <c r="H3789" s="37">
        <v>2</v>
      </c>
      <c r="I3789" s="37">
        <v>2</v>
      </c>
      <c r="J3789" s="37">
        <v>4</v>
      </c>
      <c r="K3789" s="37">
        <v>4</v>
      </c>
      <c r="L3789" s="34" t="s">
        <v>61</v>
      </c>
      <c r="M3789" s="14" t="s">
        <v>62</v>
      </c>
      <c r="N3789" s="37">
        <v>1</v>
      </c>
      <c r="O3789" s="34">
        <f t="shared" si="658"/>
        <v>40.26</v>
      </c>
      <c r="P3789" s="37">
        <v>12.2</v>
      </c>
      <c r="Q3789" s="34">
        <f t="shared" si="659"/>
        <v>40.26</v>
      </c>
      <c r="R3789" s="37">
        <v>12.2</v>
      </c>
      <c r="S3789" s="34">
        <f t="shared" si="660"/>
        <v>40.26</v>
      </c>
      <c r="T3789" s="37">
        <v>12.2</v>
      </c>
      <c r="U3789" s="34" t="s">
        <v>43</v>
      </c>
      <c r="V3789" s="34" t="s">
        <v>43</v>
      </c>
      <c r="W3789" s="38">
        <v>27.8873</v>
      </c>
      <c r="X3789" s="38">
        <v>-115.19095</v>
      </c>
      <c r="Y3789" s="39" t="e">
        <f t="shared" si="661"/>
        <v>#VALUE!</v>
      </c>
      <c r="Z3789" s="37" t="s">
        <v>43</v>
      </c>
      <c r="AA3789" s="37">
        <v>5</v>
      </c>
      <c r="AB3789" s="34" t="s">
        <v>46</v>
      </c>
      <c r="AC3789" s="34">
        <v>3</v>
      </c>
      <c r="AD3789" s="34">
        <v>18</v>
      </c>
      <c r="AE3789" s="34">
        <v>1</v>
      </c>
      <c r="AF3789" s="34">
        <v>18</v>
      </c>
      <c r="AG3789" s="34">
        <v>240</v>
      </c>
      <c r="AI3789" s="70">
        <f t="shared" si="666"/>
        <v>14.698500000000001</v>
      </c>
      <c r="AJ3789" s="74">
        <f t="shared" si="667"/>
        <v>428.83019204754055</v>
      </c>
      <c r="AK3789" s="74">
        <f t="shared" si="668"/>
        <v>0.50495849932360548</v>
      </c>
      <c r="AL3789" s="73">
        <f t="shared" si="669"/>
        <v>0.50495849932360548</v>
      </c>
    </row>
    <row r="3790" spans="1:38" hidden="1">
      <c r="A3790" s="34" t="s">
        <v>205</v>
      </c>
      <c r="B3790" s="34" t="s">
        <v>40</v>
      </c>
      <c r="C3790" s="35">
        <v>40032</v>
      </c>
      <c r="D3790" s="34">
        <v>2009</v>
      </c>
      <c r="E3790" s="36">
        <v>0.4513888888888889</v>
      </c>
      <c r="F3790" s="36">
        <v>0.4826388888888889</v>
      </c>
      <c r="G3790" s="36">
        <f t="shared" si="665"/>
        <v>3.125E-2</v>
      </c>
      <c r="H3790" s="37">
        <v>2</v>
      </c>
      <c r="I3790" s="37">
        <v>2</v>
      </c>
      <c r="J3790" s="37">
        <v>4</v>
      </c>
      <c r="K3790" s="37">
        <v>4</v>
      </c>
      <c r="L3790" s="34" t="s">
        <v>61</v>
      </c>
      <c r="M3790" s="14" t="s">
        <v>62</v>
      </c>
      <c r="N3790" s="37">
        <v>1</v>
      </c>
      <c r="O3790" s="34">
        <f t="shared" si="658"/>
        <v>40.26</v>
      </c>
      <c r="P3790" s="37">
        <v>12.2</v>
      </c>
      <c r="Q3790" s="34">
        <f t="shared" si="659"/>
        <v>40.26</v>
      </c>
      <c r="R3790" s="37">
        <v>12.2</v>
      </c>
      <c r="S3790" s="34">
        <f t="shared" si="660"/>
        <v>40.26</v>
      </c>
      <c r="T3790" s="37">
        <v>12.2</v>
      </c>
      <c r="U3790" s="34" t="s">
        <v>43</v>
      </c>
      <c r="V3790" s="34" t="s">
        <v>43</v>
      </c>
      <c r="W3790" s="38">
        <v>27.8873</v>
      </c>
      <c r="X3790" s="38">
        <v>-115.19095</v>
      </c>
      <c r="Y3790" s="39" t="e">
        <f t="shared" si="661"/>
        <v>#VALUE!</v>
      </c>
      <c r="Z3790" s="37" t="s">
        <v>43</v>
      </c>
      <c r="AA3790" s="37">
        <v>5</v>
      </c>
      <c r="AB3790" s="34" t="s">
        <v>46</v>
      </c>
      <c r="AC3790" s="34">
        <v>3</v>
      </c>
      <c r="AD3790" s="34">
        <v>22</v>
      </c>
      <c r="AE3790" s="34">
        <v>1</v>
      </c>
      <c r="AF3790" s="34">
        <v>18</v>
      </c>
      <c r="AG3790" s="34">
        <v>240</v>
      </c>
      <c r="AI3790" s="70">
        <f t="shared" si="666"/>
        <v>17.6905</v>
      </c>
      <c r="AJ3790" s="74">
        <f t="shared" si="667"/>
        <v>799.19872211710003</v>
      </c>
      <c r="AK3790" s="74">
        <f t="shared" si="668"/>
        <v>1.4679166775044603</v>
      </c>
      <c r="AL3790" s="73">
        <f t="shared" si="669"/>
        <v>1.4679166775044603</v>
      </c>
    </row>
    <row r="3791" spans="1:38" hidden="1">
      <c r="A3791" s="34" t="s">
        <v>205</v>
      </c>
      <c r="B3791" s="34" t="s">
        <v>40</v>
      </c>
      <c r="C3791" s="35">
        <v>40032</v>
      </c>
      <c r="D3791" s="34">
        <v>2009</v>
      </c>
      <c r="E3791" s="36">
        <v>0.4513888888888889</v>
      </c>
      <c r="F3791" s="36">
        <v>0.4826388888888889</v>
      </c>
      <c r="G3791" s="36">
        <f t="shared" si="665"/>
        <v>3.125E-2</v>
      </c>
      <c r="H3791" s="37">
        <v>2</v>
      </c>
      <c r="I3791" s="37">
        <v>2</v>
      </c>
      <c r="J3791" s="37">
        <v>4</v>
      </c>
      <c r="K3791" s="37">
        <v>4</v>
      </c>
      <c r="L3791" s="34" t="s">
        <v>61</v>
      </c>
      <c r="M3791" s="14" t="s">
        <v>62</v>
      </c>
      <c r="N3791" s="37">
        <v>1</v>
      </c>
      <c r="O3791" s="34">
        <f t="shared" si="658"/>
        <v>40.26</v>
      </c>
      <c r="P3791" s="37">
        <v>12.2</v>
      </c>
      <c r="Q3791" s="34">
        <f t="shared" si="659"/>
        <v>40.26</v>
      </c>
      <c r="R3791" s="37">
        <v>12.2</v>
      </c>
      <c r="S3791" s="34">
        <f t="shared" si="660"/>
        <v>40.26</v>
      </c>
      <c r="T3791" s="37">
        <v>12.2</v>
      </c>
      <c r="U3791" s="34" t="s">
        <v>43</v>
      </c>
      <c r="V3791" s="34" t="s">
        <v>43</v>
      </c>
      <c r="W3791" s="38">
        <v>27.8873</v>
      </c>
      <c r="X3791" s="38">
        <v>-115.19095</v>
      </c>
      <c r="Y3791" s="39" t="e">
        <f t="shared" si="661"/>
        <v>#VALUE!</v>
      </c>
      <c r="Z3791" s="37" t="s">
        <v>43</v>
      </c>
      <c r="AA3791" s="37">
        <v>5</v>
      </c>
      <c r="AB3791" s="34" t="s">
        <v>46</v>
      </c>
      <c r="AC3791" s="34">
        <v>4</v>
      </c>
      <c r="AD3791" s="34">
        <v>16</v>
      </c>
      <c r="AE3791" s="34">
        <v>1</v>
      </c>
      <c r="AF3791" s="34">
        <v>25</v>
      </c>
      <c r="AG3791" s="34">
        <v>240</v>
      </c>
      <c r="AI3791" s="70">
        <f t="shared" si="666"/>
        <v>13.202500000000001</v>
      </c>
      <c r="AJ3791" s="74">
        <f t="shared" si="667"/>
        <v>298.98731991165073</v>
      </c>
      <c r="AK3791" s="74">
        <f t="shared" si="668"/>
        <v>0.16736703177029189</v>
      </c>
      <c r="AL3791" s="73">
        <f t="shared" si="669"/>
        <v>0.16736703177029189</v>
      </c>
    </row>
    <row r="3792" spans="1:38" hidden="1">
      <c r="A3792" s="34" t="s">
        <v>205</v>
      </c>
      <c r="B3792" s="34" t="s">
        <v>40</v>
      </c>
      <c r="C3792" s="35">
        <v>40032</v>
      </c>
      <c r="D3792" s="34">
        <v>2009</v>
      </c>
      <c r="E3792" s="36">
        <v>0.4513888888888889</v>
      </c>
      <c r="F3792" s="36">
        <v>0.4826388888888889</v>
      </c>
      <c r="G3792" s="36">
        <f t="shared" si="665"/>
        <v>3.125E-2</v>
      </c>
      <c r="H3792" s="37">
        <v>2</v>
      </c>
      <c r="I3792" s="37">
        <v>2</v>
      </c>
      <c r="J3792" s="37">
        <v>4</v>
      </c>
      <c r="K3792" s="37">
        <v>4</v>
      </c>
      <c r="L3792" s="34" t="s">
        <v>61</v>
      </c>
      <c r="M3792" s="14" t="s">
        <v>62</v>
      </c>
      <c r="N3792" s="37">
        <v>1</v>
      </c>
      <c r="O3792" s="34">
        <f t="shared" si="658"/>
        <v>40.26</v>
      </c>
      <c r="P3792" s="37">
        <v>12.2</v>
      </c>
      <c r="Q3792" s="34">
        <f t="shared" si="659"/>
        <v>40.26</v>
      </c>
      <c r="R3792" s="37">
        <v>12.2</v>
      </c>
      <c r="S3792" s="34">
        <f t="shared" si="660"/>
        <v>40.26</v>
      </c>
      <c r="T3792" s="37">
        <v>12.2</v>
      </c>
      <c r="U3792" s="34" t="s">
        <v>43</v>
      </c>
      <c r="V3792" s="34" t="s">
        <v>43</v>
      </c>
      <c r="W3792" s="38">
        <v>27.8873</v>
      </c>
      <c r="X3792" s="38">
        <v>-115.19095</v>
      </c>
      <c r="Y3792" s="39" t="e">
        <f t="shared" si="661"/>
        <v>#VALUE!</v>
      </c>
      <c r="Z3792" s="37" t="s">
        <v>43</v>
      </c>
      <c r="AA3792" s="37">
        <v>5</v>
      </c>
      <c r="AB3792" s="34" t="s">
        <v>46</v>
      </c>
      <c r="AC3792" s="34">
        <v>5</v>
      </c>
      <c r="AD3792" s="34">
        <v>21</v>
      </c>
      <c r="AE3792" s="34">
        <v>1</v>
      </c>
      <c r="AF3792" s="34">
        <v>41</v>
      </c>
      <c r="AG3792" s="34">
        <v>240</v>
      </c>
      <c r="AI3792" s="70">
        <f t="shared" si="666"/>
        <v>16.942499999999999</v>
      </c>
      <c r="AJ3792" s="74">
        <f t="shared" si="667"/>
        <v>691.21379845369552</v>
      </c>
      <c r="AK3792" s="74">
        <f t="shared" si="668"/>
        <v>1.1871558759796081</v>
      </c>
      <c r="AL3792" s="73">
        <f t="shared" si="669"/>
        <v>1.1871558759796081</v>
      </c>
    </row>
    <row r="3793" spans="1:38" hidden="1">
      <c r="A3793" s="34" t="s">
        <v>206</v>
      </c>
      <c r="B3793" s="34" t="s">
        <v>40</v>
      </c>
      <c r="C3793" s="35">
        <v>40032</v>
      </c>
      <c r="D3793" s="34">
        <v>2009</v>
      </c>
      <c r="E3793" s="36">
        <v>0.4513888888888889</v>
      </c>
      <c r="F3793" s="36">
        <v>0.4826388888888889</v>
      </c>
      <c r="G3793" s="36">
        <f t="shared" si="665"/>
        <v>3.125E-2</v>
      </c>
      <c r="H3793" s="37">
        <v>2</v>
      </c>
      <c r="I3793" s="37">
        <v>2</v>
      </c>
      <c r="J3793" s="37">
        <v>4</v>
      </c>
      <c r="K3793" s="37">
        <v>4</v>
      </c>
      <c r="L3793" s="34" t="s">
        <v>61</v>
      </c>
      <c r="M3793" s="14" t="s">
        <v>62</v>
      </c>
      <c r="N3793" s="37">
        <v>1</v>
      </c>
      <c r="O3793" s="34">
        <f t="shared" si="658"/>
        <v>40.26</v>
      </c>
      <c r="P3793" s="37">
        <v>12.2</v>
      </c>
      <c r="Q3793" s="34">
        <f t="shared" si="659"/>
        <v>40.26</v>
      </c>
      <c r="R3793" s="37">
        <v>12.2</v>
      </c>
      <c r="S3793" s="34">
        <f t="shared" si="660"/>
        <v>40.26</v>
      </c>
      <c r="T3793" s="37">
        <v>12.2</v>
      </c>
      <c r="U3793" s="34" t="s">
        <v>43</v>
      </c>
      <c r="V3793" s="34" t="s">
        <v>43</v>
      </c>
      <c r="W3793" s="38">
        <v>27.8873</v>
      </c>
      <c r="X3793" s="38">
        <v>-115.19095</v>
      </c>
      <c r="Y3793" s="39" t="e">
        <f t="shared" si="661"/>
        <v>#VALUE!</v>
      </c>
      <c r="Z3793" s="37" t="s">
        <v>43</v>
      </c>
      <c r="AA3793" s="37">
        <v>5</v>
      </c>
      <c r="AB3793" s="34" t="s">
        <v>44</v>
      </c>
      <c r="AC3793" s="34">
        <v>1</v>
      </c>
      <c r="AD3793" s="34">
        <v>11</v>
      </c>
      <c r="AE3793" s="34">
        <v>1</v>
      </c>
      <c r="AF3793" s="34">
        <v>5</v>
      </c>
      <c r="AG3793" s="34">
        <v>240</v>
      </c>
      <c r="AI3793" s="70">
        <f t="shared" ref="AI3793:AI3829" si="670">(0.709*AD3793)+1.157</f>
        <v>8.9559999999999995</v>
      </c>
      <c r="AJ3793" s="71" t="s">
        <v>369</v>
      </c>
      <c r="AK3793" s="72">
        <f t="shared" ref="AK3793:AK3829" si="671">((POWER(AI3793*10,2.19))*0.037)/1000</f>
        <v>0.69715856935839871</v>
      </c>
      <c r="AL3793" s="73">
        <f t="shared" ref="AL3793:AL3829" si="672">((POWER(AI3793*10,2.19))*0.037)/1000</f>
        <v>0.69715856935839871</v>
      </c>
    </row>
    <row r="3794" spans="1:38" hidden="1">
      <c r="A3794" s="34" t="s">
        <v>206</v>
      </c>
      <c r="B3794" s="34" t="s">
        <v>40</v>
      </c>
      <c r="C3794" s="35">
        <v>40032</v>
      </c>
      <c r="D3794" s="34">
        <v>2009</v>
      </c>
      <c r="E3794" s="36">
        <v>0.4513888888888889</v>
      </c>
      <c r="F3794" s="36">
        <v>0.4826388888888889</v>
      </c>
      <c r="G3794" s="36">
        <f t="shared" si="665"/>
        <v>3.125E-2</v>
      </c>
      <c r="H3794" s="37">
        <v>2</v>
      </c>
      <c r="I3794" s="37">
        <v>2</v>
      </c>
      <c r="J3794" s="37">
        <v>4</v>
      </c>
      <c r="K3794" s="37">
        <v>4</v>
      </c>
      <c r="L3794" s="34" t="s">
        <v>61</v>
      </c>
      <c r="M3794" s="14" t="s">
        <v>62</v>
      </c>
      <c r="N3794" s="37">
        <v>1</v>
      </c>
      <c r="O3794" s="34">
        <f t="shared" si="658"/>
        <v>40.26</v>
      </c>
      <c r="P3794" s="37">
        <v>12.2</v>
      </c>
      <c r="Q3794" s="34">
        <f t="shared" si="659"/>
        <v>40.26</v>
      </c>
      <c r="R3794" s="37">
        <v>12.2</v>
      </c>
      <c r="S3794" s="34">
        <f t="shared" si="660"/>
        <v>40.26</v>
      </c>
      <c r="T3794" s="37">
        <v>12.2</v>
      </c>
      <c r="U3794" s="34" t="s">
        <v>43</v>
      </c>
      <c r="V3794" s="34" t="s">
        <v>43</v>
      </c>
      <c r="W3794" s="38">
        <v>27.8873</v>
      </c>
      <c r="X3794" s="38">
        <v>-115.19095</v>
      </c>
      <c r="Y3794" s="39" t="e">
        <f t="shared" si="661"/>
        <v>#VALUE!</v>
      </c>
      <c r="Z3794" s="37" t="s">
        <v>43</v>
      </c>
      <c r="AA3794" s="37">
        <v>5</v>
      </c>
      <c r="AB3794" s="34" t="s">
        <v>44</v>
      </c>
      <c r="AC3794" s="34">
        <v>1</v>
      </c>
      <c r="AD3794" s="34">
        <v>17</v>
      </c>
      <c r="AE3794" s="34">
        <v>1</v>
      </c>
      <c r="AF3794" s="34">
        <v>5</v>
      </c>
      <c r="AG3794" s="34">
        <v>240</v>
      </c>
      <c r="AI3794" s="70">
        <f t="shared" si="670"/>
        <v>13.209999999999999</v>
      </c>
      <c r="AJ3794" s="71" t="s">
        <v>369</v>
      </c>
      <c r="AK3794" s="72">
        <f t="shared" si="671"/>
        <v>1.6329725885917237</v>
      </c>
      <c r="AL3794" s="73">
        <f t="shared" si="672"/>
        <v>1.6329725885917237</v>
      </c>
    </row>
    <row r="3795" spans="1:38" hidden="1">
      <c r="A3795" s="34" t="s">
        <v>206</v>
      </c>
      <c r="B3795" s="34" t="s">
        <v>40</v>
      </c>
      <c r="C3795" s="35">
        <v>40032</v>
      </c>
      <c r="D3795" s="34">
        <v>2009</v>
      </c>
      <c r="E3795" s="36">
        <v>0.4513888888888889</v>
      </c>
      <c r="F3795" s="36">
        <v>0.4826388888888889</v>
      </c>
      <c r="G3795" s="36">
        <f t="shared" si="665"/>
        <v>3.125E-2</v>
      </c>
      <c r="H3795" s="37">
        <v>2</v>
      </c>
      <c r="I3795" s="37">
        <v>2</v>
      </c>
      <c r="J3795" s="37">
        <v>4</v>
      </c>
      <c r="K3795" s="37">
        <v>4</v>
      </c>
      <c r="L3795" s="34" t="s">
        <v>61</v>
      </c>
      <c r="M3795" s="14" t="s">
        <v>62</v>
      </c>
      <c r="N3795" s="37">
        <v>1</v>
      </c>
      <c r="O3795" s="34">
        <f t="shared" si="658"/>
        <v>40.26</v>
      </c>
      <c r="P3795" s="37">
        <v>12.2</v>
      </c>
      <c r="Q3795" s="34">
        <f t="shared" si="659"/>
        <v>40.26</v>
      </c>
      <c r="R3795" s="37">
        <v>12.2</v>
      </c>
      <c r="S3795" s="34">
        <f t="shared" si="660"/>
        <v>40.26</v>
      </c>
      <c r="T3795" s="37">
        <v>12.2</v>
      </c>
      <c r="U3795" s="34" t="s">
        <v>43</v>
      </c>
      <c r="V3795" s="34" t="s">
        <v>43</v>
      </c>
      <c r="W3795" s="38">
        <v>27.8873</v>
      </c>
      <c r="X3795" s="38">
        <v>-115.19095</v>
      </c>
      <c r="Y3795" s="39" t="e">
        <f t="shared" si="661"/>
        <v>#VALUE!</v>
      </c>
      <c r="Z3795" s="37" t="s">
        <v>43</v>
      </c>
      <c r="AA3795" s="37">
        <v>5</v>
      </c>
      <c r="AB3795" s="34" t="s">
        <v>44</v>
      </c>
      <c r="AC3795" s="34">
        <v>2</v>
      </c>
      <c r="AD3795" s="34">
        <v>6</v>
      </c>
      <c r="AE3795" s="34">
        <v>1</v>
      </c>
      <c r="AF3795" s="34">
        <v>8</v>
      </c>
      <c r="AG3795" s="34">
        <v>240</v>
      </c>
      <c r="AI3795" s="70">
        <f t="shared" si="670"/>
        <v>5.4109999999999996</v>
      </c>
      <c r="AJ3795" s="71" t="s">
        <v>369</v>
      </c>
      <c r="AK3795" s="72">
        <f t="shared" si="671"/>
        <v>0.23124881896144875</v>
      </c>
      <c r="AL3795" s="73">
        <f t="shared" si="672"/>
        <v>0.23124881896144875</v>
      </c>
    </row>
    <row r="3796" spans="1:38" hidden="1">
      <c r="A3796" s="34" t="s">
        <v>206</v>
      </c>
      <c r="B3796" s="34" t="s">
        <v>40</v>
      </c>
      <c r="C3796" s="35">
        <v>40032</v>
      </c>
      <c r="D3796" s="34">
        <v>2009</v>
      </c>
      <c r="E3796" s="36">
        <v>0.4513888888888889</v>
      </c>
      <c r="F3796" s="36">
        <v>0.4826388888888889</v>
      </c>
      <c r="G3796" s="36">
        <f t="shared" si="665"/>
        <v>3.125E-2</v>
      </c>
      <c r="H3796" s="37">
        <v>2</v>
      </c>
      <c r="I3796" s="37">
        <v>2</v>
      </c>
      <c r="J3796" s="37">
        <v>4</v>
      </c>
      <c r="K3796" s="37">
        <v>4</v>
      </c>
      <c r="L3796" s="34" t="s">
        <v>61</v>
      </c>
      <c r="M3796" s="14" t="s">
        <v>62</v>
      </c>
      <c r="N3796" s="37">
        <v>1</v>
      </c>
      <c r="O3796" s="34">
        <f t="shared" si="658"/>
        <v>40.26</v>
      </c>
      <c r="P3796" s="37">
        <v>12.2</v>
      </c>
      <c r="Q3796" s="34">
        <f t="shared" si="659"/>
        <v>40.26</v>
      </c>
      <c r="R3796" s="37">
        <v>12.2</v>
      </c>
      <c r="S3796" s="34">
        <f t="shared" si="660"/>
        <v>40.26</v>
      </c>
      <c r="T3796" s="37">
        <v>12.2</v>
      </c>
      <c r="U3796" s="34" t="s">
        <v>43</v>
      </c>
      <c r="V3796" s="34" t="s">
        <v>43</v>
      </c>
      <c r="W3796" s="38">
        <v>27.8873</v>
      </c>
      <c r="X3796" s="38">
        <v>-115.19095</v>
      </c>
      <c r="Y3796" s="39" t="e">
        <f t="shared" si="661"/>
        <v>#VALUE!</v>
      </c>
      <c r="Z3796" s="37" t="s">
        <v>43</v>
      </c>
      <c r="AA3796" s="37">
        <v>5</v>
      </c>
      <c r="AB3796" s="34" t="s">
        <v>44</v>
      </c>
      <c r="AC3796" s="34">
        <v>2</v>
      </c>
      <c r="AD3796" s="34">
        <v>8</v>
      </c>
      <c r="AE3796" s="34">
        <v>1</v>
      </c>
      <c r="AF3796" s="34">
        <v>8</v>
      </c>
      <c r="AG3796" s="34">
        <v>240</v>
      </c>
      <c r="AI3796" s="70">
        <f t="shared" si="670"/>
        <v>6.8289999999999997</v>
      </c>
      <c r="AJ3796" s="71" t="s">
        <v>369</v>
      </c>
      <c r="AK3796" s="72">
        <f t="shared" si="671"/>
        <v>0.38498499317927082</v>
      </c>
      <c r="AL3796" s="73">
        <f t="shared" si="672"/>
        <v>0.38498499317927082</v>
      </c>
    </row>
    <row r="3797" spans="1:38" hidden="1">
      <c r="A3797" s="34" t="s">
        <v>206</v>
      </c>
      <c r="B3797" s="34" t="s">
        <v>40</v>
      </c>
      <c r="C3797" s="35">
        <v>40032</v>
      </c>
      <c r="D3797" s="34">
        <v>2009</v>
      </c>
      <c r="E3797" s="36">
        <v>0.4513888888888889</v>
      </c>
      <c r="F3797" s="36">
        <v>0.4826388888888889</v>
      </c>
      <c r="G3797" s="36">
        <f t="shared" si="665"/>
        <v>3.125E-2</v>
      </c>
      <c r="H3797" s="37">
        <v>2</v>
      </c>
      <c r="I3797" s="37">
        <v>2</v>
      </c>
      <c r="J3797" s="37">
        <v>4</v>
      </c>
      <c r="K3797" s="37">
        <v>4</v>
      </c>
      <c r="L3797" s="34" t="s">
        <v>61</v>
      </c>
      <c r="M3797" s="14" t="s">
        <v>62</v>
      </c>
      <c r="N3797" s="37">
        <v>1</v>
      </c>
      <c r="O3797" s="34">
        <f t="shared" si="658"/>
        <v>40.26</v>
      </c>
      <c r="P3797" s="37">
        <v>12.2</v>
      </c>
      <c r="Q3797" s="34">
        <f t="shared" si="659"/>
        <v>40.26</v>
      </c>
      <c r="R3797" s="37">
        <v>12.2</v>
      </c>
      <c r="S3797" s="34">
        <f t="shared" si="660"/>
        <v>40.26</v>
      </c>
      <c r="T3797" s="37">
        <v>12.2</v>
      </c>
      <c r="U3797" s="34" t="s">
        <v>43</v>
      </c>
      <c r="V3797" s="34" t="s">
        <v>43</v>
      </c>
      <c r="W3797" s="38">
        <v>27.8873</v>
      </c>
      <c r="X3797" s="38">
        <v>-115.19095</v>
      </c>
      <c r="Y3797" s="39" t="e">
        <f t="shared" si="661"/>
        <v>#VALUE!</v>
      </c>
      <c r="Z3797" s="37" t="s">
        <v>43</v>
      </c>
      <c r="AA3797" s="37">
        <v>5</v>
      </c>
      <c r="AB3797" s="34" t="s">
        <v>44</v>
      </c>
      <c r="AC3797" s="34">
        <v>2</v>
      </c>
      <c r="AD3797" s="34">
        <v>8</v>
      </c>
      <c r="AE3797" s="34">
        <v>1</v>
      </c>
      <c r="AF3797" s="34">
        <v>8</v>
      </c>
      <c r="AG3797" s="34">
        <v>240</v>
      </c>
      <c r="AI3797" s="70">
        <f t="shared" si="670"/>
        <v>6.8289999999999997</v>
      </c>
      <c r="AJ3797" s="71" t="s">
        <v>369</v>
      </c>
      <c r="AK3797" s="72">
        <f t="shared" si="671"/>
        <v>0.38498499317927082</v>
      </c>
      <c r="AL3797" s="73">
        <f t="shared" si="672"/>
        <v>0.38498499317927082</v>
      </c>
    </row>
    <row r="3798" spans="1:38" hidden="1">
      <c r="A3798" s="34" t="s">
        <v>206</v>
      </c>
      <c r="B3798" s="34" t="s">
        <v>40</v>
      </c>
      <c r="C3798" s="35">
        <v>40032</v>
      </c>
      <c r="D3798" s="34">
        <v>2009</v>
      </c>
      <c r="E3798" s="36">
        <v>0.4513888888888889</v>
      </c>
      <c r="F3798" s="36">
        <v>0.4826388888888889</v>
      </c>
      <c r="G3798" s="36">
        <f t="shared" si="665"/>
        <v>3.125E-2</v>
      </c>
      <c r="H3798" s="37">
        <v>2</v>
      </c>
      <c r="I3798" s="37">
        <v>2</v>
      </c>
      <c r="J3798" s="37">
        <v>4</v>
      </c>
      <c r="K3798" s="37">
        <v>4</v>
      </c>
      <c r="L3798" s="34" t="s">
        <v>61</v>
      </c>
      <c r="M3798" s="14" t="s">
        <v>62</v>
      </c>
      <c r="N3798" s="37">
        <v>1</v>
      </c>
      <c r="O3798" s="34">
        <f t="shared" si="658"/>
        <v>40.26</v>
      </c>
      <c r="P3798" s="37">
        <v>12.2</v>
      </c>
      <c r="Q3798" s="34">
        <f t="shared" si="659"/>
        <v>40.26</v>
      </c>
      <c r="R3798" s="37">
        <v>12.2</v>
      </c>
      <c r="S3798" s="34">
        <f t="shared" si="660"/>
        <v>40.26</v>
      </c>
      <c r="T3798" s="37">
        <v>12.2</v>
      </c>
      <c r="U3798" s="34" t="s">
        <v>43</v>
      </c>
      <c r="V3798" s="34" t="s">
        <v>43</v>
      </c>
      <c r="W3798" s="38">
        <v>27.8873</v>
      </c>
      <c r="X3798" s="38">
        <v>-115.19095</v>
      </c>
      <c r="Y3798" s="39" t="e">
        <f t="shared" si="661"/>
        <v>#VALUE!</v>
      </c>
      <c r="Z3798" s="37" t="s">
        <v>43</v>
      </c>
      <c r="AA3798" s="37">
        <v>5</v>
      </c>
      <c r="AB3798" s="34" t="s">
        <v>44</v>
      </c>
      <c r="AC3798" s="34">
        <v>3</v>
      </c>
      <c r="AD3798" s="34">
        <v>16</v>
      </c>
      <c r="AE3798" s="34">
        <v>1</v>
      </c>
      <c r="AF3798" s="34">
        <v>13</v>
      </c>
      <c r="AG3798" s="34">
        <v>240</v>
      </c>
      <c r="AI3798" s="70">
        <f t="shared" si="670"/>
        <v>12.500999999999999</v>
      </c>
      <c r="AJ3798" s="71" t="s">
        <v>369</v>
      </c>
      <c r="AK3798" s="72">
        <f t="shared" si="671"/>
        <v>1.4471406331162124</v>
      </c>
      <c r="AL3798" s="73">
        <f t="shared" si="672"/>
        <v>1.4471406331162124</v>
      </c>
    </row>
    <row r="3799" spans="1:38" hidden="1">
      <c r="A3799" s="34" t="s">
        <v>206</v>
      </c>
      <c r="B3799" s="34" t="s">
        <v>40</v>
      </c>
      <c r="C3799" s="35">
        <v>40032</v>
      </c>
      <c r="D3799" s="34">
        <v>2009</v>
      </c>
      <c r="E3799" s="36">
        <v>0.4513888888888889</v>
      </c>
      <c r="F3799" s="36">
        <v>0.4826388888888889</v>
      </c>
      <c r="G3799" s="36">
        <f t="shared" si="665"/>
        <v>3.125E-2</v>
      </c>
      <c r="H3799" s="37">
        <v>2</v>
      </c>
      <c r="I3799" s="37">
        <v>2</v>
      </c>
      <c r="J3799" s="37">
        <v>4</v>
      </c>
      <c r="K3799" s="37">
        <v>4</v>
      </c>
      <c r="L3799" s="34" t="s">
        <v>61</v>
      </c>
      <c r="M3799" s="14" t="s">
        <v>62</v>
      </c>
      <c r="N3799" s="37">
        <v>1</v>
      </c>
      <c r="O3799" s="34">
        <f t="shared" si="658"/>
        <v>40.26</v>
      </c>
      <c r="P3799" s="37">
        <v>12.2</v>
      </c>
      <c r="Q3799" s="34">
        <f t="shared" si="659"/>
        <v>40.26</v>
      </c>
      <c r="R3799" s="37">
        <v>12.2</v>
      </c>
      <c r="S3799" s="34">
        <f t="shared" si="660"/>
        <v>40.26</v>
      </c>
      <c r="T3799" s="37">
        <v>12.2</v>
      </c>
      <c r="U3799" s="34" t="s">
        <v>43</v>
      </c>
      <c r="V3799" s="34" t="s">
        <v>43</v>
      </c>
      <c r="W3799" s="38">
        <v>27.8873</v>
      </c>
      <c r="X3799" s="38">
        <v>-115.19095</v>
      </c>
      <c r="Y3799" s="39" t="e">
        <f t="shared" si="661"/>
        <v>#VALUE!</v>
      </c>
      <c r="Z3799" s="37" t="s">
        <v>43</v>
      </c>
      <c r="AA3799" s="37">
        <v>5</v>
      </c>
      <c r="AB3799" s="34" t="s">
        <v>44</v>
      </c>
      <c r="AC3799" s="34">
        <v>4</v>
      </c>
      <c r="AD3799" s="34">
        <v>14</v>
      </c>
      <c r="AE3799" s="34">
        <v>1</v>
      </c>
      <c r="AF3799" s="34">
        <v>15</v>
      </c>
      <c r="AG3799" s="34">
        <v>240</v>
      </c>
      <c r="AI3799" s="70">
        <f t="shared" si="670"/>
        <v>11.083</v>
      </c>
      <c r="AJ3799" s="71" t="s">
        <v>369</v>
      </c>
      <c r="AK3799" s="72">
        <f t="shared" si="671"/>
        <v>1.1117350137621949</v>
      </c>
      <c r="AL3799" s="73">
        <f t="shared" si="672"/>
        <v>1.1117350137621949</v>
      </c>
    </row>
    <row r="3800" spans="1:38" hidden="1">
      <c r="A3800" s="34" t="s">
        <v>206</v>
      </c>
      <c r="B3800" s="34" t="s">
        <v>40</v>
      </c>
      <c r="C3800" s="35">
        <v>40032</v>
      </c>
      <c r="D3800" s="34">
        <v>2009</v>
      </c>
      <c r="E3800" s="36">
        <v>0.4513888888888889</v>
      </c>
      <c r="F3800" s="36">
        <v>0.4826388888888889</v>
      </c>
      <c r="G3800" s="36">
        <f t="shared" si="665"/>
        <v>3.125E-2</v>
      </c>
      <c r="H3800" s="37">
        <v>2</v>
      </c>
      <c r="I3800" s="37">
        <v>2</v>
      </c>
      <c r="J3800" s="37">
        <v>4</v>
      </c>
      <c r="K3800" s="37">
        <v>4</v>
      </c>
      <c r="L3800" s="34" t="s">
        <v>61</v>
      </c>
      <c r="M3800" s="14" t="s">
        <v>62</v>
      </c>
      <c r="N3800" s="37">
        <v>1</v>
      </c>
      <c r="O3800" s="34">
        <f t="shared" si="658"/>
        <v>40.26</v>
      </c>
      <c r="P3800" s="37">
        <v>12.2</v>
      </c>
      <c r="Q3800" s="34">
        <f t="shared" si="659"/>
        <v>40.26</v>
      </c>
      <c r="R3800" s="37">
        <v>12.2</v>
      </c>
      <c r="S3800" s="34">
        <f t="shared" si="660"/>
        <v>40.26</v>
      </c>
      <c r="T3800" s="37">
        <v>12.2</v>
      </c>
      <c r="U3800" s="34" t="s">
        <v>43</v>
      </c>
      <c r="V3800" s="34" t="s">
        <v>43</v>
      </c>
      <c r="W3800" s="38">
        <v>27.8873</v>
      </c>
      <c r="X3800" s="38">
        <v>-115.19095</v>
      </c>
      <c r="Y3800" s="39" t="e">
        <f t="shared" si="661"/>
        <v>#VALUE!</v>
      </c>
      <c r="Z3800" s="37" t="s">
        <v>43</v>
      </c>
      <c r="AA3800" s="37">
        <v>5</v>
      </c>
      <c r="AB3800" s="34" t="s">
        <v>44</v>
      </c>
      <c r="AC3800" s="34">
        <v>4</v>
      </c>
      <c r="AD3800" s="34">
        <v>20</v>
      </c>
      <c r="AE3800" s="34">
        <v>1</v>
      </c>
      <c r="AF3800" s="34">
        <v>15</v>
      </c>
      <c r="AG3800" s="34">
        <v>240</v>
      </c>
      <c r="AI3800" s="70">
        <f t="shared" si="670"/>
        <v>15.337</v>
      </c>
      <c r="AJ3800" s="71" t="s">
        <v>369</v>
      </c>
      <c r="AK3800" s="72">
        <f t="shared" si="671"/>
        <v>2.2645047633742106</v>
      </c>
      <c r="AL3800" s="73">
        <f t="shared" si="672"/>
        <v>2.2645047633742106</v>
      </c>
    </row>
    <row r="3801" spans="1:38" hidden="1">
      <c r="A3801" s="34" t="s">
        <v>206</v>
      </c>
      <c r="B3801" s="34" t="s">
        <v>40</v>
      </c>
      <c r="C3801" s="35">
        <v>40032</v>
      </c>
      <c r="D3801" s="34">
        <v>2009</v>
      </c>
      <c r="E3801" s="36">
        <v>0.4513888888888889</v>
      </c>
      <c r="F3801" s="36">
        <v>0.4826388888888889</v>
      </c>
      <c r="G3801" s="36">
        <f t="shared" si="665"/>
        <v>3.125E-2</v>
      </c>
      <c r="H3801" s="37">
        <v>2</v>
      </c>
      <c r="I3801" s="37">
        <v>2</v>
      </c>
      <c r="J3801" s="37">
        <v>4</v>
      </c>
      <c r="K3801" s="37">
        <v>4</v>
      </c>
      <c r="L3801" s="34" t="s">
        <v>61</v>
      </c>
      <c r="M3801" s="14" t="s">
        <v>62</v>
      </c>
      <c r="N3801" s="37">
        <v>1</v>
      </c>
      <c r="O3801" s="34">
        <f t="shared" si="658"/>
        <v>40.26</v>
      </c>
      <c r="P3801" s="37">
        <v>12.2</v>
      </c>
      <c r="Q3801" s="34">
        <f t="shared" si="659"/>
        <v>40.26</v>
      </c>
      <c r="R3801" s="37">
        <v>12.2</v>
      </c>
      <c r="S3801" s="34">
        <f t="shared" si="660"/>
        <v>40.26</v>
      </c>
      <c r="T3801" s="37">
        <v>12.2</v>
      </c>
      <c r="U3801" s="34" t="s">
        <v>43</v>
      </c>
      <c r="V3801" s="34" t="s">
        <v>43</v>
      </c>
      <c r="W3801" s="38">
        <v>27.8873</v>
      </c>
      <c r="X3801" s="38">
        <v>-115.19095</v>
      </c>
      <c r="Y3801" s="39" t="e">
        <f t="shared" si="661"/>
        <v>#VALUE!</v>
      </c>
      <c r="Z3801" s="37" t="s">
        <v>43</v>
      </c>
      <c r="AA3801" s="37">
        <v>5</v>
      </c>
      <c r="AB3801" s="34" t="s">
        <v>44</v>
      </c>
      <c r="AC3801" s="34">
        <v>5</v>
      </c>
      <c r="AD3801" s="34">
        <v>9</v>
      </c>
      <c r="AE3801" s="34">
        <v>1</v>
      </c>
      <c r="AF3801" s="34">
        <v>19</v>
      </c>
      <c r="AG3801" s="34">
        <v>240</v>
      </c>
      <c r="AI3801" s="70">
        <f t="shared" si="670"/>
        <v>7.5379999999999994</v>
      </c>
      <c r="AJ3801" s="71" t="s">
        <v>369</v>
      </c>
      <c r="AK3801" s="72">
        <f t="shared" si="671"/>
        <v>0.47796121404284658</v>
      </c>
      <c r="AL3801" s="73">
        <f t="shared" si="672"/>
        <v>0.47796121404284658</v>
      </c>
    </row>
    <row r="3802" spans="1:38" hidden="1">
      <c r="A3802" s="34" t="s">
        <v>206</v>
      </c>
      <c r="B3802" s="34" t="s">
        <v>40</v>
      </c>
      <c r="C3802" s="35">
        <v>40032</v>
      </c>
      <c r="D3802" s="34">
        <v>2009</v>
      </c>
      <c r="E3802" s="36">
        <v>0.4513888888888889</v>
      </c>
      <c r="F3802" s="36">
        <v>0.4826388888888889</v>
      </c>
      <c r="G3802" s="36">
        <f t="shared" si="665"/>
        <v>3.125E-2</v>
      </c>
      <c r="H3802" s="37">
        <v>2</v>
      </c>
      <c r="I3802" s="37">
        <v>2</v>
      </c>
      <c r="J3802" s="37">
        <v>4</v>
      </c>
      <c r="K3802" s="37">
        <v>4</v>
      </c>
      <c r="L3802" s="34" t="s">
        <v>61</v>
      </c>
      <c r="M3802" s="14" t="s">
        <v>62</v>
      </c>
      <c r="N3802" s="37">
        <v>1</v>
      </c>
      <c r="O3802" s="34">
        <f t="shared" si="658"/>
        <v>40.26</v>
      </c>
      <c r="P3802" s="37">
        <v>12.2</v>
      </c>
      <c r="Q3802" s="34">
        <f t="shared" si="659"/>
        <v>40.26</v>
      </c>
      <c r="R3802" s="37">
        <v>12.2</v>
      </c>
      <c r="S3802" s="34">
        <f t="shared" si="660"/>
        <v>40.26</v>
      </c>
      <c r="T3802" s="37">
        <v>12.2</v>
      </c>
      <c r="U3802" s="34" t="s">
        <v>43</v>
      </c>
      <c r="V3802" s="34" t="s">
        <v>43</v>
      </c>
      <c r="W3802" s="38">
        <v>27.8873</v>
      </c>
      <c r="X3802" s="38">
        <v>-115.19095</v>
      </c>
      <c r="Y3802" s="39" t="e">
        <f t="shared" si="661"/>
        <v>#VALUE!</v>
      </c>
      <c r="Z3802" s="37" t="s">
        <v>43</v>
      </c>
      <c r="AA3802" s="37">
        <v>5</v>
      </c>
      <c r="AB3802" s="34" t="s">
        <v>44</v>
      </c>
      <c r="AC3802" s="34">
        <v>5</v>
      </c>
      <c r="AD3802" s="34">
        <v>17</v>
      </c>
      <c r="AE3802" s="34">
        <v>1</v>
      </c>
      <c r="AF3802" s="34">
        <v>19</v>
      </c>
      <c r="AG3802" s="34">
        <v>240</v>
      </c>
      <c r="AI3802" s="70">
        <f t="shared" si="670"/>
        <v>13.209999999999999</v>
      </c>
      <c r="AJ3802" s="71" t="s">
        <v>369</v>
      </c>
      <c r="AK3802" s="72">
        <f t="shared" si="671"/>
        <v>1.6329725885917237</v>
      </c>
      <c r="AL3802" s="73">
        <f t="shared" si="672"/>
        <v>1.6329725885917237</v>
      </c>
    </row>
    <row r="3803" spans="1:38" hidden="1">
      <c r="A3803" s="34" t="s">
        <v>206</v>
      </c>
      <c r="B3803" s="34" t="s">
        <v>40</v>
      </c>
      <c r="C3803" s="35">
        <v>40032</v>
      </c>
      <c r="D3803" s="34">
        <v>2009</v>
      </c>
      <c r="E3803" s="36">
        <v>0.4513888888888889</v>
      </c>
      <c r="F3803" s="36">
        <v>0.4826388888888889</v>
      </c>
      <c r="G3803" s="36">
        <f t="shared" si="665"/>
        <v>3.125E-2</v>
      </c>
      <c r="H3803" s="37">
        <v>2</v>
      </c>
      <c r="I3803" s="37">
        <v>2</v>
      </c>
      <c r="J3803" s="37">
        <v>4</v>
      </c>
      <c r="K3803" s="37">
        <v>4</v>
      </c>
      <c r="L3803" s="34" t="s">
        <v>61</v>
      </c>
      <c r="M3803" s="14" t="s">
        <v>62</v>
      </c>
      <c r="N3803" s="37">
        <v>1</v>
      </c>
      <c r="O3803" s="34">
        <f t="shared" si="658"/>
        <v>40.26</v>
      </c>
      <c r="P3803" s="37">
        <v>12.2</v>
      </c>
      <c r="Q3803" s="34">
        <f t="shared" si="659"/>
        <v>40.26</v>
      </c>
      <c r="R3803" s="37">
        <v>12.2</v>
      </c>
      <c r="S3803" s="34">
        <f t="shared" si="660"/>
        <v>40.26</v>
      </c>
      <c r="T3803" s="37">
        <v>12.2</v>
      </c>
      <c r="U3803" s="34" t="s">
        <v>43</v>
      </c>
      <c r="V3803" s="34" t="s">
        <v>43</v>
      </c>
      <c r="W3803" s="38">
        <v>27.8873</v>
      </c>
      <c r="X3803" s="38">
        <v>-115.19095</v>
      </c>
      <c r="Y3803" s="39" t="e">
        <f t="shared" si="661"/>
        <v>#VALUE!</v>
      </c>
      <c r="Z3803" s="37" t="s">
        <v>43</v>
      </c>
      <c r="AA3803" s="37">
        <v>5</v>
      </c>
      <c r="AB3803" s="34" t="s">
        <v>44</v>
      </c>
      <c r="AC3803" s="34">
        <v>6</v>
      </c>
      <c r="AD3803" s="34">
        <v>5</v>
      </c>
      <c r="AE3803" s="34">
        <v>1</v>
      </c>
      <c r="AF3803" s="34">
        <v>21</v>
      </c>
      <c r="AG3803" s="34">
        <v>240</v>
      </c>
      <c r="AI3803" s="70">
        <f t="shared" si="670"/>
        <v>4.702</v>
      </c>
      <c r="AJ3803" s="71" t="s">
        <v>369</v>
      </c>
      <c r="AK3803" s="72">
        <f t="shared" si="671"/>
        <v>0.17002025858157216</v>
      </c>
      <c r="AL3803" s="73">
        <f t="shared" si="672"/>
        <v>0.17002025858157216</v>
      </c>
    </row>
    <row r="3804" spans="1:38" hidden="1">
      <c r="A3804" s="34" t="s">
        <v>206</v>
      </c>
      <c r="B3804" s="34" t="s">
        <v>40</v>
      </c>
      <c r="C3804" s="35">
        <v>40032</v>
      </c>
      <c r="D3804" s="34">
        <v>2009</v>
      </c>
      <c r="E3804" s="36">
        <v>0.4513888888888889</v>
      </c>
      <c r="F3804" s="36">
        <v>0.4826388888888889</v>
      </c>
      <c r="G3804" s="36">
        <f t="shared" si="665"/>
        <v>3.125E-2</v>
      </c>
      <c r="H3804" s="37">
        <v>2</v>
      </c>
      <c r="I3804" s="37">
        <v>2</v>
      </c>
      <c r="J3804" s="37">
        <v>4</v>
      </c>
      <c r="K3804" s="37">
        <v>4</v>
      </c>
      <c r="L3804" s="34" t="s">
        <v>61</v>
      </c>
      <c r="M3804" s="14" t="s">
        <v>62</v>
      </c>
      <c r="N3804" s="37">
        <v>1</v>
      </c>
      <c r="O3804" s="34">
        <f t="shared" si="658"/>
        <v>40.26</v>
      </c>
      <c r="P3804" s="37">
        <v>12.2</v>
      </c>
      <c r="Q3804" s="34">
        <f t="shared" si="659"/>
        <v>40.26</v>
      </c>
      <c r="R3804" s="37">
        <v>12.2</v>
      </c>
      <c r="S3804" s="34">
        <f t="shared" si="660"/>
        <v>40.26</v>
      </c>
      <c r="T3804" s="37">
        <v>12.2</v>
      </c>
      <c r="U3804" s="34" t="s">
        <v>43</v>
      </c>
      <c r="V3804" s="34" t="s">
        <v>43</v>
      </c>
      <c r="W3804" s="38">
        <v>27.8873</v>
      </c>
      <c r="X3804" s="38">
        <v>-115.19095</v>
      </c>
      <c r="Y3804" s="39" t="e">
        <f t="shared" si="661"/>
        <v>#VALUE!</v>
      </c>
      <c r="Z3804" s="37" t="s">
        <v>43</v>
      </c>
      <c r="AA3804" s="37">
        <v>5</v>
      </c>
      <c r="AB3804" s="34" t="s">
        <v>44</v>
      </c>
      <c r="AC3804" s="34">
        <v>7</v>
      </c>
      <c r="AD3804" s="34">
        <v>21</v>
      </c>
      <c r="AE3804" s="34">
        <v>1</v>
      </c>
      <c r="AF3804" s="34">
        <v>22</v>
      </c>
      <c r="AG3804" s="34">
        <v>240</v>
      </c>
      <c r="AI3804" s="70">
        <f t="shared" si="670"/>
        <v>16.045999999999999</v>
      </c>
      <c r="AJ3804" s="71" t="s">
        <v>369</v>
      </c>
      <c r="AK3804" s="72">
        <f t="shared" si="671"/>
        <v>2.5000862380340183</v>
      </c>
      <c r="AL3804" s="73">
        <f t="shared" si="672"/>
        <v>2.5000862380340183</v>
      </c>
    </row>
    <row r="3805" spans="1:38" hidden="1">
      <c r="A3805" s="34" t="s">
        <v>206</v>
      </c>
      <c r="B3805" s="34" t="s">
        <v>40</v>
      </c>
      <c r="C3805" s="35">
        <v>40032</v>
      </c>
      <c r="D3805" s="34">
        <v>2009</v>
      </c>
      <c r="E3805" s="36">
        <v>0.4513888888888889</v>
      </c>
      <c r="F3805" s="36">
        <v>0.4826388888888889</v>
      </c>
      <c r="G3805" s="36">
        <f t="shared" si="665"/>
        <v>3.125E-2</v>
      </c>
      <c r="H3805" s="37">
        <v>2</v>
      </c>
      <c r="I3805" s="37">
        <v>2</v>
      </c>
      <c r="J3805" s="37">
        <v>4</v>
      </c>
      <c r="K3805" s="37">
        <v>4</v>
      </c>
      <c r="L3805" s="34" t="s">
        <v>61</v>
      </c>
      <c r="M3805" s="14" t="s">
        <v>62</v>
      </c>
      <c r="N3805" s="37">
        <v>1</v>
      </c>
      <c r="O3805" s="34">
        <f t="shared" si="658"/>
        <v>40.26</v>
      </c>
      <c r="P3805" s="37">
        <v>12.2</v>
      </c>
      <c r="Q3805" s="34">
        <f t="shared" si="659"/>
        <v>40.26</v>
      </c>
      <c r="R3805" s="37">
        <v>12.2</v>
      </c>
      <c r="S3805" s="34">
        <f t="shared" si="660"/>
        <v>40.26</v>
      </c>
      <c r="T3805" s="37">
        <v>12.2</v>
      </c>
      <c r="U3805" s="34" t="s">
        <v>43</v>
      </c>
      <c r="V3805" s="34" t="s">
        <v>43</v>
      </c>
      <c r="W3805" s="38">
        <v>27.8873</v>
      </c>
      <c r="X3805" s="38">
        <v>-115.19095</v>
      </c>
      <c r="Y3805" s="39" t="e">
        <f t="shared" si="661"/>
        <v>#VALUE!</v>
      </c>
      <c r="Z3805" s="37" t="s">
        <v>43</v>
      </c>
      <c r="AA3805" s="37">
        <v>5</v>
      </c>
      <c r="AB3805" s="34" t="s">
        <v>44</v>
      </c>
      <c r="AC3805" s="34">
        <v>8</v>
      </c>
      <c r="AD3805" s="34">
        <v>18</v>
      </c>
      <c r="AE3805" s="34">
        <v>1</v>
      </c>
      <c r="AF3805" s="34">
        <v>24</v>
      </c>
      <c r="AG3805" s="34">
        <v>240</v>
      </c>
      <c r="AI3805" s="70">
        <f t="shared" si="670"/>
        <v>13.918999999999999</v>
      </c>
      <c r="AJ3805" s="71" t="s">
        <v>369</v>
      </c>
      <c r="AK3805" s="72">
        <f t="shared" si="671"/>
        <v>1.8310631406548505</v>
      </c>
      <c r="AL3805" s="73">
        <f t="shared" si="672"/>
        <v>1.8310631406548505</v>
      </c>
    </row>
    <row r="3806" spans="1:38" hidden="1">
      <c r="A3806" s="34" t="s">
        <v>206</v>
      </c>
      <c r="B3806" s="34" t="s">
        <v>40</v>
      </c>
      <c r="C3806" s="35">
        <v>40032</v>
      </c>
      <c r="D3806" s="34">
        <v>2009</v>
      </c>
      <c r="E3806" s="36">
        <v>0.4513888888888889</v>
      </c>
      <c r="F3806" s="36">
        <v>0.4826388888888889</v>
      </c>
      <c r="G3806" s="36">
        <f t="shared" si="665"/>
        <v>3.125E-2</v>
      </c>
      <c r="H3806" s="37">
        <v>2</v>
      </c>
      <c r="I3806" s="37">
        <v>2</v>
      </c>
      <c r="J3806" s="37">
        <v>4</v>
      </c>
      <c r="K3806" s="37">
        <v>4</v>
      </c>
      <c r="L3806" s="34" t="s">
        <v>61</v>
      </c>
      <c r="M3806" s="14" t="s">
        <v>62</v>
      </c>
      <c r="N3806" s="37">
        <v>1</v>
      </c>
      <c r="O3806" s="34">
        <f t="shared" si="658"/>
        <v>40.26</v>
      </c>
      <c r="P3806" s="37">
        <v>12.2</v>
      </c>
      <c r="Q3806" s="34">
        <f t="shared" si="659"/>
        <v>40.26</v>
      </c>
      <c r="R3806" s="37">
        <v>12.2</v>
      </c>
      <c r="S3806" s="34">
        <f t="shared" si="660"/>
        <v>40.26</v>
      </c>
      <c r="T3806" s="37">
        <v>12.2</v>
      </c>
      <c r="U3806" s="34" t="s">
        <v>43</v>
      </c>
      <c r="V3806" s="34" t="s">
        <v>43</v>
      </c>
      <c r="W3806" s="38">
        <v>27.8873</v>
      </c>
      <c r="X3806" s="38">
        <v>-115.19095</v>
      </c>
      <c r="Y3806" s="39" t="e">
        <f t="shared" si="661"/>
        <v>#VALUE!</v>
      </c>
      <c r="Z3806" s="37" t="s">
        <v>43</v>
      </c>
      <c r="AA3806" s="37">
        <v>5</v>
      </c>
      <c r="AB3806" s="34" t="s">
        <v>44</v>
      </c>
      <c r="AC3806" s="34">
        <v>8</v>
      </c>
      <c r="AD3806" s="34">
        <v>20</v>
      </c>
      <c r="AE3806" s="34">
        <v>1</v>
      </c>
      <c r="AF3806" s="34">
        <v>24</v>
      </c>
      <c r="AG3806" s="34">
        <v>240</v>
      </c>
      <c r="AI3806" s="70">
        <f t="shared" si="670"/>
        <v>15.337</v>
      </c>
      <c r="AJ3806" s="71" t="s">
        <v>369</v>
      </c>
      <c r="AK3806" s="72">
        <f t="shared" si="671"/>
        <v>2.2645047633742106</v>
      </c>
      <c r="AL3806" s="73">
        <f t="shared" si="672"/>
        <v>2.2645047633742106</v>
      </c>
    </row>
    <row r="3807" spans="1:38" hidden="1">
      <c r="A3807" s="34" t="s">
        <v>206</v>
      </c>
      <c r="B3807" s="34" t="s">
        <v>40</v>
      </c>
      <c r="C3807" s="35">
        <v>40032</v>
      </c>
      <c r="D3807" s="34">
        <v>2009</v>
      </c>
      <c r="E3807" s="36">
        <v>0.4513888888888889</v>
      </c>
      <c r="F3807" s="36">
        <v>0.4826388888888889</v>
      </c>
      <c r="G3807" s="36">
        <f t="shared" si="665"/>
        <v>3.125E-2</v>
      </c>
      <c r="H3807" s="37">
        <v>2</v>
      </c>
      <c r="I3807" s="37">
        <v>2</v>
      </c>
      <c r="J3807" s="37">
        <v>4</v>
      </c>
      <c r="K3807" s="37">
        <v>4</v>
      </c>
      <c r="L3807" s="34" t="s">
        <v>61</v>
      </c>
      <c r="M3807" s="14" t="s">
        <v>62</v>
      </c>
      <c r="N3807" s="37">
        <v>1</v>
      </c>
      <c r="O3807" s="34">
        <f t="shared" si="658"/>
        <v>40.26</v>
      </c>
      <c r="P3807" s="37">
        <v>12.2</v>
      </c>
      <c r="Q3807" s="34">
        <f t="shared" si="659"/>
        <v>40.26</v>
      </c>
      <c r="R3807" s="37">
        <v>12.2</v>
      </c>
      <c r="S3807" s="34">
        <f t="shared" si="660"/>
        <v>40.26</v>
      </c>
      <c r="T3807" s="37">
        <v>12.2</v>
      </c>
      <c r="U3807" s="34" t="s">
        <v>43</v>
      </c>
      <c r="V3807" s="34" t="s">
        <v>43</v>
      </c>
      <c r="W3807" s="38">
        <v>27.8873</v>
      </c>
      <c r="X3807" s="38">
        <v>-115.19095</v>
      </c>
      <c r="Y3807" s="39" t="e">
        <f t="shared" si="661"/>
        <v>#VALUE!</v>
      </c>
      <c r="Z3807" s="37" t="s">
        <v>43</v>
      </c>
      <c r="AA3807" s="37">
        <v>5</v>
      </c>
      <c r="AB3807" s="34" t="s">
        <v>44</v>
      </c>
      <c r="AC3807" s="34">
        <v>9</v>
      </c>
      <c r="AD3807" s="34">
        <v>18</v>
      </c>
      <c r="AE3807" s="34">
        <v>1</v>
      </c>
      <c r="AF3807" s="34">
        <v>25</v>
      </c>
      <c r="AG3807" s="34">
        <v>240</v>
      </c>
      <c r="AI3807" s="70">
        <f t="shared" si="670"/>
        <v>13.918999999999999</v>
      </c>
      <c r="AJ3807" s="71" t="s">
        <v>369</v>
      </c>
      <c r="AK3807" s="72">
        <f t="shared" si="671"/>
        <v>1.8310631406548505</v>
      </c>
      <c r="AL3807" s="73">
        <f t="shared" si="672"/>
        <v>1.8310631406548505</v>
      </c>
    </row>
    <row r="3808" spans="1:38" hidden="1">
      <c r="A3808" s="34" t="s">
        <v>206</v>
      </c>
      <c r="B3808" s="34" t="s">
        <v>40</v>
      </c>
      <c r="C3808" s="35">
        <v>40032</v>
      </c>
      <c r="D3808" s="34">
        <v>2009</v>
      </c>
      <c r="E3808" s="36">
        <v>0.4513888888888889</v>
      </c>
      <c r="F3808" s="36">
        <v>0.4826388888888889</v>
      </c>
      <c r="G3808" s="36">
        <f t="shared" si="665"/>
        <v>3.125E-2</v>
      </c>
      <c r="H3808" s="37">
        <v>2</v>
      </c>
      <c r="I3808" s="37">
        <v>2</v>
      </c>
      <c r="J3808" s="37">
        <v>4</v>
      </c>
      <c r="K3808" s="37">
        <v>4</v>
      </c>
      <c r="L3808" s="34" t="s">
        <v>61</v>
      </c>
      <c r="M3808" s="14" t="s">
        <v>62</v>
      </c>
      <c r="N3808" s="37">
        <v>1</v>
      </c>
      <c r="O3808" s="34">
        <f t="shared" si="658"/>
        <v>40.26</v>
      </c>
      <c r="P3808" s="37">
        <v>12.2</v>
      </c>
      <c r="Q3808" s="34">
        <f t="shared" si="659"/>
        <v>40.26</v>
      </c>
      <c r="R3808" s="37">
        <v>12.2</v>
      </c>
      <c r="S3808" s="34">
        <f t="shared" si="660"/>
        <v>40.26</v>
      </c>
      <c r="T3808" s="37">
        <v>12.2</v>
      </c>
      <c r="U3808" s="34" t="s">
        <v>43</v>
      </c>
      <c r="V3808" s="34" t="s">
        <v>43</v>
      </c>
      <c r="W3808" s="38">
        <v>27.8873</v>
      </c>
      <c r="X3808" s="38">
        <v>-115.19095</v>
      </c>
      <c r="Y3808" s="39" t="e">
        <f t="shared" si="661"/>
        <v>#VALUE!</v>
      </c>
      <c r="Z3808" s="37" t="s">
        <v>43</v>
      </c>
      <c r="AA3808" s="37">
        <v>5</v>
      </c>
      <c r="AB3808" s="34" t="s">
        <v>44</v>
      </c>
      <c r="AC3808" s="34">
        <v>9</v>
      </c>
      <c r="AD3808" s="34">
        <v>21</v>
      </c>
      <c r="AE3808" s="34">
        <v>1</v>
      </c>
      <c r="AF3808" s="34">
        <v>25</v>
      </c>
      <c r="AG3808" s="34">
        <v>240</v>
      </c>
      <c r="AI3808" s="70">
        <f t="shared" si="670"/>
        <v>16.045999999999999</v>
      </c>
      <c r="AJ3808" s="71" t="s">
        <v>369</v>
      </c>
      <c r="AK3808" s="72">
        <f t="shared" si="671"/>
        <v>2.5000862380340183</v>
      </c>
      <c r="AL3808" s="73">
        <f t="shared" si="672"/>
        <v>2.5000862380340183</v>
      </c>
    </row>
    <row r="3809" spans="1:38" hidden="1">
      <c r="A3809" s="34" t="s">
        <v>206</v>
      </c>
      <c r="B3809" s="34" t="s">
        <v>40</v>
      </c>
      <c r="C3809" s="35">
        <v>40032</v>
      </c>
      <c r="D3809" s="34">
        <v>2009</v>
      </c>
      <c r="E3809" s="36">
        <v>0.4513888888888889</v>
      </c>
      <c r="F3809" s="36">
        <v>0.4826388888888889</v>
      </c>
      <c r="G3809" s="36">
        <f t="shared" si="665"/>
        <v>3.125E-2</v>
      </c>
      <c r="H3809" s="37">
        <v>2</v>
      </c>
      <c r="I3809" s="37">
        <v>2</v>
      </c>
      <c r="J3809" s="37">
        <v>4</v>
      </c>
      <c r="K3809" s="37">
        <v>4</v>
      </c>
      <c r="L3809" s="34" t="s">
        <v>61</v>
      </c>
      <c r="M3809" s="14" t="s">
        <v>62</v>
      </c>
      <c r="N3809" s="37">
        <v>1</v>
      </c>
      <c r="O3809" s="34">
        <f t="shared" si="658"/>
        <v>40.26</v>
      </c>
      <c r="P3809" s="37">
        <v>12.2</v>
      </c>
      <c r="Q3809" s="34">
        <f t="shared" si="659"/>
        <v>40.26</v>
      </c>
      <c r="R3809" s="37">
        <v>12.2</v>
      </c>
      <c r="S3809" s="34">
        <f t="shared" si="660"/>
        <v>40.26</v>
      </c>
      <c r="T3809" s="37">
        <v>12.2</v>
      </c>
      <c r="U3809" s="34" t="s">
        <v>43</v>
      </c>
      <c r="V3809" s="34" t="s">
        <v>43</v>
      </c>
      <c r="W3809" s="38">
        <v>27.8873</v>
      </c>
      <c r="X3809" s="38">
        <v>-115.19095</v>
      </c>
      <c r="Y3809" s="39" t="e">
        <f t="shared" si="661"/>
        <v>#VALUE!</v>
      </c>
      <c r="Z3809" s="37" t="s">
        <v>43</v>
      </c>
      <c r="AA3809" s="37">
        <v>5</v>
      </c>
      <c r="AB3809" s="34" t="s">
        <v>44</v>
      </c>
      <c r="AC3809" s="34">
        <v>10</v>
      </c>
      <c r="AD3809" s="34">
        <v>16</v>
      </c>
      <c r="AE3809" s="34">
        <v>1</v>
      </c>
      <c r="AF3809" s="34">
        <v>28</v>
      </c>
      <c r="AG3809" s="34">
        <v>240</v>
      </c>
      <c r="AI3809" s="70">
        <f t="shared" si="670"/>
        <v>12.500999999999999</v>
      </c>
      <c r="AJ3809" s="71" t="s">
        <v>369</v>
      </c>
      <c r="AK3809" s="72">
        <f t="shared" si="671"/>
        <v>1.4471406331162124</v>
      </c>
      <c r="AL3809" s="73">
        <f t="shared" si="672"/>
        <v>1.4471406331162124</v>
      </c>
    </row>
    <row r="3810" spans="1:38" hidden="1">
      <c r="A3810" s="34" t="s">
        <v>206</v>
      </c>
      <c r="B3810" s="34" t="s">
        <v>40</v>
      </c>
      <c r="C3810" s="35">
        <v>40032</v>
      </c>
      <c r="D3810" s="34">
        <v>2009</v>
      </c>
      <c r="E3810" s="36">
        <v>0.4513888888888889</v>
      </c>
      <c r="F3810" s="36">
        <v>0.4826388888888889</v>
      </c>
      <c r="G3810" s="36">
        <f t="shared" si="665"/>
        <v>3.125E-2</v>
      </c>
      <c r="H3810" s="37">
        <v>2</v>
      </c>
      <c r="I3810" s="37">
        <v>2</v>
      </c>
      <c r="J3810" s="37">
        <v>4</v>
      </c>
      <c r="K3810" s="37">
        <v>4</v>
      </c>
      <c r="L3810" s="34" t="s">
        <v>61</v>
      </c>
      <c r="M3810" s="14" t="s">
        <v>62</v>
      </c>
      <c r="N3810" s="37">
        <v>1</v>
      </c>
      <c r="O3810" s="34">
        <f t="shared" ref="O3810:O3835" si="673">P3810*3.3</f>
        <v>40.26</v>
      </c>
      <c r="P3810" s="37">
        <v>12.2</v>
      </c>
      <c r="Q3810" s="34">
        <f t="shared" ref="Q3810:Q3835" si="674">R3810*3.3</f>
        <v>40.26</v>
      </c>
      <c r="R3810" s="37">
        <v>12.2</v>
      </c>
      <c r="S3810" s="34">
        <f t="shared" ref="S3810:S3835" si="675">T3810*3.3</f>
        <v>40.26</v>
      </c>
      <c r="T3810" s="37">
        <v>12.2</v>
      </c>
      <c r="U3810" s="34" t="s">
        <v>43</v>
      </c>
      <c r="V3810" s="34" t="s">
        <v>43</v>
      </c>
      <c r="W3810" s="38">
        <v>27.8873</v>
      </c>
      <c r="X3810" s="38">
        <v>-115.19095</v>
      </c>
      <c r="Y3810" s="39" t="e">
        <f t="shared" ref="Y3810:Y3835" si="676">(Z3810*1.8)+32</f>
        <v>#VALUE!</v>
      </c>
      <c r="Z3810" s="37" t="s">
        <v>43</v>
      </c>
      <c r="AA3810" s="37">
        <v>5</v>
      </c>
      <c r="AB3810" s="34" t="s">
        <v>44</v>
      </c>
      <c r="AC3810" s="34">
        <v>10</v>
      </c>
      <c r="AD3810" s="34">
        <v>21</v>
      </c>
      <c r="AE3810" s="34">
        <v>1</v>
      </c>
      <c r="AF3810" s="34">
        <v>28</v>
      </c>
      <c r="AG3810" s="34">
        <v>240</v>
      </c>
      <c r="AI3810" s="70">
        <f t="shared" si="670"/>
        <v>16.045999999999999</v>
      </c>
      <c r="AJ3810" s="71" t="s">
        <v>369</v>
      </c>
      <c r="AK3810" s="72">
        <f t="shared" si="671"/>
        <v>2.5000862380340183</v>
      </c>
      <c r="AL3810" s="73">
        <f t="shared" si="672"/>
        <v>2.5000862380340183</v>
      </c>
    </row>
    <row r="3811" spans="1:38" hidden="1">
      <c r="A3811" s="34" t="s">
        <v>206</v>
      </c>
      <c r="B3811" s="34" t="s">
        <v>40</v>
      </c>
      <c r="C3811" s="35">
        <v>40032</v>
      </c>
      <c r="D3811" s="34">
        <v>2009</v>
      </c>
      <c r="E3811" s="36">
        <v>0.4513888888888889</v>
      </c>
      <c r="F3811" s="36">
        <v>0.4826388888888889</v>
      </c>
      <c r="G3811" s="36">
        <f t="shared" si="665"/>
        <v>3.125E-2</v>
      </c>
      <c r="H3811" s="37">
        <v>2</v>
      </c>
      <c r="I3811" s="37">
        <v>2</v>
      </c>
      <c r="J3811" s="37">
        <v>4</v>
      </c>
      <c r="K3811" s="37">
        <v>4</v>
      </c>
      <c r="L3811" s="34" t="s">
        <v>61</v>
      </c>
      <c r="M3811" s="14" t="s">
        <v>62</v>
      </c>
      <c r="N3811" s="37">
        <v>1</v>
      </c>
      <c r="O3811" s="34">
        <f t="shared" si="673"/>
        <v>40.26</v>
      </c>
      <c r="P3811" s="37">
        <v>12.2</v>
      </c>
      <c r="Q3811" s="34">
        <f t="shared" si="674"/>
        <v>40.26</v>
      </c>
      <c r="R3811" s="37">
        <v>12.2</v>
      </c>
      <c r="S3811" s="34">
        <f t="shared" si="675"/>
        <v>40.26</v>
      </c>
      <c r="T3811" s="37">
        <v>12.2</v>
      </c>
      <c r="U3811" s="34" t="s">
        <v>43</v>
      </c>
      <c r="V3811" s="34" t="s">
        <v>43</v>
      </c>
      <c r="W3811" s="38">
        <v>27.8873</v>
      </c>
      <c r="X3811" s="38">
        <v>-115.19095</v>
      </c>
      <c r="Y3811" s="39" t="e">
        <f t="shared" si="676"/>
        <v>#VALUE!</v>
      </c>
      <c r="Z3811" s="37" t="s">
        <v>43</v>
      </c>
      <c r="AA3811" s="37">
        <v>5</v>
      </c>
      <c r="AB3811" s="34" t="s">
        <v>44</v>
      </c>
      <c r="AC3811" s="34">
        <v>11</v>
      </c>
      <c r="AD3811" s="34">
        <v>19</v>
      </c>
      <c r="AE3811" s="34">
        <v>1</v>
      </c>
      <c r="AF3811" s="34">
        <v>35</v>
      </c>
      <c r="AG3811" s="34">
        <v>240</v>
      </c>
      <c r="AI3811" s="70">
        <f t="shared" si="670"/>
        <v>14.628</v>
      </c>
      <c r="AJ3811" s="71" t="s">
        <v>369</v>
      </c>
      <c r="AK3811" s="72">
        <f t="shared" si="671"/>
        <v>2.041534710262368</v>
      </c>
      <c r="AL3811" s="73">
        <f t="shared" si="672"/>
        <v>2.041534710262368</v>
      </c>
    </row>
    <row r="3812" spans="1:38" hidden="1">
      <c r="A3812" s="34" t="s">
        <v>206</v>
      </c>
      <c r="B3812" s="34" t="s">
        <v>40</v>
      </c>
      <c r="C3812" s="35">
        <v>40032</v>
      </c>
      <c r="D3812" s="34">
        <v>2009</v>
      </c>
      <c r="E3812" s="36">
        <v>0.4513888888888889</v>
      </c>
      <c r="F3812" s="36">
        <v>0.4826388888888889</v>
      </c>
      <c r="G3812" s="36">
        <f t="shared" si="665"/>
        <v>3.125E-2</v>
      </c>
      <c r="H3812" s="37">
        <v>2</v>
      </c>
      <c r="I3812" s="37">
        <v>2</v>
      </c>
      <c r="J3812" s="37">
        <v>4</v>
      </c>
      <c r="K3812" s="37">
        <v>4</v>
      </c>
      <c r="L3812" s="34" t="s">
        <v>61</v>
      </c>
      <c r="M3812" s="14" t="s">
        <v>62</v>
      </c>
      <c r="N3812" s="37">
        <v>1</v>
      </c>
      <c r="O3812" s="34">
        <f t="shared" si="673"/>
        <v>40.26</v>
      </c>
      <c r="P3812" s="37">
        <v>12.2</v>
      </c>
      <c r="Q3812" s="34">
        <f t="shared" si="674"/>
        <v>40.26</v>
      </c>
      <c r="R3812" s="37">
        <v>12.2</v>
      </c>
      <c r="S3812" s="34">
        <f t="shared" si="675"/>
        <v>40.26</v>
      </c>
      <c r="T3812" s="37">
        <v>12.2</v>
      </c>
      <c r="U3812" s="34" t="s">
        <v>43</v>
      </c>
      <c r="V3812" s="34" t="s">
        <v>43</v>
      </c>
      <c r="W3812" s="38">
        <v>27.8873</v>
      </c>
      <c r="X3812" s="38">
        <v>-115.19095</v>
      </c>
      <c r="Y3812" s="39" t="e">
        <f t="shared" si="676"/>
        <v>#VALUE!</v>
      </c>
      <c r="Z3812" s="37" t="s">
        <v>43</v>
      </c>
      <c r="AA3812" s="37">
        <v>5</v>
      </c>
      <c r="AB3812" s="34" t="s">
        <v>44</v>
      </c>
      <c r="AC3812" s="34">
        <v>11</v>
      </c>
      <c r="AD3812" s="34">
        <v>19</v>
      </c>
      <c r="AE3812" s="34">
        <v>1</v>
      </c>
      <c r="AF3812" s="34">
        <v>35</v>
      </c>
      <c r="AG3812" s="34">
        <v>240</v>
      </c>
      <c r="AI3812" s="70">
        <f t="shared" si="670"/>
        <v>14.628</v>
      </c>
      <c r="AJ3812" s="71" t="s">
        <v>369</v>
      </c>
      <c r="AK3812" s="72">
        <f t="shared" si="671"/>
        <v>2.041534710262368</v>
      </c>
      <c r="AL3812" s="73">
        <f t="shared" si="672"/>
        <v>2.041534710262368</v>
      </c>
    </row>
    <row r="3813" spans="1:38" hidden="1">
      <c r="A3813" s="34" t="s">
        <v>206</v>
      </c>
      <c r="B3813" s="34" t="s">
        <v>40</v>
      </c>
      <c r="C3813" s="35">
        <v>40032</v>
      </c>
      <c r="D3813" s="34">
        <v>2009</v>
      </c>
      <c r="E3813" s="36">
        <v>0.4513888888888889</v>
      </c>
      <c r="F3813" s="36">
        <v>0.4826388888888889</v>
      </c>
      <c r="G3813" s="36">
        <f t="shared" si="665"/>
        <v>3.125E-2</v>
      </c>
      <c r="H3813" s="37">
        <v>2</v>
      </c>
      <c r="I3813" s="37">
        <v>2</v>
      </c>
      <c r="J3813" s="37">
        <v>4</v>
      </c>
      <c r="K3813" s="37">
        <v>4</v>
      </c>
      <c r="L3813" s="34" t="s">
        <v>61</v>
      </c>
      <c r="M3813" s="14" t="s">
        <v>62</v>
      </c>
      <c r="N3813" s="37">
        <v>1</v>
      </c>
      <c r="O3813" s="34">
        <f t="shared" si="673"/>
        <v>40.26</v>
      </c>
      <c r="P3813" s="37">
        <v>12.2</v>
      </c>
      <c r="Q3813" s="34">
        <f t="shared" si="674"/>
        <v>40.26</v>
      </c>
      <c r="R3813" s="37">
        <v>12.2</v>
      </c>
      <c r="S3813" s="34">
        <f t="shared" si="675"/>
        <v>40.26</v>
      </c>
      <c r="T3813" s="37">
        <v>12.2</v>
      </c>
      <c r="U3813" s="34" t="s">
        <v>43</v>
      </c>
      <c r="V3813" s="34" t="s">
        <v>43</v>
      </c>
      <c r="W3813" s="38">
        <v>27.8873</v>
      </c>
      <c r="X3813" s="38">
        <v>-115.19095</v>
      </c>
      <c r="Y3813" s="39" t="e">
        <f t="shared" si="676"/>
        <v>#VALUE!</v>
      </c>
      <c r="Z3813" s="37" t="s">
        <v>43</v>
      </c>
      <c r="AA3813" s="37">
        <v>5</v>
      </c>
      <c r="AB3813" s="34" t="s">
        <v>44</v>
      </c>
      <c r="AC3813" s="34">
        <v>12</v>
      </c>
      <c r="AD3813" s="34">
        <v>16</v>
      </c>
      <c r="AE3813" s="34">
        <v>1</v>
      </c>
      <c r="AF3813" s="34">
        <v>39</v>
      </c>
      <c r="AG3813" s="34">
        <v>240</v>
      </c>
      <c r="AI3813" s="70">
        <f t="shared" si="670"/>
        <v>12.500999999999999</v>
      </c>
      <c r="AJ3813" s="71" t="s">
        <v>369</v>
      </c>
      <c r="AK3813" s="72">
        <f t="shared" si="671"/>
        <v>1.4471406331162124</v>
      </c>
      <c r="AL3813" s="73">
        <f t="shared" si="672"/>
        <v>1.4471406331162124</v>
      </c>
    </row>
    <row r="3814" spans="1:38" hidden="1">
      <c r="A3814" s="34" t="s">
        <v>207</v>
      </c>
      <c r="B3814" s="34" t="s">
        <v>40</v>
      </c>
      <c r="C3814" s="35">
        <v>40033</v>
      </c>
      <c r="D3814" s="34">
        <v>2009</v>
      </c>
      <c r="E3814" s="36">
        <v>0.48125000000000001</v>
      </c>
      <c r="F3814" s="36">
        <v>0.51249999999999996</v>
      </c>
      <c r="G3814" s="36">
        <f t="shared" si="665"/>
        <v>3.1249999999999944E-2</v>
      </c>
      <c r="H3814" s="37">
        <v>2</v>
      </c>
      <c r="I3814" s="37">
        <v>2</v>
      </c>
      <c r="J3814" s="37">
        <v>2</v>
      </c>
      <c r="K3814" s="37">
        <v>2</v>
      </c>
      <c r="L3814" s="14" t="s">
        <v>99</v>
      </c>
      <c r="M3814" s="47" t="s">
        <v>244</v>
      </c>
      <c r="N3814" s="37">
        <v>2</v>
      </c>
      <c r="O3814" s="34">
        <f t="shared" si="673"/>
        <v>29.7</v>
      </c>
      <c r="P3814" s="40">
        <v>9</v>
      </c>
      <c r="Q3814" s="34">
        <f t="shared" si="674"/>
        <v>27.39</v>
      </c>
      <c r="R3814" s="40">
        <v>8.3000000000000007</v>
      </c>
      <c r="S3814" s="34">
        <f t="shared" si="675"/>
        <v>29.7</v>
      </c>
      <c r="T3814" s="34">
        <v>9</v>
      </c>
      <c r="U3814" s="34" t="s">
        <v>43</v>
      </c>
      <c r="V3814" s="34" t="s">
        <v>43</v>
      </c>
      <c r="W3814" s="38">
        <v>27.873290000000001</v>
      </c>
      <c r="X3814" s="38">
        <v>-115.16418</v>
      </c>
      <c r="Y3814" s="39" t="e">
        <f t="shared" si="676"/>
        <v>#VALUE!</v>
      </c>
      <c r="Z3814" s="37" t="s">
        <v>43</v>
      </c>
      <c r="AA3814" s="34">
        <v>10</v>
      </c>
      <c r="AB3814" s="34" t="s">
        <v>44</v>
      </c>
      <c r="AC3814" s="34">
        <v>1</v>
      </c>
      <c r="AD3814" s="34">
        <v>16</v>
      </c>
      <c r="AE3814" s="34">
        <v>1</v>
      </c>
      <c r="AF3814" s="34">
        <v>8</v>
      </c>
      <c r="AG3814" s="34">
        <v>360</v>
      </c>
      <c r="AI3814" s="70">
        <f t="shared" si="670"/>
        <v>12.500999999999999</v>
      </c>
      <c r="AJ3814" s="71" t="s">
        <v>369</v>
      </c>
      <c r="AK3814" s="72">
        <f t="shared" si="671"/>
        <v>1.4471406331162124</v>
      </c>
      <c r="AL3814" s="73">
        <f t="shared" si="672"/>
        <v>1.4471406331162124</v>
      </c>
    </row>
    <row r="3815" spans="1:38" hidden="1">
      <c r="A3815" s="34" t="s">
        <v>207</v>
      </c>
      <c r="B3815" s="34" t="s">
        <v>40</v>
      </c>
      <c r="C3815" s="35">
        <v>40033</v>
      </c>
      <c r="D3815" s="34">
        <v>2009</v>
      </c>
      <c r="E3815" s="36">
        <v>0.48125000000000001</v>
      </c>
      <c r="F3815" s="36">
        <v>0.51249999999999996</v>
      </c>
      <c r="G3815" s="36">
        <f t="shared" si="665"/>
        <v>3.1249999999999944E-2</v>
      </c>
      <c r="H3815" s="37">
        <v>2</v>
      </c>
      <c r="I3815" s="37">
        <v>2</v>
      </c>
      <c r="J3815" s="37">
        <v>2</v>
      </c>
      <c r="K3815" s="37">
        <v>2</v>
      </c>
      <c r="L3815" s="14" t="s">
        <v>99</v>
      </c>
      <c r="M3815" s="47" t="s">
        <v>244</v>
      </c>
      <c r="N3815" s="37">
        <v>2</v>
      </c>
      <c r="O3815" s="34">
        <f t="shared" si="673"/>
        <v>29.7</v>
      </c>
      <c r="P3815" s="40">
        <v>9</v>
      </c>
      <c r="Q3815" s="34">
        <f t="shared" si="674"/>
        <v>27.39</v>
      </c>
      <c r="R3815" s="40">
        <v>8.3000000000000007</v>
      </c>
      <c r="S3815" s="34">
        <f t="shared" si="675"/>
        <v>29.7</v>
      </c>
      <c r="T3815" s="34">
        <v>9</v>
      </c>
      <c r="U3815" s="34" t="s">
        <v>43</v>
      </c>
      <c r="V3815" s="34" t="s">
        <v>43</v>
      </c>
      <c r="W3815" s="38">
        <v>27.873290000000001</v>
      </c>
      <c r="X3815" s="38">
        <v>-115.16418</v>
      </c>
      <c r="Y3815" s="39" t="e">
        <f t="shared" si="676"/>
        <v>#VALUE!</v>
      </c>
      <c r="Z3815" s="37" t="s">
        <v>43</v>
      </c>
      <c r="AA3815" s="34">
        <v>10</v>
      </c>
      <c r="AB3815" s="34" t="s">
        <v>44</v>
      </c>
      <c r="AC3815" s="34">
        <v>1</v>
      </c>
      <c r="AD3815" s="34">
        <v>19</v>
      </c>
      <c r="AE3815" s="34">
        <v>1</v>
      </c>
      <c r="AF3815" s="34">
        <v>8</v>
      </c>
      <c r="AG3815" s="34">
        <v>360</v>
      </c>
      <c r="AI3815" s="70">
        <f t="shared" si="670"/>
        <v>14.628</v>
      </c>
      <c r="AJ3815" s="71" t="s">
        <v>369</v>
      </c>
      <c r="AK3815" s="72">
        <f t="shared" si="671"/>
        <v>2.041534710262368</v>
      </c>
      <c r="AL3815" s="73">
        <f t="shared" si="672"/>
        <v>2.041534710262368</v>
      </c>
    </row>
    <row r="3816" spans="1:38" hidden="1">
      <c r="A3816" s="34" t="s">
        <v>207</v>
      </c>
      <c r="B3816" s="34" t="s">
        <v>40</v>
      </c>
      <c r="C3816" s="35">
        <v>40033</v>
      </c>
      <c r="D3816" s="34">
        <v>2009</v>
      </c>
      <c r="E3816" s="36">
        <v>0.48125000000000001</v>
      </c>
      <c r="F3816" s="36">
        <v>0.51249999999999996</v>
      </c>
      <c r="G3816" s="36">
        <f t="shared" si="665"/>
        <v>3.1249999999999944E-2</v>
      </c>
      <c r="H3816" s="37">
        <v>2</v>
      </c>
      <c r="I3816" s="37">
        <v>2</v>
      </c>
      <c r="J3816" s="37">
        <v>2</v>
      </c>
      <c r="K3816" s="37">
        <v>2</v>
      </c>
      <c r="L3816" s="14" t="s">
        <v>99</v>
      </c>
      <c r="M3816" s="47" t="s">
        <v>244</v>
      </c>
      <c r="N3816" s="37">
        <v>2</v>
      </c>
      <c r="O3816" s="34">
        <f t="shared" si="673"/>
        <v>29.7</v>
      </c>
      <c r="P3816" s="40">
        <v>9</v>
      </c>
      <c r="Q3816" s="34">
        <f t="shared" si="674"/>
        <v>27.39</v>
      </c>
      <c r="R3816" s="40">
        <v>8.3000000000000007</v>
      </c>
      <c r="S3816" s="34">
        <f t="shared" si="675"/>
        <v>29.7</v>
      </c>
      <c r="T3816" s="34">
        <v>9</v>
      </c>
      <c r="U3816" s="34" t="s">
        <v>43</v>
      </c>
      <c r="V3816" s="34" t="s">
        <v>43</v>
      </c>
      <c r="W3816" s="38">
        <v>27.873290000000001</v>
      </c>
      <c r="X3816" s="38">
        <v>-115.16418</v>
      </c>
      <c r="Y3816" s="39" t="e">
        <f t="shared" si="676"/>
        <v>#VALUE!</v>
      </c>
      <c r="Z3816" s="37" t="s">
        <v>43</v>
      </c>
      <c r="AA3816" s="34">
        <v>10</v>
      </c>
      <c r="AB3816" s="34" t="s">
        <v>44</v>
      </c>
      <c r="AC3816" s="34">
        <v>1</v>
      </c>
      <c r="AD3816" s="34">
        <v>21</v>
      </c>
      <c r="AE3816" s="34">
        <v>1</v>
      </c>
      <c r="AF3816" s="34">
        <v>8</v>
      </c>
      <c r="AG3816" s="34">
        <v>360</v>
      </c>
      <c r="AI3816" s="70">
        <f t="shared" si="670"/>
        <v>16.045999999999999</v>
      </c>
      <c r="AJ3816" s="71" t="s">
        <v>369</v>
      </c>
      <c r="AK3816" s="72">
        <f t="shared" si="671"/>
        <v>2.5000862380340183</v>
      </c>
      <c r="AL3816" s="73">
        <f t="shared" si="672"/>
        <v>2.5000862380340183</v>
      </c>
    </row>
    <row r="3817" spans="1:38" hidden="1">
      <c r="A3817" s="34" t="s">
        <v>207</v>
      </c>
      <c r="B3817" s="34" t="s">
        <v>40</v>
      </c>
      <c r="C3817" s="35">
        <v>40033</v>
      </c>
      <c r="D3817" s="34">
        <v>2009</v>
      </c>
      <c r="E3817" s="36">
        <v>0.48125000000000001</v>
      </c>
      <c r="F3817" s="36">
        <v>0.51249999999999996</v>
      </c>
      <c r="G3817" s="36">
        <f t="shared" si="665"/>
        <v>3.1249999999999944E-2</v>
      </c>
      <c r="H3817" s="37">
        <v>2</v>
      </c>
      <c r="I3817" s="37">
        <v>2</v>
      </c>
      <c r="J3817" s="37">
        <v>2</v>
      </c>
      <c r="K3817" s="37">
        <v>2</v>
      </c>
      <c r="L3817" s="14" t="s">
        <v>99</v>
      </c>
      <c r="M3817" s="47" t="s">
        <v>244</v>
      </c>
      <c r="N3817" s="37">
        <v>2</v>
      </c>
      <c r="O3817" s="34">
        <f t="shared" si="673"/>
        <v>29.7</v>
      </c>
      <c r="P3817" s="40">
        <v>9</v>
      </c>
      <c r="Q3817" s="34">
        <f t="shared" si="674"/>
        <v>27.39</v>
      </c>
      <c r="R3817" s="40">
        <v>8.3000000000000007</v>
      </c>
      <c r="S3817" s="34">
        <f t="shared" si="675"/>
        <v>29.7</v>
      </c>
      <c r="T3817" s="34">
        <v>9</v>
      </c>
      <c r="U3817" s="34" t="s">
        <v>43</v>
      </c>
      <c r="V3817" s="34" t="s">
        <v>43</v>
      </c>
      <c r="W3817" s="38">
        <v>27.873290000000001</v>
      </c>
      <c r="X3817" s="38">
        <v>-115.16418</v>
      </c>
      <c r="Y3817" s="39" t="e">
        <f t="shared" si="676"/>
        <v>#VALUE!</v>
      </c>
      <c r="Z3817" s="37" t="s">
        <v>43</v>
      </c>
      <c r="AA3817" s="34">
        <v>10</v>
      </c>
      <c r="AB3817" s="34" t="s">
        <v>44</v>
      </c>
      <c r="AC3817" s="34">
        <v>2</v>
      </c>
      <c r="AD3817" s="34">
        <v>17</v>
      </c>
      <c r="AE3817" s="34">
        <v>1</v>
      </c>
      <c r="AF3817" s="34">
        <v>14</v>
      </c>
      <c r="AG3817" s="34">
        <v>360</v>
      </c>
      <c r="AI3817" s="70">
        <f t="shared" si="670"/>
        <v>13.209999999999999</v>
      </c>
      <c r="AJ3817" s="71" t="s">
        <v>369</v>
      </c>
      <c r="AK3817" s="72">
        <f t="shared" si="671"/>
        <v>1.6329725885917237</v>
      </c>
      <c r="AL3817" s="73">
        <f t="shared" si="672"/>
        <v>1.6329725885917237</v>
      </c>
    </row>
    <row r="3818" spans="1:38" hidden="1">
      <c r="A3818" s="34" t="s">
        <v>207</v>
      </c>
      <c r="B3818" s="34" t="s">
        <v>40</v>
      </c>
      <c r="C3818" s="35">
        <v>40033</v>
      </c>
      <c r="D3818" s="34">
        <v>2009</v>
      </c>
      <c r="E3818" s="36">
        <v>0.48125000000000001</v>
      </c>
      <c r="F3818" s="36">
        <v>0.51249999999999996</v>
      </c>
      <c r="G3818" s="36">
        <f t="shared" si="665"/>
        <v>3.1249999999999944E-2</v>
      </c>
      <c r="H3818" s="37">
        <v>2</v>
      </c>
      <c r="I3818" s="37">
        <v>2</v>
      </c>
      <c r="J3818" s="37">
        <v>2</v>
      </c>
      <c r="K3818" s="37">
        <v>2</v>
      </c>
      <c r="L3818" s="14" t="s">
        <v>99</v>
      </c>
      <c r="M3818" s="47" t="s">
        <v>244</v>
      </c>
      <c r="N3818" s="37">
        <v>2</v>
      </c>
      <c r="O3818" s="34">
        <f t="shared" si="673"/>
        <v>29.7</v>
      </c>
      <c r="P3818" s="40">
        <v>9</v>
      </c>
      <c r="Q3818" s="34">
        <f t="shared" si="674"/>
        <v>27.39</v>
      </c>
      <c r="R3818" s="40">
        <v>8.3000000000000007</v>
      </c>
      <c r="S3818" s="34">
        <f t="shared" si="675"/>
        <v>29.7</v>
      </c>
      <c r="T3818" s="34">
        <v>9</v>
      </c>
      <c r="U3818" s="34" t="s">
        <v>43</v>
      </c>
      <c r="V3818" s="34" t="s">
        <v>43</v>
      </c>
      <c r="W3818" s="38">
        <v>27.873290000000001</v>
      </c>
      <c r="X3818" s="38">
        <v>-115.16418</v>
      </c>
      <c r="Y3818" s="39" t="e">
        <f t="shared" si="676"/>
        <v>#VALUE!</v>
      </c>
      <c r="Z3818" s="37" t="s">
        <v>43</v>
      </c>
      <c r="AA3818" s="34">
        <v>10</v>
      </c>
      <c r="AB3818" s="34" t="s">
        <v>44</v>
      </c>
      <c r="AC3818" s="34">
        <v>3</v>
      </c>
      <c r="AD3818" s="34">
        <v>9</v>
      </c>
      <c r="AE3818" s="34">
        <v>1</v>
      </c>
      <c r="AF3818" s="34">
        <v>19</v>
      </c>
      <c r="AG3818" s="34">
        <v>360</v>
      </c>
      <c r="AI3818" s="70">
        <f t="shared" si="670"/>
        <v>7.5379999999999994</v>
      </c>
      <c r="AJ3818" s="71" t="s">
        <v>369</v>
      </c>
      <c r="AK3818" s="72">
        <f t="shared" si="671"/>
        <v>0.47796121404284658</v>
      </c>
      <c r="AL3818" s="73">
        <f t="shared" si="672"/>
        <v>0.47796121404284658</v>
      </c>
    </row>
    <row r="3819" spans="1:38" hidden="1">
      <c r="A3819" s="34" t="s">
        <v>207</v>
      </c>
      <c r="B3819" s="34" t="s">
        <v>40</v>
      </c>
      <c r="C3819" s="35">
        <v>40033</v>
      </c>
      <c r="D3819" s="34">
        <v>2009</v>
      </c>
      <c r="E3819" s="36">
        <v>0.48125000000000001</v>
      </c>
      <c r="F3819" s="36">
        <v>0.51249999999999996</v>
      </c>
      <c r="G3819" s="36">
        <f t="shared" si="665"/>
        <v>3.1249999999999944E-2</v>
      </c>
      <c r="H3819" s="37">
        <v>2</v>
      </c>
      <c r="I3819" s="37">
        <v>2</v>
      </c>
      <c r="J3819" s="37">
        <v>2</v>
      </c>
      <c r="K3819" s="37">
        <v>2</v>
      </c>
      <c r="L3819" s="14" t="s">
        <v>99</v>
      </c>
      <c r="M3819" s="47" t="s">
        <v>244</v>
      </c>
      <c r="N3819" s="37">
        <v>2</v>
      </c>
      <c r="O3819" s="34">
        <f t="shared" si="673"/>
        <v>29.7</v>
      </c>
      <c r="P3819" s="40">
        <v>9</v>
      </c>
      <c r="Q3819" s="34">
        <f t="shared" si="674"/>
        <v>27.39</v>
      </c>
      <c r="R3819" s="40">
        <v>8.3000000000000007</v>
      </c>
      <c r="S3819" s="34">
        <f t="shared" si="675"/>
        <v>29.7</v>
      </c>
      <c r="T3819" s="34">
        <v>9</v>
      </c>
      <c r="U3819" s="34" t="s">
        <v>43</v>
      </c>
      <c r="V3819" s="34" t="s">
        <v>43</v>
      </c>
      <c r="W3819" s="38">
        <v>27.873290000000001</v>
      </c>
      <c r="X3819" s="38">
        <v>-115.16418</v>
      </c>
      <c r="Y3819" s="39" t="e">
        <f t="shared" si="676"/>
        <v>#VALUE!</v>
      </c>
      <c r="Z3819" s="37" t="s">
        <v>43</v>
      </c>
      <c r="AA3819" s="34">
        <v>10</v>
      </c>
      <c r="AB3819" s="34" t="s">
        <v>44</v>
      </c>
      <c r="AC3819" s="34">
        <v>3</v>
      </c>
      <c r="AD3819" s="34">
        <v>14</v>
      </c>
      <c r="AE3819" s="34">
        <v>1</v>
      </c>
      <c r="AF3819" s="34">
        <v>19</v>
      </c>
      <c r="AG3819" s="34">
        <v>360</v>
      </c>
      <c r="AI3819" s="70">
        <f t="shared" si="670"/>
        <v>11.083</v>
      </c>
      <c r="AJ3819" s="71" t="s">
        <v>369</v>
      </c>
      <c r="AK3819" s="72">
        <f t="shared" si="671"/>
        <v>1.1117350137621949</v>
      </c>
      <c r="AL3819" s="73">
        <f t="shared" si="672"/>
        <v>1.1117350137621949</v>
      </c>
    </row>
    <row r="3820" spans="1:38" hidden="1">
      <c r="A3820" s="34" t="s">
        <v>207</v>
      </c>
      <c r="B3820" s="34" t="s">
        <v>40</v>
      </c>
      <c r="C3820" s="35">
        <v>40033</v>
      </c>
      <c r="D3820" s="34">
        <v>2009</v>
      </c>
      <c r="E3820" s="36">
        <v>0.48125000000000001</v>
      </c>
      <c r="F3820" s="36">
        <v>0.51249999999999996</v>
      </c>
      <c r="G3820" s="36">
        <f t="shared" si="665"/>
        <v>3.1249999999999944E-2</v>
      </c>
      <c r="H3820" s="37">
        <v>2</v>
      </c>
      <c r="I3820" s="37">
        <v>2</v>
      </c>
      <c r="J3820" s="37">
        <v>2</v>
      </c>
      <c r="K3820" s="37">
        <v>2</v>
      </c>
      <c r="L3820" s="14" t="s">
        <v>99</v>
      </c>
      <c r="M3820" s="47" t="s">
        <v>244</v>
      </c>
      <c r="N3820" s="37">
        <v>2</v>
      </c>
      <c r="O3820" s="34">
        <f t="shared" si="673"/>
        <v>29.7</v>
      </c>
      <c r="P3820" s="40">
        <v>9</v>
      </c>
      <c r="Q3820" s="34">
        <f t="shared" si="674"/>
        <v>27.39</v>
      </c>
      <c r="R3820" s="40">
        <v>8.3000000000000007</v>
      </c>
      <c r="S3820" s="34">
        <f t="shared" si="675"/>
        <v>29.7</v>
      </c>
      <c r="T3820" s="34">
        <v>9</v>
      </c>
      <c r="U3820" s="34" t="s">
        <v>43</v>
      </c>
      <c r="V3820" s="34" t="s">
        <v>43</v>
      </c>
      <c r="W3820" s="38">
        <v>27.873290000000001</v>
      </c>
      <c r="X3820" s="38">
        <v>-115.16418</v>
      </c>
      <c r="Y3820" s="39" t="e">
        <f t="shared" si="676"/>
        <v>#VALUE!</v>
      </c>
      <c r="Z3820" s="37" t="s">
        <v>43</v>
      </c>
      <c r="AA3820" s="34">
        <v>10</v>
      </c>
      <c r="AB3820" s="34" t="s">
        <v>44</v>
      </c>
      <c r="AC3820" s="34">
        <v>4</v>
      </c>
      <c r="AD3820" s="34">
        <v>17</v>
      </c>
      <c r="AE3820" s="34">
        <v>1</v>
      </c>
      <c r="AF3820" s="34">
        <v>22</v>
      </c>
      <c r="AG3820" s="34">
        <v>360</v>
      </c>
      <c r="AI3820" s="70">
        <f t="shared" si="670"/>
        <v>13.209999999999999</v>
      </c>
      <c r="AJ3820" s="71" t="s">
        <v>369</v>
      </c>
      <c r="AK3820" s="72">
        <f t="shared" si="671"/>
        <v>1.6329725885917237</v>
      </c>
      <c r="AL3820" s="73">
        <f t="shared" si="672"/>
        <v>1.6329725885917237</v>
      </c>
    </row>
    <row r="3821" spans="1:38" hidden="1">
      <c r="A3821" s="34" t="s">
        <v>207</v>
      </c>
      <c r="B3821" s="34" t="s">
        <v>40</v>
      </c>
      <c r="C3821" s="35">
        <v>40033</v>
      </c>
      <c r="D3821" s="34">
        <v>2009</v>
      </c>
      <c r="E3821" s="36">
        <v>0.48125000000000001</v>
      </c>
      <c r="F3821" s="36">
        <v>0.51249999999999996</v>
      </c>
      <c r="G3821" s="36">
        <f t="shared" si="665"/>
        <v>3.1249999999999944E-2</v>
      </c>
      <c r="H3821" s="37">
        <v>2</v>
      </c>
      <c r="I3821" s="37">
        <v>2</v>
      </c>
      <c r="J3821" s="37">
        <v>2</v>
      </c>
      <c r="K3821" s="37">
        <v>2</v>
      </c>
      <c r="L3821" s="14" t="s">
        <v>99</v>
      </c>
      <c r="M3821" s="47" t="s">
        <v>244</v>
      </c>
      <c r="N3821" s="37">
        <v>2</v>
      </c>
      <c r="O3821" s="34">
        <f t="shared" si="673"/>
        <v>29.7</v>
      </c>
      <c r="P3821" s="40">
        <v>9</v>
      </c>
      <c r="Q3821" s="34">
        <f t="shared" si="674"/>
        <v>27.39</v>
      </c>
      <c r="R3821" s="40">
        <v>8.3000000000000007</v>
      </c>
      <c r="S3821" s="34">
        <f t="shared" si="675"/>
        <v>29.7</v>
      </c>
      <c r="T3821" s="34">
        <v>9</v>
      </c>
      <c r="U3821" s="34" t="s">
        <v>43</v>
      </c>
      <c r="V3821" s="34" t="s">
        <v>43</v>
      </c>
      <c r="W3821" s="38">
        <v>27.873290000000001</v>
      </c>
      <c r="X3821" s="38">
        <v>-115.16418</v>
      </c>
      <c r="Y3821" s="39" t="e">
        <f t="shared" si="676"/>
        <v>#VALUE!</v>
      </c>
      <c r="Z3821" s="37" t="s">
        <v>43</v>
      </c>
      <c r="AA3821" s="34">
        <v>10</v>
      </c>
      <c r="AB3821" s="34" t="s">
        <v>44</v>
      </c>
      <c r="AC3821" s="34">
        <v>4</v>
      </c>
      <c r="AD3821" s="34">
        <v>18</v>
      </c>
      <c r="AE3821" s="34">
        <v>1</v>
      </c>
      <c r="AF3821" s="34">
        <v>22</v>
      </c>
      <c r="AG3821" s="34">
        <v>360</v>
      </c>
      <c r="AI3821" s="70">
        <f t="shared" si="670"/>
        <v>13.918999999999999</v>
      </c>
      <c r="AJ3821" s="71" t="s">
        <v>369</v>
      </c>
      <c r="AK3821" s="72">
        <f t="shared" si="671"/>
        <v>1.8310631406548505</v>
      </c>
      <c r="AL3821" s="73">
        <f t="shared" si="672"/>
        <v>1.8310631406548505</v>
      </c>
    </row>
    <row r="3822" spans="1:38" hidden="1">
      <c r="A3822" s="34" t="s">
        <v>207</v>
      </c>
      <c r="B3822" s="34" t="s">
        <v>40</v>
      </c>
      <c r="C3822" s="35">
        <v>40033</v>
      </c>
      <c r="D3822" s="34">
        <v>2009</v>
      </c>
      <c r="E3822" s="36">
        <v>0.48125000000000001</v>
      </c>
      <c r="F3822" s="36">
        <v>0.51249999999999996</v>
      </c>
      <c r="G3822" s="36">
        <f t="shared" si="665"/>
        <v>3.1249999999999944E-2</v>
      </c>
      <c r="H3822" s="37">
        <v>2</v>
      </c>
      <c r="I3822" s="37">
        <v>2</v>
      </c>
      <c r="J3822" s="37">
        <v>2</v>
      </c>
      <c r="K3822" s="37">
        <v>2</v>
      </c>
      <c r="L3822" s="14" t="s">
        <v>99</v>
      </c>
      <c r="M3822" s="47" t="s">
        <v>244</v>
      </c>
      <c r="N3822" s="37">
        <v>2</v>
      </c>
      <c r="O3822" s="34">
        <f t="shared" si="673"/>
        <v>29.7</v>
      </c>
      <c r="P3822" s="40">
        <v>9</v>
      </c>
      <c r="Q3822" s="34">
        <f t="shared" si="674"/>
        <v>27.39</v>
      </c>
      <c r="R3822" s="40">
        <v>8.3000000000000007</v>
      </c>
      <c r="S3822" s="34">
        <f t="shared" si="675"/>
        <v>29.7</v>
      </c>
      <c r="T3822" s="34">
        <v>9</v>
      </c>
      <c r="U3822" s="34" t="s">
        <v>43</v>
      </c>
      <c r="V3822" s="34" t="s">
        <v>43</v>
      </c>
      <c r="W3822" s="38">
        <v>27.873290000000001</v>
      </c>
      <c r="X3822" s="38">
        <v>-115.16418</v>
      </c>
      <c r="Y3822" s="39" t="e">
        <f t="shared" si="676"/>
        <v>#VALUE!</v>
      </c>
      <c r="Z3822" s="37" t="s">
        <v>43</v>
      </c>
      <c r="AA3822" s="34">
        <v>10</v>
      </c>
      <c r="AB3822" s="34" t="s">
        <v>44</v>
      </c>
      <c r="AC3822" s="34">
        <v>4</v>
      </c>
      <c r="AD3822" s="34">
        <v>18</v>
      </c>
      <c r="AE3822" s="34">
        <v>1</v>
      </c>
      <c r="AF3822" s="34">
        <v>22</v>
      </c>
      <c r="AG3822" s="34">
        <v>360</v>
      </c>
      <c r="AI3822" s="70">
        <f t="shared" si="670"/>
        <v>13.918999999999999</v>
      </c>
      <c r="AJ3822" s="71" t="s">
        <v>369</v>
      </c>
      <c r="AK3822" s="72">
        <f t="shared" si="671"/>
        <v>1.8310631406548505</v>
      </c>
      <c r="AL3822" s="73">
        <f t="shared" si="672"/>
        <v>1.8310631406548505</v>
      </c>
    </row>
    <row r="3823" spans="1:38" hidden="1">
      <c r="A3823" s="34" t="s">
        <v>207</v>
      </c>
      <c r="B3823" s="34" t="s">
        <v>40</v>
      </c>
      <c r="C3823" s="35">
        <v>40033</v>
      </c>
      <c r="D3823" s="34">
        <v>2009</v>
      </c>
      <c r="E3823" s="36">
        <v>0.48125000000000001</v>
      </c>
      <c r="F3823" s="36">
        <v>0.51249999999999996</v>
      </c>
      <c r="G3823" s="36">
        <f t="shared" si="665"/>
        <v>3.1249999999999944E-2</v>
      </c>
      <c r="H3823" s="37">
        <v>2</v>
      </c>
      <c r="I3823" s="37">
        <v>2</v>
      </c>
      <c r="J3823" s="37">
        <v>2</v>
      </c>
      <c r="K3823" s="37">
        <v>2</v>
      </c>
      <c r="L3823" s="14" t="s">
        <v>99</v>
      </c>
      <c r="M3823" s="47" t="s">
        <v>244</v>
      </c>
      <c r="N3823" s="37">
        <v>2</v>
      </c>
      <c r="O3823" s="34">
        <f t="shared" si="673"/>
        <v>29.7</v>
      </c>
      <c r="P3823" s="40">
        <v>9</v>
      </c>
      <c r="Q3823" s="34">
        <f t="shared" si="674"/>
        <v>27.39</v>
      </c>
      <c r="R3823" s="40">
        <v>8.3000000000000007</v>
      </c>
      <c r="S3823" s="34">
        <f t="shared" si="675"/>
        <v>29.7</v>
      </c>
      <c r="T3823" s="34">
        <v>9</v>
      </c>
      <c r="U3823" s="34" t="s">
        <v>43</v>
      </c>
      <c r="V3823" s="34" t="s">
        <v>43</v>
      </c>
      <c r="W3823" s="38">
        <v>27.873290000000001</v>
      </c>
      <c r="X3823" s="38">
        <v>-115.16418</v>
      </c>
      <c r="Y3823" s="39" t="e">
        <f t="shared" si="676"/>
        <v>#VALUE!</v>
      </c>
      <c r="Z3823" s="37" t="s">
        <v>43</v>
      </c>
      <c r="AA3823" s="34">
        <v>10</v>
      </c>
      <c r="AB3823" s="34" t="s">
        <v>44</v>
      </c>
      <c r="AC3823" s="34">
        <v>5</v>
      </c>
      <c r="AD3823" s="34">
        <v>16</v>
      </c>
      <c r="AE3823" s="34">
        <v>1</v>
      </c>
      <c r="AF3823" s="34">
        <v>30</v>
      </c>
      <c r="AG3823" s="34">
        <v>360</v>
      </c>
      <c r="AI3823" s="70">
        <f t="shared" si="670"/>
        <v>12.500999999999999</v>
      </c>
      <c r="AJ3823" s="71" t="s">
        <v>369</v>
      </c>
      <c r="AK3823" s="72">
        <f t="shared" si="671"/>
        <v>1.4471406331162124</v>
      </c>
      <c r="AL3823" s="73">
        <f t="shared" si="672"/>
        <v>1.4471406331162124</v>
      </c>
    </row>
    <row r="3824" spans="1:38" hidden="1">
      <c r="A3824" s="34" t="s">
        <v>207</v>
      </c>
      <c r="B3824" s="34" t="s">
        <v>40</v>
      </c>
      <c r="C3824" s="35">
        <v>40033</v>
      </c>
      <c r="D3824" s="34">
        <v>2009</v>
      </c>
      <c r="E3824" s="36">
        <v>0.48125000000000001</v>
      </c>
      <c r="F3824" s="36">
        <v>0.51249999999999996</v>
      </c>
      <c r="G3824" s="36">
        <f t="shared" si="665"/>
        <v>3.1249999999999944E-2</v>
      </c>
      <c r="H3824" s="37">
        <v>2</v>
      </c>
      <c r="I3824" s="37">
        <v>2</v>
      </c>
      <c r="J3824" s="37">
        <v>2</v>
      </c>
      <c r="K3824" s="37">
        <v>2</v>
      </c>
      <c r="L3824" s="14" t="s">
        <v>99</v>
      </c>
      <c r="M3824" s="47" t="s">
        <v>244</v>
      </c>
      <c r="N3824" s="37">
        <v>2</v>
      </c>
      <c r="O3824" s="34">
        <f t="shared" si="673"/>
        <v>29.7</v>
      </c>
      <c r="P3824" s="40">
        <v>9</v>
      </c>
      <c r="Q3824" s="34">
        <f t="shared" si="674"/>
        <v>27.39</v>
      </c>
      <c r="R3824" s="40">
        <v>8.3000000000000007</v>
      </c>
      <c r="S3824" s="34">
        <f t="shared" si="675"/>
        <v>29.7</v>
      </c>
      <c r="T3824" s="34">
        <v>9</v>
      </c>
      <c r="U3824" s="34" t="s">
        <v>43</v>
      </c>
      <c r="V3824" s="34" t="s">
        <v>43</v>
      </c>
      <c r="W3824" s="38">
        <v>27.873290000000001</v>
      </c>
      <c r="X3824" s="38">
        <v>-115.16418</v>
      </c>
      <c r="Y3824" s="39" t="e">
        <f t="shared" si="676"/>
        <v>#VALUE!</v>
      </c>
      <c r="Z3824" s="37" t="s">
        <v>43</v>
      </c>
      <c r="AA3824" s="34">
        <v>10</v>
      </c>
      <c r="AB3824" s="34" t="s">
        <v>44</v>
      </c>
      <c r="AC3824" s="34">
        <v>6</v>
      </c>
      <c r="AD3824" s="34">
        <v>17</v>
      </c>
      <c r="AE3824" s="34">
        <v>1</v>
      </c>
      <c r="AF3824" s="34">
        <v>32</v>
      </c>
      <c r="AG3824" s="34">
        <v>360</v>
      </c>
      <c r="AI3824" s="70">
        <f t="shared" si="670"/>
        <v>13.209999999999999</v>
      </c>
      <c r="AJ3824" s="71" t="s">
        <v>369</v>
      </c>
      <c r="AK3824" s="72">
        <f t="shared" si="671"/>
        <v>1.6329725885917237</v>
      </c>
      <c r="AL3824" s="73">
        <f t="shared" si="672"/>
        <v>1.6329725885917237</v>
      </c>
    </row>
    <row r="3825" spans="1:38" hidden="1">
      <c r="A3825" s="34" t="s">
        <v>207</v>
      </c>
      <c r="B3825" s="34" t="s">
        <v>40</v>
      </c>
      <c r="C3825" s="35">
        <v>40033</v>
      </c>
      <c r="D3825" s="34">
        <v>2009</v>
      </c>
      <c r="E3825" s="36">
        <v>0.48125000000000001</v>
      </c>
      <c r="F3825" s="36">
        <v>0.51249999999999996</v>
      </c>
      <c r="G3825" s="36">
        <f t="shared" si="665"/>
        <v>3.1249999999999944E-2</v>
      </c>
      <c r="H3825" s="37">
        <v>2</v>
      </c>
      <c r="I3825" s="37">
        <v>2</v>
      </c>
      <c r="J3825" s="37">
        <v>2</v>
      </c>
      <c r="K3825" s="37">
        <v>2</v>
      </c>
      <c r="L3825" s="14" t="s">
        <v>99</v>
      </c>
      <c r="M3825" s="47" t="s">
        <v>244</v>
      </c>
      <c r="N3825" s="37">
        <v>2</v>
      </c>
      <c r="O3825" s="34">
        <f t="shared" si="673"/>
        <v>29.7</v>
      </c>
      <c r="P3825" s="40">
        <v>9</v>
      </c>
      <c r="Q3825" s="34">
        <f t="shared" si="674"/>
        <v>27.39</v>
      </c>
      <c r="R3825" s="40">
        <v>8.3000000000000007</v>
      </c>
      <c r="S3825" s="34">
        <f t="shared" si="675"/>
        <v>29.7</v>
      </c>
      <c r="T3825" s="34">
        <v>9</v>
      </c>
      <c r="U3825" s="34" t="s">
        <v>43</v>
      </c>
      <c r="V3825" s="34" t="s">
        <v>43</v>
      </c>
      <c r="W3825" s="38">
        <v>27.873290000000001</v>
      </c>
      <c r="X3825" s="38">
        <v>-115.16418</v>
      </c>
      <c r="Y3825" s="39" t="e">
        <f t="shared" si="676"/>
        <v>#VALUE!</v>
      </c>
      <c r="Z3825" s="37" t="s">
        <v>43</v>
      </c>
      <c r="AA3825" s="34">
        <v>10</v>
      </c>
      <c r="AB3825" s="34" t="s">
        <v>44</v>
      </c>
      <c r="AC3825" s="34">
        <v>7</v>
      </c>
      <c r="AD3825" s="34">
        <v>12</v>
      </c>
      <c r="AE3825" s="34">
        <v>1</v>
      </c>
      <c r="AF3825" s="34">
        <v>36</v>
      </c>
      <c r="AG3825" s="34">
        <v>360</v>
      </c>
      <c r="AI3825" s="70">
        <f t="shared" si="670"/>
        <v>9.6649999999999991</v>
      </c>
      <c r="AJ3825" s="71" t="s">
        <v>369</v>
      </c>
      <c r="AK3825" s="72">
        <f t="shared" si="671"/>
        <v>0.82374690124645178</v>
      </c>
      <c r="AL3825" s="73">
        <f t="shared" si="672"/>
        <v>0.82374690124645178</v>
      </c>
    </row>
    <row r="3826" spans="1:38" hidden="1">
      <c r="A3826" s="34" t="s">
        <v>207</v>
      </c>
      <c r="B3826" s="34" t="s">
        <v>40</v>
      </c>
      <c r="C3826" s="35">
        <v>40033</v>
      </c>
      <c r="D3826" s="34">
        <v>2009</v>
      </c>
      <c r="E3826" s="36">
        <v>0.48125000000000001</v>
      </c>
      <c r="F3826" s="36">
        <v>0.51249999999999996</v>
      </c>
      <c r="G3826" s="36">
        <f t="shared" si="665"/>
        <v>3.1249999999999944E-2</v>
      </c>
      <c r="H3826" s="37">
        <v>2</v>
      </c>
      <c r="I3826" s="37">
        <v>2</v>
      </c>
      <c r="J3826" s="37">
        <v>2</v>
      </c>
      <c r="K3826" s="37">
        <v>2</v>
      </c>
      <c r="L3826" s="14" t="s">
        <v>99</v>
      </c>
      <c r="M3826" s="47" t="s">
        <v>244</v>
      </c>
      <c r="N3826" s="37">
        <v>2</v>
      </c>
      <c r="O3826" s="34">
        <f t="shared" si="673"/>
        <v>29.7</v>
      </c>
      <c r="P3826" s="40">
        <v>9</v>
      </c>
      <c r="Q3826" s="34">
        <f t="shared" si="674"/>
        <v>27.39</v>
      </c>
      <c r="R3826" s="40">
        <v>8.3000000000000007</v>
      </c>
      <c r="S3826" s="34">
        <f t="shared" si="675"/>
        <v>29.7</v>
      </c>
      <c r="T3826" s="34">
        <v>9</v>
      </c>
      <c r="U3826" s="34" t="s">
        <v>43</v>
      </c>
      <c r="V3826" s="34" t="s">
        <v>43</v>
      </c>
      <c r="W3826" s="38">
        <v>27.873290000000001</v>
      </c>
      <c r="X3826" s="38">
        <v>-115.16418</v>
      </c>
      <c r="Y3826" s="39" t="e">
        <f t="shared" si="676"/>
        <v>#VALUE!</v>
      </c>
      <c r="Z3826" s="37" t="s">
        <v>43</v>
      </c>
      <c r="AA3826" s="34">
        <v>10</v>
      </c>
      <c r="AB3826" s="34" t="s">
        <v>44</v>
      </c>
      <c r="AC3826" s="34">
        <v>7</v>
      </c>
      <c r="AD3826" s="34">
        <v>17</v>
      </c>
      <c r="AE3826" s="34">
        <v>1</v>
      </c>
      <c r="AF3826" s="34">
        <v>36</v>
      </c>
      <c r="AG3826" s="34">
        <v>360</v>
      </c>
      <c r="AI3826" s="70">
        <f t="shared" si="670"/>
        <v>13.209999999999999</v>
      </c>
      <c r="AJ3826" s="71" t="s">
        <v>369</v>
      </c>
      <c r="AK3826" s="72">
        <f t="shared" si="671"/>
        <v>1.6329725885917237</v>
      </c>
      <c r="AL3826" s="73">
        <f t="shared" si="672"/>
        <v>1.6329725885917237</v>
      </c>
    </row>
    <row r="3827" spans="1:38" hidden="1">
      <c r="A3827" s="34" t="s">
        <v>207</v>
      </c>
      <c r="B3827" s="34" t="s">
        <v>40</v>
      </c>
      <c r="C3827" s="35">
        <v>40033</v>
      </c>
      <c r="D3827" s="34">
        <v>2009</v>
      </c>
      <c r="E3827" s="36">
        <v>0.48125000000000001</v>
      </c>
      <c r="F3827" s="36">
        <v>0.51249999999999996</v>
      </c>
      <c r="G3827" s="36">
        <f t="shared" si="665"/>
        <v>3.1249999999999944E-2</v>
      </c>
      <c r="H3827" s="37">
        <v>2</v>
      </c>
      <c r="I3827" s="37">
        <v>2</v>
      </c>
      <c r="J3827" s="37">
        <v>2</v>
      </c>
      <c r="K3827" s="37">
        <v>2</v>
      </c>
      <c r="L3827" s="14" t="s">
        <v>99</v>
      </c>
      <c r="M3827" s="47" t="s">
        <v>244</v>
      </c>
      <c r="N3827" s="37">
        <v>2</v>
      </c>
      <c r="O3827" s="34">
        <f t="shared" si="673"/>
        <v>29.7</v>
      </c>
      <c r="P3827" s="40">
        <v>9</v>
      </c>
      <c r="Q3827" s="34">
        <f t="shared" si="674"/>
        <v>27.39</v>
      </c>
      <c r="R3827" s="40">
        <v>8.3000000000000007</v>
      </c>
      <c r="S3827" s="34">
        <f t="shared" si="675"/>
        <v>29.7</v>
      </c>
      <c r="T3827" s="34">
        <v>9</v>
      </c>
      <c r="U3827" s="34" t="s">
        <v>43</v>
      </c>
      <c r="V3827" s="34" t="s">
        <v>43</v>
      </c>
      <c r="W3827" s="38">
        <v>27.873290000000001</v>
      </c>
      <c r="X3827" s="38">
        <v>-115.16418</v>
      </c>
      <c r="Y3827" s="39" t="e">
        <f t="shared" si="676"/>
        <v>#VALUE!</v>
      </c>
      <c r="Z3827" s="37" t="s">
        <v>43</v>
      </c>
      <c r="AA3827" s="34">
        <v>10</v>
      </c>
      <c r="AB3827" s="34" t="s">
        <v>44</v>
      </c>
      <c r="AC3827" s="34">
        <v>7</v>
      </c>
      <c r="AD3827" s="34">
        <v>20</v>
      </c>
      <c r="AE3827" s="34">
        <v>1</v>
      </c>
      <c r="AF3827" s="34">
        <v>36</v>
      </c>
      <c r="AG3827" s="34">
        <v>360</v>
      </c>
      <c r="AI3827" s="70">
        <f t="shared" si="670"/>
        <v>15.337</v>
      </c>
      <c r="AJ3827" s="71" t="s">
        <v>369</v>
      </c>
      <c r="AK3827" s="72">
        <f t="shared" si="671"/>
        <v>2.2645047633742106</v>
      </c>
      <c r="AL3827" s="73">
        <f t="shared" si="672"/>
        <v>2.2645047633742106</v>
      </c>
    </row>
    <row r="3828" spans="1:38" hidden="1">
      <c r="A3828" s="34" t="s">
        <v>207</v>
      </c>
      <c r="B3828" s="34" t="s">
        <v>40</v>
      </c>
      <c r="C3828" s="35">
        <v>40033</v>
      </c>
      <c r="D3828" s="34">
        <v>2009</v>
      </c>
      <c r="E3828" s="36">
        <v>0.48125000000000001</v>
      </c>
      <c r="F3828" s="36">
        <v>0.51249999999999996</v>
      </c>
      <c r="G3828" s="36">
        <f t="shared" si="665"/>
        <v>3.1249999999999944E-2</v>
      </c>
      <c r="H3828" s="37">
        <v>2</v>
      </c>
      <c r="I3828" s="37">
        <v>2</v>
      </c>
      <c r="J3828" s="37">
        <v>2</v>
      </c>
      <c r="K3828" s="37">
        <v>2</v>
      </c>
      <c r="L3828" s="14" t="s">
        <v>99</v>
      </c>
      <c r="M3828" s="47" t="s">
        <v>244</v>
      </c>
      <c r="N3828" s="37">
        <v>2</v>
      </c>
      <c r="O3828" s="34">
        <f t="shared" si="673"/>
        <v>29.7</v>
      </c>
      <c r="P3828" s="40">
        <v>9</v>
      </c>
      <c r="Q3828" s="34">
        <f t="shared" si="674"/>
        <v>27.39</v>
      </c>
      <c r="R3828" s="40">
        <v>8.3000000000000007</v>
      </c>
      <c r="S3828" s="34">
        <f t="shared" si="675"/>
        <v>29.7</v>
      </c>
      <c r="T3828" s="34">
        <v>9</v>
      </c>
      <c r="U3828" s="34" t="s">
        <v>43</v>
      </c>
      <c r="V3828" s="34" t="s">
        <v>43</v>
      </c>
      <c r="W3828" s="38">
        <v>27.873290000000001</v>
      </c>
      <c r="X3828" s="38">
        <v>-115.16418</v>
      </c>
      <c r="Y3828" s="39" t="e">
        <f t="shared" si="676"/>
        <v>#VALUE!</v>
      </c>
      <c r="Z3828" s="37" t="s">
        <v>43</v>
      </c>
      <c r="AA3828" s="34">
        <v>10</v>
      </c>
      <c r="AB3828" s="34" t="s">
        <v>44</v>
      </c>
      <c r="AC3828" s="34">
        <v>8</v>
      </c>
      <c r="AD3828" s="34">
        <v>17</v>
      </c>
      <c r="AE3828" s="34">
        <v>1</v>
      </c>
      <c r="AF3828" s="34">
        <v>37</v>
      </c>
      <c r="AG3828" s="34">
        <v>360</v>
      </c>
      <c r="AI3828" s="70">
        <f t="shared" si="670"/>
        <v>13.209999999999999</v>
      </c>
      <c r="AJ3828" s="71" t="s">
        <v>369</v>
      </c>
      <c r="AK3828" s="72">
        <f t="shared" si="671"/>
        <v>1.6329725885917237</v>
      </c>
      <c r="AL3828" s="73">
        <f t="shared" si="672"/>
        <v>1.6329725885917237</v>
      </c>
    </row>
    <row r="3829" spans="1:38" hidden="1">
      <c r="A3829" s="34" t="s">
        <v>207</v>
      </c>
      <c r="B3829" s="34" t="s">
        <v>40</v>
      </c>
      <c r="C3829" s="35">
        <v>40033</v>
      </c>
      <c r="D3829" s="34">
        <v>2009</v>
      </c>
      <c r="E3829" s="36">
        <v>0.48125000000000001</v>
      </c>
      <c r="F3829" s="36">
        <v>0.51249999999999996</v>
      </c>
      <c r="G3829" s="36">
        <f t="shared" si="665"/>
        <v>3.1249999999999944E-2</v>
      </c>
      <c r="H3829" s="37">
        <v>2</v>
      </c>
      <c r="I3829" s="37">
        <v>2</v>
      </c>
      <c r="J3829" s="37">
        <v>2</v>
      </c>
      <c r="K3829" s="37">
        <v>2</v>
      </c>
      <c r="L3829" s="14" t="s">
        <v>99</v>
      </c>
      <c r="M3829" s="47" t="s">
        <v>244</v>
      </c>
      <c r="N3829" s="37">
        <v>2</v>
      </c>
      <c r="O3829" s="34">
        <f t="shared" si="673"/>
        <v>29.7</v>
      </c>
      <c r="P3829" s="40">
        <v>9</v>
      </c>
      <c r="Q3829" s="34">
        <f t="shared" si="674"/>
        <v>27.39</v>
      </c>
      <c r="R3829" s="40">
        <v>8.3000000000000007</v>
      </c>
      <c r="S3829" s="34">
        <f t="shared" si="675"/>
        <v>29.7</v>
      </c>
      <c r="T3829" s="34">
        <v>9</v>
      </c>
      <c r="U3829" s="34" t="s">
        <v>43</v>
      </c>
      <c r="V3829" s="34" t="s">
        <v>43</v>
      </c>
      <c r="W3829" s="38">
        <v>27.873290000000001</v>
      </c>
      <c r="X3829" s="38">
        <v>-115.16418</v>
      </c>
      <c r="Y3829" s="39" t="e">
        <f t="shared" si="676"/>
        <v>#VALUE!</v>
      </c>
      <c r="Z3829" s="37" t="s">
        <v>43</v>
      </c>
      <c r="AA3829" s="34">
        <v>10</v>
      </c>
      <c r="AB3829" s="34" t="s">
        <v>44</v>
      </c>
      <c r="AC3829" s="34">
        <v>8</v>
      </c>
      <c r="AD3829" s="34">
        <v>19</v>
      </c>
      <c r="AE3829" s="34">
        <v>1</v>
      </c>
      <c r="AF3829" s="34">
        <v>37</v>
      </c>
      <c r="AG3829" s="34">
        <v>360</v>
      </c>
      <c r="AI3829" s="70">
        <f t="shared" si="670"/>
        <v>14.628</v>
      </c>
      <c r="AJ3829" s="71" t="s">
        <v>369</v>
      </c>
      <c r="AK3829" s="72">
        <f t="shared" si="671"/>
        <v>2.041534710262368</v>
      </c>
      <c r="AL3829" s="73">
        <f t="shared" si="672"/>
        <v>2.041534710262368</v>
      </c>
    </row>
    <row r="3830" spans="1:38" hidden="1">
      <c r="A3830" s="34" t="s">
        <v>208</v>
      </c>
      <c r="B3830" s="34" t="s">
        <v>40</v>
      </c>
      <c r="C3830" s="35">
        <v>40033</v>
      </c>
      <c r="D3830" s="34">
        <v>2009</v>
      </c>
      <c r="E3830" s="36">
        <v>0.48125000000000001</v>
      </c>
      <c r="F3830" s="36">
        <v>0.51249999999999996</v>
      </c>
      <c r="G3830" s="36">
        <f t="shared" si="665"/>
        <v>3.1249999999999944E-2</v>
      </c>
      <c r="H3830" s="37">
        <v>2</v>
      </c>
      <c r="I3830" s="37">
        <v>2</v>
      </c>
      <c r="J3830" s="37">
        <v>2</v>
      </c>
      <c r="K3830" s="37">
        <v>2</v>
      </c>
      <c r="L3830" s="14" t="s">
        <v>99</v>
      </c>
      <c r="M3830" s="47" t="s">
        <v>244</v>
      </c>
      <c r="N3830" s="37">
        <v>2</v>
      </c>
      <c r="O3830" s="34">
        <f t="shared" si="673"/>
        <v>29.7</v>
      </c>
      <c r="P3830" s="40">
        <v>9</v>
      </c>
      <c r="Q3830" s="34">
        <f t="shared" si="674"/>
        <v>27.39</v>
      </c>
      <c r="R3830" s="40">
        <v>8.3000000000000007</v>
      </c>
      <c r="S3830" s="34">
        <f t="shared" si="675"/>
        <v>29.7</v>
      </c>
      <c r="T3830" s="34">
        <v>9</v>
      </c>
      <c r="U3830" s="34" t="s">
        <v>43</v>
      </c>
      <c r="V3830" s="34" t="s">
        <v>43</v>
      </c>
      <c r="W3830" s="38">
        <v>27.873290000000001</v>
      </c>
      <c r="X3830" s="38">
        <v>-115.16418</v>
      </c>
      <c r="Y3830" s="39" t="e">
        <f t="shared" si="676"/>
        <v>#VALUE!</v>
      </c>
      <c r="Z3830" s="37" t="s">
        <v>43</v>
      </c>
      <c r="AA3830" s="34">
        <v>10</v>
      </c>
      <c r="AB3830" s="34" t="s">
        <v>46</v>
      </c>
      <c r="AC3830" s="34">
        <v>0</v>
      </c>
      <c r="AD3830" s="34">
        <v>0</v>
      </c>
      <c r="AE3830" s="34">
        <v>0</v>
      </c>
      <c r="AF3830" s="34"/>
      <c r="AG3830" s="34">
        <v>360</v>
      </c>
      <c r="AI3830" s="70">
        <f>(0.748*AD3830)+1.2345</f>
        <v>1.2344999999999999</v>
      </c>
      <c r="AJ3830" s="74">
        <f>((POWER(AI3830*10,3.36))*2.24)/100000</f>
        <v>0.10414971720920797</v>
      </c>
      <c r="AK3830" s="74">
        <f>(0.0026*AJ3830)-0.61</f>
        <v>-0.6097292107352561</v>
      </c>
      <c r="AL3830" s="73">
        <f>IF(AK3830&gt;0,AK3830:AK3830,0)</f>
        <v>0</v>
      </c>
    </row>
    <row r="3831" spans="1:38" hidden="1">
      <c r="A3831" s="34" t="s">
        <v>209</v>
      </c>
      <c r="B3831" s="34" t="s">
        <v>40</v>
      </c>
      <c r="C3831" s="35">
        <v>40032</v>
      </c>
      <c r="D3831" s="34">
        <v>2009</v>
      </c>
      <c r="E3831" s="36">
        <v>0.51041666666666663</v>
      </c>
      <c r="F3831" s="36">
        <v>0.53611111111111109</v>
      </c>
      <c r="G3831" s="36">
        <f t="shared" si="665"/>
        <v>2.5694444444444464E-2</v>
      </c>
      <c r="H3831" s="37">
        <v>2</v>
      </c>
      <c r="I3831" s="37">
        <v>1</v>
      </c>
      <c r="J3831" s="37">
        <v>1</v>
      </c>
      <c r="K3831" s="37">
        <v>1</v>
      </c>
      <c r="L3831" s="14" t="s">
        <v>99</v>
      </c>
      <c r="M3831" s="47" t="s">
        <v>244</v>
      </c>
      <c r="N3831" s="37">
        <v>2</v>
      </c>
      <c r="O3831" s="34">
        <f t="shared" si="673"/>
        <v>35.309999999999995</v>
      </c>
      <c r="P3831" s="40">
        <v>10.7</v>
      </c>
      <c r="Q3831" s="34">
        <f t="shared" si="674"/>
        <v>30.029999999999998</v>
      </c>
      <c r="R3831" s="40">
        <v>9.1</v>
      </c>
      <c r="S3831" s="34">
        <f t="shared" si="675"/>
        <v>35.309999999999995</v>
      </c>
      <c r="T3831" s="34">
        <v>10.7</v>
      </c>
      <c r="U3831" s="34" t="s">
        <v>43</v>
      </c>
      <c r="V3831" s="34" t="s">
        <v>43</v>
      </c>
      <c r="W3831" s="38">
        <v>27.873290000000001</v>
      </c>
      <c r="X3831" s="38">
        <v>-115.16418</v>
      </c>
      <c r="Y3831" s="39" t="e">
        <f t="shared" si="676"/>
        <v>#VALUE!</v>
      </c>
      <c r="Z3831" s="37" t="s">
        <v>43</v>
      </c>
      <c r="AA3831" s="34">
        <v>8</v>
      </c>
      <c r="AB3831" s="34" t="s">
        <v>44</v>
      </c>
      <c r="AC3831" s="34">
        <v>1</v>
      </c>
      <c r="AD3831" s="34">
        <v>14</v>
      </c>
      <c r="AE3831" s="34">
        <v>1</v>
      </c>
      <c r="AF3831" s="34">
        <v>2</v>
      </c>
      <c r="AG3831" s="34">
        <v>330</v>
      </c>
      <c r="AI3831" s="70">
        <f t="shared" ref="AI3831:AI3834" si="677">(0.709*AD3831)+1.157</f>
        <v>11.083</v>
      </c>
      <c r="AJ3831" s="71" t="s">
        <v>369</v>
      </c>
      <c r="AK3831" s="72">
        <f t="shared" ref="AK3831:AK3834" si="678">((POWER(AI3831*10,2.19))*0.037)/1000</f>
        <v>1.1117350137621949</v>
      </c>
      <c r="AL3831" s="73">
        <f t="shared" ref="AL3831:AL3834" si="679">((POWER(AI3831*10,2.19))*0.037)/1000</f>
        <v>1.1117350137621949</v>
      </c>
    </row>
    <row r="3832" spans="1:38" hidden="1">
      <c r="A3832" s="34" t="s">
        <v>209</v>
      </c>
      <c r="B3832" s="34" t="s">
        <v>40</v>
      </c>
      <c r="C3832" s="35">
        <v>40032</v>
      </c>
      <c r="D3832" s="34">
        <v>2009</v>
      </c>
      <c r="E3832" s="36">
        <v>0.51041666666666663</v>
      </c>
      <c r="F3832" s="36">
        <v>0.53611111111111109</v>
      </c>
      <c r="G3832" s="36">
        <f t="shared" si="665"/>
        <v>2.5694444444444464E-2</v>
      </c>
      <c r="H3832" s="37">
        <v>2</v>
      </c>
      <c r="I3832" s="37">
        <v>1</v>
      </c>
      <c r="J3832" s="37">
        <v>1</v>
      </c>
      <c r="K3832" s="37">
        <v>1</v>
      </c>
      <c r="L3832" s="14" t="s">
        <v>99</v>
      </c>
      <c r="M3832" s="47" t="s">
        <v>244</v>
      </c>
      <c r="N3832" s="37">
        <v>2</v>
      </c>
      <c r="O3832" s="34">
        <f t="shared" si="673"/>
        <v>35.309999999999995</v>
      </c>
      <c r="P3832" s="40">
        <v>10.7</v>
      </c>
      <c r="Q3832" s="34">
        <f t="shared" si="674"/>
        <v>30.029999999999998</v>
      </c>
      <c r="R3832" s="40">
        <v>9.1</v>
      </c>
      <c r="S3832" s="34">
        <f t="shared" si="675"/>
        <v>35.309999999999995</v>
      </c>
      <c r="T3832" s="34">
        <v>10.7</v>
      </c>
      <c r="U3832" s="34" t="s">
        <v>43</v>
      </c>
      <c r="V3832" s="34" t="s">
        <v>43</v>
      </c>
      <c r="W3832" s="38">
        <v>27.873290000000001</v>
      </c>
      <c r="X3832" s="38">
        <v>-115.16418</v>
      </c>
      <c r="Y3832" s="39" t="e">
        <f t="shared" si="676"/>
        <v>#VALUE!</v>
      </c>
      <c r="Z3832" s="37" t="s">
        <v>43</v>
      </c>
      <c r="AA3832" s="34">
        <v>8</v>
      </c>
      <c r="AB3832" s="34" t="s">
        <v>44</v>
      </c>
      <c r="AC3832" s="34">
        <v>2</v>
      </c>
      <c r="AD3832" s="34">
        <v>18</v>
      </c>
      <c r="AE3832" s="34">
        <v>1</v>
      </c>
      <c r="AF3832" s="34">
        <v>5</v>
      </c>
      <c r="AG3832" s="34">
        <v>330</v>
      </c>
      <c r="AI3832" s="70">
        <f t="shared" si="677"/>
        <v>13.918999999999999</v>
      </c>
      <c r="AJ3832" s="71" t="s">
        <v>369</v>
      </c>
      <c r="AK3832" s="72">
        <f t="shared" si="678"/>
        <v>1.8310631406548505</v>
      </c>
      <c r="AL3832" s="73">
        <f t="shared" si="679"/>
        <v>1.8310631406548505</v>
      </c>
    </row>
    <row r="3833" spans="1:38" hidden="1">
      <c r="A3833" s="34" t="s">
        <v>209</v>
      </c>
      <c r="B3833" s="34" t="s">
        <v>40</v>
      </c>
      <c r="C3833" s="35">
        <v>40032</v>
      </c>
      <c r="D3833" s="34">
        <v>2009</v>
      </c>
      <c r="E3833" s="36">
        <v>0.51041666666666663</v>
      </c>
      <c r="F3833" s="36">
        <v>0.53611111111111109</v>
      </c>
      <c r="G3833" s="36">
        <f t="shared" si="665"/>
        <v>2.5694444444444464E-2</v>
      </c>
      <c r="H3833" s="37">
        <v>2</v>
      </c>
      <c r="I3833" s="37">
        <v>1</v>
      </c>
      <c r="J3833" s="37">
        <v>1</v>
      </c>
      <c r="K3833" s="37">
        <v>1</v>
      </c>
      <c r="L3833" s="14" t="s">
        <v>99</v>
      </c>
      <c r="M3833" s="47" t="s">
        <v>244</v>
      </c>
      <c r="N3833" s="37">
        <v>2</v>
      </c>
      <c r="O3833" s="34">
        <f t="shared" si="673"/>
        <v>35.309999999999995</v>
      </c>
      <c r="P3833" s="40">
        <v>10.7</v>
      </c>
      <c r="Q3833" s="34">
        <f t="shared" si="674"/>
        <v>30.029999999999998</v>
      </c>
      <c r="R3833" s="40">
        <v>9.1</v>
      </c>
      <c r="S3833" s="34">
        <f t="shared" si="675"/>
        <v>35.309999999999995</v>
      </c>
      <c r="T3833" s="34">
        <v>10.7</v>
      </c>
      <c r="U3833" s="34" t="s">
        <v>43</v>
      </c>
      <c r="V3833" s="34" t="s">
        <v>43</v>
      </c>
      <c r="W3833" s="38">
        <v>27.873290000000001</v>
      </c>
      <c r="X3833" s="38">
        <v>-115.16418</v>
      </c>
      <c r="Y3833" s="39" t="e">
        <f t="shared" si="676"/>
        <v>#VALUE!</v>
      </c>
      <c r="Z3833" s="37" t="s">
        <v>43</v>
      </c>
      <c r="AA3833" s="34">
        <v>8</v>
      </c>
      <c r="AB3833" s="34" t="s">
        <v>44</v>
      </c>
      <c r="AC3833" s="34">
        <v>3</v>
      </c>
      <c r="AD3833" s="34">
        <v>20</v>
      </c>
      <c r="AE3833" s="34">
        <v>1</v>
      </c>
      <c r="AF3833" s="34">
        <v>15</v>
      </c>
      <c r="AG3833" s="34">
        <v>330</v>
      </c>
      <c r="AI3833" s="70">
        <f t="shared" si="677"/>
        <v>15.337</v>
      </c>
      <c r="AJ3833" s="71" t="s">
        <v>369</v>
      </c>
      <c r="AK3833" s="72">
        <f t="shared" si="678"/>
        <v>2.2645047633742106</v>
      </c>
      <c r="AL3833" s="73">
        <f t="shared" si="679"/>
        <v>2.2645047633742106</v>
      </c>
    </row>
    <row r="3834" spans="1:38" hidden="1">
      <c r="A3834" s="34" t="s">
        <v>209</v>
      </c>
      <c r="B3834" s="34" t="s">
        <v>40</v>
      </c>
      <c r="C3834" s="35">
        <v>40032</v>
      </c>
      <c r="D3834" s="34">
        <v>2009</v>
      </c>
      <c r="E3834" s="36">
        <v>0.51041666666666663</v>
      </c>
      <c r="F3834" s="36">
        <v>0.53611111111111109</v>
      </c>
      <c r="G3834" s="36">
        <f t="shared" si="665"/>
        <v>2.5694444444444464E-2</v>
      </c>
      <c r="H3834" s="37">
        <v>2</v>
      </c>
      <c r="I3834" s="37">
        <v>1</v>
      </c>
      <c r="J3834" s="37">
        <v>1</v>
      </c>
      <c r="K3834" s="37">
        <v>1</v>
      </c>
      <c r="L3834" s="14" t="s">
        <v>99</v>
      </c>
      <c r="M3834" s="47" t="s">
        <v>244</v>
      </c>
      <c r="N3834" s="37">
        <v>2</v>
      </c>
      <c r="O3834" s="34">
        <f t="shared" si="673"/>
        <v>35.309999999999995</v>
      </c>
      <c r="P3834" s="40">
        <v>10.7</v>
      </c>
      <c r="Q3834" s="34">
        <f t="shared" si="674"/>
        <v>30.029999999999998</v>
      </c>
      <c r="R3834" s="40">
        <v>9.1</v>
      </c>
      <c r="S3834" s="34">
        <f t="shared" si="675"/>
        <v>35.309999999999995</v>
      </c>
      <c r="T3834" s="34">
        <v>10.7</v>
      </c>
      <c r="U3834" s="34" t="s">
        <v>43</v>
      </c>
      <c r="V3834" s="34" t="s">
        <v>43</v>
      </c>
      <c r="W3834" s="38">
        <v>27.873290000000001</v>
      </c>
      <c r="X3834" s="38">
        <v>-115.16418</v>
      </c>
      <c r="Y3834" s="39" t="e">
        <f t="shared" si="676"/>
        <v>#VALUE!</v>
      </c>
      <c r="Z3834" s="37" t="s">
        <v>43</v>
      </c>
      <c r="AA3834" s="34">
        <v>8</v>
      </c>
      <c r="AB3834" s="34" t="s">
        <v>44</v>
      </c>
      <c r="AC3834" s="34">
        <v>4</v>
      </c>
      <c r="AD3834" s="34">
        <v>17</v>
      </c>
      <c r="AE3834" s="34">
        <v>1</v>
      </c>
      <c r="AF3834" s="34">
        <v>24</v>
      </c>
      <c r="AG3834" s="34">
        <v>330</v>
      </c>
      <c r="AI3834" s="70">
        <f t="shared" si="677"/>
        <v>13.209999999999999</v>
      </c>
      <c r="AJ3834" s="71" t="s">
        <v>369</v>
      </c>
      <c r="AK3834" s="72">
        <f t="shared" si="678"/>
        <v>1.6329725885917237</v>
      </c>
      <c r="AL3834" s="73">
        <f t="shared" si="679"/>
        <v>1.6329725885917237</v>
      </c>
    </row>
    <row r="3835" spans="1:38" hidden="1">
      <c r="A3835" s="34" t="s">
        <v>210</v>
      </c>
      <c r="B3835" s="34" t="s">
        <v>40</v>
      </c>
      <c r="C3835" s="35">
        <v>40032</v>
      </c>
      <c r="D3835" s="34">
        <v>2009</v>
      </c>
      <c r="E3835" s="36">
        <v>0.51041666666666663</v>
      </c>
      <c r="F3835" s="36">
        <v>0.53611111111111109</v>
      </c>
      <c r="G3835" s="36">
        <f t="shared" si="665"/>
        <v>2.5694444444444464E-2</v>
      </c>
      <c r="H3835" s="37">
        <v>2</v>
      </c>
      <c r="I3835" s="37">
        <v>1</v>
      </c>
      <c r="J3835" s="37">
        <v>1</v>
      </c>
      <c r="K3835" s="37">
        <v>1</v>
      </c>
      <c r="L3835" s="14" t="s">
        <v>99</v>
      </c>
      <c r="M3835" s="47" t="s">
        <v>244</v>
      </c>
      <c r="N3835" s="37">
        <v>2</v>
      </c>
      <c r="O3835" s="34">
        <f t="shared" si="673"/>
        <v>35.309999999999995</v>
      </c>
      <c r="P3835" s="40">
        <v>10.7</v>
      </c>
      <c r="Q3835" s="34">
        <f t="shared" si="674"/>
        <v>30.029999999999998</v>
      </c>
      <c r="R3835" s="40">
        <v>9.1</v>
      </c>
      <c r="S3835" s="34">
        <f t="shared" si="675"/>
        <v>35.309999999999995</v>
      </c>
      <c r="T3835" s="34">
        <v>10.7</v>
      </c>
      <c r="U3835" s="34" t="s">
        <v>43</v>
      </c>
      <c r="V3835" s="34" t="s">
        <v>43</v>
      </c>
      <c r="W3835" s="38">
        <v>27.873290000000001</v>
      </c>
      <c r="X3835" s="38">
        <v>-115.16418</v>
      </c>
      <c r="Y3835" s="39" t="e">
        <f t="shared" si="676"/>
        <v>#VALUE!</v>
      </c>
      <c r="Z3835" s="37" t="s">
        <v>43</v>
      </c>
      <c r="AA3835" s="34">
        <v>8</v>
      </c>
      <c r="AB3835" s="34" t="s">
        <v>46</v>
      </c>
      <c r="AC3835" s="34">
        <v>0</v>
      </c>
      <c r="AD3835" s="34">
        <v>0</v>
      </c>
      <c r="AE3835" s="34">
        <v>0</v>
      </c>
      <c r="AF3835" s="34"/>
      <c r="AG3835" s="34">
        <v>330</v>
      </c>
      <c r="AI3835" s="70">
        <f>(0.748*AD3835)+1.2345</f>
        <v>1.2344999999999999</v>
      </c>
      <c r="AJ3835" s="74">
        <f>((POWER(AI3835*10,3.36))*2.24)/100000</f>
        <v>0.10414971720920797</v>
      </c>
      <c r="AK3835" s="74">
        <f>(0.0026*AJ3835)-0.61</f>
        <v>-0.6097292107352561</v>
      </c>
      <c r="AL3835" s="73">
        <f>IF(AK3835&gt;0,AK3835:AK3835,0)</f>
        <v>0</v>
      </c>
    </row>
    <row r="3836" spans="1:38">
      <c r="A3836" s="42" t="s">
        <v>211</v>
      </c>
      <c r="B3836" s="42" t="s">
        <v>201</v>
      </c>
      <c r="C3836" s="43">
        <v>40079</v>
      </c>
      <c r="D3836" s="42">
        <v>2009</v>
      </c>
      <c r="E3836" s="44">
        <v>0.54861111111111105</v>
      </c>
      <c r="F3836" s="44">
        <v>0.57986111111111105</v>
      </c>
      <c r="G3836" s="44">
        <f>F3836-E3836</f>
        <v>3.125E-2</v>
      </c>
      <c r="H3836" s="45">
        <v>2</v>
      </c>
      <c r="I3836" s="45">
        <v>2</v>
      </c>
      <c r="J3836" s="45">
        <v>2</v>
      </c>
      <c r="K3836" s="45">
        <v>2</v>
      </c>
      <c r="L3836" s="14" t="s">
        <v>48</v>
      </c>
      <c r="M3836" s="14" t="s">
        <v>49</v>
      </c>
      <c r="N3836" s="45">
        <v>1</v>
      </c>
      <c r="O3836" s="42">
        <f>P3836*3.3</f>
        <v>46.199999999999996</v>
      </c>
      <c r="P3836" s="45">
        <v>14</v>
      </c>
      <c r="Q3836" s="42">
        <f>R3836*3.3</f>
        <v>48.18</v>
      </c>
      <c r="R3836" s="42">
        <v>14.6</v>
      </c>
      <c r="S3836" s="42">
        <f>T3836*3.3</f>
        <v>48.18</v>
      </c>
      <c r="T3836" s="42">
        <v>14.6</v>
      </c>
      <c r="U3836" s="42">
        <f>V3836*3.3</f>
        <v>47.19</v>
      </c>
      <c r="V3836" s="42">
        <f>(R3836+P3836)/2</f>
        <v>14.3</v>
      </c>
      <c r="W3836" s="46">
        <v>27.846869999999999</v>
      </c>
      <c r="X3836" s="46">
        <v>-115.16357000000001</v>
      </c>
      <c r="Y3836" s="65">
        <f>(Z3836*1.8)+32</f>
        <v>69.800000000000011</v>
      </c>
      <c r="Z3836" s="45">
        <v>21</v>
      </c>
      <c r="AA3836" s="45">
        <v>10</v>
      </c>
      <c r="AB3836" s="42" t="s">
        <v>44</v>
      </c>
      <c r="AC3836" s="42">
        <v>1</v>
      </c>
      <c r="AD3836" s="42">
        <v>15</v>
      </c>
      <c r="AE3836" s="42">
        <v>1</v>
      </c>
      <c r="AF3836" s="45">
        <v>1</v>
      </c>
      <c r="AG3836" s="42">
        <v>300</v>
      </c>
      <c r="AH3836" t="s">
        <v>250</v>
      </c>
      <c r="AI3836" s="70">
        <f t="shared" ref="AI3836:AI3850" si="680">(0.709*AD3836)+1.157</f>
        <v>11.792</v>
      </c>
      <c r="AJ3836" s="71" t="s">
        <v>369</v>
      </c>
      <c r="AK3836" s="72">
        <f t="shared" ref="AK3836:AK3850" si="681">((POWER(AI3836*10,2.19))*0.037)/1000</f>
        <v>1.2734394051640829</v>
      </c>
      <c r="AL3836" s="73">
        <f t="shared" ref="AL3836:AL3850" si="682">((POWER(AI3836*10,2.19))*0.037)/1000</f>
        <v>1.2734394051640829</v>
      </c>
    </row>
    <row r="3837" spans="1:38">
      <c r="A3837" s="42" t="s">
        <v>211</v>
      </c>
      <c r="B3837" s="42" t="s">
        <v>201</v>
      </c>
      <c r="C3837" s="43">
        <v>40079</v>
      </c>
      <c r="D3837" s="42">
        <v>2009</v>
      </c>
      <c r="E3837" s="44">
        <v>0.54861111111111105</v>
      </c>
      <c r="F3837" s="44">
        <v>0.57986111111111105</v>
      </c>
      <c r="G3837" s="44">
        <f t="shared" ref="G3837:G3900" si="683">F3837-E3837</f>
        <v>3.125E-2</v>
      </c>
      <c r="H3837" s="45">
        <v>2</v>
      </c>
      <c r="I3837" s="45">
        <v>2</v>
      </c>
      <c r="J3837" s="45">
        <v>2</v>
      </c>
      <c r="K3837" s="45">
        <v>2</v>
      </c>
      <c r="L3837" s="14" t="s">
        <v>48</v>
      </c>
      <c r="M3837" s="14" t="s">
        <v>49</v>
      </c>
      <c r="N3837" s="45">
        <v>1</v>
      </c>
      <c r="O3837" s="42">
        <f t="shared" ref="O3837:O3900" si="684">P3837*3.3</f>
        <v>46.199999999999996</v>
      </c>
      <c r="P3837" s="45">
        <v>14</v>
      </c>
      <c r="Q3837" s="42">
        <f t="shared" ref="Q3837:Q3900" si="685">R3837*3.3</f>
        <v>48.18</v>
      </c>
      <c r="R3837" s="42">
        <v>14.6</v>
      </c>
      <c r="S3837" s="42">
        <f t="shared" ref="S3837:S3900" si="686">T3837*3.3</f>
        <v>48.18</v>
      </c>
      <c r="T3837" s="42">
        <v>14.6</v>
      </c>
      <c r="U3837" s="42">
        <f t="shared" ref="U3837:U3900" si="687">V3837*3.3</f>
        <v>47.19</v>
      </c>
      <c r="V3837" s="42">
        <f t="shared" ref="V3837:V3900" si="688">(R3837+P3837)/2</f>
        <v>14.3</v>
      </c>
      <c r="W3837" s="46">
        <v>27.846869999999999</v>
      </c>
      <c r="X3837" s="46">
        <v>-115.16357000000001</v>
      </c>
      <c r="Y3837" s="65">
        <f t="shared" ref="Y3837:Y3900" si="689">(Z3837*1.8)+32</f>
        <v>69.800000000000011</v>
      </c>
      <c r="Z3837" s="45">
        <v>21</v>
      </c>
      <c r="AA3837" s="45">
        <v>10</v>
      </c>
      <c r="AB3837" s="42" t="s">
        <v>44</v>
      </c>
      <c r="AC3837" s="42">
        <v>1</v>
      </c>
      <c r="AD3837" s="42">
        <v>16</v>
      </c>
      <c r="AE3837" s="42">
        <v>1</v>
      </c>
      <c r="AF3837" s="42">
        <v>1</v>
      </c>
      <c r="AG3837" s="42">
        <v>300</v>
      </c>
      <c r="AH3837" t="s">
        <v>250</v>
      </c>
      <c r="AI3837" s="70">
        <f t="shared" si="680"/>
        <v>12.500999999999999</v>
      </c>
      <c r="AJ3837" s="71" t="s">
        <v>369</v>
      </c>
      <c r="AK3837" s="72">
        <f t="shared" si="681"/>
        <v>1.4471406331162124</v>
      </c>
      <c r="AL3837" s="73">
        <f t="shared" si="682"/>
        <v>1.4471406331162124</v>
      </c>
    </row>
    <row r="3838" spans="1:38">
      <c r="A3838" s="42" t="s">
        <v>211</v>
      </c>
      <c r="B3838" s="42" t="s">
        <v>201</v>
      </c>
      <c r="C3838" s="43">
        <v>40079</v>
      </c>
      <c r="D3838" s="42">
        <v>2009</v>
      </c>
      <c r="E3838" s="44">
        <v>0.54861111111111105</v>
      </c>
      <c r="F3838" s="44">
        <v>0.57986111111111105</v>
      </c>
      <c r="G3838" s="44">
        <f t="shared" si="683"/>
        <v>3.125E-2</v>
      </c>
      <c r="H3838" s="45">
        <v>2</v>
      </c>
      <c r="I3838" s="45">
        <v>2</v>
      </c>
      <c r="J3838" s="45">
        <v>2</v>
      </c>
      <c r="K3838" s="45">
        <v>2</v>
      </c>
      <c r="L3838" s="14" t="s">
        <v>48</v>
      </c>
      <c r="M3838" s="14" t="s">
        <v>49</v>
      </c>
      <c r="N3838" s="45">
        <v>1</v>
      </c>
      <c r="O3838" s="42">
        <f t="shared" si="684"/>
        <v>46.199999999999996</v>
      </c>
      <c r="P3838" s="45">
        <v>14</v>
      </c>
      <c r="Q3838" s="42">
        <f t="shared" si="685"/>
        <v>48.18</v>
      </c>
      <c r="R3838" s="42">
        <v>14.6</v>
      </c>
      <c r="S3838" s="42">
        <f t="shared" si="686"/>
        <v>48.18</v>
      </c>
      <c r="T3838" s="42">
        <v>14.6</v>
      </c>
      <c r="U3838" s="42">
        <f t="shared" si="687"/>
        <v>47.19</v>
      </c>
      <c r="V3838" s="42">
        <f t="shared" si="688"/>
        <v>14.3</v>
      </c>
      <c r="W3838" s="46">
        <v>27.846869999999999</v>
      </c>
      <c r="X3838" s="46">
        <v>-115.16357000000001</v>
      </c>
      <c r="Y3838" s="65">
        <f t="shared" si="689"/>
        <v>69.800000000000011</v>
      </c>
      <c r="Z3838" s="45">
        <v>21</v>
      </c>
      <c r="AA3838" s="45">
        <v>10</v>
      </c>
      <c r="AB3838" s="42" t="s">
        <v>44</v>
      </c>
      <c r="AC3838" s="42">
        <v>1</v>
      </c>
      <c r="AD3838" s="42">
        <v>16</v>
      </c>
      <c r="AE3838" s="42">
        <v>1</v>
      </c>
      <c r="AF3838" s="42">
        <v>4</v>
      </c>
      <c r="AG3838" s="42">
        <v>300</v>
      </c>
      <c r="AH3838" t="s">
        <v>250</v>
      </c>
      <c r="AI3838" s="70">
        <f t="shared" si="680"/>
        <v>12.500999999999999</v>
      </c>
      <c r="AJ3838" s="71" t="s">
        <v>369</v>
      </c>
      <c r="AK3838" s="72">
        <f t="shared" si="681"/>
        <v>1.4471406331162124</v>
      </c>
      <c r="AL3838" s="73">
        <f t="shared" si="682"/>
        <v>1.4471406331162124</v>
      </c>
    </row>
    <row r="3839" spans="1:38">
      <c r="A3839" s="42" t="s">
        <v>211</v>
      </c>
      <c r="B3839" s="42" t="s">
        <v>201</v>
      </c>
      <c r="C3839" s="43">
        <v>40079</v>
      </c>
      <c r="D3839" s="42">
        <v>2009</v>
      </c>
      <c r="E3839" s="44">
        <v>0.54861111111111105</v>
      </c>
      <c r="F3839" s="44">
        <v>0.57986111111111105</v>
      </c>
      <c r="G3839" s="44">
        <f t="shared" si="683"/>
        <v>3.125E-2</v>
      </c>
      <c r="H3839" s="45">
        <v>2</v>
      </c>
      <c r="I3839" s="45">
        <v>2</v>
      </c>
      <c r="J3839" s="45">
        <v>2</v>
      </c>
      <c r="K3839" s="45">
        <v>2</v>
      </c>
      <c r="L3839" s="14" t="s">
        <v>48</v>
      </c>
      <c r="M3839" s="14" t="s">
        <v>49</v>
      </c>
      <c r="N3839" s="45">
        <v>1</v>
      </c>
      <c r="O3839" s="42">
        <f t="shared" si="684"/>
        <v>46.199999999999996</v>
      </c>
      <c r="P3839" s="45">
        <v>14</v>
      </c>
      <c r="Q3839" s="42">
        <f t="shared" si="685"/>
        <v>48.18</v>
      </c>
      <c r="R3839" s="42">
        <v>14.6</v>
      </c>
      <c r="S3839" s="42">
        <f t="shared" si="686"/>
        <v>48.18</v>
      </c>
      <c r="T3839" s="42">
        <v>14.6</v>
      </c>
      <c r="U3839" s="42">
        <f t="shared" si="687"/>
        <v>47.19</v>
      </c>
      <c r="V3839" s="42">
        <f t="shared" si="688"/>
        <v>14.3</v>
      </c>
      <c r="W3839" s="46">
        <v>27.846869999999999</v>
      </c>
      <c r="X3839" s="46">
        <v>-115.16357000000001</v>
      </c>
      <c r="Y3839" s="65">
        <f t="shared" si="689"/>
        <v>69.800000000000011</v>
      </c>
      <c r="Z3839" s="45">
        <v>21</v>
      </c>
      <c r="AA3839" s="45">
        <v>10</v>
      </c>
      <c r="AB3839" s="42" t="s">
        <v>44</v>
      </c>
      <c r="AC3839" s="42">
        <v>2</v>
      </c>
      <c r="AD3839" s="42">
        <v>20</v>
      </c>
      <c r="AE3839" s="42">
        <v>1</v>
      </c>
      <c r="AF3839" s="42">
        <v>8</v>
      </c>
      <c r="AG3839" s="42">
        <v>300</v>
      </c>
      <c r="AH3839" t="s">
        <v>250</v>
      </c>
      <c r="AI3839" s="70">
        <f t="shared" si="680"/>
        <v>15.337</v>
      </c>
      <c r="AJ3839" s="71" t="s">
        <v>369</v>
      </c>
      <c r="AK3839" s="72">
        <f t="shared" si="681"/>
        <v>2.2645047633742106</v>
      </c>
      <c r="AL3839" s="73">
        <f t="shared" si="682"/>
        <v>2.2645047633742106</v>
      </c>
    </row>
    <row r="3840" spans="1:38">
      <c r="A3840" s="42" t="s">
        <v>211</v>
      </c>
      <c r="B3840" s="42" t="s">
        <v>201</v>
      </c>
      <c r="C3840" s="43">
        <v>40079</v>
      </c>
      <c r="D3840" s="42">
        <v>2009</v>
      </c>
      <c r="E3840" s="44">
        <v>0.54861111111111105</v>
      </c>
      <c r="F3840" s="44">
        <v>0.57986111111111105</v>
      </c>
      <c r="G3840" s="44">
        <f t="shared" si="683"/>
        <v>3.125E-2</v>
      </c>
      <c r="H3840" s="45">
        <v>2</v>
      </c>
      <c r="I3840" s="45">
        <v>2</v>
      </c>
      <c r="J3840" s="45">
        <v>2</v>
      </c>
      <c r="K3840" s="45">
        <v>2</v>
      </c>
      <c r="L3840" s="14" t="s">
        <v>48</v>
      </c>
      <c r="M3840" s="14" t="s">
        <v>49</v>
      </c>
      <c r="N3840" s="45">
        <v>1</v>
      </c>
      <c r="O3840" s="42">
        <f t="shared" si="684"/>
        <v>46.199999999999996</v>
      </c>
      <c r="P3840" s="45">
        <v>14</v>
      </c>
      <c r="Q3840" s="42">
        <f t="shared" si="685"/>
        <v>48.18</v>
      </c>
      <c r="R3840" s="42">
        <v>14.6</v>
      </c>
      <c r="S3840" s="42">
        <f t="shared" si="686"/>
        <v>48.18</v>
      </c>
      <c r="T3840" s="42">
        <v>14.6</v>
      </c>
      <c r="U3840" s="42">
        <f t="shared" si="687"/>
        <v>47.19</v>
      </c>
      <c r="V3840" s="42">
        <f t="shared" si="688"/>
        <v>14.3</v>
      </c>
      <c r="W3840" s="46">
        <v>27.846869999999999</v>
      </c>
      <c r="X3840" s="46">
        <v>-115.16357000000001</v>
      </c>
      <c r="Y3840" s="65">
        <f t="shared" si="689"/>
        <v>69.800000000000011</v>
      </c>
      <c r="Z3840" s="45">
        <v>21</v>
      </c>
      <c r="AA3840" s="45">
        <v>10</v>
      </c>
      <c r="AB3840" s="42" t="s">
        <v>44</v>
      </c>
      <c r="AC3840" s="42">
        <v>3</v>
      </c>
      <c r="AD3840" s="42">
        <v>15</v>
      </c>
      <c r="AE3840" s="42">
        <v>1</v>
      </c>
      <c r="AF3840" s="42">
        <v>13</v>
      </c>
      <c r="AG3840" s="42">
        <v>300</v>
      </c>
      <c r="AH3840" t="s">
        <v>250</v>
      </c>
      <c r="AI3840" s="70">
        <f t="shared" si="680"/>
        <v>11.792</v>
      </c>
      <c r="AJ3840" s="71" t="s">
        <v>369</v>
      </c>
      <c r="AK3840" s="72">
        <f t="shared" si="681"/>
        <v>1.2734394051640829</v>
      </c>
      <c r="AL3840" s="73">
        <f t="shared" si="682"/>
        <v>1.2734394051640829</v>
      </c>
    </row>
    <row r="3841" spans="1:38">
      <c r="A3841" s="42" t="s">
        <v>211</v>
      </c>
      <c r="B3841" s="42" t="s">
        <v>201</v>
      </c>
      <c r="C3841" s="43">
        <v>40079</v>
      </c>
      <c r="D3841" s="42">
        <v>2009</v>
      </c>
      <c r="E3841" s="44">
        <v>0.54861111111111105</v>
      </c>
      <c r="F3841" s="44">
        <v>0.57986111111111105</v>
      </c>
      <c r="G3841" s="44">
        <f t="shared" si="683"/>
        <v>3.125E-2</v>
      </c>
      <c r="H3841" s="45">
        <v>2</v>
      </c>
      <c r="I3841" s="45">
        <v>2</v>
      </c>
      <c r="J3841" s="45">
        <v>2</v>
      </c>
      <c r="K3841" s="45">
        <v>2</v>
      </c>
      <c r="L3841" s="14" t="s">
        <v>48</v>
      </c>
      <c r="M3841" s="14" t="s">
        <v>49</v>
      </c>
      <c r="N3841" s="45">
        <v>1</v>
      </c>
      <c r="O3841" s="42">
        <f t="shared" si="684"/>
        <v>46.199999999999996</v>
      </c>
      <c r="P3841" s="45">
        <v>14</v>
      </c>
      <c r="Q3841" s="42">
        <f t="shared" si="685"/>
        <v>48.18</v>
      </c>
      <c r="R3841" s="42">
        <v>14.6</v>
      </c>
      <c r="S3841" s="42">
        <f t="shared" si="686"/>
        <v>48.18</v>
      </c>
      <c r="T3841" s="42">
        <v>14.6</v>
      </c>
      <c r="U3841" s="42">
        <f t="shared" si="687"/>
        <v>47.19</v>
      </c>
      <c r="V3841" s="42">
        <f t="shared" si="688"/>
        <v>14.3</v>
      </c>
      <c r="W3841" s="46">
        <v>27.846869999999999</v>
      </c>
      <c r="X3841" s="46">
        <v>-115.16357000000001</v>
      </c>
      <c r="Y3841" s="65">
        <f t="shared" si="689"/>
        <v>69.800000000000011</v>
      </c>
      <c r="Z3841" s="45">
        <v>21</v>
      </c>
      <c r="AA3841" s="45">
        <v>10</v>
      </c>
      <c r="AB3841" s="42" t="s">
        <v>44</v>
      </c>
      <c r="AC3841" s="42">
        <v>4</v>
      </c>
      <c r="AD3841" s="42">
        <v>10</v>
      </c>
      <c r="AE3841" s="42">
        <v>1</v>
      </c>
      <c r="AF3841" s="42">
        <v>19</v>
      </c>
      <c r="AG3841" s="42">
        <v>300</v>
      </c>
      <c r="AH3841" t="s">
        <v>250</v>
      </c>
      <c r="AI3841" s="70">
        <f t="shared" si="680"/>
        <v>8.2469999999999999</v>
      </c>
      <c r="AJ3841" s="71" t="s">
        <v>369</v>
      </c>
      <c r="AK3841" s="72">
        <f t="shared" si="681"/>
        <v>0.58195573469462847</v>
      </c>
      <c r="AL3841" s="73">
        <f t="shared" si="682"/>
        <v>0.58195573469462847</v>
      </c>
    </row>
    <row r="3842" spans="1:38">
      <c r="A3842" s="42" t="s">
        <v>211</v>
      </c>
      <c r="B3842" s="42" t="s">
        <v>201</v>
      </c>
      <c r="C3842" s="43">
        <v>40079</v>
      </c>
      <c r="D3842" s="42">
        <v>2009</v>
      </c>
      <c r="E3842" s="44">
        <v>0.54861111111111105</v>
      </c>
      <c r="F3842" s="44">
        <v>0.57986111111111105</v>
      </c>
      <c r="G3842" s="44">
        <f t="shared" si="683"/>
        <v>3.125E-2</v>
      </c>
      <c r="H3842" s="45">
        <v>2</v>
      </c>
      <c r="I3842" s="45">
        <v>2</v>
      </c>
      <c r="J3842" s="45">
        <v>2</v>
      </c>
      <c r="K3842" s="45">
        <v>2</v>
      </c>
      <c r="L3842" s="14" t="s">
        <v>48</v>
      </c>
      <c r="M3842" s="14" t="s">
        <v>49</v>
      </c>
      <c r="N3842" s="45">
        <v>1</v>
      </c>
      <c r="O3842" s="42">
        <f t="shared" si="684"/>
        <v>46.199999999999996</v>
      </c>
      <c r="P3842" s="45">
        <v>14</v>
      </c>
      <c r="Q3842" s="42">
        <f t="shared" si="685"/>
        <v>48.18</v>
      </c>
      <c r="R3842" s="42">
        <v>14.6</v>
      </c>
      <c r="S3842" s="42">
        <f t="shared" si="686"/>
        <v>48.18</v>
      </c>
      <c r="T3842" s="42">
        <v>14.6</v>
      </c>
      <c r="U3842" s="42">
        <f t="shared" si="687"/>
        <v>47.19</v>
      </c>
      <c r="V3842" s="42">
        <f t="shared" si="688"/>
        <v>14.3</v>
      </c>
      <c r="W3842" s="46">
        <v>27.846869999999999</v>
      </c>
      <c r="X3842" s="46">
        <v>-115.16357000000001</v>
      </c>
      <c r="Y3842" s="65">
        <f t="shared" si="689"/>
        <v>69.800000000000011</v>
      </c>
      <c r="Z3842" s="45">
        <v>21</v>
      </c>
      <c r="AA3842" s="45">
        <v>10</v>
      </c>
      <c r="AB3842" s="42" t="s">
        <v>44</v>
      </c>
      <c r="AC3842" s="42">
        <v>5</v>
      </c>
      <c r="AD3842" s="42">
        <v>17</v>
      </c>
      <c r="AE3842" s="42">
        <v>1</v>
      </c>
      <c r="AF3842" s="42">
        <v>22</v>
      </c>
      <c r="AG3842" s="42">
        <v>300</v>
      </c>
      <c r="AH3842" t="s">
        <v>250</v>
      </c>
      <c r="AI3842" s="70">
        <f t="shared" si="680"/>
        <v>13.209999999999999</v>
      </c>
      <c r="AJ3842" s="71" t="s">
        <v>369</v>
      </c>
      <c r="AK3842" s="72">
        <f t="shared" si="681"/>
        <v>1.6329725885917237</v>
      </c>
      <c r="AL3842" s="73">
        <f t="shared" si="682"/>
        <v>1.6329725885917237</v>
      </c>
    </row>
    <row r="3843" spans="1:38">
      <c r="A3843" s="42" t="s">
        <v>211</v>
      </c>
      <c r="B3843" s="42" t="s">
        <v>201</v>
      </c>
      <c r="C3843" s="43">
        <v>40079</v>
      </c>
      <c r="D3843" s="42">
        <v>2009</v>
      </c>
      <c r="E3843" s="44">
        <v>0.54861111111111105</v>
      </c>
      <c r="F3843" s="44">
        <v>0.57986111111111105</v>
      </c>
      <c r="G3843" s="44">
        <f t="shared" si="683"/>
        <v>3.125E-2</v>
      </c>
      <c r="H3843" s="45">
        <v>2</v>
      </c>
      <c r="I3843" s="45">
        <v>2</v>
      </c>
      <c r="J3843" s="45">
        <v>2</v>
      </c>
      <c r="K3843" s="45">
        <v>2</v>
      </c>
      <c r="L3843" s="14" t="s">
        <v>48</v>
      </c>
      <c r="M3843" s="14" t="s">
        <v>49</v>
      </c>
      <c r="N3843" s="45">
        <v>1</v>
      </c>
      <c r="O3843" s="42">
        <f t="shared" si="684"/>
        <v>46.199999999999996</v>
      </c>
      <c r="P3843" s="45">
        <v>14</v>
      </c>
      <c r="Q3843" s="42">
        <f t="shared" si="685"/>
        <v>48.18</v>
      </c>
      <c r="R3843" s="42">
        <v>14.6</v>
      </c>
      <c r="S3843" s="42">
        <f t="shared" si="686"/>
        <v>48.18</v>
      </c>
      <c r="T3843" s="42">
        <v>14.6</v>
      </c>
      <c r="U3843" s="42">
        <f t="shared" si="687"/>
        <v>47.19</v>
      </c>
      <c r="V3843" s="42">
        <f t="shared" si="688"/>
        <v>14.3</v>
      </c>
      <c r="W3843" s="46">
        <v>27.846869999999999</v>
      </c>
      <c r="X3843" s="46">
        <v>-115.16357000000001</v>
      </c>
      <c r="Y3843" s="65">
        <f t="shared" si="689"/>
        <v>69.800000000000011</v>
      </c>
      <c r="Z3843" s="45">
        <v>21</v>
      </c>
      <c r="AA3843" s="45">
        <v>10</v>
      </c>
      <c r="AB3843" s="42" t="s">
        <v>44</v>
      </c>
      <c r="AC3843" s="42">
        <v>6</v>
      </c>
      <c r="AD3843" s="42">
        <v>18</v>
      </c>
      <c r="AE3843" s="42">
        <v>1</v>
      </c>
      <c r="AF3843" s="42">
        <v>22</v>
      </c>
      <c r="AG3843" s="42">
        <v>300</v>
      </c>
      <c r="AH3843" t="s">
        <v>250</v>
      </c>
      <c r="AI3843" s="70">
        <f t="shared" si="680"/>
        <v>13.918999999999999</v>
      </c>
      <c r="AJ3843" s="71" t="s">
        <v>369</v>
      </c>
      <c r="AK3843" s="72">
        <f t="shared" si="681"/>
        <v>1.8310631406548505</v>
      </c>
      <c r="AL3843" s="73">
        <f t="shared" si="682"/>
        <v>1.8310631406548505</v>
      </c>
    </row>
    <row r="3844" spans="1:38">
      <c r="A3844" s="42" t="s">
        <v>211</v>
      </c>
      <c r="B3844" s="42" t="s">
        <v>201</v>
      </c>
      <c r="C3844" s="43">
        <v>40079</v>
      </c>
      <c r="D3844" s="42">
        <v>2009</v>
      </c>
      <c r="E3844" s="44">
        <v>0.54861111111111105</v>
      </c>
      <c r="F3844" s="44">
        <v>0.57986111111111105</v>
      </c>
      <c r="G3844" s="44">
        <f t="shared" si="683"/>
        <v>3.125E-2</v>
      </c>
      <c r="H3844" s="45">
        <v>2</v>
      </c>
      <c r="I3844" s="45">
        <v>2</v>
      </c>
      <c r="J3844" s="45">
        <v>2</v>
      </c>
      <c r="K3844" s="45">
        <v>2</v>
      </c>
      <c r="L3844" s="14" t="s">
        <v>48</v>
      </c>
      <c r="M3844" s="14" t="s">
        <v>49</v>
      </c>
      <c r="N3844" s="45">
        <v>1</v>
      </c>
      <c r="O3844" s="42">
        <f t="shared" si="684"/>
        <v>46.199999999999996</v>
      </c>
      <c r="P3844" s="45">
        <v>14</v>
      </c>
      <c r="Q3844" s="42">
        <f t="shared" si="685"/>
        <v>48.18</v>
      </c>
      <c r="R3844" s="42">
        <v>14.6</v>
      </c>
      <c r="S3844" s="42">
        <f t="shared" si="686"/>
        <v>48.18</v>
      </c>
      <c r="T3844" s="42">
        <v>14.6</v>
      </c>
      <c r="U3844" s="42">
        <f t="shared" si="687"/>
        <v>47.19</v>
      </c>
      <c r="V3844" s="42">
        <f t="shared" si="688"/>
        <v>14.3</v>
      </c>
      <c r="W3844" s="46">
        <v>27.846869999999999</v>
      </c>
      <c r="X3844" s="46">
        <v>-115.16357000000001</v>
      </c>
      <c r="Y3844" s="65">
        <f t="shared" si="689"/>
        <v>69.800000000000011</v>
      </c>
      <c r="Z3844" s="45">
        <v>21</v>
      </c>
      <c r="AA3844" s="45">
        <v>10</v>
      </c>
      <c r="AB3844" s="42" t="s">
        <v>44</v>
      </c>
      <c r="AC3844" s="42">
        <v>7</v>
      </c>
      <c r="AD3844" s="42">
        <v>9</v>
      </c>
      <c r="AE3844" s="42">
        <v>1</v>
      </c>
      <c r="AF3844" s="42">
        <v>28</v>
      </c>
      <c r="AG3844" s="42">
        <v>300</v>
      </c>
      <c r="AH3844" t="s">
        <v>250</v>
      </c>
      <c r="AI3844" s="70">
        <f t="shared" si="680"/>
        <v>7.5379999999999994</v>
      </c>
      <c r="AJ3844" s="71" t="s">
        <v>369</v>
      </c>
      <c r="AK3844" s="72">
        <f t="shared" si="681"/>
        <v>0.47796121404284658</v>
      </c>
      <c r="AL3844" s="73">
        <f t="shared" si="682"/>
        <v>0.47796121404284658</v>
      </c>
    </row>
    <row r="3845" spans="1:38">
      <c r="A3845" s="42" t="s">
        <v>211</v>
      </c>
      <c r="B3845" s="42" t="s">
        <v>201</v>
      </c>
      <c r="C3845" s="43">
        <v>40079</v>
      </c>
      <c r="D3845" s="42">
        <v>2009</v>
      </c>
      <c r="E3845" s="44">
        <v>0.54861111111111105</v>
      </c>
      <c r="F3845" s="44">
        <v>0.57986111111111105</v>
      </c>
      <c r="G3845" s="44">
        <f t="shared" si="683"/>
        <v>3.125E-2</v>
      </c>
      <c r="H3845" s="45">
        <v>2</v>
      </c>
      <c r="I3845" s="45">
        <v>2</v>
      </c>
      <c r="J3845" s="45">
        <v>2</v>
      </c>
      <c r="K3845" s="45">
        <v>2</v>
      </c>
      <c r="L3845" s="14" t="s">
        <v>48</v>
      </c>
      <c r="M3845" s="14" t="s">
        <v>49</v>
      </c>
      <c r="N3845" s="45">
        <v>1</v>
      </c>
      <c r="O3845" s="42">
        <f t="shared" si="684"/>
        <v>46.199999999999996</v>
      </c>
      <c r="P3845" s="45">
        <v>14</v>
      </c>
      <c r="Q3845" s="42">
        <f t="shared" si="685"/>
        <v>48.18</v>
      </c>
      <c r="R3845" s="42">
        <v>14.6</v>
      </c>
      <c r="S3845" s="42">
        <f t="shared" si="686"/>
        <v>48.18</v>
      </c>
      <c r="T3845" s="42">
        <v>14.6</v>
      </c>
      <c r="U3845" s="42">
        <f t="shared" si="687"/>
        <v>47.19</v>
      </c>
      <c r="V3845" s="42">
        <f t="shared" si="688"/>
        <v>14.3</v>
      </c>
      <c r="W3845" s="46">
        <v>27.846869999999999</v>
      </c>
      <c r="X3845" s="46">
        <v>-115.16357000000001</v>
      </c>
      <c r="Y3845" s="65">
        <f t="shared" si="689"/>
        <v>69.800000000000011</v>
      </c>
      <c r="Z3845" s="45">
        <v>21</v>
      </c>
      <c r="AA3845" s="45">
        <v>10</v>
      </c>
      <c r="AB3845" s="42" t="s">
        <v>44</v>
      </c>
      <c r="AC3845" s="42">
        <v>7</v>
      </c>
      <c r="AD3845" s="42">
        <v>12</v>
      </c>
      <c r="AE3845" s="42">
        <v>1</v>
      </c>
      <c r="AF3845" s="42">
        <v>28</v>
      </c>
      <c r="AG3845" s="42">
        <v>300</v>
      </c>
      <c r="AH3845" t="s">
        <v>250</v>
      </c>
      <c r="AI3845" s="70">
        <f t="shared" si="680"/>
        <v>9.6649999999999991</v>
      </c>
      <c r="AJ3845" s="71" t="s">
        <v>369</v>
      </c>
      <c r="AK3845" s="72">
        <f t="shared" si="681"/>
        <v>0.82374690124645178</v>
      </c>
      <c r="AL3845" s="73">
        <f t="shared" si="682"/>
        <v>0.82374690124645178</v>
      </c>
    </row>
    <row r="3846" spans="1:38">
      <c r="A3846" s="42" t="s">
        <v>211</v>
      </c>
      <c r="B3846" s="42" t="s">
        <v>201</v>
      </c>
      <c r="C3846" s="43">
        <v>40079</v>
      </c>
      <c r="D3846" s="42">
        <v>2009</v>
      </c>
      <c r="E3846" s="44">
        <v>0.54861111111111105</v>
      </c>
      <c r="F3846" s="44">
        <v>0.57986111111111105</v>
      </c>
      <c r="G3846" s="44">
        <f t="shared" si="683"/>
        <v>3.125E-2</v>
      </c>
      <c r="H3846" s="45">
        <v>2</v>
      </c>
      <c r="I3846" s="45">
        <v>2</v>
      </c>
      <c r="J3846" s="45">
        <v>2</v>
      </c>
      <c r="K3846" s="45">
        <v>2</v>
      </c>
      <c r="L3846" s="14" t="s">
        <v>48</v>
      </c>
      <c r="M3846" s="14" t="s">
        <v>49</v>
      </c>
      <c r="N3846" s="45">
        <v>1</v>
      </c>
      <c r="O3846" s="42">
        <f t="shared" si="684"/>
        <v>46.199999999999996</v>
      </c>
      <c r="P3846" s="45">
        <v>14</v>
      </c>
      <c r="Q3846" s="42">
        <f t="shared" si="685"/>
        <v>48.18</v>
      </c>
      <c r="R3846" s="42">
        <v>14.6</v>
      </c>
      <c r="S3846" s="42">
        <f t="shared" si="686"/>
        <v>48.18</v>
      </c>
      <c r="T3846" s="42">
        <v>14.6</v>
      </c>
      <c r="U3846" s="42">
        <f t="shared" si="687"/>
        <v>47.19</v>
      </c>
      <c r="V3846" s="42">
        <f t="shared" si="688"/>
        <v>14.3</v>
      </c>
      <c r="W3846" s="46">
        <v>27.846869999999999</v>
      </c>
      <c r="X3846" s="46">
        <v>-115.16357000000001</v>
      </c>
      <c r="Y3846" s="65">
        <f t="shared" si="689"/>
        <v>69.800000000000011</v>
      </c>
      <c r="Z3846" s="45">
        <v>21</v>
      </c>
      <c r="AA3846" s="45">
        <v>10</v>
      </c>
      <c r="AB3846" s="42" t="s">
        <v>44</v>
      </c>
      <c r="AC3846" s="42">
        <v>7</v>
      </c>
      <c r="AD3846" s="42">
        <v>16</v>
      </c>
      <c r="AE3846" s="42">
        <v>1</v>
      </c>
      <c r="AF3846" s="42">
        <v>28</v>
      </c>
      <c r="AG3846" s="42">
        <v>300</v>
      </c>
      <c r="AH3846" t="s">
        <v>250</v>
      </c>
      <c r="AI3846" s="70">
        <f t="shared" si="680"/>
        <v>12.500999999999999</v>
      </c>
      <c r="AJ3846" s="71" t="s">
        <v>369</v>
      </c>
      <c r="AK3846" s="72">
        <f t="shared" si="681"/>
        <v>1.4471406331162124</v>
      </c>
      <c r="AL3846" s="73">
        <f t="shared" si="682"/>
        <v>1.4471406331162124</v>
      </c>
    </row>
    <row r="3847" spans="1:38">
      <c r="A3847" s="42" t="s">
        <v>211</v>
      </c>
      <c r="B3847" s="42" t="s">
        <v>201</v>
      </c>
      <c r="C3847" s="43">
        <v>40079</v>
      </c>
      <c r="D3847" s="42">
        <v>2009</v>
      </c>
      <c r="E3847" s="44">
        <v>0.54861111111111105</v>
      </c>
      <c r="F3847" s="44">
        <v>0.57986111111111105</v>
      </c>
      <c r="G3847" s="44">
        <f t="shared" si="683"/>
        <v>3.125E-2</v>
      </c>
      <c r="H3847" s="45">
        <v>2</v>
      </c>
      <c r="I3847" s="45">
        <v>2</v>
      </c>
      <c r="J3847" s="45">
        <v>2</v>
      </c>
      <c r="K3847" s="45">
        <v>2</v>
      </c>
      <c r="L3847" s="14" t="s">
        <v>48</v>
      </c>
      <c r="M3847" s="14" t="s">
        <v>49</v>
      </c>
      <c r="N3847" s="45">
        <v>1</v>
      </c>
      <c r="O3847" s="42">
        <f t="shared" si="684"/>
        <v>46.199999999999996</v>
      </c>
      <c r="P3847" s="45">
        <v>14</v>
      </c>
      <c r="Q3847" s="42">
        <f t="shared" si="685"/>
        <v>48.18</v>
      </c>
      <c r="R3847" s="42">
        <v>14.6</v>
      </c>
      <c r="S3847" s="42">
        <f t="shared" si="686"/>
        <v>48.18</v>
      </c>
      <c r="T3847" s="42">
        <v>14.6</v>
      </c>
      <c r="U3847" s="42">
        <f t="shared" si="687"/>
        <v>47.19</v>
      </c>
      <c r="V3847" s="42">
        <f t="shared" si="688"/>
        <v>14.3</v>
      </c>
      <c r="W3847" s="46">
        <v>27.846869999999999</v>
      </c>
      <c r="X3847" s="46">
        <v>-115.16357000000001</v>
      </c>
      <c r="Y3847" s="65">
        <f t="shared" si="689"/>
        <v>69.800000000000011</v>
      </c>
      <c r="Z3847" s="45">
        <v>21</v>
      </c>
      <c r="AA3847" s="45">
        <v>10</v>
      </c>
      <c r="AB3847" s="42" t="s">
        <v>44</v>
      </c>
      <c r="AC3847" s="42">
        <v>8</v>
      </c>
      <c r="AD3847" s="42">
        <v>18</v>
      </c>
      <c r="AE3847" s="42">
        <v>1</v>
      </c>
      <c r="AF3847" s="42">
        <v>37</v>
      </c>
      <c r="AG3847" s="42">
        <v>300</v>
      </c>
      <c r="AH3847" t="s">
        <v>250</v>
      </c>
      <c r="AI3847" s="70">
        <f t="shared" si="680"/>
        <v>13.918999999999999</v>
      </c>
      <c r="AJ3847" s="71" t="s">
        <v>369</v>
      </c>
      <c r="AK3847" s="72">
        <f t="shared" si="681"/>
        <v>1.8310631406548505</v>
      </c>
      <c r="AL3847" s="73">
        <f t="shared" si="682"/>
        <v>1.8310631406548505</v>
      </c>
    </row>
    <row r="3848" spans="1:38">
      <c r="A3848" s="42" t="s">
        <v>211</v>
      </c>
      <c r="B3848" s="42" t="s">
        <v>201</v>
      </c>
      <c r="C3848" s="43">
        <v>40079</v>
      </c>
      <c r="D3848" s="42">
        <v>2009</v>
      </c>
      <c r="E3848" s="44">
        <v>0.54861111111111105</v>
      </c>
      <c r="F3848" s="44">
        <v>0.57986111111111105</v>
      </c>
      <c r="G3848" s="44">
        <f t="shared" si="683"/>
        <v>3.125E-2</v>
      </c>
      <c r="H3848" s="45">
        <v>2</v>
      </c>
      <c r="I3848" s="45">
        <v>2</v>
      </c>
      <c r="J3848" s="45">
        <v>2</v>
      </c>
      <c r="K3848" s="45">
        <v>2</v>
      </c>
      <c r="L3848" s="14" t="s">
        <v>48</v>
      </c>
      <c r="M3848" s="14" t="s">
        <v>49</v>
      </c>
      <c r="N3848" s="45">
        <v>1</v>
      </c>
      <c r="O3848" s="42">
        <f t="shared" si="684"/>
        <v>46.199999999999996</v>
      </c>
      <c r="P3848" s="45">
        <v>14</v>
      </c>
      <c r="Q3848" s="42">
        <f t="shared" si="685"/>
        <v>48.18</v>
      </c>
      <c r="R3848" s="42">
        <v>14.6</v>
      </c>
      <c r="S3848" s="42">
        <f t="shared" si="686"/>
        <v>48.18</v>
      </c>
      <c r="T3848" s="42">
        <v>14.6</v>
      </c>
      <c r="U3848" s="42">
        <f t="shared" si="687"/>
        <v>47.19</v>
      </c>
      <c r="V3848" s="42">
        <f t="shared" si="688"/>
        <v>14.3</v>
      </c>
      <c r="W3848" s="46">
        <v>27.846869999999999</v>
      </c>
      <c r="X3848" s="46">
        <v>-115.16357000000001</v>
      </c>
      <c r="Y3848" s="65">
        <f t="shared" si="689"/>
        <v>69.800000000000011</v>
      </c>
      <c r="Z3848" s="45">
        <v>21</v>
      </c>
      <c r="AA3848" s="45">
        <v>10</v>
      </c>
      <c r="AB3848" s="42" t="s">
        <v>44</v>
      </c>
      <c r="AC3848" s="42">
        <v>8</v>
      </c>
      <c r="AD3848" s="42">
        <v>19</v>
      </c>
      <c r="AE3848" s="42">
        <v>1</v>
      </c>
      <c r="AF3848" s="42">
        <v>37</v>
      </c>
      <c r="AG3848" s="42">
        <v>300</v>
      </c>
      <c r="AH3848" t="s">
        <v>250</v>
      </c>
      <c r="AI3848" s="70">
        <f t="shared" si="680"/>
        <v>14.628</v>
      </c>
      <c r="AJ3848" s="71" t="s">
        <v>369</v>
      </c>
      <c r="AK3848" s="72">
        <f t="shared" si="681"/>
        <v>2.041534710262368</v>
      </c>
      <c r="AL3848" s="73">
        <f t="shared" si="682"/>
        <v>2.041534710262368</v>
      </c>
    </row>
    <row r="3849" spans="1:38">
      <c r="A3849" s="42" t="s">
        <v>211</v>
      </c>
      <c r="B3849" s="42" t="s">
        <v>201</v>
      </c>
      <c r="C3849" s="43">
        <v>40079</v>
      </c>
      <c r="D3849" s="42">
        <v>2009</v>
      </c>
      <c r="E3849" s="44">
        <v>0.54861111111111105</v>
      </c>
      <c r="F3849" s="44">
        <v>0.57986111111111105</v>
      </c>
      <c r="G3849" s="44">
        <f t="shared" si="683"/>
        <v>3.125E-2</v>
      </c>
      <c r="H3849" s="45">
        <v>2</v>
      </c>
      <c r="I3849" s="45">
        <v>2</v>
      </c>
      <c r="J3849" s="45">
        <v>2</v>
      </c>
      <c r="K3849" s="45">
        <v>2</v>
      </c>
      <c r="L3849" s="14" t="s">
        <v>48</v>
      </c>
      <c r="M3849" s="14" t="s">
        <v>49</v>
      </c>
      <c r="N3849" s="45">
        <v>1</v>
      </c>
      <c r="O3849" s="42">
        <f t="shared" si="684"/>
        <v>46.199999999999996</v>
      </c>
      <c r="P3849" s="45">
        <v>14</v>
      </c>
      <c r="Q3849" s="42">
        <f t="shared" si="685"/>
        <v>48.18</v>
      </c>
      <c r="R3849" s="42">
        <v>14.6</v>
      </c>
      <c r="S3849" s="42">
        <f t="shared" si="686"/>
        <v>48.18</v>
      </c>
      <c r="T3849" s="42">
        <v>14.6</v>
      </c>
      <c r="U3849" s="42">
        <f t="shared" si="687"/>
        <v>47.19</v>
      </c>
      <c r="V3849" s="42">
        <f t="shared" si="688"/>
        <v>14.3</v>
      </c>
      <c r="W3849" s="46">
        <v>27.846869999999999</v>
      </c>
      <c r="X3849" s="46">
        <v>-115.16357000000001</v>
      </c>
      <c r="Y3849" s="65">
        <f t="shared" si="689"/>
        <v>69.800000000000011</v>
      </c>
      <c r="Z3849" s="45">
        <v>21</v>
      </c>
      <c r="AA3849" s="45">
        <v>10</v>
      </c>
      <c r="AB3849" s="42" t="s">
        <v>44</v>
      </c>
      <c r="AC3849" s="42">
        <v>9</v>
      </c>
      <c r="AD3849" s="42">
        <v>8</v>
      </c>
      <c r="AE3849" s="42">
        <v>1</v>
      </c>
      <c r="AF3849" s="42">
        <v>41</v>
      </c>
      <c r="AG3849" s="42">
        <v>300</v>
      </c>
      <c r="AH3849" t="s">
        <v>250</v>
      </c>
      <c r="AI3849" s="70">
        <f t="shared" si="680"/>
        <v>6.8289999999999997</v>
      </c>
      <c r="AJ3849" s="71" t="s">
        <v>369</v>
      </c>
      <c r="AK3849" s="72">
        <f t="shared" si="681"/>
        <v>0.38498499317927082</v>
      </c>
      <c r="AL3849" s="73">
        <f t="shared" si="682"/>
        <v>0.38498499317927082</v>
      </c>
    </row>
    <row r="3850" spans="1:38">
      <c r="A3850" s="42" t="s">
        <v>211</v>
      </c>
      <c r="B3850" s="42" t="s">
        <v>201</v>
      </c>
      <c r="C3850" s="43">
        <v>40079</v>
      </c>
      <c r="D3850" s="42">
        <v>2009</v>
      </c>
      <c r="E3850" s="44">
        <v>0.54861111111111105</v>
      </c>
      <c r="F3850" s="44">
        <v>0.57986111111111105</v>
      </c>
      <c r="G3850" s="44">
        <f t="shared" si="683"/>
        <v>3.125E-2</v>
      </c>
      <c r="H3850" s="45">
        <v>2</v>
      </c>
      <c r="I3850" s="45">
        <v>2</v>
      </c>
      <c r="J3850" s="45">
        <v>2</v>
      </c>
      <c r="K3850" s="45">
        <v>2</v>
      </c>
      <c r="L3850" s="14" t="s">
        <v>48</v>
      </c>
      <c r="M3850" s="14" t="s">
        <v>49</v>
      </c>
      <c r="N3850" s="45">
        <v>1</v>
      </c>
      <c r="O3850" s="42">
        <f t="shared" si="684"/>
        <v>46.199999999999996</v>
      </c>
      <c r="P3850" s="45">
        <v>14</v>
      </c>
      <c r="Q3850" s="42">
        <f t="shared" si="685"/>
        <v>48.18</v>
      </c>
      <c r="R3850" s="42">
        <v>14.6</v>
      </c>
      <c r="S3850" s="42">
        <f t="shared" si="686"/>
        <v>48.18</v>
      </c>
      <c r="T3850" s="42">
        <v>14.6</v>
      </c>
      <c r="U3850" s="42">
        <f t="shared" si="687"/>
        <v>47.19</v>
      </c>
      <c r="V3850" s="42">
        <f t="shared" si="688"/>
        <v>14.3</v>
      </c>
      <c r="W3850" s="46">
        <v>27.846869999999999</v>
      </c>
      <c r="X3850" s="46">
        <v>-115.16357000000001</v>
      </c>
      <c r="Y3850" s="65">
        <f t="shared" si="689"/>
        <v>69.800000000000011</v>
      </c>
      <c r="Z3850" s="45">
        <v>21</v>
      </c>
      <c r="AA3850" s="45">
        <v>10</v>
      </c>
      <c r="AB3850" s="42" t="s">
        <v>44</v>
      </c>
      <c r="AC3850" s="42">
        <v>9</v>
      </c>
      <c r="AD3850" s="42">
        <v>14</v>
      </c>
      <c r="AE3850" s="42">
        <v>1</v>
      </c>
      <c r="AF3850" s="42">
        <v>41</v>
      </c>
      <c r="AG3850" s="42">
        <v>300</v>
      </c>
      <c r="AH3850" t="s">
        <v>250</v>
      </c>
      <c r="AI3850" s="70">
        <f t="shared" si="680"/>
        <v>11.083</v>
      </c>
      <c r="AJ3850" s="71" t="s">
        <v>369</v>
      </c>
      <c r="AK3850" s="72">
        <f t="shared" si="681"/>
        <v>1.1117350137621949</v>
      </c>
      <c r="AL3850" s="73">
        <f t="shared" si="682"/>
        <v>1.1117350137621949</v>
      </c>
    </row>
    <row r="3851" spans="1:38">
      <c r="A3851" s="42" t="s">
        <v>212</v>
      </c>
      <c r="B3851" s="42" t="s">
        <v>201</v>
      </c>
      <c r="C3851" s="43">
        <v>40079</v>
      </c>
      <c r="D3851" s="42">
        <v>2009</v>
      </c>
      <c r="E3851" s="44">
        <v>0.54861111111111105</v>
      </c>
      <c r="F3851" s="44">
        <v>0.57986111111111105</v>
      </c>
      <c r="G3851" s="44">
        <f t="shared" si="683"/>
        <v>3.125E-2</v>
      </c>
      <c r="H3851" s="45">
        <v>2</v>
      </c>
      <c r="I3851" s="45">
        <v>2</v>
      </c>
      <c r="J3851" s="45">
        <v>2</v>
      </c>
      <c r="K3851" s="45">
        <v>2</v>
      </c>
      <c r="L3851" s="14" t="s">
        <v>48</v>
      </c>
      <c r="M3851" s="14" t="s">
        <v>49</v>
      </c>
      <c r="N3851" s="45">
        <v>1</v>
      </c>
      <c r="O3851" s="42">
        <f t="shared" si="684"/>
        <v>46.199999999999996</v>
      </c>
      <c r="P3851" s="45">
        <v>14</v>
      </c>
      <c r="Q3851" s="42">
        <f t="shared" si="685"/>
        <v>48.18</v>
      </c>
      <c r="R3851" s="42">
        <v>14.6</v>
      </c>
      <c r="S3851" s="42">
        <f t="shared" si="686"/>
        <v>48.18</v>
      </c>
      <c r="T3851" s="42">
        <v>14.6</v>
      </c>
      <c r="U3851" s="42">
        <f t="shared" si="687"/>
        <v>47.19</v>
      </c>
      <c r="V3851" s="42">
        <f t="shared" si="688"/>
        <v>14.3</v>
      </c>
      <c r="W3851" s="46">
        <v>27.846869999999999</v>
      </c>
      <c r="X3851" s="46">
        <v>-115.16357000000001</v>
      </c>
      <c r="Y3851" s="65">
        <f t="shared" si="689"/>
        <v>69.800000000000011</v>
      </c>
      <c r="Z3851" s="45">
        <v>21</v>
      </c>
      <c r="AA3851" s="45">
        <v>10</v>
      </c>
      <c r="AB3851" s="42" t="s">
        <v>46</v>
      </c>
      <c r="AC3851" s="42">
        <v>1</v>
      </c>
      <c r="AD3851" s="42">
        <v>23</v>
      </c>
      <c r="AE3851" s="42">
        <v>1</v>
      </c>
      <c r="AF3851" s="42">
        <v>4</v>
      </c>
      <c r="AG3851" s="42">
        <v>300</v>
      </c>
      <c r="AH3851" t="s">
        <v>250</v>
      </c>
      <c r="AI3851" s="70">
        <f t="shared" ref="AI3851:AI3853" si="690">(0.748*AD3851)+1.2345</f>
        <v>18.438500000000001</v>
      </c>
      <c r="AJ3851" s="74">
        <f t="shared" ref="AJ3851:AJ3853" si="691">((POWER(AI3851*10,3.36))*2.24)/100000</f>
        <v>918.51444961025391</v>
      </c>
      <c r="AK3851" s="74">
        <f t="shared" ref="AK3851:AK3853" si="692">(0.0026*AJ3851)-0.61</f>
        <v>1.7781375689866601</v>
      </c>
      <c r="AL3851" s="73">
        <f t="shared" ref="AL3851:AL3853" si="693">IF(AK3851&gt;0,AK3851:AK3851,0)</f>
        <v>1.7781375689866601</v>
      </c>
    </row>
    <row r="3852" spans="1:38">
      <c r="A3852" s="42" t="s">
        <v>212</v>
      </c>
      <c r="B3852" s="42" t="s">
        <v>201</v>
      </c>
      <c r="C3852" s="43">
        <v>40079</v>
      </c>
      <c r="D3852" s="42">
        <v>2009</v>
      </c>
      <c r="E3852" s="44">
        <v>0.54861111111111105</v>
      </c>
      <c r="F3852" s="44">
        <v>0.57986111111111105</v>
      </c>
      <c r="G3852" s="44">
        <f t="shared" si="683"/>
        <v>3.125E-2</v>
      </c>
      <c r="H3852" s="45">
        <v>2</v>
      </c>
      <c r="I3852" s="45">
        <v>2</v>
      </c>
      <c r="J3852" s="45">
        <v>2</v>
      </c>
      <c r="K3852" s="45">
        <v>2</v>
      </c>
      <c r="L3852" s="14" t="s">
        <v>48</v>
      </c>
      <c r="M3852" s="14" t="s">
        <v>49</v>
      </c>
      <c r="N3852" s="45">
        <v>1</v>
      </c>
      <c r="O3852" s="42">
        <f t="shared" si="684"/>
        <v>46.199999999999996</v>
      </c>
      <c r="P3852" s="45">
        <v>14</v>
      </c>
      <c r="Q3852" s="42">
        <f t="shared" si="685"/>
        <v>48.18</v>
      </c>
      <c r="R3852" s="42">
        <v>14.6</v>
      </c>
      <c r="S3852" s="42">
        <f t="shared" si="686"/>
        <v>48.18</v>
      </c>
      <c r="T3852" s="42">
        <v>14.6</v>
      </c>
      <c r="U3852" s="42">
        <f t="shared" si="687"/>
        <v>47.19</v>
      </c>
      <c r="V3852" s="42">
        <f t="shared" si="688"/>
        <v>14.3</v>
      </c>
      <c r="W3852" s="46">
        <v>27.846869999999999</v>
      </c>
      <c r="X3852" s="46">
        <v>-115.16357000000001</v>
      </c>
      <c r="Y3852" s="65">
        <f t="shared" si="689"/>
        <v>69.800000000000011</v>
      </c>
      <c r="Z3852" s="45">
        <v>21</v>
      </c>
      <c r="AA3852" s="45">
        <v>10</v>
      </c>
      <c r="AB3852" s="42" t="s">
        <v>46</v>
      </c>
      <c r="AC3852" s="42">
        <v>2</v>
      </c>
      <c r="AD3852" s="42">
        <v>20</v>
      </c>
      <c r="AE3852" s="42">
        <v>1</v>
      </c>
      <c r="AF3852" s="42">
        <v>28</v>
      </c>
      <c r="AG3852" s="42">
        <v>300</v>
      </c>
      <c r="AH3852" t="s">
        <v>250</v>
      </c>
      <c r="AI3852" s="70">
        <f t="shared" si="690"/>
        <v>16.194500000000001</v>
      </c>
      <c r="AJ3852" s="74">
        <f t="shared" si="691"/>
        <v>593.9131834357014</v>
      </c>
      <c r="AK3852" s="74">
        <f t="shared" si="692"/>
        <v>0.93417427693282351</v>
      </c>
      <c r="AL3852" s="73">
        <f t="shared" si="693"/>
        <v>0.93417427693282351</v>
      </c>
    </row>
    <row r="3853" spans="1:38">
      <c r="A3853" s="42" t="s">
        <v>213</v>
      </c>
      <c r="B3853" s="42" t="s">
        <v>201</v>
      </c>
      <c r="C3853" s="43">
        <v>40079</v>
      </c>
      <c r="D3853" s="42">
        <v>2009</v>
      </c>
      <c r="E3853" s="44">
        <v>0.48402777777777778</v>
      </c>
      <c r="F3853" s="44">
        <v>0.50555555555555554</v>
      </c>
      <c r="G3853" s="44">
        <f t="shared" si="683"/>
        <v>2.1527777777777757E-2</v>
      </c>
      <c r="H3853" s="45">
        <v>2</v>
      </c>
      <c r="I3853" s="45">
        <v>1</v>
      </c>
      <c r="J3853" s="45">
        <v>1</v>
      </c>
      <c r="K3853" s="45">
        <v>1</v>
      </c>
      <c r="L3853" s="14" t="s">
        <v>48</v>
      </c>
      <c r="M3853" s="14" t="s">
        <v>49</v>
      </c>
      <c r="N3853" s="45">
        <v>1</v>
      </c>
      <c r="O3853" s="42">
        <f t="shared" si="684"/>
        <v>55.109999999999992</v>
      </c>
      <c r="P3853" s="45">
        <v>16.7</v>
      </c>
      <c r="Q3853" s="42">
        <f t="shared" si="685"/>
        <v>55.109999999999992</v>
      </c>
      <c r="R3853" s="42">
        <v>16.7</v>
      </c>
      <c r="S3853" s="42">
        <f t="shared" si="686"/>
        <v>55.109999999999992</v>
      </c>
      <c r="T3853" s="42">
        <v>16.7</v>
      </c>
      <c r="U3853" s="42">
        <f t="shared" si="687"/>
        <v>55.109999999999992</v>
      </c>
      <c r="V3853" s="42">
        <f t="shared" si="688"/>
        <v>16.7</v>
      </c>
      <c r="W3853" s="46">
        <v>27.845880000000001</v>
      </c>
      <c r="X3853" s="46">
        <v>-115.16275</v>
      </c>
      <c r="Y3853" s="65">
        <f t="shared" si="689"/>
        <v>68</v>
      </c>
      <c r="Z3853" s="45">
        <v>20</v>
      </c>
      <c r="AA3853" s="45">
        <v>10</v>
      </c>
      <c r="AB3853" s="42" t="s">
        <v>46</v>
      </c>
      <c r="AC3853" s="42">
        <v>1</v>
      </c>
      <c r="AD3853" s="42">
        <v>21</v>
      </c>
      <c r="AE3853" s="42">
        <v>1</v>
      </c>
      <c r="AF3853" s="42">
        <v>10</v>
      </c>
      <c r="AG3853" s="42">
        <v>270</v>
      </c>
      <c r="AH3853" t="s">
        <v>250</v>
      </c>
      <c r="AI3853" s="70">
        <f t="shared" si="690"/>
        <v>16.942499999999999</v>
      </c>
      <c r="AJ3853" s="74">
        <f t="shared" si="691"/>
        <v>691.21379845369552</v>
      </c>
      <c r="AK3853" s="74">
        <f t="shared" si="692"/>
        <v>1.1871558759796081</v>
      </c>
      <c r="AL3853" s="73">
        <f t="shared" si="693"/>
        <v>1.1871558759796081</v>
      </c>
    </row>
    <row r="3854" spans="1:38">
      <c r="A3854" s="42" t="s">
        <v>214</v>
      </c>
      <c r="B3854" s="42" t="s">
        <v>201</v>
      </c>
      <c r="C3854" s="43">
        <v>40079</v>
      </c>
      <c r="D3854" s="42">
        <v>2009</v>
      </c>
      <c r="E3854" s="44">
        <v>0.48402777777777778</v>
      </c>
      <c r="F3854" s="44">
        <v>0.50555555555555554</v>
      </c>
      <c r="G3854" s="44">
        <f t="shared" si="683"/>
        <v>2.1527777777777757E-2</v>
      </c>
      <c r="H3854" s="45">
        <v>2</v>
      </c>
      <c r="I3854" s="45">
        <v>1</v>
      </c>
      <c r="J3854" s="45">
        <v>1</v>
      </c>
      <c r="K3854" s="45">
        <v>1</v>
      </c>
      <c r="L3854" s="14" t="s">
        <v>48</v>
      </c>
      <c r="M3854" s="14" t="s">
        <v>49</v>
      </c>
      <c r="N3854" s="45">
        <v>1</v>
      </c>
      <c r="O3854" s="42">
        <f t="shared" si="684"/>
        <v>55.109999999999992</v>
      </c>
      <c r="P3854" s="45">
        <v>16.7</v>
      </c>
      <c r="Q3854" s="42">
        <f t="shared" si="685"/>
        <v>55.109999999999992</v>
      </c>
      <c r="R3854" s="42">
        <v>16.7</v>
      </c>
      <c r="S3854" s="42">
        <f t="shared" si="686"/>
        <v>55.109999999999992</v>
      </c>
      <c r="T3854" s="42">
        <v>16.7</v>
      </c>
      <c r="U3854" s="42">
        <f t="shared" si="687"/>
        <v>55.109999999999992</v>
      </c>
      <c r="V3854" s="42">
        <f t="shared" si="688"/>
        <v>16.7</v>
      </c>
      <c r="W3854" s="46">
        <v>27.845880000000001</v>
      </c>
      <c r="X3854" s="46">
        <v>-115.16275</v>
      </c>
      <c r="Y3854" s="65">
        <f t="shared" si="689"/>
        <v>68</v>
      </c>
      <c r="Z3854" s="45">
        <v>20</v>
      </c>
      <c r="AA3854" s="45">
        <v>10</v>
      </c>
      <c r="AB3854" s="42" t="s">
        <v>44</v>
      </c>
      <c r="AC3854" s="42">
        <v>1</v>
      </c>
      <c r="AD3854" s="42">
        <v>21</v>
      </c>
      <c r="AE3854" s="42">
        <v>1</v>
      </c>
      <c r="AF3854" s="42">
        <v>3</v>
      </c>
      <c r="AG3854" s="42">
        <v>270</v>
      </c>
      <c r="AH3854" t="s">
        <v>250</v>
      </c>
      <c r="AI3854" s="70">
        <f t="shared" ref="AI3854:AI3864" si="694">(0.709*AD3854)+1.157</f>
        <v>16.045999999999999</v>
      </c>
      <c r="AJ3854" s="71" t="s">
        <v>369</v>
      </c>
      <c r="AK3854" s="72">
        <f t="shared" ref="AK3854:AK3864" si="695">((POWER(AI3854*10,2.19))*0.037)/1000</f>
        <v>2.5000862380340183</v>
      </c>
      <c r="AL3854" s="73">
        <f t="shared" ref="AL3854:AL3864" si="696">((POWER(AI3854*10,2.19))*0.037)/1000</f>
        <v>2.5000862380340183</v>
      </c>
    </row>
    <row r="3855" spans="1:38">
      <c r="A3855" s="42" t="s">
        <v>214</v>
      </c>
      <c r="B3855" s="42" t="s">
        <v>201</v>
      </c>
      <c r="C3855" s="43">
        <v>40079</v>
      </c>
      <c r="D3855" s="42">
        <v>2009</v>
      </c>
      <c r="E3855" s="44">
        <v>0.48402777777777778</v>
      </c>
      <c r="F3855" s="44">
        <v>0.50555555555555554</v>
      </c>
      <c r="G3855" s="44">
        <f t="shared" si="683"/>
        <v>2.1527777777777757E-2</v>
      </c>
      <c r="H3855" s="45">
        <v>2</v>
      </c>
      <c r="I3855" s="45">
        <v>1</v>
      </c>
      <c r="J3855" s="45">
        <v>1</v>
      </c>
      <c r="K3855" s="45">
        <v>1</v>
      </c>
      <c r="L3855" s="14" t="s">
        <v>48</v>
      </c>
      <c r="M3855" s="14" t="s">
        <v>49</v>
      </c>
      <c r="N3855" s="45">
        <v>1</v>
      </c>
      <c r="O3855" s="42">
        <f t="shared" si="684"/>
        <v>55.109999999999992</v>
      </c>
      <c r="P3855" s="45">
        <v>16.7</v>
      </c>
      <c r="Q3855" s="42">
        <f t="shared" si="685"/>
        <v>55.109999999999992</v>
      </c>
      <c r="R3855" s="42">
        <v>16.7</v>
      </c>
      <c r="S3855" s="42">
        <f t="shared" si="686"/>
        <v>55.109999999999992</v>
      </c>
      <c r="T3855" s="42">
        <v>16.7</v>
      </c>
      <c r="U3855" s="42">
        <f t="shared" si="687"/>
        <v>55.109999999999992</v>
      </c>
      <c r="V3855" s="42">
        <f t="shared" si="688"/>
        <v>16.7</v>
      </c>
      <c r="W3855" s="46">
        <v>27.845880000000001</v>
      </c>
      <c r="X3855" s="46">
        <v>-115.16275</v>
      </c>
      <c r="Y3855" s="65">
        <f t="shared" si="689"/>
        <v>68</v>
      </c>
      <c r="Z3855" s="45">
        <v>20</v>
      </c>
      <c r="AA3855" s="45">
        <v>10</v>
      </c>
      <c r="AB3855" s="42" t="s">
        <v>44</v>
      </c>
      <c r="AC3855" s="42">
        <v>2</v>
      </c>
      <c r="AD3855" s="42">
        <v>16</v>
      </c>
      <c r="AE3855" s="42">
        <v>1</v>
      </c>
      <c r="AF3855" s="42">
        <v>7</v>
      </c>
      <c r="AG3855" s="42">
        <v>270</v>
      </c>
      <c r="AH3855" t="s">
        <v>250</v>
      </c>
      <c r="AI3855" s="70">
        <f t="shared" si="694"/>
        <v>12.500999999999999</v>
      </c>
      <c r="AJ3855" s="71" t="s">
        <v>369</v>
      </c>
      <c r="AK3855" s="72">
        <f t="shared" si="695"/>
        <v>1.4471406331162124</v>
      </c>
      <c r="AL3855" s="73">
        <f t="shared" si="696"/>
        <v>1.4471406331162124</v>
      </c>
    </row>
    <row r="3856" spans="1:38">
      <c r="A3856" s="42" t="s">
        <v>214</v>
      </c>
      <c r="B3856" s="42" t="s">
        <v>201</v>
      </c>
      <c r="C3856" s="43">
        <v>40079</v>
      </c>
      <c r="D3856" s="42">
        <v>2009</v>
      </c>
      <c r="E3856" s="44">
        <v>0.48402777777777778</v>
      </c>
      <c r="F3856" s="44">
        <v>0.50555555555555554</v>
      </c>
      <c r="G3856" s="44">
        <f t="shared" si="683"/>
        <v>2.1527777777777757E-2</v>
      </c>
      <c r="H3856" s="45">
        <v>2</v>
      </c>
      <c r="I3856" s="45">
        <v>1</v>
      </c>
      <c r="J3856" s="45">
        <v>1</v>
      </c>
      <c r="K3856" s="45">
        <v>1</v>
      </c>
      <c r="L3856" s="14" t="s">
        <v>48</v>
      </c>
      <c r="M3856" s="14" t="s">
        <v>49</v>
      </c>
      <c r="N3856" s="45">
        <v>1</v>
      </c>
      <c r="O3856" s="42">
        <f t="shared" si="684"/>
        <v>55.109999999999992</v>
      </c>
      <c r="P3856" s="45">
        <v>16.7</v>
      </c>
      <c r="Q3856" s="42">
        <f t="shared" si="685"/>
        <v>55.109999999999992</v>
      </c>
      <c r="R3856" s="42">
        <v>16.7</v>
      </c>
      <c r="S3856" s="42">
        <f t="shared" si="686"/>
        <v>55.109999999999992</v>
      </c>
      <c r="T3856" s="42">
        <v>16.7</v>
      </c>
      <c r="U3856" s="42">
        <f t="shared" si="687"/>
        <v>55.109999999999992</v>
      </c>
      <c r="V3856" s="42">
        <f t="shared" si="688"/>
        <v>16.7</v>
      </c>
      <c r="W3856" s="46">
        <v>27.845880000000001</v>
      </c>
      <c r="X3856" s="46">
        <v>-115.16275</v>
      </c>
      <c r="Y3856" s="65">
        <f t="shared" si="689"/>
        <v>68</v>
      </c>
      <c r="Z3856" s="45">
        <v>20</v>
      </c>
      <c r="AA3856" s="45">
        <v>10</v>
      </c>
      <c r="AB3856" s="42" t="s">
        <v>44</v>
      </c>
      <c r="AC3856" s="42">
        <v>3</v>
      </c>
      <c r="AD3856" s="42">
        <v>15</v>
      </c>
      <c r="AE3856" s="42">
        <v>1</v>
      </c>
      <c r="AF3856" s="42">
        <v>16</v>
      </c>
      <c r="AG3856" s="42">
        <v>270</v>
      </c>
      <c r="AH3856" t="s">
        <v>250</v>
      </c>
      <c r="AI3856" s="70">
        <f t="shared" si="694"/>
        <v>11.792</v>
      </c>
      <c r="AJ3856" s="71" t="s">
        <v>369</v>
      </c>
      <c r="AK3856" s="72">
        <f t="shared" si="695"/>
        <v>1.2734394051640829</v>
      </c>
      <c r="AL3856" s="73">
        <f t="shared" si="696"/>
        <v>1.2734394051640829</v>
      </c>
    </row>
    <row r="3857" spans="1:38">
      <c r="A3857" s="42" t="s">
        <v>214</v>
      </c>
      <c r="B3857" s="42" t="s">
        <v>201</v>
      </c>
      <c r="C3857" s="43">
        <v>40079</v>
      </c>
      <c r="D3857" s="42">
        <v>2009</v>
      </c>
      <c r="E3857" s="44">
        <v>0.48402777777777778</v>
      </c>
      <c r="F3857" s="44">
        <v>0.50555555555555554</v>
      </c>
      <c r="G3857" s="44">
        <f t="shared" si="683"/>
        <v>2.1527777777777757E-2</v>
      </c>
      <c r="H3857" s="45">
        <v>2</v>
      </c>
      <c r="I3857" s="45">
        <v>1</v>
      </c>
      <c r="J3857" s="45">
        <v>1</v>
      </c>
      <c r="K3857" s="45">
        <v>1</v>
      </c>
      <c r="L3857" s="14" t="s">
        <v>48</v>
      </c>
      <c r="M3857" s="14" t="s">
        <v>49</v>
      </c>
      <c r="N3857" s="45">
        <v>1</v>
      </c>
      <c r="O3857" s="42">
        <f t="shared" si="684"/>
        <v>55.109999999999992</v>
      </c>
      <c r="P3857" s="45">
        <v>16.7</v>
      </c>
      <c r="Q3857" s="42">
        <f t="shared" si="685"/>
        <v>55.109999999999992</v>
      </c>
      <c r="R3857" s="42">
        <v>16.7</v>
      </c>
      <c r="S3857" s="42">
        <f t="shared" si="686"/>
        <v>55.109999999999992</v>
      </c>
      <c r="T3857" s="42">
        <v>16.7</v>
      </c>
      <c r="U3857" s="42">
        <f t="shared" si="687"/>
        <v>55.109999999999992</v>
      </c>
      <c r="V3857" s="42">
        <f t="shared" si="688"/>
        <v>16.7</v>
      </c>
      <c r="W3857" s="46">
        <v>27.845880000000001</v>
      </c>
      <c r="X3857" s="46">
        <v>-115.16275</v>
      </c>
      <c r="Y3857" s="65">
        <f t="shared" si="689"/>
        <v>68</v>
      </c>
      <c r="Z3857" s="45">
        <v>20</v>
      </c>
      <c r="AA3857" s="45">
        <v>10</v>
      </c>
      <c r="AB3857" s="42" t="s">
        <v>44</v>
      </c>
      <c r="AC3857" s="42">
        <v>3</v>
      </c>
      <c r="AD3857" s="42">
        <v>20</v>
      </c>
      <c r="AE3857" s="42">
        <v>1</v>
      </c>
      <c r="AF3857" s="42">
        <v>16</v>
      </c>
      <c r="AG3857" s="42">
        <v>270</v>
      </c>
      <c r="AH3857" t="s">
        <v>250</v>
      </c>
      <c r="AI3857" s="70">
        <f t="shared" si="694"/>
        <v>15.337</v>
      </c>
      <c r="AJ3857" s="71" t="s">
        <v>369</v>
      </c>
      <c r="AK3857" s="72">
        <f t="shared" si="695"/>
        <v>2.2645047633742106</v>
      </c>
      <c r="AL3857" s="73">
        <f t="shared" si="696"/>
        <v>2.2645047633742106</v>
      </c>
    </row>
    <row r="3858" spans="1:38">
      <c r="A3858" s="42" t="s">
        <v>214</v>
      </c>
      <c r="B3858" s="42" t="s">
        <v>201</v>
      </c>
      <c r="C3858" s="43">
        <v>40079</v>
      </c>
      <c r="D3858" s="42">
        <v>2009</v>
      </c>
      <c r="E3858" s="44">
        <v>0.48402777777777778</v>
      </c>
      <c r="F3858" s="44">
        <v>0.50555555555555554</v>
      </c>
      <c r="G3858" s="44">
        <f t="shared" si="683"/>
        <v>2.1527777777777757E-2</v>
      </c>
      <c r="H3858" s="45">
        <v>2</v>
      </c>
      <c r="I3858" s="45">
        <v>1</v>
      </c>
      <c r="J3858" s="45">
        <v>1</v>
      </c>
      <c r="K3858" s="45">
        <v>1</v>
      </c>
      <c r="L3858" s="14" t="s">
        <v>48</v>
      </c>
      <c r="M3858" s="14" t="s">
        <v>49</v>
      </c>
      <c r="N3858" s="45">
        <v>1</v>
      </c>
      <c r="O3858" s="42">
        <f t="shared" si="684"/>
        <v>55.109999999999992</v>
      </c>
      <c r="P3858" s="45">
        <v>16.7</v>
      </c>
      <c r="Q3858" s="42">
        <f t="shared" si="685"/>
        <v>55.109999999999992</v>
      </c>
      <c r="R3858" s="42">
        <v>16.7</v>
      </c>
      <c r="S3858" s="42">
        <f t="shared" si="686"/>
        <v>55.109999999999992</v>
      </c>
      <c r="T3858" s="42">
        <v>16.7</v>
      </c>
      <c r="U3858" s="42">
        <f t="shared" si="687"/>
        <v>55.109999999999992</v>
      </c>
      <c r="V3858" s="42">
        <f t="shared" si="688"/>
        <v>16.7</v>
      </c>
      <c r="W3858" s="46">
        <v>27.845880000000001</v>
      </c>
      <c r="X3858" s="46">
        <v>-115.16275</v>
      </c>
      <c r="Y3858" s="65">
        <f t="shared" si="689"/>
        <v>68</v>
      </c>
      <c r="Z3858" s="45">
        <v>20</v>
      </c>
      <c r="AA3858" s="45">
        <v>10</v>
      </c>
      <c r="AB3858" s="42" t="s">
        <v>44</v>
      </c>
      <c r="AC3858" s="42">
        <v>4</v>
      </c>
      <c r="AD3858" s="42">
        <v>12</v>
      </c>
      <c r="AE3858" s="42">
        <v>1</v>
      </c>
      <c r="AF3858" s="42">
        <v>20</v>
      </c>
      <c r="AG3858" s="42">
        <v>270</v>
      </c>
      <c r="AH3858" t="s">
        <v>250</v>
      </c>
      <c r="AI3858" s="70">
        <f t="shared" si="694"/>
        <v>9.6649999999999991</v>
      </c>
      <c r="AJ3858" s="71" t="s">
        <v>369</v>
      </c>
      <c r="AK3858" s="72">
        <f t="shared" si="695"/>
        <v>0.82374690124645178</v>
      </c>
      <c r="AL3858" s="73">
        <f t="shared" si="696"/>
        <v>0.82374690124645178</v>
      </c>
    </row>
    <row r="3859" spans="1:38">
      <c r="A3859" s="42" t="s">
        <v>214</v>
      </c>
      <c r="B3859" s="42" t="s">
        <v>201</v>
      </c>
      <c r="C3859" s="43">
        <v>40079</v>
      </c>
      <c r="D3859" s="42">
        <v>2009</v>
      </c>
      <c r="E3859" s="44">
        <v>0.48402777777777778</v>
      </c>
      <c r="F3859" s="44">
        <v>0.50555555555555554</v>
      </c>
      <c r="G3859" s="44">
        <f t="shared" si="683"/>
        <v>2.1527777777777757E-2</v>
      </c>
      <c r="H3859" s="45">
        <v>2</v>
      </c>
      <c r="I3859" s="45">
        <v>1</v>
      </c>
      <c r="J3859" s="45">
        <v>1</v>
      </c>
      <c r="K3859" s="45">
        <v>1</v>
      </c>
      <c r="L3859" s="14" t="s">
        <v>48</v>
      </c>
      <c r="M3859" s="14" t="s">
        <v>49</v>
      </c>
      <c r="N3859" s="45">
        <v>1</v>
      </c>
      <c r="O3859" s="42">
        <f t="shared" si="684"/>
        <v>55.109999999999992</v>
      </c>
      <c r="P3859" s="45">
        <v>16.7</v>
      </c>
      <c r="Q3859" s="42">
        <f t="shared" si="685"/>
        <v>55.109999999999992</v>
      </c>
      <c r="R3859" s="42">
        <v>16.7</v>
      </c>
      <c r="S3859" s="42">
        <f t="shared" si="686"/>
        <v>55.109999999999992</v>
      </c>
      <c r="T3859" s="42">
        <v>16.7</v>
      </c>
      <c r="U3859" s="42">
        <f t="shared" si="687"/>
        <v>55.109999999999992</v>
      </c>
      <c r="V3859" s="42">
        <f t="shared" si="688"/>
        <v>16.7</v>
      </c>
      <c r="W3859" s="46">
        <v>27.845880000000001</v>
      </c>
      <c r="X3859" s="46">
        <v>-115.16275</v>
      </c>
      <c r="Y3859" s="65">
        <f t="shared" si="689"/>
        <v>68</v>
      </c>
      <c r="Z3859" s="45">
        <v>20</v>
      </c>
      <c r="AA3859" s="45">
        <v>10</v>
      </c>
      <c r="AB3859" s="42" t="s">
        <v>44</v>
      </c>
      <c r="AC3859" s="42">
        <v>4</v>
      </c>
      <c r="AD3859" s="42">
        <v>22</v>
      </c>
      <c r="AE3859" s="42">
        <v>1</v>
      </c>
      <c r="AF3859" s="42">
        <v>20</v>
      </c>
      <c r="AG3859" s="42">
        <v>270</v>
      </c>
      <c r="AH3859" t="s">
        <v>250</v>
      </c>
      <c r="AI3859" s="70">
        <f t="shared" si="694"/>
        <v>16.754999999999999</v>
      </c>
      <c r="AJ3859" s="71" t="s">
        <v>369</v>
      </c>
      <c r="AK3859" s="72">
        <f t="shared" si="695"/>
        <v>2.7483879168691034</v>
      </c>
      <c r="AL3859" s="73">
        <f t="shared" si="696"/>
        <v>2.7483879168691034</v>
      </c>
    </row>
    <row r="3860" spans="1:38">
      <c r="A3860" s="42" t="s">
        <v>215</v>
      </c>
      <c r="B3860" s="42" t="s">
        <v>201</v>
      </c>
      <c r="C3860" s="43">
        <v>40079</v>
      </c>
      <c r="D3860" s="42">
        <v>2009</v>
      </c>
      <c r="E3860" s="44">
        <v>0.62847222222222221</v>
      </c>
      <c r="F3860" s="44">
        <v>0.66249999999999998</v>
      </c>
      <c r="G3860" s="44">
        <f t="shared" si="683"/>
        <v>3.4027777777777768E-2</v>
      </c>
      <c r="H3860" s="45">
        <v>2</v>
      </c>
      <c r="I3860" s="45">
        <v>3</v>
      </c>
      <c r="J3860" s="45">
        <v>3</v>
      </c>
      <c r="K3860" s="45">
        <v>3</v>
      </c>
      <c r="L3860" s="14" t="s">
        <v>48</v>
      </c>
      <c r="M3860" s="14" t="s">
        <v>49</v>
      </c>
      <c r="N3860" s="45">
        <v>1</v>
      </c>
      <c r="O3860" s="42">
        <f t="shared" si="684"/>
        <v>17.82</v>
      </c>
      <c r="P3860" s="45">
        <v>5.4</v>
      </c>
      <c r="Q3860" s="42">
        <f t="shared" si="685"/>
        <v>11.219999999999999</v>
      </c>
      <c r="R3860" s="42">
        <v>3.4</v>
      </c>
      <c r="S3860" s="42">
        <f t="shared" si="686"/>
        <v>17.82</v>
      </c>
      <c r="T3860" s="42">
        <v>5.4</v>
      </c>
      <c r="U3860" s="42">
        <f t="shared" si="687"/>
        <v>14.52</v>
      </c>
      <c r="V3860" s="42">
        <f t="shared" si="688"/>
        <v>4.4000000000000004</v>
      </c>
      <c r="W3860" s="46">
        <v>27.849530000000001</v>
      </c>
      <c r="X3860" s="46">
        <v>-115.16419999999999</v>
      </c>
      <c r="Y3860" s="65">
        <f t="shared" si="689"/>
        <v>68</v>
      </c>
      <c r="Z3860" s="45">
        <v>20</v>
      </c>
      <c r="AA3860" s="45">
        <v>5</v>
      </c>
      <c r="AB3860" s="42" t="s">
        <v>44</v>
      </c>
      <c r="AC3860" s="42">
        <v>1</v>
      </c>
      <c r="AD3860" s="42">
        <v>18</v>
      </c>
      <c r="AE3860" s="42">
        <v>1</v>
      </c>
      <c r="AF3860" s="42">
        <v>4</v>
      </c>
      <c r="AG3860" s="42">
        <v>30</v>
      </c>
      <c r="AH3860" t="s">
        <v>250</v>
      </c>
      <c r="AI3860" s="70">
        <f t="shared" si="694"/>
        <v>13.918999999999999</v>
      </c>
      <c r="AJ3860" s="71" t="s">
        <v>369</v>
      </c>
      <c r="AK3860" s="72">
        <f t="shared" si="695"/>
        <v>1.8310631406548505</v>
      </c>
      <c r="AL3860" s="73">
        <f t="shared" si="696"/>
        <v>1.8310631406548505</v>
      </c>
    </row>
    <row r="3861" spans="1:38">
      <c r="A3861" s="42" t="s">
        <v>215</v>
      </c>
      <c r="B3861" s="42" t="s">
        <v>201</v>
      </c>
      <c r="C3861" s="43">
        <v>40079</v>
      </c>
      <c r="D3861" s="42">
        <v>2009</v>
      </c>
      <c r="E3861" s="44">
        <v>0.62847222222222221</v>
      </c>
      <c r="F3861" s="44">
        <v>0.66249999999999998</v>
      </c>
      <c r="G3861" s="44">
        <f t="shared" si="683"/>
        <v>3.4027777777777768E-2</v>
      </c>
      <c r="H3861" s="45">
        <v>2</v>
      </c>
      <c r="I3861" s="45">
        <v>3</v>
      </c>
      <c r="J3861" s="45">
        <v>3</v>
      </c>
      <c r="K3861" s="45">
        <v>3</v>
      </c>
      <c r="L3861" s="14" t="s">
        <v>48</v>
      </c>
      <c r="M3861" s="14" t="s">
        <v>49</v>
      </c>
      <c r="N3861" s="45">
        <v>1</v>
      </c>
      <c r="O3861" s="42">
        <f t="shared" si="684"/>
        <v>17.82</v>
      </c>
      <c r="P3861" s="45">
        <v>5.4</v>
      </c>
      <c r="Q3861" s="42">
        <f t="shared" si="685"/>
        <v>11.219999999999999</v>
      </c>
      <c r="R3861" s="42">
        <v>3.4</v>
      </c>
      <c r="S3861" s="42">
        <f t="shared" si="686"/>
        <v>17.82</v>
      </c>
      <c r="T3861" s="42">
        <v>5.4</v>
      </c>
      <c r="U3861" s="42">
        <f t="shared" si="687"/>
        <v>14.52</v>
      </c>
      <c r="V3861" s="42">
        <f t="shared" si="688"/>
        <v>4.4000000000000004</v>
      </c>
      <c r="W3861" s="46">
        <v>27.849530000000001</v>
      </c>
      <c r="X3861" s="46">
        <v>-115.16419999999999</v>
      </c>
      <c r="Y3861" s="65">
        <f t="shared" si="689"/>
        <v>68</v>
      </c>
      <c r="Z3861" s="45">
        <v>20</v>
      </c>
      <c r="AA3861" s="45">
        <v>5</v>
      </c>
      <c r="AB3861" s="42" t="s">
        <v>44</v>
      </c>
      <c r="AC3861" s="42">
        <v>2</v>
      </c>
      <c r="AD3861" s="42">
        <v>6</v>
      </c>
      <c r="AE3861" s="42">
        <v>1</v>
      </c>
      <c r="AF3861" s="42">
        <v>10</v>
      </c>
      <c r="AG3861" s="42">
        <v>30</v>
      </c>
      <c r="AH3861" t="s">
        <v>250</v>
      </c>
      <c r="AI3861" s="70">
        <f t="shared" si="694"/>
        <v>5.4109999999999996</v>
      </c>
      <c r="AJ3861" s="71" t="s">
        <v>369</v>
      </c>
      <c r="AK3861" s="72">
        <f t="shared" si="695"/>
        <v>0.23124881896144875</v>
      </c>
      <c r="AL3861" s="73">
        <f t="shared" si="696"/>
        <v>0.23124881896144875</v>
      </c>
    </row>
    <row r="3862" spans="1:38">
      <c r="A3862" s="42" t="s">
        <v>215</v>
      </c>
      <c r="B3862" s="42" t="s">
        <v>201</v>
      </c>
      <c r="C3862" s="43">
        <v>40079</v>
      </c>
      <c r="D3862" s="42">
        <v>2009</v>
      </c>
      <c r="E3862" s="44">
        <v>0.62847222222222221</v>
      </c>
      <c r="F3862" s="44">
        <v>0.66249999999999998</v>
      </c>
      <c r="G3862" s="44">
        <f t="shared" si="683"/>
        <v>3.4027777777777768E-2</v>
      </c>
      <c r="H3862" s="45">
        <v>2</v>
      </c>
      <c r="I3862" s="45">
        <v>3</v>
      </c>
      <c r="J3862" s="45">
        <v>3</v>
      </c>
      <c r="K3862" s="45">
        <v>3</v>
      </c>
      <c r="L3862" s="14" t="s">
        <v>48</v>
      </c>
      <c r="M3862" s="14" t="s">
        <v>49</v>
      </c>
      <c r="N3862" s="45">
        <v>1</v>
      </c>
      <c r="O3862" s="42">
        <f t="shared" si="684"/>
        <v>17.82</v>
      </c>
      <c r="P3862" s="45">
        <v>5.4</v>
      </c>
      <c r="Q3862" s="42">
        <f t="shared" si="685"/>
        <v>11.219999999999999</v>
      </c>
      <c r="R3862" s="42">
        <v>3.4</v>
      </c>
      <c r="S3862" s="42">
        <f t="shared" si="686"/>
        <v>17.82</v>
      </c>
      <c r="T3862" s="42">
        <v>5.4</v>
      </c>
      <c r="U3862" s="42">
        <f t="shared" si="687"/>
        <v>14.52</v>
      </c>
      <c r="V3862" s="42">
        <f t="shared" si="688"/>
        <v>4.4000000000000004</v>
      </c>
      <c r="W3862" s="46">
        <v>27.849530000000001</v>
      </c>
      <c r="X3862" s="46">
        <v>-115.16419999999999</v>
      </c>
      <c r="Y3862" s="65">
        <f t="shared" si="689"/>
        <v>68</v>
      </c>
      <c r="Z3862" s="45">
        <v>20</v>
      </c>
      <c r="AA3862" s="45">
        <v>5</v>
      </c>
      <c r="AB3862" s="42" t="s">
        <v>44</v>
      </c>
      <c r="AC3862" s="42">
        <v>2</v>
      </c>
      <c r="AD3862" s="42">
        <v>16</v>
      </c>
      <c r="AE3862" s="42">
        <v>1</v>
      </c>
      <c r="AF3862" s="42">
        <v>10</v>
      </c>
      <c r="AG3862" s="42">
        <v>30</v>
      </c>
      <c r="AH3862" t="s">
        <v>250</v>
      </c>
      <c r="AI3862" s="70">
        <f t="shared" si="694"/>
        <v>12.500999999999999</v>
      </c>
      <c r="AJ3862" s="71" t="s">
        <v>369</v>
      </c>
      <c r="AK3862" s="72">
        <f t="shared" si="695"/>
        <v>1.4471406331162124</v>
      </c>
      <c r="AL3862" s="73">
        <f t="shared" si="696"/>
        <v>1.4471406331162124</v>
      </c>
    </row>
    <row r="3863" spans="1:38">
      <c r="A3863" s="42" t="s">
        <v>215</v>
      </c>
      <c r="B3863" s="42" t="s">
        <v>201</v>
      </c>
      <c r="C3863" s="43">
        <v>40079</v>
      </c>
      <c r="D3863" s="42">
        <v>2009</v>
      </c>
      <c r="E3863" s="44">
        <v>0.62847222222222221</v>
      </c>
      <c r="F3863" s="44">
        <v>0.66249999999999998</v>
      </c>
      <c r="G3863" s="44">
        <f t="shared" si="683"/>
        <v>3.4027777777777768E-2</v>
      </c>
      <c r="H3863" s="45">
        <v>2</v>
      </c>
      <c r="I3863" s="45">
        <v>3</v>
      </c>
      <c r="J3863" s="45">
        <v>3</v>
      </c>
      <c r="K3863" s="45">
        <v>3</v>
      </c>
      <c r="L3863" s="14" t="s">
        <v>48</v>
      </c>
      <c r="M3863" s="14" t="s">
        <v>49</v>
      </c>
      <c r="N3863" s="45">
        <v>1</v>
      </c>
      <c r="O3863" s="42">
        <f t="shared" si="684"/>
        <v>17.82</v>
      </c>
      <c r="P3863" s="45">
        <v>5.4</v>
      </c>
      <c r="Q3863" s="42">
        <f t="shared" si="685"/>
        <v>11.219999999999999</v>
      </c>
      <c r="R3863" s="42">
        <v>3.4</v>
      </c>
      <c r="S3863" s="42">
        <f t="shared" si="686"/>
        <v>17.82</v>
      </c>
      <c r="T3863" s="42">
        <v>5.4</v>
      </c>
      <c r="U3863" s="42">
        <f t="shared" si="687"/>
        <v>14.52</v>
      </c>
      <c r="V3863" s="42">
        <f t="shared" si="688"/>
        <v>4.4000000000000004</v>
      </c>
      <c r="W3863" s="46">
        <v>27.849530000000001</v>
      </c>
      <c r="X3863" s="46">
        <v>-115.16419999999999</v>
      </c>
      <c r="Y3863" s="65">
        <f t="shared" si="689"/>
        <v>68</v>
      </c>
      <c r="Z3863" s="45">
        <v>20</v>
      </c>
      <c r="AA3863" s="45">
        <v>5</v>
      </c>
      <c r="AB3863" s="42" t="s">
        <v>44</v>
      </c>
      <c r="AC3863" s="42">
        <v>2</v>
      </c>
      <c r="AD3863" s="42">
        <v>19</v>
      </c>
      <c r="AE3863" s="42">
        <v>1</v>
      </c>
      <c r="AF3863" s="42">
        <v>10</v>
      </c>
      <c r="AG3863" s="42">
        <v>30</v>
      </c>
      <c r="AH3863" t="s">
        <v>250</v>
      </c>
      <c r="AI3863" s="70">
        <f t="shared" si="694"/>
        <v>14.628</v>
      </c>
      <c r="AJ3863" s="71" t="s">
        <v>369</v>
      </c>
      <c r="AK3863" s="72">
        <f t="shared" si="695"/>
        <v>2.041534710262368</v>
      </c>
      <c r="AL3863" s="73">
        <f t="shared" si="696"/>
        <v>2.041534710262368</v>
      </c>
    </row>
    <row r="3864" spans="1:38">
      <c r="A3864" s="42" t="s">
        <v>215</v>
      </c>
      <c r="B3864" s="42" t="s">
        <v>201</v>
      </c>
      <c r="C3864" s="43">
        <v>40079</v>
      </c>
      <c r="D3864" s="42">
        <v>2009</v>
      </c>
      <c r="E3864" s="44">
        <v>0.62847222222222221</v>
      </c>
      <c r="F3864" s="44">
        <v>0.66249999999999998</v>
      </c>
      <c r="G3864" s="44">
        <f t="shared" si="683"/>
        <v>3.4027777777777768E-2</v>
      </c>
      <c r="H3864" s="45">
        <v>2</v>
      </c>
      <c r="I3864" s="45">
        <v>3</v>
      </c>
      <c r="J3864" s="45">
        <v>3</v>
      </c>
      <c r="K3864" s="45">
        <v>3</v>
      </c>
      <c r="L3864" s="14" t="s">
        <v>48</v>
      </c>
      <c r="M3864" s="14" t="s">
        <v>49</v>
      </c>
      <c r="N3864" s="45">
        <v>1</v>
      </c>
      <c r="O3864" s="42">
        <f t="shared" si="684"/>
        <v>17.82</v>
      </c>
      <c r="P3864" s="45">
        <v>5.4</v>
      </c>
      <c r="Q3864" s="42">
        <f t="shared" si="685"/>
        <v>11.219999999999999</v>
      </c>
      <c r="R3864" s="42">
        <v>3.4</v>
      </c>
      <c r="S3864" s="42">
        <f t="shared" si="686"/>
        <v>17.82</v>
      </c>
      <c r="T3864" s="42">
        <v>5.4</v>
      </c>
      <c r="U3864" s="42">
        <f t="shared" si="687"/>
        <v>14.52</v>
      </c>
      <c r="V3864" s="42">
        <f t="shared" si="688"/>
        <v>4.4000000000000004</v>
      </c>
      <c r="W3864" s="46">
        <v>27.849530000000001</v>
      </c>
      <c r="X3864" s="46">
        <v>-115.16419999999999</v>
      </c>
      <c r="Y3864" s="65">
        <f t="shared" si="689"/>
        <v>68</v>
      </c>
      <c r="Z3864" s="45">
        <v>20</v>
      </c>
      <c r="AA3864" s="45">
        <v>5</v>
      </c>
      <c r="AB3864" s="42" t="s">
        <v>44</v>
      </c>
      <c r="AC3864" s="42">
        <v>3</v>
      </c>
      <c r="AD3864" s="42">
        <v>17</v>
      </c>
      <c r="AE3864" s="42">
        <v>1</v>
      </c>
      <c r="AF3864" s="42">
        <v>18</v>
      </c>
      <c r="AG3864" s="42">
        <v>30</v>
      </c>
      <c r="AH3864" t="s">
        <v>250</v>
      </c>
      <c r="AI3864" s="70">
        <f t="shared" si="694"/>
        <v>13.209999999999999</v>
      </c>
      <c r="AJ3864" s="71" t="s">
        <v>369</v>
      </c>
      <c r="AK3864" s="72">
        <f t="shared" si="695"/>
        <v>1.6329725885917237</v>
      </c>
      <c r="AL3864" s="73">
        <f t="shared" si="696"/>
        <v>1.6329725885917237</v>
      </c>
    </row>
    <row r="3865" spans="1:38">
      <c r="A3865" s="42" t="s">
        <v>216</v>
      </c>
      <c r="B3865" s="42" t="s">
        <v>201</v>
      </c>
      <c r="C3865" s="43">
        <v>40079</v>
      </c>
      <c r="D3865" s="42">
        <v>2009</v>
      </c>
      <c r="E3865" s="44">
        <v>0.62847222222222221</v>
      </c>
      <c r="F3865" s="44">
        <v>0.66249999999999998</v>
      </c>
      <c r="G3865" s="44">
        <f t="shared" si="683"/>
        <v>3.4027777777777768E-2</v>
      </c>
      <c r="H3865" s="45">
        <v>2</v>
      </c>
      <c r="I3865" s="45">
        <v>3</v>
      </c>
      <c r="J3865" s="45">
        <v>3</v>
      </c>
      <c r="K3865" s="45">
        <v>3</v>
      </c>
      <c r="L3865" s="14" t="s">
        <v>48</v>
      </c>
      <c r="M3865" s="14" t="s">
        <v>49</v>
      </c>
      <c r="N3865" s="45">
        <v>1</v>
      </c>
      <c r="O3865" s="42">
        <f t="shared" si="684"/>
        <v>17.82</v>
      </c>
      <c r="P3865" s="45">
        <v>5.4</v>
      </c>
      <c r="Q3865" s="42">
        <f t="shared" si="685"/>
        <v>11.219999999999999</v>
      </c>
      <c r="R3865" s="42">
        <v>3.4</v>
      </c>
      <c r="S3865" s="42">
        <f t="shared" si="686"/>
        <v>17.82</v>
      </c>
      <c r="T3865" s="42">
        <v>5.4</v>
      </c>
      <c r="U3865" s="42">
        <f t="shared" si="687"/>
        <v>14.52</v>
      </c>
      <c r="V3865" s="42">
        <f t="shared" si="688"/>
        <v>4.4000000000000004</v>
      </c>
      <c r="W3865" s="46">
        <v>27.849530000000001</v>
      </c>
      <c r="X3865" s="46">
        <v>-115.16419999999999</v>
      </c>
      <c r="Y3865" s="65">
        <f t="shared" si="689"/>
        <v>68</v>
      </c>
      <c r="Z3865" s="45">
        <v>20</v>
      </c>
      <c r="AA3865" s="45">
        <v>5</v>
      </c>
      <c r="AB3865" s="42" t="s">
        <v>46</v>
      </c>
      <c r="AC3865" s="42">
        <v>1</v>
      </c>
      <c r="AD3865" s="42">
        <v>21</v>
      </c>
      <c r="AE3865" s="42">
        <v>1</v>
      </c>
      <c r="AF3865" s="42">
        <v>4</v>
      </c>
      <c r="AG3865" s="42">
        <v>30</v>
      </c>
      <c r="AH3865" t="s">
        <v>250</v>
      </c>
      <c r="AI3865" s="70">
        <f t="shared" ref="AI3865:AI3900" si="697">(0.748*AD3865)+1.2345</f>
        <v>16.942499999999999</v>
      </c>
      <c r="AJ3865" s="74">
        <f t="shared" ref="AJ3865:AJ3900" si="698">((POWER(AI3865*10,3.36))*2.24)/100000</f>
        <v>691.21379845369552</v>
      </c>
      <c r="AK3865" s="74">
        <f t="shared" ref="AK3865:AK3900" si="699">(0.0026*AJ3865)-0.61</f>
        <v>1.1871558759796081</v>
      </c>
      <c r="AL3865" s="73">
        <f t="shared" ref="AL3865:AL3900" si="700">IF(AK3865&gt;0,AK3865:AK3865,0)</f>
        <v>1.1871558759796081</v>
      </c>
    </row>
    <row r="3866" spans="1:38">
      <c r="A3866" s="42" t="s">
        <v>216</v>
      </c>
      <c r="B3866" s="42" t="s">
        <v>201</v>
      </c>
      <c r="C3866" s="43">
        <v>40079</v>
      </c>
      <c r="D3866" s="42">
        <v>2009</v>
      </c>
      <c r="E3866" s="44">
        <v>0.62847222222222221</v>
      </c>
      <c r="F3866" s="44">
        <v>0.66249999999999998</v>
      </c>
      <c r="G3866" s="44">
        <f t="shared" si="683"/>
        <v>3.4027777777777768E-2</v>
      </c>
      <c r="H3866" s="45">
        <v>2</v>
      </c>
      <c r="I3866" s="45">
        <v>3</v>
      </c>
      <c r="J3866" s="45">
        <v>3</v>
      </c>
      <c r="K3866" s="45">
        <v>3</v>
      </c>
      <c r="L3866" s="14" t="s">
        <v>48</v>
      </c>
      <c r="M3866" s="14" t="s">
        <v>49</v>
      </c>
      <c r="N3866" s="45">
        <v>1</v>
      </c>
      <c r="O3866" s="42">
        <f t="shared" si="684"/>
        <v>17.82</v>
      </c>
      <c r="P3866" s="45">
        <v>5.4</v>
      </c>
      <c r="Q3866" s="42">
        <f t="shared" si="685"/>
        <v>11.219999999999999</v>
      </c>
      <c r="R3866" s="42">
        <v>3.4</v>
      </c>
      <c r="S3866" s="42">
        <f t="shared" si="686"/>
        <v>17.82</v>
      </c>
      <c r="T3866" s="42">
        <v>5.4</v>
      </c>
      <c r="U3866" s="42">
        <f t="shared" si="687"/>
        <v>14.52</v>
      </c>
      <c r="V3866" s="42">
        <f t="shared" si="688"/>
        <v>4.4000000000000004</v>
      </c>
      <c r="W3866" s="46">
        <v>27.849530000000001</v>
      </c>
      <c r="X3866" s="46">
        <v>-115.16419999999999</v>
      </c>
      <c r="Y3866" s="65">
        <f t="shared" si="689"/>
        <v>68</v>
      </c>
      <c r="Z3866" s="45">
        <v>20</v>
      </c>
      <c r="AA3866" s="45">
        <v>5</v>
      </c>
      <c r="AB3866" s="42" t="s">
        <v>46</v>
      </c>
      <c r="AC3866" s="42">
        <v>2</v>
      </c>
      <c r="AD3866" s="42">
        <v>5</v>
      </c>
      <c r="AE3866" s="42">
        <v>1</v>
      </c>
      <c r="AF3866" s="42">
        <v>10</v>
      </c>
      <c r="AG3866" s="42">
        <v>30</v>
      </c>
      <c r="AH3866" t="s">
        <v>250</v>
      </c>
      <c r="AI3866" s="70">
        <f t="shared" si="697"/>
        <v>4.9744999999999999</v>
      </c>
      <c r="AJ3866" s="74">
        <f t="shared" si="698"/>
        <v>11.25449780001343</v>
      </c>
      <c r="AK3866" s="74">
        <f t="shared" si="699"/>
        <v>-0.5807383057199651</v>
      </c>
      <c r="AL3866" s="73">
        <f t="shared" si="700"/>
        <v>0</v>
      </c>
    </row>
    <row r="3867" spans="1:38">
      <c r="A3867" s="42" t="s">
        <v>216</v>
      </c>
      <c r="B3867" s="42" t="s">
        <v>201</v>
      </c>
      <c r="C3867" s="43">
        <v>40079</v>
      </c>
      <c r="D3867" s="42">
        <v>2009</v>
      </c>
      <c r="E3867" s="44">
        <v>0.62847222222222221</v>
      </c>
      <c r="F3867" s="44">
        <v>0.66249999999999998</v>
      </c>
      <c r="G3867" s="44">
        <f t="shared" si="683"/>
        <v>3.4027777777777768E-2</v>
      </c>
      <c r="H3867" s="45">
        <v>2</v>
      </c>
      <c r="I3867" s="45">
        <v>3</v>
      </c>
      <c r="J3867" s="45">
        <v>3</v>
      </c>
      <c r="K3867" s="45">
        <v>3</v>
      </c>
      <c r="L3867" s="14" t="s">
        <v>48</v>
      </c>
      <c r="M3867" s="14" t="s">
        <v>49</v>
      </c>
      <c r="N3867" s="45">
        <v>1</v>
      </c>
      <c r="O3867" s="42">
        <f t="shared" si="684"/>
        <v>17.82</v>
      </c>
      <c r="P3867" s="45">
        <v>5.4</v>
      </c>
      <c r="Q3867" s="42">
        <f t="shared" si="685"/>
        <v>11.219999999999999</v>
      </c>
      <c r="R3867" s="42">
        <v>3.4</v>
      </c>
      <c r="S3867" s="42">
        <f t="shared" si="686"/>
        <v>17.82</v>
      </c>
      <c r="T3867" s="42">
        <v>5.4</v>
      </c>
      <c r="U3867" s="42">
        <f t="shared" si="687"/>
        <v>14.52</v>
      </c>
      <c r="V3867" s="42">
        <f t="shared" si="688"/>
        <v>4.4000000000000004</v>
      </c>
      <c r="W3867" s="46">
        <v>27.849530000000001</v>
      </c>
      <c r="X3867" s="46">
        <v>-115.16419999999999</v>
      </c>
      <c r="Y3867" s="65">
        <f t="shared" si="689"/>
        <v>68</v>
      </c>
      <c r="Z3867" s="45">
        <v>20</v>
      </c>
      <c r="AA3867" s="45">
        <v>5</v>
      </c>
      <c r="AB3867" s="42" t="s">
        <v>46</v>
      </c>
      <c r="AC3867" s="42">
        <v>2</v>
      </c>
      <c r="AD3867" s="42">
        <v>5</v>
      </c>
      <c r="AE3867" s="42">
        <v>1</v>
      </c>
      <c r="AF3867" s="42">
        <v>10</v>
      </c>
      <c r="AG3867" s="42">
        <v>30</v>
      </c>
      <c r="AH3867" t="s">
        <v>250</v>
      </c>
      <c r="AI3867" s="70">
        <f t="shared" si="697"/>
        <v>4.9744999999999999</v>
      </c>
      <c r="AJ3867" s="74">
        <f t="shared" si="698"/>
        <v>11.25449780001343</v>
      </c>
      <c r="AK3867" s="74">
        <f t="shared" si="699"/>
        <v>-0.5807383057199651</v>
      </c>
      <c r="AL3867" s="73">
        <f t="shared" si="700"/>
        <v>0</v>
      </c>
    </row>
    <row r="3868" spans="1:38">
      <c r="A3868" s="42" t="s">
        <v>216</v>
      </c>
      <c r="B3868" s="42" t="s">
        <v>201</v>
      </c>
      <c r="C3868" s="43">
        <v>40079</v>
      </c>
      <c r="D3868" s="42">
        <v>2009</v>
      </c>
      <c r="E3868" s="44">
        <v>0.62847222222222221</v>
      </c>
      <c r="F3868" s="44">
        <v>0.66249999999999998</v>
      </c>
      <c r="G3868" s="44">
        <f t="shared" si="683"/>
        <v>3.4027777777777768E-2</v>
      </c>
      <c r="H3868" s="45">
        <v>2</v>
      </c>
      <c r="I3868" s="45">
        <v>3</v>
      </c>
      <c r="J3868" s="45">
        <v>3</v>
      </c>
      <c r="K3868" s="45">
        <v>3</v>
      </c>
      <c r="L3868" s="14" t="s">
        <v>48</v>
      </c>
      <c r="M3868" s="14" t="s">
        <v>49</v>
      </c>
      <c r="N3868" s="45">
        <v>1</v>
      </c>
      <c r="O3868" s="42">
        <f t="shared" si="684"/>
        <v>17.82</v>
      </c>
      <c r="P3868" s="45">
        <v>5.4</v>
      </c>
      <c r="Q3868" s="42">
        <f t="shared" si="685"/>
        <v>11.219999999999999</v>
      </c>
      <c r="R3868" s="42">
        <v>3.4</v>
      </c>
      <c r="S3868" s="42">
        <f t="shared" si="686"/>
        <v>17.82</v>
      </c>
      <c r="T3868" s="42">
        <v>5.4</v>
      </c>
      <c r="U3868" s="42">
        <f t="shared" si="687"/>
        <v>14.52</v>
      </c>
      <c r="V3868" s="42">
        <f t="shared" si="688"/>
        <v>4.4000000000000004</v>
      </c>
      <c r="W3868" s="46">
        <v>27.849530000000001</v>
      </c>
      <c r="X3868" s="46">
        <v>-115.16419999999999</v>
      </c>
      <c r="Y3868" s="65">
        <f t="shared" si="689"/>
        <v>68</v>
      </c>
      <c r="Z3868" s="45">
        <v>20</v>
      </c>
      <c r="AA3868" s="45">
        <v>5</v>
      </c>
      <c r="AB3868" s="42" t="s">
        <v>46</v>
      </c>
      <c r="AC3868" s="42">
        <v>2</v>
      </c>
      <c r="AD3868" s="42">
        <v>6</v>
      </c>
      <c r="AE3868" s="42">
        <v>1</v>
      </c>
      <c r="AF3868" s="42">
        <v>10</v>
      </c>
      <c r="AG3868" s="42">
        <v>30</v>
      </c>
      <c r="AH3868" t="s">
        <v>250</v>
      </c>
      <c r="AI3868" s="70">
        <f t="shared" si="697"/>
        <v>5.7224999999999993</v>
      </c>
      <c r="AJ3868" s="74">
        <f t="shared" si="698"/>
        <v>18.019233408282847</v>
      </c>
      <c r="AK3868" s="74">
        <f t="shared" si="699"/>
        <v>-0.56314999313846459</v>
      </c>
      <c r="AL3868" s="73">
        <f t="shared" si="700"/>
        <v>0</v>
      </c>
    </row>
    <row r="3869" spans="1:38">
      <c r="A3869" s="42" t="s">
        <v>216</v>
      </c>
      <c r="B3869" s="42" t="s">
        <v>201</v>
      </c>
      <c r="C3869" s="43">
        <v>40079</v>
      </c>
      <c r="D3869" s="42">
        <v>2009</v>
      </c>
      <c r="E3869" s="44">
        <v>0.62847222222222221</v>
      </c>
      <c r="F3869" s="44">
        <v>0.66249999999999998</v>
      </c>
      <c r="G3869" s="44">
        <f t="shared" si="683"/>
        <v>3.4027777777777768E-2</v>
      </c>
      <c r="H3869" s="45">
        <v>2</v>
      </c>
      <c r="I3869" s="45">
        <v>3</v>
      </c>
      <c r="J3869" s="45">
        <v>3</v>
      </c>
      <c r="K3869" s="45">
        <v>3</v>
      </c>
      <c r="L3869" s="14" t="s">
        <v>48</v>
      </c>
      <c r="M3869" s="14" t="s">
        <v>49</v>
      </c>
      <c r="N3869" s="45">
        <v>1</v>
      </c>
      <c r="O3869" s="42">
        <f t="shared" si="684"/>
        <v>17.82</v>
      </c>
      <c r="P3869" s="45">
        <v>5.4</v>
      </c>
      <c r="Q3869" s="42">
        <f t="shared" si="685"/>
        <v>11.219999999999999</v>
      </c>
      <c r="R3869" s="42">
        <v>3.4</v>
      </c>
      <c r="S3869" s="42">
        <f t="shared" si="686"/>
        <v>17.82</v>
      </c>
      <c r="T3869" s="42">
        <v>5.4</v>
      </c>
      <c r="U3869" s="42">
        <f t="shared" si="687"/>
        <v>14.52</v>
      </c>
      <c r="V3869" s="42">
        <f t="shared" si="688"/>
        <v>4.4000000000000004</v>
      </c>
      <c r="W3869" s="46">
        <v>27.849530000000001</v>
      </c>
      <c r="X3869" s="46">
        <v>-115.16419999999999</v>
      </c>
      <c r="Y3869" s="65">
        <f t="shared" si="689"/>
        <v>68</v>
      </c>
      <c r="Z3869" s="45">
        <v>20</v>
      </c>
      <c r="AA3869" s="45">
        <v>5</v>
      </c>
      <c r="AB3869" s="42" t="s">
        <v>46</v>
      </c>
      <c r="AC3869" s="42">
        <v>2</v>
      </c>
      <c r="AD3869" s="42">
        <v>7</v>
      </c>
      <c r="AE3869" s="42">
        <v>1</v>
      </c>
      <c r="AF3869" s="42">
        <v>10</v>
      </c>
      <c r="AG3869" s="42">
        <v>30</v>
      </c>
      <c r="AH3869" t="s">
        <v>250</v>
      </c>
      <c r="AI3869" s="70">
        <f t="shared" si="697"/>
        <v>6.4704999999999995</v>
      </c>
      <c r="AJ3869" s="74">
        <f t="shared" si="698"/>
        <v>27.226960789980438</v>
      </c>
      <c r="AK3869" s="74">
        <f t="shared" si="699"/>
        <v>-0.5392099019460509</v>
      </c>
      <c r="AL3869" s="73">
        <f t="shared" si="700"/>
        <v>0</v>
      </c>
    </row>
    <row r="3870" spans="1:38">
      <c r="A3870" s="42" t="s">
        <v>216</v>
      </c>
      <c r="B3870" s="42" t="s">
        <v>201</v>
      </c>
      <c r="C3870" s="43">
        <v>40079</v>
      </c>
      <c r="D3870" s="42">
        <v>2009</v>
      </c>
      <c r="E3870" s="44">
        <v>0.62847222222222221</v>
      </c>
      <c r="F3870" s="44">
        <v>0.66249999999999998</v>
      </c>
      <c r="G3870" s="44">
        <f t="shared" si="683"/>
        <v>3.4027777777777768E-2</v>
      </c>
      <c r="H3870" s="45">
        <v>2</v>
      </c>
      <c r="I3870" s="45">
        <v>3</v>
      </c>
      <c r="J3870" s="45">
        <v>3</v>
      </c>
      <c r="K3870" s="45">
        <v>3</v>
      </c>
      <c r="L3870" s="14" t="s">
        <v>48</v>
      </c>
      <c r="M3870" s="14" t="s">
        <v>49</v>
      </c>
      <c r="N3870" s="45">
        <v>1</v>
      </c>
      <c r="O3870" s="42">
        <f t="shared" si="684"/>
        <v>17.82</v>
      </c>
      <c r="P3870" s="45">
        <v>5.4</v>
      </c>
      <c r="Q3870" s="42">
        <f t="shared" si="685"/>
        <v>11.219999999999999</v>
      </c>
      <c r="R3870" s="42">
        <v>3.4</v>
      </c>
      <c r="S3870" s="42">
        <f t="shared" si="686"/>
        <v>17.82</v>
      </c>
      <c r="T3870" s="42">
        <v>5.4</v>
      </c>
      <c r="U3870" s="42">
        <f t="shared" si="687"/>
        <v>14.52</v>
      </c>
      <c r="V3870" s="42">
        <f t="shared" si="688"/>
        <v>4.4000000000000004</v>
      </c>
      <c r="W3870" s="46">
        <v>27.849530000000001</v>
      </c>
      <c r="X3870" s="46">
        <v>-115.16419999999999</v>
      </c>
      <c r="Y3870" s="65">
        <f t="shared" si="689"/>
        <v>68</v>
      </c>
      <c r="Z3870" s="45">
        <v>20</v>
      </c>
      <c r="AA3870" s="45">
        <v>5</v>
      </c>
      <c r="AB3870" s="42" t="s">
        <v>46</v>
      </c>
      <c r="AC3870" s="42">
        <v>2</v>
      </c>
      <c r="AD3870" s="42">
        <v>8</v>
      </c>
      <c r="AE3870" s="42">
        <v>1</v>
      </c>
      <c r="AF3870" s="42">
        <v>10</v>
      </c>
      <c r="AG3870" s="42">
        <v>30</v>
      </c>
      <c r="AH3870" t="s">
        <v>250</v>
      </c>
      <c r="AI3870" s="70">
        <f t="shared" si="697"/>
        <v>7.2184999999999997</v>
      </c>
      <c r="AJ3870" s="74">
        <f t="shared" si="698"/>
        <v>39.321475564653859</v>
      </c>
      <c r="AK3870" s="74">
        <f t="shared" si="699"/>
        <v>-0.5077641635318999</v>
      </c>
      <c r="AL3870" s="73">
        <f t="shared" si="700"/>
        <v>0</v>
      </c>
    </row>
    <row r="3871" spans="1:38">
      <c r="A3871" s="42" t="s">
        <v>216</v>
      </c>
      <c r="B3871" s="42" t="s">
        <v>201</v>
      </c>
      <c r="C3871" s="43">
        <v>40079</v>
      </c>
      <c r="D3871" s="42">
        <v>2009</v>
      </c>
      <c r="E3871" s="44">
        <v>0.62847222222222221</v>
      </c>
      <c r="F3871" s="44">
        <v>0.66249999999999998</v>
      </c>
      <c r="G3871" s="44">
        <f t="shared" si="683"/>
        <v>3.4027777777777768E-2</v>
      </c>
      <c r="H3871" s="45">
        <v>2</v>
      </c>
      <c r="I3871" s="45">
        <v>3</v>
      </c>
      <c r="J3871" s="45">
        <v>3</v>
      </c>
      <c r="K3871" s="45">
        <v>3</v>
      </c>
      <c r="L3871" s="14" t="s">
        <v>48</v>
      </c>
      <c r="M3871" s="14" t="s">
        <v>49</v>
      </c>
      <c r="N3871" s="45">
        <v>1</v>
      </c>
      <c r="O3871" s="42">
        <f t="shared" si="684"/>
        <v>17.82</v>
      </c>
      <c r="P3871" s="45">
        <v>5.4</v>
      </c>
      <c r="Q3871" s="42">
        <f t="shared" si="685"/>
        <v>11.219999999999999</v>
      </c>
      <c r="R3871" s="42">
        <v>3.4</v>
      </c>
      <c r="S3871" s="42">
        <f t="shared" si="686"/>
        <v>17.82</v>
      </c>
      <c r="T3871" s="42">
        <v>5.4</v>
      </c>
      <c r="U3871" s="42">
        <f t="shared" si="687"/>
        <v>14.52</v>
      </c>
      <c r="V3871" s="42">
        <f t="shared" si="688"/>
        <v>4.4000000000000004</v>
      </c>
      <c r="W3871" s="46">
        <v>27.849530000000001</v>
      </c>
      <c r="X3871" s="46">
        <v>-115.16419999999999</v>
      </c>
      <c r="Y3871" s="65">
        <f t="shared" si="689"/>
        <v>68</v>
      </c>
      <c r="Z3871" s="45">
        <v>20</v>
      </c>
      <c r="AA3871" s="45">
        <v>5</v>
      </c>
      <c r="AB3871" s="42" t="s">
        <v>46</v>
      </c>
      <c r="AC3871" s="42">
        <v>2</v>
      </c>
      <c r="AD3871" s="42">
        <v>9</v>
      </c>
      <c r="AE3871" s="42">
        <v>1</v>
      </c>
      <c r="AF3871" s="42">
        <v>10</v>
      </c>
      <c r="AG3871" s="42">
        <v>30</v>
      </c>
      <c r="AH3871" t="s">
        <v>250</v>
      </c>
      <c r="AI3871" s="70">
        <f t="shared" si="697"/>
        <v>7.9664999999999999</v>
      </c>
      <c r="AJ3871" s="74">
        <f t="shared" si="698"/>
        <v>54.7654955194511</v>
      </c>
      <c r="AK3871" s="74">
        <f t="shared" si="699"/>
        <v>-0.46760971164942711</v>
      </c>
      <c r="AL3871" s="73">
        <f t="shared" si="700"/>
        <v>0</v>
      </c>
    </row>
    <row r="3872" spans="1:38">
      <c r="A3872" s="42" t="s">
        <v>216</v>
      </c>
      <c r="B3872" s="42" t="s">
        <v>201</v>
      </c>
      <c r="C3872" s="43">
        <v>40079</v>
      </c>
      <c r="D3872" s="42">
        <v>2009</v>
      </c>
      <c r="E3872" s="44">
        <v>0.62847222222222221</v>
      </c>
      <c r="F3872" s="44">
        <v>0.66249999999999998</v>
      </c>
      <c r="G3872" s="44">
        <f t="shared" si="683"/>
        <v>3.4027777777777768E-2</v>
      </c>
      <c r="H3872" s="45">
        <v>2</v>
      </c>
      <c r="I3872" s="45">
        <v>3</v>
      </c>
      <c r="J3872" s="45">
        <v>3</v>
      </c>
      <c r="K3872" s="45">
        <v>3</v>
      </c>
      <c r="L3872" s="14" t="s">
        <v>48</v>
      </c>
      <c r="M3872" s="14" t="s">
        <v>49</v>
      </c>
      <c r="N3872" s="45">
        <v>1</v>
      </c>
      <c r="O3872" s="42">
        <f t="shared" si="684"/>
        <v>17.82</v>
      </c>
      <c r="P3872" s="45">
        <v>5.4</v>
      </c>
      <c r="Q3872" s="42">
        <f t="shared" si="685"/>
        <v>11.219999999999999</v>
      </c>
      <c r="R3872" s="42">
        <v>3.4</v>
      </c>
      <c r="S3872" s="42">
        <f t="shared" si="686"/>
        <v>17.82</v>
      </c>
      <c r="T3872" s="42">
        <v>5.4</v>
      </c>
      <c r="U3872" s="42">
        <f t="shared" si="687"/>
        <v>14.52</v>
      </c>
      <c r="V3872" s="42">
        <f t="shared" si="688"/>
        <v>4.4000000000000004</v>
      </c>
      <c r="W3872" s="46">
        <v>27.849530000000001</v>
      </c>
      <c r="X3872" s="46">
        <v>-115.16419999999999</v>
      </c>
      <c r="Y3872" s="65">
        <f t="shared" si="689"/>
        <v>68</v>
      </c>
      <c r="Z3872" s="45">
        <v>20</v>
      </c>
      <c r="AA3872" s="45">
        <v>5</v>
      </c>
      <c r="AB3872" s="42" t="s">
        <v>46</v>
      </c>
      <c r="AC3872" s="42">
        <v>2</v>
      </c>
      <c r="AD3872" s="42">
        <v>10</v>
      </c>
      <c r="AE3872" s="42">
        <v>1</v>
      </c>
      <c r="AF3872" s="42">
        <v>10</v>
      </c>
      <c r="AG3872" s="42">
        <v>30</v>
      </c>
      <c r="AH3872" t="s">
        <v>250</v>
      </c>
      <c r="AI3872" s="70">
        <f t="shared" si="697"/>
        <v>8.714500000000001</v>
      </c>
      <c r="AJ3872" s="74">
        <f t="shared" si="698"/>
        <v>74.039372912203305</v>
      </c>
      <c r="AK3872" s="74">
        <f t="shared" si="699"/>
        <v>-0.41749763042827137</v>
      </c>
      <c r="AL3872" s="73">
        <f t="shared" si="700"/>
        <v>0</v>
      </c>
    </row>
    <row r="3873" spans="1:38">
      <c r="A3873" s="42" t="s">
        <v>216</v>
      </c>
      <c r="B3873" s="42" t="s">
        <v>201</v>
      </c>
      <c r="C3873" s="43">
        <v>40079</v>
      </c>
      <c r="D3873" s="42">
        <v>2009</v>
      </c>
      <c r="E3873" s="44">
        <v>0.62847222222222221</v>
      </c>
      <c r="F3873" s="44">
        <v>0.66249999999999998</v>
      </c>
      <c r="G3873" s="44">
        <f t="shared" si="683"/>
        <v>3.4027777777777768E-2</v>
      </c>
      <c r="H3873" s="45">
        <v>2</v>
      </c>
      <c r="I3873" s="45">
        <v>3</v>
      </c>
      <c r="J3873" s="45">
        <v>3</v>
      </c>
      <c r="K3873" s="45">
        <v>3</v>
      </c>
      <c r="L3873" s="14" t="s">
        <v>48</v>
      </c>
      <c r="M3873" s="14" t="s">
        <v>49</v>
      </c>
      <c r="N3873" s="45">
        <v>1</v>
      </c>
      <c r="O3873" s="42">
        <f t="shared" si="684"/>
        <v>17.82</v>
      </c>
      <c r="P3873" s="45">
        <v>5.4</v>
      </c>
      <c r="Q3873" s="42">
        <f t="shared" si="685"/>
        <v>11.219999999999999</v>
      </c>
      <c r="R3873" s="42">
        <v>3.4</v>
      </c>
      <c r="S3873" s="42">
        <f t="shared" si="686"/>
        <v>17.82</v>
      </c>
      <c r="T3873" s="42">
        <v>5.4</v>
      </c>
      <c r="U3873" s="42">
        <f t="shared" si="687"/>
        <v>14.52</v>
      </c>
      <c r="V3873" s="42">
        <f t="shared" si="688"/>
        <v>4.4000000000000004</v>
      </c>
      <c r="W3873" s="46">
        <v>27.849530000000001</v>
      </c>
      <c r="X3873" s="46">
        <v>-115.16419999999999</v>
      </c>
      <c r="Y3873" s="65">
        <f t="shared" si="689"/>
        <v>68</v>
      </c>
      <c r="Z3873" s="45">
        <v>20</v>
      </c>
      <c r="AA3873" s="45">
        <v>5</v>
      </c>
      <c r="AB3873" s="42" t="s">
        <v>46</v>
      </c>
      <c r="AC3873" s="42">
        <v>2</v>
      </c>
      <c r="AD3873" s="42">
        <v>11</v>
      </c>
      <c r="AE3873" s="42">
        <v>1</v>
      </c>
      <c r="AF3873" s="42">
        <v>10</v>
      </c>
      <c r="AG3873" s="42">
        <v>30</v>
      </c>
      <c r="AH3873" t="s">
        <v>250</v>
      </c>
      <c r="AI3873" s="70">
        <f t="shared" si="697"/>
        <v>9.4625000000000004</v>
      </c>
      <c r="AJ3873" s="74">
        <f t="shared" si="698"/>
        <v>97.640010435523564</v>
      </c>
      <c r="AK3873" s="74">
        <f t="shared" si="699"/>
        <v>-0.35613597286763871</v>
      </c>
      <c r="AL3873" s="73">
        <f t="shared" si="700"/>
        <v>0</v>
      </c>
    </row>
    <row r="3874" spans="1:38">
      <c r="A3874" s="42" t="s">
        <v>216</v>
      </c>
      <c r="B3874" s="42" t="s">
        <v>201</v>
      </c>
      <c r="C3874" s="43">
        <v>40079</v>
      </c>
      <c r="D3874" s="42">
        <v>2009</v>
      </c>
      <c r="E3874" s="44">
        <v>0.62847222222222221</v>
      </c>
      <c r="F3874" s="44">
        <v>0.66249999999999998</v>
      </c>
      <c r="G3874" s="44">
        <f t="shared" si="683"/>
        <v>3.4027777777777768E-2</v>
      </c>
      <c r="H3874" s="45">
        <v>2</v>
      </c>
      <c r="I3874" s="45">
        <v>3</v>
      </c>
      <c r="J3874" s="45">
        <v>3</v>
      </c>
      <c r="K3874" s="45">
        <v>3</v>
      </c>
      <c r="L3874" s="14" t="s">
        <v>48</v>
      </c>
      <c r="M3874" s="14" t="s">
        <v>49</v>
      </c>
      <c r="N3874" s="45">
        <v>1</v>
      </c>
      <c r="O3874" s="42">
        <f t="shared" si="684"/>
        <v>17.82</v>
      </c>
      <c r="P3874" s="45">
        <v>5.4</v>
      </c>
      <c r="Q3874" s="42">
        <f t="shared" si="685"/>
        <v>11.219999999999999</v>
      </c>
      <c r="R3874" s="42">
        <v>3.4</v>
      </c>
      <c r="S3874" s="42">
        <f t="shared" si="686"/>
        <v>17.82</v>
      </c>
      <c r="T3874" s="42">
        <v>5.4</v>
      </c>
      <c r="U3874" s="42">
        <f t="shared" si="687"/>
        <v>14.52</v>
      </c>
      <c r="V3874" s="42">
        <f t="shared" si="688"/>
        <v>4.4000000000000004</v>
      </c>
      <c r="W3874" s="46">
        <v>27.849530000000001</v>
      </c>
      <c r="X3874" s="46">
        <v>-115.16419999999999</v>
      </c>
      <c r="Y3874" s="65">
        <f t="shared" si="689"/>
        <v>68</v>
      </c>
      <c r="Z3874" s="45">
        <v>20</v>
      </c>
      <c r="AA3874" s="45">
        <v>5</v>
      </c>
      <c r="AB3874" s="42" t="s">
        <v>46</v>
      </c>
      <c r="AC3874" s="42">
        <v>2</v>
      </c>
      <c r="AD3874" s="42">
        <v>12</v>
      </c>
      <c r="AE3874" s="42">
        <v>1</v>
      </c>
      <c r="AF3874" s="42">
        <v>10</v>
      </c>
      <c r="AG3874" s="42">
        <v>30</v>
      </c>
      <c r="AH3874" t="s">
        <v>250</v>
      </c>
      <c r="AI3874" s="70">
        <f t="shared" si="697"/>
        <v>10.2105</v>
      </c>
      <c r="AJ3874" s="74">
        <f t="shared" si="698"/>
        <v>126.07993341662893</v>
      </c>
      <c r="AK3874" s="74">
        <f t="shared" si="699"/>
        <v>-0.28219217311676476</v>
      </c>
      <c r="AL3874" s="73">
        <f t="shared" si="700"/>
        <v>0</v>
      </c>
    </row>
    <row r="3875" spans="1:38">
      <c r="A3875" s="42" t="s">
        <v>216</v>
      </c>
      <c r="B3875" s="42" t="s">
        <v>201</v>
      </c>
      <c r="C3875" s="43">
        <v>40079</v>
      </c>
      <c r="D3875" s="42">
        <v>2009</v>
      </c>
      <c r="E3875" s="44">
        <v>0.62847222222222221</v>
      </c>
      <c r="F3875" s="44">
        <v>0.66249999999999998</v>
      </c>
      <c r="G3875" s="44">
        <f t="shared" si="683"/>
        <v>3.4027777777777768E-2</v>
      </c>
      <c r="H3875" s="45">
        <v>2</v>
      </c>
      <c r="I3875" s="45">
        <v>3</v>
      </c>
      <c r="J3875" s="45">
        <v>3</v>
      </c>
      <c r="K3875" s="45">
        <v>3</v>
      </c>
      <c r="L3875" s="14" t="s">
        <v>48</v>
      </c>
      <c r="M3875" s="14" t="s">
        <v>49</v>
      </c>
      <c r="N3875" s="45">
        <v>1</v>
      </c>
      <c r="O3875" s="42">
        <f t="shared" si="684"/>
        <v>17.82</v>
      </c>
      <c r="P3875" s="45">
        <v>5.4</v>
      </c>
      <c r="Q3875" s="42">
        <f t="shared" si="685"/>
        <v>11.219999999999999</v>
      </c>
      <c r="R3875" s="42">
        <v>3.4</v>
      </c>
      <c r="S3875" s="42">
        <f t="shared" si="686"/>
        <v>17.82</v>
      </c>
      <c r="T3875" s="42">
        <v>5.4</v>
      </c>
      <c r="U3875" s="42">
        <f t="shared" si="687"/>
        <v>14.52</v>
      </c>
      <c r="V3875" s="42">
        <f t="shared" si="688"/>
        <v>4.4000000000000004</v>
      </c>
      <c r="W3875" s="46">
        <v>27.849530000000001</v>
      </c>
      <c r="X3875" s="46">
        <v>-115.16419999999999</v>
      </c>
      <c r="Y3875" s="65">
        <f t="shared" si="689"/>
        <v>68</v>
      </c>
      <c r="Z3875" s="45">
        <v>20</v>
      </c>
      <c r="AA3875" s="45">
        <v>5</v>
      </c>
      <c r="AB3875" s="42" t="s">
        <v>46</v>
      </c>
      <c r="AC3875" s="42">
        <v>2</v>
      </c>
      <c r="AD3875" s="42">
        <v>14</v>
      </c>
      <c r="AE3875" s="42">
        <v>1</v>
      </c>
      <c r="AF3875" s="42">
        <v>10</v>
      </c>
      <c r="AG3875" s="42">
        <v>30</v>
      </c>
      <c r="AH3875" t="s">
        <v>250</v>
      </c>
      <c r="AI3875" s="70">
        <f t="shared" si="697"/>
        <v>11.7065</v>
      </c>
      <c r="AJ3875" s="74">
        <f t="shared" si="698"/>
        <v>199.60111901661068</v>
      </c>
      <c r="AK3875" s="74">
        <f t="shared" si="699"/>
        <v>-9.1037090556812195E-2</v>
      </c>
      <c r="AL3875" s="73">
        <f t="shared" si="700"/>
        <v>0</v>
      </c>
    </row>
    <row r="3876" spans="1:38">
      <c r="A3876" s="42" t="s">
        <v>216</v>
      </c>
      <c r="B3876" s="42" t="s">
        <v>201</v>
      </c>
      <c r="C3876" s="43">
        <v>40079</v>
      </c>
      <c r="D3876" s="42">
        <v>2009</v>
      </c>
      <c r="E3876" s="44">
        <v>0.62847222222222221</v>
      </c>
      <c r="F3876" s="44">
        <v>0.66249999999999998</v>
      </c>
      <c r="G3876" s="44">
        <f t="shared" si="683"/>
        <v>3.4027777777777768E-2</v>
      </c>
      <c r="H3876" s="45">
        <v>2</v>
      </c>
      <c r="I3876" s="45">
        <v>3</v>
      </c>
      <c r="J3876" s="45">
        <v>3</v>
      </c>
      <c r="K3876" s="45">
        <v>3</v>
      </c>
      <c r="L3876" s="14" t="s">
        <v>48</v>
      </c>
      <c r="M3876" s="14" t="s">
        <v>49</v>
      </c>
      <c r="N3876" s="45">
        <v>1</v>
      </c>
      <c r="O3876" s="42">
        <f t="shared" si="684"/>
        <v>17.82</v>
      </c>
      <c r="P3876" s="45">
        <v>5.4</v>
      </c>
      <c r="Q3876" s="42">
        <f t="shared" si="685"/>
        <v>11.219999999999999</v>
      </c>
      <c r="R3876" s="42">
        <v>3.4</v>
      </c>
      <c r="S3876" s="42">
        <f t="shared" si="686"/>
        <v>17.82</v>
      </c>
      <c r="T3876" s="42">
        <v>5.4</v>
      </c>
      <c r="U3876" s="42">
        <f t="shared" si="687"/>
        <v>14.52</v>
      </c>
      <c r="V3876" s="42">
        <f t="shared" si="688"/>
        <v>4.4000000000000004</v>
      </c>
      <c r="W3876" s="46">
        <v>27.849530000000001</v>
      </c>
      <c r="X3876" s="46">
        <v>-115.16419999999999</v>
      </c>
      <c r="Y3876" s="65">
        <f t="shared" si="689"/>
        <v>68</v>
      </c>
      <c r="Z3876" s="45">
        <v>20</v>
      </c>
      <c r="AA3876" s="45">
        <v>5</v>
      </c>
      <c r="AB3876" s="42" t="s">
        <v>46</v>
      </c>
      <c r="AC3876" s="42">
        <v>2</v>
      </c>
      <c r="AD3876" s="42">
        <v>15</v>
      </c>
      <c r="AE3876" s="42">
        <v>1</v>
      </c>
      <c r="AF3876" s="42">
        <v>10</v>
      </c>
      <c r="AG3876" s="42">
        <v>30</v>
      </c>
      <c r="AH3876" t="s">
        <v>250</v>
      </c>
      <c r="AI3876" s="70">
        <f t="shared" si="697"/>
        <v>12.454500000000001</v>
      </c>
      <c r="AJ3876" s="74">
        <f t="shared" si="698"/>
        <v>245.7787754986133</v>
      </c>
      <c r="AK3876" s="74">
        <f t="shared" si="699"/>
        <v>2.9024816296394529E-2</v>
      </c>
      <c r="AL3876" s="73">
        <f t="shared" si="700"/>
        <v>2.9024816296394529E-2</v>
      </c>
    </row>
    <row r="3877" spans="1:38">
      <c r="A3877" s="42" t="s">
        <v>216</v>
      </c>
      <c r="B3877" s="42" t="s">
        <v>201</v>
      </c>
      <c r="C3877" s="43">
        <v>40079</v>
      </c>
      <c r="D3877" s="42">
        <v>2009</v>
      </c>
      <c r="E3877" s="44">
        <v>0.62847222222222221</v>
      </c>
      <c r="F3877" s="44">
        <v>0.66249999999999998</v>
      </c>
      <c r="G3877" s="44">
        <f t="shared" si="683"/>
        <v>3.4027777777777768E-2</v>
      </c>
      <c r="H3877" s="45">
        <v>2</v>
      </c>
      <c r="I3877" s="45">
        <v>3</v>
      </c>
      <c r="J3877" s="45">
        <v>3</v>
      </c>
      <c r="K3877" s="45">
        <v>3</v>
      </c>
      <c r="L3877" s="14" t="s">
        <v>48</v>
      </c>
      <c r="M3877" s="14" t="s">
        <v>49</v>
      </c>
      <c r="N3877" s="45">
        <v>1</v>
      </c>
      <c r="O3877" s="42">
        <f t="shared" si="684"/>
        <v>17.82</v>
      </c>
      <c r="P3877" s="45">
        <v>5.4</v>
      </c>
      <c r="Q3877" s="42">
        <f t="shared" si="685"/>
        <v>11.219999999999999</v>
      </c>
      <c r="R3877" s="42">
        <v>3.4</v>
      </c>
      <c r="S3877" s="42">
        <f t="shared" si="686"/>
        <v>17.82</v>
      </c>
      <c r="T3877" s="42">
        <v>5.4</v>
      </c>
      <c r="U3877" s="42">
        <f t="shared" si="687"/>
        <v>14.52</v>
      </c>
      <c r="V3877" s="42">
        <f t="shared" si="688"/>
        <v>4.4000000000000004</v>
      </c>
      <c r="W3877" s="46">
        <v>27.849530000000001</v>
      </c>
      <c r="X3877" s="46">
        <v>-115.16419999999999</v>
      </c>
      <c r="Y3877" s="65">
        <f t="shared" si="689"/>
        <v>68</v>
      </c>
      <c r="Z3877" s="45">
        <v>20</v>
      </c>
      <c r="AA3877" s="45">
        <v>5</v>
      </c>
      <c r="AB3877" s="42" t="s">
        <v>46</v>
      </c>
      <c r="AC3877" s="42">
        <v>2</v>
      </c>
      <c r="AD3877" s="42">
        <v>16</v>
      </c>
      <c r="AE3877" s="42">
        <v>1</v>
      </c>
      <c r="AF3877" s="42">
        <v>10</v>
      </c>
      <c r="AG3877" s="42">
        <v>30</v>
      </c>
      <c r="AH3877" t="s">
        <v>250</v>
      </c>
      <c r="AI3877" s="70">
        <f t="shared" si="697"/>
        <v>13.202500000000001</v>
      </c>
      <c r="AJ3877" s="74">
        <f t="shared" si="698"/>
        <v>298.98731991165073</v>
      </c>
      <c r="AK3877" s="74">
        <f t="shared" si="699"/>
        <v>0.16736703177029189</v>
      </c>
      <c r="AL3877" s="73">
        <f t="shared" si="700"/>
        <v>0.16736703177029189</v>
      </c>
    </row>
    <row r="3878" spans="1:38">
      <c r="A3878" s="42" t="s">
        <v>216</v>
      </c>
      <c r="B3878" s="42" t="s">
        <v>201</v>
      </c>
      <c r="C3878" s="43">
        <v>40079</v>
      </c>
      <c r="D3878" s="42">
        <v>2009</v>
      </c>
      <c r="E3878" s="44">
        <v>0.62847222222222221</v>
      </c>
      <c r="F3878" s="44">
        <v>0.66249999999999998</v>
      </c>
      <c r="G3878" s="44">
        <f t="shared" si="683"/>
        <v>3.4027777777777768E-2</v>
      </c>
      <c r="H3878" s="45">
        <v>2</v>
      </c>
      <c r="I3878" s="45">
        <v>3</v>
      </c>
      <c r="J3878" s="45">
        <v>3</v>
      </c>
      <c r="K3878" s="45">
        <v>3</v>
      </c>
      <c r="L3878" s="14" t="s">
        <v>48</v>
      </c>
      <c r="M3878" s="14" t="s">
        <v>49</v>
      </c>
      <c r="N3878" s="45">
        <v>1</v>
      </c>
      <c r="O3878" s="42">
        <f t="shared" si="684"/>
        <v>17.82</v>
      </c>
      <c r="P3878" s="45">
        <v>5.4</v>
      </c>
      <c r="Q3878" s="42">
        <f t="shared" si="685"/>
        <v>11.219999999999999</v>
      </c>
      <c r="R3878" s="42">
        <v>3.4</v>
      </c>
      <c r="S3878" s="42">
        <f t="shared" si="686"/>
        <v>17.82</v>
      </c>
      <c r="T3878" s="42">
        <v>5.4</v>
      </c>
      <c r="U3878" s="42">
        <f t="shared" si="687"/>
        <v>14.52</v>
      </c>
      <c r="V3878" s="42">
        <f t="shared" si="688"/>
        <v>4.4000000000000004</v>
      </c>
      <c r="W3878" s="46">
        <v>27.849530000000001</v>
      </c>
      <c r="X3878" s="46">
        <v>-115.16419999999999</v>
      </c>
      <c r="Y3878" s="65">
        <f t="shared" si="689"/>
        <v>68</v>
      </c>
      <c r="Z3878" s="45">
        <v>20</v>
      </c>
      <c r="AA3878" s="45">
        <v>5</v>
      </c>
      <c r="AB3878" s="42" t="s">
        <v>46</v>
      </c>
      <c r="AC3878" s="42">
        <v>2</v>
      </c>
      <c r="AD3878" s="42">
        <v>18</v>
      </c>
      <c r="AE3878" s="42">
        <v>1</v>
      </c>
      <c r="AF3878" s="42">
        <v>10</v>
      </c>
      <c r="AG3878" s="42">
        <v>30</v>
      </c>
      <c r="AH3878" t="s">
        <v>250</v>
      </c>
      <c r="AI3878" s="70">
        <f t="shared" si="697"/>
        <v>14.698500000000001</v>
      </c>
      <c r="AJ3878" s="74">
        <f t="shared" si="698"/>
        <v>428.83019204754055</v>
      </c>
      <c r="AK3878" s="74">
        <f t="shared" si="699"/>
        <v>0.50495849932360548</v>
      </c>
      <c r="AL3878" s="73">
        <f t="shared" si="700"/>
        <v>0.50495849932360548</v>
      </c>
    </row>
    <row r="3879" spans="1:38">
      <c r="A3879" s="42" t="s">
        <v>216</v>
      </c>
      <c r="B3879" s="42" t="s">
        <v>201</v>
      </c>
      <c r="C3879" s="43">
        <v>40079</v>
      </c>
      <c r="D3879" s="42">
        <v>2009</v>
      </c>
      <c r="E3879" s="44">
        <v>0.62847222222222221</v>
      </c>
      <c r="F3879" s="44">
        <v>0.66249999999999998</v>
      </c>
      <c r="G3879" s="44">
        <f t="shared" si="683"/>
        <v>3.4027777777777768E-2</v>
      </c>
      <c r="H3879" s="45">
        <v>2</v>
      </c>
      <c r="I3879" s="45">
        <v>3</v>
      </c>
      <c r="J3879" s="45">
        <v>3</v>
      </c>
      <c r="K3879" s="45">
        <v>3</v>
      </c>
      <c r="L3879" s="14" t="s">
        <v>48</v>
      </c>
      <c r="M3879" s="14" t="s">
        <v>49</v>
      </c>
      <c r="N3879" s="45">
        <v>1</v>
      </c>
      <c r="O3879" s="42">
        <f t="shared" si="684"/>
        <v>17.82</v>
      </c>
      <c r="P3879" s="45">
        <v>5.4</v>
      </c>
      <c r="Q3879" s="42">
        <f t="shared" si="685"/>
        <v>11.219999999999999</v>
      </c>
      <c r="R3879" s="42">
        <v>3.4</v>
      </c>
      <c r="S3879" s="42">
        <f t="shared" si="686"/>
        <v>17.82</v>
      </c>
      <c r="T3879" s="42">
        <v>5.4</v>
      </c>
      <c r="U3879" s="42">
        <f t="shared" si="687"/>
        <v>14.52</v>
      </c>
      <c r="V3879" s="42">
        <f t="shared" si="688"/>
        <v>4.4000000000000004</v>
      </c>
      <c r="W3879" s="46">
        <v>27.849530000000001</v>
      </c>
      <c r="X3879" s="46">
        <v>-115.16419999999999</v>
      </c>
      <c r="Y3879" s="65">
        <f t="shared" si="689"/>
        <v>68</v>
      </c>
      <c r="Z3879" s="45">
        <v>20</v>
      </c>
      <c r="AA3879" s="45">
        <v>5</v>
      </c>
      <c r="AB3879" s="42" t="s">
        <v>46</v>
      </c>
      <c r="AC3879" s="42">
        <v>2</v>
      </c>
      <c r="AD3879" s="42">
        <v>19</v>
      </c>
      <c r="AE3879" s="42">
        <v>1</v>
      </c>
      <c r="AF3879" s="42">
        <v>10</v>
      </c>
      <c r="AG3879" s="42">
        <v>30</v>
      </c>
      <c r="AH3879" t="s">
        <v>250</v>
      </c>
      <c r="AI3879" s="70">
        <f t="shared" si="697"/>
        <v>15.4465</v>
      </c>
      <c r="AJ3879" s="74">
        <f t="shared" si="698"/>
        <v>506.66058069508574</v>
      </c>
      <c r="AK3879" s="74">
        <f t="shared" si="699"/>
        <v>0.70731750980722297</v>
      </c>
      <c r="AL3879" s="73">
        <f t="shared" si="700"/>
        <v>0.70731750980722297</v>
      </c>
    </row>
    <row r="3880" spans="1:38">
      <c r="A3880" s="42" t="s">
        <v>216</v>
      </c>
      <c r="B3880" s="42" t="s">
        <v>201</v>
      </c>
      <c r="C3880" s="43">
        <v>40079</v>
      </c>
      <c r="D3880" s="42">
        <v>2009</v>
      </c>
      <c r="E3880" s="44">
        <v>0.62847222222222221</v>
      </c>
      <c r="F3880" s="44">
        <v>0.66249999999999998</v>
      </c>
      <c r="G3880" s="44">
        <f t="shared" si="683"/>
        <v>3.4027777777777768E-2</v>
      </c>
      <c r="H3880" s="45">
        <v>2</v>
      </c>
      <c r="I3880" s="45">
        <v>3</v>
      </c>
      <c r="J3880" s="45">
        <v>3</v>
      </c>
      <c r="K3880" s="45">
        <v>3</v>
      </c>
      <c r="L3880" s="14" t="s">
        <v>48</v>
      </c>
      <c r="M3880" s="14" t="s">
        <v>49</v>
      </c>
      <c r="N3880" s="45">
        <v>1</v>
      </c>
      <c r="O3880" s="42">
        <f t="shared" si="684"/>
        <v>17.82</v>
      </c>
      <c r="P3880" s="45">
        <v>5.4</v>
      </c>
      <c r="Q3880" s="42">
        <f t="shared" si="685"/>
        <v>11.219999999999999</v>
      </c>
      <c r="R3880" s="42">
        <v>3.4</v>
      </c>
      <c r="S3880" s="42">
        <f t="shared" si="686"/>
        <v>17.82</v>
      </c>
      <c r="T3880" s="42">
        <v>5.4</v>
      </c>
      <c r="U3880" s="42">
        <f t="shared" si="687"/>
        <v>14.52</v>
      </c>
      <c r="V3880" s="42">
        <f t="shared" si="688"/>
        <v>4.4000000000000004</v>
      </c>
      <c r="W3880" s="46">
        <v>27.849530000000001</v>
      </c>
      <c r="X3880" s="46">
        <v>-115.16419999999999</v>
      </c>
      <c r="Y3880" s="65">
        <f t="shared" si="689"/>
        <v>68</v>
      </c>
      <c r="Z3880" s="45">
        <v>20</v>
      </c>
      <c r="AA3880" s="45">
        <v>5</v>
      </c>
      <c r="AB3880" s="42" t="s">
        <v>46</v>
      </c>
      <c r="AC3880" s="42">
        <v>2</v>
      </c>
      <c r="AD3880" s="42">
        <v>19</v>
      </c>
      <c r="AE3880" s="42">
        <v>1</v>
      </c>
      <c r="AF3880" s="42">
        <v>10</v>
      </c>
      <c r="AG3880" s="42">
        <v>30</v>
      </c>
      <c r="AH3880" t="s">
        <v>250</v>
      </c>
      <c r="AI3880" s="70">
        <f t="shared" si="697"/>
        <v>15.4465</v>
      </c>
      <c r="AJ3880" s="74">
        <f t="shared" si="698"/>
        <v>506.66058069508574</v>
      </c>
      <c r="AK3880" s="74">
        <f t="shared" si="699"/>
        <v>0.70731750980722297</v>
      </c>
      <c r="AL3880" s="73">
        <f t="shared" si="700"/>
        <v>0.70731750980722297</v>
      </c>
    </row>
    <row r="3881" spans="1:38">
      <c r="A3881" s="42" t="s">
        <v>216</v>
      </c>
      <c r="B3881" s="42" t="s">
        <v>201</v>
      </c>
      <c r="C3881" s="43">
        <v>40079</v>
      </c>
      <c r="D3881" s="42">
        <v>2009</v>
      </c>
      <c r="E3881" s="44">
        <v>0.62847222222222221</v>
      </c>
      <c r="F3881" s="44">
        <v>0.66249999999999998</v>
      </c>
      <c r="G3881" s="44">
        <f t="shared" si="683"/>
        <v>3.4027777777777768E-2</v>
      </c>
      <c r="H3881" s="45">
        <v>2</v>
      </c>
      <c r="I3881" s="45">
        <v>3</v>
      </c>
      <c r="J3881" s="45">
        <v>3</v>
      </c>
      <c r="K3881" s="45">
        <v>3</v>
      </c>
      <c r="L3881" s="14" t="s">
        <v>48</v>
      </c>
      <c r="M3881" s="14" t="s">
        <v>49</v>
      </c>
      <c r="N3881" s="45">
        <v>1</v>
      </c>
      <c r="O3881" s="42">
        <f t="shared" si="684"/>
        <v>17.82</v>
      </c>
      <c r="P3881" s="45">
        <v>5.4</v>
      </c>
      <c r="Q3881" s="42">
        <f t="shared" si="685"/>
        <v>11.219999999999999</v>
      </c>
      <c r="R3881" s="42">
        <v>3.4</v>
      </c>
      <c r="S3881" s="42">
        <f t="shared" si="686"/>
        <v>17.82</v>
      </c>
      <c r="T3881" s="42">
        <v>5.4</v>
      </c>
      <c r="U3881" s="42">
        <f t="shared" si="687"/>
        <v>14.52</v>
      </c>
      <c r="V3881" s="42">
        <f t="shared" si="688"/>
        <v>4.4000000000000004</v>
      </c>
      <c r="W3881" s="46">
        <v>27.849530000000001</v>
      </c>
      <c r="X3881" s="46">
        <v>-115.16419999999999</v>
      </c>
      <c r="Y3881" s="65">
        <f t="shared" si="689"/>
        <v>68</v>
      </c>
      <c r="Z3881" s="45">
        <v>20</v>
      </c>
      <c r="AA3881" s="45">
        <v>5</v>
      </c>
      <c r="AB3881" s="42" t="s">
        <v>46</v>
      </c>
      <c r="AC3881" s="42">
        <v>2</v>
      </c>
      <c r="AD3881" s="42">
        <v>20</v>
      </c>
      <c r="AE3881" s="42">
        <v>1</v>
      </c>
      <c r="AF3881" s="42">
        <v>10</v>
      </c>
      <c r="AG3881" s="42">
        <v>30</v>
      </c>
      <c r="AH3881" t="s">
        <v>250</v>
      </c>
      <c r="AI3881" s="70">
        <f t="shared" si="697"/>
        <v>16.194500000000001</v>
      </c>
      <c r="AJ3881" s="74">
        <f t="shared" si="698"/>
        <v>593.9131834357014</v>
      </c>
      <c r="AK3881" s="74">
        <f t="shared" si="699"/>
        <v>0.93417427693282351</v>
      </c>
      <c r="AL3881" s="73">
        <f t="shared" si="700"/>
        <v>0.93417427693282351</v>
      </c>
    </row>
    <row r="3882" spans="1:38">
      <c r="A3882" s="42" t="s">
        <v>216</v>
      </c>
      <c r="B3882" s="42" t="s">
        <v>201</v>
      </c>
      <c r="C3882" s="43">
        <v>40079</v>
      </c>
      <c r="D3882" s="42">
        <v>2009</v>
      </c>
      <c r="E3882" s="44">
        <v>0.62847222222222221</v>
      </c>
      <c r="F3882" s="44">
        <v>0.66249999999999998</v>
      </c>
      <c r="G3882" s="44">
        <f t="shared" si="683"/>
        <v>3.4027777777777768E-2</v>
      </c>
      <c r="H3882" s="45">
        <v>2</v>
      </c>
      <c r="I3882" s="45">
        <v>3</v>
      </c>
      <c r="J3882" s="45">
        <v>3</v>
      </c>
      <c r="K3882" s="45">
        <v>3</v>
      </c>
      <c r="L3882" s="14" t="s">
        <v>48</v>
      </c>
      <c r="M3882" s="14" t="s">
        <v>49</v>
      </c>
      <c r="N3882" s="45">
        <v>1</v>
      </c>
      <c r="O3882" s="42">
        <f t="shared" si="684"/>
        <v>17.82</v>
      </c>
      <c r="P3882" s="45">
        <v>5.4</v>
      </c>
      <c r="Q3882" s="42">
        <f t="shared" si="685"/>
        <v>11.219999999999999</v>
      </c>
      <c r="R3882" s="42">
        <v>3.4</v>
      </c>
      <c r="S3882" s="42">
        <f t="shared" si="686"/>
        <v>17.82</v>
      </c>
      <c r="T3882" s="42">
        <v>5.4</v>
      </c>
      <c r="U3882" s="42">
        <f t="shared" si="687"/>
        <v>14.52</v>
      </c>
      <c r="V3882" s="42">
        <f t="shared" si="688"/>
        <v>4.4000000000000004</v>
      </c>
      <c r="W3882" s="46">
        <v>27.849530000000001</v>
      </c>
      <c r="X3882" s="46">
        <v>-115.16419999999999</v>
      </c>
      <c r="Y3882" s="65">
        <f t="shared" si="689"/>
        <v>68</v>
      </c>
      <c r="Z3882" s="45">
        <v>20</v>
      </c>
      <c r="AA3882" s="45">
        <v>5</v>
      </c>
      <c r="AB3882" s="42" t="s">
        <v>46</v>
      </c>
      <c r="AC3882" s="42">
        <v>2</v>
      </c>
      <c r="AD3882" s="42">
        <v>20</v>
      </c>
      <c r="AE3882" s="42">
        <v>1</v>
      </c>
      <c r="AF3882" s="42">
        <v>10</v>
      </c>
      <c r="AG3882" s="42">
        <v>30</v>
      </c>
      <c r="AH3882" t="s">
        <v>250</v>
      </c>
      <c r="AI3882" s="70">
        <f t="shared" si="697"/>
        <v>16.194500000000001</v>
      </c>
      <c r="AJ3882" s="74">
        <f t="shared" si="698"/>
        <v>593.9131834357014</v>
      </c>
      <c r="AK3882" s="74">
        <f t="shared" si="699"/>
        <v>0.93417427693282351</v>
      </c>
      <c r="AL3882" s="73">
        <f t="shared" si="700"/>
        <v>0.93417427693282351</v>
      </c>
    </row>
    <row r="3883" spans="1:38">
      <c r="A3883" s="42" t="s">
        <v>216</v>
      </c>
      <c r="B3883" s="42" t="s">
        <v>201</v>
      </c>
      <c r="C3883" s="43">
        <v>40079</v>
      </c>
      <c r="D3883" s="42">
        <v>2009</v>
      </c>
      <c r="E3883" s="44">
        <v>0.62847222222222221</v>
      </c>
      <c r="F3883" s="44">
        <v>0.66249999999999998</v>
      </c>
      <c r="G3883" s="44">
        <f t="shared" si="683"/>
        <v>3.4027777777777768E-2</v>
      </c>
      <c r="H3883" s="45">
        <v>2</v>
      </c>
      <c r="I3883" s="45">
        <v>3</v>
      </c>
      <c r="J3883" s="45">
        <v>3</v>
      </c>
      <c r="K3883" s="45">
        <v>3</v>
      </c>
      <c r="L3883" s="14" t="s">
        <v>48</v>
      </c>
      <c r="M3883" s="14" t="s">
        <v>49</v>
      </c>
      <c r="N3883" s="45">
        <v>1</v>
      </c>
      <c r="O3883" s="42">
        <f t="shared" si="684"/>
        <v>17.82</v>
      </c>
      <c r="P3883" s="45">
        <v>5.4</v>
      </c>
      <c r="Q3883" s="42">
        <f t="shared" si="685"/>
        <v>11.219999999999999</v>
      </c>
      <c r="R3883" s="42">
        <v>3.4</v>
      </c>
      <c r="S3883" s="42">
        <f t="shared" si="686"/>
        <v>17.82</v>
      </c>
      <c r="T3883" s="42">
        <v>5.4</v>
      </c>
      <c r="U3883" s="42">
        <f t="shared" si="687"/>
        <v>14.52</v>
      </c>
      <c r="V3883" s="42">
        <f t="shared" si="688"/>
        <v>4.4000000000000004</v>
      </c>
      <c r="W3883" s="46">
        <v>27.849530000000001</v>
      </c>
      <c r="X3883" s="46">
        <v>-115.16419999999999</v>
      </c>
      <c r="Y3883" s="65">
        <f t="shared" si="689"/>
        <v>68</v>
      </c>
      <c r="Z3883" s="45">
        <v>20</v>
      </c>
      <c r="AA3883" s="45">
        <v>5</v>
      </c>
      <c r="AB3883" s="42" t="s">
        <v>46</v>
      </c>
      <c r="AC3883" s="42">
        <v>2</v>
      </c>
      <c r="AD3883" s="42">
        <v>21</v>
      </c>
      <c r="AE3883" s="42">
        <v>1</v>
      </c>
      <c r="AF3883" s="42">
        <v>10</v>
      </c>
      <c r="AG3883" s="42">
        <v>30</v>
      </c>
      <c r="AH3883" t="s">
        <v>250</v>
      </c>
      <c r="AI3883" s="70">
        <f t="shared" si="697"/>
        <v>16.942499999999999</v>
      </c>
      <c r="AJ3883" s="74">
        <f t="shared" si="698"/>
        <v>691.21379845369552</v>
      </c>
      <c r="AK3883" s="74">
        <f t="shared" si="699"/>
        <v>1.1871558759796081</v>
      </c>
      <c r="AL3883" s="73">
        <f t="shared" si="700"/>
        <v>1.1871558759796081</v>
      </c>
    </row>
    <row r="3884" spans="1:38">
      <c r="A3884" s="42" t="s">
        <v>216</v>
      </c>
      <c r="B3884" s="42" t="s">
        <v>201</v>
      </c>
      <c r="C3884" s="43">
        <v>40079</v>
      </c>
      <c r="D3884" s="42">
        <v>2009</v>
      </c>
      <c r="E3884" s="44">
        <v>0.62847222222222221</v>
      </c>
      <c r="F3884" s="44">
        <v>0.66249999999999998</v>
      </c>
      <c r="G3884" s="44">
        <f t="shared" si="683"/>
        <v>3.4027777777777768E-2</v>
      </c>
      <c r="H3884" s="45">
        <v>2</v>
      </c>
      <c r="I3884" s="45">
        <v>3</v>
      </c>
      <c r="J3884" s="45">
        <v>3</v>
      </c>
      <c r="K3884" s="45">
        <v>3</v>
      </c>
      <c r="L3884" s="14" t="s">
        <v>48</v>
      </c>
      <c r="M3884" s="14" t="s">
        <v>49</v>
      </c>
      <c r="N3884" s="45">
        <v>1</v>
      </c>
      <c r="O3884" s="42">
        <f t="shared" si="684"/>
        <v>17.82</v>
      </c>
      <c r="P3884" s="45">
        <v>5.4</v>
      </c>
      <c r="Q3884" s="42">
        <f t="shared" si="685"/>
        <v>11.219999999999999</v>
      </c>
      <c r="R3884" s="42">
        <v>3.4</v>
      </c>
      <c r="S3884" s="42">
        <f t="shared" si="686"/>
        <v>17.82</v>
      </c>
      <c r="T3884" s="42">
        <v>5.4</v>
      </c>
      <c r="U3884" s="42">
        <f t="shared" si="687"/>
        <v>14.52</v>
      </c>
      <c r="V3884" s="42">
        <f t="shared" si="688"/>
        <v>4.4000000000000004</v>
      </c>
      <c r="W3884" s="46">
        <v>27.849530000000001</v>
      </c>
      <c r="X3884" s="46">
        <v>-115.16419999999999</v>
      </c>
      <c r="Y3884" s="65">
        <f t="shared" si="689"/>
        <v>68</v>
      </c>
      <c r="Z3884" s="45">
        <v>20</v>
      </c>
      <c r="AA3884" s="45">
        <v>5</v>
      </c>
      <c r="AB3884" s="42" t="s">
        <v>46</v>
      </c>
      <c r="AC3884" s="42">
        <v>2</v>
      </c>
      <c r="AD3884" s="42">
        <v>21</v>
      </c>
      <c r="AE3884" s="42">
        <v>1</v>
      </c>
      <c r="AF3884" s="42">
        <v>10</v>
      </c>
      <c r="AG3884" s="42">
        <v>30</v>
      </c>
      <c r="AH3884" t="s">
        <v>250</v>
      </c>
      <c r="AI3884" s="70">
        <f t="shared" si="697"/>
        <v>16.942499999999999</v>
      </c>
      <c r="AJ3884" s="74">
        <f t="shared" si="698"/>
        <v>691.21379845369552</v>
      </c>
      <c r="AK3884" s="74">
        <f t="shared" si="699"/>
        <v>1.1871558759796081</v>
      </c>
      <c r="AL3884" s="73">
        <f t="shared" si="700"/>
        <v>1.1871558759796081</v>
      </c>
    </row>
    <row r="3885" spans="1:38">
      <c r="A3885" s="42" t="s">
        <v>216</v>
      </c>
      <c r="B3885" s="42" t="s">
        <v>201</v>
      </c>
      <c r="C3885" s="43">
        <v>40079</v>
      </c>
      <c r="D3885" s="42">
        <v>2009</v>
      </c>
      <c r="E3885" s="44">
        <v>0.62847222222222221</v>
      </c>
      <c r="F3885" s="44">
        <v>0.66249999999999998</v>
      </c>
      <c r="G3885" s="44">
        <f t="shared" si="683"/>
        <v>3.4027777777777768E-2</v>
      </c>
      <c r="H3885" s="45">
        <v>2</v>
      </c>
      <c r="I3885" s="45">
        <v>3</v>
      </c>
      <c r="J3885" s="45">
        <v>3</v>
      </c>
      <c r="K3885" s="45">
        <v>3</v>
      </c>
      <c r="L3885" s="14" t="s">
        <v>48</v>
      </c>
      <c r="M3885" s="14" t="s">
        <v>49</v>
      </c>
      <c r="N3885" s="45">
        <v>1</v>
      </c>
      <c r="O3885" s="42">
        <f t="shared" si="684"/>
        <v>17.82</v>
      </c>
      <c r="P3885" s="45">
        <v>5.4</v>
      </c>
      <c r="Q3885" s="42">
        <f t="shared" si="685"/>
        <v>11.219999999999999</v>
      </c>
      <c r="R3885" s="42">
        <v>3.4</v>
      </c>
      <c r="S3885" s="42">
        <f t="shared" si="686"/>
        <v>17.82</v>
      </c>
      <c r="T3885" s="42">
        <v>5.4</v>
      </c>
      <c r="U3885" s="42">
        <f t="shared" si="687"/>
        <v>14.52</v>
      </c>
      <c r="V3885" s="42">
        <f t="shared" si="688"/>
        <v>4.4000000000000004</v>
      </c>
      <c r="W3885" s="46">
        <v>27.849530000000001</v>
      </c>
      <c r="X3885" s="46">
        <v>-115.16419999999999</v>
      </c>
      <c r="Y3885" s="65">
        <f t="shared" si="689"/>
        <v>68</v>
      </c>
      <c r="Z3885" s="45">
        <v>20</v>
      </c>
      <c r="AA3885" s="45">
        <v>5</v>
      </c>
      <c r="AB3885" s="42" t="s">
        <v>46</v>
      </c>
      <c r="AC3885" s="42">
        <v>2</v>
      </c>
      <c r="AD3885" s="42">
        <v>22</v>
      </c>
      <c r="AE3885" s="42">
        <v>1</v>
      </c>
      <c r="AF3885" s="42">
        <v>10</v>
      </c>
      <c r="AG3885" s="42">
        <v>30</v>
      </c>
      <c r="AH3885" t="s">
        <v>250</v>
      </c>
      <c r="AI3885" s="70">
        <f t="shared" si="697"/>
        <v>17.6905</v>
      </c>
      <c r="AJ3885" s="74">
        <f t="shared" si="698"/>
        <v>799.19872211710003</v>
      </c>
      <c r="AK3885" s="74">
        <f t="shared" si="699"/>
        <v>1.4679166775044603</v>
      </c>
      <c r="AL3885" s="73">
        <f t="shared" si="700"/>
        <v>1.4679166775044603</v>
      </c>
    </row>
    <row r="3886" spans="1:38">
      <c r="A3886" s="42" t="s">
        <v>216</v>
      </c>
      <c r="B3886" s="42" t="s">
        <v>201</v>
      </c>
      <c r="C3886" s="43">
        <v>40079</v>
      </c>
      <c r="D3886" s="42">
        <v>2009</v>
      </c>
      <c r="E3886" s="44">
        <v>0.62847222222222221</v>
      </c>
      <c r="F3886" s="44">
        <v>0.66249999999999998</v>
      </c>
      <c r="G3886" s="44">
        <f t="shared" si="683"/>
        <v>3.4027777777777768E-2</v>
      </c>
      <c r="H3886" s="45">
        <v>2</v>
      </c>
      <c r="I3886" s="45">
        <v>3</v>
      </c>
      <c r="J3886" s="45">
        <v>3</v>
      </c>
      <c r="K3886" s="45">
        <v>3</v>
      </c>
      <c r="L3886" s="14" t="s">
        <v>48</v>
      </c>
      <c r="M3886" s="14" t="s">
        <v>49</v>
      </c>
      <c r="N3886" s="45">
        <v>1</v>
      </c>
      <c r="O3886" s="42">
        <f t="shared" si="684"/>
        <v>17.82</v>
      </c>
      <c r="P3886" s="45">
        <v>5.4</v>
      </c>
      <c r="Q3886" s="42">
        <f t="shared" si="685"/>
        <v>11.219999999999999</v>
      </c>
      <c r="R3886" s="42">
        <v>3.4</v>
      </c>
      <c r="S3886" s="42">
        <f t="shared" si="686"/>
        <v>17.82</v>
      </c>
      <c r="T3886" s="42">
        <v>5.4</v>
      </c>
      <c r="U3886" s="42">
        <f t="shared" si="687"/>
        <v>14.52</v>
      </c>
      <c r="V3886" s="42">
        <f t="shared" si="688"/>
        <v>4.4000000000000004</v>
      </c>
      <c r="W3886" s="46">
        <v>27.849530000000001</v>
      </c>
      <c r="X3886" s="46">
        <v>-115.16419999999999</v>
      </c>
      <c r="Y3886" s="65">
        <f t="shared" si="689"/>
        <v>68</v>
      </c>
      <c r="Z3886" s="45">
        <v>20</v>
      </c>
      <c r="AA3886" s="45">
        <v>5</v>
      </c>
      <c r="AB3886" s="42" t="s">
        <v>46</v>
      </c>
      <c r="AC3886" s="42">
        <v>2</v>
      </c>
      <c r="AD3886" s="42">
        <v>22</v>
      </c>
      <c r="AE3886" s="42">
        <v>1</v>
      </c>
      <c r="AF3886" s="42">
        <v>10</v>
      </c>
      <c r="AG3886" s="42">
        <v>30</v>
      </c>
      <c r="AH3886" t="s">
        <v>250</v>
      </c>
      <c r="AI3886" s="70">
        <f t="shared" si="697"/>
        <v>17.6905</v>
      </c>
      <c r="AJ3886" s="74">
        <f t="shared" si="698"/>
        <v>799.19872211710003</v>
      </c>
      <c r="AK3886" s="74">
        <f t="shared" si="699"/>
        <v>1.4679166775044603</v>
      </c>
      <c r="AL3886" s="73">
        <f t="shared" si="700"/>
        <v>1.4679166775044603</v>
      </c>
    </row>
    <row r="3887" spans="1:38">
      <c r="A3887" s="42" t="s">
        <v>216</v>
      </c>
      <c r="B3887" s="42" t="s">
        <v>201</v>
      </c>
      <c r="C3887" s="43">
        <v>40079</v>
      </c>
      <c r="D3887" s="42">
        <v>2009</v>
      </c>
      <c r="E3887" s="44">
        <v>0.62847222222222221</v>
      </c>
      <c r="F3887" s="44">
        <v>0.66249999999999998</v>
      </c>
      <c r="G3887" s="44">
        <f t="shared" si="683"/>
        <v>3.4027777777777768E-2</v>
      </c>
      <c r="H3887" s="45">
        <v>2</v>
      </c>
      <c r="I3887" s="45">
        <v>3</v>
      </c>
      <c r="J3887" s="45">
        <v>3</v>
      </c>
      <c r="K3887" s="45">
        <v>3</v>
      </c>
      <c r="L3887" s="14" t="s">
        <v>48</v>
      </c>
      <c r="M3887" s="14" t="s">
        <v>49</v>
      </c>
      <c r="N3887" s="45">
        <v>1</v>
      </c>
      <c r="O3887" s="42">
        <f t="shared" si="684"/>
        <v>17.82</v>
      </c>
      <c r="P3887" s="45">
        <v>5.4</v>
      </c>
      <c r="Q3887" s="42">
        <f t="shared" si="685"/>
        <v>11.219999999999999</v>
      </c>
      <c r="R3887" s="42">
        <v>3.4</v>
      </c>
      <c r="S3887" s="42">
        <f t="shared" si="686"/>
        <v>17.82</v>
      </c>
      <c r="T3887" s="42">
        <v>5.4</v>
      </c>
      <c r="U3887" s="42">
        <f t="shared" si="687"/>
        <v>14.52</v>
      </c>
      <c r="V3887" s="42">
        <f t="shared" si="688"/>
        <v>4.4000000000000004</v>
      </c>
      <c r="W3887" s="46">
        <v>27.849530000000001</v>
      </c>
      <c r="X3887" s="46">
        <v>-115.16419999999999</v>
      </c>
      <c r="Y3887" s="65">
        <f t="shared" si="689"/>
        <v>68</v>
      </c>
      <c r="Z3887" s="45">
        <v>20</v>
      </c>
      <c r="AA3887" s="45">
        <v>5</v>
      </c>
      <c r="AB3887" s="42" t="s">
        <v>46</v>
      </c>
      <c r="AC3887" s="42">
        <v>2</v>
      </c>
      <c r="AD3887" s="42">
        <v>22</v>
      </c>
      <c r="AE3887" s="42">
        <v>1</v>
      </c>
      <c r="AF3887" s="42">
        <v>10</v>
      </c>
      <c r="AG3887" s="42">
        <v>30</v>
      </c>
      <c r="AH3887" t="s">
        <v>250</v>
      </c>
      <c r="AI3887" s="70">
        <f t="shared" si="697"/>
        <v>17.6905</v>
      </c>
      <c r="AJ3887" s="74">
        <f t="shared" si="698"/>
        <v>799.19872211710003</v>
      </c>
      <c r="AK3887" s="74">
        <f t="shared" si="699"/>
        <v>1.4679166775044603</v>
      </c>
      <c r="AL3887" s="73">
        <f t="shared" si="700"/>
        <v>1.4679166775044603</v>
      </c>
    </row>
    <row r="3888" spans="1:38">
      <c r="A3888" s="42" t="s">
        <v>216</v>
      </c>
      <c r="B3888" s="42" t="s">
        <v>201</v>
      </c>
      <c r="C3888" s="43">
        <v>40079</v>
      </c>
      <c r="D3888" s="42">
        <v>2009</v>
      </c>
      <c r="E3888" s="44">
        <v>0.62847222222222221</v>
      </c>
      <c r="F3888" s="44">
        <v>0.66249999999999998</v>
      </c>
      <c r="G3888" s="44">
        <f t="shared" si="683"/>
        <v>3.4027777777777768E-2</v>
      </c>
      <c r="H3888" s="45">
        <v>2</v>
      </c>
      <c r="I3888" s="45">
        <v>3</v>
      </c>
      <c r="J3888" s="45">
        <v>3</v>
      </c>
      <c r="K3888" s="45">
        <v>3</v>
      </c>
      <c r="L3888" s="14" t="s">
        <v>48</v>
      </c>
      <c r="M3888" s="14" t="s">
        <v>49</v>
      </c>
      <c r="N3888" s="45">
        <v>1</v>
      </c>
      <c r="O3888" s="42">
        <f t="shared" si="684"/>
        <v>17.82</v>
      </c>
      <c r="P3888" s="45">
        <v>5.4</v>
      </c>
      <c r="Q3888" s="42">
        <f t="shared" si="685"/>
        <v>11.219999999999999</v>
      </c>
      <c r="R3888" s="42">
        <v>3.4</v>
      </c>
      <c r="S3888" s="42">
        <f t="shared" si="686"/>
        <v>17.82</v>
      </c>
      <c r="T3888" s="42">
        <v>5.4</v>
      </c>
      <c r="U3888" s="42">
        <f t="shared" si="687"/>
        <v>14.52</v>
      </c>
      <c r="V3888" s="42">
        <f t="shared" si="688"/>
        <v>4.4000000000000004</v>
      </c>
      <c r="W3888" s="46">
        <v>27.849530000000001</v>
      </c>
      <c r="X3888" s="46">
        <v>-115.16419999999999</v>
      </c>
      <c r="Y3888" s="65">
        <f t="shared" si="689"/>
        <v>68</v>
      </c>
      <c r="Z3888" s="45">
        <v>20</v>
      </c>
      <c r="AA3888" s="45">
        <v>5</v>
      </c>
      <c r="AB3888" s="42" t="s">
        <v>46</v>
      </c>
      <c r="AC3888" s="42">
        <v>2</v>
      </c>
      <c r="AD3888" s="42">
        <v>23</v>
      </c>
      <c r="AE3888" s="42">
        <v>1</v>
      </c>
      <c r="AF3888" s="42">
        <v>10</v>
      </c>
      <c r="AG3888" s="42">
        <v>30</v>
      </c>
      <c r="AH3888" t="s">
        <v>250</v>
      </c>
      <c r="AI3888" s="70">
        <f t="shared" si="697"/>
        <v>18.438500000000001</v>
      </c>
      <c r="AJ3888" s="74">
        <f t="shared" si="698"/>
        <v>918.51444961025391</v>
      </c>
      <c r="AK3888" s="74">
        <f t="shared" si="699"/>
        <v>1.7781375689866601</v>
      </c>
      <c r="AL3888" s="73">
        <f t="shared" si="700"/>
        <v>1.7781375689866601</v>
      </c>
    </row>
    <row r="3889" spans="1:38">
      <c r="A3889" s="42" t="s">
        <v>216</v>
      </c>
      <c r="B3889" s="42" t="s">
        <v>201</v>
      </c>
      <c r="C3889" s="43">
        <v>40079</v>
      </c>
      <c r="D3889" s="42">
        <v>2009</v>
      </c>
      <c r="E3889" s="44">
        <v>0.62847222222222221</v>
      </c>
      <c r="F3889" s="44">
        <v>0.66249999999999998</v>
      </c>
      <c r="G3889" s="44">
        <f t="shared" si="683"/>
        <v>3.4027777777777768E-2</v>
      </c>
      <c r="H3889" s="45">
        <v>2</v>
      </c>
      <c r="I3889" s="45">
        <v>3</v>
      </c>
      <c r="J3889" s="45">
        <v>3</v>
      </c>
      <c r="K3889" s="45">
        <v>3</v>
      </c>
      <c r="L3889" s="14" t="s">
        <v>48</v>
      </c>
      <c r="M3889" s="14" t="s">
        <v>49</v>
      </c>
      <c r="N3889" s="45">
        <v>1</v>
      </c>
      <c r="O3889" s="42">
        <f t="shared" si="684"/>
        <v>17.82</v>
      </c>
      <c r="P3889" s="45">
        <v>5.4</v>
      </c>
      <c r="Q3889" s="42">
        <f t="shared" si="685"/>
        <v>11.219999999999999</v>
      </c>
      <c r="R3889" s="42">
        <v>3.4</v>
      </c>
      <c r="S3889" s="42">
        <f t="shared" si="686"/>
        <v>17.82</v>
      </c>
      <c r="T3889" s="42">
        <v>5.4</v>
      </c>
      <c r="U3889" s="42">
        <f t="shared" si="687"/>
        <v>14.52</v>
      </c>
      <c r="V3889" s="42">
        <f t="shared" si="688"/>
        <v>4.4000000000000004</v>
      </c>
      <c r="W3889" s="46">
        <v>27.849530000000001</v>
      </c>
      <c r="X3889" s="46">
        <v>-115.16419999999999</v>
      </c>
      <c r="Y3889" s="65">
        <f t="shared" si="689"/>
        <v>68</v>
      </c>
      <c r="Z3889" s="45">
        <v>20</v>
      </c>
      <c r="AA3889" s="45">
        <v>5</v>
      </c>
      <c r="AB3889" s="42" t="s">
        <v>46</v>
      </c>
      <c r="AC3889" s="42">
        <v>2</v>
      </c>
      <c r="AD3889" s="42">
        <v>23</v>
      </c>
      <c r="AE3889" s="42">
        <v>1</v>
      </c>
      <c r="AF3889" s="42">
        <v>10</v>
      </c>
      <c r="AG3889" s="42">
        <v>30</v>
      </c>
      <c r="AH3889" t="s">
        <v>250</v>
      </c>
      <c r="AI3889" s="70">
        <f t="shared" si="697"/>
        <v>18.438500000000001</v>
      </c>
      <c r="AJ3889" s="74">
        <f t="shared" si="698"/>
        <v>918.51444961025391</v>
      </c>
      <c r="AK3889" s="74">
        <f t="shared" si="699"/>
        <v>1.7781375689866601</v>
      </c>
      <c r="AL3889" s="73">
        <f t="shared" si="700"/>
        <v>1.7781375689866601</v>
      </c>
    </row>
    <row r="3890" spans="1:38">
      <c r="A3890" s="42" t="s">
        <v>216</v>
      </c>
      <c r="B3890" s="42" t="s">
        <v>201</v>
      </c>
      <c r="C3890" s="43">
        <v>40079</v>
      </c>
      <c r="D3890" s="42">
        <v>2009</v>
      </c>
      <c r="E3890" s="44">
        <v>0.62847222222222221</v>
      </c>
      <c r="F3890" s="44">
        <v>0.66249999999999998</v>
      </c>
      <c r="G3890" s="44">
        <f t="shared" si="683"/>
        <v>3.4027777777777768E-2</v>
      </c>
      <c r="H3890" s="45">
        <v>2</v>
      </c>
      <c r="I3890" s="45">
        <v>3</v>
      </c>
      <c r="J3890" s="45">
        <v>3</v>
      </c>
      <c r="K3890" s="45">
        <v>3</v>
      </c>
      <c r="L3890" s="14" t="s">
        <v>48</v>
      </c>
      <c r="M3890" s="14" t="s">
        <v>49</v>
      </c>
      <c r="N3890" s="45">
        <v>1</v>
      </c>
      <c r="O3890" s="42">
        <f t="shared" si="684"/>
        <v>17.82</v>
      </c>
      <c r="P3890" s="45">
        <v>5.4</v>
      </c>
      <c r="Q3890" s="42">
        <f t="shared" si="685"/>
        <v>11.219999999999999</v>
      </c>
      <c r="R3890" s="42">
        <v>3.4</v>
      </c>
      <c r="S3890" s="42">
        <f t="shared" si="686"/>
        <v>17.82</v>
      </c>
      <c r="T3890" s="42">
        <v>5.4</v>
      </c>
      <c r="U3890" s="42">
        <f t="shared" si="687"/>
        <v>14.52</v>
      </c>
      <c r="V3890" s="42">
        <f t="shared" si="688"/>
        <v>4.4000000000000004</v>
      </c>
      <c r="W3890" s="46">
        <v>27.849530000000001</v>
      </c>
      <c r="X3890" s="46">
        <v>-115.16419999999999</v>
      </c>
      <c r="Y3890" s="65">
        <f t="shared" si="689"/>
        <v>68</v>
      </c>
      <c r="Z3890" s="45">
        <v>20</v>
      </c>
      <c r="AA3890" s="45">
        <v>5</v>
      </c>
      <c r="AB3890" s="42" t="s">
        <v>46</v>
      </c>
      <c r="AC3890" s="42">
        <v>2</v>
      </c>
      <c r="AD3890" s="42">
        <v>23</v>
      </c>
      <c r="AE3890" s="42">
        <v>1</v>
      </c>
      <c r="AF3890" s="42">
        <v>10</v>
      </c>
      <c r="AG3890" s="42">
        <v>30</v>
      </c>
      <c r="AH3890" t="s">
        <v>250</v>
      </c>
      <c r="AI3890" s="70">
        <f t="shared" si="697"/>
        <v>18.438500000000001</v>
      </c>
      <c r="AJ3890" s="74">
        <f t="shared" si="698"/>
        <v>918.51444961025391</v>
      </c>
      <c r="AK3890" s="74">
        <f t="shared" si="699"/>
        <v>1.7781375689866601</v>
      </c>
      <c r="AL3890" s="73">
        <f t="shared" si="700"/>
        <v>1.7781375689866601</v>
      </c>
    </row>
    <row r="3891" spans="1:38">
      <c r="A3891" s="42" t="s">
        <v>216</v>
      </c>
      <c r="B3891" s="42" t="s">
        <v>201</v>
      </c>
      <c r="C3891" s="43">
        <v>40079</v>
      </c>
      <c r="D3891" s="42">
        <v>2009</v>
      </c>
      <c r="E3891" s="44">
        <v>0.62847222222222221</v>
      </c>
      <c r="F3891" s="44">
        <v>0.66249999999999998</v>
      </c>
      <c r="G3891" s="44">
        <f t="shared" si="683"/>
        <v>3.4027777777777768E-2</v>
      </c>
      <c r="H3891" s="45">
        <v>2</v>
      </c>
      <c r="I3891" s="45">
        <v>3</v>
      </c>
      <c r="J3891" s="45">
        <v>3</v>
      </c>
      <c r="K3891" s="45">
        <v>3</v>
      </c>
      <c r="L3891" s="14" t="s">
        <v>48</v>
      </c>
      <c r="M3891" s="14" t="s">
        <v>49</v>
      </c>
      <c r="N3891" s="45">
        <v>1</v>
      </c>
      <c r="O3891" s="42">
        <f t="shared" si="684"/>
        <v>17.82</v>
      </c>
      <c r="P3891" s="45">
        <v>5.4</v>
      </c>
      <c r="Q3891" s="42">
        <f t="shared" si="685"/>
        <v>11.219999999999999</v>
      </c>
      <c r="R3891" s="42">
        <v>3.4</v>
      </c>
      <c r="S3891" s="42">
        <f t="shared" si="686"/>
        <v>17.82</v>
      </c>
      <c r="T3891" s="42">
        <v>5.4</v>
      </c>
      <c r="U3891" s="42">
        <f t="shared" si="687"/>
        <v>14.52</v>
      </c>
      <c r="V3891" s="42">
        <f t="shared" si="688"/>
        <v>4.4000000000000004</v>
      </c>
      <c r="W3891" s="46">
        <v>27.849530000000001</v>
      </c>
      <c r="X3891" s="46">
        <v>-115.16419999999999</v>
      </c>
      <c r="Y3891" s="65">
        <f t="shared" si="689"/>
        <v>68</v>
      </c>
      <c r="Z3891" s="45">
        <v>20</v>
      </c>
      <c r="AA3891" s="45">
        <v>5</v>
      </c>
      <c r="AB3891" s="42" t="s">
        <v>46</v>
      </c>
      <c r="AC3891" s="42">
        <v>2</v>
      </c>
      <c r="AD3891" s="42">
        <v>24</v>
      </c>
      <c r="AE3891" s="42">
        <v>1</v>
      </c>
      <c r="AF3891" s="42">
        <v>10</v>
      </c>
      <c r="AG3891" s="42">
        <v>30</v>
      </c>
      <c r="AH3891" t="s">
        <v>250</v>
      </c>
      <c r="AI3891" s="70">
        <f t="shared" si="697"/>
        <v>19.186499999999999</v>
      </c>
      <c r="AJ3891" s="74">
        <f t="shared" si="698"/>
        <v>1049.8173965226345</v>
      </c>
      <c r="AK3891" s="74">
        <f t="shared" si="699"/>
        <v>2.1195252309588497</v>
      </c>
      <c r="AL3891" s="73">
        <f t="shared" si="700"/>
        <v>2.1195252309588497</v>
      </c>
    </row>
    <row r="3892" spans="1:38">
      <c r="A3892" s="42" t="s">
        <v>216</v>
      </c>
      <c r="B3892" s="42" t="s">
        <v>201</v>
      </c>
      <c r="C3892" s="43">
        <v>40079</v>
      </c>
      <c r="D3892" s="42">
        <v>2009</v>
      </c>
      <c r="E3892" s="44">
        <v>0.62847222222222221</v>
      </c>
      <c r="F3892" s="44">
        <v>0.66249999999999998</v>
      </c>
      <c r="G3892" s="44">
        <f t="shared" si="683"/>
        <v>3.4027777777777768E-2</v>
      </c>
      <c r="H3892" s="45">
        <v>2</v>
      </c>
      <c r="I3892" s="45">
        <v>3</v>
      </c>
      <c r="J3892" s="45">
        <v>3</v>
      </c>
      <c r="K3892" s="45">
        <v>3</v>
      </c>
      <c r="L3892" s="14" t="s">
        <v>48</v>
      </c>
      <c r="M3892" s="14" t="s">
        <v>49</v>
      </c>
      <c r="N3892" s="45">
        <v>1</v>
      </c>
      <c r="O3892" s="42">
        <f t="shared" si="684"/>
        <v>17.82</v>
      </c>
      <c r="P3892" s="45">
        <v>5.4</v>
      </c>
      <c r="Q3892" s="42">
        <f t="shared" si="685"/>
        <v>11.219999999999999</v>
      </c>
      <c r="R3892" s="42">
        <v>3.4</v>
      </c>
      <c r="S3892" s="42">
        <f t="shared" si="686"/>
        <v>17.82</v>
      </c>
      <c r="T3892" s="42">
        <v>5.4</v>
      </c>
      <c r="U3892" s="42">
        <f t="shared" si="687"/>
        <v>14.52</v>
      </c>
      <c r="V3892" s="42">
        <f t="shared" si="688"/>
        <v>4.4000000000000004</v>
      </c>
      <c r="W3892" s="46">
        <v>27.849530000000001</v>
      </c>
      <c r="X3892" s="46">
        <v>-115.16419999999999</v>
      </c>
      <c r="Y3892" s="65">
        <f t="shared" si="689"/>
        <v>68</v>
      </c>
      <c r="Z3892" s="45">
        <v>20</v>
      </c>
      <c r="AA3892" s="45">
        <v>5</v>
      </c>
      <c r="AB3892" s="42" t="s">
        <v>46</v>
      </c>
      <c r="AC3892" s="42">
        <v>2</v>
      </c>
      <c r="AD3892" s="42">
        <v>24</v>
      </c>
      <c r="AE3892" s="42">
        <v>1</v>
      </c>
      <c r="AF3892" s="42">
        <v>10</v>
      </c>
      <c r="AG3892" s="42">
        <v>30</v>
      </c>
      <c r="AH3892" t="s">
        <v>250</v>
      </c>
      <c r="AI3892" s="70">
        <f t="shared" si="697"/>
        <v>19.186499999999999</v>
      </c>
      <c r="AJ3892" s="74">
        <f t="shared" si="698"/>
        <v>1049.8173965226345</v>
      </c>
      <c r="AK3892" s="74">
        <f t="shared" si="699"/>
        <v>2.1195252309588497</v>
      </c>
      <c r="AL3892" s="73">
        <f t="shared" si="700"/>
        <v>2.1195252309588497</v>
      </c>
    </row>
    <row r="3893" spans="1:38">
      <c r="A3893" s="42" t="s">
        <v>216</v>
      </c>
      <c r="B3893" s="42" t="s">
        <v>201</v>
      </c>
      <c r="C3893" s="43">
        <v>40079</v>
      </c>
      <c r="D3893" s="42">
        <v>2009</v>
      </c>
      <c r="E3893" s="44">
        <v>0.62847222222222221</v>
      </c>
      <c r="F3893" s="44">
        <v>0.66249999999999998</v>
      </c>
      <c r="G3893" s="44">
        <f t="shared" si="683"/>
        <v>3.4027777777777768E-2</v>
      </c>
      <c r="H3893" s="45">
        <v>2</v>
      </c>
      <c r="I3893" s="45">
        <v>3</v>
      </c>
      <c r="J3893" s="45">
        <v>3</v>
      </c>
      <c r="K3893" s="45">
        <v>3</v>
      </c>
      <c r="L3893" s="14" t="s">
        <v>48</v>
      </c>
      <c r="M3893" s="14" t="s">
        <v>49</v>
      </c>
      <c r="N3893" s="45">
        <v>1</v>
      </c>
      <c r="O3893" s="42">
        <f t="shared" si="684"/>
        <v>17.82</v>
      </c>
      <c r="P3893" s="45">
        <v>5.4</v>
      </c>
      <c r="Q3893" s="42">
        <f t="shared" si="685"/>
        <v>11.219999999999999</v>
      </c>
      <c r="R3893" s="42">
        <v>3.4</v>
      </c>
      <c r="S3893" s="42">
        <f t="shared" si="686"/>
        <v>17.82</v>
      </c>
      <c r="T3893" s="42">
        <v>5.4</v>
      </c>
      <c r="U3893" s="42">
        <f t="shared" si="687"/>
        <v>14.52</v>
      </c>
      <c r="V3893" s="42">
        <f t="shared" si="688"/>
        <v>4.4000000000000004</v>
      </c>
      <c r="W3893" s="46">
        <v>27.849530000000001</v>
      </c>
      <c r="X3893" s="46">
        <v>-115.16419999999999</v>
      </c>
      <c r="Y3893" s="65">
        <f t="shared" si="689"/>
        <v>68</v>
      </c>
      <c r="Z3893" s="45">
        <v>20</v>
      </c>
      <c r="AA3893" s="45">
        <v>5</v>
      </c>
      <c r="AB3893" s="42" t="s">
        <v>46</v>
      </c>
      <c r="AC3893" s="42">
        <v>2</v>
      </c>
      <c r="AD3893" s="42">
        <v>25</v>
      </c>
      <c r="AE3893" s="42">
        <v>1</v>
      </c>
      <c r="AF3893" s="42">
        <v>10</v>
      </c>
      <c r="AG3893" s="42">
        <v>30</v>
      </c>
      <c r="AH3893" t="s">
        <v>250</v>
      </c>
      <c r="AI3893" s="70">
        <f t="shared" si="697"/>
        <v>19.9345</v>
      </c>
      <c r="AJ3893" s="74">
        <f t="shared" si="698"/>
        <v>1193.7736391278531</v>
      </c>
      <c r="AK3893" s="74">
        <f t="shared" si="699"/>
        <v>2.4938114617324181</v>
      </c>
      <c r="AL3893" s="73">
        <f t="shared" si="700"/>
        <v>2.4938114617324181</v>
      </c>
    </row>
    <row r="3894" spans="1:38">
      <c r="A3894" s="42" t="s">
        <v>216</v>
      </c>
      <c r="B3894" s="42" t="s">
        <v>201</v>
      </c>
      <c r="C3894" s="43">
        <v>40079</v>
      </c>
      <c r="D3894" s="42">
        <v>2009</v>
      </c>
      <c r="E3894" s="44">
        <v>0.62847222222222221</v>
      </c>
      <c r="F3894" s="44">
        <v>0.66249999999999998</v>
      </c>
      <c r="G3894" s="44">
        <f t="shared" si="683"/>
        <v>3.4027777777777768E-2</v>
      </c>
      <c r="H3894" s="45">
        <v>2</v>
      </c>
      <c r="I3894" s="45">
        <v>3</v>
      </c>
      <c r="J3894" s="45">
        <v>3</v>
      </c>
      <c r="K3894" s="45">
        <v>3</v>
      </c>
      <c r="L3894" s="14" t="s">
        <v>48</v>
      </c>
      <c r="M3894" s="14" t="s">
        <v>49</v>
      </c>
      <c r="N3894" s="45">
        <v>1</v>
      </c>
      <c r="O3894" s="42">
        <f t="shared" si="684"/>
        <v>17.82</v>
      </c>
      <c r="P3894" s="45">
        <v>5.4</v>
      </c>
      <c r="Q3894" s="42">
        <f t="shared" si="685"/>
        <v>11.219999999999999</v>
      </c>
      <c r="R3894" s="42">
        <v>3.4</v>
      </c>
      <c r="S3894" s="42">
        <f t="shared" si="686"/>
        <v>17.82</v>
      </c>
      <c r="T3894" s="42">
        <v>5.4</v>
      </c>
      <c r="U3894" s="42">
        <f t="shared" si="687"/>
        <v>14.52</v>
      </c>
      <c r="V3894" s="42">
        <f t="shared" si="688"/>
        <v>4.4000000000000004</v>
      </c>
      <c r="W3894" s="46">
        <v>27.849530000000001</v>
      </c>
      <c r="X3894" s="46">
        <v>-115.16419999999999</v>
      </c>
      <c r="Y3894" s="65">
        <f t="shared" si="689"/>
        <v>68</v>
      </c>
      <c r="Z3894" s="45">
        <v>20</v>
      </c>
      <c r="AA3894" s="45">
        <v>5</v>
      </c>
      <c r="AB3894" s="42" t="s">
        <v>46</v>
      </c>
      <c r="AC3894" s="42">
        <v>3</v>
      </c>
      <c r="AD3894" s="42">
        <v>15</v>
      </c>
      <c r="AE3894" s="42">
        <v>1</v>
      </c>
      <c r="AF3894" s="42">
        <v>18</v>
      </c>
      <c r="AG3894" s="42">
        <v>30</v>
      </c>
      <c r="AH3894" t="s">
        <v>250</v>
      </c>
      <c r="AI3894" s="70">
        <f t="shared" si="697"/>
        <v>12.454500000000001</v>
      </c>
      <c r="AJ3894" s="74">
        <f t="shared" si="698"/>
        <v>245.7787754986133</v>
      </c>
      <c r="AK3894" s="74">
        <f t="shared" si="699"/>
        <v>2.9024816296394529E-2</v>
      </c>
      <c r="AL3894" s="73">
        <f t="shared" si="700"/>
        <v>2.9024816296394529E-2</v>
      </c>
    </row>
    <row r="3895" spans="1:38">
      <c r="A3895" s="42" t="s">
        <v>216</v>
      </c>
      <c r="B3895" s="42" t="s">
        <v>201</v>
      </c>
      <c r="C3895" s="43">
        <v>40079</v>
      </c>
      <c r="D3895" s="42">
        <v>2009</v>
      </c>
      <c r="E3895" s="44">
        <v>0.62847222222222221</v>
      </c>
      <c r="F3895" s="44">
        <v>0.66249999999999998</v>
      </c>
      <c r="G3895" s="44">
        <f t="shared" si="683"/>
        <v>3.4027777777777768E-2</v>
      </c>
      <c r="H3895" s="45">
        <v>2</v>
      </c>
      <c r="I3895" s="45">
        <v>3</v>
      </c>
      <c r="J3895" s="45">
        <v>3</v>
      </c>
      <c r="K3895" s="45">
        <v>3</v>
      </c>
      <c r="L3895" s="14" t="s">
        <v>48</v>
      </c>
      <c r="M3895" s="14" t="s">
        <v>49</v>
      </c>
      <c r="N3895" s="45">
        <v>1</v>
      </c>
      <c r="O3895" s="42">
        <f t="shared" si="684"/>
        <v>17.82</v>
      </c>
      <c r="P3895" s="45">
        <v>5.4</v>
      </c>
      <c r="Q3895" s="42">
        <f t="shared" si="685"/>
        <v>11.219999999999999</v>
      </c>
      <c r="R3895" s="42">
        <v>3.4</v>
      </c>
      <c r="S3895" s="42">
        <f t="shared" si="686"/>
        <v>17.82</v>
      </c>
      <c r="T3895" s="42">
        <v>5.4</v>
      </c>
      <c r="U3895" s="42">
        <f t="shared" si="687"/>
        <v>14.52</v>
      </c>
      <c r="V3895" s="42">
        <f t="shared" si="688"/>
        <v>4.4000000000000004</v>
      </c>
      <c r="W3895" s="46">
        <v>27.849530000000001</v>
      </c>
      <c r="X3895" s="46">
        <v>-115.16419999999999</v>
      </c>
      <c r="Y3895" s="65">
        <f t="shared" si="689"/>
        <v>68</v>
      </c>
      <c r="Z3895" s="45">
        <v>20</v>
      </c>
      <c r="AA3895" s="45">
        <v>5</v>
      </c>
      <c r="AB3895" s="42" t="s">
        <v>46</v>
      </c>
      <c r="AC3895" s="42">
        <v>3</v>
      </c>
      <c r="AD3895" s="42">
        <v>15</v>
      </c>
      <c r="AE3895" s="42">
        <v>1</v>
      </c>
      <c r="AF3895" s="42">
        <v>18</v>
      </c>
      <c r="AG3895" s="42">
        <v>30</v>
      </c>
      <c r="AH3895" t="s">
        <v>250</v>
      </c>
      <c r="AI3895" s="70">
        <f t="shared" si="697"/>
        <v>12.454500000000001</v>
      </c>
      <c r="AJ3895" s="74">
        <f t="shared" si="698"/>
        <v>245.7787754986133</v>
      </c>
      <c r="AK3895" s="74">
        <f t="shared" si="699"/>
        <v>2.9024816296394529E-2</v>
      </c>
      <c r="AL3895" s="73">
        <f t="shared" si="700"/>
        <v>2.9024816296394529E-2</v>
      </c>
    </row>
    <row r="3896" spans="1:38">
      <c r="A3896" s="42" t="s">
        <v>216</v>
      </c>
      <c r="B3896" s="42" t="s">
        <v>201</v>
      </c>
      <c r="C3896" s="43">
        <v>40079</v>
      </c>
      <c r="D3896" s="42">
        <v>2009</v>
      </c>
      <c r="E3896" s="44">
        <v>0.62847222222222221</v>
      </c>
      <c r="F3896" s="44">
        <v>0.66249999999999998</v>
      </c>
      <c r="G3896" s="44">
        <f t="shared" si="683"/>
        <v>3.4027777777777768E-2</v>
      </c>
      <c r="H3896" s="45">
        <v>2</v>
      </c>
      <c r="I3896" s="45">
        <v>3</v>
      </c>
      <c r="J3896" s="45">
        <v>3</v>
      </c>
      <c r="K3896" s="45">
        <v>3</v>
      </c>
      <c r="L3896" s="14" t="s">
        <v>48</v>
      </c>
      <c r="M3896" s="14" t="s">
        <v>49</v>
      </c>
      <c r="N3896" s="45">
        <v>1</v>
      </c>
      <c r="O3896" s="42">
        <f t="shared" si="684"/>
        <v>17.82</v>
      </c>
      <c r="P3896" s="45">
        <v>5.4</v>
      </c>
      <c r="Q3896" s="42">
        <f t="shared" si="685"/>
        <v>11.219999999999999</v>
      </c>
      <c r="R3896" s="42">
        <v>3.4</v>
      </c>
      <c r="S3896" s="42">
        <f t="shared" si="686"/>
        <v>17.82</v>
      </c>
      <c r="T3896" s="42">
        <v>5.4</v>
      </c>
      <c r="U3896" s="42">
        <f t="shared" si="687"/>
        <v>14.52</v>
      </c>
      <c r="V3896" s="42">
        <f t="shared" si="688"/>
        <v>4.4000000000000004</v>
      </c>
      <c r="W3896" s="46">
        <v>27.849530000000001</v>
      </c>
      <c r="X3896" s="46">
        <v>-115.16419999999999</v>
      </c>
      <c r="Y3896" s="65">
        <f t="shared" si="689"/>
        <v>68</v>
      </c>
      <c r="Z3896" s="45">
        <v>20</v>
      </c>
      <c r="AA3896" s="45">
        <v>5</v>
      </c>
      <c r="AB3896" s="42" t="s">
        <v>46</v>
      </c>
      <c r="AC3896" s="42">
        <v>3</v>
      </c>
      <c r="AD3896" s="42">
        <v>19</v>
      </c>
      <c r="AE3896" s="42">
        <v>1</v>
      </c>
      <c r="AF3896" s="42">
        <v>18</v>
      </c>
      <c r="AG3896" s="42">
        <v>30</v>
      </c>
      <c r="AH3896" t="s">
        <v>250</v>
      </c>
      <c r="AI3896" s="70">
        <f t="shared" si="697"/>
        <v>15.4465</v>
      </c>
      <c r="AJ3896" s="74">
        <f t="shared" si="698"/>
        <v>506.66058069508574</v>
      </c>
      <c r="AK3896" s="74">
        <f t="shared" si="699"/>
        <v>0.70731750980722297</v>
      </c>
      <c r="AL3896" s="73">
        <f t="shared" si="700"/>
        <v>0.70731750980722297</v>
      </c>
    </row>
    <row r="3897" spans="1:38">
      <c r="A3897" s="42" t="s">
        <v>216</v>
      </c>
      <c r="B3897" s="42" t="s">
        <v>201</v>
      </c>
      <c r="C3897" s="43">
        <v>40079</v>
      </c>
      <c r="D3897" s="42">
        <v>2009</v>
      </c>
      <c r="E3897" s="44">
        <v>0.62847222222222221</v>
      </c>
      <c r="F3897" s="44">
        <v>0.66249999999999998</v>
      </c>
      <c r="G3897" s="44">
        <f t="shared" si="683"/>
        <v>3.4027777777777768E-2</v>
      </c>
      <c r="H3897" s="45">
        <v>2</v>
      </c>
      <c r="I3897" s="45">
        <v>3</v>
      </c>
      <c r="J3897" s="45">
        <v>3</v>
      </c>
      <c r="K3897" s="45">
        <v>3</v>
      </c>
      <c r="L3897" s="14" t="s">
        <v>48</v>
      </c>
      <c r="M3897" s="14" t="s">
        <v>49</v>
      </c>
      <c r="N3897" s="45">
        <v>1</v>
      </c>
      <c r="O3897" s="42">
        <f t="shared" si="684"/>
        <v>17.82</v>
      </c>
      <c r="P3897" s="45">
        <v>5.4</v>
      </c>
      <c r="Q3897" s="42">
        <f t="shared" si="685"/>
        <v>11.219999999999999</v>
      </c>
      <c r="R3897" s="42">
        <v>3.4</v>
      </c>
      <c r="S3897" s="42">
        <f t="shared" si="686"/>
        <v>17.82</v>
      </c>
      <c r="T3897" s="42">
        <v>5.4</v>
      </c>
      <c r="U3897" s="42">
        <f t="shared" si="687"/>
        <v>14.52</v>
      </c>
      <c r="V3897" s="42">
        <f t="shared" si="688"/>
        <v>4.4000000000000004</v>
      </c>
      <c r="W3897" s="46">
        <v>27.849530000000001</v>
      </c>
      <c r="X3897" s="46">
        <v>-115.16419999999999</v>
      </c>
      <c r="Y3897" s="65">
        <f t="shared" si="689"/>
        <v>68</v>
      </c>
      <c r="Z3897" s="45">
        <v>20</v>
      </c>
      <c r="AA3897" s="45">
        <v>5</v>
      </c>
      <c r="AB3897" s="42" t="s">
        <v>46</v>
      </c>
      <c r="AC3897" s="42">
        <v>3</v>
      </c>
      <c r="AD3897" s="42">
        <v>21</v>
      </c>
      <c r="AE3897" s="42">
        <v>1</v>
      </c>
      <c r="AF3897" s="42">
        <v>18</v>
      </c>
      <c r="AG3897" s="42">
        <v>30</v>
      </c>
      <c r="AH3897" t="s">
        <v>250</v>
      </c>
      <c r="AI3897" s="70">
        <f t="shared" si="697"/>
        <v>16.942499999999999</v>
      </c>
      <c r="AJ3897" s="74">
        <f t="shared" si="698"/>
        <v>691.21379845369552</v>
      </c>
      <c r="AK3897" s="74">
        <f t="shared" si="699"/>
        <v>1.1871558759796081</v>
      </c>
      <c r="AL3897" s="73">
        <f t="shared" si="700"/>
        <v>1.1871558759796081</v>
      </c>
    </row>
    <row r="3898" spans="1:38">
      <c r="A3898" s="42" t="s">
        <v>216</v>
      </c>
      <c r="B3898" s="42" t="s">
        <v>201</v>
      </c>
      <c r="C3898" s="43">
        <v>40079</v>
      </c>
      <c r="D3898" s="42">
        <v>2009</v>
      </c>
      <c r="E3898" s="44">
        <v>0.62847222222222221</v>
      </c>
      <c r="F3898" s="44">
        <v>0.66249999999999998</v>
      </c>
      <c r="G3898" s="44">
        <f t="shared" si="683"/>
        <v>3.4027777777777768E-2</v>
      </c>
      <c r="H3898" s="45">
        <v>2</v>
      </c>
      <c r="I3898" s="45">
        <v>3</v>
      </c>
      <c r="J3898" s="45">
        <v>3</v>
      </c>
      <c r="K3898" s="45">
        <v>3</v>
      </c>
      <c r="L3898" s="14" t="s">
        <v>48</v>
      </c>
      <c r="M3898" s="14" t="s">
        <v>49</v>
      </c>
      <c r="N3898" s="45">
        <v>1</v>
      </c>
      <c r="O3898" s="42">
        <f t="shared" si="684"/>
        <v>17.82</v>
      </c>
      <c r="P3898" s="45">
        <v>5.4</v>
      </c>
      <c r="Q3898" s="42">
        <f t="shared" si="685"/>
        <v>11.219999999999999</v>
      </c>
      <c r="R3898" s="42">
        <v>3.4</v>
      </c>
      <c r="S3898" s="42">
        <f t="shared" si="686"/>
        <v>17.82</v>
      </c>
      <c r="T3898" s="42">
        <v>5.4</v>
      </c>
      <c r="U3898" s="42">
        <f t="shared" si="687"/>
        <v>14.52</v>
      </c>
      <c r="V3898" s="42">
        <f t="shared" si="688"/>
        <v>4.4000000000000004</v>
      </c>
      <c r="W3898" s="46">
        <v>27.849530000000001</v>
      </c>
      <c r="X3898" s="46">
        <v>-115.16419999999999</v>
      </c>
      <c r="Y3898" s="65">
        <f t="shared" si="689"/>
        <v>68</v>
      </c>
      <c r="Z3898" s="45">
        <v>20</v>
      </c>
      <c r="AA3898" s="45">
        <v>5</v>
      </c>
      <c r="AB3898" s="42" t="s">
        <v>46</v>
      </c>
      <c r="AC3898" s="42">
        <v>3</v>
      </c>
      <c r="AD3898" s="42">
        <v>21</v>
      </c>
      <c r="AE3898" s="42">
        <v>1</v>
      </c>
      <c r="AF3898" s="42">
        <v>18</v>
      </c>
      <c r="AG3898" s="42">
        <v>30</v>
      </c>
      <c r="AH3898" t="s">
        <v>250</v>
      </c>
      <c r="AI3898" s="70">
        <f t="shared" si="697"/>
        <v>16.942499999999999</v>
      </c>
      <c r="AJ3898" s="74">
        <f t="shared" si="698"/>
        <v>691.21379845369552</v>
      </c>
      <c r="AK3898" s="74">
        <f t="shared" si="699"/>
        <v>1.1871558759796081</v>
      </c>
      <c r="AL3898" s="73">
        <f t="shared" si="700"/>
        <v>1.1871558759796081</v>
      </c>
    </row>
    <row r="3899" spans="1:38">
      <c r="A3899" s="42" t="s">
        <v>216</v>
      </c>
      <c r="B3899" s="42" t="s">
        <v>201</v>
      </c>
      <c r="C3899" s="43">
        <v>40079</v>
      </c>
      <c r="D3899" s="42">
        <v>2009</v>
      </c>
      <c r="E3899" s="44">
        <v>0.62847222222222221</v>
      </c>
      <c r="F3899" s="44">
        <v>0.66249999999999998</v>
      </c>
      <c r="G3899" s="44">
        <f t="shared" si="683"/>
        <v>3.4027777777777768E-2</v>
      </c>
      <c r="H3899" s="45">
        <v>2</v>
      </c>
      <c r="I3899" s="45">
        <v>3</v>
      </c>
      <c r="J3899" s="45">
        <v>3</v>
      </c>
      <c r="K3899" s="45">
        <v>3</v>
      </c>
      <c r="L3899" s="14" t="s">
        <v>48</v>
      </c>
      <c r="M3899" s="14" t="s">
        <v>49</v>
      </c>
      <c r="N3899" s="45">
        <v>1</v>
      </c>
      <c r="O3899" s="42">
        <f t="shared" si="684"/>
        <v>17.82</v>
      </c>
      <c r="P3899" s="45">
        <v>5.4</v>
      </c>
      <c r="Q3899" s="42">
        <f t="shared" si="685"/>
        <v>11.219999999999999</v>
      </c>
      <c r="R3899" s="42">
        <v>3.4</v>
      </c>
      <c r="S3899" s="42">
        <f t="shared" si="686"/>
        <v>17.82</v>
      </c>
      <c r="T3899" s="42">
        <v>5.4</v>
      </c>
      <c r="U3899" s="42">
        <f t="shared" si="687"/>
        <v>14.52</v>
      </c>
      <c r="V3899" s="42">
        <f t="shared" si="688"/>
        <v>4.4000000000000004</v>
      </c>
      <c r="W3899" s="46">
        <v>27.849530000000001</v>
      </c>
      <c r="X3899" s="46">
        <v>-115.16419999999999</v>
      </c>
      <c r="Y3899" s="65">
        <f t="shared" si="689"/>
        <v>68</v>
      </c>
      <c r="Z3899" s="45">
        <v>20</v>
      </c>
      <c r="AA3899" s="45">
        <v>5</v>
      </c>
      <c r="AB3899" s="42" t="s">
        <v>46</v>
      </c>
      <c r="AC3899" s="42">
        <v>3</v>
      </c>
      <c r="AD3899" s="42">
        <v>21</v>
      </c>
      <c r="AE3899" s="42">
        <v>1</v>
      </c>
      <c r="AF3899" s="42">
        <v>18</v>
      </c>
      <c r="AG3899" s="42">
        <v>30</v>
      </c>
      <c r="AH3899" t="s">
        <v>250</v>
      </c>
      <c r="AI3899" s="70">
        <f t="shared" si="697"/>
        <v>16.942499999999999</v>
      </c>
      <c r="AJ3899" s="74">
        <f t="shared" si="698"/>
        <v>691.21379845369552</v>
      </c>
      <c r="AK3899" s="74">
        <f t="shared" si="699"/>
        <v>1.1871558759796081</v>
      </c>
      <c r="AL3899" s="73">
        <f t="shared" si="700"/>
        <v>1.1871558759796081</v>
      </c>
    </row>
    <row r="3900" spans="1:38">
      <c r="A3900" s="42" t="s">
        <v>216</v>
      </c>
      <c r="B3900" s="42" t="s">
        <v>201</v>
      </c>
      <c r="C3900" s="43">
        <v>40079</v>
      </c>
      <c r="D3900" s="42">
        <v>2009</v>
      </c>
      <c r="E3900" s="44">
        <v>0.62847222222222221</v>
      </c>
      <c r="F3900" s="44">
        <v>0.66249999999999998</v>
      </c>
      <c r="G3900" s="44">
        <f t="shared" si="683"/>
        <v>3.4027777777777768E-2</v>
      </c>
      <c r="H3900" s="45">
        <v>2</v>
      </c>
      <c r="I3900" s="45">
        <v>3</v>
      </c>
      <c r="J3900" s="45">
        <v>3</v>
      </c>
      <c r="K3900" s="45">
        <v>3</v>
      </c>
      <c r="L3900" s="14" t="s">
        <v>48</v>
      </c>
      <c r="M3900" s="14" t="s">
        <v>49</v>
      </c>
      <c r="N3900" s="45">
        <v>1</v>
      </c>
      <c r="O3900" s="42">
        <f t="shared" si="684"/>
        <v>17.82</v>
      </c>
      <c r="P3900" s="45">
        <v>5.4</v>
      </c>
      <c r="Q3900" s="42">
        <f t="shared" si="685"/>
        <v>11.219999999999999</v>
      </c>
      <c r="R3900" s="42">
        <v>3.4</v>
      </c>
      <c r="S3900" s="42">
        <f t="shared" si="686"/>
        <v>17.82</v>
      </c>
      <c r="T3900" s="42">
        <v>5.4</v>
      </c>
      <c r="U3900" s="42">
        <f t="shared" si="687"/>
        <v>14.52</v>
      </c>
      <c r="V3900" s="42">
        <f t="shared" si="688"/>
        <v>4.4000000000000004</v>
      </c>
      <c r="W3900" s="46">
        <v>27.849530000000001</v>
      </c>
      <c r="X3900" s="46">
        <v>-115.16419999999999</v>
      </c>
      <c r="Y3900" s="65">
        <f t="shared" si="689"/>
        <v>68</v>
      </c>
      <c r="Z3900" s="45">
        <v>20</v>
      </c>
      <c r="AA3900" s="45">
        <v>5</v>
      </c>
      <c r="AB3900" s="42" t="s">
        <v>46</v>
      </c>
      <c r="AC3900" s="42">
        <v>3</v>
      </c>
      <c r="AD3900" s="42">
        <v>22</v>
      </c>
      <c r="AE3900" s="42">
        <v>1</v>
      </c>
      <c r="AF3900" s="42">
        <v>18</v>
      </c>
      <c r="AG3900" s="42">
        <v>30</v>
      </c>
      <c r="AH3900" t="s">
        <v>250</v>
      </c>
      <c r="AI3900" s="70">
        <f t="shared" si="697"/>
        <v>17.6905</v>
      </c>
      <c r="AJ3900" s="74">
        <f t="shared" si="698"/>
        <v>799.19872211710003</v>
      </c>
      <c r="AK3900" s="74">
        <f t="shared" si="699"/>
        <v>1.4679166775044603</v>
      </c>
      <c r="AL3900" s="73">
        <f t="shared" si="700"/>
        <v>1.4679166775044603</v>
      </c>
    </row>
    <row r="3901" spans="1:38">
      <c r="A3901" s="42" t="s">
        <v>217</v>
      </c>
      <c r="B3901" s="42" t="s">
        <v>201</v>
      </c>
      <c r="C3901" s="43">
        <v>40080</v>
      </c>
      <c r="D3901" s="42">
        <v>2009</v>
      </c>
      <c r="E3901" s="44">
        <v>0.4770833333333333</v>
      </c>
      <c r="F3901" s="44">
        <v>0.51388888888888895</v>
      </c>
      <c r="G3901" s="44">
        <f t="shared" ref="G3901:G3964" si="701">F3901-E3901</f>
        <v>3.6805555555555647E-2</v>
      </c>
      <c r="H3901" s="45">
        <v>2</v>
      </c>
      <c r="I3901" s="45">
        <v>1</v>
      </c>
      <c r="J3901" s="45">
        <v>4</v>
      </c>
      <c r="K3901" s="45">
        <v>4</v>
      </c>
      <c r="L3901" s="14" t="s">
        <v>48</v>
      </c>
      <c r="M3901" s="14" t="s">
        <v>49</v>
      </c>
      <c r="N3901" s="45">
        <v>1</v>
      </c>
      <c r="O3901" s="42">
        <f t="shared" ref="O3901:O3964" si="702">P3901*3.3</f>
        <v>22.77</v>
      </c>
      <c r="P3901" s="45">
        <v>6.9</v>
      </c>
      <c r="Q3901" s="42">
        <f t="shared" ref="Q3901:Q3964" si="703">R3901*3.3</f>
        <v>25.74</v>
      </c>
      <c r="R3901" s="42">
        <v>7.8</v>
      </c>
      <c r="S3901" s="42">
        <f t="shared" ref="S3901:S3964" si="704">T3901*3.3</f>
        <v>25.74</v>
      </c>
      <c r="T3901" s="42">
        <v>7.8</v>
      </c>
      <c r="U3901" s="42">
        <f t="shared" ref="U3901:U3964" si="705">V3901*3.3</f>
        <v>24.254999999999999</v>
      </c>
      <c r="V3901" s="42">
        <f t="shared" ref="V3901:V3964" si="706">(R3901+P3901)/2</f>
        <v>7.35</v>
      </c>
      <c r="W3901" s="46">
        <v>27.848510000000001</v>
      </c>
      <c r="X3901" s="46">
        <v>-115.17353</v>
      </c>
      <c r="Y3901" s="65">
        <f t="shared" ref="Y3901:Y3939" si="707">(Z3901*1.8)+32</f>
        <v>71.599999999999994</v>
      </c>
      <c r="Z3901" s="45">
        <v>22</v>
      </c>
      <c r="AA3901" s="45">
        <v>4</v>
      </c>
      <c r="AB3901" s="42" t="s">
        <v>44</v>
      </c>
      <c r="AC3901" s="42">
        <v>1</v>
      </c>
      <c r="AD3901" s="42">
        <v>16</v>
      </c>
      <c r="AE3901" s="42">
        <v>1</v>
      </c>
      <c r="AF3901" s="42">
        <v>12</v>
      </c>
      <c r="AG3901" s="42">
        <v>30</v>
      </c>
      <c r="AH3901" t="s">
        <v>250</v>
      </c>
      <c r="AI3901" s="70">
        <f t="shared" ref="AI3901:AI3904" si="708">(0.709*AD3901)+1.157</f>
        <v>12.500999999999999</v>
      </c>
      <c r="AJ3901" s="71" t="s">
        <v>369</v>
      </c>
      <c r="AK3901" s="72">
        <f t="shared" ref="AK3901:AK3904" si="709">((POWER(AI3901*10,2.19))*0.037)/1000</f>
        <v>1.4471406331162124</v>
      </c>
      <c r="AL3901" s="73">
        <f t="shared" ref="AL3901:AL3904" si="710">((POWER(AI3901*10,2.19))*0.037)/1000</f>
        <v>1.4471406331162124</v>
      </c>
    </row>
    <row r="3902" spans="1:38">
      <c r="A3902" s="42" t="s">
        <v>217</v>
      </c>
      <c r="B3902" s="42" t="s">
        <v>201</v>
      </c>
      <c r="C3902" s="43">
        <v>40080</v>
      </c>
      <c r="D3902" s="42">
        <v>2009</v>
      </c>
      <c r="E3902" s="44">
        <v>0.4770833333333333</v>
      </c>
      <c r="F3902" s="44">
        <v>0.51388888888888895</v>
      </c>
      <c r="G3902" s="44">
        <f t="shared" si="701"/>
        <v>3.6805555555555647E-2</v>
      </c>
      <c r="H3902" s="45">
        <v>2</v>
      </c>
      <c r="I3902" s="45">
        <v>1</v>
      </c>
      <c r="J3902" s="45">
        <v>4</v>
      </c>
      <c r="K3902" s="45">
        <v>4</v>
      </c>
      <c r="L3902" s="14" t="s">
        <v>48</v>
      </c>
      <c r="M3902" s="14" t="s">
        <v>49</v>
      </c>
      <c r="N3902" s="45">
        <v>1</v>
      </c>
      <c r="O3902" s="42">
        <f t="shared" si="702"/>
        <v>22.77</v>
      </c>
      <c r="P3902" s="45">
        <v>6.9</v>
      </c>
      <c r="Q3902" s="42">
        <f t="shared" si="703"/>
        <v>25.74</v>
      </c>
      <c r="R3902" s="42">
        <v>7.8</v>
      </c>
      <c r="S3902" s="42">
        <f t="shared" si="704"/>
        <v>25.74</v>
      </c>
      <c r="T3902" s="42">
        <v>7.8</v>
      </c>
      <c r="U3902" s="42">
        <f t="shared" si="705"/>
        <v>24.254999999999999</v>
      </c>
      <c r="V3902" s="42">
        <f t="shared" si="706"/>
        <v>7.35</v>
      </c>
      <c r="W3902" s="46">
        <v>27.848510000000001</v>
      </c>
      <c r="X3902" s="46">
        <v>-115.17353</v>
      </c>
      <c r="Y3902" s="65">
        <f t="shared" si="707"/>
        <v>71.599999999999994</v>
      </c>
      <c r="Z3902" s="45">
        <v>22</v>
      </c>
      <c r="AA3902" s="45">
        <v>4</v>
      </c>
      <c r="AB3902" s="42" t="s">
        <v>44</v>
      </c>
      <c r="AC3902" s="42">
        <v>2</v>
      </c>
      <c r="AD3902" s="42">
        <v>20</v>
      </c>
      <c r="AE3902" s="42">
        <v>1</v>
      </c>
      <c r="AF3902" s="42">
        <v>17</v>
      </c>
      <c r="AG3902" s="42">
        <v>30</v>
      </c>
      <c r="AH3902" t="s">
        <v>250</v>
      </c>
      <c r="AI3902" s="70">
        <f t="shared" si="708"/>
        <v>15.337</v>
      </c>
      <c r="AJ3902" s="71" t="s">
        <v>369</v>
      </c>
      <c r="AK3902" s="72">
        <f t="shared" si="709"/>
        <v>2.2645047633742106</v>
      </c>
      <c r="AL3902" s="73">
        <f t="shared" si="710"/>
        <v>2.2645047633742106</v>
      </c>
    </row>
    <row r="3903" spans="1:38">
      <c r="A3903" s="42" t="s">
        <v>217</v>
      </c>
      <c r="B3903" s="42" t="s">
        <v>201</v>
      </c>
      <c r="C3903" s="43">
        <v>40080</v>
      </c>
      <c r="D3903" s="42">
        <v>2009</v>
      </c>
      <c r="E3903" s="44">
        <v>0.4770833333333333</v>
      </c>
      <c r="F3903" s="44">
        <v>0.51388888888888895</v>
      </c>
      <c r="G3903" s="44">
        <f t="shared" si="701"/>
        <v>3.6805555555555647E-2</v>
      </c>
      <c r="H3903" s="45">
        <v>2</v>
      </c>
      <c r="I3903" s="45">
        <v>1</v>
      </c>
      <c r="J3903" s="45">
        <v>4</v>
      </c>
      <c r="K3903" s="45">
        <v>4</v>
      </c>
      <c r="L3903" s="14" t="s">
        <v>48</v>
      </c>
      <c r="M3903" s="14" t="s">
        <v>49</v>
      </c>
      <c r="N3903" s="45">
        <v>1</v>
      </c>
      <c r="O3903" s="42">
        <f t="shared" si="702"/>
        <v>22.77</v>
      </c>
      <c r="P3903" s="45">
        <v>6.9</v>
      </c>
      <c r="Q3903" s="42">
        <f t="shared" si="703"/>
        <v>25.74</v>
      </c>
      <c r="R3903" s="42">
        <v>7.8</v>
      </c>
      <c r="S3903" s="42">
        <f t="shared" si="704"/>
        <v>25.74</v>
      </c>
      <c r="T3903" s="42">
        <v>7.8</v>
      </c>
      <c r="U3903" s="42">
        <f t="shared" si="705"/>
        <v>24.254999999999999</v>
      </c>
      <c r="V3903" s="42">
        <f t="shared" si="706"/>
        <v>7.35</v>
      </c>
      <c r="W3903" s="46">
        <v>27.848510000000001</v>
      </c>
      <c r="X3903" s="46">
        <v>-115.17353</v>
      </c>
      <c r="Y3903" s="65">
        <f t="shared" si="707"/>
        <v>71.599999999999994</v>
      </c>
      <c r="Z3903" s="45">
        <v>22</v>
      </c>
      <c r="AA3903" s="45">
        <v>4</v>
      </c>
      <c r="AB3903" s="42" t="s">
        <v>44</v>
      </c>
      <c r="AC3903" s="42">
        <v>2</v>
      </c>
      <c r="AD3903" s="42">
        <v>22</v>
      </c>
      <c r="AE3903" s="42">
        <v>1</v>
      </c>
      <c r="AF3903" s="42">
        <v>17</v>
      </c>
      <c r="AG3903" s="42">
        <v>30</v>
      </c>
      <c r="AH3903" t="s">
        <v>250</v>
      </c>
      <c r="AI3903" s="70">
        <f t="shared" si="708"/>
        <v>16.754999999999999</v>
      </c>
      <c r="AJ3903" s="71" t="s">
        <v>369</v>
      </c>
      <c r="AK3903" s="72">
        <f t="shared" si="709"/>
        <v>2.7483879168691034</v>
      </c>
      <c r="AL3903" s="73">
        <f t="shared" si="710"/>
        <v>2.7483879168691034</v>
      </c>
    </row>
    <row r="3904" spans="1:38">
      <c r="A3904" s="42" t="s">
        <v>217</v>
      </c>
      <c r="B3904" s="42" t="s">
        <v>201</v>
      </c>
      <c r="C3904" s="43">
        <v>40080</v>
      </c>
      <c r="D3904" s="42">
        <v>2009</v>
      </c>
      <c r="E3904" s="44">
        <v>0.4770833333333333</v>
      </c>
      <c r="F3904" s="44">
        <v>0.51388888888888895</v>
      </c>
      <c r="G3904" s="44">
        <f t="shared" si="701"/>
        <v>3.6805555555555647E-2</v>
      </c>
      <c r="H3904" s="45">
        <v>2</v>
      </c>
      <c r="I3904" s="45">
        <v>1</v>
      </c>
      <c r="J3904" s="45">
        <v>4</v>
      </c>
      <c r="K3904" s="45">
        <v>4</v>
      </c>
      <c r="L3904" s="14" t="s">
        <v>48</v>
      </c>
      <c r="M3904" s="14" t="s">
        <v>49</v>
      </c>
      <c r="N3904" s="45">
        <v>1</v>
      </c>
      <c r="O3904" s="42">
        <f t="shared" si="702"/>
        <v>22.77</v>
      </c>
      <c r="P3904" s="45">
        <v>6.9</v>
      </c>
      <c r="Q3904" s="42">
        <f t="shared" si="703"/>
        <v>25.74</v>
      </c>
      <c r="R3904" s="42">
        <v>7.8</v>
      </c>
      <c r="S3904" s="42">
        <f t="shared" si="704"/>
        <v>25.74</v>
      </c>
      <c r="T3904" s="42">
        <v>7.8</v>
      </c>
      <c r="U3904" s="42">
        <f t="shared" si="705"/>
        <v>24.254999999999999</v>
      </c>
      <c r="V3904" s="42">
        <f t="shared" si="706"/>
        <v>7.35</v>
      </c>
      <c r="W3904" s="46">
        <v>27.848510000000001</v>
      </c>
      <c r="X3904" s="46">
        <v>-115.17353</v>
      </c>
      <c r="Y3904" s="65">
        <f t="shared" si="707"/>
        <v>71.599999999999994</v>
      </c>
      <c r="Z3904" s="45">
        <v>22</v>
      </c>
      <c r="AA3904" s="45">
        <v>4</v>
      </c>
      <c r="AB3904" s="42" t="s">
        <v>44</v>
      </c>
      <c r="AC3904" s="42">
        <v>3</v>
      </c>
      <c r="AD3904" s="42">
        <v>19</v>
      </c>
      <c r="AE3904" s="42">
        <v>1</v>
      </c>
      <c r="AF3904" s="42">
        <v>23</v>
      </c>
      <c r="AG3904" s="42">
        <v>30</v>
      </c>
      <c r="AH3904" t="s">
        <v>250</v>
      </c>
      <c r="AI3904" s="70">
        <f t="shared" si="708"/>
        <v>14.628</v>
      </c>
      <c r="AJ3904" s="71" t="s">
        <v>369</v>
      </c>
      <c r="AK3904" s="72">
        <f t="shared" si="709"/>
        <v>2.041534710262368</v>
      </c>
      <c r="AL3904" s="73">
        <f t="shared" si="710"/>
        <v>2.041534710262368</v>
      </c>
    </row>
    <row r="3905" spans="1:38">
      <c r="A3905" s="42" t="s">
        <v>218</v>
      </c>
      <c r="B3905" s="42" t="s">
        <v>201</v>
      </c>
      <c r="C3905" s="43">
        <v>40080</v>
      </c>
      <c r="D3905" s="42">
        <v>2009</v>
      </c>
      <c r="E3905" s="44">
        <v>0.4770833333333333</v>
      </c>
      <c r="F3905" s="44">
        <v>0.51388888888888895</v>
      </c>
      <c r="G3905" s="44">
        <f t="shared" si="701"/>
        <v>3.6805555555555647E-2</v>
      </c>
      <c r="H3905" s="45">
        <v>2</v>
      </c>
      <c r="I3905" s="45">
        <v>1</v>
      </c>
      <c r="J3905" s="45">
        <v>4</v>
      </c>
      <c r="K3905" s="45">
        <v>4</v>
      </c>
      <c r="L3905" s="14" t="s">
        <v>48</v>
      </c>
      <c r="M3905" s="14" t="s">
        <v>49</v>
      </c>
      <c r="N3905" s="45">
        <v>1</v>
      </c>
      <c r="O3905" s="42">
        <f t="shared" si="702"/>
        <v>22.77</v>
      </c>
      <c r="P3905" s="45">
        <v>6.9</v>
      </c>
      <c r="Q3905" s="42">
        <f t="shared" si="703"/>
        <v>25.74</v>
      </c>
      <c r="R3905" s="42">
        <v>7.8</v>
      </c>
      <c r="S3905" s="42">
        <f t="shared" si="704"/>
        <v>25.74</v>
      </c>
      <c r="T3905" s="42">
        <v>7.8</v>
      </c>
      <c r="U3905" s="42">
        <f t="shared" si="705"/>
        <v>24.254999999999999</v>
      </c>
      <c r="V3905" s="42">
        <f t="shared" si="706"/>
        <v>7.35</v>
      </c>
      <c r="W3905" s="46">
        <v>27.848510000000001</v>
      </c>
      <c r="X3905" s="46">
        <v>-115.17353</v>
      </c>
      <c r="Y3905" s="65">
        <f t="shared" si="707"/>
        <v>71.599999999999994</v>
      </c>
      <c r="Z3905" s="45">
        <v>22</v>
      </c>
      <c r="AA3905" s="45">
        <v>4</v>
      </c>
      <c r="AB3905" s="42" t="s">
        <v>46</v>
      </c>
      <c r="AC3905" s="42">
        <v>1</v>
      </c>
      <c r="AD3905" s="42">
        <v>20</v>
      </c>
      <c r="AE3905" s="42">
        <v>1</v>
      </c>
      <c r="AF3905" s="42">
        <v>2</v>
      </c>
      <c r="AG3905" s="42">
        <v>30</v>
      </c>
      <c r="AH3905" t="s">
        <v>250</v>
      </c>
      <c r="AI3905" s="70">
        <f t="shared" ref="AI3905:AI3925" si="711">(0.748*AD3905)+1.2345</f>
        <v>16.194500000000001</v>
      </c>
      <c r="AJ3905" s="74">
        <f t="shared" ref="AJ3905:AJ3925" si="712">((POWER(AI3905*10,3.36))*2.24)/100000</f>
        <v>593.9131834357014</v>
      </c>
      <c r="AK3905" s="74">
        <f t="shared" ref="AK3905:AK3925" si="713">(0.0026*AJ3905)-0.61</f>
        <v>0.93417427693282351</v>
      </c>
      <c r="AL3905" s="73">
        <f t="shared" ref="AL3905:AL3925" si="714">IF(AK3905&gt;0,AK3905:AK3905,0)</f>
        <v>0.93417427693282351</v>
      </c>
    </row>
    <row r="3906" spans="1:38">
      <c r="A3906" s="42" t="s">
        <v>218</v>
      </c>
      <c r="B3906" s="42" t="s">
        <v>201</v>
      </c>
      <c r="C3906" s="43">
        <v>40080</v>
      </c>
      <c r="D3906" s="42">
        <v>2009</v>
      </c>
      <c r="E3906" s="44">
        <v>0.4770833333333333</v>
      </c>
      <c r="F3906" s="44">
        <v>0.51388888888888895</v>
      </c>
      <c r="G3906" s="44">
        <f t="shared" si="701"/>
        <v>3.6805555555555647E-2</v>
      </c>
      <c r="H3906" s="45">
        <v>2</v>
      </c>
      <c r="I3906" s="45">
        <v>1</v>
      </c>
      <c r="J3906" s="45">
        <v>4</v>
      </c>
      <c r="K3906" s="45">
        <v>4</v>
      </c>
      <c r="L3906" s="14" t="s">
        <v>48</v>
      </c>
      <c r="M3906" s="14" t="s">
        <v>49</v>
      </c>
      <c r="N3906" s="45">
        <v>1</v>
      </c>
      <c r="O3906" s="42">
        <f t="shared" si="702"/>
        <v>22.77</v>
      </c>
      <c r="P3906" s="45">
        <v>6.9</v>
      </c>
      <c r="Q3906" s="42">
        <f t="shared" si="703"/>
        <v>25.74</v>
      </c>
      <c r="R3906" s="42">
        <v>7.8</v>
      </c>
      <c r="S3906" s="42">
        <f t="shared" si="704"/>
        <v>25.74</v>
      </c>
      <c r="T3906" s="42">
        <v>7.8</v>
      </c>
      <c r="U3906" s="42">
        <f t="shared" si="705"/>
        <v>24.254999999999999</v>
      </c>
      <c r="V3906" s="42">
        <f t="shared" si="706"/>
        <v>7.35</v>
      </c>
      <c r="W3906" s="46">
        <v>27.848510000000001</v>
      </c>
      <c r="X3906" s="46">
        <v>-115.17353</v>
      </c>
      <c r="Y3906" s="65">
        <f t="shared" si="707"/>
        <v>71.599999999999994</v>
      </c>
      <c r="Z3906" s="45">
        <v>22</v>
      </c>
      <c r="AA3906" s="45">
        <v>4</v>
      </c>
      <c r="AB3906" s="42" t="s">
        <v>46</v>
      </c>
      <c r="AC3906" s="42">
        <v>2</v>
      </c>
      <c r="AD3906" s="42">
        <v>10</v>
      </c>
      <c r="AE3906" s="45">
        <v>1</v>
      </c>
      <c r="AF3906" s="42">
        <v>10</v>
      </c>
      <c r="AG3906" s="42">
        <v>30</v>
      </c>
      <c r="AH3906" t="s">
        <v>250</v>
      </c>
      <c r="AI3906" s="70">
        <f t="shared" si="711"/>
        <v>8.714500000000001</v>
      </c>
      <c r="AJ3906" s="74">
        <f t="shared" si="712"/>
        <v>74.039372912203305</v>
      </c>
      <c r="AK3906" s="74">
        <f t="shared" si="713"/>
        <v>-0.41749763042827137</v>
      </c>
      <c r="AL3906" s="73">
        <f t="shared" si="714"/>
        <v>0</v>
      </c>
    </row>
    <row r="3907" spans="1:38">
      <c r="A3907" s="42" t="s">
        <v>218</v>
      </c>
      <c r="B3907" s="42" t="s">
        <v>201</v>
      </c>
      <c r="C3907" s="43">
        <v>40080</v>
      </c>
      <c r="D3907" s="42">
        <v>2009</v>
      </c>
      <c r="E3907" s="44">
        <v>0.4770833333333333</v>
      </c>
      <c r="F3907" s="44">
        <v>0.51388888888888895</v>
      </c>
      <c r="G3907" s="44">
        <f t="shared" si="701"/>
        <v>3.6805555555555647E-2</v>
      </c>
      <c r="H3907" s="45">
        <v>2</v>
      </c>
      <c r="I3907" s="45">
        <v>1</v>
      </c>
      <c r="J3907" s="45">
        <v>4</v>
      </c>
      <c r="K3907" s="45">
        <v>4</v>
      </c>
      <c r="L3907" s="14" t="s">
        <v>48</v>
      </c>
      <c r="M3907" s="14" t="s">
        <v>49</v>
      </c>
      <c r="N3907" s="45">
        <v>1</v>
      </c>
      <c r="O3907" s="42">
        <f t="shared" si="702"/>
        <v>22.77</v>
      </c>
      <c r="P3907" s="45">
        <v>6.9</v>
      </c>
      <c r="Q3907" s="42">
        <f t="shared" si="703"/>
        <v>25.74</v>
      </c>
      <c r="R3907" s="42">
        <v>7.8</v>
      </c>
      <c r="S3907" s="42">
        <f t="shared" si="704"/>
        <v>25.74</v>
      </c>
      <c r="T3907" s="42">
        <v>7.8</v>
      </c>
      <c r="U3907" s="42">
        <f t="shared" si="705"/>
        <v>24.254999999999999</v>
      </c>
      <c r="V3907" s="42">
        <f t="shared" si="706"/>
        <v>7.35</v>
      </c>
      <c r="W3907" s="46">
        <v>27.848510000000001</v>
      </c>
      <c r="X3907" s="46">
        <v>-115.17353</v>
      </c>
      <c r="Y3907" s="65">
        <f t="shared" si="707"/>
        <v>71.599999999999994</v>
      </c>
      <c r="Z3907" s="45">
        <v>22</v>
      </c>
      <c r="AA3907" s="45">
        <v>4</v>
      </c>
      <c r="AB3907" s="42" t="s">
        <v>46</v>
      </c>
      <c r="AC3907" s="42">
        <v>3</v>
      </c>
      <c r="AD3907" s="42">
        <v>13</v>
      </c>
      <c r="AE3907" s="45">
        <v>1</v>
      </c>
      <c r="AF3907" s="42">
        <v>19</v>
      </c>
      <c r="AG3907" s="42">
        <v>30</v>
      </c>
      <c r="AH3907" t="s">
        <v>250</v>
      </c>
      <c r="AI3907" s="70">
        <f t="shared" si="711"/>
        <v>10.958500000000001</v>
      </c>
      <c r="AJ3907" s="74">
        <f t="shared" si="712"/>
        <v>159.88648485388254</v>
      </c>
      <c r="AK3907" s="74">
        <f t="shared" si="713"/>
        <v>-0.19429513937990539</v>
      </c>
      <c r="AL3907" s="73">
        <f t="shared" si="714"/>
        <v>0</v>
      </c>
    </row>
    <row r="3908" spans="1:38">
      <c r="A3908" s="42" t="s">
        <v>218</v>
      </c>
      <c r="B3908" s="42" t="s">
        <v>201</v>
      </c>
      <c r="C3908" s="43">
        <v>40080</v>
      </c>
      <c r="D3908" s="42">
        <v>2009</v>
      </c>
      <c r="E3908" s="44">
        <v>0.4770833333333333</v>
      </c>
      <c r="F3908" s="44">
        <v>0.51388888888888895</v>
      </c>
      <c r="G3908" s="44">
        <f t="shared" si="701"/>
        <v>3.6805555555555647E-2</v>
      </c>
      <c r="H3908" s="45">
        <v>2</v>
      </c>
      <c r="I3908" s="45">
        <v>1</v>
      </c>
      <c r="J3908" s="45">
        <v>4</v>
      </c>
      <c r="K3908" s="45">
        <v>4</v>
      </c>
      <c r="L3908" s="14" t="s">
        <v>48</v>
      </c>
      <c r="M3908" s="14" t="s">
        <v>49</v>
      </c>
      <c r="N3908" s="45">
        <v>1</v>
      </c>
      <c r="O3908" s="42">
        <f t="shared" si="702"/>
        <v>22.77</v>
      </c>
      <c r="P3908" s="45">
        <v>6.9</v>
      </c>
      <c r="Q3908" s="42">
        <f t="shared" si="703"/>
        <v>25.74</v>
      </c>
      <c r="R3908" s="42">
        <v>7.8</v>
      </c>
      <c r="S3908" s="42">
        <f t="shared" si="704"/>
        <v>25.74</v>
      </c>
      <c r="T3908" s="42">
        <v>7.8</v>
      </c>
      <c r="U3908" s="42">
        <f t="shared" si="705"/>
        <v>24.254999999999999</v>
      </c>
      <c r="V3908" s="42">
        <f t="shared" si="706"/>
        <v>7.35</v>
      </c>
      <c r="W3908" s="46">
        <v>27.848510000000001</v>
      </c>
      <c r="X3908" s="46">
        <v>-115.17353</v>
      </c>
      <c r="Y3908" s="65">
        <f t="shared" si="707"/>
        <v>71.599999999999994</v>
      </c>
      <c r="Z3908" s="45">
        <v>22</v>
      </c>
      <c r="AA3908" s="45">
        <v>4</v>
      </c>
      <c r="AB3908" s="42" t="s">
        <v>46</v>
      </c>
      <c r="AC3908" s="42">
        <v>3</v>
      </c>
      <c r="AD3908" s="42">
        <v>16</v>
      </c>
      <c r="AE3908" s="45">
        <v>1</v>
      </c>
      <c r="AF3908" s="42">
        <v>19</v>
      </c>
      <c r="AG3908" s="42">
        <v>30</v>
      </c>
      <c r="AH3908" t="s">
        <v>250</v>
      </c>
      <c r="AI3908" s="70">
        <f t="shared" si="711"/>
        <v>13.202500000000001</v>
      </c>
      <c r="AJ3908" s="74">
        <f t="shared" si="712"/>
        <v>298.98731991165073</v>
      </c>
      <c r="AK3908" s="74">
        <f t="shared" si="713"/>
        <v>0.16736703177029189</v>
      </c>
      <c r="AL3908" s="73">
        <f t="shared" si="714"/>
        <v>0.16736703177029189</v>
      </c>
    </row>
    <row r="3909" spans="1:38">
      <c r="A3909" s="42" t="s">
        <v>218</v>
      </c>
      <c r="B3909" s="42" t="s">
        <v>201</v>
      </c>
      <c r="C3909" s="43">
        <v>40080</v>
      </c>
      <c r="D3909" s="42">
        <v>2009</v>
      </c>
      <c r="E3909" s="44">
        <v>0.4770833333333333</v>
      </c>
      <c r="F3909" s="44">
        <v>0.51388888888888895</v>
      </c>
      <c r="G3909" s="44">
        <f t="shared" si="701"/>
        <v>3.6805555555555647E-2</v>
      </c>
      <c r="H3909" s="45">
        <v>2</v>
      </c>
      <c r="I3909" s="45">
        <v>1</v>
      </c>
      <c r="J3909" s="45">
        <v>4</v>
      </c>
      <c r="K3909" s="45">
        <v>4</v>
      </c>
      <c r="L3909" s="14" t="s">
        <v>48</v>
      </c>
      <c r="M3909" s="14" t="s">
        <v>49</v>
      </c>
      <c r="N3909" s="45">
        <v>1</v>
      </c>
      <c r="O3909" s="42">
        <f t="shared" si="702"/>
        <v>22.77</v>
      </c>
      <c r="P3909" s="45">
        <v>6.9</v>
      </c>
      <c r="Q3909" s="42">
        <f t="shared" si="703"/>
        <v>25.74</v>
      </c>
      <c r="R3909" s="42">
        <v>7.8</v>
      </c>
      <c r="S3909" s="42">
        <f t="shared" si="704"/>
        <v>25.74</v>
      </c>
      <c r="T3909" s="42">
        <v>7.8</v>
      </c>
      <c r="U3909" s="42">
        <f t="shared" si="705"/>
        <v>24.254999999999999</v>
      </c>
      <c r="V3909" s="42">
        <f t="shared" si="706"/>
        <v>7.35</v>
      </c>
      <c r="W3909" s="46">
        <v>27.848510000000001</v>
      </c>
      <c r="X3909" s="46">
        <v>-115.17353</v>
      </c>
      <c r="Y3909" s="65">
        <f t="shared" si="707"/>
        <v>71.599999999999994</v>
      </c>
      <c r="Z3909" s="45">
        <v>22</v>
      </c>
      <c r="AA3909" s="45">
        <v>4</v>
      </c>
      <c r="AB3909" s="42" t="s">
        <v>46</v>
      </c>
      <c r="AC3909" s="42">
        <v>3</v>
      </c>
      <c r="AD3909" s="42">
        <v>20</v>
      </c>
      <c r="AE3909" s="45">
        <v>1</v>
      </c>
      <c r="AF3909" s="42">
        <v>19</v>
      </c>
      <c r="AG3909" s="42">
        <v>30</v>
      </c>
      <c r="AH3909" t="s">
        <v>250</v>
      </c>
      <c r="AI3909" s="70">
        <f t="shared" si="711"/>
        <v>16.194500000000001</v>
      </c>
      <c r="AJ3909" s="74">
        <f t="shared" si="712"/>
        <v>593.9131834357014</v>
      </c>
      <c r="AK3909" s="74">
        <f t="shared" si="713"/>
        <v>0.93417427693282351</v>
      </c>
      <c r="AL3909" s="73">
        <f t="shared" si="714"/>
        <v>0.93417427693282351</v>
      </c>
    </row>
    <row r="3910" spans="1:38">
      <c r="A3910" s="42" t="s">
        <v>218</v>
      </c>
      <c r="B3910" s="42" t="s">
        <v>201</v>
      </c>
      <c r="C3910" s="43">
        <v>40080</v>
      </c>
      <c r="D3910" s="42">
        <v>2009</v>
      </c>
      <c r="E3910" s="44">
        <v>0.4770833333333333</v>
      </c>
      <c r="F3910" s="44">
        <v>0.51388888888888895</v>
      </c>
      <c r="G3910" s="44">
        <f t="shared" si="701"/>
        <v>3.6805555555555647E-2</v>
      </c>
      <c r="H3910" s="45">
        <v>2</v>
      </c>
      <c r="I3910" s="45">
        <v>1</v>
      </c>
      <c r="J3910" s="45">
        <v>4</v>
      </c>
      <c r="K3910" s="45">
        <v>4</v>
      </c>
      <c r="L3910" s="14" t="s">
        <v>48</v>
      </c>
      <c r="M3910" s="14" t="s">
        <v>49</v>
      </c>
      <c r="N3910" s="45">
        <v>1</v>
      </c>
      <c r="O3910" s="42">
        <f t="shared" si="702"/>
        <v>22.77</v>
      </c>
      <c r="P3910" s="45">
        <v>6.9</v>
      </c>
      <c r="Q3910" s="42">
        <f t="shared" si="703"/>
        <v>25.74</v>
      </c>
      <c r="R3910" s="42">
        <v>7.8</v>
      </c>
      <c r="S3910" s="42">
        <f t="shared" si="704"/>
        <v>25.74</v>
      </c>
      <c r="T3910" s="42">
        <v>7.8</v>
      </c>
      <c r="U3910" s="42">
        <f t="shared" si="705"/>
        <v>24.254999999999999</v>
      </c>
      <c r="V3910" s="42">
        <f t="shared" si="706"/>
        <v>7.35</v>
      </c>
      <c r="W3910" s="46">
        <v>27.848510000000001</v>
      </c>
      <c r="X3910" s="46">
        <v>-115.17353</v>
      </c>
      <c r="Y3910" s="65">
        <f t="shared" si="707"/>
        <v>71.599999999999994</v>
      </c>
      <c r="Z3910" s="45">
        <v>22</v>
      </c>
      <c r="AA3910" s="45">
        <v>4</v>
      </c>
      <c r="AB3910" s="42" t="s">
        <v>46</v>
      </c>
      <c r="AC3910" s="42">
        <v>4</v>
      </c>
      <c r="AD3910" s="42">
        <v>7</v>
      </c>
      <c r="AE3910" s="45">
        <v>1</v>
      </c>
      <c r="AF3910" s="42">
        <v>23</v>
      </c>
      <c r="AG3910" s="42">
        <v>30</v>
      </c>
      <c r="AH3910" t="s">
        <v>250</v>
      </c>
      <c r="AI3910" s="70">
        <f t="shared" si="711"/>
        <v>6.4704999999999995</v>
      </c>
      <c r="AJ3910" s="74">
        <f t="shared" si="712"/>
        <v>27.226960789980438</v>
      </c>
      <c r="AK3910" s="74">
        <f t="shared" si="713"/>
        <v>-0.5392099019460509</v>
      </c>
      <c r="AL3910" s="73">
        <f t="shared" si="714"/>
        <v>0</v>
      </c>
    </row>
    <row r="3911" spans="1:38">
      <c r="A3911" s="42" t="s">
        <v>218</v>
      </c>
      <c r="B3911" s="42" t="s">
        <v>201</v>
      </c>
      <c r="C3911" s="43">
        <v>40080</v>
      </c>
      <c r="D3911" s="42">
        <v>2009</v>
      </c>
      <c r="E3911" s="44">
        <v>0.4770833333333333</v>
      </c>
      <c r="F3911" s="44">
        <v>0.51388888888888895</v>
      </c>
      <c r="G3911" s="44">
        <f t="shared" si="701"/>
        <v>3.6805555555555647E-2</v>
      </c>
      <c r="H3911" s="45">
        <v>2</v>
      </c>
      <c r="I3911" s="45">
        <v>1</v>
      </c>
      <c r="J3911" s="45">
        <v>4</v>
      </c>
      <c r="K3911" s="45">
        <v>4</v>
      </c>
      <c r="L3911" s="14" t="s">
        <v>48</v>
      </c>
      <c r="M3911" s="14" t="s">
        <v>49</v>
      </c>
      <c r="N3911" s="45">
        <v>1</v>
      </c>
      <c r="O3911" s="42">
        <f t="shared" si="702"/>
        <v>22.77</v>
      </c>
      <c r="P3911" s="45">
        <v>6.9</v>
      </c>
      <c r="Q3911" s="42">
        <f t="shared" si="703"/>
        <v>25.74</v>
      </c>
      <c r="R3911" s="42">
        <v>7.8</v>
      </c>
      <c r="S3911" s="42">
        <f t="shared" si="704"/>
        <v>25.74</v>
      </c>
      <c r="T3911" s="42">
        <v>7.8</v>
      </c>
      <c r="U3911" s="42">
        <f t="shared" si="705"/>
        <v>24.254999999999999</v>
      </c>
      <c r="V3911" s="42">
        <f t="shared" si="706"/>
        <v>7.35</v>
      </c>
      <c r="W3911" s="46">
        <v>27.848510000000001</v>
      </c>
      <c r="X3911" s="46">
        <v>-115.17353</v>
      </c>
      <c r="Y3911" s="65">
        <f t="shared" si="707"/>
        <v>71.599999999999994</v>
      </c>
      <c r="Z3911" s="45">
        <v>22</v>
      </c>
      <c r="AA3911" s="45">
        <v>4</v>
      </c>
      <c r="AB3911" s="42" t="s">
        <v>46</v>
      </c>
      <c r="AC3911" s="42">
        <v>4</v>
      </c>
      <c r="AD3911" s="42">
        <v>10</v>
      </c>
      <c r="AE3911" s="45">
        <v>1</v>
      </c>
      <c r="AF3911" s="42">
        <v>23</v>
      </c>
      <c r="AG3911" s="42">
        <v>30</v>
      </c>
      <c r="AH3911" t="s">
        <v>250</v>
      </c>
      <c r="AI3911" s="70">
        <f t="shared" si="711"/>
        <v>8.714500000000001</v>
      </c>
      <c r="AJ3911" s="74">
        <f t="shared" si="712"/>
        <v>74.039372912203305</v>
      </c>
      <c r="AK3911" s="74">
        <f t="shared" si="713"/>
        <v>-0.41749763042827137</v>
      </c>
      <c r="AL3911" s="73">
        <f t="shared" si="714"/>
        <v>0</v>
      </c>
    </row>
    <row r="3912" spans="1:38">
      <c r="A3912" s="42" t="s">
        <v>218</v>
      </c>
      <c r="B3912" s="42" t="s">
        <v>201</v>
      </c>
      <c r="C3912" s="43">
        <v>40080</v>
      </c>
      <c r="D3912" s="42">
        <v>2009</v>
      </c>
      <c r="E3912" s="44">
        <v>0.4770833333333333</v>
      </c>
      <c r="F3912" s="44">
        <v>0.51388888888888895</v>
      </c>
      <c r="G3912" s="44">
        <f t="shared" si="701"/>
        <v>3.6805555555555647E-2</v>
      </c>
      <c r="H3912" s="45">
        <v>2</v>
      </c>
      <c r="I3912" s="45">
        <v>1</v>
      </c>
      <c r="J3912" s="45">
        <v>4</v>
      </c>
      <c r="K3912" s="45">
        <v>4</v>
      </c>
      <c r="L3912" s="14" t="s">
        <v>48</v>
      </c>
      <c r="M3912" s="14" t="s">
        <v>49</v>
      </c>
      <c r="N3912" s="45">
        <v>1</v>
      </c>
      <c r="O3912" s="42">
        <f t="shared" si="702"/>
        <v>22.77</v>
      </c>
      <c r="P3912" s="45">
        <v>6.9</v>
      </c>
      <c r="Q3912" s="42">
        <f t="shared" si="703"/>
        <v>25.74</v>
      </c>
      <c r="R3912" s="42">
        <v>7.8</v>
      </c>
      <c r="S3912" s="42">
        <f t="shared" si="704"/>
        <v>25.74</v>
      </c>
      <c r="T3912" s="42">
        <v>7.8</v>
      </c>
      <c r="U3912" s="42">
        <f t="shared" si="705"/>
        <v>24.254999999999999</v>
      </c>
      <c r="V3912" s="42">
        <f t="shared" si="706"/>
        <v>7.35</v>
      </c>
      <c r="W3912" s="46">
        <v>27.848510000000001</v>
      </c>
      <c r="X3912" s="46">
        <v>-115.17353</v>
      </c>
      <c r="Y3912" s="65">
        <f t="shared" si="707"/>
        <v>71.599999999999994</v>
      </c>
      <c r="Z3912" s="45">
        <v>22</v>
      </c>
      <c r="AA3912" s="45">
        <v>4</v>
      </c>
      <c r="AB3912" s="42" t="s">
        <v>46</v>
      </c>
      <c r="AC3912" s="42">
        <v>4</v>
      </c>
      <c r="AD3912" s="42">
        <v>11</v>
      </c>
      <c r="AE3912" s="45">
        <v>1</v>
      </c>
      <c r="AF3912" s="42">
        <v>23</v>
      </c>
      <c r="AG3912" s="42">
        <v>30</v>
      </c>
      <c r="AH3912" t="s">
        <v>250</v>
      </c>
      <c r="AI3912" s="70">
        <f t="shared" si="711"/>
        <v>9.4625000000000004</v>
      </c>
      <c r="AJ3912" s="74">
        <f t="shared" si="712"/>
        <v>97.640010435523564</v>
      </c>
      <c r="AK3912" s="74">
        <f t="shared" si="713"/>
        <v>-0.35613597286763871</v>
      </c>
      <c r="AL3912" s="73">
        <f t="shared" si="714"/>
        <v>0</v>
      </c>
    </row>
    <row r="3913" spans="1:38">
      <c r="A3913" s="42" t="s">
        <v>218</v>
      </c>
      <c r="B3913" s="42" t="s">
        <v>201</v>
      </c>
      <c r="C3913" s="43">
        <v>40080</v>
      </c>
      <c r="D3913" s="42">
        <v>2009</v>
      </c>
      <c r="E3913" s="44">
        <v>0.4770833333333333</v>
      </c>
      <c r="F3913" s="44">
        <v>0.51388888888888895</v>
      </c>
      <c r="G3913" s="44">
        <f t="shared" si="701"/>
        <v>3.6805555555555647E-2</v>
      </c>
      <c r="H3913" s="45">
        <v>2</v>
      </c>
      <c r="I3913" s="45">
        <v>1</v>
      </c>
      <c r="J3913" s="45">
        <v>4</v>
      </c>
      <c r="K3913" s="45">
        <v>4</v>
      </c>
      <c r="L3913" s="14" t="s">
        <v>48</v>
      </c>
      <c r="M3913" s="14" t="s">
        <v>49</v>
      </c>
      <c r="N3913" s="45">
        <v>1</v>
      </c>
      <c r="O3913" s="42">
        <f t="shared" si="702"/>
        <v>22.77</v>
      </c>
      <c r="P3913" s="45">
        <v>6.9</v>
      </c>
      <c r="Q3913" s="42">
        <f t="shared" si="703"/>
        <v>25.74</v>
      </c>
      <c r="R3913" s="42">
        <v>7.8</v>
      </c>
      <c r="S3913" s="42">
        <f t="shared" si="704"/>
        <v>25.74</v>
      </c>
      <c r="T3913" s="42">
        <v>7.8</v>
      </c>
      <c r="U3913" s="42">
        <f t="shared" si="705"/>
        <v>24.254999999999999</v>
      </c>
      <c r="V3913" s="42">
        <f t="shared" si="706"/>
        <v>7.35</v>
      </c>
      <c r="W3913" s="46">
        <v>27.848510000000001</v>
      </c>
      <c r="X3913" s="46">
        <v>-115.17353</v>
      </c>
      <c r="Y3913" s="65">
        <f t="shared" si="707"/>
        <v>71.599999999999994</v>
      </c>
      <c r="Z3913" s="45">
        <v>22</v>
      </c>
      <c r="AA3913" s="45">
        <v>4</v>
      </c>
      <c r="AB3913" s="42" t="s">
        <v>46</v>
      </c>
      <c r="AC3913" s="42">
        <v>4</v>
      </c>
      <c r="AD3913" s="42">
        <v>14</v>
      </c>
      <c r="AE3913" s="45">
        <v>1</v>
      </c>
      <c r="AF3913" s="42">
        <v>23</v>
      </c>
      <c r="AG3913" s="42">
        <v>30</v>
      </c>
      <c r="AH3913" t="s">
        <v>250</v>
      </c>
      <c r="AI3913" s="70">
        <f t="shared" si="711"/>
        <v>11.7065</v>
      </c>
      <c r="AJ3913" s="74">
        <f t="shared" si="712"/>
        <v>199.60111901661068</v>
      </c>
      <c r="AK3913" s="74">
        <f t="shared" si="713"/>
        <v>-9.1037090556812195E-2</v>
      </c>
      <c r="AL3913" s="73">
        <f t="shared" si="714"/>
        <v>0</v>
      </c>
    </row>
    <row r="3914" spans="1:38">
      <c r="A3914" s="42" t="s">
        <v>218</v>
      </c>
      <c r="B3914" s="42" t="s">
        <v>201</v>
      </c>
      <c r="C3914" s="43">
        <v>40080</v>
      </c>
      <c r="D3914" s="42">
        <v>2009</v>
      </c>
      <c r="E3914" s="44">
        <v>0.4770833333333333</v>
      </c>
      <c r="F3914" s="44">
        <v>0.51388888888888895</v>
      </c>
      <c r="G3914" s="44">
        <f t="shared" si="701"/>
        <v>3.6805555555555647E-2</v>
      </c>
      <c r="H3914" s="45">
        <v>2</v>
      </c>
      <c r="I3914" s="45">
        <v>1</v>
      </c>
      <c r="J3914" s="45">
        <v>4</v>
      </c>
      <c r="K3914" s="45">
        <v>4</v>
      </c>
      <c r="L3914" s="14" t="s">
        <v>48</v>
      </c>
      <c r="M3914" s="14" t="s">
        <v>49</v>
      </c>
      <c r="N3914" s="45">
        <v>1</v>
      </c>
      <c r="O3914" s="42">
        <f t="shared" si="702"/>
        <v>22.77</v>
      </c>
      <c r="P3914" s="45">
        <v>6.9</v>
      </c>
      <c r="Q3914" s="42">
        <f t="shared" si="703"/>
        <v>25.74</v>
      </c>
      <c r="R3914" s="42">
        <v>7.8</v>
      </c>
      <c r="S3914" s="42">
        <f t="shared" si="704"/>
        <v>25.74</v>
      </c>
      <c r="T3914" s="42">
        <v>7.8</v>
      </c>
      <c r="U3914" s="42">
        <f t="shared" si="705"/>
        <v>24.254999999999999</v>
      </c>
      <c r="V3914" s="42">
        <f t="shared" si="706"/>
        <v>7.35</v>
      </c>
      <c r="W3914" s="46">
        <v>27.848510000000001</v>
      </c>
      <c r="X3914" s="46">
        <v>-115.17353</v>
      </c>
      <c r="Y3914" s="65">
        <f t="shared" si="707"/>
        <v>71.599999999999994</v>
      </c>
      <c r="Z3914" s="45">
        <v>22</v>
      </c>
      <c r="AA3914" s="45">
        <v>4</v>
      </c>
      <c r="AB3914" s="42" t="s">
        <v>46</v>
      </c>
      <c r="AC3914" s="42">
        <v>4</v>
      </c>
      <c r="AD3914" s="42">
        <v>16</v>
      </c>
      <c r="AE3914" s="45">
        <v>1</v>
      </c>
      <c r="AF3914" s="42">
        <v>23</v>
      </c>
      <c r="AG3914" s="42">
        <v>30</v>
      </c>
      <c r="AH3914" t="s">
        <v>250</v>
      </c>
      <c r="AI3914" s="70">
        <f t="shared" si="711"/>
        <v>13.202500000000001</v>
      </c>
      <c r="AJ3914" s="74">
        <f t="shared" si="712"/>
        <v>298.98731991165073</v>
      </c>
      <c r="AK3914" s="74">
        <f t="shared" si="713"/>
        <v>0.16736703177029189</v>
      </c>
      <c r="AL3914" s="73">
        <f t="shared" si="714"/>
        <v>0.16736703177029189</v>
      </c>
    </row>
    <row r="3915" spans="1:38">
      <c r="A3915" s="42" t="s">
        <v>218</v>
      </c>
      <c r="B3915" s="42" t="s">
        <v>201</v>
      </c>
      <c r="C3915" s="43">
        <v>40080</v>
      </c>
      <c r="D3915" s="42">
        <v>2009</v>
      </c>
      <c r="E3915" s="44">
        <v>0.4770833333333333</v>
      </c>
      <c r="F3915" s="44">
        <v>0.51388888888888895</v>
      </c>
      <c r="G3915" s="44">
        <f t="shared" si="701"/>
        <v>3.6805555555555647E-2</v>
      </c>
      <c r="H3915" s="45">
        <v>2</v>
      </c>
      <c r="I3915" s="45">
        <v>1</v>
      </c>
      <c r="J3915" s="45">
        <v>4</v>
      </c>
      <c r="K3915" s="45">
        <v>4</v>
      </c>
      <c r="L3915" s="14" t="s">
        <v>48</v>
      </c>
      <c r="M3915" s="14" t="s">
        <v>49</v>
      </c>
      <c r="N3915" s="45">
        <v>1</v>
      </c>
      <c r="O3915" s="42">
        <f t="shared" si="702"/>
        <v>22.77</v>
      </c>
      <c r="P3915" s="45">
        <v>6.9</v>
      </c>
      <c r="Q3915" s="42">
        <f t="shared" si="703"/>
        <v>25.74</v>
      </c>
      <c r="R3915" s="42">
        <v>7.8</v>
      </c>
      <c r="S3915" s="42">
        <f t="shared" si="704"/>
        <v>25.74</v>
      </c>
      <c r="T3915" s="42">
        <v>7.8</v>
      </c>
      <c r="U3915" s="42">
        <f t="shared" si="705"/>
        <v>24.254999999999999</v>
      </c>
      <c r="V3915" s="42">
        <f t="shared" si="706"/>
        <v>7.35</v>
      </c>
      <c r="W3915" s="46">
        <v>27.848510000000001</v>
      </c>
      <c r="X3915" s="46">
        <v>-115.17353</v>
      </c>
      <c r="Y3915" s="65">
        <f t="shared" si="707"/>
        <v>71.599999999999994</v>
      </c>
      <c r="Z3915" s="45">
        <v>22</v>
      </c>
      <c r="AA3915" s="45">
        <v>4</v>
      </c>
      <c r="AB3915" s="42" t="s">
        <v>46</v>
      </c>
      <c r="AC3915" s="42">
        <v>4</v>
      </c>
      <c r="AD3915" s="42">
        <v>18</v>
      </c>
      <c r="AE3915" s="45">
        <v>1</v>
      </c>
      <c r="AF3915" s="42">
        <v>23</v>
      </c>
      <c r="AG3915" s="42">
        <v>30</v>
      </c>
      <c r="AH3915" t="s">
        <v>250</v>
      </c>
      <c r="AI3915" s="70">
        <f t="shared" si="711"/>
        <v>14.698500000000001</v>
      </c>
      <c r="AJ3915" s="74">
        <f t="shared" si="712"/>
        <v>428.83019204754055</v>
      </c>
      <c r="AK3915" s="74">
        <f t="shared" si="713"/>
        <v>0.50495849932360548</v>
      </c>
      <c r="AL3915" s="73">
        <f t="shared" si="714"/>
        <v>0.50495849932360548</v>
      </c>
    </row>
    <row r="3916" spans="1:38">
      <c r="A3916" s="42" t="s">
        <v>218</v>
      </c>
      <c r="B3916" s="42" t="s">
        <v>201</v>
      </c>
      <c r="C3916" s="43">
        <v>40080</v>
      </c>
      <c r="D3916" s="42">
        <v>2009</v>
      </c>
      <c r="E3916" s="44">
        <v>0.4770833333333333</v>
      </c>
      <c r="F3916" s="44">
        <v>0.51388888888888895</v>
      </c>
      <c r="G3916" s="44">
        <f t="shared" si="701"/>
        <v>3.6805555555555647E-2</v>
      </c>
      <c r="H3916" s="45">
        <v>2</v>
      </c>
      <c r="I3916" s="45">
        <v>1</v>
      </c>
      <c r="J3916" s="45">
        <v>4</v>
      </c>
      <c r="K3916" s="45">
        <v>4</v>
      </c>
      <c r="L3916" s="14" t="s">
        <v>48</v>
      </c>
      <c r="M3916" s="14" t="s">
        <v>49</v>
      </c>
      <c r="N3916" s="45">
        <v>1</v>
      </c>
      <c r="O3916" s="42">
        <f t="shared" si="702"/>
        <v>22.77</v>
      </c>
      <c r="P3916" s="45">
        <v>6.9</v>
      </c>
      <c r="Q3916" s="42">
        <f t="shared" si="703"/>
        <v>25.74</v>
      </c>
      <c r="R3916" s="42">
        <v>7.8</v>
      </c>
      <c r="S3916" s="42">
        <f t="shared" si="704"/>
        <v>25.74</v>
      </c>
      <c r="T3916" s="42">
        <v>7.8</v>
      </c>
      <c r="U3916" s="42">
        <f t="shared" si="705"/>
        <v>24.254999999999999</v>
      </c>
      <c r="V3916" s="42">
        <f t="shared" si="706"/>
        <v>7.35</v>
      </c>
      <c r="W3916" s="46">
        <v>27.848510000000001</v>
      </c>
      <c r="X3916" s="46">
        <v>-115.17353</v>
      </c>
      <c r="Y3916" s="65">
        <f t="shared" si="707"/>
        <v>71.599999999999994</v>
      </c>
      <c r="Z3916" s="45">
        <v>22</v>
      </c>
      <c r="AA3916" s="45">
        <v>4</v>
      </c>
      <c r="AB3916" s="42" t="s">
        <v>46</v>
      </c>
      <c r="AC3916" s="42">
        <v>4</v>
      </c>
      <c r="AD3916" s="42">
        <v>20</v>
      </c>
      <c r="AE3916" s="45">
        <v>1</v>
      </c>
      <c r="AF3916" s="42">
        <v>23</v>
      </c>
      <c r="AG3916" s="42">
        <v>30</v>
      </c>
      <c r="AH3916" t="s">
        <v>250</v>
      </c>
      <c r="AI3916" s="70">
        <f t="shared" si="711"/>
        <v>16.194500000000001</v>
      </c>
      <c r="AJ3916" s="74">
        <f t="shared" si="712"/>
        <v>593.9131834357014</v>
      </c>
      <c r="AK3916" s="74">
        <f t="shared" si="713"/>
        <v>0.93417427693282351</v>
      </c>
      <c r="AL3916" s="73">
        <f t="shared" si="714"/>
        <v>0.93417427693282351</v>
      </c>
    </row>
    <row r="3917" spans="1:38">
      <c r="A3917" s="42" t="s">
        <v>218</v>
      </c>
      <c r="B3917" s="42" t="s">
        <v>201</v>
      </c>
      <c r="C3917" s="43">
        <v>40080</v>
      </c>
      <c r="D3917" s="42">
        <v>2009</v>
      </c>
      <c r="E3917" s="44">
        <v>0.4770833333333333</v>
      </c>
      <c r="F3917" s="44">
        <v>0.51388888888888895</v>
      </c>
      <c r="G3917" s="44">
        <f t="shared" si="701"/>
        <v>3.6805555555555647E-2</v>
      </c>
      <c r="H3917" s="45">
        <v>2</v>
      </c>
      <c r="I3917" s="45">
        <v>1</v>
      </c>
      <c r="J3917" s="45">
        <v>4</v>
      </c>
      <c r="K3917" s="45">
        <v>4</v>
      </c>
      <c r="L3917" s="14" t="s">
        <v>48</v>
      </c>
      <c r="M3917" s="14" t="s">
        <v>49</v>
      </c>
      <c r="N3917" s="45">
        <v>1</v>
      </c>
      <c r="O3917" s="42">
        <f t="shared" si="702"/>
        <v>22.77</v>
      </c>
      <c r="P3917" s="45">
        <v>6.9</v>
      </c>
      <c r="Q3917" s="42">
        <f t="shared" si="703"/>
        <v>25.74</v>
      </c>
      <c r="R3917" s="42">
        <v>7.8</v>
      </c>
      <c r="S3917" s="42">
        <f t="shared" si="704"/>
        <v>25.74</v>
      </c>
      <c r="T3917" s="42">
        <v>7.8</v>
      </c>
      <c r="U3917" s="42">
        <f t="shared" si="705"/>
        <v>24.254999999999999</v>
      </c>
      <c r="V3917" s="42">
        <f t="shared" si="706"/>
        <v>7.35</v>
      </c>
      <c r="W3917" s="46">
        <v>27.848510000000001</v>
      </c>
      <c r="X3917" s="46">
        <v>-115.17353</v>
      </c>
      <c r="Y3917" s="65">
        <f t="shared" si="707"/>
        <v>71.599999999999994</v>
      </c>
      <c r="Z3917" s="45">
        <v>22</v>
      </c>
      <c r="AA3917" s="45">
        <v>4</v>
      </c>
      <c r="AB3917" s="42" t="s">
        <v>46</v>
      </c>
      <c r="AC3917" s="42">
        <v>4</v>
      </c>
      <c r="AD3917" s="42">
        <v>22</v>
      </c>
      <c r="AE3917" s="45">
        <v>1</v>
      </c>
      <c r="AF3917" s="42">
        <v>23</v>
      </c>
      <c r="AG3917" s="42">
        <v>30</v>
      </c>
      <c r="AH3917" t="s">
        <v>250</v>
      </c>
      <c r="AI3917" s="70">
        <f t="shared" si="711"/>
        <v>17.6905</v>
      </c>
      <c r="AJ3917" s="74">
        <f t="shared" si="712"/>
        <v>799.19872211710003</v>
      </c>
      <c r="AK3917" s="74">
        <f t="shared" si="713"/>
        <v>1.4679166775044603</v>
      </c>
      <c r="AL3917" s="73">
        <f t="shared" si="714"/>
        <v>1.4679166775044603</v>
      </c>
    </row>
    <row r="3918" spans="1:38">
      <c r="A3918" s="42" t="s">
        <v>218</v>
      </c>
      <c r="B3918" s="42" t="s">
        <v>201</v>
      </c>
      <c r="C3918" s="43">
        <v>40080</v>
      </c>
      <c r="D3918" s="42">
        <v>2009</v>
      </c>
      <c r="E3918" s="44">
        <v>0.4770833333333333</v>
      </c>
      <c r="F3918" s="44">
        <v>0.51388888888888895</v>
      </c>
      <c r="G3918" s="44">
        <f t="shared" si="701"/>
        <v>3.6805555555555647E-2</v>
      </c>
      <c r="H3918" s="45">
        <v>2</v>
      </c>
      <c r="I3918" s="45">
        <v>1</v>
      </c>
      <c r="J3918" s="45">
        <v>4</v>
      </c>
      <c r="K3918" s="45">
        <v>4</v>
      </c>
      <c r="L3918" s="14" t="s">
        <v>48</v>
      </c>
      <c r="M3918" s="14" t="s">
        <v>49</v>
      </c>
      <c r="N3918" s="45">
        <v>1</v>
      </c>
      <c r="O3918" s="42">
        <f t="shared" si="702"/>
        <v>22.77</v>
      </c>
      <c r="P3918" s="45">
        <v>6.9</v>
      </c>
      <c r="Q3918" s="42">
        <f t="shared" si="703"/>
        <v>25.74</v>
      </c>
      <c r="R3918" s="42">
        <v>7.8</v>
      </c>
      <c r="S3918" s="42">
        <f t="shared" si="704"/>
        <v>25.74</v>
      </c>
      <c r="T3918" s="42">
        <v>7.8</v>
      </c>
      <c r="U3918" s="42">
        <f t="shared" si="705"/>
        <v>24.254999999999999</v>
      </c>
      <c r="V3918" s="42">
        <f t="shared" si="706"/>
        <v>7.35</v>
      </c>
      <c r="W3918" s="46">
        <v>27.848510000000001</v>
      </c>
      <c r="X3918" s="46">
        <v>-115.17353</v>
      </c>
      <c r="Y3918" s="65">
        <f t="shared" si="707"/>
        <v>71.599999999999994</v>
      </c>
      <c r="Z3918" s="45">
        <v>22</v>
      </c>
      <c r="AA3918" s="45">
        <v>4</v>
      </c>
      <c r="AB3918" s="42" t="s">
        <v>46</v>
      </c>
      <c r="AC3918" s="42">
        <v>4</v>
      </c>
      <c r="AD3918" s="42">
        <v>23</v>
      </c>
      <c r="AE3918" s="45">
        <v>1</v>
      </c>
      <c r="AF3918" s="42">
        <v>23</v>
      </c>
      <c r="AG3918" s="42">
        <v>30</v>
      </c>
      <c r="AH3918" t="s">
        <v>250</v>
      </c>
      <c r="AI3918" s="70">
        <f t="shared" si="711"/>
        <v>18.438500000000001</v>
      </c>
      <c r="AJ3918" s="74">
        <f t="shared" si="712"/>
        <v>918.51444961025391</v>
      </c>
      <c r="AK3918" s="74">
        <f t="shared" si="713"/>
        <v>1.7781375689866601</v>
      </c>
      <c r="AL3918" s="73">
        <f t="shared" si="714"/>
        <v>1.7781375689866601</v>
      </c>
    </row>
    <row r="3919" spans="1:38">
      <c r="A3919" s="42" t="s">
        <v>218</v>
      </c>
      <c r="B3919" s="42" t="s">
        <v>201</v>
      </c>
      <c r="C3919" s="43">
        <v>40080</v>
      </c>
      <c r="D3919" s="42">
        <v>2009</v>
      </c>
      <c r="E3919" s="44">
        <v>0.4770833333333333</v>
      </c>
      <c r="F3919" s="44">
        <v>0.51388888888888895</v>
      </c>
      <c r="G3919" s="44">
        <f t="shared" si="701"/>
        <v>3.6805555555555647E-2</v>
      </c>
      <c r="H3919" s="45">
        <v>2</v>
      </c>
      <c r="I3919" s="45">
        <v>1</v>
      </c>
      <c r="J3919" s="45">
        <v>4</v>
      </c>
      <c r="K3919" s="45">
        <v>4</v>
      </c>
      <c r="L3919" s="14" t="s">
        <v>48</v>
      </c>
      <c r="M3919" s="14" t="s">
        <v>49</v>
      </c>
      <c r="N3919" s="45">
        <v>1</v>
      </c>
      <c r="O3919" s="42">
        <f t="shared" si="702"/>
        <v>22.77</v>
      </c>
      <c r="P3919" s="45">
        <v>6.9</v>
      </c>
      <c r="Q3919" s="42">
        <f t="shared" si="703"/>
        <v>25.74</v>
      </c>
      <c r="R3919" s="42">
        <v>7.8</v>
      </c>
      <c r="S3919" s="42">
        <f t="shared" si="704"/>
        <v>25.74</v>
      </c>
      <c r="T3919" s="42">
        <v>7.8</v>
      </c>
      <c r="U3919" s="42">
        <f t="shared" si="705"/>
        <v>24.254999999999999</v>
      </c>
      <c r="V3919" s="42">
        <f t="shared" si="706"/>
        <v>7.35</v>
      </c>
      <c r="W3919" s="46">
        <v>27.848510000000001</v>
      </c>
      <c r="X3919" s="46">
        <v>-115.17353</v>
      </c>
      <c r="Y3919" s="65">
        <f t="shared" si="707"/>
        <v>71.599999999999994</v>
      </c>
      <c r="Z3919" s="45">
        <v>22</v>
      </c>
      <c r="AA3919" s="45">
        <v>4</v>
      </c>
      <c r="AB3919" s="42" t="s">
        <v>46</v>
      </c>
      <c r="AC3919" s="42">
        <v>4</v>
      </c>
      <c r="AD3919" s="42">
        <v>24</v>
      </c>
      <c r="AE3919" s="45">
        <v>1</v>
      </c>
      <c r="AF3919" s="42">
        <v>23</v>
      </c>
      <c r="AG3919" s="42">
        <v>30</v>
      </c>
      <c r="AH3919" t="s">
        <v>250</v>
      </c>
      <c r="AI3919" s="70">
        <f t="shared" si="711"/>
        <v>19.186499999999999</v>
      </c>
      <c r="AJ3919" s="74">
        <f t="shared" si="712"/>
        <v>1049.8173965226345</v>
      </c>
      <c r="AK3919" s="74">
        <f t="shared" si="713"/>
        <v>2.1195252309588497</v>
      </c>
      <c r="AL3919" s="73">
        <f t="shared" si="714"/>
        <v>2.1195252309588497</v>
      </c>
    </row>
    <row r="3920" spans="1:38">
      <c r="A3920" s="42" t="s">
        <v>218</v>
      </c>
      <c r="B3920" s="42" t="s">
        <v>201</v>
      </c>
      <c r="C3920" s="43">
        <v>40080</v>
      </c>
      <c r="D3920" s="42">
        <v>2009</v>
      </c>
      <c r="E3920" s="44">
        <v>0.4770833333333333</v>
      </c>
      <c r="F3920" s="44">
        <v>0.51388888888888895</v>
      </c>
      <c r="G3920" s="44">
        <f t="shared" si="701"/>
        <v>3.6805555555555647E-2</v>
      </c>
      <c r="H3920" s="45">
        <v>2</v>
      </c>
      <c r="I3920" s="45">
        <v>1</v>
      </c>
      <c r="J3920" s="45">
        <v>4</v>
      </c>
      <c r="K3920" s="45">
        <v>4</v>
      </c>
      <c r="L3920" s="14" t="s">
        <v>48</v>
      </c>
      <c r="M3920" s="14" t="s">
        <v>49</v>
      </c>
      <c r="N3920" s="45">
        <v>1</v>
      </c>
      <c r="O3920" s="42">
        <f t="shared" si="702"/>
        <v>22.77</v>
      </c>
      <c r="P3920" s="45">
        <v>6.9</v>
      </c>
      <c r="Q3920" s="42">
        <f t="shared" si="703"/>
        <v>25.74</v>
      </c>
      <c r="R3920" s="42">
        <v>7.8</v>
      </c>
      <c r="S3920" s="42">
        <f t="shared" si="704"/>
        <v>25.74</v>
      </c>
      <c r="T3920" s="42">
        <v>7.8</v>
      </c>
      <c r="U3920" s="42">
        <f t="shared" si="705"/>
        <v>24.254999999999999</v>
      </c>
      <c r="V3920" s="42">
        <f t="shared" si="706"/>
        <v>7.35</v>
      </c>
      <c r="W3920" s="46">
        <v>27.848510000000001</v>
      </c>
      <c r="X3920" s="46">
        <v>-115.17353</v>
      </c>
      <c r="Y3920" s="65">
        <f t="shared" si="707"/>
        <v>71.599999999999994</v>
      </c>
      <c r="Z3920" s="45">
        <v>22</v>
      </c>
      <c r="AA3920" s="45">
        <v>4</v>
      </c>
      <c r="AB3920" s="42" t="s">
        <v>46</v>
      </c>
      <c r="AC3920" s="42">
        <v>4</v>
      </c>
      <c r="AD3920" s="42">
        <v>24</v>
      </c>
      <c r="AE3920" s="45">
        <v>1</v>
      </c>
      <c r="AF3920" s="42">
        <v>23</v>
      </c>
      <c r="AG3920" s="42">
        <v>30</v>
      </c>
      <c r="AH3920" t="s">
        <v>250</v>
      </c>
      <c r="AI3920" s="70">
        <f t="shared" si="711"/>
        <v>19.186499999999999</v>
      </c>
      <c r="AJ3920" s="74">
        <f t="shared" si="712"/>
        <v>1049.8173965226345</v>
      </c>
      <c r="AK3920" s="74">
        <f t="shared" si="713"/>
        <v>2.1195252309588497</v>
      </c>
      <c r="AL3920" s="73">
        <f t="shared" si="714"/>
        <v>2.1195252309588497</v>
      </c>
    </row>
    <row r="3921" spans="1:38">
      <c r="A3921" s="42" t="s">
        <v>218</v>
      </c>
      <c r="B3921" s="42" t="s">
        <v>201</v>
      </c>
      <c r="C3921" s="43">
        <v>40080</v>
      </c>
      <c r="D3921" s="42">
        <v>2009</v>
      </c>
      <c r="E3921" s="44">
        <v>0.4770833333333333</v>
      </c>
      <c r="F3921" s="44">
        <v>0.51388888888888895</v>
      </c>
      <c r="G3921" s="44">
        <f t="shared" si="701"/>
        <v>3.6805555555555647E-2</v>
      </c>
      <c r="H3921" s="45">
        <v>2</v>
      </c>
      <c r="I3921" s="45">
        <v>1</v>
      </c>
      <c r="J3921" s="45">
        <v>4</v>
      </c>
      <c r="K3921" s="45">
        <v>4</v>
      </c>
      <c r="L3921" s="14" t="s">
        <v>48</v>
      </c>
      <c r="M3921" s="14" t="s">
        <v>49</v>
      </c>
      <c r="N3921" s="45">
        <v>1</v>
      </c>
      <c r="O3921" s="42">
        <f t="shared" si="702"/>
        <v>22.77</v>
      </c>
      <c r="P3921" s="45">
        <v>6.9</v>
      </c>
      <c r="Q3921" s="42">
        <f t="shared" si="703"/>
        <v>25.74</v>
      </c>
      <c r="R3921" s="42">
        <v>7.8</v>
      </c>
      <c r="S3921" s="42">
        <f t="shared" si="704"/>
        <v>25.74</v>
      </c>
      <c r="T3921" s="42">
        <v>7.8</v>
      </c>
      <c r="U3921" s="42">
        <f t="shared" si="705"/>
        <v>24.254999999999999</v>
      </c>
      <c r="V3921" s="42">
        <f t="shared" si="706"/>
        <v>7.35</v>
      </c>
      <c r="W3921" s="46">
        <v>27.848510000000001</v>
      </c>
      <c r="X3921" s="46">
        <v>-115.17353</v>
      </c>
      <c r="Y3921" s="65">
        <f t="shared" si="707"/>
        <v>71.599999999999994</v>
      </c>
      <c r="Z3921" s="45">
        <v>22</v>
      </c>
      <c r="AA3921" s="45">
        <v>4</v>
      </c>
      <c r="AB3921" s="42" t="s">
        <v>46</v>
      </c>
      <c r="AC3921" s="42">
        <v>4</v>
      </c>
      <c r="AD3921" s="42">
        <v>27</v>
      </c>
      <c r="AE3921" s="45">
        <v>1</v>
      </c>
      <c r="AF3921" s="42">
        <v>23</v>
      </c>
      <c r="AG3921" s="42">
        <v>30</v>
      </c>
      <c r="AH3921" t="s">
        <v>250</v>
      </c>
      <c r="AI3921" s="70">
        <f t="shared" si="711"/>
        <v>21.430500000000002</v>
      </c>
      <c r="AJ3921" s="74">
        <f t="shared" si="712"/>
        <v>1522.3571771727734</v>
      </c>
      <c r="AK3921" s="74">
        <f t="shared" si="713"/>
        <v>3.3481286606492109</v>
      </c>
      <c r="AL3921" s="73">
        <f t="shared" si="714"/>
        <v>3.3481286606492109</v>
      </c>
    </row>
    <row r="3922" spans="1:38">
      <c r="A3922" s="42" t="s">
        <v>218</v>
      </c>
      <c r="B3922" s="42" t="s">
        <v>201</v>
      </c>
      <c r="C3922" s="43">
        <v>40080</v>
      </c>
      <c r="D3922" s="42">
        <v>2009</v>
      </c>
      <c r="E3922" s="44">
        <v>0.4770833333333333</v>
      </c>
      <c r="F3922" s="44">
        <v>0.51388888888888895</v>
      </c>
      <c r="G3922" s="44">
        <f t="shared" si="701"/>
        <v>3.6805555555555647E-2</v>
      </c>
      <c r="H3922" s="45">
        <v>2</v>
      </c>
      <c r="I3922" s="45">
        <v>1</v>
      </c>
      <c r="J3922" s="45">
        <v>4</v>
      </c>
      <c r="K3922" s="45">
        <v>4</v>
      </c>
      <c r="L3922" s="14" t="s">
        <v>48</v>
      </c>
      <c r="M3922" s="14" t="s">
        <v>49</v>
      </c>
      <c r="N3922" s="45">
        <v>1</v>
      </c>
      <c r="O3922" s="42">
        <f t="shared" si="702"/>
        <v>22.77</v>
      </c>
      <c r="P3922" s="45">
        <v>6.9</v>
      </c>
      <c r="Q3922" s="42">
        <f t="shared" si="703"/>
        <v>25.74</v>
      </c>
      <c r="R3922" s="42">
        <v>7.8</v>
      </c>
      <c r="S3922" s="42">
        <f t="shared" si="704"/>
        <v>25.74</v>
      </c>
      <c r="T3922" s="42">
        <v>7.8</v>
      </c>
      <c r="U3922" s="42">
        <f t="shared" si="705"/>
        <v>24.254999999999999</v>
      </c>
      <c r="V3922" s="42">
        <f t="shared" si="706"/>
        <v>7.35</v>
      </c>
      <c r="W3922" s="46">
        <v>27.848510000000001</v>
      </c>
      <c r="X3922" s="46">
        <v>-115.17353</v>
      </c>
      <c r="Y3922" s="65">
        <f t="shared" si="707"/>
        <v>71.599999999999994</v>
      </c>
      <c r="Z3922" s="45">
        <v>22</v>
      </c>
      <c r="AA3922" s="45">
        <v>4</v>
      </c>
      <c r="AB3922" s="42" t="s">
        <v>46</v>
      </c>
      <c r="AC3922" s="42">
        <v>5</v>
      </c>
      <c r="AD3922" s="42">
        <v>12</v>
      </c>
      <c r="AE3922" s="45">
        <v>1</v>
      </c>
      <c r="AF3922" s="42">
        <v>40</v>
      </c>
      <c r="AG3922" s="42">
        <v>30</v>
      </c>
      <c r="AH3922" t="s">
        <v>250</v>
      </c>
      <c r="AI3922" s="70">
        <f t="shared" si="711"/>
        <v>10.2105</v>
      </c>
      <c r="AJ3922" s="74">
        <f t="shared" si="712"/>
        <v>126.07993341662893</v>
      </c>
      <c r="AK3922" s="74">
        <f t="shared" si="713"/>
        <v>-0.28219217311676476</v>
      </c>
      <c r="AL3922" s="73">
        <f t="shared" si="714"/>
        <v>0</v>
      </c>
    </row>
    <row r="3923" spans="1:38">
      <c r="A3923" s="42" t="s">
        <v>218</v>
      </c>
      <c r="B3923" s="42" t="s">
        <v>201</v>
      </c>
      <c r="C3923" s="43">
        <v>40080</v>
      </c>
      <c r="D3923" s="42">
        <v>2009</v>
      </c>
      <c r="E3923" s="44">
        <v>0.4770833333333333</v>
      </c>
      <c r="F3923" s="44">
        <v>0.51388888888888895</v>
      </c>
      <c r="G3923" s="44">
        <f t="shared" si="701"/>
        <v>3.6805555555555647E-2</v>
      </c>
      <c r="H3923" s="45">
        <v>2</v>
      </c>
      <c r="I3923" s="45">
        <v>1</v>
      </c>
      <c r="J3923" s="45">
        <v>4</v>
      </c>
      <c r="K3923" s="45">
        <v>4</v>
      </c>
      <c r="L3923" s="14" t="s">
        <v>48</v>
      </c>
      <c r="M3923" s="14" t="s">
        <v>49</v>
      </c>
      <c r="N3923" s="45">
        <v>1</v>
      </c>
      <c r="O3923" s="42">
        <f t="shared" si="702"/>
        <v>22.77</v>
      </c>
      <c r="P3923" s="45">
        <v>6.9</v>
      </c>
      <c r="Q3923" s="42">
        <f t="shared" si="703"/>
        <v>25.74</v>
      </c>
      <c r="R3923" s="42">
        <v>7.8</v>
      </c>
      <c r="S3923" s="42">
        <f t="shared" si="704"/>
        <v>25.74</v>
      </c>
      <c r="T3923" s="42">
        <v>7.8</v>
      </c>
      <c r="U3923" s="42">
        <f t="shared" si="705"/>
        <v>24.254999999999999</v>
      </c>
      <c r="V3923" s="42">
        <f t="shared" si="706"/>
        <v>7.35</v>
      </c>
      <c r="W3923" s="46">
        <v>27.848510000000001</v>
      </c>
      <c r="X3923" s="46">
        <v>-115.17353</v>
      </c>
      <c r="Y3923" s="65">
        <f t="shared" si="707"/>
        <v>71.599999999999994</v>
      </c>
      <c r="Z3923" s="45">
        <v>22</v>
      </c>
      <c r="AA3923" s="45">
        <v>4</v>
      </c>
      <c r="AB3923" s="42" t="s">
        <v>46</v>
      </c>
      <c r="AC3923" s="42">
        <v>5</v>
      </c>
      <c r="AD3923" s="42">
        <v>13</v>
      </c>
      <c r="AE3923" s="45">
        <v>1</v>
      </c>
      <c r="AF3923" s="42">
        <v>40</v>
      </c>
      <c r="AG3923" s="42">
        <v>30</v>
      </c>
      <c r="AH3923" t="s">
        <v>250</v>
      </c>
      <c r="AI3923" s="70">
        <f t="shared" si="711"/>
        <v>10.958500000000001</v>
      </c>
      <c r="AJ3923" s="74">
        <f t="shared" si="712"/>
        <v>159.88648485388254</v>
      </c>
      <c r="AK3923" s="74">
        <f t="shared" si="713"/>
        <v>-0.19429513937990539</v>
      </c>
      <c r="AL3923" s="73">
        <f t="shared" si="714"/>
        <v>0</v>
      </c>
    </row>
    <row r="3924" spans="1:38">
      <c r="A3924" s="42" t="s">
        <v>218</v>
      </c>
      <c r="B3924" s="42" t="s">
        <v>201</v>
      </c>
      <c r="C3924" s="43">
        <v>40080</v>
      </c>
      <c r="D3924" s="42">
        <v>2009</v>
      </c>
      <c r="E3924" s="44">
        <v>0.4770833333333333</v>
      </c>
      <c r="F3924" s="44">
        <v>0.51388888888888895</v>
      </c>
      <c r="G3924" s="44">
        <f t="shared" si="701"/>
        <v>3.6805555555555647E-2</v>
      </c>
      <c r="H3924" s="45">
        <v>2</v>
      </c>
      <c r="I3924" s="45">
        <v>1</v>
      </c>
      <c r="J3924" s="45">
        <v>4</v>
      </c>
      <c r="K3924" s="45">
        <v>4</v>
      </c>
      <c r="L3924" s="14" t="s">
        <v>48</v>
      </c>
      <c r="M3924" s="14" t="s">
        <v>49</v>
      </c>
      <c r="N3924" s="45">
        <v>1</v>
      </c>
      <c r="O3924" s="42">
        <f t="shared" si="702"/>
        <v>22.77</v>
      </c>
      <c r="P3924" s="45">
        <v>6.9</v>
      </c>
      <c r="Q3924" s="42">
        <f t="shared" si="703"/>
        <v>25.74</v>
      </c>
      <c r="R3924" s="42">
        <v>7.8</v>
      </c>
      <c r="S3924" s="42">
        <f t="shared" si="704"/>
        <v>25.74</v>
      </c>
      <c r="T3924" s="42">
        <v>7.8</v>
      </c>
      <c r="U3924" s="42">
        <f t="shared" si="705"/>
        <v>24.254999999999999</v>
      </c>
      <c r="V3924" s="42">
        <f t="shared" si="706"/>
        <v>7.35</v>
      </c>
      <c r="W3924" s="46">
        <v>27.848510000000001</v>
      </c>
      <c r="X3924" s="46">
        <v>-115.17353</v>
      </c>
      <c r="Y3924" s="65">
        <f t="shared" si="707"/>
        <v>71.599999999999994</v>
      </c>
      <c r="Z3924" s="45">
        <v>22</v>
      </c>
      <c r="AA3924" s="45">
        <v>4</v>
      </c>
      <c r="AB3924" s="42" t="s">
        <v>46</v>
      </c>
      <c r="AC3924" s="42">
        <v>5</v>
      </c>
      <c r="AD3924" s="42">
        <v>15</v>
      </c>
      <c r="AE3924" s="45">
        <v>1</v>
      </c>
      <c r="AF3924" s="42">
        <v>40</v>
      </c>
      <c r="AG3924" s="42">
        <v>30</v>
      </c>
      <c r="AH3924" t="s">
        <v>250</v>
      </c>
      <c r="AI3924" s="70">
        <f t="shared" si="711"/>
        <v>12.454500000000001</v>
      </c>
      <c r="AJ3924" s="74">
        <f t="shared" si="712"/>
        <v>245.7787754986133</v>
      </c>
      <c r="AK3924" s="74">
        <f t="shared" si="713"/>
        <v>2.9024816296394529E-2</v>
      </c>
      <c r="AL3924" s="73">
        <f t="shared" si="714"/>
        <v>2.9024816296394529E-2</v>
      </c>
    </row>
    <row r="3925" spans="1:38" hidden="1">
      <c r="A3925" s="42" t="s">
        <v>219</v>
      </c>
      <c r="B3925" s="42" t="s">
        <v>201</v>
      </c>
      <c r="C3925" s="43">
        <v>40080</v>
      </c>
      <c r="D3925" s="42">
        <v>2009</v>
      </c>
      <c r="E3925" s="44">
        <v>0.56527777777777777</v>
      </c>
      <c r="F3925" s="44">
        <v>0.59583333333333333</v>
      </c>
      <c r="G3925" s="44">
        <f t="shared" si="701"/>
        <v>3.0555555555555558E-2</v>
      </c>
      <c r="H3925" s="45">
        <v>2</v>
      </c>
      <c r="I3925" s="45">
        <v>1</v>
      </c>
      <c r="J3925" s="45">
        <v>1</v>
      </c>
      <c r="K3925" s="45">
        <v>1</v>
      </c>
      <c r="L3925" s="42" t="s">
        <v>220</v>
      </c>
      <c r="M3925" s="42" t="s">
        <v>221</v>
      </c>
      <c r="N3925" s="45">
        <v>2</v>
      </c>
      <c r="O3925" s="42">
        <f t="shared" si="702"/>
        <v>41.25</v>
      </c>
      <c r="P3925" s="42">
        <v>12.5</v>
      </c>
      <c r="Q3925" s="42">
        <f t="shared" si="703"/>
        <v>43.23</v>
      </c>
      <c r="R3925" s="42">
        <v>13.1</v>
      </c>
      <c r="S3925" s="42">
        <f t="shared" si="704"/>
        <v>43.23</v>
      </c>
      <c r="T3925" s="42">
        <v>13.1</v>
      </c>
      <c r="U3925" s="42">
        <f t="shared" si="705"/>
        <v>42.24</v>
      </c>
      <c r="V3925" s="42">
        <f t="shared" si="706"/>
        <v>12.8</v>
      </c>
      <c r="W3925" s="46">
        <v>27.842739999999999</v>
      </c>
      <c r="X3925" s="46">
        <v>-115.16091</v>
      </c>
      <c r="Y3925" s="65">
        <f t="shared" si="707"/>
        <v>68</v>
      </c>
      <c r="Z3925" s="45">
        <v>20</v>
      </c>
      <c r="AA3925" s="45">
        <v>8</v>
      </c>
      <c r="AB3925" s="42" t="s">
        <v>46</v>
      </c>
      <c r="AC3925" s="42">
        <v>0</v>
      </c>
      <c r="AD3925" s="42">
        <v>0</v>
      </c>
      <c r="AE3925" s="45">
        <v>0</v>
      </c>
      <c r="AF3925" s="42"/>
      <c r="AG3925" s="42">
        <v>30</v>
      </c>
      <c r="AH3925" t="s">
        <v>250</v>
      </c>
      <c r="AI3925" s="70">
        <f t="shared" si="711"/>
        <v>1.2344999999999999</v>
      </c>
      <c r="AJ3925" s="74">
        <f t="shared" si="712"/>
        <v>0.10414971720920797</v>
      </c>
      <c r="AK3925" s="74">
        <f t="shared" si="713"/>
        <v>-0.6097292107352561</v>
      </c>
      <c r="AL3925" s="73">
        <f t="shared" si="714"/>
        <v>0</v>
      </c>
    </row>
    <row r="3926" spans="1:38" hidden="1">
      <c r="A3926" s="42" t="s">
        <v>222</v>
      </c>
      <c r="B3926" s="42" t="s">
        <v>201</v>
      </c>
      <c r="C3926" s="43">
        <v>40080</v>
      </c>
      <c r="D3926" s="42">
        <v>2009</v>
      </c>
      <c r="E3926" s="44">
        <v>0.56527777777777777</v>
      </c>
      <c r="F3926" s="44">
        <v>0.59583333333333333</v>
      </c>
      <c r="G3926" s="44">
        <f t="shared" si="701"/>
        <v>3.0555555555555558E-2</v>
      </c>
      <c r="H3926" s="45">
        <v>2</v>
      </c>
      <c r="I3926" s="45">
        <v>1</v>
      </c>
      <c r="J3926" s="45">
        <v>1</v>
      </c>
      <c r="K3926" s="45">
        <v>1</v>
      </c>
      <c r="L3926" s="42" t="s">
        <v>220</v>
      </c>
      <c r="M3926" s="42" t="s">
        <v>221</v>
      </c>
      <c r="N3926" s="45">
        <v>2</v>
      </c>
      <c r="O3926" s="42">
        <f t="shared" si="702"/>
        <v>41.25</v>
      </c>
      <c r="P3926" s="42">
        <v>12.5</v>
      </c>
      <c r="Q3926" s="42">
        <f t="shared" si="703"/>
        <v>43.23</v>
      </c>
      <c r="R3926" s="42">
        <v>13.1</v>
      </c>
      <c r="S3926" s="42">
        <f t="shared" si="704"/>
        <v>43.23</v>
      </c>
      <c r="T3926" s="42">
        <v>13.1</v>
      </c>
      <c r="U3926" s="42">
        <f t="shared" si="705"/>
        <v>42.24</v>
      </c>
      <c r="V3926" s="42">
        <f t="shared" si="706"/>
        <v>12.8</v>
      </c>
      <c r="W3926" s="46">
        <v>27.842739999999999</v>
      </c>
      <c r="X3926" s="46">
        <v>-115.16091</v>
      </c>
      <c r="Y3926" s="65">
        <f t="shared" si="707"/>
        <v>68</v>
      </c>
      <c r="Z3926" s="45">
        <v>20</v>
      </c>
      <c r="AA3926" s="45">
        <v>8</v>
      </c>
      <c r="AB3926" s="42" t="s">
        <v>44</v>
      </c>
      <c r="AC3926" s="42">
        <v>1</v>
      </c>
      <c r="AD3926" s="42">
        <v>14</v>
      </c>
      <c r="AE3926" s="45">
        <v>1</v>
      </c>
      <c r="AF3926" s="42">
        <v>1</v>
      </c>
      <c r="AG3926" s="42">
        <v>240</v>
      </c>
      <c r="AH3926" t="s">
        <v>250</v>
      </c>
      <c r="AI3926" s="70">
        <f t="shared" ref="AI3926:AI3941" si="715">(0.709*AD3926)+1.157</f>
        <v>11.083</v>
      </c>
      <c r="AJ3926" s="71" t="s">
        <v>369</v>
      </c>
      <c r="AK3926" s="72">
        <f t="shared" ref="AK3926:AK3941" si="716">((POWER(AI3926*10,2.19))*0.037)/1000</f>
        <v>1.1117350137621949</v>
      </c>
      <c r="AL3926" s="73">
        <f t="shared" ref="AL3926:AL3941" si="717">((POWER(AI3926*10,2.19))*0.037)/1000</f>
        <v>1.1117350137621949</v>
      </c>
    </row>
    <row r="3927" spans="1:38" hidden="1">
      <c r="A3927" s="42" t="s">
        <v>222</v>
      </c>
      <c r="B3927" s="42" t="s">
        <v>201</v>
      </c>
      <c r="C3927" s="43">
        <v>40080</v>
      </c>
      <c r="D3927" s="42">
        <v>2009</v>
      </c>
      <c r="E3927" s="44">
        <v>0.56527777777777777</v>
      </c>
      <c r="F3927" s="44">
        <v>0.59583333333333333</v>
      </c>
      <c r="G3927" s="44">
        <f t="shared" si="701"/>
        <v>3.0555555555555558E-2</v>
      </c>
      <c r="H3927" s="45">
        <v>2</v>
      </c>
      <c r="I3927" s="45">
        <v>1</v>
      </c>
      <c r="J3927" s="45">
        <v>1</v>
      </c>
      <c r="K3927" s="45">
        <v>1</v>
      </c>
      <c r="L3927" s="42" t="s">
        <v>220</v>
      </c>
      <c r="M3927" s="42" t="s">
        <v>221</v>
      </c>
      <c r="N3927" s="45">
        <v>2</v>
      </c>
      <c r="O3927" s="42">
        <f t="shared" si="702"/>
        <v>41.25</v>
      </c>
      <c r="P3927" s="42">
        <v>12.5</v>
      </c>
      <c r="Q3927" s="42">
        <f t="shared" si="703"/>
        <v>43.23</v>
      </c>
      <c r="R3927" s="42">
        <v>13.1</v>
      </c>
      <c r="S3927" s="42">
        <f t="shared" si="704"/>
        <v>43.23</v>
      </c>
      <c r="T3927" s="42">
        <v>13.1</v>
      </c>
      <c r="U3927" s="42">
        <f t="shared" si="705"/>
        <v>42.24</v>
      </c>
      <c r="V3927" s="42">
        <f t="shared" si="706"/>
        <v>12.8</v>
      </c>
      <c r="W3927" s="46">
        <v>27.842739999999999</v>
      </c>
      <c r="X3927" s="46">
        <v>-115.16091</v>
      </c>
      <c r="Y3927" s="65">
        <f t="shared" si="707"/>
        <v>68</v>
      </c>
      <c r="Z3927" s="45">
        <v>20</v>
      </c>
      <c r="AA3927" s="45">
        <v>8</v>
      </c>
      <c r="AB3927" s="42" t="s">
        <v>44</v>
      </c>
      <c r="AC3927" s="42">
        <v>2</v>
      </c>
      <c r="AD3927" s="42">
        <v>15</v>
      </c>
      <c r="AE3927" s="45">
        <v>1</v>
      </c>
      <c r="AF3927" s="42">
        <v>5</v>
      </c>
      <c r="AG3927" s="42">
        <v>240</v>
      </c>
      <c r="AH3927" t="s">
        <v>250</v>
      </c>
      <c r="AI3927" s="70">
        <f t="shared" si="715"/>
        <v>11.792</v>
      </c>
      <c r="AJ3927" s="71" t="s">
        <v>369</v>
      </c>
      <c r="AK3927" s="72">
        <f t="shared" si="716"/>
        <v>1.2734394051640829</v>
      </c>
      <c r="AL3927" s="73">
        <f t="shared" si="717"/>
        <v>1.2734394051640829</v>
      </c>
    </row>
    <row r="3928" spans="1:38" hidden="1">
      <c r="A3928" s="42" t="s">
        <v>222</v>
      </c>
      <c r="B3928" s="42" t="s">
        <v>201</v>
      </c>
      <c r="C3928" s="43">
        <v>40080</v>
      </c>
      <c r="D3928" s="42">
        <v>2009</v>
      </c>
      <c r="E3928" s="44">
        <v>0.56527777777777777</v>
      </c>
      <c r="F3928" s="44">
        <v>0.59583333333333333</v>
      </c>
      <c r="G3928" s="44">
        <f t="shared" si="701"/>
        <v>3.0555555555555558E-2</v>
      </c>
      <c r="H3928" s="45">
        <v>2</v>
      </c>
      <c r="I3928" s="45">
        <v>1</v>
      </c>
      <c r="J3928" s="45">
        <v>1</v>
      </c>
      <c r="K3928" s="45">
        <v>1</v>
      </c>
      <c r="L3928" s="42" t="s">
        <v>220</v>
      </c>
      <c r="M3928" s="42" t="s">
        <v>221</v>
      </c>
      <c r="N3928" s="45">
        <v>2</v>
      </c>
      <c r="O3928" s="42">
        <f t="shared" si="702"/>
        <v>41.25</v>
      </c>
      <c r="P3928" s="42">
        <v>12.5</v>
      </c>
      <c r="Q3928" s="42">
        <f t="shared" si="703"/>
        <v>43.23</v>
      </c>
      <c r="R3928" s="42">
        <v>13.1</v>
      </c>
      <c r="S3928" s="42">
        <f t="shared" si="704"/>
        <v>43.23</v>
      </c>
      <c r="T3928" s="42">
        <v>13.1</v>
      </c>
      <c r="U3928" s="42">
        <f t="shared" si="705"/>
        <v>42.24</v>
      </c>
      <c r="V3928" s="42">
        <f t="shared" si="706"/>
        <v>12.8</v>
      </c>
      <c r="W3928" s="46">
        <v>27.842739999999999</v>
      </c>
      <c r="X3928" s="46">
        <v>-115.16091</v>
      </c>
      <c r="Y3928" s="65">
        <f t="shared" si="707"/>
        <v>68</v>
      </c>
      <c r="Z3928" s="45">
        <v>20</v>
      </c>
      <c r="AA3928" s="45">
        <v>8</v>
      </c>
      <c r="AB3928" s="42" t="s">
        <v>44</v>
      </c>
      <c r="AC3928" s="42">
        <v>3</v>
      </c>
      <c r="AD3928" s="42">
        <v>12</v>
      </c>
      <c r="AE3928" s="45">
        <v>1</v>
      </c>
      <c r="AF3928" s="42">
        <v>12</v>
      </c>
      <c r="AG3928" s="42">
        <v>240</v>
      </c>
      <c r="AH3928" t="s">
        <v>250</v>
      </c>
      <c r="AI3928" s="70">
        <f t="shared" si="715"/>
        <v>9.6649999999999991</v>
      </c>
      <c r="AJ3928" s="71" t="s">
        <v>369</v>
      </c>
      <c r="AK3928" s="72">
        <f t="shared" si="716"/>
        <v>0.82374690124645178</v>
      </c>
      <c r="AL3928" s="73">
        <f t="shared" si="717"/>
        <v>0.82374690124645178</v>
      </c>
    </row>
    <row r="3929" spans="1:38" hidden="1">
      <c r="A3929" s="42" t="s">
        <v>222</v>
      </c>
      <c r="B3929" s="42" t="s">
        <v>201</v>
      </c>
      <c r="C3929" s="43">
        <v>40080</v>
      </c>
      <c r="D3929" s="42">
        <v>2009</v>
      </c>
      <c r="E3929" s="44">
        <v>0.56527777777777777</v>
      </c>
      <c r="F3929" s="44">
        <v>0.59583333333333333</v>
      </c>
      <c r="G3929" s="44">
        <f t="shared" si="701"/>
        <v>3.0555555555555558E-2</v>
      </c>
      <c r="H3929" s="45">
        <v>2</v>
      </c>
      <c r="I3929" s="45">
        <v>1</v>
      </c>
      <c r="J3929" s="45">
        <v>1</v>
      </c>
      <c r="K3929" s="45">
        <v>1</v>
      </c>
      <c r="L3929" s="42" t="s">
        <v>220</v>
      </c>
      <c r="M3929" s="42" t="s">
        <v>221</v>
      </c>
      <c r="N3929" s="45">
        <v>2</v>
      </c>
      <c r="O3929" s="42">
        <f t="shared" si="702"/>
        <v>41.25</v>
      </c>
      <c r="P3929" s="42">
        <v>12.5</v>
      </c>
      <c r="Q3929" s="42">
        <f t="shared" si="703"/>
        <v>43.23</v>
      </c>
      <c r="R3929" s="42">
        <v>13.1</v>
      </c>
      <c r="S3929" s="42">
        <f t="shared" si="704"/>
        <v>43.23</v>
      </c>
      <c r="T3929" s="42">
        <v>13.1</v>
      </c>
      <c r="U3929" s="42">
        <f t="shared" si="705"/>
        <v>42.24</v>
      </c>
      <c r="V3929" s="42">
        <f t="shared" si="706"/>
        <v>12.8</v>
      </c>
      <c r="W3929" s="46">
        <v>27.842739999999999</v>
      </c>
      <c r="X3929" s="46">
        <v>-115.16091</v>
      </c>
      <c r="Y3929" s="65">
        <f t="shared" si="707"/>
        <v>68</v>
      </c>
      <c r="Z3929" s="45">
        <v>20</v>
      </c>
      <c r="AA3929" s="45">
        <v>8</v>
      </c>
      <c r="AB3929" s="42" t="s">
        <v>44</v>
      </c>
      <c r="AC3929" s="42">
        <v>3</v>
      </c>
      <c r="AD3929" s="42">
        <v>17</v>
      </c>
      <c r="AE3929" s="45">
        <v>1</v>
      </c>
      <c r="AF3929" s="42">
        <v>12</v>
      </c>
      <c r="AG3929" s="42">
        <v>240</v>
      </c>
      <c r="AH3929" t="s">
        <v>250</v>
      </c>
      <c r="AI3929" s="70">
        <f t="shared" si="715"/>
        <v>13.209999999999999</v>
      </c>
      <c r="AJ3929" s="71" t="s">
        <v>369</v>
      </c>
      <c r="AK3929" s="72">
        <f t="shared" si="716"/>
        <v>1.6329725885917237</v>
      </c>
      <c r="AL3929" s="73">
        <f t="shared" si="717"/>
        <v>1.6329725885917237</v>
      </c>
    </row>
    <row r="3930" spans="1:38" hidden="1">
      <c r="A3930" s="42" t="s">
        <v>222</v>
      </c>
      <c r="B3930" s="42" t="s">
        <v>201</v>
      </c>
      <c r="C3930" s="43">
        <v>40080</v>
      </c>
      <c r="D3930" s="42">
        <v>2009</v>
      </c>
      <c r="E3930" s="44">
        <v>0.56527777777777777</v>
      </c>
      <c r="F3930" s="44">
        <v>0.59583333333333333</v>
      </c>
      <c r="G3930" s="44">
        <f t="shared" si="701"/>
        <v>3.0555555555555558E-2</v>
      </c>
      <c r="H3930" s="45">
        <v>2</v>
      </c>
      <c r="I3930" s="45">
        <v>1</v>
      </c>
      <c r="J3930" s="45">
        <v>1</v>
      </c>
      <c r="K3930" s="45">
        <v>1</v>
      </c>
      <c r="L3930" s="42" t="s">
        <v>220</v>
      </c>
      <c r="M3930" s="42" t="s">
        <v>221</v>
      </c>
      <c r="N3930" s="45">
        <v>2</v>
      </c>
      <c r="O3930" s="42">
        <f t="shared" si="702"/>
        <v>41.25</v>
      </c>
      <c r="P3930" s="42">
        <v>12.5</v>
      </c>
      <c r="Q3930" s="42">
        <f t="shared" si="703"/>
        <v>43.23</v>
      </c>
      <c r="R3930" s="42">
        <v>13.1</v>
      </c>
      <c r="S3930" s="42">
        <f t="shared" si="704"/>
        <v>43.23</v>
      </c>
      <c r="T3930" s="42">
        <v>13.1</v>
      </c>
      <c r="U3930" s="42">
        <f t="shared" si="705"/>
        <v>42.24</v>
      </c>
      <c r="V3930" s="42">
        <f t="shared" si="706"/>
        <v>12.8</v>
      </c>
      <c r="W3930" s="46">
        <v>27.842739999999999</v>
      </c>
      <c r="X3930" s="46">
        <v>-115.16091</v>
      </c>
      <c r="Y3930" s="65">
        <f t="shared" si="707"/>
        <v>68</v>
      </c>
      <c r="Z3930" s="45">
        <v>20</v>
      </c>
      <c r="AA3930" s="45">
        <v>8</v>
      </c>
      <c r="AB3930" s="42" t="s">
        <v>44</v>
      </c>
      <c r="AC3930" s="42">
        <v>3</v>
      </c>
      <c r="AD3930" s="42">
        <v>19</v>
      </c>
      <c r="AE3930" s="45">
        <v>1</v>
      </c>
      <c r="AF3930" s="42">
        <v>12</v>
      </c>
      <c r="AG3930" s="42">
        <v>240</v>
      </c>
      <c r="AH3930" t="s">
        <v>250</v>
      </c>
      <c r="AI3930" s="70">
        <f t="shared" si="715"/>
        <v>14.628</v>
      </c>
      <c r="AJ3930" s="71" t="s">
        <v>369</v>
      </c>
      <c r="AK3930" s="72">
        <f t="shared" si="716"/>
        <v>2.041534710262368</v>
      </c>
      <c r="AL3930" s="73">
        <f t="shared" si="717"/>
        <v>2.041534710262368</v>
      </c>
    </row>
    <row r="3931" spans="1:38" hidden="1">
      <c r="A3931" s="42" t="s">
        <v>222</v>
      </c>
      <c r="B3931" s="42" t="s">
        <v>201</v>
      </c>
      <c r="C3931" s="43">
        <v>40080</v>
      </c>
      <c r="D3931" s="42">
        <v>2009</v>
      </c>
      <c r="E3931" s="44">
        <v>0.56527777777777777</v>
      </c>
      <c r="F3931" s="44">
        <v>0.59583333333333333</v>
      </c>
      <c r="G3931" s="44">
        <f t="shared" si="701"/>
        <v>3.0555555555555558E-2</v>
      </c>
      <c r="H3931" s="45">
        <v>2</v>
      </c>
      <c r="I3931" s="45">
        <v>1</v>
      </c>
      <c r="J3931" s="45">
        <v>1</v>
      </c>
      <c r="K3931" s="45">
        <v>1</v>
      </c>
      <c r="L3931" s="42" t="s">
        <v>220</v>
      </c>
      <c r="M3931" s="42" t="s">
        <v>221</v>
      </c>
      <c r="N3931" s="45">
        <v>2</v>
      </c>
      <c r="O3931" s="42">
        <f t="shared" si="702"/>
        <v>41.25</v>
      </c>
      <c r="P3931" s="42">
        <v>12.5</v>
      </c>
      <c r="Q3931" s="42">
        <f t="shared" si="703"/>
        <v>43.23</v>
      </c>
      <c r="R3931" s="42">
        <v>13.1</v>
      </c>
      <c r="S3931" s="42">
        <f t="shared" si="704"/>
        <v>43.23</v>
      </c>
      <c r="T3931" s="42">
        <v>13.1</v>
      </c>
      <c r="U3931" s="42">
        <f t="shared" si="705"/>
        <v>42.24</v>
      </c>
      <c r="V3931" s="42">
        <f t="shared" si="706"/>
        <v>12.8</v>
      </c>
      <c r="W3931" s="46">
        <v>27.842739999999999</v>
      </c>
      <c r="X3931" s="46">
        <v>-115.16091</v>
      </c>
      <c r="Y3931" s="65">
        <f t="shared" si="707"/>
        <v>68</v>
      </c>
      <c r="Z3931" s="45">
        <v>20</v>
      </c>
      <c r="AA3931" s="45">
        <v>8</v>
      </c>
      <c r="AB3931" s="42" t="s">
        <v>44</v>
      </c>
      <c r="AC3931" s="42">
        <v>4</v>
      </c>
      <c r="AD3931" s="42">
        <v>15</v>
      </c>
      <c r="AE3931" s="45">
        <v>1</v>
      </c>
      <c r="AF3931" s="42">
        <v>17</v>
      </c>
      <c r="AG3931" s="42">
        <v>240</v>
      </c>
      <c r="AH3931" t="s">
        <v>250</v>
      </c>
      <c r="AI3931" s="70">
        <f t="shared" si="715"/>
        <v>11.792</v>
      </c>
      <c r="AJ3931" s="71" t="s">
        <v>369</v>
      </c>
      <c r="AK3931" s="72">
        <f t="shared" si="716"/>
        <v>1.2734394051640829</v>
      </c>
      <c r="AL3931" s="73">
        <f t="shared" si="717"/>
        <v>1.2734394051640829</v>
      </c>
    </row>
    <row r="3932" spans="1:38" hidden="1">
      <c r="A3932" s="42" t="s">
        <v>222</v>
      </c>
      <c r="B3932" s="42" t="s">
        <v>201</v>
      </c>
      <c r="C3932" s="43">
        <v>40080</v>
      </c>
      <c r="D3932" s="42">
        <v>2009</v>
      </c>
      <c r="E3932" s="44">
        <v>0.56527777777777777</v>
      </c>
      <c r="F3932" s="44">
        <v>0.59583333333333333</v>
      </c>
      <c r="G3932" s="44">
        <f t="shared" si="701"/>
        <v>3.0555555555555558E-2</v>
      </c>
      <c r="H3932" s="45">
        <v>2</v>
      </c>
      <c r="I3932" s="45">
        <v>1</v>
      </c>
      <c r="J3932" s="45">
        <v>1</v>
      </c>
      <c r="K3932" s="45">
        <v>1</v>
      </c>
      <c r="L3932" s="42" t="s">
        <v>220</v>
      </c>
      <c r="M3932" s="42" t="s">
        <v>221</v>
      </c>
      <c r="N3932" s="45">
        <v>2</v>
      </c>
      <c r="O3932" s="42">
        <f t="shared" si="702"/>
        <v>41.25</v>
      </c>
      <c r="P3932" s="42">
        <v>12.5</v>
      </c>
      <c r="Q3932" s="42">
        <f t="shared" si="703"/>
        <v>43.23</v>
      </c>
      <c r="R3932" s="42">
        <v>13.1</v>
      </c>
      <c r="S3932" s="42">
        <f t="shared" si="704"/>
        <v>43.23</v>
      </c>
      <c r="T3932" s="42">
        <v>13.1</v>
      </c>
      <c r="U3932" s="42">
        <f t="shared" si="705"/>
        <v>42.24</v>
      </c>
      <c r="V3932" s="42">
        <f t="shared" si="706"/>
        <v>12.8</v>
      </c>
      <c r="W3932" s="46">
        <v>27.842739999999999</v>
      </c>
      <c r="X3932" s="46">
        <v>-115.16091</v>
      </c>
      <c r="Y3932" s="65">
        <f t="shared" si="707"/>
        <v>68</v>
      </c>
      <c r="Z3932" s="45">
        <v>20</v>
      </c>
      <c r="AA3932" s="45">
        <v>8</v>
      </c>
      <c r="AB3932" s="42" t="s">
        <v>44</v>
      </c>
      <c r="AC3932" s="42">
        <v>5</v>
      </c>
      <c r="AD3932" s="42">
        <v>12</v>
      </c>
      <c r="AE3932" s="45">
        <v>1</v>
      </c>
      <c r="AF3932" s="42">
        <v>18</v>
      </c>
      <c r="AG3932" s="42">
        <v>240</v>
      </c>
      <c r="AH3932" t="s">
        <v>250</v>
      </c>
      <c r="AI3932" s="70">
        <f t="shared" si="715"/>
        <v>9.6649999999999991</v>
      </c>
      <c r="AJ3932" s="71" t="s">
        <v>369</v>
      </c>
      <c r="AK3932" s="72">
        <f t="shared" si="716"/>
        <v>0.82374690124645178</v>
      </c>
      <c r="AL3932" s="73">
        <f t="shared" si="717"/>
        <v>0.82374690124645178</v>
      </c>
    </row>
    <row r="3933" spans="1:38" hidden="1">
      <c r="A3933" s="42" t="s">
        <v>222</v>
      </c>
      <c r="B3933" s="42" t="s">
        <v>201</v>
      </c>
      <c r="C3933" s="43">
        <v>40080</v>
      </c>
      <c r="D3933" s="42">
        <v>2009</v>
      </c>
      <c r="E3933" s="44">
        <v>0.56527777777777777</v>
      </c>
      <c r="F3933" s="44">
        <v>0.59583333333333333</v>
      </c>
      <c r="G3933" s="44">
        <f t="shared" si="701"/>
        <v>3.0555555555555558E-2</v>
      </c>
      <c r="H3933" s="45">
        <v>2</v>
      </c>
      <c r="I3933" s="45">
        <v>1</v>
      </c>
      <c r="J3933" s="45">
        <v>1</v>
      </c>
      <c r="K3933" s="45">
        <v>1</v>
      </c>
      <c r="L3933" s="42" t="s">
        <v>220</v>
      </c>
      <c r="M3933" s="42" t="s">
        <v>221</v>
      </c>
      <c r="N3933" s="45">
        <v>2</v>
      </c>
      <c r="O3933" s="42">
        <f t="shared" si="702"/>
        <v>41.25</v>
      </c>
      <c r="P3933" s="42">
        <v>12.5</v>
      </c>
      <c r="Q3933" s="42">
        <f t="shared" si="703"/>
        <v>43.23</v>
      </c>
      <c r="R3933" s="42">
        <v>13.1</v>
      </c>
      <c r="S3933" s="42">
        <f t="shared" si="704"/>
        <v>43.23</v>
      </c>
      <c r="T3933" s="42">
        <v>13.1</v>
      </c>
      <c r="U3933" s="42">
        <f t="shared" si="705"/>
        <v>42.24</v>
      </c>
      <c r="V3933" s="42">
        <f t="shared" si="706"/>
        <v>12.8</v>
      </c>
      <c r="W3933" s="46">
        <v>27.842739999999999</v>
      </c>
      <c r="X3933" s="46">
        <v>-115.16091</v>
      </c>
      <c r="Y3933" s="65">
        <f t="shared" si="707"/>
        <v>68</v>
      </c>
      <c r="Z3933" s="45">
        <v>20</v>
      </c>
      <c r="AA3933" s="45">
        <v>8</v>
      </c>
      <c r="AB3933" s="42" t="s">
        <v>44</v>
      </c>
      <c r="AC3933" s="42">
        <v>5</v>
      </c>
      <c r="AD3933" s="42">
        <v>16</v>
      </c>
      <c r="AE3933" s="45">
        <v>1</v>
      </c>
      <c r="AF3933" s="42">
        <v>18</v>
      </c>
      <c r="AG3933" s="42">
        <v>240</v>
      </c>
      <c r="AH3933" t="s">
        <v>250</v>
      </c>
      <c r="AI3933" s="70">
        <f t="shared" si="715"/>
        <v>12.500999999999999</v>
      </c>
      <c r="AJ3933" s="71" t="s">
        <v>369</v>
      </c>
      <c r="AK3933" s="72">
        <f t="shared" si="716"/>
        <v>1.4471406331162124</v>
      </c>
      <c r="AL3933" s="73">
        <f t="shared" si="717"/>
        <v>1.4471406331162124</v>
      </c>
    </row>
    <row r="3934" spans="1:38" hidden="1">
      <c r="A3934" s="42" t="s">
        <v>222</v>
      </c>
      <c r="B3934" s="42" t="s">
        <v>201</v>
      </c>
      <c r="C3934" s="43">
        <v>40080</v>
      </c>
      <c r="D3934" s="42">
        <v>2009</v>
      </c>
      <c r="E3934" s="44">
        <v>0.56527777777777777</v>
      </c>
      <c r="F3934" s="44">
        <v>0.59583333333333333</v>
      </c>
      <c r="G3934" s="44">
        <f t="shared" si="701"/>
        <v>3.0555555555555558E-2</v>
      </c>
      <c r="H3934" s="45">
        <v>2</v>
      </c>
      <c r="I3934" s="45">
        <v>1</v>
      </c>
      <c r="J3934" s="45">
        <v>1</v>
      </c>
      <c r="K3934" s="45">
        <v>1</v>
      </c>
      <c r="L3934" s="42" t="s">
        <v>220</v>
      </c>
      <c r="M3934" s="42" t="s">
        <v>221</v>
      </c>
      <c r="N3934" s="45">
        <v>2</v>
      </c>
      <c r="O3934" s="42">
        <f t="shared" si="702"/>
        <v>41.25</v>
      </c>
      <c r="P3934" s="42">
        <v>12.5</v>
      </c>
      <c r="Q3934" s="42">
        <f t="shared" si="703"/>
        <v>43.23</v>
      </c>
      <c r="R3934" s="42">
        <v>13.1</v>
      </c>
      <c r="S3934" s="42">
        <f t="shared" si="704"/>
        <v>43.23</v>
      </c>
      <c r="T3934" s="42">
        <v>13.1</v>
      </c>
      <c r="U3934" s="42">
        <f t="shared" si="705"/>
        <v>42.24</v>
      </c>
      <c r="V3934" s="42">
        <f t="shared" si="706"/>
        <v>12.8</v>
      </c>
      <c r="W3934" s="46">
        <v>27.842739999999999</v>
      </c>
      <c r="X3934" s="46">
        <v>-115.16091</v>
      </c>
      <c r="Y3934" s="65">
        <f t="shared" si="707"/>
        <v>68</v>
      </c>
      <c r="Z3934" s="45">
        <v>20</v>
      </c>
      <c r="AA3934" s="45">
        <v>8</v>
      </c>
      <c r="AB3934" s="42" t="s">
        <v>44</v>
      </c>
      <c r="AC3934" s="42">
        <v>6</v>
      </c>
      <c r="AD3934" s="42">
        <v>13</v>
      </c>
      <c r="AE3934" s="45">
        <v>1</v>
      </c>
      <c r="AF3934" s="42">
        <v>21</v>
      </c>
      <c r="AG3934" s="42">
        <v>240</v>
      </c>
      <c r="AH3934" t="s">
        <v>250</v>
      </c>
      <c r="AI3934" s="70">
        <f t="shared" si="715"/>
        <v>10.373999999999999</v>
      </c>
      <c r="AJ3934" s="71" t="s">
        <v>369</v>
      </c>
      <c r="AK3934" s="72">
        <f t="shared" si="716"/>
        <v>0.96188687250685145</v>
      </c>
      <c r="AL3934" s="73">
        <f t="shared" si="717"/>
        <v>0.96188687250685145</v>
      </c>
    </row>
    <row r="3935" spans="1:38" hidden="1">
      <c r="A3935" s="42" t="s">
        <v>222</v>
      </c>
      <c r="B3935" s="42" t="s">
        <v>201</v>
      </c>
      <c r="C3935" s="43">
        <v>40080</v>
      </c>
      <c r="D3935" s="42">
        <v>2009</v>
      </c>
      <c r="E3935" s="44">
        <v>0.56527777777777777</v>
      </c>
      <c r="F3935" s="44">
        <v>0.59583333333333333</v>
      </c>
      <c r="G3935" s="44">
        <f t="shared" si="701"/>
        <v>3.0555555555555558E-2</v>
      </c>
      <c r="H3935" s="45">
        <v>2</v>
      </c>
      <c r="I3935" s="45">
        <v>1</v>
      </c>
      <c r="J3935" s="45">
        <v>1</v>
      </c>
      <c r="K3935" s="45">
        <v>1</v>
      </c>
      <c r="L3935" s="42" t="s">
        <v>220</v>
      </c>
      <c r="M3935" s="42" t="s">
        <v>221</v>
      </c>
      <c r="N3935" s="45">
        <v>2</v>
      </c>
      <c r="O3935" s="42">
        <f t="shared" si="702"/>
        <v>41.25</v>
      </c>
      <c r="P3935" s="42">
        <v>12.5</v>
      </c>
      <c r="Q3935" s="42">
        <f t="shared" si="703"/>
        <v>43.23</v>
      </c>
      <c r="R3935" s="42">
        <v>13.1</v>
      </c>
      <c r="S3935" s="42">
        <f t="shared" si="704"/>
        <v>43.23</v>
      </c>
      <c r="T3935" s="42">
        <v>13.1</v>
      </c>
      <c r="U3935" s="42">
        <f t="shared" si="705"/>
        <v>42.24</v>
      </c>
      <c r="V3935" s="42">
        <f t="shared" si="706"/>
        <v>12.8</v>
      </c>
      <c r="W3935" s="46">
        <v>27.842739999999999</v>
      </c>
      <c r="X3935" s="46">
        <v>-115.16091</v>
      </c>
      <c r="Y3935" s="65">
        <f t="shared" si="707"/>
        <v>68</v>
      </c>
      <c r="Z3935" s="45">
        <v>20</v>
      </c>
      <c r="AA3935" s="45">
        <v>8</v>
      </c>
      <c r="AB3935" s="42" t="s">
        <v>44</v>
      </c>
      <c r="AC3935" s="42">
        <v>6</v>
      </c>
      <c r="AD3935" s="42">
        <v>15</v>
      </c>
      <c r="AE3935" s="45">
        <v>1</v>
      </c>
      <c r="AF3935" s="42">
        <v>21</v>
      </c>
      <c r="AG3935" s="42">
        <v>240</v>
      </c>
      <c r="AH3935" t="s">
        <v>250</v>
      </c>
      <c r="AI3935" s="70">
        <f t="shared" si="715"/>
        <v>11.792</v>
      </c>
      <c r="AJ3935" s="71" t="s">
        <v>369</v>
      </c>
      <c r="AK3935" s="72">
        <f t="shared" si="716"/>
        <v>1.2734394051640829</v>
      </c>
      <c r="AL3935" s="73">
        <f t="shared" si="717"/>
        <v>1.2734394051640829</v>
      </c>
    </row>
    <row r="3936" spans="1:38" hidden="1">
      <c r="A3936" s="42" t="s">
        <v>222</v>
      </c>
      <c r="B3936" s="42" t="s">
        <v>201</v>
      </c>
      <c r="C3936" s="43">
        <v>40080</v>
      </c>
      <c r="D3936" s="42">
        <v>2009</v>
      </c>
      <c r="E3936" s="44">
        <v>0.56527777777777777</v>
      </c>
      <c r="F3936" s="44">
        <v>0.59583333333333333</v>
      </c>
      <c r="G3936" s="44">
        <f t="shared" si="701"/>
        <v>3.0555555555555558E-2</v>
      </c>
      <c r="H3936" s="45">
        <v>2</v>
      </c>
      <c r="I3936" s="45">
        <v>1</v>
      </c>
      <c r="J3936" s="45">
        <v>1</v>
      </c>
      <c r="K3936" s="45">
        <v>1</v>
      </c>
      <c r="L3936" s="42" t="s">
        <v>220</v>
      </c>
      <c r="M3936" s="42" t="s">
        <v>221</v>
      </c>
      <c r="N3936" s="45">
        <v>2</v>
      </c>
      <c r="O3936" s="42">
        <f t="shared" si="702"/>
        <v>41.25</v>
      </c>
      <c r="P3936" s="42">
        <v>12.5</v>
      </c>
      <c r="Q3936" s="42">
        <f t="shared" si="703"/>
        <v>43.23</v>
      </c>
      <c r="R3936" s="42">
        <v>13.1</v>
      </c>
      <c r="S3936" s="42">
        <f t="shared" si="704"/>
        <v>43.23</v>
      </c>
      <c r="T3936" s="42">
        <v>13.1</v>
      </c>
      <c r="U3936" s="42">
        <f t="shared" si="705"/>
        <v>42.24</v>
      </c>
      <c r="V3936" s="42">
        <f t="shared" si="706"/>
        <v>12.8</v>
      </c>
      <c r="W3936" s="46">
        <v>27.842739999999999</v>
      </c>
      <c r="X3936" s="46">
        <v>-115.16091</v>
      </c>
      <c r="Y3936" s="65">
        <f t="shared" si="707"/>
        <v>68</v>
      </c>
      <c r="Z3936" s="45">
        <v>20</v>
      </c>
      <c r="AA3936" s="45">
        <v>8</v>
      </c>
      <c r="AB3936" s="42" t="s">
        <v>44</v>
      </c>
      <c r="AC3936" s="42">
        <v>7</v>
      </c>
      <c r="AD3936" s="42">
        <v>14</v>
      </c>
      <c r="AE3936" s="45">
        <v>1</v>
      </c>
      <c r="AF3936" s="42">
        <v>26</v>
      </c>
      <c r="AG3936" s="42">
        <v>240</v>
      </c>
      <c r="AH3936" t="s">
        <v>250</v>
      </c>
      <c r="AI3936" s="70">
        <f t="shared" si="715"/>
        <v>11.083</v>
      </c>
      <c r="AJ3936" s="71" t="s">
        <v>369</v>
      </c>
      <c r="AK3936" s="72">
        <f t="shared" si="716"/>
        <v>1.1117350137621949</v>
      </c>
      <c r="AL3936" s="73">
        <f t="shared" si="717"/>
        <v>1.1117350137621949</v>
      </c>
    </row>
    <row r="3937" spans="1:38" hidden="1">
      <c r="A3937" s="42" t="s">
        <v>222</v>
      </c>
      <c r="B3937" s="42" t="s">
        <v>201</v>
      </c>
      <c r="C3937" s="43">
        <v>40080</v>
      </c>
      <c r="D3937" s="42">
        <v>2009</v>
      </c>
      <c r="E3937" s="44">
        <v>0.56527777777777777</v>
      </c>
      <c r="F3937" s="44">
        <v>0.59583333333333333</v>
      </c>
      <c r="G3937" s="44">
        <f t="shared" si="701"/>
        <v>3.0555555555555558E-2</v>
      </c>
      <c r="H3937" s="45">
        <v>2</v>
      </c>
      <c r="I3937" s="45">
        <v>1</v>
      </c>
      <c r="J3937" s="45">
        <v>1</v>
      </c>
      <c r="K3937" s="45">
        <v>1</v>
      </c>
      <c r="L3937" s="42" t="s">
        <v>220</v>
      </c>
      <c r="M3937" s="42" t="s">
        <v>221</v>
      </c>
      <c r="N3937" s="45">
        <v>2</v>
      </c>
      <c r="O3937" s="42">
        <f t="shared" si="702"/>
        <v>41.25</v>
      </c>
      <c r="P3937" s="42">
        <v>12.5</v>
      </c>
      <c r="Q3937" s="42">
        <f t="shared" si="703"/>
        <v>43.23</v>
      </c>
      <c r="R3937" s="42">
        <v>13.1</v>
      </c>
      <c r="S3937" s="42">
        <f t="shared" si="704"/>
        <v>43.23</v>
      </c>
      <c r="T3937" s="42">
        <v>13.1</v>
      </c>
      <c r="U3937" s="42">
        <f t="shared" si="705"/>
        <v>42.24</v>
      </c>
      <c r="V3937" s="42">
        <f t="shared" si="706"/>
        <v>12.8</v>
      </c>
      <c r="W3937" s="46">
        <v>27.842739999999999</v>
      </c>
      <c r="X3937" s="46">
        <v>-115.16091</v>
      </c>
      <c r="Y3937" s="65">
        <f t="shared" si="707"/>
        <v>68</v>
      </c>
      <c r="Z3937" s="45">
        <v>20</v>
      </c>
      <c r="AA3937" s="45">
        <v>8</v>
      </c>
      <c r="AB3937" s="42" t="s">
        <v>44</v>
      </c>
      <c r="AC3937" s="42">
        <v>8</v>
      </c>
      <c r="AD3937" s="42">
        <v>13</v>
      </c>
      <c r="AE3937" s="45">
        <v>1</v>
      </c>
      <c r="AF3937" s="42">
        <v>37</v>
      </c>
      <c r="AG3937" s="42">
        <v>240</v>
      </c>
      <c r="AH3937" t="s">
        <v>250</v>
      </c>
      <c r="AI3937" s="70">
        <f t="shared" si="715"/>
        <v>10.373999999999999</v>
      </c>
      <c r="AJ3937" s="71" t="s">
        <v>369</v>
      </c>
      <c r="AK3937" s="72">
        <f t="shared" si="716"/>
        <v>0.96188687250685145</v>
      </c>
      <c r="AL3937" s="73">
        <f t="shared" si="717"/>
        <v>0.96188687250685145</v>
      </c>
    </row>
    <row r="3938" spans="1:38" hidden="1">
      <c r="A3938" s="42" t="s">
        <v>222</v>
      </c>
      <c r="B3938" s="42" t="s">
        <v>201</v>
      </c>
      <c r="C3938" s="43">
        <v>40080</v>
      </c>
      <c r="D3938" s="42">
        <v>2009</v>
      </c>
      <c r="E3938" s="44">
        <v>0.56527777777777777</v>
      </c>
      <c r="F3938" s="44">
        <v>0.59583333333333333</v>
      </c>
      <c r="G3938" s="44">
        <f t="shared" si="701"/>
        <v>3.0555555555555558E-2</v>
      </c>
      <c r="H3938" s="45">
        <v>2</v>
      </c>
      <c r="I3938" s="45">
        <v>1</v>
      </c>
      <c r="J3938" s="45">
        <v>1</v>
      </c>
      <c r="K3938" s="45">
        <v>1</v>
      </c>
      <c r="L3938" s="42" t="s">
        <v>220</v>
      </c>
      <c r="M3938" s="42" t="s">
        <v>221</v>
      </c>
      <c r="N3938" s="45">
        <v>2</v>
      </c>
      <c r="O3938" s="42">
        <f t="shared" si="702"/>
        <v>41.25</v>
      </c>
      <c r="P3938" s="42">
        <v>12.5</v>
      </c>
      <c r="Q3938" s="42">
        <f t="shared" si="703"/>
        <v>43.23</v>
      </c>
      <c r="R3938" s="42">
        <v>13.1</v>
      </c>
      <c r="S3938" s="42">
        <f t="shared" si="704"/>
        <v>43.23</v>
      </c>
      <c r="T3938" s="42">
        <v>13.1</v>
      </c>
      <c r="U3938" s="42">
        <f t="shared" si="705"/>
        <v>42.24</v>
      </c>
      <c r="V3938" s="42">
        <f t="shared" si="706"/>
        <v>12.8</v>
      </c>
      <c r="W3938" s="46">
        <v>27.842739999999999</v>
      </c>
      <c r="X3938" s="46">
        <v>-115.16091</v>
      </c>
      <c r="Y3938" s="65">
        <f t="shared" si="707"/>
        <v>68</v>
      </c>
      <c r="Z3938" s="45">
        <v>20</v>
      </c>
      <c r="AA3938" s="45">
        <v>8</v>
      </c>
      <c r="AB3938" s="42" t="s">
        <v>44</v>
      </c>
      <c r="AC3938" s="42">
        <v>8</v>
      </c>
      <c r="AD3938" s="42">
        <v>16</v>
      </c>
      <c r="AE3938" s="45">
        <v>1</v>
      </c>
      <c r="AF3938" s="42">
        <v>37</v>
      </c>
      <c r="AG3938" s="42">
        <v>240</v>
      </c>
      <c r="AH3938" t="s">
        <v>250</v>
      </c>
      <c r="AI3938" s="70">
        <f t="shared" si="715"/>
        <v>12.500999999999999</v>
      </c>
      <c r="AJ3938" s="71" t="s">
        <v>369</v>
      </c>
      <c r="AK3938" s="72">
        <f t="shared" si="716"/>
        <v>1.4471406331162124</v>
      </c>
      <c r="AL3938" s="73">
        <f t="shared" si="717"/>
        <v>1.4471406331162124</v>
      </c>
    </row>
    <row r="3939" spans="1:38" hidden="1">
      <c r="A3939" s="42" t="s">
        <v>222</v>
      </c>
      <c r="B3939" s="42" t="s">
        <v>201</v>
      </c>
      <c r="C3939" s="43">
        <v>40080</v>
      </c>
      <c r="D3939" s="42">
        <v>2009</v>
      </c>
      <c r="E3939" s="44">
        <v>0.56527777777777777</v>
      </c>
      <c r="F3939" s="44">
        <v>0.59583333333333333</v>
      </c>
      <c r="G3939" s="44">
        <f t="shared" si="701"/>
        <v>3.0555555555555558E-2</v>
      </c>
      <c r="H3939" s="45">
        <v>2</v>
      </c>
      <c r="I3939" s="45">
        <v>1</v>
      </c>
      <c r="J3939" s="45">
        <v>1</v>
      </c>
      <c r="K3939" s="45">
        <v>1</v>
      </c>
      <c r="L3939" s="42" t="s">
        <v>220</v>
      </c>
      <c r="M3939" s="42" t="s">
        <v>221</v>
      </c>
      <c r="N3939" s="45">
        <v>2</v>
      </c>
      <c r="O3939" s="42">
        <f t="shared" si="702"/>
        <v>41.25</v>
      </c>
      <c r="P3939" s="42">
        <v>12.5</v>
      </c>
      <c r="Q3939" s="42">
        <f t="shared" si="703"/>
        <v>43.23</v>
      </c>
      <c r="R3939" s="42">
        <v>13.1</v>
      </c>
      <c r="S3939" s="42">
        <f t="shared" si="704"/>
        <v>43.23</v>
      </c>
      <c r="T3939" s="42">
        <v>13.1</v>
      </c>
      <c r="U3939" s="42">
        <f t="shared" si="705"/>
        <v>42.24</v>
      </c>
      <c r="V3939" s="42">
        <f t="shared" si="706"/>
        <v>12.8</v>
      </c>
      <c r="W3939" s="46">
        <v>27.842739999999999</v>
      </c>
      <c r="X3939" s="46">
        <v>-115.16091</v>
      </c>
      <c r="Y3939" s="65">
        <f t="shared" si="707"/>
        <v>68</v>
      </c>
      <c r="Z3939" s="45">
        <v>20</v>
      </c>
      <c r="AA3939" s="45">
        <v>8</v>
      </c>
      <c r="AB3939" s="42" t="s">
        <v>44</v>
      </c>
      <c r="AC3939" s="42">
        <v>8</v>
      </c>
      <c r="AD3939" s="42">
        <v>20</v>
      </c>
      <c r="AE3939" s="45">
        <v>1</v>
      </c>
      <c r="AF3939" s="42">
        <v>37</v>
      </c>
      <c r="AG3939" s="42">
        <v>240</v>
      </c>
      <c r="AH3939" t="s">
        <v>250</v>
      </c>
      <c r="AI3939" s="70">
        <f t="shared" si="715"/>
        <v>15.337</v>
      </c>
      <c r="AJ3939" s="71" t="s">
        <v>369</v>
      </c>
      <c r="AK3939" s="72">
        <f t="shared" si="716"/>
        <v>2.2645047633742106</v>
      </c>
      <c r="AL3939" s="73">
        <f t="shared" si="717"/>
        <v>2.2645047633742106</v>
      </c>
    </row>
    <row r="3940" spans="1:38" hidden="1">
      <c r="A3940" s="42" t="s">
        <v>223</v>
      </c>
      <c r="B3940" s="42" t="s">
        <v>201</v>
      </c>
      <c r="C3940" s="43">
        <v>40081</v>
      </c>
      <c r="D3940" s="42">
        <v>2009</v>
      </c>
      <c r="E3940" s="44">
        <v>0.5131944444444444</v>
      </c>
      <c r="F3940" s="44">
        <v>0.54652777777777783</v>
      </c>
      <c r="G3940" s="44">
        <f t="shared" si="701"/>
        <v>3.3333333333333437E-2</v>
      </c>
      <c r="H3940" s="45">
        <v>2</v>
      </c>
      <c r="I3940" s="45">
        <v>1</v>
      </c>
      <c r="J3940" s="45">
        <v>1</v>
      </c>
      <c r="K3940" s="45">
        <v>1</v>
      </c>
      <c r="L3940" s="42" t="s">
        <v>41</v>
      </c>
      <c r="M3940" s="14" t="s">
        <v>42</v>
      </c>
      <c r="N3940" s="45">
        <v>2</v>
      </c>
      <c r="O3940" s="42">
        <f t="shared" si="702"/>
        <v>33.659999999999997</v>
      </c>
      <c r="P3940" s="42">
        <v>10.199999999999999</v>
      </c>
      <c r="Q3940" s="42">
        <f t="shared" si="703"/>
        <v>18.809999999999999</v>
      </c>
      <c r="R3940" s="42">
        <v>5.7</v>
      </c>
      <c r="S3940" s="42">
        <f t="shared" si="704"/>
        <v>33.659999999999997</v>
      </c>
      <c r="T3940" s="42">
        <v>10.199999999999999</v>
      </c>
      <c r="U3940" s="42">
        <f t="shared" si="705"/>
        <v>26.234999999999996</v>
      </c>
      <c r="V3940" s="42">
        <f t="shared" si="706"/>
        <v>7.9499999999999993</v>
      </c>
      <c r="W3940" s="46">
        <v>27.84769</v>
      </c>
      <c r="X3940" s="46">
        <v>-115.1758</v>
      </c>
      <c r="Y3940" s="65" t="s">
        <v>43</v>
      </c>
      <c r="Z3940" s="45" t="s">
        <v>43</v>
      </c>
      <c r="AA3940" s="45">
        <v>6</v>
      </c>
      <c r="AB3940" s="42" t="s">
        <v>44</v>
      </c>
      <c r="AC3940" s="42">
        <v>1</v>
      </c>
      <c r="AD3940" s="42">
        <v>18</v>
      </c>
      <c r="AE3940" s="45">
        <v>1</v>
      </c>
      <c r="AF3940" s="42">
        <v>4</v>
      </c>
      <c r="AG3940" s="42">
        <v>210</v>
      </c>
      <c r="AH3940" t="s">
        <v>250</v>
      </c>
      <c r="AI3940" s="70">
        <f t="shared" si="715"/>
        <v>13.918999999999999</v>
      </c>
      <c r="AJ3940" s="71" t="s">
        <v>369</v>
      </c>
      <c r="AK3940" s="72">
        <f t="shared" si="716"/>
        <v>1.8310631406548505</v>
      </c>
      <c r="AL3940" s="73">
        <f t="shared" si="717"/>
        <v>1.8310631406548505</v>
      </c>
    </row>
    <row r="3941" spans="1:38" hidden="1">
      <c r="A3941" s="42" t="s">
        <v>223</v>
      </c>
      <c r="B3941" s="42" t="s">
        <v>201</v>
      </c>
      <c r="C3941" s="43">
        <v>40081</v>
      </c>
      <c r="D3941" s="42">
        <v>2009</v>
      </c>
      <c r="E3941" s="44">
        <v>0.5131944444444444</v>
      </c>
      <c r="F3941" s="44">
        <v>0.54652777777777783</v>
      </c>
      <c r="G3941" s="44">
        <f t="shared" si="701"/>
        <v>3.3333333333333437E-2</v>
      </c>
      <c r="H3941" s="45">
        <v>2</v>
      </c>
      <c r="I3941" s="45">
        <v>1</v>
      </c>
      <c r="J3941" s="45">
        <v>1</v>
      </c>
      <c r="K3941" s="45">
        <v>1</v>
      </c>
      <c r="L3941" s="42" t="s">
        <v>41</v>
      </c>
      <c r="M3941" s="14" t="s">
        <v>42</v>
      </c>
      <c r="N3941" s="45">
        <v>2</v>
      </c>
      <c r="O3941" s="42">
        <f t="shared" si="702"/>
        <v>33.659999999999997</v>
      </c>
      <c r="P3941" s="42">
        <v>10.199999999999999</v>
      </c>
      <c r="Q3941" s="42">
        <f t="shared" si="703"/>
        <v>18.809999999999999</v>
      </c>
      <c r="R3941" s="42">
        <v>5.7</v>
      </c>
      <c r="S3941" s="42">
        <f t="shared" si="704"/>
        <v>33.659999999999997</v>
      </c>
      <c r="T3941" s="42">
        <v>10.199999999999999</v>
      </c>
      <c r="U3941" s="42">
        <f t="shared" si="705"/>
        <v>26.234999999999996</v>
      </c>
      <c r="V3941" s="42">
        <f t="shared" si="706"/>
        <v>7.9499999999999993</v>
      </c>
      <c r="W3941" s="46">
        <v>27.84769</v>
      </c>
      <c r="X3941" s="46">
        <v>-115.1758</v>
      </c>
      <c r="Y3941" s="65" t="s">
        <v>43</v>
      </c>
      <c r="Z3941" s="45" t="s">
        <v>43</v>
      </c>
      <c r="AA3941" s="45">
        <v>6</v>
      </c>
      <c r="AB3941" s="42" t="s">
        <v>44</v>
      </c>
      <c r="AC3941" s="42">
        <v>2</v>
      </c>
      <c r="AD3941" s="42">
        <v>19</v>
      </c>
      <c r="AE3941" s="45">
        <v>1</v>
      </c>
      <c r="AF3941" s="42">
        <v>20</v>
      </c>
      <c r="AG3941" s="42">
        <v>210</v>
      </c>
      <c r="AH3941" t="s">
        <v>250</v>
      </c>
      <c r="AI3941" s="70">
        <f t="shared" si="715"/>
        <v>14.628</v>
      </c>
      <c r="AJ3941" s="71" t="s">
        <v>369</v>
      </c>
      <c r="AK3941" s="72">
        <f t="shared" si="716"/>
        <v>2.041534710262368</v>
      </c>
      <c r="AL3941" s="73">
        <f t="shared" si="717"/>
        <v>2.041534710262368</v>
      </c>
    </row>
    <row r="3942" spans="1:38" hidden="1">
      <c r="A3942" s="42" t="s">
        <v>224</v>
      </c>
      <c r="B3942" s="42" t="s">
        <v>201</v>
      </c>
      <c r="C3942" s="43">
        <v>40081</v>
      </c>
      <c r="D3942" s="42">
        <v>2009</v>
      </c>
      <c r="E3942" s="44">
        <v>0.5131944444444444</v>
      </c>
      <c r="F3942" s="44">
        <v>0.54652777777777783</v>
      </c>
      <c r="G3942" s="44">
        <f t="shared" si="701"/>
        <v>3.3333333333333437E-2</v>
      </c>
      <c r="H3942" s="45">
        <v>2</v>
      </c>
      <c r="I3942" s="45">
        <v>1</v>
      </c>
      <c r="J3942" s="45">
        <v>1</v>
      </c>
      <c r="K3942" s="45">
        <v>1</v>
      </c>
      <c r="L3942" s="42" t="s">
        <v>41</v>
      </c>
      <c r="M3942" s="14" t="s">
        <v>42</v>
      </c>
      <c r="N3942" s="45">
        <v>2</v>
      </c>
      <c r="O3942" s="42">
        <f t="shared" si="702"/>
        <v>33.659999999999997</v>
      </c>
      <c r="P3942" s="42">
        <v>10.199999999999999</v>
      </c>
      <c r="Q3942" s="42">
        <f t="shared" si="703"/>
        <v>18.809999999999999</v>
      </c>
      <c r="R3942" s="42">
        <v>5.7</v>
      </c>
      <c r="S3942" s="42">
        <f t="shared" si="704"/>
        <v>33.659999999999997</v>
      </c>
      <c r="T3942" s="42">
        <v>10.199999999999999</v>
      </c>
      <c r="U3942" s="42">
        <f t="shared" si="705"/>
        <v>26.234999999999996</v>
      </c>
      <c r="V3942" s="42">
        <f t="shared" si="706"/>
        <v>7.9499999999999993</v>
      </c>
      <c r="W3942" s="46">
        <v>27.84769</v>
      </c>
      <c r="X3942" s="46">
        <v>-115.1758</v>
      </c>
      <c r="Y3942" s="65" t="s">
        <v>43</v>
      </c>
      <c r="Z3942" s="45" t="s">
        <v>43</v>
      </c>
      <c r="AA3942" s="45">
        <v>6</v>
      </c>
      <c r="AB3942" s="42" t="s">
        <v>46</v>
      </c>
      <c r="AC3942" s="42">
        <v>1</v>
      </c>
      <c r="AD3942" s="42">
        <v>15</v>
      </c>
      <c r="AE3942" s="45">
        <v>1</v>
      </c>
      <c r="AF3942" s="42">
        <v>7</v>
      </c>
      <c r="AG3942" s="42">
        <v>210</v>
      </c>
      <c r="AH3942" t="s">
        <v>250</v>
      </c>
      <c r="AI3942" s="70">
        <f t="shared" ref="AI3942:AI3961" si="718">(0.748*AD3942)+1.2345</f>
        <v>12.454500000000001</v>
      </c>
      <c r="AJ3942" s="74">
        <f t="shared" ref="AJ3942:AJ3961" si="719">((POWER(AI3942*10,3.36))*2.24)/100000</f>
        <v>245.7787754986133</v>
      </c>
      <c r="AK3942" s="74">
        <f t="shared" ref="AK3942:AK3961" si="720">(0.0026*AJ3942)-0.61</f>
        <v>2.9024816296394529E-2</v>
      </c>
      <c r="AL3942" s="73">
        <f t="shared" ref="AL3942:AL3961" si="721">IF(AK3942&gt;0,AK3942:AK3942,0)</f>
        <v>2.9024816296394529E-2</v>
      </c>
    </row>
    <row r="3943" spans="1:38" hidden="1">
      <c r="A3943" s="42" t="s">
        <v>224</v>
      </c>
      <c r="B3943" s="42" t="s">
        <v>201</v>
      </c>
      <c r="C3943" s="43">
        <v>40081</v>
      </c>
      <c r="D3943" s="42">
        <v>2009</v>
      </c>
      <c r="E3943" s="44">
        <v>0.5131944444444444</v>
      </c>
      <c r="F3943" s="44">
        <v>0.54652777777777783</v>
      </c>
      <c r="G3943" s="44">
        <f t="shared" si="701"/>
        <v>3.3333333333333437E-2</v>
      </c>
      <c r="H3943" s="45">
        <v>2</v>
      </c>
      <c r="I3943" s="45">
        <v>1</v>
      </c>
      <c r="J3943" s="45">
        <v>1</v>
      </c>
      <c r="K3943" s="45">
        <v>1</v>
      </c>
      <c r="L3943" s="42" t="s">
        <v>41</v>
      </c>
      <c r="M3943" s="14" t="s">
        <v>42</v>
      </c>
      <c r="N3943" s="45">
        <v>2</v>
      </c>
      <c r="O3943" s="42">
        <f t="shared" si="702"/>
        <v>33.659999999999997</v>
      </c>
      <c r="P3943" s="42">
        <v>10.199999999999999</v>
      </c>
      <c r="Q3943" s="42">
        <f t="shared" si="703"/>
        <v>18.809999999999999</v>
      </c>
      <c r="R3943" s="42">
        <v>5.7</v>
      </c>
      <c r="S3943" s="42">
        <f t="shared" si="704"/>
        <v>33.659999999999997</v>
      </c>
      <c r="T3943" s="42">
        <v>10.199999999999999</v>
      </c>
      <c r="U3943" s="42">
        <f t="shared" si="705"/>
        <v>26.234999999999996</v>
      </c>
      <c r="V3943" s="42">
        <f t="shared" si="706"/>
        <v>7.9499999999999993</v>
      </c>
      <c r="W3943" s="46">
        <v>27.84769</v>
      </c>
      <c r="X3943" s="46">
        <v>-115.1758</v>
      </c>
      <c r="Y3943" s="65" t="s">
        <v>43</v>
      </c>
      <c r="Z3943" s="45" t="s">
        <v>43</v>
      </c>
      <c r="AA3943" s="45">
        <v>6</v>
      </c>
      <c r="AB3943" s="42" t="s">
        <v>46</v>
      </c>
      <c r="AC3943" s="42">
        <v>2</v>
      </c>
      <c r="AD3943" s="42">
        <v>14</v>
      </c>
      <c r="AE3943" s="45">
        <v>1</v>
      </c>
      <c r="AF3943" s="42">
        <v>16</v>
      </c>
      <c r="AG3943" s="42">
        <v>210</v>
      </c>
      <c r="AH3943" t="s">
        <v>250</v>
      </c>
      <c r="AI3943" s="70">
        <f t="shared" si="718"/>
        <v>11.7065</v>
      </c>
      <c r="AJ3943" s="74">
        <f t="shared" si="719"/>
        <v>199.60111901661068</v>
      </c>
      <c r="AK3943" s="74">
        <f t="shared" si="720"/>
        <v>-9.1037090556812195E-2</v>
      </c>
      <c r="AL3943" s="73">
        <f t="shared" si="721"/>
        <v>0</v>
      </c>
    </row>
    <row r="3944" spans="1:38" hidden="1">
      <c r="A3944" s="42" t="s">
        <v>224</v>
      </c>
      <c r="B3944" s="42" t="s">
        <v>201</v>
      </c>
      <c r="C3944" s="43">
        <v>40081</v>
      </c>
      <c r="D3944" s="42">
        <v>2009</v>
      </c>
      <c r="E3944" s="44">
        <v>0.5131944444444444</v>
      </c>
      <c r="F3944" s="44">
        <v>0.54652777777777783</v>
      </c>
      <c r="G3944" s="44">
        <f t="shared" si="701"/>
        <v>3.3333333333333437E-2</v>
      </c>
      <c r="H3944" s="45">
        <v>2</v>
      </c>
      <c r="I3944" s="45">
        <v>1</v>
      </c>
      <c r="J3944" s="45">
        <v>1</v>
      </c>
      <c r="K3944" s="45">
        <v>1</v>
      </c>
      <c r="L3944" s="42" t="s">
        <v>41</v>
      </c>
      <c r="M3944" s="14" t="s">
        <v>42</v>
      </c>
      <c r="N3944" s="45">
        <v>2</v>
      </c>
      <c r="O3944" s="42">
        <f t="shared" si="702"/>
        <v>33.659999999999997</v>
      </c>
      <c r="P3944" s="42">
        <v>10.199999999999999</v>
      </c>
      <c r="Q3944" s="42">
        <f t="shared" si="703"/>
        <v>18.809999999999999</v>
      </c>
      <c r="R3944" s="42">
        <v>5.7</v>
      </c>
      <c r="S3944" s="42">
        <f t="shared" si="704"/>
        <v>33.659999999999997</v>
      </c>
      <c r="T3944" s="42">
        <v>10.199999999999999</v>
      </c>
      <c r="U3944" s="42">
        <f t="shared" si="705"/>
        <v>26.234999999999996</v>
      </c>
      <c r="V3944" s="42">
        <f t="shared" si="706"/>
        <v>7.9499999999999993</v>
      </c>
      <c r="W3944" s="46">
        <v>27.84769</v>
      </c>
      <c r="X3944" s="46">
        <v>-115.1758</v>
      </c>
      <c r="Y3944" s="65" t="s">
        <v>43</v>
      </c>
      <c r="Z3944" s="45" t="s">
        <v>43</v>
      </c>
      <c r="AA3944" s="45">
        <v>6</v>
      </c>
      <c r="AB3944" s="42" t="s">
        <v>46</v>
      </c>
      <c r="AC3944" s="42">
        <v>3</v>
      </c>
      <c r="AD3944" s="42">
        <v>11</v>
      </c>
      <c r="AE3944" s="45">
        <v>1</v>
      </c>
      <c r="AF3944" s="42">
        <v>26</v>
      </c>
      <c r="AG3944" s="42">
        <v>210</v>
      </c>
      <c r="AH3944" t="s">
        <v>250</v>
      </c>
      <c r="AI3944" s="70">
        <f t="shared" si="718"/>
        <v>9.4625000000000004</v>
      </c>
      <c r="AJ3944" s="74">
        <f t="shared" si="719"/>
        <v>97.640010435523564</v>
      </c>
      <c r="AK3944" s="74">
        <f t="shared" si="720"/>
        <v>-0.35613597286763871</v>
      </c>
      <c r="AL3944" s="73">
        <f t="shared" si="721"/>
        <v>0</v>
      </c>
    </row>
    <row r="3945" spans="1:38" hidden="1">
      <c r="A3945" s="42" t="s">
        <v>224</v>
      </c>
      <c r="B3945" s="42" t="s">
        <v>201</v>
      </c>
      <c r="C3945" s="43">
        <v>40081</v>
      </c>
      <c r="D3945" s="42">
        <v>2009</v>
      </c>
      <c r="E3945" s="44">
        <v>0.5131944444444444</v>
      </c>
      <c r="F3945" s="44">
        <v>0.54652777777777783</v>
      </c>
      <c r="G3945" s="44">
        <f t="shared" si="701"/>
        <v>3.3333333333333437E-2</v>
      </c>
      <c r="H3945" s="45">
        <v>2</v>
      </c>
      <c r="I3945" s="45">
        <v>1</v>
      </c>
      <c r="J3945" s="45">
        <v>1</v>
      </c>
      <c r="K3945" s="45">
        <v>1</v>
      </c>
      <c r="L3945" s="42" t="s">
        <v>41</v>
      </c>
      <c r="M3945" s="14" t="s">
        <v>42</v>
      </c>
      <c r="N3945" s="45">
        <v>2</v>
      </c>
      <c r="O3945" s="42">
        <f t="shared" si="702"/>
        <v>33.659999999999997</v>
      </c>
      <c r="P3945" s="42">
        <v>10.199999999999999</v>
      </c>
      <c r="Q3945" s="42">
        <f t="shared" si="703"/>
        <v>18.809999999999999</v>
      </c>
      <c r="R3945" s="42">
        <v>5.7</v>
      </c>
      <c r="S3945" s="42">
        <f t="shared" si="704"/>
        <v>33.659999999999997</v>
      </c>
      <c r="T3945" s="42">
        <v>10.199999999999999</v>
      </c>
      <c r="U3945" s="42">
        <f t="shared" si="705"/>
        <v>26.234999999999996</v>
      </c>
      <c r="V3945" s="42">
        <f t="shared" si="706"/>
        <v>7.9499999999999993</v>
      </c>
      <c r="W3945" s="46">
        <v>27.84769</v>
      </c>
      <c r="X3945" s="46">
        <v>-115.1758</v>
      </c>
      <c r="Y3945" s="65" t="s">
        <v>43</v>
      </c>
      <c r="Z3945" s="45" t="s">
        <v>43</v>
      </c>
      <c r="AA3945" s="45">
        <v>6</v>
      </c>
      <c r="AB3945" s="42" t="s">
        <v>46</v>
      </c>
      <c r="AC3945" s="42">
        <v>3</v>
      </c>
      <c r="AD3945" s="42">
        <v>18</v>
      </c>
      <c r="AE3945" s="45">
        <v>1</v>
      </c>
      <c r="AF3945" s="42">
        <v>26</v>
      </c>
      <c r="AG3945" s="42">
        <v>210</v>
      </c>
      <c r="AH3945" t="s">
        <v>250</v>
      </c>
      <c r="AI3945" s="70">
        <f t="shared" si="718"/>
        <v>14.698500000000001</v>
      </c>
      <c r="AJ3945" s="74">
        <f t="shared" si="719"/>
        <v>428.83019204754055</v>
      </c>
      <c r="AK3945" s="74">
        <f t="shared" si="720"/>
        <v>0.50495849932360548</v>
      </c>
      <c r="AL3945" s="73">
        <f t="shared" si="721"/>
        <v>0.50495849932360548</v>
      </c>
    </row>
    <row r="3946" spans="1:38" hidden="1">
      <c r="A3946" s="42" t="s">
        <v>224</v>
      </c>
      <c r="B3946" s="42" t="s">
        <v>201</v>
      </c>
      <c r="C3946" s="43">
        <v>40081</v>
      </c>
      <c r="D3946" s="42">
        <v>2009</v>
      </c>
      <c r="E3946" s="44">
        <v>0.5131944444444444</v>
      </c>
      <c r="F3946" s="44">
        <v>0.54652777777777783</v>
      </c>
      <c r="G3946" s="44">
        <f t="shared" si="701"/>
        <v>3.3333333333333437E-2</v>
      </c>
      <c r="H3946" s="45">
        <v>2</v>
      </c>
      <c r="I3946" s="45">
        <v>1</v>
      </c>
      <c r="J3946" s="45">
        <v>1</v>
      </c>
      <c r="K3946" s="45">
        <v>1</v>
      </c>
      <c r="L3946" s="42" t="s">
        <v>41</v>
      </c>
      <c r="M3946" s="14" t="s">
        <v>42</v>
      </c>
      <c r="N3946" s="45">
        <v>2</v>
      </c>
      <c r="O3946" s="42">
        <f t="shared" si="702"/>
        <v>33.659999999999997</v>
      </c>
      <c r="P3946" s="42">
        <v>10.199999999999999</v>
      </c>
      <c r="Q3946" s="42">
        <f t="shared" si="703"/>
        <v>18.809999999999999</v>
      </c>
      <c r="R3946" s="42">
        <v>5.7</v>
      </c>
      <c r="S3946" s="42">
        <f t="shared" si="704"/>
        <v>33.659999999999997</v>
      </c>
      <c r="T3946" s="42">
        <v>10.199999999999999</v>
      </c>
      <c r="U3946" s="42">
        <f t="shared" si="705"/>
        <v>26.234999999999996</v>
      </c>
      <c r="V3946" s="42">
        <f t="shared" si="706"/>
        <v>7.9499999999999993</v>
      </c>
      <c r="W3946" s="46">
        <v>27.84769</v>
      </c>
      <c r="X3946" s="46">
        <v>-115.1758</v>
      </c>
      <c r="Y3946" s="65" t="s">
        <v>43</v>
      </c>
      <c r="Z3946" s="45" t="s">
        <v>43</v>
      </c>
      <c r="AA3946" s="45">
        <v>6</v>
      </c>
      <c r="AB3946" s="42" t="s">
        <v>46</v>
      </c>
      <c r="AC3946" s="42">
        <v>4</v>
      </c>
      <c r="AD3946" s="42">
        <v>18</v>
      </c>
      <c r="AE3946" s="45">
        <v>1</v>
      </c>
      <c r="AF3946" s="42">
        <v>29</v>
      </c>
      <c r="AG3946" s="42">
        <v>210</v>
      </c>
      <c r="AH3946" t="s">
        <v>250</v>
      </c>
      <c r="AI3946" s="70">
        <f t="shared" si="718"/>
        <v>14.698500000000001</v>
      </c>
      <c r="AJ3946" s="74">
        <f t="shared" si="719"/>
        <v>428.83019204754055</v>
      </c>
      <c r="AK3946" s="74">
        <f t="shared" si="720"/>
        <v>0.50495849932360548</v>
      </c>
      <c r="AL3946" s="73">
        <f t="shared" si="721"/>
        <v>0.50495849932360548</v>
      </c>
    </row>
    <row r="3947" spans="1:38" hidden="1">
      <c r="A3947" s="42" t="s">
        <v>224</v>
      </c>
      <c r="B3947" s="42" t="s">
        <v>201</v>
      </c>
      <c r="C3947" s="43">
        <v>40081</v>
      </c>
      <c r="D3947" s="42">
        <v>2009</v>
      </c>
      <c r="E3947" s="44">
        <v>0.5131944444444444</v>
      </c>
      <c r="F3947" s="44">
        <v>0.54652777777777783</v>
      </c>
      <c r="G3947" s="44">
        <f t="shared" si="701"/>
        <v>3.3333333333333437E-2</v>
      </c>
      <c r="H3947" s="45">
        <v>2</v>
      </c>
      <c r="I3947" s="45">
        <v>1</v>
      </c>
      <c r="J3947" s="45">
        <v>1</v>
      </c>
      <c r="K3947" s="45">
        <v>1</v>
      </c>
      <c r="L3947" s="42" t="s">
        <v>41</v>
      </c>
      <c r="M3947" s="14" t="s">
        <v>42</v>
      </c>
      <c r="N3947" s="45">
        <v>2</v>
      </c>
      <c r="O3947" s="42">
        <f t="shared" si="702"/>
        <v>33.659999999999997</v>
      </c>
      <c r="P3947" s="42">
        <v>10.199999999999999</v>
      </c>
      <c r="Q3947" s="42">
        <f t="shared" si="703"/>
        <v>18.809999999999999</v>
      </c>
      <c r="R3947" s="42">
        <v>5.7</v>
      </c>
      <c r="S3947" s="42">
        <f t="shared" si="704"/>
        <v>33.659999999999997</v>
      </c>
      <c r="T3947" s="42">
        <v>10.199999999999999</v>
      </c>
      <c r="U3947" s="42">
        <f t="shared" si="705"/>
        <v>26.234999999999996</v>
      </c>
      <c r="V3947" s="42">
        <f t="shared" si="706"/>
        <v>7.9499999999999993</v>
      </c>
      <c r="W3947" s="46">
        <v>27.84769</v>
      </c>
      <c r="X3947" s="46">
        <v>-115.1758</v>
      </c>
      <c r="Y3947" s="65" t="s">
        <v>43</v>
      </c>
      <c r="Z3947" s="45" t="s">
        <v>43</v>
      </c>
      <c r="AA3947" s="45">
        <v>6</v>
      </c>
      <c r="AB3947" s="42" t="s">
        <v>46</v>
      </c>
      <c r="AC3947" s="42">
        <v>5</v>
      </c>
      <c r="AD3947" s="42">
        <v>15</v>
      </c>
      <c r="AE3947" s="45">
        <v>1</v>
      </c>
      <c r="AF3947" s="42">
        <v>31</v>
      </c>
      <c r="AG3947" s="42">
        <v>210</v>
      </c>
      <c r="AH3947" t="s">
        <v>250</v>
      </c>
      <c r="AI3947" s="70">
        <f t="shared" si="718"/>
        <v>12.454500000000001</v>
      </c>
      <c r="AJ3947" s="74">
        <f t="shared" si="719"/>
        <v>245.7787754986133</v>
      </c>
      <c r="AK3947" s="74">
        <f t="shared" si="720"/>
        <v>2.9024816296394529E-2</v>
      </c>
      <c r="AL3947" s="73">
        <f t="shared" si="721"/>
        <v>2.9024816296394529E-2</v>
      </c>
    </row>
    <row r="3948" spans="1:38" hidden="1">
      <c r="A3948" s="42" t="s">
        <v>224</v>
      </c>
      <c r="B3948" s="42" t="s">
        <v>201</v>
      </c>
      <c r="C3948" s="43">
        <v>40081</v>
      </c>
      <c r="D3948" s="42">
        <v>2009</v>
      </c>
      <c r="E3948" s="44">
        <v>0.5131944444444444</v>
      </c>
      <c r="F3948" s="44">
        <v>0.54652777777777783</v>
      </c>
      <c r="G3948" s="44">
        <f t="shared" si="701"/>
        <v>3.3333333333333437E-2</v>
      </c>
      <c r="H3948" s="45">
        <v>2</v>
      </c>
      <c r="I3948" s="45">
        <v>1</v>
      </c>
      <c r="J3948" s="45">
        <v>1</v>
      </c>
      <c r="K3948" s="45">
        <v>1</v>
      </c>
      <c r="L3948" s="42" t="s">
        <v>41</v>
      </c>
      <c r="M3948" s="14" t="s">
        <v>42</v>
      </c>
      <c r="N3948" s="45">
        <v>2</v>
      </c>
      <c r="O3948" s="42">
        <f t="shared" si="702"/>
        <v>33.659999999999997</v>
      </c>
      <c r="P3948" s="42">
        <v>10.199999999999999</v>
      </c>
      <c r="Q3948" s="42">
        <f t="shared" si="703"/>
        <v>18.809999999999999</v>
      </c>
      <c r="R3948" s="42">
        <v>5.7</v>
      </c>
      <c r="S3948" s="42">
        <f t="shared" si="704"/>
        <v>33.659999999999997</v>
      </c>
      <c r="T3948" s="42">
        <v>10.199999999999999</v>
      </c>
      <c r="U3948" s="42">
        <f t="shared" si="705"/>
        <v>26.234999999999996</v>
      </c>
      <c r="V3948" s="42">
        <f t="shared" si="706"/>
        <v>7.9499999999999993</v>
      </c>
      <c r="W3948" s="46">
        <v>27.84769</v>
      </c>
      <c r="X3948" s="46">
        <v>-115.1758</v>
      </c>
      <c r="Y3948" s="65" t="s">
        <v>43</v>
      </c>
      <c r="Z3948" s="45" t="s">
        <v>43</v>
      </c>
      <c r="AA3948" s="45">
        <v>6</v>
      </c>
      <c r="AB3948" s="42" t="s">
        <v>46</v>
      </c>
      <c r="AC3948" s="42">
        <v>5</v>
      </c>
      <c r="AD3948" s="42">
        <v>18</v>
      </c>
      <c r="AE3948" s="45">
        <v>1</v>
      </c>
      <c r="AF3948" s="42">
        <v>31</v>
      </c>
      <c r="AG3948" s="42">
        <v>210</v>
      </c>
      <c r="AH3948" t="s">
        <v>250</v>
      </c>
      <c r="AI3948" s="70">
        <f t="shared" si="718"/>
        <v>14.698500000000001</v>
      </c>
      <c r="AJ3948" s="74">
        <f t="shared" si="719"/>
        <v>428.83019204754055</v>
      </c>
      <c r="AK3948" s="74">
        <f t="shared" si="720"/>
        <v>0.50495849932360548</v>
      </c>
      <c r="AL3948" s="73">
        <f t="shared" si="721"/>
        <v>0.50495849932360548</v>
      </c>
    </row>
    <row r="3949" spans="1:38" hidden="1">
      <c r="A3949" s="42" t="s">
        <v>224</v>
      </c>
      <c r="B3949" s="42" t="s">
        <v>201</v>
      </c>
      <c r="C3949" s="43">
        <v>40081</v>
      </c>
      <c r="D3949" s="42">
        <v>2009</v>
      </c>
      <c r="E3949" s="44">
        <v>0.5131944444444444</v>
      </c>
      <c r="F3949" s="44">
        <v>0.54652777777777783</v>
      </c>
      <c r="G3949" s="44">
        <f t="shared" si="701"/>
        <v>3.3333333333333437E-2</v>
      </c>
      <c r="H3949" s="45">
        <v>2</v>
      </c>
      <c r="I3949" s="45">
        <v>1</v>
      </c>
      <c r="J3949" s="45">
        <v>1</v>
      </c>
      <c r="K3949" s="45">
        <v>1</v>
      </c>
      <c r="L3949" s="42" t="s">
        <v>41</v>
      </c>
      <c r="M3949" s="14" t="s">
        <v>42</v>
      </c>
      <c r="N3949" s="45">
        <v>2</v>
      </c>
      <c r="O3949" s="42">
        <f t="shared" si="702"/>
        <v>33.659999999999997</v>
      </c>
      <c r="P3949" s="42">
        <v>10.199999999999999</v>
      </c>
      <c r="Q3949" s="42">
        <f t="shared" si="703"/>
        <v>18.809999999999999</v>
      </c>
      <c r="R3949" s="42">
        <v>5.7</v>
      </c>
      <c r="S3949" s="42">
        <f t="shared" si="704"/>
        <v>33.659999999999997</v>
      </c>
      <c r="T3949" s="42">
        <v>10.199999999999999</v>
      </c>
      <c r="U3949" s="42">
        <f t="shared" si="705"/>
        <v>26.234999999999996</v>
      </c>
      <c r="V3949" s="42">
        <f t="shared" si="706"/>
        <v>7.9499999999999993</v>
      </c>
      <c r="W3949" s="46">
        <v>27.84769</v>
      </c>
      <c r="X3949" s="46">
        <v>-115.1758</v>
      </c>
      <c r="Y3949" s="65" t="s">
        <v>43</v>
      </c>
      <c r="Z3949" s="45" t="s">
        <v>43</v>
      </c>
      <c r="AA3949" s="45">
        <v>6</v>
      </c>
      <c r="AB3949" s="42" t="s">
        <v>46</v>
      </c>
      <c r="AC3949" s="42">
        <v>6</v>
      </c>
      <c r="AD3949" s="42">
        <v>10</v>
      </c>
      <c r="AE3949" s="45">
        <v>1</v>
      </c>
      <c r="AF3949" s="42">
        <v>34</v>
      </c>
      <c r="AG3949" s="42">
        <v>210</v>
      </c>
      <c r="AH3949" t="s">
        <v>250</v>
      </c>
      <c r="AI3949" s="70">
        <f t="shared" si="718"/>
        <v>8.714500000000001</v>
      </c>
      <c r="AJ3949" s="74">
        <f t="shared" si="719"/>
        <v>74.039372912203305</v>
      </c>
      <c r="AK3949" s="74">
        <f t="shared" si="720"/>
        <v>-0.41749763042827137</v>
      </c>
      <c r="AL3949" s="73">
        <f t="shared" si="721"/>
        <v>0</v>
      </c>
    </row>
    <row r="3950" spans="1:38" hidden="1">
      <c r="A3950" s="42" t="s">
        <v>224</v>
      </c>
      <c r="B3950" s="42" t="s">
        <v>201</v>
      </c>
      <c r="C3950" s="43">
        <v>40081</v>
      </c>
      <c r="D3950" s="42">
        <v>2009</v>
      </c>
      <c r="E3950" s="44">
        <v>0.5131944444444444</v>
      </c>
      <c r="F3950" s="44">
        <v>0.54652777777777783</v>
      </c>
      <c r="G3950" s="44">
        <f t="shared" si="701"/>
        <v>3.3333333333333437E-2</v>
      </c>
      <c r="H3950" s="45">
        <v>2</v>
      </c>
      <c r="I3950" s="45">
        <v>1</v>
      </c>
      <c r="J3950" s="45">
        <v>1</v>
      </c>
      <c r="K3950" s="45">
        <v>1</v>
      </c>
      <c r="L3950" s="42" t="s">
        <v>41</v>
      </c>
      <c r="M3950" s="14" t="s">
        <v>42</v>
      </c>
      <c r="N3950" s="45">
        <v>2</v>
      </c>
      <c r="O3950" s="42">
        <f t="shared" si="702"/>
        <v>33.659999999999997</v>
      </c>
      <c r="P3950" s="42">
        <v>10.199999999999999</v>
      </c>
      <c r="Q3950" s="42">
        <f t="shared" si="703"/>
        <v>18.809999999999999</v>
      </c>
      <c r="R3950" s="42">
        <v>5.7</v>
      </c>
      <c r="S3950" s="42">
        <f t="shared" si="704"/>
        <v>33.659999999999997</v>
      </c>
      <c r="T3950" s="42">
        <v>10.199999999999999</v>
      </c>
      <c r="U3950" s="42">
        <f t="shared" si="705"/>
        <v>26.234999999999996</v>
      </c>
      <c r="V3950" s="42">
        <f t="shared" si="706"/>
        <v>7.9499999999999993</v>
      </c>
      <c r="W3950" s="46">
        <v>27.84769</v>
      </c>
      <c r="X3950" s="46">
        <v>-115.1758</v>
      </c>
      <c r="Y3950" s="65" t="s">
        <v>43</v>
      </c>
      <c r="Z3950" s="45" t="s">
        <v>43</v>
      </c>
      <c r="AA3950" s="45">
        <v>6</v>
      </c>
      <c r="AB3950" s="42" t="s">
        <v>46</v>
      </c>
      <c r="AC3950" s="42">
        <v>6</v>
      </c>
      <c r="AD3950" s="42">
        <v>16</v>
      </c>
      <c r="AE3950" s="45">
        <v>1</v>
      </c>
      <c r="AF3950" s="42">
        <v>34</v>
      </c>
      <c r="AG3950" s="42">
        <v>210</v>
      </c>
      <c r="AH3950" t="s">
        <v>250</v>
      </c>
      <c r="AI3950" s="70">
        <f t="shared" si="718"/>
        <v>13.202500000000001</v>
      </c>
      <c r="AJ3950" s="74">
        <f t="shared" si="719"/>
        <v>298.98731991165073</v>
      </c>
      <c r="AK3950" s="74">
        <f t="shared" si="720"/>
        <v>0.16736703177029189</v>
      </c>
      <c r="AL3950" s="73">
        <f t="shared" si="721"/>
        <v>0.16736703177029189</v>
      </c>
    </row>
    <row r="3951" spans="1:38" hidden="1">
      <c r="A3951" s="42" t="s">
        <v>224</v>
      </c>
      <c r="B3951" s="42" t="s">
        <v>201</v>
      </c>
      <c r="C3951" s="43">
        <v>40081</v>
      </c>
      <c r="D3951" s="42">
        <v>2009</v>
      </c>
      <c r="E3951" s="44">
        <v>0.5131944444444444</v>
      </c>
      <c r="F3951" s="44">
        <v>0.54652777777777783</v>
      </c>
      <c r="G3951" s="44">
        <f t="shared" si="701"/>
        <v>3.3333333333333437E-2</v>
      </c>
      <c r="H3951" s="45">
        <v>2</v>
      </c>
      <c r="I3951" s="45">
        <v>1</v>
      </c>
      <c r="J3951" s="45">
        <v>1</v>
      </c>
      <c r="K3951" s="45">
        <v>1</v>
      </c>
      <c r="L3951" s="42" t="s">
        <v>41</v>
      </c>
      <c r="M3951" s="14" t="s">
        <v>42</v>
      </c>
      <c r="N3951" s="45">
        <v>2</v>
      </c>
      <c r="O3951" s="42">
        <f t="shared" si="702"/>
        <v>33.659999999999997</v>
      </c>
      <c r="P3951" s="42">
        <v>10.199999999999999</v>
      </c>
      <c r="Q3951" s="42">
        <f t="shared" si="703"/>
        <v>18.809999999999999</v>
      </c>
      <c r="R3951" s="42">
        <v>5.7</v>
      </c>
      <c r="S3951" s="42">
        <f t="shared" si="704"/>
        <v>33.659999999999997</v>
      </c>
      <c r="T3951" s="42">
        <v>10.199999999999999</v>
      </c>
      <c r="U3951" s="42">
        <f t="shared" si="705"/>
        <v>26.234999999999996</v>
      </c>
      <c r="V3951" s="42">
        <f t="shared" si="706"/>
        <v>7.9499999999999993</v>
      </c>
      <c r="W3951" s="46">
        <v>27.84769</v>
      </c>
      <c r="X3951" s="46">
        <v>-115.1758</v>
      </c>
      <c r="Y3951" s="65" t="s">
        <v>43</v>
      </c>
      <c r="Z3951" s="45" t="s">
        <v>43</v>
      </c>
      <c r="AA3951" s="45">
        <v>6</v>
      </c>
      <c r="AB3951" s="42" t="s">
        <v>46</v>
      </c>
      <c r="AC3951" s="42">
        <v>6</v>
      </c>
      <c r="AD3951" s="42">
        <v>17</v>
      </c>
      <c r="AE3951" s="45">
        <v>1</v>
      </c>
      <c r="AF3951" s="42">
        <v>34</v>
      </c>
      <c r="AG3951" s="42">
        <v>210</v>
      </c>
      <c r="AH3951" t="s">
        <v>250</v>
      </c>
      <c r="AI3951" s="70">
        <f t="shared" si="718"/>
        <v>13.9505</v>
      </c>
      <c r="AJ3951" s="74">
        <f t="shared" si="719"/>
        <v>359.80704047984557</v>
      </c>
      <c r="AK3951" s="74">
        <f t="shared" si="720"/>
        <v>0.32549830524759849</v>
      </c>
      <c r="AL3951" s="73">
        <f t="shared" si="721"/>
        <v>0.32549830524759849</v>
      </c>
    </row>
    <row r="3952" spans="1:38" hidden="1">
      <c r="A3952" s="42" t="s">
        <v>224</v>
      </c>
      <c r="B3952" s="42" t="s">
        <v>201</v>
      </c>
      <c r="C3952" s="43">
        <v>40081</v>
      </c>
      <c r="D3952" s="42">
        <v>2009</v>
      </c>
      <c r="E3952" s="44">
        <v>0.5131944444444444</v>
      </c>
      <c r="F3952" s="44">
        <v>0.54652777777777783</v>
      </c>
      <c r="G3952" s="44">
        <f t="shared" si="701"/>
        <v>3.3333333333333437E-2</v>
      </c>
      <c r="H3952" s="45">
        <v>2</v>
      </c>
      <c r="I3952" s="45">
        <v>1</v>
      </c>
      <c r="J3952" s="45">
        <v>1</v>
      </c>
      <c r="K3952" s="45">
        <v>1</v>
      </c>
      <c r="L3952" s="42" t="s">
        <v>41</v>
      </c>
      <c r="M3952" s="14" t="s">
        <v>42</v>
      </c>
      <c r="N3952" s="45">
        <v>2</v>
      </c>
      <c r="O3952" s="42">
        <f t="shared" si="702"/>
        <v>33.659999999999997</v>
      </c>
      <c r="P3952" s="42">
        <v>10.199999999999999</v>
      </c>
      <c r="Q3952" s="42">
        <f t="shared" si="703"/>
        <v>18.809999999999999</v>
      </c>
      <c r="R3952" s="42">
        <v>5.7</v>
      </c>
      <c r="S3952" s="42">
        <f t="shared" si="704"/>
        <v>33.659999999999997</v>
      </c>
      <c r="T3952" s="42">
        <v>10.199999999999999</v>
      </c>
      <c r="U3952" s="42">
        <f t="shared" si="705"/>
        <v>26.234999999999996</v>
      </c>
      <c r="V3952" s="42">
        <f t="shared" si="706"/>
        <v>7.9499999999999993</v>
      </c>
      <c r="W3952" s="46">
        <v>27.84769</v>
      </c>
      <c r="X3952" s="46">
        <v>-115.1758</v>
      </c>
      <c r="Y3952" s="65" t="s">
        <v>43</v>
      </c>
      <c r="Z3952" s="45" t="s">
        <v>43</v>
      </c>
      <c r="AA3952" s="45">
        <v>6</v>
      </c>
      <c r="AB3952" s="42" t="s">
        <v>46</v>
      </c>
      <c r="AC3952" s="42">
        <v>6</v>
      </c>
      <c r="AD3952" s="42">
        <v>22</v>
      </c>
      <c r="AE3952" s="45">
        <v>1</v>
      </c>
      <c r="AF3952" s="42">
        <v>34</v>
      </c>
      <c r="AG3952" s="42">
        <v>210</v>
      </c>
      <c r="AH3952" t="s">
        <v>250</v>
      </c>
      <c r="AI3952" s="70">
        <f t="shared" si="718"/>
        <v>17.6905</v>
      </c>
      <c r="AJ3952" s="74">
        <f t="shared" si="719"/>
        <v>799.19872211710003</v>
      </c>
      <c r="AK3952" s="74">
        <f t="shared" si="720"/>
        <v>1.4679166775044603</v>
      </c>
      <c r="AL3952" s="73">
        <f t="shared" si="721"/>
        <v>1.4679166775044603</v>
      </c>
    </row>
    <row r="3953" spans="1:38" hidden="1">
      <c r="A3953" s="42" t="s">
        <v>224</v>
      </c>
      <c r="B3953" s="42" t="s">
        <v>201</v>
      </c>
      <c r="C3953" s="43">
        <v>40081</v>
      </c>
      <c r="D3953" s="42">
        <v>2009</v>
      </c>
      <c r="E3953" s="44">
        <v>0.5131944444444444</v>
      </c>
      <c r="F3953" s="44">
        <v>0.54652777777777783</v>
      </c>
      <c r="G3953" s="44">
        <f t="shared" si="701"/>
        <v>3.3333333333333437E-2</v>
      </c>
      <c r="H3953" s="45">
        <v>2</v>
      </c>
      <c r="I3953" s="45">
        <v>1</v>
      </c>
      <c r="J3953" s="45">
        <v>1</v>
      </c>
      <c r="K3953" s="45">
        <v>1</v>
      </c>
      <c r="L3953" s="42" t="s">
        <v>41</v>
      </c>
      <c r="M3953" s="14" t="s">
        <v>42</v>
      </c>
      <c r="N3953" s="45">
        <v>2</v>
      </c>
      <c r="O3953" s="42">
        <f t="shared" si="702"/>
        <v>33.659999999999997</v>
      </c>
      <c r="P3953" s="42">
        <v>10.199999999999999</v>
      </c>
      <c r="Q3953" s="42">
        <f t="shared" si="703"/>
        <v>18.809999999999999</v>
      </c>
      <c r="R3953" s="42">
        <v>5.7</v>
      </c>
      <c r="S3953" s="42">
        <f t="shared" si="704"/>
        <v>33.659999999999997</v>
      </c>
      <c r="T3953" s="42">
        <v>10.199999999999999</v>
      </c>
      <c r="U3953" s="42">
        <f t="shared" si="705"/>
        <v>26.234999999999996</v>
      </c>
      <c r="V3953" s="42">
        <f t="shared" si="706"/>
        <v>7.9499999999999993</v>
      </c>
      <c r="W3953" s="46">
        <v>27.84769</v>
      </c>
      <c r="X3953" s="46">
        <v>-115.1758</v>
      </c>
      <c r="Y3953" s="65" t="s">
        <v>43</v>
      </c>
      <c r="Z3953" s="45" t="s">
        <v>43</v>
      </c>
      <c r="AA3953" s="45">
        <v>6</v>
      </c>
      <c r="AB3953" s="42" t="s">
        <v>46</v>
      </c>
      <c r="AC3953" s="42">
        <v>7</v>
      </c>
      <c r="AD3953" s="42">
        <v>15</v>
      </c>
      <c r="AE3953" s="45">
        <v>1</v>
      </c>
      <c r="AF3953" s="42">
        <v>43</v>
      </c>
      <c r="AG3953" s="42">
        <v>210</v>
      </c>
      <c r="AH3953" t="s">
        <v>250</v>
      </c>
      <c r="AI3953" s="70">
        <f t="shared" si="718"/>
        <v>12.454500000000001</v>
      </c>
      <c r="AJ3953" s="74">
        <f t="shared" si="719"/>
        <v>245.7787754986133</v>
      </c>
      <c r="AK3953" s="74">
        <f t="shared" si="720"/>
        <v>2.9024816296394529E-2</v>
      </c>
      <c r="AL3953" s="73">
        <f t="shared" si="721"/>
        <v>2.9024816296394529E-2</v>
      </c>
    </row>
    <row r="3954" spans="1:38" hidden="1">
      <c r="A3954" s="42" t="s">
        <v>224</v>
      </c>
      <c r="B3954" s="42" t="s">
        <v>201</v>
      </c>
      <c r="C3954" s="43">
        <v>40081</v>
      </c>
      <c r="D3954" s="42">
        <v>2009</v>
      </c>
      <c r="E3954" s="44">
        <v>0.5131944444444444</v>
      </c>
      <c r="F3954" s="44">
        <v>0.54652777777777783</v>
      </c>
      <c r="G3954" s="44">
        <f t="shared" si="701"/>
        <v>3.3333333333333437E-2</v>
      </c>
      <c r="H3954" s="45">
        <v>2</v>
      </c>
      <c r="I3954" s="45">
        <v>1</v>
      </c>
      <c r="J3954" s="45">
        <v>1</v>
      </c>
      <c r="K3954" s="45">
        <v>1</v>
      </c>
      <c r="L3954" s="42" t="s">
        <v>41</v>
      </c>
      <c r="M3954" s="14" t="s">
        <v>42</v>
      </c>
      <c r="N3954" s="45">
        <v>2</v>
      </c>
      <c r="O3954" s="42">
        <f t="shared" si="702"/>
        <v>33.659999999999997</v>
      </c>
      <c r="P3954" s="42">
        <v>10.199999999999999</v>
      </c>
      <c r="Q3954" s="42">
        <f t="shared" si="703"/>
        <v>18.809999999999999</v>
      </c>
      <c r="R3954" s="42">
        <v>5.7</v>
      </c>
      <c r="S3954" s="42">
        <f t="shared" si="704"/>
        <v>33.659999999999997</v>
      </c>
      <c r="T3954" s="42">
        <v>10.199999999999999</v>
      </c>
      <c r="U3954" s="42">
        <f t="shared" si="705"/>
        <v>26.234999999999996</v>
      </c>
      <c r="V3954" s="42">
        <f t="shared" si="706"/>
        <v>7.9499999999999993</v>
      </c>
      <c r="W3954" s="46">
        <v>27.84769</v>
      </c>
      <c r="X3954" s="46">
        <v>-115.1758</v>
      </c>
      <c r="Y3954" s="65" t="s">
        <v>43</v>
      </c>
      <c r="Z3954" s="45" t="s">
        <v>43</v>
      </c>
      <c r="AA3954" s="45">
        <v>6</v>
      </c>
      <c r="AB3954" s="42" t="s">
        <v>46</v>
      </c>
      <c r="AC3954" s="42">
        <v>7</v>
      </c>
      <c r="AD3954" s="42">
        <v>17</v>
      </c>
      <c r="AE3954" s="45">
        <v>1</v>
      </c>
      <c r="AF3954" s="42">
        <v>43</v>
      </c>
      <c r="AG3954" s="42">
        <v>210</v>
      </c>
      <c r="AH3954" t="s">
        <v>250</v>
      </c>
      <c r="AI3954" s="70">
        <f t="shared" si="718"/>
        <v>13.9505</v>
      </c>
      <c r="AJ3954" s="74">
        <f t="shared" si="719"/>
        <v>359.80704047984557</v>
      </c>
      <c r="AK3954" s="74">
        <f t="shared" si="720"/>
        <v>0.32549830524759849</v>
      </c>
      <c r="AL3954" s="73">
        <f t="shared" si="721"/>
        <v>0.32549830524759849</v>
      </c>
    </row>
    <row r="3955" spans="1:38" hidden="1">
      <c r="A3955" s="42" t="s">
        <v>225</v>
      </c>
      <c r="B3955" s="42" t="s">
        <v>201</v>
      </c>
      <c r="C3955" s="43">
        <v>40081</v>
      </c>
      <c r="D3955" s="42">
        <v>2009</v>
      </c>
      <c r="E3955" s="44">
        <v>0.61041666666666672</v>
      </c>
      <c r="F3955" s="44">
        <v>0.64444444444444449</v>
      </c>
      <c r="G3955" s="44">
        <f t="shared" si="701"/>
        <v>3.4027777777777768E-2</v>
      </c>
      <c r="H3955" s="45">
        <v>2</v>
      </c>
      <c r="I3955" s="45">
        <v>2</v>
      </c>
      <c r="J3955" s="45">
        <v>1</v>
      </c>
      <c r="K3955" s="45">
        <v>1</v>
      </c>
      <c r="L3955" s="42" t="s">
        <v>226</v>
      </c>
      <c r="M3955" s="42" t="s">
        <v>227</v>
      </c>
      <c r="N3955" s="45">
        <v>2</v>
      </c>
      <c r="O3955" s="42">
        <f t="shared" si="702"/>
        <v>36.629999999999995</v>
      </c>
      <c r="P3955" s="42">
        <v>11.1</v>
      </c>
      <c r="Q3955" s="42">
        <f t="shared" si="703"/>
        <v>23.759999999999998</v>
      </c>
      <c r="R3955" s="42">
        <v>7.2</v>
      </c>
      <c r="S3955" s="42">
        <f t="shared" si="704"/>
        <v>36.629999999999995</v>
      </c>
      <c r="T3955" s="42">
        <v>11.1</v>
      </c>
      <c r="U3955" s="42">
        <f t="shared" si="705"/>
        <v>30.195</v>
      </c>
      <c r="V3955" s="42">
        <f t="shared" si="706"/>
        <v>9.15</v>
      </c>
      <c r="W3955" s="46">
        <v>27.843990000000002</v>
      </c>
      <c r="X3955" s="46">
        <v>-115.14184</v>
      </c>
      <c r="Y3955" s="65" t="s">
        <v>43</v>
      </c>
      <c r="Z3955" s="45" t="s">
        <v>43</v>
      </c>
      <c r="AA3955" s="45">
        <v>6</v>
      </c>
      <c r="AB3955" s="42" t="s">
        <v>46</v>
      </c>
      <c r="AC3955" s="42">
        <v>1</v>
      </c>
      <c r="AD3955" s="42">
        <v>12</v>
      </c>
      <c r="AE3955" s="45">
        <v>1</v>
      </c>
      <c r="AF3955" s="42">
        <v>8</v>
      </c>
      <c r="AG3955" s="42">
        <v>210</v>
      </c>
      <c r="AH3955" t="s">
        <v>250</v>
      </c>
      <c r="AI3955" s="70">
        <f t="shared" si="718"/>
        <v>10.2105</v>
      </c>
      <c r="AJ3955" s="74">
        <f t="shared" si="719"/>
        <v>126.07993341662893</v>
      </c>
      <c r="AK3955" s="74">
        <f t="shared" si="720"/>
        <v>-0.28219217311676476</v>
      </c>
      <c r="AL3955" s="73">
        <f t="shared" si="721"/>
        <v>0</v>
      </c>
    </row>
    <row r="3956" spans="1:38" hidden="1">
      <c r="A3956" s="42" t="s">
        <v>225</v>
      </c>
      <c r="B3956" s="42" t="s">
        <v>201</v>
      </c>
      <c r="C3956" s="43">
        <v>40081</v>
      </c>
      <c r="D3956" s="42">
        <v>2009</v>
      </c>
      <c r="E3956" s="44">
        <v>0.61041666666666672</v>
      </c>
      <c r="F3956" s="44">
        <v>0.64444444444444449</v>
      </c>
      <c r="G3956" s="44">
        <f t="shared" si="701"/>
        <v>3.4027777777777768E-2</v>
      </c>
      <c r="H3956" s="45">
        <v>2</v>
      </c>
      <c r="I3956" s="45">
        <v>2</v>
      </c>
      <c r="J3956" s="45">
        <v>1</v>
      </c>
      <c r="K3956" s="45">
        <v>1</v>
      </c>
      <c r="L3956" s="42" t="s">
        <v>226</v>
      </c>
      <c r="M3956" s="42" t="s">
        <v>227</v>
      </c>
      <c r="N3956" s="45">
        <v>2</v>
      </c>
      <c r="O3956" s="42">
        <f t="shared" si="702"/>
        <v>36.629999999999995</v>
      </c>
      <c r="P3956" s="42">
        <v>11.1</v>
      </c>
      <c r="Q3956" s="42">
        <f t="shared" si="703"/>
        <v>23.759999999999998</v>
      </c>
      <c r="R3956" s="42">
        <v>7.2</v>
      </c>
      <c r="S3956" s="42">
        <f t="shared" si="704"/>
        <v>36.629999999999995</v>
      </c>
      <c r="T3956" s="42">
        <v>11.1</v>
      </c>
      <c r="U3956" s="42">
        <f t="shared" si="705"/>
        <v>30.195</v>
      </c>
      <c r="V3956" s="42">
        <f t="shared" si="706"/>
        <v>9.15</v>
      </c>
      <c r="W3956" s="46">
        <v>27.843990000000002</v>
      </c>
      <c r="X3956" s="46">
        <v>-115.14184</v>
      </c>
      <c r="Y3956" s="65" t="s">
        <v>43</v>
      </c>
      <c r="Z3956" s="45" t="s">
        <v>43</v>
      </c>
      <c r="AA3956" s="45">
        <v>6</v>
      </c>
      <c r="AB3956" s="42" t="s">
        <v>46</v>
      </c>
      <c r="AC3956" s="42">
        <v>1</v>
      </c>
      <c r="AD3956" s="42">
        <v>13</v>
      </c>
      <c r="AE3956" s="45">
        <v>1</v>
      </c>
      <c r="AF3956" s="42">
        <v>8</v>
      </c>
      <c r="AG3956" s="42">
        <v>300</v>
      </c>
      <c r="AH3956" t="s">
        <v>250</v>
      </c>
      <c r="AI3956" s="70">
        <f t="shared" si="718"/>
        <v>10.958500000000001</v>
      </c>
      <c r="AJ3956" s="74">
        <f t="shared" si="719"/>
        <v>159.88648485388254</v>
      </c>
      <c r="AK3956" s="74">
        <f t="shared" si="720"/>
        <v>-0.19429513937990539</v>
      </c>
      <c r="AL3956" s="73">
        <f t="shared" si="721"/>
        <v>0</v>
      </c>
    </row>
    <row r="3957" spans="1:38" hidden="1">
      <c r="A3957" s="42" t="s">
        <v>225</v>
      </c>
      <c r="B3957" s="42" t="s">
        <v>201</v>
      </c>
      <c r="C3957" s="43">
        <v>40081</v>
      </c>
      <c r="D3957" s="42">
        <v>2009</v>
      </c>
      <c r="E3957" s="44">
        <v>0.61041666666666672</v>
      </c>
      <c r="F3957" s="44">
        <v>0.64444444444444449</v>
      </c>
      <c r="G3957" s="44">
        <f t="shared" si="701"/>
        <v>3.4027777777777768E-2</v>
      </c>
      <c r="H3957" s="45">
        <v>2</v>
      </c>
      <c r="I3957" s="45">
        <v>2</v>
      </c>
      <c r="J3957" s="45">
        <v>1</v>
      </c>
      <c r="K3957" s="45">
        <v>1</v>
      </c>
      <c r="L3957" s="42" t="s">
        <v>226</v>
      </c>
      <c r="M3957" s="42" t="s">
        <v>227</v>
      </c>
      <c r="N3957" s="45">
        <v>2</v>
      </c>
      <c r="O3957" s="42">
        <f t="shared" si="702"/>
        <v>36.629999999999995</v>
      </c>
      <c r="P3957" s="42">
        <v>11.1</v>
      </c>
      <c r="Q3957" s="42">
        <f t="shared" si="703"/>
        <v>23.759999999999998</v>
      </c>
      <c r="R3957" s="42">
        <v>7.2</v>
      </c>
      <c r="S3957" s="42">
        <f t="shared" si="704"/>
        <v>36.629999999999995</v>
      </c>
      <c r="T3957" s="42">
        <v>11.1</v>
      </c>
      <c r="U3957" s="42">
        <f t="shared" si="705"/>
        <v>30.195</v>
      </c>
      <c r="V3957" s="42">
        <f t="shared" si="706"/>
        <v>9.15</v>
      </c>
      <c r="W3957" s="46">
        <v>27.843990000000002</v>
      </c>
      <c r="X3957" s="46">
        <v>-115.14184</v>
      </c>
      <c r="Y3957" s="65" t="s">
        <v>43</v>
      </c>
      <c r="Z3957" s="45" t="s">
        <v>43</v>
      </c>
      <c r="AA3957" s="45">
        <v>6</v>
      </c>
      <c r="AB3957" s="42" t="s">
        <v>46</v>
      </c>
      <c r="AC3957" s="42">
        <v>1</v>
      </c>
      <c r="AD3957" s="42">
        <v>16</v>
      </c>
      <c r="AE3957" s="45">
        <v>1</v>
      </c>
      <c r="AF3957" s="42">
        <v>8</v>
      </c>
      <c r="AG3957" s="42">
        <v>300</v>
      </c>
      <c r="AH3957" t="s">
        <v>250</v>
      </c>
      <c r="AI3957" s="70">
        <f t="shared" si="718"/>
        <v>13.202500000000001</v>
      </c>
      <c r="AJ3957" s="74">
        <f t="shared" si="719"/>
        <v>298.98731991165073</v>
      </c>
      <c r="AK3957" s="74">
        <f t="shared" si="720"/>
        <v>0.16736703177029189</v>
      </c>
      <c r="AL3957" s="73">
        <f t="shared" si="721"/>
        <v>0.16736703177029189</v>
      </c>
    </row>
    <row r="3958" spans="1:38" hidden="1">
      <c r="A3958" s="42" t="s">
        <v>225</v>
      </c>
      <c r="B3958" s="42" t="s">
        <v>201</v>
      </c>
      <c r="C3958" s="43">
        <v>40081</v>
      </c>
      <c r="D3958" s="42">
        <v>2009</v>
      </c>
      <c r="E3958" s="44">
        <v>0.61041666666666672</v>
      </c>
      <c r="F3958" s="44">
        <v>0.64444444444444449</v>
      </c>
      <c r="G3958" s="44">
        <f t="shared" si="701"/>
        <v>3.4027777777777768E-2</v>
      </c>
      <c r="H3958" s="45">
        <v>2</v>
      </c>
      <c r="I3958" s="45">
        <v>2</v>
      </c>
      <c r="J3958" s="45">
        <v>1</v>
      </c>
      <c r="K3958" s="45">
        <v>1</v>
      </c>
      <c r="L3958" s="42" t="s">
        <v>226</v>
      </c>
      <c r="M3958" s="42" t="s">
        <v>227</v>
      </c>
      <c r="N3958" s="45">
        <v>2</v>
      </c>
      <c r="O3958" s="42">
        <f t="shared" si="702"/>
        <v>36.629999999999995</v>
      </c>
      <c r="P3958" s="42">
        <v>11.1</v>
      </c>
      <c r="Q3958" s="42">
        <f t="shared" si="703"/>
        <v>23.759999999999998</v>
      </c>
      <c r="R3958" s="42">
        <v>7.2</v>
      </c>
      <c r="S3958" s="42">
        <f t="shared" si="704"/>
        <v>36.629999999999995</v>
      </c>
      <c r="T3958" s="42">
        <v>11.1</v>
      </c>
      <c r="U3958" s="42">
        <f t="shared" si="705"/>
        <v>30.195</v>
      </c>
      <c r="V3958" s="42">
        <f t="shared" si="706"/>
        <v>9.15</v>
      </c>
      <c r="W3958" s="46">
        <v>27.843990000000002</v>
      </c>
      <c r="X3958" s="46">
        <v>-115.14184</v>
      </c>
      <c r="Y3958" s="65" t="s">
        <v>43</v>
      </c>
      <c r="Z3958" s="45" t="s">
        <v>43</v>
      </c>
      <c r="AA3958" s="45">
        <v>6</v>
      </c>
      <c r="AB3958" s="42" t="s">
        <v>46</v>
      </c>
      <c r="AC3958" s="42">
        <v>2</v>
      </c>
      <c r="AD3958" s="42">
        <v>20</v>
      </c>
      <c r="AE3958" s="45">
        <v>1</v>
      </c>
      <c r="AF3958" s="42">
        <v>38</v>
      </c>
      <c r="AG3958" s="42">
        <v>300</v>
      </c>
      <c r="AH3958" t="s">
        <v>250</v>
      </c>
      <c r="AI3958" s="70">
        <f t="shared" si="718"/>
        <v>16.194500000000001</v>
      </c>
      <c r="AJ3958" s="74">
        <f t="shared" si="719"/>
        <v>593.9131834357014</v>
      </c>
      <c r="AK3958" s="74">
        <f t="shared" si="720"/>
        <v>0.93417427693282351</v>
      </c>
      <c r="AL3958" s="73">
        <f t="shared" si="721"/>
        <v>0.93417427693282351</v>
      </c>
    </row>
    <row r="3959" spans="1:38" hidden="1">
      <c r="A3959" s="42" t="s">
        <v>225</v>
      </c>
      <c r="B3959" s="42" t="s">
        <v>201</v>
      </c>
      <c r="C3959" s="43">
        <v>40081</v>
      </c>
      <c r="D3959" s="42">
        <v>2009</v>
      </c>
      <c r="E3959" s="44">
        <v>0.61041666666666672</v>
      </c>
      <c r="F3959" s="44">
        <v>0.64444444444444449</v>
      </c>
      <c r="G3959" s="44">
        <f t="shared" si="701"/>
        <v>3.4027777777777768E-2</v>
      </c>
      <c r="H3959" s="45">
        <v>2</v>
      </c>
      <c r="I3959" s="45">
        <v>2</v>
      </c>
      <c r="J3959" s="45">
        <v>1</v>
      </c>
      <c r="K3959" s="45">
        <v>1</v>
      </c>
      <c r="L3959" s="42" t="s">
        <v>226</v>
      </c>
      <c r="M3959" s="42" t="s">
        <v>227</v>
      </c>
      <c r="N3959" s="45">
        <v>2</v>
      </c>
      <c r="O3959" s="42">
        <f t="shared" si="702"/>
        <v>36.629999999999995</v>
      </c>
      <c r="P3959" s="42">
        <v>11.1</v>
      </c>
      <c r="Q3959" s="42">
        <f t="shared" si="703"/>
        <v>23.759999999999998</v>
      </c>
      <c r="R3959" s="42">
        <v>7.2</v>
      </c>
      <c r="S3959" s="42">
        <f t="shared" si="704"/>
        <v>36.629999999999995</v>
      </c>
      <c r="T3959" s="42">
        <v>11.1</v>
      </c>
      <c r="U3959" s="42">
        <f t="shared" si="705"/>
        <v>30.195</v>
      </c>
      <c r="V3959" s="42">
        <f t="shared" si="706"/>
        <v>9.15</v>
      </c>
      <c r="W3959" s="46">
        <v>27.843990000000002</v>
      </c>
      <c r="X3959" s="46">
        <v>-115.14184</v>
      </c>
      <c r="Y3959" s="65" t="s">
        <v>43</v>
      </c>
      <c r="Z3959" s="45" t="s">
        <v>43</v>
      </c>
      <c r="AA3959" s="45">
        <v>6</v>
      </c>
      <c r="AB3959" s="42" t="s">
        <v>46</v>
      </c>
      <c r="AC3959" s="42">
        <v>2</v>
      </c>
      <c r="AD3959" s="42">
        <v>23</v>
      </c>
      <c r="AE3959" s="45">
        <v>1</v>
      </c>
      <c r="AF3959" s="42">
        <v>38</v>
      </c>
      <c r="AG3959" s="42">
        <v>300</v>
      </c>
      <c r="AH3959" t="s">
        <v>250</v>
      </c>
      <c r="AI3959" s="70">
        <f t="shared" si="718"/>
        <v>18.438500000000001</v>
      </c>
      <c r="AJ3959" s="74">
        <f t="shared" si="719"/>
        <v>918.51444961025391</v>
      </c>
      <c r="AK3959" s="74">
        <f t="shared" si="720"/>
        <v>1.7781375689866601</v>
      </c>
      <c r="AL3959" s="73">
        <f t="shared" si="721"/>
        <v>1.7781375689866601</v>
      </c>
    </row>
    <row r="3960" spans="1:38" hidden="1">
      <c r="A3960" s="42" t="s">
        <v>225</v>
      </c>
      <c r="B3960" s="42" t="s">
        <v>201</v>
      </c>
      <c r="C3960" s="43">
        <v>40081</v>
      </c>
      <c r="D3960" s="42">
        <v>2009</v>
      </c>
      <c r="E3960" s="44">
        <v>0.61041666666666672</v>
      </c>
      <c r="F3960" s="44">
        <v>0.64444444444444449</v>
      </c>
      <c r="G3960" s="44">
        <f t="shared" si="701"/>
        <v>3.4027777777777768E-2</v>
      </c>
      <c r="H3960" s="45">
        <v>2</v>
      </c>
      <c r="I3960" s="45">
        <v>2</v>
      </c>
      <c r="J3960" s="45">
        <v>1</v>
      </c>
      <c r="K3960" s="45">
        <v>1</v>
      </c>
      <c r="L3960" s="42" t="s">
        <v>226</v>
      </c>
      <c r="M3960" s="42" t="s">
        <v>227</v>
      </c>
      <c r="N3960" s="45">
        <v>2</v>
      </c>
      <c r="O3960" s="42">
        <f t="shared" si="702"/>
        <v>36.629999999999995</v>
      </c>
      <c r="P3960" s="42">
        <v>11.1</v>
      </c>
      <c r="Q3960" s="42">
        <f t="shared" si="703"/>
        <v>23.759999999999998</v>
      </c>
      <c r="R3960" s="42">
        <v>7.2</v>
      </c>
      <c r="S3960" s="42">
        <f t="shared" si="704"/>
        <v>36.629999999999995</v>
      </c>
      <c r="T3960" s="42">
        <v>11.1</v>
      </c>
      <c r="U3960" s="42">
        <f t="shared" si="705"/>
        <v>30.195</v>
      </c>
      <c r="V3960" s="42">
        <f t="shared" si="706"/>
        <v>9.15</v>
      </c>
      <c r="W3960" s="46">
        <v>27.843990000000002</v>
      </c>
      <c r="X3960" s="46">
        <v>-115.14184</v>
      </c>
      <c r="Y3960" s="65" t="s">
        <v>43</v>
      </c>
      <c r="Z3960" s="45" t="s">
        <v>43</v>
      </c>
      <c r="AA3960" s="45">
        <v>6</v>
      </c>
      <c r="AB3960" s="42" t="s">
        <v>46</v>
      </c>
      <c r="AC3960" s="42">
        <v>2</v>
      </c>
      <c r="AD3960" s="42">
        <v>25</v>
      </c>
      <c r="AE3960" s="45">
        <v>1</v>
      </c>
      <c r="AF3960" s="42">
        <v>38</v>
      </c>
      <c r="AG3960" s="42">
        <v>300</v>
      </c>
      <c r="AH3960" t="s">
        <v>250</v>
      </c>
      <c r="AI3960" s="70">
        <f t="shared" si="718"/>
        <v>19.9345</v>
      </c>
      <c r="AJ3960" s="74">
        <f t="shared" si="719"/>
        <v>1193.7736391278531</v>
      </c>
      <c r="AK3960" s="74">
        <f t="shared" si="720"/>
        <v>2.4938114617324181</v>
      </c>
      <c r="AL3960" s="73">
        <f t="shared" si="721"/>
        <v>2.4938114617324181</v>
      </c>
    </row>
    <row r="3961" spans="1:38" hidden="1">
      <c r="A3961" s="42" t="s">
        <v>225</v>
      </c>
      <c r="B3961" s="42" t="s">
        <v>201</v>
      </c>
      <c r="C3961" s="43">
        <v>40081</v>
      </c>
      <c r="D3961" s="42">
        <v>2009</v>
      </c>
      <c r="E3961" s="44">
        <v>0.61041666666666672</v>
      </c>
      <c r="F3961" s="44">
        <v>0.64444444444444449</v>
      </c>
      <c r="G3961" s="44">
        <f t="shared" si="701"/>
        <v>3.4027777777777768E-2</v>
      </c>
      <c r="H3961" s="45">
        <v>2</v>
      </c>
      <c r="I3961" s="45">
        <v>2</v>
      </c>
      <c r="J3961" s="45">
        <v>1</v>
      </c>
      <c r="K3961" s="45">
        <v>1</v>
      </c>
      <c r="L3961" s="42" t="s">
        <v>226</v>
      </c>
      <c r="M3961" s="42" t="s">
        <v>227</v>
      </c>
      <c r="N3961" s="45">
        <v>2</v>
      </c>
      <c r="O3961" s="42">
        <f t="shared" si="702"/>
        <v>36.629999999999995</v>
      </c>
      <c r="P3961" s="42">
        <v>11.1</v>
      </c>
      <c r="Q3961" s="42">
        <f t="shared" si="703"/>
        <v>23.759999999999998</v>
      </c>
      <c r="R3961" s="42">
        <v>7.2</v>
      </c>
      <c r="S3961" s="42">
        <f t="shared" si="704"/>
        <v>36.629999999999995</v>
      </c>
      <c r="T3961" s="42">
        <v>11.1</v>
      </c>
      <c r="U3961" s="42">
        <f t="shared" si="705"/>
        <v>30.195</v>
      </c>
      <c r="V3961" s="42">
        <f t="shared" si="706"/>
        <v>9.15</v>
      </c>
      <c r="W3961" s="46">
        <v>27.843990000000002</v>
      </c>
      <c r="X3961" s="46">
        <v>-115.14184</v>
      </c>
      <c r="Y3961" s="65" t="s">
        <v>43</v>
      </c>
      <c r="Z3961" s="45" t="s">
        <v>43</v>
      </c>
      <c r="AA3961" s="45">
        <v>6</v>
      </c>
      <c r="AB3961" s="42" t="s">
        <v>46</v>
      </c>
      <c r="AC3961" s="42">
        <v>3</v>
      </c>
      <c r="AD3961" s="42">
        <v>18</v>
      </c>
      <c r="AE3961" s="45">
        <v>1</v>
      </c>
      <c r="AF3961" s="42">
        <v>47</v>
      </c>
      <c r="AG3961" s="42">
        <v>300</v>
      </c>
      <c r="AH3961" t="s">
        <v>250</v>
      </c>
      <c r="AI3961" s="70">
        <f t="shared" si="718"/>
        <v>14.698500000000001</v>
      </c>
      <c r="AJ3961" s="74">
        <f t="shared" si="719"/>
        <v>428.83019204754055</v>
      </c>
      <c r="AK3961" s="74">
        <f t="shared" si="720"/>
        <v>0.50495849932360548</v>
      </c>
      <c r="AL3961" s="73">
        <f t="shared" si="721"/>
        <v>0.50495849932360548</v>
      </c>
    </row>
    <row r="3962" spans="1:38" hidden="1">
      <c r="A3962" s="42" t="s">
        <v>228</v>
      </c>
      <c r="B3962" s="42" t="s">
        <v>201</v>
      </c>
      <c r="C3962" s="43">
        <v>40081</v>
      </c>
      <c r="D3962" s="42">
        <v>2009</v>
      </c>
      <c r="E3962" s="44">
        <v>0.61041666666666672</v>
      </c>
      <c r="F3962" s="44">
        <v>0.64444444444444449</v>
      </c>
      <c r="G3962" s="44">
        <f t="shared" si="701"/>
        <v>3.4027777777777768E-2</v>
      </c>
      <c r="H3962" s="45">
        <v>2</v>
      </c>
      <c r="I3962" s="45">
        <v>2</v>
      </c>
      <c r="J3962" s="45">
        <v>1</v>
      </c>
      <c r="K3962" s="45">
        <v>1</v>
      </c>
      <c r="L3962" s="42" t="s">
        <v>226</v>
      </c>
      <c r="M3962" s="42" t="s">
        <v>227</v>
      </c>
      <c r="N3962" s="45">
        <v>2</v>
      </c>
      <c r="O3962" s="42">
        <f t="shared" si="702"/>
        <v>36.629999999999995</v>
      </c>
      <c r="P3962" s="42">
        <v>11.1</v>
      </c>
      <c r="Q3962" s="42">
        <f t="shared" si="703"/>
        <v>23.759999999999998</v>
      </c>
      <c r="R3962" s="42">
        <v>7.2</v>
      </c>
      <c r="S3962" s="42">
        <f t="shared" si="704"/>
        <v>36.629999999999995</v>
      </c>
      <c r="T3962" s="42">
        <v>11.1</v>
      </c>
      <c r="U3962" s="42">
        <f t="shared" si="705"/>
        <v>30.195</v>
      </c>
      <c r="V3962" s="42">
        <f t="shared" si="706"/>
        <v>9.15</v>
      </c>
      <c r="W3962" s="46">
        <v>27.843990000000002</v>
      </c>
      <c r="X3962" s="46">
        <v>-115.14184</v>
      </c>
      <c r="Y3962" s="65" t="s">
        <v>43</v>
      </c>
      <c r="Z3962" s="45" t="s">
        <v>43</v>
      </c>
      <c r="AA3962" s="45">
        <v>6</v>
      </c>
      <c r="AB3962" s="42" t="s">
        <v>44</v>
      </c>
      <c r="AC3962" s="42">
        <v>1</v>
      </c>
      <c r="AD3962" s="42">
        <v>10</v>
      </c>
      <c r="AE3962" s="45">
        <v>1</v>
      </c>
      <c r="AF3962" s="42">
        <v>1</v>
      </c>
      <c r="AG3962" s="42">
        <v>300</v>
      </c>
      <c r="AH3962" t="s">
        <v>250</v>
      </c>
      <c r="AI3962" s="70">
        <f t="shared" ref="AI3962:AI3980" si="722">(0.709*AD3962)+1.157</f>
        <v>8.2469999999999999</v>
      </c>
      <c r="AJ3962" s="71" t="s">
        <v>369</v>
      </c>
      <c r="AK3962" s="72">
        <f t="shared" ref="AK3962:AK3980" si="723">((POWER(AI3962*10,2.19))*0.037)/1000</f>
        <v>0.58195573469462847</v>
      </c>
      <c r="AL3962" s="73">
        <f t="shared" ref="AL3962:AL3980" si="724">((POWER(AI3962*10,2.19))*0.037)/1000</f>
        <v>0.58195573469462847</v>
      </c>
    </row>
    <row r="3963" spans="1:38" hidden="1">
      <c r="A3963" s="42" t="s">
        <v>228</v>
      </c>
      <c r="B3963" s="42" t="s">
        <v>201</v>
      </c>
      <c r="C3963" s="43">
        <v>40081</v>
      </c>
      <c r="D3963" s="42">
        <v>2009</v>
      </c>
      <c r="E3963" s="44">
        <v>0.61041666666666672</v>
      </c>
      <c r="F3963" s="44">
        <v>0.64444444444444449</v>
      </c>
      <c r="G3963" s="44">
        <f t="shared" si="701"/>
        <v>3.4027777777777768E-2</v>
      </c>
      <c r="H3963" s="45">
        <v>2</v>
      </c>
      <c r="I3963" s="45">
        <v>2</v>
      </c>
      <c r="J3963" s="45">
        <v>1</v>
      </c>
      <c r="K3963" s="45">
        <v>1</v>
      </c>
      <c r="L3963" s="42" t="s">
        <v>226</v>
      </c>
      <c r="M3963" s="42" t="s">
        <v>227</v>
      </c>
      <c r="N3963" s="45">
        <v>2</v>
      </c>
      <c r="O3963" s="42">
        <f t="shared" si="702"/>
        <v>36.629999999999995</v>
      </c>
      <c r="P3963" s="42">
        <v>11.1</v>
      </c>
      <c r="Q3963" s="42">
        <f t="shared" si="703"/>
        <v>23.759999999999998</v>
      </c>
      <c r="R3963" s="42">
        <v>7.2</v>
      </c>
      <c r="S3963" s="42">
        <f t="shared" si="704"/>
        <v>36.629999999999995</v>
      </c>
      <c r="T3963" s="42">
        <v>11.1</v>
      </c>
      <c r="U3963" s="42">
        <f t="shared" si="705"/>
        <v>30.195</v>
      </c>
      <c r="V3963" s="42">
        <f t="shared" si="706"/>
        <v>9.15</v>
      </c>
      <c r="W3963" s="46">
        <v>27.843990000000002</v>
      </c>
      <c r="X3963" s="46">
        <v>-115.14184</v>
      </c>
      <c r="Y3963" s="65" t="s">
        <v>43</v>
      </c>
      <c r="Z3963" s="45" t="s">
        <v>43</v>
      </c>
      <c r="AA3963" s="45">
        <v>6</v>
      </c>
      <c r="AB3963" s="42" t="s">
        <v>44</v>
      </c>
      <c r="AC3963" s="42">
        <v>1</v>
      </c>
      <c r="AD3963" s="42">
        <v>11</v>
      </c>
      <c r="AE3963" s="45">
        <v>1</v>
      </c>
      <c r="AF3963" s="42">
        <v>1</v>
      </c>
      <c r="AG3963" s="42">
        <v>300</v>
      </c>
      <c r="AH3963" t="s">
        <v>250</v>
      </c>
      <c r="AI3963" s="70">
        <f t="shared" si="722"/>
        <v>8.9559999999999995</v>
      </c>
      <c r="AJ3963" s="71" t="s">
        <v>369</v>
      </c>
      <c r="AK3963" s="72">
        <f t="shared" si="723"/>
        <v>0.69715856935839871</v>
      </c>
      <c r="AL3963" s="73">
        <f t="shared" si="724"/>
        <v>0.69715856935839871</v>
      </c>
    </row>
    <row r="3964" spans="1:38" hidden="1">
      <c r="A3964" s="42" t="s">
        <v>228</v>
      </c>
      <c r="B3964" s="42" t="s">
        <v>201</v>
      </c>
      <c r="C3964" s="43">
        <v>40081</v>
      </c>
      <c r="D3964" s="42">
        <v>2009</v>
      </c>
      <c r="E3964" s="44">
        <v>0.61041666666666672</v>
      </c>
      <c r="F3964" s="44">
        <v>0.64444444444444449</v>
      </c>
      <c r="G3964" s="44">
        <f t="shared" si="701"/>
        <v>3.4027777777777768E-2</v>
      </c>
      <c r="H3964" s="45">
        <v>2</v>
      </c>
      <c r="I3964" s="45">
        <v>2</v>
      </c>
      <c r="J3964" s="45">
        <v>1</v>
      </c>
      <c r="K3964" s="45">
        <v>1</v>
      </c>
      <c r="L3964" s="42" t="s">
        <v>226</v>
      </c>
      <c r="M3964" s="42" t="s">
        <v>227</v>
      </c>
      <c r="N3964" s="45">
        <v>2</v>
      </c>
      <c r="O3964" s="42">
        <f t="shared" si="702"/>
        <v>36.629999999999995</v>
      </c>
      <c r="P3964" s="42">
        <v>11.1</v>
      </c>
      <c r="Q3964" s="42">
        <f t="shared" si="703"/>
        <v>23.759999999999998</v>
      </c>
      <c r="R3964" s="42">
        <v>7.2</v>
      </c>
      <c r="S3964" s="42">
        <f t="shared" si="704"/>
        <v>36.629999999999995</v>
      </c>
      <c r="T3964" s="42">
        <v>11.1</v>
      </c>
      <c r="U3964" s="42">
        <f t="shared" si="705"/>
        <v>30.195</v>
      </c>
      <c r="V3964" s="42">
        <f t="shared" si="706"/>
        <v>9.15</v>
      </c>
      <c r="W3964" s="46">
        <v>27.843990000000002</v>
      </c>
      <c r="X3964" s="46">
        <v>-115.14184</v>
      </c>
      <c r="Y3964" s="65" t="s">
        <v>43</v>
      </c>
      <c r="Z3964" s="45" t="s">
        <v>43</v>
      </c>
      <c r="AA3964" s="45">
        <v>6</v>
      </c>
      <c r="AB3964" s="42" t="s">
        <v>44</v>
      </c>
      <c r="AC3964" s="42">
        <v>2</v>
      </c>
      <c r="AD3964" s="42">
        <v>11</v>
      </c>
      <c r="AE3964" s="45">
        <v>1</v>
      </c>
      <c r="AF3964" s="42">
        <v>4</v>
      </c>
      <c r="AG3964" s="42">
        <v>300</v>
      </c>
      <c r="AH3964" t="s">
        <v>250</v>
      </c>
      <c r="AI3964" s="70">
        <f t="shared" si="722"/>
        <v>8.9559999999999995</v>
      </c>
      <c r="AJ3964" s="71" t="s">
        <v>369</v>
      </c>
      <c r="AK3964" s="72">
        <f t="shared" si="723"/>
        <v>0.69715856935839871</v>
      </c>
      <c r="AL3964" s="73">
        <f t="shared" si="724"/>
        <v>0.69715856935839871</v>
      </c>
    </row>
    <row r="3965" spans="1:38" hidden="1">
      <c r="A3965" s="42" t="s">
        <v>228</v>
      </c>
      <c r="B3965" s="42" t="s">
        <v>201</v>
      </c>
      <c r="C3965" s="43">
        <v>40081</v>
      </c>
      <c r="D3965" s="42">
        <v>2009</v>
      </c>
      <c r="E3965" s="44">
        <v>0.61041666666666672</v>
      </c>
      <c r="F3965" s="44">
        <v>0.64444444444444449</v>
      </c>
      <c r="G3965" s="44">
        <f t="shared" ref="G3965:G3981" si="725">F3965-E3965</f>
        <v>3.4027777777777768E-2</v>
      </c>
      <c r="H3965" s="45">
        <v>2</v>
      </c>
      <c r="I3965" s="45">
        <v>2</v>
      </c>
      <c r="J3965" s="45">
        <v>1</v>
      </c>
      <c r="K3965" s="45">
        <v>1</v>
      </c>
      <c r="L3965" s="42" t="s">
        <v>226</v>
      </c>
      <c r="M3965" s="42" t="s">
        <v>227</v>
      </c>
      <c r="N3965" s="45">
        <v>2</v>
      </c>
      <c r="O3965" s="42">
        <f t="shared" ref="O3965:O4028" si="726">P3965*3.3</f>
        <v>36.629999999999995</v>
      </c>
      <c r="P3965" s="42">
        <v>11.1</v>
      </c>
      <c r="Q3965" s="42">
        <f t="shared" ref="Q3965:Q3981" si="727">R3965*3.3</f>
        <v>23.759999999999998</v>
      </c>
      <c r="R3965" s="42">
        <v>7.2</v>
      </c>
      <c r="S3965" s="42">
        <f t="shared" ref="S3965:S4028" si="728">T3965*3.3</f>
        <v>36.629999999999995</v>
      </c>
      <c r="T3965" s="42">
        <v>11.1</v>
      </c>
      <c r="U3965" s="42">
        <f t="shared" ref="U3965:U4028" si="729">V3965*3.3</f>
        <v>30.195</v>
      </c>
      <c r="V3965" s="42">
        <f t="shared" ref="V3965:V4028" si="730">(R3965+P3965)/2</f>
        <v>9.15</v>
      </c>
      <c r="W3965" s="46">
        <v>27.843990000000002</v>
      </c>
      <c r="X3965" s="46">
        <v>-115.14184</v>
      </c>
      <c r="Y3965" s="65" t="s">
        <v>43</v>
      </c>
      <c r="Z3965" s="45" t="s">
        <v>43</v>
      </c>
      <c r="AA3965" s="45">
        <v>6</v>
      </c>
      <c r="AB3965" s="42" t="s">
        <v>44</v>
      </c>
      <c r="AC3965" s="42">
        <v>3</v>
      </c>
      <c r="AD3965" s="42">
        <v>20</v>
      </c>
      <c r="AE3965" s="45">
        <v>1</v>
      </c>
      <c r="AF3965" s="42">
        <v>6</v>
      </c>
      <c r="AG3965" s="42">
        <v>300</v>
      </c>
      <c r="AH3965" t="s">
        <v>250</v>
      </c>
      <c r="AI3965" s="70">
        <f t="shared" si="722"/>
        <v>15.337</v>
      </c>
      <c r="AJ3965" s="71" t="s">
        <v>369</v>
      </c>
      <c r="AK3965" s="72">
        <f t="shared" si="723"/>
        <v>2.2645047633742106</v>
      </c>
      <c r="AL3965" s="73">
        <f t="shared" si="724"/>
        <v>2.2645047633742106</v>
      </c>
    </row>
    <row r="3966" spans="1:38" hidden="1">
      <c r="A3966" s="42" t="s">
        <v>228</v>
      </c>
      <c r="B3966" s="42" t="s">
        <v>201</v>
      </c>
      <c r="C3966" s="43">
        <v>40081</v>
      </c>
      <c r="D3966" s="42">
        <v>2009</v>
      </c>
      <c r="E3966" s="44">
        <v>0.61041666666666672</v>
      </c>
      <c r="F3966" s="44">
        <v>0.64444444444444449</v>
      </c>
      <c r="G3966" s="44">
        <f t="shared" si="725"/>
        <v>3.4027777777777768E-2</v>
      </c>
      <c r="H3966" s="45">
        <v>2</v>
      </c>
      <c r="I3966" s="45">
        <v>2</v>
      </c>
      <c r="J3966" s="45">
        <v>1</v>
      </c>
      <c r="K3966" s="45">
        <v>1</v>
      </c>
      <c r="L3966" s="42" t="s">
        <v>226</v>
      </c>
      <c r="M3966" s="42" t="s">
        <v>227</v>
      </c>
      <c r="N3966" s="45">
        <v>2</v>
      </c>
      <c r="O3966" s="42">
        <f t="shared" si="726"/>
        <v>36.629999999999995</v>
      </c>
      <c r="P3966" s="42">
        <v>11.1</v>
      </c>
      <c r="Q3966" s="42">
        <f t="shared" si="727"/>
        <v>23.759999999999998</v>
      </c>
      <c r="R3966" s="42">
        <v>7.2</v>
      </c>
      <c r="S3966" s="42">
        <f t="shared" si="728"/>
        <v>36.629999999999995</v>
      </c>
      <c r="T3966" s="42">
        <v>11.1</v>
      </c>
      <c r="U3966" s="42">
        <f t="shared" si="729"/>
        <v>30.195</v>
      </c>
      <c r="V3966" s="42">
        <f t="shared" si="730"/>
        <v>9.15</v>
      </c>
      <c r="W3966" s="46">
        <v>27.843990000000002</v>
      </c>
      <c r="X3966" s="46">
        <v>-115.14184</v>
      </c>
      <c r="Y3966" s="65" t="s">
        <v>43</v>
      </c>
      <c r="Z3966" s="45" t="s">
        <v>43</v>
      </c>
      <c r="AA3966" s="45">
        <v>6</v>
      </c>
      <c r="AB3966" s="42" t="s">
        <v>44</v>
      </c>
      <c r="AC3966" s="42">
        <v>4</v>
      </c>
      <c r="AD3966" s="42">
        <v>9</v>
      </c>
      <c r="AE3966" s="45">
        <v>1</v>
      </c>
      <c r="AF3966" s="42">
        <v>8</v>
      </c>
      <c r="AG3966" s="42">
        <v>300</v>
      </c>
      <c r="AH3966" t="s">
        <v>250</v>
      </c>
      <c r="AI3966" s="70">
        <f t="shared" si="722"/>
        <v>7.5379999999999994</v>
      </c>
      <c r="AJ3966" s="71" t="s">
        <v>369</v>
      </c>
      <c r="AK3966" s="72">
        <f t="shared" si="723"/>
        <v>0.47796121404284658</v>
      </c>
      <c r="AL3966" s="73">
        <f t="shared" si="724"/>
        <v>0.47796121404284658</v>
      </c>
    </row>
    <row r="3967" spans="1:38" hidden="1">
      <c r="A3967" s="42" t="s">
        <v>228</v>
      </c>
      <c r="B3967" s="42" t="s">
        <v>201</v>
      </c>
      <c r="C3967" s="43">
        <v>40081</v>
      </c>
      <c r="D3967" s="42">
        <v>2009</v>
      </c>
      <c r="E3967" s="44">
        <v>0.61041666666666672</v>
      </c>
      <c r="F3967" s="44">
        <v>0.64444444444444449</v>
      </c>
      <c r="G3967" s="44">
        <f t="shared" si="725"/>
        <v>3.4027777777777768E-2</v>
      </c>
      <c r="H3967" s="45">
        <v>2</v>
      </c>
      <c r="I3967" s="45">
        <v>2</v>
      </c>
      <c r="J3967" s="45">
        <v>1</v>
      </c>
      <c r="K3967" s="45">
        <v>1</v>
      </c>
      <c r="L3967" s="42" t="s">
        <v>226</v>
      </c>
      <c r="M3967" s="42" t="s">
        <v>227</v>
      </c>
      <c r="N3967" s="45">
        <v>2</v>
      </c>
      <c r="O3967" s="42">
        <f t="shared" si="726"/>
        <v>36.629999999999995</v>
      </c>
      <c r="P3967" s="42">
        <v>11.1</v>
      </c>
      <c r="Q3967" s="42">
        <f t="shared" si="727"/>
        <v>23.759999999999998</v>
      </c>
      <c r="R3967" s="42">
        <v>7.2</v>
      </c>
      <c r="S3967" s="42">
        <f t="shared" si="728"/>
        <v>36.629999999999995</v>
      </c>
      <c r="T3967" s="42">
        <v>11.1</v>
      </c>
      <c r="U3967" s="42">
        <f t="shared" si="729"/>
        <v>30.195</v>
      </c>
      <c r="V3967" s="42">
        <f t="shared" si="730"/>
        <v>9.15</v>
      </c>
      <c r="W3967" s="46">
        <v>27.843990000000002</v>
      </c>
      <c r="X3967" s="46">
        <v>-115.14184</v>
      </c>
      <c r="Y3967" s="65" t="s">
        <v>43</v>
      </c>
      <c r="Z3967" s="45" t="s">
        <v>43</v>
      </c>
      <c r="AA3967" s="45">
        <v>6</v>
      </c>
      <c r="AB3967" s="42" t="s">
        <v>44</v>
      </c>
      <c r="AC3967" s="42">
        <v>4</v>
      </c>
      <c r="AD3967" s="42">
        <v>12</v>
      </c>
      <c r="AE3967" s="45">
        <v>1</v>
      </c>
      <c r="AF3967" s="42">
        <v>8</v>
      </c>
      <c r="AG3967" s="42">
        <v>300</v>
      </c>
      <c r="AH3967" t="s">
        <v>250</v>
      </c>
      <c r="AI3967" s="70">
        <f t="shared" si="722"/>
        <v>9.6649999999999991</v>
      </c>
      <c r="AJ3967" s="71" t="s">
        <v>369</v>
      </c>
      <c r="AK3967" s="72">
        <f t="shared" si="723"/>
        <v>0.82374690124645178</v>
      </c>
      <c r="AL3967" s="73">
        <f t="shared" si="724"/>
        <v>0.82374690124645178</v>
      </c>
    </row>
    <row r="3968" spans="1:38" hidden="1">
      <c r="A3968" s="42" t="s">
        <v>228</v>
      </c>
      <c r="B3968" s="42" t="s">
        <v>201</v>
      </c>
      <c r="C3968" s="43">
        <v>40081</v>
      </c>
      <c r="D3968" s="42">
        <v>2009</v>
      </c>
      <c r="E3968" s="44">
        <v>0.61041666666666672</v>
      </c>
      <c r="F3968" s="44">
        <v>0.64444444444444449</v>
      </c>
      <c r="G3968" s="44">
        <f t="shared" si="725"/>
        <v>3.4027777777777768E-2</v>
      </c>
      <c r="H3968" s="45">
        <v>2</v>
      </c>
      <c r="I3968" s="45">
        <v>2</v>
      </c>
      <c r="J3968" s="45">
        <v>1</v>
      </c>
      <c r="K3968" s="45">
        <v>1</v>
      </c>
      <c r="L3968" s="42" t="s">
        <v>226</v>
      </c>
      <c r="M3968" s="42" t="s">
        <v>227</v>
      </c>
      <c r="N3968" s="45">
        <v>2</v>
      </c>
      <c r="O3968" s="42">
        <f t="shared" si="726"/>
        <v>36.629999999999995</v>
      </c>
      <c r="P3968" s="42">
        <v>11.1</v>
      </c>
      <c r="Q3968" s="42">
        <f t="shared" si="727"/>
        <v>23.759999999999998</v>
      </c>
      <c r="R3968" s="42">
        <v>7.2</v>
      </c>
      <c r="S3968" s="42">
        <f t="shared" si="728"/>
        <v>36.629999999999995</v>
      </c>
      <c r="T3968" s="42">
        <v>11.1</v>
      </c>
      <c r="U3968" s="42">
        <f t="shared" si="729"/>
        <v>30.195</v>
      </c>
      <c r="V3968" s="42">
        <f t="shared" si="730"/>
        <v>9.15</v>
      </c>
      <c r="W3968" s="46">
        <v>27.843990000000002</v>
      </c>
      <c r="X3968" s="46">
        <v>-115.14184</v>
      </c>
      <c r="Y3968" s="65" t="s">
        <v>43</v>
      </c>
      <c r="Z3968" s="45" t="s">
        <v>43</v>
      </c>
      <c r="AA3968" s="45">
        <v>6</v>
      </c>
      <c r="AB3968" s="42" t="s">
        <v>44</v>
      </c>
      <c r="AC3968" s="42">
        <v>4</v>
      </c>
      <c r="AD3968" s="42">
        <v>12</v>
      </c>
      <c r="AE3968" s="45">
        <v>1</v>
      </c>
      <c r="AF3968" s="42">
        <v>8</v>
      </c>
      <c r="AG3968" s="42">
        <v>300</v>
      </c>
      <c r="AH3968" t="s">
        <v>250</v>
      </c>
      <c r="AI3968" s="70">
        <f t="shared" si="722"/>
        <v>9.6649999999999991</v>
      </c>
      <c r="AJ3968" s="71" t="s">
        <v>369</v>
      </c>
      <c r="AK3968" s="72">
        <f t="shared" si="723"/>
        <v>0.82374690124645178</v>
      </c>
      <c r="AL3968" s="73">
        <f t="shared" si="724"/>
        <v>0.82374690124645178</v>
      </c>
    </row>
    <row r="3969" spans="1:38" hidden="1">
      <c r="A3969" s="42" t="s">
        <v>228</v>
      </c>
      <c r="B3969" s="42" t="s">
        <v>201</v>
      </c>
      <c r="C3969" s="43">
        <v>40081</v>
      </c>
      <c r="D3969" s="42">
        <v>2009</v>
      </c>
      <c r="E3969" s="44">
        <v>0.61041666666666672</v>
      </c>
      <c r="F3969" s="44">
        <v>0.64444444444444449</v>
      </c>
      <c r="G3969" s="44">
        <f t="shared" si="725"/>
        <v>3.4027777777777768E-2</v>
      </c>
      <c r="H3969" s="45">
        <v>2</v>
      </c>
      <c r="I3969" s="45">
        <v>2</v>
      </c>
      <c r="J3969" s="45">
        <v>1</v>
      </c>
      <c r="K3969" s="45">
        <v>1</v>
      </c>
      <c r="L3969" s="42" t="s">
        <v>226</v>
      </c>
      <c r="M3969" s="42" t="s">
        <v>227</v>
      </c>
      <c r="N3969" s="45">
        <v>2</v>
      </c>
      <c r="O3969" s="42">
        <f t="shared" si="726"/>
        <v>36.629999999999995</v>
      </c>
      <c r="P3969" s="42">
        <v>11.1</v>
      </c>
      <c r="Q3969" s="42">
        <f t="shared" si="727"/>
        <v>23.759999999999998</v>
      </c>
      <c r="R3969" s="42">
        <v>7.2</v>
      </c>
      <c r="S3969" s="42">
        <f t="shared" si="728"/>
        <v>36.629999999999995</v>
      </c>
      <c r="T3969" s="42">
        <v>11.1</v>
      </c>
      <c r="U3969" s="42">
        <f t="shared" si="729"/>
        <v>30.195</v>
      </c>
      <c r="V3969" s="42">
        <f t="shared" si="730"/>
        <v>9.15</v>
      </c>
      <c r="W3969" s="46">
        <v>27.843990000000002</v>
      </c>
      <c r="X3969" s="46">
        <v>-115.14184</v>
      </c>
      <c r="Y3969" s="65" t="s">
        <v>43</v>
      </c>
      <c r="Z3969" s="45" t="s">
        <v>43</v>
      </c>
      <c r="AA3969" s="45">
        <v>6</v>
      </c>
      <c r="AB3969" s="42" t="s">
        <v>44</v>
      </c>
      <c r="AC3969" s="42">
        <v>4</v>
      </c>
      <c r="AD3969" s="42">
        <v>14</v>
      </c>
      <c r="AE3969" s="45">
        <v>1</v>
      </c>
      <c r="AF3969" s="42">
        <v>8</v>
      </c>
      <c r="AG3969" s="42">
        <v>300</v>
      </c>
      <c r="AH3969" t="s">
        <v>250</v>
      </c>
      <c r="AI3969" s="70">
        <f t="shared" si="722"/>
        <v>11.083</v>
      </c>
      <c r="AJ3969" s="71" t="s">
        <v>369</v>
      </c>
      <c r="AK3969" s="72">
        <f t="shared" si="723"/>
        <v>1.1117350137621949</v>
      </c>
      <c r="AL3969" s="73">
        <f t="shared" si="724"/>
        <v>1.1117350137621949</v>
      </c>
    </row>
    <row r="3970" spans="1:38" hidden="1">
      <c r="A3970" s="42" t="s">
        <v>228</v>
      </c>
      <c r="B3970" s="42" t="s">
        <v>201</v>
      </c>
      <c r="C3970" s="43">
        <v>40081</v>
      </c>
      <c r="D3970" s="42">
        <v>2009</v>
      </c>
      <c r="E3970" s="44">
        <v>0.61041666666666672</v>
      </c>
      <c r="F3970" s="44">
        <v>0.64444444444444449</v>
      </c>
      <c r="G3970" s="44">
        <f t="shared" si="725"/>
        <v>3.4027777777777768E-2</v>
      </c>
      <c r="H3970" s="45">
        <v>2</v>
      </c>
      <c r="I3970" s="45">
        <v>2</v>
      </c>
      <c r="J3970" s="45">
        <v>1</v>
      </c>
      <c r="K3970" s="45">
        <v>1</v>
      </c>
      <c r="L3970" s="42" t="s">
        <v>226</v>
      </c>
      <c r="M3970" s="42" t="s">
        <v>227</v>
      </c>
      <c r="N3970" s="45">
        <v>2</v>
      </c>
      <c r="O3970" s="42">
        <f t="shared" si="726"/>
        <v>36.629999999999995</v>
      </c>
      <c r="P3970" s="42">
        <v>11.1</v>
      </c>
      <c r="Q3970" s="42">
        <f t="shared" si="727"/>
        <v>23.759999999999998</v>
      </c>
      <c r="R3970" s="42">
        <v>7.2</v>
      </c>
      <c r="S3970" s="42">
        <f t="shared" si="728"/>
        <v>36.629999999999995</v>
      </c>
      <c r="T3970" s="42">
        <v>11.1</v>
      </c>
      <c r="U3970" s="42">
        <f t="shared" si="729"/>
        <v>30.195</v>
      </c>
      <c r="V3970" s="42">
        <f t="shared" si="730"/>
        <v>9.15</v>
      </c>
      <c r="W3970" s="46">
        <v>27.843990000000002</v>
      </c>
      <c r="X3970" s="46">
        <v>-115.14184</v>
      </c>
      <c r="Y3970" s="65" t="s">
        <v>43</v>
      </c>
      <c r="Z3970" s="45" t="s">
        <v>43</v>
      </c>
      <c r="AA3970" s="45">
        <v>6</v>
      </c>
      <c r="AB3970" s="42" t="s">
        <v>44</v>
      </c>
      <c r="AC3970" s="42">
        <v>4</v>
      </c>
      <c r="AD3970" s="42">
        <v>15</v>
      </c>
      <c r="AE3970" s="45">
        <v>1</v>
      </c>
      <c r="AF3970" s="42">
        <v>8</v>
      </c>
      <c r="AG3970" s="42">
        <v>300</v>
      </c>
      <c r="AH3970" t="s">
        <v>250</v>
      </c>
      <c r="AI3970" s="70">
        <f t="shared" si="722"/>
        <v>11.792</v>
      </c>
      <c r="AJ3970" s="71" t="s">
        <v>369</v>
      </c>
      <c r="AK3970" s="72">
        <f t="shared" si="723"/>
        <v>1.2734394051640829</v>
      </c>
      <c r="AL3970" s="73">
        <f t="shared" si="724"/>
        <v>1.2734394051640829</v>
      </c>
    </row>
    <row r="3971" spans="1:38" hidden="1">
      <c r="A3971" s="42" t="s">
        <v>228</v>
      </c>
      <c r="B3971" s="42" t="s">
        <v>201</v>
      </c>
      <c r="C3971" s="43">
        <v>40081</v>
      </c>
      <c r="D3971" s="42">
        <v>2009</v>
      </c>
      <c r="E3971" s="44">
        <v>0.61041666666666672</v>
      </c>
      <c r="F3971" s="44">
        <v>0.64444444444444449</v>
      </c>
      <c r="G3971" s="44">
        <f t="shared" si="725"/>
        <v>3.4027777777777768E-2</v>
      </c>
      <c r="H3971" s="45">
        <v>2</v>
      </c>
      <c r="I3971" s="45">
        <v>2</v>
      </c>
      <c r="J3971" s="45">
        <v>1</v>
      </c>
      <c r="K3971" s="45">
        <v>1</v>
      </c>
      <c r="L3971" s="42" t="s">
        <v>226</v>
      </c>
      <c r="M3971" s="42" t="s">
        <v>227</v>
      </c>
      <c r="N3971" s="45">
        <v>2</v>
      </c>
      <c r="O3971" s="42">
        <f t="shared" si="726"/>
        <v>36.629999999999995</v>
      </c>
      <c r="P3971" s="42">
        <v>11.1</v>
      </c>
      <c r="Q3971" s="42">
        <f t="shared" si="727"/>
        <v>23.759999999999998</v>
      </c>
      <c r="R3971" s="42">
        <v>7.2</v>
      </c>
      <c r="S3971" s="42">
        <f t="shared" si="728"/>
        <v>36.629999999999995</v>
      </c>
      <c r="T3971" s="42">
        <v>11.1</v>
      </c>
      <c r="U3971" s="42">
        <f t="shared" si="729"/>
        <v>30.195</v>
      </c>
      <c r="V3971" s="42">
        <f t="shared" si="730"/>
        <v>9.15</v>
      </c>
      <c r="W3971" s="46">
        <v>27.843990000000002</v>
      </c>
      <c r="X3971" s="46">
        <v>-115.14184</v>
      </c>
      <c r="Y3971" s="65" t="s">
        <v>43</v>
      </c>
      <c r="Z3971" s="45" t="s">
        <v>43</v>
      </c>
      <c r="AA3971" s="45">
        <v>6</v>
      </c>
      <c r="AB3971" s="42" t="s">
        <v>44</v>
      </c>
      <c r="AC3971" s="42">
        <v>4</v>
      </c>
      <c r="AD3971" s="42">
        <v>18</v>
      </c>
      <c r="AE3971" s="45">
        <v>1</v>
      </c>
      <c r="AF3971" s="42">
        <v>8</v>
      </c>
      <c r="AG3971" s="42">
        <v>300</v>
      </c>
      <c r="AH3971" t="s">
        <v>250</v>
      </c>
      <c r="AI3971" s="70">
        <f t="shared" si="722"/>
        <v>13.918999999999999</v>
      </c>
      <c r="AJ3971" s="71" t="s">
        <v>369</v>
      </c>
      <c r="AK3971" s="72">
        <f t="shared" si="723"/>
        <v>1.8310631406548505</v>
      </c>
      <c r="AL3971" s="73">
        <f t="shared" si="724"/>
        <v>1.8310631406548505</v>
      </c>
    </row>
    <row r="3972" spans="1:38" hidden="1">
      <c r="A3972" s="42" t="s">
        <v>228</v>
      </c>
      <c r="B3972" s="42" t="s">
        <v>201</v>
      </c>
      <c r="C3972" s="43">
        <v>40081</v>
      </c>
      <c r="D3972" s="42">
        <v>2009</v>
      </c>
      <c r="E3972" s="44">
        <v>0.61041666666666672</v>
      </c>
      <c r="F3972" s="44">
        <v>0.64444444444444449</v>
      </c>
      <c r="G3972" s="44">
        <f t="shared" si="725"/>
        <v>3.4027777777777768E-2</v>
      </c>
      <c r="H3972" s="45">
        <v>2</v>
      </c>
      <c r="I3972" s="45">
        <v>2</v>
      </c>
      <c r="J3972" s="45">
        <v>1</v>
      </c>
      <c r="K3972" s="45">
        <v>1</v>
      </c>
      <c r="L3972" s="42" t="s">
        <v>226</v>
      </c>
      <c r="M3972" s="42" t="s">
        <v>227</v>
      </c>
      <c r="N3972" s="45">
        <v>2</v>
      </c>
      <c r="O3972" s="42">
        <f t="shared" si="726"/>
        <v>36.629999999999995</v>
      </c>
      <c r="P3972" s="42">
        <v>11.1</v>
      </c>
      <c r="Q3972" s="42">
        <f t="shared" si="727"/>
        <v>23.759999999999998</v>
      </c>
      <c r="R3972" s="42">
        <v>7.2</v>
      </c>
      <c r="S3972" s="42">
        <f t="shared" si="728"/>
        <v>36.629999999999995</v>
      </c>
      <c r="T3972" s="42">
        <v>11.1</v>
      </c>
      <c r="U3972" s="42">
        <f t="shared" si="729"/>
        <v>30.195</v>
      </c>
      <c r="V3972" s="42">
        <f t="shared" si="730"/>
        <v>9.15</v>
      </c>
      <c r="W3972" s="46">
        <v>27.843990000000002</v>
      </c>
      <c r="X3972" s="46">
        <v>-115.14184</v>
      </c>
      <c r="Y3972" s="65" t="s">
        <v>43</v>
      </c>
      <c r="Z3972" s="45" t="s">
        <v>43</v>
      </c>
      <c r="AA3972" s="45">
        <v>6</v>
      </c>
      <c r="AB3972" s="42" t="s">
        <v>44</v>
      </c>
      <c r="AC3972" s="42">
        <v>5</v>
      </c>
      <c r="AD3972" s="42">
        <v>12</v>
      </c>
      <c r="AE3972" s="45">
        <v>1</v>
      </c>
      <c r="AF3972" s="42">
        <v>19</v>
      </c>
      <c r="AG3972" s="42">
        <v>300</v>
      </c>
      <c r="AH3972" t="s">
        <v>250</v>
      </c>
      <c r="AI3972" s="70">
        <f t="shared" si="722"/>
        <v>9.6649999999999991</v>
      </c>
      <c r="AJ3972" s="71" t="s">
        <v>369</v>
      </c>
      <c r="AK3972" s="72">
        <f t="shared" si="723"/>
        <v>0.82374690124645178</v>
      </c>
      <c r="AL3972" s="73">
        <f t="shared" si="724"/>
        <v>0.82374690124645178</v>
      </c>
    </row>
    <row r="3973" spans="1:38" hidden="1">
      <c r="A3973" s="42" t="s">
        <v>228</v>
      </c>
      <c r="B3973" s="42" t="s">
        <v>201</v>
      </c>
      <c r="C3973" s="43">
        <v>40081</v>
      </c>
      <c r="D3973" s="42">
        <v>2009</v>
      </c>
      <c r="E3973" s="44">
        <v>0.61041666666666672</v>
      </c>
      <c r="F3973" s="44">
        <v>0.64444444444444449</v>
      </c>
      <c r="G3973" s="44">
        <f t="shared" si="725"/>
        <v>3.4027777777777768E-2</v>
      </c>
      <c r="H3973" s="45">
        <v>2</v>
      </c>
      <c r="I3973" s="45">
        <v>2</v>
      </c>
      <c r="J3973" s="45">
        <v>1</v>
      </c>
      <c r="K3973" s="45">
        <v>1</v>
      </c>
      <c r="L3973" s="42" t="s">
        <v>226</v>
      </c>
      <c r="M3973" s="42" t="s">
        <v>227</v>
      </c>
      <c r="N3973" s="45">
        <v>2</v>
      </c>
      <c r="O3973" s="42">
        <f t="shared" si="726"/>
        <v>36.629999999999995</v>
      </c>
      <c r="P3973" s="42">
        <v>11.1</v>
      </c>
      <c r="Q3973" s="42">
        <f t="shared" si="727"/>
        <v>23.759999999999998</v>
      </c>
      <c r="R3973" s="42">
        <v>7.2</v>
      </c>
      <c r="S3973" s="42">
        <f t="shared" si="728"/>
        <v>36.629999999999995</v>
      </c>
      <c r="T3973" s="42">
        <v>11.1</v>
      </c>
      <c r="U3973" s="42">
        <f t="shared" si="729"/>
        <v>30.195</v>
      </c>
      <c r="V3973" s="42">
        <f t="shared" si="730"/>
        <v>9.15</v>
      </c>
      <c r="W3973" s="46">
        <v>27.843990000000002</v>
      </c>
      <c r="X3973" s="46">
        <v>-115.14184</v>
      </c>
      <c r="Y3973" s="65" t="s">
        <v>43</v>
      </c>
      <c r="Z3973" s="45" t="s">
        <v>43</v>
      </c>
      <c r="AA3973" s="45">
        <v>6</v>
      </c>
      <c r="AB3973" s="42" t="s">
        <v>44</v>
      </c>
      <c r="AC3973" s="42">
        <v>5</v>
      </c>
      <c r="AD3973" s="42">
        <v>15</v>
      </c>
      <c r="AE3973" s="45">
        <v>1</v>
      </c>
      <c r="AF3973" s="42">
        <v>19</v>
      </c>
      <c r="AG3973" s="42">
        <v>300</v>
      </c>
      <c r="AH3973" t="s">
        <v>250</v>
      </c>
      <c r="AI3973" s="70">
        <f t="shared" si="722"/>
        <v>11.792</v>
      </c>
      <c r="AJ3973" s="71" t="s">
        <v>369</v>
      </c>
      <c r="AK3973" s="72">
        <f t="shared" si="723"/>
        <v>1.2734394051640829</v>
      </c>
      <c r="AL3973" s="73">
        <f t="shared" si="724"/>
        <v>1.2734394051640829</v>
      </c>
    </row>
    <row r="3974" spans="1:38" hidden="1">
      <c r="A3974" s="42" t="s">
        <v>228</v>
      </c>
      <c r="B3974" s="42" t="s">
        <v>201</v>
      </c>
      <c r="C3974" s="43">
        <v>40081</v>
      </c>
      <c r="D3974" s="42">
        <v>2009</v>
      </c>
      <c r="E3974" s="44">
        <v>0.61041666666666672</v>
      </c>
      <c r="F3974" s="44">
        <v>0.64444444444444449</v>
      </c>
      <c r="G3974" s="44">
        <f t="shared" si="725"/>
        <v>3.4027777777777768E-2</v>
      </c>
      <c r="H3974" s="45">
        <v>2</v>
      </c>
      <c r="I3974" s="45">
        <v>2</v>
      </c>
      <c r="J3974" s="45">
        <v>1</v>
      </c>
      <c r="K3974" s="45">
        <v>1</v>
      </c>
      <c r="L3974" s="42" t="s">
        <v>226</v>
      </c>
      <c r="M3974" s="42" t="s">
        <v>227</v>
      </c>
      <c r="N3974" s="45">
        <v>2</v>
      </c>
      <c r="O3974" s="42">
        <f t="shared" si="726"/>
        <v>36.629999999999995</v>
      </c>
      <c r="P3974" s="42">
        <v>11.1</v>
      </c>
      <c r="Q3974" s="42">
        <f t="shared" si="727"/>
        <v>23.759999999999998</v>
      </c>
      <c r="R3974" s="42">
        <v>7.2</v>
      </c>
      <c r="S3974" s="42">
        <f t="shared" si="728"/>
        <v>36.629999999999995</v>
      </c>
      <c r="T3974" s="42">
        <v>11.1</v>
      </c>
      <c r="U3974" s="42">
        <f t="shared" si="729"/>
        <v>30.195</v>
      </c>
      <c r="V3974" s="42">
        <f t="shared" si="730"/>
        <v>9.15</v>
      </c>
      <c r="W3974" s="46">
        <v>27.843990000000002</v>
      </c>
      <c r="X3974" s="46">
        <v>-115.14184</v>
      </c>
      <c r="Y3974" s="65" t="s">
        <v>43</v>
      </c>
      <c r="Z3974" s="45" t="s">
        <v>43</v>
      </c>
      <c r="AA3974" s="45">
        <v>6</v>
      </c>
      <c r="AB3974" s="42" t="s">
        <v>44</v>
      </c>
      <c r="AC3974" s="42">
        <v>6</v>
      </c>
      <c r="AD3974" s="42">
        <v>11</v>
      </c>
      <c r="AE3974" s="45">
        <v>1</v>
      </c>
      <c r="AF3974" s="42">
        <v>23</v>
      </c>
      <c r="AG3974" s="42">
        <v>300</v>
      </c>
      <c r="AH3974" t="s">
        <v>250</v>
      </c>
      <c r="AI3974" s="70">
        <f t="shared" si="722"/>
        <v>8.9559999999999995</v>
      </c>
      <c r="AJ3974" s="71" t="s">
        <v>369</v>
      </c>
      <c r="AK3974" s="72">
        <f t="shared" si="723"/>
        <v>0.69715856935839871</v>
      </c>
      <c r="AL3974" s="73">
        <f t="shared" si="724"/>
        <v>0.69715856935839871</v>
      </c>
    </row>
    <row r="3975" spans="1:38" hidden="1">
      <c r="A3975" s="42" t="s">
        <v>228</v>
      </c>
      <c r="B3975" s="42" t="s">
        <v>201</v>
      </c>
      <c r="C3975" s="43">
        <v>40081</v>
      </c>
      <c r="D3975" s="42">
        <v>2009</v>
      </c>
      <c r="E3975" s="44">
        <v>0.61041666666666672</v>
      </c>
      <c r="F3975" s="44">
        <v>0.64444444444444449</v>
      </c>
      <c r="G3975" s="44">
        <f t="shared" si="725"/>
        <v>3.4027777777777768E-2</v>
      </c>
      <c r="H3975" s="45">
        <v>2</v>
      </c>
      <c r="I3975" s="45">
        <v>2</v>
      </c>
      <c r="J3975" s="45">
        <v>1</v>
      </c>
      <c r="K3975" s="45">
        <v>1</v>
      </c>
      <c r="L3975" s="42" t="s">
        <v>226</v>
      </c>
      <c r="M3975" s="42" t="s">
        <v>227</v>
      </c>
      <c r="N3975" s="45">
        <v>2</v>
      </c>
      <c r="O3975" s="42">
        <f t="shared" si="726"/>
        <v>36.629999999999995</v>
      </c>
      <c r="P3975" s="42">
        <v>11.1</v>
      </c>
      <c r="Q3975" s="42">
        <f t="shared" si="727"/>
        <v>23.759999999999998</v>
      </c>
      <c r="R3975" s="42">
        <v>7.2</v>
      </c>
      <c r="S3975" s="42">
        <f t="shared" si="728"/>
        <v>36.629999999999995</v>
      </c>
      <c r="T3975" s="42">
        <v>11.1</v>
      </c>
      <c r="U3975" s="42">
        <f t="shared" si="729"/>
        <v>30.195</v>
      </c>
      <c r="V3975" s="42">
        <f t="shared" si="730"/>
        <v>9.15</v>
      </c>
      <c r="W3975" s="46">
        <v>27.843990000000002</v>
      </c>
      <c r="X3975" s="46">
        <v>-115.14184</v>
      </c>
      <c r="Y3975" s="65" t="s">
        <v>43</v>
      </c>
      <c r="Z3975" s="45" t="s">
        <v>43</v>
      </c>
      <c r="AA3975" s="45">
        <v>6</v>
      </c>
      <c r="AB3975" s="42" t="s">
        <v>44</v>
      </c>
      <c r="AC3975" s="42">
        <v>7</v>
      </c>
      <c r="AD3975" s="42">
        <v>6</v>
      </c>
      <c r="AE3975" s="45">
        <v>1</v>
      </c>
      <c r="AF3975" s="42">
        <v>25</v>
      </c>
      <c r="AG3975" s="42">
        <v>300</v>
      </c>
      <c r="AH3975" t="s">
        <v>250</v>
      </c>
      <c r="AI3975" s="70">
        <f t="shared" si="722"/>
        <v>5.4109999999999996</v>
      </c>
      <c r="AJ3975" s="71" t="s">
        <v>369</v>
      </c>
      <c r="AK3975" s="72">
        <f t="shared" si="723"/>
        <v>0.23124881896144875</v>
      </c>
      <c r="AL3975" s="73">
        <f t="shared" si="724"/>
        <v>0.23124881896144875</v>
      </c>
    </row>
    <row r="3976" spans="1:38" hidden="1">
      <c r="A3976" s="42" t="s">
        <v>228</v>
      </c>
      <c r="B3976" s="42" t="s">
        <v>201</v>
      </c>
      <c r="C3976" s="43">
        <v>40081</v>
      </c>
      <c r="D3976" s="42">
        <v>2009</v>
      </c>
      <c r="E3976" s="44">
        <v>0.61041666666666672</v>
      </c>
      <c r="F3976" s="44">
        <v>0.64444444444444449</v>
      </c>
      <c r="G3976" s="44">
        <f t="shared" si="725"/>
        <v>3.4027777777777768E-2</v>
      </c>
      <c r="H3976" s="45">
        <v>2</v>
      </c>
      <c r="I3976" s="45">
        <v>2</v>
      </c>
      <c r="J3976" s="45">
        <v>1</v>
      </c>
      <c r="K3976" s="45">
        <v>1</v>
      </c>
      <c r="L3976" s="42" t="s">
        <v>226</v>
      </c>
      <c r="M3976" s="42" t="s">
        <v>227</v>
      </c>
      <c r="N3976" s="45">
        <v>2</v>
      </c>
      <c r="O3976" s="42">
        <f t="shared" si="726"/>
        <v>36.629999999999995</v>
      </c>
      <c r="P3976" s="42">
        <v>11.1</v>
      </c>
      <c r="Q3976" s="42">
        <f t="shared" si="727"/>
        <v>23.759999999999998</v>
      </c>
      <c r="R3976" s="42">
        <v>7.2</v>
      </c>
      <c r="S3976" s="42">
        <f t="shared" si="728"/>
        <v>36.629999999999995</v>
      </c>
      <c r="T3976" s="42">
        <v>11.1</v>
      </c>
      <c r="U3976" s="42">
        <f t="shared" si="729"/>
        <v>30.195</v>
      </c>
      <c r="V3976" s="42">
        <f t="shared" si="730"/>
        <v>9.15</v>
      </c>
      <c r="W3976" s="46">
        <v>27.843990000000002</v>
      </c>
      <c r="X3976" s="46">
        <v>-115.14184</v>
      </c>
      <c r="Y3976" s="65" t="s">
        <v>43</v>
      </c>
      <c r="Z3976" s="45" t="s">
        <v>43</v>
      </c>
      <c r="AA3976" s="45">
        <v>6</v>
      </c>
      <c r="AB3976" s="42" t="s">
        <v>44</v>
      </c>
      <c r="AC3976" s="42">
        <v>7</v>
      </c>
      <c r="AD3976" s="42">
        <v>14</v>
      </c>
      <c r="AE3976" s="45">
        <v>1</v>
      </c>
      <c r="AF3976" s="42">
        <v>25</v>
      </c>
      <c r="AG3976" s="42">
        <v>300</v>
      </c>
      <c r="AH3976" t="s">
        <v>250</v>
      </c>
      <c r="AI3976" s="70">
        <f t="shared" si="722"/>
        <v>11.083</v>
      </c>
      <c r="AJ3976" s="71" t="s">
        <v>369</v>
      </c>
      <c r="AK3976" s="72">
        <f t="shared" si="723"/>
        <v>1.1117350137621949</v>
      </c>
      <c r="AL3976" s="73">
        <f t="shared" si="724"/>
        <v>1.1117350137621949</v>
      </c>
    </row>
    <row r="3977" spans="1:38" hidden="1">
      <c r="A3977" s="42" t="s">
        <v>228</v>
      </c>
      <c r="B3977" s="42" t="s">
        <v>201</v>
      </c>
      <c r="C3977" s="43">
        <v>40081</v>
      </c>
      <c r="D3977" s="42">
        <v>2009</v>
      </c>
      <c r="E3977" s="44">
        <v>0.61041666666666672</v>
      </c>
      <c r="F3977" s="44">
        <v>0.64444444444444449</v>
      </c>
      <c r="G3977" s="44">
        <f t="shared" si="725"/>
        <v>3.4027777777777768E-2</v>
      </c>
      <c r="H3977" s="45">
        <v>2</v>
      </c>
      <c r="I3977" s="45">
        <v>2</v>
      </c>
      <c r="J3977" s="45">
        <v>1</v>
      </c>
      <c r="K3977" s="45">
        <v>1</v>
      </c>
      <c r="L3977" s="42" t="s">
        <v>226</v>
      </c>
      <c r="M3977" s="42" t="s">
        <v>227</v>
      </c>
      <c r="N3977" s="45">
        <v>2</v>
      </c>
      <c r="O3977" s="42">
        <f t="shared" si="726"/>
        <v>36.629999999999995</v>
      </c>
      <c r="P3977" s="42">
        <v>11.1</v>
      </c>
      <c r="Q3977" s="42">
        <f t="shared" si="727"/>
        <v>23.759999999999998</v>
      </c>
      <c r="R3977" s="42">
        <v>7.2</v>
      </c>
      <c r="S3977" s="42">
        <f t="shared" si="728"/>
        <v>36.629999999999995</v>
      </c>
      <c r="T3977" s="42">
        <v>11.1</v>
      </c>
      <c r="U3977" s="42">
        <f t="shared" si="729"/>
        <v>30.195</v>
      </c>
      <c r="V3977" s="42">
        <f t="shared" si="730"/>
        <v>9.15</v>
      </c>
      <c r="W3977" s="46">
        <v>27.843990000000002</v>
      </c>
      <c r="X3977" s="46">
        <v>-115.14184</v>
      </c>
      <c r="Y3977" s="65" t="s">
        <v>43</v>
      </c>
      <c r="Z3977" s="45" t="s">
        <v>43</v>
      </c>
      <c r="AA3977" s="45">
        <v>6</v>
      </c>
      <c r="AB3977" s="42" t="s">
        <v>44</v>
      </c>
      <c r="AC3977" s="42">
        <v>7</v>
      </c>
      <c r="AD3977" s="42">
        <v>17</v>
      </c>
      <c r="AE3977" s="45">
        <v>1</v>
      </c>
      <c r="AF3977" s="42">
        <v>25</v>
      </c>
      <c r="AG3977" s="42">
        <v>300</v>
      </c>
      <c r="AH3977" t="s">
        <v>250</v>
      </c>
      <c r="AI3977" s="70">
        <f t="shared" si="722"/>
        <v>13.209999999999999</v>
      </c>
      <c r="AJ3977" s="71" t="s">
        <v>369</v>
      </c>
      <c r="AK3977" s="72">
        <f t="shared" si="723"/>
        <v>1.6329725885917237</v>
      </c>
      <c r="AL3977" s="73">
        <f t="shared" si="724"/>
        <v>1.6329725885917237</v>
      </c>
    </row>
    <row r="3978" spans="1:38" hidden="1">
      <c r="A3978" s="42" t="s">
        <v>228</v>
      </c>
      <c r="B3978" s="42" t="s">
        <v>201</v>
      </c>
      <c r="C3978" s="43">
        <v>40081</v>
      </c>
      <c r="D3978" s="42">
        <v>2009</v>
      </c>
      <c r="E3978" s="44">
        <v>0.61041666666666672</v>
      </c>
      <c r="F3978" s="44">
        <v>0.64444444444444449</v>
      </c>
      <c r="G3978" s="44">
        <f t="shared" si="725"/>
        <v>3.4027777777777768E-2</v>
      </c>
      <c r="H3978" s="45">
        <v>2</v>
      </c>
      <c r="I3978" s="45">
        <v>2</v>
      </c>
      <c r="J3978" s="45">
        <v>1</v>
      </c>
      <c r="K3978" s="45">
        <v>1</v>
      </c>
      <c r="L3978" s="42" t="s">
        <v>226</v>
      </c>
      <c r="M3978" s="42" t="s">
        <v>227</v>
      </c>
      <c r="N3978" s="45">
        <v>2</v>
      </c>
      <c r="O3978" s="42">
        <f t="shared" si="726"/>
        <v>36.629999999999995</v>
      </c>
      <c r="P3978" s="42">
        <v>11.1</v>
      </c>
      <c r="Q3978" s="42">
        <f t="shared" si="727"/>
        <v>23.759999999999998</v>
      </c>
      <c r="R3978" s="42">
        <v>7.2</v>
      </c>
      <c r="S3978" s="42">
        <f t="shared" si="728"/>
        <v>36.629999999999995</v>
      </c>
      <c r="T3978" s="42">
        <v>11.1</v>
      </c>
      <c r="U3978" s="42">
        <f t="shared" si="729"/>
        <v>30.195</v>
      </c>
      <c r="V3978" s="42">
        <f t="shared" si="730"/>
        <v>9.15</v>
      </c>
      <c r="W3978" s="46">
        <v>27.843990000000002</v>
      </c>
      <c r="X3978" s="46">
        <v>-115.14184</v>
      </c>
      <c r="Y3978" s="65" t="s">
        <v>43</v>
      </c>
      <c r="Z3978" s="45" t="s">
        <v>43</v>
      </c>
      <c r="AA3978" s="45">
        <v>6</v>
      </c>
      <c r="AB3978" s="42" t="s">
        <v>44</v>
      </c>
      <c r="AC3978" s="42">
        <v>8</v>
      </c>
      <c r="AD3978" s="42">
        <v>12</v>
      </c>
      <c r="AE3978" s="45">
        <v>1</v>
      </c>
      <c r="AF3978" s="42">
        <v>47</v>
      </c>
      <c r="AG3978" s="42">
        <v>300</v>
      </c>
      <c r="AH3978" t="s">
        <v>250</v>
      </c>
      <c r="AI3978" s="70">
        <f t="shared" si="722"/>
        <v>9.6649999999999991</v>
      </c>
      <c r="AJ3978" s="71" t="s">
        <v>369</v>
      </c>
      <c r="AK3978" s="72">
        <f t="shared" si="723"/>
        <v>0.82374690124645178</v>
      </c>
      <c r="AL3978" s="73">
        <f t="shared" si="724"/>
        <v>0.82374690124645178</v>
      </c>
    </row>
    <row r="3979" spans="1:38" hidden="1">
      <c r="A3979" s="42" t="s">
        <v>228</v>
      </c>
      <c r="B3979" s="42" t="s">
        <v>201</v>
      </c>
      <c r="C3979" s="43">
        <v>40081</v>
      </c>
      <c r="D3979" s="42">
        <v>2009</v>
      </c>
      <c r="E3979" s="44">
        <v>0.61041666666666672</v>
      </c>
      <c r="F3979" s="44">
        <v>0.64444444444444449</v>
      </c>
      <c r="G3979" s="44">
        <f t="shared" si="725"/>
        <v>3.4027777777777768E-2</v>
      </c>
      <c r="H3979" s="45">
        <v>2</v>
      </c>
      <c r="I3979" s="45">
        <v>2</v>
      </c>
      <c r="J3979" s="45">
        <v>1</v>
      </c>
      <c r="K3979" s="45">
        <v>1</v>
      </c>
      <c r="L3979" s="42" t="s">
        <v>226</v>
      </c>
      <c r="M3979" s="42" t="s">
        <v>227</v>
      </c>
      <c r="N3979" s="45">
        <v>2</v>
      </c>
      <c r="O3979" s="42">
        <f t="shared" si="726"/>
        <v>36.629999999999995</v>
      </c>
      <c r="P3979" s="42">
        <v>11.1</v>
      </c>
      <c r="Q3979" s="42">
        <f t="shared" si="727"/>
        <v>23.759999999999998</v>
      </c>
      <c r="R3979" s="42">
        <v>7.2</v>
      </c>
      <c r="S3979" s="42">
        <f t="shared" si="728"/>
        <v>36.629999999999995</v>
      </c>
      <c r="T3979" s="42">
        <v>11.1</v>
      </c>
      <c r="U3979" s="42">
        <f t="shared" si="729"/>
        <v>30.195</v>
      </c>
      <c r="V3979" s="42">
        <f t="shared" si="730"/>
        <v>9.15</v>
      </c>
      <c r="W3979" s="46">
        <v>27.843990000000002</v>
      </c>
      <c r="X3979" s="46">
        <v>-115.14184</v>
      </c>
      <c r="Y3979" s="65" t="s">
        <v>43</v>
      </c>
      <c r="Z3979" s="45" t="s">
        <v>43</v>
      </c>
      <c r="AA3979" s="45">
        <v>6</v>
      </c>
      <c r="AB3979" s="42" t="s">
        <v>44</v>
      </c>
      <c r="AC3979" s="42">
        <v>8</v>
      </c>
      <c r="AD3979" s="42">
        <v>17</v>
      </c>
      <c r="AE3979" s="45">
        <v>1</v>
      </c>
      <c r="AF3979" s="42">
        <v>47</v>
      </c>
      <c r="AG3979" s="42">
        <v>300</v>
      </c>
      <c r="AH3979" t="s">
        <v>250</v>
      </c>
      <c r="AI3979" s="70">
        <f t="shared" si="722"/>
        <v>13.209999999999999</v>
      </c>
      <c r="AJ3979" s="71" t="s">
        <v>369</v>
      </c>
      <c r="AK3979" s="72">
        <f t="shared" si="723"/>
        <v>1.6329725885917237</v>
      </c>
      <c r="AL3979" s="73">
        <f t="shared" si="724"/>
        <v>1.6329725885917237</v>
      </c>
    </row>
    <row r="3980" spans="1:38" hidden="1">
      <c r="A3980" s="42" t="s">
        <v>228</v>
      </c>
      <c r="B3980" s="42" t="s">
        <v>201</v>
      </c>
      <c r="C3980" s="43">
        <v>40081</v>
      </c>
      <c r="D3980" s="42">
        <v>2009</v>
      </c>
      <c r="E3980" s="44">
        <v>0.61041666666666672</v>
      </c>
      <c r="F3980" s="44">
        <v>0.64444444444444449</v>
      </c>
      <c r="G3980" s="44">
        <f t="shared" si="725"/>
        <v>3.4027777777777768E-2</v>
      </c>
      <c r="H3980" s="45">
        <v>2</v>
      </c>
      <c r="I3980" s="45">
        <v>2</v>
      </c>
      <c r="J3980" s="45">
        <v>1</v>
      </c>
      <c r="K3980" s="45">
        <v>1</v>
      </c>
      <c r="L3980" s="42" t="s">
        <v>226</v>
      </c>
      <c r="M3980" s="42" t="s">
        <v>227</v>
      </c>
      <c r="N3980" s="45">
        <v>2</v>
      </c>
      <c r="O3980" s="42">
        <f t="shared" si="726"/>
        <v>36.629999999999995</v>
      </c>
      <c r="P3980" s="42">
        <v>11.1</v>
      </c>
      <c r="Q3980" s="42">
        <f t="shared" si="727"/>
        <v>23.759999999999998</v>
      </c>
      <c r="R3980" s="42">
        <v>7.2</v>
      </c>
      <c r="S3980" s="42">
        <f t="shared" si="728"/>
        <v>36.629999999999995</v>
      </c>
      <c r="T3980" s="42">
        <v>11.1</v>
      </c>
      <c r="U3980" s="42">
        <f t="shared" si="729"/>
        <v>30.195</v>
      </c>
      <c r="V3980" s="42">
        <f t="shared" si="730"/>
        <v>9.15</v>
      </c>
      <c r="W3980" s="46">
        <v>27.843990000000002</v>
      </c>
      <c r="X3980" s="46">
        <v>-115.14184</v>
      </c>
      <c r="Y3980" s="65" t="s">
        <v>43</v>
      </c>
      <c r="Z3980" s="45" t="s">
        <v>43</v>
      </c>
      <c r="AA3980" s="45">
        <v>6</v>
      </c>
      <c r="AB3980" s="42" t="s">
        <v>44</v>
      </c>
      <c r="AC3980" s="42">
        <v>8</v>
      </c>
      <c r="AD3980" s="42">
        <v>17</v>
      </c>
      <c r="AE3980" s="45">
        <v>1</v>
      </c>
      <c r="AF3980" s="42">
        <v>47</v>
      </c>
      <c r="AG3980" s="42">
        <v>300</v>
      </c>
      <c r="AH3980" t="s">
        <v>250</v>
      </c>
      <c r="AI3980" s="70">
        <f t="shared" si="722"/>
        <v>13.209999999999999</v>
      </c>
      <c r="AJ3980" s="71" t="s">
        <v>369</v>
      </c>
      <c r="AK3980" s="72">
        <f t="shared" si="723"/>
        <v>1.6329725885917237</v>
      </c>
      <c r="AL3980" s="73">
        <f t="shared" si="724"/>
        <v>1.6329725885917237</v>
      </c>
    </row>
    <row r="3981" spans="1:38" hidden="1">
      <c r="A3981" s="42" t="s">
        <v>229</v>
      </c>
      <c r="B3981" s="42" t="s">
        <v>178</v>
      </c>
      <c r="C3981" s="43">
        <v>40080</v>
      </c>
      <c r="D3981" s="42">
        <v>2009</v>
      </c>
      <c r="E3981" s="44">
        <v>0.46458333333333335</v>
      </c>
      <c r="F3981" s="44">
        <v>0.49652777777777773</v>
      </c>
      <c r="G3981" s="44">
        <f t="shared" si="725"/>
        <v>3.1944444444444386E-2</v>
      </c>
      <c r="H3981" s="45">
        <v>2</v>
      </c>
      <c r="I3981" s="45">
        <v>1</v>
      </c>
      <c r="J3981" s="45">
        <v>2</v>
      </c>
      <c r="K3981" s="45">
        <v>2</v>
      </c>
      <c r="L3981" s="42" t="s">
        <v>220</v>
      </c>
      <c r="M3981" s="42" t="s">
        <v>221</v>
      </c>
      <c r="N3981" s="45">
        <v>1</v>
      </c>
      <c r="O3981" s="42">
        <f t="shared" si="726"/>
        <v>49.5</v>
      </c>
      <c r="P3981" s="45">
        <v>15</v>
      </c>
      <c r="Q3981" s="42">
        <f t="shared" si="727"/>
        <v>49.5</v>
      </c>
      <c r="R3981" s="42">
        <v>15</v>
      </c>
      <c r="S3981" s="42">
        <f t="shared" si="728"/>
        <v>49.5</v>
      </c>
      <c r="T3981" s="42">
        <v>15</v>
      </c>
      <c r="U3981" s="42">
        <f t="shared" si="729"/>
        <v>49.5</v>
      </c>
      <c r="V3981" s="42">
        <f t="shared" si="730"/>
        <v>15</v>
      </c>
      <c r="W3981" s="46">
        <v>27.84262</v>
      </c>
      <c r="X3981" s="46">
        <v>-115.16145</v>
      </c>
      <c r="Y3981" s="65">
        <f t="shared" ref="Y3981:Y4044" si="731">(Z3981*1.8)+32</f>
        <v>69.800000000000011</v>
      </c>
      <c r="Z3981" s="45">
        <v>21</v>
      </c>
      <c r="AA3981" s="45">
        <v>7</v>
      </c>
      <c r="AB3981" s="42" t="s">
        <v>46</v>
      </c>
      <c r="AC3981" s="42">
        <v>0</v>
      </c>
      <c r="AD3981" s="42">
        <v>0</v>
      </c>
      <c r="AE3981" s="45">
        <v>0</v>
      </c>
      <c r="AF3981" s="42"/>
      <c r="AG3981" s="42">
        <v>180</v>
      </c>
      <c r="AH3981" t="s">
        <v>250</v>
      </c>
      <c r="AI3981" s="70">
        <f t="shared" ref="AI3981:AI3982" si="732">(0.748*AD3981)+1.2345</f>
        <v>1.2344999999999999</v>
      </c>
      <c r="AJ3981" s="74">
        <f t="shared" ref="AJ3981:AJ3982" si="733">((POWER(AI3981*10,3.36))*2.24)/100000</f>
        <v>0.10414971720920797</v>
      </c>
      <c r="AK3981" s="74">
        <f t="shared" ref="AK3981:AK3982" si="734">(0.0026*AJ3981)-0.61</f>
        <v>-0.6097292107352561</v>
      </c>
      <c r="AL3981" s="73">
        <f t="shared" ref="AL3981:AL3982" si="735">IF(AK3981&gt;0,AK3981:AK3981,0)</f>
        <v>0</v>
      </c>
    </row>
    <row r="3982" spans="1:38" hidden="1">
      <c r="A3982" s="42" t="s">
        <v>230</v>
      </c>
      <c r="B3982" s="42" t="s">
        <v>178</v>
      </c>
      <c r="C3982" s="43">
        <v>40080</v>
      </c>
      <c r="D3982" s="42">
        <v>2009</v>
      </c>
      <c r="E3982" s="44">
        <v>0.50347222222222221</v>
      </c>
      <c r="F3982" s="44">
        <v>0.55625000000000002</v>
      </c>
      <c r="G3982" s="44">
        <f>F3982-E3982</f>
        <v>5.2777777777777812E-2</v>
      </c>
      <c r="H3982" s="45">
        <v>2</v>
      </c>
      <c r="I3982" s="45">
        <v>1</v>
      </c>
      <c r="J3982" s="45">
        <v>3</v>
      </c>
      <c r="K3982" s="45">
        <v>3</v>
      </c>
      <c r="L3982" s="42" t="s">
        <v>220</v>
      </c>
      <c r="M3982" s="42" t="s">
        <v>221</v>
      </c>
      <c r="N3982" s="45">
        <v>1</v>
      </c>
      <c r="O3982" s="42">
        <f t="shared" si="726"/>
        <v>61.38</v>
      </c>
      <c r="P3982" s="45">
        <v>18.600000000000001</v>
      </c>
      <c r="Q3982" s="42">
        <v>18</v>
      </c>
      <c r="R3982" s="42">
        <v>15</v>
      </c>
      <c r="S3982" s="42">
        <f t="shared" si="728"/>
        <v>61.38</v>
      </c>
      <c r="T3982" s="42">
        <v>18.600000000000001</v>
      </c>
      <c r="U3982" s="42">
        <f t="shared" si="729"/>
        <v>55.44</v>
      </c>
      <c r="V3982" s="42">
        <f t="shared" si="730"/>
        <v>16.8</v>
      </c>
      <c r="W3982" s="46">
        <v>27.838529999999999</v>
      </c>
      <c r="X3982" s="46">
        <v>-115.16334000000001</v>
      </c>
      <c r="Y3982" s="65">
        <f t="shared" si="731"/>
        <v>69.800000000000011</v>
      </c>
      <c r="Z3982" s="45">
        <v>21</v>
      </c>
      <c r="AA3982" s="45">
        <v>8</v>
      </c>
      <c r="AB3982" s="42" t="s">
        <v>46</v>
      </c>
      <c r="AC3982" s="42">
        <v>0</v>
      </c>
      <c r="AD3982" s="42">
        <v>0</v>
      </c>
      <c r="AE3982" s="45">
        <v>0</v>
      </c>
      <c r="AF3982" s="42"/>
      <c r="AG3982" s="42">
        <v>270</v>
      </c>
      <c r="AH3982" t="s">
        <v>250</v>
      </c>
      <c r="AI3982" s="70">
        <f t="shared" si="732"/>
        <v>1.2344999999999999</v>
      </c>
      <c r="AJ3982" s="74">
        <f t="shared" si="733"/>
        <v>0.10414971720920797</v>
      </c>
      <c r="AK3982" s="74">
        <f t="shared" si="734"/>
        <v>-0.6097292107352561</v>
      </c>
      <c r="AL3982" s="73">
        <f t="shared" si="735"/>
        <v>0</v>
      </c>
    </row>
    <row r="3983" spans="1:38" hidden="1">
      <c r="A3983" s="42" t="s">
        <v>231</v>
      </c>
      <c r="B3983" s="42" t="s">
        <v>178</v>
      </c>
      <c r="C3983" s="43">
        <v>40080</v>
      </c>
      <c r="D3983" s="42">
        <v>2009</v>
      </c>
      <c r="E3983" s="44">
        <v>0.50347222222222221</v>
      </c>
      <c r="F3983" s="44">
        <v>0.55625000000000002</v>
      </c>
      <c r="G3983" s="44">
        <f>F3983-E3983</f>
        <v>5.2777777777777812E-2</v>
      </c>
      <c r="H3983" s="45">
        <v>2</v>
      </c>
      <c r="I3983" s="45">
        <v>1</v>
      </c>
      <c r="J3983" s="45">
        <v>3</v>
      </c>
      <c r="K3983" s="45">
        <v>3</v>
      </c>
      <c r="L3983" s="42" t="s">
        <v>220</v>
      </c>
      <c r="M3983" s="42" t="s">
        <v>221</v>
      </c>
      <c r="N3983" s="45">
        <v>1</v>
      </c>
      <c r="O3983" s="42">
        <f t="shared" si="726"/>
        <v>61.38</v>
      </c>
      <c r="P3983" s="45">
        <v>18.600000000000001</v>
      </c>
      <c r="Q3983" s="42">
        <v>18</v>
      </c>
      <c r="R3983" s="42">
        <v>15</v>
      </c>
      <c r="S3983" s="42">
        <f t="shared" si="728"/>
        <v>61.38</v>
      </c>
      <c r="T3983" s="42">
        <v>18.600000000000001</v>
      </c>
      <c r="U3983" s="42">
        <f t="shared" si="729"/>
        <v>55.44</v>
      </c>
      <c r="V3983" s="42">
        <f t="shared" si="730"/>
        <v>16.8</v>
      </c>
      <c r="W3983" s="46">
        <v>27.838529999999999</v>
      </c>
      <c r="X3983" s="46">
        <v>-115.16334000000001</v>
      </c>
      <c r="Y3983" s="65">
        <f t="shared" si="731"/>
        <v>69.800000000000011</v>
      </c>
      <c r="Z3983" s="45">
        <v>21</v>
      </c>
      <c r="AA3983" s="45">
        <v>8</v>
      </c>
      <c r="AB3983" s="42" t="s">
        <v>44</v>
      </c>
      <c r="AC3983" s="42">
        <v>1</v>
      </c>
      <c r="AD3983" s="42">
        <v>13</v>
      </c>
      <c r="AE3983" s="45">
        <v>1</v>
      </c>
      <c r="AF3983" s="42">
        <v>3</v>
      </c>
      <c r="AG3983" s="42">
        <v>270</v>
      </c>
      <c r="AH3983" t="s">
        <v>250</v>
      </c>
      <c r="AI3983" s="70">
        <f t="shared" ref="AI3983:AI4006" si="736">(0.709*AD3983)+1.157</f>
        <v>10.373999999999999</v>
      </c>
      <c r="AJ3983" s="71" t="s">
        <v>369</v>
      </c>
      <c r="AK3983" s="72">
        <f t="shared" ref="AK3983:AK4006" si="737">((POWER(AI3983*10,2.19))*0.037)/1000</f>
        <v>0.96188687250685145</v>
      </c>
      <c r="AL3983" s="73">
        <f t="shared" ref="AL3983:AL4006" si="738">((POWER(AI3983*10,2.19))*0.037)/1000</f>
        <v>0.96188687250685145</v>
      </c>
    </row>
    <row r="3984" spans="1:38" hidden="1">
      <c r="A3984" s="42" t="s">
        <v>231</v>
      </c>
      <c r="B3984" s="42" t="s">
        <v>178</v>
      </c>
      <c r="C3984" s="43">
        <v>40080</v>
      </c>
      <c r="D3984" s="42">
        <v>2009</v>
      </c>
      <c r="E3984" s="44">
        <v>0.50347222222222221</v>
      </c>
      <c r="F3984" s="44">
        <v>0.55625000000000002</v>
      </c>
      <c r="G3984" s="44">
        <f t="shared" ref="G3984:G4047" si="739">F3984-E3984</f>
        <v>5.2777777777777812E-2</v>
      </c>
      <c r="H3984" s="45">
        <v>2</v>
      </c>
      <c r="I3984" s="45">
        <v>1</v>
      </c>
      <c r="J3984" s="45">
        <v>3</v>
      </c>
      <c r="K3984" s="45">
        <v>3</v>
      </c>
      <c r="L3984" s="42" t="s">
        <v>220</v>
      </c>
      <c r="M3984" s="42" t="s">
        <v>221</v>
      </c>
      <c r="N3984" s="45">
        <v>1</v>
      </c>
      <c r="O3984" s="42">
        <f t="shared" si="726"/>
        <v>61.38</v>
      </c>
      <c r="P3984" s="45">
        <v>18.600000000000001</v>
      </c>
      <c r="Q3984" s="42">
        <v>18</v>
      </c>
      <c r="R3984" s="42">
        <v>15</v>
      </c>
      <c r="S3984" s="42">
        <f t="shared" si="728"/>
        <v>61.38</v>
      </c>
      <c r="T3984" s="42">
        <v>18.600000000000001</v>
      </c>
      <c r="U3984" s="42">
        <f t="shared" si="729"/>
        <v>55.44</v>
      </c>
      <c r="V3984" s="42">
        <f t="shared" si="730"/>
        <v>16.8</v>
      </c>
      <c r="W3984" s="46">
        <v>27.838529999999999</v>
      </c>
      <c r="X3984" s="46">
        <v>-115.16334000000001</v>
      </c>
      <c r="Y3984" s="65">
        <f t="shared" si="731"/>
        <v>69.800000000000011</v>
      </c>
      <c r="Z3984" s="45">
        <v>21</v>
      </c>
      <c r="AA3984" s="45">
        <v>8</v>
      </c>
      <c r="AB3984" s="42" t="s">
        <v>44</v>
      </c>
      <c r="AC3984" s="42">
        <v>1</v>
      </c>
      <c r="AD3984" s="42">
        <v>14</v>
      </c>
      <c r="AE3984" s="45">
        <v>1</v>
      </c>
      <c r="AF3984" s="42">
        <v>3</v>
      </c>
      <c r="AG3984" s="42">
        <v>270</v>
      </c>
      <c r="AH3984" t="s">
        <v>250</v>
      </c>
      <c r="AI3984" s="70">
        <f t="shared" si="736"/>
        <v>11.083</v>
      </c>
      <c r="AJ3984" s="71" t="s">
        <v>369</v>
      </c>
      <c r="AK3984" s="72">
        <f t="shared" si="737"/>
        <v>1.1117350137621949</v>
      </c>
      <c r="AL3984" s="73">
        <f t="shared" si="738"/>
        <v>1.1117350137621949</v>
      </c>
    </row>
    <row r="3985" spans="1:38" hidden="1">
      <c r="A3985" s="42" t="s">
        <v>231</v>
      </c>
      <c r="B3985" s="42" t="s">
        <v>178</v>
      </c>
      <c r="C3985" s="43">
        <v>40080</v>
      </c>
      <c r="D3985" s="42">
        <v>2009</v>
      </c>
      <c r="E3985" s="44">
        <v>0.50347222222222221</v>
      </c>
      <c r="F3985" s="44">
        <v>0.55625000000000002</v>
      </c>
      <c r="G3985" s="44">
        <f t="shared" si="739"/>
        <v>5.2777777777777812E-2</v>
      </c>
      <c r="H3985" s="45">
        <v>2</v>
      </c>
      <c r="I3985" s="45">
        <v>1</v>
      </c>
      <c r="J3985" s="45">
        <v>3</v>
      </c>
      <c r="K3985" s="45">
        <v>3</v>
      </c>
      <c r="L3985" s="42" t="s">
        <v>220</v>
      </c>
      <c r="M3985" s="42" t="s">
        <v>221</v>
      </c>
      <c r="N3985" s="45">
        <v>1</v>
      </c>
      <c r="O3985" s="42">
        <f t="shared" si="726"/>
        <v>61.38</v>
      </c>
      <c r="P3985" s="45">
        <v>18.600000000000001</v>
      </c>
      <c r="Q3985" s="42">
        <v>18</v>
      </c>
      <c r="R3985" s="42">
        <v>15</v>
      </c>
      <c r="S3985" s="42">
        <f t="shared" si="728"/>
        <v>61.38</v>
      </c>
      <c r="T3985" s="42">
        <v>18.600000000000001</v>
      </c>
      <c r="U3985" s="42">
        <f t="shared" si="729"/>
        <v>55.44</v>
      </c>
      <c r="V3985" s="42">
        <f t="shared" si="730"/>
        <v>16.8</v>
      </c>
      <c r="W3985" s="46">
        <v>27.838529999999999</v>
      </c>
      <c r="X3985" s="46">
        <v>-115.16334000000001</v>
      </c>
      <c r="Y3985" s="65">
        <f t="shared" si="731"/>
        <v>69.800000000000011</v>
      </c>
      <c r="Z3985" s="45">
        <v>21</v>
      </c>
      <c r="AA3985" s="45">
        <v>8</v>
      </c>
      <c r="AB3985" s="42" t="s">
        <v>44</v>
      </c>
      <c r="AC3985" s="42">
        <v>1</v>
      </c>
      <c r="AD3985" s="42">
        <v>17</v>
      </c>
      <c r="AE3985" s="45">
        <v>1</v>
      </c>
      <c r="AF3985" s="42">
        <v>3</v>
      </c>
      <c r="AG3985" s="42">
        <v>270</v>
      </c>
      <c r="AH3985" t="s">
        <v>250</v>
      </c>
      <c r="AI3985" s="70">
        <f t="shared" si="736"/>
        <v>13.209999999999999</v>
      </c>
      <c r="AJ3985" s="71" t="s">
        <v>369</v>
      </c>
      <c r="AK3985" s="72">
        <f t="shared" si="737"/>
        <v>1.6329725885917237</v>
      </c>
      <c r="AL3985" s="73">
        <f t="shared" si="738"/>
        <v>1.6329725885917237</v>
      </c>
    </row>
    <row r="3986" spans="1:38" hidden="1">
      <c r="A3986" s="42" t="s">
        <v>231</v>
      </c>
      <c r="B3986" s="42" t="s">
        <v>178</v>
      </c>
      <c r="C3986" s="43">
        <v>40080</v>
      </c>
      <c r="D3986" s="42">
        <v>2009</v>
      </c>
      <c r="E3986" s="44">
        <v>0.50347222222222221</v>
      </c>
      <c r="F3986" s="44">
        <v>0.55625000000000002</v>
      </c>
      <c r="G3986" s="44">
        <f t="shared" si="739"/>
        <v>5.2777777777777812E-2</v>
      </c>
      <c r="H3986" s="45">
        <v>2</v>
      </c>
      <c r="I3986" s="45">
        <v>1</v>
      </c>
      <c r="J3986" s="45">
        <v>3</v>
      </c>
      <c r="K3986" s="45">
        <v>3</v>
      </c>
      <c r="L3986" s="42" t="s">
        <v>220</v>
      </c>
      <c r="M3986" s="42" t="s">
        <v>221</v>
      </c>
      <c r="N3986" s="45">
        <v>1</v>
      </c>
      <c r="O3986" s="42">
        <f t="shared" si="726"/>
        <v>61.38</v>
      </c>
      <c r="P3986" s="45">
        <v>18.600000000000001</v>
      </c>
      <c r="Q3986" s="42">
        <v>18</v>
      </c>
      <c r="R3986" s="42">
        <v>15</v>
      </c>
      <c r="S3986" s="42">
        <f t="shared" si="728"/>
        <v>61.38</v>
      </c>
      <c r="T3986" s="42">
        <v>18.600000000000001</v>
      </c>
      <c r="U3986" s="42">
        <f t="shared" si="729"/>
        <v>55.44</v>
      </c>
      <c r="V3986" s="42">
        <f t="shared" si="730"/>
        <v>16.8</v>
      </c>
      <c r="W3986" s="46">
        <v>27.838529999999999</v>
      </c>
      <c r="X3986" s="46">
        <v>-115.16334000000001</v>
      </c>
      <c r="Y3986" s="65">
        <f t="shared" si="731"/>
        <v>69.800000000000011</v>
      </c>
      <c r="Z3986" s="45">
        <v>21</v>
      </c>
      <c r="AA3986" s="45">
        <v>8</v>
      </c>
      <c r="AB3986" s="42" t="s">
        <v>44</v>
      </c>
      <c r="AC3986" s="42">
        <v>1</v>
      </c>
      <c r="AD3986" s="42">
        <v>17</v>
      </c>
      <c r="AE3986" s="45">
        <v>1</v>
      </c>
      <c r="AF3986" s="42">
        <v>3</v>
      </c>
      <c r="AG3986" s="42">
        <v>270</v>
      </c>
      <c r="AH3986" t="s">
        <v>250</v>
      </c>
      <c r="AI3986" s="70">
        <f t="shared" si="736"/>
        <v>13.209999999999999</v>
      </c>
      <c r="AJ3986" s="71" t="s">
        <v>369</v>
      </c>
      <c r="AK3986" s="72">
        <f t="shared" si="737"/>
        <v>1.6329725885917237</v>
      </c>
      <c r="AL3986" s="73">
        <f t="shared" si="738"/>
        <v>1.6329725885917237</v>
      </c>
    </row>
    <row r="3987" spans="1:38" hidden="1">
      <c r="A3987" s="42" t="s">
        <v>231</v>
      </c>
      <c r="B3987" s="42" t="s">
        <v>178</v>
      </c>
      <c r="C3987" s="43">
        <v>40080</v>
      </c>
      <c r="D3987" s="42">
        <v>2009</v>
      </c>
      <c r="E3987" s="44">
        <v>0.50347222222222221</v>
      </c>
      <c r="F3987" s="44">
        <v>0.55625000000000002</v>
      </c>
      <c r="G3987" s="44">
        <f t="shared" si="739"/>
        <v>5.2777777777777812E-2</v>
      </c>
      <c r="H3987" s="45">
        <v>2</v>
      </c>
      <c r="I3987" s="45">
        <v>1</v>
      </c>
      <c r="J3987" s="45">
        <v>3</v>
      </c>
      <c r="K3987" s="45">
        <v>3</v>
      </c>
      <c r="L3987" s="42" t="s">
        <v>220</v>
      </c>
      <c r="M3987" s="42" t="s">
        <v>221</v>
      </c>
      <c r="N3987" s="45">
        <v>1</v>
      </c>
      <c r="O3987" s="42">
        <f t="shared" si="726"/>
        <v>61.38</v>
      </c>
      <c r="P3987" s="45">
        <v>18.600000000000001</v>
      </c>
      <c r="Q3987" s="42">
        <v>18</v>
      </c>
      <c r="R3987" s="42">
        <v>15</v>
      </c>
      <c r="S3987" s="42">
        <f t="shared" si="728"/>
        <v>61.38</v>
      </c>
      <c r="T3987" s="42">
        <v>18.600000000000001</v>
      </c>
      <c r="U3987" s="42">
        <f t="shared" si="729"/>
        <v>55.44</v>
      </c>
      <c r="V3987" s="42">
        <f t="shared" si="730"/>
        <v>16.8</v>
      </c>
      <c r="W3987" s="46">
        <v>27.838529999999999</v>
      </c>
      <c r="X3987" s="46">
        <v>-115.16334000000001</v>
      </c>
      <c r="Y3987" s="65">
        <f t="shared" si="731"/>
        <v>69.800000000000011</v>
      </c>
      <c r="Z3987" s="45">
        <v>21</v>
      </c>
      <c r="AA3987" s="45">
        <v>8</v>
      </c>
      <c r="AB3987" s="42" t="s">
        <v>44</v>
      </c>
      <c r="AC3987" s="42">
        <v>1</v>
      </c>
      <c r="AD3987" s="42">
        <v>18</v>
      </c>
      <c r="AE3987" s="45">
        <v>1</v>
      </c>
      <c r="AF3987" s="42">
        <v>3</v>
      </c>
      <c r="AG3987" s="42">
        <v>270</v>
      </c>
      <c r="AH3987" t="s">
        <v>250</v>
      </c>
      <c r="AI3987" s="70">
        <f t="shared" si="736"/>
        <v>13.918999999999999</v>
      </c>
      <c r="AJ3987" s="71" t="s">
        <v>369</v>
      </c>
      <c r="AK3987" s="72">
        <f t="shared" si="737"/>
        <v>1.8310631406548505</v>
      </c>
      <c r="AL3987" s="73">
        <f t="shared" si="738"/>
        <v>1.8310631406548505</v>
      </c>
    </row>
    <row r="3988" spans="1:38" hidden="1">
      <c r="A3988" s="42" t="s">
        <v>231</v>
      </c>
      <c r="B3988" s="42" t="s">
        <v>178</v>
      </c>
      <c r="C3988" s="43">
        <v>40080</v>
      </c>
      <c r="D3988" s="42">
        <v>2009</v>
      </c>
      <c r="E3988" s="44">
        <v>0.50347222222222221</v>
      </c>
      <c r="F3988" s="44">
        <v>0.55625000000000002</v>
      </c>
      <c r="G3988" s="44">
        <f t="shared" si="739"/>
        <v>5.2777777777777812E-2</v>
      </c>
      <c r="H3988" s="45">
        <v>2</v>
      </c>
      <c r="I3988" s="45">
        <v>1</v>
      </c>
      <c r="J3988" s="45">
        <v>3</v>
      </c>
      <c r="K3988" s="45">
        <v>3</v>
      </c>
      <c r="L3988" s="42" t="s">
        <v>220</v>
      </c>
      <c r="M3988" s="42" t="s">
        <v>221</v>
      </c>
      <c r="N3988" s="45">
        <v>1</v>
      </c>
      <c r="O3988" s="42">
        <f t="shared" si="726"/>
        <v>61.38</v>
      </c>
      <c r="P3988" s="45">
        <v>18.600000000000001</v>
      </c>
      <c r="Q3988" s="42">
        <v>18</v>
      </c>
      <c r="R3988" s="42">
        <v>15</v>
      </c>
      <c r="S3988" s="42">
        <f t="shared" si="728"/>
        <v>61.38</v>
      </c>
      <c r="T3988" s="42">
        <v>18.600000000000001</v>
      </c>
      <c r="U3988" s="42">
        <f t="shared" si="729"/>
        <v>55.44</v>
      </c>
      <c r="V3988" s="42">
        <f t="shared" si="730"/>
        <v>16.8</v>
      </c>
      <c r="W3988" s="46">
        <v>27.838529999999999</v>
      </c>
      <c r="X3988" s="46">
        <v>-115.16334000000001</v>
      </c>
      <c r="Y3988" s="65">
        <f t="shared" si="731"/>
        <v>69.800000000000011</v>
      </c>
      <c r="Z3988" s="45">
        <v>21</v>
      </c>
      <c r="AA3988" s="45">
        <v>8</v>
      </c>
      <c r="AB3988" s="42" t="s">
        <v>44</v>
      </c>
      <c r="AC3988" s="42">
        <v>2</v>
      </c>
      <c r="AD3988" s="42">
        <v>14</v>
      </c>
      <c r="AE3988" s="45">
        <v>1</v>
      </c>
      <c r="AF3988" s="42">
        <v>5</v>
      </c>
      <c r="AG3988" s="42">
        <v>270</v>
      </c>
      <c r="AH3988" t="s">
        <v>250</v>
      </c>
      <c r="AI3988" s="70">
        <f t="shared" si="736"/>
        <v>11.083</v>
      </c>
      <c r="AJ3988" s="71" t="s">
        <v>369</v>
      </c>
      <c r="AK3988" s="72">
        <f t="shared" si="737"/>
        <v>1.1117350137621949</v>
      </c>
      <c r="AL3988" s="73">
        <f t="shared" si="738"/>
        <v>1.1117350137621949</v>
      </c>
    </row>
    <row r="3989" spans="1:38" hidden="1">
      <c r="A3989" s="42" t="s">
        <v>231</v>
      </c>
      <c r="B3989" s="42" t="s">
        <v>178</v>
      </c>
      <c r="C3989" s="43">
        <v>40080</v>
      </c>
      <c r="D3989" s="42">
        <v>2009</v>
      </c>
      <c r="E3989" s="44">
        <v>0.50347222222222221</v>
      </c>
      <c r="F3989" s="44">
        <v>0.55625000000000002</v>
      </c>
      <c r="G3989" s="44">
        <f t="shared" si="739"/>
        <v>5.2777777777777812E-2</v>
      </c>
      <c r="H3989" s="45">
        <v>2</v>
      </c>
      <c r="I3989" s="45">
        <v>1</v>
      </c>
      <c r="J3989" s="45">
        <v>3</v>
      </c>
      <c r="K3989" s="45">
        <v>3</v>
      </c>
      <c r="L3989" s="42" t="s">
        <v>220</v>
      </c>
      <c r="M3989" s="42" t="s">
        <v>221</v>
      </c>
      <c r="N3989" s="45">
        <v>1</v>
      </c>
      <c r="O3989" s="42">
        <f t="shared" si="726"/>
        <v>61.38</v>
      </c>
      <c r="P3989" s="45">
        <v>18.600000000000001</v>
      </c>
      <c r="Q3989" s="42">
        <v>18</v>
      </c>
      <c r="R3989" s="42">
        <v>15</v>
      </c>
      <c r="S3989" s="42">
        <f t="shared" si="728"/>
        <v>61.38</v>
      </c>
      <c r="T3989" s="42">
        <v>18.600000000000001</v>
      </c>
      <c r="U3989" s="42">
        <f t="shared" si="729"/>
        <v>55.44</v>
      </c>
      <c r="V3989" s="42">
        <f t="shared" si="730"/>
        <v>16.8</v>
      </c>
      <c r="W3989" s="46">
        <v>27.838529999999999</v>
      </c>
      <c r="X3989" s="46">
        <v>-115.16334000000001</v>
      </c>
      <c r="Y3989" s="65">
        <f t="shared" si="731"/>
        <v>69.800000000000011</v>
      </c>
      <c r="Z3989" s="45">
        <v>21</v>
      </c>
      <c r="AA3989" s="45">
        <v>8</v>
      </c>
      <c r="AB3989" s="42" t="s">
        <v>44</v>
      </c>
      <c r="AC3989" s="42">
        <v>2</v>
      </c>
      <c r="AD3989" s="42">
        <v>19</v>
      </c>
      <c r="AE3989" s="45">
        <v>1</v>
      </c>
      <c r="AF3989" s="42">
        <v>5</v>
      </c>
      <c r="AG3989" s="42">
        <v>270</v>
      </c>
      <c r="AH3989" t="s">
        <v>250</v>
      </c>
      <c r="AI3989" s="70">
        <f t="shared" si="736"/>
        <v>14.628</v>
      </c>
      <c r="AJ3989" s="71" t="s">
        <v>369</v>
      </c>
      <c r="AK3989" s="72">
        <f t="shared" si="737"/>
        <v>2.041534710262368</v>
      </c>
      <c r="AL3989" s="73">
        <f t="shared" si="738"/>
        <v>2.041534710262368</v>
      </c>
    </row>
    <row r="3990" spans="1:38" hidden="1">
      <c r="A3990" s="42" t="s">
        <v>231</v>
      </c>
      <c r="B3990" s="42" t="s">
        <v>178</v>
      </c>
      <c r="C3990" s="43">
        <v>40080</v>
      </c>
      <c r="D3990" s="42">
        <v>2009</v>
      </c>
      <c r="E3990" s="44">
        <v>0.50347222222222221</v>
      </c>
      <c r="F3990" s="44">
        <v>0.55625000000000002</v>
      </c>
      <c r="G3990" s="44">
        <f t="shared" si="739"/>
        <v>5.2777777777777812E-2</v>
      </c>
      <c r="H3990" s="45">
        <v>2</v>
      </c>
      <c r="I3990" s="45">
        <v>1</v>
      </c>
      <c r="J3990" s="45">
        <v>3</v>
      </c>
      <c r="K3990" s="45">
        <v>3</v>
      </c>
      <c r="L3990" s="42" t="s">
        <v>220</v>
      </c>
      <c r="M3990" s="42" t="s">
        <v>221</v>
      </c>
      <c r="N3990" s="45">
        <v>1</v>
      </c>
      <c r="O3990" s="42">
        <f t="shared" si="726"/>
        <v>61.38</v>
      </c>
      <c r="P3990" s="45">
        <v>18.600000000000001</v>
      </c>
      <c r="Q3990" s="42">
        <v>18</v>
      </c>
      <c r="R3990" s="42">
        <v>15</v>
      </c>
      <c r="S3990" s="42">
        <f t="shared" si="728"/>
        <v>61.38</v>
      </c>
      <c r="T3990" s="42">
        <v>18.600000000000001</v>
      </c>
      <c r="U3990" s="42">
        <f t="shared" si="729"/>
        <v>55.44</v>
      </c>
      <c r="V3990" s="42">
        <f t="shared" si="730"/>
        <v>16.8</v>
      </c>
      <c r="W3990" s="46">
        <v>27.838529999999999</v>
      </c>
      <c r="X3990" s="46">
        <v>-115.16334000000001</v>
      </c>
      <c r="Y3990" s="65">
        <f t="shared" si="731"/>
        <v>69.800000000000011</v>
      </c>
      <c r="Z3990" s="45">
        <v>21</v>
      </c>
      <c r="AA3990" s="45">
        <v>8</v>
      </c>
      <c r="AB3990" s="42" t="s">
        <v>44</v>
      </c>
      <c r="AC3990" s="42">
        <v>3</v>
      </c>
      <c r="AD3990" s="42">
        <v>16</v>
      </c>
      <c r="AE3990" s="45">
        <v>1</v>
      </c>
      <c r="AF3990" s="42">
        <v>9</v>
      </c>
      <c r="AG3990" s="42">
        <v>270</v>
      </c>
      <c r="AH3990" t="s">
        <v>250</v>
      </c>
      <c r="AI3990" s="70">
        <f t="shared" si="736"/>
        <v>12.500999999999999</v>
      </c>
      <c r="AJ3990" s="71" t="s">
        <v>369</v>
      </c>
      <c r="AK3990" s="72">
        <f t="shared" si="737"/>
        <v>1.4471406331162124</v>
      </c>
      <c r="AL3990" s="73">
        <f t="shared" si="738"/>
        <v>1.4471406331162124</v>
      </c>
    </row>
    <row r="3991" spans="1:38" hidden="1">
      <c r="A3991" s="42" t="s">
        <v>231</v>
      </c>
      <c r="B3991" s="42" t="s">
        <v>178</v>
      </c>
      <c r="C3991" s="43">
        <v>40080</v>
      </c>
      <c r="D3991" s="42">
        <v>2009</v>
      </c>
      <c r="E3991" s="44">
        <v>0.50347222222222221</v>
      </c>
      <c r="F3991" s="44">
        <v>0.55625000000000002</v>
      </c>
      <c r="G3991" s="44">
        <f t="shared" si="739"/>
        <v>5.2777777777777812E-2</v>
      </c>
      <c r="H3991" s="45">
        <v>2</v>
      </c>
      <c r="I3991" s="45">
        <v>1</v>
      </c>
      <c r="J3991" s="45">
        <v>3</v>
      </c>
      <c r="K3991" s="45">
        <v>3</v>
      </c>
      <c r="L3991" s="42" t="s">
        <v>220</v>
      </c>
      <c r="M3991" s="42" t="s">
        <v>221</v>
      </c>
      <c r="N3991" s="45">
        <v>1</v>
      </c>
      <c r="O3991" s="42">
        <f t="shared" si="726"/>
        <v>61.38</v>
      </c>
      <c r="P3991" s="45">
        <v>18.600000000000001</v>
      </c>
      <c r="Q3991" s="42">
        <v>18</v>
      </c>
      <c r="R3991" s="42">
        <v>15</v>
      </c>
      <c r="S3991" s="42">
        <f t="shared" si="728"/>
        <v>61.38</v>
      </c>
      <c r="T3991" s="42">
        <v>18.600000000000001</v>
      </c>
      <c r="U3991" s="42">
        <f t="shared" si="729"/>
        <v>55.44</v>
      </c>
      <c r="V3991" s="42">
        <f t="shared" si="730"/>
        <v>16.8</v>
      </c>
      <c r="W3991" s="46">
        <v>27.838529999999999</v>
      </c>
      <c r="X3991" s="46">
        <v>-115.16334000000001</v>
      </c>
      <c r="Y3991" s="65">
        <f t="shared" si="731"/>
        <v>69.800000000000011</v>
      </c>
      <c r="Z3991" s="45">
        <v>21</v>
      </c>
      <c r="AA3991" s="45">
        <v>8</v>
      </c>
      <c r="AB3991" s="42" t="s">
        <v>44</v>
      </c>
      <c r="AC3991" s="42">
        <v>4</v>
      </c>
      <c r="AD3991" s="42">
        <v>21</v>
      </c>
      <c r="AE3991" s="45">
        <v>1</v>
      </c>
      <c r="AF3991" s="42">
        <v>18</v>
      </c>
      <c r="AG3991" s="42">
        <v>270</v>
      </c>
      <c r="AH3991" t="s">
        <v>250</v>
      </c>
      <c r="AI3991" s="70">
        <f t="shared" si="736"/>
        <v>16.045999999999999</v>
      </c>
      <c r="AJ3991" s="71" t="s">
        <v>369</v>
      </c>
      <c r="AK3991" s="72">
        <f t="shared" si="737"/>
        <v>2.5000862380340183</v>
      </c>
      <c r="AL3991" s="73">
        <f t="shared" si="738"/>
        <v>2.5000862380340183</v>
      </c>
    </row>
    <row r="3992" spans="1:38" hidden="1">
      <c r="A3992" s="42" t="s">
        <v>231</v>
      </c>
      <c r="B3992" s="42" t="s">
        <v>178</v>
      </c>
      <c r="C3992" s="43">
        <v>40080</v>
      </c>
      <c r="D3992" s="42">
        <v>2009</v>
      </c>
      <c r="E3992" s="44">
        <v>0.50347222222222221</v>
      </c>
      <c r="F3992" s="44">
        <v>0.55625000000000002</v>
      </c>
      <c r="G3992" s="44">
        <f t="shared" si="739"/>
        <v>5.2777777777777812E-2</v>
      </c>
      <c r="H3992" s="45">
        <v>2</v>
      </c>
      <c r="I3992" s="45">
        <v>1</v>
      </c>
      <c r="J3992" s="45">
        <v>3</v>
      </c>
      <c r="K3992" s="45">
        <v>3</v>
      </c>
      <c r="L3992" s="42" t="s">
        <v>220</v>
      </c>
      <c r="M3992" s="42" t="s">
        <v>221</v>
      </c>
      <c r="N3992" s="45">
        <v>1</v>
      </c>
      <c r="O3992" s="42">
        <f t="shared" si="726"/>
        <v>61.38</v>
      </c>
      <c r="P3992" s="45">
        <v>18.600000000000001</v>
      </c>
      <c r="Q3992" s="42">
        <v>18</v>
      </c>
      <c r="R3992" s="42">
        <v>15</v>
      </c>
      <c r="S3992" s="42">
        <f t="shared" si="728"/>
        <v>61.38</v>
      </c>
      <c r="T3992" s="42">
        <v>18.600000000000001</v>
      </c>
      <c r="U3992" s="42">
        <f t="shared" si="729"/>
        <v>55.44</v>
      </c>
      <c r="V3992" s="42">
        <f t="shared" si="730"/>
        <v>16.8</v>
      </c>
      <c r="W3992" s="46">
        <v>27.838529999999999</v>
      </c>
      <c r="X3992" s="46">
        <v>-115.16334000000001</v>
      </c>
      <c r="Y3992" s="65">
        <f t="shared" si="731"/>
        <v>69.800000000000011</v>
      </c>
      <c r="Z3992" s="45">
        <v>21</v>
      </c>
      <c r="AA3992" s="45">
        <v>8</v>
      </c>
      <c r="AB3992" s="42" t="s">
        <v>44</v>
      </c>
      <c r="AC3992" s="42">
        <v>5</v>
      </c>
      <c r="AD3992" s="42">
        <v>20</v>
      </c>
      <c r="AE3992" s="45">
        <v>1</v>
      </c>
      <c r="AF3992" s="42">
        <v>25</v>
      </c>
      <c r="AG3992" s="42">
        <v>270</v>
      </c>
      <c r="AH3992" t="s">
        <v>250</v>
      </c>
      <c r="AI3992" s="70">
        <f t="shared" si="736"/>
        <v>15.337</v>
      </c>
      <c r="AJ3992" s="71" t="s">
        <v>369</v>
      </c>
      <c r="AK3992" s="72">
        <f t="shared" si="737"/>
        <v>2.2645047633742106</v>
      </c>
      <c r="AL3992" s="73">
        <f t="shared" si="738"/>
        <v>2.2645047633742106</v>
      </c>
    </row>
    <row r="3993" spans="1:38" hidden="1">
      <c r="A3993" s="42" t="s">
        <v>232</v>
      </c>
      <c r="B3993" s="42" t="s">
        <v>178</v>
      </c>
      <c r="C3993" s="43">
        <v>40080</v>
      </c>
      <c r="D3993" s="42">
        <v>2009</v>
      </c>
      <c r="E3993" s="44">
        <v>0.46458333333333335</v>
      </c>
      <c r="F3993" s="44">
        <v>0.49652777777777773</v>
      </c>
      <c r="G3993" s="44">
        <f t="shared" si="739"/>
        <v>3.1944444444444386E-2</v>
      </c>
      <c r="H3993" s="45">
        <v>2</v>
      </c>
      <c r="I3993" s="45">
        <v>1</v>
      </c>
      <c r="J3993" s="45">
        <v>2</v>
      </c>
      <c r="K3993" s="45">
        <v>2</v>
      </c>
      <c r="L3993" s="42" t="s">
        <v>220</v>
      </c>
      <c r="M3993" s="42" t="s">
        <v>221</v>
      </c>
      <c r="N3993" s="45">
        <v>1</v>
      </c>
      <c r="O3993" s="42">
        <f t="shared" si="726"/>
        <v>49.5</v>
      </c>
      <c r="P3993" s="45">
        <v>15</v>
      </c>
      <c r="Q3993" s="42">
        <f t="shared" ref="Q3993:Q4056" si="740">R3993*3.3</f>
        <v>49.5</v>
      </c>
      <c r="R3993" s="42">
        <v>15</v>
      </c>
      <c r="S3993" s="42">
        <f t="shared" si="728"/>
        <v>49.5</v>
      </c>
      <c r="T3993" s="42">
        <v>15</v>
      </c>
      <c r="U3993" s="42">
        <f t="shared" si="729"/>
        <v>49.5</v>
      </c>
      <c r="V3993" s="42">
        <f t="shared" si="730"/>
        <v>15</v>
      </c>
      <c r="W3993" s="46">
        <v>27.84262</v>
      </c>
      <c r="X3993" s="46">
        <v>-115.16145</v>
      </c>
      <c r="Y3993" s="65">
        <f t="shared" si="731"/>
        <v>69.800000000000011</v>
      </c>
      <c r="Z3993" s="45">
        <v>21</v>
      </c>
      <c r="AA3993" s="45">
        <v>7</v>
      </c>
      <c r="AB3993" s="42" t="s">
        <v>44</v>
      </c>
      <c r="AC3993" s="42">
        <v>1</v>
      </c>
      <c r="AD3993" s="42">
        <v>20</v>
      </c>
      <c r="AE3993" s="45">
        <v>1</v>
      </c>
      <c r="AF3993" s="42">
        <v>3</v>
      </c>
      <c r="AG3993" s="42">
        <v>180</v>
      </c>
      <c r="AH3993" t="s">
        <v>250</v>
      </c>
      <c r="AI3993" s="70">
        <f t="shared" si="736"/>
        <v>15.337</v>
      </c>
      <c r="AJ3993" s="71" t="s">
        <v>369</v>
      </c>
      <c r="AK3993" s="72">
        <f t="shared" si="737"/>
        <v>2.2645047633742106</v>
      </c>
      <c r="AL3993" s="73">
        <f t="shared" si="738"/>
        <v>2.2645047633742106</v>
      </c>
    </row>
    <row r="3994" spans="1:38" hidden="1">
      <c r="A3994" s="42" t="s">
        <v>232</v>
      </c>
      <c r="B3994" s="42" t="s">
        <v>178</v>
      </c>
      <c r="C3994" s="43">
        <v>40080</v>
      </c>
      <c r="D3994" s="42">
        <v>2009</v>
      </c>
      <c r="E3994" s="44">
        <v>0.46458333333333335</v>
      </c>
      <c r="F3994" s="44">
        <v>0.49652777777777773</v>
      </c>
      <c r="G3994" s="44">
        <f t="shared" si="739"/>
        <v>3.1944444444444386E-2</v>
      </c>
      <c r="H3994" s="45">
        <v>2</v>
      </c>
      <c r="I3994" s="45">
        <v>1</v>
      </c>
      <c r="J3994" s="45">
        <v>2</v>
      </c>
      <c r="K3994" s="45">
        <v>2</v>
      </c>
      <c r="L3994" s="42" t="s">
        <v>220</v>
      </c>
      <c r="M3994" s="42" t="s">
        <v>221</v>
      </c>
      <c r="N3994" s="45">
        <v>1</v>
      </c>
      <c r="O3994" s="42">
        <f t="shared" si="726"/>
        <v>49.5</v>
      </c>
      <c r="P3994" s="45">
        <v>15</v>
      </c>
      <c r="Q3994" s="42">
        <f t="shared" si="740"/>
        <v>49.5</v>
      </c>
      <c r="R3994" s="42">
        <v>15</v>
      </c>
      <c r="S3994" s="42">
        <f t="shared" si="728"/>
        <v>49.5</v>
      </c>
      <c r="T3994" s="42">
        <v>15</v>
      </c>
      <c r="U3994" s="42">
        <f t="shared" si="729"/>
        <v>49.5</v>
      </c>
      <c r="V3994" s="42">
        <f t="shared" si="730"/>
        <v>15</v>
      </c>
      <c r="W3994" s="46">
        <v>27.84262</v>
      </c>
      <c r="X3994" s="46">
        <v>-115.16145</v>
      </c>
      <c r="Y3994" s="65">
        <f t="shared" si="731"/>
        <v>69.800000000000011</v>
      </c>
      <c r="Z3994" s="45">
        <v>21</v>
      </c>
      <c r="AA3994" s="45">
        <v>7</v>
      </c>
      <c r="AB3994" s="42" t="s">
        <v>44</v>
      </c>
      <c r="AC3994" s="42">
        <v>2</v>
      </c>
      <c r="AD3994" s="42">
        <v>8</v>
      </c>
      <c r="AE3994" s="45">
        <v>1</v>
      </c>
      <c r="AF3994" s="42">
        <v>6</v>
      </c>
      <c r="AG3994" s="42">
        <v>180</v>
      </c>
      <c r="AH3994" t="s">
        <v>250</v>
      </c>
      <c r="AI3994" s="70">
        <f t="shared" si="736"/>
        <v>6.8289999999999997</v>
      </c>
      <c r="AJ3994" s="71" t="s">
        <v>369</v>
      </c>
      <c r="AK3994" s="72">
        <f t="shared" si="737"/>
        <v>0.38498499317927082</v>
      </c>
      <c r="AL3994" s="73">
        <f t="shared" si="738"/>
        <v>0.38498499317927082</v>
      </c>
    </row>
    <row r="3995" spans="1:38" hidden="1">
      <c r="A3995" s="42" t="s">
        <v>232</v>
      </c>
      <c r="B3995" s="42" t="s">
        <v>178</v>
      </c>
      <c r="C3995" s="43">
        <v>40080</v>
      </c>
      <c r="D3995" s="42">
        <v>2009</v>
      </c>
      <c r="E3995" s="44">
        <v>0.46458333333333335</v>
      </c>
      <c r="F3995" s="44">
        <v>0.49652777777777773</v>
      </c>
      <c r="G3995" s="44">
        <f t="shared" si="739"/>
        <v>3.1944444444444386E-2</v>
      </c>
      <c r="H3995" s="45">
        <v>2</v>
      </c>
      <c r="I3995" s="45">
        <v>1</v>
      </c>
      <c r="J3995" s="45">
        <v>2</v>
      </c>
      <c r="K3995" s="45">
        <v>2</v>
      </c>
      <c r="L3995" s="42" t="s">
        <v>220</v>
      </c>
      <c r="M3995" s="42" t="s">
        <v>221</v>
      </c>
      <c r="N3995" s="45">
        <v>1</v>
      </c>
      <c r="O3995" s="42">
        <f t="shared" si="726"/>
        <v>49.5</v>
      </c>
      <c r="P3995" s="45">
        <v>15</v>
      </c>
      <c r="Q3995" s="42">
        <f t="shared" si="740"/>
        <v>49.5</v>
      </c>
      <c r="R3995" s="42">
        <v>15</v>
      </c>
      <c r="S3995" s="42">
        <f t="shared" si="728"/>
        <v>49.5</v>
      </c>
      <c r="T3995" s="42">
        <v>15</v>
      </c>
      <c r="U3995" s="42">
        <f t="shared" si="729"/>
        <v>49.5</v>
      </c>
      <c r="V3995" s="42">
        <f t="shared" si="730"/>
        <v>15</v>
      </c>
      <c r="W3995" s="46">
        <v>27.84262</v>
      </c>
      <c r="X3995" s="46">
        <v>-115.16145</v>
      </c>
      <c r="Y3995" s="65">
        <f t="shared" si="731"/>
        <v>69.800000000000011</v>
      </c>
      <c r="Z3995" s="45">
        <v>21</v>
      </c>
      <c r="AA3995" s="45">
        <v>7</v>
      </c>
      <c r="AB3995" s="42" t="s">
        <v>44</v>
      </c>
      <c r="AC3995" s="42">
        <v>2</v>
      </c>
      <c r="AD3995" s="42">
        <v>18</v>
      </c>
      <c r="AE3995" s="45">
        <v>1</v>
      </c>
      <c r="AF3995" s="42">
        <v>6</v>
      </c>
      <c r="AG3995" s="42">
        <v>180</v>
      </c>
      <c r="AH3995" t="s">
        <v>250</v>
      </c>
      <c r="AI3995" s="70">
        <f t="shared" si="736"/>
        <v>13.918999999999999</v>
      </c>
      <c r="AJ3995" s="71" t="s">
        <v>369</v>
      </c>
      <c r="AK3995" s="72">
        <f t="shared" si="737"/>
        <v>1.8310631406548505</v>
      </c>
      <c r="AL3995" s="73">
        <f t="shared" si="738"/>
        <v>1.8310631406548505</v>
      </c>
    </row>
    <row r="3996" spans="1:38" hidden="1">
      <c r="A3996" s="42" t="s">
        <v>232</v>
      </c>
      <c r="B3996" s="42" t="s">
        <v>178</v>
      </c>
      <c r="C3996" s="43">
        <v>40080</v>
      </c>
      <c r="D3996" s="42">
        <v>2009</v>
      </c>
      <c r="E3996" s="44">
        <v>0.46458333333333335</v>
      </c>
      <c r="F3996" s="44">
        <v>0.49652777777777773</v>
      </c>
      <c r="G3996" s="44">
        <f t="shared" si="739"/>
        <v>3.1944444444444386E-2</v>
      </c>
      <c r="H3996" s="45">
        <v>2</v>
      </c>
      <c r="I3996" s="45">
        <v>1</v>
      </c>
      <c r="J3996" s="45">
        <v>2</v>
      </c>
      <c r="K3996" s="45">
        <v>2</v>
      </c>
      <c r="L3996" s="42" t="s">
        <v>220</v>
      </c>
      <c r="M3996" s="42" t="s">
        <v>221</v>
      </c>
      <c r="N3996" s="45">
        <v>1</v>
      </c>
      <c r="O3996" s="42">
        <f t="shared" si="726"/>
        <v>49.5</v>
      </c>
      <c r="P3996" s="45">
        <v>15</v>
      </c>
      <c r="Q3996" s="42">
        <f t="shared" si="740"/>
        <v>49.5</v>
      </c>
      <c r="R3996" s="42">
        <v>15</v>
      </c>
      <c r="S3996" s="42">
        <f t="shared" si="728"/>
        <v>49.5</v>
      </c>
      <c r="T3996" s="42">
        <v>15</v>
      </c>
      <c r="U3996" s="42">
        <f t="shared" si="729"/>
        <v>49.5</v>
      </c>
      <c r="V3996" s="42">
        <f t="shared" si="730"/>
        <v>15</v>
      </c>
      <c r="W3996" s="46">
        <v>27.84262</v>
      </c>
      <c r="X3996" s="46">
        <v>-115.16145</v>
      </c>
      <c r="Y3996" s="65">
        <f t="shared" si="731"/>
        <v>69.800000000000011</v>
      </c>
      <c r="Z3996" s="45">
        <v>21</v>
      </c>
      <c r="AA3996" s="45">
        <v>7</v>
      </c>
      <c r="AB3996" s="42" t="s">
        <v>44</v>
      </c>
      <c r="AC3996" s="42">
        <v>3</v>
      </c>
      <c r="AD3996" s="42">
        <v>21</v>
      </c>
      <c r="AE3996" s="45">
        <v>1</v>
      </c>
      <c r="AF3996" s="42">
        <v>10</v>
      </c>
      <c r="AG3996" s="42">
        <v>180</v>
      </c>
      <c r="AH3996" t="s">
        <v>250</v>
      </c>
      <c r="AI3996" s="70">
        <f t="shared" si="736"/>
        <v>16.045999999999999</v>
      </c>
      <c r="AJ3996" s="71" t="s">
        <v>369</v>
      </c>
      <c r="AK3996" s="72">
        <f t="shared" si="737"/>
        <v>2.5000862380340183</v>
      </c>
      <c r="AL3996" s="73">
        <f t="shared" si="738"/>
        <v>2.5000862380340183</v>
      </c>
    </row>
    <row r="3997" spans="1:38" hidden="1">
      <c r="A3997" s="42" t="s">
        <v>232</v>
      </c>
      <c r="B3997" s="42" t="s">
        <v>178</v>
      </c>
      <c r="C3997" s="43">
        <v>40080</v>
      </c>
      <c r="D3997" s="42">
        <v>2009</v>
      </c>
      <c r="E3997" s="44">
        <v>0.46458333333333335</v>
      </c>
      <c r="F3997" s="44">
        <v>0.49652777777777773</v>
      </c>
      <c r="G3997" s="44">
        <f t="shared" si="739"/>
        <v>3.1944444444444386E-2</v>
      </c>
      <c r="H3997" s="45">
        <v>2</v>
      </c>
      <c r="I3997" s="45">
        <v>1</v>
      </c>
      <c r="J3997" s="45">
        <v>2</v>
      </c>
      <c r="K3997" s="45">
        <v>2</v>
      </c>
      <c r="L3997" s="42" t="s">
        <v>220</v>
      </c>
      <c r="M3997" s="42" t="s">
        <v>221</v>
      </c>
      <c r="N3997" s="45">
        <v>1</v>
      </c>
      <c r="O3997" s="42">
        <f t="shared" si="726"/>
        <v>49.5</v>
      </c>
      <c r="P3997" s="45">
        <v>15</v>
      </c>
      <c r="Q3997" s="42">
        <f t="shared" si="740"/>
        <v>49.5</v>
      </c>
      <c r="R3997" s="42">
        <v>15</v>
      </c>
      <c r="S3997" s="42">
        <f t="shared" si="728"/>
        <v>49.5</v>
      </c>
      <c r="T3997" s="42">
        <v>15</v>
      </c>
      <c r="U3997" s="42">
        <f t="shared" si="729"/>
        <v>49.5</v>
      </c>
      <c r="V3997" s="42">
        <f t="shared" si="730"/>
        <v>15</v>
      </c>
      <c r="W3997" s="46">
        <v>27.84262</v>
      </c>
      <c r="X3997" s="46">
        <v>-115.16145</v>
      </c>
      <c r="Y3997" s="65">
        <f t="shared" si="731"/>
        <v>69.800000000000011</v>
      </c>
      <c r="Z3997" s="45">
        <v>21</v>
      </c>
      <c r="AA3997" s="45">
        <v>7</v>
      </c>
      <c r="AB3997" s="42" t="s">
        <v>44</v>
      </c>
      <c r="AC3997" s="42">
        <v>4</v>
      </c>
      <c r="AD3997" s="42">
        <v>14</v>
      </c>
      <c r="AE3997" s="45">
        <v>1</v>
      </c>
      <c r="AF3997" s="42">
        <v>13</v>
      </c>
      <c r="AG3997" s="42">
        <v>180</v>
      </c>
      <c r="AH3997" t="s">
        <v>250</v>
      </c>
      <c r="AI3997" s="70">
        <f t="shared" si="736"/>
        <v>11.083</v>
      </c>
      <c r="AJ3997" s="71" t="s">
        <v>369</v>
      </c>
      <c r="AK3997" s="72">
        <f t="shared" si="737"/>
        <v>1.1117350137621949</v>
      </c>
      <c r="AL3997" s="73">
        <f t="shared" si="738"/>
        <v>1.1117350137621949</v>
      </c>
    </row>
    <row r="3998" spans="1:38" hidden="1">
      <c r="A3998" s="42" t="s">
        <v>232</v>
      </c>
      <c r="B3998" s="42" t="s">
        <v>178</v>
      </c>
      <c r="C3998" s="43">
        <v>40080</v>
      </c>
      <c r="D3998" s="42">
        <v>2009</v>
      </c>
      <c r="E3998" s="44">
        <v>0.46458333333333335</v>
      </c>
      <c r="F3998" s="44">
        <v>0.49652777777777773</v>
      </c>
      <c r="G3998" s="44">
        <f t="shared" si="739"/>
        <v>3.1944444444444386E-2</v>
      </c>
      <c r="H3998" s="45">
        <v>2</v>
      </c>
      <c r="I3998" s="45">
        <v>1</v>
      </c>
      <c r="J3998" s="45">
        <v>2</v>
      </c>
      <c r="K3998" s="45">
        <v>2</v>
      </c>
      <c r="L3998" s="42" t="s">
        <v>220</v>
      </c>
      <c r="M3998" s="42" t="s">
        <v>221</v>
      </c>
      <c r="N3998" s="45">
        <v>1</v>
      </c>
      <c r="O3998" s="42">
        <f t="shared" si="726"/>
        <v>49.5</v>
      </c>
      <c r="P3998" s="45">
        <v>15</v>
      </c>
      <c r="Q3998" s="42">
        <f t="shared" si="740"/>
        <v>49.5</v>
      </c>
      <c r="R3998" s="42">
        <v>15</v>
      </c>
      <c r="S3998" s="42">
        <f t="shared" si="728"/>
        <v>49.5</v>
      </c>
      <c r="T3998" s="42">
        <v>15</v>
      </c>
      <c r="U3998" s="42">
        <f t="shared" si="729"/>
        <v>49.5</v>
      </c>
      <c r="V3998" s="42">
        <f t="shared" si="730"/>
        <v>15</v>
      </c>
      <c r="W3998" s="46">
        <v>27.84262</v>
      </c>
      <c r="X3998" s="46">
        <v>-115.16145</v>
      </c>
      <c r="Y3998" s="65">
        <f t="shared" si="731"/>
        <v>69.800000000000011</v>
      </c>
      <c r="Z3998" s="45">
        <v>21</v>
      </c>
      <c r="AA3998" s="45">
        <v>7</v>
      </c>
      <c r="AB3998" s="42" t="s">
        <v>44</v>
      </c>
      <c r="AC3998" s="42">
        <v>4</v>
      </c>
      <c r="AD3998" s="42">
        <v>20</v>
      </c>
      <c r="AE3998" s="45">
        <v>1</v>
      </c>
      <c r="AF3998" s="42">
        <v>13</v>
      </c>
      <c r="AG3998" s="42">
        <v>180</v>
      </c>
      <c r="AH3998" t="s">
        <v>250</v>
      </c>
      <c r="AI3998" s="70">
        <f t="shared" si="736"/>
        <v>15.337</v>
      </c>
      <c r="AJ3998" s="71" t="s">
        <v>369</v>
      </c>
      <c r="AK3998" s="72">
        <f t="shared" si="737"/>
        <v>2.2645047633742106</v>
      </c>
      <c r="AL3998" s="73">
        <f t="shared" si="738"/>
        <v>2.2645047633742106</v>
      </c>
    </row>
    <row r="3999" spans="1:38" hidden="1">
      <c r="A3999" s="42" t="s">
        <v>232</v>
      </c>
      <c r="B3999" s="42" t="s">
        <v>178</v>
      </c>
      <c r="C3999" s="43">
        <v>40080</v>
      </c>
      <c r="D3999" s="42">
        <v>2009</v>
      </c>
      <c r="E3999" s="44">
        <v>0.46458333333333335</v>
      </c>
      <c r="F3999" s="44">
        <v>0.49652777777777773</v>
      </c>
      <c r="G3999" s="44">
        <f t="shared" si="739"/>
        <v>3.1944444444444386E-2</v>
      </c>
      <c r="H3999" s="45">
        <v>2</v>
      </c>
      <c r="I3999" s="45">
        <v>1</v>
      </c>
      <c r="J3999" s="45">
        <v>2</v>
      </c>
      <c r="K3999" s="45">
        <v>2</v>
      </c>
      <c r="L3999" s="42" t="s">
        <v>220</v>
      </c>
      <c r="M3999" s="42" t="s">
        <v>221</v>
      </c>
      <c r="N3999" s="45">
        <v>1</v>
      </c>
      <c r="O3999" s="42">
        <f t="shared" si="726"/>
        <v>49.5</v>
      </c>
      <c r="P3999" s="45">
        <v>15</v>
      </c>
      <c r="Q3999" s="42">
        <f t="shared" si="740"/>
        <v>49.5</v>
      </c>
      <c r="R3999" s="42">
        <v>15</v>
      </c>
      <c r="S3999" s="42">
        <f t="shared" si="728"/>
        <v>49.5</v>
      </c>
      <c r="T3999" s="42">
        <v>15</v>
      </c>
      <c r="U3999" s="42">
        <f t="shared" si="729"/>
        <v>49.5</v>
      </c>
      <c r="V3999" s="42">
        <f t="shared" si="730"/>
        <v>15</v>
      </c>
      <c r="W3999" s="46">
        <v>27.84262</v>
      </c>
      <c r="X3999" s="46">
        <v>-115.16145</v>
      </c>
      <c r="Y3999" s="65">
        <f t="shared" si="731"/>
        <v>69.800000000000011</v>
      </c>
      <c r="Z3999" s="45">
        <v>21</v>
      </c>
      <c r="AA3999" s="45">
        <v>7</v>
      </c>
      <c r="AB3999" s="42" t="s">
        <v>44</v>
      </c>
      <c r="AC3999" s="42">
        <v>4</v>
      </c>
      <c r="AD3999" s="42">
        <v>21</v>
      </c>
      <c r="AE3999" s="45">
        <v>1</v>
      </c>
      <c r="AF3999" s="42">
        <v>13</v>
      </c>
      <c r="AG3999" s="42">
        <v>180</v>
      </c>
      <c r="AH3999" t="s">
        <v>250</v>
      </c>
      <c r="AI3999" s="70">
        <f t="shared" si="736"/>
        <v>16.045999999999999</v>
      </c>
      <c r="AJ3999" s="71" t="s">
        <v>369</v>
      </c>
      <c r="AK3999" s="72">
        <f t="shared" si="737"/>
        <v>2.5000862380340183</v>
      </c>
      <c r="AL3999" s="73">
        <f t="shared" si="738"/>
        <v>2.5000862380340183</v>
      </c>
    </row>
    <row r="4000" spans="1:38" hidden="1">
      <c r="A4000" s="42" t="s">
        <v>232</v>
      </c>
      <c r="B4000" s="42" t="s">
        <v>178</v>
      </c>
      <c r="C4000" s="43">
        <v>40080</v>
      </c>
      <c r="D4000" s="42">
        <v>2009</v>
      </c>
      <c r="E4000" s="44">
        <v>0.46458333333333335</v>
      </c>
      <c r="F4000" s="44">
        <v>0.49652777777777773</v>
      </c>
      <c r="G4000" s="44">
        <f t="shared" si="739"/>
        <v>3.1944444444444386E-2</v>
      </c>
      <c r="H4000" s="45">
        <v>2</v>
      </c>
      <c r="I4000" s="45">
        <v>1</v>
      </c>
      <c r="J4000" s="45">
        <v>2</v>
      </c>
      <c r="K4000" s="45">
        <v>2</v>
      </c>
      <c r="L4000" s="42" t="s">
        <v>220</v>
      </c>
      <c r="M4000" s="42" t="s">
        <v>221</v>
      </c>
      <c r="N4000" s="45">
        <v>1</v>
      </c>
      <c r="O4000" s="42">
        <f t="shared" si="726"/>
        <v>49.5</v>
      </c>
      <c r="P4000" s="45">
        <v>15</v>
      </c>
      <c r="Q4000" s="42">
        <f t="shared" si="740"/>
        <v>49.5</v>
      </c>
      <c r="R4000" s="42">
        <v>15</v>
      </c>
      <c r="S4000" s="42">
        <f t="shared" si="728"/>
        <v>49.5</v>
      </c>
      <c r="T4000" s="42">
        <v>15</v>
      </c>
      <c r="U4000" s="42">
        <f t="shared" si="729"/>
        <v>49.5</v>
      </c>
      <c r="V4000" s="42">
        <f t="shared" si="730"/>
        <v>15</v>
      </c>
      <c r="W4000" s="46">
        <v>27.84262</v>
      </c>
      <c r="X4000" s="46">
        <v>-115.16145</v>
      </c>
      <c r="Y4000" s="65">
        <f t="shared" si="731"/>
        <v>69.800000000000011</v>
      </c>
      <c r="Z4000" s="45">
        <v>21</v>
      </c>
      <c r="AA4000" s="45">
        <v>7</v>
      </c>
      <c r="AB4000" s="42" t="s">
        <v>44</v>
      </c>
      <c r="AC4000" s="42">
        <v>5</v>
      </c>
      <c r="AD4000" s="42">
        <v>17</v>
      </c>
      <c r="AE4000" s="45">
        <v>1</v>
      </c>
      <c r="AF4000" s="42">
        <v>16</v>
      </c>
      <c r="AG4000" s="42">
        <v>180</v>
      </c>
      <c r="AH4000" t="s">
        <v>250</v>
      </c>
      <c r="AI4000" s="70">
        <f t="shared" si="736"/>
        <v>13.209999999999999</v>
      </c>
      <c r="AJ4000" s="71" t="s">
        <v>369</v>
      </c>
      <c r="AK4000" s="72">
        <f t="shared" si="737"/>
        <v>1.6329725885917237</v>
      </c>
      <c r="AL4000" s="73">
        <f t="shared" si="738"/>
        <v>1.6329725885917237</v>
      </c>
    </row>
    <row r="4001" spans="1:38" hidden="1">
      <c r="A4001" s="42" t="s">
        <v>232</v>
      </c>
      <c r="B4001" s="42" t="s">
        <v>178</v>
      </c>
      <c r="C4001" s="43">
        <v>40080</v>
      </c>
      <c r="D4001" s="42">
        <v>2009</v>
      </c>
      <c r="E4001" s="44">
        <v>0.46458333333333335</v>
      </c>
      <c r="F4001" s="44">
        <v>0.49652777777777773</v>
      </c>
      <c r="G4001" s="44">
        <f t="shared" si="739"/>
        <v>3.1944444444444386E-2</v>
      </c>
      <c r="H4001" s="45">
        <v>2</v>
      </c>
      <c r="I4001" s="45">
        <v>1</v>
      </c>
      <c r="J4001" s="45">
        <v>2</v>
      </c>
      <c r="K4001" s="45">
        <v>2</v>
      </c>
      <c r="L4001" s="42" t="s">
        <v>220</v>
      </c>
      <c r="M4001" s="42" t="s">
        <v>221</v>
      </c>
      <c r="N4001" s="45">
        <v>1</v>
      </c>
      <c r="O4001" s="42">
        <f t="shared" si="726"/>
        <v>49.5</v>
      </c>
      <c r="P4001" s="45">
        <v>15</v>
      </c>
      <c r="Q4001" s="42">
        <f t="shared" si="740"/>
        <v>49.5</v>
      </c>
      <c r="R4001" s="42">
        <v>15</v>
      </c>
      <c r="S4001" s="42">
        <f t="shared" si="728"/>
        <v>49.5</v>
      </c>
      <c r="T4001" s="42">
        <v>15</v>
      </c>
      <c r="U4001" s="42">
        <f t="shared" si="729"/>
        <v>49.5</v>
      </c>
      <c r="V4001" s="42">
        <f t="shared" si="730"/>
        <v>15</v>
      </c>
      <c r="W4001" s="46">
        <v>27.84262</v>
      </c>
      <c r="X4001" s="46">
        <v>-115.16145</v>
      </c>
      <c r="Y4001" s="65">
        <f t="shared" si="731"/>
        <v>69.800000000000011</v>
      </c>
      <c r="Z4001" s="45">
        <v>21</v>
      </c>
      <c r="AA4001" s="45">
        <v>7</v>
      </c>
      <c r="AB4001" s="42" t="s">
        <v>44</v>
      </c>
      <c r="AC4001" s="42">
        <v>6</v>
      </c>
      <c r="AD4001" s="42">
        <v>14</v>
      </c>
      <c r="AE4001" s="45">
        <v>1</v>
      </c>
      <c r="AF4001" s="42">
        <v>18</v>
      </c>
      <c r="AG4001" s="42">
        <v>180</v>
      </c>
      <c r="AH4001" t="s">
        <v>250</v>
      </c>
      <c r="AI4001" s="70">
        <f t="shared" si="736"/>
        <v>11.083</v>
      </c>
      <c r="AJ4001" s="71" t="s">
        <v>369</v>
      </c>
      <c r="AK4001" s="72">
        <f t="shared" si="737"/>
        <v>1.1117350137621949</v>
      </c>
      <c r="AL4001" s="73">
        <f t="shared" si="738"/>
        <v>1.1117350137621949</v>
      </c>
    </row>
    <row r="4002" spans="1:38" hidden="1">
      <c r="A4002" s="42" t="s">
        <v>232</v>
      </c>
      <c r="B4002" s="42" t="s">
        <v>178</v>
      </c>
      <c r="C4002" s="43">
        <v>40080</v>
      </c>
      <c r="D4002" s="42">
        <v>2009</v>
      </c>
      <c r="E4002" s="44">
        <v>0.46458333333333335</v>
      </c>
      <c r="F4002" s="44">
        <v>0.49652777777777773</v>
      </c>
      <c r="G4002" s="44">
        <f t="shared" si="739"/>
        <v>3.1944444444444386E-2</v>
      </c>
      <c r="H4002" s="45">
        <v>2</v>
      </c>
      <c r="I4002" s="45">
        <v>1</v>
      </c>
      <c r="J4002" s="45">
        <v>2</v>
      </c>
      <c r="K4002" s="45">
        <v>2</v>
      </c>
      <c r="L4002" s="42" t="s">
        <v>220</v>
      </c>
      <c r="M4002" s="42" t="s">
        <v>221</v>
      </c>
      <c r="N4002" s="45">
        <v>1</v>
      </c>
      <c r="O4002" s="42">
        <f t="shared" si="726"/>
        <v>49.5</v>
      </c>
      <c r="P4002" s="45">
        <v>15</v>
      </c>
      <c r="Q4002" s="42">
        <f t="shared" si="740"/>
        <v>49.5</v>
      </c>
      <c r="R4002" s="42">
        <v>15</v>
      </c>
      <c r="S4002" s="42">
        <f t="shared" si="728"/>
        <v>49.5</v>
      </c>
      <c r="T4002" s="42">
        <v>15</v>
      </c>
      <c r="U4002" s="42">
        <f t="shared" si="729"/>
        <v>49.5</v>
      </c>
      <c r="V4002" s="42">
        <f t="shared" si="730"/>
        <v>15</v>
      </c>
      <c r="W4002" s="46">
        <v>27.84262</v>
      </c>
      <c r="X4002" s="46">
        <v>-115.16145</v>
      </c>
      <c r="Y4002" s="65">
        <f t="shared" si="731"/>
        <v>69.800000000000011</v>
      </c>
      <c r="Z4002" s="45">
        <v>21</v>
      </c>
      <c r="AA4002" s="45">
        <v>7</v>
      </c>
      <c r="AB4002" s="42" t="s">
        <v>44</v>
      </c>
      <c r="AC4002" s="42">
        <v>6</v>
      </c>
      <c r="AD4002" s="42">
        <v>16</v>
      </c>
      <c r="AE4002" s="45">
        <v>1</v>
      </c>
      <c r="AF4002" s="42">
        <v>18</v>
      </c>
      <c r="AG4002" s="42">
        <v>180</v>
      </c>
      <c r="AH4002" t="s">
        <v>250</v>
      </c>
      <c r="AI4002" s="70">
        <f t="shared" si="736"/>
        <v>12.500999999999999</v>
      </c>
      <c r="AJ4002" s="71" t="s">
        <v>369</v>
      </c>
      <c r="AK4002" s="72">
        <f t="shared" si="737"/>
        <v>1.4471406331162124</v>
      </c>
      <c r="AL4002" s="73">
        <f t="shared" si="738"/>
        <v>1.4471406331162124</v>
      </c>
    </row>
    <row r="4003" spans="1:38" hidden="1">
      <c r="A4003" s="42" t="s">
        <v>232</v>
      </c>
      <c r="B4003" s="42" t="s">
        <v>178</v>
      </c>
      <c r="C4003" s="43">
        <v>40080</v>
      </c>
      <c r="D4003" s="42">
        <v>2009</v>
      </c>
      <c r="E4003" s="44">
        <v>0.46458333333333335</v>
      </c>
      <c r="F4003" s="44">
        <v>0.49652777777777773</v>
      </c>
      <c r="G4003" s="44">
        <f t="shared" si="739"/>
        <v>3.1944444444444386E-2</v>
      </c>
      <c r="H4003" s="45">
        <v>2</v>
      </c>
      <c r="I4003" s="45">
        <v>1</v>
      </c>
      <c r="J4003" s="45">
        <v>2</v>
      </c>
      <c r="K4003" s="45">
        <v>2</v>
      </c>
      <c r="L4003" s="42" t="s">
        <v>220</v>
      </c>
      <c r="M4003" s="42" t="s">
        <v>221</v>
      </c>
      <c r="N4003" s="45">
        <v>1</v>
      </c>
      <c r="O4003" s="42">
        <f t="shared" si="726"/>
        <v>49.5</v>
      </c>
      <c r="P4003" s="45">
        <v>15</v>
      </c>
      <c r="Q4003" s="42">
        <f t="shared" si="740"/>
        <v>49.5</v>
      </c>
      <c r="R4003" s="42">
        <v>15</v>
      </c>
      <c r="S4003" s="42">
        <f t="shared" si="728"/>
        <v>49.5</v>
      </c>
      <c r="T4003" s="42">
        <v>15</v>
      </c>
      <c r="U4003" s="42">
        <f t="shared" si="729"/>
        <v>49.5</v>
      </c>
      <c r="V4003" s="42">
        <f t="shared" si="730"/>
        <v>15</v>
      </c>
      <c r="W4003" s="46">
        <v>27.84262</v>
      </c>
      <c r="X4003" s="46">
        <v>-115.16145</v>
      </c>
      <c r="Y4003" s="65">
        <f t="shared" si="731"/>
        <v>69.800000000000011</v>
      </c>
      <c r="Z4003" s="45">
        <v>21</v>
      </c>
      <c r="AA4003" s="45">
        <v>7</v>
      </c>
      <c r="AB4003" s="42" t="s">
        <v>44</v>
      </c>
      <c r="AC4003" s="42">
        <v>7</v>
      </c>
      <c r="AD4003" s="42">
        <v>19</v>
      </c>
      <c r="AE4003" s="45">
        <v>1</v>
      </c>
      <c r="AF4003" s="42">
        <v>21</v>
      </c>
      <c r="AG4003" s="42">
        <v>180</v>
      </c>
      <c r="AH4003" t="s">
        <v>250</v>
      </c>
      <c r="AI4003" s="70">
        <f t="shared" si="736"/>
        <v>14.628</v>
      </c>
      <c r="AJ4003" s="71" t="s">
        <v>369</v>
      </c>
      <c r="AK4003" s="72">
        <f t="shared" si="737"/>
        <v>2.041534710262368</v>
      </c>
      <c r="AL4003" s="73">
        <f t="shared" si="738"/>
        <v>2.041534710262368</v>
      </c>
    </row>
    <row r="4004" spans="1:38" hidden="1">
      <c r="A4004" s="42" t="s">
        <v>232</v>
      </c>
      <c r="B4004" s="42" t="s">
        <v>178</v>
      </c>
      <c r="C4004" s="43">
        <v>40080</v>
      </c>
      <c r="D4004" s="42">
        <v>2009</v>
      </c>
      <c r="E4004" s="44">
        <v>0.46458333333333335</v>
      </c>
      <c r="F4004" s="44">
        <v>0.49652777777777773</v>
      </c>
      <c r="G4004" s="44">
        <f t="shared" si="739"/>
        <v>3.1944444444444386E-2</v>
      </c>
      <c r="H4004" s="45">
        <v>2</v>
      </c>
      <c r="I4004" s="45">
        <v>1</v>
      </c>
      <c r="J4004" s="45">
        <v>2</v>
      </c>
      <c r="K4004" s="45">
        <v>2</v>
      </c>
      <c r="L4004" s="42" t="s">
        <v>220</v>
      </c>
      <c r="M4004" s="42" t="s">
        <v>221</v>
      </c>
      <c r="N4004" s="45">
        <v>1</v>
      </c>
      <c r="O4004" s="42">
        <f t="shared" si="726"/>
        <v>49.5</v>
      </c>
      <c r="P4004" s="45">
        <v>15</v>
      </c>
      <c r="Q4004" s="42">
        <f t="shared" si="740"/>
        <v>49.5</v>
      </c>
      <c r="R4004" s="42">
        <v>15</v>
      </c>
      <c r="S4004" s="42">
        <f t="shared" si="728"/>
        <v>49.5</v>
      </c>
      <c r="T4004" s="42">
        <v>15</v>
      </c>
      <c r="U4004" s="42">
        <f t="shared" si="729"/>
        <v>49.5</v>
      </c>
      <c r="V4004" s="42">
        <f t="shared" si="730"/>
        <v>15</v>
      </c>
      <c r="W4004" s="46">
        <v>27.84262</v>
      </c>
      <c r="X4004" s="46">
        <v>-115.16145</v>
      </c>
      <c r="Y4004" s="65">
        <f t="shared" si="731"/>
        <v>69.800000000000011</v>
      </c>
      <c r="Z4004" s="45">
        <v>21</v>
      </c>
      <c r="AA4004" s="45">
        <v>7</v>
      </c>
      <c r="AB4004" s="42" t="s">
        <v>44</v>
      </c>
      <c r="AC4004" s="42">
        <v>8</v>
      </c>
      <c r="AD4004" s="42">
        <v>17</v>
      </c>
      <c r="AE4004" s="45">
        <v>1</v>
      </c>
      <c r="AF4004" s="42">
        <v>23</v>
      </c>
      <c r="AG4004" s="42">
        <v>180</v>
      </c>
      <c r="AH4004" t="s">
        <v>250</v>
      </c>
      <c r="AI4004" s="70">
        <f t="shared" si="736"/>
        <v>13.209999999999999</v>
      </c>
      <c r="AJ4004" s="71" t="s">
        <v>369</v>
      </c>
      <c r="AK4004" s="72">
        <f t="shared" si="737"/>
        <v>1.6329725885917237</v>
      </c>
      <c r="AL4004" s="73">
        <f t="shared" si="738"/>
        <v>1.6329725885917237</v>
      </c>
    </row>
    <row r="4005" spans="1:38" hidden="1">
      <c r="A4005" s="42" t="s">
        <v>232</v>
      </c>
      <c r="B4005" s="42" t="s">
        <v>178</v>
      </c>
      <c r="C4005" s="43">
        <v>40080</v>
      </c>
      <c r="D4005" s="42">
        <v>2009</v>
      </c>
      <c r="E4005" s="44">
        <v>0.46458333333333335</v>
      </c>
      <c r="F4005" s="44">
        <v>0.49652777777777773</v>
      </c>
      <c r="G4005" s="44">
        <f t="shared" si="739"/>
        <v>3.1944444444444386E-2</v>
      </c>
      <c r="H4005" s="45">
        <v>2</v>
      </c>
      <c r="I4005" s="45">
        <v>1</v>
      </c>
      <c r="J4005" s="45">
        <v>2</v>
      </c>
      <c r="K4005" s="45">
        <v>2</v>
      </c>
      <c r="L4005" s="42" t="s">
        <v>220</v>
      </c>
      <c r="M4005" s="42" t="s">
        <v>221</v>
      </c>
      <c r="N4005" s="45">
        <v>1</v>
      </c>
      <c r="O4005" s="42">
        <f t="shared" si="726"/>
        <v>49.5</v>
      </c>
      <c r="P4005" s="45">
        <v>15</v>
      </c>
      <c r="Q4005" s="42">
        <f t="shared" si="740"/>
        <v>49.5</v>
      </c>
      <c r="R4005" s="42">
        <v>15</v>
      </c>
      <c r="S4005" s="42">
        <f t="shared" si="728"/>
        <v>49.5</v>
      </c>
      <c r="T4005" s="42">
        <v>15</v>
      </c>
      <c r="U4005" s="42">
        <f t="shared" si="729"/>
        <v>49.5</v>
      </c>
      <c r="V4005" s="42">
        <f t="shared" si="730"/>
        <v>15</v>
      </c>
      <c r="W4005" s="46">
        <v>27.84262</v>
      </c>
      <c r="X4005" s="46">
        <v>-115.16145</v>
      </c>
      <c r="Y4005" s="65">
        <f t="shared" si="731"/>
        <v>69.800000000000011</v>
      </c>
      <c r="Z4005" s="45">
        <v>21</v>
      </c>
      <c r="AA4005" s="45">
        <v>7</v>
      </c>
      <c r="AB4005" s="42" t="s">
        <v>44</v>
      </c>
      <c r="AC4005" s="42">
        <v>8</v>
      </c>
      <c r="AD4005" s="42">
        <v>20</v>
      </c>
      <c r="AE4005" s="45">
        <v>1</v>
      </c>
      <c r="AF4005" s="42">
        <v>23</v>
      </c>
      <c r="AG4005" s="42">
        <v>180</v>
      </c>
      <c r="AH4005" t="s">
        <v>250</v>
      </c>
      <c r="AI4005" s="70">
        <f t="shared" si="736"/>
        <v>15.337</v>
      </c>
      <c r="AJ4005" s="71" t="s">
        <v>369</v>
      </c>
      <c r="AK4005" s="72">
        <f t="shared" si="737"/>
        <v>2.2645047633742106</v>
      </c>
      <c r="AL4005" s="73">
        <f t="shared" si="738"/>
        <v>2.2645047633742106</v>
      </c>
    </row>
    <row r="4006" spans="1:38" hidden="1">
      <c r="A4006" s="42" t="s">
        <v>232</v>
      </c>
      <c r="B4006" s="42" t="s">
        <v>178</v>
      </c>
      <c r="C4006" s="43">
        <v>40080</v>
      </c>
      <c r="D4006" s="42">
        <v>2009</v>
      </c>
      <c r="E4006" s="44">
        <v>0.46458333333333335</v>
      </c>
      <c r="F4006" s="44">
        <v>0.49652777777777773</v>
      </c>
      <c r="G4006" s="44">
        <f t="shared" si="739"/>
        <v>3.1944444444444386E-2</v>
      </c>
      <c r="H4006" s="45">
        <v>2</v>
      </c>
      <c r="I4006" s="45">
        <v>1</v>
      </c>
      <c r="J4006" s="45">
        <v>2</v>
      </c>
      <c r="K4006" s="45">
        <v>2</v>
      </c>
      <c r="L4006" s="42" t="s">
        <v>220</v>
      </c>
      <c r="M4006" s="42" t="s">
        <v>221</v>
      </c>
      <c r="N4006" s="45">
        <v>1</v>
      </c>
      <c r="O4006" s="42">
        <f t="shared" si="726"/>
        <v>49.5</v>
      </c>
      <c r="P4006" s="45">
        <v>15</v>
      </c>
      <c r="Q4006" s="42">
        <f t="shared" si="740"/>
        <v>49.5</v>
      </c>
      <c r="R4006" s="42">
        <v>15</v>
      </c>
      <c r="S4006" s="42">
        <f t="shared" si="728"/>
        <v>49.5</v>
      </c>
      <c r="T4006" s="42">
        <v>15</v>
      </c>
      <c r="U4006" s="42">
        <f t="shared" si="729"/>
        <v>49.5</v>
      </c>
      <c r="V4006" s="42">
        <f t="shared" si="730"/>
        <v>15</v>
      </c>
      <c r="W4006" s="46">
        <v>27.84262</v>
      </c>
      <c r="X4006" s="46">
        <v>-115.16145</v>
      </c>
      <c r="Y4006" s="65">
        <f t="shared" si="731"/>
        <v>69.800000000000011</v>
      </c>
      <c r="Z4006" s="45">
        <v>21</v>
      </c>
      <c r="AA4006" s="45">
        <v>7</v>
      </c>
      <c r="AB4006" s="42" t="s">
        <v>44</v>
      </c>
      <c r="AC4006" s="42">
        <v>9</v>
      </c>
      <c r="AD4006" s="42">
        <v>14</v>
      </c>
      <c r="AE4006" s="45">
        <v>1</v>
      </c>
      <c r="AF4006" s="42">
        <v>29</v>
      </c>
      <c r="AG4006" s="42">
        <v>180</v>
      </c>
      <c r="AH4006" t="s">
        <v>250</v>
      </c>
      <c r="AI4006" s="70">
        <f t="shared" si="736"/>
        <v>11.083</v>
      </c>
      <c r="AJ4006" s="71" t="s">
        <v>369</v>
      </c>
      <c r="AK4006" s="72">
        <f t="shared" si="737"/>
        <v>1.1117350137621949</v>
      </c>
      <c r="AL4006" s="73">
        <f t="shared" si="738"/>
        <v>1.1117350137621949</v>
      </c>
    </row>
    <row r="4007" spans="1:38">
      <c r="A4007" s="42" t="s">
        <v>233</v>
      </c>
      <c r="B4007" s="42" t="s">
        <v>178</v>
      </c>
      <c r="C4007" s="43">
        <v>40080</v>
      </c>
      <c r="D4007" s="42">
        <v>2009</v>
      </c>
      <c r="E4007" s="44">
        <v>0.46666666666666662</v>
      </c>
      <c r="F4007" s="44">
        <v>0.49305555555555558</v>
      </c>
      <c r="G4007" s="44">
        <f t="shared" si="739"/>
        <v>2.6388888888888962E-2</v>
      </c>
      <c r="H4007" s="45">
        <v>2</v>
      </c>
      <c r="I4007" s="45">
        <v>1</v>
      </c>
      <c r="J4007" s="45">
        <v>5</v>
      </c>
      <c r="K4007" s="45">
        <v>5</v>
      </c>
      <c r="L4007" s="14" t="s">
        <v>48</v>
      </c>
      <c r="M4007" s="14" t="s">
        <v>49</v>
      </c>
      <c r="N4007" s="45">
        <v>1</v>
      </c>
      <c r="O4007" s="42">
        <f t="shared" si="726"/>
        <v>28.709999999999997</v>
      </c>
      <c r="P4007" s="45">
        <v>8.6999999999999993</v>
      </c>
      <c r="Q4007" s="42">
        <f t="shared" si="740"/>
        <v>23.759999999999998</v>
      </c>
      <c r="R4007" s="42">
        <v>7.2</v>
      </c>
      <c r="S4007" s="42">
        <f t="shared" si="728"/>
        <v>23.759999999999998</v>
      </c>
      <c r="T4007" s="42">
        <v>7.2</v>
      </c>
      <c r="U4007" s="42">
        <f t="shared" si="729"/>
        <v>26.234999999999996</v>
      </c>
      <c r="V4007" s="42">
        <f t="shared" si="730"/>
        <v>7.9499999999999993</v>
      </c>
      <c r="W4007" s="46">
        <v>27.848510000000001</v>
      </c>
      <c r="X4007" s="46">
        <v>-115.17353</v>
      </c>
      <c r="Y4007" s="65">
        <f t="shared" si="731"/>
        <v>68</v>
      </c>
      <c r="Z4007" s="45">
        <v>20</v>
      </c>
      <c r="AA4007" s="45">
        <v>9</v>
      </c>
      <c r="AB4007" s="42" t="s">
        <v>46</v>
      </c>
      <c r="AC4007" s="42">
        <v>1</v>
      </c>
      <c r="AD4007" s="42">
        <v>18</v>
      </c>
      <c r="AE4007" s="45">
        <v>1</v>
      </c>
      <c r="AF4007" s="42">
        <v>4</v>
      </c>
      <c r="AG4007" s="42">
        <v>90</v>
      </c>
      <c r="AH4007" t="s">
        <v>250</v>
      </c>
      <c r="AI4007" s="70">
        <f t="shared" ref="AI4007:AI4013" si="741">(0.748*AD4007)+1.2345</f>
        <v>14.698500000000001</v>
      </c>
      <c r="AJ4007" s="74">
        <f t="shared" ref="AJ4007:AJ4013" si="742">((POWER(AI4007*10,3.36))*2.24)/100000</f>
        <v>428.83019204754055</v>
      </c>
      <c r="AK4007" s="74">
        <f t="shared" ref="AK4007:AK4013" si="743">(0.0026*AJ4007)-0.61</f>
        <v>0.50495849932360548</v>
      </c>
      <c r="AL4007" s="73">
        <f t="shared" ref="AL4007:AL4013" si="744">IF(AK4007&gt;0,AK4007:AK4007,0)</f>
        <v>0.50495849932360548</v>
      </c>
    </row>
    <row r="4008" spans="1:38">
      <c r="A4008" s="42" t="s">
        <v>233</v>
      </c>
      <c r="B4008" s="42" t="s">
        <v>178</v>
      </c>
      <c r="C4008" s="43">
        <v>40080</v>
      </c>
      <c r="D4008" s="42">
        <v>2009</v>
      </c>
      <c r="E4008" s="44">
        <v>0.46666666666666662</v>
      </c>
      <c r="F4008" s="44">
        <v>0.49305555555555558</v>
      </c>
      <c r="G4008" s="44">
        <f t="shared" si="739"/>
        <v>2.6388888888888962E-2</v>
      </c>
      <c r="H4008" s="45">
        <v>2</v>
      </c>
      <c r="I4008" s="45">
        <v>1</v>
      </c>
      <c r="J4008" s="45">
        <v>5</v>
      </c>
      <c r="K4008" s="45">
        <v>5</v>
      </c>
      <c r="L4008" s="14" t="s">
        <v>48</v>
      </c>
      <c r="M4008" s="14" t="s">
        <v>49</v>
      </c>
      <c r="N4008" s="45">
        <v>1</v>
      </c>
      <c r="O4008" s="42">
        <f t="shared" si="726"/>
        <v>28.709999999999997</v>
      </c>
      <c r="P4008" s="45">
        <v>8.6999999999999993</v>
      </c>
      <c r="Q4008" s="42">
        <f t="shared" si="740"/>
        <v>23.759999999999998</v>
      </c>
      <c r="R4008" s="42">
        <v>7.2</v>
      </c>
      <c r="S4008" s="42">
        <f t="shared" si="728"/>
        <v>23.759999999999998</v>
      </c>
      <c r="T4008" s="42">
        <v>7.2</v>
      </c>
      <c r="U4008" s="42">
        <f t="shared" si="729"/>
        <v>26.234999999999996</v>
      </c>
      <c r="V4008" s="42">
        <f t="shared" si="730"/>
        <v>7.9499999999999993</v>
      </c>
      <c r="W4008" s="46">
        <v>27.848510000000001</v>
      </c>
      <c r="X4008" s="46">
        <v>-115.17353</v>
      </c>
      <c r="Y4008" s="65">
        <f t="shared" si="731"/>
        <v>68</v>
      </c>
      <c r="Z4008" s="45">
        <v>20</v>
      </c>
      <c r="AA4008" s="45">
        <v>9</v>
      </c>
      <c r="AB4008" s="42" t="s">
        <v>46</v>
      </c>
      <c r="AC4008" s="42">
        <v>2</v>
      </c>
      <c r="AD4008" s="42">
        <v>28</v>
      </c>
      <c r="AE4008" s="45">
        <v>1</v>
      </c>
      <c r="AF4008" s="42">
        <v>8</v>
      </c>
      <c r="AG4008" s="42">
        <v>90</v>
      </c>
      <c r="AH4008" t="s">
        <v>250</v>
      </c>
      <c r="AI4008" s="70">
        <f t="shared" si="741"/>
        <v>22.1785</v>
      </c>
      <c r="AJ4008" s="74">
        <f t="shared" si="742"/>
        <v>1708.3628157525116</v>
      </c>
      <c r="AK4008" s="74">
        <f t="shared" si="743"/>
        <v>3.8317433209565297</v>
      </c>
      <c r="AL4008" s="73">
        <f t="shared" si="744"/>
        <v>3.8317433209565297</v>
      </c>
    </row>
    <row r="4009" spans="1:38">
      <c r="A4009" s="42" t="s">
        <v>233</v>
      </c>
      <c r="B4009" s="42" t="s">
        <v>178</v>
      </c>
      <c r="C4009" s="43">
        <v>40080</v>
      </c>
      <c r="D4009" s="42">
        <v>2009</v>
      </c>
      <c r="E4009" s="44">
        <v>0.46666666666666662</v>
      </c>
      <c r="F4009" s="44">
        <v>0.49305555555555558</v>
      </c>
      <c r="G4009" s="44">
        <f t="shared" si="739"/>
        <v>2.6388888888888962E-2</v>
      </c>
      <c r="H4009" s="45">
        <v>2</v>
      </c>
      <c r="I4009" s="45">
        <v>1</v>
      </c>
      <c r="J4009" s="45">
        <v>5</v>
      </c>
      <c r="K4009" s="45">
        <v>5</v>
      </c>
      <c r="L4009" s="14" t="s">
        <v>48</v>
      </c>
      <c r="M4009" s="14" t="s">
        <v>49</v>
      </c>
      <c r="N4009" s="45">
        <v>1</v>
      </c>
      <c r="O4009" s="42">
        <f t="shared" si="726"/>
        <v>28.709999999999997</v>
      </c>
      <c r="P4009" s="45">
        <v>8.6999999999999993</v>
      </c>
      <c r="Q4009" s="42">
        <f t="shared" si="740"/>
        <v>23.759999999999998</v>
      </c>
      <c r="R4009" s="42">
        <v>7.2</v>
      </c>
      <c r="S4009" s="42">
        <f t="shared" si="728"/>
        <v>23.759999999999998</v>
      </c>
      <c r="T4009" s="42">
        <v>7.2</v>
      </c>
      <c r="U4009" s="42">
        <f t="shared" si="729"/>
        <v>26.234999999999996</v>
      </c>
      <c r="V4009" s="42">
        <f t="shared" si="730"/>
        <v>7.9499999999999993</v>
      </c>
      <c r="W4009" s="46">
        <v>27.848510000000001</v>
      </c>
      <c r="X4009" s="46">
        <v>-115.17353</v>
      </c>
      <c r="Y4009" s="65">
        <f t="shared" si="731"/>
        <v>68</v>
      </c>
      <c r="Z4009" s="45">
        <v>20</v>
      </c>
      <c r="AA4009" s="45">
        <v>9</v>
      </c>
      <c r="AB4009" s="42" t="s">
        <v>46</v>
      </c>
      <c r="AC4009" s="42">
        <v>3</v>
      </c>
      <c r="AD4009" s="42">
        <v>14</v>
      </c>
      <c r="AE4009" s="45">
        <v>1</v>
      </c>
      <c r="AF4009" s="42">
        <v>10</v>
      </c>
      <c r="AG4009" s="42">
        <v>90</v>
      </c>
      <c r="AH4009" t="s">
        <v>250</v>
      </c>
      <c r="AI4009" s="70">
        <f t="shared" si="741"/>
        <v>11.7065</v>
      </c>
      <c r="AJ4009" s="74">
        <f t="shared" si="742"/>
        <v>199.60111901661068</v>
      </c>
      <c r="AK4009" s="74">
        <f t="shared" si="743"/>
        <v>-9.1037090556812195E-2</v>
      </c>
      <c r="AL4009" s="73">
        <f t="shared" si="744"/>
        <v>0</v>
      </c>
    </row>
    <row r="4010" spans="1:38">
      <c r="A4010" s="42" t="s">
        <v>233</v>
      </c>
      <c r="B4010" s="42" t="s">
        <v>178</v>
      </c>
      <c r="C4010" s="43">
        <v>40080</v>
      </c>
      <c r="D4010" s="42">
        <v>2009</v>
      </c>
      <c r="E4010" s="44">
        <v>0.46666666666666662</v>
      </c>
      <c r="F4010" s="44">
        <v>0.49305555555555558</v>
      </c>
      <c r="G4010" s="44">
        <f t="shared" si="739"/>
        <v>2.6388888888888962E-2</v>
      </c>
      <c r="H4010" s="45">
        <v>2</v>
      </c>
      <c r="I4010" s="45">
        <v>1</v>
      </c>
      <c r="J4010" s="45">
        <v>5</v>
      </c>
      <c r="K4010" s="45">
        <v>5</v>
      </c>
      <c r="L4010" s="14" t="s">
        <v>48</v>
      </c>
      <c r="M4010" s="14" t="s">
        <v>49</v>
      </c>
      <c r="N4010" s="45">
        <v>1</v>
      </c>
      <c r="O4010" s="42">
        <f t="shared" si="726"/>
        <v>28.709999999999997</v>
      </c>
      <c r="P4010" s="45">
        <v>8.6999999999999993</v>
      </c>
      <c r="Q4010" s="42">
        <f t="shared" si="740"/>
        <v>23.759999999999998</v>
      </c>
      <c r="R4010" s="42">
        <v>7.2</v>
      </c>
      <c r="S4010" s="42">
        <f t="shared" si="728"/>
        <v>23.759999999999998</v>
      </c>
      <c r="T4010" s="42">
        <v>7.2</v>
      </c>
      <c r="U4010" s="42">
        <f t="shared" si="729"/>
        <v>26.234999999999996</v>
      </c>
      <c r="V4010" s="42">
        <f t="shared" si="730"/>
        <v>7.9499999999999993</v>
      </c>
      <c r="W4010" s="46">
        <v>27.848510000000001</v>
      </c>
      <c r="X4010" s="46">
        <v>-115.17353</v>
      </c>
      <c r="Y4010" s="65">
        <f t="shared" si="731"/>
        <v>68</v>
      </c>
      <c r="Z4010" s="45">
        <v>20</v>
      </c>
      <c r="AA4010" s="45">
        <v>9</v>
      </c>
      <c r="AB4010" s="42" t="s">
        <v>46</v>
      </c>
      <c r="AC4010" s="42">
        <v>3</v>
      </c>
      <c r="AD4010" s="42">
        <v>18</v>
      </c>
      <c r="AE4010" s="45">
        <v>1</v>
      </c>
      <c r="AF4010" s="42">
        <v>10</v>
      </c>
      <c r="AG4010" s="42">
        <v>90</v>
      </c>
      <c r="AH4010" t="s">
        <v>250</v>
      </c>
      <c r="AI4010" s="70">
        <f t="shared" si="741"/>
        <v>14.698500000000001</v>
      </c>
      <c r="AJ4010" s="74">
        <f t="shared" si="742"/>
        <v>428.83019204754055</v>
      </c>
      <c r="AK4010" s="74">
        <f t="shared" si="743"/>
        <v>0.50495849932360548</v>
      </c>
      <c r="AL4010" s="73">
        <f t="shared" si="744"/>
        <v>0.50495849932360548</v>
      </c>
    </row>
    <row r="4011" spans="1:38">
      <c r="A4011" s="42" t="s">
        <v>233</v>
      </c>
      <c r="B4011" s="42" t="s">
        <v>178</v>
      </c>
      <c r="C4011" s="43">
        <v>40080</v>
      </c>
      <c r="D4011" s="42">
        <v>2009</v>
      </c>
      <c r="E4011" s="44">
        <v>0.46666666666666662</v>
      </c>
      <c r="F4011" s="44">
        <v>0.49305555555555558</v>
      </c>
      <c r="G4011" s="44">
        <f t="shared" si="739"/>
        <v>2.6388888888888962E-2</v>
      </c>
      <c r="H4011" s="45">
        <v>2</v>
      </c>
      <c r="I4011" s="45">
        <v>1</v>
      </c>
      <c r="J4011" s="45">
        <v>5</v>
      </c>
      <c r="K4011" s="45">
        <v>5</v>
      </c>
      <c r="L4011" s="14" t="s">
        <v>48</v>
      </c>
      <c r="M4011" s="14" t="s">
        <v>49</v>
      </c>
      <c r="N4011" s="45">
        <v>1</v>
      </c>
      <c r="O4011" s="42">
        <f t="shared" si="726"/>
        <v>28.709999999999997</v>
      </c>
      <c r="P4011" s="45">
        <v>8.6999999999999993</v>
      </c>
      <c r="Q4011" s="42">
        <f t="shared" si="740"/>
        <v>23.759999999999998</v>
      </c>
      <c r="R4011" s="42">
        <v>7.2</v>
      </c>
      <c r="S4011" s="42">
        <f t="shared" si="728"/>
        <v>23.759999999999998</v>
      </c>
      <c r="T4011" s="42">
        <v>7.2</v>
      </c>
      <c r="U4011" s="42">
        <f t="shared" si="729"/>
        <v>26.234999999999996</v>
      </c>
      <c r="V4011" s="42">
        <f t="shared" si="730"/>
        <v>7.9499999999999993</v>
      </c>
      <c r="W4011" s="46">
        <v>27.848510000000001</v>
      </c>
      <c r="X4011" s="46">
        <v>-115.17353</v>
      </c>
      <c r="Y4011" s="65">
        <f t="shared" si="731"/>
        <v>68</v>
      </c>
      <c r="Z4011" s="45">
        <v>20</v>
      </c>
      <c r="AA4011" s="45">
        <v>9</v>
      </c>
      <c r="AB4011" s="42" t="s">
        <v>46</v>
      </c>
      <c r="AC4011" s="42">
        <v>3</v>
      </c>
      <c r="AD4011" s="42">
        <v>26</v>
      </c>
      <c r="AE4011" s="45">
        <v>1</v>
      </c>
      <c r="AF4011" s="42">
        <v>10</v>
      </c>
      <c r="AG4011" s="42">
        <v>90</v>
      </c>
      <c r="AH4011" t="s">
        <v>250</v>
      </c>
      <c r="AI4011" s="70">
        <f t="shared" si="741"/>
        <v>20.682500000000001</v>
      </c>
      <c r="AJ4011" s="74">
        <f t="shared" si="742"/>
        <v>1351.0586714113065</v>
      </c>
      <c r="AK4011" s="74">
        <f t="shared" si="743"/>
        <v>2.9027525456693968</v>
      </c>
      <c r="AL4011" s="73">
        <f t="shared" si="744"/>
        <v>2.9027525456693968</v>
      </c>
    </row>
    <row r="4012" spans="1:38">
      <c r="A4012" s="42" t="s">
        <v>233</v>
      </c>
      <c r="B4012" s="42" t="s">
        <v>178</v>
      </c>
      <c r="C4012" s="43">
        <v>40080</v>
      </c>
      <c r="D4012" s="42">
        <v>2009</v>
      </c>
      <c r="E4012" s="44">
        <v>0.46666666666666662</v>
      </c>
      <c r="F4012" s="44">
        <v>0.49305555555555558</v>
      </c>
      <c r="G4012" s="44">
        <f t="shared" si="739"/>
        <v>2.6388888888888962E-2</v>
      </c>
      <c r="H4012" s="45">
        <v>2</v>
      </c>
      <c r="I4012" s="45">
        <v>1</v>
      </c>
      <c r="J4012" s="45">
        <v>5</v>
      </c>
      <c r="K4012" s="45">
        <v>5</v>
      </c>
      <c r="L4012" s="14" t="s">
        <v>48</v>
      </c>
      <c r="M4012" s="14" t="s">
        <v>49</v>
      </c>
      <c r="N4012" s="45">
        <v>1</v>
      </c>
      <c r="O4012" s="42">
        <f t="shared" si="726"/>
        <v>28.709999999999997</v>
      </c>
      <c r="P4012" s="45">
        <v>8.6999999999999993</v>
      </c>
      <c r="Q4012" s="42">
        <f t="shared" si="740"/>
        <v>23.759999999999998</v>
      </c>
      <c r="R4012" s="42">
        <v>7.2</v>
      </c>
      <c r="S4012" s="42">
        <f t="shared" si="728"/>
        <v>23.759999999999998</v>
      </c>
      <c r="T4012" s="42">
        <v>7.2</v>
      </c>
      <c r="U4012" s="42">
        <f t="shared" si="729"/>
        <v>26.234999999999996</v>
      </c>
      <c r="V4012" s="42">
        <f t="shared" si="730"/>
        <v>7.9499999999999993</v>
      </c>
      <c r="W4012" s="46">
        <v>27.848510000000001</v>
      </c>
      <c r="X4012" s="46">
        <v>-115.17353</v>
      </c>
      <c r="Y4012" s="65">
        <f t="shared" si="731"/>
        <v>68</v>
      </c>
      <c r="Z4012" s="45">
        <v>20</v>
      </c>
      <c r="AA4012" s="45">
        <v>9</v>
      </c>
      <c r="AB4012" s="42" t="s">
        <v>46</v>
      </c>
      <c r="AC4012" s="42">
        <v>4</v>
      </c>
      <c r="AD4012" s="42">
        <v>24</v>
      </c>
      <c r="AE4012" s="45">
        <v>1</v>
      </c>
      <c r="AF4012" s="42">
        <v>14</v>
      </c>
      <c r="AG4012" s="42">
        <v>90</v>
      </c>
      <c r="AH4012" t="s">
        <v>250</v>
      </c>
      <c r="AI4012" s="70">
        <f t="shared" si="741"/>
        <v>19.186499999999999</v>
      </c>
      <c r="AJ4012" s="74">
        <f t="shared" si="742"/>
        <v>1049.8173965226345</v>
      </c>
      <c r="AK4012" s="74">
        <f t="shared" si="743"/>
        <v>2.1195252309588497</v>
      </c>
      <c r="AL4012" s="73">
        <f t="shared" si="744"/>
        <v>2.1195252309588497</v>
      </c>
    </row>
    <row r="4013" spans="1:38">
      <c r="A4013" s="42" t="s">
        <v>233</v>
      </c>
      <c r="B4013" s="42" t="s">
        <v>178</v>
      </c>
      <c r="C4013" s="43">
        <v>40080</v>
      </c>
      <c r="D4013" s="42">
        <v>2009</v>
      </c>
      <c r="E4013" s="44">
        <v>0.46666666666666662</v>
      </c>
      <c r="F4013" s="44">
        <v>0.49305555555555558</v>
      </c>
      <c r="G4013" s="44">
        <f t="shared" si="739"/>
        <v>2.6388888888888962E-2</v>
      </c>
      <c r="H4013" s="45">
        <v>2</v>
      </c>
      <c r="I4013" s="45">
        <v>1</v>
      </c>
      <c r="J4013" s="45">
        <v>5</v>
      </c>
      <c r="K4013" s="45">
        <v>5</v>
      </c>
      <c r="L4013" s="14" t="s">
        <v>48</v>
      </c>
      <c r="M4013" s="14" t="s">
        <v>49</v>
      </c>
      <c r="N4013" s="45">
        <v>1</v>
      </c>
      <c r="O4013" s="42">
        <f t="shared" si="726"/>
        <v>28.709999999999997</v>
      </c>
      <c r="P4013" s="45">
        <v>8.6999999999999993</v>
      </c>
      <c r="Q4013" s="42">
        <f t="shared" si="740"/>
        <v>23.759999999999998</v>
      </c>
      <c r="R4013" s="42">
        <v>7.2</v>
      </c>
      <c r="S4013" s="42">
        <f t="shared" si="728"/>
        <v>23.759999999999998</v>
      </c>
      <c r="T4013" s="42">
        <v>7.2</v>
      </c>
      <c r="U4013" s="42">
        <f t="shared" si="729"/>
        <v>26.234999999999996</v>
      </c>
      <c r="V4013" s="42">
        <f t="shared" si="730"/>
        <v>7.9499999999999993</v>
      </c>
      <c r="W4013" s="46">
        <v>27.848510000000001</v>
      </c>
      <c r="X4013" s="46">
        <v>-115.17353</v>
      </c>
      <c r="Y4013" s="65">
        <f t="shared" si="731"/>
        <v>68</v>
      </c>
      <c r="Z4013" s="45">
        <v>20</v>
      </c>
      <c r="AA4013" s="45">
        <v>9</v>
      </c>
      <c r="AB4013" s="42" t="s">
        <v>46</v>
      </c>
      <c r="AC4013" s="42">
        <v>5</v>
      </c>
      <c r="AD4013" s="42">
        <v>21</v>
      </c>
      <c r="AE4013" s="45">
        <v>1</v>
      </c>
      <c r="AF4013" s="42">
        <v>30</v>
      </c>
      <c r="AG4013" s="42">
        <v>90</v>
      </c>
      <c r="AH4013" t="s">
        <v>250</v>
      </c>
      <c r="AI4013" s="70">
        <f t="shared" si="741"/>
        <v>16.942499999999999</v>
      </c>
      <c r="AJ4013" s="74">
        <f t="shared" si="742"/>
        <v>691.21379845369552</v>
      </c>
      <c r="AK4013" s="74">
        <f t="shared" si="743"/>
        <v>1.1871558759796081</v>
      </c>
      <c r="AL4013" s="73">
        <f t="shared" si="744"/>
        <v>1.1871558759796081</v>
      </c>
    </row>
    <row r="4014" spans="1:38">
      <c r="A4014" s="42" t="s">
        <v>234</v>
      </c>
      <c r="B4014" s="42" t="s">
        <v>178</v>
      </c>
      <c r="C4014" s="43">
        <v>40080</v>
      </c>
      <c r="D4014" s="42">
        <v>2009</v>
      </c>
      <c r="E4014" s="44">
        <v>0.46666666666666662</v>
      </c>
      <c r="F4014" s="44">
        <v>0.49305555555555558</v>
      </c>
      <c r="G4014" s="44">
        <f t="shared" si="739"/>
        <v>2.6388888888888962E-2</v>
      </c>
      <c r="H4014" s="45">
        <v>2</v>
      </c>
      <c r="I4014" s="45">
        <v>1</v>
      </c>
      <c r="J4014" s="45">
        <v>5</v>
      </c>
      <c r="K4014" s="45">
        <v>5</v>
      </c>
      <c r="L4014" s="14" t="s">
        <v>48</v>
      </c>
      <c r="M4014" s="14" t="s">
        <v>49</v>
      </c>
      <c r="N4014" s="45">
        <v>1</v>
      </c>
      <c r="O4014" s="42">
        <f t="shared" si="726"/>
        <v>28.709999999999997</v>
      </c>
      <c r="P4014" s="45">
        <v>8.6999999999999993</v>
      </c>
      <c r="Q4014" s="42">
        <f t="shared" si="740"/>
        <v>23.759999999999998</v>
      </c>
      <c r="R4014" s="42">
        <v>7.2</v>
      </c>
      <c r="S4014" s="42">
        <f t="shared" si="728"/>
        <v>23.759999999999998</v>
      </c>
      <c r="T4014" s="42">
        <v>7.2</v>
      </c>
      <c r="U4014" s="42">
        <f t="shared" si="729"/>
        <v>26.234999999999996</v>
      </c>
      <c r="V4014" s="42">
        <f t="shared" si="730"/>
        <v>7.9499999999999993</v>
      </c>
      <c r="W4014" s="46">
        <v>27.848510000000001</v>
      </c>
      <c r="X4014" s="46">
        <v>-115.17353</v>
      </c>
      <c r="Y4014" s="65">
        <f t="shared" si="731"/>
        <v>68</v>
      </c>
      <c r="Z4014" s="45">
        <v>20</v>
      </c>
      <c r="AA4014" s="45">
        <v>9</v>
      </c>
      <c r="AB4014" s="42" t="s">
        <v>44</v>
      </c>
      <c r="AC4014" s="42">
        <v>1</v>
      </c>
      <c r="AD4014" s="42">
        <v>20</v>
      </c>
      <c r="AE4014" s="45">
        <v>1</v>
      </c>
      <c r="AF4014" s="42">
        <v>4</v>
      </c>
      <c r="AG4014" s="42">
        <v>90</v>
      </c>
      <c r="AH4014" t="s">
        <v>250</v>
      </c>
      <c r="AI4014" s="70">
        <f t="shared" ref="AI4014:AI4032" si="745">(0.709*AD4014)+1.157</f>
        <v>15.337</v>
      </c>
      <c r="AJ4014" s="71" t="s">
        <v>369</v>
      </c>
      <c r="AK4014" s="72">
        <f t="shared" ref="AK4014:AK4032" si="746">((POWER(AI4014*10,2.19))*0.037)/1000</f>
        <v>2.2645047633742106</v>
      </c>
      <c r="AL4014" s="73">
        <f t="shared" ref="AL4014:AL4032" si="747">((POWER(AI4014*10,2.19))*0.037)/1000</f>
        <v>2.2645047633742106</v>
      </c>
    </row>
    <row r="4015" spans="1:38">
      <c r="A4015" s="42" t="s">
        <v>234</v>
      </c>
      <c r="B4015" s="42" t="s">
        <v>178</v>
      </c>
      <c r="C4015" s="43">
        <v>40080</v>
      </c>
      <c r="D4015" s="42">
        <v>2009</v>
      </c>
      <c r="E4015" s="44">
        <v>0.46666666666666662</v>
      </c>
      <c r="F4015" s="44">
        <v>0.49305555555555558</v>
      </c>
      <c r="G4015" s="44">
        <f t="shared" si="739"/>
        <v>2.6388888888888962E-2</v>
      </c>
      <c r="H4015" s="45">
        <v>2</v>
      </c>
      <c r="I4015" s="45">
        <v>1</v>
      </c>
      <c r="J4015" s="45">
        <v>5</v>
      </c>
      <c r="K4015" s="45">
        <v>5</v>
      </c>
      <c r="L4015" s="14" t="s">
        <v>48</v>
      </c>
      <c r="M4015" s="14" t="s">
        <v>49</v>
      </c>
      <c r="N4015" s="45">
        <v>1</v>
      </c>
      <c r="O4015" s="42">
        <f t="shared" si="726"/>
        <v>28.709999999999997</v>
      </c>
      <c r="P4015" s="45">
        <v>8.6999999999999993</v>
      </c>
      <c r="Q4015" s="42">
        <f t="shared" si="740"/>
        <v>23.759999999999998</v>
      </c>
      <c r="R4015" s="42">
        <v>7.2</v>
      </c>
      <c r="S4015" s="42">
        <f t="shared" si="728"/>
        <v>23.759999999999998</v>
      </c>
      <c r="T4015" s="42">
        <v>7.2</v>
      </c>
      <c r="U4015" s="42">
        <f t="shared" si="729"/>
        <v>26.234999999999996</v>
      </c>
      <c r="V4015" s="42">
        <f t="shared" si="730"/>
        <v>7.9499999999999993</v>
      </c>
      <c r="W4015" s="46">
        <v>27.848510000000001</v>
      </c>
      <c r="X4015" s="46">
        <v>-115.17353</v>
      </c>
      <c r="Y4015" s="65">
        <f t="shared" si="731"/>
        <v>68</v>
      </c>
      <c r="Z4015" s="45">
        <v>20</v>
      </c>
      <c r="AA4015" s="45">
        <v>9</v>
      </c>
      <c r="AB4015" s="42" t="s">
        <v>44</v>
      </c>
      <c r="AC4015" s="42">
        <v>2</v>
      </c>
      <c r="AD4015" s="42">
        <v>17</v>
      </c>
      <c r="AE4015" s="45">
        <v>1</v>
      </c>
      <c r="AF4015" s="42">
        <v>6</v>
      </c>
      <c r="AG4015" s="42">
        <v>90</v>
      </c>
      <c r="AH4015" t="s">
        <v>250</v>
      </c>
      <c r="AI4015" s="70">
        <f t="shared" si="745"/>
        <v>13.209999999999999</v>
      </c>
      <c r="AJ4015" s="71" t="s">
        <v>369</v>
      </c>
      <c r="AK4015" s="72">
        <f t="shared" si="746"/>
        <v>1.6329725885917237</v>
      </c>
      <c r="AL4015" s="73">
        <f t="shared" si="747"/>
        <v>1.6329725885917237</v>
      </c>
    </row>
    <row r="4016" spans="1:38">
      <c r="A4016" s="42" t="s">
        <v>234</v>
      </c>
      <c r="B4016" s="42" t="s">
        <v>178</v>
      </c>
      <c r="C4016" s="43">
        <v>40080</v>
      </c>
      <c r="D4016" s="42">
        <v>2009</v>
      </c>
      <c r="E4016" s="44">
        <v>0.46666666666666662</v>
      </c>
      <c r="F4016" s="44">
        <v>0.49305555555555558</v>
      </c>
      <c r="G4016" s="44">
        <f t="shared" si="739"/>
        <v>2.6388888888888962E-2</v>
      </c>
      <c r="H4016" s="45">
        <v>2</v>
      </c>
      <c r="I4016" s="45">
        <v>1</v>
      </c>
      <c r="J4016" s="45">
        <v>5</v>
      </c>
      <c r="K4016" s="45">
        <v>5</v>
      </c>
      <c r="L4016" s="14" t="s">
        <v>48</v>
      </c>
      <c r="M4016" s="14" t="s">
        <v>49</v>
      </c>
      <c r="N4016" s="45">
        <v>1</v>
      </c>
      <c r="O4016" s="42">
        <f t="shared" si="726"/>
        <v>28.709999999999997</v>
      </c>
      <c r="P4016" s="45">
        <v>8.6999999999999993</v>
      </c>
      <c r="Q4016" s="42">
        <f t="shared" si="740"/>
        <v>23.759999999999998</v>
      </c>
      <c r="R4016" s="42">
        <v>7.2</v>
      </c>
      <c r="S4016" s="42">
        <f t="shared" si="728"/>
        <v>23.759999999999998</v>
      </c>
      <c r="T4016" s="42">
        <v>7.2</v>
      </c>
      <c r="U4016" s="42">
        <f t="shared" si="729"/>
        <v>26.234999999999996</v>
      </c>
      <c r="V4016" s="42">
        <f t="shared" si="730"/>
        <v>7.9499999999999993</v>
      </c>
      <c r="W4016" s="46">
        <v>27.848510000000001</v>
      </c>
      <c r="X4016" s="46">
        <v>-115.17353</v>
      </c>
      <c r="Y4016" s="65">
        <f t="shared" si="731"/>
        <v>68</v>
      </c>
      <c r="Z4016" s="45">
        <v>20</v>
      </c>
      <c r="AA4016" s="45">
        <v>9</v>
      </c>
      <c r="AB4016" s="42" t="s">
        <v>44</v>
      </c>
      <c r="AC4016" s="42">
        <v>3</v>
      </c>
      <c r="AD4016" s="42">
        <v>17</v>
      </c>
      <c r="AE4016" s="45">
        <v>1</v>
      </c>
      <c r="AF4016" s="42">
        <v>8</v>
      </c>
      <c r="AG4016" s="42">
        <v>90</v>
      </c>
      <c r="AH4016" t="s">
        <v>250</v>
      </c>
      <c r="AI4016" s="70">
        <f t="shared" si="745"/>
        <v>13.209999999999999</v>
      </c>
      <c r="AJ4016" s="71" t="s">
        <v>369</v>
      </c>
      <c r="AK4016" s="72">
        <f t="shared" si="746"/>
        <v>1.6329725885917237</v>
      </c>
      <c r="AL4016" s="73">
        <f t="shared" si="747"/>
        <v>1.6329725885917237</v>
      </c>
    </row>
    <row r="4017" spans="1:38">
      <c r="A4017" s="42" t="s">
        <v>234</v>
      </c>
      <c r="B4017" s="42" t="s">
        <v>178</v>
      </c>
      <c r="C4017" s="43">
        <v>40080</v>
      </c>
      <c r="D4017" s="42">
        <v>2009</v>
      </c>
      <c r="E4017" s="44">
        <v>0.46666666666666662</v>
      </c>
      <c r="F4017" s="44">
        <v>0.49305555555555558</v>
      </c>
      <c r="G4017" s="44">
        <f t="shared" si="739"/>
        <v>2.6388888888888962E-2</v>
      </c>
      <c r="H4017" s="45">
        <v>2</v>
      </c>
      <c r="I4017" s="45">
        <v>1</v>
      </c>
      <c r="J4017" s="45">
        <v>5</v>
      </c>
      <c r="K4017" s="45">
        <v>5</v>
      </c>
      <c r="L4017" s="14" t="s">
        <v>48</v>
      </c>
      <c r="M4017" s="14" t="s">
        <v>49</v>
      </c>
      <c r="N4017" s="45">
        <v>1</v>
      </c>
      <c r="O4017" s="42">
        <f t="shared" si="726"/>
        <v>28.709999999999997</v>
      </c>
      <c r="P4017" s="45">
        <v>8.6999999999999993</v>
      </c>
      <c r="Q4017" s="42">
        <f t="shared" si="740"/>
        <v>23.759999999999998</v>
      </c>
      <c r="R4017" s="42">
        <v>7.2</v>
      </c>
      <c r="S4017" s="42">
        <f t="shared" si="728"/>
        <v>23.759999999999998</v>
      </c>
      <c r="T4017" s="42">
        <v>7.2</v>
      </c>
      <c r="U4017" s="42">
        <f t="shared" si="729"/>
        <v>26.234999999999996</v>
      </c>
      <c r="V4017" s="42">
        <f t="shared" si="730"/>
        <v>7.9499999999999993</v>
      </c>
      <c r="W4017" s="46">
        <v>27.848510000000001</v>
      </c>
      <c r="X4017" s="46">
        <v>-115.17353</v>
      </c>
      <c r="Y4017" s="65">
        <f t="shared" si="731"/>
        <v>68</v>
      </c>
      <c r="Z4017" s="45">
        <v>20</v>
      </c>
      <c r="AA4017" s="45">
        <v>9</v>
      </c>
      <c r="AB4017" s="42" t="s">
        <v>44</v>
      </c>
      <c r="AC4017" s="42">
        <v>4</v>
      </c>
      <c r="AD4017" s="42">
        <v>16</v>
      </c>
      <c r="AE4017" s="45">
        <v>1</v>
      </c>
      <c r="AF4017" s="42">
        <v>10</v>
      </c>
      <c r="AG4017" s="42">
        <v>90</v>
      </c>
      <c r="AH4017" t="s">
        <v>250</v>
      </c>
      <c r="AI4017" s="70">
        <f t="shared" si="745"/>
        <v>12.500999999999999</v>
      </c>
      <c r="AJ4017" s="71" t="s">
        <v>369</v>
      </c>
      <c r="AK4017" s="72">
        <f t="shared" si="746"/>
        <v>1.4471406331162124</v>
      </c>
      <c r="AL4017" s="73">
        <f t="shared" si="747"/>
        <v>1.4471406331162124</v>
      </c>
    </row>
    <row r="4018" spans="1:38">
      <c r="A4018" s="42" t="s">
        <v>234</v>
      </c>
      <c r="B4018" s="42" t="s">
        <v>178</v>
      </c>
      <c r="C4018" s="43">
        <v>40080</v>
      </c>
      <c r="D4018" s="42">
        <v>2009</v>
      </c>
      <c r="E4018" s="44">
        <v>0.46666666666666662</v>
      </c>
      <c r="F4018" s="44">
        <v>0.49305555555555558</v>
      </c>
      <c r="G4018" s="44">
        <f t="shared" si="739"/>
        <v>2.6388888888888962E-2</v>
      </c>
      <c r="H4018" s="45">
        <v>2</v>
      </c>
      <c r="I4018" s="45">
        <v>1</v>
      </c>
      <c r="J4018" s="45">
        <v>5</v>
      </c>
      <c r="K4018" s="45">
        <v>5</v>
      </c>
      <c r="L4018" s="14" t="s">
        <v>48</v>
      </c>
      <c r="M4018" s="14" t="s">
        <v>49</v>
      </c>
      <c r="N4018" s="45">
        <v>1</v>
      </c>
      <c r="O4018" s="42">
        <f t="shared" si="726"/>
        <v>28.709999999999997</v>
      </c>
      <c r="P4018" s="45">
        <v>8.6999999999999993</v>
      </c>
      <c r="Q4018" s="42">
        <f t="shared" si="740"/>
        <v>23.759999999999998</v>
      </c>
      <c r="R4018" s="42">
        <v>7.2</v>
      </c>
      <c r="S4018" s="42">
        <f t="shared" si="728"/>
        <v>23.759999999999998</v>
      </c>
      <c r="T4018" s="42">
        <v>7.2</v>
      </c>
      <c r="U4018" s="42">
        <f t="shared" si="729"/>
        <v>26.234999999999996</v>
      </c>
      <c r="V4018" s="42">
        <f t="shared" si="730"/>
        <v>7.9499999999999993</v>
      </c>
      <c r="W4018" s="46">
        <v>27.848510000000001</v>
      </c>
      <c r="X4018" s="46">
        <v>-115.17353</v>
      </c>
      <c r="Y4018" s="65">
        <f t="shared" si="731"/>
        <v>68</v>
      </c>
      <c r="Z4018" s="45">
        <v>20</v>
      </c>
      <c r="AA4018" s="45">
        <v>9</v>
      </c>
      <c r="AB4018" s="42" t="s">
        <v>44</v>
      </c>
      <c r="AC4018" s="42">
        <v>5</v>
      </c>
      <c r="AD4018" s="42">
        <v>20</v>
      </c>
      <c r="AE4018" s="45">
        <v>1</v>
      </c>
      <c r="AF4018" s="42">
        <v>16</v>
      </c>
      <c r="AG4018" s="42">
        <v>90</v>
      </c>
      <c r="AH4018" t="s">
        <v>250</v>
      </c>
      <c r="AI4018" s="70">
        <f t="shared" si="745"/>
        <v>15.337</v>
      </c>
      <c r="AJ4018" s="71" t="s">
        <v>369</v>
      </c>
      <c r="AK4018" s="72">
        <f t="shared" si="746"/>
        <v>2.2645047633742106</v>
      </c>
      <c r="AL4018" s="73">
        <f t="shared" si="747"/>
        <v>2.2645047633742106</v>
      </c>
    </row>
    <row r="4019" spans="1:38">
      <c r="A4019" s="42" t="s">
        <v>234</v>
      </c>
      <c r="B4019" s="42" t="s">
        <v>178</v>
      </c>
      <c r="C4019" s="43">
        <v>40080</v>
      </c>
      <c r="D4019" s="42">
        <v>2009</v>
      </c>
      <c r="E4019" s="44">
        <v>0.46666666666666662</v>
      </c>
      <c r="F4019" s="44">
        <v>0.49305555555555558</v>
      </c>
      <c r="G4019" s="44">
        <f t="shared" si="739"/>
        <v>2.6388888888888962E-2</v>
      </c>
      <c r="H4019" s="45">
        <v>2</v>
      </c>
      <c r="I4019" s="45">
        <v>1</v>
      </c>
      <c r="J4019" s="45">
        <v>5</v>
      </c>
      <c r="K4019" s="45">
        <v>5</v>
      </c>
      <c r="L4019" s="14" t="s">
        <v>48</v>
      </c>
      <c r="M4019" s="14" t="s">
        <v>49</v>
      </c>
      <c r="N4019" s="45">
        <v>1</v>
      </c>
      <c r="O4019" s="42">
        <f t="shared" si="726"/>
        <v>28.709999999999997</v>
      </c>
      <c r="P4019" s="45">
        <v>8.6999999999999993</v>
      </c>
      <c r="Q4019" s="42">
        <f t="shared" si="740"/>
        <v>23.759999999999998</v>
      </c>
      <c r="R4019" s="42">
        <v>7.2</v>
      </c>
      <c r="S4019" s="42">
        <f t="shared" si="728"/>
        <v>23.759999999999998</v>
      </c>
      <c r="T4019" s="42">
        <v>7.2</v>
      </c>
      <c r="U4019" s="42">
        <f t="shared" si="729"/>
        <v>26.234999999999996</v>
      </c>
      <c r="V4019" s="42">
        <f t="shared" si="730"/>
        <v>7.9499999999999993</v>
      </c>
      <c r="W4019" s="46">
        <v>27.848510000000001</v>
      </c>
      <c r="X4019" s="46">
        <v>-115.17353</v>
      </c>
      <c r="Y4019" s="65">
        <f t="shared" si="731"/>
        <v>68</v>
      </c>
      <c r="Z4019" s="45">
        <v>20</v>
      </c>
      <c r="AA4019" s="45">
        <v>9</v>
      </c>
      <c r="AB4019" s="42" t="s">
        <v>44</v>
      </c>
      <c r="AC4019" s="42">
        <v>6</v>
      </c>
      <c r="AD4019" s="42">
        <v>15</v>
      </c>
      <c r="AE4019" s="45">
        <v>1</v>
      </c>
      <c r="AF4019" s="42">
        <v>19</v>
      </c>
      <c r="AG4019" s="42">
        <v>90</v>
      </c>
      <c r="AH4019" t="s">
        <v>250</v>
      </c>
      <c r="AI4019" s="70">
        <f t="shared" si="745"/>
        <v>11.792</v>
      </c>
      <c r="AJ4019" s="71" t="s">
        <v>369</v>
      </c>
      <c r="AK4019" s="72">
        <f t="shared" si="746"/>
        <v>1.2734394051640829</v>
      </c>
      <c r="AL4019" s="73">
        <f t="shared" si="747"/>
        <v>1.2734394051640829</v>
      </c>
    </row>
    <row r="4020" spans="1:38">
      <c r="A4020" s="42" t="s">
        <v>234</v>
      </c>
      <c r="B4020" s="42" t="s">
        <v>178</v>
      </c>
      <c r="C4020" s="43">
        <v>40080</v>
      </c>
      <c r="D4020" s="42">
        <v>2009</v>
      </c>
      <c r="E4020" s="44">
        <v>0.46666666666666662</v>
      </c>
      <c r="F4020" s="44">
        <v>0.49305555555555558</v>
      </c>
      <c r="G4020" s="44">
        <f t="shared" si="739"/>
        <v>2.6388888888888962E-2</v>
      </c>
      <c r="H4020" s="45">
        <v>2</v>
      </c>
      <c r="I4020" s="45">
        <v>1</v>
      </c>
      <c r="J4020" s="45">
        <v>5</v>
      </c>
      <c r="K4020" s="45">
        <v>5</v>
      </c>
      <c r="L4020" s="14" t="s">
        <v>48</v>
      </c>
      <c r="M4020" s="14" t="s">
        <v>49</v>
      </c>
      <c r="N4020" s="45">
        <v>1</v>
      </c>
      <c r="O4020" s="42">
        <f t="shared" si="726"/>
        <v>28.709999999999997</v>
      </c>
      <c r="P4020" s="45">
        <v>8.6999999999999993</v>
      </c>
      <c r="Q4020" s="42">
        <f t="shared" si="740"/>
        <v>23.759999999999998</v>
      </c>
      <c r="R4020" s="42">
        <v>7.2</v>
      </c>
      <c r="S4020" s="42">
        <f t="shared" si="728"/>
        <v>23.759999999999998</v>
      </c>
      <c r="T4020" s="42">
        <v>7.2</v>
      </c>
      <c r="U4020" s="42">
        <f t="shared" si="729"/>
        <v>26.234999999999996</v>
      </c>
      <c r="V4020" s="42">
        <f t="shared" si="730"/>
        <v>7.9499999999999993</v>
      </c>
      <c r="W4020" s="46">
        <v>27.848510000000001</v>
      </c>
      <c r="X4020" s="46">
        <v>-115.17353</v>
      </c>
      <c r="Y4020" s="65">
        <f t="shared" si="731"/>
        <v>68</v>
      </c>
      <c r="Z4020" s="45">
        <v>20</v>
      </c>
      <c r="AA4020" s="45">
        <v>9</v>
      </c>
      <c r="AB4020" s="42" t="s">
        <v>44</v>
      </c>
      <c r="AC4020" s="42">
        <v>6</v>
      </c>
      <c r="AD4020" s="42">
        <v>19</v>
      </c>
      <c r="AE4020" s="45">
        <v>1</v>
      </c>
      <c r="AF4020" s="42">
        <v>19</v>
      </c>
      <c r="AG4020" s="42">
        <v>90</v>
      </c>
      <c r="AH4020" t="s">
        <v>250</v>
      </c>
      <c r="AI4020" s="70">
        <f t="shared" si="745"/>
        <v>14.628</v>
      </c>
      <c r="AJ4020" s="71" t="s">
        <v>369</v>
      </c>
      <c r="AK4020" s="72">
        <f t="shared" si="746"/>
        <v>2.041534710262368</v>
      </c>
      <c r="AL4020" s="73">
        <f t="shared" si="747"/>
        <v>2.041534710262368</v>
      </c>
    </row>
    <row r="4021" spans="1:38">
      <c r="A4021" s="42" t="s">
        <v>234</v>
      </c>
      <c r="B4021" s="42" t="s">
        <v>178</v>
      </c>
      <c r="C4021" s="43">
        <v>40080</v>
      </c>
      <c r="D4021" s="42">
        <v>2009</v>
      </c>
      <c r="E4021" s="44">
        <v>0.46666666666666662</v>
      </c>
      <c r="F4021" s="44">
        <v>0.49305555555555558</v>
      </c>
      <c r="G4021" s="44">
        <f t="shared" si="739"/>
        <v>2.6388888888888962E-2</v>
      </c>
      <c r="H4021" s="45">
        <v>2</v>
      </c>
      <c r="I4021" s="45">
        <v>1</v>
      </c>
      <c r="J4021" s="45">
        <v>5</v>
      </c>
      <c r="K4021" s="45">
        <v>5</v>
      </c>
      <c r="L4021" s="14" t="s">
        <v>48</v>
      </c>
      <c r="M4021" s="14" t="s">
        <v>49</v>
      </c>
      <c r="N4021" s="45">
        <v>1</v>
      </c>
      <c r="O4021" s="42">
        <f t="shared" si="726"/>
        <v>28.709999999999997</v>
      </c>
      <c r="P4021" s="45">
        <v>8.6999999999999993</v>
      </c>
      <c r="Q4021" s="42">
        <f t="shared" si="740"/>
        <v>23.759999999999998</v>
      </c>
      <c r="R4021" s="42">
        <v>7.2</v>
      </c>
      <c r="S4021" s="42">
        <f t="shared" si="728"/>
        <v>23.759999999999998</v>
      </c>
      <c r="T4021" s="42">
        <v>7.2</v>
      </c>
      <c r="U4021" s="42">
        <f t="shared" si="729"/>
        <v>26.234999999999996</v>
      </c>
      <c r="V4021" s="42">
        <f t="shared" si="730"/>
        <v>7.9499999999999993</v>
      </c>
      <c r="W4021" s="46">
        <v>27.848510000000001</v>
      </c>
      <c r="X4021" s="46">
        <v>-115.17353</v>
      </c>
      <c r="Y4021" s="65">
        <f t="shared" si="731"/>
        <v>68</v>
      </c>
      <c r="Z4021" s="45">
        <v>20</v>
      </c>
      <c r="AA4021" s="45">
        <v>9</v>
      </c>
      <c r="AB4021" s="42" t="s">
        <v>44</v>
      </c>
      <c r="AC4021" s="42">
        <v>7</v>
      </c>
      <c r="AD4021" s="42">
        <v>15</v>
      </c>
      <c r="AE4021" s="45">
        <v>1</v>
      </c>
      <c r="AF4021" s="42">
        <v>24</v>
      </c>
      <c r="AG4021" s="42">
        <v>90</v>
      </c>
      <c r="AH4021" t="s">
        <v>250</v>
      </c>
      <c r="AI4021" s="70">
        <f t="shared" si="745"/>
        <v>11.792</v>
      </c>
      <c r="AJ4021" s="71" t="s">
        <v>369</v>
      </c>
      <c r="AK4021" s="72">
        <f t="shared" si="746"/>
        <v>1.2734394051640829</v>
      </c>
      <c r="AL4021" s="73">
        <f t="shared" si="747"/>
        <v>1.2734394051640829</v>
      </c>
    </row>
    <row r="4022" spans="1:38">
      <c r="A4022" s="42" t="s">
        <v>234</v>
      </c>
      <c r="B4022" s="42" t="s">
        <v>178</v>
      </c>
      <c r="C4022" s="43">
        <v>40080</v>
      </c>
      <c r="D4022" s="42">
        <v>2009</v>
      </c>
      <c r="E4022" s="44">
        <v>0.46666666666666662</v>
      </c>
      <c r="F4022" s="44">
        <v>0.49305555555555558</v>
      </c>
      <c r="G4022" s="44">
        <f t="shared" si="739"/>
        <v>2.6388888888888962E-2</v>
      </c>
      <c r="H4022" s="45">
        <v>2</v>
      </c>
      <c r="I4022" s="45">
        <v>1</v>
      </c>
      <c r="J4022" s="45">
        <v>5</v>
      </c>
      <c r="K4022" s="45">
        <v>5</v>
      </c>
      <c r="L4022" s="14" t="s">
        <v>48</v>
      </c>
      <c r="M4022" s="14" t="s">
        <v>49</v>
      </c>
      <c r="N4022" s="45">
        <v>1</v>
      </c>
      <c r="O4022" s="42">
        <f t="shared" si="726"/>
        <v>28.709999999999997</v>
      </c>
      <c r="P4022" s="45">
        <v>8.6999999999999993</v>
      </c>
      <c r="Q4022" s="42">
        <f t="shared" si="740"/>
        <v>23.759999999999998</v>
      </c>
      <c r="R4022" s="42">
        <v>7.2</v>
      </c>
      <c r="S4022" s="42">
        <f t="shared" si="728"/>
        <v>23.759999999999998</v>
      </c>
      <c r="T4022" s="42">
        <v>7.2</v>
      </c>
      <c r="U4022" s="42">
        <f t="shared" si="729"/>
        <v>26.234999999999996</v>
      </c>
      <c r="V4022" s="42">
        <f t="shared" si="730"/>
        <v>7.9499999999999993</v>
      </c>
      <c r="W4022" s="46">
        <v>27.848510000000001</v>
      </c>
      <c r="X4022" s="46">
        <v>-115.17353</v>
      </c>
      <c r="Y4022" s="65">
        <f t="shared" si="731"/>
        <v>68</v>
      </c>
      <c r="Z4022" s="45">
        <v>20</v>
      </c>
      <c r="AA4022" s="45">
        <v>9</v>
      </c>
      <c r="AB4022" s="42" t="s">
        <v>44</v>
      </c>
      <c r="AC4022" s="42">
        <v>7</v>
      </c>
      <c r="AD4022" s="42">
        <v>17</v>
      </c>
      <c r="AE4022" s="45">
        <v>1</v>
      </c>
      <c r="AF4022" s="42">
        <v>24</v>
      </c>
      <c r="AG4022" s="42">
        <v>90</v>
      </c>
      <c r="AH4022" t="s">
        <v>250</v>
      </c>
      <c r="AI4022" s="70">
        <f t="shared" si="745"/>
        <v>13.209999999999999</v>
      </c>
      <c r="AJ4022" s="71" t="s">
        <v>369</v>
      </c>
      <c r="AK4022" s="72">
        <f t="shared" si="746"/>
        <v>1.6329725885917237</v>
      </c>
      <c r="AL4022" s="73">
        <f t="shared" si="747"/>
        <v>1.6329725885917237</v>
      </c>
    </row>
    <row r="4023" spans="1:38">
      <c r="A4023" s="42" t="s">
        <v>234</v>
      </c>
      <c r="B4023" s="42" t="s">
        <v>178</v>
      </c>
      <c r="C4023" s="43">
        <v>40080</v>
      </c>
      <c r="D4023" s="42">
        <v>2009</v>
      </c>
      <c r="E4023" s="44">
        <v>0.46666666666666662</v>
      </c>
      <c r="F4023" s="44">
        <v>0.49305555555555558</v>
      </c>
      <c r="G4023" s="44">
        <f t="shared" si="739"/>
        <v>2.6388888888888962E-2</v>
      </c>
      <c r="H4023" s="45">
        <v>2</v>
      </c>
      <c r="I4023" s="45">
        <v>1</v>
      </c>
      <c r="J4023" s="45">
        <v>5</v>
      </c>
      <c r="K4023" s="45">
        <v>5</v>
      </c>
      <c r="L4023" s="14" t="s">
        <v>48</v>
      </c>
      <c r="M4023" s="14" t="s">
        <v>49</v>
      </c>
      <c r="N4023" s="45">
        <v>1</v>
      </c>
      <c r="O4023" s="42">
        <f t="shared" si="726"/>
        <v>28.709999999999997</v>
      </c>
      <c r="P4023" s="45">
        <v>8.6999999999999993</v>
      </c>
      <c r="Q4023" s="42">
        <f t="shared" si="740"/>
        <v>23.759999999999998</v>
      </c>
      <c r="R4023" s="42">
        <v>7.2</v>
      </c>
      <c r="S4023" s="42">
        <f t="shared" si="728"/>
        <v>23.759999999999998</v>
      </c>
      <c r="T4023" s="42">
        <v>7.2</v>
      </c>
      <c r="U4023" s="42">
        <f t="shared" si="729"/>
        <v>26.234999999999996</v>
      </c>
      <c r="V4023" s="42">
        <f t="shared" si="730"/>
        <v>7.9499999999999993</v>
      </c>
      <c r="W4023" s="46">
        <v>27.848510000000001</v>
      </c>
      <c r="X4023" s="46">
        <v>-115.17353</v>
      </c>
      <c r="Y4023" s="65">
        <f t="shared" si="731"/>
        <v>68</v>
      </c>
      <c r="Z4023" s="45">
        <v>20</v>
      </c>
      <c r="AA4023" s="45">
        <v>9</v>
      </c>
      <c r="AB4023" s="42" t="s">
        <v>44</v>
      </c>
      <c r="AC4023" s="42">
        <v>7</v>
      </c>
      <c r="AD4023" s="42">
        <v>20</v>
      </c>
      <c r="AE4023" s="45">
        <v>1</v>
      </c>
      <c r="AF4023" s="42">
        <v>24</v>
      </c>
      <c r="AG4023" s="42">
        <v>90</v>
      </c>
      <c r="AH4023" t="s">
        <v>250</v>
      </c>
      <c r="AI4023" s="70">
        <f t="shared" si="745"/>
        <v>15.337</v>
      </c>
      <c r="AJ4023" s="71" t="s">
        <v>369</v>
      </c>
      <c r="AK4023" s="72">
        <f t="shared" si="746"/>
        <v>2.2645047633742106</v>
      </c>
      <c r="AL4023" s="73">
        <f t="shared" si="747"/>
        <v>2.2645047633742106</v>
      </c>
    </row>
    <row r="4024" spans="1:38">
      <c r="A4024" s="42" t="s">
        <v>234</v>
      </c>
      <c r="B4024" s="42" t="s">
        <v>178</v>
      </c>
      <c r="C4024" s="43">
        <v>40080</v>
      </c>
      <c r="D4024" s="42">
        <v>2009</v>
      </c>
      <c r="E4024" s="44">
        <v>0.46666666666666662</v>
      </c>
      <c r="F4024" s="44">
        <v>0.49305555555555558</v>
      </c>
      <c r="G4024" s="44">
        <f t="shared" si="739"/>
        <v>2.6388888888888962E-2</v>
      </c>
      <c r="H4024" s="45">
        <v>2</v>
      </c>
      <c r="I4024" s="45">
        <v>1</v>
      </c>
      <c r="J4024" s="45">
        <v>5</v>
      </c>
      <c r="K4024" s="45">
        <v>5</v>
      </c>
      <c r="L4024" s="14" t="s">
        <v>48</v>
      </c>
      <c r="M4024" s="14" t="s">
        <v>49</v>
      </c>
      <c r="N4024" s="45">
        <v>1</v>
      </c>
      <c r="O4024" s="42">
        <f t="shared" si="726"/>
        <v>28.709999999999997</v>
      </c>
      <c r="P4024" s="45">
        <v>8.6999999999999993</v>
      </c>
      <c r="Q4024" s="42">
        <f t="shared" si="740"/>
        <v>23.759999999999998</v>
      </c>
      <c r="R4024" s="42">
        <v>7.2</v>
      </c>
      <c r="S4024" s="42">
        <f t="shared" si="728"/>
        <v>23.759999999999998</v>
      </c>
      <c r="T4024" s="42">
        <v>7.2</v>
      </c>
      <c r="U4024" s="42">
        <f t="shared" si="729"/>
        <v>26.234999999999996</v>
      </c>
      <c r="V4024" s="42">
        <f t="shared" si="730"/>
        <v>7.9499999999999993</v>
      </c>
      <c r="W4024" s="46">
        <v>27.848510000000001</v>
      </c>
      <c r="X4024" s="46">
        <v>-115.17353</v>
      </c>
      <c r="Y4024" s="65">
        <f t="shared" si="731"/>
        <v>68</v>
      </c>
      <c r="Z4024" s="45">
        <v>20</v>
      </c>
      <c r="AA4024" s="45">
        <v>9</v>
      </c>
      <c r="AB4024" s="42" t="s">
        <v>44</v>
      </c>
      <c r="AC4024" s="42">
        <v>8</v>
      </c>
      <c r="AD4024" s="42">
        <v>18</v>
      </c>
      <c r="AE4024" s="45">
        <v>1</v>
      </c>
      <c r="AF4024" s="42">
        <v>26</v>
      </c>
      <c r="AG4024" s="42">
        <v>90</v>
      </c>
      <c r="AH4024" t="s">
        <v>250</v>
      </c>
      <c r="AI4024" s="70">
        <f t="shared" si="745"/>
        <v>13.918999999999999</v>
      </c>
      <c r="AJ4024" s="71" t="s">
        <v>369</v>
      </c>
      <c r="AK4024" s="72">
        <f t="shared" si="746"/>
        <v>1.8310631406548505</v>
      </c>
      <c r="AL4024" s="73">
        <f t="shared" si="747"/>
        <v>1.8310631406548505</v>
      </c>
    </row>
    <row r="4025" spans="1:38">
      <c r="A4025" s="42" t="s">
        <v>234</v>
      </c>
      <c r="B4025" s="42" t="s">
        <v>178</v>
      </c>
      <c r="C4025" s="43">
        <v>40080</v>
      </c>
      <c r="D4025" s="42">
        <v>2009</v>
      </c>
      <c r="E4025" s="44">
        <v>0.46666666666666662</v>
      </c>
      <c r="F4025" s="44">
        <v>0.49305555555555558</v>
      </c>
      <c r="G4025" s="44">
        <f t="shared" si="739"/>
        <v>2.6388888888888962E-2</v>
      </c>
      <c r="H4025" s="45">
        <v>2</v>
      </c>
      <c r="I4025" s="45">
        <v>1</v>
      </c>
      <c r="J4025" s="45">
        <v>5</v>
      </c>
      <c r="K4025" s="45">
        <v>5</v>
      </c>
      <c r="L4025" s="14" t="s">
        <v>48</v>
      </c>
      <c r="M4025" s="14" t="s">
        <v>49</v>
      </c>
      <c r="N4025" s="45">
        <v>1</v>
      </c>
      <c r="O4025" s="42">
        <f t="shared" si="726"/>
        <v>28.709999999999997</v>
      </c>
      <c r="P4025" s="45">
        <v>8.6999999999999993</v>
      </c>
      <c r="Q4025" s="42">
        <f t="shared" si="740"/>
        <v>23.759999999999998</v>
      </c>
      <c r="R4025" s="42">
        <v>7.2</v>
      </c>
      <c r="S4025" s="42">
        <f t="shared" si="728"/>
        <v>23.759999999999998</v>
      </c>
      <c r="T4025" s="42">
        <v>7.2</v>
      </c>
      <c r="U4025" s="42">
        <f t="shared" si="729"/>
        <v>26.234999999999996</v>
      </c>
      <c r="V4025" s="42">
        <f t="shared" si="730"/>
        <v>7.9499999999999993</v>
      </c>
      <c r="W4025" s="46">
        <v>27.848510000000001</v>
      </c>
      <c r="X4025" s="46">
        <v>-115.17353</v>
      </c>
      <c r="Y4025" s="65">
        <f t="shared" si="731"/>
        <v>68</v>
      </c>
      <c r="Z4025" s="45">
        <v>20</v>
      </c>
      <c r="AA4025" s="45">
        <v>9</v>
      </c>
      <c r="AB4025" s="42" t="s">
        <v>44</v>
      </c>
      <c r="AC4025" s="42">
        <v>8</v>
      </c>
      <c r="AD4025" s="42">
        <v>20</v>
      </c>
      <c r="AE4025" s="45">
        <v>1</v>
      </c>
      <c r="AF4025" s="42">
        <v>26</v>
      </c>
      <c r="AG4025" s="42">
        <v>90</v>
      </c>
      <c r="AH4025" t="s">
        <v>250</v>
      </c>
      <c r="AI4025" s="70">
        <f t="shared" si="745"/>
        <v>15.337</v>
      </c>
      <c r="AJ4025" s="71" t="s">
        <v>369</v>
      </c>
      <c r="AK4025" s="72">
        <f t="shared" si="746"/>
        <v>2.2645047633742106</v>
      </c>
      <c r="AL4025" s="73">
        <f t="shared" si="747"/>
        <v>2.2645047633742106</v>
      </c>
    </row>
    <row r="4026" spans="1:38">
      <c r="A4026" s="42" t="s">
        <v>234</v>
      </c>
      <c r="B4026" s="42" t="s">
        <v>178</v>
      </c>
      <c r="C4026" s="43">
        <v>40080</v>
      </c>
      <c r="D4026" s="42">
        <v>2009</v>
      </c>
      <c r="E4026" s="44">
        <v>0.46666666666666662</v>
      </c>
      <c r="F4026" s="44">
        <v>0.49305555555555558</v>
      </c>
      <c r="G4026" s="44">
        <f t="shared" si="739"/>
        <v>2.6388888888888962E-2</v>
      </c>
      <c r="H4026" s="45">
        <v>2</v>
      </c>
      <c r="I4026" s="45">
        <v>1</v>
      </c>
      <c r="J4026" s="45">
        <v>5</v>
      </c>
      <c r="K4026" s="45">
        <v>5</v>
      </c>
      <c r="L4026" s="14" t="s">
        <v>48</v>
      </c>
      <c r="M4026" s="14" t="s">
        <v>49</v>
      </c>
      <c r="N4026" s="45">
        <v>1</v>
      </c>
      <c r="O4026" s="42">
        <f t="shared" si="726"/>
        <v>28.709999999999997</v>
      </c>
      <c r="P4026" s="45">
        <v>8.6999999999999993</v>
      </c>
      <c r="Q4026" s="42">
        <f t="shared" si="740"/>
        <v>23.759999999999998</v>
      </c>
      <c r="R4026" s="42">
        <v>7.2</v>
      </c>
      <c r="S4026" s="42">
        <f t="shared" si="728"/>
        <v>23.759999999999998</v>
      </c>
      <c r="T4026" s="42">
        <v>7.2</v>
      </c>
      <c r="U4026" s="42">
        <f t="shared" si="729"/>
        <v>26.234999999999996</v>
      </c>
      <c r="V4026" s="42">
        <f t="shared" si="730"/>
        <v>7.9499999999999993</v>
      </c>
      <c r="W4026" s="46">
        <v>27.848510000000001</v>
      </c>
      <c r="X4026" s="46">
        <v>-115.17353</v>
      </c>
      <c r="Y4026" s="65">
        <f t="shared" si="731"/>
        <v>68</v>
      </c>
      <c r="Z4026" s="45">
        <v>20</v>
      </c>
      <c r="AA4026" s="45">
        <v>9</v>
      </c>
      <c r="AB4026" s="42" t="s">
        <v>44</v>
      </c>
      <c r="AC4026" s="42">
        <v>8</v>
      </c>
      <c r="AD4026" s="42">
        <v>21</v>
      </c>
      <c r="AE4026" s="45">
        <v>1</v>
      </c>
      <c r="AF4026" s="42">
        <v>26</v>
      </c>
      <c r="AG4026" s="42">
        <v>90</v>
      </c>
      <c r="AH4026" t="s">
        <v>250</v>
      </c>
      <c r="AI4026" s="70">
        <f t="shared" si="745"/>
        <v>16.045999999999999</v>
      </c>
      <c r="AJ4026" s="71" t="s">
        <v>369</v>
      </c>
      <c r="AK4026" s="72">
        <f t="shared" si="746"/>
        <v>2.5000862380340183</v>
      </c>
      <c r="AL4026" s="73">
        <f t="shared" si="747"/>
        <v>2.5000862380340183</v>
      </c>
    </row>
    <row r="4027" spans="1:38">
      <c r="A4027" s="42" t="s">
        <v>234</v>
      </c>
      <c r="B4027" s="42" t="s">
        <v>178</v>
      </c>
      <c r="C4027" s="43">
        <v>40080</v>
      </c>
      <c r="D4027" s="42">
        <v>2009</v>
      </c>
      <c r="E4027" s="44">
        <v>0.46666666666666662</v>
      </c>
      <c r="F4027" s="44">
        <v>0.49305555555555558</v>
      </c>
      <c r="G4027" s="44">
        <f t="shared" si="739"/>
        <v>2.6388888888888962E-2</v>
      </c>
      <c r="H4027" s="45">
        <v>2</v>
      </c>
      <c r="I4027" s="45">
        <v>1</v>
      </c>
      <c r="J4027" s="45">
        <v>5</v>
      </c>
      <c r="K4027" s="45">
        <v>5</v>
      </c>
      <c r="L4027" s="14" t="s">
        <v>48</v>
      </c>
      <c r="M4027" s="14" t="s">
        <v>49</v>
      </c>
      <c r="N4027" s="45">
        <v>1</v>
      </c>
      <c r="O4027" s="42">
        <f t="shared" si="726"/>
        <v>28.709999999999997</v>
      </c>
      <c r="P4027" s="45">
        <v>8.6999999999999993</v>
      </c>
      <c r="Q4027" s="42">
        <f t="shared" si="740"/>
        <v>23.759999999999998</v>
      </c>
      <c r="R4027" s="42">
        <v>7.2</v>
      </c>
      <c r="S4027" s="42">
        <f t="shared" si="728"/>
        <v>23.759999999999998</v>
      </c>
      <c r="T4027" s="42">
        <v>7.2</v>
      </c>
      <c r="U4027" s="42">
        <f t="shared" si="729"/>
        <v>26.234999999999996</v>
      </c>
      <c r="V4027" s="42">
        <f t="shared" si="730"/>
        <v>7.9499999999999993</v>
      </c>
      <c r="W4027" s="46">
        <v>27.848510000000001</v>
      </c>
      <c r="X4027" s="46">
        <v>-115.17353</v>
      </c>
      <c r="Y4027" s="65">
        <f t="shared" si="731"/>
        <v>68</v>
      </c>
      <c r="Z4027" s="45">
        <v>20</v>
      </c>
      <c r="AA4027" s="45">
        <v>9</v>
      </c>
      <c r="AB4027" s="42" t="s">
        <v>44</v>
      </c>
      <c r="AC4027" s="42">
        <v>8</v>
      </c>
      <c r="AD4027" s="42">
        <v>23</v>
      </c>
      <c r="AE4027" s="45">
        <v>1</v>
      </c>
      <c r="AF4027" s="42">
        <v>26</v>
      </c>
      <c r="AG4027" s="42">
        <v>90</v>
      </c>
      <c r="AH4027" t="s">
        <v>250</v>
      </c>
      <c r="AI4027" s="70">
        <f t="shared" si="745"/>
        <v>17.463999999999999</v>
      </c>
      <c r="AJ4027" s="71" t="s">
        <v>369</v>
      </c>
      <c r="AK4027" s="72">
        <f t="shared" si="746"/>
        <v>3.0095147540604348</v>
      </c>
      <c r="AL4027" s="73">
        <f t="shared" si="747"/>
        <v>3.0095147540604348</v>
      </c>
    </row>
    <row r="4028" spans="1:38">
      <c r="A4028" s="42" t="s">
        <v>234</v>
      </c>
      <c r="B4028" s="42" t="s">
        <v>178</v>
      </c>
      <c r="C4028" s="43">
        <v>40080</v>
      </c>
      <c r="D4028" s="42">
        <v>2009</v>
      </c>
      <c r="E4028" s="44">
        <v>0.46666666666666662</v>
      </c>
      <c r="F4028" s="44">
        <v>0.49305555555555558</v>
      </c>
      <c r="G4028" s="44">
        <f t="shared" si="739"/>
        <v>2.6388888888888962E-2</v>
      </c>
      <c r="H4028" s="45">
        <v>2</v>
      </c>
      <c r="I4028" s="45">
        <v>1</v>
      </c>
      <c r="J4028" s="45">
        <v>5</v>
      </c>
      <c r="K4028" s="45">
        <v>5</v>
      </c>
      <c r="L4028" s="14" t="s">
        <v>48</v>
      </c>
      <c r="M4028" s="14" t="s">
        <v>49</v>
      </c>
      <c r="N4028" s="45">
        <v>1</v>
      </c>
      <c r="O4028" s="42">
        <f t="shared" si="726"/>
        <v>28.709999999999997</v>
      </c>
      <c r="P4028" s="45">
        <v>8.6999999999999993</v>
      </c>
      <c r="Q4028" s="42">
        <f t="shared" si="740"/>
        <v>23.759999999999998</v>
      </c>
      <c r="R4028" s="42">
        <v>7.2</v>
      </c>
      <c r="S4028" s="42">
        <f t="shared" si="728"/>
        <v>23.759999999999998</v>
      </c>
      <c r="T4028" s="42">
        <v>7.2</v>
      </c>
      <c r="U4028" s="42">
        <f t="shared" si="729"/>
        <v>26.234999999999996</v>
      </c>
      <c r="V4028" s="42">
        <f t="shared" si="730"/>
        <v>7.9499999999999993</v>
      </c>
      <c r="W4028" s="46">
        <v>27.848510000000001</v>
      </c>
      <c r="X4028" s="46">
        <v>-115.17353</v>
      </c>
      <c r="Y4028" s="65">
        <f t="shared" si="731"/>
        <v>68</v>
      </c>
      <c r="Z4028" s="45">
        <v>20</v>
      </c>
      <c r="AA4028" s="45">
        <v>9</v>
      </c>
      <c r="AB4028" s="42" t="s">
        <v>44</v>
      </c>
      <c r="AC4028" s="42">
        <v>9</v>
      </c>
      <c r="AD4028" s="42">
        <v>20</v>
      </c>
      <c r="AE4028" s="45">
        <v>1</v>
      </c>
      <c r="AF4028" s="42">
        <v>31</v>
      </c>
      <c r="AG4028" s="42">
        <v>90</v>
      </c>
      <c r="AH4028" t="s">
        <v>250</v>
      </c>
      <c r="AI4028" s="70">
        <f t="shared" si="745"/>
        <v>15.337</v>
      </c>
      <c r="AJ4028" s="71" t="s">
        <v>369</v>
      </c>
      <c r="AK4028" s="72">
        <f t="shared" si="746"/>
        <v>2.2645047633742106</v>
      </c>
      <c r="AL4028" s="73">
        <f t="shared" si="747"/>
        <v>2.2645047633742106</v>
      </c>
    </row>
    <row r="4029" spans="1:38">
      <c r="A4029" s="42" t="s">
        <v>234</v>
      </c>
      <c r="B4029" s="42" t="s">
        <v>178</v>
      </c>
      <c r="C4029" s="43">
        <v>40080</v>
      </c>
      <c r="D4029" s="42">
        <v>2009</v>
      </c>
      <c r="E4029" s="44">
        <v>0.46666666666666662</v>
      </c>
      <c r="F4029" s="44">
        <v>0.49305555555555558</v>
      </c>
      <c r="G4029" s="44">
        <f t="shared" si="739"/>
        <v>2.6388888888888962E-2</v>
      </c>
      <c r="H4029" s="45">
        <v>2</v>
      </c>
      <c r="I4029" s="45">
        <v>1</v>
      </c>
      <c r="J4029" s="45">
        <v>5</v>
      </c>
      <c r="K4029" s="45">
        <v>5</v>
      </c>
      <c r="L4029" s="14" t="s">
        <v>48</v>
      </c>
      <c r="M4029" s="14" t="s">
        <v>49</v>
      </c>
      <c r="N4029" s="45">
        <v>1</v>
      </c>
      <c r="O4029" s="42">
        <f t="shared" ref="O4029:O4092" si="748">P4029*3.3</f>
        <v>28.709999999999997</v>
      </c>
      <c r="P4029" s="45">
        <v>8.6999999999999993</v>
      </c>
      <c r="Q4029" s="42">
        <f t="shared" si="740"/>
        <v>23.759999999999998</v>
      </c>
      <c r="R4029" s="42">
        <v>7.2</v>
      </c>
      <c r="S4029" s="42">
        <f t="shared" ref="S4029:S4092" si="749">T4029*3.3</f>
        <v>23.759999999999998</v>
      </c>
      <c r="T4029" s="42">
        <v>7.2</v>
      </c>
      <c r="U4029" s="42">
        <f t="shared" ref="U4029:U4092" si="750">V4029*3.3</f>
        <v>26.234999999999996</v>
      </c>
      <c r="V4029" s="42">
        <f t="shared" ref="V4029:V4092" si="751">(R4029+P4029)/2</f>
        <v>7.9499999999999993</v>
      </c>
      <c r="W4029" s="46">
        <v>27.848510000000001</v>
      </c>
      <c r="X4029" s="46">
        <v>-115.17353</v>
      </c>
      <c r="Y4029" s="65">
        <f t="shared" si="731"/>
        <v>68</v>
      </c>
      <c r="Z4029" s="45">
        <v>20</v>
      </c>
      <c r="AA4029" s="45">
        <v>9</v>
      </c>
      <c r="AB4029" s="42" t="s">
        <v>44</v>
      </c>
      <c r="AC4029" s="42">
        <v>10</v>
      </c>
      <c r="AD4029" s="42">
        <v>22</v>
      </c>
      <c r="AE4029" s="45">
        <v>1</v>
      </c>
      <c r="AF4029" s="42">
        <v>34</v>
      </c>
      <c r="AG4029" s="42">
        <v>90</v>
      </c>
      <c r="AH4029" t="s">
        <v>250</v>
      </c>
      <c r="AI4029" s="70">
        <f t="shared" si="745"/>
        <v>16.754999999999999</v>
      </c>
      <c r="AJ4029" s="71" t="s">
        <v>369</v>
      </c>
      <c r="AK4029" s="72">
        <f t="shared" si="746"/>
        <v>2.7483879168691034</v>
      </c>
      <c r="AL4029" s="73">
        <f t="shared" si="747"/>
        <v>2.7483879168691034</v>
      </c>
    </row>
    <row r="4030" spans="1:38">
      <c r="A4030" s="42" t="s">
        <v>235</v>
      </c>
      <c r="B4030" s="42" t="s">
        <v>178</v>
      </c>
      <c r="C4030" s="43">
        <v>40080</v>
      </c>
      <c r="D4030" s="42">
        <v>2009</v>
      </c>
      <c r="E4030" s="44">
        <v>0.62291666666666667</v>
      </c>
      <c r="F4030" s="44">
        <v>0.64583333333333337</v>
      </c>
      <c r="G4030" s="44">
        <f t="shared" si="739"/>
        <v>2.2916666666666696E-2</v>
      </c>
      <c r="H4030" s="45">
        <v>2</v>
      </c>
      <c r="I4030" s="45">
        <v>1</v>
      </c>
      <c r="J4030" s="45">
        <v>6</v>
      </c>
      <c r="K4030" s="45">
        <v>6</v>
      </c>
      <c r="L4030" s="14" t="s">
        <v>48</v>
      </c>
      <c r="M4030" s="14" t="s">
        <v>49</v>
      </c>
      <c r="N4030" s="45">
        <v>1</v>
      </c>
      <c r="O4030" s="42">
        <f t="shared" si="748"/>
        <v>19.47</v>
      </c>
      <c r="P4030" s="45">
        <v>5.9</v>
      </c>
      <c r="Q4030" s="42">
        <f t="shared" si="740"/>
        <v>9.8999999999999986</v>
      </c>
      <c r="R4030" s="42">
        <v>3</v>
      </c>
      <c r="S4030" s="42">
        <f t="shared" si="749"/>
        <v>19.47</v>
      </c>
      <c r="T4030" s="42">
        <v>5.9</v>
      </c>
      <c r="U4030" s="42">
        <f t="shared" si="750"/>
        <v>14.685</v>
      </c>
      <c r="V4030" s="42">
        <f t="shared" si="751"/>
        <v>4.45</v>
      </c>
      <c r="W4030" s="46">
        <v>27.860669999999999</v>
      </c>
      <c r="X4030" s="46">
        <v>-115.1666</v>
      </c>
      <c r="Y4030" s="65">
        <f t="shared" si="731"/>
        <v>68</v>
      </c>
      <c r="Z4030" s="45">
        <v>20</v>
      </c>
      <c r="AA4030" s="45">
        <v>3</v>
      </c>
      <c r="AB4030" s="42" t="s">
        <v>44</v>
      </c>
      <c r="AC4030" s="42">
        <v>1</v>
      </c>
      <c r="AD4030" s="42">
        <v>20</v>
      </c>
      <c r="AE4030" s="45">
        <v>1</v>
      </c>
      <c r="AF4030" s="42">
        <v>1</v>
      </c>
      <c r="AG4030" s="42" t="s">
        <v>43</v>
      </c>
      <c r="AH4030" t="s">
        <v>250</v>
      </c>
      <c r="AI4030" s="70">
        <f t="shared" si="745"/>
        <v>15.337</v>
      </c>
      <c r="AJ4030" s="71" t="s">
        <v>369</v>
      </c>
      <c r="AK4030" s="72">
        <f t="shared" si="746"/>
        <v>2.2645047633742106</v>
      </c>
      <c r="AL4030" s="73">
        <f t="shared" si="747"/>
        <v>2.2645047633742106</v>
      </c>
    </row>
    <row r="4031" spans="1:38">
      <c r="A4031" s="42" t="s">
        <v>235</v>
      </c>
      <c r="B4031" s="42" t="s">
        <v>178</v>
      </c>
      <c r="C4031" s="43">
        <v>40080</v>
      </c>
      <c r="D4031" s="42">
        <v>2009</v>
      </c>
      <c r="E4031" s="44">
        <v>0.62291666666666667</v>
      </c>
      <c r="F4031" s="44">
        <v>0.64583333333333337</v>
      </c>
      <c r="G4031" s="44">
        <f t="shared" si="739"/>
        <v>2.2916666666666696E-2</v>
      </c>
      <c r="H4031" s="45">
        <v>2</v>
      </c>
      <c r="I4031" s="45">
        <v>1</v>
      </c>
      <c r="J4031" s="45">
        <v>6</v>
      </c>
      <c r="K4031" s="45">
        <v>6</v>
      </c>
      <c r="L4031" s="14" t="s">
        <v>48</v>
      </c>
      <c r="M4031" s="14" t="s">
        <v>49</v>
      </c>
      <c r="N4031" s="45">
        <v>1</v>
      </c>
      <c r="O4031" s="42">
        <f t="shared" si="748"/>
        <v>19.47</v>
      </c>
      <c r="P4031" s="45">
        <v>5.9</v>
      </c>
      <c r="Q4031" s="42">
        <f t="shared" si="740"/>
        <v>9.8999999999999986</v>
      </c>
      <c r="R4031" s="42">
        <v>3</v>
      </c>
      <c r="S4031" s="42">
        <f t="shared" si="749"/>
        <v>19.47</v>
      </c>
      <c r="T4031" s="42">
        <v>5.9</v>
      </c>
      <c r="U4031" s="42">
        <f t="shared" si="750"/>
        <v>14.685</v>
      </c>
      <c r="V4031" s="42">
        <f t="shared" si="751"/>
        <v>4.45</v>
      </c>
      <c r="W4031" s="46">
        <v>27.860669999999999</v>
      </c>
      <c r="X4031" s="46">
        <v>-115.1666</v>
      </c>
      <c r="Y4031" s="65">
        <f t="shared" si="731"/>
        <v>68</v>
      </c>
      <c r="Z4031" s="45">
        <v>20</v>
      </c>
      <c r="AA4031" s="45">
        <v>3</v>
      </c>
      <c r="AB4031" s="42" t="s">
        <v>44</v>
      </c>
      <c r="AC4031" s="42">
        <v>1</v>
      </c>
      <c r="AD4031" s="42">
        <v>22</v>
      </c>
      <c r="AE4031" s="45">
        <v>1</v>
      </c>
      <c r="AF4031" s="42">
        <v>1</v>
      </c>
      <c r="AG4031" s="42" t="s">
        <v>43</v>
      </c>
      <c r="AH4031" t="s">
        <v>250</v>
      </c>
      <c r="AI4031" s="70">
        <f t="shared" si="745"/>
        <v>16.754999999999999</v>
      </c>
      <c r="AJ4031" s="71" t="s">
        <v>369</v>
      </c>
      <c r="AK4031" s="72">
        <f t="shared" si="746"/>
        <v>2.7483879168691034</v>
      </c>
      <c r="AL4031" s="73">
        <f t="shared" si="747"/>
        <v>2.7483879168691034</v>
      </c>
    </row>
    <row r="4032" spans="1:38">
      <c r="A4032" s="42" t="s">
        <v>235</v>
      </c>
      <c r="B4032" s="42" t="s">
        <v>178</v>
      </c>
      <c r="C4032" s="43">
        <v>40080</v>
      </c>
      <c r="D4032" s="42">
        <v>2009</v>
      </c>
      <c r="E4032" s="44">
        <v>0.62291666666666667</v>
      </c>
      <c r="F4032" s="44">
        <v>0.64583333333333337</v>
      </c>
      <c r="G4032" s="44">
        <f t="shared" si="739"/>
        <v>2.2916666666666696E-2</v>
      </c>
      <c r="H4032" s="45">
        <v>2</v>
      </c>
      <c r="I4032" s="45">
        <v>1</v>
      </c>
      <c r="J4032" s="45">
        <v>6</v>
      </c>
      <c r="K4032" s="45">
        <v>6</v>
      </c>
      <c r="L4032" s="14" t="s">
        <v>48</v>
      </c>
      <c r="M4032" s="14" t="s">
        <v>49</v>
      </c>
      <c r="N4032" s="45">
        <v>1</v>
      </c>
      <c r="O4032" s="42">
        <f t="shared" si="748"/>
        <v>19.47</v>
      </c>
      <c r="P4032" s="45">
        <v>5.9</v>
      </c>
      <c r="Q4032" s="42">
        <f t="shared" si="740"/>
        <v>9.8999999999999986</v>
      </c>
      <c r="R4032" s="42">
        <v>3</v>
      </c>
      <c r="S4032" s="42">
        <f t="shared" si="749"/>
        <v>19.47</v>
      </c>
      <c r="T4032" s="42">
        <v>5.9</v>
      </c>
      <c r="U4032" s="42">
        <f t="shared" si="750"/>
        <v>14.685</v>
      </c>
      <c r="V4032" s="42">
        <f t="shared" si="751"/>
        <v>4.45</v>
      </c>
      <c r="W4032" s="46">
        <v>27.860669999999999</v>
      </c>
      <c r="X4032" s="46">
        <v>-115.1666</v>
      </c>
      <c r="Y4032" s="65">
        <f t="shared" si="731"/>
        <v>68</v>
      </c>
      <c r="Z4032" s="45">
        <v>20</v>
      </c>
      <c r="AA4032" s="45">
        <v>3</v>
      </c>
      <c r="AB4032" s="42" t="s">
        <v>44</v>
      </c>
      <c r="AC4032" s="42">
        <v>2</v>
      </c>
      <c r="AD4032" s="42">
        <v>20</v>
      </c>
      <c r="AE4032" s="45">
        <v>1</v>
      </c>
      <c r="AF4032" s="42">
        <v>2</v>
      </c>
      <c r="AG4032" s="42" t="s">
        <v>43</v>
      </c>
      <c r="AH4032" t="s">
        <v>250</v>
      </c>
      <c r="AI4032" s="70">
        <f t="shared" si="745"/>
        <v>15.337</v>
      </c>
      <c r="AJ4032" s="71" t="s">
        <v>369</v>
      </c>
      <c r="AK4032" s="72">
        <f t="shared" si="746"/>
        <v>2.2645047633742106</v>
      </c>
      <c r="AL4032" s="73">
        <f t="shared" si="747"/>
        <v>2.2645047633742106</v>
      </c>
    </row>
    <row r="4033" spans="1:38">
      <c r="A4033" s="42" t="s">
        <v>236</v>
      </c>
      <c r="B4033" s="42" t="s">
        <v>178</v>
      </c>
      <c r="C4033" s="43">
        <v>40080</v>
      </c>
      <c r="D4033" s="42">
        <v>2009</v>
      </c>
      <c r="E4033" s="44">
        <v>0.62291666666666667</v>
      </c>
      <c r="F4033" s="44">
        <v>0.64583333333333337</v>
      </c>
      <c r="G4033" s="44">
        <f t="shared" si="739"/>
        <v>2.2916666666666696E-2</v>
      </c>
      <c r="H4033" s="45">
        <v>2</v>
      </c>
      <c r="I4033" s="45">
        <v>1</v>
      </c>
      <c r="J4033" s="45">
        <v>6</v>
      </c>
      <c r="K4033" s="45">
        <v>6</v>
      </c>
      <c r="L4033" s="14" t="s">
        <v>48</v>
      </c>
      <c r="M4033" s="14" t="s">
        <v>49</v>
      </c>
      <c r="N4033" s="45">
        <v>1</v>
      </c>
      <c r="O4033" s="42">
        <f t="shared" si="748"/>
        <v>19.47</v>
      </c>
      <c r="P4033" s="45">
        <v>5.9</v>
      </c>
      <c r="Q4033" s="42">
        <f t="shared" si="740"/>
        <v>9.8999999999999986</v>
      </c>
      <c r="R4033" s="42">
        <v>3</v>
      </c>
      <c r="S4033" s="42">
        <f t="shared" si="749"/>
        <v>19.47</v>
      </c>
      <c r="T4033" s="42">
        <v>5.9</v>
      </c>
      <c r="U4033" s="42">
        <f t="shared" si="750"/>
        <v>14.685</v>
      </c>
      <c r="V4033" s="42">
        <f t="shared" si="751"/>
        <v>4.45</v>
      </c>
      <c r="W4033" s="46">
        <v>27.860669999999999</v>
      </c>
      <c r="X4033" s="46">
        <v>-115.1666</v>
      </c>
      <c r="Y4033" s="65">
        <f t="shared" si="731"/>
        <v>68</v>
      </c>
      <c r="Z4033" s="45">
        <v>20</v>
      </c>
      <c r="AA4033" s="45">
        <v>3</v>
      </c>
      <c r="AB4033" s="42" t="s">
        <v>46</v>
      </c>
      <c r="AC4033" s="42">
        <v>1</v>
      </c>
      <c r="AD4033" s="42">
        <v>20</v>
      </c>
      <c r="AE4033" s="45">
        <v>1</v>
      </c>
      <c r="AF4033" s="42">
        <v>5</v>
      </c>
      <c r="AG4033" s="42" t="s">
        <v>43</v>
      </c>
      <c r="AH4033" t="s">
        <v>250</v>
      </c>
      <c r="AI4033" s="70">
        <f t="shared" ref="AI4033:AI4044" si="752">(0.748*AD4033)+1.2345</f>
        <v>16.194500000000001</v>
      </c>
      <c r="AJ4033" s="74">
        <f t="shared" ref="AJ4033:AJ4044" si="753">((POWER(AI4033*10,3.36))*2.24)/100000</f>
        <v>593.9131834357014</v>
      </c>
      <c r="AK4033" s="74">
        <f t="shared" ref="AK4033:AK4044" si="754">(0.0026*AJ4033)-0.61</f>
        <v>0.93417427693282351</v>
      </c>
      <c r="AL4033" s="73">
        <f t="shared" ref="AL4033:AL4044" si="755">IF(AK4033&gt;0,AK4033:AK4033,0)</f>
        <v>0.93417427693282351</v>
      </c>
    </row>
    <row r="4034" spans="1:38">
      <c r="A4034" s="42" t="s">
        <v>236</v>
      </c>
      <c r="B4034" s="42" t="s">
        <v>178</v>
      </c>
      <c r="C4034" s="43">
        <v>40080</v>
      </c>
      <c r="D4034" s="42">
        <v>2009</v>
      </c>
      <c r="E4034" s="44">
        <v>0.62291666666666667</v>
      </c>
      <c r="F4034" s="44">
        <v>0.64583333333333337</v>
      </c>
      <c r="G4034" s="44">
        <f t="shared" si="739"/>
        <v>2.2916666666666696E-2</v>
      </c>
      <c r="H4034" s="45">
        <v>2</v>
      </c>
      <c r="I4034" s="45">
        <v>1</v>
      </c>
      <c r="J4034" s="45">
        <v>6</v>
      </c>
      <c r="K4034" s="45">
        <v>6</v>
      </c>
      <c r="L4034" s="14" t="s">
        <v>48</v>
      </c>
      <c r="M4034" s="14" t="s">
        <v>49</v>
      </c>
      <c r="N4034" s="45">
        <v>1</v>
      </c>
      <c r="O4034" s="42">
        <f t="shared" si="748"/>
        <v>19.47</v>
      </c>
      <c r="P4034" s="45">
        <v>5.9</v>
      </c>
      <c r="Q4034" s="42">
        <f t="shared" si="740"/>
        <v>9.8999999999999986</v>
      </c>
      <c r="R4034" s="42">
        <v>3</v>
      </c>
      <c r="S4034" s="42">
        <f t="shared" si="749"/>
        <v>19.47</v>
      </c>
      <c r="T4034" s="42">
        <v>5.9</v>
      </c>
      <c r="U4034" s="42">
        <f t="shared" si="750"/>
        <v>14.685</v>
      </c>
      <c r="V4034" s="42">
        <f t="shared" si="751"/>
        <v>4.45</v>
      </c>
      <c r="W4034" s="46">
        <v>27.860669999999999</v>
      </c>
      <c r="X4034" s="46">
        <v>-115.1666</v>
      </c>
      <c r="Y4034" s="65">
        <f t="shared" si="731"/>
        <v>68</v>
      </c>
      <c r="Z4034" s="45">
        <v>20</v>
      </c>
      <c r="AA4034" s="45">
        <v>3</v>
      </c>
      <c r="AB4034" s="42" t="s">
        <v>46</v>
      </c>
      <c r="AC4034" s="42">
        <v>1</v>
      </c>
      <c r="AD4034" s="42">
        <v>21</v>
      </c>
      <c r="AE4034" s="45">
        <v>1</v>
      </c>
      <c r="AF4034" s="42">
        <v>5</v>
      </c>
      <c r="AG4034" s="42" t="s">
        <v>43</v>
      </c>
      <c r="AH4034" t="s">
        <v>250</v>
      </c>
      <c r="AI4034" s="70">
        <f t="shared" si="752"/>
        <v>16.942499999999999</v>
      </c>
      <c r="AJ4034" s="74">
        <f t="shared" si="753"/>
        <v>691.21379845369552</v>
      </c>
      <c r="AK4034" s="74">
        <f t="shared" si="754"/>
        <v>1.1871558759796081</v>
      </c>
      <c r="AL4034" s="73">
        <f t="shared" si="755"/>
        <v>1.1871558759796081</v>
      </c>
    </row>
    <row r="4035" spans="1:38">
      <c r="A4035" s="42" t="s">
        <v>236</v>
      </c>
      <c r="B4035" s="42" t="s">
        <v>178</v>
      </c>
      <c r="C4035" s="43">
        <v>40080</v>
      </c>
      <c r="D4035" s="42">
        <v>2009</v>
      </c>
      <c r="E4035" s="44">
        <v>0.62291666666666667</v>
      </c>
      <c r="F4035" s="44">
        <v>0.64583333333333337</v>
      </c>
      <c r="G4035" s="44">
        <f t="shared" si="739"/>
        <v>2.2916666666666696E-2</v>
      </c>
      <c r="H4035" s="45">
        <v>2</v>
      </c>
      <c r="I4035" s="45">
        <v>1</v>
      </c>
      <c r="J4035" s="45">
        <v>6</v>
      </c>
      <c r="K4035" s="45">
        <v>6</v>
      </c>
      <c r="L4035" s="14" t="s">
        <v>48</v>
      </c>
      <c r="M4035" s="14" t="s">
        <v>49</v>
      </c>
      <c r="N4035" s="45">
        <v>1</v>
      </c>
      <c r="O4035" s="42">
        <f t="shared" si="748"/>
        <v>19.47</v>
      </c>
      <c r="P4035" s="45">
        <v>5.9</v>
      </c>
      <c r="Q4035" s="42">
        <f t="shared" si="740"/>
        <v>9.8999999999999986</v>
      </c>
      <c r="R4035" s="42">
        <v>3</v>
      </c>
      <c r="S4035" s="42">
        <f t="shared" si="749"/>
        <v>19.47</v>
      </c>
      <c r="T4035" s="42">
        <v>5.9</v>
      </c>
      <c r="U4035" s="42">
        <f t="shared" si="750"/>
        <v>14.685</v>
      </c>
      <c r="V4035" s="42">
        <f t="shared" si="751"/>
        <v>4.45</v>
      </c>
      <c r="W4035" s="46">
        <v>27.860669999999999</v>
      </c>
      <c r="X4035" s="46">
        <v>-115.1666</v>
      </c>
      <c r="Y4035" s="65">
        <f t="shared" si="731"/>
        <v>68</v>
      </c>
      <c r="Z4035" s="45">
        <v>20</v>
      </c>
      <c r="AA4035" s="45">
        <v>3</v>
      </c>
      <c r="AB4035" s="42" t="s">
        <v>46</v>
      </c>
      <c r="AC4035" s="42">
        <v>1</v>
      </c>
      <c r="AD4035" s="42">
        <v>27</v>
      </c>
      <c r="AE4035" s="45">
        <v>1</v>
      </c>
      <c r="AF4035" s="42">
        <v>5</v>
      </c>
      <c r="AG4035" s="42" t="s">
        <v>43</v>
      </c>
      <c r="AH4035" t="s">
        <v>250</v>
      </c>
      <c r="AI4035" s="70">
        <f t="shared" si="752"/>
        <v>21.430500000000002</v>
      </c>
      <c r="AJ4035" s="74">
        <f t="shared" si="753"/>
        <v>1522.3571771727734</v>
      </c>
      <c r="AK4035" s="74">
        <f t="shared" si="754"/>
        <v>3.3481286606492109</v>
      </c>
      <c r="AL4035" s="73">
        <f t="shared" si="755"/>
        <v>3.3481286606492109</v>
      </c>
    </row>
    <row r="4036" spans="1:38">
      <c r="A4036" s="42" t="s">
        <v>236</v>
      </c>
      <c r="B4036" s="42" t="s">
        <v>178</v>
      </c>
      <c r="C4036" s="43">
        <v>40080</v>
      </c>
      <c r="D4036" s="42">
        <v>2009</v>
      </c>
      <c r="E4036" s="44">
        <v>0.62291666666666667</v>
      </c>
      <c r="F4036" s="44">
        <v>0.64583333333333337</v>
      </c>
      <c r="G4036" s="44">
        <f t="shared" si="739"/>
        <v>2.2916666666666696E-2</v>
      </c>
      <c r="H4036" s="45">
        <v>2</v>
      </c>
      <c r="I4036" s="45">
        <v>1</v>
      </c>
      <c r="J4036" s="45">
        <v>6</v>
      </c>
      <c r="K4036" s="45">
        <v>6</v>
      </c>
      <c r="L4036" s="14" t="s">
        <v>48</v>
      </c>
      <c r="M4036" s="14" t="s">
        <v>49</v>
      </c>
      <c r="N4036" s="45">
        <v>1</v>
      </c>
      <c r="O4036" s="42">
        <f t="shared" si="748"/>
        <v>19.47</v>
      </c>
      <c r="P4036" s="45">
        <v>5.9</v>
      </c>
      <c r="Q4036" s="42">
        <f t="shared" si="740"/>
        <v>9.8999999999999986</v>
      </c>
      <c r="R4036" s="42">
        <v>3</v>
      </c>
      <c r="S4036" s="42">
        <f t="shared" si="749"/>
        <v>19.47</v>
      </c>
      <c r="T4036" s="42">
        <v>5.9</v>
      </c>
      <c r="U4036" s="42">
        <f t="shared" si="750"/>
        <v>14.685</v>
      </c>
      <c r="V4036" s="42">
        <f t="shared" si="751"/>
        <v>4.45</v>
      </c>
      <c r="W4036" s="46">
        <v>27.860669999999999</v>
      </c>
      <c r="X4036" s="46">
        <v>-115.1666</v>
      </c>
      <c r="Y4036" s="65">
        <f t="shared" si="731"/>
        <v>68</v>
      </c>
      <c r="Z4036" s="45">
        <v>20</v>
      </c>
      <c r="AA4036" s="45">
        <v>3</v>
      </c>
      <c r="AB4036" s="42" t="s">
        <v>46</v>
      </c>
      <c r="AC4036" s="42">
        <v>2</v>
      </c>
      <c r="AD4036" s="42">
        <v>23</v>
      </c>
      <c r="AE4036" s="45">
        <v>1</v>
      </c>
      <c r="AF4036" s="42">
        <v>10</v>
      </c>
      <c r="AG4036" s="42" t="s">
        <v>43</v>
      </c>
      <c r="AH4036" t="s">
        <v>250</v>
      </c>
      <c r="AI4036" s="70">
        <f t="shared" si="752"/>
        <v>18.438500000000001</v>
      </c>
      <c r="AJ4036" s="74">
        <f t="shared" si="753"/>
        <v>918.51444961025391</v>
      </c>
      <c r="AK4036" s="74">
        <f t="shared" si="754"/>
        <v>1.7781375689866601</v>
      </c>
      <c r="AL4036" s="73">
        <f t="shared" si="755"/>
        <v>1.7781375689866601</v>
      </c>
    </row>
    <row r="4037" spans="1:38">
      <c r="A4037" s="42" t="s">
        <v>236</v>
      </c>
      <c r="B4037" s="42" t="s">
        <v>178</v>
      </c>
      <c r="C4037" s="43">
        <v>40080</v>
      </c>
      <c r="D4037" s="42">
        <v>2009</v>
      </c>
      <c r="E4037" s="44">
        <v>0.62291666666666667</v>
      </c>
      <c r="F4037" s="44">
        <v>0.64583333333333337</v>
      </c>
      <c r="G4037" s="44">
        <f t="shared" si="739"/>
        <v>2.2916666666666696E-2</v>
      </c>
      <c r="H4037" s="45">
        <v>2</v>
      </c>
      <c r="I4037" s="45">
        <v>1</v>
      </c>
      <c r="J4037" s="45">
        <v>6</v>
      </c>
      <c r="K4037" s="45">
        <v>6</v>
      </c>
      <c r="L4037" s="14" t="s">
        <v>48</v>
      </c>
      <c r="M4037" s="14" t="s">
        <v>49</v>
      </c>
      <c r="N4037" s="45">
        <v>1</v>
      </c>
      <c r="O4037" s="42">
        <f t="shared" si="748"/>
        <v>19.47</v>
      </c>
      <c r="P4037" s="45">
        <v>5.9</v>
      </c>
      <c r="Q4037" s="42">
        <f t="shared" si="740"/>
        <v>9.8999999999999986</v>
      </c>
      <c r="R4037" s="42">
        <v>3</v>
      </c>
      <c r="S4037" s="42">
        <f t="shared" si="749"/>
        <v>19.47</v>
      </c>
      <c r="T4037" s="42">
        <v>5.9</v>
      </c>
      <c r="U4037" s="42">
        <f t="shared" si="750"/>
        <v>14.685</v>
      </c>
      <c r="V4037" s="42">
        <f t="shared" si="751"/>
        <v>4.45</v>
      </c>
      <c r="W4037" s="46">
        <v>27.860669999999999</v>
      </c>
      <c r="X4037" s="46">
        <v>-115.1666</v>
      </c>
      <c r="Y4037" s="65">
        <f t="shared" si="731"/>
        <v>68</v>
      </c>
      <c r="Z4037" s="45">
        <v>20</v>
      </c>
      <c r="AA4037" s="45">
        <v>3</v>
      </c>
      <c r="AB4037" s="42" t="s">
        <v>46</v>
      </c>
      <c r="AC4037" s="42">
        <v>3</v>
      </c>
      <c r="AD4037" s="42">
        <v>20</v>
      </c>
      <c r="AE4037" s="45">
        <v>1</v>
      </c>
      <c r="AF4037" s="42">
        <v>14</v>
      </c>
      <c r="AG4037" s="42" t="s">
        <v>43</v>
      </c>
      <c r="AH4037" t="s">
        <v>250</v>
      </c>
      <c r="AI4037" s="70">
        <f t="shared" si="752"/>
        <v>16.194500000000001</v>
      </c>
      <c r="AJ4037" s="74">
        <f t="shared" si="753"/>
        <v>593.9131834357014</v>
      </c>
      <c r="AK4037" s="74">
        <f t="shared" si="754"/>
        <v>0.93417427693282351</v>
      </c>
      <c r="AL4037" s="73">
        <f t="shared" si="755"/>
        <v>0.93417427693282351</v>
      </c>
    </row>
    <row r="4038" spans="1:38">
      <c r="A4038" s="42" t="s">
        <v>236</v>
      </c>
      <c r="B4038" s="42" t="s">
        <v>178</v>
      </c>
      <c r="C4038" s="43">
        <v>40080</v>
      </c>
      <c r="D4038" s="42">
        <v>2009</v>
      </c>
      <c r="E4038" s="44">
        <v>0.62291666666666667</v>
      </c>
      <c r="F4038" s="44">
        <v>0.64583333333333337</v>
      </c>
      <c r="G4038" s="44">
        <f t="shared" si="739"/>
        <v>2.2916666666666696E-2</v>
      </c>
      <c r="H4038" s="45">
        <v>2</v>
      </c>
      <c r="I4038" s="45">
        <v>1</v>
      </c>
      <c r="J4038" s="45">
        <v>6</v>
      </c>
      <c r="K4038" s="45">
        <v>6</v>
      </c>
      <c r="L4038" s="14" t="s">
        <v>48</v>
      </c>
      <c r="M4038" s="14" t="s">
        <v>49</v>
      </c>
      <c r="N4038" s="45">
        <v>1</v>
      </c>
      <c r="O4038" s="42">
        <f t="shared" si="748"/>
        <v>19.47</v>
      </c>
      <c r="P4038" s="45">
        <v>5.9</v>
      </c>
      <c r="Q4038" s="42">
        <f t="shared" si="740"/>
        <v>9.8999999999999986</v>
      </c>
      <c r="R4038" s="42">
        <v>3</v>
      </c>
      <c r="S4038" s="42">
        <f t="shared" si="749"/>
        <v>19.47</v>
      </c>
      <c r="T4038" s="42">
        <v>5.9</v>
      </c>
      <c r="U4038" s="42">
        <f t="shared" si="750"/>
        <v>14.685</v>
      </c>
      <c r="V4038" s="42">
        <f t="shared" si="751"/>
        <v>4.45</v>
      </c>
      <c r="W4038" s="46">
        <v>27.860669999999999</v>
      </c>
      <c r="X4038" s="46">
        <v>-115.1666</v>
      </c>
      <c r="Y4038" s="65">
        <f t="shared" si="731"/>
        <v>68</v>
      </c>
      <c r="Z4038" s="45">
        <v>20</v>
      </c>
      <c r="AA4038" s="45">
        <v>3</v>
      </c>
      <c r="AB4038" s="42" t="s">
        <v>46</v>
      </c>
      <c r="AC4038" s="42">
        <v>3</v>
      </c>
      <c r="AD4038" s="42">
        <v>24</v>
      </c>
      <c r="AE4038" s="45">
        <v>1</v>
      </c>
      <c r="AF4038" s="42">
        <v>14</v>
      </c>
      <c r="AG4038" s="42" t="s">
        <v>43</v>
      </c>
      <c r="AH4038" t="s">
        <v>250</v>
      </c>
      <c r="AI4038" s="70">
        <f t="shared" si="752"/>
        <v>19.186499999999999</v>
      </c>
      <c r="AJ4038" s="74">
        <f t="shared" si="753"/>
        <v>1049.8173965226345</v>
      </c>
      <c r="AK4038" s="74">
        <f t="shared" si="754"/>
        <v>2.1195252309588497</v>
      </c>
      <c r="AL4038" s="73">
        <f t="shared" si="755"/>
        <v>2.1195252309588497</v>
      </c>
    </row>
    <row r="4039" spans="1:38">
      <c r="A4039" s="42" t="s">
        <v>236</v>
      </c>
      <c r="B4039" s="42" t="s">
        <v>178</v>
      </c>
      <c r="C4039" s="43">
        <v>40080</v>
      </c>
      <c r="D4039" s="42">
        <v>2009</v>
      </c>
      <c r="E4039" s="44">
        <v>0.62291666666666667</v>
      </c>
      <c r="F4039" s="44">
        <v>0.64583333333333337</v>
      </c>
      <c r="G4039" s="44">
        <f t="shared" si="739"/>
        <v>2.2916666666666696E-2</v>
      </c>
      <c r="H4039" s="45">
        <v>2</v>
      </c>
      <c r="I4039" s="45">
        <v>1</v>
      </c>
      <c r="J4039" s="45">
        <v>6</v>
      </c>
      <c r="K4039" s="45">
        <v>6</v>
      </c>
      <c r="L4039" s="14" t="s">
        <v>48</v>
      </c>
      <c r="M4039" s="14" t="s">
        <v>49</v>
      </c>
      <c r="N4039" s="45">
        <v>1</v>
      </c>
      <c r="O4039" s="42">
        <f t="shared" si="748"/>
        <v>19.47</v>
      </c>
      <c r="P4039" s="45">
        <v>5.9</v>
      </c>
      <c r="Q4039" s="42">
        <f t="shared" si="740"/>
        <v>9.8999999999999986</v>
      </c>
      <c r="R4039" s="42">
        <v>3</v>
      </c>
      <c r="S4039" s="42">
        <f t="shared" si="749"/>
        <v>19.47</v>
      </c>
      <c r="T4039" s="42">
        <v>5.9</v>
      </c>
      <c r="U4039" s="42">
        <f t="shared" si="750"/>
        <v>14.685</v>
      </c>
      <c r="V4039" s="42">
        <f t="shared" si="751"/>
        <v>4.45</v>
      </c>
      <c r="W4039" s="46">
        <v>27.860669999999999</v>
      </c>
      <c r="X4039" s="46">
        <v>-115.1666</v>
      </c>
      <c r="Y4039" s="65">
        <f t="shared" si="731"/>
        <v>68</v>
      </c>
      <c r="Z4039" s="45">
        <v>20</v>
      </c>
      <c r="AA4039" s="45">
        <v>3</v>
      </c>
      <c r="AB4039" s="42" t="s">
        <v>46</v>
      </c>
      <c r="AC4039" s="42">
        <v>4</v>
      </c>
      <c r="AD4039" s="42">
        <v>20</v>
      </c>
      <c r="AE4039" s="45">
        <v>1</v>
      </c>
      <c r="AF4039" s="42">
        <v>28</v>
      </c>
      <c r="AG4039" s="42" t="s">
        <v>43</v>
      </c>
      <c r="AH4039" t="s">
        <v>250</v>
      </c>
      <c r="AI4039" s="70">
        <f t="shared" si="752"/>
        <v>16.194500000000001</v>
      </c>
      <c r="AJ4039" s="74">
        <f t="shared" si="753"/>
        <v>593.9131834357014</v>
      </c>
      <c r="AK4039" s="74">
        <f t="shared" si="754"/>
        <v>0.93417427693282351</v>
      </c>
      <c r="AL4039" s="73">
        <f t="shared" si="755"/>
        <v>0.93417427693282351</v>
      </c>
    </row>
    <row r="4040" spans="1:38">
      <c r="A4040" s="42" t="s">
        <v>236</v>
      </c>
      <c r="B4040" s="42" t="s">
        <v>178</v>
      </c>
      <c r="C4040" s="43">
        <v>40080</v>
      </c>
      <c r="D4040" s="42">
        <v>2009</v>
      </c>
      <c r="E4040" s="44">
        <v>0.62291666666666667</v>
      </c>
      <c r="F4040" s="44">
        <v>0.64583333333333337</v>
      </c>
      <c r="G4040" s="44">
        <f t="shared" si="739"/>
        <v>2.2916666666666696E-2</v>
      </c>
      <c r="H4040" s="45">
        <v>2</v>
      </c>
      <c r="I4040" s="45">
        <v>1</v>
      </c>
      <c r="J4040" s="45">
        <v>6</v>
      </c>
      <c r="K4040" s="45">
        <v>6</v>
      </c>
      <c r="L4040" s="14" t="s">
        <v>48</v>
      </c>
      <c r="M4040" s="14" t="s">
        <v>49</v>
      </c>
      <c r="N4040" s="45">
        <v>1</v>
      </c>
      <c r="O4040" s="42">
        <f t="shared" si="748"/>
        <v>19.47</v>
      </c>
      <c r="P4040" s="45">
        <v>5.9</v>
      </c>
      <c r="Q4040" s="42">
        <f t="shared" si="740"/>
        <v>9.8999999999999986</v>
      </c>
      <c r="R4040" s="42">
        <v>3</v>
      </c>
      <c r="S4040" s="42">
        <f t="shared" si="749"/>
        <v>19.47</v>
      </c>
      <c r="T4040" s="42">
        <v>5.9</v>
      </c>
      <c r="U4040" s="42">
        <f t="shared" si="750"/>
        <v>14.685</v>
      </c>
      <c r="V4040" s="42">
        <f t="shared" si="751"/>
        <v>4.45</v>
      </c>
      <c r="W4040" s="46">
        <v>27.860669999999999</v>
      </c>
      <c r="X4040" s="46">
        <v>-115.1666</v>
      </c>
      <c r="Y4040" s="65">
        <f t="shared" si="731"/>
        <v>68</v>
      </c>
      <c r="Z4040" s="45">
        <v>20</v>
      </c>
      <c r="AA4040" s="45">
        <v>3</v>
      </c>
      <c r="AB4040" s="42" t="s">
        <v>46</v>
      </c>
      <c r="AC4040" s="42">
        <v>4</v>
      </c>
      <c r="AD4040" s="42">
        <v>21</v>
      </c>
      <c r="AE4040" s="45">
        <v>1</v>
      </c>
      <c r="AF4040" s="42">
        <v>28</v>
      </c>
      <c r="AG4040" s="42" t="s">
        <v>43</v>
      </c>
      <c r="AH4040" t="s">
        <v>250</v>
      </c>
      <c r="AI4040" s="70">
        <f t="shared" si="752"/>
        <v>16.942499999999999</v>
      </c>
      <c r="AJ4040" s="74">
        <f t="shared" si="753"/>
        <v>691.21379845369552</v>
      </c>
      <c r="AK4040" s="74">
        <f t="shared" si="754"/>
        <v>1.1871558759796081</v>
      </c>
      <c r="AL4040" s="73">
        <f t="shared" si="755"/>
        <v>1.1871558759796081</v>
      </c>
    </row>
    <row r="4041" spans="1:38">
      <c r="A4041" s="42" t="s">
        <v>236</v>
      </c>
      <c r="B4041" s="42" t="s">
        <v>178</v>
      </c>
      <c r="C4041" s="43">
        <v>40080</v>
      </c>
      <c r="D4041" s="42">
        <v>2009</v>
      </c>
      <c r="E4041" s="44">
        <v>0.62291666666666667</v>
      </c>
      <c r="F4041" s="44">
        <v>0.64583333333333337</v>
      </c>
      <c r="G4041" s="44">
        <f t="shared" si="739"/>
        <v>2.2916666666666696E-2</v>
      </c>
      <c r="H4041" s="45">
        <v>2</v>
      </c>
      <c r="I4041" s="45">
        <v>1</v>
      </c>
      <c r="J4041" s="45">
        <v>6</v>
      </c>
      <c r="K4041" s="45">
        <v>6</v>
      </c>
      <c r="L4041" s="14" t="s">
        <v>48</v>
      </c>
      <c r="M4041" s="14" t="s">
        <v>49</v>
      </c>
      <c r="N4041" s="45">
        <v>1</v>
      </c>
      <c r="O4041" s="42">
        <f t="shared" si="748"/>
        <v>19.47</v>
      </c>
      <c r="P4041" s="45">
        <v>5.9</v>
      </c>
      <c r="Q4041" s="42">
        <f t="shared" si="740"/>
        <v>9.8999999999999986</v>
      </c>
      <c r="R4041" s="42">
        <v>3</v>
      </c>
      <c r="S4041" s="42">
        <f t="shared" si="749"/>
        <v>19.47</v>
      </c>
      <c r="T4041" s="42">
        <v>5.9</v>
      </c>
      <c r="U4041" s="42">
        <f t="shared" si="750"/>
        <v>14.685</v>
      </c>
      <c r="V4041" s="42">
        <f t="shared" si="751"/>
        <v>4.45</v>
      </c>
      <c r="W4041" s="46">
        <v>27.860669999999999</v>
      </c>
      <c r="X4041" s="46">
        <v>-115.1666</v>
      </c>
      <c r="Y4041" s="65">
        <f t="shared" si="731"/>
        <v>68</v>
      </c>
      <c r="Z4041" s="45">
        <v>20</v>
      </c>
      <c r="AA4041" s="45">
        <v>3</v>
      </c>
      <c r="AB4041" s="42" t="s">
        <v>46</v>
      </c>
      <c r="AC4041" s="42">
        <v>4</v>
      </c>
      <c r="AD4041" s="42">
        <v>21</v>
      </c>
      <c r="AE4041" s="45">
        <v>1</v>
      </c>
      <c r="AF4041" s="42">
        <v>28</v>
      </c>
      <c r="AG4041" s="42" t="s">
        <v>43</v>
      </c>
      <c r="AH4041" t="s">
        <v>250</v>
      </c>
      <c r="AI4041" s="70">
        <f t="shared" si="752"/>
        <v>16.942499999999999</v>
      </c>
      <c r="AJ4041" s="74">
        <f t="shared" si="753"/>
        <v>691.21379845369552</v>
      </c>
      <c r="AK4041" s="74">
        <f t="shared" si="754"/>
        <v>1.1871558759796081</v>
      </c>
      <c r="AL4041" s="73">
        <f t="shared" si="755"/>
        <v>1.1871558759796081</v>
      </c>
    </row>
    <row r="4042" spans="1:38">
      <c r="A4042" s="42" t="s">
        <v>236</v>
      </c>
      <c r="B4042" s="42" t="s">
        <v>178</v>
      </c>
      <c r="C4042" s="43">
        <v>40080</v>
      </c>
      <c r="D4042" s="42">
        <v>2009</v>
      </c>
      <c r="E4042" s="44">
        <v>0.62291666666666667</v>
      </c>
      <c r="F4042" s="44">
        <v>0.64583333333333337</v>
      </c>
      <c r="G4042" s="44">
        <f t="shared" si="739"/>
        <v>2.2916666666666696E-2</v>
      </c>
      <c r="H4042" s="45">
        <v>2</v>
      </c>
      <c r="I4042" s="45">
        <v>1</v>
      </c>
      <c r="J4042" s="45">
        <v>6</v>
      </c>
      <c r="K4042" s="45">
        <v>6</v>
      </c>
      <c r="L4042" s="14" t="s">
        <v>48</v>
      </c>
      <c r="M4042" s="14" t="s">
        <v>49</v>
      </c>
      <c r="N4042" s="45">
        <v>1</v>
      </c>
      <c r="O4042" s="42">
        <f t="shared" si="748"/>
        <v>19.47</v>
      </c>
      <c r="P4042" s="45">
        <v>5.9</v>
      </c>
      <c r="Q4042" s="42">
        <f t="shared" si="740"/>
        <v>9.8999999999999986</v>
      </c>
      <c r="R4042" s="42">
        <v>3</v>
      </c>
      <c r="S4042" s="42">
        <f t="shared" si="749"/>
        <v>19.47</v>
      </c>
      <c r="T4042" s="42">
        <v>5.9</v>
      </c>
      <c r="U4042" s="42">
        <f t="shared" si="750"/>
        <v>14.685</v>
      </c>
      <c r="V4042" s="42">
        <f t="shared" si="751"/>
        <v>4.45</v>
      </c>
      <c r="W4042" s="46">
        <v>27.860669999999999</v>
      </c>
      <c r="X4042" s="46">
        <v>-115.1666</v>
      </c>
      <c r="Y4042" s="65">
        <f t="shared" si="731"/>
        <v>68</v>
      </c>
      <c r="Z4042" s="45">
        <v>20</v>
      </c>
      <c r="AA4042" s="45">
        <v>3</v>
      </c>
      <c r="AB4042" s="42" t="s">
        <v>46</v>
      </c>
      <c r="AC4042" s="42">
        <v>4</v>
      </c>
      <c r="AD4042" s="42">
        <v>21</v>
      </c>
      <c r="AE4042" s="45">
        <v>1</v>
      </c>
      <c r="AF4042" s="42">
        <v>28</v>
      </c>
      <c r="AG4042" s="42" t="s">
        <v>43</v>
      </c>
      <c r="AH4042" t="s">
        <v>250</v>
      </c>
      <c r="AI4042" s="70">
        <f t="shared" si="752"/>
        <v>16.942499999999999</v>
      </c>
      <c r="AJ4042" s="74">
        <f t="shared" si="753"/>
        <v>691.21379845369552</v>
      </c>
      <c r="AK4042" s="74">
        <f t="shared" si="754"/>
        <v>1.1871558759796081</v>
      </c>
      <c r="AL4042" s="73">
        <f t="shared" si="755"/>
        <v>1.1871558759796081</v>
      </c>
    </row>
    <row r="4043" spans="1:38">
      <c r="A4043" s="42" t="s">
        <v>236</v>
      </c>
      <c r="B4043" s="42" t="s">
        <v>178</v>
      </c>
      <c r="C4043" s="43">
        <v>40080</v>
      </c>
      <c r="D4043" s="42">
        <v>2009</v>
      </c>
      <c r="E4043" s="44">
        <v>0.62291666666666667</v>
      </c>
      <c r="F4043" s="44">
        <v>0.64583333333333337</v>
      </c>
      <c r="G4043" s="44">
        <f t="shared" si="739"/>
        <v>2.2916666666666696E-2</v>
      </c>
      <c r="H4043" s="45">
        <v>2</v>
      </c>
      <c r="I4043" s="45">
        <v>1</v>
      </c>
      <c r="J4043" s="45">
        <v>6</v>
      </c>
      <c r="K4043" s="45">
        <v>6</v>
      </c>
      <c r="L4043" s="14" t="s">
        <v>48</v>
      </c>
      <c r="M4043" s="14" t="s">
        <v>49</v>
      </c>
      <c r="N4043" s="45">
        <v>1</v>
      </c>
      <c r="O4043" s="42">
        <f t="shared" si="748"/>
        <v>19.47</v>
      </c>
      <c r="P4043" s="45">
        <v>5.9</v>
      </c>
      <c r="Q4043" s="42">
        <f t="shared" si="740"/>
        <v>9.8999999999999986</v>
      </c>
      <c r="R4043" s="42">
        <v>3</v>
      </c>
      <c r="S4043" s="42">
        <f t="shared" si="749"/>
        <v>19.47</v>
      </c>
      <c r="T4043" s="42">
        <v>5.9</v>
      </c>
      <c r="U4043" s="42">
        <f t="shared" si="750"/>
        <v>14.685</v>
      </c>
      <c r="V4043" s="42">
        <f t="shared" si="751"/>
        <v>4.45</v>
      </c>
      <c r="W4043" s="46">
        <v>27.860669999999999</v>
      </c>
      <c r="X4043" s="46">
        <v>-115.1666</v>
      </c>
      <c r="Y4043" s="65">
        <f t="shared" si="731"/>
        <v>68</v>
      </c>
      <c r="Z4043" s="45">
        <v>20</v>
      </c>
      <c r="AA4043" s="45">
        <v>3</v>
      </c>
      <c r="AB4043" s="42" t="s">
        <v>46</v>
      </c>
      <c r="AC4043" s="42">
        <v>4</v>
      </c>
      <c r="AD4043" s="42">
        <v>22</v>
      </c>
      <c r="AE4043" s="45">
        <v>1</v>
      </c>
      <c r="AF4043" s="42">
        <v>28</v>
      </c>
      <c r="AG4043" s="42" t="s">
        <v>43</v>
      </c>
      <c r="AH4043" t="s">
        <v>250</v>
      </c>
      <c r="AI4043" s="70">
        <f t="shared" si="752"/>
        <v>17.6905</v>
      </c>
      <c r="AJ4043" s="74">
        <f t="shared" si="753"/>
        <v>799.19872211710003</v>
      </c>
      <c r="AK4043" s="74">
        <f t="shared" si="754"/>
        <v>1.4679166775044603</v>
      </c>
      <c r="AL4043" s="73">
        <f t="shared" si="755"/>
        <v>1.4679166775044603</v>
      </c>
    </row>
    <row r="4044" spans="1:38" hidden="1">
      <c r="A4044" s="42" t="s">
        <v>237</v>
      </c>
      <c r="B4044" s="42" t="s">
        <v>178</v>
      </c>
      <c r="C4044" s="43">
        <v>40080</v>
      </c>
      <c r="D4044" s="42">
        <v>2009</v>
      </c>
      <c r="E4044" s="44">
        <v>0.5541666666666667</v>
      </c>
      <c r="F4044" s="44">
        <v>0.57361111111111118</v>
      </c>
      <c r="G4044" s="44">
        <f t="shared" si="739"/>
        <v>1.9444444444444486E-2</v>
      </c>
      <c r="H4044" s="45">
        <v>2</v>
      </c>
      <c r="I4044" s="45">
        <v>2</v>
      </c>
      <c r="J4044" s="45">
        <v>4</v>
      </c>
      <c r="K4044" s="45">
        <v>4</v>
      </c>
      <c r="L4044" s="42" t="s">
        <v>220</v>
      </c>
      <c r="M4044" s="42" t="s">
        <v>221</v>
      </c>
      <c r="N4044" s="45">
        <v>1</v>
      </c>
      <c r="O4044" s="42">
        <f t="shared" si="748"/>
        <v>32.01</v>
      </c>
      <c r="P4044" s="45">
        <v>9.6999999999999993</v>
      </c>
      <c r="Q4044" s="42">
        <f t="shared" si="740"/>
        <v>42.24</v>
      </c>
      <c r="R4044" s="42">
        <v>12.8</v>
      </c>
      <c r="S4044" s="42">
        <f t="shared" si="749"/>
        <v>42.24</v>
      </c>
      <c r="T4044" s="42">
        <v>12.8</v>
      </c>
      <c r="U4044" s="42">
        <f t="shared" si="750"/>
        <v>37.125</v>
      </c>
      <c r="V4044" s="42">
        <f t="shared" si="751"/>
        <v>11.25</v>
      </c>
      <c r="W4044" s="46">
        <v>27.842739999999999</v>
      </c>
      <c r="X4044" s="46">
        <v>-115.16091</v>
      </c>
      <c r="Y4044" s="65">
        <f t="shared" si="731"/>
        <v>68</v>
      </c>
      <c r="Z4044" s="45">
        <v>20</v>
      </c>
      <c r="AA4044" s="45">
        <v>8</v>
      </c>
      <c r="AB4044" s="42" t="s">
        <v>46</v>
      </c>
      <c r="AC4044" s="42">
        <v>0</v>
      </c>
      <c r="AD4044" s="42">
        <v>0</v>
      </c>
      <c r="AE4044" s="45">
        <v>0</v>
      </c>
      <c r="AF4044" s="42"/>
      <c r="AG4044" s="42">
        <v>60</v>
      </c>
      <c r="AH4044" t="s">
        <v>250</v>
      </c>
      <c r="AI4044" s="70">
        <f t="shared" si="752"/>
        <v>1.2344999999999999</v>
      </c>
      <c r="AJ4044" s="74">
        <f t="shared" si="753"/>
        <v>0.10414971720920797</v>
      </c>
      <c r="AK4044" s="74">
        <f t="shared" si="754"/>
        <v>-0.6097292107352561</v>
      </c>
      <c r="AL4044" s="73">
        <f t="shared" si="755"/>
        <v>0</v>
      </c>
    </row>
    <row r="4045" spans="1:38" hidden="1">
      <c r="A4045" s="42" t="s">
        <v>238</v>
      </c>
      <c r="B4045" s="42" t="s">
        <v>178</v>
      </c>
      <c r="C4045" s="43">
        <v>40080</v>
      </c>
      <c r="D4045" s="42">
        <v>2009</v>
      </c>
      <c r="E4045" s="44">
        <v>0.5541666666666667</v>
      </c>
      <c r="F4045" s="44">
        <v>0.57361111111111118</v>
      </c>
      <c r="G4045" s="44">
        <f t="shared" si="739"/>
        <v>1.9444444444444486E-2</v>
      </c>
      <c r="H4045" s="45">
        <v>2</v>
      </c>
      <c r="I4045" s="45">
        <v>2</v>
      </c>
      <c r="J4045" s="45">
        <v>4</v>
      </c>
      <c r="K4045" s="45">
        <v>4</v>
      </c>
      <c r="L4045" s="42" t="s">
        <v>220</v>
      </c>
      <c r="M4045" s="42" t="s">
        <v>221</v>
      </c>
      <c r="N4045" s="45">
        <v>1</v>
      </c>
      <c r="O4045" s="42">
        <f t="shared" si="748"/>
        <v>32.01</v>
      </c>
      <c r="P4045" s="45">
        <v>9.6999999999999993</v>
      </c>
      <c r="Q4045" s="42">
        <f t="shared" si="740"/>
        <v>42.24</v>
      </c>
      <c r="R4045" s="42">
        <v>12.8</v>
      </c>
      <c r="S4045" s="42">
        <f t="shared" si="749"/>
        <v>42.24</v>
      </c>
      <c r="T4045" s="42">
        <v>12.8</v>
      </c>
      <c r="U4045" s="42">
        <f t="shared" si="750"/>
        <v>37.125</v>
      </c>
      <c r="V4045" s="42">
        <f t="shared" si="751"/>
        <v>11.25</v>
      </c>
      <c r="W4045" s="46">
        <v>27.842739999999999</v>
      </c>
      <c r="X4045" s="46">
        <v>-115.16091</v>
      </c>
      <c r="Y4045" s="65">
        <f t="shared" ref="Y4045:Y4108" si="756">(Z4045*1.8)+32</f>
        <v>68</v>
      </c>
      <c r="Z4045" s="45">
        <v>20</v>
      </c>
      <c r="AA4045" s="45">
        <v>8</v>
      </c>
      <c r="AB4045" s="42" t="s">
        <v>44</v>
      </c>
      <c r="AC4045" s="42">
        <v>1</v>
      </c>
      <c r="AD4045" s="42">
        <v>22</v>
      </c>
      <c r="AE4045" s="45">
        <v>0</v>
      </c>
      <c r="AF4045" s="42">
        <v>3</v>
      </c>
      <c r="AG4045" s="42">
        <v>60</v>
      </c>
      <c r="AH4045" t="s">
        <v>250</v>
      </c>
      <c r="AI4045" s="70">
        <f t="shared" ref="AI4045:AI4055" si="757">(0.709*AD4045)+1.157</f>
        <v>16.754999999999999</v>
      </c>
      <c r="AJ4045" s="71" t="s">
        <v>369</v>
      </c>
      <c r="AK4045" s="72">
        <f t="shared" ref="AK4045:AK4055" si="758">((POWER(AI4045*10,2.19))*0.037)/1000</f>
        <v>2.7483879168691034</v>
      </c>
      <c r="AL4045" s="73">
        <f t="shared" ref="AL4045:AL4055" si="759">((POWER(AI4045*10,2.19))*0.037)/1000</f>
        <v>2.7483879168691034</v>
      </c>
    </row>
    <row r="4046" spans="1:38" hidden="1">
      <c r="A4046" s="42" t="s">
        <v>238</v>
      </c>
      <c r="B4046" s="42" t="s">
        <v>178</v>
      </c>
      <c r="C4046" s="43">
        <v>40080</v>
      </c>
      <c r="D4046" s="42">
        <v>2009</v>
      </c>
      <c r="E4046" s="44">
        <v>0.5541666666666667</v>
      </c>
      <c r="F4046" s="44">
        <v>0.57361111111111118</v>
      </c>
      <c r="G4046" s="44">
        <f t="shared" si="739"/>
        <v>1.9444444444444486E-2</v>
      </c>
      <c r="H4046" s="45">
        <v>2</v>
      </c>
      <c r="I4046" s="45">
        <v>2</v>
      </c>
      <c r="J4046" s="45">
        <v>4</v>
      </c>
      <c r="K4046" s="45">
        <v>4</v>
      </c>
      <c r="L4046" s="42" t="s">
        <v>220</v>
      </c>
      <c r="M4046" s="42" t="s">
        <v>221</v>
      </c>
      <c r="N4046" s="45">
        <v>1</v>
      </c>
      <c r="O4046" s="42">
        <f t="shared" si="748"/>
        <v>32.01</v>
      </c>
      <c r="P4046" s="45">
        <v>9.6999999999999993</v>
      </c>
      <c r="Q4046" s="42">
        <f t="shared" si="740"/>
        <v>42.24</v>
      </c>
      <c r="R4046" s="42">
        <v>12.8</v>
      </c>
      <c r="S4046" s="42">
        <f t="shared" si="749"/>
        <v>42.24</v>
      </c>
      <c r="T4046" s="42">
        <v>12.8</v>
      </c>
      <c r="U4046" s="42">
        <f t="shared" si="750"/>
        <v>37.125</v>
      </c>
      <c r="V4046" s="42">
        <f t="shared" si="751"/>
        <v>11.25</v>
      </c>
      <c r="W4046" s="46">
        <v>27.842739999999999</v>
      </c>
      <c r="X4046" s="46">
        <v>-115.16091</v>
      </c>
      <c r="Y4046" s="65">
        <f t="shared" si="756"/>
        <v>68</v>
      </c>
      <c r="Z4046" s="45">
        <v>20</v>
      </c>
      <c r="AA4046" s="45">
        <v>8</v>
      </c>
      <c r="AB4046" s="42" t="s">
        <v>44</v>
      </c>
      <c r="AC4046" s="42">
        <v>2</v>
      </c>
      <c r="AD4046" s="42">
        <v>15</v>
      </c>
      <c r="AE4046" s="45">
        <v>0</v>
      </c>
      <c r="AF4046" s="42">
        <v>4</v>
      </c>
      <c r="AG4046" s="42">
        <v>60</v>
      </c>
      <c r="AH4046" t="s">
        <v>250</v>
      </c>
      <c r="AI4046" s="70">
        <f t="shared" si="757"/>
        <v>11.792</v>
      </c>
      <c r="AJ4046" s="71" t="s">
        <v>369</v>
      </c>
      <c r="AK4046" s="72">
        <f t="shared" si="758"/>
        <v>1.2734394051640829</v>
      </c>
      <c r="AL4046" s="73">
        <f t="shared" si="759"/>
        <v>1.2734394051640829</v>
      </c>
    </row>
    <row r="4047" spans="1:38" hidden="1">
      <c r="A4047" s="42" t="s">
        <v>238</v>
      </c>
      <c r="B4047" s="42" t="s">
        <v>178</v>
      </c>
      <c r="C4047" s="43">
        <v>40080</v>
      </c>
      <c r="D4047" s="42">
        <v>2009</v>
      </c>
      <c r="E4047" s="44">
        <v>0.5541666666666667</v>
      </c>
      <c r="F4047" s="44">
        <v>0.57361111111111118</v>
      </c>
      <c r="G4047" s="44">
        <f t="shared" si="739"/>
        <v>1.9444444444444486E-2</v>
      </c>
      <c r="H4047" s="45">
        <v>2</v>
      </c>
      <c r="I4047" s="45">
        <v>2</v>
      </c>
      <c r="J4047" s="45">
        <v>4</v>
      </c>
      <c r="K4047" s="45">
        <v>4</v>
      </c>
      <c r="L4047" s="42" t="s">
        <v>220</v>
      </c>
      <c r="M4047" s="42" t="s">
        <v>221</v>
      </c>
      <c r="N4047" s="45">
        <v>1</v>
      </c>
      <c r="O4047" s="42">
        <f t="shared" si="748"/>
        <v>32.01</v>
      </c>
      <c r="P4047" s="45">
        <v>9.6999999999999993</v>
      </c>
      <c r="Q4047" s="42">
        <f t="shared" si="740"/>
        <v>42.24</v>
      </c>
      <c r="R4047" s="42">
        <v>12.8</v>
      </c>
      <c r="S4047" s="42">
        <f t="shared" si="749"/>
        <v>42.24</v>
      </c>
      <c r="T4047" s="42">
        <v>12.8</v>
      </c>
      <c r="U4047" s="42">
        <f t="shared" si="750"/>
        <v>37.125</v>
      </c>
      <c r="V4047" s="42">
        <f t="shared" si="751"/>
        <v>11.25</v>
      </c>
      <c r="W4047" s="46">
        <v>27.842739999999999</v>
      </c>
      <c r="X4047" s="46">
        <v>-115.16091</v>
      </c>
      <c r="Y4047" s="65">
        <f t="shared" si="756"/>
        <v>68</v>
      </c>
      <c r="Z4047" s="45">
        <v>20</v>
      </c>
      <c r="AA4047" s="45">
        <v>8</v>
      </c>
      <c r="AB4047" s="42" t="s">
        <v>44</v>
      </c>
      <c r="AC4047" s="42">
        <v>2</v>
      </c>
      <c r="AD4047" s="42">
        <v>15</v>
      </c>
      <c r="AE4047" s="45">
        <v>0</v>
      </c>
      <c r="AF4047" s="42">
        <v>4</v>
      </c>
      <c r="AG4047" s="42">
        <v>60</v>
      </c>
      <c r="AH4047" t="s">
        <v>250</v>
      </c>
      <c r="AI4047" s="70">
        <f t="shared" si="757"/>
        <v>11.792</v>
      </c>
      <c r="AJ4047" s="71" t="s">
        <v>369</v>
      </c>
      <c r="AK4047" s="72">
        <f t="shared" si="758"/>
        <v>1.2734394051640829</v>
      </c>
      <c r="AL4047" s="73">
        <f t="shared" si="759"/>
        <v>1.2734394051640829</v>
      </c>
    </row>
    <row r="4048" spans="1:38" hidden="1">
      <c r="A4048" s="42" t="s">
        <v>238</v>
      </c>
      <c r="B4048" s="42" t="s">
        <v>178</v>
      </c>
      <c r="C4048" s="43">
        <v>40080</v>
      </c>
      <c r="D4048" s="42">
        <v>2009</v>
      </c>
      <c r="E4048" s="44">
        <v>0.5541666666666667</v>
      </c>
      <c r="F4048" s="44">
        <v>0.57361111111111118</v>
      </c>
      <c r="G4048" s="44">
        <f t="shared" ref="G4048:G4111" si="760">F4048-E4048</f>
        <v>1.9444444444444486E-2</v>
      </c>
      <c r="H4048" s="45">
        <v>2</v>
      </c>
      <c r="I4048" s="45">
        <v>2</v>
      </c>
      <c r="J4048" s="45">
        <v>4</v>
      </c>
      <c r="K4048" s="45">
        <v>4</v>
      </c>
      <c r="L4048" s="42" t="s">
        <v>220</v>
      </c>
      <c r="M4048" s="42" t="s">
        <v>221</v>
      </c>
      <c r="N4048" s="45">
        <v>1</v>
      </c>
      <c r="O4048" s="42">
        <f t="shared" si="748"/>
        <v>32.01</v>
      </c>
      <c r="P4048" s="45">
        <v>9.6999999999999993</v>
      </c>
      <c r="Q4048" s="42">
        <f t="shared" si="740"/>
        <v>42.24</v>
      </c>
      <c r="R4048" s="42">
        <v>12.8</v>
      </c>
      <c r="S4048" s="42">
        <f t="shared" si="749"/>
        <v>42.24</v>
      </c>
      <c r="T4048" s="42">
        <v>12.8</v>
      </c>
      <c r="U4048" s="42">
        <f t="shared" si="750"/>
        <v>37.125</v>
      </c>
      <c r="V4048" s="42">
        <f t="shared" si="751"/>
        <v>11.25</v>
      </c>
      <c r="W4048" s="46">
        <v>27.842739999999999</v>
      </c>
      <c r="X4048" s="46">
        <v>-115.16091</v>
      </c>
      <c r="Y4048" s="65">
        <f t="shared" si="756"/>
        <v>68</v>
      </c>
      <c r="Z4048" s="45">
        <v>20</v>
      </c>
      <c r="AA4048" s="45">
        <v>8</v>
      </c>
      <c r="AB4048" s="42" t="s">
        <v>44</v>
      </c>
      <c r="AC4048" s="42">
        <v>2</v>
      </c>
      <c r="AD4048" s="42">
        <v>16</v>
      </c>
      <c r="AE4048" s="45">
        <v>0</v>
      </c>
      <c r="AF4048" s="42">
        <v>4</v>
      </c>
      <c r="AG4048" s="42">
        <v>60</v>
      </c>
      <c r="AH4048" t="s">
        <v>250</v>
      </c>
      <c r="AI4048" s="70">
        <f t="shared" si="757"/>
        <v>12.500999999999999</v>
      </c>
      <c r="AJ4048" s="71" t="s">
        <v>369</v>
      </c>
      <c r="AK4048" s="72">
        <f t="shared" si="758"/>
        <v>1.4471406331162124</v>
      </c>
      <c r="AL4048" s="73">
        <f t="shared" si="759"/>
        <v>1.4471406331162124</v>
      </c>
    </row>
    <row r="4049" spans="1:38" hidden="1">
      <c r="A4049" s="42" t="s">
        <v>238</v>
      </c>
      <c r="B4049" s="42" t="s">
        <v>178</v>
      </c>
      <c r="C4049" s="43">
        <v>40080</v>
      </c>
      <c r="D4049" s="42">
        <v>2009</v>
      </c>
      <c r="E4049" s="44">
        <v>0.5541666666666667</v>
      </c>
      <c r="F4049" s="44">
        <v>0.57361111111111118</v>
      </c>
      <c r="G4049" s="44">
        <f t="shared" si="760"/>
        <v>1.9444444444444486E-2</v>
      </c>
      <c r="H4049" s="45">
        <v>2</v>
      </c>
      <c r="I4049" s="45">
        <v>2</v>
      </c>
      <c r="J4049" s="45">
        <v>4</v>
      </c>
      <c r="K4049" s="45">
        <v>4</v>
      </c>
      <c r="L4049" s="42" t="s">
        <v>220</v>
      </c>
      <c r="M4049" s="42" t="s">
        <v>221</v>
      </c>
      <c r="N4049" s="45">
        <v>1</v>
      </c>
      <c r="O4049" s="42">
        <f t="shared" si="748"/>
        <v>32.01</v>
      </c>
      <c r="P4049" s="45">
        <v>9.6999999999999993</v>
      </c>
      <c r="Q4049" s="42">
        <f t="shared" si="740"/>
        <v>42.24</v>
      </c>
      <c r="R4049" s="42">
        <v>12.8</v>
      </c>
      <c r="S4049" s="42">
        <f t="shared" si="749"/>
        <v>42.24</v>
      </c>
      <c r="T4049" s="42">
        <v>12.8</v>
      </c>
      <c r="U4049" s="42">
        <f t="shared" si="750"/>
        <v>37.125</v>
      </c>
      <c r="V4049" s="42">
        <f t="shared" si="751"/>
        <v>11.25</v>
      </c>
      <c r="W4049" s="46">
        <v>27.842739999999999</v>
      </c>
      <c r="X4049" s="46">
        <v>-115.16091</v>
      </c>
      <c r="Y4049" s="65">
        <f t="shared" si="756"/>
        <v>68</v>
      </c>
      <c r="Z4049" s="45">
        <v>20</v>
      </c>
      <c r="AA4049" s="45">
        <v>8</v>
      </c>
      <c r="AB4049" s="42" t="s">
        <v>44</v>
      </c>
      <c r="AC4049" s="42">
        <v>3</v>
      </c>
      <c r="AD4049" s="42">
        <v>19</v>
      </c>
      <c r="AE4049" s="45">
        <v>0</v>
      </c>
      <c r="AF4049" s="42">
        <v>8</v>
      </c>
      <c r="AG4049" s="42">
        <v>60</v>
      </c>
      <c r="AH4049" t="s">
        <v>250</v>
      </c>
      <c r="AI4049" s="70">
        <f t="shared" si="757"/>
        <v>14.628</v>
      </c>
      <c r="AJ4049" s="71" t="s">
        <v>369</v>
      </c>
      <c r="AK4049" s="72">
        <f t="shared" si="758"/>
        <v>2.041534710262368</v>
      </c>
      <c r="AL4049" s="73">
        <f t="shared" si="759"/>
        <v>2.041534710262368</v>
      </c>
    </row>
    <row r="4050" spans="1:38" hidden="1">
      <c r="A4050" s="42" t="s">
        <v>238</v>
      </c>
      <c r="B4050" s="42" t="s">
        <v>178</v>
      </c>
      <c r="C4050" s="43">
        <v>40080</v>
      </c>
      <c r="D4050" s="42">
        <v>2009</v>
      </c>
      <c r="E4050" s="44">
        <v>0.5541666666666667</v>
      </c>
      <c r="F4050" s="44">
        <v>0.57361111111111118</v>
      </c>
      <c r="G4050" s="44">
        <f t="shared" si="760"/>
        <v>1.9444444444444486E-2</v>
      </c>
      <c r="H4050" s="45">
        <v>2</v>
      </c>
      <c r="I4050" s="45">
        <v>2</v>
      </c>
      <c r="J4050" s="45">
        <v>4</v>
      </c>
      <c r="K4050" s="45">
        <v>4</v>
      </c>
      <c r="L4050" s="42" t="s">
        <v>220</v>
      </c>
      <c r="M4050" s="42" t="s">
        <v>221</v>
      </c>
      <c r="N4050" s="45">
        <v>1</v>
      </c>
      <c r="O4050" s="42">
        <f t="shared" si="748"/>
        <v>32.01</v>
      </c>
      <c r="P4050" s="45">
        <v>9.6999999999999993</v>
      </c>
      <c r="Q4050" s="42">
        <f t="shared" si="740"/>
        <v>42.24</v>
      </c>
      <c r="R4050" s="42">
        <v>12.8</v>
      </c>
      <c r="S4050" s="42">
        <f t="shared" si="749"/>
        <v>42.24</v>
      </c>
      <c r="T4050" s="42">
        <v>12.8</v>
      </c>
      <c r="U4050" s="42">
        <f t="shared" si="750"/>
        <v>37.125</v>
      </c>
      <c r="V4050" s="42">
        <f t="shared" si="751"/>
        <v>11.25</v>
      </c>
      <c r="W4050" s="46">
        <v>27.842739999999999</v>
      </c>
      <c r="X4050" s="46">
        <v>-115.16091</v>
      </c>
      <c r="Y4050" s="65">
        <f t="shared" si="756"/>
        <v>68</v>
      </c>
      <c r="Z4050" s="45">
        <v>20</v>
      </c>
      <c r="AA4050" s="45">
        <v>8</v>
      </c>
      <c r="AB4050" s="42" t="s">
        <v>44</v>
      </c>
      <c r="AC4050" s="42">
        <v>4</v>
      </c>
      <c r="AD4050" s="42">
        <v>19</v>
      </c>
      <c r="AE4050" s="45">
        <v>0</v>
      </c>
      <c r="AF4050" s="42">
        <v>10</v>
      </c>
      <c r="AG4050" s="42">
        <v>60</v>
      </c>
      <c r="AH4050" t="s">
        <v>250</v>
      </c>
      <c r="AI4050" s="70">
        <f t="shared" si="757"/>
        <v>14.628</v>
      </c>
      <c r="AJ4050" s="71" t="s">
        <v>369</v>
      </c>
      <c r="AK4050" s="72">
        <f t="shared" si="758"/>
        <v>2.041534710262368</v>
      </c>
      <c r="AL4050" s="73">
        <f t="shared" si="759"/>
        <v>2.041534710262368</v>
      </c>
    </row>
    <row r="4051" spans="1:38" hidden="1">
      <c r="A4051" s="42" t="s">
        <v>238</v>
      </c>
      <c r="B4051" s="42" t="s">
        <v>178</v>
      </c>
      <c r="C4051" s="43">
        <v>40080</v>
      </c>
      <c r="D4051" s="42">
        <v>2009</v>
      </c>
      <c r="E4051" s="44">
        <v>0.5541666666666667</v>
      </c>
      <c r="F4051" s="44">
        <v>0.57361111111111118</v>
      </c>
      <c r="G4051" s="44">
        <f t="shared" si="760"/>
        <v>1.9444444444444486E-2</v>
      </c>
      <c r="H4051" s="45">
        <v>2</v>
      </c>
      <c r="I4051" s="45">
        <v>2</v>
      </c>
      <c r="J4051" s="45">
        <v>4</v>
      </c>
      <c r="K4051" s="45">
        <v>4</v>
      </c>
      <c r="L4051" s="42" t="s">
        <v>220</v>
      </c>
      <c r="M4051" s="42" t="s">
        <v>221</v>
      </c>
      <c r="N4051" s="45">
        <v>1</v>
      </c>
      <c r="O4051" s="42">
        <f t="shared" si="748"/>
        <v>32.01</v>
      </c>
      <c r="P4051" s="45">
        <v>9.6999999999999993</v>
      </c>
      <c r="Q4051" s="42">
        <f t="shared" si="740"/>
        <v>42.24</v>
      </c>
      <c r="R4051" s="42">
        <v>12.8</v>
      </c>
      <c r="S4051" s="42">
        <f t="shared" si="749"/>
        <v>42.24</v>
      </c>
      <c r="T4051" s="42">
        <v>12.8</v>
      </c>
      <c r="U4051" s="42">
        <f t="shared" si="750"/>
        <v>37.125</v>
      </c>
      <c r="V4051" s="42">
        <f t="shared" si="751"/>
        <v>11.25</v>
      </c>
      <c r="W4051" s="46">
        <v>27.842739999999999</v>
      </c>
      <c r="X4051" s="46">
        <v>-115.16091</v>
      </c>
      <c r="Y4051" s="65">
        <f t="shared" si="756"/>
        <v>68</v>
      </c>
      <c r="Z4051" s="45">
        <v>20</v>
      </c>
      <c r="AA4051" s="45">
        <v>8</v>
      </c>
      <c r="AB4051" s="42" t="s">
        <v>44</v>
      </c>
      <c r="AC4051" s="42">
        <v>5</v>
      </c>
      <c r="AD4051" s="42">
        <v>16</v>
      </c>
      <c r="AE4051" s="45">
        <v>0</v>
      </c>
      <c r="AF4051" s="42">
        <v>23</v>
      </c>
      <c r="AG4051" s="42">
        <v>60</v>
      </c>
      <c r="AH4051" t="s">
        <v>250</v>
      </c>
      <c r="AI4051" s="70">
        <f t="shared" si="757"/>
        <v>12.500999999999999</v>
      </c>
      <c r="AJ4051" s="71" t="s">
        <v>369</v>
      </c>
      <c r="AK4051" s="72">
        <f t="shared" si="758"/>
        <v>1.4471406331162124</v>
      </c>
      <c r="AL4051" s="73">
        <f t="shared" si="759"/>
        <v>1.4471406331162124</v>
      </c>
    </row>
    <row r="4052" spans="1:38" hidden="1">
      <c r="A4052" s="42" t="s">
        <v>238</v>
      </c>
      <c r="B4052" s="42" t="s">
        <v>178</v>
      </c>
      <c r="C4052" s="43">
        <v>40080</v>
      </c>
      <c r="D4052" s="42">
        <v>2009</v>
      </c>
      <c r="E4052" s="44">
        <v>0.5541666666666667</v>
      </c>
      <c r="F4052" s="44">
        <v>0.57361111111111118</v>
      </c>
      <c r="G4052" s="44">
        <f t="shared" si="760"/>
        <v>1.9444444444444486E-2</v>
      </c>
      <c r="H4052" s="45">
        <v>2</v>
      </c>
      <c r="I4052" s="45">
        <v>2</v>
      </c>
      <c r="J4052" s="45">
        <v>4</v>
      </c>
      <c r="K4052" s="45">
        <v>4</v>
      </c>
      <c r="L4052" s="42" t="s">
        <v>220</v>
      </c>
      <c r="M4052" s="42" t="s">
        <v>221</v>
      </c>
      <c r="N4052" s="45">
        <v>1</v>
      </c>
      <c r="O4052" s="42">
        <f t="shared" si="748"/>
        <v>32.01</v>
      </c>
      <c r="P4052" s="45">
        <v>9.6999999999999993</v>
      </c>
      <c r="Q4052" s="42">
        <f t="shared" si="740"/>
        <v>42.24</v>
      </c>
      <c r="R4052" s="42">
        <v>12.8</v>
      </c>
      <c r="S4052" s="42">
        <f t="shared" si="749"/>
        <v>42.24</v>
      </c>
      <c r="T4052" s="42">
        <v>12.8</v>
      </c>
      <c r="U4052" s="42">
        <f t="shared" si="750"/>
        <v>37.125</v>
      </c>
      <c r="V4052" s="42">
        <f t="shared" si="751"/>
        <v>11.25</v>
      </c>
      <c r="W4052" s="46">
        <v>27.842739999999999</v>
      </c>
      <c r="X4052" s="46">
        <v>-115.16091</v>
      </c>
      <c r="Y4052" s="65">
        <f t="shared" si="756"/>
        <v>68</v>
      </c>
      <c r="Z4052" s="45">
        <v>20</v>
      </c>
      <c r="AA4052" s="45">
        <v>8</v>
      </c>
      <c r="AB4052" s="42" t="s">
        <v>44</v>
      </c>
      <c r="AC4052" s="42">
        <v>5</v>
      </c>
      <c r="AD4052" s="42">
        <v>16</v>
      </c>
      <c r="AE4052" s="45">
        <v>0</v>
      </c>
      <c r="AF4052" s="42">
        <v>23</v>
      </c>
      <c r="AG4052" s="42">
        <v>60</v>
      </c>
      <c r="AH4052" t="s">
        <v>250</v>
      </c>
      <c r="AI4052" s="70">
        <f t="shared" si="757"/>
        <v>12.500999999999999</v>
      </c>
      <c r="AJ4052" s="71" t="s">
        <v>369</v>
      </c>
      <c r="AK4052" s="72">
        <f t="shared" si="758"/>
        <v>1.4471406331162124</v>
      </c>
      <c r="AL4052" s="73">
        <f t="shared" si="759"/>
        <v>1.4471406331162124</v>
      </c>
    </row>
    <row r="4053" spans="1:38" hidden="1">
      <c r="A4053" s="42" t="s">
        <v>238</v>
      </c>
      <c r="B4053" s="42" t="s">
        <v>178</v>
      </c>
      <c r="C4053" s="43">
        <v>40080</v>
      </c>
      <c r="D4053" s="42">
        <v>2009</v>
      </c>
      <c r="E4053" s="44">
        <v>0.5541666666666667</v>
      </c>
      <c r="F4053" s="44">
        <v>0.57361111111111118</v>
      </c>
      <c r="G4053" s="44">
        <f t="shared" si="760"/>
        <v>1.9444444444444486E-2</v>
      </c>
      <c r="H4053" s="45">
        <v>2</v>
      </c>
      <c r="I4053" s="45">
        <v>2</v>
      </c>
      <c r="J4053" s="45">
        <v>4</v>
      </c>
      <c r="K4053" s="45">
        <v>4</v>
      </c>
      <c r="L4053" s="42" t="s">
        <v>220</v>
      </c>
      <c r="M4053" s="42" t="s">
        <v>221</v>
      </c>
      <c r="N4053" s="45">
        <v>1</v>
      </c>
      <c r="O4053" s="42">
        <f t="shared" si="748"/>
        <v>32.01</v>
      </c>
      <c r="P4053" s="45">
        <v>9.6999999999999993</v>
      </c>
      <c r="Q4053" s="42">
        <f t="shared" si="740"/>
        <v>42.24</v>
      </c>
      <c r="R4053" s="42">
        <v>12.8</v>
      </c>
      <c r="S4053" s="42">
        <f t="shared" si="749"/>
        <v>42.24</v>
      </c>
      <c r="T4053" s="42">
        <v>12.8</v>
      </c>
      <c r="U4053" s="42">
        <f t="shared" si="750"/>
        <v>37.125</v>
      </c>
      <c r="V4053" s="42">
        <f t="shared" si="751"/>
        <v>11.25</v>
      </c>
      <c r="W4053" s="46">
        <v>27.842739999999999</v>
      </c>
      <c r="X4053" s="46">
        <v>-115.16091</v>
      </c>
      <c r="Y4053" s="65">
        <f t="shared" si="756"/>
        <v>68</v>
      </c>
      <c r="Z4053" s="45">
        <v>20</v>
      </c>
      <c r="AA4053" s="45">
        <v>8</v>
      </c>
      <c r="AB4053" s="42" t="s">
        <v>44</v>
      </c>
      <c r="AC4053" s="42">
        <v>6</v>
      </c>
      <c r="AD4053" s="42">
        <v>15</v>
      </c>
      <c r="AE4053" s="45">
        <v>0</v>
      </c>
      <c r="AF4053" s="42">
        <v>25</v>
      </c>
      <c r="AG4053" s="42">
        <v>60</v>
      </c>
      <c r="AH4053" t="s">
        <v>250</v>
      </c>
      <c r="AI4053" s="70">
        <f t="shared" si="757"/>
        <v>11.792</v>
      </c>
      <c r="AJ4053" s="71" t="s">
        <v>369</v>
      </c>
      <c r="AK4053" s="72">
        <f t="shared" si="758"/>
        <v>1.2734394051640829</v>
      </c>
      <c r="AL4053" s="73">
        <f t="shared" si="759"/>
        <v>1.2734394051640829</v>
      </c>
    </row>
    <row r="4054" spans="1:38" hidden="1">
      <c r="A4054" s="42" t="s">
        <v>238</v>
      </c>
      <c r="B4054" s="42" t="s">
        <v>178</v>
      </c>
      <c r="C4054" s="43">
        <v>40080</v>
      </c>
      <c r="D4054" s="42">
        <v>2009</v>
      </c>
      <c r="E4054" s="44">
        <v>0.5541666666666667</v>
      </c>
      <c r="F4054" s="44">
        <v>0.57361111111111118</v>
      </c>
      <c r="G4054" s="44">
        <f t="shared" si="760"/>
        <v>1.9444444444444486E-2</v>
      </c>
      <c r="H4054" s="45">
        <v>2</v>
      </c>
      <c r="I4054" s="45">
        <v>2</v>
      </c>
      <c r="J4054" s="45">
        <v>4</v>
      </c>
      <c r="K4054" s="45">
        <v>4</v>
      </c>
      <c r="L4054" s="42" t="s">
        <v>220</v>
      </c>
      <c r="M4054" s="42" t="s">
        <v>221</v>
      </c>
      <c r="N4054" s="45">
        <v>1</v>
      </c>
      <c r="O4054" s="42">
        <f t="shared" si="748"/>
        <v>32.01</v>
      </c>
      <c r="P4054" s="45">
        <v>9.6999999999999993</v>
      </c>
      <c r="Q4054" s="42">
        <f t="shared" si="740"/>
        <v>42.24</v>
      </c>
      <c r="R4054" s="42">
        <v>12.8</v>
      </c>
      <c r="S4054" s="42">
        <f t="shared" si="749"/>
        <v>42.24</v>
      </c>
      <c r="T4054" s="42">
        <v>12.8</v>
      </c>
      <c r="U4054" s="42">
        <f t="shared" si="750"/>
        <v>37.125</v>
      </c>
      <c r="V4054" s="42">
        <f t="shared" si="751"/>
        <v>11.25</v>
      </c>
      <c r="W4054" s="46">
        <v>27.842739999999999</v>
      </c>
      <c r="X4054" s="46">
        <v>-115.16091</v>
      </c>
      <c r="Y4054" s="65">
        <f t="shared" si="756"/>
        <v>68</v>
      </c>
      <c r="Z4054" s="45">
        <v>20</v>
      </c>
      <c r="AA4054" s="45">
        <v>8</v>
      </c>
      <c r="AB4054" s="42" t="s">
        <v>44</v>
      </c>
      <c r="AC4054" s="42">
        <v>7</v>
      </c>
      <c r="AD4054" s="42">
        <v>16</v>
      </c>
      <c r="AE4054" s="45">
        <v>0</v>
      </c>
      <c r="AF4054" s="42">
        <v>26</v>
      </c>
      <c r="AG4054" s="42">
        <v>60</v>
      </c>
      <c r="AH4054" t="s">
        <v>250</v>
      </c>
      <c r="AI4054" s="70">
        <f t="shared" si="757"/>
        <v>12.500999999999999</v>
      </c>
      <c r="AJ4054" s="71" t="s">
        <v>369</v>
      </c>
      <c r="AK4054" s="72">
        <f t="shared" si="758"/>
        <v>1.4471406331162124</v>
      </c>
      <c r="AL4054" s="73">
        <f t="shared" si="759"/>
        <v>1.4471406331162124</v>
      </c>
    </row>
    <row r="4055" spans="1:38" hidden="1">
      <c r="A4055" s="42" t="s">
        <v>238</v>
      </c>
      <c r="B4055" s="42" t="s">
        <v>178</v>
      </c>
      <c r="C4055" s="43">
        <v>40080</v>
      </c>
      <c r="D4055" s="42">
        <v>2009</v>
      </c>
      <c r="E4055" s="44">
        <v>0.5541666666666667</v>
      </c>
      <c r="F4055" s="44">
        <v>0.57361111111111118</v>
      </c>
      <c r="G4055" s="44">
        <f t="shared" si="760"/>
        <v>1.9444444444444486E-2</v>
      </c>
      <c r="H4055" s="45">
        <v>2</v>
      </c>
      <c r="I4055" s="45">
        <v>2</v>
      </c>
      <c r="J4055" s="45">
        <v>4</v>
      </c>
      <c r="K4055" s="45">
        <v>4</v>
      </c>
      <c r="L4055" s="42" t="s">
        <v>220</v>
      </c>
      <c r="M4055" s="42" t="s">
        <v>221</v>
      </c>
      <c r="N4055" s="45">
        <v>1</v>
      </c>
      <c r="O4055" s="42">
        <f t="shared" si="748"/>
        <v>32.01</v>
      </c>
      <c r="P4055" s="45">
        <v>9.6999999999999993</v>
      </c>
      <c r="Q4055" s="42">
        <f t="shared" si="740"/>
        <v>42.24</v>
      </c>
      <c r="R4055" s="42">
        <v>12.8</v>
      </c>
      <c r="S4055" s="42">
        <f t="shared" si="749"/>
        <v>42.24</v>
      </c>
      <c r="T4055" s="42">
        <v>12.8</v>
      </c>
      <c r="U4055" s="42">
        <f t="shared" si="750"/>
        <v>37.125</v>
      </c>
      <c r="V4055" s="42">
        <f t="shared" si="751"/>
        <v>11.25</v>
      </c>
      <c r="W4055" s="46">
        <v>27.842739999999999</v>
      </c>
      <c r="X4055" s="46">
        <v>-115.16091</v>
      </c>
      <c r="Y4055" s="65">
        <f t="shared" si="756"/>
        <v>68</v>
      </c>
      <c r="Z4055" s="45">
        <v>20</v>
      </c>
      <c r="AA4055" s="45">
        <v>8</v>
      </c>
      <c r="AB4055" s="42" t="s">
        <v>44</v>
      </c>
      <c r="AC4055" s="42">
        <v>7</v>
      </c>
      <c r="AD4055" s="42">
        <v>21</v>
      </c>
      <c r="AE4055" s="45">
        <v>0</v>
      </c>
      <c r="AF4055" s="42">
        <v>26</v>
      </c>
      <c r="AG4055" s="42">
        <v>60</v>
      </c>
      <c r="AH4055" t="s">
        <v>250</v>
      </c>
      <c r="AI4055" s="70">
        <f t="shared" si="757"/>
        <v>16.045999999999999</v>
      </c>
      <c r="AJ4055" s="71" t="s">
        <v>369</v>
      </c>
      <c r="AK4055" s="72">
        <f t="shared" si="758"/>
        <v>2.5000862380340183</v>
      </c>
      <c r="AL4055" s="73">
        <f t="shared" si="759"/>
        <v>2.5000862380340183</v>
      </c>
    </row>
    <row r="4056" spans="1:38">
      <c r="A4056" s="42" t="s">
        <v>239</v>
      </c>
      <c r="B4056" s="42" t="s">
        <v>178</v>
      </c>
      <c r="C4056" s="43">
        <v>40081</v>
      </c>
      <c r="D4056" s="42">
        <v>2009</v>
      </c>
      <c r="E4056" s="44">
        <v>0.60416666666666663</v>
      </c>
      <c r="F4056" s="44">
        <v>0.63402777777777775</v>
      </c>
      <c r="G4056" s="44">
        <f t="shared" si="760"/>
        <v>2.9861111111111116E-2</v>
      </c>
      <c r="H4056" s="45">
        <v>2</v>
      </c>
      <c r="I4056" s="45">
        <v>2</v>
      </c>
      <c r="J4056" s="45">
        <v>7</v>
      </c>
      <c r="K4056" s="45">
        <v>7</v>
      </c>
      <c r="L4056" s="14" t="s">
        <v>48</v>
      </c>
      <c r="M4056" s="14" t="s">
        <v>49</v>
      </c>
      <c r="N4056" s="45">
        <v>1</v>
      </c>
      <c r="O4056" s="42">
        <f t="shared" si="748"/>
        <v>29.7</v>
      </c>
      <c r="P4056" s="45">
        <v>9</v>
      </c>
      <c r="Q4056" s="42">
        <f t="shared" si="740"/>
        <v>21.779999999999998</v>
      </c>
      <c r="R4056" s="42">
        <v>6.6</v>
      </c>
      <c r="S4056" s="42">
        <f t="shared" si="749"/>
        <v>29.7</v>
      </c>
      <c r="T4056" s="42">
        <v>9</v>
      </c>
      <c r="U4056" s="42">
        <f t="shared" si="750"/>
        <v>25.74</v>
      </c>
      <c r="V4056" s="42">
        <f t="shared" si="751"/>
        <v>7.8</v>
      </c>
      <c r="W4056" s="46">
        <v>27.84769</v>
      </c>
      <c r="X4056" s="46">
        <v>-115.1758</v>
      </c>
      <c r="Y4056" s="65">
        <f t="shared" si="756"/>
        <v>68</v>
      </c>
      <c r="Z4056" s="45">
        <v>20</v>
      </c>
      <c r="AA4056" s="45">
        <v>5</v>
      </c>
      <c r="AB4056" s="42" t="s">
        <v>46</v>
      </c>
      <c r="AC4056" s="42">
        <v>1</v>
      </c>
      <c r="AD4056" s="42">
        <v>22</v>
      </c>
      <c r="AE4056" s="45">
        <v>1</v>
      </c>
      <c r="AF4056" s="42">
        <v>2</v>
      </c>
      <c r="AG4056" s="42">
        <v>60</v>
      </c>
      <c r="AH4056" t="s">
        <v>250</v>
      </c>
      <c r="AI4056" s="70">
        <f t="shared" ref="AI4056:AI4093" si="761">(0.748*AD4056)+1.2345</f>
        <v>17.6905</v>
      </c>
      <c r="AJ4056" s="74">
        <f t="shared" ref="AJ4056:AJ4093" si="762">((POWER(AI4056*10,3.36))*2.24)/100000</f>
        <v>799.19872211710003</v>
      </c>
      <c r="AK4056" s="74">
        <f t="shared" ref="AK4056:AK4093" si="763">(0.0026*AJ4056)-0.61</f>
        <v>1.4679166775044603</v>
      </c>
      <c r="AL4056" s="73">
        <f t="shared" ref="AL4056:AL4093" si="764">IF(AK4056&gt;0,AK4056:AK4056,0)</f>
        <v>1.4679166775044603</v>
      </c>
    </row>
    <row r="4057" spans="1:38">
      <c r="A4057" s="42" t="s">
        <v>239</v>
      </c>
      <c r="B4057" s="42" t="s">
        <v>178</v>
      </c>
      <c r="C4057" s="43">
        <v>40081</v>
      </c>
      <c r="D4057" s="42">
        <v>2009</v>
      </c>
      <c r="E4057" s="44">
        <v>0.60416666666666663</v>
      </c>
      <c r="F4057" s="44">
        <v>0.63402777777777775</v>
      </c>
      <c r="G4057" s="44">
        <f t="shared" si="760"/>
        <v>2.9861111111111116E-2</v>
      </c>
      <c r="H4057" s="45">
        <v>2</v>
      </c>
      <c r="I4057" s="45">
        <v>2</v>
      </c>
      <c r="J4057" s="45">
        <v>7</v>
      </c>
      <c r="K4057" s="45">
        <v>7</v>
      </c>
      <c r="L4057" s="14" t="s">
        <v>48</v>
      </c>
      <c r="M4057" s="14" t="s">
        <v>49</v>
      </c>
      <c r="N4057" s="45">
        <v>1</v>
      </c>
      <c r="O4057" s="42">
        <f t="shared" si="748"/>
        <v>29.7</v>
      </c>
      <c r="P4057" s="45">
        <v>9</v>
      </c>
      <c r="Q4057" s="42">
        <f t="shared" ref="Q4057:Q4120" si="765">R4057*3.3</f>
        <v>21.779999999999998</v>
      </c>
      <c r="R4057" s="42">
        <v>6.6</v>
      </c>
      <c r="S4057" s="42">
        <f t="shared" si="749"/>
        <v>29.7</v>
      </c>
      <c r="T4057" s="42">
        <v>9</v>
      </c>
      <c r="U4057" s="42">
        <f t="shared" si="750"/>
        <v>25.74</v>
      </c>
      <c r="V4057" s="42">
        <f t="shared" si="751"/>
        <v>7.8</v>
      </c>
      <c r="W4057" s="46">
        <v>27.84769</v>
      </c>
      <c r="X4057" s="46">
        <v>-115.1758</v>
      </c>
      <c r="Y4057" s="65">
        <f t="shared" si="756"/>
        <v>68</v>
      </c>
      <c r="Z4057" s="45">
        <v>20</v>
      </c>
      <c r="AA4057" s="45">
        <v>5</v>
      </c>
      <c r="AB4057" s="42" t="s">
        <v>46</v>
      </c>
      <c r="AC4057" s="42">
        <v>2</v>
      </c>
      <c r="AD4057" s="42">
        <v>21</v>
      </c>
      <c r="AE4057" s="45">
        <v>1</v>
      </c>
      <c r="AF4057" s="42">
        <v>10</v>
      </c>
      <c r="AG4057" s="42">
        <v>60</v>
      </c>
      <c r="AH4057" t="s">
        <v>250</v>
      </c>
      <c r="AI4057" s="70">
        <f t="shared" si="761"/>
        <v>16.942499999999999</v>
      </c>
      <c r="AJ4057" s="74">
        <f t="shared" si="762"/>
        <v>691.21379845369552</v>
      </c>
      <c r="AK4057" s="74">
        <f t="shared" si="763"/>
        <v>1.1871558759796081</v>
      </c>
      <c r="AL4057" s="73">
        <f t="shared" si="764"/>
        <v>1.1871558759796081</v>
      </c>
    </row>
    <row r="4058" spans="1:38">
      <c r="A4058" s="42" t="s">
        <v>239</v>
      </c>
      <c r="B4058" s="42" t="s">
        <v>178</v>
      </c>
      <c r="C4058" s="43">
        <v>40081</v>
      </c>
      <c r="D4058" s="42">
        <v>2009</v>
      </c>
      <c r="E4058" s="44">
        <v>0.60416666666666663</v>
      </c>
      <c r="F4058" s="44">
        <v>0.63402777777777775</v>
      </c>
      <c r="G4058" s="44">
        <f t="shared" si="760"/>
        <v>2.9861111111111116E-2</v>
      </c>
      <c r="H4058" s="45">
        <v>2</v>
      </c>
      <c r="I4058" s="45">
        <v>2</v>
      </c>
      <c r="J4058" s="45">
        <v>7</v>
      </c>
      <c r="K4058" s="45">
        <v>7</v>
      </c>
      <c r="L4058" s="14" t="s">
        <v>48</v>
      </c>
      <c r="M4058" s="14" t="s">
        <v>49</v>
      </c>
      <c r="N4058" s="45">
        <v>1</v>
      </c>
      <c r="O4058" s="42">
        <f t="shared" si="748"/>
        <v>29.7</v>
      </c>
      <c r="P4058" s="45">
        <v>9</v>
      </c>
      <c r="Q4058" s="42">
        <f t="shared" si="765"/>
        <v>21.779999999999998</v>
      </c>
      <c r="R4058" s="42">
        <v>6.6</v>
      </c>
      <c r="S4058" s="42">
        <f t="shared" si="749"/>
        <v>29.7</v>
      </c>
      <c r="T4058" s="42">
        <v>9</v>
      </c>
      <c r="U4058" s="42">
        <f t="shared" si="750"/>
        <v>25.74</v>
      </c>
      <c r="V4058" s="42">
        <f t="shared" si="751"/>
        <v>7.8</v>
      </c>
      <c r="W4058" s="46">
        <v>27.84769</v>
      </c>
      <c r="X4058" s="46">
        <v>-115.1758</v>
      </c>
      <c r="Y4058" s="65">
        <f t="shared" si="756"/>
        <v>68</v>
      </c>
      <c r="Z4058" s="45">
        <v>20</v>
      </c>
      <c r="AA4058" s="45">
        <v>5</v>
      </c>
      <c r="AB4058" s="42" t="s">
        <v>46</v>
      </c>
      <c r="AC4058" s="42">
        <v>2</v>
      </c>
      <c r="AD4058" s="42">
        <v>24</v>
      </c>
      <c r="AE4058" s="45">
        <v>1</v>
      </c>
      <c r="AF4058" s="42">
        <v>10</v>
      </c>
      <c r="AG4058" s="42">
        <v>60</v>
      </c>
      <c r="AH4058" t="s">
        <v>250</v>
      </c>
      <c r="AI4058" s="70">
        <f t="shared" si="761"/>
        <v>19.186499999999999</v>
      </c>
      <c r="AJ4058" s="74">
        <f t="shared" si="762"/>
        <v>1049.8173965226345</v>
      </c>
      <c r="AK4058" s="74">
        <f t="shared" si="763"/>
        <v>2.1195252309588497</v>
      </c>
      <c r="AL4058" s="73">
        <f t="shared" si="764"/>
        <v>2.1195252309588497</v>
      </c>
    </row>
    <row r="4059" spans="1:38">
      <c r="A4059" s="42" t="s">
        <v>239</v>
      </c>
      <c r="B4059" s="42" t="s">
        <v>178</v>
      </c>
      <c r="C4059" s="43">
        <v>40081</v>
      </c>
      <c r="D4059" s="42">
        <v>2009</v>
      </c>
      <c r="E4059" s="44">
        <v>0.60416666666666663</v>
      </c>
      <c r="F4059" s="44">
        <v>0.63402777777777775</v>
      </c>
      <c r="G4059" s="44">
        <f t="shared" si="760"/>
        <v>2.9861111111111116E-2</v>
      </c>
      <c r="H4059" s="45">
        <v>2</v>
      </c>
      <c r="I4059" s="45">
        <v>2</v>
      </c>
      <c r="J4059" s="45">
        <v>7</v>
      </c>
      <c r="K4059" s="45">
        <v>7</v>
      </c>
      <c r="L4059" s="14" t="s">
        <v>48</v>
      </c>
      <c r="M4059" s="14" t="s">
        <v>49</v>
      </c>
      <c r="N4059" s="45">
        <v>1</v>
      </c>
      <c r="O4059" s="42">
        <f t="shared" si="748"/>
        <v>29.7</v>
      </c>
      <c r="P4059" s="45">
        <v>9</v>
      </c>
      <c r="Q4059" s="42">
        <f t="shared" si="765"/>
        <v>21.779999999999998</v>
      </c>
      <c r="R4059" s="42">
        <v>6.6</v>
      </c>
      <c r="S4059" s="42">
        <f t="shared" si="749"/>
        <v>29.7</v>
      </c>
      <c r="T4059" s="42">
        <v>9</v>
      </c>
      <c r="U4059" s="42">
        <f t="shared" si="750"/>
        <v>25.74</v>
      </c>
      <c r="V4059" s="42">
        <f t="shared" si="751"/>
        <v>7.8</v>
      </c>
      <c r="W4059" s="46">
        <v>27.84769</v>
      </c>
      <c r="X4059" s="46">
        <v>-115.1758</v>
      </c>
      <c r="Y4059" s="65">
        <f t="shared" si="756"/>
        <v>68</v>
      </c>
      <c r="Z4059" s="45">
        <v>20</v>
      </c>
      <c r="AA4059" s="45">
        <v>5</v>
      </c>
      <c r="AB4059" s="42" t="s">
        <v>46</v>
      </c>
      <c r="AC4059" s="42">
        <v>3</v>
      </c>
      <c r="AD4059" s="42">
        <v>20</v>
      </c>
      <c r="AE4059" s="45">
        <v>1</v>
      </c>
      <c r="AF4059" s="42">
        <v>14</v>
      </c>
      <c r="AG4059" s="42">
        <v>60</v>
      </c>
      <c r="AH4059" t="s">
        <v>250</v>
      </c>
      <c r="AI4059" s="70">
        <f t="shared" si="761"/>
        <v>16.194500000000001</v>
      </c>
      <c r="AJ4059" s="74">
        <f t="shared" si="762"/>
        <v>593.9131834357014</v>
      </c>
      <c r="AK4059" s="74">
        <f t="shared" si="763"/>
        <v>0.93417427693282351</v>
      </c>
      <c r="AL4059" s="73">
        <f t="shared" si="764"/>
        <v>0.93417427693282351</v>
      </c>
    </row>
    <row r="4060" spans="1:38">
      <c r="A4060" s="42" t="s">
        <v>239</v>
      </c>
      <c r="B4060" s="42" t="s">
        <v>178</v>
      </c>
      <c r="C4060" s="43">
        <v>40081</v>
      </c>
      <c r="D4060" s="42">
        <v>2009</v>
      </c>
      <c r="E4060" s="44">
        <v>0.60416666666666663</v>
      </c>
      <c r="F4060" s="44">
        <v>0.63402777777777775</v>
      </c>
      <c r="G4060" s="44">
        <f t="shared" si="760"/>
        <v>2.9861111111111116E-2</v>
      </c>
      <c r="H4060" s="45">
        <v>2</v>
      </c>
      <c r="I4060" s="45">
        <v>2</v>
      </c>
      <c r="J4060" s="45">
        <v>7</v>
      </c>
      <c r="K4060" s="45">
        <v>7</v>
      </c>
      <c r="L4060" s="14" t="s">
        <v>48</v>
      </c>
      <c r="M4060" s="14" t="s">
        <v>49</v>
      </c>
      <c r="N4060" s="45">
        <v>1</v>
      </c>
      <c r="O4060" s="42">
        <f t="shared" si="748"/>
        <v>29.7</v>
      </c>
      <c r="P4060" s="45">
        <v>9</v>
      </c>
      <c r="Q4060" s="42">
        <f t="shared" si="765"/>
        <v>21.779999999999998</v>
      </c>
      <c r="R4060" s="42">
        <v>6.6</v>
      </c>
      <c r="S4060" s="42">
        <f t="shared" si="749"/>
        <v>29.7</v>
      </c>
      <c r="T4060" s="42">
        <v>9</v>
      </c>
      <c r="U4060" s="42">
        <f t="shared" si="750"/>
        <v>25.74</v>
      </c>
      <c r="V4060" s="42">
        <f t="shared" si="751"/>
        <v>7.8</v>
      </c>
      <c r="W4060" s="46">
        <v>27.84769</v>
      </c>
      <c r="X4060" s="46">
        <v>-115.1758</v>
      </c>
      <c r="Y4060" s="65">
        <f t="shared" si="756"/>
        <v>68</v>
      </c>
      <c r="Z4060" s="45">
        <v>20</v>
      </c>
      <c r="AA4060" s="45">
        <v>5</v>
      </c>
      <c r="AB4060" s="42" t="s">
        <v>46</v>
      </c>
      <c r="AC4060" s="42">
        <v>3</v>
      </c>
      <c r="AD4060" s="42">
        <v>23</v>
      </c>
      <c r="AE4060" s="45">
        <v>1</v>
      </c>
      <c r="AF4060" s="42">
        <v>14</v>
      </c>
      <c r="AG4060" s="42">
        <v>60</v>
      </c>
      <c r="AH4060" t="s">
        <v>250</v>
      </c>
      <c r="AI4060" s="70">
        <f t="shared" si="761"/>
        <v>18.438500000000001</v>
      </c>
      <c r="AJ4060" s="74">
        <f t="shared" si="762"/>
        <v>918.51444961025391</v>
      </c>
      <c r="AK4060" s="74">
        <f t="shared" si="763"/>
        <v>1.7781375689866601</v>
      </c>
      <c r="AL4060" s="73">
        <f t="shared" si="764"/>
        <v>1.7781375689866601</v>
      </c>
    </row>
    <row r="4061" spans="1:38">
      <c r="A4061" s="42" t="s">
        <v>239</v>
      </c>
      <c r="B4061" s="42" t="s">
        <v>178</v>
      </c>
      <c r="C4061" s="43">
        <v>40081</v>
      </c>
      <c r="D4061" s="42">
        <v>2009</v>
      </c>
      <c r="E4061" s="44">
        <v>0.60416666666666663</v>
      </c>
      <c r="F4061" s="44">
        <v>0.63402777777777775</v>
      </c>
      <c r="G4061" s="44">
        <f t="shared" si="760"/>
        <v>2.9861111111111116E-2</v>
      </c>
      <c r="H4061" s="45">
        <v>2</v>
      </c>
      <c r="I4061" s="45">
        <v>2</v>
      </c>
      <c r="J4061" s="45">
        <v>7</v>
      </c>
      <c r="K4061" s="45">
        <v>7</v>
      </c>
      <c r="L4061" s="14" t="s">
        <v>48</v>
      </c>
      <c r="M4061" s="14" t="s">
        <v>49</v>
      </c>
      <c r="N4061" s="45">
        <v>1</v>
      </c>
      <c r="O4061" s="42">
        <f t="shared" si="748"/>
        <v>29.7</v>
      </c>
      <c r="P4061" s="45">
        <v>9</v>
      </c>
      <c r="Q4061" s="42">
        <f t="shared" si="765"/>
        <v>21.779999999999998</v>
      </c>
      <c r="R4061" s="42">
        <v>6.6</v>
      </c>
      <c r="S4061" s="42">
        <f t="shared" si="749"/>
        <v>29.7</v>
      </c>
      <c r="T4061" s="42">
        <v>9</v>
      </c>
      <c r="U4061" s="42">
        <f t="shared" si="750"/>
        <v>25.74</v>
      </c>
      <c r="V4061" s="42">
        <f t="shared" si="751"/>
        <v>7.8</v>
      </c>
      <c r="W4061" s="46">
        <v>27.84769</v>
      </c>
      <c r="X4061" s="46">
        <v>-115.1758</v>
      </c>
      <c r="Y4061" s="65">
        <f t="shared" si="756"/>
        <v>68</v>
      </c>
      <c r="Z4061" s="45">
        <v>20</v>
      </c>
      <c r="AA4061" s="45">
        <v>5</v>
      </c>
      <c r="AB4061" s="42" t="s">
        <v>46</v>
      </c>
      <c r="AC4061" s="42">
        <v>4</v>
      </c>
      <c r="AD4061" s="42">
        <v>12</v>
      </c>
      <c r="AE4061" s="45">
        <v>1</v>
      </c>
      <c r="AF4061" s="42">
        <v>17</v>
      </c>
      <c r="AG4061" s="42">
        <v>60</v>
      </c>
      <c r="AH4061" t="s">
        <v>250</v>
      </c>
      <c r="AI4061" s="70">
        <f t="shared" si="761"/>
        <v>10.2105</v>
      </c>
      <c r="AJ4061" s="74">
        <f t="shared" si="762"/>
        <v>126.07993341662893</v>
      </c>
      <c r="AK4061" s="74">
        <f t="shared" si="763"/>
        <v>-0.28219217311676476</v>
      </c>
      <c r="AL4061" s="73">
        <f t="shared" si="764"/>
        <v>0</v>
      </c>
    </row>
    <row r="4062" spans="1:38">
      <c r="A4062" s="42" t="s">
        <v>239</v>
      </c>
      <c r="B4062" s="42" t="s">
        <v>178</v>
      </c>
      <c r="C4062" s="43">
        <v>40081</v>
      </c>
      <c r="D4062" s="42">
        <v>2009</v>
      </c>
      <c r="E4062" s="44">
        <v>0.60416666666666663</v>
      </c>
      <c r="F4062" s="44">
        <v>0.63402777777777775</v>
      </c>
      <c r="G4062" s="44">
        <f t="shared" si="760"/>
        <v>2.9861111111111116E-2</v>
      </c>
      <c r="H4062" s="45">
        <v>2</v>
      </c>
      <c r="I4062" s="45">
        <v>2</v>
      </c>
      <c r="J4062" s="45">
        <v>7</v>
      </c>
      <c r="K4062" s="45">
        <v>7</v>
      </c>
      <c r="L4062" s="14" t="s">
        <v>48</v>
      </c>
      <c r="M4062" s="14" t="s">
        <v>49</v>
      </c>
      <c r="N4062" s="45">
        <v>1</v>
      </c>
      <c r="O4062" s="42">
        <f t="shared" si="748"/>
        <v>29.7</v>
      </c>
      <c r="P4062" s="45">
        <v>9</v>
      </c>
      <c r="Q4062" s="42">
        <f t="shared" si="765"/>
        <v>21.779999999999998</v>
      </c>
      <c r="R4062" s="42">
        <v>6.6</v>
      </c>
      <c r="S4062" s="42">
        <f t="shared" si="749"/>
        <v>29.7</v>
      </c>
      <c r="T4062" s="42">
        <v>9</v>
      </c>
      <c r="U4062" s="42">
        <f t="shared" si="750"/>
        <v>25.74</v>
      </c>
      <c r="V4062" s="42">
        <f t="shared" si="751"/>
        <v>7.8</v>
      </c>
      <c r="W4062" s="46">
        <v>27.84769</v>
      </c>
      <c r="X4062" s="46">
        <v>-115.1758</v>
      </c>
      <c r="Y4062" s="65">
        <f t="shared" si="756"/>
        <v>68</v>
      </c>
      <c r="Z4062" s="45">
        <v>20</v>
      </c>
      <c r="AA4062" s="45">
        <v>5</v>
      </c>
      <c r="AB4062" s="42" t="s">
        <v>46</v>
      </c>
      <c r="AC4062" s="42">
        <v>4</v>
      </c>
      <c r="AD4062" s="42">
        <v>13</v>
      </c>
      <c r="AE4062" s="45">
        <v>1</v>
      </c>
      <c r="AF4062" s="42">
        <v>17</v>
      </c>
      <c r="AG4062" s="42">
        <v>60</v>
      </c>
      <c r="AH4062" t="s">
        <v>250</v>
      </c>
      <c r="AI4062" s="70">
        <f t="shared" si="761"/>
        <v>10.958500000000001</v>
      </c>
      <c r="AJ4062" s="74">
        <f t="shared" si="762"/>
        <v>159.88648485388254</v>
      </c>
      <c r="AK4062" s="74">
        <f t="shared" si="763"/>
        <v>-0.19429513937990539</v>
      </c>
      <c r="AL4062" s="73">
        <f t="shared" si="764"/>
        <v>0</v>
      </c>
    </row>
    <row r="4063" spans="1:38">
      <c r="A4063" s="42" t="s">
        <v>239</v>
      </c>
      <c r="B4063" s="42" t="s">
        <v>178</v>
      </c>
      <c r="C4063" s="43">
        <v>40081</v>
      </c>
      <c r="D4063" s="42">
        <v>2009</v>
      </c>
      <c r="E4063" s="44">
        <v>0.60416666666666663</v>
      </c>
      <c r="F4063" s="44">
        <v>0.63402777777777775</v>
      </c>
      <c r="G4063" s="44">
        <f t="shared" si="760"/>
        <v>2.9861111111111116E-2</v>
      </c>
      <c r="H4063" s="45">
        <v>2</v>
      </c>
      <c r="I4063" s="45">
        <v>2</v>
      </c>
      <c r="J4063" s="45">
        <v>7</v>
      </c>
      <c r="K4063" s="45">
        <v>7</v>
      </c>
      <c r="L4063" s="14" t="s">
        <v>48</v>
      </c>
      <c r="M4063" s="14" t="s">
        <v>49</v>
      </c>
      <c r="N4063" s="45">
        <v>1</v>
      </c>
      <c r="O4063" s="42">
        <f t="shared" si="748"/>
        <v>29.7</v>
      </c>
      <c r="P4063" s="45">
        <v>9</v>
      </c>
      <c r="Q4063" s="42">
        <f t="shared" si="765"/>
        <v>21.779999999999998</v>
      </c>
      <c r="R4063" s="42">
        <v>6.6</v>
      </c>
      <c r="S4063" s="42">
        <f t="shared" si="749"/>
        <v>29.7</v>
      </c>
      <c r="T4063" s="42">
        <v>9</v>
      </c>
      <c r="U4063" s="42">
        <f t="shared" si="750"/>
        <v>25.74</v>
      </c>
      <c r="V4063" s="42">
        <f t="shared" si="751"/>
        <v>7.8</v>
      </c>
      <c r="W4063" s="46">
        <v>27.84769</v>
      </c>
      <c r="X4063" s="46">
        <v>-115.1758</v>
      </c>
      <c r="Y4063" s="65">
        <f t="shared" si="756"/>
        <v>68</v>
      </c>
      <c r="Z4063" s="45">
        <v>20</v>
      </c>
      <c r="AA4063" s="45">
        <v>5</v>
      </c>
      <c r="AB4063" s="42" t="s">
        <v>46</v>
      </c>
      <c r="AC4063" s="42">
        <v>4</v>
      </c>
      <c r="AD4063" s="42">
        <v>14</v>
      </c>
      <c r="AE4063" s="45">
        <v>1</v>
      </c>
      <c r="AF4063" s="42">
        <v>17</v>
      </c>
      <c r="AG4063" s="42">
        <v>60</v>
      </c>
      <c r="AH4063" t="s">
        <v>250</v>
      </c>
      <c r="AI4063" s="70">
        <f t="shared" si="761"/>
        <v>11.7065</v>
      </c>
      <c r="AJ4063" s="74">
        <f t="shared" si="762"/>
        <v>199.60111901661068</v>
      </c>
      <c r="AK4063" s="74">
        <f t="shared" si="763"/>
        <v>-9.1037090556812195E-2</v>
      </c>
      <c r="AL4063" s="73">
        <f t="shared" si="764"/>
        <v>0</v>
      </c>
    </row>
    <row r="4064" spans="1:38">
      <c r="A4064" s="42" t="s">
        <v>239</v>
      </c>
      <c r="B4064" s="42" t="s">
        <v>178</v>
      </c>
      <c r="C4064" s="43">
        <v>40081</v>
      </c>
      <c r="D4064" s="42">
        <v>2009</v>
      </c>
      <c r="E4064" s="44">
        <v>0.60416666666666663</v>
      </c>
      <c r="F4064" s="44">
        <v>0.63402777777777775</v>
      </c>
      <c r="G4064" s="44">
        <f t="shared" si="760"/>
        <v>2.9861111111111116E-2</v>
      </c>
      <c r="H4064" s="45">
        <v>2</v>
      </c>
      <c r="I4064" s="45">
        <v>2</v>
      </c>
      <c r="J4064" s="45">
        <v>7</v>
      </c>
      <c r="K4064" s="45">
        <v>7</v>
      </c>
      <c r="L4064" s="14" t="s">
        <v>48</v>
      </c>
      <c r="M4064" s="14" t="s">
        <v>49</v>
      </c>
      <c r="N4064" s="45">
        <v>1</v>
      </c>
      <c r="O4064" s="42">
        <f t="shared" si="748"/>
        <v>29.7</v>
      </c>
      <c r="P4064" s="45">
        <v>9</v>
      </c>
      <c r="Q4064" s="42">
        <f t="shared" si="765"/>
        <v>21.779999999999998</v>
      </c>
      <c r="R4064" s="42">
        <v>6.6</v>
      </c>
      <c r="S4064" s="42">
        <f t="shared" si="749"/>
        <v>29.7</v>
      </c>
      <c r="T4064" s="42">
        <v>9</v>
      </c>
      <c r="U4064" s="42">
        <f t="shared" si="750"/>
        <v>25.74</v>
      </c>
      <c r="V4064" s="42">
        <f t="shared" si="751"/>
        <v>7.8</v>
      </c>
      <c r="W4064" s="46">
        <v>27.84769</v>
      </c>
      <c r="X4064" s="46">
        <v>-115.1758</v>
      </c>
      <c r="Y4064" s="65">
        <f t="shared" si="756"/>
        <v>68</v>
      </c>
      <c r="Z4064" s="45">
        <v>20</v>
      </c>
      <c r="AA4064" s="45">
        <v>5</v>
      </c>
      <c r="AB4064" s="42" t="s">
        <v>46</v>
      </c>
      <c r="AC4064" s="42">
        <v>4</v>
      </c>
      <c r="AD4064" s="42">
        <v>15</v>
      </c>
      <c r="AE4064" s="45">
        <v>1</v>
      </c>
      <c r="AF4064" s="42">
        <v>17</v>
      </c>
      <c r="AG4064" s="42">
        <v>60</v>
      </c>
      <c r="AH4064" t="s">
        <v>250</v>
      </c>
      <c r="AI4064" s="70">
        <f t="shared" si="761"/>
        <v>12.454500000000001</v>
      </c>
      <c r="AJ4064" s="74">
        <f t="shared" si="762"/>
        <v>245.7787754986133</v>
      </c>
      <c r="AK4064" s="74">
        <f t="shared" si="763"/>
        <v>2.9024816296394529E-2</v>
      </c>
      <c r="AL4064" s="73">
        <f t="shared" si="764"/>
        <v>2.9024816296394529E-2</v>
      </c>
    </row>
    <row r="4065" spans="1:38">
      <c r="A4065" s="42" t="s">
        <v>239</v>
      </c>
      <c r="B4065" s="42" t="s">
        <v>178</v>
      </c>
      <c r="C4065" s="43">
        <v>40081</v>
      </c>
      <c r="D4065" s="42">
        <v>2009</v>
      </c>
      <c r="E4065" s="44">
        <v>0.60416666666666663</v>
      </c>
      <c r="F4065" s="44">
        <v>0.63402777777777775</v>
      </c>
      <c r="G4065" s="44">
        <f t="shared" si="760"/>
        <v>2.9861111111111116E-2</v>
      </c>
      <c r="H4065" s="45">
        <v>2</v>
      </c>
      <c r="I4065" s="45">
        <v>2</v>
      </c>
      <c r="J4065" s="45">
        <v>7</v>
      </c>
      <c r="K4065" s="45">
        <v>7</v>
      </c>
      <c r="L4065" s="14" t="s">
        <v>48</v>
      </c>
      <c r="M4065" s="14" t="s">
        <v>49</v>
      </c>
      <c r="N4065" s="45">
        <v>1</v>
      </c>
      <c r="O4065" s="42">
        <f t="shared" si="748"/>
        <v>29.7</v>
      </c>
      <c r="P4065" s="45">
        <v>9</v>
      </c>
      <c r="Q4065" s="42">
        <f t="shared" si="765"/>
        <v>21.779999999999998</v>
      </c>
      <c r="R4065" s="42">
        <v>6.6</v>
      </c>
      <c r="S4065" s="42">
        <f t="shared" si="749"/>
        <v>29.7</v>
      </c>
      <c r="T4065" s="42">
        <v>9</v>
      </c>
      <c r="U4065" s="42">
        <f t="shared" si="750"/>
        <v>25.74</v>
      </c>
      <c r="V4065" s="42">
        <f t="shared" si="751"/>
        <v>7.8</v>
      </c>
      <c r="W4065" s="46">
        <v>27.84769</v>
      </c>
      <c r="X4065" s="46">
        <v>-115.1758</v>
      </c>
      <c r="Y4065" s="65">
        <f t="shared" si="756"/>
        <v>68</v>
      </c>
      <c r="Z4065" s="45">
        <v>20</v>
      </c>
      <c r="AA4065" s="45">
        <v>5</v>
      </c>
      <c r="AB4065" s="42" t="s">
        <v>46</v>
      </c>
      <c r="AC4065" s="42">
        <v>4</v>
      </c>
      <c r="AD4065" s="42">
        <v>16</v>
      </c>
      <c r="AE4065" s="45">
        <v>1</v>
      </c>
      <c r="AF4065" s="42">
        <v>17</v>
      </c>
      <c r="AG4065" s="42">
        <v>60</v>
      </c>
      <c r="AH4065" t="s">
        <v>250</v>
      </c>
      <c r="AI4065" s="70">
        <f t="shared" si="761"/>
        <v>13.202500000000001</v>
      </c>
      <c r="AJ4065" s="74">
        <f t="shared" si="762"/>
        <v>298.98731991165073</v>
      </c>
      <c r="AK4065" s="74">
        <f t="shared" si="763"/>
        <v>0.16736703177029189</v>
      </c>
      <c r="AL4065" s="73">
        <f t="shared" si="764"/>
        <v>0.16736703177029189</v>
      </c>
    </row>
    <row r="4066" spans="1:38">
      <c r="A4066" s="42" t="s">
        <v>239</v>
      </c>
      <c r="B4066" s="42" t="s">
        <v>178</v>
      </c>
      <c r="C4066" s="43">
        <v>40081</v>
      </c>
      <c r="D4066" s="42">
        <v>2009</v>
      </c>
      <c r="E4066" s="44">
        <v>0.60416666666666663</v>
      </c>
      <c r="F4066" s="44">
        <v>0.63402777777777775</v>
      </c>
      <c r="G4066" s="44">
        <f t="shared" si="760"/>
        <v>2.9861111111111116E-2</v>
      </c>
      <c r="H4066" s="45">
        <v>2</v>
      </c>
      <c r="I4066" s="45">
        <v>2</v>
      </c>
      <c r="J4066" s="45">
        <v>7</v>
      </c>
      <c r="K4066" s="45">
        <v>7</v>
      </c>
      <c r="L4066" s="14" t="s">
        <v>48</v>
      </c>
      <c r="M4066" s="14" t="s">
        <v>49</v>
      </c>
      <c r="N4066" s="45">
        <v>1</v>
      </c>
      <c r="O4066" s="42">
        <f t="shared" si="748"/>
        <v>29.7</v>
      </c>
      <c r="P4066" s="45">
        <v>9</v>
      </c>
      <c r="Q4066" s="42">
        <f t="shared" si="765"/>
        <v>21.779999999999998</v>
      </c>
      <c r="R4066" s="42">
        <v>6.6</v>
      </c>
      <c r="S4066" s="42">
        <f t="shared" si="749"/>
        <v>29.7</v>
      </c>
      <c r="T4066" s="42">
        <v>9</v>
      </c>
      <c r="U4066" s="42">
        <f t="shared" si="750"/>
        <v>25.74</v>
      </c>
      <c r="V4066" s="42">
        <f t="shared" si="751"/>
        <v>7.8</v>
      </c>
      <c r="W4066" s="46">
        <v>27.84769</v>
      </c>
      <c r="X4066" s="46">
        <v>-115.1758</v>
      </c>
      <c r="Y4066" s="65">
        <f t="shared" si="756"/>
        <v>68</v>
      </c>
      <c r="Z4066" s="45">
        <v>20</v>
      </c>
      <c r="AA4066" s="45">
        <v>5</v>
      </c>
      <c r="AB4066" s="42" t="s">
        <v>46</v>
      </c>
      <c r="AC4066" s="42">
        <v>4</v>
      </c>
      <c r="AD4066" s="42">
        <v>19</v>
      </c>
      <c r="AE4066" s="45">
        <v>1</v>
      </c>
      <c r="AF4066" s="42">
        <v>17</v>
      </c>
      <c r="AG4066" s="42">
        <v>60</v>
      </c>
      <c r="AH4066" t="s">
        <v>250</v>
      </c>
      <c r="AI4066" s="70">
        <f t="shared" si="761"/>
        <v>15.4465</v>
      </c>
      <c r="AJ4066" s="74">
        <f t="shared" si="762"/>
        <v>506.66058069508574</v>
      </c>
      <c r="AK4066" s="74">
        <f t="shared" si="763"/>
        <v>0.70731750980722297</v>
      </c>
      <c r="AL4066" s="73">
        <f t="shared" si="764"/>
        <v>0.70731750980722297</v>
      </c>
    </row>
    <row r="4067" spans="1:38">
      <c r="A4067" s="42" t="s">
        <v>239</v>
      </c>
      <c r="B4067" s="42" t="s">
        <v>178</v>
      </c>
      <c r="C4067" s="43">
        <v>40081</v>
      </c>
      <c r="D4067" s="42">
        <v>2009</v>
      </c>
      <c r="E4067" s="44">
        <v>0.60416666666666663</v>
      </c>
      <c r="F4067" s="44">
        <v>0.63402777777777775</v>
      </c>
      <c r="G4067" s="44">
        <f t="shared" si="760"/>
        <v>2.9861111111111116E-2</v>
      </c>
      <c r="H4067" s="45">
        <v>2</v>
      </c>
      <c r="I4067" s="45">
        <v>2</v>
      </c>
      <c r="J4067" s="45">
        <v>7</v>
      </c>
      <c r="K4067" s="45">
        <v>7</v>
      </c>
      <c r="L4067" s="14" t="s">
        <v>48</v>
      </c>
      <c r="M4067" s="14" t="s">
        <v>49</v>
      </c>
      <c r="N4067" s="45">
        <v>1</v>
      </c>
      <c r="O4067" s="42">
        <f t="shared" si="748"/>
        <v>29.7</v>
      </c>
      <c r="P4067" s="45">
        <v>9</v>
      </c>
      <c r="Q4067" s="42">
        <f t="shared" si="765"/>
        <v>21.779999999999998</v>
      </c>
      <c r="R4067" s="42">
        <v>6.6</v>
      </c>
      <c r="S4067" s="42">
        <f t="shared" si="749"/>
        <v>29.7</v>
      </c>
      <c r="T4067" s="42">
        <v>9</v>
      </c>
      <c r="U4067" s="42">
        <f t="shared" si="750"/>
        <v>25.74</v>
      </c>
      <c r="V4067" s="42">
        <f t="shared" si="751"/>
        <v>7.8</v>
      </c>
      <c r="W4067" s="46">
        <v>27.84769</v>
      </c>
      <c r="X4067" s="46">
        <v>-115.1758</v>
      </c>
      <c r="Y4067" s="65">
        <f t="shared" si="756"/>
        <v>68</v>
      </c>
      <c r="Z4067" s="45">
        <v>20</v>
      </c>
      <c r="AA4067" s="45">
        <v>5</v>
      </c>
      <c r="AB4067" s="42" t="s">
        <v>46</v>
      </c>
      <c r="AC4067" s="42">
        <v>4</v>
      </c>
      <c r="AD4067" s="42">
        <v>19</v>
      </c>
      <c r="AE4067" s="45">
        <v>1</v>
      </c>
      <c r="AF4067" s="42">
        <v>17</v>
      </c>
      <c r="AG4067" s="42">
        <v>60</v>
      </c>
      <c r="AH4067" t="s">
        <v>250</v>
      </c>
      <c r="AI4067" s="70">
        <f t="shared" si="761"/>
        <v>15.4465</v>
      </c>
      <c r="AJ4067" s="74">
        <f t="shared" si="762"/>
        <v>506.66058069508574</v>
      </c>
      <c r="AK4067" s="74">
        <f t="shared" si="763"/>
        <v>0.70731750980722297</v>
      </c>
      <c r="AL4067" s="73">
        <f t="shared" si="764"/>
        <v>0.70731750980722297</v>
      </c>
    </row>
    <row r="4068" spans="1:38">
      <c r="A4068" s="42" t="s">
        <v>239</v>
      </c>
      <c r="B4068" s="42" t="s">
        <v>178</v>
      </c>
      <c r="C4068" s="43">
        <v>40081</v>
      </c>
      <c r="D4068" s="42">
        <v>2009</v>
      </c>
      <c r="E4068" s="44">
        <v>0.60416666666666663</v>
      </c>
      <c r="F4068" s="44">
        <v>0.63402777777777775</v>
      </c>
      <c r="G4068" s="44">
        <f t="shared" si="760"/>
        <v>2.9861111111111116E-2</v>
      </c>
      <c r="H4068" s="45">
        <v>2</v>
      </c>
      <c r="I4068" s="45">
        <v>2</v>
      </c>
      <c r="J4068" s="45">
        <v>7</v>
      </c>
      <c r="K4068" s="45">
        <v>7</v>
      </c>
      <c r="L4068" s="14" t="s">
        <v>48</v>
      </c>
      <c r="M4068" s="14" t="s">
        <v>49</v>
      </c>
      <c r="N4068" s="45">
        <v>1</v>
      </c>
      <c r="O4068" s="42">
        <f t="shared" si="748"/>
        <v>29.7</v>
      </c>
      <c r="P4068" s="45">
        <v>9</v>
      </c>
      <c r="Q4068" s="42">
        <f t="shared" si="765"/>
        <v>21.779999999999998</v>
      </c>
      <c r="R4068" s="42">
        <v>6.6</v>
      </c>
      <c r="S4068" s="42">
        <f t="shared" si="749"/>
        <v>29.7</v>
      </c>
      <c r="T4068" s="42">
        <v>9</v>
      </c>
      <c r="U4068" s="42">
        <f t="shared" si="750"/>
        <v>25.74</v>
      </c>
      <c r="V4068" s="42">
        <f t="shared" si="751"/>
        <v>7.8</v>
      </c>
      <c r="W4068" s="46">
        <v>27.84769</v>
      </c>
      <c r="X4068" s="46">
        <v>-115.1758</v>
      </c>
      <c r="Y4068" s="65">
        <f t="shared" si="756"/>
        <v>68</v>
      </c>
      <c r="Z4068" s="45">
        <v>20</v>
      </c>
      <c r="AA4068" s="45">
        <v>5</v>
      </c>
      <c r="AB4068" s="42" t="s">
        <v>46</v>
      </c>
      <c r="AC4068" s="42">
        <v>4</v>
      </c>
      <c r="AD4068" s="42">
        <v>21</v>
      </c>
      <c r="AE4068" s="45">
        <v>1</v>
      </c>
      <c r="AF4068" s="42">
        <v>17</v>
      </c>
      <c r="AG4068" s="42">
        <v>60</v>
      </c>
      <c r="AH4068" t="s">
        <v>250</v>
      </c>
      <c r="AI4068" s="70">
        <f t="shared" si="761"/>
        <v>16.942499999999999</v>
      </c>
      <c r="AJ4068" s="74">
        <f t="shared" si="762"/>
        <v>691.21379845369552</v>
      </c>
      <c r="AK4068" s="74">
        <f t="shared" si="763"/>
        <v>1.1871558759796081</v>
      </c>
      <c r="AL4068" s="73">
        <f t="shared" si="764"/>
        <v>1.1871558759796081</v>
      </c>
    </row>
    <row r="4069" spans="1:38">
      <c r="A4069" s="42" t="s">
        <v>239</v>
      </c>
      <c r="B4069" s="42" t="s">
        <v>178</v>
      </c>
      <c r="C4069" s="43">
        <v>40081</v>
      </c>
      <c r="D4069" s="42">
        <v>2009</v>
      </c>
      <c r="E4069" s="44">
        <v>0.60416666666666663</v>
      </c>
      <c r="F4069" s="44">
        <v>0.63402777777777775</v>
      </c>
      <c r="G4069" s="44">
        <f t="shared" si="760"/>
        <v>2.9861111111111116E-2</v>
      </c>
      <c r="H4069" s="45">
        <v>2</v>
      </c>
      <c r="I4069" s="45">
        <v>2</v>
      </c>
      <c r="J4069" s="45">
        <v>7</v>
      </c>
      <c r="K4069" s="45">
        <v>7</v>
      </c>
      <c r="L4069" s="14" t="s">
        <v>48</v>
      </c>
      <c r="M4069" s="14" t="s">
        <v>49</v>
      </c>
      <c r="N4069" s="45">
        <v>1</v>
      </c>
      <c r="O4069" s="42">
        <f t="shared" si="748"/>
        <v>29.7</v>
      </c>
      <c r="P4069" s="45">
        <v>9</v>
      </c>
      <c r="Q4069" s="42">
        <f t="shared" si="765"/>
        <v>21.779999999999998</v>
      </c>
      <c r="R4069" s="42">
        <v>6.6</v>
      </c>
      <c r="S4069" s="42">
        <f t="shared" si="749"/>
        <v>29.7</v>
      </c>
      <c r="T4069" s="42">
        <v>9</v>
      </c>
      <c r="U4069" s="42">
        <f t="shared" si="750"/>
        <v>25.74</v>
      </c>
      <c r="V4069" s="42">
        <f t="shared" si="751"/>
        <v>7.8</v>
      </c>
      <c r="W4069" s="46">
        <v>27.84769</v>
      </c>
      <c r="X4069" s="46">
        <v>-115.1758</v>
      </c>
      <c r="Y4069" s="65">
        <f t="shared" si="756"/>
        <v>68</v>
      </c>
      <c r="Z4069" s="45">
        <v>20</v>
      </c>
      <c r="AA4069" s="45">
        <v>5</v>
      </c>
      <c r="AB4069" s="42" t="s">
        <v>46</v>
      </c>
      <c r="AC4069" s="42">
        <v>4</v>
      </c>
      <c r="AD4069" s="42">
        <v>23</v>
      </c>
      <c r="AE4069" s="45">
        <v>1</v>
      </c>
      <c r="AF4069" s="42">
        <v>17</v>
      </c>
      <c r="AG4069" s="42">
        <v>60</v>
      </c>
      <c r="AH4069" t="s">
        <v>250</v>
      </c>
      <c r="AI4069" s="70">
        <f t="shared" si="761"/>
        <v>18.438500000000001</v>
      </c>
      <c r="AJ4069" s="74">
        <f t="shared" si="762"/>
        <v>918.51444961025391</v>
      </c>
      <c r="AK4069" s="74">
        <f t="shared" si="763"/>
        <v>1.7781375689866601</v>
      </c>
      <c r="AL4069" s="73">
        <f t="shared" si="764"/>
        <v>1.7781375689866601</v>
      </c>
    </row>
    <row r="4070" spans="1:38">
      <c r="A4070" s="42" t="s">
        <v>239</v>
      </c>
      <c r="B4070" s="42" t="s">
        <v>178</v>
      </c>
      <c r="C4070" s="43">
        <v>40081</v>
      </c>
      <c r="D4070" s="42">
        <v>2009</v>
      </c>
      <c r="E4070" s="44">
        <v>0.60416666666666663</v>
      </c>
      <c r="F4070" s="44">
        <v>0.63402777777777775</v>
      </c>
      <c r="G4070" s="44">
        <f t="shared" si="760"/>
        <v>2.9861111111111116E-2</v>
      </c>
      <c r="H4070" s="45">
        <v>2</v>
      </c>
      <c r="I4070" s="45">
        <v>2</v>
      </c>
      <c r="J4070" s="45">
        <v>7</v>
      </c>
      <c r="K4070" s="45">
        <v>7</v>
      </c>
      <c r="L4070" s="14" t="s">
        <v>48</v>
      </c>
      <c r="M4070" s="14" t="s">
        <v>49</v>
      </c>
      <c r="N4070" s="45">
        <v>1</v>
      </c>
      <c r="O4070" s="42">
        <f t="shared" si="748"/>
        <v>29.7</v>
      </c>
      <c r="P4070" s="45">
        <v>9</v>
      </c>
      <c r="Q4070" s="42">
        <f t="shared" si="765"/>
        <v>21.779999999999998</v>
      </c>
      <c r="R4070" s="42">
        <v>6.6</v>
      </c>
      <c r="S4070" s="42">
        <f t="shared" si="749"/>
        <v>29.7</v>
      </c>
      <c r="T4070" s="42">
        <v>9</v>
      </c>
      <c r="U4070" s="42">
        <f t="shared" si="750"/>
        <v>25.74</v>
      </c>
      <c r="V4070" s="42">
        <f t="shared" si="751"/>
        <v>7.8</v>
      </c>
      <c r="W4070" s="46">
        <v>27.84769</v>
      </c>
      <c r="X4070" s="46">
        <v>-115.1758</v>
      </c>
      <c r="Y4070" s="65">
        <f t="shared" si="756"/>
        <v>68</v>
      </c>
      <c r="Z4070" s="45">
        <v>20</v>
      </c>
      <c r="AA4070" s="45">
        <v>5</v>
      </c>
      <c r="AB4070" s="42" t="s">
        <v>46</v>
      </c>
      <c r="AC4070" s="42">
        <v>4</v>
      </c>
      <c r="AD4070" s="42">
        <v>25</v>
      </c>
      <c r="AE4070" s="45">
        <v>1</v>
      </c>
      <c r="AF4070" s="42">
        <v>17</v>
      </c>
      <c r="AG4070" s="42">
        <v>60</v>
      </c>
      <c r="AH4070" t="s">
        <v>250</v>
      </c>
      <c r="AI4070" s="70">
        <f t="shared" si="761"/>
        <v>19.9345</v>
      </c>
      <c r="AJ4070" s="74">
        <f t="shared" si="762"/>
        <v>1193.7736391278531</v>
      </c>
      <c r="AK4070" s="74">
        <f t="shared" si="763"/>
        <v>2.4938114617324181</v>
      </c>
      <c r="AL4070" s="73">
        <f t="shared" si="764"/>
        <v>2.4938114617324181</v>
      </c>
    </row>
    <row r="4071" spans="1:38">
      <c r="A4071" s="42" t="s">
        <v>239</v>
      </c>
      <c r="B4071" s="42" t="s">
        <v>178</v>
      </c>
      <c r="C4071" s="43">
        <v>40081</v>
      </c>
      <c r="D4071" s="42">
        <v>2009</v>
      </c>
      <c r="E4071" s="44">
        <v>0.60416666666666663</v>
      </c>
      <c r="F4071" s="44">
        <v>0.63402777777777775</v>
      </c>
      <c r="G4071" s="44">
        <f t="shared" si="760"/>
        <v>2.9861111111111116E-2</v>
      </c>
      <c r="H4071" s="45">
        <v>2</v>
      </c>
      <c r="I4071" s="45">
        <v>2</v>
      </c>
      <c r="J4071" s="45">
        <v>7</v>
      </c>
      <c r="K4071" s="45">
        <v>7</v>
      </c>
      <c r="L4071" s="14" t="s">
        <v>48</v>
      </c>
      <c r="M4071" s="14" t="s">
        <v>49</v>
      </c>
      <c r="N4071" s="45">
        <v>1</v>
      </c>
      <c r="O4071" s="42">
        <f t="shared" si="748"/>
        <v>29.7</v>
      </c>
      <c r="P4071" s="45">
        <v>9</v>
      </c>
      <c r="Q4071" s="42">
        <f t="shared" si="765"/>
        <v>21.779999999999998</v>
      </c>
      <c r="R4071" s="42">
        <v>6.6</v>
      </c>
      <c r="S4071" s="42">
        <f t="shared" si="749"/>
        <v>29.7</v>
      </c>
      <c r="T4071" s="42">
        <v>9</v>
      </c>
      <c r="U4071" s="42">
        <f t="shared" si="750"/>
        <v>25.74</v>
      </c>
      <c r="V4071" s="42">
        <f t="shared" si="751"/>
        <v>7.8</v>
      </c>
      <c r="W4071" s="46">
        <v>27.84769</v>
      </c>
      <c r="X4071" s="46">
        <v>-115.1758</v>
      </c>
      <c r="Y4071" s="65">
        <f t="shared" si="756"/>
        <v>68</v>
      </c>
      <c r="Z4071" s="45">
        <v>20</v>
      </c>
      <c r="AA4071" s="45">
        <v>5</v>
      </c>
      <c r="AB4071" s="42" t="s">
        <v>46</v>
      </c>
      <c r="AC4071" s="42">
        <v>5</v>
      </c>
      <c r="AD4071" s="42">
        <v>17</v>
      </c>
      <c r="AE4071" s="45">
        <v>1</v>
      </c>
      <c r="AF4071" s="42">
        <v>27</v>
      </c>
      <c r="AG4071" s="42">
        <v>60</v>
      </c>
      <c r="AH4071" t="s">
        <v>250</v>
      </c>
      <c r="AI4071" s="70">
        <f t="shared" si="761"/>
        <v>13.9505</v>
      </c>
      <c r="AJ4071" s="74">
        <f t="shared" si="762"/>
        <v>359.80704047984557</v>
      </c>
      <c r="AK4071" s="74">
        <f t="shared" si="763"/>
        <v>0.32549830524759849</v>
      </c>
      <c r="AL4071" s="73">
        <f t="shared" si="764"/>
        <v>0.32549830524759849</v>
      </c>
    </row>
    <row r="4072" spans="1:38">
      <c r="A4072" s="42" t="s">
        <v>239</v>
      </c>
      <c r="B4072" s="42" t="s">
        <v>178</v>
      </c>
      <c r="C4072" s="43">
        <v>40081</v>
      </c>
      <c r="D4072" s="42">
        <v>2009</v>
      </c>
      <c r="E4072" s="44">
        <v>0.60416666666666663</v>
      </c>
      <c r="F4072" s="44">
        <v>0.63402777777777775</v>
      </c>
      <c r="G4072" s="44">
        <f t="shared" si="760"/>
        <v>2.9861111111111116E-2</v>
      </c>
      <c r="H4072" s="45">
        <v>2</v>
      </c>
      <c r="I4072" s="45">
        <v>2</v>
      </c>
      <c r="J4072" s="45">
        <v>7</v>
      </c>
      <c r="K4072" s="45">
        <v>7</v>
      </c>
      <c r="L4072" s="14" t="s">
        <v>48</v>
      </c>
      <c r="M4072" s="14" t="s">
        <v>49</v>
      </c>
      <c r="N4072" s="45">
        <v>1</v>
      </c>
      <c r="O4072" s="42">
        <f t="shared" si="748"/>
        <v>29.7</v>
      </c>
      <c r="P4072" s="45">
        <v>9</v>
      </c>
      <c r="Q4072" s="42">
        <f t="shared" si="765"/>
        <v>21.779999999999998</v>
      </c>
      <c r="R4072" s="42">
        <v>6.6</v>
      </c>
      <c r="S4072" s="42">
        <f t="shared" si="749"/>
        <v>29.7</v>
      </c>
      <c r="T4072" s="42">
        <v>9</v>
      </c>
      <c r="U4072" s="42">
        <f t="shared" si="750"/>
        <v>25.74</v>
      </c>
      <c r="V4072" s="42">
        <f t="shared" si="751"/>
        <v>7.8</v>
      </c>
      <c r="W4072" s="46">
        <v>27.84769</v>
      </c>
      <c r="X4072" s="46">
        <v>-115.1758</v>
      </c>
      <c r="Y4072" s="65">
        <f t="shared" si="756"/>
        <v>68</v>
      </c>
      <c r="Z4072" s="45">
        <v>20</v>
      </c>
      <c r="AA4072" s="45">
        <v>5</v>
      </c>
      <c r="AB4072" s="42" t="s">
        <v>46</v>
      </c>
      <c r="AC4072" s="42">
        <v>6</v>
      </c>
      <c r="AD4072" s="42">
        <v>20</v>
      </c>
      <c r="AE4072" s="45">
        <v>1</v>
      </c>
      <c r="AF4072" s="42">
        <v>34</v>
      </c>
      <c r="AG4072" s="42">
        <v>60</v>
      </c>
      <c r="AH4072" t="s">
        <v>250</v>
      </c>
      <c r="AI4072" s="70">
        <f t="shared" si="761"/>
        <v>16.194500000000001</v>
      </c>
      <c r="AJ4072" s="74">
        <f t="shared" si="762"/>
        <v>593.9131834357014</v>
      </c>
      <c r="AK4072" s="74">
        <f t="shared" si="763"/>
        <v>0.93417427693282351</v>
      </c>
      <c r="AL4072" s="73">
        <f t="shared" si="764"/>
        <v>0.93417427693282351</v>
      </c>
    </row>
    <row r="4073" spans="1:38">
      <c r="A4073" s="42" t="s">
        <v>239</v>
      </c>
      <c r="B4073" s="42" t="s">
        <v>178</v>
      </c>
      <c r="C4073" s="43">
        <v>40081</v>
      </c>
      <c r="D4073" s="42">
        <v>2009</v>
      </c>
      <c r="E4073" s="44">
        <v>0.60416666666666663</v>
      </c>
      <c r="F4073" s="44">
        <v>0.63402777777777775</v>
      </c>
      <c r="G4073" s="44">
        <f t="shared" si="760"/>
        <v>2.9861111111111116E-2</v>
      </c>
      <c r="H4073" s="45">
        <v>2</v>
      </c>
      <c r="I4073" s="45">
        <v>2</v>
      </c>
      <c r="J4073" s="45">
        <v>7</v>
      </c>
      <c r="K4073" s="45">
        <v>7</v>
      </c>
      <c r="L4073" s="14" t="s">
        <v>48</v>
      </c>
      <c r="M4073" s="14" t="s">
        <v>49</v>
      </c>
      <c r="N4073" s="45">
        <v>1</v>
      </c>
      <c r="O4073" s="42">
        <f t="shared" si="748"/>
        <v>29.7</v>
      </c>
      <c r="P4073" s="45">
        <v>9</v>
      </c>
      <c r="Q4073" s="42">
        <f t="shared" si="765"/>
        <v>21.779999999999998</v>
      </c>
      <c r="R4073" s="42">
        <v>6.6</v>
      </c>
      <c r="S4073" s="42">
        <f t="shared" si="749"/>
        <v>29.7</v>
      </c>
      <c r="T4073" s="42">
        <v>9</v>
      </c>
      <c r="U4073" s="42">
        <f t="shared" si="750"/>
        <v>25.74</v>
      </c>
      <c r="V4073" s="42">
        <f t="shared" si="751"/>
        <v>7.8</v>
      </c>
      <c r="W4073" s="46">
        <v>27.84769</v>
      </c>
      <c r="X4073" s="46">
        <v>-115.1758</v>
      </c>
      <c r="Y4073" s="65">
        <f t="shared" si="756"/>
        <v>68</v>
      </c>
      <c r="Z4073" s="45">
        <v>20</v>
      </c>
      <c r="AA4073" s="45">
        <v>5</v>
      </c>
      <c r="AB4073" s="42" t="s">
        <v>46</v>
      </c>
      <c r="AC4073" s="42">
        <v>6</v>
      </c>
      <c r="AD4073" s="42">
        <v>29</v>
      </c>
      <c r="AE4073" s="45">
        <v>1</v>
      </c>
      <c r="AF4073" s="42">
        <v>34</v>
      </c>
      <c r="AG4073" s="42">
        <v>60</v>
      </c>
      <c r="AH4073" t="s">
        <v>250</v>
      </c>
      <c r="AI4073" s="70">
        <f t="shared" si="761"/>
        <v>22.926500000000001</v>
      </c>
      <c r="AJ4073" s="74">
        <f t="shared" si="762"/>
        <v>1909.7780201154376</v>
      </c>
      <c r="AK4073" s="74">
        <f t="shared" si="763"/>
        <v>4.355422852300137</v>
      </c>
      <c r="AL4073" s="73">
        <f t="shared" si="764"/>
        <v>4.355422852300137</v>
      </c>
    </row>
    <row r="4074" spans="1:38">
      <c r="A4074" s="42" t="s">
        <v>239</v>
      </c>
      <c r="B4074" s="42" t="s">
        <v>178</v>
      </c>
      <c r="C4074" s="43">
        <v>40081</v>
      </c>
      <c r="D4074" s="42">
        <v>2009</v>
      </c>
      <c r="E4074" s="44">
        <v>0.60416666666666663</v>
      </c>
      <c r="F4074" s="44">
        <v>0.63402777777777775</v>
      </c>
      <c r="G4074" s="44">
        <f t="shared" si="760"/>
        <v>2.9861111111111116E-2</v>
      </c>
      <c r="H4074" s="45">
        <v>2</v>
      </c>
      <c r="I4074" s="45">
        <v>2</v>
      </c>
      <c r="J4074" s="45">
        <v>7</v>
      </c>
      <c r="K4074" s="45">
        <v>7</v>
      </c>
      <c r="L4074" s="14" t="s">
        <v>48</v>
      </c>
      <c r="M4074" s="14" t="s">
        <v>49</v>
      </c>
      <c r="N4074" s="45">
        <v>1</v>
      </c>
      <c r="O4074" s="42">
        <f t="shared" si="748"/>
        <v>29.7</v>
      </c>
      <c r="P4074" s="45">
        <v>9</v>
      </c>
      <c r="Q4074" s="42">
        <f t="shared" si="765"/>
        <v>21.779999999999998</v>
      </c>
      <c r="R4074" s="42">
        <v>6.6</v>
      </c>
      <c r="S4074" s="42">
        <f t="shared" si="749"/>
        <v>29.7</v>
      </c>
      <c r="T4074" s="42">
        <v>9</v>
      </c>
      <c r="U4074" s="42">
        <f t="shared" si="750"/>
        <v>25.74</v>
      </c>
      <c r="V4074" s="42">
        <f t="shared" si="751"/>
        <v>7.8</v>
      </c>
      <c r="W4074" s="46">
        <v>27.84769</v>
      </c>
      <c r="X4074" s="46">
        <v>-115.1758</v>
      </c>
      <c r="Y4074" s="65">
        <f t="shared" si="756"/>
        <v>68</v>
      </c>
      <c r="Z4074" s="45">
        <v>20</v>
      </c>
      <c r="AA4074" s="45">
        <v>5</v>
      </c>
      <c r="AB4074" s="42" t="s">
        <v>46</v>
      </c>
      <c r="AC4074" s="42">
        <v>7</v>
      </c>
      <c r="AD4074" s="42">
        <v>29</v>
      </c>
      <c r="AE4074" s="45">
        <v>1</v>
      </c>
      <c r="AF4074" s="42">
        <v>36</v>
      </c>
      <c r="AG4074" s="42">
        <v>60</v>
      </c>
      <c r="AH4074" t="s">
        <v>250</v>
      </c>
      <c r="AI4074" s="70">
        <f t="shared" si="761"/>
        <v>22.926500000000001</v>
      </c>
      <c r="AJ4074" s="74">
        <f t="shared" si="762"/>
        <v>1909.7780201154376</v>
      </c>
      <c r="AK4074" s="74">
        <f t="shared" si="763"/>
        <v>4.355422852300137</v>
      </c>
      <c r="AL4074" s="73">
        <f t="shared" si="764"/>
        <v>4.355422852300137</v>
      </c>
    </row>
    <row r="4075" spans="1:38">
      <c r="A4075" s="42" t="s">
        <v>239</v>
      </c>
      <c r="B4075" s="42" t="s">
        <v>178</v>
      </c>
      <c r="C4075" s="43">
        <v>40081</v>
      </c>
      <c r="D4075" s="42">
        <v>2009</v>
      </c>
      <c r="E4075" s="44">
        <v>0.60416666666666663</v>
      </c>
      <c r="F4075" s="44">
        <v>0.63402777777777775</v>
      </c>
      <c r="G4075" s="44">
        <f t="shared" si="760"/>
        <v>2.9861111111111116E-2</v>
      </c>
      <c r="H4075" s="45">
        <v>2</v>
      </c>
      <c r="I4075" s="45">
        <v>2</v>
      </c>
      <c r="J4075" s="45">
        <v>7</v>
      </c>
      <c r="K4075" s="45">
        <v>7</v>
      </c>
      <c r="L4075" s="14" t="s">
        <v>48</v>
      </c>
      <c r="M4075" s="14" t="s">
        <v>49</v>
      </c>
      <c r="N4075" s="45">
        <v>1</v>
      </c>
      <c r="O4075" s="42">
        <f t="shared" si="748"/>
        <v>29.7</v>
      </c>
      <c r="P4075" s="45">
        <v>9</v>
      </c>
      <c r="Q4075" s="42">
        <f t="shared" si="765"/>
        <v>21.779999999999998</v>
      </c>
      <c r="R4075" s="42">
        <v>6.6</v>
      </c>
      <c r="S4075" s="42">
        <f t="shared" si="749"/>
        <v>29.7</v>
      </c>
      <c r="T4075" s="42">
        <v>9</v>
      </c>
      <c r="U4075" s="42">
        <f t="shared" si="750"/>
        <v>25.74</v>
      </c>
      <c r="V4075" s="42">
        <f t="shared" si="751"/>
        <v>7.8</v>
      </c>
      <c r="W4075" s="46">
        <v>27.84769</v>
      </c>
      <c r="X4075" s="46">
        <v>-115.1758</v>
      </c>
      <c r="Y4075" s="65">
        <f t="shared" si="756"/>
        <v>68</v>
      </c>
      <c r="Z4075" s="45">
        <v>20</v>
      </c>
      <c r="AA4075" s="45">
        <v>5</v>
      </c>
      <c r="AB4075" s="42" t="s">
        <v>46</v>
      </c>
      <c r="AC4075" s="42">
        <v>8</v>
      </c>
      <c r="AD4075" s="42">
        <v>12</v>
      </c>
      <c r="AE4075" s="45">
        <v>1</v>
      </c>
      <c r="AF4075" s="42">
        <v>37</v>
      </c>
      <c r="AG4075" s="42">
        <v>60</v>
      </c>
      <c r="AH4075" t="s">
        <v>250</v>
      </c>
      <c r="AI4075" s="70">
        <f t="shared" si="761"/>
        <v>10.2105</v>
      </c>
      <c r="AJ4075" s="74">
        <f t="shared" si="762"/>
        <v>126.07993341662893</v>
      </c>
      <c r="AK4075" s="74">
        <f t="shared" si="763"/>
        <v>-0.28219217311676476</v>
      </c>
      <c r="AL4075" s="73">
        <f t="shared" si="764"/>
        <v>0</v>
      </c>
    </row>
    <row r="4076" spans="1:38">
      <c r="A4076" s="42" t="s">
        <v>239</v>
      </c>
      <c r="B4076" s="42" t="s">
        <v>178</v>
      </c>
      <c r="C4076" s="43">
        <v>40081</v>
      </c>
      <c r="D4076" s="42">
        <v>2009</v>
      </c>
      <c r="E4076" s="44">
        <v>0.60416666666666663</v>
      </c>
      <c r="F4076" s="44">
        <v>0.63402777777777775</v>
      </c>
      <c r="G4076" s="44">
        <f t="shared" si="760"/>
        <v>2.9861111111111116E-2</v>
      </c>
      <c r="H4076" s="45">
        <v>2</v>
      </c>
      <c r="I4076" s="45">
        <v>2</v>
      </c>
      <c r="J4076" s="45">
        <v>7</v>
      </c>
      <c r="K4076" s="45">
        <v>7</v>
      </c>
      <c r="L4076" s="14" t="s">
        <v>48</v>
      </c>
      <c r="M4076" s="14" t="s">
        <v>49</v>
      </c>
      <c r="N4076" s="45">
        <v>1</v>
      </c>
      <c r="O4076" s="42">
        <f t="shared" si="748"/>
        <v>29.7</v>
      </c>
      <c r="P4076" s="45">
        <v>9</v>
      </c>
      <c r="Q4076" s="42">
        <f t="shared" si="765"/>
        <v>21.779999999999998</v>
      </c>
      <c r="R4076" s="42">
        <v>6.6</v>
      </c>
      <c r="S4076" s="42">
        <f t="shared" si="749"/>
        <v>29.7</v>
      </c>
      <c r="T4076" s="42">
        <v>9</v>
      </c>
      <c r="U4076" s="42">
        <f t="shared" si="750"/>
        <v>25.74</v>
      </c>
      <c r="V4076" s="42">
        <f t="shared" si="751"/>
        <v>7.8</v>
      </c>
      <c r="W4076" s="46">
        <v>27.84769</v>
      </c>
      <c r="X4076" s="46">
        <v>-115.1758</v>
      </c>
      <c r="Y4076" s="65">
        <f t="shared" si="756"/>
        <v>68</v>
      </c>
      <c r="Z4076" s="45">
        <v>20</v>
      </c>
      <c r="AA4076" s="45">
        <v>5</v>
      </c>
      <c r="AB4076" s="42" t="s">
        <v>46</v>
      </c>
      <c r="AC4076" s="42">
        <v>8</v>
      </c>
      <c r="AD4076" s="42">
        <v>17</v>
      </c>
      <c r="AE4076" s="45">
        <v>1</v>
      </c>
      <c r="AF4076" s="42">
        <v>37</v>
      </c>
      <c r="AG4076" s="42">
        <v>60</v>
      </c>
      <c r="AH4076" t="s">
        <v>250</v>
      </c>
      <c r="AI4076" s="70">
        <f t="shared" si="761"/>
        <v>13.9505</v>
      </c>
      <c r="AJ4076" s="74">
        <f t="shared" si="762"/>
        <v>359.80704047984557</v>
      </c>
      <c r="AK4076" s="74">
        <f t="shared" si="763"/>
        <v>0.32549830524759849</v>
      </c>
      <c r="AL4076" s="73">
        <f t="shared" si="764"/>
        <v>0.32549830524759849</v>
      </c>
    </row>
    <row r="4077" spans="1:38">
      <c r="A4077" s="42" t="s">
        <v>239</v>
      </c>
      <c r="B4077" s="42" t="s">
        <v>178</v>
      </c>
      <c r="C4077" s="43">
        <v>40081</v>
      </c>
      <c r="D4077" s="42">
        <v>2009</v>
      </c>
      <c r="E4077" s="44">
        <v>0.60416666666666663</v>
      </c>
      <c r="F4077" s="44">
        <v>0.63402777777777775</v>
      </c>
      <c r="G4077" s="44">
        <f t="shared" si="760"/>
        <v>2.9861111111111116E-2</v>
      </c>
      <c r="H4077" s="45">
        <v>2</v>
      </c>
      <c r="I4077" s="45">
        <v>2</v>
      </c>
      <c r="J4077" s="45">
        <v>7</v>
      </c>
      <c r="K4077" s="45">
        <v>7</v>
      </c>
      <c r="L4077" s="14" t="s">
        <v>48</v>
      </c>
      <c r="M4077" s="14" t="s">
        <v>49</v>
      </c>
      <c r="N4077" s="45">
        <v>1</v>
      </c>
      <c r="O4077" s="42">
        <f t="shared" si="748"/>
        <v>29.7</v>
      </c>
      <c r="P4077" s="45">
        <v>9</v>
      </c>
      <c r="Q4077" s="42">
        <f t="shared" si="765"/>
        <v>21.779999999999998</v>
      </c>
      <c r="R4077" s="42">
        <v>6.6</v>
      </c>
      <c r="S4077" s="42">
        <f t="shared" si="749"/>
        <v>29.7</v>
      </c>
      <c r="T4077" s="42">
        <v>9</v>
      </c>
      <c r="U4077" s="42">
        <f t="shared" si="750"/>
        <v>25.74</v>
      </c>
      <c r="V4077" s="42">
        <f t="shared" si="751"/>
        <v>7.8</v>
      </c>
      <c r="W4077" s="46">
        <v>27.84769</v>
      </c>
      <c r="X4077" s="46">
        <v>-115.1758</v>
      </c>
      <c r="Y4077" s="65">
        <f t="shared" si="756"/>
        <v>68</v>
      </c>
      <c r="Z4077" s="45">
        <v>20</v>
      </c>
      <c r="AA4077" s="45">
        <v>5</v>
      </c>
      <c r="AB4077" s="42" t="s">
        <v>46</v>
      </c>
      <c r="AC4077" s="42">
        <v>9</v>
      </c>
      <c r="AD4077" s="42">
        <v>9</v>
      </c>
      <c r="AE4077" s="45">
        <v>1</v>
      </c>
      <c r="AF4077" s="42">
        <v>38</v>
      </c>
      <c r="AG4077" s="42">
        <v>60</v>
      </c>
      <c r="AH4077" t="s">
        <v>250</v>
      </c>
      <c r="AI4077" s="70">
        <f t="shared" si="761"/>
        <v>7.9664999999999999</v>
      </c>
      <c r="AJ4077" s="74">
        <f t="shared" si="762"/>
        <v>54.7654955194511</v>
      </c>
      <c r="AK4077" s="74">
        <f t="shared" si="763"/>
        <v>-0.46760971164942711</v>
      </c>
      <c r="AL4077" s="73">
        <f t="shared" si="764"/>
        <v>0</v>
      </c>
    </row>
    <row r="4078" spans="1:38">
      <c r="A4078" s="42" t="s">
        <v>239</v>
      </c>
      <c r="B4078" s="42" t="s">
        <v>178</v>
      </c>
      <c r="C4078" s="43">
        <v>40081</v>
      </c>
      <c r="D4078" s="42">
        <v>2009</v>
      </c>
      <c r="E4078" s="44">
        <v>0.60416666666666663</v>
      </c>
      <c r="F4078" s="44">
        <v>0.63402777777777775</v>
      </c>
      <c r="G4078" s="44">
        <f t="shared" si="760"/>
        <v>2.9861111111111116E-2</v>
      </c>
      <c r="H4078" s="45">
        <v>2</v>
      </c>
      <c r="I4078" s="45">
        <v>2</v>
      </c>
      <c r="J4078" s="45">
        <v>7</v>
      </c>
      <c r="K4078" s="45">
        <v>7</v>
      </c>
      <c r="L4078" s="14" t="s">
        <v>48</v>
      </c>
      <c r="M4078" s="14" t="s">
        <v>49</v>
      </c>
      <c r="N4078" s="45">
        <v>1</v>
      </c>
      <c r="O4078" s="42">
        <f t="shared" si="748"/>
        <v>29.7</v>
      </c>
      <c r="P4078" s="45">
        <v>9</v>
      </c>
      <c r="Q4078" s="42">
        <f t="shared" si="765"/>
        <v>21.779999999999998</v>
      </c>
      <c r="R4078" s="42">
        <v>6.6</v>
      </c>
      <c r="S4078" s="42">
        <f t="shared" si="749"/>
        <v>29.7</v>
      </c>
      <c r="T4078" s="42">
        <v>9</v>
      </c>
      <c r="U4078" s="42">
        <f t="shared" si="750"/>
        <v>25.74</v>
      </c>
      <c r="V4078" s="42">
        <f t="shared" si="751"/>
        <v>7.8</v>
      </c>
      <c r="W4078" s="46">
        <v>27.84769</v>
      </c>
      <c r="X4078" s="46">
        <v>-115.1758</v>
      </c>
      <c r="Y4078" s="65">
        <f t="shared" si="756"/>
        <v>68</v>
      </c>
      <c r="Z4078" s="45">
        <v>20</v>
      </c>
      <c r="AA4078" s="45">
        <v>5</v>
      </c>
      <c r="AB4078" s="42" t="s">
        <v>46</v>
      </c>
      <c r="AC4078" s="42">
        <v>9</v>
      </c>
      <c r="AD4078" s="42">
        <v>23</v>
      </c>
      <c r="AE4078" s="45">
        <v>1</v>
      </c>
      <c r="AF4078" s="42">
        <v>38</v>
      </c>
      <c r="AG4078" s="42">
        <v>60</v>
      </c>
      <c r="AH4078" t="s">
        <v>250</v>
      </c>
      <c r="AI4078" s="70">
        <f t="shared" si="761"/>
        <v>18.438500000000001</v>
      </c>
      <c r="AJ4078" s="74">
        <f t="shared" si="762"/>
        <v>918.51444961025391</v>
      </c>
      <c r="AK4078" s="74">
        <f t="shared" si="763"/>
        <v>1.7781375689866601</v>
      </c>
      <c r="AL4078" s="73">
        <f t="shared" si="764"/>
        <v>1.7781375689866601</v>
      </c>
    </row>
    <row r="4079" spans="1:38">
      <c r="A4079" s="42" t="s">
        <v>239</v>
      </c>
      <c r="B4079" s="42" t="s">
        <v>178</v>
      </c>
      <c r="C4079" s="43">
        <v>40081</v>
      </c>
      <c r="D4079" s="42">
        <v>2009</v>
      </c>
      <c r="E4079" s="44">
        <v>0.60416666666666663</v>
      </c>
      <c r="F4079" s="44">
        <v>0.63402777777777775</v>
      </c>
      <c r="G4079" s="44">
        <f t="shared" si="760"/>
        <v>2.9861111111111116E-2</v>
      </c>
      <c r="H4079" s="45">
        <v>2</v>
      </c>
      <c r="I4079" s="45">
        <v>2</v>
      </c>
      <c r="J4079" s="45">
        <v>7</v>
      </c>
      <c r="K4079" s="45">
        <v>7</v>
      </c>
      <c r="L4079" s="14" t="s">
        <v>48</v>
      </c>
      <c r="M4079" s="14" t="s">
        <v>49</v>
      </c>
      <c r="N4079" s="45">
        <v>1</v>
      </c>
      <c r="O4079" s="42">
        <f t="shared" si="748"/>
        <v>29.7</v>
      </c>
      <c r="P4079" s="45">
        <v>9</v>
      </c>
      <c r="Q4079" s="42">
        <f t="shared" si="765"/>
        <v>21.779999999999998</v>
      </c>
      <c r="R4079" s="42">
        <v>6.6</v>
      </c>
      <c r="S4079" s="42">
        <f t="shared" si="749"/>
        <v>29.7</v>
      </c>
      <c r="T4079" s="42">
        <v>9</v>
      </c>
      <c r="U4079" s="42">
        <f t="shared" si="750"/>
        <v>25.74</v>
      </c>
      <c r="V4079" s="42">
        <f t="shared" si="751"/>
        <v>7.8</v>
      </c>
      <c r="W4079" s="46">
        <v>27.84769</v>
      </c>
      <c r="X4079" s="46">
        <v>-115.1758</v>
      </c>
      <c r="Y4079" s="65">
        <f t="shared" si="756"/>
        <v>68</v>
      </c>
      <c r="Z4079" s="45">
        <v>20</v>
      </c>
      <c r="AA4079" s="45">
        <v>5</v>
      </c>
      <c r="AB4079" s="42" t="s">
        <v>46</v>
      </c>
      <c r="AC4079" s="42">
        <v>10</v>
      </c>
      <c r="AD4079" s="42">
        <v>15</v>
      </c>
      <c r="AE4079" s="45">
        <v>1</v>
      </c>
      <c r="AF4079" s="42">
        <v>41</v>
      </c>
      <c r="AG4079" s="42">
        <v>60</v>
      </c>
      <c r="AH4079" t="s">
        <v>250</v>
      </c>
      <c r="AI4079" s="70">
        <f t="shared" si="761"/>
        <v>12.454500000000001</v>
      </c>
      <c r="AJ4079" s="74">
        <f t="shared" si="762"/>
        <v>245.7787754986133</v>
      </c>
      <c r="AK4079" s="74">
        <f t="shared" si="763"/>
        <v>2.9024816296394529E-2</v>
      </c>
      <c r="AL4079" s="73">
        <f t="shared" si="764"/>
        <v>2.9024816296394529E-2</v>
      </c>
    </row>
    <row r="4080" spans="1:38">
      <c r="A4080" s="42" t="s">
        <v>239</v>
      </c>
      <c r="B4080" s="42" t="s">
        <v>178</v>
      </c>
      <c r="C4080" s="43">
        <v>40081</v>
      </c>
      <c r="D4080" s="42">
        <v>2009</v>
      </c>
      <c r="E4080" s="44">
        <v>0.60416666666666663</v>
      </c>
      <c r="F4080" s="44">
        <v>0.63402777777777775</v>
      </c>
      <c r="G4080" s="44">
        <f t="shared" si="760"/>
        <v>2.9861111111111116E-2</v>
      </c>
      <c r="H4080" s="45">
        <v>2</v>
      </c>
      <c r="I4080" s="45">
        <v>2</v>
      </c>
      <c r="J4080" s="45">
        <v>7</v>
      </c>
      <c r="K4080" s="45">
        <v>7</v>
      </c>
      <c r="L4080" s="14" t="s">
        <v>48</v>
      </c>
      <c r="M4080" s="14" t="s">
        <v>49</v>
      </c>
      <c r="N4080" s="45">
        <v>1</v>
      </c>
      <c r="O4080" s="42">
        <f t="shared" si="748"/>
        <v>29.7</v>
      </c>
      <c r="P4080" s="45">
        <v>9</v>
      </c>
      <c r="Q4080" s="42">
        <f t="shared" si="765"/>
        <v>21.779999999999998</v>
      </c>
      <c r="R4080" s="42">
        <v>6.6</v>
      </c>
      <c r="S4080" s="42">
        <f t="shared" si="749"/>
        <v>29.7</v>
      </c>
      <c r="T4080" s="42">
        <v>9</v>
      </c>
      <c r="U4080" s="42">
        <f t="shared" si="750"/>
        <v>25.74</v>
      </c>
      <c r="V4080" s="42">
        <f t="shared" si="751"/>
        <v>7.8</v>
      </c>
      <c r="W4080" s="46">
        <v>27.84769</v>
      </c>
      <c r="X4080" s="46">
        <v>-115.1758</v>
      </c>
      <c r="Y4080" s="65">
        <f t="shared" si="756"/>
        <v>68</v>
      </c>
      <c r="Z4080" s="45">
        <v>20</v>
      </c>
      <c r="AA4080" s="45">
        <v>5</v>
      </c>
      <c r="AB4080" s="42" t="s">
        <v>46</v>
      </c>
      <c r="AC4080" s="42">
        <v>10</v>
      </c>
      <c r="AD4080" s="42">
        <v>15</v>
      </c>
      <c r="AE4080" s="45">
        <v>1</v>
      </c>
      <c r="AF4080" s="42">
        <v>41</v>
      </c>
      <c r="AG4080" s="42">
        <v>60</v>
      </c>
      <c r="AH4080" t="s">
        <v>250</v>
      </c>
      <c r="AI4080" s="70">
        <f t="shared" si="761"/>
        <v>12.454500000000001</v>
      </c>
      <c r="AJ4080" s="74">
        <f t="shared" si="762"/>
        <v>245.7787754986133</v>
      </c>
      <c r="AK4080" s="74">
        <f t="shared" si="763"/>
        <v>2.9024816296394529E-2</v>
      </c>
      <c r="AL4080" s="73">
        <f t="shared" si="764"/>
        <v>2.9024816296394529E-2</v>
      </c>
    </row>
    <row r="4081" spans="1:38">
      <c r="A4081" s="42" t="s">
        <v>239</v>
      </c>
      <c r="B4081" s="42" t="s">
        <v>178</v>
      </c>
      <c r="C4081" s="43">
        <v>40081</v>
      </c>
      <c r="D4081" s="42">
        <v>2009</v>
      </c>
      <c r="E4081" s="44">
        <v>0.60416666666666663</v>
      </c>
      <c r="F4081" s="44">
        <v>0.63402777777777775</v>
      </c>
      <c r="G4081" s="44">
        <f t="shared" si="760"/>
        <v>2.9861111111111116E-2</v>
      </c>
      <c r="H4081" s="45">
        <v>2</v>
      </c>
      <c r="I4081" s="45">
        <v>2</v>
      </c>
      <c r="J4081" s="45">
        <v>7</v>
      </c>
      <c r="K4081" s="45">
        <v>7</v>
      </c>
      <c r="L4081" s="14" t="s">
        <v>48</v>
      </c>
      <c r="M4081" s="14" t="s">
        <v>49</v>
      </c>
      <c r="N4081" s="45">
        <v>1</v>
      </c>
      <c r="O4081" s="42">
        <f t="shared" si="748"/>
        <v>29.7</v>
      </c>
      <c r="P4081" s="45">
        <v>9</v>
      </c>
      <c r="Q4081" s="42">
        <f t="shared" si="765"/>
        <v>21.779999999999998</v>
      </c>
      <c r="R4081" s="42">
        <v>6.6</v>
      </c>
      <c r="S4081" s="42">
        <f t="shared" si="749"/>
        <v>29.7</v>
      </c>
      <c r="T4081" s="42">
        <v>9</v>
      </c>
      <c r="U4081" s="42">
        <f t="shared" si="750"/>
        <v>25.74</v>
      </c>
      <c r="V4081" s="42">
        <f t="shared" si="751"/>
        <v>7.8</v>
      </c>
      <c r="W4081" s="46">
        <v>27.84769</v>
      </c>
      <c r="X4081" s="46">
        <v>-115.1758</v>
      </c>
      <c r="Y4081" s="65">
        <f t="shared" si="756"/>
        <v>68</v>
      </c>
      <c r="Z4081" s="45">
        <v>20</v>
      </c>
      <c r="AA4081" s="45">
        <v>5</v>
      </c>
      <c r="AB4081" s="42" t="s">
        <v>46</v>
      </c>
      <c r="AC4081" s="42">
        <v>10</v>
      </c>
      <c r="AD4081" s="42">
        <v>16</v>
      </c>
      <c r="AE4081" s="45">
        <v>1</v>
      </c>
      <c r="AF4081" s="42">
        <v>41</v>
      </c>
      <c r="AG4081" s="42">
        <v>60</v>
      </c>
      <c r="AH4081" t="s">
        <v>250</v>
      </c>
      <c r="AI4081" s="70">
        <f t="shared" si="761"/>
        <v>13.202500000000001</v>
      </c>
      <c r="AJ4081" s="74">
        <f t="shared" si="762"/>
        <v>298.98731991165073</v>
      </c>
      <c r="AK4081" s="74">
        <f t="shared" si="763"/>
        <v>0.16736703177029189</v>
      </c>
      <c r="AL4081" s="73">
        <f t="shared" si="764"/>
        <v>0.16736703177029189</v>
      </c>
    </row>
    <row r="4082" spans="1:38">
      <c r="A4082" s="42" t="s">
        <v>239</v>
      </c>
      <c r="B4082" s="42" t="s">
        <v>178</v>
      </c>
      <c r="C4082" s="43">
        <v>40081</v>
      </c>
      <c r="D4082" s="42">
        <v>2009</v>
      </c>
      <c r="E4082" s="44">
        <v>0.60416666666666663</v>
      </c>
      <c r="F4082" s="44">
        <v>0.63402777777777775</v>
      </c>
      <c r="G4082" s="44">
        <f t="shared" si="760"/>
        <v>2.9861111111111116E-2</v>
      </c>
      <c r="H4082" s="45">
        <v>2</v>
      </c>
      <c r="I4082" s="45">
        <v>2</v>
      </c>
      <c r="J4082" s="45">
        <v>7</v>
      </c>
      <c r="K4082" s="45">
        <v>7</v>
      </c>
      <c r="L4082" s="14" t="s">
        <v>48</v>
      </c>
      <c r="M4082" s="14" t="s">
        <v>49</v>
      </c>
      <c r="N4082" s="45">
        <v>1</v>
      </c>
      <c r="O4082" s="42">
        <f t="shared" si="748"/>
        <v>29.7</v>
      </c>
      <c r="P4082" s="45">
        <v>9</v>
      </c>
      <c r="Q4082" s="42">
        <f t="shared" si="765"/>
        <v>21.779999999999998</v>
      </c>
      <c r="R4082" s="42">
        <v>6.6</v>
      </c>
      <c r="S4082" s="42">
        <f t="shared" si="749"/>
        <v>29.7</v>
      </c>
      <c r="T4082" s="42">
        <v>9</v>
      </c>
      <c r="U4082" s="42">
        <f t="shared" si="750"/>
        <v>25.74</v>
      </c>
      <c r="V4082" s="42">
        <f t="shared" si="751"/>
        <v>7.8</v>
      </c>
      <c r="W4082" s="46">
        <v>27.84769</v>
      </c>
      <c r="X4082" s="46">
        <v>-115.1758</v>
      </c>
      <c r="Y4082" s="65">
        <f t="shared" si="756"/>
        <v>68</v>
      </c>
      <c r="Z4082" s="45">
        <v>20</v>
      </c>
      <c r="AA4082" s="45">
        <v>5</v>
      </c>
      <c r="AB4082" s="42" t="s">
        <v>46</v>
      </c>
      <c r="AC4082" s="42">
        <v>10</v>
      </c>
      <c r="AD4082" s="42">
        <v>16</v>
      </c>
      <c r="AE4082" s="45">
        <v>1</v>
      </c>
      <c r="AF4082" s="42">
        <v>41</v>
      </c>
      <c r="AG4082" s="42">
        <v>60</v>
      </c>
      <c r="AH4082" t="s">
        <v>250</v>
      </c>
      <c r="AI4082" s="70">
        <f t="shared" si="761"/>
        <v>13.202500000000001</v>
      </c>
      <c r="AJ4082" s="74">
        <f t="shared" si="762"/>
        <v>298.98731991165073</v>
      </c>
      <c r="AK4082" s="74">
        <f t="shared" si="763"/>
        <v>0.16736703177029189</v>
      </c>
      <c r="AL4082" s="73">
        <f t="shared" si="764"/>
        <v>0.16736703177029189</v>
      </c>
    </row>
    <row r="4083" spans="1:38">
      <c r="A4083" s="42" t="s">
        <v>239</v>
      </c>
      <c r="B4083" s="42" t="s">
        <v>178</v>
      </c>
      <c r="C4083" s="43">
        <v>40081</v>
      </c>
      <c r="D4083" s="42">
        <v>2009</v>
      </c>
      <c r="E4083" s="44">
        <v>0.60416666666666663</v>
      </c>
      <c r="F4083" s="44">
        <v>0.63402777777777775</v>
      </c>
      <c r="G4083" s="44">
        <f t="shared" si="760"/>
        <v>2.9861111111111116E-2</v>
      </c>
      <c r="H4083" s="45">
        <v>2</v>
      </c>
      <c r="I4083" s="45">
        <v>2</v>
      </c>
      <c r="J4083" s="45">
        <v>7</v>
      </c>
      <c r="K4083" s="45">
        <v>7</v>
      </c>
      <c r="L4083" s="14" t="s">
        <v>48</v>
      </c>
      <c r="M4083" s="14" t="s">
        <v>49</v>
      </c>
      <c r="N4083" s="45">
        <v>1</v>
      </c>
      <c r="O4083" s="42">
        <f t="shared" si="748"/>
        <v>29.7</v>
      </c>
      <c r="P4083" s="45">
        <v>9</v>
      </c>
      <c r="Q4083" s="42">
        <f t="shared" si="765"/>
        <v>21.779999999999998</v>
      </c>
      <c r="R4083" s="42">
        <v>6.6</v>
      </c>
      <c r="S4083" s="42">
        <f t="shared" si="749"/>
        <v>29.7</v>
      </c>
      <c r="T4083" s="42">
        <v>9</v>
      </c>
      <c r="U4083" s="42">
        <f t="shared" si="750"/>
        <v>25.74</v>
      </c>
      <c r="V4083" s="42">
        <f t="shared" si="751"/>
        <v>7.8</v>
      </c>
      <c r="W4083" s="46">
        <v>27.84769</v>
      </c>
      <c r="X4083" s="46">
        <v>-115.1758</v>
      </c>
      <c r="Y4083" s="65">
        <f t="shared" si="756"/>
        <v>68</v>
      </c>
      <c r="Z4083" s="45">
        <v>20</v>
      </c>
      <c r="AA4083" s="45">
        <v>5</v>
      </c>
      <c r="AB4083" s="42" t="s">
        <v>46</v>
      </c>
      <c r="AC4083" s="42">
        <v>10</v>
      </c>
      <c r="AD4083" s="42">
        <v>17</v>
      </c>
      <c r="AE4083" s="45">
        <v>1</v>
      </c>
      <c r="AF4083" s="42">
        <v>41</v>
      </c>
      <c r="AG4083" s="42">
        <v>60</v>
      </c>
      <c r="AH4083" t="s">
        <v>250</v>
      </c>
      <c r="AI4083" s="70">
        <f t="shared" si="761"/>
        <v>13.9505</v>
      </c>
      <c r="AJ4083" s="74">
        <f t="shared" si="762"/>
        <v>359.80704047984557</v>
      </c>
      <c r="AK4083" s="74">
        <f t="shared" si="763"/>
        <v>0.32549830524759849</v>
      </c>
      <c r="AL4083" s="73">
        <f t="shared" si="764"/>
        <v>0.32549830524759849</v>
      </c>
    </row>
    <row r="4084" spans="1:38">
      <c r="A4084" s="42" t="s">
        <v>239</v>
      </c>
      <c r="B4084" s="42" t="s">
        <v>178</v>
      </c>
      <c r="C4084" s="43">
        <v>40081</v>
      </c>
      <c r="D4084" s="42">
        <v>2009</v>
      </c>
      <c r="E4084" s="44">
        <v>0.60416666666666663</v>
      </c>
      <c r="F4084" s="44">
        <v>0.63402777777777775</v>
      </c>
      <c r="G4084" s="44">
        <f t="shared" si="760"/>
        <v>2.9861111111111116E-2</v>
      </c>
      <c r="H4084" s="45">
        <v>2</v>
      </c>
      <c r="I4084" s="45">
        <v>2</v>
      </c>
      <c r="J4084" s="45">
        <v>7</v>
      </c>
      <c r="K4084" s="45">
        <v>7</v>
      </c>
      <c r="L4084" s="14" t="s">
        <v>48</v>
      </c>
      <c r="M4084" s="14" t="s">
        <v>49</v>
      </c>
      <c r="N4084" s="45">
        <v>1</v>
      </c>
      <c r="O4084" s="42">
        <f t="shared" si="748"/>
        <v>29.7</v>
      </c>
      <c r="P4084" s="45">
        <v>9</v>
      </c>
      <c r="Q4084" s="42">
        <f t="shared" si="765"/>
        <v>21.779999999999998</v>
      </c>
      <c r="R4084" s="42">
        <v>6.6</v>
      </c>
      <c r="S4084" s="42">
        <f t="shared" si="749"/>
        <v>29.7</v>
      </c>
      <c r="T4084" s="42">
        <v>9</v>
      </c>
      <c r="U4084" s="42">
        <f t="shared" si="750"/>
        <v>25.74</v>
      </c>
      <c r="V4084" s="42">
        <f t="shared" si="751"/>
        <v>7.8</v>
      </c>
      <c r="W4084" s="46">
        <v>27.84769</v>
      </c>
      <c r="X4084" s="46">
        <v>-115.1758</v>
      </c>
      <c r="Y4084" s="65">
        <f t="shared" si="756"/>
        <v>68</v>
      </c>
      <c r="Z4084" s="45">
        <v>20</v>
      </c>
      <c r="AA4084" s="45">
        <v>5</v>
      </c>
      <c r="AB4084" s="42" t="s">
        <v>46</v>
      </c>
      <c r="AC4084" s="42">
        <v>10</v>
      </c>
      <c r="AD4084" s="42">
        <v>18</v>
      </c>
      <c r="AE4084" s="45">
        <v>1</v>
      </c>
      <c r="AF4084" s="42">
        <v>41</v>
      </c>
      <c r="AG4084" s="42">
        <v>60</v>
      </c>
      <c r="AH4084" t="s">
        <v>250</v>
      </c>
      <c r="AI4084" s="70">
        <f t="shared" si="761"/>
        <v>14.698500000000001</v>
      </c>
      <c r="AJ4084" s="74">
        <f t="shared" si="762"/>
        <v>428.83019204754055</v>
      </c>
      <c r="AK4084" s="74">
        <f t="shared" si="763"/>
        <v>0.50495849932360548</v>
      </c>
      <c r="AL4084" s="73">
        <f t="shared" si="764"/>
        <v>0.50495849932360548</v>
      </c>
    </row>
    <row r="4085" spans="1:38">
      <c r="A4085" s="42" t="s">
        <v>239</v>
      </c>
      <c r="B4085" s="42" t="s">
        <v>178</v>
      </c>
      <c r="C4085" s="43">
        <v>40081</v>
      </c>
      <c r="D4085" s="42">
        <v>2009</v>
      </c>
      <c r="E4085" s="44">
        <v>0.60416666666666663</v>
      </c>
      <c r="F4085" s="44">
        <v>0.63402777777777775</v>
      </c>
      <c r="G4085" s="44">
        <f t="shared" si="760"/>
        <v>2.9861111111111116E-2</v>
      </c>
      <c r="H4085" s="45">
        <v>2</v>
      </c>
      <c r="I4085" s="45">
        <v>2</v>
      </c>
      <c r="J4085" s="45">
        <v>7</v>
      </c>
      <c r="K4085" s="45">
        <v>7</v>
      </c>
      <c r="L4085" s="14" t="s">
        <v>48</v>
      </c>
      <c r="M4085" s="14" t="s">
        <v>49</v>
      </c>
      <c r="N4085" s="45">
        <v>1</v>
      </c>
      <c r="O4085" s="42">
        <f t="shared" si="748"/>
        <v>29.7</v>
      </c>
      <c r="P4085" s="45">
        <v>9</v>
      </c>
      <c r="Q4085" s="42">
        <f t="shared" si="765"/>
        <v>21.779999999999998</v>
      </c>
      <c r="R4085" s="42">
        <v>6.6</v>
      </c>
      <c r="S4085" s="42">
        <f t="shared" si="749"/>
        <v>29.7</v>
      </c>
      <c r="T4085" s="42">
        <v>9</v>
      </c>
      <c r="U4085" s="42">
        <f t="shared" si="750"/>
        <v>25.74</v>
      </c>
      <c r="V4085" s="42">
        <f t="shared" si="751"/>
        <v>7.8</v>
      </c>
      <c r="W4085" s="46">
        <v>27.84769</v>
      </c>
      <c r="X4085" s="46">
        <v>-115.1758</v>
      </c>
      <c r="Y4085" s="65">
        <f t="shared" si="756"/>
        <v>68</v>
      </c>
      <c r="Z4085" s="45">
        <v>20</v>
      </c>
      <c r="AA4085" s="45">
        <v>5</v>
      </c>
      <c r="AB4085" s="42" t="s">
        <v>46</v>
      </c>
      <c r="AC4085" s="42">
        <v>10</v>
      </c>
      <c r="AD4085" s="42">
        <v>18</v>
      </c>
      <c r="AE4085" s="45">
        <v>1</v>
      </c>
      <c r="AF4085" s="42">
        <v>41</v>
      </c>
      <c r="AG4085" s="42">
        <v>60</v>
      </c>
      <c r="AH4085" t="s">
        <v>250</v>
      </c>
      <c r="AI4085" s="70">
        <f t="shared" si="761"/>
        <v>14.698500000000001</v>
      </c>
      <c r="AJ4085" s="74">
        <f t="shared" si="762"/>
        <v>428.83019204754055</v>
      </c>
      <c r="AK4085" s="74">
        <f t="shared" si="763"/>
        <v>0.50495849932360548</v>
      </c>
      <c r="AL4085" s="73">
        <f t="shared" si="764"/>
        <v>0.50495849932360548</v>
      </c>
    </row>
    <row r="4086" spans="1:38">
      <c r="A4086" s="42" t="s">
        <v>239</v>
      </c>
      <c r="B4086" s="42" t="s">
        <v>178</v>
      </c>
      <c r="C4086" s="43">
        <v>40081</v>
      </c>
      <c r="D4086" s="42">
        <v>2009</v>
      </c>
      <c r="E4086" s="44">
        <v>0.60416666666666663</v>
      </c>
      <c r="F4086" s="44">
        <v>0.63402777777777775</v>
      </c>
      <c r="G4086" s="44">
        <f t="shared" si="760"/>
        <v>2.9861111111111116E-2</v>
      </c>
      <c r="H4086" s="45">
        <v>2</v>
      </c>
      <c r="I4086" s="45">
        <v>2</v>
      </c>
      <c r="J4086" s="45">
        <v>7</v>
      </c>
      <c r="K4086" s="45">
        <v>7</v>
      </c>
      <c r="L4086" s="14" t="s">
        <v>48</v>
      </c>
      <c r="M4086" s="14" t="s">
        <v>49</v>
      </c>
      <c r="N4086" s="45">
        <v>1</v>
      </c>
      <c r="O4086" s="42">
        <f t="shared" si="748"/>
        <v>29.7</v>
      </c>
      <c r="P4086" s="45">
        <v>9</v>
      </c>
      <c r="Q4086" s="42">
        <f t="shared" si="765"/>
        <v>21.779999999999998</v>
      </c>
      <c r="R4086" s="42">
        <v>6.6</v>
      </c>
      <c r="S4086" s="42">
        <f t="shared" si="749"/>
        <v>29.7</v>
      </c>
      <c r="T4086" s="42">
        <v>9</v>
      </c>
      <c r="U4086" s="42">
        <f t="shared" si="750"/>
        <v>25.74</v>
      </c>
      <c r="V4086" s="42">
        <f t="shared" si="751"/>
        <v>7.8</v>
      </c>
      <c r="W4086" s="46">
        <v>27.84769</v>
      </c>
      <c r="X4086" s="46">
        <v>-115.1758</v>
      </c>
      <c r="Y4086" s="65">
        <f t="shared" si="756"/>
        <v>68</v>
      </c>
      <c r="Z4086" s="45">
        <v>20</v>
      </c>
      <c r="AA4086" s="45">
        <v>5</v>
      </c>
      <c r="AB4086" s="42" t="s">
        <v>46</v>
      </c>
      <c r="AC4086" s="42">
        <v>10</v>
      </c>
      <c r="AD4086" s="42">
        <v>19</v>
      </c>
      <c r="AE4086" s="45">
        <v>1</v>
      </c>
      <c r="AF4086" s="42">
        <v>41</v>
      </c>
      <c r="AG4086" s="42">
        <v>60</v>
      </c>
      <c r="AH4086" t="s">
        <v>250</v>
      </c>
      <c r="AI4086" s="70">
        <f t="shared" si="761"/>
        <v>15.4465</v>
      </c>
      <c r="AJ4086" s="74">
        <f t="shared" si="762"/>
        <v>506.66058069508574</v>
      </c>
      <c r="AK4086" s="74">
        <f t="shared" si="763"/>
        <v>0.70731750980722297</v>
      </c>
      <c r="AL4086" s="73">
        <f t="shared" si="764"/>
        <v>0.70731750980722297</v>
      </c>
    </row>
    <row r="4087" spans="1:38">
      <c r="A4087" s="42" t="s">
        <v>239</v>
      </c>
      <c r="B4087" s="42" t="s">
        <v>178</v>
      </c>
      <c r="C4087" s="43">
        <v>40081</v>
      </c>
      <c r="D4087" s="42">
        <v>2009</v>
      </c>
      <c r="E4087" s="44">
        <v>0.60416666666666663</v>
      </c>
      <c r="F4087" s="44">
        <v>0.63402777777777775</v>
      </c>
      <c r="G4087" s="44">
        <f t="shared" si="760"/>
        <v>2.9861111111111116E-2</v>
      </c>
      <c r="H4087" s="45">
        <v>2</v>
      </c>
      <c r="I4087" s="45">
        <v>2</v>
      </c>
      <c r="J4087" s="45">
        <v>7</v>
      </c>
      <c r="K4087" s="45">
        <v>7</v>
      </c>
      <c r="L4087" s="14" t="s">
        <v>48</v>
      </c>
      <c r="M4087" s="14" t="s">
        <v>49</v>
      </c>
      <c r="N4087" s="45">
        <v>1</v>
      </c>
      <c r="O4087" s="42">
        <f t="shared" si="748"/>
        <v>29.7</v>
      </c>
      <c r="P4087" s="45">
        <v>9</v>
      </c>
      <c r="Q4087" s="42">
        <f t="shared" si="765"/>
        <v>21.779999999999998</v>
      </c>
      <c r="R4087" s="42">
        <v>6.6</v>
      </c>
      <c r="S4087" s="42">
        <f t="shared" si="749"/>
        <v>29.7</v>
      </c>
      <c r="T4087" s="42">
        <v>9</v>
      </c>
      <c r="U4087" s="42">
        <f t="shared" si="750"/>
        <v>25.74</v>
      </c>
      <c r="V4087" s="42">
        <f t="shared" si="751"/>
        <v>7.8</v>
      </c>
      <c r="W4087" s="46">
        <v>27.84769</v>
      </c>
      <c r="X4087" s="46">
        <v>-115.1758</v>
      </c>
      <c r="Y4087" s="65">
        <f t="shared" si="756"/>
        <v>68</v>
      </c>
      <c r="Z4087" s="45">
        <v>20</v>
      </c>
      <c r="AA4087" s="45">
        <v>5</v>
      </c>
      <c r="AB4087" s="42" t="s">
        <v>46</v>
      </c>
      <c r="AC4087" s="42">
        <v>10</v>
      </c>
      <c r="AD4087" s="42">
        <v>20</v>
      </c>
      <c r="AE4087" s="45">
        <v>1</v>
      </c>
      <c r="AF4087" s="42">
        <v>41</v>
      </c>
      <c r="AG4087" s="42">
        <v>60</v>
      </c>
      <c r="AH4087" t="s">
        <v>250</v>
      </c>
      <c r="AI4087" s="70">
        <f t="shared" si="761"/>
        <v>16.194500000000001</v>
      </c>
      <c r="AJ4087" s="74">
        <f t="shared" si="762"/>
        <v>593.9131834357014</v>
      </c>
      <c r="AK4087" s="74">
        <f t="shared" si="763"/>
        <v>0.93417427693282351</v>
      </c>
      <c r="AL4087" s="73">
        <f t="shared" si="764"/>
        <v>0.93417427693282351</v>
      </c>
    </row>
    <row r="4088" spans="1:38">
      <c r="A4088" s="42" t="s">
        <v>239</v>
      </c>
      <c r="B4088" s="42" t="s">
        <v>178</v>
      </c>
      <c r="C4088" s="43">
        <v>40081</v>
      </c>
      <c r="D4088" s="42">
        <v>2009</v>
      </c>
      <c r="E4088" s="44">
        <v>0.60416666666666663</v>
      </c>
      <c r="F4088" s="44">
        <v>0.63402777777777775</v>
      </c>
      <c r="G4088" s="44">
        <f t="shared" si="760"/>
        <v>2.9861111111111116E-2</v>
      </c>
      <c r="H4088" s="45">
        <v>2</v>
      </c>
      <c r="I4088" s="45">
        <v>2</v>
      </c>
      <c r="J4088" s="45">
        <v>7</v>
      </c>
      <c r="K4088" s="45">
        <v>7</v>
      </c>
      <c r="L4088" s="14" t="s">
        <v>48</v>
      </c>
      <c r="M4088" s="14" t="s">
        <v>49</v>
      </c>
      <c r="N4088" s="45">
        <v>1</v>
      </c>
      <c r="O4088" s="42">
        <f t="shared" si="748"/>
        <v>29.7</v>
      </c>
      <c r="P4088" s="45">
        <v>9</v>
      </c>
      <c r="Q4088" s="42">
        <f t="shared" si="765"/>
        <v>21.779999999999998</v>
      </c>
      <c r="R4088" s="42">
        <v>6.6</v>
      </c>
      <c r="S4088" s="42">
        <f t="shared" si="749"/>
        <v>29.7</v>
      </c>
      <c r="T4088" s="42">
        <v>9</v>
      </c>
      <c r="U4088" s="42">
        <f t="shared" si="750"/>
        <v>25.74</v>
      </c>
      <c r="V4088" s="42">
        <f t="shared" si="751"/>
        <v>7.8</v>
      </c>
      <c r="W4088" s="46">
        <v>27.84769</v>
      </c>
      <c r="X4088" s="46">
        <v>-115.1758</v>
      </c>
      <c r="Y4088" s="65">
        <f t="shared" si="756"/>
        <v>68</v>
      </c>
      <c r="Z4088" s="45">
        <v>20</v>
      </c>
      <c r="AA4088" s="45">
        <v>5</v>
      </c>
      <c r="AB4088" s="42" t="s">
        <v>46</v>
      </c>
      <c r="AC4088" s="42">
        <v>10</v>
      </c>
      <c r="AD4088" s="42">
        <v>20</v>
      </c>
      <c r="AE4088" s="45">
        <v>1</v>
      </c>
      <c r="AF4088" s="42">
        <v>41</v>
      </c>
      <c r="AG4088" s="42">
        <v>60</v>
      </c>
      <c r="AH4088" t="s">
        <v>250</v>
      </c>
      <c r="AI4088" s="70">
        <f t="shared" si="761"/>
        <v>16.194500000000001</v>
      </c>
      <c r="AJ4088" s="74">
        <f t="shared" si="762"/>
        <v>593.9131834357014</v>
      </c>
      <c r="AK4088" s="74">
        <f t="shared" si="763"/>
        <v>0.93417427693282351</v>
      </c>
      <c r="AL4088" s="73">
        <f t="shared" si="764"/>
        <v>0.93417427693282351</v>
      </c>
    </row>
    <row r="4089" spans="1:38">
      <c r="A4089" s="42" t="s">
        <v>239</v>
      </c>
      <c r="B4089" s="42" t="s">
        <v>178</v>
      </c>
      <c r="C4089" s="43">
        <v>40081</v>
      </c>
      <c r="D4089" s="42">
        <v>2009</v>
      </c>
      <c r="E4089" s="44">
        <v>0.60416666666666663</v>
      </c>
      <c r="F4089" s="44">
        <v>0.63402777777777775</v>
      </c>
      <c r="G4089" s="44">
        <f t="shared" si="760"/>
        <v>2.9861111111111116E-2</v>
      </c>
      <c r="H4089" s="45">
        <v>2</v>
      </c>
      <c r="I4089" s="45">
        <v>2</v>
      </c>
      <c r="J4089" s="45">
        <v>7</v>
      </c>
      <c r="K4089" s="45">
        <v>7</v>
      </c>
      <c r="L4089" s="14" t="s">
        <v>48</v>
      </c>
      <c r="M4089" s="14" t="s">
        <v>49</v>
      </c>
      <c r="N4089" s="45">
        <v>1</v>
      </c>
      <c r="O4089" s="42">
        <f t="shared" si="748"/>
        <v>29.7</v>
      </c>
      <c r="P4089" s="45">
        <v>9</v>
      </c>
      <c r="Q4089" s="42">
        <f t="shared" si="765"/>
        <v>21.779999999999998</v>
      </c>
      <c r="R4089" s="42">
        <v>6.6</v>
      </c>
      <c r="S4089" s="42">
        <f t="shared" si="749"/>
        <v>29.7</v>
      </c>
      <c r="T4089" s="42">
        <v>9</v>
      </c>
      <c r="U4089" s="42">
        <f t="shared" si="750"/>
        <v>25.74</v>
      </c>
      <c r="V4089" s="42">
        <f t="shared" si="751"/>
        <v>7.8</v>
      </c>
      <c r="W4089" s="46">
        <v>27.84769</v>
      </c>
      <c r="X4089" s="46">
        <v>-115.1758</v>
      </c>
      <c r="Y4089" s="65">
        <f t="shared" si="756"/>
        <v>68</v>
      </c>
      <c r="Z4089" s="45">
        <v>20</v>
      </c>
      <c r="AA4089" s="45">
        <v>5</v>
      </c>
      <c r="AB4089" s="42" t="s">
        <v>46</v>
      </c>
      <c r="AC4089" s="42">
        <v>10</v>
      </c>
      <c r="AD4089" s="42">
        <v>21</v>
      </c>
      <c r="AE4089" s="45">
        <v>1</v>
      </c>
      <c r="AF4089" s="42">
        <v>41</v>
      </c>
      <c r="AG4089" s="42">
        <v>60</v>
      </c>
      <c r="AH4089" t="s">
        <v>250</v>
      </c>
      <c r="AI4089" s="70">
        <f t="shared" si="761"/>
        <v>16.942499999999999</v>
      </c>
      <c r="AJ4089" s="74">
        <f t="shared" si="762"/>
        <v>691.21379845369552</v>
      </c>
      <c r="AK4089" s="74">
        <f t="shared" si="763"/>
        <v>1.1871558759796081</v>
      </c>
      <c r="AL4089" s="73">
        <f t="shared" si="764"/>
        <v>1.1871558759796081</v>
      </c>
    </row>
    <row r="4090" spans="1:38">
      <c r="A4090" s="42" t="s">
        <v>239</v>
      </c>
      <c r="B4090" s="42" t="s">
        <v>178</v>
      </c>
      <c r="C4090" s="43">
        <v>40081</v>
      </c>
      <c r="D4090" s="42">
        <v>2009</v>
      </c>
      <c r="E4090" s="44">
        <v>0.60416666666666663</v>
      </c>
      <c r="F4090" s="44">
        <v>0.63402777777777775</v>
      </c>
      <c r="G4090" s="44">
        <f t="shared" si="760"/>
        <v>2.9861111111111116E-2</v>
      </c>
      <c r="H4090" s="45">
        <v>2</v>
      </c>
      <c r="I4090" s="45">
        <v>2</v>
      </c>
      <c r="J4090" s="45">
        <v>7</v>
      </c>
      <c r="K4090" s="45">
        <v>7</v>
      </c>
      <c r="L4090" s="14" t="s">
        <v>48</v>
      </c>
      <c r="M4090" s="14" t="s">
        <v>49</v>
      </c>
      <c r="N4090" s="45">
        <v>1</v>
      </c>
      <c r="O4090" s="42">
        <f t="shared" si="748"/>
        <v>29.7</v>
      </c>
      <c r="P4090" s="45">
        <v>9</v>
      </c>
      <c r="Q4090" s="42">
        <f t="shared" si="765"/>
        <v>21.779999999999998</v>
      </c>
      <c r="R4090" s="42">
        <v>6.6</v>
      </c>
      <c r="S4090" s="42">
        <f t="shared" si="749"/>
        <v>29.7</v>
      </c>
      <c r="T4090" s="42">
        <v>9</v>
      </c>
      <c r="U4090" s="42">
        <f t="shared" si="750"/>
        <v>25.74</v>
      </c>
      <c r="V4090" s="42">
        <f t="shared" si="751"/>
        <v>7.8</v>
      </c>
      <c r="W4090" s="46">
        <v>27.84769</v>
      </c>
      <c r="X4090" s="46">
        <v>-115.1758</v>
      </c>
      <c r="Y4090" s="65">
        <f t="shared" si="756"/>
        <v>68</v>
      </c>
      <c r="Z4090" s="45">
        <v>20</v>
      </c>
      <c r="AA4090" s="45">
        <v>5</v>
      </c>
      <c r="AB4090" s="42" t="s">
        <v>46</v>
      </c>
      <c r="AC4090" s="42">
        <v>10</v>
      </c>
      <c r="AD4090" s="42">
        <v>21</v>
      </c>
      <c r="AE4090" s="45">
        <v>1</v>
      </c>
      <c r="AF4090" s="42">
        <v>41</v>
      </c>
      <c r="AG4090" s="42">
        <v>60</v>
      </c>
      <c r="AH4090" t="s">
        <v>250</v>
      </c>
      <c r="AI4090" s="70">
        <f t="shared" si="761"/>
        <v>16.942499999999999</v>
      </c>
      <c r="AJ4090" s="74">
        <f t="shared" si="762"/>
        <v>691.21379845369552</v>
      </c>
      <c r="AK4090" s="74">
        <f t="shared" si="763"/>
        <v>1.1871558759796081</v>
      </c>
      <c r="AL4090" s="73">
        <f t="shared" si="764"/>
        <v>1.1871558759796081</v>
      </c>
    </row>
    <row r="4091" spans="1:38">
      <c r="A4091" s="42" t="s">
        <v>239</v>
      </c>
      <c r="B4091" s="42" t="s">
        <v>178</v>
      </c>
      <c r="C4091" s="43">
        <v>40081</v>
      </c>
      <c r="D4091" s="42">
        <v>2009</v>
      </c>
      <c r="E4091" s="44">
        <v>0.60416666666666663</v>
      </c>
      <c r="F4091" s="44">
        <v>0.63402777777777775</v>
      </c>
      <c r="G4091" s="44">
        <f t="shared" si="760"/>
        <v>2.9861111111111116E-2</v>
      </c>
      <c r="H4091" s="45">
        <v>2</v>
      </c>
      <c r="I4091" s="45">
        <v>2</v>
      </c>
      <c r="J4091" s="45">
        <v>7</v>
      </c>
      <c r="K4091" s="45">
        <v>7</v>
      </c>
      <c r="L4091" s="14" t="s">
        <v>48</v>
      </c>
      <c r="M4091" s="14" t="s">
        <v>49</v>
      </c>
      <c r="N4091" s="45">
        <v>1</v>
      </c>
      <c r="O4091" s="42">
        <f t="shared" si="748"/>
        <v>29.7</v>
      </c>
      <c r="P4091" s="45">
        <v>9</v>
      </c>
      <c r="Q4091" s="42">
        <f t="shared" si="765"/>
        <v>21.779999999999998</v>
      </c>
      <c r="R4091" s="42">
        <v>6.6</v>
      </c>
      <c r="S4091" s="42">
        <f t="shared" si="749"/>
        <v>29.7</v>
      </c>
      <c r="T4091" s="42">
        <v>9</v>
      </c>
      <c r="U4091" s="42">
        <f t="shared" si="750"/>
        <v>25.74</v>
      </c>
      <c r="V4091" s="42">
        <f t="shared" si="751"/>
        <v>7.8</v>
      </c>
      <c r="W4091" s="46">
        <v>27.84769</v>
      </c>
      <c r="X4091" s="46">
        <v>-115.1758</v>
      </c>
      <c r="Y4091" s="65">
        <f t="shared" si="756"/>
        <v>68</v>
      </c>
      <c r="Z4091" s="45">
        <v>20</v>
      </c>
      <c r="AA4091" s="45">
        <v>5</v>
      </c>
      <c r="AB4091" s="42" t="s">
        <v>46</v>
      </c>
      <c r="AC4091" s="42">
        <v>10</v>
      </c>
      <c r="AD4091" s="42">
        <v>22</v>
      </c>
      <c r="AE4091" s="45">
        <v>1</v>
      </c>
      <c r="AF4091" s="42">
        <v>41</v>
      </c>
      <c r="AG4091" s="42">
        <v>60</v>
      </c>
      <c r="AH4091" t="s">
        <v>250</v>
      </c>
      <c r="AI4091" s="70">
        <f t="shared" si="761"/>
        <v>17.6905</v>
      </c>
      <c r="AJ4091" s="74">
        <f t="shared" si="762"/>
        <v>799.19872211710003</v>
      </c>
      <c r="AK4091" s="74">
        <f t="shared" si="763"/>
        <v>1.4679166775044603</v>
      </c>
      <c r="AL4091" s="73">
        <f t="shared" si="764"/>
        <v>1.4679166775044603</v>
      </c>
    </row>
    <row r="4092" spans="1:38">
      <c r="A4092" s="42" t="s">
        <v>239</v>
      </c>
      <c r="B4092" s="42" t="s">
        <v>178</v>
      </c>
      <c r="C4092" s="43">
        <v>40081</v>
      </c>
      <c r="D4092" s="42">
        <v>2009</v>
      </c>
      <c r="E4092" s="44">
        <v>0.60416666666666663</v>
      </c>
      <c r="F4092" s="44">
        <v>0.63402777777777775</v>
      </c>
      <c r="G4092" s="44">
        <f t="shared" si="760"/>
        <v>2.9861111111111116E-2</v>
      </c>
      <c r="H4092" s="45">
        <v>2</v>
      </c>
      <c r="I4092" s="45">
        <v>2</v>
      </c>
      <c r="J4092" s="45">
        <v>7</v>
      </c>
      <c r="K4092" s="45">
        <v>7</v>
      </c>
      <c r="L4092" s="14" t="s">
        <v>48</v>
      </c>
      <c r="M4092" s="14" t="s">
        <v>49</v>
      </c>
      <c r="N4092" s="45">
        <v>1</v>
      </c>
      <c r="O4092" s="42">
        <f t="shared" si="748"/>
        <v>29.7</v>
      </c>
      <c r="P4092" s="45">
        <v>9</v>
      </c>
      <c r="Q4092" s="42">
        <f t="shared" si="765"/>
        <v>21.779999999999998</v>
      </c>
      <c r="R4092" s="42">
        <v>6.6</v>
      </c>
      <c r="S4092" s="42">
        <f t="shared" si="749"/>
        <v>29.7</v>
      </c>
      <c r="T4092" s="42">
        <v>9</v>
      </c>
      <c r="U4092" s="42">
        <f t="shared" si="750"/>
        <v>25.74</v>
      </c>
      <c r="V4092" s="42">
        <f t="shared" si="751"/>
        <v>7.8</v>
      </c>
      <c r="W4092" s="46">
        <v>27.84769</v>
      </c>
      <c r="X4092" s="46">
        <v>-115.1758</v>
      </c>
      <c r="Y4092" s="65">
        <f t="shared" si="756"/>
        <v>68</v>
      </c>
      <c r="Z4092" s="45">
        <v>20</v>
      </c>
      <c r="AA4092" s="45">
        <v>5</v>
      </c>
      <c r="AB4092" s="42" t="s">
        <v>46</v>
      </c>
      <c r="AC4092" s="42">
        <v>10</v>
      </c>
      <c r="AD4092" s="42">
        <v>22</v>
      </c>
      <c r="AE4092" s="45">
        <v>1</v>
      </c>
      <c r="AF4092" s="42">
        <v>41</v>
      </c>
      <c r="AG4092" s="42">
        <v>60</v>
      </c>
      <c r="AH4092" t="s">
        <v>250</v>
      </c>
      <c r="AI4092" s="70">
        <f t="shared" si="761"/>
        <v>17.6905</v>
      </c>
      <c r="AJ4092" s="74">
        <f t="shared" si="762"/>
        <v>799.19872211710003</v>
      </c>
      <c r="AK4092" s="74">
        <f t="shared" si="763"/>
        <v>1.4679166775044603</v>
      </c>
      <c r="AL4092" s="73">
        <f t="shared" si="764"/>
        <v>1.4679166775044603</v>
      </c>
    </row>
    <row r="4093" spans="1:38">
      <c r="A4093" s="42" t="s">
        <v>239</v>
      </c>
      <c r="B4093" s="42" t="s">
        <v>178</v>
      </c>
      <c r="C4093" s="43">
        <v>40081</v>
      </c>
      <c r="D4093" s="42">
        <v>2009</v>
      </c>
      <c r="E4093" s="44">
        <v>0.60416666666666663</v>
      </c>
      <c r="F4093" s="44">
        <v>0.63402777777777775</v>
      </c>
      <c r="G4093" s="44">
        <f t="shared" si="760"/>
        <v>2.9861111111111116E-2</v>
      </c>
      <c r="H4093" s="45">
        <v>2</v>
      </c>
      <c r="I4093" s="45">
        <v>2</v>
      </c>
      <c r="J4093" s="45">
        <v>7</v>
      </c>
      <c r="K4093" s="45">
        <v>7</v>
      </c>
      <c r="L4093" s="14" t="s">
        <v>48</v>
      </c>
      <c r="M4093" s="14" t="s">
        <v>49</v>
      </c>
      <c r="N4093" s="45">
        <v>1</v>
      </c>
      <c r="O4093" s="42">
        <f t="shared" ref="O4093:O4156" si="766">P4093*3.3</f>
        <v>29.7</v>
      </c>
      <c r="P4093" s="45">
        <v>9</v>
      </c>
      <c r="Q4093" s="42">
        <f t="shared" si="765"/>
        <v>21.779999999999998</v>
      </c>
      <c r="R4093" s="42">
        <v>6.6</v>
      </c>
      <c r="S4093" s="42">
        <f t="shared" ref="S4093:S4156" si="767">T4093*3.3</f>
        <v>29.7</v>
      </c>
      <c r="T4093" s="42">
        <v>9</v>
      </c>
      <c r="U4093" s="42">
        <f t="shared" ref="U4093:U4156" si="768">V4093*3.3</f>
        <v>25.74</v>
      </c>
      <c r="V4093" s="42">
        <f t="shared" ref="V4093:V4156" si="769">(R4093+P4093)/2</f>
        <v>7.8</v>
      </c>
      <c r="W4093" s="46">
        <v>27.84769</v>
      </c>
      <c r="X4093" s="46">
        <v>-115.1758</v>
      </c>
      <c r="Y4093" s="65">
        <f t="shared" si="756"/>
        <v>68</v>
      </c>
      <c r="Z4093" s="45">
        <v>20</v>
      </c>
      <c r="AA4093" s="45">
        <v>5</v>
      </c>
      <c r="AB4093" s="42" t="s">
        <v>46</v>
      </c>
      <c r="AC4093" s="42">
        <v>10</v>
      </c>
      <c r="AD4093" s="42">
        <v>23</v>
      </c>
      <c r="AE4093" s="45">
        <v>1</v>
      </c>
      <c r="AF4093" s="42">
        <v>41</v>
      </c>
      <c r="AG4093" s="42">
        <v>60</v>
      </c>
      <c r="AH4093" t="s">
        <v>250</v>
      </c>
      <c r="AI4093" s="70">
        <f t="shared" si="761"/>
        <v>18.438500000000001</v>
      </c>
      <c r="AJ4093" s="74">
        <f t="shared" si="762"/>
        <v>918.51444961025391</v>
      </c>
      <c r="AK4093" s="74">
        <f t="shared" si="763"/>
        <v>1.7781375689866601</v>
      </c>
      <c r="AL4093" s="73">
        <f t="shared" si="764"/>
        <v>1.7781375689866601</v>
      </c>
    </row>
    <row r="4094" spans="1:38">
      <c r="A4094" s="42" t="s">
        <v>240</v>
      </c>
      <c r="B4094" s="42" t="s">
        <v>178</v>
      </c>
      <c r="C4094" s="43">
        <v>40081</v>
      </c>
      <c r="D4094" s="42">
        <v>2009</v>
      </c>
      <c r="E4094" s="44">
        <v>0.60416666666666663</v>
      </c>
      <c r="F4094" s="44">
        <v>0.63402777777777775</v>
      </c>
      <c r="G4094" s="44">
        <f t="shared" si="760"/>
        <v>2.9861111111111116E-2</v>
      </c>
      <c r="H4094" s="45">
        <v>2</v>
      </c>
      <c r="I4094" s="45">
        <v>2</v>
      </c>
      <c r="J4094" s="45">
        <v>7</v>
      </c>
      <c r="K4094" s="45">
        <v>7</v>
      </c>
      <c r="L4094" s="14" t="s">
        <v>48</v>
      </c>
      <c r="M4094" s="14" t="s">
        <v>49</v>
      </c>
      <c r="N4094" s="45">
        <v>1</v>
      </c>
      <c r="O4094" s="42">
        <f t="shared" si="766"/>
        <v>29.7</v>
      </c>
      <c r="P4094" s="45">
        <v>9</v>
      </c>
      <c r="Q4094" s="42">
        <f t="shared" si="765"/>
        <v>21.779999999999998</v>
      </c>
      <c r="R4094" s="42">
        <v>6.6</v>
      </c>
      <c r="S4094" s="42">
        <f t="shared" si="767"/>
        <v>29.7</v>
      </c>
      <c r="T4094" s="42">
        <v>9</v>
      </c>
      <c r="U4094" s="42">
        <f t="shared" si="768"/>
        <v>25.74</v>
      </c>
      <c r="V4094" s="42">
        <f t="shared" si="769"/>
        <v>7.8</v>
      </c>
      <c r="W4094" s="46">
        <v>27.84769</v>
      </c>
      <c r="X4094" s="46">
        <v>-115.1758</v>
      </c>
      <c r="Y4094" s="65">
        <f t="shared" si="756"/>
        <v>68</v>
      </c>
      <c r="Z4094" s="45">
        <v>20</v>
      </c>
      <c r="AA4094" s="45">
        <v>5</v>
      </c>
      <c r="AB4094" s="42" t="s">
        <v>44</v>
      </c>
      <c r="AC4094" s="42">
        <v>1</v>
      </c>
      <c r="AD4094" s="42">
        <v>16</v>
      </c>
      <c r="AE4094" s="45">
        <v>1</v>
      </c>
      <c r="AF4094" s="42">
        <v>1</v>
      </c>
      <c r="AG4094" s="42">
        <v>60</v>
      </c>
      <c r="AH4094" t="s">
        <v>250</v>
      </c>
      <c r="AI4094" s="70">
        <f t="shared" ref="AI4094:AI4119" si="770">(0.709*AD4094)+1.157</f>
        <v>12.500999999999999</v>
      </c>
      <c r="AJ4094" s="71" t="s">
        <v>369</v>
      </c>
      <c r="AK4094" s="72">
        <f t="shared" ref="AK4094:AK4119" si="771">((POWER(AI4094*10,2.19))*0.037)/1000</f>
        <v>1.4471406331162124</v>
      </c>
      <c r="AL4094" s="73">
        <f t="shared" ref="AL4094:AL4119" si="772">((POWER(AI4094*10,2.19))*0.037)/1000</f>
        <v>1.4471406331162124</v>
      </c>
    </row>
    <row r="4095" spans="1:38">
      <c r="A4095" s="42" t="s">
        <v>240</v>
      </c>
      <c r="B4095" s="42" t="s">
        <v>178</v>
      </c>
      <c r="C4095" s="43">
        <v>40081</v>
      </c>
      <c r="D4095" s="42">
        <v>2009</v>
      </c>
      <c r="E4095" s="44">
        <v>0.60416666666666663</v>
      </c>
      <c r="F4095" s="44">
        <v>0.63402777777777775</v>
      </c>
      <c r="G4095" s="44">
        <f t="shared" si="760"/>
        <v>2.9861111111111116E-2</v>
      </c>
      <c r="H4095" s="45">
        <v>2</v>
      </c>
      <c r="I4095" s="45">
        <v>2</v>
      </c>
      <c r="J4095" s="45">
        <v>7</v>
      </c>
      <c r="K4095" s="45">
        <v>7</v>
      </c>
      <c r="L4095" s="14" t="s">
        <v>48</v>
      </c>
      <c r="M4095" s="14" t="s">
        <v>49</v>
      </c>
      <c r="N4095" s="45">
        <v>1</v>
      </c>
      <c r="O4095" s="42">
        <f t="shared" si="766"/>
        <v>29.7</v>
      </c>
      <c r="P4095" s="45">
        <v>9</v>
      </c>
      <c r="Q4095" s="42">
        <f t="shared" si="765"/>
        <v>21.779999999999998</v>
      </c>
      <c r="R4095" s="42">
        <v>6.6</v>
      </c>
      <c r="S4095" s="42">
        <f t="shared" si="767"/>
        <v>29.7</v>
      </c>
      <c r="T4095" s="42">
        <v>9</v>
      </c>
      <c r="U4095" s="42">
        <f t="shared" si="768"/>
        <v>25.74</v>
      </c>
      <c r="V4095" s="42">
        <f t="shared" si="769"/>
        <v>7.8</v>
      </c>
      <c r="W4095" s="46">
        <v>27.84769</v>
      </c>
      <c r="X4095" s="46">
        <v>-115.1758</v>
      </c>
      <c r="Y4095" s="65">
        <f t="shared" si="756"/>
        <v>68</v>
      </c>
      <c r="Z4095" s="45">
        <v>20</v>
      </c>
      <c r="AA4095" s="45">
        <v>5</v>
      </c>
      <c r="AB4095" s="42" t="s">
        <v>44</v>
      </c>
      <c r="AC4095" s="42">
        <v>2</v>
      </c>
      <c r="AD4095" s="42">
        <v>15</v>
      </c>
      <c r="AE4095" s="45">
        <v>1</v>
      </c>
      <c r="AF4095" s="42">
        <v>2</v>
      </c>
      <c r="AG4095" s="42">
        <v>60</v>
      </c>
      <c r="AH4095" t="s">
        <v>250</v>
      </c>
      <c r="AI4095" s="70">
        <f t="shared" si="770"/>
        <v>11.792</v>
      </c>
      <c r="AJ4095" s="71" t="s">
        <v>369</v>
      </c>
      <c r="AK4095" s="72">
        <f t="shared" si="771"/>
        <v>1.2734394051640829</v>
      </c>
      <c r="AL4095" s="73">
        <f t="shared" si="772"/>
        <v>1.2734394051640829</v>
      </c>
    </row>
    <row r="4096" spans="1:38">
      <c r="A4096" s="42" t="s">
        <v>240</v>
      </c>
      <c r="B4096" s="42" t="s">
        <v>178</v>
      </c>
      <c r="C4096" s="43">
        <v>40081</v>
      </c>
      <c r="D4096" s="42">
        <v>2009</v>
      </c>
      <c r="E4096" s="44">
        <v>0.60416666666666663</v>
      </c>
      <c r="F4096" s="44">
        <v>0.63402777777777775</v>
      </c>
      <c r="G4096" s="44">
        <f t="shared" si="760"/>
        <v>2.9861111111111116E-2</v>
      </c>
      <c r="H4096" s="45">
        <v>2</v>
      </c>
      <c r="I4096" s="45">
        <v>2</v>
      </c>
      <c r="J4096" s="45">
        <v>7</v>
      </c>
      <c r="K4096" s="45">
        <v>7</v>
      </c>
      <c r="L4096" s="14" t="s">
        <v>48</v>
      </c>
      <c r="M4096" s="14" t="s">
        <v>49</v>
      </c>
      <c r="N4096" s="45">
        <v>1</v>
      </c>
      <c r="O4096" s="42">
        <f t="shared" si="766"/>
        <v>29.7</v>
      </c>
      <c r="P4096" s="45">
        <v>9</v>
      </c>
      <c r="Q4096" s="42">
        <f t="shared" si="765"/>
        <v>21.779999999999998</v>
      </c>
      <c r="R4096" s="42">
        <v>6.6</v>
      </c>
      <c r="S4096" s="42">
        <f t="shared" si="767"/>
        <v>29.7</v>
      </c>
      <c r="T4096" s="42">
        <v>9</v>
      </c>
      <c r="U4096" s="42">
        <f t="shared" si="768"/>
        <v>25.74</v>
      </c>
      <c r="V4096" s="42">
        <f t="shared" si="769"/>
        <v>7.8</v>
      </c>
      <c r="W4096" s="46">
        <v>27.84769</v>
      </c>
      <c r="X4096" s="46">
        <v>-115.1758</v>
      </c>
      <c r="Y4096" s="65">
        <f t="shared" si="756"/>
        <v>68</v>
      </c>
      <c r="Z4096" s="45">
        <v>20</v>
      </c>
      <c r="AA4096" s="45">
        <v>5</v>
      </c>
      <c r="AB4096" s="42" t="s">
        <v>44</v>
      </c>
      <c r="AC4096" s="42">
        <v>2</v>
      </c>
      <c r="AD4096" s="42">
        <v>16</v>
      </c>
      <c r="AE4096" s="45">
        <v>1</v>
      </c>
      <c r="AF4096" s="42">
        <v>2</v>
      </c>
      <c r="AG4096" s="42">
        <v>60</v>
      </c>
      <c r="AH4096" t="s">
        <v>250</v>
      </c>
      <c r="AI4096" s="70">
        <f t="shared" si="770"/>
        <v>12.500999999999999</v>
      </c>
      <c r="AJ4096" s="71" t="s">
        <v>369</v>
      </c>
      <c r="AK4096" s="72">
        <f t="shared" si="771"/>
        <v>1.4471406331162124</v>
      </c>
      <c r="AL4096" s="73">
        <f t="shared" si="772"/>
        <v>1.4471406331162124</v>
      </c>
    </row>
    <row r="4097" spans="1:38">
      <c r="A4097" s="42" t="s">
        <v>240</v>
      </c>
      <c r="B4097" s="42" t="s">
        <v>178</v>
      </c>
      <c r="C4097" s="43">
        <v>40081</v>
      </c>
      <c r="D4097" s="42">
        <v>2009</v>
      </c>
      <c r="E4097" s="44">
        <v>0.60416666666666663</v>
      </c>
      <c r="F4097" s="44">
        <v>0.63402777777777775</v>
      </c>
      <c r="G4097" s="44">
        <f t="shared" si="760"/>
        <v>2.9861111111111116E-2</v>
      </c>
      <c r="H4097" s="45">
        <v>2</v>
      </c>
      <c r="I4097" s="45">
        <v>2</v>
      </c>
      <c r="J4097" s="45">
        <v>7</v>
      </c>
      <c r="K4097" s="45">
        <v>7</v>
      </c>
      <c r="L4097" s="14" t="s">
        <v>48</v>
      </c>
      <c r="M4097" s="14" t="s">
        <v>49</v>
      </c>
      <c r="N4097" s="45">
        <v>1</v>
      </c>
      <c r="O4097" s="42">
        <f t="shared" si="766"/>
        <v>29.7</v>
      </c>
      <c r="P4097" s="45">
        <v>9</v>
      </c>
      <c r="Q4097" s="42">
        <f t="shared" si="765"/>
        <v>21.779999999999998</v>
      </c>
      <c r="R4097" s="42">
        <v>6.6</v>
      </c>
      <c r="S4097" s="42">
        <f t="shared" si="767"/>
        <v>29.7</v>
      </c>
      <c r="T4097" s="42">
        <v>9</v>
      </c>
      <c r="U4097" s="42">
        <f t="shared" si="768"/>
        <v>25.74</v>
      </c>
      <c r="V4097" s="42">
        <f t="shared" si="769"/>
        <v>7.8</v>
      </c>
      <c r="W4097" s="46">
        <v>27.84769</v>
      </c>
      <c r="X4097" s="46">
        <v>-115.1758</v>
      </c>
      <c r="Y4097" s="65">
        <f t="shared" si="756"/>
        <v>68</v>
      </c>
      <c r="Z4097" s="45">
        <v>20</v>
      </c>
      <c r="AA4097" s="45">
        <v>5</v>
      </c>
      <c r="AB4097" s="42" t="s">
        <v>44</v>
      </c>
      <c r="AC4097" s="42">
        <v>2</v>
      </c>
      <c r="AD4097" s="42">
        <v>17</v>
      </c>
      <c r="AE4097" s="45">
        <v>1</v>
      </c>
      <c r="AF4097" s="42">
        <v>2</v>
      </c>
      <c r="AG4097" s="42">
        <v>60</v>
      </c>
      <c r="AH4097" t="s">
        <v>250</v>
      </c>
      <c r="AI4097" s="70">
        <f t="shared" si="770"/>
        <v>13.209999999999999</v>
      </c>
      <c r="AJ4097" s="71" t="s">
        <v>369</v>
      </c>
      <c r="AK4097" s="72">
        <f t="shared" si="771"/>
        <v>1.6329725885917237</v>
      </c>
      <c r="AL4097" s="73">
        <f t="shared" si="772"/>
        <v>1.6329725885917237</v>
      </c>
    </row>
    <row r="4098" spans="1:38">
      <c r="A4098" s="42" t="s">
        <v>240</v>
      </c>
      <c r="B4098" s="42" t="s">
        <v>178</v>
      </c>
      <c r="C4098" s="43">
        <v>40081</v>
      </c>
      <c r="D4098" s="42">
        <v>2009</v>
      </c>
      <c r="E4098" s="44">
        <v>0.60416666666666663</v>
      </c>
      <c r="F4098" s="44">
        <v>0.63402777777777775</v>
      </c>
      <c r="G4098" s="44">
        <f t="shared" si="760"/>
        <v>2.9861111111111116E-2</v>
      </c>
      <c r="H4098" s="45">
        <v>2</v>
      </c>
      <c r="I4098" s="45">
        <v>2</v>
      </c>
      <c r="J4098" s="45">
        <v>7</v>
      </c>
      <c r="K4098" s="45">
        <v>7</v>
      </c>
      <c r="L4098" s="14" t="s">
        <v>48</v>
      </c>
      <c r="M4098" s="14" t="s">
        <v>49</v>
      </c>
      <c r="N4098" s="45">
        <v>1</v>
      </c>
      <c r="O4098" s="42">
        <f t="shared" si="766"/>
        <v>29.7</v>
      </c>
      <c r="P4098" s="45">
        <v>9</v>
      </c>
      <c r="Q4098" s="42">
        <f t="shared" si="765"/>
        <v>21.779999999999998</v>
      </c>
      <c r="R4098" s="42">
        <v>6.6</v>
      </c>
      <c r="S4098" s="42">
        <f t="shared" si="767"/>
        <v>29.7</v>
      </c>
      <c r="T4098" s="42">
        <v>9</v>
      </c>
      <c r="U4098" s="42">
        <f t="shared" si="768"/>
        <v>25.74</v>
      </c>
      <c r="V4098" s="42">
        <f t="shared" si="769"/>
        <v>7.8</v>
      </c>
      <c r="W4098" s="46">
        <v>27.84769</v>
      </c>
      <c r="X4098" s="46">
        <v>-115.1758</v>
      </c>
      <c r="Y4098" s="65">
        <f t="shared" si="756"/>
        <v>68</v>
      </c>
      <c r="Z4098" s="45">
        <v>20</v>
      </c>
      <c r="AA4098" s="45">
        <v>5</v>
      </c>
      <c r="AB4098" s="42" t="s">
        <v>44</v>
      </c>
      <c r="AC4098" s="42">
        <v>2</v>
      </c>
      <c r="AD4098" s="42">
        <v>18</v>
      </c>
      <c r="AE4098" s="45">
        <v>1</v>
      </c>
      <c r="AF4098" s="42">
        <v>2</v>
      </c>
      <c r="AG4098" s="42">
        <v>60</v>
      </c>
      <c r="AH4098" t="s">
        <v>250</v>
      </c>
      <c r="AI4098" s="70">
        <f t="shared" si="770"/>
        <v>13.918999999999999</v>
      </c>
      <c r="AJ4098" s="71" t="s">
        <v>369</v>
      </c>
      <c r="AK4098" s="72">
        <f t="shared" si="771"/>
        <v>1.8310631406548505</v>
      </c>
      <c r="AL4098" s="73">
        <f t="shared" si="772"/>
        <v>1.8310631406548505</v>
      </c>
    </row>
    <row r="4099" spans="1:38">
      <c r="A4099" s="42" t="s">
        <v>240</v>
      </c>
      <c r="B4099" s="42" t="s">
        <v>178</v>
      </c>
      <c r="C4099" s="43">
        <v>40081</v>
      </c>
      <c r="D4099" s="42">
        <v>2009</v>
      </c>
      <c r="E4099" s="44">
        <v>0.60416666666666663</v>
      </c>
      <c r="F4099" s="44">
        <v>0.63402777777777775</v>
      </c>
      <c r="G4099" s="44">
        <f t="shared" si="760"/>
        <v>2.9861111111111116E-2</v>
      </c>
      <c r="H4099" s="45">
        <v>2</v>
      </c>
      <c r="I4099" s="45">
        <v>2</v>
      </c>
      <c r="J4099" s="45">
        <v>7</v>
      </c>
      <c r="K4099" s="45">
        <v>7</v>
      </c>
      <c r="L4099" s="14" t="s">
        <v>48</v>
      </c>
      <c r="M4099" s="14" t="s">
        <v>49</v>
      </c>
      <c r="N4099" s="45">
        <v>1</v>
      </c>
      <c r="O4099" s="42">
        <f t="shared" si="766"/>
        <v>29.7</v>
      </c>
      <c r="P4099" s="45">
        <v>9</v>
      </c>
      <c r="Q4099" s="42">
        <f t="shared" si="765"/>
        <v>21.779999999999998</v>
      </c>
      <c r="R4099" s="42">
        <v>6.6</v>
      </c>
      <c r="S4099" s="42">
        <f t="shared" si="767"/>
        <v>29.7</v>
      </c>
      <c r="T4099" s="42">
        <v>9</v>
      </c>
      <c r="U4099" s="42">
        <f t="shared" si="768"/>
        <v>25.74</v>
      </c>
      <c r="V4099" s="42">
        <f t="shared" si="769"/>
        <v>7.8</v>
      </c>
      <c r="W4099" s="46">
        <v>27.84769</v>
      </c>
      <c r="X4099" s="46">
        <v>-115.1758</v>
      </c>
      <c r="Y4099" s="65">
        <f t="shared" si="756"/>
        <v>68</v>
      </c>
      <c r="Z4099" s="45">
        <v>20</v>
      </c>
      <c r="AA4099" s="45">
        <v>5</v>
      </c>
      <c r="AB4099" s="42" t="s">
        <v>44</v>
      </c>
      <c r="AC4099" s="42">
        <v>3</v>
      </c>
      <c r="AD4099" s="42">
        <v>16</v>
      </c>
      <c r="AE4099" s="45">
        <v>1</v>
      </c>
      <c r="AF4099" s="42">
        <v>7</v>
      </c>
      <c r="AG4099" s="42">
        <v>60</v>
      </c>
      <c r="AH4099" t="s">
        <v>250</v>
      </c>
      <c r="AI4099" s="70">
        <f t="shared" si="770"/>
        <v>12.500999999999999</v>
      </c>
      <c r="AJ4099" s="71" t="s">
        <v>369</v>
      </c>
      <c r="AK4099" s="72">
        <f t="shared" si="771"/>
        <v>1.4471406331162124</v>
      </c>
      <c r="AL4099" s="73">
        <f t="shared" si="772"/>
        <v>1.4471406331162124</v>
      </c>
    </row>
    <row r="4100" spans="1:38">
      <c r="A4100" s="42" t="s">
        <v>240</v>
      </c>
      <c r="B4100" s="42" t="s">
        <v>178</v>
      </c>
      <c r="C4100" s="43">
        <v>40081</v>
      </c>
      <c r="D4100" s="42">
        <v>2009</v>
      </c>
      <c r="E4100" s="44">
        <v>0.60416666666666663</v>
      </c>
      <c r="F4100" s="44">
        <v>0.63402777777777775</v>
      </c>
      <c r="G4100" s="44">
        <f t="shared" si="760"/>
        <v>2.9861111111111116E-2</v>
      </c>
      <c r="H4100" s="45">
        <v>2</v>
      </c>
      <c r="I4100" s="45">
        <v>2</v>
      </c>
      <c r="J4100" s="45">
        <v>7</v>
      </c>
      <c r="K4100" s="45">
        <v>7</v>
      </c>
      <c r="L4100" s="14" t="s">
        <v>48</v>
      </c>
      <c r="M4100" s="14" t="s">
        <v>49</v>
      </c>
      <c r="N4100" s="45">
        <v>1</v>
      </c>
      <c r="O4100" s="42">
        <f t="shared" si="766"/>
        <v>29.7</v>
      </c>
      <c r="P4100" s="45">
        <v>9</v>
      </c>
      <c r="Q4100" s="42">
        <f t="shared" si="765"/>
        <v>21.779999999999998</v>
      </c>
      <c r="R4100" s="42">
        <v>6.6</v>
      </c>
      <c r="S4100" s="42">
        <f t="shared" si="767"/>
        <v>29.7</v>
      </c>
      <c r="T4100" s="42">
        <v>9</v>
      </c>
      <c r="U4100" s="42">
        <f t="shared" si="768"/>
        <v>25.74</v>
      </c>
      <c r="V4100" s="42">
        <f t="shared" si="769"/>
        <v>7.8</v>
      </c>
      <c r="W4100" s="46">
        <v>27.84769</v>
      </c>
      <c r="X4100" s="46">
        <v>-115.1758</v>
      </c>
      <c r="Y4100" s="65">
        <f t="shared" si="756"/>
        <v>68</v>
      </c>
      <c r="Z4100" s="45">
        <v>20</v>
      </c>
      <c r="AA4100" s="45">
        <v>5</v>
      </c>
      <c r="AB4100" s="42" t="s">
        <v>44</v>
      </c>
      <c r="AC4100" s="42">
        <v>3</v>
      </c>
      <c r="AD4100" s="42">
        <v>19</v>
      </c>
      <c r="AE4100" s="45">
        <v>1</v>
      </c>
      <c r="AF4100" s="42">
        <v>7</v>
      </c>
      <c r="AG4100" s="42">
        <v>60</v>
      </c>
      <c r="AH4100" t="s">
        <v>250</v>
      </c>
      <c r="AI4100" s="70">
        <f t="shared" si="770"/>
        <v>14.628</v>
      </c>
      <c r="AJ4100" s="71" t="s">
        <v>369</v>
      </c>
      <c r="AK4100" s="72">
        <f t="shared" si="771"/>
        <v>2.041534710262368</v>
      </c>
      <c r="AL4100" s="73">
        <f t="shared" si="772"/>
        <v>2.041534710262368</v>
      </c>
    </row>
    <row r="4101" spans="1:38">
      <c r="A4101" s="42" t="s">
        <v>240</v>
      </c>
      <c r="B4101" s="42" t="s">
        <v>178</v>
      </c>
      <c r="C4101" s="43">
        <v>40081</v>
      </c>
      <c r="D4101" s="42">
        <v>2009</v>
      </c>
      <c r="E4101" s="44">
        <v>0.60416666666666663</v>
      </c>
      <c r="F4101" s="44">
        <v>0.63402777777777775</v>
      </c>
      <c r="G4101" s="44">
        <f t="shared" si="760"/>
        <v>2.9861111111111116E-2</v>
      </c>
      <c r="H4101" s="45">
        <v>2</v>
      </c>
      <c r="I4101" s="45">
        <v>2</v>
      </c>
      <c r="J4101" s="45">
        <v>7</v>
      </c>
      <c r="K4101" s="45">
        <v>7</v>
      </c>
      <c r="L4101" s="14" t="s">
        <v>48</v>
      </c>
      <c r="M4101" s="14" t="s">
        <v>49</v>
      </c>
      <c r="N4101" s="45">
        <v>1</v>
      </c>
      <c r="O4101" s="42">
        <f t="shared" si="766"/>
        <v>29.7</v>
      </c>
      <c r="P4101" s="45">
        <v>9</v>
      </c>
      <c r="Q4101" s="42">
        <f t="shared" si="765"/>
        <v>21.779999999999998</v>
      </c>
      <c r="R4101" s="42">
        <v>6.6</v>
      </c>
      <c r="S4101" s="42">
        <f t="shared" si="767"/>
        <v>29.7</v>
      </c>
      <c r="T4101" s="42">
        <v>9</v>
      </c>
      <c r="U4101" s="42">
        <f t="shared" si="768"/>
        <v>25.74</v>
      </c>
      <c r="V4101" s="42">
        <f t="shared" si="769"/>
        <v>7.8</v>
      </c>
      <c r="W4101" s="46">
        <v>27.84769</v>
      </c>
      <c r="X4101" s="46">
        <v>-115.1758</v>
      </c>
      <c r="Y4101" s="65">
        <f t="shared" si="756"/>
        <v>68</v>
      </c>
      <c r="Z4101" s="45">
        <v>20</v>
      </c>
      <c r="AA4101" s="45">
        <v>5</v>
      </c>
      <c r="AB4101" s="42" t="s">
        <v>44</v>
      </c>
      <c r="AC4101" s="42">
        <v>4</v>
      </c>
      <c r="AD4101" s="42">
        <v>15</v>
      </c>
      <c r="AE4101" s="45">
        <v>1</v>
      </c>
      <c r="AF4101" s="42">
        <v>12</v>
      </c>
      <c r="AG4101" s="42">
        <v>60</v>
      </c>
      <c r="AH4101" t="s">
        <v>250</v>
      </c>
      <c r="AI4101" s="70">
        <f t="shared" si="770"/>
        <v>11.792</v>
      </c>
      <c r="AJ4101" s="71" t="s">
        <v>369</v>
      </c>
      <c r="AK4101" s="72">
        <f t="shared" si="771"/>
        <v>1.2734394051640829</v>
      </c>
      <c r="AL4101" s="73">
        <f t="shared" si="772"/>
        <v>1.2734394051640829</v>
      </c>
    </row>
    <row r="4102" spans="1:38">
      <c r="A4102" s="42" t="s">
        <v>240</v>
      </c>
      <c r="B4102" s="42" t="s">
        <v>178</v>
      </c>
      <c r="C4102" s="43">
        <v>40081</v>
      </c>
      <c r="D4102" s="42">
        <v>2009</v>
      </c>
      <c r="E4102" s="44">
        <v>0.60416666666666663</v>
      </c>
      <c r="F4102" s="44">
        <v>0.63402777777777775</v>
      </c>
      <c r="G4102" s="44">
        <f t="shared" si="760"/>
        <v>2.9861111111111116E-2</v>
      </c>
      <c r="H4102" s="45">
        <v>2</v>
      </c>
      <c r="I4102" s="45">
        <v>2</v>
      </c>
      <c r="J4102" s="45">
        <v>7</v>
      </c>
      <c r="K4102" s="45">
        <v>7</v>
      </c>
      <c r="L4102" s="14" t="s">
        <v>48</v>
      </c>
      <c r="M4102" s="14" t="s">
        <v>49</v>
      </c>
      <c r="N4102" s="45">
        <v>1</v>
      </c>
      <c r="O4102" s="42">
        <f t="shared" si="766"/>
        <v>29.7</v>
      </c>
      <c r="P4102" s="45">
        <v>9</v>
      </c>
      <c r="Q4102" s="42">
        <f t="shared" si="765"/>
        <v>21.779999999999998</v>
      </c>
      <c r="R4102" s="42">
        <v>6.6</v>
      </c>
      <c r="S4102" s="42">
        <f t="shared" si="767"/>
        <v>29.7</v>
      </c>
      <c r="T4102" s="42">
        <v>9</v>
      </c>
      <c r="U4102" s="42">
        <f t="shared" si="768"/>
        <v>25.74</v>
      </c>
      <c r="V4102" s="42">
        <f t="shared" si="769"/>
        <v>7.8</v>
      </c>
      <c r="W4102" s="46">
        <v>27.84769</v>
      </c>
      <c r="X4102" s="46">
        <v>-115.1758</v>
      </c>
      <c r="Y4102" s="65">
        <f t="shared" si="756"/>
        <v>68</v>
      </c>
      <c r="Z4102" s="45">
        <v>20</v>
      </c>
      <c r="AA4102" s="45">
        <v>5</v>
      </c>
      <c r="AB4102" s="42" t="s">
        <v>44</v>
      </c>
      <c r="AC4102" s="42">
        <v>4</v>
      </c>
      <c r="AD4102" s="42">
        <v>20</v>
      </c>
      <c r="AE4102" s="45">
        <v>1</v>
      </c>
      <c r="AF4102" s="42">
        <v>12</v>
      </c>
      <c r="AG4102" s="42">
        <v>60</v>
      </c>
      <c r="AH4102" t="s">
        <v>250</v>
      </c>
      <c r="AI4102" s="70">
        <f t="shared" si="770"/>
        <v>15.337</v>
      </c>
      <c r="AJ4102" s="71" t="s">
        <v>369</v>
      </c>
      <c r="AK4102" s="72">
        <f t="shared" si="771"/>
        <v>2.2645047633742106</v>
      </c>
      <c r="AL4102" s="73">
        <f t="shared" si="772"/>
        <v>2.2645047633742106</v>
      </c>
    </row>
    <row r="4103" spans="1:38">
      <c r="A4103" s="42" t="s">
        <v>240</v>
      </c>
      <c r="B4103" s="42" t="s">
        <v>178</v>
      </c>
      <c r="C4103" s="43">
        <v>40081</v>
      </c>
      <c r="D4103" s="42">
        <v>2009</v>
      </c>
      <c r="E4103" s="44">
        <v>0.60416666666666663</v>
      </c>
      <c r="F4103" s="44">
        <v>0.63402777777777775</v>
      </c>
      <c r="G4103" s="44">
        <f t="shared" si="760"/>
        <v>2.9861111111111116E-2</v>
      </c>
      <c r="H4103" s="45">
        <v>2</v>
      </c>
      <c r="I4103" s="45">
        <v>2</v>
      </c>
      <c r="J4103" s="45">
        <v>7</v>
      </c>
      <c r="K4103" s="45">
        <v>7</v>
      </c>
      <c r="L4103" s="14" t="s">
        <v>48</v>
      </c>
      <c r="M4103" s="14" t="s">
        <v>49</v>
      </c>
      <c r="N4103" s="45">
        <v>1</v>
      </c>
      <c r="O4103" s="42">
        <f t="shared" si="766"/>
        <v>29.7</v>
      </c>
      <c r="P4103" s="45">
        <v>9</v>
      </c>
      <c r="Q4103" s="42">
        <f t="shared" si="765"/>
        <v>21.779999999999998</v>
      </c>
      <c r="R4103" s="42">
        <v>6.6</v>
      </c>
      <c r="S4103" s="42">
        <f t="shared" si="767"/>
        <v>29.7</v>
      </c>
      <c r="T4103" s="42">
        <v>9</v>
      </c>
      <c r="U4103" s="42">
        <f t="shared" si="768"/>
        <v>25.74</v>
      </c>
      <c r="V4103" s="42">
        <f t="shared" si="769"/>
        <v>7.8</v>
      </c>
      <c r="W4103" s="46">
        <v>27.84769</v>
      </c>
      <c r="X4103" s="46">
        <v>-115.1758</v>
      </c>
      <c r="Y4103" s="65">
        <f t="shared" si="756"/>
        <v>68</v>
      </c>
      <c r="Z4103" s="45">
        <v>20</v>
      </c>
      <c r="AA4103" s="45">
        <v>5</v>
      </c>
      <c r="AB4103" s="42" t="s">
        <v>44</v>
      </c>
      <c r="AC4103" s="42">
        <v>5</v>
      </c>
      <c r="AD4103" s="42">
        <v>18</v>
      </c>
      <c r="AE4103" s="45">
        <v>1</v>
      </c>
      <c r="AF4103" s="42">
        <v>15</v>
      </c>
      <c r="AG4103" s="42">
        <v>60</v>
      </c>
      <c r="AH4103" t="s">
        <v>250</v>
      </c>
      <c r="AI4103" s="70">
        <f t="shared" si="770"/>
        <v>13.918999999999999</v>
      </c>
      <c r="AJ4103" s="71" t="s">
        <v>369</v>
      </c>
      <c r="AK4103" s="72">
        <f t="shared" si="771"/>
        <v>1.8310631406548505</v>
      </c>
      <c r="AL4103" s="73">
        <f t="shared" si="772"/>
        <v>1.8310631406548505</v>
      </c>
    </row>
    <row r="4104" spans="1:38">
      <c r="A4104" s="42" t="s">
        <v>240</v>
      </c>
      <c r="B4104" s="42" t="s">
        <v>178</v>
      </c>
      <c r="C4104" s="43">
        <v>40081</v>
      </c>
      <c r="D4104" s="42">
        <v>2009</v>
      </c>
      <c r="E4104" s="44">
        <v>0.60416666666666663</v>
      </c>
      <c r="F4104" s="44">
        <v>0.63402777777777775</v>
      </c>
      <c r="G4104" s="44">
        <f t="shared" si="760"/>
        <v>2.9861111111111116E-2</v>
      </c>
      <c r="H4104" s="45">
        <v>2</v>
      </c>
      <c r="I4104" s="45">
        <v>2</v>
      </c>
      <c r="J4104" s="45">
        <v>7</v>
      </c>
      <c r="K4104" s="45">
        <v>7</v>
      </c>
      <c r="L4104" s="14" t="s">
        <v>48</v>
      </c>
      <c r="M4104" s="14" t="s">
        <v>49</v>
      </c>
      <c r="N4104" s="45">
        <v>1</v>
      </c>
      <c r="O4104" s="42">
        <f t="shared" si="766"/>
        <v>29.7</v>
      </c>
      <c r="P4104" s="45">
        <v>9</v>
      </c>
      <c r="Q4104" s="42">
        <f t="shared" si="765"/>
        <v>21.779999999999998</v>
      </c>
      <c r="R4104" s="42">
        <v>6.6</v>
      </c>
      <c r="S4104" s="42">
        <f t="shared" si="767"/>
        <v>29.7</v>
      </c>
      <c r="T4104" s="42">
        <v>9</v>
      </c>
      <c r="U4104" s="42">
        <f t="shared" si="768"/>
        <v>25.74</v>
      </c>
      <c r="V4104" s="42">
        <f t="shared" si="769"/>
        <v>7.8</v>
      </c>
      <c r="W4104" s="46">
        <v>27.84769</v>
      </c>
      <c r="X4104" s="46">
        <v>-115.1758</v>
      </c>
      <c r="Y4104" s="65">
        <f t="shared" si="756"/>
        <v>68</v>
      </c>
      <c r="Z4104" s="45">
        <v>20</v>
      </c>
      <c r="AA4104" s="45">
        <v>5</v>
      </c>
      <c r="AB4104" s="42" t="s">
        <v>44</v>
      </c>
      <c r="AC4104" s="42">
        <v>5</v>
      </c>
      <c r="AD4104" s="42">
        <v>19</v>
      </c>
      <c r="AE4104" s="45">
        <v>1</v>
      </c>
      <c r="AF4104" s="42">
        <v>15</v>
      </c>
      <c r="AG4104" s="42">
        <v>60</v>
      </c>
      <c r="AH4104" t="s">
        <v>250</v>
      </c>
      <c r="AI4104" s="70">
        <f t="shared" si="770"/>
        <v>14.628</v>
      </c>
      <c r="AJ4104" s="71" t="s">
        <v>369</v>
      </c>
      <c r="AK4104" s="72">
        <f t="shared" si="771"/>
        <v>2.041534710262368</v>
      </c>
      <c r="AL4104" s="73">
        <f t="shared" si="772"/>
        <v>2.041534710262368</v>
      </c>
    </row>
    <row r="4105" spans="1:38">
      <c r="A4105" s="42" t="s">
        <v>240</v>
      </c>
      <c r="B4105" s="42" t="s">
        <v>178</v>
      </c>
      <c r="C4105" s="43">
        <v>40081</v>
      </c>
      <c r="D4105" s="42">
        <v>2009</v>
      </c>
      <c r="E4105" s="44">
        <v>0.60416666666666663</v>
      </c>
      <c r="F4105" s="44">
        <v>0.63402777777777775</v>
      </c>
      <c r="G4105" s="44">
        <f t="shared" si="760"/>
        <v>2.9861111111111116E-2</v>
      </c>
      <c r="H4105" s="45">
        <v>2</v>
      </c>
      <c r="I4105" s="45">
        <v>2</v>
      </c>
      <c r="J4105" s="45">
        <v>7</v>
      </c>
      <c r="K4105" s="45">
        <v>7</v>
      </c>
      <c r="L4105" s="14" t="s">
        <v>48</v>
      </c>
      <c r="M4105" s="14" t="s">
        <v>49</v>
      </c>
      <c r="N4105" s="45">
        <v>1</v>
      </c>
      <c r="O4105" s="42">
        <f t="shared" si="766"/>
        <v>29.7</v>
      </c>
      <c r="P4105" s="45">
        <v>9</v>
      </c>
      <c r="Q4105" s="42">
        <f t="shared" si="765"/>
        <v>21.779999999999998</v>
      </c>
      <c r="R4105" s="42">
        <v>6.6</v>
      </c>
      <c r="S4105" s="42">
        <f t="shared" si="767"/>
        <v>29.7</v>
      </c>
      <c r="T4105" s="42">
        <v>9</v>
      </c>
      <c r="U4105" s="42">
        <f t="shared" si="768"/>
        <v>25.74</v>
      </c>
      <c r="V4105" s="42">
        <f t="shared" si="769"/>
        <v>7.8</v>
      </c>
      <c r="W4105" s="46">
        <v>27.84769</v>
      </c>
      <c r="X4105" s="46">
        <v>-115.1758</v>
      </c>
      <c r="Y4105" s="65">
        <f t="shared" si="756"/>
        <v>68</v>
      </c>
      <c r="Z4105" s="45">
        <v>20</v>
      </c>
      <c r="AA4105" s="45">
        <v>5</v>
      </c>
      <c r="AB4105" s="42" t="s">
        <v>44</v>
      </c>
      <c r="AC4105" s="42">
        <v>6</v>
      </c>
      <c r="AD4105" s="42">
        <v>17</v>
      </c>
      <c r="AE4105" s="45">
        <v>1</v>
      </c>
      <c r="AF4105" s="42">
        <v>21</v>
      </c>
      <c r="AG4105" s="42">
        <v>60</v>
      </c>
      <c r="AH4105" t="s">
        <v>250</v>
      </c>
      <c r="AI4105" s="70">
        <f t="shared" si="770"/>
        <v>13.209999999999999</v>
      </c>
      <c r="AJ4105" s="71" t="s">
        <v>369</v>
      </c>
      <c r="AK4105" s="72">
        <f t="shared" si="771"/>
        <v>1.6329725885917237</v>
      </c>
      <c r="AL4105" s="73">
        <f t="shared" si="772"/>
        <v>1.6329725885917237</v>
      </c>
    </row>
    <row r="4106" spans="1:38">
      <c r="A4106" s="42" t="s">
        <v>240</v>
      </c>
      <c r="B4106" s="42" t="s">
        <v>178</v>
      </c>
      <c r="C4106" s="43">
        <v>40081</v>
      </c>
      <c r="D4106" s="42">
        <v>2009</v>
      </c>
      <c r="E4106" s="44">
        <v>0.60416666666666663</v>
      </c>
      <c r="F4106" s="44">
        <v>0.63402777777777775</v>
      </c>
      <c r="G4106" s="44">
        <f t="shared" si="760"/>
        <v>2.9861111111111116E-2</v>
      </c>
      <c r="H4106" s="45">
        <v>2</v>
      </c>
      <c r="I4106" s="45">
        <v>2</v>
      </c>
      <c r="J4106" s="45">
        <v>7</v>
      </c>
      <c r="K4106" s="45">
        <v>7</v>
      </c>
      <c r="L4106" s="14" t="s">
        <v>48</v>
      </c>
      <c r="M4106" s="14" t="s">
        <v>49</v>
      </c>
      <c r="N4106" s="45">
        <v>1</v>
      </c>
      <c r="O4106" s="42">
        <f t="shared" si="766"/>
        <v>29.7</v>
      </c>
      <c r="P4106" s="45">
        <v>9</v>
      </c>
      <c r="Q4106" s="42">
        <f t="shared" si="765"/>
        <v>21.779999999999998</v>
      </c>
      <c r="R4106" s="42">
        <v>6.6</v>
      </c>
      <c r="S4106" s="42">
        <f t="shared" si="767"/>
        <v>29.7</v>
      </c>
      <c r="T4106" s="42">
        <v>9</v>
      </c>
      <c r="U4106" s="42">
        <f t="shared" si="768"/>
        <v>25.74</v>
      </c>
      <c r="V4106" s="42">
        <f t="shared" si="769"/>
        <v>7.8</v>
      </c>
      <c r="W4106" s="46">
        <v>27.84769</v>
      </c>
      <c r="X4106" s="46">
        <v>-115.1758</v>
      </c>
      <c r="Y4106" s="65">
        <f t="shared" si="756"/>
        <v>68</v>
      </c>
      <c r="Z4106" s="45">
        <v>20</v>
      </c>
      <c r="AA4106" s="45">
        <v>5</v>
      </c>
      <c r="AB4106" s="42" t="s">
        <v>44</v>
      </c>
      <c r="AC4106" s="42">
        <v>6</v>
      </c>
      <c r="AD4106" s="42">
        <v>20</v>
      </c>
      <c r="AE4106" s="45">
        <v>1</v>
      </c>
      <c r="AF4106" s="42">
        <v>21</v>
      </c>
      <c r="AG4106" s="42">
        <v>60</v>
      </c>
      <c r="AH4106" t="s">
        <v>250</v>
      </c>
      <c r="AI4106" s="70">
        <f t="shared" si="770"/>
        <v>15.337</v>
      </c>
      <c r="AJ4106" s="71" t="s">
        <v>369</v>
      </c>
      <c r="AK4106" s="72">
        <f t="shared" si="771"/>
        <v>2.2645047633742106</v>
      </c>
      <c r="AL4106" s="73">
        <f t="shared" si="772"/>
        <v>2.2645047633742106</v>
      </c>
    </row>
    <row r="4107" spans="1:38">
      <c r="A4107" s="42" t="s">
        <v>240</v>
      </c>
      <c r="B4107" s="42" t="s">
        <v>178</v>
      </c>
      <c r="C4107" s="43">
        <v>40081</v>
      </c>
      <c r="D4107" s="42">
        <v>2009</v>
      </c>
      <c r="E4107" s="44">
        <v>0.60416666666666663</v>
      </c>
      <c r="F4107" s="44">
        <v>0.63402777777777775</v>
      </c>
      <c r="G4107" s="44">
        <f t="shared" si="760"/>
        <v>2.9861111111111116E-2</v>
      </c>
      <c r="H4107" s="45">
        <v>2</v>
      </c>
      <c r="I4107" s="45">
        <v>2</v>
      </c>
      <c r="J4107" s="45">
        <v>7</v>
      </c>
      <c r="K4107" s="45">
        <v>7</v>
      </c>
      <c r="L4107" s="14" t="s">
        <v>48</v>
      </c>
      <c r="M4107" s="14" t="s">
        <v>49</v>
      </c>
      <c r="N4107" s="45">
        <v>1</v>
      </c>
      <c r="O4107" s="42">
        <f t="shared" si="766"/>
        <v>29.7</v>
      </c>
      <c r="P4107" s="45">
        <v>9</v>
      </c>
      <c r="Q4107" s="42">
        <f t="shared" si="765"/>
        <v>21.779999999999998</v>
      </c>
      <c r="R4107" s="42">
        <v>6.6</v>
      </c>
      <c r="S4107" s="42">
        <f t="shared" si="767"/>
        <v>29.7</v>
      </c>
      <c r="T4107" s="42">
        <v>9</v>
      </c>
      <c r="U4107" s="42">
        <f t="shared" si="768"/>
        <v>25.74</v>
      </c>
      <c r="V4107" s="42">
        <f t="shared" si="769"/>
        <v>7.8</v>
      </c>
      <c r="W4107" s="46">
        <v>27.84769</v>
      </c>
      <c r="X4107" s="46">
        <v>-115.1758</v>
      </c>
      <c r="Y4107" s="65">
        <f t="shared" si="756"/>
        <v>68</v>
      </c>
      <c r="Z4107" s="45">
        <v>20</v>
      </c>
      <c r="AA4107" s="45">
        <v>5</v>
      </c>
      <c r="AB4107" s="42" t="s">
        <v>44</v>
      </c>
      <c r="AC4107" s="42">
        <v>7</v>
      </c>
      <c r="AD4107" s="42">
        <v>12</v>
      </c>
      <c r="AE4107" s="45">
        <v>1</v>
      </c>
      <c r="AF4107" s="42">
        <v>23</v>
      </c>
      <c r="AG4107" s="42">
        <v>60</v>
      </c>
      <c r="AH4107" t="s">
        <v>250</v>
      </c>
      <c r="AI4107" s="70">
        <f t="shared" si="770"/>
        <v>9.6649999999999991</v>
      </c>
      <c r="AJ4107" s="71" t="s">
        <v>369</v>
      </c>
      <c r="AK4107" s="72">
        <f t="shared" si="771"/>
        <v>0.82374690124645178</v>
      </c>
      <c r="AL4107" s="73">
        <f t="shared" si="772"/>
        <v>0.82374690124645178</v>
      </c>
    </row>
    <row r="4108" spans="1:38">
      <c r="A4108" s="42" t="s">
        <v>240</v>
      </c>
      <c r="B4108" s="42" t="s">
        <v>178</v>
      </c>
      <c r="C4108" s="43">
        <v>40081</v>
      </c>
      <c r="D4108" s="42">
        <v>2009</v>
      </c>
      <c r="E4108" s="44">
        <v>0.60416666666666663</v>
      </c>
      <c r="F4108" s="44">
        <v>0.63402777777777775</v>
      </c>
      <c r="G4108" s="44">
        <f t="shared" si="760"/>
        <v>2.9861111111111116E-2</v>
      </c>
      <c r="H4108" s="45">
        <v>2</v>
      </c>
      <c r="I4108" s="45">
        <v>2</v>
      </c>
      <c r="J4108" s="45">
        <v>7</v>
      </c>
      <c r="K4108" s="45">
        <v>7</v>
      </c>
      <c r="L4108" s="14" t="s">
        <v>48</v>
      </c>
      <c r="M4108" s="14" t="s">
        <v>49</v>
      </c>
      <c r="N4108" s="45">
        <v>1</v>
      </c>
      <c r="O4108" s="42">
        <f t="shared" si="766"/>
        <v>29.7</v>
      </c>
      <c r="P4108" s="45">
        <v>9</v>
      </c>
      <c r="Q4108" s="42">
        <f t="shared" si="765"/>
        <v>21.779999999999998</v>
      </c>
      <c r="R4108" s="42">
        <v>6.6</v>
      </c>
      <c r="S4108" s="42">
        <f t="shared" si="767"/>
        <v>29.7</v>
      </c>
      <c r="T4108" s="42">
        <v>9</v>
      </c>
      <c r="U4108" s="42">
        <f t="shared" si="768"/>
        <v>25.74</v>
      </c>
      <c r="V4108" s="42">
        <f t="shared" si="769"/>
        <v>7.8</v>
      </c>
      <c r="W4108" s="46">
        <v>27.84769</v>
      </c>
      <c r="X4108" s="46">
        <v>-115.1758</v>
      </c>
      <c r="Y4108" s="65">
        <f t="shared" si="756"/>
        <v>68</v>
      </c>
      <c r="Z4108" s="45">
        <v>20</v>
      </c>
      <c r="AA4108" s="45">
        <v>5</v>
      </c>
      <c r="AB4108" s="42" t="s">
        <v>44</v>
      </c>
      <c r="AC4108" s="42">
        <v>8</v>
      </c>
      <c r="AD4108" s="42">
        <v>19</v>
      </c>
      <c r="AE4108" s="45">
        <v>1</v>
      </c>
      <c r="AF4108" s="42">
        <v>25</v>
      </c>
      <c r="AG4108" s="42">
        <v>60</v>
      </c>
      <c r="AH4108" t="s">
        <v>250</v>
      </c>
      <c r="AI4108" s="70">
        <f t="shared" si="770"/>
        <v>14.628</v>
      </c>
      <c r="AJ4108" s="71" t="s">
        <v>369</v>
      </c>
      <c r="AK4108" s="72">
        <f t="shared" si="771"/>
        <v>2.041534710262368</v>
      </c>
      <c r="AL4108" s="73">
        <f t="shared" si="772"/>
        <v>2.041534710262368</v>
      </c>
    </row>
    <row r="4109" spans="1:38">
      <c r="A4109" s="42" t="s">
        <v>240</v>
      </c>
      <c r="B4109" s="42" t="s">
        <v>178</v>
      </c>
      <c r="C4109" s="43">
        <v>40081</v>
      </c>
      <c r="D4109" s="42">
        <v>2009</v>
      </c>
      <c r="E4109" s="44">
        <v>0.60416666666666663</v>
      </c>
      <c r="F4109" s="44">
        <v>0.63402777777777775</v>
      </c>
      <c r="G4109" s="44">
        <f t="shared" si="760"/>
        <v>2.9861111111111116E-2</v>
      </c>
      <c r="H4109" s="45">
        <v>2</v>
      </c>
      <c r="I4109" s="45">
        <v>2</v>
      </c>
      <c r="J4109" s="45">
        <v>7</v>
      </c>
      <c r="K4109" s="45">
        <v>7</v>
      </c>
      <c r="L4109" s="14" t="s">
        <v>48</v>
      </c>
      <c r="M4109" s="14" t="s">
        <v>49</v>
      </c>
      <c r="N4109" s="45">
        <v>1</v>
      </c>
      <c r="O4109" s="42">
        <f t="shared" si="766"/>
        <v>29.7</v>
      </c>
      <c r="P4109" s="45">
        <v>9</v>
      </c>
      <c r="Q4109" s="42">
        <f t="shared" si="765"/>
        <v>21.779999999999998</v>
      </c>
      <c r="R4109" s="42">
        <v>6.6</v>
      </c>
      <c r="S4109" s="42">
        <f t="shared" si="767"/>
        <v>29.7</v>
      </c>
      <c r="T4109" s="42">
        <v>9</v>
      </c>
      <c r="U4109" s="42">
        <f t="shared" si="768"/>
        <v>25.74</v>
      </c>
      <c r="V4109" s="42">
        <f t="shared" si="769"/>
        <v>7.8</v>
      </c>
      <c r="W4109" s="46">
        <v>27.84769</v>
      </c>
      <c r="X4109" s="46">
        <v>-115.1758</v>
      </c>
      <c r="Y4109" s="65">
        <f t="shared" ref="Y4109:Y4119" si="773">(Z4109*1.8)+32</f>
        <v>68</v>
      </c>
      <c r="Z4109" s="45">
        <v>20</v>
      </c>
      <c r="AA4109" s="45">
        <v>5</v>
      </c>
      <c r="AB4109" s="42" t="s">
        <v>44</v>
      </c>
      <c r="AC4109" s="42">
        <v>8</v>
      </c>
      <c r="AD4109" s="42">
        <v>19</v>
      </c>
      <c r="AE4109" s="45">
        <v>1</v>
      </c>
      <c r="AF4109" s="42">
        <v>25</v>
      </c>
      <c r="AG4109" s="42">
        <v>60</v>
      </c>
      <c r="AH4109" t="s">
        <v>250</v>
      </c>
      <c r="AI4109" s="70">
        <f t="shared" si="770"/>
        <v>14.628</v>
      </c>
      <c r="AJ4109" s="71" t="s">
        <v>369</v>
      </c>
      <c r="AK4109" s="72">
        <f t="shared" si="771"/>
        <v>2.041534710262368</v>
      </c>
      <c r="AL4109" s="73">
        <f t="shared" si="772"/>
        <v>2.041534710262368</v>
      </c>
    </row>
    <row r="4110" spans="1:38">
      <c r="A4110" s="42" t="s">
        <v>240</v>
      </c>
      <c r="B4110" s="42" t="s">
        <v>178</v>
      </c>
      <c r="C4110" s="43">
        <v>40081</v>
      </c>
      <c r="D4110" s="42">
        <v>2009</v>
      </c>
      <c r="E4110" s="44">
        <v>0.60416666666666663</v>
      </c>
      <c r="F4110" s="44">
        <v>0.63402777777777775</v>
      </c>
      <c r="G4110" s="44">
        <f t="shared" si="760"/>
        <v>2.9861111111111116E-2</v>
      </c>
      <c r="H4110" s="45">
        <v>2</v>
      </c>
      <c r="I4110" s="45">
        <v>2</v>
      </c>
      <c r="J4110" s="45">
        <v>7</v>
      </c>
      <c r="K4110" s="45">
        <v>7</v>
      </c>
      <c r="L4110" s="14" t="s">
        <v>48</v>
      </c>
      <c r="M4110" s="14" t="s">
        <v>49</v>
      </c>
      <c r="N4110" s="45">
        <v>1</v>
      </c>
      <c r="O4110" s="42">
        <f t="shared" si="766"/>
        <v>29.7</v>
      </c>
      <c r="P4110" s="45">
        <v>9</v>
      </c>
      <c r="Q4110" s="42">
        <f t="shared" si="765"/>
        <v>21.779999999999998</v>
      </c>
      <c r="R4110" s="42">
        <v>6.6</v>
      </c>
      <c r="S4110" s="42">
        <f t="shared" si="767"/>
        <v>29.7</v>
      </c>
      <c r="T4110" s="42">
        <v>9</v>
      </c>
      <c r="U4110" s="42">
        <f t="shared" si="768"/>
        <v>25.74</v>
      </c>
      <c r="V4110" s="42">
        <f t="shared" si="769"/>
        <v>7.8</v>
      </c>
      <c r="W4110" s="46">
        <v>27.84769</v>
      </c>
      <c r="X4110" s="46">
        <v>-115.1758</v>
      </c>
      <c r="Y4110" s="65">
        <f t="shared" si="773"/>
        <v>68</v>
      </c>
      <c r="Z4110" s="45">
        <v>20</v>
      </c>
      <c r="AA4110" s="45">
        <v>5</v>
      </c>
      <c r="AB4110" s="42" t="s">
        <v>44</v>
      </c>
      <c r="AC4110" s="42">
        <v>8</v>
      </c>
      <c r="AD4110" s="42">
        <v>17</v>
      </c>
      <c r="AE4110" s="45">
        <v>1</v>
      </c>
      <c r="AF4110" s="42">
        <v>25</v>
      </c>
      <c r="AG4110" s="42">
        <v>60</v>
      </c>
      <c r="AH4110" t="s">
        <v>250</v>
      </c>
      <c r="AI4110" s="70">
        <f t="shared" si="770"/>
        <v>13.209999999999999</v>
      </c>
      <c r="AJ4110" s="71" t="s">
        <v>369</v>
      </c>
      <c r="AK4110" s="72">
        <f t="shared" si="771"/>
        <v>1.6329725885917237</v>
      </c>
      <c r="AL4110" s="73">
        <f t="shared" si="772"/>
        <v>1.6329725885917237</v>
      </c>
    </row>
    <row r="4111" spans="1:38">
      <c r="A4111" s="42" t="s">
        <v>240</v>
      </c>
      <c r="B4111" s="42" t="s">
        <v>178</v>
      </c>
      <c r="C4111" s="43">
        <v>40081</v>
      </c>
      <c r="D4111" s="42">
        <v>2009</v>
      </c>
      <c r="E4111" s="44">
        <v>0.60416666666666663</v>
      </c>
      <c r="F4111" s="44">
        <v>0.63402777777777775</v>
      </c>
      <c r="G4111" s="44">
        <f t="shared" si="760"/>
        <v>2.9861111111111116E-2</v>
      </c>
      <c r="H4111" s="45">
        <v>2</v>
      </c>
      <c r="I4111" s="45">
        <v>2</v>
      </c>
      <c r="J4111" s="45">
        <v>7</v>
      </c>
      <c r="K4111" s="45">
        <v>7</v>
      </c>
      <c r="L4111" s="14" t="s">
        <v>48</v>
      </c>
      <c r="M4111" s="14" t="s">
        <v>49</v>
      </c>
      <c r="N4111" s="45">
        <v>1</v>
      </c>
      <c r="O4111" s="42">
        <f t="shared" si="766"/>
        <v>29.7</v>
      </c>
      <c r="P4111" s="45">
        <v>9</v>
      </c>
      <c r="Q4111" s="42">
        <f t="shared" si="765"/>
        <v>21.779999999999998</v>
      </c>
      <c r="R4111" s="42">
        <v>6.6</v>
      </c>
      <c r="S4111" s="42">
        <f t="shared" si="767"/>
        <v>29.7</v>
      </c>
      <c r="T4111" s="42">
        <v>9</v>
      </c>
      <c r="U4111" s="42">
        <f t="shared" si="768"/>
        <v>25.74</v>
      </c>
      <c r="V4111" s="42">
        <f t="shared" si="769"/>
        <v>7.8</v>
      </c>
      <c r="W4111" s="46">
        <v>27.84769</v>
      </c>
      <c r="X4111" s="46">
        <v>-115.1758</v>
      </c>
      <c r="Y4111" s="65">
        <f t="shared" si="773"/>
        <v>68</v>
      </c>
      <c r="Z4111" s="45">
        <v>20</v>
      </c>
      <c r="AA4111" s="45">
        <v>5</v>
      </c>
      <c r="AB4111" s="42" t="s">
        <v>44</v>
      </c>
      <c r="AC4111" s="42">
        <v>9</v>
      </c>
      <c r="AD4111" s="42">
        <v>11</v>
      </c>
      <c r="AE4111" s="45">
        <v>1</v>
      </c>
      <c r="AF4111" s="42">
        <v>27</v>
      </c>
      <c r="AG4111" s="42">
        <v>60</v>
      </c>
      <c r="AH4111" t="s">
        <v>250</v>
      </c>
      <c r="AI4111" s="70">
        <f t="shared" si="770"/>
        <v>8.9559999999999995</v>
      </c>
      <c r="AJ4111" s="71" t="s">
        <v>369</v>
      </c>
      <c r="AK4111" s="72">
        <f t="shared" si="771"/>
        <v>0.69715856935839871</v>
      </c>
      <c r="AL4111" s="73">
        <f t="shared" si="772"/>
        <v>0.69715856935839871</v>
      </c>
    </row>
    <row r="4112" spans="1:38">
      <c r="A4112" s="42" t="s">
        <v>240</v>
      </c>
      <c r="B4112" s="42" t="s">
        <v>178</v>
      </c>
      <c r="C4112" s="43">
        <v>40081</v>
      </c>
      <c r="D4112" s="42">
        <v>2009</v>
      </c>
      <c r="E4112" s="44">
        <v>0.60416666666666663</v>
      </c>
      <c r="F4112" s="44">
        <v>0.63402777777777775</v>
      </c>
      <c r="G4112" s="44">
        <f t="shared" ref="G4112:G4175" si="774">F4112-E4112</f>
        <v>2.9861111111111116E-2</v>
      </c>
      <c r="H4112" s="45">
        <v>2</v>
      </c>
      <c r="I4112" s="45">
        <v>2</v>
      </c>
      <c r="J4112" s="45">
        <v>7</v>
      </c>
      <c r="K4112" s="45">
        <v>7</v>
      </c>
      <c r="L4112" s="14" t="s">
        <v>48</v>
      </c>
      <c r="M4112" s="14" t="s">
        <v>49</v>
      </c>
      <c r="N4112" s="45">
        <v>1</v>
      </c>
      <c r="O4112" s="42">
        <f t="shared" si="766"/>
        <v>29.7</v>
      </c>
      <c r="P4112" s="45">
        <v>9</v>
      </c>
      <c r="Q4112" s="42">
        <f t="shared" si="765"/>
        <v>21.779999999999998</v>
      </c>
      <c r="R4112" s="42">
        <v>6.6</v>
      </c>
      <c r="S4112" s="42">
        <f t="shared" si="767"/>
        <v>29.7</v>
      </c>
      <c r="T4112" s="42">
        <v>9</v>
      </c>
      <c r="U4112" s="42">
        <f t="shared" si="768"/>
        <v>25.74</v>
      </c>
      <c r="V4112" s="42">
        <f t="shared" si="769"/>
        <v>7.8</v>
      </c>
      <c r="W4112" s="46">
        <v>27.84769</v>
      </c>
      <c r="X4112" s="46">
        <v>-115.1758</v>
      </c>
      <c r="Y4112" s="65">
        <f t="shared" si="773"/>
        <v>68</v>
      </c>
      <c r="Z4112" s="45">
        <v>20</v>
      </c>
      <c r="AA4112" s="45">
        <v>5</v>
      </c>
      <c r="AB4112" s="42" t="s">
        <v>44</v>
      </c>
      <c r="AC4112" s="42">
        <v>9</v>
      </c>
      <c r="AD4112" s="42">
        <v>16</v>
      </c>
      <c r="AE4112" s="45">
        <v>1</v>
      </c>
      <c r="AF4112" s="42">
        <v>27</v>
      </c>
      <c r="AG4112" s="42">
        <v>60</v>
      </c>
      <c r="AH4112" t="s">
        <v>250</v>
      </c>
      <c r="AI4112" s="70">
        <f t="shared" si="770"/>
        <v>12.500999999999999</v>
      </c>
      <c r="AJ4112" s="71" t="s">
        <v>369</v>
      </c>
      <c r="AK4112" s="72">
        <f t="shared" si="771"/>
        <v>1.4471406331162124</v>
      </c>
      <c r="AL4112" s="73">
        <f t="shared" si="772"/>
        <v>1.4471406331162124</v>
      </c>
    </row>
    <row r="4113" spans="1:38">
      <c r="A4113" s="42" t="s">
        <v>240</v>
      </c>
      <c r="B4113" s="42" t="s">
        <v>178</v>
      </c>
      <c r="C4113" s="43">
        <v>40081</v>
      </c>
      <c r="D4113" s="42">
        <v>2009</v>
      </c>
      <c r="E4113" s="44">
        <v>0.60416666666666663</v>
      </c>
      <c r="F4113" s="44">
        <v>0.63402777777777775</v>
      </c>
      <c r="G4113" s="44">
        <f t="shared" si="774"/>
        <v>2.9861111111111116E-2</v>
      </c>
      <c r="H4113" s="45">
        <v>2</v>
      </c>
      <c r="I4113" s="45">
        <v>2</v>
      </c>
      <c r="J4113" s="45">
        <v>7</v>
      </c>
      <c r="K4113" s="45">
        <v>7</v>
      </c>
      <c r="L4113" s="14" t="s">
        <v>48</v>
      </c>
      <c r="M4113" s="14" t="s">
        <v>49</v>
      </c>
      <c r="N4113" s="45">
        <v>1</v>
      </c>
      <c r="O4113" s="42">
        <f t="shared" si="766"/>
        <v>29.7</v>
      </c>
      <c r="P4113" s="45">
        <v>9</v>
      </c>
      <c r="Q4113" s="42">
        <f t="shared" si="765"/>
        <v>21.779999999999998</v>
      </c>
      <c r="R4113" s="42">
        <v>6.6</v>
      </c>
      <c r="S4113" s="42">
        <f t="shared" si="767"/>
        <v>29.7</v>
      </c>
      <c r="T4113" s="42">
        <v>9</v>
      </c>
      <c r="U4113" s="42">
        <f t="shared" si="768"/>
        <v>25.74</v>
      </c>
      <c r="V4113" s="42">
        <f t="shared" si="769"/>
        <v>7.8</v>
      </c>
      <c r="W4113" s="46">
        <v>27.84769</v>
      </c>
      <c r="X4113" s="46">
        <v>-115.1758</v>
      </c>
      <c r="Y4113" s="65">
        <f t="shared" si="773"/>
        <v>68</v>
      </c>
      <c r="Z4113" s="45">
        <v>20</v>
      </c>
      <c r="AA4113" s="45">
        <v>5</v>
      </c>
      <c r="AB4113" s="42" t="s">
        <v>44</v>
      </c>
      <c r="AC4113" s="42">
        <v>9</v>
      </c>
      <c r="AD4113" s="42">
        <v>18</v>
      </c>
      <c r="AE4113" s="45">
        <v>1</v>
      </c>
      <c r="AF4113" s="42">
        <v>27</v>
      </c>
      <c r="AG4113" s="42">
        <v>60</v>
      </c>
      <c r="AH4113" t="s">
        <v>250</v>
      </c>
      <c r="AI4113" s="70">
        <f t="shared" si="770"/>
        <v>13.918999999999999</v>
      </c>
      <c r="AJ4113" s="71" t="s">
        <v>369</v>
      </c>
      <c r="AK4113" s="72">
        <f t="shared" si="771"/>
        <v>1.8310631406548505</v>
      </c>
      <c r="AL4113" s="73">
        <f t="shared" si="772"/>
        <v>1.8310631406548505</v>
      </c>
    </row>
    <row r="4114" spans="1:38">
      <c r="A4114" s="42" t="s">
        <v>240</v>
      </c>
      <c r="B4114" s="42" t="s">
        <v>178</v>
      </c>
      <c r="C4114" s="43">
        <v>40081</v>
      </c>
      <c r="D4114" s="42">
        <v>2009</v>
      </c>
      <c r="E4114" s="44">
        <v>0.60416666666666663</v>
      </c>
      <c r="F4114" s="44">
        <v>0.63402777777777775</v>
      </c>
      <c r="G4114" s="44">
        <f t="shared" si="774"/>
        <v>2.9861111111111116E-2</v>
      </c>
      <c r="H4114" s="45">
        <v>2</v>
      </c>
      <c r="I4114" s="45">
        <v>2</v>
      </c>
      <c r="J4114" s="45">
        <v>7</v>
      </c>
      <c r="K4114" s="45">
        <v>7</v>
      </c>
      <c r="L4114" s="14" t="s">
        <v>48</v>
      </c>
      <c r="M4114" s="14" t="s">
        <v>49</v>
      </c>
      <c r="N4114" s="45">
        <v>1</v>
      </c>
      <c r="O4114" s="42">
        <f t="shared" si="766"/>
        <v>29.7</v>
      </c>
      <c r="P4114" s="45">
        <v>9</v>
      </c>
      <c r="Q4114" s="42">
        <f t="shared" si="765"/>
        <v>21.779999999999998</v>
      </c>
      <c r="R4114" s="42">
        <v>6.6</v>
      </c>
      <c r="S4114" s="42">
        <f t="shared" si="767"/>
        <v>29.7</v>
      </c>
      <c r="T4114" s="42">
        <v>9</v>
      </c>
      <c r="U4114" s="42">
        <f t="shared" si="768"/>
        <v>25.74</v>
      </c>
      <c r="V4114" s="42">
        <f t="shared" si="769"/>
        <v>7.8</v>
      </c>
      <c r="W4114" s="46">
        <v>27.84769</v>
      </c>
      <c r="X4114" s="46">
        <v>-115.1758</v>
      </c>
      <c r="Y4114" s="65">
        <f t="shared" si="773"/>
        <v>68</v>
      </c>
      <c r="Z4114" s="45">
        <v>20</v>
      </c>
      <c r="AA4114" s="45">
        <v>5</v>
      </c>
      <c r="AB4114" s="42" t="s">
        <v>44</v>
      </c>
      <c r="AC4114" s="42">
        <v>10</v>
      </c>
      <c r="AD4114" s="42">
        <v>17</v>
      </c>
      <c r="AE4114" s="45">
        <v>1</v>
      </c>
      <c r="AF4114" s="42">
        <v>30</v>
      </c>
      <c r="AG4114" s="42">
        <v>60</v>
      </c>
      <c r="AH4114" t="s">
        <v>250</v>
      </c>
      <c r="AI4114" s="70">
        <f t="shared" si="770"/>
        <v>13.209999999999999</v>
      </c>
      <c r="AJ4114" s="71" t="s">
        <v>369</v>
      </c>
      <c r="AK4114" s="72">
        <f t="shared" si="771"/>
        <v>1.6329725885917237</v>
      </c>
      <c r="AL4114" s="73">
        <f t="shared" si="772"/>
        <v>1.6329725885917237</v>
      </c>
    </row>
    <row r="4115" spans="1:38">
      <c r="A4115" s="42" t="s">
        <v>240</v>
      </c>
      <c r="B4115" s="42" t="s">
        <v>178</v>
      </c>
      <c r="C4115" s="43">
        <v>40081</v>
      </c>
      <c r="D4115" s="42">
        <v>2009</v>
      </c>
      <c r="E4115" s="44">
        <v>0.60416666666666663</v>
      </c>
      <c r="F4115" s="44">
        <v>0.63402777777777775</v>
      </c>
      <c r="G4115" s="44">
        <f t="shared" si="774"/>
        <v>2.9861111111111116E-2</v>
      </c>
      <c r="H4115" s="45">
        <v>2</v>
      </c>
      <c r="I4115" s="45">
        <v>2</v>
      </c>
      <c r="J4115" s="45">
        <v>7</v>
      </c>
      <c r="K4115" s="45">
        <v>7</v>
      </c>
      <c r="L4115" s="14" t="s">
        <v>48</v>
      </c>
      <c r="M4115" s="14" t="s">
        <v>49</v>
      </c>
      <c r="N4115" s="45">
        <v>1</v>
      </c>
      <c r="O4115" s="42">
        <f t="shared" si="766"/>
        <v>29.7</v>
      </c>
      <c r="P4115" s="45">
        <v>9</v>
      </c>
      <c r="Q4115" s="42">
        <f t="shared" si="765"/>
        <v>21.779999999999998</v>
      </c>
      <c r="R4115" s="42">
        <v>6.6</v>
      </c>
      <c r="S4115" s="42">
        <f t="shared" si="767"/>
        <v>29.7</v>
      </c>
      <c r="T4115" s="42">
        <v>9</v>
      </c>
      <c r="U4115" s="42">
        <f t="shared" si="768"/>
        <v>25.74</v>
      </c>
      <c r="V4115" s="42">
        <f t="shared" si="769"/>
        <v>7.8</v>
      </c>
      <c r="W4115" s="46">
        <v>27.84769</v>
      </c>
      <c r="X4115" s="46">
        <v>-115.1758</v>
      </c>
      <c r="Y4115" s="65">
        <f t="shared" si="773"/>
        <v>68</v>
      </c>
      <c r="Z4115" s="45">
        <v>20</v>
      </c>
      <c r="AA4115" s="45">
        <v>5</v>
      </c>
      <c r="AB4115" s="42" t="s">
        <v>44</v>
      </c>
      <c r="AC4115" s="42">
        <v>10</v>
      </c>
      <c r="AD4115" s="42">
        <v>18</v>
      </c>
      <c r="AE4115" s="45">
        <v>1</v>
      </c>
      <c r="AF4115" s="42">
        <v>30</v>
      </c>
      <c r="AG4115" s="42">
        <v>60</v>
      </c>
      <c r="AH4115" t="s">
        <v>250</v>
      </c>
      <c r="AI4115" s="70">
        <f t="shared" si="770"/>
        <v>13.918999999999999</v>
      </c>
      <c r="AJ4115" s="71" t="s">
        <v>369</v>
      </c>
      <c r="AK4115" s="72">
        <f t="shared" si="771"/>
        <v>1.8310631406548505</v>
      </c>
      <c r="AL4115" s="73">
        <f t="shared" si="772"/>
        <v>1.8310631406548505</v>
      </c>
    </row>
    <row r="4116" spans="1:38">
      <c r="A4116" s="42" t="s">
        <v>240</v>
      </c>
      <c r="B4116" s="42" t="s">
        <v>178</v>
      </c>
      <c r="C4116" s="43">
        <v>40081</v>
      </c>
      <c r="D4116" s="42">
        <v>2009</v>
      </c>
      <c r="E4116" s="44">
        <v>0.60416666666666663</v>
      </c>
      <c r="F4116" s="44">
        <v>0.63402777777777775</v>
      </c>
      <c r="G4116" s="44">
        <f t="shared" si="774"/>
        <v>2.9861111111111116E-2</v>
      </c>
      <c r="H4116" s="45">
        <v>2</v>
      </c>
      <c r="I4116" s="45">
        <v>2</v>
      </c>
      <c r="J4116" s="45">
        <v>7</v>
      </c>
      <c r="K4116" s="45">
        <v>7</v>
      </c>
      <c r="L4116" s="14" t="s">
        <v>48</v>
      </c>
      <c r="M4116" s="14" t="s">
        <v>49</v>
      </c>
      <c r="N4116" s="45">
        <v>1</v>
      </c>
      <c r="O4116" s="42">
        <f t="shared" si="766"/>
        <v>29.7</v>
      </c>
      <c r="P4116" s="45">
        <v>9</v>
      </c>
      <c r="Q4116" s="42">
        <f t="shared" si="765"/>
        <v>21.779999999999998</v>
      </c>
      <c r="R4116" s="42">
        <v>6.6</v>
      </c>
      <c r="S4116" s="42">
        <f t="shared" si="767"/>
        <v>29.7</v>
      </c>
      <c r="T4116" s="42">
        <v>9</v>
      </c>
      <c r="U4116" s="42">
        <f t="shared" si="768"/>
        <v>25.74</v>
      </c>
      <c r="V4116" s="42">
        <f t="shared" si="769"/>
        <v>7.8</v>
      </c>
      <c r="W4116" s="46">
        <v>27.84769</v>
      </c>
      <c r="X4116" s="46">
        <v>-115.1758</v>
      </c>
      <c r="Y4116" s="65">
        <f t="shared" si="773"/>
        <v>68</v>
      </c>
      <c r="Z4116" s="45">
        <v>20</v>
      </c>
      <c r="AA4116" s="45">
        <v>5</v>
      </c>
      <c r="AB4116" s="42" t="s">
        <v>44</v>
      </c>
      <c r="AC4116" s="42">
        <v>10</v>
      </c>
      <c r="AD4116" s="42">
        <v>19</v>
      </c>
      <c r="AE4116" s="45">
        <v>1</v>
      </c>
      <c r="AF4116" s="42">
        <v>30</v>
      </c>
      <c r="AG4116" s="42">
        <v>60</v>
      </c>
      <c r="AH4116" t="s">
        <v>250</v>
      </c>
      <c r="AI4116" s="70">
        <f t="shared" si="770"/>
        <v>14.628</v>
      </c>
      <c r="AJ4116" s="71" t="s">
        <v>369</v>
      </c>
      <c r="AK4116" s="72">
        <f t="shared" si="771"/>
        <v>2.041534710262368</v>
      </c>
      <c r="AL4116" s="73">
        <f t="shared" si="772"/>
        <v>2.041534710262368</v>
      </c>
    </row>
    <row r="4117" spans="1:38">
      <c r="A4117" s="42" t="s">
        <v>240</v>
      </c>
      <c r="B4117" s="42" t="s">
        <v>178</v>
      </c>
      <c r="C4117" s="43">
        <v>40081</v>
      </c>
      <c r="D4117" s="42">
        <v>2009</v>
      </c>
      <c r="E4117" s="44">
        <v>0.60416666666666663</v>
      </c>
      <c r="F4117" s="44">
        <v>0.63402777777777775</v>
      </c>
      <c r="G4117" s="44">
        <f t="shared" si="774"/>
        <v>2.9861111111111116E-2</v>
      </c>
      <c r="H4117" s="45">
        <v>2</v>
      </c>
      <c r="I4117" s="45">
        <v>2</v>
      </c>
      <c r="J4117" s="45">
        <v>7</v>
      </c>
      <c r="K4117" s="45">
        <v>7</v>
      </c>
      <c r="L4117" s="14" t="s">
        <v>48</v>
      </c>
      <c r="M4117" s="14" t="s">
        <v>49</v>
      </c>
      <c r="N4117" s="45">
        <v>1</v>
      </c>
      <c r="O4117" s="42">
        <f t="shared" si="766"/>
        <v>29.7</v>
      </c>
      <c r="P4117" s="45">
        <v>9</v>
      </c>
      <c r="Q4117" s="42">
        <f t="shared" si="765"/>
        <v>21.779999999999998</v>
      </c>
      <c r="R4117" s="42">
        <v>6.6</v>
      </c>
      <c r="S4117" s="42">
        <f t="shared" si="767"/>
        <v>29.7</v>
      </c>
      <c r="T4117" s="42">
        <v>9</v>
      </c>
      <c r="U4117" s="42">
        <f t="shared" si="768"/>
        <v>25.74</v>
      </c>
      <c r="V4117" s="42">
        <f t="shared" si="769"/>
        <v>7.8</v>
      </c>
      <c r="W4117" s="46">
        <v>27.84769</v>
      </c>
      <c r="X4117" s="46">
        <v>-115.1758</v>
      </c>
      <c r="Y4117" s="65">
        <f t="shared" si="773"/>
        <v>68</v>
      </c>
      <c r="Z4117" s="45">
        <v>20</v>
      </c>
      <c r="AA4117" s="45">
        <v>5</v>
      </c>
      <c r="AB4117" s="42" t="s">
        <v>44</v>
      </c>
      <c r="AC4117" s="42">
        <v>10</v>
      </c>
      <c r="AD4117" s="42">
        <v>20</v>
      </c>
      <c r="AE4117" s="45">
        <v>1</v>
      </c>
      <c r="AF4117" s="42">
        <v>30</v>
      </c>
      <c r="AG4117" s="42">
        <v>60</v>
      </c>
      <c r="AH4117" t="s">
        <v>250</v>
      </c>
      <c r="AI4117" s="70">
        <f t="shared" si="770"/>
        <v>15.337</v>
      </c>
      <c r="AJ4117" s="71" t="s">
        <v>369</v>
      </c>
      <c r="AK4117" s="72">
        <f t="shared" si="771"/>
        <v>2.2645047633742106</v>
      </c>
      <c r="AL4117" s="73">
        <f t="shared" si="772"/>
        <v>2.2645047633742106</v>
      </c>
    </row>
    <row r="4118" spans="1:38">
      <c r="A4118" s="42" t="s">
        <v>240</v>
      </c>
      <c r="B4118" s="42" t="s">
        <v>178</v>
      </c>
      <c r="C4118" s="43">
        <v>40081</v>
      </c>
      <c r="D4118" s="42">
        <v>2009</v>
      </c>
      <c r="E4118" s="44">
        <v>0.60416666666666663</v>
      </c>
      <c r="F4118" s="44">
        <v>0.63402777777777775</v>
      </c>
      <c r="G4118" s="44">
        <f t="shared" si="774"/>
        <v>2.9861111111111116E-2</v>
      </c>
      <c r="H4118" s="45">
        <v>2</v>
      </c>
      <c r="I4118" s="45">
        <v>2</v>
      </c>
      <c r="J4118" s="45">
        <v>7</v>
      </c>
      <c r="K4118" s="45">
        <v>7</v>
      </c>
      <c r="L4118" s="14" t="s">
        <v>48</v>
      </c>
      <c r="M4118" s="14" t="s">
        <v>49</v>
      </c>
      <c r="N4118" s="45">
        <v>1</v>
      </c>
      <c r="O4118" s="42">
        <f t="shared" si="766"/>
        <v>29.7</v>
      </c>
      <c r="P4118" s="45">
        <v>9</v>
      </c>
      <c r="Q4118" s="42">
        <f t="shared" si="765"/>
        <v>21.779999999999998</v>
      </c>
      <c r="R4118" s="42">
        <v>6.6</v>
      </c>
      <c r="S4118" s="42">
        <f t="shared" si="767"/>
        <v>29.7</v>
      </c>
      <c r="T4118" s="42">
        <v>9</v>
      </c>
      <c r="U4118" s="42">
        <f t="shared" si="768"/>
        <v>25.74</v>
      </c>
      <c r="V4118" s="42">
        <f t="shared" si="769"/>
        <v>7.8</v>
      </c>
      <c r="W4118" s="46">
        <v>27.84769</v>
      </c>
      <c r="X4118" s="46">
        <v>-115.1758</v>
      </c>
      <c r="Y4118" s="65">
        <f t="shared" si="773"/>
        <v>68</v>
      </c>
      <c r="Z4118" s="45">
        <v>20</v>
      </c>
      <c r="AA4118" s="45">
        <v>5</v>
      </c>
      <c r="AB4118" s="42" t="s">
        <v>44</v>
      </c>
      <c r="AC4118" s="42">
        <v>11</v>
      </c>
      <c r="AD4118" s="42">
        <v>17</v>
      </c>
      <c r="AE4118" s="45">
        <v>1</v>
      </c>
      <c r="AF4118" s="42">
        <v>32</v>
      </c>
      <c r="AG4118" s="42">
        <v>60</v>
      </c>
      <c r="AH4118" t="s">
        <v>250</v>
      </c>
      <c r="AI4118" s="70">
        <f t="shared" si="770"/>
        <v>13.209999999999999</v>
      </c>
      <c r="AJ4118" s="71" t="s">
        <v>369</v>
      </c>
      <c r="AK4118" s="72">
        <f t="shared" si="771"/>
        <v>1.6329725885917237</v>
      </c>
      <c r="AL4118" s="73">
        <f t="shared" si="772"/>
        <v>1.6329725885917237</v>
      </c>
    </row>
    <row r="4119" spans="1:38">
      <c r="A4119" s="42" t="s">
        <v>240</v>
      </c>
      <c r="B4119" s="42" t="s">
        <v>178</v>
      </c>
      <c r="C4119" s="43">
        <v>40081</v>
      </c>
      <c r="D4119" s="42">
        <v>2009</v>
      </c>
      <c r="E4119" s="44">
        <v>0.60416666666666663</v>
      </c>
      <c r="F4119" s="44">
        <v>0.63402777777777775</v>
      </c>
      <c r="G4119" s="44">
        <f t="shared" si="774"/>
        <v>2.9861111111111116E-2</v>
      </c>
      <c r="H4119" s="45">
        <v>2</v>
      </c>
      <c r="I4119" s="45">
        <v>2</v>
      </c>
      <c r="J4119" s="45">
        <v>7</v>
      </c>
      <c r="K4119" s="45">
        <v>7</v>
      </c>
      <c r="L4119" s="14" t="s">
        <v>48</v>
      </c>
      <c r="M4119" s="14" t="s">
        <v>49</v>
      </c>
      <c r="N4119" s="45">
        <v>1</v>
      </c>
      <c r="O4119" s="42">
        <f t="shared" si="766"/>
        <v>29.7</v>
      </c>
      <c r="P4119" s="45">
        <v>9</v>
      </c>
      <c r="Q4119" s="42">
        <f t="shared" si="765"/>
        <v>21.779999999999998</v>
      </c>
      <c r="R4119" s="42">
        <v>6.6</v>
      </c>
      <c r="S4119" s="42">
        <f t="shared" si="767"/>
        <v>29.7</v>
      </c>
      <c r="T4119" s="42">
        <v>9</v>
      </c>
      <c r="U4119" s="42">
        <f t="shared" si="768"/>
        <v>25.74</v>
      </c>
      <c r="V4119" s="42">
        <f t="shared" si="769"/>
        <v>7.8</v>
      </c>
      <c r="W4119" s="46">
        <v>27.84769</v>
      </c>
      <c r="X4119" s="46">
        <v>-115.1758</v>
      </c>
      <c r="Y4119" s="65">
        <f t="shared" si="773"/>
        <v>68</v>
      </c>
      <c r="Z4119" s="45">
        <v>20</v>
      </c>
      <c r="AA4119" s="45">
        <v>5</v>
      </c>
      <c r="AB4119" s="42" t="s">
        <v>44</v>
      </c>
      <c r="AC4119" s="42">
        <v>12</v>
      </c>
      <c r="AD4119" s="42">
        <v>14</v>
      </c>
      <c r="AE4119" s="45">
        <v>1</v>
      </c>
      <c r="AF4119" s="42">
        <v>35</v>
      </c>
      <c r="AG4119" s="42">
        <v>60</v>
      </c>
      <c r="AH4119" t="s">
        <v>250</v>
      </c>
      <c r="AI4119" s="70">
        <f t="shared" si="770"/>
        <v>11.083</v>
      </c>
      <c r="AJ4119" s="71" t="s">
        <v>369</v>
      </c>
      <c r="AK4119" s="72">
        <f t="shared" si="771"/>
        <v>1.1117350137621949</v>
      </c>
      <c r="AL4119" s="73">
        <f t="shared" si="772"/>
        <v>1.1117350137621949</v>
      </c>
    </row>
    <row r="4120" spans="1:38" hidden="1">
      <c r="A4120" s="42" t="s">
        <v>241</v>
      </c>
      <c r="B4120" s="42" t="s">
        <v>178</v>
      </c>
      <c r="C4120" s="43">
        <v>40081</v>
      </c>
      <c r="D4120" s="42">
        <v>2009</v>
      </c>
      <c r="E4120" s="44">
        <v>0.5</v>
      </c>
      <c r="F4120" s="44">
        <v>0.52777777777777779</v>
      </c>
      <c r="G4120" s="44">
        <f t="shared" si="774"/>
        <v>2.777777777777779E-2</v>
      </c>
      <c r="H4120" s="45">
        <v>2</v>
      </c>
      <c r="I4120" s="45">
        <v>1</v>
      </c>
      <c r="J4120" s="45">
        <v>2</v>
      </c>
      <c r="K4120" s="45">
        <v>2</v>
      </c>
      <c r="L4120" s="42" t="s">
        <v>41</v>
      </c>
      <c r="M4120" s="14" t="s">
        <v>42</v>
      </c>
      <c r="N4120" s="45">
        <v>2</v>
      </c>
      <c r="O4120" s="42">
        <f t="shared" si="766"/>
        <v>21.45</v>
      </c>
      <c r="P4120" s="42">
        <v>6.5</v>
      </c>
      <c r="Q4120" s="42">
        <f t="shared" si="765"/>
        <v>26.4</v>
      </c>
      <c r="R4120" s="42">
        <v>8</v>
      </c>
      <c r="S4120" s="42">
        <f t="shared" si="767"/>
        <v>26.4</v>
      </c>
      <c r="T4120" s="42">
        <v>8</v>
      </c>
      <c r="U4120" s="42">
        <f t="shared" si="768"/>
        <v>23.924999999999997</v>
      </c>
      <c r="V4120" s="42">
        <f t="shared" si="769"/>
        <v>7.25</v>
      </c>
      <c r="W4120" s="46">
        <v>27.843990000000002</v>
      </c>
      <c r="X4120" s="46">
        <v>-115.14184</v>
      </c>
      <c r="Y4120" s="65" t="s">
        <v>43</v>
      </c>
      <c r="Z4120" s="45" t="s">
        <v>43</v>
      </c>
      <c r="AA4120" s="45">
        <v>9</v>
      </c>
      <c r="AB4120" s="42" t="s">
        <v>46</v>
      </c>
      <c r="AC4120" s="42">
        <v>1</v>
      </c>
      <c r="AD4120" s="42">
        <v>23</v>
      </c>
      <c r="AE4120" s="45">
        <v>1</v>
      </c>
      <c r="AF4120" s="42">
        <v>5</v>
      </c>
      <c r="AG4120" s="42">
        <v>240</v>
      </c>
      <c r="AH4120" t="s">
        <v>250</v>
      </c>
      <c r="AI4120" s="70">
        <f t="shared" ref="AI4120:AI4140" si="775">(0.748*AD4120)+1.2345</f>
        <v>18.438500000000001</v>
      </c>
      <c r="AJ4120" s="74">
        <f t="shared" ref="AJ4120:AJ4140" si="776">((POWER(AI4120*10,3.36))*2.24)/100000</f>
        <v>918.51444961025391</v>
      </c>
      <c r="AK4120" s="74">
        <f t="shared" ref="AK4120:AK4140" si="777">(0.0026*AJ4120)-0.61</f>
        <v>1.7781375689866601</v>
      </c>
      <c r="AL4120" s="73">
        <f t="shared" ref="AL4120:AL4140" si="778">IF(AK4120&gt;0,AK4120:AK4120,0)</f>
        <v>1.7781375689866601</v>
      </c>
    </row>
    <row r="4121" spans="1:38" hidden="1">
      <c r="A4121" s="42" t="s">
        <v>241</v>
      </c>
      <c r="B4121" s="42" t="s">
        <v>178</v>
      </c>
      <c r="C4121" s="43">
        <v>40081</v>
      </c>
      <c r="D4121" s="42">
        <v>2009</v>
      </c>
      <c r="E4121" s="44">
        <v>0.5</v>
      </c>
      <c r="F4121" s="44">
        <v>0.52777777777777779</v>
      </c>
      <c r="G4121" s="44">
        <f t="shared" si="774"/>
        <v>2.777777777777779E-2</v>
      </c>
      <c r="H4121" s="45">
        <v>2</v>
      </c>
      <c r="I4121" s="45">
        <v>1</v>
      </c>
      <c r="J4121" s="45">
        <v>2</v>
      </c>
      <c r="K4121" s="45">
        <v>2</v>
      </c>
      <c r="L4121" s="42" t="s">
        <v>41</v>
      </c>
      <c r="M4121" s="14" t="s">
        <v>42</v>
      </c>
      <c r="N4121" s="45">
        <v>2</v>
      </c>
      <c r="O4121" s="42">
        <f t="shared" si="766"/>
        <v>21.45</v>
      </c>
      <c r="P4121" s="42">
        <v>6.5</v>
      </c>
      <c r="Q4121" s="42">
        <f t="shared" ref="Q4121:Q4184" si="779">R4121*3.3</f>
        <v>26.4</v>
      </c>
      <c r="R4121" s="42">
        <v>8</v>
      </c>
      <c r="S4121" s="42">
        <f t="shared" si="767"/>
        <v>26.4</v>
      </c>
      <c r="T4121" s="42">
        <v>8</v>
      </c>
      <c r="U4121" s="42">
        <f t="shared" si="768"/>
        <v>23.924999999999997</v>
      </c>
      <c r="V4121" s="42">
        <f t="shared" si="769"/>
        <v>7.25</v>
      </c>
      <c r="W4121" s="46">
        <v>27.843990000000002</v>
      </c>
      <c r="X4121" s="46">
        <v>-115.14184</v>
      </c>
      <c r="Y4121" s="65" t="s">
        <v>43</v>
      </c>
      <c r="Z4121" s="45" t="s">
        <v>43</v>
      </c>
      <c r="AA4121" s="45">
        <v>9</v>
      </c>
      <c r="AB4121" s="42" t="s">
        <v>46</v>
      </c>
      <c r="AC4121" s="42">
        <v>2</v>
      </c>
      <c r="AD4121" s="42">
        <v>22</v>
      </c>
      <c r="AE4121" s="45">
        <v>1</v>
      </c>
      <c r="AF4121" s="42">
        <v>7</v>
      </c>
      <c r="AG4121" s="42">
        <v>240</v>
      </c>
      <c r="AH4121" t="s">
        <v>250</v>
      </c>
      <c r="AI4121" s="70">
        <f t="shared" si="775"/>
        <v>17.6905</v>
      </c>
      <c r="AJ4121" s="74">
        <f t="shared" si="776"/>
        <v>799.19872211710003</v>
      </c>
      <c r="AK4121" s="74">
        <f t="shared" si="777"/>
        <v>1.4679166775044603</v>
      </c>
      <c r="AL4121" s="73">
        <f t="shared" si="778"/>
        <v>1.4679166775044603</v>
      </c>
    </row>
    <row r="4122" spans="1:38" hidden="1">
      <c r="A4122" s="42" t="s">
        <v>241</v>
      </c>
      <c r="B4122" s="42" t="s">
        <v>178</v>
      </c>
      <c r="C4122" s="43">
        <v>40081</v>
      </c>
      <c r="D4122" s="42">
        <v>2009</v>
      </c>
      <c r="E4122" s="44">
        <v>0.5</v>
      </c>
      <c r="F4122" s="44">
        <v>0.52777777777777779</v>
      </c>
      <c r="G4122" s="44">
        <f t="shared" si="774"/>
        <v>2.777777777777779E-2</v>
      </c>
      <c r="H4122" s="45">
        <v>2</v>
      </c>
      <c r="I4122" s="45">
        <v>1</v>
      </c>
      <c r="J4122" s="45">
        <v>2</v>
      </c>
      <c r="K4122" s="45">
        <v>2</v>
      </c>
      <c r="L4122" s="42" t="s">
        <v>41</v>
      </c>
      <c r="M4122" s="14" t="s">
        <v>42</v>
      </c>
      <c r="N4122" s="45">
        <v>2</v>
      </c>
      <c r="O4122" s="42">
        <f t="shared" si="766"/>
        <v>21.45</v>
      </c>
      <c r="P4122" s="42">
        <v>6.5</v>
      </c>
      <c r="Q4122" s="42">
        <f t="shared" si="779"/>
        <v>26.4</v>
      </c>
      <c r="R4122" s="42">
        <v>8</v>
      </c>
      <c r="S4122" s="42">
        <f t="shared" si="767"/>
        <v>26.4</v>
      </c>
      <c r="T4122" s="42">
        <v>8</v>
      </c>
      <c r="U4122" s="42">
        <f t="shared" si="768"/>
        <v>23.924999999999997</v>
      </c>
      <c r="V4122" s="42">
        <f t="shared" si="769"/>
        <v>7.25</v>
      </c>
      <c r="W4122" s="46">
        <v>27.843990000000002</v>
      </c>
      <c r="X4122" s="46">
        <v>-115.14184</v>
      </c>
      <c r="Y4122" s="65" t="s">
        <v>43</v>
      </c>
      <c r="Z4122" s="45" t="s">
        <v>43</v>
      </c>
      <c r="AA4122" s="45">
        <v>9</v>
      </c>
      <c r="AB4122" s="42" t="s">
        <v>46</v>
      </c>
      <c r="AC4122" s="42">
        <v>2</v>
      </c>
      <c r="AD4122" s="42">
        <v>29</v>
      </c>
      <c r="AE4122" s="45">
        <v>1</v>
      </c>
      <c r="AF4122" s="42">
        <v>7</v>
      </c>
      <c r="AG4122" s="42">
        <v>240</v>
      </c>
      <c r="AH4122" t="s">
        <v>250</v>
      </c>
      <c r="AI4122" s="70">
        <f t="shared" si="775"/>
        <v>22.926500000000001</v>
      </c>
      <c r="AJ4122" s="74">
        <f t="shared" si="776"/>
        <v>1909.7780201154376</v>
      </c>
      <c r="AK4122" s="74">
        <f t="shared" si="777"/>
        <v>4.355422852300137</v>
      </c>
      <c r="AL4122" s="73">
        <f t="shared" si="778"/>
        <v>4.355422852300137</v>
      </c>
    </row>
    <row r="4123" spans="1:38" hidden="1">
      <c r="A4123" s="42" t="s">
        <v>241</v>
      </c>
      <c r="B4123" s="42" t="s">
        <v>178</v>
      </c>
      <c r="C4123" s="43">
        <v>40081</v>
      </c>
      <c r="D4123" s="42">
        <v>2009</v>
      </c>
      <c r="E4123" s="44">
        <v>0.5</v>
      </c>
      <c r="F4123" s="44">
        <v>0.52777777777777779</v>
      </c>
      <c r="G4123" s="44">
        <f t="shared" si="774"/>
        <v>2.777777777777779E-2</v>
      </c>
      <c r="H4123" s="45">
        <v>2</v>
      </c>
      <c r="I4123" s="45">
        <v>1</v>
      </c>
      <c r="J4123" s="45">
        <v>2</v>
      </c>
      <c r="K4123" s="45">
        <v>2</v>
      </c>
      <c r="L4123" s="42" t="s">
        <v>41</v>
      </c>
      <c r="M4123" s="14" t="s">
        <v>42</v>
      </c>
      <c r="N4123" s="45">
        <v>2</v>
      </c>
      <c r="O4123" s="42">
        <f t="shared" si="766"/>
        <v>21.45</v>
      </c>
      <c r="P4123" s="42">
        <v>6.5</v>
      </c>
      <c r="Q4123" s="42">
        <f t="shared" si="779"/>
        <v>26.4</v>
      </c>
      <c r="R4123" s="42">
        <v>8</v>
      </c>
      <c r="S4123" s="42">
        <f t="shared" si="767"/>
        <v>26.4</v>
      </c>
      <c r="T4123" s="42">
        <v>8</v>
      </c>
      <c r="U4123" s="42">
        <f t="shared" si="768"/>
        <v>23.924999999999997</v>
      </c>
      <c r="V4123" s="42">
        <f t="shared" si="769"/>
        <v>7.25</v>
      </c>
      <c r="W4123" s="46">
        <v>27.843990000000002</v>
      </c>
      <c r="X4123" s="46">
        <v>-115.14184</v>
      </c>
      <c r="Y4123" s="65" t="s">
        <v>43</v>
      </c>
      <c r="Z4123" s="45" t="s">
        <v>43</v>
      </c>
      <c r="AA4123" s="45">
        <v>9</v>
      </c>
      <c r="AB4123" s="42" t="s">
        <v>46</v>
      </c>
      <c r="AC4123" s="42">
        <v>3</v>
      </c>
      <c r="AD4123" s="42">
        <v>15</v>
      </c>
      <c r="AE4123" s="45">
        <v>1</v>
      </c>
      <c r="AF4123" s="42">
        <v>13</v>
      </c>
      <c r="AG4123" s="42">
        <v>240</v>
      </c>
      <c r="AH4123" t="s">
        <v>250</v>
      </c>
      <c r="AI4123" s="70">
        <f t="shared" si="775"/>
        <v>12.454500000000001</v>
      </c>
      <c r="AJ4123" s="74">
        <f t="shared" si="776"/>
        <v>245.7787754986133</v>
      </c>
      <c r="AK4123" s="74">
        <f t="shared" si="777"/>
        <v>2.9024816296394529E-2</v>
      </c>
      <c r="AL4123" s="73">
        <f t="shared" si="778"/>
        <v>2.9024816296394529E-2</v>
      </c>
    </row>
    <row r="4124" spans="1:38" hidden="1">
      <c r="A4124" s="42" t="s">
        <v>241</v>
      </c>
      <c r="B4124" s="42" t="s">
        <v>178</v>
      </c>
      <c r="C4124" s="43">
        <v>40081</v>
      </c>
      <c r="D4124" s="42">
        <v>2009</v>
      </c>
      <c r="E4124" s="44">
        <v>0.5</v>
      </c>
      <c r="F4124" s="44">
        <v>0.52777777777777779</v>
      </c>
      <c r="G4124" s="44">
        <f t="shared" si="774"/>
        <v>2.777777777777779E-2</v>
      </c>
      <c r="H4124" s="45">
        <v>2</v>
      </c>
      <c r="I4124" s="45">
        <v>1</v>
      </c>
      <c r="J4124" s="45">
        <v>2</v>
      </c>
      <c r="K4124" s="45">
        <v>2</v>
      </c>
      <c r="L4124" s="42" t="s">
        <v>41</v>
      </c>
      <c r="M4124" s="14" t="s">
        <v>42</v>
      </c>
      <c r="N4124" s="45">
        <v>2</v>
      </c>
      <c r="O4124" s="42">
        <f t="shared" si="766"/>
        <v>21.45</v>
      </c>
      <c r="P4124" s="42">
        <v>6.5</v>
      </c>
      <c r="Q4124" s="42">
        <f t="shared" si="779"/>
        <v>26.4</v>
      </c>
      <c r="R4124" s="42">
        <v>8</v>
      </c>
      <c r="S4124" s="42">
        <f t="shared" si="767"/>
        <v>26.4</v>
      </c>
      <c r="T4124" s="42">
        <v>8</v>
      </c>
      <c r="U4124" s="42">
        <f t="shared" si="768"/>
        <v>23.924999999999997</v>
      </c>
      <c r="V4124" s="42">
        <f t="shared" si="769"/>
        <v>7.25</v>
      </c>
      <c r="W4124" s="46">
        <v>27.843990000000002</v>
      </c>
      <c r="X4124" s="46">
        <v>-115.14184</v>
      </c>
      <c r="Y4124" s="65" t="s">
        <v>43</v>
      </c>
      <c r="Z4124" s="45" t="s">
        <v>43</v>
      </c>
      <c r="AA4124" s="45">
        <v>9</v>
      </c>
      <c r="AB4124" s="42" t="s">
        <v>46</v>
      </c>
      <c r="AC4124" s="42">
        <v>3</v>
      </c>
      <c r="AD4124" s="42">
        <v>17</v>
      </c>
      <c r="AE4124" s="45">
        <v>1</v>
      </c>
      <c r="AF4124" s="42">
        <v>13</v>
      </c>
      <c r="AG4124" s="42">
        <v>240</v>
      </c>
      <c r="AH4124" t="s">
        <v>250</v>
      </c>
      <c r="AI4124" s="70">
        <f t="shared" si="775"/>
        <v>13.9505</v>
      </c>
      <c r="AJ4124" s="74">
        <f t="shared" si="776"/>
        <v>359.80704047984557</v>
      </c>
      <c r="AK4124" s="74">
        <f t="shared" si="777"/>
        <v>0.32549830524759849</v>
      </c>
      <c r="AL4124" s="73">
        <f t="shared" si="778"/>
        <v>0.32549830524759849</v>
      </c>
    </row>
    <row r="4125" spans="1:38" hidden="1">
      <c r="A4125" s="42" t="s">
        <v>241</v>
      </c>
      <c r="B4125" s="42" t="s">
        <v>178</v>
      </c>
      <c r="C4125" s="43">
        <v>40081</v>
      </c>
      <c r="D4125" s="42">
        <v>2009</v>
      </c>
      <c r="E4125" s="44">
        <v>0.5</v>
      </c>
      <c r="F4125" s="44">
        <v>0.52777777777777779</v>
      </c>
      <c r="G4125" s="44">
        <f t="shared" si="774"/>
        <v>2.777777777777779E-2</v>
      </c>
      <c r="H4125" s="45">
        <v>2</v>
      </c>
      <c r="I4125" s="45">
        <v>1</v>
      </c>
      <c r="J4125" s="45">
        <v>2</v>
      </c>
      <c r="K4125" s="45">
        <v>2</v>
      </c>
      <c r="L4125" s="42" t="s">
        <v>41</v>
      </c>
      <c r="M4125" s="14" t="s">
        <v>42</v>
      </c>
      <c r="N4125" s="45">
        <v>2</v>
      </c>
      <c r="O4125" s="42">
        <f t="shared" si="766"/>
        <v>21.45</v>
      </c>
      <c r="P4125" s="42">
        <v>6.5</v>
      </c>
      <c r="Q4125" s="42">
        <f t="shared" si="779"/>
        <v>26.4</v>
      </c>
      <c r="R4125" s="42">
        <v>8</v>
      </c>
      <c r="S4125" s="42">
        <f t="shared" si="767"/>
        <v>26.4</v>
      </c>
      <c r="T4125" s="42">
        <v>8</v>
      </c>
      <c r="U4125" s="42">
        <f t="shared" si="768"/>
        <v>23.924999999999997</v>
      </c>
      <c r="V4125" s="42">
        <f t="shared" si="769"/>
        <v>7.25</v>
      </c>
      <c r="W4125" s="46">
        <v>27.843990000000002</v>
      </c>
      <c r="X4125" s="46">
        <v>-115.14184</v>
      </c>
      <c r="Y4125" s="65" t="s">
        <v>43</v>
      </c>
      <c r="Z4125" s="45" t="s">
        <v>43</v>
      </c>
      <c r="AA4125" s="45">
        <v>9</v>
      </c>
      <c r="AB4125" s="42" t="s">
        <v>46</v>
      </c>
      <c r="AC4125" s="42">
        <v>3</v>
      </c>
      <c r="AD4125" s="42">
        <v>17</v>
      </c>
      <c r="AE4125" s="45">
        <v>1</v>
      </c>
      <c r="AF4125" s="42">
        <v>13</v>
      </c>
      <c r="AG4125" s="42">
        <v>240</v>
      </c>
      <c r="AH4125" t="s">
        <v>250</v>
      </c>
      <c r="AI4125" s="70">
        <f t="shared" si="775"/>
        <v>13.9505</v>
      </c>
      <c r="AJ4125" s="74">
        <f t="shared" si="776"/>
        <v>359.80704047984557</v>
      </c>
      <c r="AK4125" s="74">
        <f t="shared" si="777"/>
        <v>0.32549830524759849</v>
      </c>
      <c r="AL4125" s="73">
        <f t="shared" si="778"/>
        <v>0.32549830524759849</v>
      </c>
    </row>
    <row r="4126" spans="1:38" hidden="1">
      <c r="A4126" s="42" t="s">
        <v>241</v>
      </c>
      <c r="B4126" s="42" t="s">
        <v>178</v>
      </c>
      <c r="C4126" s="43">
        <v>40081</v>
      </c>
      <c r="D4126" s="42">
        <v>2009</v>
      </c>
      <c r="E4126" s="44">
        <v>0.5</v>
      </c>
      <c r="F4126" s="44">
        <v>0.52777777777777779</v>
      </c>
      <c r="G4126" s="44">
        <f t="shared" si="774"/>
        <v>2.777777777777779E-2</v>
      </c>
      <c r="H4126" s="45">
        <v>2</v>
      </c>
      <c r="I4126" s="45">
        <v>1</v>
      </c>
      <c r="J4126" s="45">
        <v>2</v>
      </c>
      <c r="K4126" s="45">
        <v>2</v>
      </c>
      <c r="L4126" s="42" t="s">
        <v>41</v>
      </c>
      <c r="M4126" s="14" t="s">
        <v>42</v>
      </c>
      <c r="N4126" s="45">
        <v>2</v>
      </c>
      <c r="O4126" s="42">
        <f t="shared" si="766"/>
        <v>21.45</v>
      </c>
      <c r="P4126" s="42">
        <v>6.5</v>
      </c>
      <c r="Q4126" s="42">
        <f t="shared" si="779"/>
        <v>26.4</v>
      </c>
      <c r="R4126" s="42">
        <v>8</v>
      </c>
      <c r="S4126" s="42">
        <f t="shared" si="767"/>
        <v>26.4</v>
      </c>
      <c r="T4126" s="42">
        <v>8</v>
      </c>
      <c r="U4126" s="42">
        <f t="shared" si="768"/>
        <v>23.924999999999997</v>
      </c>
      <c r="V4126" s="42">
        <f t="shared" si="769"/>
        <v>7.25</v>
      </c>
      <c r="W4126" s="46">
        <v>27.843990000000002</v>
      </c>
      <c r="X4126" s="46">
        <v>-115.14184</v>
      </c>
      <c r="Y4126" s="65" t="s">
        <v>43</v>
      </c>
      <c r="Z4126" s="45" t="s">
        <v>43</v>
      </c>
      <c r="AA4126" s="45">
        <v>9</v>
      </c>
      <c r="AB4126" s="42" t="s">
        <v>46</v>
      </c>
      <c r="AC4126" s="42">
        <v>3</v>
      </c>
      <c r="AD4126" s="42">
        <v>19</v>
      </c>
      <c r="AE4126" s="45">
        <v>1</v>
      </c>
      <c r="AF4126" s="42">
        <v>13</v>
      </c>
      <c r="AG4126" s="42">
        <v>240</v>
      </c>
      <c r="AH4126" t="s">
        <v>250</v>
      </c>
      <c r="AI4126" s="70">
        <f t="shared" si="775"/>
        <v>15.4465</v>
      </c>
      <c r="AJ4126" s="74">
        <f t="shared" si="776"/>
        <v>506.66058069508574</v>
      </c>
      <c r="AK4126" s="74">
        <f t="shared" si="777"/>
        <v>0.70731750980722297</v>
      </c>
      <c r="AL4126" s="73">
        <f t="shared" si="778"/>
        <v>0.70731750980722297</v>
      </c>
    </row>
    <row r="4127" spans="1:38" hidden="1">
      <c r="A4127" s="42" t="s">
        <v>241</v>
      </c>
      <c r="B4127" s="42" t="s">
        <v>178</v>
      </c>
      <c r="C4127" s="43">
        <v>40081</v>
      </c>
      <c r="D4127" s="42">
        <v>2009</v>
      </c>
      <c r="E4127" s="44">
        <v>0.5</v>
      </c>
      <c r="F4127" s="44">
        <v>0.52777777777777779</v>
      </c>
      <c r="G4127" s="44">
        <f t="shared" si="774"/>
        <v>2.777777777777779E-2</v>
      </c>
      <c r="H4127" s="45">
        <v>2</v>
      </c>
      <c r="I4127" s="45">
        <v>1</v>
      </c>
      <c r="J4127" s="45">
        <v>2</v>
      </c>
      <c r="K4127" s="45">
        <v>2</v>
      </c>
      <c r="L4127" s="42" t="s">
        <v>41</v>
      </c>
      <c r="M4127" s="14" t="s">
        <v>42</v>
      </c>
      <c r="N4127" s="45">
        <v>2</v>
      </c>
      <c r="O4127" s="42">
        <f t="shared" si="766"/>
        <v>21.45</v>
      </c>
      <c r="P4127" s="42">
        <v>6.5</v>
      </c>
      <c r="Q4127" s="42">
        <f t="shared" si="779"/>
        <v>26.4</v>
      </c>
      <c r="R4127" s="42">
        <v>8</v>
      </c>
      <c r="S4127" s="42">
        <f t="shared" si="767"/>
        <v>26.4</v>
      </c>
      <c r="T4127" s="42">
        <v>8</v>
      </c>
      <c r="U4127" s="42">
        <f t="shared" si="768"/>
        <v>23.924999999999997</v>
      </c>
      <c r="V4127" s="42">
        <f t="shared" si="769"/>
        <v>7.25</v>
      </c>
      <c r="W4127" s="46">
        <v>27.843990000000002</v>
      </c>
      <c r="X4127" s="46">
        <v>-115.14184</v>
      </c>
      <c r="Y4127" s="65" t="s">
        <v>43</v>
      </c>
      <c r="Z4127" s="45" t="s">
        <v>43</v>
      </c>
      <c r="AA4127" s="45">
        <v>9</v>
      </c>
      <c r="AB4127" s="42" t="s">
        <v>46</v>
      </c>
      <c r="AC4127" s="42">
        <v>3</v>
      </c>
      <c r="AD4127" s="42">
        <v>20</v>
      </c>
      <c r="AE4127" s="45">
        <v>1</v>
      </c>
      <c r="AF4127" s="42">
        <v>13</v>
      </c>
      <c r="AG4127" s="42">
        <v>240</v>
      </c>
      <c r="AH4127" t="s">
        <v>250</v>
      </c>
      <c r="AI4127" s="70">
        <f t="shared" si="775"/>
        <v>16.194500000000001</v>
      </c>
      <c r="AJ4127" s="74">
        <f t="shared" si="776"/>
        <v>593.9131834357014</v>
      </c>
      <c r="AK4127" s="74">
        <f t="shared" si="777"/>
        <v>0.93417427693282351</v>
      </c>
      <c r="AL4127" s="73">
        <f t="shared" si="778"/>
        <v>0.93417427693282351</v>
      </c>
    </row>
    <row r="4128" spans="1:38" hidden="1">
      <c r="A4128" s="42" t="s">
        <v>241</v>
      </c>
      <c r="B4128" s="42" t="s">
        <v>178</v>
      </c>
      <c r="C4128" s="43">
        <v>40081</v>
      </c>
      <c r="D4128" s="42">
        <v>2009</v>
      </c>
      <c r="E4128" s="44">
        <v>0.5</v>
      </c>
      <c r="F4128" s="44">
        <v>0.52777777777777779</v>
      </c>
      <c r="G4128" s="44">
        <f t="shared" si="774"/>
        <v>2.777777777777779E-2</v>
      </c>
      <c r="H4128" s="45">
        <v>2</v>
      </c>
      <c r="I4128" s="45">
        <v>1</v>
      </c>
      <c r="J4128" s="45">
        <v>2</v>
      </c>
      <c r="K4128" s="45">
        <v>2</v>
      </c>
      <c r="L4128" s="42" t="s">
        <v>41</v>
      </c>
      <c r="M4128" s="14" t="s">
        <v>42</v>
      </c>
      <c r="N4128" s="45">
        <v>2</v>
      </c>
      <c r="O4128" s="42">
        <f t="shared" si="766"/>
        <v>21.45</v>
      </c>
      <c r="P4128" s="42">
        <v>6.5</v>
      </c>
      <c r="Q4128" s="42">
        <f t="shared" si="779"/>
        <v>26.4</v>
      </c>
      <c r="R4128" s="42">
        <v>8</v>
      </c>
      <c r="S4128" s="42">
        <f t="shared" si="767"/>
        <v>26.4</v>
      </c>
      <c r="T4128" s="42">
        <v>8</v>
      </c>
      <c r="U4128" s="42">
        <f t="shared" si="768"/>
        <v>23.924999999999997</v>
      </c>
      <c r="V4128" s="42">
        <f t="shared" si="769"/>
        <v>7.25</v>
      </c>
      <c r="W4128" s="46">
        <v>27.843990000000002</v>
      </c>
      <c r="X4128" s="46">
        <v>-115.14184</v>
      </c>
      <c r="Y4128" s="65" t="s">
        <v>43</v>
      </c>
      <c r="Z4128" s="45" t="s">
        <v>43</v>
      </c>
      <c r="AA4128" s="45">
        <v>9</v>
      </c>
      <c r="AB4128" s="42" t="s">
        <v>46</v>
      </c>
      <c r="AC4128" s="42">
        <v>3</v>
      </c>
      <c r="AD4128" s="42">
        <v>22</v>
      </c>
      <c r="AE4128" s="45">
        <v>1</v>
      </c>
      <c r="AF4128" s="42">
        <v>13</v>
      </c>
      <c r="AG4128" s="42">
        <v>240</v>
      </c>
      <c r="AH4128" t="s">
        <v>250</v>
      </c>
      <c r="AI4128" s="70">
        <f t="shared" si="775"/>
        <v>17.6905</v>
      </c>
      <c r="AJ4128" s="74">
        <f t="shared" si="776"/>
        <v>799.19872211710003</v>
      </c>
      <c r="AK4128" s="74">
        <f t="shared" si="777"/>
        <v>1.4679166775044603</v>
      </c>
      <c r="AL4128" s="73">
        <f t="shared" si="778"/>
        <v>1.4679166775044603</v>
      </c>
    </row>
    <row r="4129" spans="1:38" hidden="1">
      <c r="A4129" s="42" t="s">
        <v>241</v>
      </c>
      <c r="B4129" s="42" t="s">
        <v>178</v>
      </c>
      <c r="C4129" s="43">
        <v>40081</v>
      </c>
      <c r="D4129" s="42">
        <v>2009</v>
      </c>
      <c r="E4129" s="44">
        <v>0.5</v>
      </c>
      <c r="F4129" s="44">
        <v>0.52777777777777779</v>
      </c>
      <c r="G4129" s="44">
        <f t="shared" si="774"/>
        <v>2.777777777777779E-2</v>
      </c>
      <c r="H4129" s="45">
        <v>2</v>
      </c>
      <c r="I4129" s="45">
        <v>1</v>
      </c>
      <c r="J4129" s="45">
        <v>2</v>
      </c>
      <c r="K4129" s="45">
        <v>2</v>
      </c>
      <c r="L4129" s="42" t="s">
        <v>41</v>
      </c>
      <c r="M4129" s="14" t="s">
        <v>42</v>
      </c>
      <c r="N4129" s="45">
        <v>2</v>
      </c>
      <c r="O4129" s="42">
        <f t="shared" si="766"/>
        <v>21.45</v>
      </c>
      <c r="P4129" s="42">
        <v>6.5</v>
      </c>
      <c r="Q4129" s="42">
        <f t="shared" si="779"/>
        <v>26.4</v>
      </c>
      <c r="R4129" s="42">
        <v>8</v>
      </c>
      <c r="S4129" s="42">
        <f t="shared" si="767"/>
        <v>26.4</v>
      </c>
      <c r="T4129" s="42">
        <v>8</v>
      </c>
      <c r="U4129" s="42">
        <f t="shared" si="768"/>
        <v>23.924999999999997</v>
      </c>
      <c r="V4129" s="42">
        <f t="shared" si="769"/>
        <v>7.25</v>
      </c>
      <c r="W4129" s="46">
        <v>27.843990000000002</v>
      </c>
      <c r="X4129" s="46">
        <v>-115.14184</v>
      </c>
      <c r="Y4129" s="65" t="s">
        <v>43</v>
      </c>
      <c r="Z4129" s="45" t="s">
        <v>43</v>
      </c>
      <c r="AA4129" s="45">
        <v>9</v>
      </c>
      <c r="AB4129" s="42" t="s">
        <v>46</v>
      </c>
      <c r="AC4129" s="42">
        <v>3</v>
      </c>
      <c r="AD4129" s="42">
        <v>26</v>
      </c>
      <c r="AE4129" s="45">
        <v>1</v>
      </c>
      <c r="AF4129" s="42">
        <v>13</v>
      </c>
      <c r="AG4129" s="42">
        <v>240</v>
      </c>
      <c r="AH4129" t="s">
        <v>250</v>
      </c>
      <c r="AI4129" s="70">
        <f t="shared" si="775"/>
        <v>20.682500000000001</v>
      </c>
      <c r="AJ4129" s="74">
        <f t="shared" si="776"/>
        <v>1351.0586714113065</v>
      </c>
      <c r="AK4129" s="74">
        <f t="shared" si="777"/>
        <v>2.9027525456693968</v>
      </c>
      <c r="AL4129" s="73">
        <f t="shared" si="778"/>
        <v>2.9027525456693968</v>
      </c>
    </row>
    <row r="4130" spans="1:38" hidden="1">
      <c r="A4130" s="42" t="s">
        <v>241</v>
      </c>
      <c r="B4130" s="42" t="s">
        <v>178</v>
      </c>
      <c r="C4130" s="43">
        <v>40081</v>
      </c>
      <c r="D4130" s="42">
        <v>2009</v>
      </c>
      <c r="E4130" s="44">
        <v>0.5</v>
      </c>
      <c r="F4130" s="44">
        <v>0.52777777777777779</v>
      </c>
      <c r="G4130" s="44">
        <f t="shared" si="774"/>
        <v>2.777777777777779E-2</v>
      </c>
      <c r="H4130" s="45">
        <v>2</v>
      </c>
      <c r="I4130" s="45">
        <v>1</v>
      </c>
      <c r="J4130" s="45">
        <v>2</v>
      </c>
      <c r="K4130" s="45">
        <v>2</v>
      </c>
      <c r="L4130" s="42" t="s">
        <v>41</v>
      </c>
      <c r="M4130" s="14" t="s">
        <v>42</v>
      </c>
      <c r="N4130" s="45">
        <v>2</v>
      </c>
      <c r="O4130" s="42">
        <f t="shared" si="766"/>
        <v>21.45</v>
      </c>
      <c r="P4130" s="42">
        <v>6.5</v>
      </c>
      <c r="Q4130" s="42">
        <f t="shared" si="779"/>
        <v>26.4</v>
      </c>
      <c r="R4130" s="42">
        <v>8</v>
      </c>
      <c r="S4130" s="42">
        <f t="shared" si="767"/>
        <v>26.4</v>
      </c>
      <c r="T4130" s="42">
        <v>8</v>
      </c>
      <c r="U4130" s="42">
        <f t="shared" si="768"/>
        <v>23.924999999999997</v>
      </c>
      <c r="V4130" s="42">
        <f t="shared" si="769"/>
        <v>7.25</v>
      </c>
      <c r="W4130" s="46">
        <v>27.843990000000002</v>
      </c>
      <c r="X4130" s="46">
        <v>-115.14184</v>
      </c>
      <c r="Y4130" s="65" t="s">
        <v>43</v>
      </c>
      <c r="Z4130" s="45" t="s">
        <v>43</v>
      </c>
      <c r="AA4130" s="45">
        <v>9</v>
      </c>
      <c r="AB4130" s="42" t="s">
        <v>46</v>
      </c>
      <c r="AC4130" s="42">
        <v>4</v>
      </c>
      <c r="AD4130" s="42">
        <v>14</v>
      </c>
      <c r="AE4130" s="45">
        <v>1</v>
      </c>
      <c r="AF4130" s="42">
        <v>19</v>
      </c>
      <c r="AG4130" s="42">
        <v>240</v>
      </c>
      <c r="AH4130" t="s">
        <v>250</v>
      </c>
      <c r="AI4130" s="70">
        <f t="shared" si="775"/>
        <v>11.7065</v>
      </c>
      <c r="AJ4130" s="74">
        <f t="shared" si="776"/>
        <v>199.60111901661068</v>
      </c>
      <c r="AK4130" s="74">
        <f t="shared" si="777"/>
        <v>-9.1037090556812195E-2</v>
      </c>
      <c r="AL4130" s="73">
        <f t="shared" si="778"/>
        <v>0</v>
      </c>
    </row>
    <row r="4131" spans="1:38" hidden="1">
      <c r="A4131" s="42" t="s">
        <v>241</v>
      </c>
      <c r="B4131" s="42" t="s">
        <v>178</v>
      </c>
      <c r="C4131" s="43">
        <v>40081</v>
      </c>
      <c r="D4131" s="42">
        <v>2009</v>
      </c>
      <c r="E4131" s="44">
        <v>0.5</v>
      </c>
      <c r="F4131" s="44">
        <v>0.52777777777777779</v>
      </c>
      <c r="G4131" s="44">
        <f t="shared" si="774"/>
        <v>2.777777777777779E-2</v>
      </c>
      <c r="H4131" s="45">
        <v>2</v>
      </c>
      <c r="I4131" s="45">
        <v>1</v>
      </c>
      <c r="J4131" s="45">
        <v>2</v>
      </c>
      <c r="K4131" s="45">
        <v>2</v>
      </c>
      <c r="L4131" s="42" t="s">
        <v>41</v>
      </c>
      <c r="M4131" s="14" t="s">
        <v>42</v>
      </c>
      <c r="N4131" s="45">
        <v>2</v>
      </c>
      <c r="O4131" s="42">
        <f t="shared" si="766"/>
        <v>21.45</v>
      </c>
      <c r="P4131" s="42">
        <v>6.5</v>
      </c>
      <c r="Q4131" s="42">
        <f t="shared" si="779"/>
        <v>26.4</v>
      </c>
      <c r="R4131" s="42">
        <v>8</v>
      </c>
      <c r="S4131" s="42">
        <f t="shared" si="767"/>
        <v>26.4</v>
      </c>
      <c r="T4131" s="42">
        <v>8</v>
      </c>
      <c r="U4131" s="42">
        <f t="shared" si="768"/>
        <v>23.924999999999997</v>
      </c>
      <c r="V4131" s="42">
        <f t="shared" si="769"/>
        <v>7.25</v>
      </c>
      <c r="W4131" s="46">
        <v>27.843990000000002</v>
      </c>
      <c r="X4131" s="46">
        <v>-115.14184</v>
      </c>
      <c r="Y4131" s="65" t="s">
        <v>43</v>
      </c>
      <c r="Z4131" s="45" t="s">
        <v>43</v>
      </c>
      <c r="AA4131" s="45">
        <v>9</v>
      </c>
      <c r="AB4131" s="42" t="s">
        <v>46</v>
      </c>
      <c r="AC4131" s="42">
        <v>4</v>
      </c>
      <c r="AD4131" s="42">
        <v>19</v>
      </c>
      <c r="AE4131" s="45">
        <v>1</v>
      </c>
      <c r="AF4131" s="42">
        <v>19</v>
      </c>
      <c r="AG4131" s="42">
        <v>240</v>
      </c>
      <c r="AH4131" t="s">
        <v>250</v>
      </c>
      <c r="AI4131" s="70">
        <f t="shared" si="775"/>
        <v>15.4465</v>
      </c>
      <c r="AJ4131" s="74">
        <f t="shared" si="776"/>
        <v>506.66058069508574</v>
      </c>
      <c r="AK4131" s="74">
        <f t="shared" si="777"/>
        <v>0.70731750980722297</v>
      </c>
      <c r="AL4131" s="73">
        <f t="shared" si="778"/>
        <v>0.70731750980722297</v>
      </c>
    </row>
    <row r="4132" spans="1:38" hidden="1">
      <c r="A4132" s="42" t="s">
        <v>241</v>
      </c>
      <c r="B4132" s="42" t="s">
        <v>178</v>
      </c>
      <c r="C4132" s="43">
        <v>40081</v>
      </c>
      <c r="D4132" s="42">
        <v>2009</v>
      </c>
      <c r="E4132" s="44">
        <v>0.5</v>
      </c>
      <c r="F4132" s="44">
        <v>0.52777777777777779</v>
      </c>
      <c r="G4132" s="44">
        <f t="shared" si="774"/>
        <v>2.777777777777779E-2</v>
      </c>
      <c r="H4132" s="45">
        <v>2</v>
      </c>
      <c r="I4132" s="45">
        <v>1</v>
      </c>
      <c r="J4132" s="45">
        <v>2</v>
      </c>
      <c r="K4132" s="45">
        <v>2</v>
      </c>
      <c r="L4132" s="42" t="s">
        <v>41</v>
      </c>
      <c r="M4132" s="14" t="s">
        <v>42</v>
      </c>
      <c r="N4132" s="45">
        <v>2</v>
      </c>
      <c r="O4132" s="42">
        <f t="shared" si="766"/>
        <v>21.45</v>
      </c>
      <c r="P4132" s="42">
        <v>6.5</v>
      </c>
      <c r="Q4132" s="42">
        <f t="shared" si="779"/>
        <v>26.4</v>
      </c>
      <c r="R4132" s="42">
        <v>8</v>
      </c>
      <c r="S4132" s="42">
        <f t="shared" si="767"/>
        <v>26.4</v>
      </c>
      <c r="T4132" s="42">
        <v>8</v>
      </c>
      <c r="U4132" s="42">
        <f t="shared" si="768"/>
        <v>23.924999999999997</v>
      </c>
      <c r="V4132" s="42">
        <f t="shared" si="769"/>
        <v>7.25</v>
      </c>
      <c r="W4132" s="46">
        <v>27.843990000000002</v>
      </c>
      <c r="X4132" s="46">
        <v>-115.14184</v>
      </c>
      <c r="Y4132" s="65" t="s">
        <v>43</v>
      </c>
      <c r="Z4132" s="45" t="s">
        <v>43</v>
      </c>
      <c r="AA4132" s="45">
        <v>9</v>
      </c>
      <c r="AB4132" s="42" t="s">
        <v>46</v>
      </c>
      <c r="AC4132" s="42">
        <v>5</v>
      </c>
      <c r="AD4132" s="42">
        <v>22</v>
      </c>
      <c r="AE4132" s="45">
        <v>1</v>
      </c>
      <c r="AF4132" s="42">
        <v>24</v>
      </c>
      <c r="AG4132" s="42">
        <v>240</v>
      </c>
      <c r="AH4132" t="s">
        <v>250</v>
      </c>
      <c r="AI4132" s="70">
        <f t="shared" si="775"/>
        <v>17.6905</v>
      </c>
      <c r="AJ4132" s="74">
        <f t="shared" si="776"/>
        <v>799.19872211710003</v>
      </c>
      <c r="AK4132" s="74">
        <f t="shared" si="777"/>
        <v>1.4679166775044603</v>
      </c>
      <c r="AL4132" s="73">
        <f t="shared" si="778"/>
        <v>1.4679166775044603</v>
      </c>
    </row>
    <row r="4133" spans="1:38" hidden="1">
      <c r="A4133" s="42" t="s">
        <v>241</v>
      </c>
      <c r="B4133" s="42" t="s">
        <v>178</v>
      </c>
      <c r="C4133" s="43">
        <v>40081</v>
      </c>
      <c r="D4133" s="42">
        <v>2009</v>
      </c>
      <c r="E4133" s="44">
        <v>0.5</v>
      </c>
      <c r="F4133" s="44">
        <v>0.52777777777777779</v>
      </c>
      <c r="G4133" s="44">
        <f t="shared" si="774"/>
        <v>2.777777777777779E-2</v>
      </c>
      <c r="H4133" s="45">
        <v>2</v>
      </c>
      <c r="I4133" s="45">
        <v>1</v>
      </c>
      <c r="J4133" s="45">
        <v>2</v>
      </c>
      <c r="K4133" s="45">
        <v>2</v>
      </c>
      <c r="L4133" s="42" t="s">
        <v>41</v>
      </c>
      <c r="M4133" s="14" t="s">
        <v>42</v>
      </c>
      <c r="N4133" s="45">
        <v>2</v>
      </c>
      <c r="O4133" s="42">
        <f t="shared" si="766"/>
        <v>21.45</v>
      </c>
      <c r="P4133" s="42">
        <v>6.5</v>
      </c>
      <c r="Q4133" s="42">
        <f t="shared" si="779"/>
        <v>26.4</v>
      </c>
      <c r="R4133" s="42">
        <v>8</v>
      </c>
      <c r="S4133" s="42">
        <f t="shared" si="767"/>
        <v>26.4</v>
      </c>
      <c r="T4133" s="42">
        <v>8</v>
      </c>
      <c r="U4133" s="42">
        <f t="shared" si="768"/>
        <v>23.924999999999997</v>
      </c>
      <c r="V4133" s="42">
        <f t="shared" si="769"/>
        <v>7.25</v>
      </c>
      <c r="W4133" s="46">
        <v>27.843990000000002</v>
      </c>
      <c r="X4133" s="46">
        <v>-115.14184</v>
      </c>
      <c r="Y4133" s="65" t="s">
        <v>43</v>
      </c>
      <c r="Z4133" s="45" t="s">
        <v>43</v>
      </c>
      <c r="AA4133" s="45">
        <v>9</v>
      </c>
      <c r="AB4133" s="42" t="s">
        <v>46</v>
      </c>
      <c r="AC4133" s="42">
        <v>6</v>
      </c>
      <c r="AD4133" s="42">
        <v>15</v>
      </c>
      <c r="AE4133" s="45">
        <v>1</v>
      </c>
      <c r="AF4133" s="42">
        <v>27</v>
      </c>
      <c r="AG4133" s="42">
        <v>240</v>
      </c>
      <c r="AH4133" t="s">
        <v>250</v>
      </c>
      <c r="AI4133" s="70">
        <f t="shared" si="775"/>
        <v>12.454500000000001</v>
      </c>
      <c r="AJ4133" s="74">
        <f t="shared" si="776"/>
        <v>245.7787754986133</v>
      </c>
      <c r="AK4133" s="74">
        <f t="shared" si="777"/>
        <v>2.9024816296394529E-2</v>
      </c>
      <c r="AL4133" s="73">
        <f t="shared" si="778"/>
        <v>2.9024816296394529E-2</v>
      </c>
    </row>
    <row r="4134" spans="1:38" hidden="1">
      <c r="A4134" s="42" t="s">
        <v>241</v>
      </c>
      <c r="B4134" s="42" t="s">
        <v>178</v>
      </c>
      <c r="C4134" s="43">
        <v>40081</v>
      </c>
      <c r="D4134" s="42">
        <v>2009</v>
      </c>
      <c r="E4134" s="44">
        <v>0.5</v>
      </c>
      <c r="F4134" s="44">
        <v>0.52777777777777779</v>
      </c>
      <c r="G4134" s="44">
        <f t="shared" si="774"/>
        <v>2.777777777777779E-2</v>
      </c>
      <c r="H4134" s="45">
        <v>2</v>
      </c>
      <c r="I4134" s="45">
        <v>1</v>
      </c>
      <c r="J4134" s="45">
        <v>2</v>
      </c>
      <c r="K4134" s="45">
        <v>2</v>
      </c>
      <c r="L4134" s="42" t="s">
        <v>41</v>
      </c>
      <c r="M4134" s="14" t="s">
        <v>42</v>
      </c>
      <c r="N4134" s="45">
        <v>2</v>
      </c>
      <c r="O4134" s="42">
        <f t="shared" si="766"/>
        <v>21.45</v>
      </c>
      <c r="P4134" s="42">
        <v>6.5</v>
      </c>
      <c r="Q4134" s="42">
        <f t="shared" si="779"/>
        <v>26.4</v>
      </c>
      <c r="R4134" s="42">
        <v>8</v>
      </c>
      <c r="S4134" s="42">
        <f t="shared" si="767"/>
        <v>26.4</v>
      </c>
      <c r="T4134" s="42">
        <v>8</v>
      </c>
      <c r="U4134" s="42">
        <f t="shared" si="768"/>
        <v>23.924999999999997</v>
      </c>
      <c r="V4134" s="42">
        <f t="shared" si="769"/>
        <v>7.25</v>
      </c>
      <c r="W4134" s="46">
        <v>27.843990000000002</v>
      </c>
      <c r="X4134" s="46">
        <v>-115.14184</v>
      </c>
      <c r="Y4134" s="65" t="s">
        <v>43</v>
      </c>
      <c r="Z4134" s="45" t="s">
        <v>43</v>
      </c>
      <c r="AA4134" s="45">
        <v>9</v>
      </c>
      <c r="AB4134" s="42" t="s">
        <v>46</v>
      </c>
      <c r="AC4134" s="42">
        <v>7</v>
      </c>
      <c r="AD4134" s="42">
        <v>16</v>
      </c>
      <c r="AE4134" s="45">
        <v>1</v>
      </c>
      <c r="AF4134" s="42">
        <v>36</v>
      </c>
      <c r="AG4134" s="42">
        <v>240</v>
      </c>
      <c r="AH4134" t="s">
        <v>250</v>
      </c>
      <c r="AI4134" s="70">
        <f t="shared" si="775"/>
        <v>13.202500000000001</v>
      </c>
      <c r="AJ4134" s="74">
        <f t="shared" si="776"/>
        <v>298.98731991165073</v>
      </c>
      <c r="AK4134" s="74">
        <f t="shared" si="777"/>
        <v>0.16736703177029189</v>
      </c>
      <c r="AL4134" s="73">
        <f t="shared" si="778"/>
        <v>0.16736703177029189</v>
      </c>
    </row>
    <row r="4135" spans="1:38" hidden="1">
      <c r="A4135" s="42" t="s">
        <v>241</v>
      </c>
      <c r="B4135" s="42" t="s">
        <v>178</v>
      </c>
      <c r="C4135" s="43">
        <v>40081</v>
      </c>
      <c r="D4135" s="42">
        <v>2009</v>
      </c>
      <c r="E4135" s="44">
        <v>0.5</v>
      </c>
      <c r="F4135" s="44">
        <v>0.52777777777777779</v>
      </c>
      <c r="G4135" s="44">
        <f t="shared" si="774"/>
        <v>2.777777777777779E-2</v>
      </c>
      <c r="H4135" s="45">
        <v>2</v>
      </c>
      <c r="I4135" s="45">
        <v>1</v>
      </c>
      <c r="J4135" s="45">
        <v>2</v>
      </c>
      <c r="K4135" s="45">
        <v>2</v>
      </c>
      <c r="L4135" s="42" t="s">
        <v>41</v>
      </c>
      <c r="M4135" s="14" t="s">
        <v>42</v>
      </c>
      <c r="N4135" s="45">
        <v>2</v>
      </c>
      <c r="O4135" s="42">
        <f t="shared" si="766"/>
        <v>21.45</v>
      </c>
      <c r="P4135" s="42">
        <v>6.5</v>
      </c>
      <c r="Q4135" s="42">
        <f t="shared" si="779"/>
        <v>26.4</v>
      </c>
      <c r="R4135" s="42">
        <v>8</v>
      </c>
      <c r="S4135" s="42">
        <f t="shared" si="767"/>
        <v>26.4</v>
      </c>
      <c r="T4135" s="42">
        <v>8</v>
      </c>
      <c r="U4135" s="42">
        <f t="shared" si="768"/>
        <v>23.924999999999997</v>
      </c>
      <c r="V4135" s="42">
        <f t="shared" si="769"/>
        <v>7.25</v>
      </c>
      <c r="W4135" s="46">
        <v>27.843990000000002</v>
      </c>
      <c r="X4135" s="46">
        <v>-115.14184</v>
      </c>
      <c r="Y4135" s="65" t="s">
        <v>43</v>
      </c>
      <c r="Z4135" s="45" t="s">
        <v>43</v>
      </c>
      <c r="AA4135" s="45">
        <v>9</v>
      </c>
      <c r="AB4135" s="42" t="s">
        <v>46</v>
      </c>
      <c r="AC4135" s="42">
        <v>7</v>
      </c>
      <c r="AD4135" s="42">
        <v>17</v>
      </c>
      <c r="AE4135" s="45">
        <v>1</v>
      </c>
      <c r="AF4135" s="42">
        <v>36</v>
      </c>
      <c r="AG4135" s="42">
        <v>240</v>
      </c>
      <c r="AH4135" t="s">
        <v>250</v>
      </c>
      <c r="AI4135" s="70">
        <f t="shared" si="775"/>
        <v>13.9505</v>
      </c>
      <c r="AJ4135" s="74">
        <f t="shared" si="776"/>
        <v>359.80704047984557</v>
      </c>
      <c r="AK4135" s="74">
        <f t="shared" si="777"/>
        <v>0.32549830524759849</v>
      </c>
      <c r="AL4135" s="73">
        <f t="shared" si="778"/>
        <v>0.32549830524759849</v>
      </c>
    </row>
    <row r="4136" spans="1:38" hidden="1">
      <c r="A4136" s="42" t="s">
        <v>241</v>
      </c>
      <c r="B4136" s="42" t="s">
        <v>178</v>
      </c>
      <c r="C4136" s="43">
        <v>40081</v>
      </c>
      <c r="D4136" s="42">
        <v>2009</v>
      </c>
      <c r="E4136" s="44">
        <v>0.5</v>
      </c>
      <c r="F4136" s="44">
        <v>0.52777777777777779</v>
      </c>
      <c r="G4136" s="44">
        <f t="shared" si="774"/>
        <v>2.777777777777779E-2</v>
      </c>
      <c r="H4136" s="45">
        <v>2</v>
      </c>
      <c r="I4136" s="45">
        <v>1</v>
      </c>
      <c r="J4136" s="45">
        <v>2</v>
      </c>
      <c r="K4136" s="45">
        <v>2</v>
      </c>
      <c r="L4136" s="42" t="s">
        <v>41</v>
      </c>
      <c r="M4136" s="14" t="s">
        <v>42</v>
      </c>
      <c r="N4136" s="45">
        <v>2</v>
      </c>
      <c r="O4136" s="42">
        <f t="shared" si="766"/>
        <v>21.45</v>
      </c>
      <c r="P4136" s="42">
        <v>6.5</v>
      </c>
      <c r="Q4136" s="42">
        <f t="shared" si="779"/>
        <v>26.4</v>
      </c>
      <c r="R4136" s="42">
        <v>8</v>
      </c>
      <c r="S4136" s="42">
        <f t="shared" si="767"/>
        <v>26.4</v>
      </c>
      <c r="T4136" s="42">
        <v>8</v>
      </c>
      <c r="U4136" s="42">
        <f t="shared" si="768"/>
        <v>23.924999999999997</v>
      </c>
      <c r="V4136" s="42">
        <f t="shared" si="769"/>
        <v>7.25</v>
      </c>
      <c r="W4136" s="46">
        <v>27.843990000000002</v>
      </c>
      <c r="X4136" s="46">
        <v>-115.14184</v>
      </c>
      <c r="Y4136" s="65" t="s">
        <v>43</v>
      </c>
      <c r="Z4136" s="45" t="s">
        <v>43</v>
      </c>
      <c r="AA4136" s="45">
        <v>9</v>
      </c>
      <c r="AB4136" s="42" t="s">
        <v>46</v>
      </c>
      <c r="AC4136" s="42">
        <v>8</v>
      </c>
      <c r="AD4136" s="42">
        <v>15</v>
      </c>
      <c r="AE4136" s="45">
        <v>1</v>
      </c>
      <c r="AF4136" s="42">
        <v>38</v>
      </c>
      <c r="AG4136" s="42">
        <v>240</v>
      </c>
      <c r="AH4136" t="s">
        <v>250</v>
      </c>
      <c r="AI4136" s="70">
        <f t="shared" si="775"/>
        <v>12.454500000000001</v>
      </c>
      <c r="AJ4136" s="74">
        <f t="shared" si="776"/>
        <v>245.7787754986133</v>
      </c>
      <c r="AK4136" s="74">
        <f t="shared" si="777"/>
        <v>2.9024816296394529E-2</v>
      </c>
      <c r="AL4136" s="73">
        <f t="shared" si="778"/>
        <v>2.9024816296394529E-2</v>
      </c>
    </row>
    <row r="4137" spans="1:38" hidden="1">
      <c r="A4137" s="42" t="s">
        <v>241</v>
      </c>
      <c r="B4137" s="42" t="s">
        <v>178</v>
      </c>
      <c r="C4137" s="43">
        <v>40081</v>
      </c>
      <c r="D4137" s="42">
        <v>2009</v>
      </c>
      <c r="E4137" s="44">
        <v>0.5</v>
      </c>
      <c r="F4137" s="44">
        <v>0.52777777777777779</v>
      </c>
      <c r="G4137" s="44">
        <f t="shared" si="774"/>
        <v>2.777777777777779E-2</v>
      </c>
      <c r="H4137" s="45">
        <v>2</v>
      </c>
      <c r="I4137" s="45">
        <v>1</v>
      </c>
      <c r="J4137" s="45">
        <v>2</v>
      </c>
      <c r="K4137" s="45">
        <v>2</v>
      </c>
      <c r="L4137" s="42" t="s">
        <v>41</v>
      </c>
      <c r="M4137" s="14" t="s">
        <v>42</v>
      </c>
      <c r="N4137" s="45">
        <v>2</v>
      </c>
      <c r="O4137" s="42">
        <f t="shared" si="766"/>
        <v>21.45</v>
      </c>
      <c r="P4137" s="42">
        <v>6.5</v>
      </c>
      <c r="Q4137" s="42">
        <f t="shared" si="779"/>
        <v>26.4</v>
      </c>
      <c r="R4137" s="42">
        <v>8</v>
      </c>
      <c r="S4137" s="42">
        <f t="shared" si="767"/>
        <v>26.4</v>
      </c>
      <c r="T4137" s="42">
        <v>8</v>
      </c>
      <c r="U4137" s="42">
        <f t="shared" si="768"/>
        <v>23.924999999999997</v>
      </c>
      <c r="V4137" s="42">
        <f t="shared" si="769"/>
        <v>7.25</v>
      </c>
      <c r="W4137" s="46">
        <v>27.843990000000002</v>
      </c>
      <c r="X4137" s="46">
        <v>-115.14184</v>
      </c>
      <c r="Y4137" s="65" t="s">
        <v>43</v>
      </c>
      <c r="Z4137" s="45" t="s">
        <v>43</v>
      </c>
      <c r="AA4137" s="45">
        <v>9</v>
      </c>
      <c r="AB4137" s="42" t="s">
        <v>46</v>
      </c>
      <c r="AC4137" s="42">
        <v>8</v>
      </c>
      <c r="AD4137" s="42">
        <v>18</v>
      </c>
      <c r="AE4137" s="45">
        <v>1</v>
      </c>
      <c r="AF4137" s="42">
        <v>38</v>
      </c>
      <c r="AG4137" s="42">
        <v>240</v>
      </c>
      <c r="AH4137" t="s">
        <v>250</v>
      </c>
      <c r="AI4137" s="70">
        <f t="shared" si="775"/>
        <v>14.698500000000001</v>
      </c>
      <c r="AJ4137" s="74">
        <f t="shared" si="776"/>
        <v>428.83019204754055</v>
      </c>
      <c r="AK4137" s="74">
        <f t="shared" si="777"/>
        <v>0.50495849932360548</v>
      </c>
      <c r="AL4137" s="73">
        <f t="shared" si="778"/>
        <v>0.50495849932360548</v>
      </c>
    </row>
    <row r="4138" spans="1:38" hidden="1">
      <c r="A4138" s="42" t="s">
        <v>241</v>
      </c>
      <c r="B4138" s="42" t="s">
        <v>178</v>
      </c>
      <c r="C4138" s="43">
        <v>40081</v>
      </c>
      <c r="D4138" s="42">
        <v>2009</v>
      </c>
      <c r="E4138" s="44">
        <v>0.5</v>
      </c>
      <c r="F4138" s="44">
        <v>0.52777777777777779</v>
      </c>
      <c r="G4138" s="44">
        <f t="shared" si="774"/>
        <v>2.777777777777779E-2</v>
      </c>
      <c r="H4138" s="45">
        <v>2</v>
      </c>
      <c r="I4138" s="45">
        <v>1</v>
      </c>
      <c r="J4138" s="45">
        <v>2</v>
      </c>
      <c r="K4138" s="45">
        <v>2</v>
      </c>
      <c r="L4138" s="42" t="s">
        <v>41</v>
      </c>
      <c r="M4138" s="14" t="s">
        <v>42</v>
      </c>
      <c r="N4138" s="45">
        <v>2</v>
      </c>
      <c r="O4138" s="42">
        <f t="shared" si="766"/>
        <v>21.45</v>
      </c>
      <c r="P4138" s="42">
        <v>6.5</v>
      </c>
      <c r="Q4138" s="42">
        <f t="shared" si="779"/>
        <v>26.4</v>
      </c>
      <c r="R4138" s="42">
        <v>8</v>
      </c>
      <c r="S4138" s="42">
        <f t="shared" si="767"/>
        <v>26.4</v>
      </c>
      <c r="T4138" s="42">
        <v>8</v>
      </c>
      <c r="U4138" s="42">
        <f t="shared" si="768"/>
        <v>23.924999999999997</v>
      </c>
      <c r="V4138" s="42">
        <f t="shared" si="769"/>
        <v>7.25</v>
      </c>
      <c r="W4138" s="46">
        <v>27.843990000000002</v>
      </c>
      <c r="X4138" s="46">
        <v>-115.14184</v>
      </c>
      <c r="Y4138" s="65" t="s">
        <v>43</v>
      </c>
      <c r="Z4138" s="45" t="s">
        <v>43</v>
      </c>
      <c r="AA4138" s="45">
        <v>9</v>
      </c>
      <c r="AB4138" s="42" t="s">
        <v>46</v>
      </c>
      <c r="AC4138" s="42">
        <v>8</v>
      </c>
      <c r="AD4138" s="42">
        <v>20</v>
      </c>
      <c r="AE4138" s="45">
        <v>1</v>
      </c>
      <c r="AF4138" s="42">
        <v>38</v>
      </c>
      <c r="AG4138" s="42">
        <v>240</v>
      </c>
      <c r="AH4138" t="s">
        <v>250</v>
      </c>
      <c r="AI4138" s="70">
        <f t="shared" si="775"/>
        <v>16.194500000000001</v>
      </c>
      <c r="AJ4138" s="74">
        <f t="shared" si="776"/>
        <v>593.9131834357014</v>
      </c>
      <c r="AK4138" s="74">
        <f t="shared" si="777"/>
        <v>0.93417427693282351</v>
      </c>
      <c r="AL4138" s="73">
        <f t="shared" si="778"/>
        <v>0.93417427693282351</v>
      </c>
    </row>
    <row r="4139" spans="1:38" hidden="1">
      <c r="A4139" s="42" t="s">
        <v>241</v>
      </c>
      <c r="B4139" s="42" t="s">
        <v>178</v>
      </c>
      <c r="C4139" s="43">
        <v>40081</v>
      </c>
      <c r="D4139" s="42">
        <v>2009</v>
      </c>
      <c r="E4139" s="44">
        <v>0.5</v>
      </c>
      <c r="F4139" s="44">
        <v>0.52777777777777779</v>
      </c>
      <c r="G4139" s="44">
        <f t="shared" si="774"/>
        <v>2.777777777777779E-2</v>
      </c>
      <c r="H4139" s="45">
        <v>2</v>
      </c>
      <c r="I4139" s="45">
        <v>1</v>
      </c>
      <c r="J4139" s="45">
        <v>2</v>
      </c>
      <c r="K4139" s="45">
        <v>2</v>
      </c>
      <c r="L4139" s="42" t="s">
        <v>41</v>
      </c>
      <c r="M4139" s="14" t="s">
        <v>42</v>
      </c>
      <c r="N4139" s="45">
        <v>2</v>
      </c>
      <c r="O4139" s="42">
        <f t="shared" si="766"/>
        <v>21.45</v>
      </c>
      <c r="P4139" s="42">
        <v>6.5</v>
      </c>
      <c r="Q4139" s="42">
        <f t="shared" si="779"/>
        <v>26.4</v>
      </c>
      <c r="R4139" s="42">
        <v>8</v>
      </c>
      <c r="S4139" s="42">
        <f t="shared" si="767"/>
        <v>26.4</v>
      </c>
      <c r="T4139" s="42">
        <v>8</v>
      </c>
      <c r="U4139" s="42">
        <f t="shared" si="768"/>
        <v>23.924999999999997</v>
      </c>
      <c r="V4139" s="42">
        <f t="shared" si="769"/>
        <v>7.25</v>
      </c>
      <c r="W4139" s="46">
        <v>27.843990000000002</v>
      </c>
      <c r="X4139" s="46">
        <v>-115.14184</v>
      </c>
      <c r="Y4139" s="65" t="s">
        <v>43</v>
      </c>
      <c r="Z4139" s="45" t="s">
        <v>43</v>
      </c>
      <c r="AA4139" s="45">
        <v>9</v>
      </c>
      <c r="AB4139" s="42" t="s">
        <v>46</v>
      </c>
      <c r="AC4139" s="42">
        <v>8</v>
      </c>
      <c r="AD4139" s="42">
        <v>22</v>
      </c>
      <c r="AE4139" s="45">
        <v>1</v>
      </c>
      <c r="AF4139" s="42">
        <v>38</v>
      </c>
      <c r="AG4139" s="42">
        <v>240</v>
      </c>
      <c r="AH4139" t="s">
        <v>250</v>
      </c>
      <c r="AI4139" s="70">
        <f t="shared" si="775"/>
        <v>17.6905</v>
      </c>
      <c r="AJ4139" s="74">
        <f t="shared" si="776"/>
        <v>799.19872211710003</v>
      </c>
      <c r="AK4139" s="74">
        <f t="shared" si="777"/>
        <v>1.4679166775044603</v>
      </c>
      <c r="AL4139" s="73">
        <f t="shared" si="778"/>
        <v>1.4679166775044603</v>
      </c>
    </row>
    <row r="4140" spans="1:38" hidden="1">
      <c r="A4140" s="42" t="s">
        <v>241</v>
      </c>
      <c r="B4140" s="42" t="s">
        <v>178</v>
      </c>
      <c r="C4140" s="43">
        <v>40081</v>
      </c>
      <c r="D4140" s="42">
        <v>2009</v>
      </c>
      <c r="E4140" s="44">
        <v>0.5</v>
      </c>
      <c r="F4140" s="44">
        <v>0.52777777777777779</v>
      </c>
      <c r="G4140" s="44">
        <f t="shared" si="774"/>
        <v>2.777777777777779E-2</v>
      </c>
      <c r="H4140" s="45">
        <v>2</v>
      </c>
      <c r="I4140" s="45">
        <v>1</v>
      </c>
      <c r="J4140" s="45">
        <v>2</v>
      </c>
      <c r="K4140" s="45">
        <v>2</v>
      </c>
      <c r="L4140" s="42" t="s">
        <v>41</v>
      </c>
      <c r="M4140" s="14" t="s">
        <v>42</v>
      </c>
      <c r="N4140" s="45">
        <v>2</v>
      </c>
      <c r="O4140" s="42">
        <f t="shared" si="766"/>
        <v>21.45</v>
      </c>
      <c r="P4140" s="42">
        <v>6.5</v>
      </c>
      <c r="Q4140" s="42">
        <f t="shared" si="779"/>
        <v>26.4</v>
      </c>
      <c r="R4140" s="42">
        <v>8</v>
      </c>
      <c r="S4140" s="42">
        <f t="shared" si="767"/>
        <v>26.4</v>
      </c>
      <c r="T4140" s="42">
        <v>8</v>
      </c>
      <c r="U4140" s="42">
        <f t="shared" si="768"/>
        <v>23.924999999999997</v>
      </c>
      <c r="V4140" s="42">
        <f t="shared" si="769"/>
        <v>7.25</v>
      </c>
      <c r="W4140" s="46">
        <v>27.843990000000002</v>
      </c>
      <c r="X4140" s="46">
        <v>-115.14184</v>
      </c>
      <c r="Y4140" s="65" t="s">
        <v>43</v>
      </c>
      <c r="Z4140" s="45" t="s">
        <v>43</v>
      </c>
      <c r="AA4140" s="45">
        <v>9</v>
      </c>
      <c r="AB4140" s="42" t="s">
        <v>46</v>
      </c>
      <c r="AC4140" s="42">
        <v>8</v>
      </c>
      <c r="AD4140" s="42">
        <v>24</v>
      </c>
      <c r="AE4140" s="45">
        <v>1</v>
      </c>
      <c r="AF4140" s="42">
        <v>38</v>
      </c>
      <c r="AG4140" s="42">
        <v>240</v>
      </c>
      <c r="AH4140" t="s">
        <v>250</v>
      </c>
      <c r="AI4140" s="70">
        <f t="shared" si="775"/>
        <v>19.186499999999999</v>
      </c>
      <c r="AJ4140" s="74">
        <f t="shared" si="776"/>
        <v>1049.8173965226345</v>
      </c>
      <c r="AK4140" s="74">
        <f t="shared" si="777"/>
        <v>2.1195252309588497</v>
      </c>
      <c r="AL4140" s="73">
        <f t="shared" si="778"/>
        <v>2.1195252309588497</v>
      </c>
    </row>
    <row r="4141" spans="1:38" hidden="1">
      <c r="A4141" s="42" t="s">
        <v>242</v>
      </c>
      <c r="B4141" s="42" t="s">
        <v>178</v>
      </c>
      <c r="C4141" s="43">
        <v>40081</v>
      </c>
      <c r="D4141" s="42">
        <v>2009</v>
      </c>
      <c r="E4141" s="44">
        <v>0.5</v>
      </c>
      <c r="F4141" s="44">
        <v>0.52777777777777779</v>
      </c>
      <c r="G4141" s="44">
        <f t="shared" si="774"/>
        <v>2.777777777777779E-2</v>
      </c>
      <c r="H4141" s="45">
        <v>2</v>
      </c>
      <c r="I4141" s="45">
        <v>1</v>
      </c>
      <c r="J4141" s="45">
        <v>2</v>
      </c>
      <c r="K4141" s="45">
        <v>2</v>
      </c>
      <c r="L4141" s="42" t="s">
        <v>41</v>
      </c>
      <c r="M4141" s="14" t="s">
        <v>42</v>
      </c>
      <c r="N4141" s="45">
        <v>2</v>
      </c>
      <c r="O4141" s="42">
        <f t="shared" si="766"/>
        <v>21.45</v>
      </c>
      <c r="P4141" s="42">
        <v>6.5</v>
      </c>
      <c r="Q4141" s="42">
        <f t="shared" si="779"/>
        <v>26.4</v>
      </c>
      <c r="R4141" s="42">
        <v>8</v>
      </c>
      <c r="S4141" s="42">
        <f t="shared" si="767"/>
        <v>26.4</v>
      </c>
      <c r="T4141" s="42">
        <v>8</v>
      </c>
      <c r="U4141" s="42">
        <f t="shared" si="768"/>
        <v>23.924999999999997</v>
      </c>
      <c r="V4141" s="42">
        <f t="shared" si="769"/>
        <v>7.25</v>
      </c>
      <c r="W4141" s="46">
        <v>27.843990000000002</v>
      </c>
      <c r="X4141" s="46">
        <v>-115.14184</v>
      </c>
      <c r="Y4141" s="65" t="s">
        <v>43</v>
      </c>
      <c r="Z4141" s="45" t="s">
        <v>43</v>
      </c>
      <c r="AA4141" s="45">
        <v>9</v>
      </c>
      <c r="AB4141" s="42" t="s">
        <v>44</v>
      </c>
      <c r="AC4141" s="42">
        <v>1</v>
      </c>
      <c r="AD4141" s="42">
        <v>16</v>
      </c>
      <c r="AE4141" s="45">
        <v>1</v>
      </c>
      <c r="AF4141" s="42">
        <v>8</v>
      </c>
      <c r="AG4141" s="42">
        <v>240</v>
      </c>
      <c r="AH4141" t="s">
        <v>250</v>
      </c>
      <c r="AI4141" s="70">
        <f t="shared" ref="AI4141:AI4160" si="780">(0.709*AD4141)+1.157</f>
        <v>12.500999999999999</v>
      </c>
      <c r="AJ4141" s="71" t="s">
        <v>369</v>
      </c>
      <c r="AK4141" s="72">
        <f t="shared" ref="AK4141:AK4160" si="781">((POWER(AI4141*10,2.19))*0.037)/1000</f>
        <v>1.4471406331162124</v>
      </c>
      <c r="AL4141" s="73">
        <f t="shared" ref="AL4141:AL4160" si="782">((POWER(AI4141*10,2.19))*0.037)/1000</f>
        <v>1.4471406331162124</v>
      </c>
    </row>
    <row r="4142" spans="1:38" hidden="1">
      <c r="A4142" s="42" t="s">
        <v>242</v>
      </c>
      <c r="B4142" s="42" t="s">
        <v>178</v>
      </c>
      <c r="C4142" s="43">
        <v>40081</v>
      </c>
      <c r="D4142" s="42">
        <v>2009</v>
      </c>
      <c r="E4142" s="44">
        <v>0.5</v>
      </c>
      <c r="F4142" s="44">
        <v>0.52777777777777779</v>
      </c>
      <c r="G4142" s="44">
        <f t="shared" si="774"/>
        <v>2.777777777777779E-2</v>
      </c>
      <c r="H4142" s="45">
        <v>2</v>
      </c>
      <c r="I4142" s="45">
        <v>1</v>
      </c>
      <c r="J4142" s="45">
        <v>2</v>
      </c>
      <c r="K4142" s="45">
        <v>2</v>
      </c>
      <c r="L4142" s="42" t="s">
        <v>41</v>
      </c>
      <c r="M4142" s="14" t="s">
        <v>42</v>
      </c>
      <c r="N4142" s="45">
        <v>2</v>
      </c>
      <c r="O4142" s="42">
        <f t="shared" si="766"/>
        <v>21.45</v>
      </c>
      <c r="P4142" s="42">
        <v>6.5</v>
      </c>
      <c r="Q4142" s="42">
        <f t="shared" si="779"/>
        <v>26.4</v>
      </c>
      <c r="R4142" s="42">
        <v>8</v>
      </c>
      <c r="S4142" s="42">
        <f t="shared" si="767"/>
        <v>26.4</v>
      </c>
      <c r="T4142" s="42">
        <v>8</v>
      </c>
      <c r="U4142" s="42">
        <f t="shared" si="768"/>
        <v>23.924999999999997</v>
      </c>
      <c r="V4142" s="42">
        <f t="shared" si="769"/>
        <v>7.25</v>
      </c>
      <c r="W4142" s="46">
        <v>27.843990000000002</v>
      </c>
      <c r="X4142" s="46">
        <v>-115.14184</v>
      </c>
      <c r="Y4142" s="65" t="s">
        <v>43</v>
      </c>
      <c r="Z4142" s="45" t="s">
        <v>43</v>
      </c>
      <c r="AA4142" s="45">
        <v>9</v>
      </c>
      <c r="AB4142" s="42" t="s">
        <v>44</v>
      </c>
      <c r="AC4142" s="42">
        <v>1</v>
      </c>
      <c r="AD4142" s="42">
        <v>18</v>
      </c>
      <c r="AE4142" s="45">
        <v>1</v>
      </c>
      <c r="AF4142" s="42">
        <v>8</v>
      </c>
      <c r="AG4142" s="42">
        <v>240</v>
      </c>
      <c r="AH4142" t="s">
        <v>250</v>
      </c>
      <c r="AI4142" s="70">
        <f t="shared" si="780"/>
        <v>13.918999999999999</v>
      </c>
      <c r="AJ4142" s="71" t="s">
        <v>369</v>
      </c>
      <c r="AK4142" s="72">
        <f t="shared" si="781"/>
        <v>1.8310631406548505</v>
      </c>
      <c r="AL4142" s="73">
        <f t="shared" si="782"/>
        <v>1.8310631406548505</v>
      </c>
    </row>
    <row r="4143" spans="1:38" hidden="1">
      <c r="A4143" s="42" t="s">
        <v>242</v>
      </c>
      <c r="B4143" s="42" t="s">
        <v>178</v>
      </c>
      <c r="C4143" s="43">
        <v>40081</v>
      </c>
      <c r="D4143" s="42">
        <v>2009</v>
      </c>
      <c r="E4143" s="44">
        <v>0.5</v>
      </c>
      <c r="F4143" s="44">
        <v>0.52777777777777779</v>
      </c>
      <c r="G4143" s="44">
        <f t="shared" si="774"/>
        <v>2.777777777777779E-2</v>
      </c>
      <c r="H4143" s="45">
        <v>2</v>
      </c>
      <c r="I4143" s="45">
        <v>1</v>
      </c>
      <c r="J4143" s="45">
        <v>2</v>
      </c>
      <c r="K4143" s="45">
        <v>2</v>
      </c>
      <c r="L4143" s="42" t="s">
        <v>41</v>
      </c>
      <c r="M4143" s="14" t="s">
        <v>42</v>
      </c>
      <c r="N4143" s="45">
        <v>2</v>
      </c>
      <c r="O4143" s="42">
        <f t="shared" si="766"/>
        <v>21.45</v>
      </c>
      <c r="P4143" s="42">
        <v>6.5</v>
      </c>
      <c r="Q4143" s="42">
        <f t="shared" si="779"/>
        <v>26.4</v>
      </c>
      <c r="R4143" s="42">
        <v>8</v>
      </c>
      <c r="S4143" s="42">
        <f t="shared" si="767"/>
        <v>26.4</v>
      </c>
      <c r="T4143" s="42">
        <v>8</v>
      </c>
      <c r="U4143" s="42">
        <f t="shared" si="768"/>
        <v>23.924999999999997</v>
      </c>
      <c r="V4143" s="42">
        <f t="shared" si="769"/>
        <v>7.25</v>
      </c>
      <c r="W4143" s="46">
        <v>27.843990000000002</v>
      </c>
      <c r="X4143" s="46">
        <v>-115.14184</v>
      </c>
      <c r="Y4143" s="65" t="s">
        <v>43</v>
      </c>
      <c r="Z4143" s="45" t="s">
        <v>43</v>
      </c>
      <c r="AA4143" s="45">
        <v>9</v>
      </c>
      <c r="AB4143" s="42" t="s">
        <v>44</v>
      </c>
      <c r="AC4143" s="42">
        <v>2</v>
      </c>
      <c r="AD4143" s="42">
        <v>16</v>
      </c>
      <c r="AE4143" s="45">
        <v>1</v>
      </c>
      <c r="AF4143" s="42">
        <v>13</v>
      </c>
      <c r="AG4143" s="42">
        <v>240</v>
      </c>
      <c r="AH4143" t="s">
        <v>250</v>
      </c>
      <c r="AI4143" s="70">
        <f t="shared" si="780"/>
        <v>12.500999999999999</v>
      </c>
      <c r="AJ4143" s="71" t="s">
        <v>369</v>
      </c>
      <c r="AK4143" s="72">
        <f t="shared" si="781"/>
        <v>1.4471406331162124</v>
      </c>
      <c r="AL4143" s="73">
        <f t="shared" si="782"/>
        <v>1.4471406331162124</v>
      </c>
    </row>
    <row r="4144" spans="1:38" hidden="1">
      <c r="A4144" s="42" t="s">
        <v>242</v>
      </c>
      <c r="B4144" s="42" t="s">
        <v>178</v>
      </c>
      <c r="C4144" s="43">
        <v>40081</v>
      </c>
      <c r="D4144" s="42">
        <v>2009</v>
      </c>
      <c r="E4144" s="44">
        <v>0.5</v>
      </c>
      <c r="F4144" s="44">
        <v>0.52777777777777779</v>
      </c>
      <c r="G4144" s="44">
        <f t="shared" si="774"/>
        <v>2.777777777777779E-2</v>
      </c>
      <c r="H4144" s="45">
        <v>2</v>
      </c>
      <c r="I4144" s="45">
        <v>1</v>
      </c>
      <c r="J4144" s="45">
        <v>2</v>
      </c>
      <c r="K4144" s="45">
        <v>2</v>
      </c>
      <c r="L4144" s="42" t="s">
        <v>41</v>
      </c>
      <c r="M4144" s="14" t="s">
        <v>42</v>
      </c>
      <c r="N4144" s="45">
        <v>2</v>
      </c>
      <c r="O4144" s="42">
        <f t="shared" si="766"/>
        <v>21.45</v>
      </c>
      <c r="P4144" s="42">
        <v>6.5</v>
      </c>
      <c r="Q4144" s="42">
        <f t="shared" si="779"/>
        <v>26.4</v>
      </c>
      <c r="R4144" s="42">
        <v>8</v>
      </c>
      <c r="S4144" s="42">
        <f t="shared" si="767"/>
        <v>26.4</v>
      </c>
      <c r="T4144" s="42">
        <v>8</v>
      </c>
      <c r="U4144" s="42">
        <f t="shared" si="768"/>
        <v>23.924999999999997</v>
      </c>
      <c r="V4144" s="42">
        <f t="shared" si="769"/>
        <v>7.25</v>
      </c>
      <c r="W4144" s="46">
        <v>27.843990000000002</v>
      </c>
      <c r="X4144" s="46">
        <v>-115.14184</v>
      </c>
      <c r="Y4144" s="65" t="s">
        <v>43</v>
      </c>
      <c r="Z4144" s="45" t="s">
        <v>43</v>
      </c>
      <c r="AA4144" s="45">
        <v>9</v>
      </c>
      <c r="AB4144" s="42" t="s">
        <v>44</v>
      </c>
      <c r="AC4144" s="42">
        <v>3</v>
      </c>
      <c r="AD4144" s="42">
        <v>14</v>
      </c>
      <c r="AE4144" s="45">
        <v>1</v>
      </c>
      <c r="AF4144" s="42">
        <v>27</v>
      </c>
      <c r="AG4144" s="42">
        <v>240</v>
      </c>
      <c r="AH4144" t="s">
        <v>250</v>
      </c>
      <c r="AI4144" s="70">
        <f t="shared" si="780"/>
        <v>11.083</v>
      </c>
      <c r="AJ4144" s="71" t="s">
        <v>369</v>
      </c>
      <c r="AK4144" s="72">
        <f t="shared" si="781"/>
        <v>1.1117350137621949</v>
      </c>
      <c r="AL4144" s="73">
        <f t="shared" si="782"/>
        <v>1.1117350137621949</v>
      </c>
    </row>
    <row r="4145" spans="1:38" hidden="1">
      <c r="A4145" s="42" t="s">
        <v>242</v>
      </c>
      <c r="B4145" s="42" t="s">
        <v>178</v>
      </c>
      <c r="C4145" s="43">
        <v>40081</v>
      </c>
      <c r="D4145" s="42">
        <v>2009</v>
      </c>
      <c r="E4145" s="44">
        <v>0.5</v>
      </c>
      <c r="F4145" s="44">
        <v>0.52777777777777779</v>
      </c>
      <c r="G4145" s="44">
        <f t="shared" si="774"/>
        <v>2.777777777777779E-2</v>
      </c>
      <c r="H4145" s="45">
        <v>2</v>
      </c>
      <c r="I4145" s="45">
        <v>1</v>
      </c>
      <c r="J4145" s="45">
        <v>2</v>
      </c>
      <c r="K4145" s="45">
        <v>2</v>
      </c>
      <c r="L4145" s="42" t="s">
        <v>41</v>
      </c>
      <c r="M4145" s="14" t="s">
        <v>42</v>
      </c>
      <c r="N4145" s="45">
        <v>2</v>
      </c>
      <c r="O4145" s="42">
        <f t="shared" si="766"/>
        <v>21.45</v>
      </c>
      <c r="P4145" s="42">
        <v>6.5</v>
      </c>
      <c r="Q4145" s="42">
        <f t="shared" si="779"/>
        <v>26.4</v>
      </c>
      <c r="R4145" s="42">
        <v>8</v>
      </c>
      <c r="S4145" s="42">
        <f t="shared" si="767"/>
        <v>26.4</v>
      </c>
      <c r="T4145" s="42">
        <v>8</v>
      </c>
      <c r="U4145" s="42">
        <f t="shared" si="768"/>
        <v>23.924999999999997</v>
      </c>
      <c r="V4145" s="42">
        <f t="shared" si="769"/>
        <v>7.25</v>
      </c>
      <c r="W4145" s="46">
        <v>27.843990000000002</v>
      </c>
      <c r="X4145" s="46">
        <v>-115.14184</v>
      </c>
      <c r="Y4145" s="65" t="s">
        <v>43</v>
      </c>
      <c r="Z4145" s="45" t="s">
        <v>43</v>
      </c>
      <c r="AA4145" s="45">
        <v>9</v>
      </c>
      <c r="AB4145" s="42" t="s">
        <v>44</v>
      </c>
      <c r="AC4145" s="42">
        <v>4</v>
      </c>
      <c r="AD4145" s="42">
        <v>19</v>
      </c>
      <c r="AE4145" s="45">
        <v>1</v>
      </c>
      <c r="AF4145" s="42">
        <v>29</v>
      </c>
      <c r="AG4145" s="42">
        <v>240</v>
      </c>
      <c r="AH4145" t="s">
        <v>250</v>
      </c>
      <c r="AI4145" s="70">
        <f t="shared" si="780"/>
        <v>14.628</v>
      </c>
      <c r="AJ4145" s="71" t="s">
        <v>369</v>
      </c>
      <c r="AK4145" s="72">
        <f t="shared" si="781"/>
        <v>2.041534710262368</v>
      </c>
      <c r="AL4145" s="73">
        <f t="shared" si="782"/>
        <v>2.041534710262368</v>
      </c>
    </row>
    <row r="4146" spans="1:38" hidden="1">
      <c r="A4146" s="42" t="s">
        <v>243</v>
      </c>
      <c r="B4146" s="42" t="s">
        <v>178</v>
      </c>
      <c r="C4146" s="43">
        <v>40083</v>
      </c>
      <c r="D4146" s="42">
        <v>2009</v>
      </c>
      <c r="E4146" s="44">
        <v>0.52777777777777779</v>
      </c>
      <c r="F4146" s="44">
        <v>0.54861111111111105</v>
      </c>
      <c r="G4146" s="44">
        <f t="shared" si="774"/>
        <v>2.0833333333333259E-2</v>
      </c>
      <c r="H4146" s="45">
        <v>2</v>
      </c>
      <c r="I4146" s="45">
        <v>1</v>
      </c>
      <c r="J4146" s="45">
        <v>1</v>
      </c>
      <c r="K4146" s="45">
        <v>1</v>
      </c>
      <c r="L4146" s="14" t="s">
        <v>99</v>
      </c>
      <c r="M4146" s="47" t="s">
        <v>244</v>
      </c>
      <c r="N4146" s="45">
        <v>2</v>
      </c>
      <c r="O4146" s="42">
        <f t="shared" si="766"/>
        <v>47.519999999999996</v>
      </c>
      <c r="P4146" s="42">
        <v>14.4</v>
      </c>
      <c r="Q4146" s="42">
        <f t="shared" si="779"/>
        <v>44.879999999999995</v>
      </c>
      <c r="R4146" s="42">
        <v>13.6</v>
      </c>
      <c r="S4146" s="42">
        <f t="shared" si="767"/>
        <v>47.519999999999996</v>
      </c>
      <c r="T4146" s="42">
        <v>14.4</v>
      </c>
      <c r="U4146" s="42">
        <f t="shared" si="768"/>
        <v>46.199999999999996</v>
      </c>
      <c r="V4146" s="42">
        <f t="shared" si="769"/>
        <v>14</v>
      </c>
      <c r="W4146" s="46">
        <v>27.883489999999998</v>
      </c>
      <c r="X4146" s="46">
        <v>-115.17968</v>
      </c>
      <c r="Y4146" s="65" t="s">
        <v>43</v>
      </c>
      <c r="Z4146" s="45" t="s">
        <v>43</v>
      </c>
      <c r="AA4146" s="45">
        <v>7</v>
      </c>
      <c r="AB4146" s="42" t="s">
        <v>44</v>
      </c>
      <c r="AC4146" s="42">
        <v>1</v>
      </c>
      <c r="AD4146" s="42">
        <v>16</v>
      </c>
      <c r="AE4146" s="45">
        <v>1</v>
      </c>
      <c r="AF4146" s="42">
        <v>2</v>
      </c>
      <c r="AG4146" s="42">
        <v>270</v>
      </c>
      <c r="AH4146" t="s">
        <v>250</v>
      </c>
      <c r="AI4146" s="70">
        <f t="shared" si="780"/>
        <v>12.500999999999999</v>
      </c>
      <c r="AJ4146" s="71" t="s">
        <v>369</v>
      </c>
      <c r="AK4146" s="72">
        <f t="shared" si="781"/>
        <v>1.4471406331162124</v>
      </c>
      <c r="AL4146" s="73">
        <f t="shared" si="782"/>
        <v>1.4471406331162124</v>
      </c>
    </row>
    <row r="4147" spans="1:38" hidden="1">
      <c r="A4147" s="42" t="s">
        <v>243</v>
      </c>
      <c r="B4147" s="42" t="s">
        <v>178</v>
      </c>
      <c r="C4147" s="43">
        <v>40083</v>
      </c>
      <c r="D4147" s="42">
        <v>2009</v>
      </c>
      <c r="E4147" s="44">
        <v>0.52777777777777779</v>
      </c>
      <c r="F4147" s="44">
        <v>0.54861111111111105</v>
      </c>
      <c r="G4147" s="44">
        <f t="shared" si="774"/>
        <v>2.0833333333333259E-2</v>
      </c>
      <c r="H4147" s="45">
        <v>2</v>
      </c>
      <c r="I4147" s="45">
        <v>1</v>
      </c>
      <c r="J4147" s="45">
        <v>1</v>
      </c>
      <c r="K4147" s="45">
        <v>1</v>
      </c>
      <c r="L4147" s="14" t="s">
        <v>99</v>
      </c>
      <c r="M4147" s="47" t="s">
        <v>244</v>
      </c>
      <c r="N4147" s="45">
        <v>2</v>
      </c>
      <c r="O4147" s="42">
        <f t="shared" si="766"/>
        <v>47.519999999999996</v>
      </c>
      <c r="P4147" s="42">
        <v>14.4</v>
      </c>
      <c r="Q4147" s="42">
        <f t="shared" si="779"/>
        <v>44.879999999999995</v>
      </c>
      <c r="R4147" s="42">
        <v>13.6</v>
      </c>
      <c r="S4147" s="42">
        <f t="shared" si="767"/>
        <v>47.519999999999996</v>
      </c>
      <c r="T4147" s="42">
        <v>14.4</v>
      </c>
      <c r="U4147" s="42">
        <f t="shared" si="768"/>
        <v>46.199999999999996</v>
      </c>
      <c r="V4147" s="42">
        <f t="shared" si="769"/>
        <v>14</v>
      </c>
      <c r="W4147" s="46">
        <v>27.883489999999998</v>
      </c>
      <c r="X4147" s="46">
        <v>-115.17968</v>
      </c>
      <c r="Y4147" s="65" t="s">
        <v>43</v>
      </c>
      <c r="Z4147" s="45" t="s">
        <v>43</v>
      </c>
      <c r="AA4147" s="45">
        <v>7</v>
      </c>
      <c r="AB4147" s="42" t="s">
        <v>44</v>
      </c>
      <c r="AC4147" s="42">
        <v>2</v>
      </c>
      <c r="AD4147" s="42">
        <v>18</v>
      </c>
      <c r="AE4147" s="45">
        <v>1</v>
      </c>
      <c r="AF4147" s="42">
        <v>3</v>
      </c>
      <c r="AG4147" s="42">
        <v>270</v>
      </c>
      <c r="AH4147" t="s">
        <v>250</v>
      </c>
      <c r="AI4147" s="70">
        <f t="shared" si="780"/>
        <v>13.918999999999999</v>
      </c>
      <c r="AJ4147" s="71" t="s">
        <v>369</v>
      </c>
      <c r="AK4147" s="72">
        <f t="shared" si="781"/>
        <v>1.8310631406548505</v>
      </c>
      <c r="AL4147" s="73">
        <f t="shared" si="782"/>
        <v>1.8310631406548505</v>
      </c>
    </row>
    <row r="4148" spans="1:38" hidden="1">
      <c r="A4148" s="42" t="s">
        <v>243</v>
      </c>
      <c r="B4148" s="42" t="s">
        <v>178</v>
      </c>
      <c r="C4148" s="43">
        <v>40083</v>
      </c>
      <c r="D4148" s="42">
        <v>2009</v>
      </c>
      <c r="E4148" s="44">
        <v>0.52777777777777779</v>
      </c>
      <c r="F4148" s="44">
        <v>0.54861111111111105</v>
      </c>
      <c r="G4148" s="44">
        <f t="shared" si="774"/>
        <v>2.0833333333333259E-2</v>
      </c>
      <c r="H4148" s="45">
        <v>2</v>
      </c>
      <c r="I4148" s="45">
        <v>1</v>
      </c>
      <c r="J4148" s="45">
        <v>1</v>
      </c>
      <c r="K4148" s="45">
        <v>1</v>
      </c>
      <c r="L4148" s="14" t="s">
        <v>99</v>
      </c>
      <c r="M4148" s="47" t="s">
        <v>244</v>
      </c>
      <c r="N4148" s="45">
        <v>2</v>
      </c>
      <c r="O4148" s="42">
        <f t="shared" si="766"/>
        <v>47.519999999999996</v>
      </c>
      <c r="P4148" s="42">
        <v>14.4</v>
      </c>
      <c r="Q4148" s="42">
        <f t="shared" si="779"/>
        <v>44.879999999999995</v>
      </c>
      <c r="R4148" s="42">
        <v>13.6</v>
      </c>
      <c r="S4148" s="42">
        <f t="shared" si="767"/>
        <v>47.519999999999996</v>
      </c>
      <c r="T4148" s="42">
        <v>14.4</v>
      </c>
      <c r="U4148" s="42">
        <f t="shared" si="768"/>
        <v>46.199999999999996</v>
      </c>
      <c r="V4148" s="42">
        <f t="shared" si="769"/>
        <v>14</v>
      </c>
      <c r="W4148" s="46">
        <v>27.883489999999998</v>
      </c>
      <c r="X4148" s="46">
        <v>-115.17968</v>
      </c>
      <c r="Y4148" s="65" t="s">
        <v>43</v>
      </c>
      <c r="Z4148" s="45" t="s">
        <v>43</v>
      </c>
      <c r="AA4148" s="45">
        <v>7</v>
      </c>
      <c r="AB4148" s="42" t="s">
        <v>44</v>
      </c>
      <c r="AC4148" s="42">
        <v>2</v>
      </c>
      <c r="AD4148" s="42">
        <v>19</v>
      </c>
      <c r="AE4148" s="45">
        <v>1</v>
      </c>
      <c r="AF4148" s="42">
        <v>3</v>
      </c>
      <c r="AG4148" s="42">
        <v>270</v>
      </c>
      <c r="AH4148" t="s">
        <v>250</v>
      </c>
      <c r="AI4148" s="70">
        <f t="shared" si="780"/>
        <v>14.628</v>
      </c>
      <c r="AJ4148" s="71" t="s">
        <v>369</v>
      </c>
      <c r="AK4148" s="72">
        <f t="shared" si="781"/>
        <v>2.041534710262368</v>
      </c>
      <c r="AL4148" s="73">
        <f t="shared" si="782"/>
        <v>2.041534710262368</v>
      </c>
    </row>
    <row r="4149" spans="1:38" hidden="1">
      <c r="A4149" s="42" t="s">
        <v>243</v>
      </c>
      <c r="B4149" s="42" t="s">
        <v>178</v>
      </c>
      <c r="C4149" s="43">
        <v>40083</v>
      </c>
      <c r="D4149" s="42">
        <v>2009</v>
      </c>
      <c r="E4149" s="44">
        <v>0.52777777777777779</v>
      </c>
      <c r="F4149" s="44">
        <v>0.54861111111111105</v>
      </c>
      <c r="G4149" s="44">
        <f t="shared" si="774"/>
        <v>2.0833333333333259E-2</v>
      </c>
      <c r="H4149" s="45">
        <v>2</v>
      </c>
      <c r="I4149" s="45">
        <v>1</v>
      </c>
      <c r="J4149" s="45">
        <v>1</v>
      </c>
      <c r="K4149" s="45">
        <v>1</v>
      </c>
      <c r="L4149" s="14" t="s">
        <v>99</v>
      </c>
      <c r="M4149" s="47" t="s">
        <v>244</v>
      </c>
      <c r="N4149" s="45">
        <v>2</v>
      </c>
      <c r="O4149" s="42">
        <f t="shared" si="766"/>
        <v>47.519999999999996</v>
      </c>
      <c r="P4149" s="42">
        <v>14.4</v>
      </c>
      <c r="Q4149" s="42">
        <f t="shared" si="779"/>
        <v>44.879999999999995</v>
      </c>
      <c r="R4149" s="42">
        <v>13.6</v>
      </c>
      <c r="S4149" s="42">
        <f t="shared" si="767"/>
        <v>47.519999999999996</v>
      </c>
      <c r="T4149" s="42">
        <v>14.4</v>
      </c>
      <c r="U4149" s="42">
        <f t="shared" si="768"/>
        <v>46.199999999999996</v>
      </c>
      <c r="V4149" s="42">
        <f t="shared" si="769"/>
        <v>14</v>
      </c>
      <c r="W4149" s="46">
        <v>27.883489999999998</v>
      </c>
      <c r="X4149" s="46">
        <v>-115.17968</v>
      </c>
      <c r="Y4149" s="65" t="s">
        <v>43</v>
      </c>
      <c r="Z4149" s="45" t="s">
        <v>43</v>
      </c>
      <c r="AA4149" s="45">
        <v>7</v>
      </c>
      <c r="AB4149" s="42" t="s">
        <v>44</v>
      </c>
      <c r="AC4149" s="42">
        <v>3</v>
      </c>
      <c r="AD4149" s="42">
        <v>14</v>
      </c>
      <c r="AE4149" s="45">
        <v>1</v>
      </c>
      <c r="AF4149" s="42">
        <v>5</v>
      </c>
      <c r="AG4149" s="42">
        <v>270</v>
      </c>
      <c r="AH4149" t="s">
        <v>250</v>
      </c>
      <c r="AI4149" s="70">
        <f t="shared" si="780"/>
        <v>11.083</v>
      </c>
      <c r="AJ4149" s="71" t="s">
        <v>369</v>
      </c>
      <c r="AK4149" s="72">
        <f t="shared" si="781"/>
        <v>1.1117350137621949</v>
      </c>
      <c r="AL4149" s="73">
        <f t="shared" si="782"/>
        <v>1.1117350137621949</v>
      </c>
    </row>
    <row r="4150" spans="1:38" hidden="1">
      <c r="A4150" s="42" t="s">
        <v>243</v>
      </c>
      <c r="B4150" s="42" t="s">
        <v>178</v>
      </c>
      <c r="C4150" s="43">
        <v>40083</v>
      </c>
      <c r="D4150" s="42">
        <v>2009</v>
      </c>
      <c r="E4150" s="44">
        <v>0.52777777777777779</v>
      </c>
      <c r="F4150" s="44">
        <v>0.54861111111111105</v>
      </c>
      <c r="G4150" s="44">
        <f t="shared" si="774"/>
        <v>2.0833333333333259E-2</v>
      </c>
      <c r="H4150" s="45">
        <v>2</v>
      </c>
      <c r="I4150" s="45">
        <v>1</v>
      </c>
      <c r="J4150" s="45">
        <v>1</v>
      </c>
      <c r="K4150" s="45">
        <v>1</v>
      </c>
      <c r="L4150" s="14" t="s">
        <v>99</v>
      </c>
      <c r="M4150" s="47" t="s">
        <v>244</v>
      </c>
      <c r="N4150" s="45">
        <v>2</v>
      </c>
      <c r="O4150" s="42">
        <f t="shared" si="766"/>
        <v>47.519999999999996</v>
      </c>
      <c r="P4150" s="42">
        <v>14.4</v>
      </c>
      <c r="Q4150" s="42">
        <f t="shared" si="779"/>
        <v>44.879999999999995</v>
      </c>
      <c r="R4150" s="42">
        <v>13.6</v>
      </c>
      <c r="S4150" s="42">
        <f t="shared" si="767"/>
        <v>47.519999999999996</v>
      </c>
      <c r="T4150" s="42">
        <v>14.4</v>
      </c>
      <c r="U4150" s="42">
        <f t="shared" si="768"/>
        <v>46.199999999999996</v>
      </c>
      <c r="V4150" s="42">
        <f t="shared" si="769"/>
        <v>14</v>
      </c>
      <c r="W4150" s="46">
        <v>27.883489999999998</v>
      </c>
      <c r="X4150" s="46">
        <v>-115.17968</v>
      </c>
      <c r="Y4150" s="65" t="s">
        <v>43</v>
      </c>
      <c r="Z4150" s="45" t="s">
        <v>43</v>
      </c>
      <c r="AA4150" s="45">
        <v>7</v>
      </c>
      <c r="AB4150" s="42" t="s">
        <v>44</v>
      </c>
      <c r="AC4150" s="42">
        <v>3</v>
      </c>
      <c r="AD4150" s="42">
        <v>15</v>
      </c>
      <c r="AE4150" s="45">
        <v>1</v>
      </c>
      <c r="AF4150" s="42">
        <v>5</v>
      </c>
      <c r="AG4150" s="42">
        <v>270</v>
      </c>
      <c r="AH4150" t="s">
        <v>250</v>
      </c>
      <c r="AI4150" s="70">
        <f t="shared" si="780"/>
        <v>11.792</v>
      </c>
      <c r="AJ4150" s="71" t="s">
        <v>369</v>
      </c>
      <c r="AK4150" s="72">
        <f t="shared" si="781"/>
        <v>1.2734394051640829</v>
      </c>
      <c r="AL4150" s="73">
        <f t="shared" si="782"/>
        <v>1.2734394051640829</v>
      </c>
    </row>
    <row r="4151" spans="1:38" hidden="1">
      <c r="A4151" s="42" t="s">
        <v>243</v>
      </c>
      <c r="B4151" s="42" t="s">
        <v>178</v>
      </c>
      <c r="C4151" s="43">
        <v>40083</v>
      </c>
      <c r="D4151" s="42">
        <v>2009</v>
      </c>
      <c r="E4151" s="44">
        <v>0.52777777777777779</v>
      </c>
      <c r="F4151" s="44">
        <v>0.54861111111111105</v>
      </c>
      <c r="G4151" s="44">
        <f t="shared" si="774"/>
        <v>2.0833333333333259E-2</v>
      </c>
      <c r="H4151" s="45">
        <v>2</v>
      </c>
      <c r="I4151" s="45">
        <v>1</v>
      </c>
      <c r="J4151" s="45">
        <v>1</v>
      </c>
      <c r="K4151" s="45">
        <v>1</v>
      </c>
      <c r="L4151" s="14" t="s">
        <v>99</v>
      </c>
      <c r="M4151" s="47" t="s">
        <v>244</v>
      </c>
      <c r="N4151" s="45">
        <v>2</v>
      </c>
      <c r="O4151" s="42">
        <f t="shared" si="766"/>
        <v>47.519999999999996</v>
      </c>
      <c r="P4151" s="42">
        <v>14.4</v>
      </c>
      <c r="Q4151" s="42">
        <f t="shared" si="779"/>
        <v>44.879999999999995</v>
      </c>
      <c r="R4151" s="42">
        <v>13.6</v>
      </c>
      <c r="S4151" s="42">
        <f t="shared" si="767"/>
        <v>47.519999999999996</v>
      </c>
      <c r="T4151" s="42">
        <v>14.4</v>
      </c>
      <c r="U4151" s="42">
        <f t="shared" si="768"/>
        <v>46.199999999999996</v>
      </c>
      <c r="V4151" s="42">
        <f t="shared" si="769"/>
        <v>14</v>
      </c>
      <c r="W4151" s="46">
        <v>27.883489999999998</v>
      </c>
      <c r="X4151" s="46">
        <v>-115.17968</v>
      </c>
      <c r="Y4151" s="65" t="s">
        <v>43</v>
      </c>
      <c r="Z4151" s="45" t="s">
        <v>43</v>
      </c>
      <c r="AA4151" s="45">
        <v>7</v>
      </c>
      <c r="AB4151" s="42" t="s">
        <v>44</v>
      </c>
      <c r="AC4151" s="42">
        <v>3</v>
      </c>
      <c r="AD4151" s="42">
        <v>17</v>
      </c>
      <c r="AE4151" s="45">
        <v>1</v>
      </c>
      <c r="AF4151" s="42">
        <v>5</v>
      </c>
      <c r="AG4151" s="42">
        <v>270</v>
      </c>
      <c r="AH4151" t="s">
        <v>250</v>
      </c>
      <c r="AI4151" s="70">
        <f t="shared" si="780"/>
        <v>13.209999999999999</v>
      </c>
      <c r="AJ4151" s="71" t="s">
        <v>369</v>
      </c>
      <c r="AK4151" s="72">
        <f t="shared" si="781"/>
        <v>1.6329725885917237</v>
      </c>
      <c r="AL4151" s="73">
        <f t="shared" si="782"/>
        <v>1.6329725885917237</v>
      </c>
    </row>
    <row r="4152" spans="1:38" hidden="1">
      <c r="A4152" s="42" t="s">
        <v>243</v>
      </c>
      <c r="B4152" s="42" t="s">
        <v>178</v>
      </c>
      <c r="C4152" s="43">
        <v>40083</v>
      </c>
      <c r="D4152" s="42">
        <v>2009</v>
      </c>
      <c r="E4152" s="44">
        <v>0.52777777777777779</v>
      </c>
      <c r="F4152" s="44">
        <v>0.54861111111111105</v>
      </c>
      <c r="G4152" s="44">
        <f t="shared" si="774"/>
        <v>2.0833333333333259E-2</v>
      </c>
      <c r="H4152" s="45">
        <v>2</v>
      </c>
      <c r="I4152" s="45">
        <v>1</v>
      </c>
      <c r="J4152" s="45">
        <v>1</v>
      </c>
      <c r="K4152" s="45">
        <v>1</v>
      </c>
      <c r="L4152" s="14" t="s">
        <v>99</v>
      </c>
      <c r="M4152" s="47" t="s">
        <v>244</v>
      </c>
      <c r="N4152" s="45">
        <v>2</v>
      </c>
      <c r="O4152" s="42">
        <f t="shared" si="766"/>
        <v>47.519999999999996</v>
      </c>
      <c r="P4152" s="42">
        <v>14.4</v>
      </c>
      <c r="Q4152" s="42">
        <f t="shared" si="779"/>
        <v>44.879999999999995</v>
      </c>
      <c r="R4152" s="42">
        <v>13.6</v>
      </c>
      <c r="S4152" s="42">
        <f t="shared" si="767"/>
        <v>47.519999999999996</v>
      </c>
      <c r="T4152" s="42">
        <v>14.4</v>
      </c>
      <c r="U4152" s="42">
        <f t="shared" si="768"/>
        <v>46.199999999999996</v>
      </c>
      <c r="V4152" s="42">
        <f t="shared" si="769"/>
        <v>14</v>
      </c>
      <c r="W4152" s="46">
        <v>27.883489999999998</v>
      </c>
      <c r="X4152" s="46">
        <v>-115.17968</v>
      </c>
      <c r="Y4152" s="65" t="s">
        <v>43</v>
      </c>
      <c r="Z4152" s="45" t="s">
        <v>43</v>
      </c>
      <c r="AA4152" s="45">
        <v>7</v>
      </c>
      <c r="AB4152" s="42" t="s">
        <v>44</v>
      </c>
      <c r="AC4152" s="42">
        <v>4</v>
      </c>
      <c r="AD4152" s="42">
        <v>16</v>
      </c>
      <c r="AE4152" s="45">
        <v>1</v>
      </c>
      <c r="AF4152" s="42">
        <v>11</v>
      </c>
      <c r="AG4152" s="42">
        <v>270</v>
      </c>
      <c r="AH4152" t="s">
        <v>250</v>
      </c>
      <c r="AI4152" s="70">
        <f t="shared" si="780"/>
        <v>12.500999999999999</v>
      </c>
      <c r="AJ4152" s="71" t="s">
        <v>369</v>
      </c>
      <c r="AK4152" s="72">
        <f t="shared" si="781"/>
        <v>1.4471406331162124</v>
      </c>
      <c r="AL4152" s="73">
        <f t="shared" si="782"/>
        <v>1.4471406331162124</v>
      </c>
    </row>
    <row r="4153" spans="1:38" hidden="1">
      <c r="A4153" s="42" t="s">
        <v>243</v>
      </c>
      <c r="B4153" s="42" t="s">
        <v>178</v>
      </c>
      <c r="C4153" s="43">
        <v>40083</v>
      </c>
      <c r="D4153" s="42">
        <v>2009</v>
      </c>
      <c r="E4153" s="44">
        <v>0.52777777777777779</v>
      </c>
      <c r="F4153" s="44">
        <v>0.54861111111111105</v>
      </c>
      <c r="G4153" s="44">
        <f t="shared" si="774"/>
        <v>2.0833333333333259E-2</v>
      </c>
      <c r="H4153" s="45">
        <v>2</v>
      </c>
      <c r="I4153" s="45">
        <v>1</v>
      </c>
      <c r="J4153" s="45">
        <v>1</v>
      </c>
      <c r="K4153" s="45">
        <v>1</v>
      </c>
      <c r="L4153" s="14" t="s">
        <v>99</v>
      </c>
      <c r="M4153" s="47" t="s">
        <v>244</v>
      </c>
      <c r="N4153" s="45">
        <v>2</v>
      </c>
      <c r="O4153" s="42">
        <f t="shared" si="766"/>
        <v>47.519999999999996</v>
      </c>
      <c r="P4153" s="42">
        <v>14.4</v>
      </c>
      <c r="Q4153" s="42">
        <f t="shared" si="779"/>
        <v>44.879999999999995</v>
      </c>
      <c r="R4153" s="42">
        <v>13.6</v>
      </c>
      <c r="S4153" s="42">
        <f t="shared" si="767"/>
        <v>47.519999999999996</v>
      </c>
      <c r="T4153" s="42">
        <v>14.4</v>
      </c>
      <c r="U4153" s="42">
        <f t="shared" si="768"/>
        <v>46.199999999999996</v>
      </c>
      <c r="V4153" s="42">
        <f t="shared" si="769"/>
        <v>14</v>
      </c>
      <c r="W4153" s="46">
        <v>27.883489999999998</v>
      </c>
      <c r="X4153" s="46">
        <v>-115.17968</v>
      </c>
      <c r="Y4153" s="65" t="s">
        <v>43</v>
      </c>
      <c r="Z4153" s="45" t="s">
        <v>43</v>
      </c>
      <c r="AA4153" s="45">
        <v>7</v>
      </c>
      <c r="AB4153" s="42" t="s">
        <v>44</v>
      </c>
      <c r="AC4153" s="42">
        <v>5</v>
      </c>
      <c r="AD4153" s="42">
        <v>17</v>
      </c>
      <c r="AE4153" s="45">
        <v>1</v>
      </c>
      <c r="AF4153" s="42">
        <v>13</v>
      </c>
      <c r="AG4153" s="42">
        <v>270</v>
      </c>
      <c r="AH4153" t="s">
        <v>250</v>
      </c>
      <c r="AI4153" s="70">
        <f t="shared" si="780"/>
        <v>13.209999999999999</v>
      </c>
      <c r="AJ4153" s="71" t="s">
        <v>369</v>
      </c>
      <c r="AK4153" s="72">
        <f t="shared" si="781"/>
        <v>1.6329725885917237</v>
      </c>
      <c r="AL4153" s="73">
        <f t="shared" si="782"/>
        <v>1.6329725885917237</v>
      </c>
    </row>
    <row r="4154" spans="1:38" hidden="1">
      <c r="A4154" s="42" t="s">
        <v>243</v>
      </c>
      <c r="B4154" s="42" t="s">
        <v>178</v>
      </c>
      <c r="C4154" s="43">
        <v>40083</v>
      </c>
      <c r="D4154" s="42">
        <v>2009</v>
      </c>
      <c r="E4154" s="44">
        <v>0.52777777777777779</v>
      </c>
      <c r="F4154" s="44">
        <v>0.54861111111111105</v>
      </c>
      <c r="G4154" s="44">
        <f t="shared" si="774"/>
        <v>2.0833333333333259E-2</v>
      </c>
      <c r="H4154" s="45">
        <v>2</v>
      </c>
      <c r="I4154" s="45">
        <v>1</v>
      </c>
      <c r="J4154" s="45">
        <v>1</v>
      </c>
      <c r="K4154" s="45">
        <v>1</v>
      </c>
      <c r="L4154" s="14" t="s">
        <v>99</v>
      </c>
      <c r="M4154" s="47" t="s">
        <v>244</v>
      </c>
      <c r="N4154" s="45">
        <v>2</v>
      </c>
      <c r="O4154" s="42">
        <f t="shared" si="766"/>
        <v>47.519999999999996</v>
      </c>
      <c r="P4154" s="42">
        <v>14.4</v>
      </c>
      <c r="Q4154" s="42">
        <f t="shared" si="779"/>
        <v>44.879999999999995</v>
      </c>
      <c r="R4154" s="42">
        <v>13.6</v>
      </c>
      <c r="S4154" s="42">
        <f t="shared" si="767"/>
        <v>47.519999999999996</v>
      </c>
      <c r="T4154" s="42">
        <v>14.4</v>
      </c>
      <c r="U4154" s="42">
        <f t="shared" si="768"/>
        <v>46.199999999999996</v>
      </c>
      <c r="V4154" s="42">
        <f t="shared" si="769"/>
        <v>14</v>
      </c>
      <c r="W4154" s="46">
        <v>27.883489999999998</v>
      </c>
      <c r="X4154" s="46">
        <v>-115.17968</v>
      </c>
      <c r="Y4154" s="65" t="s">
        <v>43</v>
      </c>
      <c r="Z4154" s="45" t="s">
        <v>43</v>
      </c>
      <c r="AA4154" s="45">
        <v>7</v>
      </c>
      <c r="AB4154" s="42" t="s">
        <v>44</v>
      </c>
      <c r="AC4154" s="42">
        <v>6</v>
      </c>
      <c r="AD4154" s="42">
        <v>19</v>
      </c>
      <c r="AE4154" s="45">
        <v>1</v>
      </c>
      <c r="AF4154" s="42">
        <v>16</v>
      </c>
      <c r="AG4154" s="42">
        <v>270</v>
      </c>
      <c r="AH4154" t="s">
        <v>250</v>
      </c>
      <c r="AI4154" s="70">
        <f t="shared" si="780"/>
        <v>14.628</v>
      </c>
      <c r="AJ4154" s="71" t="s">
        <v>369</v>
      </c>
      <c r="AK4154" s="72">
        <f t="shared" si="781"/>
        <v>2.041534710262368</v>
      </c>
      <c r="AL4154" s="73">
        <f t="shared" si="782"/>
        <v>2.041534710262368</v>
      </c>
    </row>
    <row r="4155" spans="1:38" hidden="1">
      <c r="A4155" s="42" t="s">
        <v>243</v>
      </c>
      <c r="B4155" s="42" t="s">
        <v>178</v>
      </c>
      <c r="C4155" s="43">
        <v>40083</v>
      </c>
      <c r="D4155" s="42">
        <v>2009</v>
      </c>
      <c r="E4155" s="44">
        <v>0.52777777777777779</v>
      </c>
      <c r="F4155" s="44">
        <v>0.54861111111111105</v>
      </c>
      <c r="G4155" s="44">
        <f t="shared" si="774"/>
        <v>2.0833333333333259E-2</v>
      </c>
      <c r="H4155" s="45">
        <v>2</v>
      </c>
      <c r="I4155" s="45">
        <v>1</v>
      </c>
      <c r="J4155" s="45">
        <v>1</v>
      </c>
      <c r="K4155" s="45">
        <v>1</v>
      </c>
      <c r="L4155" s="14" t="s">
        <v>99</v>
      </c>
      <c r="M4155" s="47" t="s">
        <v>244</v>
      </c>
      <c r="N4155" s="45">
        <v>2</v>
      </c>
      <c r="O4155" s="42">
        <f t="shared" si="766"/>
        <v>47.519999999999996</v>
      </c>
      <c r="P4155" s="42">
        <v>14.4</v>
      </c>
      <c r="Q4155" s="42">
        <f t="shared" si="779"/>
        <v>44.879999999999995</v>
      </c>
      <c r="R4155" s="42">
        <v>13.6</v>
      </c>
      <c r="S4155" s="42">
        <f t="shared" si="767"/>
        <v>47.519999999999996</v>
      </c>
      <c r="T4155" s="42">
        <v>14.4</v>
      </c>
      <c r="U4155" s="42">
        <f t="shared" si="768"/>
        <v>46.199999999999996</v>
      </c>
      <c r="V4155" s="42">
        <f t="shared" si="769"/>
        <v>14</v>
      </c>
      <c r="W4155" s="46">
        <v>27.883489999999998</v>
      </c>
      <c r="X4155" s="46">
        <v>-115.17968</v>
      </c>
      <c r="Y4155" s="65" t="s">
        <v>43</v>
      </c>
      <c r="Z4155" s="45" t="s">
        <v>43</v>
      </c>
      <c r="AA4155" s="45">
        <v>7</v>
      </c>
      <c r="AB4155" s="42" t="s">
        <v>44</v>
      </c>
      <c r="AC4155" s="42">
        <v>7</v>
      </c>
      <c r="AD4155" s="42">
        <v>16</v>
      </c>
      <c r="AE4155" s="45">
        <v>1</v>
      </c>
      <c r="AF4155" s="42">
        <v>18</v>
      </c>
      <c r="AG4155" s="42">
        <v>270</v>
      </c>
      <c r="AH4155" t="s">
        <v>250</v>
      </c>
      <c r="AI4155" s="70">
        <f t="shared" si="780"/>
        <v>12.500999999999999</v>
      </c>
      <c r="AJ4155" s="71" t="s">
        <v>369</v>
      </c>
      <c r="AK4155" s="72">
        <f t="shared" si="781"/>
        <v>1.4471406331162124</v>
      </c>
      <c r="AL4155" s="73">
        <f t="shared" si="782"/>
        <v>1.4471406331162124</v>
      </c>
    </row>
    <row r="4156" spans="1:38" hidden="1">
      <c r="A4156" s="42" t="s">
        <v>243</v>
      </c>
      <c r="B4156" s="42" t="s">
        <v>178</v>
      </c>
      <c r="C4156" s="43">
        <v>40083</v>
      </c>
      <c r="D4156" s="42">
        <v>2009</v>
      </c>
      <c r="E4156" s="44">
        <v>0.52777777777777779</v>
      </c>
      <c r="F4156" s="44">
        <v>0.54861111111111105</v>
      </c>
      <c r="G4156" s="44">
        <f t="shared" si="774"/>
        <v>2.0833333333333259E-2</v>
      </c>
      <c r="H4156" s="45">
        <v>2</v>
      </c>
      <c r="I4156" s="45">
        <v>1</v>
      </c>
      <c r="J4156" s="45">
        <v>1</v>
      </c>
      <c r="K4156" s="45">
        <v>1</v>
      </c>
      <c r="L4156" s="14" t="s">
        <v>99</v>
      </c>
      <c r="M4156" s="47" t="s">
        <v>244</v>
      </c>
      <c r="N4156" s="45">
        <v>2</v>
      </c>
      <c r="O4156" s="42">
        <f t="shared" si="766"/>
        <v>47.519999999999996</v>
      </c>
      <c r="P4156" s="42">
        <v>14.4</v>
      </c>
      <c r="Q4156" s="42">
        <f t="shared" si="779"/>
        <v>44.879999999999995</v>
      </c>
      <c r="R4156" s="42">
        <v>13.6</v>
      </c>
      <c r="S4156" s="42">
        <f t="shared" si="767"/>
        <v>47.519999999999996</v>
      </c>
      <c r="T4156" s="42">
        <v>14.4</v>
      </c>
      <c r="U4156" s="42">
        <f t="shared" si="768"/>
        <v>46.199999999999996</v>
      </c>
      <c r="V4156" s="42">
        <f t="shared" si="769"/>
        <v>14</v>
      </c>
      <c r="W4156" s="46">
        <v>27.883489999999998</v>
      </c>
      <c r="X4156" s="46">
        <v>-115.17968</v>
      </c>
      <c r="Y4156" s="65" t="s">
        <v>43</v>
      </c>
      <c r="Z4156" s="45" t="s">
        <v>43</v>
      </c>
      <c r="AA4156" s="45">
        <v>7</v>
      </c>
      <c r="AB4156" s="42" t="s">
        <v>44</v>
      </c>
      <c r="AC4156" s="42">
        <v>7</v>
      </c>
      <c r="AD4156" s="42">
        <v>17</v>
      </c>
      <c r="AE4156" s="45">
        <v>1</v>
      </c>
      <c r="AF4156" s="42">
        <v>18</v>
      </c>
      <c r="AG4156" s="42">
        <v>270</v>
      </c>
      <c r="AH4156" t="s">
        <v>250</v>
      </c>
      <c r="AI4156" s="70">
        <f t="shared" si="780"/>
        <v>13.209999999999999</v>
      </c>
      <c r="AJ4156" s="71" t="s">
        <v>369</v>
      </c>
      <c r="AK4156" s="72">
        <f t="shared" si="781"/>
        <v>1.6329725885917237</v>
      </c>
      <c r="AL4156" s="73">
        <f t="shared" si="782"/>
        <v>1.6329725885917237</v>
      </c>
    </row>
    <row r="4157" spans="1:38" hidden="1">
      <c r="A4157" s="42" t="s">
        <v>243</v>
      </c>
      <c r="B4157" s="42" t="s">
        <v>178</v>
      </c>
      <c r="C4157" s="43">
        <v>40083</v>
      </c>
      <c r="D4157" s="42">
        <v>2009</v>
      </c>
      <c r="E4157" s="44">
        <v>0.52777777777777779</v>
      </c>
      <c r="F4157" s="44">
        <v>0.54861111111111105</v>
      </c>
      <c r="G4157" s="44">
        <f t="shared" si="774"/>
        <v>2.0833333333333259E-2</v>
      </c>
      <c r="H4157" s="45">
        <v>2</v>
      </c>
      <c r="I4157" s="45">
        <v>1</v>
      </c>
      <c r="J4157" s="45">
        <v>1</v>
      </c>
      <c r="K4157" s="45">
        <v>1</v>
      </c>
      <c r="L4157" s="14" t="s">
        <v>99</v>
      </c>
      <c r="M4157" s="47" t="s">
        <v>244</v>
      </c>
      <c r="N4157" s="45">
        <v>2</v>
      </c>
      <c r="O4157" s="42">
        <f t="shared" ref="O4157:O4220" si="783">P4157*3.3</f>
        <v>47.519999999999996</v>
      </c>
      <c r="P4157" s="42">
        <v>14.4</v>
      </c>
      <c r="Q4157" s="42">
        <f t="shared" si="779"/>
        <v>44.879999999999995</v>
      </c>
      <c r="R4157" s="42">
        <v>13.6</v>
      </c>
      <c r="S4157" s="42">
        <f t="shared" ref="S4157:S4220" si="784">T4157*3.3</f>
        <v>47.519999999999996</v>
      </c>
      <c r="T4157" s="42">
        <v>14.4</v>
      </c>
      <c r="U4157" s="42">
        <f t="shared" ref="U4157:U4203" si="785">V4157*3.3</f>
        <v>46.199999999999996</v>
      </c>
      <c r="V4157" s="42">
        <f t="shared" ref="V4157:V4203" si="786">(R4157+P4157)/2</f>
        <v>14</v>
      </c>
      <c r="W4157" s="46">
        <v>27.883489999999998</v>
      </c>
      <c r="X4157" s="46">
        <v>-115.17968</v>
      </c>
      <c r="Y4157" s="65" t="s">
        <v>43</v>
      </c>
      <c r="Z4157" s="45" t="s">
        <v>43</v>
      </c>
      <c r="AA4157" s="45">
        <v>7</v>
      </c>
      <c r="AB4157" s="42" t="s">
        <v>44</v>
      </c>
      <c r="AC4157" s="42">
        <v>8</v>
      </c>
      <c r="AD4157" s="42">
        <v>14</v>
      </c>
      <c r="AE4157" s="45">
        <v>1</v>
      </c>
      <c r="AF4157" s="42">
        <v>22</v>
      </c>
      <c r="AG4157" s="42">
        <v>270</v>
      </c>
      <c r="AH4157" t="s">
        <v>250</v>
      </c>
      <c r="AI4157" s="70">
        <f t="shared" si="780"/>
        <v>11.083</v>
      </c>
      <c r="AJ4157" s="71" t="s">
        <v>369</v>
      </c>
      <c r="AK4157" s="72">
        <f t="shared" si="781"/>
        <v>1.1117350137621949</v>
      </c>
      <c r="AL4157" s="73">
        <f t="shared" si="782"/>
        <v>1.1117350137621949</v>
      </c>
    </row>
    <row r="4158" spans="1:38" hidden="1">
      <c r="A4158" s="42" t="s">
        <v>243</v>
      </c>
      <c r="B4158" s="42" t="s">
        <v>178</v>
      </c>
      <c r="C4158" s="43">
        <v>40083</v>
      </c>
      <c r="D4158" s="42">
        <v>2009</v>
      </c>
      <c r="E4158" s="44">
        <v>0.52777777777777779</v>
      </c>
      <c r="F4158" s="44">
        <v>0.54861111111111105</v>
      </c>
      <c r="G4158" s="44">
        <f t="shared" si="774"/>
        <v>2.0833333333333259E-2</v>
      </c>
      <c r="H4158" s="45">
        <v>2</v>
      </c>
      <c r="I4158" s="45">
        <v>1</v>
      </c>
      <c r="J4158" s="45">
        <v>1</v>
      </c>
      <c r="K4158" s="45">
        <v>1</v>
      </c>
      <c r="L4158" s="14" t="s">
        <v>99</v>
      </c>
      <c r="M4158" s="47" t="s">
        <v>244</v>
      </c>
      <c r="N4158" s="45">
        <v>2</v>
      </c>
      <c r="O4158" s="42">
        <f t="shared" si="783"/>
        <v>47.519999999999996</v>
      </c>
      <c r="P4158" s="42">
        <v>14.4</v>
      </c>
      <c r="Q4158" s="42">
        <f t="shared" si="779"/>
        <v>44.879999999999995</v>
      </c>
      <c r="R4158" s="42">
        <v>13.6</v>
      </c>
      <c r="S4158" s="42">
        <f t="shared" si="784"/>
        <v>47.519999999999996</v>
      </c>
      <c r="T4158" s="42">
        <v>14.4</v>
      </c>
      <c r="U4158" s="42">
        <f t="shared" si="785"/>
        <v>46.199999999999996</v>
      </c>
      <c r="V4158" s="42">
        <f t="shared" si="786"/>
        <v>14</v>
      </c>
      <c r="W4158" s="46">
        <v>27.883489999999998</v>
      </c>
      <c r="X4158" s="46">
        <v>-115.17968</v>
      </c>
      <c r="Y4158" s="65" t="s">
        <v>43</v>
      </c>
      <c r="Z4158" s="45" t="s">
        <v>43</v>
      </c>
      <c r="AA4158" s="45">
        <v>7</v>
      </c>
      <c r="AB4158" s="42" t="s">
        <v>44</v>
      </c>
      <c r="AC4158" s="42">
        <v>8</v>
      </c>
      <c r="AD4158" s="42">
        <v>14</v>
      </c>
      <c r="AE4158" s="45">
        <v>1</v>
      </c>
      <c r="AF4158" s="42">
        <v>22</v>
      </c>
      <c r="AG4158" s="42">
        <v>270</v>
      </c>
      <c r="AH4158" t="s">
        <v>250</v>
      </c>
      <c r="AI4158" s="70">
        <f t="shared" si="780"/>
        <v>11.083</v>
      </c>
      <c r="AJ4158" s="71" t="s">
        <v>369</v>
      </c>
      <c r="AK4158" s="72">
        <f t="shared" si="781"/>
        <v>1.1117350137621949</v>
      </c>
      <c r="AL4158" s="73">
        <f t="shared" si="782"/>
        <v>1.1117350137621949</v>
      </c>
    </row>
    <row r="4159" spans="1:38" hidden="1">
      <c r="A4159" s="42" t="s">
        <v>243</v>
      </c>
      <c r="B4159" s="42" t="s">
        <v>178</v>
      </c>
      <c r="C4159" s="43">
        <v>40083</v>
      </c>
      <c r="D4159" s="42">
        <v>2009</v>
      </c>
      <c r="E4159" s="44">
        <v>0.52777777777777779</v>
      </c>
      <c r="F4159" s="44">
        <v>0.54861111111111105</v>
      </c>
      <c r="G4159" s="44">
        <f t="shared" si="774"/>
        <v>2.0833333333333259E-2</v>
      </c>
      <c r="H4159" s="45">
        <v>2</v>
      </c>
      <c r="I4159" s="45">
        <v>1</v>
      </c>
      <c r="J4159" s="45">
        <v>1</v>
      </c>
      <c r="K4159" s="45">
        <v>1</v>
      </c>
      <c r="L4159" s="14" t="s">
        <v>99</v>
      </c>
      <c r="M4159" s="47" t="s">
        <v>244</v>
      </c>
      <c r="N4159" s="45">
        <v>2</v>
      </c>
      <c r="O4159" s="42">
        <f t="shared" si="783"/>
        <v>47.519999999999996</v>
      </c>
      <c r="P4159" s="42">
        <v>14.4</v>
      </c>
      <c r="Q4159" s="42">
        <f t="shared" si="779"/>
        <v>44.879999999999995</v>
      </c>
      <c r="R4159" s="42">
        <v>13.6</v>
      </c>
      <c r="S4159" s="42">
        <f t="shared" si="784"/>
        <v>47.519999999999996</v>
      </c>
      <c r="T4159" s="42">
        <v>14.4</v>
      </c>
      <c r="U4159" s="42">
        <f t="shared" si="785"/>
        <v>46.199999999999996</v>
      </c>
      <c r="V4159" s="42">
        <f t="shared" si="786"/>
        <v>14</v>
      </c>
      <c r="W4159" s="46">
        <v>27.883489999999998</v>
      </c>
      <c r="X4159" s="46">
        <v>-115.17968</v>
      </c>
      <c r="Y4159" s="65" t="s">
        <v>43</v>
      </c>
      <c r="Z4159" s="45" t="s">
        <v>43</v>
      </c>
      <c r="AA4159" s="45">
        <v>7</v>
      </c>
      <c r="AB4159" s="42" t="s">
        <v>44</v>
      </c>
      <c r="AC4159" s="42">
        <v>9</v>
      </c>
      <c r="AD4159" s="42">
        <v>18</v>
      </c>
      <c r="AE4159" s="45">
        <v>1</v>
      </c>
      <c r="AF4159" s="42">
        <v>25</v>
      </c>
      <c r="AG4159" s="42">
        <v>270</v>
      </c>
      <c r="AH4159" t="s">
        <v>250</v>
      </c>
      <c r="AI4159" s="70">
        <f t="shared" si="780"/>
        <v>13.918999999999999</v>
      </c>
      <c r="AJ4159" s="71" t="s">
        <v>369</v>
      </c>
      <c r="AK4159" s="72">
        <f t="shared" si="781"/>
        <v>1.8310631406548505</v>
      </c>
      <c r="AL4159" s="73">
        <f t="shared" si="782"/>
        <v>1.8310631406548505</v>
      </c>
    </row>
    <row r="4160" spans="1:38" hidden="1">
      <c r="A4160" s="42" t="s">
        <v>243</v>
      </c>
      <c r="B4160" s="42" t="s">
        <v>178</v>
      </c>
      <c r="C4160" s="43">
        <v>40083</v>
      </c>
      <c r="D4160" s="42">
        <v>2009</v>
      </c>
      <c r="E4160" s="44">
        <v>0.52777777777777779</v>
      </c>
      <c r="F4160" s="44">
        <v>0.54861111111111105</v>
      </c>
      <c r="G4160" s="44">
        <f t="shared" si="774"/>
        <v>2.0833333333333259E-2</v>
      </c>
      <c r="H4160" s="45">
        <v>2</v>
      </c>
      <c r="I4160" s="45">
        <v>1</v>
      </c>
      <c r="J4160" s="45">
        <v>1</v>
      </c>
      <c r="K4160" s="45">
        <v>1</v>
      </c>
      <c r="L4160" s="14" t="s">
        <v>99</v>
      </c>
      <c r="M4160" s="47" t="s">
        <v>244</v>
      </c>
      <c r="N4160" s="45">
        <v>2</v>
      </c>
      <c r="O4160" s="42">
        <f t="shared" si="783"/>
        <v>47.519999999999996</v>
      </c>
      <c r="P4160" s="42">
        <v>14.4</v>
      </c>
      <c r="Q4160" s="42">
        <f t="shared" si="779"/>
        <v>44.879999999999995</v>
      </c>
      <c r="R4160" s="42">
        <v>13.6</v>
      </c>
      <c r="S4160" s="42">
        <f t="shared" si="784"/>
        <v>47.519999999999996</v>
      </c>
      <c r="T4160" s="42">
        <v>14.4</v>
      </c>
      <c r="U4160" s="42">
        <f t="shared" si="785"/>
        <v>46.199999999999996</v>
      </c>
      <c r="V4160" s="42">
        <f t="shared" si="786"/>
        <v>14</v>
      </c>
      <c r="W4160" s="46">
        <v>27.883489999999998</v>
      </c>
      <c r="X4160" s="46">
        <v>-115.17968</v>
      </c>
      <c r="Y4160" s="65" t="s">
        <v>43</v>
      </c>
      <c r="Z4160" s="45" t="s">
        <v>43</v>
      </c>
      <c r="AA4160" s="45">
        <v>7</v>
      </c>
      <c r="AB4160" s="42" t="s">
        <v>44</v>
      </c>
      <c r="AC4160" s="42">
        <v>9</v>
      </c>
      <c r="AD4160" s="42">
        <v>21</v>
      </c>
      <c r="AE4160" s="45">
        <v>1</v>
      </c>
      <c r="AF4160" s="42">
        <v>25</v>
      </c>
      <c r="AG4160" s="42">
        <v>270</v>
      </c>
      <c r="AH4160" t="s">
        <v>250</v>
      </c>
      <c r="AI4160" s="70">
        <f t="shared" si="780"/>
        <v>16.045999999999999</v>
      </c>
      <c r="AJ4160" s="71" t="s">
        <v>369</v>
      </c>
      <c r="AK4160" s="72">
        <f t="shared" si="781"/>
        <v>2.5000862380340183</v>
      </c>
      <c r="AL4160" s="73">
        <f t="shared" si="782"/>
        <v>2.5000862380340183</v>
      </c>
    </row>
    <row r="4161" spans="1:38" hidden="1">
      <c r="A4161" s="42" t="s">
        <v>245</v>
      </c>
      <c r="B4161" s="42" t="s">
        <v>178</v>
      </c>
      <c r="C4161" s="43">
        <v>40083</v>
      </c>
      <c r="D4161" s="42">
        <v>2009</v>
      </c>
      <c r="E4161" s="44">
        <v>0.52777777777777779</v>
      </c>
      <c r="F4161" s="44">
        <v>0.54861111111111105</v>
      </c>
      <c r="G4161" s="44">
        <f t="shared" si="774"/>
        <v>2.0833333333333259E-2</v>
      </c>
      <c r="H4161" s="45">
        <v>2</v>
      </c>
      <c r="I4161" s="45">
        <v>1</v>
      </c>
      <c r="J4161" s="45">
        <v>1</v>
      </c>
      <c r="K4161" s="45">
        <v>1</v>
      </c>
      <c r="L4161" s="14" t="s">
        <v>99</v>
      </c>
      <c r="M4161" s="47" t="s">
        <v>244</v>
      </c>
      <c r="N4161" s="45">
        <v>2</v>
      </c>
      <c r="O4161" s="42">
        <f t="shared" si="783"/>
        <v>47.519999999999996</v>
      </c>
      <c r="P4161" s="42">
        <v>14.4</v>
      </c>
      <c r="Q4161" s="42">
        <f t="shared" si="779"/>
        <v>44.879999999999995</v>
      </c>
      <c r="R4161" s="42">
        <v>13.6</v>
      </c>
      <c r="S4161" s="42">
        <f t="shared" si="784"/>
        <v>47.519999999999996</v>
      </c>
      <c r="T4161" s="42">
        <v>14.4</v>
      </c>
      <c r="U4161" s="42">
        <f t="shared" si="785"/>
        <v>46.199999999999996</v>
      </c>
      <c r="V4161" s="42">
        <f t="shared" si="786"/>
        <v>14</v>
      </c>
      <c r="W4161" s="46">
        <v>27.883489999999998</v>
      </c>
      <c r="X4161" s="46">
        <v>-115.17968</v>
      </c>
      <c r="Y4161" s="65" t="s">
        <v>43</v>
      </c>
      <c r="Z4161" s="45" t="s">
        <v>43</v>
      </c>
      <c r="AA4161" s="45">
        <v>7</v>
      </c>
      <c r="AB4161" s="42" t="s">
        <v>46</v>
      </c>
      <c r="AC4161" s="42">
        <v>0</v>
      </c>
      <c r="AD4161" s="42">
        <v>0</v>
      </c>
      <c r="AE4161" s="45">
        <v>0</v>
      </c>
      <c r="AF4161" s="42"/>
      <c r="AG4161" s="42">
        <v>270</v>
      </c>
      <c r="AH4161" t="s">
        <v>250</v>
      </c>
      <c r="AI4161" s="70">
        <f t="shared" ref="AI4161:AI4162" si="787">(0.748*AD4161)+1.2345</f>
        <v>1.2344999999999999</v>
      </c>
      <c r="AJ4161" s="74">
        <f t="shared" ref="AJ4161:AJ4162" si="788">((POWER(AI4161*10,3.36))*2.24)/100000</f>
        <v>0.10414971720920797</v>
      </c>
      <c r="AK4161" s="74">
        <f t="shared" ref="AK4161:AK4162" si="789">(0.0026*AJ4161)-0.61</f>
        <v>-0.6097292107352561</v>
      </c>
      <c r="AL4161" s="73">
        <f t="shared" ref="AL4161:AL4162" si="790">IF(AK4161&gt;0,AK4161:AK4161,0)</f>
        <v>0</v>
      </c>
    </row>
    <row r="4162" spans="1:38" hidden="1">
      <c r="A4162" s="42" t="s">
        <v>246</v>
      </c>
      <c r="B4162" s="42" t="s">
        <v>178</v>
      </c>
      <c r="C4162" s="43">
        <v>40083</v>
      </c>
      <c r="D4162" s="42">
        <v>2009</v>
      </c>
      <c r="E4162" s="44">
        <v>0.59166666666666667</v>
      </c>
      <c r="F4162" s="44">
        <v>0.62361111111111112</v>
      </c>
      <c r="G4162" s="44">
        <f t="shared" si="774"/>
        <v>3.1944444444444442E-2</v>
      </c>
      <c r="H4162" s="45">
        <v>2</v>
      </c>
      <c r="I4162" s="45">
        <v>2</v>
      </c>
      <c r="J4162" s="45">
        <v>1</v>
      </c>
      <c r="K4162" s="45">
        <v>1</v>
      </c>
      <c r="L4162" s="42" t="s">
        <v>61</v>
      </c>
      <c r="M4162" s="14" t="s">
        <v>62</v>
      </c>
      <c r="N4162" s="37">
        <v>1</v>
      </c>
      <c r="O4162" s="42">
        <f t="shared" si="783"/>
        <v>41.25</v>
      </c>
      <c r="P4162" s="42">
        <v>12.5</v>
      </c>
      <c r="Q4162" s="42">
        <f t="shared" si="779"/>
        <v>42.57</v>
      </c>
      <c r="R4162" s="42">
        <v>12.9</v>
      </c>
      <c r="S4162" s="42">
        <f t="shared" si="784"/>
        <v>42.57</v>
      </c>
      <c r="T4162" s="42">
        <v>12.9</v>
      </c>
      <c r="U4162" s="42">
        <f t="shared" si="785"/>
        <v>41.91</v>
      </c>
      <c r="V4162" s="42">
        <f t="shared" si="786"/>
        <v>12.7</v>
      </c>
      <c r="W4162" s="46">
        <v>27.884840000000001</v>
      </c>
      <c r="X4162" s="46">
        <v>-115.18916</v>
      </c>
      <c r="Y4162" s="65" t="s">
        <v>43</v>
      </c>
      <c r="Z4162" s="45" t="s">
        <v>43</v>
      </c>
      <c r="AA4162" s="45">
        <v>7</v>
      </c>
      <c r="AB4162" s="42" t="s">
        <v>46</v>
      </c>
      <c r="AC4162" s="42">
        <v>0</v>
      </c>
      <c r="AD4162" s="42">
        <v>0</v>
      </c>
      <c r="AE4162" s="45">
        <v>0</v>
      </c>
      <c r="AF4162" s="42"/>
      <c r="AG4162" s="42">
        <v>90</v>
      </c>
      <c r="AH4162" t="s">
        <v>250</v>
      </c>
      <c r="AI4162" s="70">
        <f t="shared" si="787"/>
        <v>1.2344999999999999</v>
      </c>
      <c r="AJ4162" s="74">
        <f t="shared" si="788"/>
        <v>0.10414971720920797</v>
      </c>
      <c r="AK4162" s="74">
        <f t="shared" si="789"/>
        <v>-0.6097292107352561</v>
      </c>
      <c r="AL4162" s="73">
        <f t="shared" si="790"/>
        <v>0</v>
      </c>
    </row>
    <row r="4163" spans="1:38" hidden="1">
      <c r="A4163" s="42" t="s">
        <v>247</v>
      </c>
      <c r="B4163" s="42" t="s">
        <v>178</v>
      </c>
      <c r="C4163" s="43">
        <v>40083</v>
      </c>
      <c r="D4163" s="42">
        <v>2009</v>
      </c>
      <c r="E4163" s="44">
        <v>0.59166666666666667</v>
      </c>
      <c r="F4163" s="44">
        <v>0.62361111111111112</v>
      </c>
      <c r="G4163" s="44">
        <f t="shared" si="774"/>
        <v>3.1944444444444442E-2</v>
      </c>
      <c r="H4163" s="45">
        <v>2</v>
      </c>
      <c r="I4163" s="45">
        <v>2</v>
      </c>
      <c r="J4163" s="45">
        <v>1</v>
      </c>
      <c r="K4163" s="45">
        <v>1</v>
      </c>
      <c r="L4163" s="42" t="s">
        <v>61</v>
      </c>
      <c r="M4163" s="14" t="s">
        <v>62</v>
      </c>
      <c r="N4163" s="37">
        <v>1</v>
      </c>
      <c r="O4163" s="42">
        <f t="shared" si="783"/>
        <v>41.25</v>
      </c>
      <c r="P4163" s="42">
        <v>12.5</v>
      </c>
      <c r="Q4163" s="42">
        <f t="shared" si="779"/>
        <v>42.57</v>
      </c>
      <c r="R4163" s="42">
        <v>12.9</v>
      </c>
      <c r="S4163" s="42">
        <f t="shared" si="784"/>
        <v>42.57</v>
      </c>
      <c r="T4163" s="42">
        <v>12.9</v>
      </c>
      <c r="U4163" s="42">
        <f t="shared" si="785"/>
        <v>41.91</v>
      </c>
      <c r="V4163" s="42">
        <f t="shared" si="786"/>
        <v>12.7</v>
      </c>
      <c r="W4163" s="46">
        <v>27.884840000000001</v>
      </c>
      <c r="X4163" s="46">
        <v>-115.18916</v>
      </c>
      <c r="Y4163" s="65" t="s">
        <v>43</v>
      </c>
      <c r="Z4163" s="45" t="s">
        <v>43</v>
      </c>
      <c r="AA4163" s="45">
        <v>7</v>
      </c>
      <c r="AB4163" s="42" t="s">
        <v>44</v>
      </c>
      <c r="AC4163" s="42">
        <v>1</v>
      </c>
      <c r="AD4163" s="42">
        <v>18</v>
      </c>
      <c r="AE4163" s="45">
        <v>1</v>
      </c>
      <c r="AF4163" s="42">
        <v>1</v>
      </c>
      <c r="AG4163" s="42">
        <v>90</v>
      </c>
      <c r="AH4163" t="s">
        <v>250</v>
      </c>
      <c r="AI4163" s="70">
        <f t="shared" ref="AI4163:AI4189" si="791">(0.709*AD4163)+1.157</f>
        <v>13.918999999999999</v>
      </c>
      <c r="AJ4163" s="71" t="s">
        <v>369</v>
      </c>
      <c r="AK4163" s="72">
        <f t="shared" ref="AK4163:AK4189" si="792">((POWER(AI4163*10,2.19))*0.037)/1000</f>
        <v>1.8310631406548505</v>
      </c>
      <c r="AL4163" s="73">
        <f t="shared" ref="AL4163:AL4189" si="793">((POWER(AI4163*10,2.19))*0.037)/1000</f>
        <v>1.8310631406548505</v>
      </c>
    </row>
    <row r="4164" spans="1:38" hidden="1">
      <c r="A4164" s="42" t="s">
        <v>247</v>
      </c>
      <c r="B4164" s="42" t="s">
        <v>178</v>
      </c>
      <c r="C4164" s="43">
        <v>40083</v>
      </c>
      <c r="D4164" s="42">
        <v>2009</v>
      </c>
      <c r="E4164" s="44">
        <v>0.59166666666666667</v>
      </c>
      <c r="F4164" s="44">
        <v>0.62361111111111112</v>
      </c>
      <c r="G4164" s="44">
        <f t="shared" si="774"/>
        <v>3.1944444444444442E-2</v>
      </c>
      <c r="H4164" s="45">
        <v>2</v>
      </c>
      <c r="I4164" s="45">
        <v>2</v>
      </c>
      <c r="J4164" s="45">
        <v>1</v>
      </c>
      <c r="K4164" s="45">
        <v>1</v>
      </c>
      <c r="L4164" s="42" t="s">
        <v>61</v>
      </c>
      <c r="M4164" s="14" t="s">
        <v>62</v>
      </c>
      <c r="N4164" s="37">
        <v>1</v>
      </c>
      <c r="O4164" s="42">
        <f t="shared" si="783"/>
        <v>41.25</v>
      </c>
      <c r="P4164" s="42">
        <v>12.5</v>
      </c>
      <c r="Q4164" s="42">
        <f t="shared" si="779"/>
        <v>42.57</v>
      </c>
      <c r="R4164" s="42">
        <v>12.9</v>
      </c>
      <c r="S4164" s="42">
        <f t="shared" si="784"/>
        <v>42.57</v>
      </c>
      <c r="T4164" s="42">
        <v>12.9</v>
      </c>
      <c r="U4164" s="42">
        <f t="shared" si="785"/>
        <v>41.91</v>
      </c>
      <c r="V4164" s="42">
        <f t="shared" si="786"/>
        <v>12.7</v>
      </c>
      <c r="W4164" s="46">
        <v>27.884840000000001</v>
      </c>
      <c r="X4164" s="46">
        <v>-115.18916</v>
      </c>
      <c r="Y4164" s="65" t="s">
        <v>43</v>
      </c>
      <c r="Z4164" s="45" t="s">
        <v>43</v>
      </c>
      <c r="AA4164" s="45">
        <v>7</v>
      </c>
      <c r="AB4164" s="42" t="s">
        <v>44</v>
      </c>
      <c r="AC4164" s="42">
        <v>1</v>
      </c>
      <c r="AD4164" s="42">
        <v>19</v>
      </c>
      <c r="AE4164" s="45">
        <v>1</v>
      </c>
      <c r="AF4164" s="42">
        <v>1</v>
      </c>
      <c r="AG4164" s="42">
        <v>90</v>
      </c>
      <c r="AH4164" t="s">
        <v>250</v>
      </c>
      <c r="AI4164" s="70">
        <f t="shared" si="791"/>
        <v>14.628</v>
      </c>
      <c r="AJ4164" s="71" t="s">
        <v>369</v>
      </c>
      <c r="AK4164" s="72">
        <f t="shared" si="792"/>
        <v>2.041534710262368</v>
      </c>
      <c r="AL4164" s="73">
        <f t="shared" si="793"/>
        <v>2.041534710262368</v>
      </c>
    </row>
    <row r="4165" spans="1:38" hidden="1">
      <c r="A4165" s="42" t="s">
        <v>247</v>
      </c>
      <c r="B4165" s="42" t="s">
        <v>178</v>
      </c>
      <c r="C4165" s="43">
        <v>40083</v>
      </c>
      <c r="D4165" s="42">
        <v>2009</v>
      </c>
      <c r="E4165" s="44">
        <v>0.59166666666666667</v>
      </c>
      <c r="F4165" s="44">
        <v>0.62361111111111112</v>
      </c>
      <c r="G4165" s="44">
        <f t="shared" si="774"/>
        <v>3.1944444444444442E-2</v>
      </c>
      <c r="H4165" s="45">
        <v>2</v>
      </c>
      <c r="I4165" s="45">
        <v>2</v>
      </c>
      <c r="J4165" s="45">
        <v>1</v>
      </c>
      <c r="K4165" s="45">
        <v>1</v>
      </c>
      <c r="L4165" s="42" t="s">
        <v>61</v>
      </c>
      <c r="M4165" s="14" t="s">
        <v>62</v>
      </c>
      <c r="N4165" s="37">
        <v>1</v>
      </c>
      <c r="O4165" s="42">
        <f t="shared" si="783"/>
        <v>41.25</v>
      </c>
      <c r="P4165" s="42">
        <v>12.5</v>
      </c>
      <c r="Q4165" s="42">
        <f t="shared" si="779"/>
        <v>42.57</v>
      </c>
      <c r="R4165" s="42">
        <v>12.9</v>
      </c>
      <c r="S4165" s="42">
        <f t="shared" si="784"/>
        <v>42.57</v>
      </c>
      <c r="T4165" s="42">
        <v>12.9</v>
      </c>
      <c r="U4165" s="42">
        <f t="shared" si="785"/>
        <v>41.91</v>
      </c>
      <c r="V4165" s="42">
        <f t="shared" si="786"/>
        <v>12.7</v>
      </c>
      <c r="W4165" s="46">
        <v>27.884840000000001</v>
      </c>
      <c r="X4165" s="46">
        <v>-115.18916</v>
      </c>
      <c r="Y4165" s="65" t="s">
        <v>43</v>
      </c>
      <c r="Z4165" s="45" t="s">
        <v>43</v>
      </c>
      <c r="AA4165" s="45">
        <v>7</v>
      </c>
      <c r="AB4165" s="42" t="s">
        <v>44</v>
      </c>
      <c r="AC4165" s="42">
        <v>1</v>
      </c>
      <c r="AD4165" s="42">
        <v>21</v>
      </c>
      <c r="AE4165" s="45">
        <v>1</v>
      </c>
      <c r="AF4165" s="42">
        <v>1</v>
      </c>
      <c r="AG4165" s="42">
        <v>90</v>
      </c>
      <c r="AH4165" t="s">
        <v>250</v>
      </c>
      <c r="AI4165" s="70">
        <f t="shared" si="791"/>
        <v>16.045999999999999</v>
      </c>
      <c r="AJ4165" s="71" t="s">
        <v>369</v>
      </c>
      <c r="AK4165" s="72">
        <f t="shared" si="792"/>
        <v>2.5000862380340183</v>
      </c>
      <c r="AL4165" s="73">
        <f t="shared" si="793"/>
        <v>2.5000862380340183</v>
      </c>
    </row>
    <row r="4166" spans="1:38" hidden="1">
      <c r="A4166" s="42" t="s">
        <v>247</v>
      </c>
      <c r="B4166" s="42" t="s">
        <v>178</v>
      </c>
      <c r="C4166" s="43">
        <v>40083</v>
      </c>
      <c r="D4166" s="42">
        <v>2009</v>
      </c>
      <c r="E4166" s="44">
        <v>0.59166666666666667</v>
      </c>
      <c r="F4166" s="44">
        <v>0.62361111111111112</v>
      </c>
      <c r="G4166" s="44">
        <f t="shared" si="774"/>
        <v>3.1944444444444442E-2</v>
      </c>
      <c r="H4166" s="45">
        <v>2</v>
      </c>
      <c r="I4166" s="45">
        <v>2</v>
      </c>
      <c r="J4166" s="45">
        <v>1</v>
      </c>
      <c r="K4166" s="45">
        <v>1</v>
      </c>
      <c r="L4166" s="42" t="s">
        <v>61</v>
      </c>
      <c r="M4166" s="14" t="s">
        <v>62</v>
      </c>
      <c r="N4166" s="37">
        <v>1</v>
      </c>
      <c r="O4166" s="42">
        <f t="shared" si="783"/>
        <v>41.25</v>
      </c>
      <c r="P4166" s="42">
        <v>12.5</v>
      </c>
      <c r="Q4166" s="42">
        <f t="shared" si="779"/>
        <v>42.57</v>
      </c>
      <c r="R4166" s="42">
        <v>12.9</v>
      </c>
      <c r="S4166" s="42">
        <f t="shared" si="784"/>
        <v>42.57</v>
      </c>
      <c r="T4166" s="42">
        <v>12.9</v>
      </c>
      <c r="U4166" s="42">
        <f t="shared" si="785"/>
        <v>41.91</v>
      </c>
      <c r="V4166" s="42">
        <f t="shared" si="786"/>
        <v>12.7</v>
      </c>
      <c r="W4166" s="46">
        <v>27.884840000000001</v>
      </c>
      <c r="X4166" s="46">
        <v>-115.18916</v>
      </c>
      <c r="Y4166" s="65" t="s">
        <v>43</v>
      </c>
      <c r="Z4166" s="45" t="s">
        <v>43</v>
      </c>
      <c r="AA4166" s="45">
        <v>7</v>
      </c>
      <c r="AB4166" s="42" t="s">
        <v>44</v>
      </c>
      <c r="AC4166" s="42">
        <v>1</v>
      </c>
      <c r="AD4166" s="42">
        <v>22</v>
      </c>
      <c r="AE4166" s="45">
        <v>1</v>
      </c>
      <c r="AF4166" s="42">
        <v>1</v>
      </c>
      <c r="AG4166" s="42">
        <v>90</v>
      </c>
      <c r="AH4166" t="s">
        <v>250</v>
      </c>
      <c r="AI4166" s="70">
        <f t="shared" si="791"/>
        <v>16.754999999999999</v>
      </c>
      <c r="AJ4166" s="71" t="s">
        <v>369</v>
      </c>
      <c r="AK4166" s="72">
        <f t="shared" si="792"/>
        <v>2.7483879168691034</v>
      </c>
      <c r="AL4166" s="73">
        <f t="shared" si="793"/>
        <v>2.7483879168691034</v>
      </c>
    </row>
    <row r="4167" spans="1:38" hidden="1">
      <c r="A4167" s="42" t="s">
        <v>247</v>
      </c>
      <c r="B4167" s="42" t="s">
        <v>178</v>
      </c>
      <c r="C4167" s="43">
        <v>40083</v>
      </c>
      <c r="D4167" s="42">
        <v>2009</v>
      </c>
      <c r="E4167" s="44">
        <v>0.59166666666666667</v>
      </c>
      <c r="F4167" s="44">
        <v>0.62361111111111112</v>
      </c>
      <c r="G4167" s="44">
        <f t="shared" si="774"/>
        <v>3.1944444444444442E-2</v>
      </c>
      <c r="H4167" s="45">
        <v>2</v>
      </c>
      <c r="I4167" s="45">
        <v>2</v>
      </c>
      <c r="J4167" s="45">
        <v>1</v>
      </c>
      <c r="K4167" s="45">
        <v>1</v>
      </c>
      <c r="L4167" s="42" t="s">
        <v>61</v>
      </c>
      <c r="M4167" s="14" t="s">
        <v>62</v>
      </c>
      <c r="N4167" s="37">
        <v>1</v>
      </c>
      <c r="O4167" s="42">
        <f t="shared" si="783"/>
        <v>41.25</v>
      </c>
      <c r="P4167" s="42">
        <v>12.5</v>
      </c>
      <c r="Q4167" s="42">
        <f t="shared" si="779"/>
        <v>42.57</v>
      </c>
      <c r="R4167" s="42">
        <v>12.9</v>
      </c>
      <c r="S4167" s="42">
        <f t="shared" si="784"/>
        <v>42.57</v>
      </c>
      <c r="T4167" s="42">
        <v>12.9</v>
      </c>
      <c r="U4167" s="42">
        <f t="shared" si="785"/>
        <v>41.91</v>
      </c>
      <c r="V4167" s="42">
        <f t="shared" si="786"/>
        <v>12.7</v>
      </c>
      <c r="W4167" s="46">
        <v>27.884840000000001</v>
      </c>
      <c r="X4167" s="46">
        <v>-115.18916</v>
      </c>
      <c r="Y4167" s="65" t="s">
        <v>43</v>
      </c>
      <c r="Z4167" s="45" t="s">
        <v>43</v>
      </c>
      <c r="AA4167" s="45">
        <v>7</v>
      </c>
      <c r="AB4167" s="42" t="s">
        <v>44</v>
      </c>
      <c r="AC4167" s="42">
        <v>2</v>
      </c>
      <c r="AD4167" s="42">
        <v>18</v>
      </c>
      <c r="AE4167" s="45">
        <v>1</v>
      </c>
      <c r="AF4167" s="42">
        <v>4</v>
      </c>
      <c r="AG4167" s="42">
        <v>90</v>
      </c>
      <c r="AH4167" t="s">
        <v>250</v>
      </c>
      <c r="AI4167" s="70">
        <f t="shared" si="791"/>
        <v>13.918999999999999</v>
      </c>
      <c r="AJ4167" s="71" t="s">
        <v>369</v>
      </c>
      <c r="AK4167" s="72">
        <f t="shared" si="792"/>
        <v>1.8310631406548505</v>
      </c>
      <c r="AL4167" s="73">
        <f t="shared" si="793"/>
        <v>1.8310631406548505</v>
      </c>
    </row>
    <row r="4168" spans="1:38" hidden="1">
      <c r="A4168" s="42" t="s">
        <v>247</v>
      </c>
      <c r="B4168" s="42" t="s">
        <v>178</v>
      </c>
      <c r="C4168" s="43">
        <v>40083</v>
      </c>
      <c r="D4168" s="42">
        <v>2009</v>
      </c>
      <c r="E4168" s="44">
        <v>0.59166666666666667</v>
      </c>
      <c r="F4168" s="44">
        <v>0.62361111111111112</v>
      </c>
      <c r="G4168" s="44">
        <f t="shared" si="774"/>
        <v>3.1944444444444442E-2</v>
      </c>
      <c r="H4168" s="45">
        <v>2</v>
      </c>
      <c r="I4168" s="45">
        <v>2</v>
      </c>
      <c r="J4168" s="45">
        <v>1</v>
      </c>
      <c r="K4168" s="45">
        <v>1</v>
      </c>
      <c r="L4168" s="42" t="s">
        <v>61</v>
      </c>
      <c r="M4168" s="14" t="s">
        <v>62</v>
      </c>
      <c r="N4168" s="37">
        <v>1</v>
      </c>
      <c r="O4168" s="42">
        <f t="shared" si="783"/>
        <v>41.25</v>
      </c>
      <c r="P4168" s="42">
        <v>12.5</v>
      </c>
      <c r="Q4168" s="42">
        <f t="shared" si="779"/>
        <v>42.57</v>
      </c>
      <c r="R4168" s="42">
        <v>12.9</v>
      </c>
      <c r="S4168" s="42">
        <f t="shared" si="784"/>
        <v>42.57</v>
      </c>
      <c r="T4168" s="42">
        <v>12.9</v>
      </c>
      <c r="U4168" s="42">
        <f t="shared" si="785"/>
        <v>41.91</v>
      </c>
      <c r="V4168" s="42">
        <f t="shared" si="786"/>
        <v>12.7</v>
      </c>
      <c r="W4168" s="46">
        <v>27.884840000000001</v>
      </c>
      <c r="X4168" s="46">
        <v>-115.18916</v>
      </c>
      <c r="Y4168" s="65" t="s">
        <v>43</v>
      </c>
      <c r="Z4168" s="45" t="s">
        <v>43</v>
      </c>
      <c r="AA4168" s="45">
        <v>7</v>
      </c>
      <c r="AB4168" s="42" t="s">
        <v>44</v>
      </c>
      <c r="AC4168" s="42">
        <v>3</v>
      </c>
      <c r="AD4168" s="42">
        <v>21</v>
      </c>
      <c r="AE4168" s="45">
        <v>1</v>
      </c>
      <c r="AF4168" s="42">
        <v>9</v>
      </c>
      <c r="AG4168" s="42">
        <v>90</v>
      </c>
      <c r="AH4168" t="s">
        <v>250</v>
      </c>
      <c r="AI4168" s="70">
        <f t="shared" si="791"/>
        <v>16.045999999999999</v>
      </c>
      <c r="AJ4168" s="71" t="s">
        <v>369</v>
      </c>
      <c r="AK4168" s="72">
        <f t="shared" si="792"/>
        <v>2.5000862380340183</v>
      </c>
      <c r="AL4168" s="73">
        <f t="shared" si="793"/>
        <v>2.5000862380340183</v>
      </c>
    </row>
    <row r="4169" spans="1:38" hidden="1">
      <c r="A4169" s="42" t="s">
        <v>247</v>
      </c>
      <c r="B4169" s="42" t="s">
        <v>178</v>
      </c>
      <c r="C4169" s="43">
        <v>40083</v>
      </c>
      <c r="D4169" s="42">
        <v>2009</v>
      </c>
      <c r="E4169" s="44">
        <v>0.59166666666666667</v>
      </c>
      <c r="F4169" s="44">
        <v>0.62361111111111112</v>
      </c>
      <c r="G4169" s="44">
        <f t="shared" si="774"/>
        <v>3.1944444444444442E-2</v>
      </c>
      <c r="H4169" s="45">
        <v>2</v>
      </c>
      <c r="I4169" s="45">
        <v>2</v>
      </c>
      <c r="J4169" s="45">
        <v>1</v>
      </c>
      <c r="K4169" s="45">
        <v>1</v>
      </c>
      <c r="L4169" s="42" t="s">
        <v>61</v>
      </c>
      <c r="M4169" s="14" t="s">
        <v>62</v>
      </c>
      <c r="N4169" s="37">
        <v>1</v>
      </c>
      <c r="O4169" s="42">
        <f t="shared" si="783"/>
        <v>41.25</v>
      </c>
      <c r="P4169" s="42">
        <v>12.5</v>
      </c>
      <c r="Q4169" s="42">
        <f t="shared" si="779"/>
        <v>42.57</v>
      </c>
      <c r="R4169" s="42">
        <v>12.9</v>
      </c>
      <c r="S4169" s="42">
        <f t="shared" si="784"/>
        <v>42.57</v>
      </c>
      <c r="T4169" s="42">
        <v>12.9</v>
      </c>
      <c r="U4169" s="42">
        <f t="shared" si="785"/>
        <v>41.91</v>
      </c>
      <c r="V4169" s="42">
        <f t="shared" si="786"/>
        <v>12.7</v>
      </c>
      <c r="W4169" s="46">
        <v>27.884840000000001</v>
      </c>
      <c r="X4169" s="46">
        <v>-115.18916</v>
      </c>
      <c r="Y4169" s="65" t="s">
        <v>43</v>
      </c>
      <c r="Z4169" s="45" t="s">
        <v>43</v>
      </c>
      <c r="AA4169" s="45">
        <v>7</v>
      </c>
      <c r="AB4169" s="42" t="s">
        <v>44</v>
      </c>
      <c r="AC4169" s="42">
        <v>4</v>
      </c>
      <c r="AD4169" s="42">
        <v>17</v>
      </c>
      <c r="AE4169" s="45">
        <v>1</v>
      </c>
      <c r="AF4169" s="42">
        <v>12</v>
      </c>
      <c r="AG4169" s="42">
        <v>90</v>
      </c>
      <c r="AH4169" t="s">
        <v>250</v>
      </c>
      <c r="AI4169" s="70">
        <f t="shared" si="791"/>
        <v>13.209999999999999</v>
      </c>
      <c r="AJ4169" s="71" t="s">
        <v>369</v>
      </c>
      <c r="AK4169" s="72">
        <f t="shared" si="792"/>
        <v>1.6329725885917237</v>
      </c>
      <c r="AL4169" s="73">
        <f t="shared" si="793"/>
        <v>1.6329725885917237</v>
      </c>
    </row>
    <row r="4170" spans="1:38" hidden="1">
      <c r="A4170" s="42" t="s">
        <v>247</v>
      </c>
      <c r="B4170" s="42" t="s">
        <v>178</v>
      </c>
      <c r="C4170" s="43">
        <v>40083</v>
      </c>
      <c r="D4170" s="42">
        <v>2009</v>
      </c>
      <c r="E4170" s="44">
        <v>0.59166666666666667</v>
      </c>
      <c r="F4170" s="44">
        <v>0.62361111111111112</v>
      </c>
      <c r="G4170" s="44">
        <f t="shared" si="774"/>
        <v>3.1944444444444442E-2</v>
      </c>
      <c r="H4170" s="45">
        <v>2</v>
      </c>
      <c r="I4170" s="45">
        <v>2</v>
      </c>
      <c r="J4170" s="45">
        <v>1</v>
      </c>
      <c r="K4170" s="45">
        <v>1</v>
      </c>
      <c r="L4170" s="42" t="s">
        <v>61</v>
      </c>
      <c r="M4170" s="14" t="s">
        <v>62</v>
      </c>
      <c r="N4170" s="37">
        <v>1</v>
      </c>
      <c r="O4170" s="42">
        <f t="shared" si="783"/>
        <v>41.25</v>
      </c>
      <c r="P4170" s="42">
        <v>12.5</v>
      </c>
      <c r="Q4170" s="42">
        <f t="shared" si="779"/>
        <v>42.57</v>
      </c>
      <c r="R4170" s="42">
        <v>12.9</v>
      </c>
      <c r="S4170" s="42">
        <f t="shared" si="784"/>
        <v>42.57</v>
      </c>
      <c r="T4170" s="42">
        <v>12.9</v>
      </c>
      <c r="U4170" s="42">
        <f t="shared" si="785"/>
        <v>41.91</v>
      </c>
      <c r="V4170" s="42">
        <f t="shared" si="786"/>
        <v>12.7</v>
      </c>
      <c r="W4170" s="46">
        <v>27.884840000000001</v>
      </c>
      <c r="X4170" s="46">
        <v>-115.18916</v>
      </c>
      <c r="Y4170" s="65" t="s">
        <v>43</v>
      </c>
      <c r="Z4170" s="45" t="s">
        <v>43</v>
      </c>
      <c r="AA4170" s="45">
        <v>7</v>
      </c>
      <c r="AB4170" s="42" t="s">
        <v>44</v>
      </c>
      <c r="AC4170" s="42">
        <v>4</v>
      </c>
      <c r="AD4170" s="42">
        <v>20</v>
      </c>
      <c r="AE4170" s="45">
        <v>1</v>
      </c>
      <c r="AF4170" s="42">
        <v>12</v>
      </c>
      <c r="AG4170" s="42">
        <v>90</v>
      </c>
      <c r="AH4170" t="s">
        <v>250</v>
      </c>
      <c r="AI4170" s="70">
        <f t="shared" si="791"/>
        <v>15.337</v>
      </c>
      <c r="AJ4170" s="71" t="s">
        <v>369</v>
      </c>
      <c r="AK4170" s="72">
        <f t="shared" si="792"/>
        <v>2.2645047633742106</v>
      </c>
      <c r="AL4170" s="73">
        <f t="shared" si="793"/>
        <v>2.2645047633742106</v>
      </c>
    </row>
    <row r="4171" spans="1:38" hidden="1">
      <c r="A4171" s="42" t="s">
        <v>247</v>
      </c>
      <c r="B4171" s="42" t="s">
        <v>178</v>
      </c>
      <c r="C4171" s="43">
        <v>40083</v>
      </c>
      <c r="D4171" s="42">
        <v>2009</v>
      </c>
      <c r="E4171" s="44">
        <v>0.59166666666666667</v>
      </c>
      <c r="F4171" s="44">
        <v>0.62361111111111112</v>
      </c>
      <c r="G4171" s="44">
        <f t="shared" si="774"/>
        <v>3.1944444444444442E-2</v>
      </c>
      <c r="H4171" s="45">
        <v>2</v>
      </c>
      <c r="I4171" s="45">
        <v>2</v>
      </c>
      <c r="J4171" s="45">
        <v>1</v>
      </c>
      <c r="K4171" s="45">
        <v>1</v>
      </c>
      <c r="L4171" s="42" t="s">
        <v>61</v>
      </c>
      <c r="M4171" s="14" t="s">
        <v>62</v>
      </c>
      <c r="N4171" s="37">
        <v>1</v>
      </c>
      <c r="O4171" s="42">
        <f t="shared" si="783"/>
        <v>41.25</v>
      </c>
      <c r="P4171" s="42">
        <v>12.5</v>
      </c>
      <c r="Q4171" s="42">
        <f t="shared" si="779"/>
        <v>42.57</v>
      </c>
      <c r="R4171" s="42">
        <v>12.9</v>
      </c>
      <c r="S4171" s="42">
        <f t="shared" si="784"/>
        <v>42.57</v>
      </c>
      <c r="T4171" s="42">
        <v>12.9</v>
      </c>
      <c r="U4171" s="42">
        <f t="shared" si="785"/>
        <v>41.91</v>
      </c>
      <c r="V4171" s="42">
        <f t="shared" si="786"/>
        <v>12.7</v>
      </c>
      <c r="W4171" s="46">
        <v>27.884840000000001</v>
      </c>
      <c r="X4171" s="46">
        <v>-115.18916</v>
      </c>
      <c r="Y4171" s="65" t="s">
        <v>43</v>
      </c>
      <c r="Z4171" s="45" t="s">
        <v>43</v>
      </c>
      <c r="AA4171" s="45">
        <v>7</v>
      </c>
      <c r="AB4171" s="42" t="s">
        <v>44</v>
      </c>
      <c r="AC4171" s="42">
        <v>5</v>
      </c>
      <c r="AD4171" s="42">
        <v>19</v>
      </c>
      <c r="AE4171" s="45">
        <v>1</v>
      </c>
      <c r="AF4171" s="42">
        <v>15</v>
      </c>
      <c r="AG4171" s="42">
        <v>90</v>
      </c>
      <c r="AH4171" t="s">
        <v>250</v>
      </c>
      <c r="AI4171" s="70">
        <f t="shared" si="791"/>
        <v>14.628</v>
      </c>
      <c r="AJ4171" s="71" t="s">
        <v>369</v>
      </c>
      <c r="AK4171" s="72">
        <f t="shared" si="792"/>
        <v>2.041534710262368</v>
      </c>
      <c r="AL4171" s="73">
        <f t="shared" si="793"/>
        <v>2.041534710262368</v>
      </c>
    </row>
    <row r="4172" spans="1:38" hidden="1">
      <c r="A4172" s="42" t="s">
        <v>247</v>
      </c>
      <c r="B4172" s="42" t="s">
        <v>178</v>
      </c>
      <c r="C4172" s="43">
        <v>40083</v>
      </c>
      <c r="D4172" s="42">
        <v>2009</v>
      </c>
      <c r="E4172" s="44">
        <v>0.59166666666666667</v>
      </c>
      <c r="F4172" s="44">
        <v>0.62361111111111112</v>
      </c>
      <c r="G4172" s="44">
        <f t="shared" si="774"/>
        <v>3.1944444444444442E-2</v>
      </c>
      <c r="H4172" s="45">
        <v>2</v>
      </c>
      <c r="I4172" s="45">
        <v>2</v>
      </c>
      <c r="J4172" s="45">
        <v>1</v>
      </c>
      <c r="K4172" s="45">
        <v>1</v>
      </c>
      <c r="L4172" s="42" t="s">
        <v>61</v>
      </c>
      <c r="M4172" s="14" t="s">
        <v>62</v>
      </c>
      <c r="N4172" s="37">
        <v>1</v>
      </c>
      <c r="O4172" s="42">
        <f t="shared" si="783"/>
        <v>41.25</v>
      </c>
      <c r="P4172" s="42">
        <v>12.5</v>
      </c>
      <c r="Q4172" s="42">
        <f t="shared" si="779"/>
        <v>42.57</v>
      </c>
      <c r="R4172" s="42">
        <v>12.9</v>
      </c>
      <c r="S4172" s="42">
        <f t="shared" si="784"/>
        <v>42.57</v>
      </c>
      <c r="T4172" s="42">
        <v>12.9</v>
      </c>
      <c r="U4172" s="42">
        <f t="shared" si="785"/>
        <v>41.91</v>
      </c>
      <c r="V4172" s="42">
        <f t="shared" si="786"/>
        <v>12.7</v>
      </c>
      <c r="W4172" s="46">
        <v>27.884840000000001</v>
      </c>
      <c r="X4172" s="46">
        <v>-115.18916</v>
      </c>
      <c r="Y4172" s="65" t="s">
        <v>43</v>
      </c>
      <c r="Z4172" s="45" t="s">
        <v>43</v>
      </c>
      <c r="AA4172" s="45">
        <v>7</v>
      </c>
      <c r="AB4172" s="42" t="s">
        <v>44</v>
      </c>
      <c r="AC4172" s="42">
        <v>6</v>
      </c>
      <c r="AD4172" s="42">
        <v>18</v>
      </c>
      <c r="AE4172" s="45">
        <v>1</v>
      </c>
      <c r="AF4172" s="42">
        <v>19</v>
      </c>
      <c r="AG4172" s="42">
        <v>90</v>
      </c>
      <c r="AH4172" t="s">
        <v>250</v>
      </c>
      <c r="AI4172" s="70">
        <f t="shared" si="791"/>
        <v>13.918999999999999</v>
      </c>
      <c r="AJ4172" s="71" t="s">
        <v>369</v>
      </c>
      <c r="AK4172" s="72">
        <f t="shared" si="792"/>
        <v>1.8310631406548505</v>
      </c>
      <c r="AL4172" s="73">
        <f t="shared" si="793"/>
        <v>1.8310631406548505</v>
      </c>
    </row>
    <row r="4173" spans="1:38" hidden="1">
      <c r="A4173" s="42" t="s">
        <v>247</v>
      </c>
      <c r="B4173" s="42" t="s">
        <v>178</v>
      </c>
      <c r="C4173" s="43">
        <v>40083</v>
      </c>
      <c r="D4173" s="42">
        <v>2009</v>
      </c>
      <c r="E4173" s="44">
        <v>0.59166666666666667</v>
      </c>
      <c r="F4173" s="44">
        <v>0.62361111111111112</v>
      </c>
      <c r="G4173" s="44">
        <f t="shared" si="774"/>
        <v>3.1944444444444442E-2</v>
      </c>
      <c r="H4173" s="45">
        <v>2</v>
      </c>
      <c r="I4173" s="45">
        <v>2</v>
      </c>
      <c r="J4173" s="45">
        <v>1</v>
      </c>
      <c r="K4173" s="45">
        <v>1</v>
      </c>
      <c r="L4173" s="42" t="s">
        <v>61</v>
      </c>
      <c r="M4173" s="14" t="s">
        <v>62</v>
      </c>
      <c r="N4173" s="37">
        <v>1</v>
      </c>
      <c r="O4173" s="42">
        <f t="shared" si="783"/>
        <v>41.25</v>
      </c>
      <c r="P4173" s="42">
        <v>12.5</v>
      </c>
      <c r="Q4173" s="42">
        <f t="shared" si="779"/>
        <v>42.57</v>
      </c>
      <c r="R4173" s="42">
        <v>12.9</v>
      </c>
      <c r="S4173" s="42">
        <f t="shared" si="784"/>
        <v>42.57</v>
      </c>
      <c r="T4173" s="42">
        <v>12.9</v>
      </c>
      <c r="U4173" s="42">
        <f t="shared" si="785"/>
        <v>41.91</v>
      </c>
      <c r="V4173" s="42">
        <f t="shared" si="786"/>
        <v>12.7</v>
      </c>
      <c r="W4173" s="46">
        <v>27.884840000000001</v>
      </c>
      <c r="X4173" s="46">
        <v>-115.18916</v>
      </c>
      <c r="Y4173" s="65" t="s">
        <v>43</v>
      </c>
      <c r="Z4173" s="45" t="s">
        <v>43</v>
      </c>
      <c r="AA4173" s="45">
        <v>7</v>
      </c>
      <c r="AB4173" s="42" t="s">
        <v>44</v>
      </c>
      <c r="AC4173" s="42">
        <v>6</v>
      </c>
      <c r="AD4173" s="42">
        <v>19</v>
      </c>
      <c r="AE4173" s="45">
        <v>1</v>
      </c>
      <c r="AF4173" s="42">
        <v>19</v>
      </c>
      <c r="AG4173" s="42">
        <v>90</v>
      </c>
      <c r="AH4173" t="s">
        <v>250</v>
      </c>
      <c r="AI4173" s="70">
        <f t="shared" si="791"/>
        <v>14.628</v>
      </c>
      <c r="AJ4173" s="71" t="s">
        <v>369</v>
      </c>
      <c r="AK4173" s="72">
        <f t="shared" si="792"/>
        <v>2.041534710262368</v>
      </c>
      <c r="AL4173" s="73">
        <f t="shared" si="793"/>
        <v>2.041534710262368</v>
      </c>
    </row>
    <row r="4174" spans="1:38" hidden="1">
      <c r="A4174" s="42" t="s">
        <v>247</v>
      </c>
      <c r="B4174" s="42" t="s">
        <v>178</v>
      </c>
      <c r="C4174" s="43">
        <v>40083</v>
      </c>
      <c r="D4174" s="42">
        <v>2009</v>
      </c>
      <c r="E4174" s="44">
        <v>0.59166666666666667</v>
      </c>
      <c r="F4174" s="44">
        <v>0.62361111111111112</v>
      </c>
      <c r="G4174" s="44">
        <f t="shared" si="774"/>
        <v>3.1944444444444442E-2</v>
      </c>
      <c r="H4174" s="45">
        <v>2</v>
      </c>
      <c r="I4174" s="45">
        <v>2</v>
      </c>
      <c r="J4174" s="45">
        <v>1</v>
      </c>
      <c r="K4174" s="45">
        <v>1</v>
      </c>
      <c r="L4174" s="42" t="s">
        <v>61</v>
      </c>
      <c r="M4174" s="14" t="s">
        <v>62</v>
      </c>
      <c r="N4174" s="37">
        <v>1</v>
      </c>
      <c r="O4174" s="42">
        <f t="shared" si="783"/>
        <v>41.25</v>
      </c>
      <c r="P4174" s="42">
        <v>12.5</v>
      </c>
      <c r="Q4174" s="42">
        <f t="shared" si="779"/>
        <v>42.57</v>
      </c>
      <c r="R4174" s="42">
        <v>12.9</v>
      </c>
      <c r="S4174" s="42">
        <f t="shared" si="784"/>
        <v>42.57</v>
      </c>
      <c r="T4174" s="42">
        <v>12.9</v>
      </c>
      <c r="U4174" s="42">
        <f t="shared" si="785"/>
        <v>41.91</v>
      </c>
      <c r="V4174" s="42">
        <f t="shared" si="786"/>
        <v>12.7</v>
      </c>
      <c r="W4174" s="46">
        <v>27.884840000000001</v>
      </c>
      <c r="X4174" s="46">
        <v>-115.18916</v>
      </c>
      <c r="Y4174" s="65" t="s">
        <v>43</v>
      </c>
      <c r="Z4174" s="45" t="s">
        <v>43</v>
      </c>
      <c r="AA4174" s="45">
        <v>7</v>
      </c>
      <c r="AB4174" s="42" t="s">
        <v>44</v>
      </c>
      <c r="AC4174" s="42">
        <v>6</v>
      </c>
      <c r="AD4174" s="42">
        <v>21</v>
      </c>
      <c r="AE4174" s="45">
        <v>1</v>
      </c>
      <c r="AF4174" s="42">
        <v>19</v>
      </c>
      <c r="AG4174" s="42">
        <v>90</v>
      </c>
      <c r="AH4174" t="s">
        <v>250</v>
      </c>
      <c r="AI4174" s="70">
        <f t="shared" si="791"/>
        <v>16.045999999999999</v>
      </c>
      <c r="AJ4174" s="71" t="s">
        <v>369</v>
      </c>
      <c r="AK4174" s="72">
        <f t="shared" si="792"/>
        <v>2.5000862380340183</v>
      </c>
      <c r="AL4174" s="73">
        <f t="shared" si="793"/>
        <v>2.5000862380340183</v>
      </c>
    </row>
    <row r="4175" spans="1:38" hidden="1">
      <c r="A4175" s="42" t="s">
        <v>247</v>
      </c>
      <c r="B4175" s="42" t="s">
        <v>178</v>
      </c>
      <c r="C4175" s="43">
        <v>40083</v>
      </c>
      <c r="D4175" s="42">
        <v>2009</v>
      </c>
      <c r="E4175" s="44">
        <v>0.59166666666666667</v>
      </c>
      <c r="F4175" s="44">
        <v>0.62361111111111112</v>
      </c>
      <c r="G4175" s="44">
        <f t="shared" si="774"/>
        <v>3.1944444444444442E-2</v>
      </c>
      <c r="H4175" s="45">
        <v>2</v>
      </c>
      <c r="I4175" s="45">
        <v>2</v>
      </c>
      <c r="J4175" s="45">
        <v>1</v>
      </c>
      <c r="K4175" s="45">
        <v>1</v>
      </c>
      <c r="L4175" s="42" t="s">
        <v>61</v>
      </c>
      <c r="M4175" s="14" t="s">
        <v>62</v>
      </c>
      <c r="N4175" s="37">
        <v>1</v>
      </c>
      <c r="O4175" s="42">
        <f t="shared" si="783"/>
        <v>41.25</v>
      </c>
      <c r="P4175" s="42">
        <v>12.5</v>
      </c>
      <c r="Q4175" s="42">
        <f t="shared" si="779"/>
        <v>42.57</v>
      </c>
      <c r="R4175" s="42">
        <v>12.9</v>
      </c>
      <c r="S4175" s="42">
        <f t="shared" si="784"/>
        <v>42.57</v>
      </c>
      <c r="T4175" s="42">
        <v>12.9</v>
      </c>
      <c r="U4175" s="42">
        <f t="shared" si="785"/>
        <v>41.91</v>
      </c>
      <c r="V4175" s="42">
        <f t="shared" si="786"/>
        <v>12.7</v>
      </c>
      <c r="W4175" s="46">
        <v>27.884840000000001</v>
      </c>
      <c r="X4175" s="46">
        <v>-115.18916</v>
      </c>
      <c r="Y4175" s="65" t="s">
        <v>43</v>
      </c>
      <c r="Z4175" s="45" t="s">
        <v>43</v>
      </c>
      <c r="AA4175" s="45">
        <v>7</v>
      </c>
      <c r="AB4175" s="42" t="s">
        <v>44</v>
      </c>
      <c r="AC4175" s="42">
        <v>6</v>
      </c>
      <c r="AD4175" s="42">
        <v>22</v>
      </c>
      <c r="AE4175" s="45">
        <v>1</v>
      </c>
      <c r="AF4175" s="42">
        <v>19</v>
      </c>
      <c r="AG4175" s="42">
        <v>90</v>
      </c>
      <c r="AH4175" t="s">
        <v>250</v>
      </c>
      <c r="AI4175" s="70">
        <f t="shared" si="791"/>
        <v>16.754999999999999</v>
      </c>
      <c r="AJ4175" s="71" t="s">
        <v>369</v>
      </c>
      <c r="AK4175" s="72">
        <f t="shared" si="792"/>
        <v>2.7483879168691034</v>
      </c>
      <c r="AL4175" s="73">
        <f t="shared" si="793"/>
        <v>2.7483879168691034</v>
      </c>
    </row>
    <row r="4176" spans="1:38" hidden="1">
      <c r="A4176" s="42" t="s">
        <v>247</v>
      </c>
      <c r="B4176" s="42" t="s">
        <v>178</v>
      </c>
      <c r="C4176" s="43">
        <v>40083</v>
      </c>
      <c r="D4176" s="42">
        <v>2009</v>
      </c>
      <c r="E4176" s="44">
        <v>0.59166666666666667</v>
      </c>
      <c r="F4176" s="44">
        <v>0.62361111111111112</v>
      </c>
      <c r="G4176" s="44">
        <f t="shared" ref="G4176:G4203" si="794">F4176-E4176</f>
        <v>3.1944444444444442E-2</v>
      </c>
      <c r="H4176" s="45">
        <v>2</v>
      </c>
      <c r="I4176" s="45">
        <v>2</v>
      </c>
      <c r="J4176" s="45">
        <v>1</v>
      </c>
      <c r="K4176" s="45">
        <v>1</v>
      </c>
      <c r="L4176" s="42" t="s">
        <v>61</v>
      </c>
      <c r="M4176" s="14" t="s">
        <v>62</v>
      </c>
      <c r="N4176" s="37">
        <v>1</v>
      </c>
      <c r="O4176" s="42">
        <f t="shared" si="783"/>
        <v>41.25</v>
      </c>
      <c r="P4176" s="42">
        <v>12.5</v>
      </c>
      <c r="Q4176" s="42">
        <f t="shared" si="779"/>
        <v>42.57</v>
      </c>
      <c r="R4176" s="42">
        <v>12.9</v>
      </c>
      <c r="S4176" s="42">
        <f t="shared" si="784"/>
        <v>42.57</v>
      </c>
      <c r="T4176" s="42">
        <v>12.9</v>
      </c>
      <c r="U4176" s="42">
        <f t="shared" si="785"/>
        <v>41.91</v>
      </c>
      <c r="V4176" s="42">
        <f t="shared" si="786"/>
        <v>12.7</v>
      </c>
      <c r="W4176" s="46">
        <v>27.884840000000001</v>
      </c>
      <c r="X4176" s="46">
        <v>-115.18916</v>
      </c>
      <c r="Y4176" s="65" t="s">
        <v>43</v>
      </c>
      <c r="Z4176" s="45" t="s">
        <v>43</v>
      </c>
      <c r="AA4176" s="45">
        <v>7</v>
      </c>
      <c r="AB4176" s="42" t="s">
        <v>44</v>
      </c>
      <c r="AC4176" s="42">
        <v>7</v>
      </c>
      <c r="AD4176" s="42">
        <v>18</v>
      </c>
      <c r="AE4176" s="45">
        <v>1</v>
      </c>
      <c r="AF4176" s="42">
        <v>26</v>
      </c>
      <c r="AG4176" s="42">
        <v>90</v>
      </c>
      <c r="AH4176" t="s">
        <v>250</v>
      </c>
      <c r="AI4176" s="70">
        <f t="shared" si="791"/>
        <v>13.918999999999999</v>
      </c>
      <c r="AJ4176" s="71" t="s">
        <v>369</v>
      </c>
      <c r="AK4176" s="72">
        <f t="shared" si="792"/>
        <v>1.8310631406548505</v>
      </c>
      <c r="AL4176" s="73">
        <f t="shared" si="793"/>
        <v>1.8310631406548505</v>
      </c>
    </row>
    <row r="4177" spans="1:38" hidden="1">
      <c r="A4177" s="42" t="s">
        <v>247</v>
      </c>
      <c r="B4177" s="42" t="s">
        <v>178</v>
      </c>
      <c r="C4177" s="43">
        <v>40083</v>
      </c>
      <c r="D4177" s="42">
        <v>2009</v>
      </c>
      <c r="E4177" s="44">
        <v>0.59166666666666667</v>
      </c>
      <c r="F4177" s="44">
        <v>0.62361111111111112</v>
      </c>
      <c r="G4177" s="44">
        <f t="shared" si="794"/>
        <v>3.1944444444444442E-2</v>
      </c>
      <c r="H4177" s="45">
        <v>2</v>
      </c>
      <c r="I4177" s="45">
        <v>2</v>
      </c>
      <c r="J4177" s="45">
        <v>1</v>
      </c>
      <c r="K4177" s="45">
        <v>1</v>
      </c>
      <c r="L4177" s="42" t="s">
        <v>61</v>
      </c>
      <c r="M4177" s="14" t="s">
        <v>62</v>
      </c>
      <c r="N4177" s="37">
        <v>1</v>
      </c>
      <c r="O4177" s="42">
        <f t="shared" si="783"/>
        <v>41.25</v>
      </c>
      <c r="P4177" s="42">
        <v>12.5</v>
      </c>
      <c r="Q4177" s="42">
        <f t="shared" si="779"/>
        <v>42.57</v>
      </c>
      <c r="R4177" s="42">
        <v>12.9</v>
      </c>
      <c r="S4177" s="42">
        <f t="shared" si="784"/>
        <v>42.57</v>
      </c>
      <c r="T4177" s="42">
        <v>12.9</v>
      </c>
      <c r="U4177" s="42">
        <f t="shared" si="785"/>
        <v>41.91</v>
      </c>
      <c r="V4177" s="42">
        <f t="shared" si="786"/>
        <v>12.7</v>
      </c>
      <c r="W4177" s="46">
        <v>27.884840000000001</v>
      </c>
      <c r="X4177" s="46">
        <v>-115.18916</v>
      </c>
      <c r="Y4177" s="65" t="s">
        <v>43</v>
      </c>
      <c r="Z4177" s="45" t="s">
        <v>43</v>
      </c>
      <c r="AA4177" s="45">
        <v>7</v>
      </c>
      <c r="AB4177" s="42" t="s">
        <v>44</v>
      </c>
      <c r="AC4177" s="42">
        <v>8</v>
      </c>
      <c r="AD4177" s="42">
        <v>19</v>
      </c>
      <c r="AE4177" s="45">
        <v>1</v>
      </c>
      <c r="AF4177" s="42">
        <v>29</v>
      </c>
      <c r="AG4177" s="42">
        <v>90</v>
      </c>
      <c r="AH4177" t="s">
        <v>250</v>
      </c>
      <c r="AI4177" s="70">
        <f t="shared" si="791"/>
        <v>14.628</v>
      </c>
      <c r="AJ4177" s="71" t="s">
        <v>369</v>
      </c>
      <c r="AK4177" s="72">
        <f t="shared" si="792"/>
        <v>2.041534710262368</v>
      </c>
      <c r="AL4177" s="73">
        <f t="shared" si="793"/>
        <v>2.041534710262368</v>
      </c>
    </row>
    <row r="4178" spans="1:38" hidden="1">
      <c r="A4178" s="42" t="s">
        <v>247</v>
      </c>
      <c r="B4178" s="42" t="s">
        <v>178</v>
      </c>
      <c r="C4178" s="43">
        <v>40083</v>
      </c>
      <c r="D4178" s="42">
        <v>2009</v>
      </c>
      <c r="E4178" s="44">
        <v>0.59166666666666667</v>
      </c>
      <c r="F4178" s="44">
        <v>0.62361111111111112</v>
      </c>
      <c r="G4178" s="44">
        <f t="shared" si="794"/>
        <v>3.1944444444444442E-2</v>
      </c>
      <c r="H4178" s="45">
        <v>2</v>
      </c>
      <c r="I4178" s="45">
        <v>2</v>
      </c>
      <c r="J4178" s="45">
        <v>1</v>
      </c>
      <c r="K4178" s="45">
        <v>1</v>
      </c>
      <c r="L4178" s="42" t="s">
        <v>61</v>
      </c>
      <c r="M4178" s="14" t="s">
        <v>62</v>
      </c>
      <c r="N4178" s="37">
        <v>1</v>
      </c>
      <c r="O4178" s="42">
        <f t="shared" si="783"/>
        <v>41.25</v>
      </c>
      <c r="P4178" s="42">
        <v>12.5</v>
      </c>
      <c r="Q4178" s="42">
        <f t="shared" si="779"/>
        <v>42.57</v>
      </c>
      <c r="R4178" s="42">
        <v>12.9</v>
      </c>
      <c r="S4178" s="42">
        <f t="shared" si="784"/>
        <v>42.57</v>
      </c>
      <c r="T4178" s="42">
        <v>12.9</v>
      </c>
      <c r="U4178" s="42">
        <f t="shared" si="785"/>
        <v>41.91</v>
      </c>
      <c r="V4178" s="42">
        <f t="shared" si="786"/>
        <v>12.7</v>
      </c>
      <c r="W4178" s="46">
        <v>27.884840000000001</v>
      </c>
      <c r="X4178" s="46">
        <v>-115.18916</v>
      </c>
      <c r="Y4178" s="65" t="s">
        <v>43</v>
      </c>
      <c r="Z4178" s="45" t="s">
        <v>43</v>
      </c>
      <c r="AA4178" s="45">
        <v>7</v>
      </c>
      <c r="AB4178" s="42" t="s">
        <v>44</v>
      </c>
      <c r="AC4178" s="42">
        <v>8</v>
      </c>
      <c r="AD4178" s="42">
        <v>20</v>
      </c>
      <c r="AE4178" s="45">
        <v>1</v>
      </c>
      <c r="AF4178" s="42">
        <v>29</v>
      </c>
      <c r="AG4178" s="42">
        <v>90</v>
      </c>
      <c r="AH4178" t="s">
        <v>250</v>
      </c>
      <c r="AI4178" s="70">
        <f t="shared" si="791"/>
        <v>15.337</v>
      </c>
      <c r="AJ4178" s="71" t="s">
        <v>369</v>
      </c>
      <c r="AK4178" s="72">
        <f t="shared" si="792"/>
        <v>2.2645047633742106</v>
      </c>
      <c r="AL4178" s="73">
        <f t="shared" si="793"/>
        <v>2.2645047633742106</v>
      </c>
    </row>
    <row r="4179" spans="1:38" hidden="1">
      <c r="A4179" s="42" t="s">
        <v>247</v>
      </c>
      <c r="B4179" s="42" t="s">
        <v>178</v>
      </c>
      <c r="C4179" s="43">
        <v>40083</v>
      </c>
      <c r="D4179" s="42">
        <v>2009</v>
      </c>
      <c r="E4179" s="44">
        <v>0.59166666666666667</v>
      </c>
      <c r="F4179" s="44">
        <v>0.62361111111111112</v>
      </c>
      <c r="G4179" s="44">
        <f t="shared" si="794"/>
        <v>3.1944444444444442E-2</v>
      </c>
      <c r="H4179" s="45">
        <v>2</v>
      </c>
      <c r="I4179" s="45">
        <v>2</v>
      </c>
      <c r="J4179" s="45">
        <v>1</v>
      </c>
      <c r="K4179" s="45">
        <v>1</v>
      </c>
      <c r="L4179" s="42" t="s">
        <v>61</v>
      </c>
      <c r="M4179" s="14" t="s">
        <v>62</v>
      </c>
      <c r="N4179" s="37">
        <v>1</v>
      </c>
      <c r="O4179" s="42">
        <f t="shared" si="783"/>
        <v>41.25</v>
      </c>
      <c r="P4179" s="42">
        <v>12.5</v>
      </c>
      <c r="Q4179" s="42">
        <f t="shared" si="779"/>
        <v>42.57</v>
      </c>
      <c r="R4179" s="42">
        <v>12.9</v>
      </c>
      <c r="S4179" s="42">
        <f t="shared" si="784"/>
        <v>42.57</v>
      </c>
      <c r="T4179" s="42">
        <v>12.9</v>
      </c>
      <c r="U4179" s="42">
        <f t="shared" si="785"/>
        <v>41.91</v>
      </c>
      <c r="V4179" s="42">
        <f t="shared" si="786"/>
        <v>12.7</v>
      </c>
      <c r="W4179" s="46">
        <v>27.884840000000001</v>
      </c>
      <c r="X4179" s="46">
        <v>-115.18916</v>
      </c>
      <c r="Y4179" s="65" t="s">
        <v>43</v>
      </c>
      <c r="Z4179" s="45" t="s">
        <v>43</v>
      </c>
      <c r="AA4179" s="45">
        <v>7</v>
      </c>
      <c r="AB4179" s="42" t="s">
        <v>44</v>
      </c>
      <c r="AC4179" s="42">
        <v>9</v>
      </c>
      <c r="AD4179" s="42">
        <v>11</v>
      </c>
      <c r="AE4179" s="45">
        <v>1</v>
      </c>
      <c r="AF4179" s="42">
        <v>34</v>
      </c>
      <c r="AG4179" s="42">
        <v>90</v>
      </c>
      <c r="AH4179" t="s">
        <v>250</v>
      </c>
      <c r="AI4179" s="70">
        <f t="shared" si="791"/>
        <v>8.9559999999999995</v>
      </c>
      <c r="AJ4179" s="71" t="s">
        <v>369</v>
      </c>
      <c r="AK4179" s="72">
        <f t="shared" si="792"/>
        <v>0.69715856935839871</v>
      </c>
      <c r="AL4179" s="73">
        <f t="shared" si="793"/>
        <v>0.69715856935839871</v>
      </c>
    </row>
    <row r="4180" spans="1:38" hidden="1">
      <c r="A4180" s="42" t="s">
        <v>247</v>
      </c>
      <c r="B4180" s="42" t="s">
        <v>178</v>
      </c>
      <c r="C4180" s="43">
        <v>40083</v>
      </c>
      <c r="D4180" s="42">
        <v>2009</v>
      </c>
      <c r="E4180" s="44">
        <v>0.59166666666666667</v>
      </c>
      <c r="F4180" s="44">
        <v>0.62361111111111112</v>
      </c>
      <c r="G4180" s="44">
        <f t="shared" si="794"/>
        <v>3.1944444444444442E-2</v>
      </c>
      <c r="H4180" s="45">
        <v>2</v>
      </c>
      <c r="I4180" s="45">
        <v>2</v>
      </c>
      <c r="J4180" s="45">
        <v>1</v>
      </c>
      <c r="K4180" s="45">
        <v>1</v>
      </c>
      <c r="L4180" s="42" t="s">
        <v>61</v>
      </c>
      <c r="M4180" s="14" t="s">
        <v>62</v>
      </c>
      <c r="N4180" s="37">
        <v>1</v>
      </c>
      <c r="O4180" s="42">
        <f t="shared" si="783"/>
        <v>41.25</v>
      </c>
      <c r="P4180" s="42">
        <v>12.5</v>
      </c>
      <c r="Q4180" s="42">
        <f t="shared" si="779"/>
        <v>42.57</v>
      </c>
      <c r="R4180" s="42">
        <v>12.9</v>
      </c>
      <c r="S4180" s="42">
        <f t="shared" si="784"/>
        <v>42.57</v>
      </c>
      <c r="T4180" s="42">
        <v>12.9</v>
      </c>
      <c r="U4180" s="42">
        <f t="shared" si="785"/>
        <v>41.91</v>
      </c>
      <c r="V4180" s="42">
        <f t="shared" si="786"/>
        <v>12.7</v>
      </c>
      <c r="W4180" s="46">
        <v>27.884840000000001</v>
      </c>
      <c r="X4180" s="46">
        <v>-115.18916</v>
      </c>
      <c r="Y4180" s="65" t="s">
        <v>43</v>
      </c>
      <c r="Z4180" s="45" t="s">
        <v>43</v>
      </c>
      <c r="AA4180" s="45">
        <v>7</v>
      </c>
      <c r="AB4180" s="42" t="s">
        <v>44</v>
      </c>
      <c r="AC4180" s="42">
        <v>9</v>
      </c>
      <c r="AD4180" s="42">
        <v>12</v>
      </c>
      <c r="AE4180" s="45">
        <v>1</v>
      </c>
      <c r="AF4180" s="42">
        <v>34</v>
      </c>
      <c r="AG4180" s="42">
        <v>90</v>
      </c>
      <c r="AH4180" t="s">
        <v>250</v>
      </c>
      <c r="AI4180" s="70">
        <f t="shared" si="791"/>
        <v>9.6649999999999991</v>
      </c>
      <c r="AJ4180" s="71" t="s">
        <v>369</v>
      </c>
      <c r="AK4180" s="72">
        <f t="shared" si="792"/>
        <v>0.82374690124645178</v>
      </c>
      <c r="AL4180" s="73">
        <f t="shared" si="793"/>
        <v>0.82374690124645178</v>
      </c>
    </row>
    <row r="4181" spans="1:38" hidden="1">
      <c r="A4181" s="42" t="s">
        <v>247</v>
      </c>
      <c r="B4181" s="42" t="s">
        <v>178</v>
      </c>
      <c r="C4181" s="43">
        <v>40083</v>
      </c>
      <c r="D4181" s="42">
        <v>2009</v>
      </c>
      <c r="E4181" s="44">
        <v>0.59166666666666667</v>
      </c>
      <c r="F4181" s="44">
        <v>0.62361111111111112</v>
      </c>
      <c r="G4181" s="44">
        <f t="shared" si="794"/>
        <v>3.1944444444444442E-2</v>
      </c>
      <c r="H4181" s="45">
        <v>2</v>
      </c>
      <c r="I4181" s="45">
        <v>2</v>
      </c>
      <c r="J4181" s="45">
        <v>1</v>
      </c>
      <c r="K4181" s="45">
        <v>1</v>
      </c>
      <c r="L4181" s="42" t="s">
        <v>61</v>
      </c>
      <c r="M4181" s="14" t="s">
        <v>62</v>
      </c>
      <c r="N4181" s="37">
        <v>1</v>
      </c>
      <c r="O4181" s="42">
        <f t="shared" si="783"/>
        <v>41.25</v>
      </c>
      <c r="P4181" s="42">
        <v>12.5</v>
      </c>
      <c r="Q4181" s="42">
        <f t="shared" si="779"/>
        <v>42.57</v>
      </c>
      <c r="R4181" s="42">
        <v>12.9</v>
      </c>
      <c r="S4181" s="42">
        <f t="shared" si="784"/>
        <v>42.57</v>
      </c>
      <c r="T4181" s="42">
        <v>12.9</v>
      </c>
      <c r="U4181" s="42">
        <f t="shared" si="785"/>
        <v>41.91</v>
      </c>
      <c r="V4181" s="42">
        <f t="shared" si="786"/>
        <v>12.7</v>
      </c>
      <c r="W4181" s="46">
        <v>27.884840000000001</v>
      </c>
      <c r="X4181" s="46">
        <v>-115.18916</v>
      </c>
      <c r="Y4181" s="65" t="s">
        <v>43</v>
      </c>
      <c r="Z4181" s="45" t="s">
        <v>43</v>
      </c>
      <c r="AA4181" s="45">
        <v>7</v>
      </c>
      <c r="AB4181" s="42" t="s">
        <v>44</v>
      </c>
      <c r="AC4181" s="42">
        <v>9</v>
      </c>
      <c r="AD4181" s="42">
        <v>14</v>
      </c>
      <c r="AE4181" s="45">
        <v>1</v>
      </c>
      <c r="AF4181" s="42">
        <v>34</v>
      </c>
      <c r="AG4181" s="42">
        <v>90</v>
      </c>
      <c r="AH4181" t="s">
        <v>250</v>
      </c>
      <c r="AI4181" s="70">
        <f t="shared" si="791"/>
        <v>11.083</v>
      </c>
      <c r="AJ4181" s="71" t="s">
        <v>369</v>
      </c>
      <c r="AK4181" s="72">
        <f t="shared" si="792"/>
        <v>1.1117350137621949</v>
      </c>
      <c r="AL4181" s="73">
        <f t="shared" si="793"/>
        <v>1.1117350137621949</v>
      </c>
    </row>
    <row r="4182" spans="1:38" hidden="1">
      <c r="A4182" s="42" t="s">
        <v>248</v>
      </c>
      <c r="B4182" s="42" t="s">
        <v>178</v>
      </c>
      <c r="C4182" s="43">
        <v>40084</v>
      </c>
      <c r="D4182" s="42">
        <v>2009</v>
      </c>
      <c r="E4182" s="44">
        <v>0.4777777777777778</v>
      </c>
      <c r="F4182" s="44">
        <v>0.50763888888888886</v>
      </c>
      <c r="G4182" s="44">
        <f t="shared" si="794"/>
        <v>2.9861111111111061E-2</v>
      </c>
      <c r="H4182" s="45">
        <v>2</v>
      </c>
      <c r="I4182" s="45">
        <v>1</v>
      </c>
      <c r="J4182" s="45">
        <v>1</v>
      </c>
      <c r="K4182" s="45">
        <v>2</v>
      </c>
      <c r="L4182" s="42" t="s">
        <v>61</v>
      </c>
      <c r="M4182" s="14" t="s">
        <v>62</v>
      </c>
      <c r="N4182" s="37">
        <v>1</v>
      </c>
      <c r="O4182" s="42">
        <f t="shared" si="783"/>
        <v>41.58</v>
      </c>
      <c r="P4182" s="42">
        <v>12.6</v>
      </c>
      <c r="Q4182" s="42">
        <f t="shared" si="779"/>
        <v>28.049999999999997</v>
      </c>
      <c r="R4182" s="42">
        <v>8.5</v>
      </c>
      <c r="S4182" s="42">
        <f t="shared" si="784"/>
        <v>41.58</v>
      </c>
      <c r="T4182" s="42">
        <v>12.6</v>
      </c>
      <c r="U4182" s="42">
        <f t="shared" si="785"/>
        <v>34.814999999999998</v>
      </c>
      <c r="V4182" s="42">
        <f t="shared" si="786"/>
        <v>10.55</v>
      </c>
      <c r="W4182" s="46">
        <v>27.88862</v>
      </c>
      <c r="X4182" s="46">
        <v>-115.19253</v>
      </c>
      <c r="Y4182" s="65" t="s">
        <v>43</v>
      </c>
      <c r="Z4182" s="45" t="s">
        <v>43</v>
      </c>
      <c r="AA4182" s="45">
        <v>7</v>
      </c>
      <c r="AB4182" s="42" t="s">
        <v>44</v>
      </c>
      <c r="AC4182" s="42">
        <v>1</v>
      </c>
      <c r="AD4182" s="42">
        <v>20</v>
      </c>
      <c r="AE4182" s="45">
        <v>1</v>
      </c>
      <c r="AF4182" s="42">
        <v>7</v>
      </c>
      <c r="AG4182" s="42">
        <v>240</v>
      </c>
      <c r="AH4182" t="s">
        <v>250</v>
      </c>
      <c r="AI4182" s="70">
        <f t="shared" si="791"/>
        <v>15.337</v>
      </c>
      <c r="AJ4182" s="71" t="s">
        <v>369</v>
      </c>
      <c r="AK4182" s="72">
        <f t="shared" si="792"/>
        <v>2.2645047633742106</v>
      </c>
      <c r="AL4182" s="73">
        <f t="shared" si="793"/>
        <v>2.2645047633742106</v>
      </c>
    </row>
    <row r="4183" spans="1:38" hidden="1">
      <c r="A4183" s="42" t="s">
        <v>248</v>
      </c>
      <c r="B4183" s="42" t="s">
        <v>178</v>
      </c>
      <c r="C4183" s="43">
        <v>40084</v>
      </c>
      <c r="D4183" s="42">
        <v>2009</v>
      </c>
      <c r="E4183" s="44">
        <v>0.4777777777777778</v>
      </c>
      <c r="F4183" s="44">
        <v>0.50763888888888886</v>
      </c>
      <c r="G4183" s="44">
        <f t="shared" si="794"/>
        <v>2.9861111111111061E-2</v>
      </c>
      <c r="H4183" s="45">
        <v>2</v>
      </c>
      <c r="I4183" s="45">
        <v>1</v>
      </c>
      <c r="J4183" s="45">
        <v>1</v>
      </c>
      <c r="K4183" s="45">
        <v>2</v>
      </c>
      <c r="L4183" s="42" t="s">
        <v>61</v>
      </c>
      <c r="M4183" s="14" t="s">
        <v>62</v>
      </c>
      <c r="N4183" s="37">
        <v>1</v>
      </c>
      <c r="O4183" s="42">
        <f t="shared" si="783"/>
        <v>41.58</v>
      </c>
      <c r="P4183" s="42">
        <v>12.6</v>
      </c>
      <c r="Q4183" s="42">
        <f t="shared" si="779"/>
        <v>28.049999999999997</v>
      </c>
      <c r="R4183" s="42">
        <v>8.5</v>
      </c>
      <c r="S4183" s="42">
        <f t="shared" si="784"/>
        <v>41.58</v>
      </c>
      <c r="T4183" s="42">
        <v>12.6</v>
      </c>
      <c r="U4183" s="42">
        <f t="shared" si="785"/>
        <v>34.814999999999998</v>
      </c>
      <c r="V4183" s="42">
        <f t="shared" si="786"/>
        <v>10.55</v>
      </c>
      <c r="W4183" s="46">
        <v>27.88862</v>
      </c>
      <c r="X4183" s="46">
        <v>-115.19253</v>
      </c>
      <c r="Y4183" s="65" t="s">
        <v>43</v>
      </c>
      <c r="Z4183" s="45" t="s">
        <v>43</v>
      </c>
      <c r="AA4183" s="45">
        <v>7</v>
      </c>
      <c r="AB4183" s="42" t="s">
        <v>44</v>
      </c>
      <c r="AC4183" s="42">
        <v>2</v>
      </c>
      <c r="AD4183" s="42">
        <v>23</v>
      </c>
      <c r="AE4183" s="45">
        <v>1</v>
      </c>
      <c r="AF4183" s="42">
        <v>19</v>
      </c>
      <c r="AG4183" s="42">
        <v>240</v>
      </c>
      <c r="AH4183" t="s">
        <v>250</v>
      </c>
      <c r="AI4183" s="70">
        <f t="shared" si="791"/>
        <v>17.463999999999999</v>
      </c>
      <c r="AJ4183" s="71" t="s">
        <v>369</v>
      </c>
      <c r="AK4183" s="72">
        <f t="shared" si="792"/>
        <v>3.0095147540604348</v>
      </c>
      <c r="AL4183" s="73">
        <f t="shared" si="793"/>
        <v>3.0095147540604348</v>
      </c>
    </row>
    <row r="4184" spans="1:38" hidden="1">
      <c r="A4184" s="42" t="s">
        <v>248</v>
      </c>
      <c r="B4184" s="42" t="s">
        <v>178</v>
      </c>
      <c r="C4184" s="43">
        <v>40084</v>
      </c>
      <c r="D4184" s="42">
        <v>2009</v>
      </c>
      <c r="E4184" s="44">
        <v>0.4777777777777778</v>
      </c>
      <c r="F4184" s="44">
        <v>0.50763888888888886</v>
      </c>
      <c r="G4184" s="44">
        <f t="shared" si="794"/>
        <v>2.9861111111111061E-2</v>
      </c>
      <c r="H4184" s="45">
        <v>2</v>
      </c>
      <c r="I4184" s="45">
        <v>1</v>
      </c>
      <c r="J4184" s="45">
        <v>1</v>
      </c>
      <c r="K4184" s="45">
        <v>2</v>
      </c>
      <c r="L4184" s="42" t="s">
        <v>61</v>
      </c>
      <c r="M4184" s="14" t="s">
        <v>62</v>
      </c>
      <c r="N4184" s="37">
        <v>1</v>
      </c>
      <c r="O4184" s="42">
        <f t="shared" si="783"/>
        <v>41.58</v>
      </c>
      <c r="P4184" s="42">
        <v>12.6</v>
      </c>
      <c r="Q4184" s="42">
        <f t="shared" si="779"/>
        <v>28.049999999999997</v>
      </c>
      <c r="R4184" s="42">
        <v>8.5</v>
      </c>
      <c r="S4184" s="42">
        <f t="shared" si="784"/>
        <v>41.58</v>
      </c>
      <c r="T4184" s="42">
        <v>12.6</v>
      </c>
      <c r="U4184" s="42">
        <f t="shared" si="785"/>
        <v>34.814999999999998</v>
      </c>
      <c r="V4184" s="42">
        <f t="shared" si="786"/>
        <v>10.55</v>
      </c>
      <c r="W4184" s="46">
        <v>27.88862</v>
      </c>
      <c r="X4184" s="46">
        <v>-115.19253</v>
      </c>
      <c r="Y4184" s="65" t="s">
        <v>43</v>
      </c>
      <c r="Z4184" s="45" t="s">
        <v>43</v>
      </c>
      <c r="AA4184" s="45">
        <v>7</v>
      </c>
      <c r="AB4184" s="42" t="s">
        <v>44</v>
      </c>
      <c r="AC4184" s="42">
        <v>3</v>
      </c>
      <c r="AD4184" s="42">
        <v>14</v>
      </c>
      <c r="AE4184" s="45">
        <v>1</v>
      </c>
      <c r="AF4184" s="42">
        <v>23</v>
      </c>
      <c r="AG4184" s="42">
        <v>240</v>
      </c>
      <c r="AH4184" t="s">
        <v>250</v>
      </c>
      <c r="AI4184" s="70">
        <f t="shared" si="791"/>
        <v>11.083</v>
      </c>
      <c r="AJ4184" s="71" t="s">
        <v>369</v>
      </c>
      <c r="AK4184" s="72">
        <f t="shared" si="792"/>
        <v>1.1117350137621949</v>
      </c>
      <c r="AL4184" s="73">
        <f t="shared" si="793"/>
        <v>1.1117350137621949</v>
      </c>
    </row>
    <row r="4185" spans="1:38" hidden="1">
      <c r="A4185" s="42" t="s">
        <v>248</v>
      </c>
      <c r="B4185" s="42" t="s">
        <v>178</v>
      </c>
      <c r="C4185" s="43">
        <v>40084</v>
      </c>
      <c r="D4185" s="42">
        <v>2009</v>
      </c>
      <c r="E4185" s="44">
        <v>0.4777777777777778</v>
      </c>
      <c r="F4185" s="44">
        <v>0.50763888888888886</v>
      </c>
      <c r="G4185" s="44">
        <f t="shared" si="794"/>
        <v>2.9861111111111061E-2</v>
      </c>
      <c r="H4185" s="45">
        <v>2</v>
      </c>
      <c r="I4185" s="45">
        <v>1</v>
      </c>
      <c r="J4185" s="45">
        <v>1</v>
      </c>
      <c r="K4185" s="45">
        <v>2</v>
      </c>
      <c r="L4185" s="42" t="s">
        <v>61</v>
      </c>
      <c r="M4185" s="14" t="s">
        <v>62</v>
      </c>
      <c r="N4185" s="37">
        <v>1</v>
      </c>
      <c r="O4185" s="42">
        <f t="shared" si="783"/>
        <v>41.58</v>
      </c>
      <c r="P4185" s="42">
        <v>12.6</v>
      </c>
      <c r="Q4185" s="42">
        <f t="shared" ref="Q4185:Q4248" si="795">R4185*3.3</f>
        <v>28.049999999999997</v>
      </c>
      <c r="R4185" s="42">
        <v>8.5</v>
      </c>
      <c r="S4185" s="42">
        <f t="shared" si="784"/>
        <v>41.58</v>
      </c>
      <c r="T4185" s="42">
        <v>12.6</v>
      </c>
      <c r="U4185" s="42">
        <f t="shared" si="785"/>
        <v>34.814999999999998</v>
      </c>
      <c r="V4185" s="42">
        <f t="shared" si="786"/>
        <v>10.55</v>
      </c>
      <c r="W4185" s="46">
        <v>27.88862</v>
      </c>
      <c r="X4185" s="46">
        <v>-115.19253</v>
      </c>
      <c r="Y4185" s="65" t="s">
        <v>43</v>
      </c>
      <c r="Z4185" s="45" t="s">
        <v>43</v>
      </c>
      <c r="AA4185" s="45">
        <v>7</v>
      </c>
      <c r="AB4185" s="42" t="s">
        <v>44</v>
      </c>
      <c r="AC4185" s="42">
        <v>3</v>
      </c>
      <c r="AD4185" s="42">
        <v>18</v>
      </c>
      <c r="AE4185" s="45">
        <v>1</v>
      </c>
      <c r="AF4185" s="42">
        <v>23</v>
      </c>
      <c r="AG4185" s="42">
        <v>240</v>
      </c>
      <c r="AH4185" t="s">
        <v>250</v>
      </c>
      <c r="AI4185" s="70">
        <f t="shared" si="791"/>
        <v>13.918999999999999</v>
      </c>
      <c r="AJ4185" s="71" t="s">
        <v>369</v>
      </c>
      <c r="AK4185" s="72">
        <f t="shared" si="792"/>
        <v>1.8310631406548505</v>
      </c>
      <c r="AL4185" s="73">
        <f t="shared" si="793"/>
        <v>1.8310631406548505</v>
      </c>
    </row>
    <row r="4186" spans="1:38" hidden="1">
      <c r="A4186" s="42" t="s">
        <v>248</v>
      </c>
      <c r="B4186" s="42" t="s">
        <v>178</v>
      </c>
      <c r="C4186" s="43">
        <v>40084</v>
      </c>
      <c r="D4186" s="42">
        <v>2009</v>
      </c>
      <c r="E4186" s="44">
        <v>0.4777777777777778</v>
      </c>
      <c r="F4186" s="44">
        <v>0.50763888888888886</v>
      </c>
      <c r="G4186" s="44">
        <f t="shared" si="794"/>
        <v>2.9861111111111061E-2</v>
      </c>
      <c r="H4186" s="45">
        <v>2</v>
      </c>
      <c r="I4186" s="45">
        <v>1</v>
      </c>
      <c r="J4186" s="45">
        <v>1</v>
      </c>
      <c r="K4186" s="45">
        <v>2</v>
      </c>
      <c r="L4186" s="42" t="s">
        <v>61</v>
      </c>
      <c r="M4186" s="14" t="s">
        <v>62</v>
      </c>
      <c r="N4186" s="37">
        <v>1</v>
      </c>
      <c r="O4186" s="42">
        <f t="shared" si="783"/>
        <v>41.58</v>
      </c>
      <c r="P4186" s="42">
        <v>12.6</v>
      </c>
      <c r="Q4186" s="42">
        <f t="shared" si="795"/>
        <v>28.049999999999997</v>
      </c>
      <c r="R4186" s="42">
        <v>8.5</v>
      </c>
      <c r="S4186" s="42">
        <f t="shared" si="784"/>
        <v>41.58</v>
      </c>
      <c r="T4186" s="42">
        <v>12.6</v>
      </c>
      <c r="U4186" s="42">
        <f t="shared" si="785"/>
        <v>34.814999999999998</v>
      </c>
      <c r="V4186" s="42">
        <f t="shared" si="786"/>
        <v>10.55</v>
      </c>
      <c r="W4186" s="46">
        <v>27.88862</v>
      </c>
      <c r="X4186" s="46">
        <v>-115.19253</v>
      </c>
      <c r="Y4186" s="65" t="s">
        <v>43</v>
      </c>
      <c r="Z4186" s="45" t="s">
        <v>43</v>
      </c>
      <c r="AA4186" s="45">
        <v>7</v>
      </c>
      <c r="AB4186" s="42" t="s">
        <v>44</v>
      </c>
      <c r="AC4186" s="42">
        <v>4</v>
      </c>
      <c r="AD4186" s="42">
        <v>18</v>
      </c>
      <c r="AE4186" s="45">
        <v>1</v>
      </c>
      <c r="AF4186" s="42">
        <v>26</v>
      </c>
      <c r="AG4186" s="42">
        <v>240</v>
      </c>
      <c r="AH4186" t="s">
        <v>250</v>
      </c>
      <c r="AI4186" s="70">
        <f t="shared" si="791"/>
        <v>13.918999999999999</v>
      </c>
      <c r="AJ4186" s="71" t="s">
        <v>369</v>
      </c>
      <c r="AK4186" s="72">
        <f t="shared" si="792"/>
        <v>1.8310631406548505</v>
      </c>
      <c r="AL4186" s="73">
        <f t="shared" si="793"/>
        <v>1.8310631406548505</v>
      </c>
    </row>
    <row r="4187" spans="1:38" hidden="1">
      <c r="A4187" s="42" t="s">
        <v>248</v>
      </c>
      <c r="B4187" s="42" t="s">
        <v>178</v>
      </c>
      <c r="C4187" s="43">
        <v>40084</v>
      </c>
      <c r="D4187" s="42">
        <v>2009</v>
      </c>
      <c r="E4187" s="44">
        <v>0.4777777777777778</v>
      </c>
      <c r="F4187" s="44">
        <v>0.50763888888888886</v>
      </c>
      <c r="G4187" s="44">
        <f t="shared" si="794"/>
        <v>2.9861111111111061E-2</v>
      </c>
      <c r="H4187" s="45">
        <v>2</v>
      </c>
      <c r="I4187" s="45">
        <v>1</v>
      </c>
      <c r="J4187" s="45">
        <v>1</v>
      </c>
      <c r="K4187" s="45">
        <v>2</v>
      </c>
      <c r="L4187" s="42" t="s">
        <v>61</v>
      </c>
      <c r="M4187" s="14" t="s">
        <v>62</v>
      </c>
      <c r="N4187" s="37">
        <v>1</v>
      </c>
      <c r="O4187" s="42">
        <f t="shared" si="783"/>
        <v>41.58</v>
      </c>
      <c r="P4187" s="42">
        <v>12.6</v>
      </c>
      <c r="Q4187" s="42">
        <f t="shared" si="795"/>
        <v>28.049999999999997</v>
      </c>
      <c r="R4187" s="42">
        <v>8.5</v>
      </c>
      <c r="S4187" s="42">
        <f t="shared" si="784"/>
        <v>41.58</v>
      </c>
      <c r="T4187" s="42">
        <v>12.6</v>
      </c>
      <c r="U4187" s="42">
        <f t="shared" si="785"/>
        <v>34.814999999999998</v>
      </c>
      <c r="V4187" s="42">
        <f t="shared" si="786"/>
        <v>10.55</v>
      </c>
      <c r="W4187" s="46">
        <v>27.88862</v>
      </c>
      <c r="X4187" s="46">
        <v>-115.19253</v>
      </c>
      <c r="Y4187" s="65" t="s">
        <v>43</v>
      </c>
      <c r="Z4187" s="45" t="s">
        <v>43</v>
      </c>
      <c r="AA4187" s="45">
        <v>7</v>
      </c>
      <c r="AB4187" s="42" t="s">
        <v>44</v>
      </c>
      <c r="AC4187" s="42">
        <v>4</v>
      </c>
      <c r="AD4187" s="42">
        <v>21</v>
      </c>
      <c r="AE4187" s="45">
        <v>1</v>
      </c>
      <c r="AF4187" s="42">
        <v>26</v>
      </c>
      <c r="AG4187" s="42">
        <v>240</v>
      </c>
      <c r="AH4187" t="s">
        <v>250</v>
      </c>
      <c r="AI4187" s="70">
        <f t="shared" si="791"/>
        <v>16.045999999999999</v>
      </c>
      <c r="AJ4187" s="71" t="s">
        <v>369</v>
      </c>
      <c r="AK4187" s="72">
        <f t="shared" si="792"/>
        <v>2.5000862380340183</v>
      </c>
      <c r="AL4187" s="73">
        <f t="shared" si="793"/>
        <v>2.5000862380340183</v>
      </c>
    </row>
    <row r="4188" spans="1:38" hidden="1">
      <c r="A4188" s="42" t="s">
        <v>248</v>
      </c>
      <c r="B4188" s="42" t="s">
        <v>178</v>
      </c>
      <c r="C4188" s="43">
        <v>40084</v>
      </c>
      <c r="D4188" s="42">
        <v>2009</v>
      </c>
      <c r="E4188" s="44">
        <v>0.4777777777777778</v>
      </c>
      <c r="F4188" s="44">
        <v>0.50763888888888886</v>
      </c>
      <c r="G4188" s="44">
        <f t="shared" si="794"/>
        <v>2.9861111111111061E-2</v>
      </c>
      <c r="H4188" s="45">
        <v>2</v>
      </c>
      <c r="I4188" s="45">
        <v>1</v>
      </c>
      <c r="J4188" s="45">
        <v>1</v>
      </c>
      <c r="K4188" s="45">
        <v>2</v>
      </c>
      <c r="L4188" s="42" t="s">
        <v>61</v>
      </c>
      <c r="M4188" s="14" t="s">
        <v>62</v>
      </c>
      <c r="N4188" s="37">
        <v>1</v>
      </c>
      <c r="O4188" s="42">
        <f t="shared" si="783"/>
        <v>41.58</v>
      </c>
      <c r="P4188" s="42">
        <v>12.6</v>
      </c>
      <c r="Q4188" s="42">
        <f t="shared" si="795"/>
        <v>28.049999999999997</v>
      </c>
      <c r="R4188" s="42">
        <v>8.5</v>
      </c>
      <c r="S4188" s="42">
        <f t="shared" si="784"/>
        <v>41.58</v>
      </c>
      <c r="T4188" s="42">
        <v>12.6</v>
      </c>
      <c r="U4188" s="42">
        <f t="shared" si="785"/>
        <v>34.814999999999998</v>
      </c>
      <c r="V4188" s="42">
        <f t="shared" si="786"/>
        <v>10.55</v>
      </c>
      <c r="W4188" s="46">
        <v>27.88862</v>
      </c>
      <c r="X4188" s="46">
        <v>-115.19253</v>
      </c>
      <c r="Y4188" s="65" t="s">
        <v>43</v>
      </c>
      <c r="Z4188" s="45" t="s">
        <v>43</v>
      </c>
      <c r="AA4188" s="45">
        <v>7</v>
      </c>
      <c r="AB4188" s="42" t="s">
        <v>44</v>
      </c>
      <c r="AC4188" s="42">
        <v>5</v>
      </c>
      <c r="AD4188" s="42">
        <v>22</v>
      </c>
      <c r="AE4188" s="45">
        <v>1</v>
      </c>
      <c r="AF4188" s="42">
        <v>27</v>
      </c>
      <c r="AG4188" s="42">
        <v>240</v>
      </c>
      <c r="AH4188" t="s">
        <v>250</v>
      </c>
      <c r="AI4188" s="70">
        <f t="shared" si="791"/>
        <v>16.754999999999999</v>
      </c>
      <c r="AJ4188" s="71" t="s">
        <v>369</v>
      </c>
      <c r="AK4188" s="72">
        <f t="shared" si="792"/>
        <v>2.7483879168691034</v>
      </c>
      <c r="AL4188" s="73">
        <f t="shared" si="793"/>
        <v>2.7483879168691034</v>
      </c>
    </row>
    <row r="4189" spans="1:38" hidden="1">
      <c r="A4189" s="42" t="s">
        <v>248</v>
      </c>
      <c r="B4189" s="42" t="s">
        <v>178</v>
      </c>
      <c r="C4189" s="43">
        <v>40084</v>
      </c>
      <c r="D4189" s="42">
        <v>2009</v>
      </c>
      <c r="E4189" s="44">
        <v>0.4777777777777778</v>
      </c>
      <c r="F4189" s="44">
        <v>0.50763888888888886</v>
      </c>
      <c r="G4189" s="44">
        <f t="shared" si="794"/>
        <v>2.9861111111111061E-2</v>
      </c>
      <c r="H4189" s="45">
        <v>2</v>
      </c>
      <c r="I4189" s="45">
        <v>1</v>
      </c>
      <c r="J4189" s="45">
        <v>1</v>
      </c>
      <c r="K4189" s="45">
        <v>2</v>
      </c>
      <c r="L4189" s="42" t="s">
        <v>61</v>
      </c>
      <c r="M4189" s="14" t="s">
        <v>62</v>
      </c>
      <c r="N4189" s="37">
        <v>1</v>
      </c>
      <c r="O4189" s="42">
        <f t="shared" si="783"/>
        <v>41.58</v>
      </c>
      <c r="P4189" s="42">
        <v>12.6</v>
      </c>
      <c r="Q4189" s="42">
        <f t="shared" si="795"/>
        <v>28.049999999999997</v>
      </c>
      <c r="R4189" s="42">
        <v>8.5</v>
      </c>
      <c r="S4189" s="42">
        <f t="shared" si="784"/>
        <v>41.58</v>
      </c>
      <c r="T4189" s="42">
        <v>12.6</v>
      </c>
      <c r="U4189" s="42">
        <f t="shared" si="785"/>
        <v>34.814999999999998</v>
      </c>
      <c r="V4189" s="42">
        <f t="shared" si="786"/>
        <v>10.55</v>
      </c>
      <c r="W4189" s="46">
        <v>27.88862</v>
      </c>
      <c r="X4189" s="46">
        <v>-115.19253</v>
      </c>
      <c r="Y4189" s="65" t="s">
        <v>43</v>
      </c>
      <c r="Z4189" s="45" t="s">
        <v>43</v>
      </c>
      <c r="AA4189" s="45">
        <v>7</v>
      </c>
      <c r="AB4189" s="42" t="s">
        <v>44</v>
      </c>
      <c r="AC4189" s="42">
        <v>6</v>
      </c>
      <c r="AD4189" s="42">
        <v>20</v>
      </c>
      <c r="AE4189" s="45">
        <v>1</v>
      </c>
      <c r="AF4189" s="42">
        <v>29</v>
      </c>
      <c r="AG4189" s="42">
        <v>240</v>
      </c>
      <c r="AH4189" t="s">
        <v>250</v>
      </c>
      <c r="AI4189" s="70">
        <f t="shared" si="791"/>
        <v>15.337</v>
      </c>
      <c r="AJ4189" s="71" t="s">
        <v>369</v>
      </c>
      <c r="AK4189" s="72">
        <f t="shared" si="792"/>
        <v>2.2645047633742106</v>
      </c>
      <c r="AL4189" s="73">
        <f t="shared" si="793"/>
        <v>2.2645047633742106</v>
      </c>
    </row>
    <row r="4190" spans="1:38" hidden="1">
      <c r="A4190" s="42" t="s">
        <v>249</v>
      </c>
      <c r="B4190" s="42" t="s">
        <v>178</v>
      </c>
      <c r="C4190" s="43">
        <v>40084</v>
      </c>
      <c r="D4190" s="42">
        <v>2009</v>
      </c>
      <c r="E4190" s="44">
        <v>0.4777777777777778</v>
      </c>
      <c r="F4190" s="44">
        <v>0.50763888888888886</v>
      </c>
      <c r="G4190" s="44">
        <f t="shared" si="794"/>
        <v>2.9861111111111061E-2</v>
      </c>
      <c r="H4190" s="45">
        <v>2</v>
      </c>
      <c r="I4190" s="45">
        <v>1</v>
      </c>
      <c r="J4190" s="45">
        <v>1</v>
      </c>
      <c r="K4190" s="45">
        <v>2</v>
      </c>
      <c r="L4190" s="42" t="s">
        <v>61</v>
      </c>
      <c r="M4190" s="14" t="s">
        <v>62</v>
      </c>
      <c r="N4190" s="37">
        <v>1</v>
      </c>
      <c r="O4190" s="42">
        <f t="shared" si="783"/>
        <v>41.58</v>
      </c>
      <c r="P4190" s="42">
        <v>12.6</v>
      </c>
      <c r="Q4190" s="42">
        <f t="shared" si="795"/>
        <v>28.049999999999997</v>
      </c>
      <c r="R4190" s="42">
        <v>8.5</v>
      </c>
      <c r="S4190" s="42">
        <f t="shared" si="784"/>
        <v>41.58</v>
      </c>
      <c r="T4190" s="42">
        <v>12.6</v>
      </c>
      <c r="U4190" s="42">
        <f t="shared" si="785"/>
        <v>34.814999999999998</v>
      </c>
      <c r="V4190" s="42">
        <f t="shared" si="786"/>
        <v>10.55</v>
      </c>
      <c r="W4190" s="46">
        <v>27.88862</v>
      </c>
      <c r="X4190" s="46">
        <v>-115.19253</v>
      </c>
      <c r="Y4190" s="65" t="s">
        <v>43</v>
      </c>
      <c r="Z4190" s="45" t="s">
        <v>43</v>
      </c>
      <c r="AA4190" s="45">
        <v>7</v>
      </c>
      <c r="AB4190" s="42" t="s">
        <v>46</v>
      </c>
      <c r="AC4190" s="42">
        <v>1</v>
      </c>
      <c r="AD4190" s="42">
        <v>23</v>
      </c>
      <c r="AE4190" s="45">
        <v>1</v>
      </c>
      <c r="AF4190" s="42">
        <v>2</v>
      </c>
      <c r="AG4190" s="42">
        <v>240</v>
      </c>
      <c r="AH4190" t="s">
        <v>250</v>
      </c>
      <c r="AI4190" s="70">
        <f t="shared" ref="AI4190:AI4203" si="796">(0.748*AD4190)+1.2345</f>
        <v>18.438500000000001</v>
      </c>
      <c r="AJ4190" s="74">
        <f t="shared" ref="AJ4190:AJ4203" si="797">((POWER(AI4190*10,3.36))*2.24)/100000</f>
        <v>918.51444961025391</v>
      </c>
      <c r="AK4190" s="74">
        <f t="shared" ref="AK4190:AK4203" si="798">(0.0026*AJ4190)-0.61</f>
        <v>1.7781375689866601</v>
      </c>
      <c r="AL4190" s="73">
        <f t="shared" ref="AL4190:AL4203" si="799">IF(AK4190&gt;0,AK4190:AK4190,0)</f>
        <v>1.7781375689866601</v>
      </c>
    </row>
    <row r="4191" spans="1:38" hidden="1">
      <c r="A4191" s="42" t="s">
        <v>249</v>
      </c>
      <c r="B4191" s="42" t="s">
        <v>178</v>
      </c>
      <c r="C4191" s="43">
        <v>40084</v>
      </c>
      <c r="D4191" s="42">
        <v>2009</v>
      </c>
      <c r="E4191" s="44">
        <v>0.4777777777777778</v>
      </c>
      <c r="F4191" s="44">
        <v>0.50763888888888886</v>
      </c>
      <c r="G4191" s="44">
        <f t="shared" si="794"/>
        <v>2.9861111111111061E-2</v>
      </c>
      <c r="H4191" s="45">
        <v>2</v>
      </c>
      <c r="I4191" s="45">
        <v>1</v>
      </c>
      <c r="J4191" s="45">
        <v>1</v>
      </c>
      <c r="K4191" s="45">
        <v>2</v>
      </c>
      <c r="L4191" s="42" t="s">
        <v>61</v>
      </c>
      <c r="M4191" s="14" t="s">
        <v>62</v>
      </c>
      <c r="N4191" s="37">
        <v>1</v>
      </c>
      <c r="O4191" s="42">
        <f t="shared" si="783"/>
        <v>41.58</v>
      </c>
      <c r="P4191" s="42">
        <v>12.6</v>
      </c>
      <c r="Q4191" s="42">
        <f t="shared" si="795"/>
        <v>28.049999999999997</v>
      </c>
      <c r="R4191" s="42">
        <v>8.5</v>
      </c>
      <c r="S4191" s="42">
        <f t="shared" si="784"/>
        <v>41.58</v>
      </c>
      <c r="T4191" s="42">
        <v>12.6</v>
      </c>
      <c r="U4191" s="42">
        <f t="shared" si="785"/>
        <v>34.814999999999998</v>
      </c>
      <c r="V4191" s="42">
        <f t="shared" si="786"/>
        <v>10.55</v>
      </c>
      <c r="W4191" s="46">
        <v>27.88862</v>
      </c>
      <c r="X4191" s="46">
        <v>-115.19253</v>
      </c>
      <c r="Y4191" s="65" t="s">
        <v>43</v>
      </c>
      <c r="Z4191" s="45" t="s">
        <v>43</v>
      </c>
      <c r="AA4191" s="45">
        <v>7</v>
      </c>
      <c r="AB4191" s="42" t="s">
        <v>46</v>
      </c>
      <c r="AC4191" s="42">
        <v>2</v>
      </c>
      <c r="AD4191" s="42">
        <v>24</v>
      </c>
      <c r="AE4191" s="45">
        <v>1</v>
      </c>
      <c r="AF4191" s="42">
        <v>7</v>
      </c>
      <c r="AG4191" s="42">
        <v>240</v>
      </c>
      <c r="AH4191" t="s">
        <v>250</v>
      </c>
      <c r="AI4191" s="70">
        <f t="shared" si="796"/>
        <v>19.186499999999999</v>
      </c>
      <c r="AJ4191" s="74">
        <f t="shared" si="797"/>
        <v>1049.8173965226345</v>
      </c>
      <c r="AK4191" s="74">
        <f t="shared" si="798"/>
        <v>2.1195252309588497</v>
      </c>
      <c r="AL4191" s="73">
        <f t="shared" si="799"/>
        <v>2.1195252309588497</v>
      </c>
    </row>
    <row r="4192" spans="1:38" hidden="1">
      <c r="A4192" s="42" t="s">
        <v>249</v>
      </c>
      <c r="B4192" s="42" t="s">
        <v>178</v>
      </c>
      <c r="C4192" s="43">
        <v>40084</v>
      </c>
      <c r="D4192" s="42">
        <v>2009</v>
      </c>
      <c r="E4192" s="44">
        <v>0.4777777777777778</v>
      </c>
      <c r="F4192" s="44">
        <v>0.50763888888888886</v>
      </c>
      <c r="G4192" s="44">
        <f t="shared" si="794"/>
        <v>2.9861111111111061E-2</v>
      </c>
      <c r="H4192" s="45">
        <v>2</v>
      </c>
      <c r="I4192" s="45">
        <v>1</v>
      </c>
      <c r="J4192" s="45">
        <v>1</v>
      </c>
      <c r="K4192" s="45">
        <v>2</v>
      </c>
      <c r="L4192" s="42" t="s">
        <v>61</v>
      </c>
      <c r="M4192" s="14" t="s">
        <v>62</v>
      </c>
      <c r="N4192" s="37">
        <v>1</v>
      </c>
      <c r="O4192" s="42">
        <f t="shared" si="783"/>
        <v>41.58</v>
      </c>
      <c r="P4192" s="42">
        <v>12.6</v>
      </c>
      <c r="Q4192" s="42">
        <f t="shared" si="795"/>
        <v>28.049999999999997</v>
      </c>
      <c r="R4192" s="42">
        <v>8.5</v>
      </c>
      <c r="S4192" s="42">
        <f t="shared" si="784"/>
        <v>41.58</v>
      </c>
      <c r="T4192" s="42">
        <v>12.6</v>
      </c>
      <c r="U4192" s="42">
        <f t="shared" si="785"/>
        <v>34.814999999999998</v>
      </c>
      <c r="V4192" s="42">
        <f t="shared" si="786"/>
        <v>10.55</v>
      </c>
      <c r="W4192" s="46">
        <v>27.88862</v>
      </c>
      <c r="X4192" s="46">
        <v>-115.19253</v>
      </c>
      <c r="Y4192" s="65" t="s">
        <v>43</v>
      </c>
      <c r="Z4192" s="45" t="s">
        <v>43</v>
      </c>
      <c r="AA4192" s="45">
        <v>7</v>
      </c>
      <c r="AB4192" s="42" t="s">
        <v>46</v>
      </c>
      <c r="AC4192" s="42">
        <v>3</v>
      </c>
      <c r="AD4192" s="42">
        <v>21</v>
      </c>
      <c r="AE4192" s="45">
        <v>1</v>
      </c>
      <c r="AF4192" s="42">
        <v>14</v>
      </c>
      <c r="AG4192" s="42">
        <v>240</v>
      </c>
      <c r="AH4192" t="s">
        <v>250</v>
      </c>
      <c r="AI4192" s="70">
        <f t="shared" si="796"/>
        <v>16.942499999999999</v>
      </c>
      <c r="AJ4192" s="74">
        <f t="shared" si="797"/>
        <v>691.21379845369552</v>
      </c>
      <c r="AK4192" s="74">
        <f t="shared" si="798"/>
        <v>1.1871558759796081</v>
      </c>
      <c r="AL4192" s="73">
        <f t="shared" si="799"/>
        <v>1.1871558759796081</v>
      </c>
    </row>
    <row r="4193" spans="1:38" hidden="1">
      <c r="A4193" s="42" t="s">
        <v>249</v>
      </c>
      <c r="B4193" s="42" t="s">
        <v>178</v>
      </c>
      <c r="C4193" s="43">
        <v>40084</v>
      </c>
      <c r="D4193" s="42">
        <v>2009</v>
      </c>
      <c r="E4193" s="44">
        <v>0.4777777777777778</v>
      </c>
      <c r="F4193" s="44">
        <v>0.50763888888888886</v>
      </c>
      <c r="G4193" s="44">
        <f t="shared" si="794"/>
        <v>2.9861111111111061E-2</v>
      </c>
      <c r="H4193" s="45">
        <v>2</v>
      </c>
      <c r="I4193" s="45">
        <v>1</v>
      </c>
      <c r="J4193" s="45">
        <v>1</v>
      </c>
      <c r="K4193" s="45">
        <v>2</v>
      </c>
      <c r="L4193" s="42" t="s">
        <v>61</v>
      </c>
      <c r="M4193" s="14" t="s">
        <v>62</v>
      </c>
      <c r="N4193" s="37">
        <v>1</v>
      </c>
      <c r="O4193" s="42">
        <f t="shared" si="783"/>
        <v>41.58</v>
      </c>
      <c r="P4193" s="42">
        <v>12.6</v>
      </c>
      <c r="Q4193" s="42">
        <f t="shared" si="795"/>
        <v>28.049999999999997</v>
      </c>
      <c r="R4193" s="42">
        <v>8.5</v>
      </c>
      <c r="S4193" s="42">
        <f t="shared" si="784"/>
        <v>41.58</v>
      </c>
      <c r="T4193" s="42">
        <v>12.6</v>
      </c>
      <c r="U4193" s="42">
        <f t="shared" si="785"/>
        <v>34.814999999999998</v>
      </c>
      <c r="V4193" s="42">
        <f t="shared" si="786"/>
        <v>10.55</v>
      </c>
      <c r="W4193" s="46">
        <v>27.88862</v>
      </c>
      <c r="X4193" s="46">
        <v>-115.19253</v>
      </c>
      <c r="Y4193" s="65" t="s">
        <v>43</v>
      </c>
      <c r="Z4193" s="45" t="s">
        <v>43</v>
      </c>
      <c r="AA4193" s="45">
        <v>7</v>
      </c>
      <c r="AB4193" s="42" t="s">
        <v>46</v>
      </c>
      <c r="AC4193" s="42">
        <v>4</v>
      </c>
      <c r="AD4193" s="42">
        <v>11</v>
      </c>
      <c r="AE4193" s="45">
        <v>1</v>
      </c>
      <c r="AF4193" s="42">
        <v>26</v>
      </c>
      <c r="AG4193" s="42">
        <v>240</v>
      </c>
      <c r="AH4193" t="s">
        <v>250</v>
      </c>
      <c r="AI4193" s="70">
        <f t="shared" si="796"/>
        <v>9.4625000000000004</v>
      </c>
      <c r="AJ4193" s="74">
        <f t="shared" si="797"/>
        <v>97.640010435523564</v>
      </c>
      <c r="AK4193" s="74">
        <f t="shared" si="798"/>
        <v>-0.35613597286763871</v>
      </c>
      <c r="AL4193" s="73">
        <f t="shared" si="799"/>
        <v>0</v>
      </c>
    </row>
    <row r="4194" spans="1:38" hidden="1">
      <c r="A4194" s="42" t="s">
        <v>249</v>
      </c>
      <c r="B4194" s="42" t="s">
        <v>178</v>
      </c>
      <c r="C4194" s="43">
        <v>40084</v>
      </c>
      <c r="D4194" s="42">
        <v>2009</v>
      </c>
      <c r="E4194" s="44">
        <v>0.4777777777777778</v>
      </c>
      <c r="F4194" s="44">
        <v>0.50763888888888886</v>
      </c>
      <c r="G4194" s="44">
        <f t="shared" si="794"/>
        <v>2.9861111111111061E-2</v>
      </c>
      <c r="H4194" s="45">
        <v>2</v>
      </c>
      <c r="I4194" s="45">
        <v>1</v>
      </c>
      <c r="J4194" s="45">
        <v>1</v>
      </c>
      <c r="K4194" s="45">
        <v>2</v>
      </c>
      <c r="L4194" s="42" t="s">
        <v>61</v>
      </c>
      <c r="M4194" s="14" t="s">
        <v>62</v>
      </c>
      <c r="N4194" s="37">
        <v>1</v>
      </c>
      <c r="O4194" s="42">
        <f t="shared" si="783"/>
        <v>41.58</v>
      </c>
      <c r="P4194" s="42">
        <v>12.6</v>
      </c>
      <c r="Q4194" s="42">
        <f t="shared" si="795"/>
        <v>28.049999999999997</v>
      </c>
      <c r="R4194" s="42">
        <v>8.5</v>
      </c>
      <c r="S4194" s="42">
        <f t="shared" si="784"/>
        <v>41.58</v>
      </c>
      <c r="T4194" s="42">
        <v>12.6</v>
      </c>
      <c r="U4194" s="42">
        <f t="shared" si="785"/>
        <v>34.814999999999998</v>
      </c>
      <c r="V4194" s="42">
        <f t="shared" si="786"/>
        <v>10.55</v>
      </c>
      <c r="W4194" s="46">
        <v>27.88862</v>
      </c>
      <c r="X4194" s="46">
        <v>-115.19253</v>
      </c>
      <c r="Y4194" s="65" t="s">
        <v>43</v>
      </c>
      <c r="Z4194" s="45" t="s">
        <v>43</v>
      </c>
      <c r="AA4194" s="45">
        <v>7</v>
      </c>
      <c r="AB4194" s="42" t="s">
        <v>46</v>
      </c>
      <c r="AC4194" s="42">
        <v>4</v>
      </c>
      <c r="AD4194" s="42">
        <v>13</v>
      </c>
      <c r="AE4194" s="45">
        <v>1</v>
      </c>
      <c r="AF4194" s="42">
        <v>26</v>
      </c>
      <c r="AG4194" s="42">
        <v>240</v>
      </c>
      <c r="AH4194" t="s">
        <v>250</v>
      </c>
      <c r="AI4194" s="70">
        <f t="shared" si="796"/>
        <v>10.958500000000001</v>
      </c>
      <c r="AJ4194" s="74">
        <f t="shared" si="797"/>
        <v>159.88648485388254</v>
      </c>
      <c r="AK4194" s="74">
        <f t="shared" si="798"/>
        <v>-0.19429513937990539</v>
      </c>
      <c r="AL4194" s="73">
        <f t="shared" si="799"/>
        <v>0</v>
      </c>
    </row>
    <row r="4195" spans="1:38" hidden="1">
      <c r="A4195" s="42" t="s">
        <v>249</v>
      </c>
      <c r="B4195" s="42" t="s">
        <v>178</v>
      </c>
      <c r="C4195" s="43">
        <v>40084</v>
      </c>
      <c r="D4195" s="42">
        <v>2009</v>
      </c>
      <c r="E4195" s="44">
        <v>0.4777777777777778</v>
      </c>
      <c r="F4195" s="44">
        <v>0.50763888888888886</v>
      </c>
      <c r="G4195" s="44">
        <f t="shared" si="794"/>
        <v>2.9861111111111061E-2</v>
      </c>
      <c r="H4195" s="45">
        <v>2</v>
      </c>
      <c r="I4195" s="45">
        <v>1</v>
      </c>
      <c r="J4195" s="45">
        <v>1</v>
      </c>
      <c r="K4195" s="45">
        <v>2</v>
      </c>
      <c r="L4195" s="42" t="s">
        <v>61</v>
      </c>
      <c r="M4195" s="14" t="s">
        <v>62</v>
      </c>
      <c r="N4195" s="37">
        <v>1</v>
      </c>
      <c r="O4195" s="42">
        <f t="shared" si="783"/>
        <v>41.58</v>
      </c>
      <c r="P4195" s="42">
        <v>12.6</v>
      </c>
      <c r="Q4195" s="42">
        <f t="shared" si="795"/>
        <v>28.049999999999997</v>
      </c>
      <c r="R4195" s="42">
        <v>8.5</v>
      </c>
      <c r="S4195" s="42">
        <f t="shared" si="784"/>
        <v>41.58</v>
      </c>
      <c r="T4195" s="42">
        <v>12.6</v>
      </c>
      <c r="U4195" s="42">
        <f t="shared" si="785"/>
        <v>34.814999999999998</v>
      </c>
      <c r="V4195" s="42">
        <f t="shared" si="786"/>
        <v>10.55</v>
      </c>
      <c r="W4195" s="46">
        <v>27.88862</v>
      </c>
      <c r="X4195" s="46">
        <v>-115.19253</v>
      </c>
      <c r="Y4195" s="65" t="s">
        <v>43</v>
      </c>
      <c r="Z4195" s="45" t="s">
        <v>43</v>
      </c>
      <c r="AA4195" s="45">
        <v>7</v>
      </c>
      <c r="AB4195" s="42" t="s">
        <v>46</v>
      </c>
      <c r="AC4195" s="42">
        <v>4</v>
      </c>
      <c r="AD4195" s="42">
        <v>15</v>
      </c>
      <c r="AE4195" s="45">
        <v>1</v>
      </c>
      <c r="AF4195" s="42">
        <v>26</v>
      </c>
      <c r="AG4195" s="42">
        <v>240</v>
      </c>
      <c r="AH4195" t="s">
        <v>250</v>
      </c>
      <c r="AI4195" s="70">
        <f t="shared" si="796"/>
        <v>12.454500000000001</v>
      </c>
      <c r="AJ4195" s="74">
        <f t="shared" si="797"/>
        <v>245.7787754986133</v>
      </c>
      <c r="AK4195" s="74">
        <f t="shared" si="798"/>
        <v>2.9024816296394529E-2</v>
      </c>
      <c r="AL4195" s="73">
        <f t="shared" si="799"/>
        <v>2.9024816296394529E-2</v>
      </c>
    </row>
    <row r="4196" spans="1:38" hidden="1">
      <c r="A4196" s="42" t="s">
        <v>249</v>
      </c>
      <c r="B4196" s="42" t="s">
        <v>178</v>
      </c>
      <c r="C4196" s="43">
        <v>40084</v>
      </c>
      <c r="D4196" s="42">
        <v>2009</v>
      </c>
      <c r="E4196" s="44">
        <v>0.4777777777777778</v>
      </c>
      <c r="F4196" s="44">
        <v>0.50763888888888886</v>
      </c>
      <c r="G4196" s="44">
        <f t="shared" si="794"/>
        <v>2.9861111111111061E-2</v>
      </c>
      <c r="H4196" s="45">
        <v>2</v>
      </c>
      <c r="I4196" s="45">
        <v>1</v>
      </c>
      <c r="J4196" s="45">
        <v>1</v>
      </c>
      <c r="K4196" s="45">
        <v>2</v>
      </c>
      <c r="L4196" s="42" t="s">
        <v>61</v>
      </c>
      <c r="M4196" s="14" t="s">
        <v>62</v>
      </c>
      <c r="N4196" s="37">
        <v>1</v>
      </c>
      <c r="O4196" s="42">
        <f t="shared" si="783"/>
        <v>41.58</v>
      </c>
      <c r="P4196" s="42">
        <v>12.6</v>
      </c>
      <c r="Q4196" s="42">
        <f t="shared" si="795"/>
        <v>28.049999999999997</v>
      </c>
      <c r="R4196" s="42">
        <v>8.5</v>
      </c>
      <c r="S4196" s="42">
        <f t="shared" si="784"/>
        <v>41.58</v>
      </c>
      <c r="T4196" s="42">
        <v>12.6</v>
      </c>
      <c r="U4196" s="42">
        <f t="shared" si="785"/>
        <v>34.814999999999998</v>
      </c>
      <c r="V4196" s="42">
        <f t="shared" si="786"/>
        <v>10.55</v>
      </c>
      <c r="W4196" s="46">
        <v>27.88862</v>
      </c>
      <c r="X4196" s="46">
        <v>-115.19253</v>
      </c>
      <c r="Y4196" s="65" t="s">
        <v>43</v>
      </c>
      <c r="Z4196" s="45" t="s">
        <v>43</v>
      </c>
      <c r="AA4196" s="45">
        <v>7</v>
      </c>
      <c r="AB4196" s="42" t="s">
        <v>46</v>
      </c>
      <c r="AC4196" s="42">
        <v>4</v>
      </c>
      <c r="AD4196" s="42">
        <v>17</v>
      </c>
      <c r="AE4196" s="45">
        <v>1</v>
      </c>
      <c r="AF4196" s="42">
        <v>26</v>
      </c>
      <c r="AG4196" s="42">
        <v>240</v>
      </c>
      <c r="AH4196" t="s">
        <v>250</v>
      </c>
      <c r="AI4196" s="70">
        <f t="shared" si="796"/>
        <v>13.9505</v>
      </c>
      <c r="AJ4196" s="74">
        <f t="shared" si="797"/>
        <v>359.80704047984557</v>
      </c>
      <c r="AK4196" s="74">
        <f t="shared" si="798"/>
        <v>0.32549830524759849</v>
      </c>
      <c r="AL4196" s="73">
        <f t="shared" si="799"/>
        <v>0.32549830524759849</v>
      </c>
    </row>
    <row r="4197" spans="1:38" hidden="1">
      <c r="A4197" s="42" t="s">
        <v>249</v>
      </c>
      <c r="B4197" s="42" t="s">
        <v>178</v>
      </c>
      <c r="C4197" s="43">
        <v>40084</v>
      </c>
      <c r="D4197" s="42">
        <v>2009</v>
      </c>
      <c r="E4197" s="44">
        <v>0.4777777777777778</v>
      </c>
      <c r="F4197" s="44">
        <v>0.50763888888888886</v>
      </c>
      <c r="G4197" s="44">
        <f t="shared" si="794"/>
        <v>2.9861111111111061E-2</v>
      </c>
      <c r="H4197" s="45">
        <v>2</v>
      </c>
      <c r="I4197" s="45">
        <v>1</v>
      </c>
      <c r="J4197" s="45">
        <v>1</v>
      </c>
      <c r="K4197" s="45">
        <v>2</v>
      </c>
      <c r="L4197" s="42" t="s">
        <v>61</v>
      </c>
      <c r="M4197" s="14" t="s">
        <v>62</v>
      </c>
      <c r="N4197" s="37">
        <v>1</v>
      </c>
      <c r="O4197" s="42">
        <f t="shared" si="783"/>
        <v>41.58</v>
      </c>
      <c r="P4197" s="42">
        <v>12.6</v>
      </c>
      <c r="Q4197" s="42">
        <f t="shared" si="795"/>
        <v>28.049999999999997</v>
      </c>
      <c r="R4197" s="42">
        <v>8.5</v>
      </c>
      <c r="S4197" s="42">
        <f t="shared" si="784"/>
        <v>41.58</v>
      </c>
      <c r="T4197" s="42">
        <v>12.6</v>
      </c>
      <c r="U4197" s="42">
        <f t="shared" si="785"/>
        <v>34.814999999999998</v>
      </c>
      <c r="V4197" s="42">
        <f t="shared" si="786"/>
        <v>10.55</v>
      </c>
      <c r="W4197" s="46">
        <v>27.88862</v>
      </c>
      <c r="X4197" s="46">
        <v>-115.19253</v>
      </c>
      <c r="Y4197" s="65" t="s">
        <v>43</v>
      </c>
      <c r="Z4197" s="45" t="s">
        <v>43</v>
      </c>
      <c r="AA4197" s="45">
        <v>7</v>
      </c>
      <c r="AB4197" s="42" t="s">
        <v>46</v>
      </c>
      <c r="AC4197" s="42">
        <v>4</v>
      </c>
      <c r="AD4197" s="42">
        <v>19</v>
      </c>
      <c r="AE4197" s="45">
        <v>1</v>
      </c>
      <c r="AF4197" s="42">
        <v>26</v>
      </c>
      <c r="AG4197" s="42">
        <v>240</v>
      </c>
      <c r="AH4197" t="s">
        <v>250</v>
      </c>
      <c r="AI4197" s="70">
        <f t="shared" si="796"/>
        <v>15.4465</v>
      </c>
      <c r="AJ4197" s="74">
        <f t="shared" si="797"/>
        <v>506.66058069508574</v>
      </c>
      <c r="AK4197" s="74">
        <f t="shared" si="798"/>
        <v>0.70731750980722297</v>
      </c>
      <c r="AL4197" s="73">
        <f t="shared" si="799"/>
        <v>0.70731750980722297</v>
      </c>
    </row>
    <row r="4198" spans="1:38" hidden="1">
      <c r="A4198" s="42" t="s">
        <v>249</v>
      </c>
      <c r="B4198" s="42" t="s">
        <v>178</v>
      </c>
      <c r="C4198" s="43">
        <v>40084</v>
      </c>
      <c r="D4198" s="42">
        <v>2009</v>
      </c>
      <c r="E4198" s="44">
        <v>0.4777777777777778</v>
      </c>
      <c r="F4198" s="44">
        <v>0.50763888888888886</v>
      </c>
      <c r="G4198" s="44">
        <f t="shared" si="794"/>
        <v>2.9861111111111061E-2</v>
      </c>
      <c r="H4198" s="45">
        <v>2</v>
      </c>
      <c r="I4198" s="45">
        <v>1</v>
      </c>
      <c r="J4198" s="45">
        <v>1</v>
      </c>
      <c r="K4198" s="45">
        <v>2</v>
      </c>
      <c r="L4198" s="42" t="s">
        <v>61</v>
      </c>
      <c r="M4198" s="14" t="s">
        <v>62</v>
      </c>
      <c r="N4198" s="37">
        <v>1</v>
      </c>
      <c r="O4198" s="42">
        <f t="shared" si="783"/>
        <v>41.58</v>
      </c>
      <c r="P4198" s="42">
        <v>12.6</v>
      </c>
      <c r="Q4198" s="42">
        <f t="shared" si="795"/>
        <v>28.049999999999997</v>
      </c>
      <c r="R4198" s="42">
        <v>8.5</v>
      </c>
      <c r="S4198" s="42">
        <f t="shared" si="784"/>
        <v>41.58</v>
      </c>
      <c r="T4198" s="42">
        <v>12.6</v>
      </c>
      <c r="U4198" s="42">
        <f t="shared" si="785"/>
        <v>34.814999999999998</v>
      </c>
      <c r="V4198" s="42">
        <f t="shared" si="786"/>
        <v>10.55</v>
      </c>
      <c r="W4198" s="46">
        <v>27.88862</v>
      </c>
      <c r="X4198" s="46">
        <v>-115.19253</v>
      </c>
      <c r="Y4198" s="65" t="s">
        <v>43</v>
      </c>
      <c r="Z4198" s="45" t="s">
        <v>43</v>
      </c>
      <c r="AA4198" s="45">
        <v>7</v>
      </c>
      <c r="AB4198" s="42" t="s">
        <v>46</v>
      </c>
      <c r="AC4198" s="42">
        <v>4</v>
      </c>
      <c r="AD4198" s="42">
        <v>21</v>
      </c>
      <c r="AE4198" s="45">
        <v>1</v>
      </c>
      <c r="AF4198" s="42">
        <v>26</v>
      </c>
      <c r="AG4198" s="42">
        <v>240</v>
      </c>
      <c r="AH4198" t="s">
        <v>250</v>
      </c>
      <c r="AI4198" s="70">
        <f t="shared" si="796"/>
        <v>16.942499999999999</v>
      </c>
      <c r="AJ4198" s="74">
        <f t="shared" si="797"/>
        <v>691.21379845369552</v>
      </c>
      <c r="AK4198" s="74">
        <f t="shared" si="798"/>
        <v>1.1871558759796081</v>
      </c>
      <c r="AL4198" s="73">
        <f t="shared" si="799"/>
        <v>1.1871558759796081</v>
      </c>
    </row>
    <row r="4199" spans="1:38" hidden="1">
      <c r="A4199" s="42" t="s">
        <v>249</v>
      </c>
      <c r="B4199" s="42" t="s">
        <v>178</v>
      </c>
      <c r="C4199" s="43">
        <v>40084</v>
      </c>
      <c r="D4199" s="42">
        <v>2009</v>
      </c>
      <c r="E4199" s="44">
        <v>0.4777777777777778</v>
      </c>
      <c r="F4199" s="44">
        <v>0.50763888888888886</v>
      </c>
      <c r="G4199" s="44">
        <f t="shared" si="794"/>
        <v>2.9861111111111061E-2</v>
      </c>
      <c r="H4199" s="45">
        <v>2</v>
      </c>
      <c r="I4199" s="45">
        <v>1</v>
      </c>
      <c r="J4199" s="45">
        <v>1</v>
      </c>
      <c r="K4199" s="45">
        <v>2</v>
      </c>
      <c r="L4199" s="42" t="s">
        <v>61</v>
      </c>
      <c r="M4199" s="14" t="s">
        <v>62</v>
      </c>
      <c r="N4199" s="37">
        <v>1</v>
      </c>
      <c r="O4199" s="42">
        <f t="shared" si="783"/>
        <v>41.58</v>
      </c>
      <c r="P4199" s="42">
        <v>12.6</v>
      </c>
      <c r="Q4199" s="42">
        <f t="shared" si="795"/>
        <v>28.049999999999997</v>
      </c>
      <c r="R4199" s="42">
        <v>8.5</v>
      </c>
      <c r="S4199" s="42">
        <f t="shared" si="784"/>
        <v>41.58</v>
      </c>
      <c r="T4199" s="42">
        <v>12.6</v>
      </c>
      <c r="U4199" s="42">
        <f t="shared" si="785"/>
        <v>34.814999999999998</v>
      </c>
      <c r="V4199" s="42">
        <f t="shared" si="786"/>
        <v>10.55</v>
      </c>
      <c r="W4199" s="46">
        <v>27.88862</v>
      </c>
      <c r="X4199" s="46">
        <v>-115.19253</v>
      </c>
      <c r="Y4199" s="65" t="s">
        <v>43</v>
      </c>
      <c r="Z4199" s="45" t="s">
        <v>43</v>
      </c>
      <c r="AA4199" s="45">
        <v>7</v>
      </c>
      <c r="AB4199" s="42" t="s">
        <v>46</v>
      </c>
      <c r="AC4199" s="42">
        <v>4</v>
      </c>
      <c r="AD4199" s="42">
        <v>22</v>
      </c>
      <c r="AE4199" s="45">
        <v>1</v>
      </c>
      <c r="AF4199" s="42">
        <v>26</v>
      </c>
      <c r="AG4199" s="42">
        <v>240</v>
      </c>
      <c r="AH4199" t="s">
        <v>250</v>
      </c>
      <c r="AI4199" s="70">
        <f t="shared" si="796"/>
        <v>17.6905</v>
      </c>
      <c r="AJ4199" s="74">
        <f t="shared" si="797"/>
        <v>799.19872211710003</v>
      </c>
      <c r="AK4199" s="74">
        <f t="shared" si="798"/>
        <v>1.4679166775044603</v>
      </c>
      <c r="AL4199" s="73">
        <f t="shared" si="799"/>
        <v>1.4679166775044603</v>
      </c>
    </row>
    <row r="4200" spans="1:38" hidden="1">
      <c r="A4200" s="42" t="s">
        <v>249</v>
      </c>
      <c r="B4200" s="42" t="s">
        <v>178</v>
      </c>
      <c r="C4200" s="43">
        <v>40084</v>
      </c>
      <c r="D4200" s="42">
        <v>2009</v>
      </c>
      <c r="E4200" s="44">
        <v>0.4777777777777778</v>
      </c>
      <c r="F4200" s="44">
        <v>0.50763888888888886</v>
      </c>
      <c r="G4200" s="44">
        <f t="shared" si="794"/>
        <v>2.9861111111111061E-2</v>
      </c>
      <c r="H4200" s="45">
        <v>2</v>
      </c>
      <c r="I4200" s="45">
        <v>1</v>
      </c>
      <c r="J4200" s="45">
        <v>1</v>
      </c>
      <c r="K4200" s="45">
        <v>2</v>
      </c>
      <c r="L4200" s="42" t="s">
        <v>61</v>
      </c>
      <c r="M4200" s="14" t="s">
        <v>62</v>
      </c>
      <c r="N4200" s="37">
        <v>1</v>
      </c>
      <c r="O4200" s="42">
        <f t="shared" si="783"/>
        <v>41.58</v>
      </c>
      <c r="P4200" s="42">
        <v>12.6</v>
      </c>
      <c r="Q4200" s="42">
        <f t="shared" si="795"/>
        <v>28.049999999999997</v>
      </c>
      <c r="R4200" s="42">
        <v>8.5</v>
      </c>
      <c r="S4200" s="42">
        <f t="shared" si="784"/>
        <v>41.58</v>
      </c>
      <c r="T4200" s="42">
        <v>12.6</v>
      </c>
      <c r="U4200" s="42">
        <f t="shared" si="785"/>
        <v>34.814999999999998</v>
      </c>
      <c r="V4200" s="42">
        <f t="shared" si="786"/>
        <v>10.55</v>
      </c>
      <c r="W4200" s="46">
        <v>27.88862</v>
      </c>
      <c r="X4200" s="46">
        <v>-115.19253</v>
      </c>
      <c r="Y4200" s="65" t="s">
        <v>43</v>
      </c>
      <c r="Z4200" s="45" t="s">
        <v>43</v>
      </c>
      <c r="AA4200" s="45">
        <v>7</v>
      </c>
      <c r="AB4200" s="42" t="s">
        <v>46</v>
      </c>
      <c r="AC4200" s="42">
        <v>5</v>
      </c>
      <c r="AD4200" s="42">
        <v>23</v>
      </c>
      <c r="AE4200" s="45">
        <v>1</v>
      </c>
      <c r="AF4200" s="42">
        <v>27</v>
      </c>
      <c r="AG4200" s="42">
        <v>240</v>
      </c>
      <c r="AH4200" t="s">
        <v>250</v>
      </c>
      <c r="AI4200" s="70">
        <f t="shared" si="796"/>
        <v>18.438500000000001</v>
      </c>
      <c r="AJ4200" s="74">
        <f t="shared" si="797"/>
        <v>918.51444961025391</v>
      </c>
      <c r="AK4200" s="74">
        <f t="shared" si="798"/>
        <v>1.7781375689866601</v>
      </c>
      <c r="AL4200" s="73">
        <f t="shared" si="799"/>
        <v>1.7781375689866601</v>
      </c>
    </row>
    <row r="4201" spans="1:38" hidden="1">
      <c r="A4201" s="42" t="s">
        <v>249</v>
      </c>
      <c r="B4201" s="42" t="s">
        <v>178</v>
      </c>
      <c r="C4201" s="43">
        <v>40084</v>
      </c>
      <c r="D4201" s="42">
        <v>2009</v>
      </c>
      <c r="E4201" s="44">
        <v>0.4777777777777778</v>
      </c>
      <c r="F4201" s="44">
        <v>0.50763888888888886</v>
      </c>
      <c r="G4201" s="44">
        <f t="shared" si="794"/>
        <v>2.9861111111111061E-2</v>
      </c>
      <c r="H4201" s="45">
        <v>2</v>
      </c>
      <c r="I4201" s="45">
        <v>1</v>
      </c>
      <c r="J4201" s="45">
        <v>1</v>
      </c>
      <c r="K4201" s="45">
        <v>2</v>
      </c>
      <c r="L4201" s="42" t="s">
        <v>61</v>
      </c>
      <c r="M4201" s="14" t="s">
        <v>62</v>
      </c>
      <c r="N4201" s="37">
        <v>1</v>
      </c>
      <c r="O4201" s="42">
        <f t="shared" si="783"/>
        <v>41.58</v>
      </c>
      <c r="P4201" s="42">
        <v>12.6</v>
      </c>
      <c r="Q4201" s="42">
        <f t="shared" si="795"/>
        <v>28.049999999999997</v>
      </c>
      <c r="R4201" s="42">
        <v>8.5</v>
      </c>
      <c r="S4201" s="42">
        <f t="shared" si="784"/>
        <v>41.58</v>
      </c>
      <c r="T4201" s="42">
        <v>12.6</v>
      </c>
      <c r="U4201" s="42">
        <f t="shared" si="785"/>
        <v>34.814999999999998</v>
      </c>
      <c r="V4201" s="42">
        <f t="shared" si="786"/>
        <v>10.55</v>
      </c>
      <c r="W4201" s="46">
        <v>27.88862</v>
      </c>
      <c r="X4201" s="46">
        <v>-115.19253</v>
      </c>
      <c r="Y4201" s="65" t="s">
        <v>43</v>
      </c>
      <c r="Z4201" s="45" t="s">
        <v>43</v>
      </c>
      <c r="AA4201" s="45">
        <v>7</v>
      </c>
      <c r="AB4201" s="42" t="s">
        <v>46</v>
      </c>
      <c r="AC4201" s="42">
        <v>6</v>
      </c>
      <c r="AD4201" s="42">
        <v>18</v>
      </c>
      <c r="AE4201" s="45">
        <v>1</v>
      </c>
      <c r="AF4201" s="42">
        <v>35</v>
      </c>
      <c r="AG4201" s="42">
        <v>240</v>
      </c>
      <c r="AH4201" t="s">
        <v>250</v>
      </c>
      <c r="AI4201" s="70">
        <f t="shared" si="796"/>
        <v>14.698500000000001</v>
      </c>
      <c r="AJ4201" s="74">
        <f t="shared" si="797"/>
        <v>428.83019204754055</v>
      </c>
      <c r="AK4201" s="74">
        <f t="shared" si="798"/>
        <v>0.50495849932360548</v>
      </c>
      <c r="AL4201" s="73">
        <f t="shared" si="799"/>
        <v>0.50495849932360548</v>
      </c>
    </row>
    <row r="4202" spans="1:38" hidden="1">
      <c r="A4202" s="42" t="s">
        <v>249</v>
      </c>
      <c r="B4202" s="42" t="s">
        <v>178</v>
      </c>
      <c r="C4202" s="43">
        <v>40084</v>
      </c>
      <c r="D4202" s="42">
        <v>2009</v>
      </c>
      <c r="E4202" s="44">
        <v>0.4777777777777778</v>
      </c>
      <c r="F4202" s="44">
        <v>0.50763888888888886</v>
      </c>
      <c r="G4202" s="44">
        <f t="shared" si="794"/>
        <v>2.9861111111111061E-2</v>
      </c>
      <c r="H4202" s="45">
        <v>2</v>
      </c>
      <c r="I4202" s="45">
        <v>1</v>
      </c>
      <c r="J4202" s="45">
        <v>1</v>
      </c>
      <c r="K4202" s="45">
        <v>2</v>
      </c>
      <c r="L4202" s="42" t="s">
        <v>61</v>
      </c>
      <c r="M4202" s="14" t="s">
        <v>62</v>
      </c>
      <c r="N4202" s="37">
        <v>1</v>
      </c>
      <c r="O4202" s="42">
        <f t="shared" si="783"/>
        <v>41.58</v>
      </c>
      <c r="P4202" s="42">
        <v>12.6</v>
      </c>
      <c r="Q4202" s="42">
        <f t="shared" si="795"/>
        <v>28.049999999999997</v>
      </c>
      <c r="R4202" s="42">
        <v>8.5</v>
      </c>
      <c r="S4202" s="42">
        <f t="shared" si="784"/>
        <v>41.58</v>
      </c>
      <c r="T4202" s="42">
        <v>12.6</v>
      </c>
      <c r="U4202" s="42">
        <f t="shared" si="785"/>
        <v>34.814999999999998</v>
      </c>
      <c r="V4202" s="42">
        <f t="shared" si="786"/>
        <v>10.55</v>
      </c>
      <c r="W4202" s="46">
        <v>27.88862</v>
      </c>
      <c r="X4202" s="46">
        <v>-115.19253</v>
      </c>
      <c r="Y4202" s="65" t="s">
        <v>43</v>
      </c>
      <c r="Z4202" s="45" t="s">
        <v>43</v>
      </c>
      <c r="AA4202" s="45">
        <v>7</v>
      </c>
      <c r="AB4202" s="42" t="s">
        <v>46</v>
      </c>
      <c r="AC4202" s="42">
        <v>6</v>
      </c>
      <c r="AD4202" s="42">
        <v>19</v>
      </c>
      <c r="AE4202" s="45">
        <v>1</v>
      </c>
      <c r="AF4202" s="42">
        <v>35</v>
      </c>
      <c r="AG4202" s="42">
        <v>240</v>
      </c>
      <c r="AH4202" t="s">
        <v>250</v>
      </c>
      <c r="AI4202" s="70">
        <f t="shared" si="796"/>
        <v>15.4465</v>
      </c>
      <c r="AJ4202" s="74">
        <f t="shared" si="797"/>
        <v>506.66058069508574</v>
      </c>
      <c r="AK4202" s="74">
        <f t="shared" si="798"/>
        <v>0.70731750980722297</v>
      </c>
      <c r="AL4202" s="73">
        <f t="shared" si="799"/>
        <v>0.70731750980722297</v>
      </c>
    </row>
    <row r="4203" spans="1:38" hidden="1">
      <c r="A4203" s="42" t="s">
        <v>249</v>
      </c>
      <c r="B4203" s="42" t="s">
        <v>178</v>
      </c>
      <c r="C4203" s="43">
        <v>40084</v>
      </c>
      <c r="D4203" s="42">
        <v>2009</v>
      </c>
      <c r="E4203" s="44">
        <v>0.4777777777777778</v>
      </c>
      <c r="F4203" s="44">
        <v>0.50763888888888886</v>
      </c>
      <c r="G4203" s="44">
        <f t="shared" si="794"/>
        <v>2.9861111111111061E-2</v>
      </c>
      <c r="H4203" s="45">
        <v>2</v>
      </c>
      <c r="I4203" s="45">
        <v>1</v>
      </c>
      <c r="J4203" s="45">
        <v>1</v>
      </c>
      <c r="K4203" s="45">
        <v>2</v>
      </c>
      <c r="L4203" s="42" t="s">
        <v>61</v>
      </c>
      <c r="M4203" s="14" t="s">
        <v>62</v>
      </c>
      <c r="N4203" s="37">
        <v>1</v>
      </c>
      <c r="O4203" s="42">
        <f t="shared" si="783"/>
        <v>41.58</v>
      </c>
      <c r="P4203" s="42">
        <v>12.6</v>
      </c>
      <c r="Q4203" s="42">
        <f t="shared" si="795"/>
        <v>28.049999999999997</v>
      </c>
      <c r="R4203" s="42">
        <v>8.5</v>
      </c>
      <c r="S4203" s="42">
        <f t="shared" si="784"/>
        <v>41.58</v>
      </c>
      <c r="T4203" s="42">
        <v>12.6</v>
      </c>
      <c r="U4203" s="42">
        <f t="shared" si="785"/>
        <v>34.814999999999998</v>
      </c>
      <c r="V4203" s="42">
        <f t="shared" si="786"/>
        <v>10.55</v>
      </c>
      <c r="W4203" s="46">
        <v>27.88862</v>
      </c>
      <c r="X4203" s="46">
        <v>-115.19253</v>
      </c>
      <c r="Y4203" s="65" t="s">
        <v>43</v>
      </c>
      <c r="Z4203" s="45" t="s">
        <v>43</v>
      </c>
      <c r="AA4203" s="45">
        <v>7</v>
      </c>
      <c r="AB4203" s="42" t="s">
        <v>46</v>
      </c>
      <c r="AC4203" s="42">
        <v>6</v>
      </c>
      <c r="AD4203" s="42">
        <v>22</v>
      </c>
      <c r="AE4203" s="45">
        <v>1</v>
      </c>
      <c r="AF4203" s="42">
        <v>35</v>
      </c>
      <c r="AG4203" s="42">
        <v>240</v>
      </c>
      <c r="AH4203" t="s">
        <v>250</v>
      </c>
      <c r="AI4203" s="70">
        <f t="shared" si="796"/>
        <v>17.6905</v>
      </c>
      <c r="AJ4203" s="74">
        <f t="shared" si="797"/>
        <v>799.19872211710003</v>
      </c>
      <c r="AK4203" s="74">
        <f t="shared" si="798"/>
        <v>1.4679166775044603</v>
      </c>
      <c r="AL4203" s="73">
        <f t="shared" si="799"/>
        <v>1.4679166775044603</v>
      </c>
    </row>
    <row r="4204" spans="1:38" hidden="1">
      <c r="A4204" s="47" t="s">
        <v>251</v>
      </c>
      <c r="B4204" s="47" t="s">
        <v>40</v>
      </c>
      <c r="C4204" s="48">
        <v>40385</v>
      </c>
      <c r="D4204" s="49">
        <v>2010</v>
      </c>
      <c r="E4204" s="50">
        <v>0.38472222222222219</v>
      </c>
      <c r="F4204" s="50">
        <v>0.4055555555555555</v>
      </c>
      <c r="G4204" s="50">
        <f>F4204-E4204</f>
        <v>2.0833333333333315E-2</v>
      </c>
      <c r="H4204" s="21">
        <v>2</v>
      </c>
      <c r="I4204" s="51">
        <v>1</v>
      </c>
      <c r="J4204" s="51">
        <v>1</v>
      </c>
      <c r="K4204" s="51">
        <v>1</v>
      </c>
      <c r="L4204" s="47" t="s">
        <v>41</v>
      </c>
      <c r="M4204" s="14" t="s">
        <v>42</v>
      </c>
      <c r="N4204" s="47">
        <v>2</v>
      </c>
      <c r="O4204" s="47">
        <f t="shared" si="783"/>
        <v>33.99</v>
      </c>
      <c r="P4204" s="52">
        <v>10.3</v>
      </c>
      <c r="Q4204" s="52">
        <f t="shared" si="795"/>
        <v>27.72</v>
      </c>
      <c r="R4204" s="21">
        <v>8.4</v>
      </c>
      <c r="S4204" s="21">
        <f t="shared" si="784"/>
        <v>33.99</v>
      </c>
      <c r="T4204" s="21">
        <v>10.3</v>
      </c>
      <c r="U4204" s="21" t="s">
        <v>43</v>
      </c>
      <c r="V4204" s="21" t="s">
        <v>43</v>
      </c>
      <c r="W4204" s="53">
        <v>27.842379999999999</v>
      </c>
      <c r="X4204" s="53">
        <v>-115.14358</v>
      </c>
      <c r="Y4204" s="66">
        <f t="shared" ref="Y4204:Y4267" si="800">(Z4204*1.8)+32</f>
        <v>55.400000000000006</v>
      </c>
      <c r="Z4204" s="51">
        <v>13</v>
      </c>
      <c r="AA4204" s="21">
        <v>8</v>
      </c>
      <c r="AB4204" s="47" t="s">
        <v>44</v>
      </c>
      <c r="AC4204" s="21">
        <v>1</v>
      </c>
      <c r="AD4204" s="51">
        <v>17</v>
      </c>
      <c r="AE4204" s="51">
        <v>1</v>
      </c>
      <c r="AF4204" s="21">
        <v>3</v>
      </c>
      <c r="AG4204" s="47">
        <v>330</v>
      </c>
      <c r="AI4204" s="70">
        <f t="shared" ref="AI4204:AI4210" si="801">(0.709*AD4204)+1.157</f>
        <v>13.209999999999999</v>
      </c>
      <c r="AJ4204" s="71" t="s">
        <v>369</v>
      </c>
      <c r="AK4204" s="72">
        <f t="shared" ref="AK4204:AK4210" si="802">((POWER(AI4204*10,2.19))*0.037)/1000</f>
        <v>1.6329725885917237</v>
      </c>
      <c r="AL4204" s="73">
        <f t="shared" ref="AL4204:AL4210" si="803">((POWER(AI4204*10,2.19))*0.037)/1000</f>
        <v>1.6329725885917237</v>
      </c>
    </row>
    <row r="4205" spans="1:38" hidden="1">
      <c r="A4205" s="47" t="s">
        <v>251</v>
      </c>
      <c r="B4205" s="47" t="s">
        <v>40</v>
      </c>
      <c r="C4205" s="48">
        <v>40385</v>
      </c>
      <c r="D4205" s="49">
        <v>2010</v>
      </c>
      <c r="E4205" s="50">
        <v>0.38472222222222219</v>
      </c>
      <c r="F4205" s="50">
        <v>0.4055555555555555</v>
      </c>
      <c r="G4205" s="50">
        <f t="shared" ref="G4205:G4252" si="804">F4205-E4205</f>
        <v>2.0833333333333315E-2</v>
      </c>
      <c r="H4205" s="21">
        <v>2</v>
      </c>
      <c r="I4205" s="51">
        <v>1</v>
      </c>
      <c r="J4205" s="51">
        <v>1</v>
      </c>
      <c r="K4205" s="51">
        <v>1</v>
      </c>
      <c r="L4205" s="47" t="s">
        <v>41</v>
      </c>
      <c r="M4205" s="14" t="s">
        <v>42</v>
      </c>
      <c r="N4205" s="47">
        <v>2</v>
      </c>
      <c r="O4205" s="47">
        <f t="shared" si="783"/>
        <v>33.99</v>
      </c>
      <c r="P4205" s="52">
        <v>10.3</v>
      </c>
      <c r="Q4205" s="52">
        <f t="shared" si="795"/>
        <v>27.72</v>
      </c>
      <c r="R4205" s="21">
        <v>8.4</v>
      </c>
      <c r="S4205" s="21">
        <f t="shared" si="784"/>
        <v>33.99</v>
      </c>
      <c r="T4205" s="21">
        <v>10.3</v>
      </c>
      <c r="U4205" s="21" t="s">
        <v>43</v>
      </c>
      <c r="V4205" s="21" t="s">
        <v>43</v>
      </c>
      <c r="W4205" s="53">
        <v>27.842379999999999</v>
      </c>
      <c r="X4205" s="53">
        <v>-115.14358</v>
      </c>
      <c r="Y4205" s="66">
        <f t="shared" si="800"/>
        <v>55.400000000000006</v>
      </c>
      <c r="Z4205" s="51">
        <v>13</v>
      </c>
      <c r="AA4205" s="21">
        <v>8</v>
      </c>
      <c r="AB4205" s="47" t="s">
        <v>44</v>
      </c>
      <c r="AC4205" s="21">
        <v>2</v>
      </c>
      <c r="AD4205" s="51">
        <v>19</v>
      </c>
      <c r="AE4205" s="51">
        <v>1</v>
      </c>
      <c r="AF4205" s="21">
        <v>8</v>
      </c>
      <c r="AG4205" s="47">
        <v>330</v>
      </c>
      <c r="AI4205" s="70">
        <f t="shared" si="801"/>
        <v>14.628</v>
      </c>
      <c r="AJ4205" s="71" t="s">
        <v>369</v>
      </c>
      <c r="AK4205" s="72">
        <f t="shared" si="802"/>
        <v>2.041534710262368</v>
      </c>
      <c r="AL4205" s="73">
        <f t="shared" si="803"/>
        <v>2.041534710262368</v>
      </c>
    </row>
    <row r="4206" spans="1:38" hidden="1">
      <c r="A4206" s="47" t="s">
        <v>251</v>
      </c>
      <c r="B4206" s="47" t="s">
        <v>40</v>
      </c>
      <c r="C4206" s="48">
        <v>40385</v>
      </c>
      <c r="D4206" s="49">
        <v>2010</v>
      </c>
      <c r="E4206" s="50">
        <v>0.38472222222222219</v>
      </c>
      <c r="F4206" s="50">
        <v>0.4055555555555555</v>
      </c>
      <c r="G4206" s="50">
        <f t="shared" si="804"/>
        <v>2.0833333333333315E-2</v>
      </c>
      <c r="H4206" s="21">
        <v>2</v>
      </c>
      <c r="I4206" s="51">
        <v>1</v>
      </c>
      <c r="J4206" s="51">
        <v>1</v>
      </c>
      <c r="K4206" s="51">
        <v>1</v>
      </c>
      <c r="L4206" s="47" t="s">
        <v>41</v>
      </c>
      <c r="M4206" s="14" t="s">
        <v>42</v>
      </c>
      <c r="N4206" s="47">
        <v>2</v>
      </c>
      <c r="O4206" s="47">
        <f t="shared" si="783"/>
        <v>33.99</v>
      </c>
      <c r="P4206" s="52">
        <v>10.3</v>
      </c>
      <c r="Q4206" s="52">
        <f t="shared" si="795"/>
        <v>27.72</v>
      </c>
      <c r="R4206" s="21">
        <v>8.4</v>
      </c>
      <c r="S4206" s="21">
        <f t="shared" si="784"/>
        <v>33.99</v>
      </c>
      <c r="T4206" s="21">
        <v>10.3</v>
      </c>
      <c r="U4206" s="21" t="s">
        <v>43</v>
      </c>
      <c r="V4206" s="21" t="s">
        <v>43</v>
      </c>
      <c r="W4206" s="53">
        <v>27.842379999999999</v>
      </c>
      <c r="X4206" s="53">
        <v>-115.14358</v>
      </c>
      <c r="Y4206" s="66">
        <f t="shared" si="800"/>
        <v>55.400000000000006</v>
      </c>
      <c r="Z4206" s="51">
        <v>13</v>
      </c>
      <c r="AA4206" s="21">
        <v>8</v>
      </c>
      <c r="AB4206" s="47" t="s">
        <v>44</v>
      </c>
      <c r="AC4206" s="21">
        <v>3</v>
      </c>
      <c r="AD4206" s="51">
        <v>13</v>
      </c>
      <c r="AE4206" s="51">
        <v>1</v>
      </c>
      <c r="AF4206" s="21">
        <v>11</v>
      </c>
      <c r="AG4206" s="47">
        <v>330</v>
      </c>
      <c r="AI4206" s="70">
        <f t="shared" si="801"/>
        <v>10.373999999999999</v>
      </c>
      <c r="AJ4206" s="71" t="s">
        <v>369</v>
      </c>
      <c r="AK4206" s="72">
        <f t="shared" si="802"/>
        <v>0.96188687250685145</v>
      </c>
      <c r="AL4206" s="73">
        <f t="shared" si="803"/>
        <v>0.96188687250685145</v>
      </c>
    </row>
    <row r="4207" spans="1:38" hidden="1">
      <c r="A4207" s="47" t="s">
        <v>251</v>
      </c>
      <c r="B4207" s="47" t="s">
        <v>40</v>
      </c>
      <c r="C4207" s="48">
        <v>40385</v>
      </c>
      <c r="D4207" s="49">
        <v>2010</v>
      </c>
      <c r="E4207" s="50">
        <v>0.38472222222222219</v>
      </c>
      <c r="F4207" s="50">
        <v>0.4055555555555555</v>
      </c>
      <c r="G4207" s="50">
        <f t="shared" si="804"/>
        <v>2.0833333333333315E-2</v>
      </c>
      <c r="H4207" s="21">
        <v>2</v>
      </c>
      <c r="I4207" s="51">
        <v>1</v>
      </c>
      <c r="J4207" s="51">
        <v>1</v>
      </c>
      <c r="K4207" s="51">
        <v>1</v>
      </c>
      <c r="L4207" s="47" t="s">
        <v>41</v>
      </c>
      <c r="M4207" s="14" t="s">
        <v>42</v>
      </c>
      <c r="N4207" s="47">
        <v>2</v>
      </c>
      <c r="O4207" s="47">
        <f t="shared" si="783"/>
        <v>33.99</v>
      </c>
      <c r="P4207" s="52">
        <v>10.3</v>
      </c>
      <c r="Q4207" s="52">
        <f t="shared" si="795"/>
        <v>27.72</v>
      </c>
      <c r="R4207" s="21">
        <v>8.4</v>
      </c>
      <c r="S4207" s="21">
        <f t="shared" si="784"/>
        <v>33.99</v>
      </c>
      <c r="T4207" s="21">
        <v>10.3</v>
      </c>
      <c r="U4207" s="21" t="s">
        <v>43</v>
      </c>
      <c r="V4207" s="21" t="s">
        <v>43</v>
      </c>
      <c r="W4207" s="53">
        <v>27.842379999999999</v>
      </c>
      <c r="X4207" s="53">
        <v>-115.14358</v>
      </c>
      <c r="Y4207" s="66">
        <f t="shared" si="800"/>
        <v>55.400000000000006</v>
      </c>
      <c r="Z4207" s="51">
        <v>13</v>
      </c>
      <c r="AA4207" s="21">
        <v>8</v>
      </c>
      <c r="AB4207" s="47" t="s">
        <v>44</v>
      </c>
      <c r="AC4207" s="21">
        <v>3</v>
      </c>
      <c r="AD4207" s="51">
        <v>16</v>
      </c>
      <c r="AE4207" s="51">
        <v>1</v>
      </c>
      <c r="AF4207" s="21">
        <v>11</v>
      </c>
      <c r="AG4207" s="47">
        <v>330</v>
      </c>
      <c r="AI4207" s="70">
        <f t="shared" si="801"/>
        <v>12.500999999999999</v>
      </c>
      <c r="AJ4207" s="71" t="s">
        <v>369</v>
      </c>
      <c r="AK4207" s="72">
        <f t="shared" si="802"/>
        <v>1.4471406331162124</v>
      </c>
      <c r="AL4207" s="73">
        <f t="shared" si="803"/>
        <v>1.4471406331162124</v>
      </c>
    </row>
    <row r="4208" spans="1:38" hidden="1">
      <c r="A4208" s="47" t="s">
        <v>251</v>
      </c>
      <c r="B4208" s="47" t="s">
        <v>40</v>
      </c>
      <c r="C4208" s="48">
        <v>40385</v>
      </c>
      <c r="D4208" s="49">
        <v>2010</v>
      </c>
      <c r="E4208" s="50">
        <v>0.38472222222222219</v>
      </c>
      <c r="F4208" s="50">
        <v>0.4055555555555555</v>
      </c>
      <c r="G4208" s="50">
        <f t="shared" si="804"/>
        <v>2.0833333333333315E-2</v>
      </c>
      <c r="H4208" s="21">
        <v>2</v>
      </c>
      <c r="I4208" s="51">
        <v>1</v>
      </c>
      <c r="J4208" s="51">
        <v>1</v>
      </c>
      <c r="K4208" s="51">
        <v>1</v>
      </c>
      <c r="L4208" s="47" t="s">
        <v>41</v>
      </c>
      <c r="M4208" s="14" t="s">
        <v>42</v>
      </c>
      <c r="N4208" s="47">
        <v>2</v>
      </c>
      <c r="O4208" s="47">
        <f t="shared" si="783"/>
        <v>33.99</v>
      </c>
      <c r="P4208" s="52">
        <v>10.3</v>
      </c>
      <c r="Q4208" s="52">
        <f t="shared" si="795"/>
        <v>27.72</v>
      </c>
      <c r="R4208" s="21">
        <v>8.4</v>
      </c>
      <c r="S4208" s="21">
        <f t="shared" si="784"/>
        <v>33.99</v>
      </c>
      <c r="T4208" s="21">
        <v>10.3</v>
      </c>
      <c r="U4208" s="21" t="s">
        <v>43</v>
      </c>
      <c r="V4208" s="21" t="s">
        <v>43</v>
      </c>
      <c r="W4208" s="53">
        <v>27.842379999999999</v>
      </c>
      <c r="X4208" s="53">
        <v>-115.14358</v>
      </c>
      <c r="Y4208" s="66">
        <f t="shared" si="800"/>
        <v>55.400000000000006</v>
      </c>
      <c r="Z4208" s="51">
        <v>13</v>
      </c>
      <c r="AA4208" s="21">
        <v>8</v>
      </c>
      <c r="AB4208" s="47" t="s">
        <v>44</v>
      </c>
      <c r="AC4208" s="21">
        <v>4</v>
      </c>
      <c r="AD4208" s="51">
        <v>17</v>
      </c>
      <c r="AE4208" s="51">
        <v>1</v>
      </c>
      <c r="AF4208" s="21">
        <v>17</v>
      </c>
      <c r="AG4208" s="54">
        <v>330</v>
      </c>
      <c r="AI4208" s="70">
        <f t="shared" si="801"/>
        <v>13.209999999999999</v>
      </c>
      <c r="AJ4208" s="71" t="s">
        <v>369</v>
      </c>
      <c r="AK4208" s="72">
        <f t="shared" si="802"/>
        <v>1.6329725885917237</v>
      </c>
      <c r="AL4208" s="73">
        <f t="shared" si="803"/>
        <v>1.6329725885917237</v>
      </c>
    </row>
    <row r="4209" spans="1:38" hidden="1">
      <c r="A4209" s="47" t="s">
        <v>251</v>
      </c>
      <c r="B4209" s="47" t="s">
        <v>40</v>
      </c>
      <c r="C4209" s="48">
        <v>40385</v>
      </c>
      <c r="D4209" s="49">
        <v>2010</v>
      </c>
      <c r="E4209" s="50">
        <v>0.38472222222222219</v>
      </c>
      <c r="F4209" s="50">
        <v>0.4055555555555555</v>
      </c>
      <c r="G4209" s="50">
        <f t="shared" si="804"/>
        <v>2.0833333333333315E-2</v>
      </c>
      <c r="H4209" s="21">
        <v>2</v>
      </c>
      <c r="I4209" s="51">
        <v>1</v>
      </c>
      <c r="J4209" s="51">
        <v>1</v>
      </c>
      <c r="K4209" s="51">
        <v>1</v>
      </c>
      <c r="L4209" s="47" t="s">
        <v>41</v>
      </c>
      <c r="M4209" s="14" t="s">
        <v>42</v>
      </c>
      <c r="N4209" s="47">
        <v>2</v>
      </c>
      <c r="O4209" s="47">
        <f t="shared" si="783"/>
        <v>33.99</v>
      </c>
      <c r="P4209" s="52">
        <v>10.3</v>
      </c>
      <c r="Q4209" s="52">
        <f t="shared" si="795"/>
        <v>27.72</v>
      </c>
      <c r="R4209" s="21">
        <v>8.4</v>
      </c>
      <c r="S4209" s="21">
        <f t="shared" si="784"/>
        <v>33.99</v>
      </c>
      <c r="T4209" s="21">
        <v>10.3</v>
      </c>
      <c r="U4209" s="21" t="s">
        <v>43</v>
      </c>
      <c r="V4209" s="21" t="s">
        <v>43</v>
      </c>
      <c r="W4209" s="53">
        <v>27.842379999999999</v>
      </c>
      <c r="X4209" s="53">
        <v>-115.14358</v>
      </c>
      <c r="Y4209" s="66">
        <f t="shared" si="800"/>
        <v>55.400000000000006</v>
      </c>
      <c r="Z4209" s="51">
        <v>13</v>
      </c>
      <c r="AA4209" s="21">
        <v>8</v>
      </c>
      <c r="AB4209" s="47" t="s">
        <v>44</v>
      </c>
      <c r="AC4209" s="21">
        <v>5</v>
      </c>
      <c r="AD4209" s="51">
        <v>16</v>
      </c>
      <c r="AE4209" s="51">
        <v>1</v>
      </c>
      <c r="AF4209" s="21">
        <v>24</v>
      </c>
      <c r="AG4209" s="54">
        <v>330</v>
      </c>
      <c r="AI4209" s="70">
        <f t="shared" si="801"/>
        <v>12.500999999999999</v>
      </c>
      <c r="AJ4209" s="71" t="s">
        <v>369</v>
      </c>
      <c r="AK4209" s="72">
        <f t="shared" si="802"/>
        <v>1.4471406331162124</v>
      </c>
      <c r="AL4209" s="73">
        <f t="shared" si="803"/>
        <v>1.4471406331162124</v>
      </c>
    </row>
    <row r="4210" spans="1:38" hidden="1">
      <c r="A4210" s="47" t="s">
        <v>251</v>
      </c>
      <c r="B4210" s="47" t="s">
        <v>40</v>
      </c>
      <c r="C4210" s="48">
        <v>40385</v>
      </c>
      <c r="D4210" s="49">
        <v>2010</v>
      </c>
      <c r="E4210" s="50">
        <v>0.38472222222222219</v>
      </c>
      <c r="F4210" s="50">
        <v>0.4055555555555555</v>
      </c>
      <c r="G4210" s="50">
        <f t="shared" si="804"/>
        <v>2.0833333333333315E-2</v>
      </c>
      <c r="H4210" s="21">
        <v>2</v>
      </c>
      <c r="I4210" s="51">
        <v>1</v>
      </c>
      <c r="J4210" s="51">
        <v>1</v>
      </c>
      <c r="K4210" s="51">
        <v>1</v>
      </c>
      <c r="L4210" s="47" t="s">
        <v>41</v>
      </c>
      <c r="M4210" s="14" t="s">
        <v>42</v>
      </c>
      <c r="N4210" s="47">
        <v>2</v>
      </c>
      <c r="O4210" s="47">
        <f t="shared" si="783"/>
        <v>33.99</v>
      </c>
      <c r="P4210" s="52">
        <v>10.3</v>
      </c>
      <c r="Q4210" s="52">
        <f t="shared" si="795"/>
        <v>27.72</v>
      </c>
      <c r="R4210" s="21">
        <v>8.4</v>
      </c>
      <c r="S4210" s="21">
        <f t="shared" si="784"/>
        <v>33.99</v>
      </c>
      <c r="T4210" s="21">
        <v>10.3</v>
      </c>
      <c r="U4210" s="21" t="s">
        <v>43</v>
      </c>
      <c r="V4210" s="21" t="s">
        <v>43</v>
      </c>
      <c r="W4210" s="53">
        <v>27.842379999999999</v>
      </c>
      <c r="X4210" s="53">
        <v>-115.14358</v>
      </c>
      <c r="Y4210" s="66">
        <f t="shared" si="800"/>
        <v>55.400000000000006</v>
      </c>
      <c r="Z4210" s="51">
        <v>13</v>
      </c>
      <c r="AA4210" s="21">
        <v>8</v>
      </c>
      <c r="AB4210" s="47" t="s">
        <v>44</v>
      </c>
      <c r="AC4210" s="21">
        <v>5</v>
      </c>
      <c r="AD4210" s="51">
        <v>16</v>
      </c>
      <c r="AE4210" s="51">
        <v>1</v>
      </c>
      <c r="AF4210" s="21">
        <v>24</v>
      </c>
      <c r="AG4210" s="54">
        <v>330</v>
      </c>
      <c r="AI4210" s="70">
        <f t="shared" si="801"/>
        <v>12.500999999999999</v>
      </c>
      <c r="AJ4210" s="71" t="s">
        <v>369</v>
      </c>
      <c r="AK4210" s="72">
        <f t="shared" si="802"/>
        <v>1.4471406331162124</v>
      </c>
      <c r="AL4210" s="73">
        <f t="shared" si="803"/>
        <v>1.4471406331162124</v>
      </c>
    </row>
    <row r="4211" spans="1:38" hidden="1">
      <c r="A4211" s="47" t="s">
        <v>252</v>
      </c>
      <c r="B4211" s="47" t="s">
        <v>40</v>
      </c>
      <c r="C4211" s="48">
        <v>40385</v>
      </c>
      <c r="D4211" s="49">
        <v>2010</v>
      </c>
      <c r="E4211" s="50">
        <v>0.38472222222222219</v>
      </c>
      <c r="F4211" s="50">
        <v>0.4055555555555555</v>
      </c>
      <c r="G4211" s="50">
        <f t="shared" si="804"/>
        <v>2.0833333333333315E-2</v>
      </c>
      <c r="H4211" s="21">
        <v>2</v>
      </c>
      <c r="I4211" s="51">
        <v>1</v>
      </c>
      <c r="J4211" s="51">
        <v>1</v>
      </c>
      <c r="K4211" s="51">
        <v>1</v>
      </c>
      <c r="L4211" s="47" t="s">
        <v>41</v>
      </c>
      <c r="M4211" s="14" t="s">
        <v>42</v>
      </c>
      <c r="N4211" s="47">
        <v>2</v>
      </c>
      <c r="O4211" s="47">
        <f t="shared" si="783"/>
        <v>33.99</v>
      </c>
      <c r="P4211" s="52">
        <v>10.3</v>
      </c>
      <c r="Q4211" s="52">
        <f t="shared" si="795"/>
        <v>27.72</v>
      </c>
      <c r="R4211" s="21">
        <v>8.4</v>
      </c>
      <c r="S4211" s="21">
        <f t="shared" si="784"/>
        <v>33.99</v>
      </c>
      <c r="T4211" s="21">
        <v>10.3</v>
      </c>
      <c r="U4211" s="21" t="s">
        <v>43</v>
      </c>
      <c r="V4211" s="21" t="s">
        <v>43</v>
      </c>
      <c r="W4211" s="53">
        <v>27.842379999999999</v>
      </c>
      <c r="X4211" s="53">
        <v>-115.14358</v>
      </c>
      <c r="Y4211" s="66">
        <f t="shared" si="800"/>
        <v>55.400000000000006</v>
      </c>
      <c r="Z4211" s="51">
        <v>13</v>
      </c>
      <c r="AA4211" s="21">
        <v>8</v>
      </c>
      <c r="AB4211" s="47" t="s">
        <v>46</v>
      </c>
      <c r="AC4211" s="21">
        <v>1</v>
      </c>
      <c r="AD4211" s="51">
        <v>21</v>
      </c>
      <c r="AE4211" s="51">
        <v>1</v>
      </c>
      <c r="AF4211" s="21">
        <v>9</v>
      </c>
      <c r="AG4211" s="54">
        <v>330</v>
      </c>
      <c r="AI4211" s="70">
        <f t="shared" ref="AI4211:AI4216" si="805">(0.748*AD4211)+1.2345</f>
        <v>16.942499999999999</v>
      </c>
      <c r="AJ4211" s="74">
        <f t="shared" ref="AJ4211:AJ4216" si="806">((POWER(AI4211*10,3.36))*2.24)/100000</f>
        <v>691.21379845369552</v>
      </c>
      <c r="AK4211" s="74">
        <f t="shared" ref="AK4211:AK4216" si="807">(0.0026*AJ4211)-0.61</f>
        <v>1.1871558759796081</v>
      </c>
      <c r="AL4211" s="73">
        <f t="shared" ref="AL4211:AL4216" si="808">IF(AK4211&gt;0,AK4211:AK4211,0)</f>
        <v>1.1871558759796081</v>
      </c>
    </row>
    <row r="4212" spans="1:38" hidden="1">
      <c r="A4212" s="47" t="s">
        <v>252</v>
      </c>
      <c r="B4212" s="47" t="s">
        <v>40</v>
      </c>
      <c r="C4212" s="48">
        <v>40385</v>
      </c>
      <c r="D4212" s="49">
        <v>2010</v>
      </c>
      <c r="E4212" s="50">
        <v>0.38472222222222219</v>
      </c>
      <c r="F4212" s="50">
        <v>0.4055555555555555</v>
      </c>
      <c r="G4212" s="50">
        <f t="shared" si="804"/>
        <v>2.0833333333333315E-2</v>
      </c>
      <c r="H4212" s="21">
        <v>2</v>
      </c>
      <c r="I4212" s="51">
        <v>1</v>
      </c>
      <c r="J4212" s="51">
        <v>1</v>
      </c>
      <c r="K4212" s="51">
        <v>1</v>
      </c>
      <c r="L4212" s="47" t="s">
        <v>41</v>
      </c>
      <c r="M4212" s="14" t="s">
        <v>42</v>
      </c>
      <c r="N4212" s="47">
        <v>2</v>
      </c>
      <c r="O4212" s="47">
        <f t="shared" si="783"/>
        <v>33.99</v>
      </c>
      <c r="P4212" s="52">
        <v>10.3</v>
      </c>
      <c r="Q4212" s="52">
        <f t="shared" si="795"/>
        <v>27.72</v>
      </c>
      <c r="R4212" s="21">
        <v>8.4</v>
      </c>
      <c r="S4212" s="21">
        <f t="shared" si="784"/>
        <v>33.99</v>
      </c>
      <c r="T4212" s="21">
        <v>10.3</v>
      </c>
      <c r="U4212" s="21" t="s">
        <v>43</v>
      </c>
      <c r="V4212" s="21" t="s">
        <v>43</v>
      </c>
      <c r="W4212" s="53">
        <v>27.842379999999999</v>
      </c>
      <c r="X4212" s="53">
        <v>-115.14358</v>
      </c>
      <c r="Y4212" s="66">
        <f t="shared" si="800"/>
        <v>55.400000000000006</v>
      </c>
      <c r="Z4212" s="51">
        <v>13</v>
      </c>
      <c r="AA4212" s="21">
        <v>8</v>
      </c>
      <c r="AB4212" s="47" t="s">
        <v>46</v>
      </c>
      <c r="AC4212" s="21">
        <v>1</v>
      </c>
      <c r="AD4212" s="51">
        <v>26</v>
      </c>
      <c r="AE4212" s="51">
        <v>1</v>
      </c>
      <c r="AF4212" s="21">
        <v>9</v>
      </c>
      <c r="AG4212" s="54">
        <v>330</v>
      </c>
      <c r="AI4212" s="70">
        <f t="shared" si="805"/>
        <v>20.682500000000001</v>
      </c>
      <c r="AJ4212" s="74">
        <f t="shared" si="806"/>
        <v>1351.0586714113065</v>
      </c>
      <c r="AK4212" s="74">
        <f t="shared" si="807"/>
        <v>2.9027525456693968</v>
      </c>
      <c r="AL4212" s="73">
        <f t="shared" si="808"/>
        <v>2.9027525456693968</v>
      </c>
    </row>
    <row r="4213" spans="1:38" hidden="1">
      <c r="A4213" s="47" t="s">
        <v>252</v>
      </c>
      <c r="B4213" s="47" t="s">
        <v>40</v>
      </c>
      <c r="C4213" s="48">
        <v>40385</v>
      </c>
      <c r="D4213" s="49">
        <v>2010</v>
      </c>
      <c r="E4213" s="50">
        <v>0.38472222222222219</v>
      </c>
      <c r="F4213" s="50">
        <v>0.4055555555555555</v>
      </c>
      <c r="G4213" s="50">
        <f t="shared" si="804"/>
        <v>2.0833333333333315E-2</v>
      </c>
      <c r="H4213" s="21">
        <v>2</v>
      </c>
      <c r="I4213" s="51">
        <v>1</v>
      </c>
      <c r="J4213" s="51">
        <v>1</v>
      </c>
      <c r="K4213" s="51">
        <v>1</v>
      </c>
      <c r="L4213" s="47" t="s">
        <v>41</v>
      </c>
      <c r="M4213" s="14" t="s">
        <v>42</v>
      </c>
      <c r="N4213" s="47">
        <v>2</v>
      </c>
      <c r="O4213" s="47">
        <f t="shared" si="783"/>
        <v>33.99</v>
      </c>
      <c r="P4213" s="52">
        <v>10.3</v>
      </c>
      <c r="Q4213" s="52">
        <f t="shared" si="795"/>
        <v>27.72</v>
      </c>
      <c r="R4213" s="21">
        <v>8.4</v>
      </c>
      <c r="S4213" s="21">
        <f t="shared" si="784"/>
        <v>33.99</v>
      </c>
      <c r="T4213" s="21">
        <v>10.3</v>
      </c>
      <c r="U4213" s="21" t="s">
        <v>43</v>
      </c>
      <c r="V4213" s="21" t="s">
        <v>43</v>
      </c>
      <c r="W4213" s="53">
        <v>27.842379999999999</v>
      </c>
      <c r="X4213" s="53">
        <v>-115.14358</v>
      </c>
      <c r="Y4213" s="66">
        <f t="shared" si="800"/>
        <v>55.400000000000006</v>
      </c>
      <c r="Z4213" s="51">
        <v>13</v>
      </c>
      <c r="AA4213" s="21">
        <v>8</v>
      </c>
      <c r="AB4213" s="47" t="s">
        <v>46</v>
      </c>
      <c r="AC4213" s="21">
        <v>2</v>
      </c>
      <c r="AD4213" s="51">
        <v>26</v>
      </c>
      <c r="AE4213" s="51">
        <v>1</v>
      </c>
      <c r="AF4213" s="21">
        <v>10</v>
      </c>
      <c r="AG4213" s="54">
        <v>330</v>
      </c>
      <c r="AI4213" s="70">
        <f t="shared" si="805"/>
        <v>20.682500000000001</v>
      </c>
      <c r="AJ4213" s="74">
        <f t="shared" si="806"/>
        <v>1351.0586714113065</v>
      </c>
      <c r="AK4213" s="74">
        <f t="shared" si="807"/>
        <v>2.9027525456693968</v>
      </c>
      <c r="AL4213" s="73">
        <f t="shared" si="808"/>
        <v>2.9027525456693968</v>
      </c>
    </row>
    <row r="4214" spans="1:38" hidden="1">
      <c r="A4214" s="47" t="s">
        <v>252</v>
      </c>
      <c r="B4214" s="47" t="s">
        <v>40</v>
      </c>
      <c r="C4214" s="48">
        <v>40385</v>
      </c>
      <c r="D4214" s="49">
        <v>2010</v>
      </c>
      <c r="E4214" s="50">
        <v>0.38472222222222219</v>
      </c>
      <c r="F4214" s="50">
        <v>0.4055555555555555</v>
      </c>
      <c r="G4214" s="50">
        <f t="shared" si="804"/>
        <v>2.0833333333333315E-2</v>
      </c>
      <c r="H4214" s="21">
        <v>2</v>
      </c>
      <c r="I4214" s="51">
        <v>1</v>
      </c>
      <c r="J4214" s="51">
        <v>1</v>
      </c>
      <c r="K4214" s="51">
        <v>1</v>
      </c>
      <c r="L4214" s="47" t="s">
        <v>41</v>
      </c>
      <c r="M4214" s="14" t="s">
        <v>42</v>
      </c>
      <c r="N4214" s="47">
        <v>2</v>
      </c>
      <c r="O4214" s="47">
        <f t="shared" si="783"/>
        <v>33.99</v>
      </c>
      <c r="P4214" s="52">
        <v>10.3</v>
      </c>
      <c r="Q4214" s="52">
        <f t="shared" si="795"/>
        <v>27.72</v>
      </c>
      <c r="R4214" s="21">
        <v>8.4</v>
      </c>
      <c r="S4214" s="21">
        <f t="shared" si="784"/>
        <v>33.99</v>
      </c>
      <c r="T4214" s="21">
        <v>10.3</v>
      </c>
      <c r="U4214" s="21" t="s">
        <v>43</v>
      </c>
      <c r="V4214" s="21" t="s">
        <v>43</v>
      </c>
      <c r="W4214" s="53">
        <v>27.842379999999999</v>
      </c>
      <c r="X4214" s="53">
        <v>-115.14358</v>
      </c>
      <c r="Y4214" s="66">
        <f t="shared" si="800"/>
        <v>55.400000000000006</v>
      </c>
      <c r="Z4214" s="51">
        <v>13</v>
      </c>
      <c r="AA4214" s="21">
        <v>8</v>
      </c>
      <c r="AB4214" s="47" t="s">
        <v>46</v>
      </c>
      <c r="AC4214" s="21">
        <v>3</v>
      </c>
      <c r="AD4214" s="51">
        <v>19</v>
      </c>
      <c r="AE4214" s="51">
        <v>1</v>
      </c>
      <c r="AF4214" s="21">
        <v>21</v>
      </c>
      <c r="AG4214" s="54">
        <v>330</v>
      </c>
      <c r="AI4214" s="70">
        <f t="shared" si="805"/>
        <v>15.4465</v>
      </c>
      <c r="AJ4214" s="74">
        <f t="shared" si="806"/>
        <v>506.66058069508574</v>
      </c>
      <c r="AK4214" s="74">
        <f t="shared" si="807"/>
        <v>0.70731750980722297</v>
      </c>
      <c r="AL4214" s="73">
        <f t="shared" si="808"/>
        <v>0.70731750980722297</v>
      </c>
    </row>
    <row r="4215" spans="1:38" hidden="1">
      <c r="A4215" s="47" t="s">
        <v>252</v>
      </c>
      <c r="B4215" s="47" t="s">
        <v>40</v>
      </c>
      <c r="C4215" s="48">
        <v>40385</v>
      </c>
      <c r="D4215" s="49">
        <v>2010</v>
      </c>
      <c r="E4215" s="50">
        <v>0.38472222222222219</v>
      </c>
      <c r="F4215" s="50">
        <v>0.4055555555555555</v>
      </c>
      <c r="G4215" s="50">
        <f t="shared" si="804"/>
        <v>2.0833333333333315E-2</v>
      </c>
      <c r="H4215" s="21">
        <v>2</v>
      </c>
      <c r="I4215" s="51">
        <v>1</v>
      </c>
      <c r="J4215" s="51">
        <v>1</v>
      </c>
      <c r="K4215" s="51">
        <v>1</v>
      </c>
      <c r="L4215" s="47" t="s">
        <v>41</v>
      </c>
      <c r="M4215" s="14" t="s">
        <v>42</v>
      </c>
      <c r="N4215" s="47">
        <v>2</v>
      </c>
      <c r="O4215" s="47">
        <f t="shared" si="783"/>
        <v>33.99</v>
      </c>
      <c r="P4215" s="52">
        <v>10.3</v>
      </c>
      <c r="Q4215" s="52">
        <f t="shared" si="795"/>
        <v>27.72</v>
      </c>
      <c r="R4215" s="21">
        <v>8.4</v>
      </c>
      <c r="S4215" s="21">
        <f t="shared" si="784"/>
        <v>33.99</v>
      </c>
      <c r="T4215" s="21">
        <v>10.3</v>
      </c>
      <c r="U4215" s="21" t="s">
        <v>43</v>
      </c>
      <c r="V4215" s="21" t="s">
        <v>43</v>
      </c>
      <c r="W4215" s="53">
        <v>27.842379999999999</v>
      </c>
      <c r="X4215" s="53">
        <v>-115.14358</v>
      </c>
      <c r="Y4215" s="66">
        <f t="shared" si="800"/>
        <v>55.400000000000006</v>
      </c>
      <c r="Z4215" s="51">
        <v>13</v>
      </c>
      <c r="AA4215" s="21">
        <v>8</v>
      </c>
      <c r="AB4215" s="47" t="s">
        <v>46</v>
      </c>
      <c r="AC4215" s="21">
        <v>3</v>
      </c>
      <c r="AD4215" s="51">
        <v>19</v>
      </c>
      <c r="AE4215" s="51">
        <v>1</v>
      </c>
      <c r="AF4215" s="21">
        <v>21</v>
      </c>
      <c r="AG4215" s="54">
        <v>330</v>
      </c>
      <c r="AI4215" s="70">
        <f t="shared" si="805"/>
        <v>15.4465</v>
      </c>
      <c r="AJ4215" s="74">
        <f t="shared" si="806"/>
        <v>506.66058069508574</v>
      </c>
      <c r="AK4215" s="74">
        <f t="shared" si="807"/>
        <v>0.70731750980722297</v>
      </c>
      <c r="AL4215" s="73">
        <f t="shared" si="808"/>
        <v>0.70731750980722297</v>
      </c>
    </row>
    <row r="4216" spans="1:38" hidden="1">
      <c r="A4216" s="47" t="s">
        <v>252</v>
      </c>
      <c r="B4216" s="47" t="s">
        <v>40</v>
      </c>
      <c r="C4216" s="48">
        <v>40385</v>
      </c>
      <c r="D4216" s="49">
        <v>2010</v>
      </c>
      <c r="E4216" s="50">
        <v>0.38472222222222219</v>
      </c>
      <c r="F4216" s="50">
        <v>0.4055555555555555</v>
      </c>
      <c r="G4216" s="50">
        <f t="shared" si="804"/>
        <v>2.0833333333333315E-2</v>
      </c>
      <c r="H4216" s="21">
        <v>2</v>
      </c>
      <c r="I4216" s="51">
        <v>1</v>
      </c>
      <c r="J4216" s="51">
        <v>1</v>
      </c>
      <c r="K4216" s="51">
        <v>1</v>
      </c>
      <c r="L4216" s="47" t="s">
        <v>41</v>
      </c>
      <c r="M4216" s="14" t="s">
        <v>42</v>
      </c>
      <c r="N4216" s="47">
        <v>2</v>
      </c>
      <c r="O4216" s="47">
        <f t="shared" si="783"/>
        <v>33.99</v>
      </c>
      <c r="P4216" s="52">
        <v>10.3</v>
      </c>
      <c r="Q4216" s="52">
        <f t="shared" si="795"/>
        <v>27.72</v>
      </c>
      <c r="R4216" s="21">
        <v>8.4</v>
      </c>
      <c r="S4216" s="21">
        <f t="shared" si="784"/>
        <v>33.99</v>
      </c>
      <c r="T4216" s="21">
        <v>10.3</v>
      </c>
      <c r="U4216" s="21" t="s">
        <v>43</v>
      </c>
      <c r="V4216" s="21" t="s">
        <v>43</v>
      </c>
      <c r="W4216" s="53">
        <v>27.842379999999999</v>
      </c>
      <c r="X4216" s="53">
        <v>-115.14358</v>
      </c>
      <c r="Y4216" s="66">
        <f t="shared" si="800"/>
        <v>55.400000000000006</v>
      </c>
      <c r="Z4216" s="51">
        <v>13</v>
      </c>
      <c r="AA4216" s="21">
        <v>8</v>
      </c>
      <c r="AB4216" s="47" t="s">
        <v>46</v>
      </c>
      <c r="AC4216" s="21">
        <v>4</v>
      </c>
      <c r="AD4216" s="51">
        <v>21</v>
      </c>
      <c r="AE4216" s="51">
        <v>1</v>
      </c>
      <c r="AF4216" s="21">
        <v>25</v>
      </c>
      <c r="AG4216" s="54">
        <v>330</v>
      </c>
      <c r="AI4216" s="70">
        <f t="shared" si="805"/>
        <v>16.942499999999999</v>
      </c>
      <c r="AJ4216" s="74">
        <f t="shared" si="806"/>
        <v>691.21379845369552</v>
      </c>
      <c r="AK4216" s="74">
        <f t="shared" si="807"/>
        <v>1.1871558759796081</v>
      </c>
      <c r="AL4216" s="73">
        <f t="shared" si="808"/>
        <v>1.1871558759796081</v>
      </c>
    </row>
    <row r="4217" spans="1:38" hidden="1">
      <c r="A4217" s="47" t="s">
        <v>253</v>
      </c>
      <c r="B4217" s="47" t="s">
        <v>40</v>
      </c>
      <c r="C4217" s="48">
        <v>40385</v>
      </c>
      <c r="D4217" s="49">
        <v>2010</v>
      </c>
      <c r="E4217" s="55">
        <v>0.43611111111111112</v>
      </c>
      <c r="F4217" s="55">
        <v>0.4597222222222222</v>
      </c>
      <c r="G4217" s="55">
        <f t="shared" si="804"/>
        <v>2.3611111111111083E-2</v>
      </c>
      <c r="H4217" s="21">
        <v>2</v>
      </c>
      <c r="I4217" s="56">
        <v>2</v>
      </c>
      <c r="J4217" s="56">
        <v>2</v>
      </c>
      <c r="K4217" s="56">
        <v>2</v>
      </c>
      <c r="L4217" s="47" t="s">
        <v>41</v>
      </c>
      <c r="M4217" s="14" t="s">
        <v>42</v>
      </c>
      <c r="N4217" s="47">
        <v>2</v>
      </c>
      <c r="O4217" s="47">
        <f t="shared" si="783"/>
        <v>39.599999999999994</v>
      </c>
      <c r="P4217" s="52">
        <v>12</v>
      </c>
      <c r="Q4217" s="52">
        <f t="shared" si="795"/>
        <v>23.099999999999998</v>
      </c>
      <c r="R4217" s="21">
        <v>7</v>
      </c>
      <c r="S4217" s="21">
        <f t="shared" si="784"/>
        <v>39.599999999999994</v>
      </c>
      <c r="T4217" s="21">
        <v>12</v>
      </c>
      <c r="U4217" s="21" t="s">
        <v>43</v>
      </c>
      <c r="V4217" s="21" t="s">
        <v>43</v>
      </c>
      <c r="W4217" s="53">
        <v>27.844639999999998</v>
      </c>
      <c r="X4217" s="53">
        <v>-115.14165</v>
      </c>
      <c r="Y4217" s="67">
        <f t="shared" si="800"/>
        <v>55.400000000000006</v>
      </c>
      <c r="Z4217" s="56">
        <v>13</v>
      </c>
      <c r="AA4217" s="21">
        <v>7</v>
      </c>
      <c r="AB4217" s="54" t="s">
        <v>44</v>
      </c>
      <c r="AC4217" s="21">
        <v>1</v>
      </c>
      <c r="AD4217" s="51">
        <v>17</v>
      </c>
      <c r="AE4217" s="51">
        <v>1</v>
      </c>
      <c r="AF4217" s="21">
        <v>6</v>
      </c>
      <c r="AG4217" s="54">
        <v>180</v>
      </c>
      <c r="AI4217" s="70">
        <f t="shared" ref="AI4217:AI4226" si="809">(0.709*AD4217)+1.157</f>
        <v>13.209999999999999</v>
      </c>
      <c r="AJ4217" s="71" t="s">
        <v>369</v>
      </c>
      <c r="AK4217" s="72">
        <f t="shared" ref="AK4217:AK4226" si="810">((POWER(AI4217*10,2.19))*0.037)/1000</f>
        <v>1.6329725885917237</v>
      </c>
      <c r="AL4217" s="73">
        <f t="shared" ref="AL4217:AL4226" si="811">((POWER(AI4217*10,2.19))*0.037)/1000</f>
        <v>1.6329725885917237</v>
      </c>
    </row>
    <row r="4218" spans="1:38" hidden="1">
      <c r="A4218" s="47" t="s">
        <v>253</v>
      </c>
      <c r="B4218" s="47" t="s">
        <v>40</v>
      </c>
      <c r="C4218" s="48">
        <v>40385</v>
      </c>
      <c r="D4218" s="49">
        <v>2010</v>
      </c>
      <c r="E4218" s="55">
        <v>0.43611111111111112</v>
      </c>
      <c r="F4218" s="55">
        <v>0.4597222222222222</v>
      </c>
      <c r="G4218" s="55">
        <f t="shared" si="804"/>
        <v>2.3611111111111083E-2</v>
      </c>
      <c r="H4218" s="21">
        <v>2</v>
      </c>
      <c r="I4218" s="56">
        <v>2</v>
      </c>
      <c r="J4218" s="56">
        <v>2</v>
      </c>
      <c r="K4218" s="56">
        <v>2</v>
      </c>
      <c r="L4218" s="47" t="s">
        <v>41</v>
      </c>
      <c r="M4218" s="14" t="s">
        <v>42</v>
      </c>
      <c r="N4218" s="47">
        <v>2</v>
      </c>
      <c r="O4218" s="47">
        <f t="shared" si="783"/>
        <v>39.599999999999994</v>
      </c>
      <c r="P4218" s="52">
        <v>12</v>
      </c>
      <c r="Q4218" s="52">
        <f t="shared" si="795"/>
        <v>23.099999999999998</v>
      </c>
      <c r="R4218" s="21">
        <v>7</v>
      </c>
      <c r="S4218" s="21">
        <f t="shared" si="784"/>
        <v>39.599999999999994</v>
      </c>
      <c r="T4218" s="21">
        <v>12</v>
      </c>
      <c r="U4218" s="21" t="s">
        <v>43</v>
      </c>
      <c r="V4218" s="21" t="s">
        <v>43</v>
      </c>
      <c r="W4218" s="53">
        <v>27.844639999999998</v>
      </c>
      <c r="X4218" s="53">
        <v>-115.14165</v>
      </c>
      <c r="Y4218" s="67">
        <f t="shared" si="800"/>
        <v>55.400000000000006</v>
      </c>
      <c r="Z4218" s="56">
        <v>13</v>
      </c>
      <c r="AA4218" s="21">
        <v>7</v>
      </c>
      <c r="AB4218" s="54" t="s">
        <v>44</v>
      </c>
      <c r="AC4218" s="21">
        <v>2</v>
      </c>
      <c r="AD4218" s="51">
        <v>15</v>
      </c>
      <c r="AE4218" s="51">
        <v>1</v>
      </c>
      <c r="AF4218" s="21">
        <v>10</v>
      </c>
      <c r="AG4218" s="54">
        <v>180</v>
      </c>
      <c r="AI4218" s="70">
        <f t="shared" si="809"/>
        <v>11.792</v>
      </c>
      <c r="AJ4218" s="71" t="s">
        <v>369</v>
      </c>
      <c r="AK4218" s="72">
        <f t="shared" si="810"/>
        <v>1.2734394051640829</v>
      </c>
      <c r="AL4218" s="73">
        <f t="shared" si="811"/>
        <v>1.2734394051640829</v>
      </c>
    </row>
    <row r="4219" spans="1:38" hidden="1">
      <c r="A4219" s="47" t="s">
        <v>253</v>
      </c>
      <c r="B4219" s="47" t="s">
        <v>40</v>
      </c>
      <c r="C4219" s="48">
        <v>40385</v>
      </c>
      <c r="D4219" s="49">
        <v>2010</v>
      </c>
      <c r="E4219" s="55">
        <v>0.43611111111111112</v>
      </c>
      <c r="F4219" s="55">
        <v>0.4597222222222222</v>
      </c>
      <c r="G4219" s="55">
        <f t="shared" si="804"/>
        <v>2.3611111111111083E-2</v>
      </c>
      <c r="H4219" s="21">
        <v>2</v>
      </c>
      <c r="I4219" s="56">
        <v>2</v>
      </c>
      <c r="J4219" s="56">
        <v>2</v>
      </c>
      <c r="K4219" s="56">
        <v>2</v>
      </c>
      <c r="L4219" s="47" t="s">
        <v>41</v>
      </c>
      <c r="M4219" s="14" t="s">
        <v>42</v>
      </c>
      <c r="N4219" s="47">
        <v>2</v>
      </c>
      <c r="O4219" s="47">
        <f t="shared" si="783"/>
        <v>39.599999999999994</v>
      </c>
      <c r="P4219" s="52">
        <v>12</v>
      </c>
      <c r="Q4219" s="52">
        <f t="shared" si="795"/>
        <v>23.099999999999998</v>
      </c>
      <c r="R4219" s="21">
        <v>7</v>
      </c>
      <c r="S4219" s="21">
        <f t="shared" si="784"/>
        <v>39.599999999999994</v>
      </c>
      <c r="T4219" s="21">
        <v>12</v>
      </c>
      <c r="U4219" s="21" t="s">
        <v>43</v>
      </c>
      <c r="V4219" s="21" t="s">
        <v>43</v>
      </c>
      <c r="W4219" s="53">
        <v>27.844639999999998</v>
      </c>
      <c r="X4219" s="53">
        <v>-115.14165</v>
      </c>
      <c r="Y4219" s="67">
        <f t="shared" si="800"/>
        <v>55.400000000000006</v>
      </c>
      <c r="Z4219" s="56">
        <v>13</v>
      </c>
      <c r="AA4219" s="21">
        <v>7</v>
      </c>
      <c r="AB4219" s="54" t="s">
        <v>44</v>
      </c>
      <c r="AC4219" s="21">
        <v>2</v>
      </c>
      <c r="AD4219" s="51">
        <v>17</v>
      </c>
      <c r="AE4219" s="51">
        <v>1</v>
      </c>
      <c r="AF4219" s="21">
        <v>10</v>
      </c>
      <c r="AG4219" s="54">
        <v>180</v>
      </c>
      <c r="AI4219" s="70">
        <f t="shared" si="809"/>
        <v>13.209999999999999</v>
      </c>
      <c r="AJ4219" s="71" t="s">
        <v>369</v>
      </c>
      <c r="AK4219" s="72">
        <f t="shared" si="810"/>
        <v>1.6329725885917237</v>
      </c>
      <c r="AL4219" s="73">
        <f t="shared" si="811"/>
        <v>1.6329725885917237</v>
      </c>
    </row>
    <row r="4220" spans="1:38" hidden="1">
      <c r="A4220" s="47" t="s">
        <v>253</v>
      </c>
      <c r="B4220" s="47" t="s">
        <v>40</v>
      </c>
      <c r="C4220" s="48">
        <v>40385</v>
      </c>
      <c r="D4220" s="49">
        <v>2010</v>
      </c>
      <c r="E4220" s="55">
        <v>0.43611111111111112</v>
      </c>
      <c r="F4220" s="55">
        <v>0.4597222222222222</v>
      </c>
      <c r="G4220" s="55">
        <f t="shared" si="804"/>
        <v>2.3611111111111083E-2</v>
      </c>
      <c r="H4220" s="21">
        <v>2</v>
      </c>
      <c r="I4220" s="56">
        <v>2</v>
      </c>
      <c r="J4220" s="56">
        <v>2</v>
      </c>
      <c r="K4220" s="56">
        <v>2</v>
      </c>
      <c r="L4220" s="47" t="s">
        <v>41</v>
      </c>
      <c r="M4220" s="14" t="s">
        <v>42</v>
      </c>
      <c r="N4220" s="47">
        <v>2</v>
      </c>
      <c r="O4220" s="47">
        <f t="shared" si="783"/>
        <v>39.599999999999994</v>
      </c>
      <c r="P4220" s="52">
        <v>12</v>
      </c>
      <c r="Q4220" s="52">
        <f t="shared" si="795"/>
        <v>23.099999999999998</v>
      </c>
      <c r="R4220" s="21">
        <v>7</v>
      </c>
      <c r="S4220" s="21">
        <f t="shared" si="784"/>
        <v>39.599999999999994</v>
      </c>
      <c r="T4220" s="21">
        <v>12</v>
      </c>
      <c r="U4220" s="21" t="s">
        <v>43</v>
      </c>
      <c r="V4220" s="21" t="s">
        <v>43</v>
      </c>
      <c r="W4220" s="53">
        <v>27.844639999999998</v>
      </c>
      <c r="X4220" s="53">
        <v>-115.14165</v>
      </c>
      <c r="Y4220" s="67">
        <f t="shared" si="800"/>
        <v>55.400000000000006</v>
      </c>
      <c r="Z4220" s="56">
        <v>13</v>
      </c>
      <c r="AA4220" s="21">
        <v>7</v>
      </c>
      <c r="AB4220" s="54" t="s">
        <v>44</v>
      </c>
      <c r="AC4220" s="21">
        <v>3</v>
      </c>
      <c r="AD4220" s="51">
        <v>9</v>
      </c>
      <c r="AE4220" s="51">
        <v>1</v>
      </c>
      <c r="AF4220" s="21">
        <v>11</v>
      </c>
      <c r="AG4220" s="54">
        <v>180</v>
      </c>
      <c r="AI4220" s="70">
        <f t="shared" si="809"/>
        <v>7.5379999999999994</v>
      </c>
      <c r="AJ4220" s="71" t="s">
        <v>369</v>
      </c>
      <c r="AK4220" s="72">
        <f t="shared" si="810"/>
        <v>0.47796121404284658</v>
      </c>
      <c r="AL4220" s="73">
        <f t="shared" si="811"/>
        <v>0.47796121404284658</v>
      </c>
    </row>
    <row r="4221" spans="1:38" hidden="1">
      <c r="A4221" s="47" t="s">
        <v>253</v>
      </c>
      <c r="B4221" s="47" t="s">
        <v>40</v>
      </c>
      <c r="C4221" s="48">
        <v>40385</v>
      </c>
      <c r="D4221" s="49">
        <v>2010</v>
      </c>
      <c r="E4221" s="55">
        <v>0.43611111111111112</v>
      </c>
      <c r="F4221" s="55">
        <v>0.4597222222222222</v>
      </c>
      <c r="G4221" s="55">
        <f t="shared" si="804"/>
        <v>2.3611111111111083E-2</v>
      </c>
      <c r="H4221" s="21">
        <v>2</v>
      </c>
      <c r="I4221" s="56">
        <v>2</v>
      </c>
      <c r="J4221" s="56">
        <v>2</v>
      </c>
      <c r="K4221" s="56">
        <v>2</v>
      </c>
      <c r="L4221" s="47" t="s">
        <v>41</v>
      </c>
      <c r="M4221" s="14" t="s">
        <v>42</v>
      </c>
      <c r="N4221" s="47">
        <v>2</v>
      </c>
      <c r="O4221" s="47">
        <f t="shared" ref="O4221:O4284" si="812">P4221*3.3</f>
        <v>39.599999999999994</v>
      </c>
      <c r="P4221" s="52">
        <v>12</v>
      </c>
      <c r="Q4221" s="52">
        <f t="shared" si="795"/>
        <v>23.099999999999998</v>
      </c>
      <c r="R4221" s="21">
        <v>7</v>
      </c>
      <c r="S4221" s="21">
        <f t="shared" ref="S4221:S4284" si="813">T4221*3.3</f>
        <v>39.599999999999994</v>
      </c>
      <c r="T4221" s="21">
        <v>12</v>
      </c>
      <c r="U4221" s="21" t="s">
        <v>43</v>
      </c>
      <c r="V4221" s="21" t="s">
        <v>43</v>
      </c>
      <c r="W4221" s="53">
        <v>27.844639999999998</v>
      </c>
      <c r="X4221" s="53">
        <v>-115.14165</v>
      </c>
      <c r="Y4221" s="67">
        <f t="shared" si="800"/>
        <v>55.400000000000006</v>
      </c>
      <c r="Z4221" s="56">
        <v>13</v>
      </c>
      <c r="AA4221" s="21">
        <v>7</v>
      </c>
      <c r="AB4221" s="54" t="s">
        <v>44</v>
      </c>
      <c r="AC4221" s="21">
        <v>4</v>
      </c>
      <c r="AD4221" s="51">
        <v>14</v>
      </c>
      <c r="AE4221" s="51">
        <v>1</v>
      </c>
      <c r="AF4221" s="21">
        <v>17</v>
      </c>
      <c r="AG4221" s="54">
        <v>180</v>
      </c>
      <c r="AI4221" s="70">
        <f t="shared" si="809"/>
        <v>11.083</v>
      </c>
      <c r="AJ4221" s="71" t="s">
        <v>369</v>
      </c>
      <c r="AK4221" s="72">
        <f t="shared" si="810"/>
        <v>1.1117350137621949</v>
      </c>
      <c r="AL4221" s="73">
        <f t="shared" si="811"/>
        <v>1.1117350137621949</v>
      </c>
    </row>
    <row r="4222" spans="1:38" hidden="1">
      <c r="A4222" s="47" t="s">
        <v>253</v>
      </c>
      <c r="B4222" s="47" t="s">
        <v>40</v>
      </c>
      <c r="C4222" s="48">
        <v>40385</v>
      </c>
      <c r="D4222" s="49">
        <v>2010</v>
      </c>
      <c r="E4222" s="55">
        <v>0.43611111111111112</v>
      </c>
      <c r="F4222" s="55">
        <v>0.4597222222222222</v>
      </c>
      <c r="G4222" s="55">
        <f t="shared" si="804"/>
        <v>2.3611111111111083E-2</v>
      </c>
      <c r="H4222" s="21">
        <v>2</v>
      </c>
      <c r="I4222" s="56">
        <v>2</v>
      </c>
      <c r="J4222" s="56">
        <v>2</v>
      </c>
      <c r="K4222" s="56">
        <v>2</v>
      </c>
      <c r="L4222" s="47" t="s">
        <v>41</v>
      </c>
      <c r="M4222" s="14" t="s">
        <v>42</v>
      </c>
      <c r="N4222" s="47">
        <v>2</v>
      </c>
      <c r="O4222" s="47">
        <f t="shared" si="812"/>
        <v>39.599999999999994</v>
      </c>
      <c r="P4222" s="52">
        <v>12</v>
      </c>
      <c r="Q4222" s="52">
        <f t="shared" si="795"/>
        <v>23.099999999999998</v>
      </c>
      <c r="R4222" s="21">
        <v>7</v>
      </c>
      <c r="S4222" s="21">
        <f t="shared" si="813"/>
        <v>39.599999999999994</v>
      </c>
      <c r="T4222" s="21">
        <v>12</v>
      </c>
      <c r="U4222" s="21" t="s">
        <v>43</v>
      </c>
      <c r="V4222" s="21" t="s">
        <v>43</v>
      </c>
      <c r="W4222" s="53">
        <v>27.844639999999998</v>
      </c>
      <c r="X4222" s="53">
        <v>-115.14165</v>
      </c>
      <c r="Y4222" s="67">
        <f t="shared" si="800"/>
        <v>55.400000000000006</v>
      </c>
      <c r="Z4222" s="56">
        <v>13</v>
      </c>
      <c r="AA4222" s="21">
        <v>7</v>
      </c>
      <c r="AB4222" s="54" t="s">
        <v>44</v>
      </c>
      <c r="AC4222" s="21">
        <v>4</v>
      </c>
      <c r="AD4222" s="51">
        <v>16</v>
      </c>
      <c r="AE4222" s="51">
        <v>1</v>
      </c>
      <c r="AF4222" s="21">
        <v>17</v>
      </c>
      <c r="AG4222" s="54">
        <v>180</v>
      </c>
      <c r="AI4222" s="70">
        <f t="shared" si="809"/>
        <v>12.500999999999999</v>
      </c>
      <c r="AJ4222" s="71" t="s">
        <v>369</v>
      </c>
      <c r="AK4222" s="72">
        <f t="shared" si="810"/>
        <v>1.4471406331162124</v>
      </c>
      <c r="AL4222" s="73">
        <f t="shared" si="811"/>
        <v>1.4471406331162124</v>
      </c>
    </row>
    <row r="4223" spans="1:38" hidden="1">
      <c r="A4223" s="47" t="s">
        <v>253</v>
      </c>
      <c r="B4223" s="47" t="s">
        <v>40</v>
      </c>
      <c r="C4223" s="48">
        <v>40385</v>
      </c>
      <c r="D4223" s="49">
        <v>2010</v>
      </c>
      <c r="E4223" s="55">
        <v>0.43611111111111112</v>
      </c>
      <c r="F4223" s="55">
        <v>0.4597222222222222</v>
      </c>
      <c r="G4223" s="55">
        <f t="shared" si="804"/>
        <v>2.3611111111111083E-2</v>
      </c>
      <c r="H4223" s="21">
        <v>2</v>
      </c>
      <c r="I4223" s="56">
        <v>2</v>
      </c>
      <c r="J4223" s="56">
        <v>2</v>
      </c>
      <c r="K4223" s="56">
        <v>2</v>
      </c>
      <c r="L4223" s="47" t="s">
        <v>41</v>
      </c>
      <c r="M4223" s="14" t="s">
        <v>42</v>
      </c>
      <c r="N4223" s="47">
        <v>2</v>
      </c>
      <c r="O4223" s="47">
        <f t="shared" si="812"/>
        <v>39.599999999999994</v>
      </c>
      <c r="P4223" s="52">
        <v>12</v>
      </c>
      <c r="Q4223" s="52">
        <f t="shared" si="795"/>
        <v>23.099999999999998</v>
      </c>
      <c r="R4223" s="21">
        <v>7</v>
      </c>
      <c r="S4223" s="21">
        <f t="shared" si="813"/>
        <v>39.599999999999994</v>
      </c>
      <c r="T4223" s="21">
        <v>12</v>
      </c>
      <c r="U4223" s="21" t="s">
        <v>43</v>
      </c>
      <c r="V4223" s="21" t="s">
        <v>43</v>
      </c>
      <c r="W4223" s="53">
        <v>27.844639999999998</v>
      </c>
      <c r="X4223" s="53">
        <v>-115.14165</v>
      </c>
      <c r="Y4223" s="67">
        <f t="shared" si="800"/>
        <v>55.400000000000006</v>
      </c>
      <c r="Z4223" s="56">
        <v>13</v>
      </c>
      <c r="AA4223" s="21">
        <v>7</v>
      </c>
      <c r="AB4223" s="54" t="s">
        <v>44</v>
      </c>
      <c r="AC4223" s="21">
        <v>4</v>
      </c>
      <c r="AD4223" s="51">
        <v>16</v>
      </c>
      <c r="AE4223" s="51">
        <v>1</v>
      </c>
      <c r="AF4223" s="21">
        <v>17</v>
      </c>
      <c r="AG4223" s="54">
        <v>180</v>
      </c>
      <c r="AI4223" s="70">
        <f t="shared" si="809"/>
        <v>12.500999999999999</v>
      </c>
      <c r="AJ4223" s="71" t="s">
        <v>369</v>
      </c>
      <c r="AK4223" s="72">
        <f t="shared" si="810"/>
        <v>1.4471406331162124</v>
      </c>
      <c r="AL4223" s="73">
        <f t="shared" si="811"/>
        <v>1.4471406331162124</v>
      </c>
    </row>
    <row r="4224" spans="1:38" hidden="1">
      <c r="A4224" s="47" t="s">
        <v>253</v>
      </c>
      <c r="B4224" s="47" t="s">
        <v>40</v>
      </c>
      <c r="C4224" s="48">
        <v>40385</v>
      </c>
      <c r="D4224" s="49">
        <v>2010</v>
      </c>
      <c r="E4224" s="55">
        <v>0.43611111111111112</v>
      </c>
      <c r="F4224" s="55">
        <v>0.4597222222222222</v>
      </c>
      <c r="G4224" s="55">
        <f t="shared" si="804"/>
        <v>2.3611111111111083E-2</v>
      </c>
      <c r="H4224" s="21">
        <v>2</v>
      </c>
      <c r="I4224" s="56">
        <v>2</v>
      </c>
      <c r="J4224" s="56">
        <v>2</v>
      </c>
      <c r="K4224" s="56">
        <v>2</v>
      </c>
      <c r="L4224" s="47" t="s">
        <v>41</v>
      </c>
      <c r="M4224" s="14" t="s">
        <v>42</v>
      </c>
      <c r="N4224" s="47">
        <v>2</v>
      </c>
      <c r="O4224" s="47">
        <f t="shared" si="812"/>
        <v>39.599999999999994</v>
      </c>
      <c r="P4224" s="52">
        <v>12</v>
      </c>
      <c r="Q4224" s="52">
        <f t="shared" si="795"/>
        <v>23.099999999999998</v>
      </c>
      <c r="R4224" s="21">
        <v>7</v>
      </c>
      <c r="S4224" s="21">
        <f t="shared" si="813"/>
        <v>39.599999999999994</v>
      </c>
      <c r="T4224" s="21">
        <v>12</v>
      </c>
      <c r="U4224" s="21" t="s">
        <v>43</v>
      </c>
      <c r="V4224" s="21" t="s">
        <v>43</v>
      </c>
      <c r="W4224" s="53">
        <v>27.844639999999998</v>
      </c>
      <c r="X4224" s="53">
        <v>-115.14165</v>
      </c>
      <c r="Y4224" s="67">
        <f t="shared" si="800"/>
        <v>55.400000000000006</v>
      </c>
      <c r="Z4224" s="56">
        <v>13</v>
      </c>
      <c r="AA4224" s="21">
        <v>7</v>
      </c>
      <c r="AB4224" s="54" t="s">
        <v>44</v>
      </c>
      <c r="AC4224" s="21">
        <v>5</v>
      </c>
      <c r="AD4224" s="51">
        <v>15</v>
      </c>
      <c r="AE4224" s="51">
        <v>1</v>
      </c>
      <c r="AF4224" s="21">
        <v>20</v>
      </c>
      <c r="AG4224" s="54">
        <v>180</v>
      </c>
      <c r="AI4224" s="70">
        <f t="shared" si="809"/>
        <v>11.792</v>
      </c>
      <c r="AJ4224" s="71" t="s">
        <v>369</v>
      </c>
      <c r="AK4224" s="72">
        <f t="shared" si="810"/>
        <v>1.2734394051640829</v>
      </c>
      <c r="AL4224" s="73">
        <f t="shared" si="811"/>
        <v>1.2734394051640829</v>
      </c>
    </row>
    <row r="4225" spans="1:38" hidden="1">
      <c r="A4225" s="47" t="s">
        <v>253</v>
      </c>
      <c r="B4225" s="47" t="s">
        <v>40</v>
      </c>
      <c r="C4225" s="48">
        <v>40385</v>
      </c>
      <c r="D4225" s="49">
        <v>2010</v>
      </c>
      <c r="E4225" s="55">
        <v>0.43611111111111112</v>
      </c>
      <c r="F4225" s="55">
        <v>0.4597222222222222</v>
      </c>
      <c r="G4225" s="55">
        <f t="shared" si="804"/>
        <v>2.3611111111111083E-2</v>
      </c>
      <c r="H4225" s="21">
        <v>2</v>
      </c>
      <c r="I4225" s="56">
        <v>2</v>
      </c>
      <c r="J4225" s="56">
        <v>2</v>
      </c>
      <c r="K4225" s="56">
        <v>2</v>
      </c>
      <c r="L4225" s="47" t="s">
        <v>41</v>
      </c>
      <c r="M4225" s="14" t="s">
        <v>42</v>
      </c>
      <c r="N4225" s="47">
        <v>2</v>
      </c>
      <c r="O4225" s="47">
        <f t="shared" si="812"/>
        <v>39.599999999999994</v>
      </c>
      <c r="P4225" s="52">
        <v>12</v>
      </c>
      <c r="Q4225" s="52">
        <f t="shared" si="795"/>
        <v>23.099999999999998</v>
      </c>
      <c r="R4225" s="21">
        <v>7</v>
      </c>
      <c r="S4225" s="21">
        <f t="shared" si="813"/>
        <v>39.599999999999994</v>
      </c>
      <c r="T4225" s="21">
        <v>12</v>
      </c>
      <c r="U4225" s="21" t="s">
        <v>43</v>
      </c>
      <c r="V4225" s="21" t="s">
        <v>43</v>
      </c>
      <c r="W4225" s="53">
        <v>27.844639999999998</v>
      </c>
      <c r="X4225" s="53">
        <v>-115.14165</v>
      </c>
      <c r="Y4225" s="67">
        <f t="shared" si="800"/>
        <v>55.400000000000006</v>
      </c>
      <c r="Z4225" s="56">
        <v>13</v>
      </c>
      <c r="AA4225" s="21">
        <v>7</v>
      </c>
      <c r="AB4225" s="54" t="s">
        <v>44</v>
      </c>
      <c r="AC4225" s="21">
        <v>5</v>
      </c>
      <c r="AD4225" s="51">
        <v>15</v>
      </c>
      <c r="AE4225" s="51">
        <v>1</v>
      </c>
      <c r="AF4225" s="21">
        <v>20</v>
      </c>
      <c r="AG4225" s="54">
        <v>180</v>
      </c>
      <c r="AI4225" s="70">
        <f t="shared" si="809"/>
        <v>11.792</v>
      </c>
      <c r="AJ4225" s="71" t="s">
        <v>369</v>
      </c>
      <c r="AK4225" s="72">
        <f t="shared" si="810"/>
        <v>1.2734394051640829</v>
      </c>
      <c r="AL4225" s="73">
        <f t="shared" si="811"/>
        <v>1.2734394051640829</v>
      </c>
    </row>
    <row r="4226" spans="1:38" hidden="1">
      <c r="A4226" s="47" t="s">
        <v>253</v>
      </c>
      <c r="B4226" s="47" t="s">
        <v>40</v>
      </c>
      <c r="C4226" s="48">
        <v>40385</v>
      </c>
      <c r="D4226" s="49">
        <v>2010</v>
      </c>
      <c r="E4226" s="55">
        <v>0.43611111111111112</v>
      </c>
      <c r="F4226" s="55">
        <v>0.4597222222222222</v>
      </c>
      <c r="G4226" s="55">
        <f t="shared" si="804"/>
        <v>2.3611111111111083E-2</v>
      </c>
      <c r="H4226" s="21">
        <v>2</v>
      </c>
      <c r="I4226" s="56">
        <v>2</v>
      </c>
      <c r="J4226" s="56">
        <v>2</v>
      </c>
      <c r="K4226" s="56">
        <v>2</v>
      </c>
      <c r="L4226" s="47" t="s">
        <v>41</v>
      </c>
      <c r="M4226" s="14" t="s">
        <v>42</v>
      </c>
      <c r="N4226" s="47">
        <v>2</v>
      </c>
      <c r="O4226" s="47">
        <f t="shared" si="812"/>
        <v>39.599999999999994</v>
      </c>
      <c r="P4226" s="52">
        <v>12</v>
      </c>
      <c r="Q4226" s="52">
        <f t="shared" si="795"/>
        <v>23.099999999999998</v>
      </c>
      <c r="R4226" s="21">
        <v>7</v>
      </c>
      <c r="S4226" s="21">
        <f t="shared" si="813"/>
        <v>39.599999999999994</v>
      </c>
      <c r="T4226" s="21">
        <v>12</v>
      </c>
      <c r="U4226" s="21" t="s">
        <v>43</v>
      </c>
      <c r="V4226" s="21" t="s">
        <v>43</v>
      </c>
      <c r="W4226" s="53">
        <v>27.844639999999998</v>
      </c>
      <c r="X4226" s="53">
        <v>-115.14165</v>
      </c>
      <c r="Y4226" s="67">
        <f t="shared" si="800"/>
        <v>55.400000000000006</v>
      </c>
      <c r="Z4226" s="56">
        <v>13</v>
      </c>
      <c r="AA4226" s="21">
        <v>7</v>
      </c>
      <c r="AB4226" s="54" t="s">
        <v>44</v>
      </c>
      <c r="AC4226" s="21">
        <v>6</v>
      </c>
      <c r="AD4226" s="51">
        <v>18</v>
      </c>
      <c r="AE4226" s="51">
        <v>1</v>
      </c>
      <c r="AF4226" s="21">
        <v>25</v>
      </c>
      <c r="AG4226" s="54">
        <v>180</v>
      </c>
      <c r="AI4226" s="70">
        <f t="shared" si="809"/>
        <v>13.918999999999999</v>
      </c>
      <c r="AJ4226" s="71" t="s">
        <v>369</v>
      </c>
      <c r="AK4226" s="72">
        <f t="shared" si="810"/>
        <v>1.8310631406548505</v>
      </c>
      <c r="AL4226" s="73">
        <f t="shared" si="811"/>
        <v>1.8310631406548505</v>
      </c>
    </row>
    <row r="4227" spans="1:38" hidden="1">
      <c r="A4227" s="47" t="s">
        <v>254</v>
      </c>
      <c r="B4227" s="47" t="s">
        <v>40</v>
      </c>
      <c r="C4227" s="48">
        <v>40385</v>
      </c>
      <c r="D4227" s="49">
        <v>2010</v>
      </c>
      <c r="E4227" s="55">
        <v>0.43611111111111112</v>
      </c>
      <c r="F4227" s="55">
        <v>0.4597222222222222</v>
      </c>
      <c r="G4227" s="55">
        <f t="shared" si="804"/>
        <v>2.3611111111111083E-2</v>
      </c>
      <c r="H4227" s="21">
        <v>2</v>
      </c>
      <c r="I4227" s="56">
        <v>2</v>
      </c>
      <c r="J4227" s="56">
        <v>2</v>
      </c>
      <c r="K4227" s="56">
        <v>2</v>
      </c>
      <c r="L4227" s="47" t="s">
        <v>41</v>
      </c>
      <c r="M4227" s="14" t="s">
        <v>42</v>
      </c>
      <c r="N4227" s="47">
        <v>2</v>
      </c>
      <c r="O4227" s="47">
        <f t="shared" si="812"/>
        <v>39.599999999999994</v>
      </c>
      <c r="P4227" s="52">
        <v>12</v>
      </c>
      <c r="Q4227" s="52">
        <f t="shared" si="795"/>
        <v>23.099999999999998</v>
      </c>
      <c r="R4227" s="21">
        <v>7</v>
      </c>
      <c r="S4227" s="21">
        <f t="shared" si="813"/>
        <v>39.599999999999994</v>
      </c>
      <c r="T4227" s="21">
        <v>12</v>
      </c>
      <c r="U4227" s="21" t="s">
        <v>43</v>
      </c>
      <c r="V4227" s="21" t="s">
        <v>43</v>
      </c>
      <c r="W4227" s="53">
        <v>27.844639999999998</v>
      </c>
      <c r="X4227" s="53">
        <v>-115.14165</v>
      </c>
      <c r="Y4227" s="67">
        <f t="shared" si="800"/>
        <v>55.400000000000006</v>
      </c>
      <c r="Z4227" s="56">
        <v>13</v>
      </c>
      <c r="AA4227" s="21">
        <v>7</v>
      </c>
      <c r="AB4227" s="54" t="s">
        <v>46</v>
      </c>
      <c r="AC4227" s="21">
        <v>1</v>
      </c>
      <c r="AD4227" s="51">
        <v>16</v>
      </c>
      <c r="AE4227" s="51">
        <v>1</v>
      </c>
      <c r="AF4227" s="21">
        <v>4</v>
      </c>
      <c r="AG4227" s="54">
        <v>180</v>
      </c>
      <c r="AI4227" s="70">
        <f t="shared" ref="AI4227:AI4235" si="814">(0.748*AD4227)+1.2345</f>
        <v>13.202500000000001</v>
      </c>
      <c r="AJ4227" s="74">
        <f t="shared" ref="AJ4227:AJ4235" si="815">((POWER(AI4227*10,3.36))*2.24)/100000</f>
        <v>298.98731991165073</v>
      </c>
      <c r="AK4227" s="74">
        <f t="shared" ref="AK4227:AK4235" si="816">(0.0026*AJ4227)-0.61</f>
        <v>0.16736703177029189</v>
      </c>
      <c r="AL4227" s="73">
        <f t="shared" ref="AL4227:AL4235" si="817">IF(AK4227&gt;0,AK4227:AK4227,0)</f>
        <v>0.16736703177029189</v>
      </c>
    </row>
    <row r="4228" spans="1:38" hidden="1">
      <c r="A4228" s="47" t="s">
        <v>254</v>
      </c>
      <c r="B4228" s="47" t="s">
        <v>40</v>
      </c>
      <c r="C4228" s="48">
        <v>40385</v>
      </c>
      <c r="D4228" s="49">
        <v>2010</v>
      </c>
      <c r="E4228" s="55">
        <v>0.43611111111111112</v>
      </c>
      <c r="F4228" s="55">
        <v>0.4597222222222222</v>
      </c>
      <c r="G4228" s="55">
        <f t="shared" si="804"/>
        <v>2.3611111111111083E-2</v>
      </c>
      <c r="H4228" s="21">
        <v>2</v>
      </c>
      <c r="I4228" s="56">
        <v>2</v>
      </c>
      <c r="J4228" s="56">
        <v>2</v>
      </c>
      <c r="K4228" s="56">
        <v>2</v>
      </c>
      <c r="L4228" s="47" t="s">
        <v>41</v>
      </c>
      <c r="M4228" s="14" t="s">
        <v>42</v>
      </c>
      <c r="N4228" s="47">
        <v>2</v>
      </c>
      <c r="O4228" s="47">
        <f t="shared" si="812"/>
        <v>39.599999999999994</v>
      </c>
      <c r="P4228" s="52">
        <v>12</v>
      </c>
      <c r="Q4228" s="52">
        <f t="shared" si="795"/>
        <v>23.099999999999998</v>
      </c>
      <c r="R4228" s="21">
        <v>7</v>
      </c>
      <c r="S4228" s="21">
        <f t="shared" si="813"/>
        <v>39.599999999999994</v>
      </c>
      <c r="T4228" s="21">
        <v>12</v>
      </c>
      <c r="U4228" s="21" t="s">
        <v>43</v>
      </c>
      <c r="V4228" s="21" t="s">
        <v>43</v>
      </c>
      <c r="W4228" s="53">
        <v>27.844639999999998</v>
      </c>
      <c r="X4228" s="53">
        <v>-115.14165</v>
      </c>
      <c r="Y4228" s="67">
        <f t="shared" si="800"/>
        <v>55.400000000000006</v>
      </c>
      <c r="Z4228" s="56">
        <v>13</v>
      </c>
      <c r="AA4228" s="21">
        <v>7</v>
      </c>
      <c r="AB4228" s="54" t="s">
        <v>46</v>
      </c>
      <c r="AC4228" s="21">
        <v>1</v>
      </c>
      <c r="AD4228" s="51">
        <v>20</v>
      </c>
      <c r="AE4228" s="51">
        <v>1</v>
      </c>
      <c r="AF4228" s="21">
        <v>4</v>
      </c>
      <c r="AG4228" s="54">
        <v>180</v>
      </c>
      <c r="AI4228" s="70">
        <f t="shared" si="814"/>
        <v>16.194500000000001</v>
      </c>
      <c r="AJ4228" s="74">
        <f t="shared" si="815"/>
        <v>593.9131834357014</v>
      </c>
      <c r="AK4228" s="74">
        <f t="shared" si="816"/>
        <v>0.93417427693282351</v>
      </c>
      <c r="AL4228" s="73">
        <f t="shared" si="817"/>
        <v>0.93417427693282351</v>
      </c>
    </row>
    <row r="4229" spans="1:38" hidden="1">
      <c r="A4229" s="47" t="s">
        <v>254</v>
      </c>
      <c r="B4229" s="47" t="s">
        <v>40</v>
      </c>
      <c r="C4229" s="48">
        <v>40385</v>
      </c>
      <c r="D4229" s="49">
        <v>2010</v>
      </c>
      <c r="E4229" s="55">
        <v>0.43611111111111112</v>
      </c>
      <c r="F4229" s="55">
        <v>0.4597222222222222</v>
      </c>
      <c r="G4229" s="55">
        <f t="shared" si="804"/>
        <v>2.3611111111111083E-2</v>
      </c>
      <c r="H4229" s="21">
        <v>2</v>
      </c>
      <c r="I4229" s="56">
        <v>2</v>
      </c>
      <c r="J4229" s="56">
        <v>2</v>
      </c>
      <c r="K4229" s="56">
        <v>2</v>
      </c>
      <c r="L4229" s="47" t="s">
        <v>41</v>
      </c>
      <c r="M4229" s="14" t="s">
        <v>42</v>
      </c>
      <c r="N4229" s="47">
        <v>2</v>
      </c>
      <c r="O4229" s="47">
        <f t="shared" si="812"/>
        <v>39.599999999999994</v>
      </c>
      <c r="P4229" s="52">
        <v>12</v>
      </c>
      <c r="Q4229" s="52">
        <f t="shared" si="795"/>
        <v>23.099999999999998</v>
      </c>
      <c r="R4229" s="21">
        <v>7</v>
      </c>
      <c r="S4229" s="21">
        <f t="shared" si="813"/>
        <v>39.599999999999994</v>
      </c>
      <c r="T4229" s="21">
        <v>12</v>
      </c>
      <c r="U4229" s="21" t="s">
        <v>43</v>
      </c>
      <c r="V4229" s="21" t="s">
        <v>43</v>
      </c>
      <c r="W4229" s="53">
        <v>27.844639999999998</v>
      </c>
      <c r="X4229" s="53">
        <v>-115.14165</v>
      </c>
      <c r="Y4229" s="67">
        <f t="shared" si="800"/>
        <v>55.400000000000006</v>
      </c>
      <c r="Z4229" s="56">
        <v>13</v>
      </c>
      <c r="AA4229" s="21">
        <v>7</v>
      </c>
      <c r="AB4229" s="54" t="s">
        <v>46</v>
      </c>
      <c r="AC4229" s="21">
        <v>2</v>
      </c>
      <c r="AD4229" s="51">
        <v>21</v>
      </c>
      <c r="AE4229" s="51">
        <v>1</v>
      </c>
      <c r="AF4229" s="21">
        <v>15</v>
      </c>
      <c r="AG4229" s="54">
        <v>180</v>
      </c>
      <c r="AI4229" s="70">
        <f t="shared" si="814"/>
        <v>16.942499999999999</v>
      </c>
      <c r="AJ4229" s="74">
        <f t="shared" si="815"/>
        <v>691.21379845369552</v>
      </c>
      <c r="AK4229" s="74">
        <f t="shared" si="816"/>
        <v>1.1871558759796081</v>
      </c>
      <c r="AL4229" s="73">
        <f t="shared" si="817"/>
        <v>1.1871558759796081</v>
      </c>
    </row>
    <row r="4230" spans="1:38" hidden="1">
      <c r="A4230" s="47" t="s">
        <v>254</v>
      </c>
      <c r="B4230" s="47" t="s">
        <v>40</v>
      </c>
      <c r="C4230" s="48">
        <v>40385</v>
      </c>
      <c r="D4230" s="49">
        <v>2010</v>
      </c>
      <c r="E4230" s="55">
        <v>0.43611111111111112</v>
      </c>
      <c r="F4230" s="55">
        <v>0.4597222222222222</v>
      </c>
      <c r="G4230" s="55">
        <f t="shared" si="804"/>
        <v>2.3611111111111083E-2</v>
      </c>
      <c r="H4230" s="21">
        <v>2</v>
      </c>
      <c r="I4230" s="56">
        <v>2</v>
      </c>
      <c r="J4230" s="56">
        <v>2</v>
      </c>
      <c r="K4230" s="56">
        <v>2</v>
      </c>
      <c r="L4230" s="47" t="s">
        <v>41</v>
      </c>
      <c r="M4230" s="14" t="s">
        <v>42</v>
      </c>
      <c r="N4230" s="47">
        <v>2</v>
      </c>
      <c r="O4230" s="47">
        <f t="shared" si="812"/>
        <v>39.599999999999994</v>
      </c>
      <c r="P4230" s="52">
        <v>12</v>
      </c>
      <c r="Q4230" s="52">
        <f t="shared" si="795"/>
        <v>23.099999999999998</v>
      </c>
      <c r="R4230" s="21">
        <v>7</v>
      </c>
      <c r="S4230" s="21">
        <f t="shared" si="813"/>
        <v>39.599999999999994</v>
      </c>
      <c r="T4230" s="21">
        <v>12</v>
      </c>
      <c r="U4230" s="21" t="s">
        <v>43</v>
      </c>
      <c r="V4230" s="21" t="s">
        <v>43</v>
      </c>
      <c r="W4230" s="53">
        <v>27.844639999999998</v>
      </c>
      <c r="X4230" s="53">
        <v>-115.14165</v>
      </c>
      <c r="Y4230" s="67">
        <f t="shared" si="800"/>
        <v>55.400000000000006</v>
      </c>
      <c r="Z4230" s="56">
        <v>13</v>
      </c>
      <c r="AA4230" s="21">
        <v>7</v>
      </c>
      <c r="AB4230" s="54" t="s">
        <v>46</v>
      </c>
      <c r="AC4230" s="21">
        <v>3</v>
      </c>
      <c r="AD4230" s="51">
        <v>18</v>
      </c>
      <c r="AE4230" s="51">
        <v>1</v>
      </c>
      <c r="AF4230" s="21">
        <v>21</v>
      </c>
      <c r="AG4230" s="54">
        <v>180</v>
      </c>
      <c r="AI4230" s="70">
        <f t="shared" si="814"/>
        <v>14.698500000000001</v>
      </c>
      <c r="AJ4230" s="74">
        <f t="shared" si="815"/>
        <v>428.83019204754055</v>
      </c>
      <c r="AK4230" s="74">
        <f t="shared" si="816"/>
        <v>0.50495849932360548</v>
      </c>
      <c r="AL4230" s="73">
        <f t="shared" si="817"/>
        <v>0.50495849932360548</v>
      </c>
    </row>
    <row r="4231" spans="1:38" hidden="1">
      <c r="A4231" s="47" t="s">
        <v>255</v>
      </c>
      <c r="B4231" s="47" t="s">
        <v>178</v>
      </c>
      <c r="C4231" s="48">
        <v>40385</v>
      </c>
      <c r="D4231" s="49">
        <v>2010</v>
      </c>
      <c r="E4231" s="55">
        <v>0.37777777777777777</v>
      </c>
      <c r="F4231" s="55">
        <v>0.40347222222222223</v>
      </c>
      <c r="G4231" s="55">
        <f t="shared" si="804"/>
        <v>2.5694444444444464E-2</v>
      </c>
      <c r="H4231" s="21">
        <v>2</v>
      </c>
      <c r="I4231" s="56">
        <v>1</v>
      </c>
      <c r="J4231" s="56">
        <v>3</v>
      </c>
      <c r="K4231" s="56">
        <v>3</v>
      </c>
      <c r="L4231" s="47" t="s">
        <v>41</v>
      </c>
      <c r="M4231" s="14" t="s">
        <v>42</v>
      </c>
      <c r="N4231" s="47">
        <v>2</v>
      </c>
      <c r="O4231" s="47">
        <f t="shared" si="812"/>
        <v>34.979999999999997</v>
      </c>
      <c r="P4231" s="52">
        <v>10.6</v>
      </c>
      <c r="Q4231" s="52">
        <f t="shared" si="795"/>
        <v>25.08</v>
      </c>
      <c r="R4231" s="21">
        <v>7.6</v>
      </c>
      <c r="S4231" s="21">
        <f t="shared" si="813"/>
        <v>34.979999999999997</v>
      </c>
      <c r="T4231" s="21">
        <v>10.6</v>
      </c>
      <c r="U4231" s="21" t="s">
        <v>43</v>
      </c>
      <c r="V4231" s="21" t="s">
        <v>43</v>
      </c>
      <c r="W4231" s="53">
        <v>27.843969999999999</v>
      </c>
      <c r="X4231" s="53">
        <v>-115.14352</v>
      </c>
      <c r="Y4231" s="67">
        <f t="shared" si="800"/>
        <v>57.2</v>
      </c>
      <c r="Z4231" s="56">
        <v>14</v>
      </c>
      <c r="AA4231" s="21">
        <v>10</v>
      </c>
      <c r="AB4231" s="54" t="s">
        <v>46</v>
      </c>
      <c r="AC4231" s="21">
        <v>1</v>
      </c>
      <c r="AD4231" s="51">
        <v>18</v>
      </c>
      <c r="AE4231" s="51">
        <v>1</v>
      </c>
      <c r="AF4231" s="21">
        <v>24</v>
      </c>
      <c r="AG4231" s="54">
        <v>100</v>
      </c>
      <c r="AI4231" s="70">
        <f t="shared" si="814"/>
        <v>14.698500000000001</v>
      </c>
      <c r="AJ4231" s="74">
        <f t="shared" si="815"/>
        <v>428.83019204754055</v>
      </c>
      <c r="AK4231" s="74">
        <f t="shared" si="816"/>
        <v>0.50495849932360548</v>
      </c>
      <c r="AL4231" s="73">
        <f t="shared" si="817"/>
        <v>0.50495849932360548</v>
      </c>
    </row>
    <row r="4232" spans="1:38" hidden="1">
      <c r="A4232" s="47" t="s">
        <v>255</v>
      </c>
      <c r="B4232" s="47" t="s">
        <v>178</v>
      </c>
      <c r="C4232" s="48">
        <v>40385</v>
      </c>
      <c r="D4232" s="49">
        <v>2010</v>
      </c>
      <c r="E4232" s="55">
        <v>0.37777777777777777</v>
      </c>
      <c r="F4232" s="55">
        <v>0.40347222222222223</v>
      </c>
      <c r="G4232" s="55">
        <f t="shared" si="804"/>
        <v>2.5694444444444464E-2</v>
      </c>
      <c r="H4232" s="21">
        <v>2</v>
      </c>
      <c r="I4232" s="56">
        <v>1</v>
      </c>
      <c r="J4232" s="56">
        <v>3</v>
      </c>
      <c r="K4232" s="56">
        <v>3</v>
      </c>
      <c r="L4232" s="47" t="s">
        <v>41</v>
      </c>
      <c r="M4232" s="14" t="s">
        <v>42</v>
      </c>
      <c r="N4232" s="47">
        <v>2</v>
      </c>
      <c r="O4232" s="47">
        <f t="shared" si="812"/>
        <v>34.979999999999997</v>
      </c>
      <c r="P4232" s="52">
        <v>10.6</v>
      </c>
      <c r="Q4232" s="52">
        <f t="shared" si="795"/>
        <v>25.08</v>
      </c>
      <c r="R4232" s="21">
        <v>7.6</v>
      </c>
      <c r="S4232" s="21">
        <f t="shared" si="813"/>
        <v>34.979999999999997</v>
      </c>
      <c r="T4232" s="21">
        <v>10.6</v>
      </c>
      <c r="U4232" s="21" t="s">
        <v>43</v>
      </c>
      <c r="V4232" s="21" t="s">
        <v>43</v>
      </c>
      <c r="W4232" s="53">
        <v>27.843969999999999</v>
      </c>
      <c r="X4232" s="53">
        <v>-115.14352</v>
      </c>
      <c r="Y4232" s="67">
        <f t="shared" si="800"/>
        <v>57.2</v>
      </c>
      <c r="Z4232" s="56">
        <v>14</v>
      </c>
      <c r="AA4232" s="21">
        <v>10</v>
      </c>
      <c r="AB4232" s="54" t="s">
        <v>46</v>
      </c>
      <c r="AC4232" s="21">
        <v>1</v>
      </c>
      <c r="AD4232" s="51">
        <v>21</v>
      </c>
      <c r="AE4232" s="51">
        <v>1</v>
      </c>
      <c r="AF4232" s="21">
        <v>24</v>
      </c>
      <c r="AG4232" s="54">
        <v>100</v>
      </c>
      <c r="AI4232" s="70">
        <f t="shared" si="814"/>
        <v>16.942499999999999</v>
      </c>
      <c r="AJ4232" s="74">
        <f t="shared" si="815"/>
        <v>691.21379845369552</v>
      </c>
      <c r="AK4232" s="74">
        <f t="shared" si="816"/>
        <v>1.1871558759796081</v>
      </c>
      <c r="AL4232" s="73">
        <f t="shared" si="817"/>
        <v>1.1871558759796081</v>
      </c>
    </row>
    <row r="4233" spans="1:38" hidden="1">
      <c r="A4233" s="47" t="s">
        <v>255</v>
      </c>
      <c r="B4233" s="47" t="s">
        <v>178</v>
      </c>
      <c r="C4233" s="48">
        <v>40385</v>
      </c>
      <c r="D4233" s="49">
        <v>2010</v>
      </c>
      <c r="E4233" s="55">
        <v>0.37777777777777777</v>
      </c>
      <c r="F4233" s="55">
        <v>0.40347222222222223</v>
      </c>
      <c r="G4233" s="55">
        <f t="shared" si="804"/>
        <v>2.5694444444444464E-2</v>
      </c>
      <c r="H4233" s="21">
        <v>2</v>
      </c>
      <c r="I4233" s="56">
        <v>1</v>
      </c>
      <c r="J4233" s="56">
        <v>3</v>
      </c>
      <c r="K4233" s="56">
        <v>3</v>
      </c>
      <c r="L4233" s="47" t="s">
        <v>41</v>
      </c>
      <c r="M4233" s="14" t="s">
        <v>42</v>
      </c>
      <c r="N4233" s="47">
        <v>2</v>
      </c>
      <c r="O4233" s="47">
        <f t="shared" si="812"/>
        <v>34.979999999999997</v>
      </c>
      <c r="P4233" s="52">
        <v>10.6</v>
      </c>
      <c r="Q4233" s="52">
        <f t="shared" si="795"/>
        <v>25.08</v>
      </c>
      <c r="R4233" s="21">
        <v>7.6</v>
      </c>
      <c r="S4233" s="21">
        <f t="shared" si="813"/>
        <v>34.979999999999997</v>
      </c>
      <c r="T4233" s="21">
        <v>10.6</v>
      </c>
      <c r="U4233" s="21" t="s">
        <v>43</v>
      </c>
      <c r="V4233" s="21" t="s">
        <v>43</v>
      </c>
      <c r="W4233" s="53">
        <v>27.843969999999999</v>
      </c>
      <c r="X4233" s="53">
        <v>-115.14352</v>
      </c>
      <c r="Y4233" s="67">
        <f t="shared" si="800"/>
        <v>57.2</v>
      </c>
      <c r="Z4233" s="56">
        <v>14</v>
      </c>
      <c r="AA4233" s="21">
        <v>10</v>
      </c>
      <c r="AB4233" s="54" t="s">
        <v>46</v>
      </c>
      <c r="AC4233" s="21">
        <v>2</v>
      </c>
      <c r="AD4233" s="51">
        <v>18</v>
      </c>
      <c r="AE4233" s="51">
        <v>1</v>
      </c>
      <c r="AF4233" s="21">
        <v>32</v>
      </c>
      <c r="AG4233" s="54">
        <v>100</v>
      </c>
      <c r="AI4233" s="70">
        <f t="shared" si="814"/>
        <v>14.698500000000001</v>
      </c>
      <c r="AJ4233" s="74">
        <f t="shared" si="815"/>
        <v>428.83019204754055</v>
      </c>
      <c r="AK4233" s="74">
        <f t="shared" si="816"/>
        <v>0.50495849932360548</v>
      </c>
      <c r="AL4233" s="73">
        <f t="shared" si="817"/>
        <v>0.50495849932360548</v>
      </c>
    </row>
    <row r="4234" spans="1:38" hidden="1">
      <c r="A4234" s="47" t="s">
        <v>255</v>
      </c>
      <c r="B4234" s="47" t="s">
        <v>178</v>
      </c>
      <c r="C4234" s="48">
        <v>40385</v>
      </c>
      <c r="D4234" s="49">
        <v>2010</v>
      </c>
      <c r="E4234" s="55">
        <v>0.37777777777777777</v>
      </c>
      <c r="F4234" s="55">
        <v>0.40347222222222223</v>
      </c>
      <c r="G4234" s="55">
        <f t="shared" si="804"/>
        <v>2.5694444444444464E-2</v>
      </c>
      <c r="H4234" s="21">
        <v>2</v>
      </c>
      <c r="I4234" s="56">
        <v>1</v>
      </c>
      <c r="J4234" s="56">
        <v>3</v>
      </c>
      <c r="K4234" s="56">
        <v>3</v>
      </c>
      <c r="L4234" s="47" t="s">
        <v>41</v>
      </c>
      <c r="M4234" s="14" t="s">
        <v>42</v>
      </c>
      <c r="N4234" s="47">
        <v>2</v>
      </c>
      <c r="O4234" s="47">
        <f t="shared" si="812"/>
        <v>34.979999999999997</v>
      </c>
      <c r="P4234" s="52">
        <v>10.6</v>
      </c>
      <c r="Q4234" s="52">
        <f t="shared" si="795"/>
        <v>25.08</v>
      </c>
      <c r="R4234" s="21">
        <v>7.6</v>
      </c>
      <c r="S4234" s="21">
        <f t="shared" si="813"/>
        <v>34.979999999999997</v>
      </c>
      <c r="T4234" s="21">
        <v>10.6</v>
      </c>
      <c r="U4234" s="21" t="s">
        <v>43</v>
      </c>
      <c r="V4234" s="21" t="s">
        <v>43</v>
      </c>
      <c r="W4234" s="53">
        <v>27.843969999999999</v>
      </c>
      <c r="X4234" s="53">
        <v>-115.14352</v>
      </c>
      <c r="Y4234" s="67">
        <f t="shared" si="800"/>
        <v>57.2</v>
      </c>
      <c r="Z4234" s="56">
        <v>14</v>
      </c>
      <c r="AA4234" s="21">
        <v>10</v>
      </c>
      <c r="AB4234" s="54" t="s">
        <v>46</v>
      </c>
      <c r="AC4234" s="21">
        <v>3</v>
      </c>
      <c r="AD4234" s="51">
        <v>12</v>
      </c>
      <c r="AE4234" s="51">
        <v>1</v>
      </c>
      <c r="AF4234" s="21">
        <v>35</v>
      </c>
      <c r="AG4234" s="54">
        <v>100</v>
      </c>
      <c r="AI4234" s="70">
        <f t="shared" si="814"/>
        <v>10.2105</v>
      </c>
      <c r="AJ4234" s="74">
        <f t="shared" si="815"/>
        <v>126.07993341662893</v>
      </c>
      <c r="AK4234" s="74">
        <f t="shared" si="816"/>
        <v>-0.28219217311676476</v>
      </c>
      <c r="AL4234" s="73">
        <f t="shared" si="817"/>
        <v>0</v>
      </c>
    </row>
    <row r="4235" spans="1:38" hidden="1">
      <c r="A4235" s="47" t="s">
        <v>255</v>
      </c>
      <c r="B4235" s="47" t="s">
        <v>178</v>
      </c>
      <c r="C4235" s="48">
        <v>40385</v>
      </c>
      <c r="D4235" s="49">
        <v>2010</v>
      </c>
      <c r="E4235" s="55">
        <v>0.37777777777777777</v>
      </c>
      <c r="F4235" s="55">
        <v>0.40347222222222223</v>
      </c>
      <c r="G4235" s="55">
        <f t="shared" si="804"/>
        <v>2.5694444444444464E-2</v>
      </c>
      <c r="H4235" s="21">
        <v>2</v>
      </c>
      <c r="I4235" s="56">
        <v>1</v>
      </c>
      <c r="J4235" s="56">
        <v>3</v>
      </c>
      <c r="K4235" s="56">
        <v>3</v>
      </c>
      <c r="L4235" s="47" t="s">
        <v>41</v>
      </c>
      <c r="M4235" s="14" t="s">
        <v>42</v>
      </c>
      <c r="N4235" s="47">
        <v>2</v>
      </c>
      <c r="O4235" s="47">
        <f t="shared" si="812"/>
        <v>34.979999999999997</v>
      </c>
      <c r="P4235" s="52">
        <v>10.6</v>
      </c>
      <c r="Q4235" s="52">
        <f t="shared" si="795"/>
        <v>25.08</v>
      </c>
      <c r="R4235" s="21">
        <v>7.6</v>
      </c>
      <c r="S4235" s="21">
        <f t="shared" si="813"/>
        <v>34.979999999999997</v>
      </c>
      <c r="T4235" s="21">
        <v>10.6</v>
      </c>
      <c r="U4235" s="21" t="s">
        <v>43</v>
      </c>
      <c r="V4235" s="21" t="s">
        <v>43</v>
      </c>
      <c r="W4235" s="53">
        <v>27.843969999999999</v>
      </c>
      <c r="X4235" s="53">
        <v>-115.14352</v>
      </c>
      <c r="Y4235" s="67">
        <f t="shared" si="800"/>
        <v>57.2</v>
      </c>
      <c r="Z4235" s="56">
        <v>14</v>
      </c>
      <c r="AA4235" s="21">
        <v>10</v>
      </c>
      <c r="AB4235" s="54" t="s">
        <v>46</v>
      </c>
      <c r="AC4235" s="21">
        <v>3</v>
      </c>
      <c r="AD4235" s="51">
        <v>15</v>
      </c>
      <c r="AE4235" s="51">
        <v>1</v>
      </c>
      <c r="AF4235" s="21">
        <v>35</v>
      </c>
      <c r="AG4235" s="54">
        <v>100</v>
      </c>
      <c r="AI4235" s="70">
        <f t="shared" si="814"/>
        <v>12.454500000000001</v>
      </c>
      <c r="AJ4235" s="74">
        <f t="shared" si="815"/>
        <v>245.7787754986133</v>
      </c>
      <c r="AK4235" s="74">
        <f t="shared" si="816"/>
        <v>2.9024816296394529E-2</v>
      </c>
      <c r="AL4235" s="73">
        <f t="shared" si="817"/>
        <v>2.9024816296394529E-2</v>
      </c>
    </row>
    <row r="4236" spans="1:38" hidden="1">
      <c r="A4236" s="47" t="s">
        <v>256</v>
      </c>
      <c r="B4236" s="47" t="s">
        <v>178</v>
      </c>
      <c r="C4236" s="48">
        <v>40385</v>
      </c>
      <c r="D4236" s="49">
        <v>2010</v>
      </c>
      <c r="E4236" s="55">
        <v>0.37777777777777777</v>
      </c>
      <c r="F4236" s="55">
        <v>0.40347222222222223</v>
      </c>
      <c r="G4236" s="55">
        <f t="shared" si="804"/>
        <v>2.5694444444444464E-2</v>
      </c>
      <c r="H4236" s="21">
        <v>2</v>
      </c>
      <c r="I4236" s="56">
        <v>1</v>
      </c>
      <c r="J4236" s="56">
        <v>3</v>
      </c>
      <c r="K4236" s="56">
        <v>3</v>
      </c>
      <c r="L4236" s="47" t="s">
        <v>41</v>
      </c>
      <c r="M4236" s="14" t="s">
        <v>42</v>
      </c>
      <c r="N4236" s="47">
        <v>2</v>
      </c>
      <c r="O4236" s="47">
        <f t="shared" si="812"/>
        <v>34.979999999999997</v>
      </c>
      <c r="P4236" s="52">
        <v>10.6</v>
      </c>
      <c r="Q4236" s="52">
        <f t="shared" si="795"/>
        <v>25.08</v>
      </c>
      <c r="R4236" s="21">
        <v>7.6</v>
      </c>
      <c r="S4236" s="21">
        <f t="shared" si="813"/>
        <v>34.979999999999997</v>
      </c>
      <c r="T4236" s="21">
        <v>10.6</v>
      </c>
      <c r="U4236" s="21" t="s">
        <v>43</v>
      </c>
      <c r="V4236" s="21" t="s">
        <v>43</v>
      </c>
      <c r="W4236" s="53">
        <v>27.843969999999999</v>
      </c>
      <c r="X4236" s="53">
        <v>-115.14352</v>
      </c>
      <c r="Y4236" s="67">
        <f t="shared" si="800"/>
        <v>57.2</v>
      </c>
      <c r="Z4236" s="56">
        <v>14</v>
      </c>
      <c r="AA4236" s="21">
        <v>10</v>
      </c>
      <c r="AB4236" s="54" t="s">
        <v>44</v>
      </c>
      <c r="AC4236" s="21">
        <v>0</v>
      </c>
      <c r="AD4236" s="51">
        <v>0</v>
      </c>
      <c r="AE4236" s="51">
        <v>0</v>
      </c>
      <c r="AF4236" s="21"/>
      <c r="AG4236" s="54">
        <v>100</v>
      </c>
      <c r="AI4236" s="70">
        <f t="shared" ref="AI4236:AI4238" si="818">(0.709*AD4236)+1.157</f>
        <v>1.157</v>
      </c>
      <c r="AJ4236" s="71" t="s">
        <v>369</v>
      </c>
      <c r="AK4236" s="72">
        <f t="shared" ref="AK4236:AK4238" si="819">((POWER(AI4236*10,2.19))*0.037)/1000</f>
        <v>7.8868172957109739E-3</v>
      </c>
      <c r="AL4236" s="73">
        <f t="shared" ref="AL4236:AL4238" si="820">((POWER(AI4236*10,2.19))*0.037)/1000</f>
        <v>7.8868172957109739E-3</v>
      </c>
    </row>
    <row r="4237" spans="1:38" hidden="1">
      <c r="A4237" s="47" t="s">
        <v>257</v>
      </c>
      <c r="B4237" s="47" t="s">
        <v>178</v>
      </c>
      <c r="C4237" s="48">
        <v>40385</v>
      </c>
      <c r="D4237" s="49">
        <v>2010</v>
      </c>
      <c r="E4237" s="55">
        <v>0.43541666666666662</v>
      </c>
      <c r="F4237" s="55">
        <v>0.45555555555555555</v>
      </c>
      <c r="G4237" s="55">
        <f t="shared" si="804"/>
        <v>2.0138888888888928E-2</v>
      </c>
      <c r="H4237" s="21">
        <v>2</v>
      </c>
      <c r="I4237" s="56">
        <v>2</v>
      </c>
      <c r="J4237" s="56">
        <v>4</v>
      </c>
      <c r="K4237" s="56">
        <v>4</v>
      </c>
      <c r="L4237" s="47" t="s">
        <v>41</v>
      </c>
      <c r="M4237" s="14" t="s">
        <v>42</v>
      </c>
      <c r="N4237" s="47">
        <v>2</v>
      </c>
      <c r="O4237" s="47">
        <f t="shared" si="812"/>
        <v>39.599999999999994</v>
      </c>
      <c r="P4237" s="52">
        <v>12</v>
      </c>
      <c r="Q4237" s="52">
        <f t="shared" si="795"/>
        <v>44.55</v>
      </c>
      <c r="R4237" s="21">
        <v>13.5</v>
      </c>
      <c r="S4237" s="21">
        <f t="shared" si="813"/>
        <v>44.55</v>
      </c>
      <c r="T4237" s="21">
        <v>13.5</v>
      </c>
      <c r="U4237" s="21" t="s">
        <v>43</v>
      </c>
      <c r="V4237" s="21" t="s">
        <v>43</v>
      </c>
      <c r="W4237" s="53">
        <v>27.845050000000001</v>
      </c>
      <c r="X4237" s="53">
        <v>-115.14091000000001</v>
      </c>
      <c r="Y4237" s="67">
        <f t="shared" si="800"/>
        <v>57.2</v>
      </c>
      <c r="Z4237" s="56">
        <v>14</v>
      </c>
      <c r="AA4237" s="21">
        <v>9</v>
      </c>
      <c r="AB4237" s="54" t="s">
        <v>44</v>
      </c>
      <c r="AC4237" s="21">
        <v>1</v>
      </c>
      <c r="AD4237" s="51">
        <v>21</v>
      </c>
      <c r="AE4237" s="51">
        <v>1</v>
      </c>
      <c r="AF4237" s="21">
        <v>12</v>
      </c>
      <c r="AG4237" s="54">
        <v>100</v>
      </c>
      <c r="AI4237" s="70">
        <f t="shared" si="818"/>
        <v>16.045999999999999</v>
      </c>
      <c r="AJ4237" s="71" t="s">
        <v>369</v>
      </c>
      <c r="AK4237" s="72">
        <f t="shared" si="819"/>
        <v>2.5000862380340183</v>
      </c>
      <c r="AL4237" s="73">
        <f t="shared" si="820"/>
        <v>2.5000862380340183</v>
      </c>
    </row>
    <row r="4238" spans="1:38" hidden="1">
      <c r="A4238" s="47" t="s">
        <v>257</v>
      </c>
      <c r="B4238" s="47" t="s">
        <v>178</v>
      </c>
      <c r="C4238" s="48">
        <v>40385</v>
      </c>
      <c r="D4238" s="49">
        <v>2010</v>
      </c>
      <c r="E4238" s="55">
        <v>0.43541666666666662</v>
      </c>
      <c r="F4238" s="55">
        <v>0.45555555555555555</v>
      </c>
      <c r="G4238" s="55">
        <f t="shared" si="804"/>
        <v>2.0138888888888928E-2</v>
      </c>
      <c r="H4238" s="21">
        <v>2</v>
      </c>
      <c r="I4238" s="56">
        <v>2</v>
      </c>
      <c r="J4238" s="56">
        <v>4</v>
      </c>
      <c r="K4238" s="56">
        <v>4</v>
      </c>
      <c r="L4238" s="47" t="s">
        <v>41</v>
      </c>
      <c r="M4238" s="14" t="s">
        <v>42</v>
      </c>
      <c r="N4238" s="47">
        <v>2</v>
      </c>
      <c r="O4238" s="47">
        <f t="shared" si="812"/>
        <v>39.599999999999994</v>
      </c>
      <c r="P4238" s="52">
        <v>12</v>
      </c>
      <c r="Q4238" s="52">
        <f t="shared" si="795"/>
        <v>44.55</v>
      </c>
      <c r="R4238" s="21">
        <v>13.5</v>
      </c>
      <c r="S4238" s="21">
        <f t="shared" si="813"/>
        <v>44.55</v>
      </c>
      <c r="T4238" s="21">
        <v>13.5</v>
      </c>
      <c r="U4238" s="21" t="s">
        <v>43</v>
      </c>
      <c r="V4238" s="21" t="s">
        <v>43</v>
      </c>
      <c r="W4238" s="53">
        <v>27.845050000000001</v>
      </c>
      <c r="X4238" s="53">
        <v>-115.14091000000001</v>
      </c>
      <c r="Y4238" s="67">
        <f t="shared" si="800"/>
        <v>57.2</v>
      </c>
      <c r="Z4238" s="56">
        <v>14</v>
      </c>
      <c r="AA4238" s="21">
        <v>9</v>
      </c>
      <c r="AB4238" s="54" t="s">
        <v>44</v>
      </c>
      <c r="AC4238" s="21">
        <v>2</v>
      </c>
      <c r="AD4238" s="51">
        <v>18</v>
      </c>
      <c r="AE4238" s="51">
        <v>1</v>
      </c>
      <c r="AF4238" s="21">
        <v>28</v>
      </c>
      <c r="AG4238" s="54">
        <v>100</v>
      </c>
      <c r="AI4238" s="70">
        <f t="shared" si="818"/>
        <v>13.918999999999999</v>
      </c>
      <c r="AJ4238" s="71" t="s">
        <v>369</v>
      </c>
      <c r="AK4238" s="72">
        <f t="shared" si="819"/>
        <v>1.8310631406548505</v>
      </c>
      <c r="AL4238" s="73">
        <f t="shared" si="820"/>
        <v>1.8310631406548505</v>
      </c>
    </row>
    <row r="4239" spans="1:38" hidden="1">
      <c r="A4239" s="47" t="s">
        <v>258</v>
      </c>
      <c r="B4239" s="47" t="s">
        <v>178</v>
      </c>
      <c r="C4239" s="48">
        <v>40385</v>
      </c>
      <c r="D4239" s="49">
        <v>2010</v>
      </c>
      <c r="E4239" s="55">
        <v>0.43541666666666662</v>
      </c>
      <c r="F4239" s="55">
        <v>0.45555555555555555</v>
      </c>
      <c r="G4239" s="55">
        <f t="shared" si="804"/>
        <v>2.0138888888888928E-2</v>
      </c>
      <c r="H4239" s="21">
        <v>2</v>
      </c>
      <c r="I4239" s="56">
        <v>2</v>
      </c>
      <c r="J4239" s="56">
        <v>4</v>
      </c>
      <c r="K4239" s="56">
        <v>4</v>
      </c>
      <c r="L4239" s="47" t="s">
        <v>41</v>
      </c>
      <c r="M4239" s="14" t="s">
        <v>42</v>
      </c>
      <c r="N4239" s="47">
        <v>2</v>
      </c>
      <c r="O4239" s="47">
        <f t="shared" si="812"/>
        <v>39.599999999999994</v>
      </c>
      <c r="P4239" s="52">
        <v>12</v>
      </c>
      <c r="Q4239" s="52">
        <f t="shared" si="795"/>
        <v>44.55</v>
      </c>
      <c r="R4239" s="21">
        <v>13.5</v>
      </c>
      <c r="S4239" s="21">
        <f t="shared" si="813"/>
        <v>44.55</v>
      </c>
      <c r="T4239" s="21">
        <v>13.5</v>
      </c>
      <c r="U4239" s="21" t="s">
        <v>43</v>
      </c>
      <c r="V4239" s="21" t="s">
        <v>43</v>
      </c>
      <c r="W4239" s="53">
        <v>27.845050000000001</v>
      </c>
      <c r="X4239" s="53">
        <v>-115.14091000000001</v>
      </c>
      <c r="Y4239" s="67">
        <f t="shared" si="800"/>
        <v>57.2</v>
      </c>
      <c r="Z4239" s="56">
        <v>14</v>
      </c>
      <c r="AA4239" s="21">
        <v>9</v>
      </c>
      <c r="AB4239" s="54" t="s">
        <v>46</v>
      </c>
      <c r="AC4239" s="21">
        <v>0</v>
      </c>
      <c r="AD4239" s="51">
        <v>0</v>
      </c>
      <c r="AE4239" s="51">
        <v>0</v>
      </c>
      <c r="AF4239" s="21"/>
      <c r="AG4239" s="54">
        <v>100</v>
      </c>
      <c r="AI4239" s="70">
        <f t="shared" ref="AI4239:AI4240" si="821">(0.748*AD4239)+1.2345</f>
        <v>1.2344999999999999</v>
      </c>
      <c r="AJ4239" s="74">
        <f t="shared" ref="AJ4239:AJ4240" si="822">((POWER(AI4239*10,3.36))*2.24)/100000</f>
        <v>0.10414971720920797</v>
      </c>
      <c r="AK4239" s="74">
        <f t="shared" ref="AK4239:AK4240" si="823">(0.0026*AJ4239)-0.61</f>
        <v>-0.6097292107352561</v>
      </c>
      <c r="AL4239" s="73">
        <f t="shared" ref="AL4239:AL4240" si="824">IF(AK4239&gt;0,AK4239:AK4239,0)</f>
        <v>0</v>
      </c>
    </row>
    <row r="4240" spans="1:38" hidden="1">
      <c r="A4240" s="47" t="s">
        <v>259</v>
      </c>
      <c r="B4240" s="47" t="s">
        <v>40</v>
      </c>
      <c r="C4240" s="48">
        <v>40386</v>
      </c>
      <c r="D4240" s="49">
        <v>2010</v>
      </c>
      <c r="E4240" s="55">
        <v>0.38819444444444445</v>
      </c>
      <c r="F4240" s="55">
        <v>0.40486111111111112</v>
      </c>
      <c r="G4240" s="55">
        <f t="shared" si="804"/>
        <v>1.6666666666666663E-2</v>
      </c>
      <c r="H4240" s="21">
        <v>2</v>
      </c>
      <c r="I4240" s="56">
        <v>1</v>
      </c>
      <c r="J4240" s="56">
        <v>5</v>
      </c>
      <c r="K4240" s="56">
        <v>5</v>
      </c>
      <c r="L4240" s="47" t="s">
        <v>41</v>
      </c>
      <c r="M4240" s="14" t="s">
        <v>42</v>
      </c>
      <c r="N4240" s="47">
        <v>2</v>
      </c>
      <c r="O4240" s="47">
        <f t="shared" si="812"/>
        <v>49.5</v>
      </c>
      <c r="P4240" s="52">
        <v>15</v>
      </c>
      <c r="Q4240" s="52">
        <f t="shared" si="795"/>
        <v>56.099999999999994</v>
      </c>
      <c r="R4240" s="21">
        <v>17</v>
      </c>
      <c r="S4240" s="21">
        <f t="shared" si="813"/>
        <v>56.099999999999994</v>
      </c>
      <c r="T4240" s="21">
        <v>17</v>
      </c>
      <c r="U4240" s="21" t="s">
        <v>43</v>
      </c>
      <c r="V4240" s="21" t="s">
        <v>43</v>
      </c>
      <c r="W4240" s="53">
        <v>27.848183333333335</v>
      </c>
      <c r="X4240" s="53">
        <v>-115.14296666666665</v>
      </c>
      <c r="Y4240" s="67">
        <f t="shared" si="800"/>
        <v>55.400000000000006</v>
      </c>
      <c r="Z4240" s="56">
        <v>13</v>
      </c>
      <c r="AA4240" s="21">
        <v>8</v>
      </c>
      <c r="AB4240" s="54" t="s">
        <v>46</v>
      </c>
      <c r="AC4240" s="21">
        <v>0</v>
      </c>
      <c r="AD4240" s="51">
        <v>0</v>
      </c>
      <c r="AE4240" s="51">
        <v>0</v>
      </c>
      <c r="AF4240" s="21"/>
      <c r="AG4240" s="54">
        <v>330</v>
      </c>
      <c r="AI4240" s="70">
        <f t="shared" si="821"/>
        <v>1.2344999999999999</v>
      </c>
      <c r="AJ4240" s="74">
        <f t="shared" si="822"/>
        <v>0.10414971720920797</v>
      </c>
      <c r="AK4240" s="74">
        <f t="shared" si="823"/>
        <v>-0.6097292107352561</v>
      </c>
      <c r="AL4240" s="73">
        <f t="shared" si="824"/>
        <v>0</v>
      </c>
    </row>
    <row r="4241" spans="1:38" hidden="1">
      <c r="A4241" s="47" t="s">
        <v>260</v>
      </c>
      <c r="B4241" s="47" t="s">
        <v>40</v>
      </c>
      <c r="C4241" s="48">
        <v>40386</v>
      </c>
      <c r="D4241" s="49">
        <v>2010</v>
      </c>
      <c r="E4241" s="55">
        <v>0.38819444444444445</v>
      </c>
      <c r="F4241" s="55">
        <v>0.40486111111111112</v>
      </c>
      <c r="G4241" s="55">
        <f t="shared" si="804"/>
        <v>1.6666666666666663E-2</v>
      </c>
      <c r="H4241" s="21">
        <v>2</v>
      </c>
      <c r="I4241" s="56">
        <v>1</v>
      </c>
      <c r="J4241" s="56">
        <v>5</v>
      </c>
      <c r="K4241" s="56">
        <v>5</v>
      </c>
      <c r="L4241" s="47" t="s">
        <v>41</v>
      </c>
      <c r="M4241" s="14" t="s">
        <v>42</v>
      </c>
      <c r="N4241" s="47">
        <v>2</v>
      </c>
      <c r="O4241" s="47">
        <f t="shared" si="812"/>
        <v>49.5</v>
      </c>
      <c r="P4241" s="52">
        <v>15</v>
      </c>
      <c r="Q4241" s="52">
        <f t="shared" si="795"/>
        <v>56.099999999999994</v>
      </c>
      <c r="R4241" s="21">
        <v>17</v>
      </c>
      <c r="S4241" s="21">
        <f t="shared" si="813"/>
        <v>56.099999999999994</v>
      </c>
      <c r="T4241" s="21">
        <v>17</v>
      </c>
      <c r="U4241" s="21" t="s">
        <v>43</v>
      </c>
      <c r="V4241" s="21" t="s">
        <v>43</v>
      </c>
      <c r="W4241" s="53">
        <v>27.848183333333335</v>
      </c>
      <c r="X4241" s="53">
        <v>-115.14296666666665</v>
      </c>
      <c r="Y4241" s="67">
        <f t="shared" si="800"/>
        <v>55.400000000000006</v>
      </c>
      <c r="Z4241" s="56">
        <v>13</v>
      </c>
      <c r="AA4241" s="21">
        <v>8</v>
      </c>
      <c r="AB4241" s="54" t="s">
        <v>44</v>
      </c>
      <c r="AC4241" s="21">
        <v>1</v>
      </c>
      <c r="AD4241" s="51">
        <v>18</v>
      </c>
      <c r="AE4241" s="51">
        <v>1</v>
      </c>
      <c r="AF4241" s="21">
        <v>7</v>
      </c>
      <c r="AG4241" s="54">
        <v>330</v>
      </c>
      <c r="AI4241" s="70">
        <f t="shared" ref="AI4241:AI4252" si="825">(0.709*AD4241)+1.157</f>
        <v>13.918999999999999</v>
      </c>
      <c r="AJ4241" s="71" t="s">
        <v>369</v>
      </c>
      <c r="AK4241" s="72">
        <f t="shared" ref="AK4241:AK4252" si="826">((POWER(AI4241*10,2.19))*0.037)/1000</f>
        <v>1.8310631406548505</v>
      </c>
      <c r="AL4241" s="73">
        <f t="shared" ref="AL4241:AL4252" si="827">((POWER(AI4241*10,2.19))*0.037)/1000</f>
        <v>1.8310631406548505</v>
      </c>
    </row>
    <row r="4242" spans="1:38" hidden="1">
      <c r="A4242" s="47" t="s">
        <v>260</v>
      </c>
      <c r="B4242" s="47" t="s">
        <v>40</v>
      </c>
      <c r="C4242" s="48">
        <v>40386</v>
      </c>
      <c r="D4242" s="49">
        <v>2010</v>
      </c>
      <c r="E4242" s="55">
        <v>0.38819444444444445</v>
      </c>
      <c r="F4242" s="55">
        <v>0.40486111111111112</v>
      </c>
      <c r="G4242" s="55">
        <f t="shared" si="804"/>
        <v>1.6666666666666663E-2</v>
      </c>
      <c r="H4242" s="21">
        <v>2</v>
      </c>
      <c r="I4242" s="56">
        <v>1</v>
      </c>
      <c r="J4242" s="56">
        <v>5</v>
      </c>
      <c r="K4242" s="56">
        <v>5</v>
      </c>
      <c r="L4242" s="47" t="s">
        <v>41</v>
      </c>
      <c r="M4242" s="14" t="s">
        <v>42</v>
      </c>
      <c r="N4242" s="47">
        <v>2</v>
      </c>
      <c r="O4242" s="47">
        <f t="shared" si="812"/>
        <v>49.5</v>
      </c>
      <c r="P4242" s="52">
        <v>15</v>
      </c>
      <c r="Q4242" s="52">
        <f t="shared" si="795"/>
        <v>56.099999999999994</v>
      </c>
      <c r="R4242" s="21">
        <v>17</v>
      </c>
      <c r="S4242" s="21">
        <f t="shared" si="813"/>
        <v>56.099999999999994</v>
      </c>
      <c r="T4242" s="21">
        <v>17</v>
      </c>
      <c r="U4242" s="21" t="s">
        <v>43</v>
      </c>
      <c r="V4242" s="21" t="s">
        <v>43</v>
      </c>
      <c r="W4242" s="53">
        <v>27.848183333333335</v>
      </c>
      <c r="X4242" s="53">
        <v>-115.14296666666665</v>
      </c>
      <c r="Y4242" s="67">
        <f t="shared" si="800"/>
        <v>55.400000000000006</v>
      </c>
      <c r="Z4242" s="56">
        <v>13</v>
      </c>
      <c r="AA4242" s="21">
        <v>8</v>
      </c>
      <c r="AB4242" s="54" t="s">
        <v>44</v>
      </c>
      <c r="AC4242" s="21">
        <v>2</v>
      </c>
      <c r="AD4242" s="51">
        <v>17</v>
      </c>
      <c r="AE4242" s="51">
        <v>1</v>
      </c>
      <c r="AF4242" s="21">
        <v>11</v>
      </c>
      <c r="AG4242" s="54">
        <v>330</v>
      </c>
      <c r="AI4242" s="70">
        <f t="shared" si="825"/>
        <v>13.209999999999999</v>
      </c>
      <c r="AJ4242" s="71" t="s">
        <v>369</v>
      </c>
      <c r="AK4242" s="72">
        <f t="shared" si="826"/>
        <v>1.6329725885917237</v>
      </c>
      <c r="AL4242" s="73">
        <f t="shared" si="827"/>
        <v>1.6329725885917237</v>
      </c>
    </row>
    <row r="4243" spans="1:38" hidden="1">
      <c r="A4243" s="47" t="s">
        <v>260</v>
      </c>
      <c r="B4243" s="47" t="s">
        <v>40</v>
      </c>
      <c r="C4243" s="48">
        <v>40386</v>
      </c>
      <c r="D4243" s="49">
        <v>2010</v>
      </c>
      <c r="E4243" s="55">
        <v>0.38819444444444445</v>
      </c>
      <c r="F4243" s="55">
        <v>0.40486111111111112</v>
      </c>
      <c r="G4243" s="55">
        <f t="shared" si="804"/>
        <v>1.6666666666666663E-2</v>
      </c>
      <c r="H4243" s="21">
        <v>2</v>
      </c>
      <c r="I4243" s="56">
        <v>1</v>
      </c>
      <c r="J4243" s="56">
        <v>5</v>
      </c>
      <c r="K4243" s="56">
        <v>5</v>
      </c>
      <c r="L4243" s="47" t="s">
        <v>41</v>
      </c>
      <c r="M4243" s="14" t="s">
        <v>42</v>
      </c>
      <c r="N4243" s="47">
        <v>2</v>
      </c>
      <c r="O4243" s="47">
        <f t="shared" si="812"/>
        <v>49.5</v>
      </c>
      <c r="P4243" s="52">
        <v>15</v>
      </c>
      <c r="Q4243" s="52">
        <f t="shared" si="795"/>
        <v>56.099999999999994</v>
      </c>
      <c r="R4243" s="21">
        <v>17</v>
      </c>
      <c r="S4243" s="21">
        <f t="shared" si="813"/>
        <v>56.099999999999994</v>
      </c>
      <c r="T4243" s="21">
        <v>17</v>
      </c>
      <c r="U4243" s="21" t="s">
        <v>43</v>
      </c>
      <c r="V4243" s="21" t="s">
        <v>43</v>
      </c>
      <c r="W4243" s="53">
        <v>27.848183333333335</v>
      </c>
      <c r="X4243" s="53">
        <v>-115.14296666666665</v>
      </c>
      <c r="Y4243" s="67">
        <f t="shared" si="800"/>
        <v>55.400000000000006</v>
      </c>
      <c r="Z4243" s="56">
        <v>13</v>
      </c>
      <c r="AA4243" s="21">
        <v>8</v>
      </c>
      <c r="AB4243" s="54" t="s">
        <v>44</v>
      </c>
      <c r="AC4243" s="21">
        <v>2</v>
      </c>
      <c r="AD4243" s="54">
        <v>8</v>
      </c>
      <c r="AE4243" s="51">
        <v>1</v>
      </c>
      <c r="AF4243" s="21">
        <v>11</v>
      </c>
      <c r="AG4243" s="54">
        <v>330</v>
      </c>
      <c r="AI4243" s="70">
        <f t="shared" si="825"/>
        <v>6.8289999999999997</v>
      </c>
      <c r="AJ4243" s="71" t="s">
        <v>369</v>
      </c>
      <c r="AK4243" s="72">
        <f t="shared" si="826"/>
        <v>0.38498499317927082</v>
      </c>
      <c r="AL4243" s="73">
        <f t="shared" si="827"/>
        <v>0.38498499317927082</v>
      </c>
    </row>
    <row r="4244" spans="1:38" hidden="1">
      <c r="A4244" s="47" t="s">
        <v>260</v>
      </c>
      <c r="B4244" s="47" t="s">
        <v>40</v>
      </c>
      <c r="C4244" s="48">
        <v>40386</v>
      </c>
      <c r="D4244" s="49">
        <v>2010</v>
      </c>
      <c r="E4244" s="55">
        <v>0.38819444444444445</v>
      </c>
      <c r="F4244" s="55">
        <v>0.40486111111111112</v>
      </c>
      <c r="G4244" s="55">
        <f t="shared" si="804"/>
        <v>1.6666666666666663E-2</v>
      </c>
      <c r="H4244" s="21">
        <v>2</v>
      </c>
      <c r="I4244" s="56">
        <v>1</v>
      </c>
      <c r="J4244" s="56">
        <v>5</v>
      </c>
      <c r="K4244" s="56">
        <v>5</v>
      </c>
      <c r="L4244" s="47" t="s">
        <v>41</v>
      </c>
      <c r="M4244" s="14" t="s">
        <v>42</v>
      </c>
      <c r="N4244" s="47">
        <v>2</v>
      </c>
      <c r="O4244" s="47">
        <f t="shared" si="812"/>
        <v>49.5</v>
      </c>
      <c r="P4244" s="52">
        <v>15</v>
      </c>
      <c r="Q4244" s="52">
        <f t="shared" si="795"/>
        <v>56.099999999999994</v>
      </c>
      <c r="R4244" s="21">
        <v>17</v>
      </c>
      <c r="S4244" s="21">
        <f t="shared" si="813"/>
        <v>56.099999999999994</v>
      </c>
      <c r="T4244" s="21">
        <v>17</v>
      </c>
      <c r="U4244" s="21" t="s">
        <v>43</v>
      </c>
      <c r="V4244" s="21" t="s">
        <v>43</v>
      </c>
      <c r="W4244" s="53">
        <v>27.848183333333335</v>
      </c>
      <c r="X4244" s="53">
        <v>-115.14296666666665</v>
      </c>
      <c r="Y4244" s="67">
        <f t="shared" si="800"/>
        <v>55.400000000000006</v>
      </c>
      <c r="Z4244" s="56">
        <v>13</v>
      </c>
      <c r="AA4244" s="21">
        <v>8</v>
      </c>
      <c r="AB4244" s="54" t="s">
        <v>44</v>
      </c>
      <c r="AC4244" s="21">
        <v>3</v>
      </c>
      <c r="AD4244" s="51">
        <v>18</v>
      </c>
      <c r="AE4244" s="51">
        <v>1</v>
      </c>
      <c r="AF4244" s="21">
        <v>19</v>
      </c>
      <c r="AG4244" s="54">
        <v>330</v>
      </c>
      <c r="AI4244" s="70">
        <f t="shared" si="825"/>
        <v>13.918999999999999</v>
      </c>
      <c r="AJ4244" s="71" t="s">
        <v>369</v>
      </c>
      <c r="AK4244" s="72">
        <f t="shared" si="826"/>
        <v>1.8310631406548505</v>
      </c>
      <c r="AL4244" s="73">
        <f t="shared" si="827"/>
        <v>1.8310631406548505</v>
      </c>
    </row>
    <row r="4245" spans="1:38" hidden="1">
      <c r="A4245" s="47" t="s">
        <v>260</v>
      </c>
      <c r="B4245" s="47" t="s">
        <v>40</v>
      </c>
      <c r="C4245" s="48">
        <v>40386</v>
      </c>
      <c r="D4245" s="49">
        <v>2010</v>
      </c>
      <c r="E4245" s="55">
        <v>0.38819444444444445</v>
      </c>
      <c r="F4245" s="55">
        <v>0.40486111111111112</v>
      </c>
      <c r="G4245" s="55">
        <f t="shared" si="804"/>
        <v>1.6666666666666663E-2</v>
      </c>
      <c r="H4245" s="21">
        <v>2</v>
      </c>
      <c r="I4245" s="56">
        <v>1</v>
      </c>
      <c r="J4245" s="56">
        <v>5</v>
      </c>
      <c r="K4245" s="56">
        <v>5</v>
      </c>
      <c r="L4245" s="47" t="s">
        <v>41</v>
      </c>
      <c r="M4245" s="14" t="s">
        <v>42</v>
      </c>
      <c r="N4245" s="47">
        <v>2</v>
      </c>
      <c r="O4245" s="47">
        <f t="shared" si="812"/>
        <v>49.5</v>
      </c>
      <c r="P4245" s="52">
        <v>15</v>
      </c>
      <c r="Q4245" s="52">
        <f t="shared" si="795"/>
        <v>56.099999999999994</v>
      </c>
      <c r="R4245" s="21">
        <v>17</v>
      </c>
      <c r="S4245" s="21">
        <f t="shared" si="813"/>
        <v>56.099999999999994</v>
      </c>
      <c r="T4245" s="21">
        <v>17</v>
      </c>
      <c r="U4245" s="21" t="s">
        <v>43</v>
      </c>
      <c r="V4245" s="21" t="s">
        <v>43</v>
      </c>
      <c r="W4245" s="53">
        <v>27.848183333333335</v>
      </c>
      <c r="X4245" s="53">
        <v>-115.14296666666665</v>
      </c>
      <c r="Y4245" s="67">
        <f t="shared" si="800"/>
        <v>55.400000000000006</v>
      </c>
      <c r="Z4245" s="56">
        <v>13</v>
      </c>
      <c r="AA4245" s="21">
        <v>8</v>
      </c>
      <c r="AB4245" s="54" t="s">
        <v>44</v>
      </c>
      <c r="AC4245" s="21">
        <v>4</v>
      </c>
      <c r="AD4245" s="51">
        <v>13</v>
      </c>
      <c r="AE4245" s="51">
        <v>1</v>
      </c>
      <c r="AF4245" s="21">
        <v>24</v>
      </c>
      <c r="AG4245" s="54">
        <v>330</v>
      </c>
      <c r="AI4245" s="70">
        <f t="shared" si="825"/>
        <v>10.373999999999999</v>
      </c>
      <c r="AJ4245" s="71" t="s">
        <v>369</v>
      </c>
      <c r="AK4245" s="72">
        <f t="shared" si="826"/>
        <v>0.96188687250685145</v>
      </c>
      <c r="AL4245" s="73">
        <f t="shared" si="827"/>
        <v>0.96188687250685145</v>
      </c>
    </row>
    <row r="4246" spans="1:38">
      <c r="A4246" s="47" t="s">
        <v>261</v>
      </c>
      <c r="B4246" s="47" t="s">
        <v>40</v>
      </c>
      <c r="C4246" s="48">
        <v>40387</v>
      </c>
      <c r="D4246" s="49">
        <v>2010</v>
      </c>
      <c r="E4246" s="55">
        <v>0.41736111111111113</v>
      </c>
      <c r="F4246" s="55">
        <v>0.45208333333333334</v>
      </c>
      <c r="G4246" s="55">
        <f t="shared" si="804"/>
        <v>3.472222222222221E-2</v>
      </c>
      <c r="H4246" s="21">
        <v>2</v>
      </c>
      <c r="I4246" s="56">
        <v>2</v>
      </c>
      <c r="J4246" s="56">
        <v>4</v>
      </c>
      <c r="K4246" s="56">
        <v>4</v>
      </c>
      <c r="L4246" s="14" t="s">
        <v>48</v>
      </c>
      <c r="M4246" s="14" t="s">
        <v>49</v>
      </c>
      <c r="N4246" s="47">
        <v>1</v>
      </c>
      <c r="O4246" s="47">
        <f t="shared" si="812"/>
        <v>23.099999999999998</v>
      </c>
      <c r="P4246" s="52">
        <v>7</v>
      </c>
      <c r="Q4246" s="52">
        <f t="shared" si="795"/>
        <v>13.2</v>
      </c>
      <c r="R4246" s="21">
        <v>4</v>
      </c>
      <c r="S4246" s="21">
        <f t="shared" si="813"/>
        <v>23.099999999999998</v>
      </c>
      <c r="T4246" s="21">
        <v>7</v>
      </c>
      <c r="U4246" s="21" t="s">
        <v>43</v>
      </c>
      <c r="V4246" s="21" t="s">
        <v>43</v>
      </c>
      <c r="W4246" s="53">
        <v>27.849689999999999</v>
      </c>
      <c r="X4246" s="53">
        <v>-115.17116</v>
      </c>
      <c r="Y4246" s="67">
        <f t="shared" si="800"/>
        <v>55.400000000000006</v>
      </c>
      <c r="Z4246" s="56">
        <v>13</v>
      </c>
      <c r="AA4246" s="21">
        <v>6</v>
      </c>
      <c r="AB4246" s="54" t="s">
        <v>44</v>
      </c>
      <c r="AC4246" s="21">
        <v>1</v>
      </c>
      <c r="AD4246" s="51">
        <v>15</v>
      </c>
      <c r="AE4246" s="51">
        <v>1</v>
      </c>
      <c r="AF4246" s="21">
        <v>4</v>
      </c>
      <c r="AG4246" s="54">
        <v>300</v>
      </c>
      <c r="AI4246" s="70">
        <f t="shared" si="825"/>
        <v>11.792</v>
      </c>
      <c r="AJ4246" s="71" t="s">
        <v>369</v>
      </c>
      <c r="AK4246" s="72">
        <f t="shared" si="826"/>
        <v>1.2734394051640829</v>
      </c>
      <c r="AL4246" s="73">
        <f t="shared" si="827"/>
        <v>1.2734394051640829</v>
      </c>
    </row>
    <row r="4247" spans="1:38">
      <c r="A4247" s="47" t="s">
        <v>261</v>
      </c>
      <c r="B4247" s="47" t="s">
        <v>40</v>
      </c>
      <c r="C4247" s="48">
        <v>40387</v>
      </c>
      <c r="D4247" s="49">
        <v>2010</v>
      </c>
      <c r="E4247" s="55">
        <v>0.41736111111111113</v>
      </c>
      <c r="F4247" s="55">
        <v>0.45208333333333334</v>
      </c>
      <c r="G4247" s="55">
        <f t="shared" si="804"/>
        <v>3.472222222222221E-2</v>
      </c>
      <c r="H4247" s="21">
        <v>2</v>
      </c>
      <c r="I4247" s="56">
        <v>2</v>
      </c>
      <c r="J4247" s="56">
        <v>4</v>
      </c>
      <c r="K4247" s="56">
        <v>4</v>
      </c>
      <c r="L4247" s="14" t="s">
        <v>48</v>
      </c>
      <c r="M4247" s="14" t="s">
        <v>49</v>
      </c>
      <c r="N4247" s="47">
        <v>1</v>
      </c>
      <c r="O4247" s="47">
        <f t="shared" si="812"/>
        <v>23.099999999999998</v>
      </c>
      <c r="P4247" s="52">
        <v>7</v>
      </c>
      <c r="Q4247" s="52">
        <f t="shared" si="795"/>
        <v>13.2</v>
      </c>
      <c r="R4247" s="21">
        <v>4</v>
      </c>
      <c r="S4247" s="21">
        <f t="shared" si="813"/>
        <v>23.099999999999998</v>
      </c>
      <c r="T4247" s="21">
        <v>7</v>
      </c>
      <c r="U4247" s="21" t="s">
        <v>43</v>
      </c>
      <c r="V4247" s="21" t="s">
        <v>43</v>
      </c>
      <c r="W4247" s="53">
        <v>27.849689999999999</v>
      </c>
      <c r="X4247" s="53">
        <v>-115.17116</v>
      </c>
      <c r="Y4247" s="67">
        <f t="shared" si="800"/>
        <v>55.400000000000006</v>
      </c>
      <c r="Z4247" s="56">
        <v>13</v>
      </c>
      <c r="AA4247" s="21">
        <v>6</v>
      </c>
      <c r="AB4247" s="54" t="s">
        <v>44</v>
      </c>
      <c r="AC4247" s="21">
        <v>1</v>
      </c>
      <c r="AD4247" s="51">
        <v>18</v>
      </c>
      <c r="AE4247" s="51">
        <v>1</v>
      </c>
      <c r="AF4247" s="21">
        <v>4</v>
      </c>
      <c r="AG4247" s="54">
        <v>300</v>
      </c>
      <c r="AI4247" s="70">
        <f t="shared" si="825"/>
        <v>13.918999999999999</v>
      </c>
      <c r="AJ4247" s="71" t="s">
        <v>369</v>
      </c>
      <c r="AK4247" s="72">
        <f t="shared" si="826"/>
        <v>1.8310631406548505</v>
      </c>
      <c r="AL4247" s="73">
        <f t="shared" si="827"/>
        <v>1.8310631406548505</v>
      </c>
    </row>
    <row r="4248" spans="1:38">
      <c r="A4248" s="47" t="s">
        <v>261</v>
      </c>
      <c r="B4248" s="47" t="s">
        <v>40</v>
      </c>
      <c r="C4248" s="48">
        <v>40387</v>
      </c>
      <c r="D4248" s="49">
        <v>2010</v>
      </c>
      <c r="E4248" s="55">
        <v>0.41736111111111113</v>
      </c>
      <c r="F4248" s="55">
        <v>0.45208333333333334</v>
      </c>
      <c r="G4248" s="55">
        <f t="shared" si="804"/>
        <v>3.472222222222221E-2</v>
      </c>
      <c r="H4248" s="21">
        <v>2</v>
      </c>
      <c r="I4248" s="56">
        <v>2</v>
      </c>
      <c r="J4248" s="56">
        <v>4</v>
      </c>
      <c r="K4248" s="56">
        <v>4</v>
      </c>
      <c r="L4248" s="14" t="s">
        <v>48</v>
      </c>
      <c r="M4248" s="14" t="s">
        <v>49</v>
      </c>
      <c r="N4248" s="47">
        <v>1</v>
      </c>
      <c r="O4248" s="47">
        <f t="shared" si="812"/>
        <v>23.099999999999998</v>
      </c>
      <c r="P4248" s="52">
        <v>7</v>
      </c>
      <c r="Q4248" s="52">
        <f t="shared" si="795"/>
        <v>13.2</v>
      </c>
      <c r="R4248" s="21">
        <v>4</v>
      </c>
      <c r="S4248" s="21">
        <f t="shared" si="813"/>
        <v>23.099999999999998</v>
      </c>
      <c r="T4248" s="21">
        <v>7</v>
      </c>
      <c r="U4248" s="21" t="s">
        <v>43</v>
      </c>
      <c r="V4248" s="21" t="s">
        <v>43</v>
      </c>
      <c r="W4248" s="53">
        <v>27.849689999999999</v>
      </c>
      <c r="X4248" s="53">
        <v>-115.17116</v>
      </c>
      <c r="Y4248" s="67">
        <f t="shared" si="800"/>
        <v>55.400000000000006</v>
      </c>
      <c r="Z4248" s="56">
        <v>13</v>
      </c>
      <c r="AA4248" s="21">
        <v>6</v>
      </c>
      <c r="AB4248" s="54" t="s">
        <v>44</v>
      </c>
      <c r="AC4248" s="21">
        <v>2</v>
      </c>
      <c r="AD4248" s="51">
        <v>13</v>
      </c>
      <c r="AE4248" s="51">
        <v>1</v>
      </c>
      <c r="AF4248" s="21">
        <v>7</v>
      </c>
      <c r="AG4248" s="54">
        <v>300</v>
      </c>
      <c r="AI4248" s="70">
        <f t="shared" si="825"/>
        <v>10.373999999999999</v>
      </c>
      <c r="AJ4248" s="71" t="s">
        <v>369</v>
      </c>
      <c r="AK4248" s="72">
        <f t="shared" si="826"/>
        <v>0.96188687250685145</v>
      </c>
      <c r="AL4248" s="73">
        <f t="shared" si="827"/>
        <v>0.96188687250685145</v>
      </c>
    </row>
    <row r="4249" spans="1:38">
      <c r="A4249" s="47" t="s">
        <v>261</v>
      </c>
      <c r="B4249" s="47" t="s">
        <v>40</v>
      </c>
      <c r="C4249" s="48">
        <v>40387</v>
      </c>
      <c r="D4249" s="49">
        <v>2010</v>
      </c>
      <c r="E4249" s="55">
        <v>0.41736111111111113</v>
      </c>
      <c r="F4249" s="55">
        <v>0.45208333333333334</v>
      </c>
      <c r="G4249" s="55">
        <f t="shared" si="804"/>
        <v>3.472222222222221E-2</v>
      </c>
      <c r="H4249" s="21">
        <v>2</v>
      </c>
      <c r="I4249" s="56">
        <v>2</v>
      </c>
      <c r="J4249" s="56">
        <v>4</v>
      </c>
      <c r="K4249" s="56">
        <v>4</v>
      </c>
      <c r="L4249" s="14" t="s">
        <v>48</v>
      </c>
      <c r="M4249" s="14" t="s">
        <v>49</v>
      </c>
      <c r="N4249" s="47">
        <v>1</v>
      </c>
      <c r="O4249" s="47">
        <f t="shared" si="812"/>
        <v>23.099999999999998</v>
      </c>
      <c r="P4249" s="52">
        <v>7</v>
      </c>
      <c r="Q4249" s="52">
        <f t="shared" ref="Q4249:Q4312" si="828">R4249*3.3</f>
        <v>13.2</v>
      </c>
      <c r="R4249" s="21">
        <v>4</v>
      </c>
      <c r="S4249" s="21">
        <f t="shared" si="813"/>
        <v>23.099999999999998</v>
      </c>
      <c r="T4249" s="21">
        <v>7</v>
      </c>
      <c r="U4249" s="21" t="s">
        <v>43</v>
      </c>
      <c r="V4249" s="21" t="s">
        <v>43</v>
      </c>
      <c r="W4249" s="53">
        <v>27.849689999999999</v>
      </c>
      <c r="X4249" s="53">
        <v>-115.17116</v>
      </c>
      <c r="Y4249" s="67">
        <f t="shared" si="800"/>
        <v>55.400000000000006</v>
      </c>
      <c r="Z4249" s="56">
        <v>13</v>
      </c>
      <c r="AA4249" s="21">
        <v>6</v>
      </c>
      <c r="AB4249" s="54" t="s">
        <v>44</v>
      </c>
      <c r="AC4249" s="21">
        <v>2</v>
      </c>
      <c r="AD4249" s="51">
        <v>16</v>
      </c>
      <c r="AE4249" s="51">
        <v>1</v>
      </c>
      <c r="AF4249" s="21">
        <v>7</v>
      </c>
      <c r="AG4249" s="54">
        <v>300</v>
      </c>
      <c r="AI4249" s="70">
        <f t="shared" si="825"/>
        <v>12.500999999999999</v>
      </c>
      <c r="AJ4249" s="71" t="s">
        <v>369</v>
      </c>
      <c r="AK4249" s="72">
        <f t="shared" si="826"/>
        <v>1.4471406331162124</v>
      </c>
      <c r="AL4249" s="73">
        <f t="shared" si="827"/>
        <v>1.4471406331162124</v>
      </c>
    </row>
    <row r="4250" spans="1:38">
      <c r="A4250" s="47" t="s">
        <v>261</v>
      </c>
      <c r="B4250" s="47" t="s">
        <v>40</v>
      </c>
      <c r="C4250" s="48">
        <v>40387</v>
      </c>
      <c r="D4250" s="49">
        <v>2010</v>
      </c>
      <c r="E4250" s="55">
        <v>0.41736111111111113</v>
      </c>
      <c r="F4250" s="55">
        <v>0.45208333333333334</v>
      </c>
      <c r="G4250" s="55">
        <f t="shared" si="804"/>
        <v>3.472222222222221E-2</v>
      </c>
      <c r="H4250" s="21">
        <v>2</v>
      </c>
      <c r="I4250" s="56">
        <v>2</v>
      </c>
      <c r="J4250" s="56">
        <v>4</v>
      </c>
      <c r="K4250" s="56">
        <v>4</v>
      </c>
      <c r="L4250" s="14" t="s">
        <v>48</v>
      </c>
      <c r="M4250" s="14" t="s">
        <v>49</v>
      </c>
      <c r="N4250" s="47">
        <v>1</v>
      </c>
      <c r="O4250" s="47">
        <f t="shared" si="812"/>
        <v>23.099999999999998</v>
      </c>
      <c r="P4250" s="52">
        <v>7</v>
      </c>
      <c r="Q4250" s="52">
        <f t="shared" si="828"/>
        <v>13.2</v>
      </c>
      <c r="R4250" s="21">
        <v>4</v>
      </c>
      <c r="S4250" s="21">
        <f t="shared" si="813"/>
        <v>23.099999999999998</v>
      </c>
      <c r="T4250" s="21">
        <v>7</v>
      </c>
      <c r="U4250" s="21" t="s">
        <v>43</v>
      </c>
      <c r="V4250" s="21" t="s">
        <v>43</v>
      </c>
      <c r="W4250" s="53">
        <v>27.849689999999999</v>
      </c>
      <c r="X4250" s="53">
        <v>-115.17116</v>
      </c>
      <c r="Y4250" s="67">
        <f t="shared" si="800"/>
        <v>55.400000000000006</v>
      </c>
      <c r="Z4250" s="56">
        <v>13</v>
      </c>
      <c r="AA4250" s="21">
        <v>6</v>
      </c>
      <c r="AB4250" s="54" t="s">
        <v>44</v>
      </c>
      <c r="AC4250" s="21">
        <v>3</v>
      </c>
      <c r="AD4250" s="51">
        <v>18</v>
      </c>
      <c r="AE4250" s="51">
        <v>1</v>
      </c>
      <c r="AF4250" s="21">
        <v>8</v>
      </c>
      <c r="AG4250" s="54">
        <v>300</v>
      </c>
      <c r="AI4250" s="70">
        <f t="shared" si="825"/>
        <v>13.918999999999999</v>
      </c>
      <c r="AJ4250" s="71" t="s">
        <v>369</v>
      </c>
      <c r="AK4250" s="72">
        <f t="shared" si="826"/>
        <v>1.8310631406548505</v>
      </c>
      <c r="AL4250" s="73">
        <f t="shared" si="827"/>
        <v>1.8310631406548505</v>
      </c>
    </row>
    <row r="4251" spans="1:38">
      <c r="A4251" s="47" t="s">
        <v>261</v>
      </c>
      <c r="B4251" s="47" t="s">
        <v>40</v>
      </c>
      <c r="C4251" s="48">
        <v>40387</v>
      </c>
      <c r="D4251" s="49">
        <v>2010</v>
      </c>
      <c r="E4251" s="55">
        <v>0.41736111111111113</v>
      </c>
      <c r="F4251" s="55">
        <v>0.45208333333333334</v>
      </c>
      <c r="G4251" s="55">
        <f t="shared" si="804"/>
        <v>3.472222222222221E-2</v>
      </c>
      <c r="H4251" s="21">
        <v>2</v>
      </c>
      <c r="I4251" s="56">
        <v>2</v>
      </c>
      <c r="J4251" s="56">
        <v>4</v>
      </c>
      <c r="K4251" s="56">
        <v>4</v>
      </c>
      <c r="L4251" s="14" t="s">
        <v>48</v>
      </c>
      <c r="M4251" s="14" t="s">
        <v>49</v>
      </c>
      <c r="N4251" s="47">
        <v>1</v>
      </c>
      <c r="O4251" s="47">
        <f t="shared" si="812"/>
        <v>23.099999999999998</v>
      </c>
      <c r="P4251" s="52">
        <v>7</v>
      </c>
      <c r="Q4251" s="52">
        <f t="shared" si="828"/>
        <v>13.2</v>
      </c>
      <c r="R4251" s="21">
        <v>4</v>
      </c>
      <c r="S4251" s="21">
        <f t="shared" si="813"/>
        <v>23.099999999999998</v>
      </c>
      <c r="T4251" s="21">
        <v>7</v>
      </c>
      <c r="U4251" s="21" t="s">
        <v>43</v>
      </c>
      <c r="V4251" s="21" t="s">
        <v>43</v>
      </c>
      <c r="W4251" s="53">
        <v>27.849689999999999</v>
      </c>
      <c r="X4251" s="53">
        <v>-115.17116</v>
      </c>
      <c r="Y4251" s="67">
        <f t="shared" si="800"/>
        <v>55.400000000000006</v>
      </c>
      <c r="Z4251" s="56">
        <v>13</v>
      </c>
      <c r="AA4251" s="21">
        <v>6</v>
      </c>
      <c r="AB4251" s="54" t="s">
        <v>44</v>
      </c>
      <c r="AC4251" s="21">
        <v>3</v>
      </c>
      <c r="AD4251" s="51">
        <v>18</v>
      </c>
      <c r="AE4251" s="51">
        <v>1</v>
      </c>
      <c r="AF4251" s="21">
        <v>8</v>
      </c>
      <c r="AG4251" s="54">
        <v>300</v>
      </c>
      <c r="AI4251" s="70">
        <f t="shared" si="825"/>
        <v>13.918999999999999</v>
      </c>
      <c r="AJ4251" s="71" t="s">
        <v>369</v>
      </c>
      <c r="AK4251" s="72">
        <f t="shared" si="826"/>
        <v>1.8310631406548505</v>
      </c>
      <c r="AL4251" s="73">
        <f t="shared" si="827"/>
        <v>1.8310631406548505</v>
      </c>
    </row>
    <row r="4252" spans="1:38">
      <c r="A4252" s="47" t="s">
        <v>261</v>
      </c>
      <c r="B4252" s="47" t="s">
        <v>40</v>
      </c>
      <c r="C4252" s="48">
        <v>40387</v>
      </c>
      <c r="D4252" s="49">
        <v>2010</v>
      </c>
      <c r="E4252" s="55">
        <v>0.41736111111111113</v>
      </c>
      <c r="F4252" s="55">
        <v>0.45208333333333334</v>
      </c>
      <c r="G4252" s="55">
        <f t="shared" si="804"/>
        <v>3.472222222222221E-2</v>
      </c>
      <c r="H4252" s="21">
        <v>2</v>
      </c>
      <c r="I4252" s="56">
        <v>2</v>
      </c>
      <c r="J4252" s="56">
        <v>4</v>
      </c>
      <c r="K4252" s="56">
        <v>4</v>
      </c>
      <c r="L4252" s="14" t="s">
        <v>48</v>
      </c>
      <c r="M4252" s="14" t="s">
        <v>49</v>
      </c>
      <c r="N4252" s="47">
        <v>1</v>
      </c>
      <c r="O4252" s="47">
        <f t="shared" si="812"/>
        <v>23.099999999999998</v>
      </c>
      <c r="P4252" s="52">
        <v>7</v>
      </c>
      <c r="Q4252" s="52">
        <f t="shared" si="828"/>
        <v>13.2</v>
      </c>
      <c r="R4252" s="21">
        <v>4</v>
      </c>
      <c r="S4252" s="21">
        <f t="shared" si="813"/>
        <v>23.099999999999998</v>
      </c>
      <c r="T4252" s="21">
        <v>7</v>
      </c>
      <c r="U4252" s="21" t="s">
        <v>43</v>
      </c>
      <c r="V4252" s="21" t="s">
        <v>43</v>
      </c>
      <c r="W4252" s="53">
        <v>27.849689999999999</v>
      </c>
      <c r="X4252" s="53">
        <v>-115.17116</v>
      </c>
      <c r="Y4252" s="67">
        <f t="shared" si="800"/>
        <v>55.400000000000006</v>
      </c>
      <c r="Z4252" s="56">
        <v>13</v>
      </c>
      <c r="AA4252" s="21">
        <v>6</v>
      </c>
      <c r="AB4252" s="54" t="s">
        <v>44</v>
      </c>
      <c r="AC4252" s="21">
        <v>4</v>
      </c>
      <c r="AD4252" s="51">
        <v>16</v>
      </c>
      <c r="AE4252" s="51">
        <v>1</v>
      </c>
      <c r="AF4252" s="21">
        <v>14</v>
      </c>
      <c r="AG4252" s="54">
        <v>300</v>
      </c>
      <c r="AI4252" s="70">
        <f t="shared" si="825"/>
        <v>12.500999999999999</v>
      </c>
      <c r="AJ4252" s="71" t="s">
        <v>369</v>
      </c>
      <c r="AK4252" s="72">
        <f t="shared" si="826"/>
        <v>1.4471406331162124</v>
      </c>
      <c r="AL4252" s="73">
        <f t="shared" si="827"/>
        <v>1.4471406331162124</v>
      </c>
    </row>
    <row r="4253" spans="1:38">
      <c r="A4253" s="47" t="s">
        <v>262</v>
      </c>
      <c r="B4253" s="47" t="s">
        <v>40</v>
      </c>
      <c r="C4253" s="48">
        <v>40387</v>
      </c>
      <c r="D4253" s="49">
        <v>2010</v>
      </c>
      <c r="E4253" s="55">
        <v>0.41736111111111113</v>
      </c>
      <c r="F4253" s="55">
        <v>0.45208333333333334</v>
      </c>
      <c r="G4253" s="55">
        <f>F4253-E4253</f>
        <v>3.472222222222221E-2</v>
      </c>
      <c r="H4253" s="21">
        <v>2</v>
      </c>
      <c r="I4253" s="56">
        <v>2</v>
      </c>
      <c r="J4253" s="56">
        <v>4</v>
      </c>
      <c r="K4253" s="56">
        <v>4</v>
      </c>
      <c r="L4253" s="14" t="s">
        <v>48</v>
      </c>
      <c r="M4253" s="14" t="s">
        <v>49</v>
      </c>
      <c r="N4253" s="47">
        <v>1</v>
      </c>
      <c r="O4253" s="47">
        <f t="shared" si="812"/>
        <v>23.099999999999998</v>
      </c>
      <c r="P4253" s="52">
        <v>7</v>
      </c>
      <c r="Q4253" s="52">
        <f t="shared" si="828"/>
        <v>13.2</v>
      </c>
      <c r="R4253" s="21">
        <v>4</v>
      </c>
      <c r="S4253" s="21">
        <f t="shared" si="813"/>
        <v>23.099999999999998</v>
      </c>
      <c r="T4253" s="21">
        <v>7</v>
      </c>
      <c r="U4253" s="21" t="s">
        <v>43</v>
      </c>
      <c r="V4253" s="21" t="s">
        <v>43</v>
      </c>
      <c r="W4253" s="53">
        <v>27.849689999999999</v>
      </c>
      <c r="X4253" s="53">
        <v>-115.17116</v>
      </c>
      <c r="Y4253" s="67">
        <f t="shared" si="800"/>
        <v>55.400000000000006</v>
      </c>
      <c r="Z4253" s="56">
        <v>13</v>
      </c>
      <c r="AA4253" s="21">
        <v>6</v>
      </c>
      <c r="AB4253" s="54" t="s">
        <v>46</v>
      </c>
      <c r="AC4253" s="21">
        <v>1</v>
      </c>
      <c r="AD4253" s="51">
        <v>18</v>
      </c>
      <c r="AE4253" s="51">
        <v>1</v>
      </c>
      <c r="AF4253" s="21">
        <v>6</v>
      </c>
      <c r="AG4253" s="54">
        <v>300</v>
      </c>
      <c r="AI4253" s="70">
        <f t="shared" ref="AI4253:AI4298" si="829">(0.748*AD4253)+1.2345</f>
        <v>14.698500000000001</v>
      </c>
      <c r="AJ4253" s="74">
        <f t="shared" ref="AJ4253:AJ4298" si="830">((POWER(AI4253*10,3.36))*2.24)/100000</f>
        <v>428.83019204754055</v>
      </c>
      <c r="AK4253" s="74">
        <f t="shared" ref="AK4253:AK4298" si="831">(0.0026*AJ4253)-0.61</f>
        <v>0.50495849932360548</v>
      </c>
      <c r="AL4253" s="73">
        <f t="shared" ref="AL4253:AL4298" si="832">IF(AK4253&gt;0,AK4253:AK4253,0)</f>
        <v>0.50495849932360548</v>
      </c>
    </row>
    <row r="4254" spans="1:38">
      <c r="A4254" s="47" t="s">
        <v>262</v>
      </c>
      <c r="B4254" s="47" t="s">
        <v>40</v>
      </c>
      <c r="C4254" s="48">
        <v>40387</v>
      </c>
      <c r="D4254" s="49">
        <v>2010</v>
      </c>
      <c r="E4254" s="55">
        <v>0.41736111111111113</v>
      </c>
      <c r="F4254" s="55">
        <v>0.45208333333333334</v>
      </c>
      <c r="G4254" s="55">
        <f t="shared" ref="G4254:G4317" si="833">F4254-E4254</f>
        <v>3.472222222222221E-2</v>
      </c>
      <c r="H4254" s="21">
        <v>2</v>
      </c>
      <c r="I4254" s="56">
        <v>2</v>
      </c>
      <c r="J4254" s="56">
        <v>4</v>
      </c>
      <c r="K4254" s="56">
        <v>4</v>
      </c>
      <c r="L4254" s="14" t="s">
        <v>48</v>
      </c>
      <c r="M4254" s="14" t="s">
        <v>49</v>
      </c>
      <c r="N4254" s="47">
        <v>1</v>
      </c>
      <c r="O4254" s="47">
        <f t="shared" si="812"/>
        <v>23.099999999999998</v>
      </c>
      <c r="P4254" s="52">
        <v>7</v>
      </c>
      <c r="Q4254" s="52">
        <f t="shared" si="828"/>
        <v>13.2</v>
      </c>
      <c r="R4254" s="21">
        <v>4</v>
      </c>
      <c r="S4254" s="21">
        <f t="shared" si="813"/>
        <v>23.099999999999998</v>
      </c>
      <c r="T4254" s="21">
        <v>7</v>
      </c>
      <c r="U4254" s="21" t="s">
        <v>43</v>
      </c>
      <c r="V4254" s="21" t="s">
        <v>43</v>
      </c>
      <c r="W4254" s="53">
        <v>27.849689999999999</v>
      </c>
      <c r="X4254" s="53">
        <v>-115.17116</v>
      </c>
      <c r="Y4254" s="67">
        <f t="shared" si="800"/>
        <v>55.400000000000006</v>
      </c>
      <c r="Z4254" s="56">
        <v>13</v>
      </c>
      <c r="AA4254" s="21">
        <v>6</v>
      </c>
      <c r="AB4254" s="54" t="s">
        <v>46</v>
      </c>
      <c r="AC4254" s="21">
        <v>1</v>
      </c>
      <c r="AD4254" s="51">
        <v>19</v>
      </c>
      <c r="AE4254" s="51">
        <v>1</v>
      </c>
      <c r="AF4254" s="21">
        <v>6</v>
      </c>
      <c r="AG4254" s="54">
        <v>300</v>
      </c>
      <c r="AI4254" s="70">
        <f t="shared" si="829"/>
        <v>15.4465</v>
      </c>
      <c r="AJ4254" s="74">
        <f t="shared" si="830"/>
        <v>506.66058069508574</v>
      </c>
      <c r="AK4254" s="74">
        <f t="shared" si="831"/>
        <v>0.70731750980722297</v>
      </c>
      <c r="AL4254" s="73">
        <f t="shared" si="832"/>
        <v>0.70731750980722297</v>
      </c>
    </row>
    <row r="4255" spans="1:38">
      <c r="A4255" s="47" t="s">
        <v>262</v>
      </c>
      <c r="B4255" s="47" t="s">
        <v>40</v>
      </c>
      <c r="C4255" s="48">
        <v>40387</v>
      </c>
      <c r="D4255" s="49">
        <v>2010</v>
      </c>
      <c r="E4255" s="55">
        <v>0.41736111111111113</v>
      </c>
      <c r="F4255" s="55">
        <v>0.45208333333333334</v>
      </c>
      <c r="G4255" s="55">
        <f t="shared" si="833"/>
        <v>3.472222222222221E-2</v>
      </c>
      <c r="H4255" s="21">
        <v>2</v>
      </c>
      <c r="I4255" s="56">
        <v>2</v>
      </c>
      <c r="J4255" s="56">
        <v>4</v>
      </c>
      <c r="K4255" s="56">
        <v>4</v>
      </c>
      <c r="L4255" s="14" t="s">
        <v>48</v>
      </c>
      <c r="M4255" s="14" t="s">
        <v>49</v>
      </c>
      <c r="N4255" s="47">
        <v>1</v>
      </c>
      <c r="O4255" s="47">
        <f t="shared" si="812"/>
        <v>23.099999999999998</v>
      </c>
      <c r="P4255" s="52">
        <v>7</v>
      </c>
      <c r="Q4255" s="52">
        <f t="shared" si="828"/>
        <v>13.2</v>
      </c>
      <c r="R4255" s="21">
        <v>4</v>
      </c>
      <c r="S4255" s="21">
        <f t="shared" si="813"/>
        <v>23.099999999999998</v>
      </c>
      <c r="T4255" s="21">
        <v>7</v>
      </c>
      <c r="U4255" s="21" t="s">
        <v>43</v>
      </c>
      <c r="V4255" s="21" t="s">
        <v>43</v>
      </c>
      <c r="W4255" s="53">
        <v>27.849689999999999</v>
      </c>
      <c r="X4255" s="53">
        <v>-115.17116</v>
      </c>
      <c r="Y4255" s="67">
        <f t="shared" si="800"/>
        <v>55.400000000000006</v>
      </c>
      <c r="Z4255" s="56">
        <v>13</v>
      </c>
      <c r="AA4255" s="21">
        <v>6</v>
      </c>
      <c r="AB4255" s="54" t="s">
        <v>46</v>
      </c>
      <c r="AC4255" s="21">
        <v>1</v>
      </c>
      <c r="AD4255" s="51">
        <v>20</v>
      </c>
      <c r="AE4255" s="51">
        <v>1</v>
      </c>
      <c r="AF4255" s="21">
        <v>6</v>
      </c>
      <c r="AG4255" s="54">
        <v>300</v>
      </c>
      <c r="AI4255" s="70">
        <f t="shared" si="829"/>
        <v>16.194500000000001</v>
      </c>
      <c r="AJ4255" s="74">
        <f t="shared" si="830"/>
        <v>593.9131834357014</v>
      </c>
      <c r="AK4255" s="74">
        <f t="shared" si="831"/>
        <v>0.93417427693282351</v>
      </c>
      <c r="AL4255" s="73">
        <f t="shared" si="832"/>
        <v>0.93417427693282351</v>
      </c>
    </row>
    <row r="4256" spans="1:38">
      <c r="A4256" s="47" t="s">
        <v>262</v>
      </c>
      <c r="B4256" s="47" t="s">
        <v>40</v>
      </c>
      <c r="C4256" s="48">
        <v>40387</v>
      </c>
      <c r="D4256" s="49">
        <v>2010</v>
      </c>
      <c r="E4256" s="55">
        <v>0.41736111111111113</v>
      </c>
      <c r="F4256" s="55">
        <v>0.45208333333333334</v>
      </c>
      <c r="G4256" s="55">
        <f t="shared" si="833"/>
        <v>3.472222222222221E-2</v>
      </c>
      <c r="H4256" s="21">
        <v>2</v>
      </c>
      <c r="I4256" s="56">
        <v>2</v>
      </c>
      <c r="J4256" s="56">
        <v>4</v>
      </c>
      <c r="K4256" s="56">
        <v>4</v>
      </c>
      <c r="L4256" s="14" t="s">
        <v>48</v>
      </c>
      <c r="M4256" s="14" t="s">
        <v>49</v>
      </c>
      <c r="N4256" s="47">
        <v>1</v>
      </c>
      <c r="O4256" s="47">
        <f t="shared" si="812"/>
        <v>23.099999999999998</v>
      </c>
      <c r="P4256" s="52">
        <v>7</v>
      </c>
      <c r="Q4256" s="52">
        <f t="shared" si="828"/>
        <v>13.2</v>
      </c>
      <c r="R4256" s="21">
        <v>4</v>
      </c>
      <c r="S4256" s="21">
        <f t="shared" si="813"/>
        <v>23.099999999999998</v>
      </c>
      <c r="T4256" s="21">
        <v>7</v>
      </c>
      <c r="U4256" s="21" t="s">
        <v>43</v>
      </c>
      <c r="V4256" s="21" t="s">
        <v>43</v>
      </c>
      <c r="W4256" s="53">
        <v>27.849689999999999</v>
      </c>
      <c r="X4256" s="53">
        <v>-115.17116</v>
      </c>
      <c r="Y4256" s="67">
        <f t="shared" si="800"/>
        <v>55.400000000000006</v>
      </c>
      <c r="Z4256" s="56">
        <v>13</v>
      </c>
      <c r="AA4256" s="21">
        <v>6</v>
      </c>
      <c r="AB4256" s="54" t="s">
        <v>46</v>
      </c>
      <c r="AC4256" s="21">
        <v>1</v>
      </c>
      <c r="AD4256" s="51">
        <v>20</v>
      </c>
      <c r="AE4256" s="51">
        <v>1</v>
      </c>
      <c r="AF4256" s="21">
        <v>6</v>
      </c>
      <c r="AG4256" s="54">
        <v>300</v>
      </c>
      <c r="AI4256" s="70">
        <f t="shared" si="829"/>
        <v>16.194500000000001</v>
      </c>
      <c r="AJ4256" s="74">
        <f t="shared" si="830"/>
        <v>593.9131834357014</v>
      </c>
      <c r="AK4256" s="74">
        <f t="shared" si="831"/>
        <v>0.93417427693282351</v>
      </c>
      <c r="AL4256" s="73">
        <f t="shared" si="832"/>
        <v>0.93417427693282351</v>
      </c>
    </row>
    <row r="4257" spans="1:38">
      <c r="A4257" s="47" t="s">
        <v>262</v>
      </c>
      <c r="B4257" s="47" t="s">
        <v>40</v>
      </c>
      <c r="C4257" s="48">
        <v>40387</v>
      </c>
      <c r="D4257" s="49">
        <v>2010</v>
      </c>
      <c r="E4257" s="55">
        <v>0.41736111111111113</v>
      </c>
      <c r="F4257" s="55">
        <v>0.45208333333333334</v>
      </c>
      <c r="G4257" s="55">
        <f t="shared" si="833"/>
        <v>3.472222222222221E-2</v>
      </c>
      <c r="H4257" s="21">
        <v>2</v>
      </c>
      <c r="I4257" s="56">
        <v>2</v>
      </c>
      <c r="J4257" s="56">
        <v>4</v>
      </c>
      <c r="K4257" s="56">
        <v>4</v>
      </c>
      <c r="L4257" s="14" t="s">
        <v>48</v>
      </c>
      <c r="M4257" s="14" t="s">
        <v>49</v>
      </c>
      <c r="N4257" s="47">
        <v>1</v>
      </c>
      <c r="O4257" s="47">
        <f t="shared" si="812"/>
        <v>23.099999999999998</v>
      </c>
      <c r="P4257" s="52">
        <v>7</v>
      </c>
      <c r="Q4257" s="52">
        <f t="shared" si="828"/>
        <v>13.2</v>
      </c>
      <c r="R4257" s="21">
        <v>4</v>
      </c>
      <c r="S4257" s="21">
        <f t="shared" si="813"/>
        <v>23.099999999999998</v>
      </c>
      <c r="T4257" s="21">
        <v>7</v>
      </c>
      <c r="U4257" s="21" t="s">
        <v>43</v>
      </c>
      <c r="V4257" s="21" t="s">
        <v>43</v>
      </c>
      <c r="W4257" s="53">
        <v>27.849689999999999</v>
      </c>
      <c r="X4257" s="53">
        <v>-115.17116</v>
      </c>
      <c r="Y4257" s="67">
        <f t="shared" si="800"/>
        <v>55.400000000000006</v>
      </c>
      <c r="Z4257" s="56">
        <v>13</v>
      </c>
      <c r="AA4257" s="21">
        <v>6</v>
      </c>
      <c r="AB4257" s="54" t="s">
        <v>46</v>
      </c>
      <c r="AC4257" s="21">
        <v>2</v>
      </c>
      <c r="AD4257" s="51">
        <v>16</v>
      </c>
      <c r="AE4257" s="51">
        <v>1</v>
      </c>
      <c r="AF4257" s="21">
        <v>7</v>
      </c>
      <c r="AG4257" s="54">
        <v>300</v>
      </c>
      <c r="AI4257" s="70">
        <f t="shared" si="829"/>
        <v>13.202500000000001</v>
      </c>
      <c r="AJ4257" s="74">
        <f t="shared" si="830"/>
        <v>298.98731991165073</v>
      </c>
      <c r="AK4257" s="74">
        <f t="shared" si="831"/>
        <v>0.16736703177029189</v>
      </c>
      <c r="AL4257" s="73">
        <f t="shared" si="832"/>
        <v>0.16736703177029189</v>
      </c>
    </row>
    <row r="4258" spans="1:38">
      <c r="A4258" s="47" t="s">
        <v>262</v>
      </c>
      <c r="B4258" s="47" t="s">
        <v>40</v>
      </c>
      <c r="C4258" s="48">
        <v>40387</v>
      </c>
      <c r="D4258" s="49">
        <v>2010</v>
      </c>
      <c r="E4258" s="55">
        <v>0.41736111111111113</v>
      </c>
      <c r="F4258" s="55">
        <v>0.45208333333333334</v>
      </c>
      <c r="G4258" s="55">
        <f t="shared" si="833"/>
        <v>3.472222222222221E-2</v>
      </c>
      <c r="H4258" s="21">
        <v>2</v>
      </c>
      <c r="I4258" s="56">
        <v>2</v>
      </c>
      <c r="J4258" s="56">
        <v>4</v>
      </c>
      <c r="K4258" s="56">
        <v>4</v>
      </c>
      <c r="L4258" s="14" t="s">
        <v>48</v>
      </c>
      <c r="M4258" s="14" t="s">
        <v>49</v>
      </c>
      <c r="N4258" s="47">
        <v>1</v>
      </c>
      <c r="O4258" s="47">
        <f t="shared" si="812"/>
        <v>23.099999999999998</v>
      </c>
      <c r="P4258" s="52">
        <v>7</v>
      </c>
      <c r="Q4258" s="52">
        <f t="shared" si="828"/>
        <v>13.2</v>
      </c>
      <c r="R4258" s="21">
        <v>4</v>
      </c>
      <c r="S4258" s="21">
        <f t="shared" si="813"/>
        <v>23.099999999999998</v>
      </c>
      <c r="T4258" s="21">
        <v>7</v>
      </c>
      <c r="U4258" s="21" t="s">
        <v>43</v>
      </c>
      <c r="V4258" s="21" t="s">
        <v>43</v>
      </c>
      <c r="W4258" s="53">
        <v>27.849689999999999</v>
      </c>
      <c r="X4258" s="53">
        <v>-115.17116</v>
      </c>
      <c r="Y4258" s="67">
        <f t="shared" si="800"/>
        <v>55.400000000000006</v>
      </c>
      <c r="Z4258" s="56">
        <v>13</v>
      </c>
      <c r="AA4258" s="21">
        <v>6</v>
      </c>
      <c r="AB4258" s="54" t="s">
        <v>46</v>
      </c>
      <c r="AC4258" s="21">
        <v>2</v>
      </c>
      <c r="AD4258" s="51">
        <v>18</v>
      </c>
      <c r="AE4258" s="51">
        <v>1</v>
      </c>
      <c r="AF4258" s="21">
        <v>7</v>
      </c>
      <c r="AG4258" s="54">
        <v>300</v>
      </c>
      <c r="AI4258" s="70">
        <f t="shared" si="829"/>
        <v>14.698500000000001</v>
      </c>
      <c r="AJ4258" s="74">
        <f t="shared" si="830"/>
        <v>428.83019204754055</v>
      </c>
      <c r="AK4258" s="74">
        <f t="shared" si="831"/>
        <v>0.50495849932360548</v>
      </c>
      <c r="AL4258" s="73">
        <f t="shared" si="832"/>
        <v>0.50495849932360548</v>
      </c>
    </row>
    <row r="4259" spans="1:38">
      <c r="A4259" s="47" t="s">
        <v>262</v>
      </c>
      <c r="B4259" s="47" t="s">
        <v>40</v>
      </c>
      <c r="C4259" s="48">
        <v>40387</v>
      </c>
      <c r="D4259" s="49">
        <v>2010</v>
      </c>
      <c r="E4259" s="55">
        <v>0.41736111111111113</v>
      </c>
      <c r="F4259" s="55">
        <v>0.45208333333333334</v>
      </c>
      <c r="G4259" s="55">
        <f t="shared" si="833"/>
        <v>3.472222222222221E-2</v>
      </c>
      <c r="H4259" s="21">
        <v>2</v>
      </c>
      <c r="I4259" s="56">
        <v>2</v>
      </c>
      <c r="J4259" s="56">
        <v>4</v>
      </c>
      <c r="K4259" s="56">
        <v>4</v>
      </c>
      <c r="L4259" s="14" t="s">
        <v>48</v>
      </c>
      <c r="M4259" s="14" t="s">
        <v>49</v>
      </c>
      <c r="N4259" s="47">
        <v>1</v>
      </c>
      <c r="O4259" s="47">
        <f t="shared" si="812"/>
        <v>23.099999999999998</v>
      </c>
      <c r="P4259" s="52">
        <v>7</v>
      </c>
      <c r="Q4259" s="52">
        <f t="shared" si="828"/>
        <v>13.2</v>
      </c>
      <c r="R4259" s="21">
        <v>4</v>
      </c>
      <c r="S4259" s="21">
        <f t="shared" si="813"/>
        <v>23.099999999999998</v>
      </c>
      <c r="T4259" s="21">
        <v>7</v>
      </c>
      <c r="U4259" s="21" t="s">
        <v>43</v>
      </c>
      <c r="V4259" s="21" t="s">
        <v>43</v>
      </c>
      <c r="W4259" s="53">
        <v>27.849689999999999</v>
      </c>
      <c r="X4259" s="53">
        <v>-115.17116</v>
      </c>
      <c r="Y4259" s="67">
        <f t="shared" si="800"/>
        <v>55.400000000000006</v>
      </c>
      <c r="Z4259" s="56">
        <v>13</v>
      </c>
      <c r="AA4259" s="21">
        <v>6</v>
      </c>
      <c r="AB4259" s="54" t="s">
        <v>46</v>
      </c>
      <c r="AC4259" s="21">
        <v>2</v>
      </c>
      <c r="AD4259" s="51">
        <v>20</v>
      </c>
      <c r="AE4259" s="51">
        <v>1</v>
      </c>
      <c r="AF4259" s="21">
        <v>7</v>
      </c>
      <c r="AG4259" s="54">
        <v>300</v>
      </c>
      <c r="AI4259" s="70">
        <f t="shared" si="829"/>
        <v>16.194500000000001</v>
      </c>
      <c r="AJ4259" s="74">
        <f t="shared" si="830"/>
        <v>593.9131834357014</v>
      </c>
      <c r="AK4259" s="74">
        <f t="shared" si="831"/>
        <v>0.93417427693282351</v>
      </c>
      <c r="AL4259" s="73">
        <f t="shared" si="832"/>
        <v>0.93417427693282351</v>
      </c>
    </row>
    <row r="4260" spans="1:38">
      <c r="A4260" s="47" t="s">
        <v>262</v>
      </c>
      <c r="B4260" s="47" t="s">
        <v>40</v>
      </c>
      <c r="C4260" s="48">
        <v>40387</v>
      </c>
      <c r="D4260" s="49">
        <v>2010</v>
      </c>
      <c r="E4260" s="55">
        <v>0.41736111111111113</v>
      </c>
      <c r="F4260" s="55">
        <v>0.45208333333333334</v>
      </c>
      <c r="G4260" s="55">
        <f t="shared" si="833"/>
        <v>3.472222222222221E-2</v>
      </c>
      <c r="H4260" s="21">
        <v>2</v>
      </c>
      <c r="I4260" s="56">
        <v>2</v>
      </c>
      <c r="J4260" s="56">
        <v>4</v>
      </c>
      <c r="K4260" s="56">
        <v>4</v>
      </c>
      <c r="L4260" s="14" t="s">
        <v>48</v>
      </c>
      <c r="M4260" s="14" t="s">
        <v>49</v>
      </c>
      <c r="N4260" s="47">
        <v>1</v>
      </c>
      <c r="O4260" s="47">
        <f t="shared" si="812"/>
        <v>23.099999999999998</v>
      </c>
      <c r="P4260" s="52">
        <v>7</v>
      </c>
      <c r="Q4260" s="52">
        <f t="shared" si="828"/>
        <v>13.2</v>
      </c>
      <c r="R4260" s="21">
        <v>4</v>
      </c>
      <c r="S4260" s="21">
        <f t="shared" si="813"/>
        <v>23.099999999999998</v>
      </c>
      <c r="T4260" s="21">
        <v>7</v>
      </c>
      <c r="U4260" s="21" t="s">
        <v>43</v>
      </c>
      <c r="V4260" s="21" t="s">
        <v>43</v>
      </c>
      <c r="W4260" s="53">
        <v>27.849689999999999</v>
      </c>
      <c r="X4260" s="53">
        <v>-115.17116</v>
      </c>
      <c r="Y4260" s="67">
        <f t="shared" si="800"/>
        <v>55.400000000000006</v>
      </c>
      <c r="Z4260" s="56">
        <v>13</v>
      </c>
      <c r="AA4260" s="21">
        <v>6</v>
      </c>
      <c r="AB4260" s="54" t="s">
        <v>46</v>
      </c>
      <c r="AC4260" s="21">
        <v>3</v>
      </c>
      <c r="AD4260" s="51">
        <v>17</v>
      </c>
      <c r="AE4260" s="51">
        <v>1</v>
      </c>
      <c r="AF4260" s="21">
        <v>10</v>
      </c>
      <c r="AG4260" s="54">
        <v>300</v>
      </c>
      <c r="AI4260" s="70">
        <f t="shared" si="829"/>
        <v>13.9505</v>
      </c>
      <c r="AJ4260" s="74">
        <f t="shared" si="830"/>
        <v>359.80704047984557</v>
      </c>
      <c r="AK4260" s="74">
        <f t="shared" si="831"/>
        <v>0.32549830524759849</v>
      </c>
      <c r="AL4260" s="73">
        <f t="shared" si="832"/>
        <v>0.32549830524759849</v>
      </c>
    </row>
    <row r="4261" spans="1:38">
      <c r="A4261" s="47" t="s">
        <v>262</v>
      </c>
      <c r="B4261" s="47" t="s">
        <v>40</v>
      </c>
      <c r="C4261" s="48">
        <v>40387</v>
      </c>
      <c r="D4261" s="49">
        <v>2010</v>
      </c>
      <c r="E4261" s="55">
        <v>0.41736111111111113</v>
      </c>
      <c r="F4261" s="55">
        <v>0.45208333333333334</v>
      </c>
      <c r="G4261" s="55">
        <f t="shared" si="833"/>
        <v>3.472222222222221E-2</v>
      </c>
      <c r="H4261" s="21">
        <v>2</v>
      </c>
      <c r="I4261" s="56">
        <v>2</v>
      </c>
      <c r="J4261" s="56">
        <v>4</v>
      </c>
      <c r="K4261" s="56">
        <v>4</v>
      </c>
      <c r="L4261" s="14" t="s">
        <v>48</v>
      </c>
      <c r="M4261" s="14" t="s">
        <v>49</v>
      </c>
      <c r="N4261" s="47">
        <v>1</v>
      </c>
      <c r="O4261" s="47">
        <f t="shared" si="812"/>
        <v>23.099999999999998</v>
      </c>
      <c r="P4261" s="52">
        <v>7</v>
      </c>
      <c r="Q4261" s="52">
        <f t="shared" si="828"/>
        <v>13.2</v>
      </c>
      <c r="R4261" s="21">
        <v>4</v>
      </c>
      <c r="S4261" s="21">
        <f t="shared" si="813"/>
        <v>23.099999999999998</v>
      </c>
      <c r="T4261" s="21">
        <v>7</v>
      </c>
      <c r="U4261" s="21" t="s">
        <v>43</v>
      </c>
      <c r="V4261" s="21" t="s">
        <v>43</v>
      </c>
      <c r="W4261" s="53">
        <v>27.849689999999999</v>
      </c>
      <c r="X4261" s="53">
        <v>-115.17116</v>
      </c>
      <c r="Y4261" s="67">
        <f t="shared" si="800"/>
        <v>55.400000000000006</v>
      </c>
      <c r="Z4261" s="56">
        <v>13</v>
      </c>
      <c r="AA4261" s="21">
        <v>6</v>
      </c>
      <c r="AB4261" s="54" t="s">
        <v>46</v>
      </c>
      <c r="AC4261" s="21">
        <v>3</v>
      </c>
      <c r="AD4261" s="51">
        <v>18</v>
      </c>
      <c r="AE4261" s="51">
        <v>1</v>
      </c>
      <c r="AF4261" s="21">
        <v>10</v>
      </c>
      <c r="AG4261" s="54">
        <v>300</v>
      </c>
      <c r="AI4261" s="70">
        <f t="shared" si="829"/>
        <v>14.698500000000001</v>
      </c>
      <c r="AJ4261" s="74">
        <f t="shared" si="830"/>
        <v>428.83019204754055</v>
      </c>
      <c r="AK4261" s="74">
        <f t="shared" si="831"/>
        <v>0.50495849932360548</v>
      </c>
      <c r="AL4261" s="73">
        <f t="shared" si="832"/>
        <v>0.50495849932360548</v>
      </c>
    </row>
    <row r="4262" spans="1:38">
      <c r="A4262" s="47" t="s">
        <v>262</v>
      </c>
      <c r="B4262" s="47" t="s">
        <v>40</v>
      </c>
      <c r="C4262" s="48">
        <v>40387</v>
      </c>
      <c r="D4262" s="49">
        <v>2010</v>
      </c>
      <c r="E4262" s="55">
        <v>0.41736111111111113</v>
      </c>
      <c r="F4262" s="55">
        <v>0.45208333333333334</v>
      </c>
      <c r="G4262" s="55">
        <f t="shared" si="833"/>
        <v>3.472222222222221E-2</v>
      </c>
      <c r="H4262" s="21">
        <v>2</v>
      </c>
      <c r="I4262" s="56">
        <v>2</v>
      </c>
      <c r="J4262" s="56">
        <v>4</v>
      </c>
      <c r="K4262" s="56">
        <v>4</v>
      </c>
      <c r="L4262" s="14" t="s">
        <v>48</v>
      </c>
      <c r="M4262" s="14" t="s">
        <v>49</v>
      </c>
      <c r="N4262" s="47">
        <v>1</v>
      </c>
      <c r="O4262" s="47">
        <f t="shared" si="812"/>
        <v>23.099999999999998</v>
      </c>
      <c r="P4262" s="52">
        <v>7</v>
      </c>
      <c r="Q4262" s="52">
        <f t="shared" si="828"/>
        <v>13.2</v>
      </c>
      <c r="R4262" s="21">
        <v>4</v>
      </c>
      <c r="S4262" s="21">
        <f t="shared" si="813"/>
        <v>23.099999999999998</v>
      </c>
      <c r="T4262" s="21">
        <v>7</v>
      </c>
      <c r="U4262" s="21" t="s">
        <v>43</v>
      </c>
      <c r="V4262" s="21" t="s">
        <v>43</v>
      </c>
      <c r="W4262" s="53">
        <v>27.849689999999999</v>
      </c>
      <c r="X4262" s="53">
        <v>-115.17116</v>
      </c>
      <c r="Y4262" s="67">
        <f t="shared" si="800"/>
        <v>55.400000000000006</v>
      </c>
      <c r="Z4262" s="56">
        <v>13</v>
      </c>
      <c r="AA4262" s="21">
        <v>6</v>
      </c>
      <c r="AB4262" s="54" t="s">
        <v>46</v>
      </c>
      <c r="AC4262" s="21">
        <v>3</v>
      </c>
      <c r="AD4262" s="51">
        <v>20</v>
      </c>
      <c r="AE4262" s="51">
        <v>1</v>
      </c>
      <c r="AF4262" s="21">
        <v>10</v>
      </c>
      <c r="AG4262" s="54">
        <v>300</v>
      </c>
      <c r="AI4262" s="70">
        <f t="shared" si="829"/>
        <v>16.194500000000001</v>
      </c>
      <c r="AJ4262" s="74">
        <f t="shared" si="830"/>
        <v>593.9131834357014</v>
      </c>
      <c r="AK4262" s="74">
        <f t="shared" si="831"/>
        <v>0.93417427693282351</v>
      </c>
      <c r="AL4262" s="73">
        <f t="shared" si="832"/>
        <v>0.93417427693282351</v>
      </c>
    </row>
    <row r="4263" spans="1:38">
      <c r="A4263" s="47" t="s">
        <v>262</v>
      </c>
      <c r="B4263" s="47" t="s">
        <v>40</v>
      </c>
      <c r="C4263" s="48">
        <v>40387</v>
      </c>
      <c r="D4263" s="49">
        <v>2010</v>
      </c>
      <c r="E4263" s="55">
        <v>0.41736111111111113</v>
      </c>
      <c r="F4263" s="55">
        <v>0.45208333333333334</v>
      </c>
      <c r="G4263" s="55">
        <f t="shared" si="833"/>
        <v>3.472222222222221E-2</v>
      </c>
      <c r="H4263" s="21">
        <v>2</v>
      </c>
      <c r="I4263" s="56">
        <v>2</v>
      </c>
      <c r="J4263" s="56">
        <v>4</v>
      </c>
      <c r="K4263" s="56">
        <v>4</v>
      </c>
      <c r="L4263" s="14" t="s">
        <v>48</v>
      </c>
      <c r="M4263" s="14" t="s">
        <v>49</v>
      </c>
      <c r="N4263" s="47">
        <v>1</v>
      </c>
      <c r="O4263" s="47">
        <f t="shared" si="812"/>
        <v>23.099999999999998</v>
      </c>
      <c r="P4263" s="52">
        <v>7</v>
      </c>
      <c r="Q4263" s="52">
        <f t="shared" si="828"/>
        <v>13.2</v>
      </c>
      <c r="R4263" s="21">
        <v>4</v>
      </c>
      <c r="S4263" s="21">
        <f t="shared" si="813"/>
        <v>23.099999999999998</v>
      </c>
      <c r="T4263" s="21">
        <v>7</v>
      </c>
      <c r="U4263" s="21" t="s">
        <v>43</v>
      </c>
      <c r="V4263" s="21" t="s">
        <v>43</v>
      </c>
      <c r="W4263" s="53">
        <v>27.849689999999999</v>
      </c>
      <c r="X4263" s="53">
        <v>-115.17116</v>
      </c>
      <c r="Y4263" s="67">
        <f t="shared" si="800"/>
        <v>55.400000000000006</v>
      </c>
      <c r="Z4263" s="56">
        <v>13</v>
      </c>
      <c r="AA4263" s="21">
        <v>6</v>
      </c>
      <c r="AB4263" s="54" t="s">
        <v>46</v>
      </c>
      <c r="AC4263" s="21">
        <v>3</v>
      </c>
      <c r="AD4263" s="51">
        <v>21</v>
      </c>
      <c r="AE4263" s="51">
        <v>1</v>
      </c>
      <c r="AF4263" s="21">
        <v>10</v>
      </c>
      <c r="AG4263" s="54">
        <v>300</v>
      </c>
      <c r="AI4263" s="70">
        <f t="shared" si="829"/>
        <v>16.942499999999999</v>
      </c>
      <c r="AJ4263" s="74">
        <f t="shared" si="830"/>
        <v>691.21379845369552</v>
      </c>
      <c r="AK4263" s="74">
        <f t="shared" si="831"/>
        <v>1.1871558759796081</v>
      </c>
      <c r="AL4263" s="73">
        <f t="shared" si="832"/>
        <v>1.1871558759796081</v>
      </c>
    </row>
    <row r="4264" spans="1:38">
      <c r="A4264" s="47" t="s">
        <v>262</v>
      </c>
      <c r="B4264" s="47" t="s">
        <v>40</v>
      </c>
      <c r="C4264" s="48">
        <v>40387</v>
      </c>
      <c r="D4264" s="49">
        <v>2010</v>
      </c>
      <c r="E4264" s="55">
        <v>0.41736111111111113</v>
      </c>
      <c r="F4264" s="55">
        <v>0.45208333333333334</v>
      </c>
      <c r="G4264" s="55">
        <f t="shared" si="833"/>
        <v>3.472222222222221E-2</v>
      </c>
      <c r="H4264" s="21">
        <v>2</v>
      </c>
      <c r="I4264" s="56">
        <v>2</v>
      </c>
      <c r="J4264" s="56">
        <v>4</v>
      </c>
      <c r="K4264" s="56">
        <v>4</v>
      </c>
      <c r="L4264" s="14" t="s">
        <v>48</v>
      </c>
      <c r="M4264" s="14" t="s">
        <v>49</v>
      </c>
      <c r="N4264" s="47">
        <v>1</v>
      </c>
      <c r="O4264" s="47">
        <f t="shared" si="812"/>
        <v>23.099999999999998</v>
      </c>
      <c r="P4264" s="52">
        <v>7</v>
      </c>
      <c r="Q4264" s="52">
        <f t="shared" si="828"/>
        <v>13.2</v>
      </c>
      <c r="R4264" s="21">
        <v>4</v>
      </c>
      <c r="S4264" s="21">
        <f t="shared" si="813"/>
        <v>23.099999999999998</v>
      </c>
      <c r="T4264" s="21">
        <v>7</v>
      </c>
      <c r="U4264" s="21" t="s">
        <v>43</v>
      </c>
      <c r="V4264" s="21" t="s">
        <v>43</v>
      </c>
      <c r="W4264" s="53">
        <v>27.849689999999999</v>
      </c>
      <c r="X4264" s="53">
        <v>-115.17116</v>
      </c>
      <c r="Y4264" s="67">
        <f t="shared" si="800"/>
        <v>55.400000000000006</v>
      </c>
      <c r="Z4264" s="56">
        <v>13</v>
      </c>
      <c r="AA4264" s="21">
        <v>6</v>
      </c>
      <c r="AB4264" s="54" t="s">
        <v>46</v>
      </c>
      <c r="AC4264" s="21">
        <v>4</v>
      </c>
      <c r="AD4264" s="51">
        <v>19</v>
      </c>
      <c r="AE4264" s="51">
        <v>1</v>
      </c>
      <c r="AF4264" s="21">
        <v>11</v>
      </c>
      <c r="AG4264" s="54">
        <v>300</v>
      </c>
      <c r="AI4264" s="70">
        <f t="shared" si="829"/>
        <v>15.4465</v>
      </c>
      <c r="AJ4264" s="74">
        <f t="shared" si="830"/>
        <v>506.66058069508574</v>
      </c>
      <c r="AK4264" s="74">
        <f t="shared" si="831"/>
        <v>0.70731750980722297</v>
      </c>
      <c r="AL4264" s="73">
        <f t="shared" si="832"/>
        <v>0.70731750980722297</v>
      </c>
    </row>
    <row r="4265" spans="1:38">
      <c r="A4265" s="47" t="s">
        <v>262</v>
      </c>
      <c r="B4265" s="47" t="s">
        <v>40</v>
      </c>
      <c r="C4265" s="48">
        <v>40387</v>
      </c>
      <c r="D4265" s="49">
        <v>2010</v>
      </c>
      <c r="E4265" s="55">
        <v>0.41736111111111113</v>
      </c>
      <c r="F4265" s="55">
        <v>0.45208333333333334</v>
      </c>
      <c r="G4265" s="55">
        <f t="shared" si="833"/>
        <v>3.472222222222221E-2</v>
      </c>
      <c r="H4265" s="21">
        <v>2</v>
      </c>
      <c r="I4265" s="56">
        <v>2</v>
      </c>
      <c r="J4265" s="56">
        <v>4</v>
      </c>
      <c r="K4265" s="56">
        <v>4</v>
      </c>
      <c r="L4265" s="14" t="s">
        <v>48</v>
      </c>
      <c r="M4265" s="14" t="s">
        <v>49</v>
      </c>
      <c r="N4265" s="47">
        <v>1</v>
      </c>
      <c r="O4265" s="47">
        <f t="shared" si="812"/>
        <v>23.099999999999998</v>
      </c>
      <c r="P4265" s="52">
        <v>7</v>
      </c>
      <c r="Q4265" s="52">
        <f t="shared" si="828"/>
        <v>13.2</v>
      </c>
      <c r="R4265" s="21">
        <v>4</v>
      </c>
      <c r="S4265" s="21">
        <f t="shared" si="813"/>
        <v>23.099999999999998</v>
      </c>
      <c r="T4265" s="21">
        <v>7</v>
      </c>
      <c r="U4265" s="21" t="s">
        <v>43</v>
      </c>
      <c r="V4265" s="21" t="s">
        <v>43</v>
      </c>
      <c r="W4265" s="53">
        <v>27.849689999999999</v>
      </c>
      <c r="X4265" s="53">
        <v>-115.17116</v>
      </c>
      <c r="Y4265" s="67">
        <f t="shared" si="800"/>
        <v>55.400000000000006</v>
      </c>
      <c r="Z4265" s="56">
        <v>13</v>
      </c>
      <c r="AA4265" s="21">
        <v>6</v>
      </c>
      <c r="AB4265" s="54" t="s">
        <v>46</v>
      </c>
      <c r="AC4265" s="21">
        <v>4</v>
      </c>
      <c r="AD4265" s="51">
        <v>20</v>
      </c>
      <c r="AE4265" s="51">
        <v>1</v>
      </c>
      <c r="AF4265" s="21">
        <v>11</v>
      </c>
      <c r="AG4265" s="54">
        <v>300</v>
      </c>
      <c r="AI4265" s="70">
        <f t="shared" si="829"/>
        <v>16.194500000000001</v>
      </c>
      <c r="AJ4265" s="74">
        <f t="shared" si="830"/>
        <v>593.9131834357014</v>
      </c>
      <c r="AK4265" s="74">
        <f t="shared" si="831"/>
        <v>0.93417427693282351</v>
      </c>
      <c r="AL4265" s="73">
        <f t="shared" si="832"/>
        <v>0.93417427693282351</v>
      </c>
    </row>
    <row r="4266" spans="1:38">
      <c r="A4266" s="47" t="s">
        <v>262</v>
      </c>
      <c r="B4266" s="47" t="s">
        <v>40</v>
      </c>
      <c r="C4266" s="48">
        <v>40387</v>
      </c>
      <c r="D4266" s="49">
        <v>2010</v>
      </c>
      <c r="E4266" s="55">
        <v>0.41736111111111113</v>
      </c>
      <c r="F4266" s="55">
        <v>0.45208333333333334</v>
      </c>
      <c r="G4266" s="55">
        <f t="shared" si="833"/>
        <v>3.472222222222221E-2</v>
      </c>
      <c r="H4266" s="21">
        <v>2</v>
      </c>
      <c r="I4266" s="56">
        <v>2</v>
      </c>
      <c r="J4266" s="56">
        <v>4</v>
      </c>
      <c r="K4266" s="56">
        <v>4</v>
      </c>
      <c r="L4266" s="14" t="s">
        <v>48</v>
      </c>
      <c r="M4266" s="14" t="s">
        <v>49</v>
      </c>
      <c r="N4266" s="47">
        <v>1</v>
      </c>
      <c r="O4266" s="47">
        <f t="shared" si="812"/>
        <v>23.099999999999998</v>
      </c>
      <c r="P4266" s="52">
        <v>7</v>
      </c>
      <c r="Q4266" s="52">
        <f t="shared" si="828"/>
        <v>13.2</v>
      </c>
      <c r="R4266" s="21">
        <v>4</v>
      </c>
      <c r="S4266" s="21">
        <f t="shared" si="813"/>
        <v>23.099999999999998</v>
      </c>
      <c r="T4266" s="21">
        <v>7</v>
      </c>
      <c r="U4266" s="21" t="s">
        <v>43</v>
      </c>
      <c r="V4266" s="21" t="s">
        <v>43</v>
      </c>
      <c r="W4266" s="53">
        <v>27.849689999999999</v>
      </c>
      <c r="X4266" s="53">
        <v>-115.17116</v>
      </c>
      <c r="Y4266" s="67">
        <f t="shared" si="800"/>
        <v>55.400000000000006</v>
      </c>
      <c r="Z4266" s="56">
        <v>13</v>
      </c>
      <c r="AA4266" s="21">
        <v>6</v>
      </c>
      <c r="AB4266" s="54" t="s">
        <v>46</v>
      </c>
      <c r="AC4266" s="21">
        <v>5</v>
      </c>
      <c r="AD4266" s="51">
        <v>11</v>
      </c>
      <c r="AE4266" s="51">
        <v>1</v>
      </c>
      <c r="AF4266" s="21">
        <v>14</v>
      </c>
      <c r="AG4266" s="54">
        <v>300</v>
      </c>
      <c r="AI4266" s="70">
        <f t="shared" si="829"/>
        <v>9.4625000000000004</v>
      </c>
      <c r="AJ4266" s="74">
        <f t="shared" si="830"/>
        <v>97.640010435523564</v>
      </c>
      <c r="AK4266" s="74">
        <f t="shared" si="831"/>
        <v>-0.35613597286763871</v>
      </c>
      <c r="AL4266" s="73">
        <f t="shared" si="832"/>
        <v>0</v>
      </c>
    </row>
    <row r="4267" spans="1:38">
      <c r="A4267" s="47" t="s">
        <v>262</v>
      </c>
      <c r="B4267" s="47" t="s">
        <v>40</v>
      </c>
      <c r="C4267" s="48">
        <v>40387</v>
      </c>
      <c r="D4267" s="49">
        <v>2010</v>
      </c>
      <c r="E4267" s="55">
        <v>0.41736111111111113</v>
      </c>
      <c r="F4267" s="55">
        <v>0.45208333333333334</v>
      </c>
      <c r="G4267" s="55">
        <f t="shared" si="833"/>
        <v>3.472222222222221E-2</v>
      </c>
      <c r="H4267" s="21">
        <v>2</v>
      </c>
      <c r="I4267" s="56">
        <v>2</v>
      </c>
      <c r="J4267" s="56">
        <v>4</v>
      </c>
      <c r="K4267" s="56">
        <v>4</v>
      </c>
      <c r="L4267" s="14" t="s">
        <v>48</v>
      </c>
      <c r="M4267" s="14" t="s">
        <v>49</v>
      </c>
      <c r="N4267" s="47">
        <v>1</v>
      </c>
      <c r="O4267" s="47">
        <f t="shared" si="812"/>
        <v>23.099999999999998</v>
      </c>
      <c r="P4267" s="52">
        <v>7</v>
      </c>
      <c r="Q4267" s="52">
        <f t="shared" si="828"/>
        <v>13.2</v>
      </c>
      <c r="R4267" s="21">
        <v>4</v>
      </c>
      <c r="S4267" s="21">
        <f t="shared" si="813"/>
        <v>23.099999999999998</v>
      </c>
      <c r="T4267" s="21">
        <v>7</v>
      </c>
      <c r="U4267" s="21" t="s">
        <v>43</v>
      </c>
      <c r="V4267" s="21" t="s">
        <v>43</v>
      </c>
      <c r="W4267" s="53">
        <v>27.849689999999999</v>
      </c>
      <c r="X4267" s="53">
        <v>-115.17116</v>
      </c>
      <c r="Y4267" s="67">
        <f t="shared" si="800"/>
        <v>55.400000000000006</v>
      </c>
      <c r="Z4267" s="56">
        <v>13</v>
      </c>
      <c r="AA4267" s="21">
        <v>6</v>
      </c>
      <c r="AB4267" s="54" t="s">
        <v>46</v>
      </c>
      <c r="AC4267" s="21">
        <v>5</v>
      </c>
      <c r="AD4267" s="51">
        <v>11</v>
      </c>
      <c r="AE4267" s="51">
        <v>1</v>
      </c>
      <c r="AF4267" s="21">
        <v>14</v>
      </c>
      <c r="AG4267" s="54">
        <v>300</v>
      </c>
      <c r="AI4267" s="70">
        <f t="shared" si="829"/>
        <v>9.4625000000000004</v>
      </c>
      <c r="AJ4267" s="74">
        <f t="shared" si="830"/>
        <v>97.640010435523564</v>
      </c>
      <c r="AK4267" s="74">
        <f t="shared" si="831"/>
        <v>-0.35613597286763871</v>
      </c>
      <c r="AL4267" s="73">
        <f t="shared" si="832"/>
        <v>0</v>
      </c>
    </row>
    <row r="4268" spans="1:38">
      <c r="A4268" s="47" t="s">
        <v>262</v>
      </c>
      <c r="B4268" s="47" t="s">
        <v>40</v>
      </c>
      <c r="C4268" s="48">
        <v>40387</v>
      </c>
      <c r="D4268" s="49">
        <v>2010</v>
      </c>
      <c r="E4268" s="55">
        <v>0.41736111111111113</v>
      </c>
      <c r="F4268" s="55">
        <v>0.45208333333333334</v>
      </c>
      <c r="G4268" s="55">
        <f t="shared" si="833"/>
        <v>3.472222222222221E-2</v>
      </c>
      <c r="H4268" s="21">
        <v>2</v>
      </c>
      <c r="I4268" s="56">
        <v>2</v>
      </c>
      <c r="J4268" s="56">
        <v>4</v>
      </c>
      <c r="K4268" s="56">
        <v>4</v>
      </c>
      <c r="L4268" s="14" t="s">
        <v>48</v>
      </c>
      <c r="M4268" s="14" t="s">
        <v>49</v>
      </c>
      <c r="N4268" s="47">
        <v>1</v>
      </c>
      <c r="O4268" s="47">
        <f t="shared" si="812"/>
        <v>23.099999999999998</v>
      </c>
      <c r="P4268" s="52">
        <v>7</v>
      </c>
      <c r="Q4268" s="52">
        <f t="shared" si="828"/>
        <v>13.2</v>
      </c>
      <c r="R4268" s="21">
        <v>4</v>
      </c>
      <c r="S4268" s="21">
        <f t="shared" si="813"/>
        <v>23.099999999999998</v>
      </c>
      <c r="T4268" s="21">
        <v>7</v>
      </c>
      <c r="U4268" s="21" t="s">
        <v>43</v>
      </c>
      <c r="V4268" s="21" t="s">
        <v>43</v>
      </c>
      <c r="W4268" s="53">
        <v>27.849689999999999</v>
      </c>
      <c r="X4268" s="53">
        <v>-115.17116</v>
      </c>
      <c r="Y4268" s="67">
        <f t="shared" ref="Y4268:Y4331" si="834">(Z4268*1.8)+32</f>
        <v>55.400000000000006</v>
      </c>
      <c r="Z4268" s="56">
        <v>13</v>
      </c>
      <c r="AA4268" s="21">
        <v>6</v>
      </c>
      <c r="AB4268" s="54" t="s">
        <v>46</v>
      </c>
      <c r="AC4268" s="21">
        <v>5</v>
      </c>
      <c r="AD4268" s="51">
        <v>17</v>
      </c>
      <c r="AE4268" s="51">
        <v>1</v>
      </c>
      <c r="AF4268" s="21">
        <v>14</v>
      </c>
      <c r="AG4268" s="54">
        <v>300</v>
      </c>
      <c r="AI4268" s="70">
        <f t="shared" si="829"/>
        <v>13.9505</v>
      </c>
      <c r="AJ4268" s="74">
        <f t="shared" si="830"/>
        <v>359.80704047984557</v>
      </c>
      <c r="AK4268" s="74">
        <f t="shared" si="831"/>
        <v>0.32549830524759849</v>
      </c>
      <c r="AL4268" s="73">
        <f t="shared" si="832"/>
        <v>0.32549830524759849</v>
      </c>
    </row>
    <row r="4269" spans="1:38">
      <c r="A4269" s="47" t="s">
        <v>262</v>
      </c>
      <c r="B4269" s="47" t="s">
        <v>40</v>
      </c>
      <c r="C4269" s="48">
        <v>40387</v>
      </c>
      <c r="D4269" s="49">
        <v>2010</v>
      </c>
      <c r="E4269" s="55">
        <v>0.41736111111111113</v>
      </c>
      <c r="F4269" s="55">
        <v>0.45208333333333334</v>
      </c>
      <c r="G4269" s="55">
        <f t="shared" si="833"/>
        <v>3.472222222222221E-2</v>
      </c>
      <c r="H4269" s="21">
        <v>2</v>
      </c>
      <c r="I4269" s="56">
        <v>2</v>
      </c>
      <c r="J4269" s="56">
        <v>4</v>
      </c>
      <c r="K4269" s="56">
        <v>4</v>
      </c>
      <c r="L4269" s="14" t="s">
        <v>48</v>
      </c>
      <c r="M4269" s="14" t="s">
        <v>49</v>
      </c>
      <c r="N4269" s="47">
        <v>1</v>
      </c>
      <c r="O4269" s="47">
        <f t="shared" si="812"/>
        <v>23.099999999999998</v>
      </c>
      <c r="P4269" s="52">
        <v>7</v>
      </c>
      <c r="Q4269" s="52">
        <f t="shared" si="828"/>
        <v>13.2</v>
      </c>
      <c r="R4269" s="21">
        <v>4</v>
      </c>
      <c r="S4269" s="21">
        <f t="shared" si="813"/>
        <v>23.099999999999998</v>
      </c>
      <c r="T4269" s="21">
        <v>7</v>
      </c>
      <c r="U4269" s="21" t="s">
        <v>43</v>
      </c>
      <c r="V4269" s="21" t="s">
        <v>43</v>
      </c>
      <c r="W4269" s="53">
        <v>27.849689999999999</v>
      </c>
      <c r="X4269" s="53">
        <v>-115.17116</v>
      </c>
      <c r="Y4269" s="67">
        <f t="shared" si="834"/>
        <v>55.400000000000006</v>
      </c>
      <c r="Z4269" s="56">
        <v>13</v>
      </c>
      <c r="AA4269" s="21">
        <v>6</v>
      </c>
      <c r="AB4269" s="54" t="s">
        <v>46</v>
      </c>
      <c r="AC4269" s="21">
        <v>5</v>
      </c>
      <c r="AD4269" s="51">
        <v>19</v>
      </c>
      <c r="AE4269" s="51">
        <v>1</v>
      </c>
      <c r="AF4269" s="21">
        <v>14</v>
      </c>
      <c r="AG4269" s="54">
        <v>300</v>
      </c>
      <c r="AI4269" s="70">
        <f t="shared" si="829"/>
        <v>15.4465</v>
      </c>
      <c r="AJ4269" s="74">
        <f t="shared" si="830"/>
        <v>506.66058069508574</v>
      </c>
      <c r="AK4269" s="74">
        <f t="shared" si="831"/>
        <v>0.70731750980722297</v>
      </c>
      <c r="AL4269" s="73">
        <f t="shared" si="832"/>
        <v>0.70731750980722297</v>
      </c>
    </row>
    <row r="4270" spans="1:38">
      <c r="A4270" s="47" t="s">
        <v>262</v>
      </c>
      <c r="B4270" s="47" t="s">
        <v>40</v>
      </c>
      <c r="C4270" s="48">
        <v>40387</v>
      </c>
      <c r="D4270" s="49">
        <v>2010</v>
      </c>
      <c r="E4270" s="55">
        <v>0.41736111111111113</v>
      </c>
      <c r="F4270" s="55">
        <v>0.45208333333333334</v>
      </c>
      <c r="G4270" s="55">
        <f t="shared" si="833"/>
        <v>3.472222222222221E-2</v>
      </c>
      <c r="H4270" s="21">
        <v>2</v>
      </c>
      <c r="I4270" s="56">
        <v>2</v>
      </c>
      <c r="J4270" s="56">
        <v>4</v>
      </c>
      <c r="K4270" s="56">
        <v>4</v>
      </c>
      <c r="L4270" s="14" t="s">
        <v>48</v>
      </c>
      <c r="M4270" s="14" t="s">
        <v>49</v>
      </c>
      <c r="N4270" s="47">
        <v>1</v>
      </c>
      <c r="O4270" s="47">
        <f t="shared" si="812"/>
        <v>23.099999999999998</v>
      </c>
      <c r="P4270" s="52">
        <v>7</v>
      </c>
      <c r="Q4270" s="52">
        <f t="shared" si="828"/>
        <v>13.2</v>
      </c>
      <c r="R4270" s="21">
        <v>4</v>
      </c>
      <c r="S4270" s="21">
        <f t="shared" si="813"/>
        <v>23.099999999999998</v>
      </c>
      <c r="T4270" s="21">
        <v>7</v>
      </c>
      <c r="U4270" s="21" t="s">
        <v>43</v>
      </c>
      <c r="V4270" s="21" t="s">
        <v>43</v>
      </c>
      <c r="W4270" s="53">
        <v>27.849689999999999</v>
      </c>
      <c r="X4270" s="53">
        <v>-115.17116</v>
      </c>
      <c r="Y4270" s="67">
        <f t="shared" si="834"/>
        <v>55.400000000000006</v>
      </c>
      <c r="Z4270" s="56">
        <v>13</v>
      </c>
      <c r="AA4270" s="21">
        <v>6</v>
      </c>
      <c r="AB4270" s="54" t="s">
        <v>46</v>
      </c>
      <c r="AC4270" s="21">
        <v>5</v>
      </c>
      <c r="AD4270" s="51">
        <v>19</v>
      </c>
      <c r="AE4270" s="51">
        <v>1</v>
      </c>
      <c r="AF4270" s="21">
        <v>14</v>
      </c>
      <c r="AG4270" s="54">
        <v>300</v>
      </c>
      <c r="AI4270" s="70">
        <f t="shared" si="829"/>
        <v>15.4465</v>
      </c>
      <c r="AJ4270" s="74">
        <f t="shared" si="830"/>
        <v>506.66058069508574</v>
      </c>
      <c r="AK4270" s="74">
        <f t="shared" si="831"/>
        <v>0.70731750980722297</v>
      </c>
      <c r="AL4270" s="73">
        <f t="shared" si="832"/>
        <v>0.70731750980722297</v>
      </c>
    </row>
    <row r="4271" spans="1:38">
      <c r="A4271" s="47" t="s">
        <v>262</v>
      </c>
      <c r="B4271" s="47" t="s">
        <v>40</v>
      </c>
      <c r="C4271" s="48">
        <v>40387</v>
      </c>
      <c r="D4271" s="49">
        <v>2010</v>
      </c>
      <c r="E4271" s="55">
        <v>0.41736111111111113</v>
      </c>
      <c r="F4271" s="55">
        <v>0.45208333333333334</v>
      </c>
      <c r="G4271" s="55">
        <f t="shared" si="833"/>
        <v>3.472222222222221E-2</v>
      </c>
      <c r="H4271" s="21">
        <v>2</v>
      </c>
      <c r="I4271" s="56">
        <v>2</v>
      </c>
      <c r="J4271" s="56">
        <v>4</v>
      </c>
      <c r="K4271" s="56">
        <v>4</v>
      </c>
      <c r="L4271" s="14" t="s">
        <v>48</v>
      </c>
      <c r="M4271" s="14" t="s">
        <v>49</v>
      </c>
      <c r="N4271" s="47">
        <v>1</v>
      </c>
      <c r="O4271" s="47">
        <f t="shared" si="812"/>
        <v>23.099999999999998</v>
      </c>
      <c r="P4271" s="52">
        <v>7</v>
      </c>
      <c r="Q4271" s="52">
        <f t="shared" si="828"/>
        <v>13.2</v>
      </c>
      <c r="R4271" s="21">
        <v>4</v>
      </c>
      <c r="S4271" s="21">
        <f t="shared" si="813"/>
        <v>23.099999999999998</v>
      </c>
      <c r="T4271" s="21">
        <v>7</v>
      </c>
      <c r="U4271" s="21" t="s">
        <v>43</v>
      </c>
      <c r="V4271" s="21" t="s">
        <v>43</v>
      </c>
      <c r="W4271" s="53">
        <v>27.849689999999999</v>
      </c>
      <c r="X4271" s="53">
        <v>-115.17116</v>
      </c>
      <c r="Y4271" s="67">
        <f t="shared" si="834"/>
        <v>55.400000000000006</v>
      </c>
      <c r="Z4271" s="56">
        <v>13</v>
      </c>
      <c r="AA4271" s="21">
        <v>6</v>
      </c>
      <c r="AB4271" s="54" t="s">
        <v>46</v>
      </c>
      <c r="AC4271" s="21">
        <v>5</v>
      </c>
      <c r="AD4271" s="51">
        <v>19</v>
      </c>
      <c r="AE4271" s="51">
        <v>1</v>
      </c>
      <c r="AF4271" s="21">
        <v>14</v>
      </c>
      <c r="AG4271" s="54">
        <v>300</v>
      </c>
      <c r="AI4271" s="70">
        <f t="shared" si="829"/>
        <v>15.4465</v>
      </c>
      <c r="AJ4271" s="74">
        <f t="shared" si="830"/>
        <v>506.66058069508574</v>
      </c>
      <c r="AK4271" s="74">
        <f t="shared" si="831"/>
        <v>0.70731750980722297</v>
      </c>
      <c r="AL4271" s="73">
        <f t="shared" si="832"/>
        <v>0.70731750980722297</v>
      </c>
    </row>
    <row r="4272" spans="1:38">
      <c r="A4272" s="47" t="s">
        <v>262</v>
      </c>
      <c r="B4272" s="47" t="s">
        <v>40</v>
      </c>
      <c r="C4272" s="48">
        <v>40387</v>
      </c>
      <c r="D4272" s="49">
        <v>2010</v>
      </c>
      <c r="E4272" s="55">
        <v>0.41736111111111113</v>
      </c>
      <c r="F4272" s="55">
        <v>0.45208333333333334</v>
      </c>
      <c r="G4272" s="55">
        <f t="shared" si="833"/>
        <v>3.472222222222221E-2</v>
      </c>
      <c r="H4272" s="21">
        <v>2</v>
      </c>
      <c r="I4272" s="56">
        <v>2</v>
      </c>
      <c r="J4272" s="56">
        <v>4</v>
      </c>
      <c r="K4272" s="56">
        <v>4</v>
      </c>
      <c r="L4272" s="14" t="s">
        <v>48</v>
      </c>
      <c r="M4272" s="14" t="s">
        <v>49</v>
      </c>
      <c r="N4272" s="47">
        <v>1</v>
      </c>
      <c r="O4272" s="47">
        <f t="shared" si="812"/>
        <v>23.099999999999998</v>
      </c>
      <c r="P4272" s="52">
        <v>7</v>
      </c>
      <c r="Q4272" s="52">
        <f t="shared" si="828"/>
        <v>13.2</v>
      </c>
      <c r="R4272" s="21">
        <v>4</v>
      </c>
      <c r="S4272" s="21">
        <f t="shared" si="813"/>
        <v>23.099999999999998</v>
      </c>
      <c r="T4272" s="21">
        <v>7</v>
      </c>
      <c r="U4272" s="21" t="s">
        <v>43</v>
      </c>
      <c r="V4272" s="21" t="s">
        <v>43</v>
      </c>
      <c r="W4272" s="53">
        <v>27.849689999999999</v>
      </c>
      <c r="X4272" s="53">
        <v>-115.17116</v>
      </c>
      <c r="Y4272" s="67">
        <f t="shared" si="834"/>
        <v>55.400000000000006</v>
      </c>
      <c r="Z4272" s="56">
        <v>13</v>
      </c>
      <c r="AA4272" s="21">
        <v>6</v>
      </c>
      <c r="AB4272" s="54" t="s">
        <v>46</v>
      </c>
      <c r="AC4272" s="21">
        <v>5</v>
      </c>
      <c r="AD4272" s="51">
        <v>20</v>
      </c>
      <c r="AE4272" s="51">
        <v>1</v>
      </c>
      <c r="AF4272" s="21">
        <v>14</v>
      </c>
      <c r="AG4272" s="54">
        <v>300</v>
      </c>
      <c r="AI4272" s="70">
        <f t="shared" si="829"/>
        <v>16.194500000000001</v>
      </c>
      <c r="AJ4272" s="74">
        <f t="shared" si="830"/>
        <v>593.9131834357014</v>
      </c>
      <c r="AK4272" s="74">
        <f t="shared" si="831"/>
        <v>0.93417427693282351</v>
      </c>
      <c r="AL4272" s="73">
        <f t="shared" si="832"/>
        <v>0.93417427693282351</v>
      </c>
    </row>
    <row r="4273" spans="1:38">
      <c r="A4273" s="47" t="s">
        <v>262</v>
      </c>
      <c r="B4273" s="47" t="s">
        <v>40</v>
      </c>
      <c r="C4273" s="48">
        <v>40387</v>
      </c>
      <c r="D4273" s="49">
        <v>2010</v>
      </c>
      <c r="E4273" s="55">
        <v>0.41736111111111113</v>
      </c>
      <c r="F4273" s="55">
        <v>0.45208333333333334</v>
      </c>
      <c r="G4273" s="55">
        <f t="shared" si="833"/>
        <v>3.472222222222221E-2</v>
      </c>
      <c r="H4273" s="21">
        <v>2</v>
      </c>
      <c r="I4273" s="56">
        <v>2</v>
      </c>
      <c r="J4273" s="56">
        <v>4</v>
      </c>
      <c r="K4273" s="56">
        <v>4</v>
      </c>
      <c r="L4273" s="14" t="s">
        <v>48</v>
      </c>
      <c r="M4273" s="14" t="s">
        <v>49</v>
      </c>
      <c r="N4273" s="47">
        <v>1</v>
      </c>
      <c r="O4273" s="47">
        <f t="shared" si="812"/>
        <v>23.099999999999998</v>
      </c>
      <c r="P4273" s="52">
        <v>7</v>
      </c>
      <c r="Q4273" s="52">
        <f t="shared" si="828"/>
        <v>13.2</v>
      </c>
      <c r="R4273" s="21">
        <v>4</v>
      </c>
      <c r="S4273" s="21">
        <f t="shared" si="813"/>
        <v>23.099999999999998</v>
      </c>
      <c r="T4273" s="21">
        <v>7</v>
      </c>
      <c r="U4273" s="21" t="s">
        <v>43</v>
      </c>
      <c r="V4273" s="21" t="s">
        <v>43</v>
      </c>
      <c r="W4273" s="53">
        <v>27.849689999999999</v>
      </c>
      <c r="X4273" s="53">
        <v>-115.17116</v>
      </c>
      <c r="Y4273" s="67">
        <f t="shared" si="834"/>
        <v>55.400000000000006</v>
      </c>
      <c r="Z4273" s="56">
        <v>13</v>
      </c>
      <c r="AA4273" s="21">
        <v>6</v>
      </c>
      <c r="AB4273" s="54" t="s">
        <v>46</v>
      </c>
      <c r="AC4273" s="21">
        <v>5</v>
      </c>
      <c r="AD4273" s="51">
        <v>20</v>
      </c>
      <c r="AE4273" s="51">
        <v>1</v>
      </c>
      <c r="AF4273" s="21">
        <v>14</v>
      </c>
      <c r="AG4273" s="54">
        <v>300</v>
      </c>
      <c r="AI4273" s="70">
        <f t="shared" si="829"/>
        <v>16.194500000000001</v>
      </c>
      <c r="AJ4273" s="74">
        <f t="shared" si="830"/>
        <v>593.9131834357014</v>
      </c>
      <c r="AK4273" s="74">
        <f t="shared" si="831"/>
        <v>0.93417427693282351</v>
      </c>
      <c r="AL4273" s="73">
        <f t="shared" si="832"/>
        <v>0.93417427693282351</v>
      </c>
    </row>
    <row r="4274" spans="1:38">
      <c r="A4274" s="47" t="s">
        <v>262</v>
      </c>
      <c r="B4274" s="47" t="s">
        <v>40</v>
      </c>
      <c r="C4274" s="48">
        <v>40387</v>
      </c>
      <c r="D4274" s="49">
        <v>2010</v>
      </c>
      <c r="E4274" s="55">
        <v>0.41736111111111113</v>
      </c>
      <c r="F4274" s="55">
        <v>0.45208333333333334</v>
      </c>
      <c r="G4274" s="55">
        <f t="shared" si="833"/>
        <v>3.472222222222221E-2</v>
      </c>
      <c r="H4274" s="21">
        <v>2</v>
      </c>
      <c r="I4274" s="56">
        <v>2</v>
      </c>
      <c r="J4274" s="56">
        <v>4</v>
      </c>
      <c r="K4274" s="56">
        <v>4</v>
      </c>
      <c r="L4274" s="14" t="s">
        <v>48</v>
      </c>
      <c r="M4274" s="14" t="s">
        <v>49</v>
      </c>
      <c r="N4274" s="47">
        <v>1</v>
      </c>
      <c r="O4274" s="47">
        <f t="shared" si="812"/>
        <v>23.099999999999998</v>
      </c>
      <c r="P4274" s="52">
        <v>7</v>
      </c>
      <c r="Q4274" s="52">
        <f t="shared" si="828"/>
        <v>13.2</v>
      </c>
      <c r="R4274" s="21">
        <v>4</v>
      </c>
      <c r="S4274" s="21">
        <f t="shared" si="813"/>
        <v>23.099999999999998</v>
      </c>
      <c r="T4274" s="21">
        <v>7</v>
      </c>
      <c r="U4274" s="21" t="s">
        <v>43</v>
      </c>
      <c r="V4274" s="21" t="s">
        <v>43</v>
      </c>
      <c r="W4274" s="53">
        <v>27.849689999999999</v>
      </c>
      <c r="X4274" s="53">
        <v>-115.17116</v>
      </c>
      <c r="Y4274" s="67">
        <f t="shared" si="834"/>
        <v>55.400000000000006</v>
      </c>
      <c r="Z4274" s="56">
        <v>13</v>
      </c>
      <c r="AA4274" s="21">
        <v>6</v>
      </c>
      <c r="AB4274" s="54" t="s">
        <v>46</v>
      </c>
      <c r="AC4274" s="21">
        <v>6</v>
      </c>
      <c r="AD4274" s="51">
        <v>17</v>
      </c>
      <c r="AE4274" s="51">
        <v>1</v>
      </c>
      <c r="AF4274" s="21">
        <v>16</v>
      </c>
      <c r="AG4274" s="54">
        <v>300</v>
      </c>
      <c r="AI4274" s="70">
        <f t="shared" si="829"/>
        <v>13.9505</v>
      </c>
      <c r="AJ4274" s="74">
        <f t="shared" si="830"/>
        <v>359.80704047984557</v>
      </c>
      <c r="AK4274" s="74">
        <f t="shared" si="831"/>
        <v>0.32549830524759849</v>
      </c>
      <c r="AL4274" s="73">
        <f t="shared" si="832"/>
        <v>0.32549830524759849</v>
      </c>
    </row>
    <row r="4275" spans="1:38">
      <c r="A4275" s="47" t="s">
        <v>262</v>
      </c>
      <c r="B4275" s="47" t="s">
        <v>40</v>
      </c>
      <c r="C4275" s="48">
        <v>40387</v>
      </c>
      <c r="D4275" s="49">
        <v>2010</v>
      </c>
      <c r="E4275" s="55">
        <v>0.41736111111111113</v>
      </c>
      <c r="F4275" s="55">
        <v>0.45208333333333334</v>
      </c>
      <c r="G4275" s="55">
        <f t="shared" si="833"/>
        <v>3.472222222222221E-2</v>
      </c>
      <c r="H4275" s="21">
        <v>2</v>
      </c>
      <c r="I4275" s="56">
        <v>2</v>
      </c>
      <c r="J4275" s="56">
        <v>4</v>
      </c>
      <c r="K4275" s="56">
        <v>4</v>
      </c>
      <c r="L4275" s="14" t="s">
        <v>48</v>
      </c>
      <c r="M4275" s="14" t="s">
        <v>49</v>
      </c>
      <c r="N4275" s="47">
        <v>1</v>
      </c>
      <c r="O4275" s="47">
        <f t="shared" si="812"/>
        <v>23.099999999999998</v>
      </c>
      <c r="P4275" s="52">
        <v>7</v>
      </c>
      <c r="Q4275" s="52">
        <f t="shared" si="828"/>
        <v>13.2</v>
      </c>
      <c r="R4275" s="21">
        <v>4</v>
      </c>
      <c r="S4275" s="21">
        <f t="shared" si="813"/>
        <v>23.099999999999998</v>
      </c>
      <c r="T4275" s="21">
        <v>7</v>
      </c>
      <c r="U4275" s="21" t="s">
        <v>43</v>
      </c>
      <c r="V4275" s="21" t="s">
        <v>43</v>
      </c>
      <c r="W4275" s="53">
        <v>27.849689999999999</v>
      </c>
      <c r="X4275" s="53">
        <v>-115.17116</v>
      </c>
      <c r="Y4275" s="67">
        <f t="shared" si="834"/>
        <v>55.400000000000006</v>
      </c>
      <c r="Z4275" s="56">
        <v>13</v>
      </c>
      <c r="AA4275" s="21">
        <v>6</v>
      </c>
      <c r="AB4275" s="54" t="s">
        <v>46</v>
      </c>
      <c r="AC4275" s="21">
        <v>6</v>
      </c>
      <c r="AD4275" s="51">
        <v>19</v>
      </c>
      <c r="AE4275" s="51">
        <v>1</v>
      </c>
      <c r="AF4275" s="21">
        <v>16</v>
      </c>
      <c r="AG4275" s="54">
        <v>300</v>
      </c>
      <c r="AI4275" s="70">
        <f t="shared" si="829"/>
        <v>15.4465</v>
      </c>
      <c r="AJ4275" s="74">
        <f t="shared" si="830"/>
        <v>506.66058069508574</v>
      </c>
      <c r="AK4275" s="74">
        <f t="shared" si="831"/>
        <v>0.70731750980722297</v>
      </c>
      <c r="AL4275" s="73">
        <f t="shared" si="832"/>
        <v>0.70731750980722297</v>
      </c>
    </row>
    <row r="4276" spans="1:38">
      <c r="A4276" s="47" t="s">
        <v>262</v>
      </c>
      <c r="B4276" s="47" t="s">
        <v>40</v>
      </c>
      <c r="C4276" s="48">
        <v>40387</v>
      </c>
      <c r="D4276" s="49">
        <v>2010</v>
      </c>
      <c r="E4276" s="55">
        <v>0.41736111111111113</v>
      </c>
      <c r="F4276" s="55">
        <v>0.45208333333333334</v>
      </c>
      <c r="G4276" s="55">
        <f t="shared" si="833"/>
        <v>3.472222222222221E-2</v>
      </c>
      <c r="H4276" s="21">
        <v>2</v>
      </c>
      <c r="I4276" s="56">
        <v>2</v>
      </c>
      <c r="J4276" s="56">
        <v>4</v>
      </c>
      <c r="K4276" s="56">
        <v>4</v>
      </c>
      <c r="L4276" s="14" t="s">
        <v>48</v>
      </c>
      <c r="M4276" s="14" t="s">
        <v>49</v>
      </c>
      <c r="N4276" s="47">
        <v>1</v>
      </c>
      <c r="O4276" s="47">
        <f t="shared" si="812"/>
        <v>23.099999999999998</v>
      </c>
      <c r="P4276" s="52">
        <v>7</v>
      </c>
      <c r="Q4276" s="52">
        <f t="shared" si="828"/>
        <v>13.2</v>
      </c>
      <c r="R4276" s="21">
        <v>4</v>
      </c>
      <c r="S4276" s="21">
        <f t="shared" si="813"/>
        <v>23.099999999999998</v>
      </c>
      <c r="T4276" s="21">
        <v>7</v>
      </c>
      <c r="U4276" s="21" t="s">
        <v>43</v>
      </c>
      <c r="V4276" s="21" t="s">
        <v>43</v>
      </c>
      <c r="W4276" s="53">
        <v>27.849689999999999</v>
      </c>
      <c r="X4276" s="53">
        <v>-115.17116</v>
      </c>
      <c r="Y4276" s="67">
        <f t="shared" si="834"/>
        <v>55.400000000000006</v>
      </c>
      <c r="Z4276" s="56">
        <v>13</v>
      </c>
      <c r="AA4276" s="21">
        <v>6</v>
      </c>
      <c r="AB4276" s="54" t="s">
        <v>46</v>
      </c>
      <c r="AC4276" s="21">
        <v>6</v>
      </c>
      <c r="AD4276" s="51">
        <v>21</v>
      </c>
      <c r="AE4276" s="51">
        <v>1</v>
      </c>
      <c r="AF4276" s="21">
        <v>16</v>
      </c>
      <c r="AG4276" s="54">
        <v>300</v>
      </c>
      <c r="AI4276" s="70">
        <f t="shared" si="829"/>
        <v>16.942499999999999</v>
      </c>
      <c r="AJ4276" s="74">
        <f t="shared" si="830"/>
        <v>691.21379845369552</v>
      </c>
      <c r="AK4276" s="74">
        <f t="shared" si="831"/>
        <v>1.1871558759796081</v>
      </c>
      <c r="AL4276" s="73">
        <f t="shared" si="832"/>
        <v>1.1871558759796081</v>
      </c>
    </row>
    <row r="4277" spans="1:38">
      <c r="A4277" s="47" t="s">
        <v>262</v>
      </c>
      <c r="B4277" s="47" t="s">
        <v>40</v>
      </c>
      <c r="C4277" s="48">
        <v>40387</v>
      </c>
      <c r="D4277" s="49">
        <v>2010</v>
      </c>
      <c r="E4277" s="55">
        <v>0.41736111111111113</v>
      </c>
      <c r="F4277" s="55">
        <v>0.45208333333333334</v>
      </c>
      <c r="G4277" s="55">
        <f t="shared" si="833"/>
        <v>3.472222222222221E-2</v>
      </c>
      <c r="H4277" s="21">
        <v>2</v>
      </c>
      <c r="I4277" s="56">
        <v>2</v>
      </c>
      <c r="J4277" s="56">
        <v>4</v>
      </c>
      <c r="K4277" s="56">
        <v>4</v>
      </c>
      <c r="L4277" s="14" t="s">
        <v>48</v>
      </c>
      <c r="M4277" s="14" t="s">
        <v>49</v>
      </c>
      <c r="N4277" s="47">
        <v>1</v>
      </c>
      <c r="O4277" s="47">
        <f t="shared" si="812"/>
        <v>23.099999999999998</v>
      </c>
      <c r="P4277" s="52">
        <v>7</v>
      </c>
      <c r="Q4277" s="52">
        <f t="shared" si="828"/>
        <v>13.2</v>
      </c>
      <c r="R4277" s="21">
        <v>4</v>
      </c>
      <c r="S4277" s="21">
        <f t="shared" si="813"/>
        <v>23.099999999999998</v>
      </c>
      <c r="T4277" s="21">
        <v>7</v>
      </c>
      <c r="U4277" s="21" t="s">
        <v>43</v>
      </c>
      <c r="V4277" s="21" t="s">
        <v>43</v>
      </c>
      <c r="W4277" s="53">
        <v>27.849689999999999</v>
      </c>
      <c r="X4277" s="53">
        <v>-115.17116</v>
      </c>
      <c r="Y4277" s="67">
        <f t="shared" si="834"/>
        <v>55.400000000000006</v>
      </c>
      <c r="Z4277" s="56">
        <v>13</v>
      </c>
      <c r="AA4277" s="21">
        <v>6</v>
      </c>
      <c r="AB4277" s="54" t="s">
        <v>46</v>
      </c>
      <c r="AC4277" s="21">
        <v>7</v>
      </c>
      <c r="AD4277" s="51">
        <v>16</v>
      </c>
      <c r="AE4277" s="51">
        <v>1</v>
      </c>
      <c r="AF4277" s="21">
        <v>17</v>
      </c>
      <c r="AG4277" s="54">
        <v>300</v>
      </c>
      <c r="AI4277" s="70">
        <f t="shared" si="829"/>
        <v>13.202500000000001</v>
      </c>
      <c r="AJ4277" s="74">
        <f t="shared" si="830"/>
        <v>298.98731991165073</v>
      </c>
      <c r="AK4277" s="74">
        <f t="shared" si="831"/>
        <v>0.16736703177029189</v>
      </c>
      <c r="AL4277" s="73">
        <f t="shared" si="832"/>
        <v>0.16736703177029189</v>
      </c>
    </row>
    <row r="4278" spans="1:38">
      <c r="A4278" s="47" t="s">
        <v>262</v>
      </c>
      <c r="B4278" s="47" t="s">
        <v>40</v>
      </c>
      <c r="C4278" s="48">
        <v>40387</v>
      </c>
      <c r="D4278" s="49">
        <v>2010</v>
      </c>
      <c r="E4278" s="55">
        <v>0.41736111111111113</v>
      </c>
      <c r="F4278" s="55">
        <v>0.45208333333333334</v>
      </c>
      <c r="G4278" s="55">
        <f t="shared" si="833"/>
        <v>3.472222222222221E-2</v>
      </c>
      <c r="H4278" s="21">
        <v>2</v>
      </c>
      <c r="I4278" s="56">
        <v>2</v>
      </c>
      <c r="J4278" s="56">
        <v>4</v>
      </c>
      <c r="K4278" s="56">
        <v>4</v>
      </c>
      <c r="L4278" s="14" t="s">
        <v>48</v>
      </c>
      <c r="M4278" s="14" t="s">
        <v>49</v>
      </c>
      <c r="N4278" s="47">
        <v>1</v>
      </c>
      <c r="O4278" s="47">
        <f t="shared" si="812"/>
        <v>23.099999999999998</v>
      </c>
      <c r="P4278" s="52">
        <v>7</v>
      </c>
      <c r="Q4278" s="52">
        <f t="shared" si="828"/>
        <v>13.2</v>
      </c>
      <c r="R4278" s="21">
        <v>4</v>
      </c>
      <c r="S4278" s="21">
        <f t="shared" si="813"/>
        <v>23.099999999999998</v>
      </c>
      <c r="T4278" s="21">
        <v>7</v>
      </c>
      <c r="U4278" s="21" t="s">
        <v>43</v>
      </c>
      <c r="V4278" s="21" t="s">
        <v>43</v>
      </c>
      <c r="W4278" s="53">
        <v>27.849689999999999</v>
      </c>
      <c r="X4278" s="53">
        <v>-115.17116</v>
      </c>
      <c r="Y4278" s="67">
        <f t="shared" si="834"/>
        <v>55.400000000000006</v>
      </c>
      <c r="Z4278" s="56">
        <v>13</v>
      </c>
      <c r="AA4278" s="21">
        <v>6</v>
      </c>
      <c r="AB4278" s="54" t="s">
        <v>46</v>
      </c>
      <c r="AC4278" s="21">
        <v>8</v>
      </c>
      <c r="AD4278" s="51">
        <v>18</v>
      </c>
      <c r="AE4278" s="51">
        <v>1</v>
      </c>
      <c r="AF4278" s="21">
        <v>18</v>
      </c>
      <c r="AG4278" s="54">
        <v>300</v>
      </c>
      <c r="AI4278" s="70">
        <f t="shared" si="829"/>
        <v>14.698500000000001</v>
      </c>
      <c r="AJ4278" s="74">
        <f t="shared" si="830"/>
        <v>428.83019204754055</v>
      </c>
      <c r="AK4278" s="74">
        <f t="shared" si="831"/>
        <v>0.50495849932360548</v>
      </c>
      <c r="AL4278" s="73">
        <f t="shared" si="832"/>
        <v>0.50495849932360548</v>
      </c>
    </row>
    <row r="4279" spans="1:38">
      <c r="A4279" s="47" t="s">
        <v>262</v>
      </c>
      <c r="B4279" s="47" t="s">
        <v>40</v>
      </c>
      <c r="C4279" s="48">
        <v>40387</v>
      </c>
      <c r="D4279" s="49">
        <v>2010</v>
      </c>
      <c r="E4279" s="55">
        <v>0.41736111111111113</v>
      </c>
      <c r="F4279" s="55">
        <v>0.45208333333333334</v>
      </c>
      <c r="G4279" s="55">
        <f t="shared" si="833"/>
        <v>3.472222222222221E-2</v>
      </c>
      <c r="H4279" s="21">
        <v>2</v>
      </c>
      <c r="I4279" s="56">
        <v>2</v>
      </c>
      <c r="J4279" s="56">
        <v>4</v>
      </c>
      <c r="K4279" s="56">
        <v>4</v>
      </c>
      <c r="L4279" s="14" t="s">
        <v>48</v>
      </c>
      <c r="M4279" s="14" t="s">
        <v>49</v>
      </c>
      <c r="N4279" s="47">
        <v>1</v>
      </c>
      <c r="O4279" s="47">
        <f t="shared" si="812"/>
        <v>23.099999999999998</v>
      </c>
      <c r="P4279" s="52">
        <v>7</v>
      </c>
      <c r="Q4279" s="52">
        <f t="shared" si="828"/>
        <v>13.2</v>
      </c>
      <c r="R4279" s="21">
        <v>4</v>
      </c>
      <c r="S4279" s="21">
        <f t="shared" si="813"/>
        <v>23.099999999999998</v>
      </c>
      <c r="T4279" s="21">
        <v>7</v>
      </c>
      <c r="U4279" s="21" t="s">
        <v>43</v>
      </c>
      <c r="V4279" s="21" t="s">
        <v>43</v>
      </c>
      <c r="W4279" s="53">
        <v>27.849689999999999</v>
      </c>
      <c r="X4279" s="53">
        <v>-115.17116</v>
      </c>
      <c r="Y4279" s="67">
        <f t="shared" si="834"/>
        <v>55.400000000000006</v>
      </c>
      <c r="Z4279" s="56">
        <v>13</v>
      </c>
      <c r="AA4279" s="21">
        <v>6</v>
      </c>
      <c r="AB4279" s="54" t="s">
        <v>46</v>
      </c>
      <c r="AC4279" s="21">
        <v>8</v>
      </c>
      <c r="AD4279" s="51">
        <v>19</v>
      </c>
      <c r="AE4279" s="51">
        <v>1</v>
      </c>
      <c r="AF4279" s="21">
        <v>18</v>
      </c>
      <c r="AG4279" s="54">
        <v>300</v>
      </c>
      <c r="AI4279" s="70">
        <f t="shared" si="829"/>
        <v>15.4465</v>
      </c>
      <c r="AJ4279" s="74">
        <f t="shared" si="830"/>
        <v>506.66058069508574</v>
      </c>
      <c r="AK4279" s="74">
        <f t="shared" si="831"/>
        <v>0.70731750980722297</v>
      </c>
      <c r="AL4279" s="73">
        <f t="shared" si="832"/>
        <v>0.70731750980722297</v>
      </c>
    </row>
    <row r="4280" spans="1:38">
      <c r="A4280" s="47" t="s">
        <v>262</v>
      </c>
      <c r="B4280" s="47" t="s">
        <v>40</v>
      </c>
      <c r="C4280" s="48">
        <v>40387</v>
      </c>
      <c r="D4280" s="49">
        <v>2010</v>
      </c>
      <c r="E4280" s="55">
        <v>0.41736111111111113</v>
      </c>
      <c r="F4280" s="55">
        <v>0.45208333333333334</v>
      </c>
      <c r="G4280" s="55">
        <f t="shared" si="833"/>
        <v>3.472222222222221E-2</v>
      </c>
      <c r="H4280" s="21">
        <v>2</v>
      </c>
      <c r="I4280" s="56">
        <v>2</v>
      </c>
      <c r="J4280" s="56">
        <v>4</v>
      </c>
      <c r="K4280" s="56">
        <v>4</v>
      </c>
      <c r="L4280" s="14" t="s">
        <v>48</v>
      </c>
      <c r="M4280" s="14" t="s">
        <v>49</v>
      </c>
      <c r="N4280" s="47">
        <v>1</v>
      </c>
      <c r="O4280" s="47">
        <f t="shared" si="812"/>
        <v>23.099999999999998</v>
      </c>
      <c r="P4280" s="52">
        <v>7</v>
      </c>
      <c r="Q4280" s="52">
        <f t="shared" si="828"/>
        <v>13.2</v>
      </c>
      <c r="R4280" s="21">
        <v>4</v>
      </c>
      <c r="S4280" s="21">
        <f t="shared" si="813"/>
        <v>23.099999999999998</v>
      </c>
      <c r="T4280" s="21">
        <v>7</v>
      </c>
      <c r="U4280" s="21" t="s">
        <v>43</v>
      </c>
      <c r="V4280" s="21" t="s">
        <v>43</v>
      </c>
      <c r="W4280" s="53">
        <v>27.849689999999999</v>
      </c>
      <c r="X4280" s="53">
        <v>-115.17116</v>
      </c>
      <c r="Y4280" s="67">
        <f t="shared" si="834"/>
        <v>55.400000000000006</v>
      </c>
      <c r="Z4280" s="56">
        <v>13</v>
      </c>
      <c r="AA4280" s="21">
        <v>6</v>
      </c>
      <c r="AB4280" s="54" t="s">
        <v>46</v>
      </c>
      <c r="AC4280" s="21">
        <v>8</v>
      </c>
      <c r="AD4280" s="51">
        <v>19</v>
      </c>
      <c r="AE4280" s="51">
        <v>1</v>
      </c>
      <c r="AF4280" s="21">
        <v>18</v>
      </c>
      <c r="AG4280" s="54">
        <v>300</v>
      </c>
      <c r="AI4280" s="70">
        <f t="shared" si="829"/>
        <v>15.4465</v>
      </c>
      <c r="AJ4280" s="74">
        <f t="shared" si="830"/>
        <v>506.66058069508574</v>
      </c>
      <c r="AK4280" s="74">
        <f t="shared" si="831"/>
        <v>0.70731750980722297</v>
      </c>
      <c r="AL4280" s="73">
        <f t="shared" si="832"/>
        <v>0.70731750980722297</v>
      </c>
    </row>
    <row r="4281" spans="1:38">
      <c r="A4281" s="47" t="s">
        <v>262</v>
      </c>
      <c r="B4281" s="47" t="s">
        <v>40</v>
      </c>
      <c r="C4281" s="48">
        <v>40387</v>
      </c>
      <c r="D4281" s="49">
        <v>2010</v>
      </c>
      <c r="E4281" s="55">
        <v>0.41736111111111113</v>
      </c>
      <c r="F4281" s="55">
        <v>0.45208333333333334</v>
      </c>
      <c r="G4281" s="55">
        <f t="shared" si="833"/>
        <v>3.472222222222221E-2</v>
      </c>
      <c r="H4281" s="21">
        <v>2</v>
      </c>
      <c r="I4281" s="56">
        <v>2</v>
      </c>
      <c r="J4281" s="56">
        <v>4</v>
      </c>
      <c r="K4281" s="56">
        <v>4</v>
      </c>
      <c r="L4281" s="14" t="s">
        <v>48</v>
      </c>
      <c r="M4281" s="14" t="s">
        <v>49</v>
      </c>
      <c r="N4281" s="47">
        <v>1</v>
      </c>
      <c r="O4281" s="47">
        <f t="shared" si="812"/>
        <v>23.099999999999998</v>
      </c>
      <c r="P4281" s="52">
        <v>7</v>
      </c>
      <c r="Q4281" s="52">
        <f t="shared" si="828"/>
        <v>13.2</v>
      </c>
      <c r="R4281" s="21">
        <v>4</v>
      </c>
      <c r="S4281" s="21">
        <f t="shared" si="813"/>
        <v>23.099999999999998</v>
      </c>
      <c r="T4281" s="21">
        <v>7</v>
      </c>
      <c r="U4281" s="21" t="s">
        <v>43</v>
      </c>
      <c r="V4281" s="21" t="s">
        <v>43</v>
      </c>
      <c r="W4281" s="53">
        <v>27.849689999999999</v>
      </c>
      <c r="X4281" s="53">
        <v>-115.17116</v>
      </c>
      <c r="Y4281" s="67">
        <f t="shared" si="834"/>
        <v>55.400000000000006</v>
      </c>
      <c r="Z4281" s="56">
        <v>13</v>
      </c>
      <c r="AA4281" s="21">
        <v>6</v>
      </c>
      <c r="AB4281" s="54" t="s">
        <v>46</v>
      </c>
      <c r="AC4281" s="21">
        <v>9</v>
      </c>
      <c r="AD4281" s="51">
        <v>21</v>
      </c>
      <c r="AE4281" s="51">
        <v>1</v>
      </c>
      <c r="AF4281" s="21">
        <v>19</v>
      </c>
      <c r="AG4281" s="54">
        <v>300</v>
      </c>
      <c r="AI4281" s="70">
        <f t="shared" si="829"/>
        <v>16.942499999999999</v>
      </c>
      <c r="AJ4281" s="74">
        <f t="shared" si="830"/>
        <v>691.21379845369552</v>
      </c>
      <c r="AK4281" s="74">
        <f t="shared" si="831"/>
        <v>1.1871558759796081</v>
      </c>
      <c r="AL4281" s="73">
        <f t="shared" si="832"/>
        <v>1.1871558759796081</v>
      </c>
    </row>
    <row r="4282" spans="1:38">
      <c r="A4282" s="47" t="s">
        <v>262</v>
      </c>
      <c r="B4282" s="47" t="s">
        <v>40</v>
      </c>
      <c r="C4282" s="48">
        <v>40387</v>
      </c>
      <c r="D4282" s="49">
        <v>2010</v>
      </c>
      <c r="E4282" s="55">
        <v>0.41736111111111113</v>
      </c>
      <c r="F4282" s="55">
        <v>0.45208333333333334</v>
      </c>
      <c r="G4282" s="55">
        <f t="shared" si="833"/>
        <v>3.472222222222221E-2</v>
      </c>
      <c r="H4282" s="21">
        <v>2</v>
      </c>
      <c r="I4282" s="56">
        <v>2</v>
      </c>
      <c r="J4282" s="56">
        <v>4</v>
      </c>
      <c r="K4282" s="56">
        <v>4</v>
      </c>
      <c r="L4282" s="14" t="s">
        <v>48</v>
      </c>
      <c r="M4282" s="14" t="s">
        <v>49</v>
      </c>
      <c r="N4282" s="47">
        <v>1</v>
      </c>
      <c r="O4282" s="47">
        <f t="shared" si="812"/>
        <v>23.099999999999998</v>
      </c>
      <c r="P4282" s="52">
        <v>7</v>
      </c>
      <c r="Q4282" s="52">
        <f t="shared" si="828"/>
        <v>13.2</v>
      </c>
      <c r="R4282" s="21">
        <v>4</v>
      </c>
      <c r="S4282" s="21">
        <f t="shared" si="813"/>
        <v>23.099999999999998</v>
      </c>
      <c r="T4282" s="21">
        <v>7</v>
      </c>
      <c r="U4282" s="21" t="s">
        <v>43</v>
      </c>
      <c r="V4282" s="21" t="s">
        <v>43</v>
      </c>
      <c r="W4282" s="53">
        <v>27.849689999999999</v>
      </c>
      <c r="X4282" s="53">
        <v>-115.17116</v>
      </c>
      <c r="Y4282" s="67">
        <f t="shared" si="834"/>
        <v>55.400000000000006</v>
      </c>
      <c r="Z4282" s="56">
        <v>13</v>
      </c>
      <c r="AA4282" s="21">
        <v>6</v>
      </c>
      <c r="AB4282" s="54" t="s">
        <v>46</v>
      </c>
      <c r="AC4282" s="21">
        <v>9</v>
      </c>
      <c r="AD4282" s="51">
        <v>21</v>
      </c>
      <c r="AE4282" s="51">
        <v>1</v>
      </c>
      <c r="AF4282" s="21">
        <v>19</v>
      </c>
      <c r="AG4282" s="54">
        <v>300</v>
      </c>
      <c r="AI4282" s="70">
        <f t="shared" si="829"/>
        <v>16.942499999999999</v>
      </c>
      <c r="AJ4282" s="74">
        <f t="shared" si="830"/>
        <v>691.21379845369552</v>
      </c>
      <c r="AK4282" s="74">
        <f t="shared" si="831"/>
        <v>1.1871558759796081</v>
      </c>
      <c r="AL4282" s="73">
        <f t="shared" si="832"/>
        <v>1.1871558759796081</v>
      </c>
    </row>
    <row r="4283" spans="1:38">
      <c r="A4283" s="47" t="s">
        <v>262</v>
      </c>
      <c r="B4283" s="47" t="s">
        <v>40</v>
      </c>
      <c r="C4283" s="48">
        <v>40387</v>
      </c>
      <c r="D4283" s="49">
        <v>2010</v>
      </c>
      <c r="E4283" s="55">
        <v>0.41736111111111113</v>
      </c>
      <c r="F4283" s="55">
        <v>0.45208333333333334</v>
      </c>
      <c r="G4283" s="55">
        <f t="shared" si="833"/>
        <v>3.472222222222221E-2</v>
      </c>
      <c r="H4283" s="21">
        <v>2</v>
      </c>
      <c r="I4283" s="56">
        <v>2</v>
      </c>
      <c r="J4283" s="56">
        <v>4</v>
      </c>
      <c r="K4283" s="56">
        <v>4</v>
      </c>
      <c r="L4283" s="14" t="s">
        <v>48</v>
      </c>
      <c r="M4283" s="14" t="s">
        <v>49</v>
      </c>
      <c r="N4283" s="47">
        <v>1</v>
      </c>
      <c r="O4283" s="47">
        <f t="shared" si="812"/>
        <v>23.099999999999998</v>
      </c>
      <c r="P4283" s="52">
        <v>7</v>
      </c>
      <c r="Q4283" s="52">
        <f t="shared" si="828"/>
        <v>13.2</v>
      </c>
      <c r="R4283" s="21">
        <v>4</v>
      </c>
      <c r="S4283" s="21">
        <f t="shared" si="813"/>
        <v>23.099999999999998</v>
      </c>
      <c r="T4283" s="21">
        <v>7</v>
      </c>
      <c r="U4283" s="21" t="s">
        <v>43</v>
      </c>
      <c r="V4283" s="21" t="s">
        <v>43</v>
      </c>
      <c r="W4283" s="53">
        <v>27.849689999999999</v>
      </c>
      <c r="X4283" s="53">
        <v>-115.17116</v>
      </c>
      <c r="Y4283" s="67">
        <f t="shared" si="834"/>
        <v>55.400000000000006</v>
      </c>
      <c r="Z4283" s="56">
        <v>13</v>
      </c>
      <c r="AA4283" s="21">
        <v>6</v>
      </c>
      <c r="AB4283" s="54" t="s">
        <v>46</v>
      </c>
      <c r="AC4283" s="21">
        <v>10</v>
      </c>
      <c r="AD4283" s="51">
        <v>18</v>
      </c>
      <c r="AE4283" s="51">
        <v>1</v>
      </c>
      <c r="AF4283" s="21">
        <v>22</v>
      </c>
      <c r="AG4283" s="54">
        <v>300</v>
      </c>
      <c r="AI4283" s="70">
        <f t="shared" si="829"/>
        <v>14.698500000000001</v>
      </c>
      <c r="AJ4283" s="74">
        <f t="shared" si="830"/>
        <v>428.83019204754055</v>
      </c>
      <c r="AK4283" s="74">
        <f t="shared" si="831"/>
        <v>0.50495849932360548</v>
      </c>
      <c r="AL4283" s="73">
        <f t="shared" si="832"/>
        <v>0.50495849932360548</v>
      </c>
    </row>
    <row r="4284" spans="1:38">
      <c r="A4284" s="47" t="s">
        <v>262</v>
      </c>
      <c r="B4284" s="47" t="s">
        <v>40</v>
      </c>
      <c r="C4284" s="48">
        <v>40387</v>
      </c>
      <c r="D4284" s="49">
        <v>2010</v>
      </c>
      <c r="E4284" s="55">
        <v>0.41736111111111113</v>
      </c>
      <c r="F4284" s="55">
        <v>0.45208333333333334</v>
      </c>
      <c r="G4284" s="55">
        <f t="shared" si="833"/>
        <v>3.472222222222221E-2</v>
      </c>
      <c r="H4284" s="21">
        <v>2</v>
      </c>
      <c r="I4284" s="56">
        <v>2</v>
      </c>
      <c r="J4284" s="56">
        <v>4</v>
      </c>
      <c r="K4284" s="56">
        <v>4</v>
      </c>
      <c r="L4284" s="14" t="s">
        <v>48</v>
      </c>
      <c r="M4284" s="14" t="s">
        <v>49</v>
      </c>
      <c r="N4284" s="47">
        <v>1</v>
      </c>
      <c r="O4284" s="47">
        <f t="shared" si="812"/>
        <v>23.099999999999998</v>
      </c>
      <c r="P4284" s="52">
        <v>7</v>
      </c>
      <c r="Q4284" s="52">
        <f t="shared" si="828"/>
        <v>13.2</v>
      </c>
      <c r="R4284" s="21">
        <v>4</v>
      </c>
      <c r="S4284" s="21">
        <f t="shared" si="813"/>
        <v>23.099999999999998</v>
      </c>
      <c r="T4284" s="21">
        <v>7</v>
      </c>
      <c r="U4284" s="21" t="s">
        <v>43</v>
      </c>
      <c r="V4284" s="21" t="s">
        <v>43</v>
      </c>
      <c r="W4284" s="53">
        <v>27.849689999999999</v>
      </c>
      <c r="X4284" s="53">
        <v>-115.17116</v>
      </c>
      <c r="Y4284" s="67">
        <f t="shared" si="834"/>
        <v>55.400000000000006</v>
      </c>
      <c r="Z4284" s="56">
        <v>13</v>
      </c>
      <c r="AA4284" s="21">
        <v>6</v>
      </c>
      <c r="AB4284" s="54" t="s">
        <v>46</v>
      </c>
      <c r="AC4284" s="21">
        <v>10</v>
      </c>
      <c r="AD4284" s="51">
        <v>20</v>
      </c>
      <c r="AE4284" s="51">
        <v>1</v>
      </c>
      <c r="AF4284" s="21">
        <v>22</v>
      </c>
      <c r="AG4284" s="54">
        <v>300</v>
      </c>
      <c r="AI4284" s="70">
        <f t="shared" si="829"/>
        <v>16.194500000000001</v>
      </c>
      <c r="AJ4284" s="74">
        <f t="shared" si="830"/>
        <v>593.9131834357014</v>
      </c>
      <c r="AK4284" s="74">
        <f t="shared" si="831"/>
        <v>0.93417427693282351</v>
      </c>
      <c r="AL4284" s="73">
        <f t="shared" si="832"/>
        <v>0.93417427693282351</v>
      </c>
    </row>
    <row r="4285" spans="1:38">
      <c r="A4285" s="47" t="s">
        <v>262</v>
      </c>
      <c r="B4285" s="47" t="s">
        <v>40</v>
      </c>
      <c r="C4285" s="48">
        <v>40387</v>
      </c>
      <c r="D4285" s="49">
        <v>2010</v>
      </c>
      <c r="E4285" s="55">
        <v>0.41736111111111113</v>
      </c>
      <c r="F4285" s="55">
        <v>0.45208333333333334</v>
      </c>
      <c r="G4285" s="55">
        <f t="shared" si="833"/>
        <v>3.472222222222221E-2</v>
      </c>
      <c r="H4285" s="21">
        <v>2</v>
      </c>
      <c r="I4285" s="56">
        <v>2</v>
      </c>
      <c r="J4285" s="56">
        <v>4</v>
      </c>
      <c r="K4285" s="56">
        <v>4</v>
      </c>
      <c r="L4285" s="14" t="s">
        <v>48</v>
      </c>
      <c r="M4285" s="14" t="s">
        <v>49</v>
      </c>
      <c r="N4285" s="47">
        <v>1</v>
      </c>
      <c r="O4285" s="47">
        <f t="shared" ref="O4285:O4333" si="835">P4285*3.3</f>
        <v>23.099999999999998</v>
      </c>
      <c r="P4285" s="52">
        <v>7</v>
      </c>
      <c r="Q4285" s="52">
        <f t="shared" si="828"/>
        <v>13.2</v>
      </c>
      <c r="R4285" s="21">
        <v>4</v>
      </c>
      <c r="S4285" s="21">
        <f t="shared" ref="S4285:S4333" si="836">T4285*3.3</f>
        <v>23.099999999999998</v>
      </c>
      <c r="T4285" s="21">
        <v>7</v>
      </c>
      <c r="U4285" s="21" t="s">
        <v>43</v>
      </c>
      <c r="V4285" s="21" t="s">
        <v>43</v>
      </c>
      <c r="W4285" s="53">
        <v>27.849689999999999</v>
      </c>
      <c r="X4285" s="53">
        <v>-115.17116</v>
      </c>
      <c r="Y4285" s="67">
        <f t="shared" si="834"/>
        <v>55.400000000000006</v>
      </c>
      <c r="Z4285" s="56">
        <v>13</v>
      </c>
      <c r="AA4285" s="21">
        <v>6</v>
      </c>
      <c r="AB4285" s="54" t="s">
        <v>46</v>
      </c>
      <c r="AC4285" s="21">
        <v>10</v>
      </c>
      <c r="AD4285" s="51">
        <v>20</v>
      </c>
      <c r="AE4285" s="51">
        <v>1</v>
      </c>
      <c r="AF4285" s="21">
        <v>22</v>
      </c>
      <c r="AG4285" s="54">
        <v>300</v>
      </c>
      <c r="AI4285" s="70">
        <f t="shared" si="829"/>
        <v>16.194500000000001</v>
      </c>
      <c r="AJ4285" s="74">
        <f t="shared" si="830"/>
        <v>593.9131834357014</v>
      </c>
      <c r="AK4285" s="74">
        <f t="shared" si="831"/>
        <v>0.93417427693282351</v>
      </c>
      <c r="AL4285" s="73">
        <f t="shared" si="832"/>
        <v>0.93417427693282351</v>
      </c>
    </row>
    <row r="4286" spans="1:38">
      <c r="A4286" s="47" t="s">
        <v>262</v>
      </c>
      <c r="B4286" s="47" t="s">
        <v>40</v>
      </c>
      <c r="C4286" s="48">
        <v>40387</v>
      </c>
      <c r="D4286" s="49">
        <v>2010</v>
      </c>
      <c r="E4286" s="55">
        <v>0.41736111111111113</v>
      </c>
      <c r="F4286" s="55">
        <v>0.45208333333333334</v>
      </c>
      <c r="G4286" s="55">
        <f t="shared" si="833"/>
        <v>3.472222222222221E-2</v>
      </c>
      <c r="H4286" s="21">
        <v>2</v>
      </c>
      <c r="I4286" s="56">
        <v>2</v>
      </c>
      <c r="J4286" s="56">
        <v>4</v>
      </c>
      <c r="K4286" s="56">
        <v>4</v>
      </c>
      <c r="L4286" s="14" t="s">
        <v>48</v>
      </c>
      <c r="M4286" s="14" t="s">
        <v>49</v>
      </c>
      <c r="N4286" s="47">
        <v>1</v>
      </c>
      <c r="O4286" s="47">
        <f t="shared" si="835"/>
        <v>23.099999999999998</v>
      </c>
      <c r="P4286" s="52">
        <v>7</v>
      </c>
      <c r="Q4286" s="52">
        <f t="shared" si="828"/>
        <v>13.2</v>
      </c>
      <c r="R4286" s="21">
        <v>4</v>
      </c>
      <c r="S4286" s="21">
        <f t="shared" si="836"/>
        <v>23.099999999999998</v>
      </c>
      <c r="T4286" s="21">
        <v>7</v>
      </c>
      <c r="U4286" s="21" t="s">
        <v>43</v>
      </c>
      <c r="V4286" s="21" t="s">
        <v>43</v>
      </c>
      <c r="W4286" s="53">
        <v>27.849689999999999</v>
      </c>
      <c r="X4286" s="53">
        <v>-115.17116</v>
      </c>
      <c r="Y4286" s="67">
        <f t="shared" si="834"/>
        <v>55.400000000000006</v>
      </c>
      <c r="Z4286" s="56">
        <v>13</v>
      </c>
      <c r="AA4286" s="21">
        <v>6</v>
      </c>
      <c r="AB4286" s="54" t="s">
        <v>46</v>
      </c>
      <c r="AC4286" s="21">
        <v>10</v>
      </c>
      <c r="AD4286" s="51">
        <v>21</v>
      </c>
      <c r="AE4286" s="51">
        <v>1</v>
      </c>
      <c r="AF4286" s="21">
        <v>22</v>
      </c>
      <c r="AG4286" s="54">
        <v>300</v>
      </c>
      <c r="AI4286" s="70">
        <f t="shared" si="829"/>
        <v>16.942499999999999</v>
      </c>
      <c r="AJ4286" s="74">
        <f t="shared" si="830"/>
        <v>691.21379845369552</v>
      </c>
      <c r="AK4286" s="74">
        <f t="shared" si="831"/>
        <v>1.1871558759796081</v>
      </c>
      <c r="AL4286" s="73">
        <f t="shared" si="832"/>
        <v>1.1871558759796081</v>
      </c>
    </row>
    <row r="4287" spans="1:38">
      <c r="A4287" s="47" t="s">
        <v>262</v>
      </c>
      <c r="B4287" s="47" t="s">
        <v>40</v>
      </c>
      <c r="C4287" s="48">
        <v>40387</v>
      </c>
      <c r="D4287" s="49">
        <v>2010</v>
      </c>
      <c r="E4287" s="55">
        <v>0.41736111111111113</v>
      </c>
      <c r="F4287" s="55">
        <v>0.45208333333333334</v>
      </c>
      <c r="G4287" s="55">
        <f t="shared" si="833"/>
        <v>3.472222222222221E-2</v>
      </c>
      <c r="H4287" s="21">
        <v>2</v>
      </c>
      <c r="I4287" s="56">
        <v>2</v>
      </c>
      <c r="J4287" s="56">
        <v>4</v>
      </c>
      <c r="K4287" s="56">
        <v>4</v>
      </c>
      <c r="L4287" s="14" t="s">
        <v>48</v>
      </c>
      <c r="M4287" s="14" t="s">
        <v>49</v>
      </c>
      <c r="N4287" s="47">
        <v>1</v>
      </c>
      <c r="O4287" s="47">
        <f t="shared" si="835"/>
        <v>23.099999999999998</v>
      </c>
      <c r="P4287" s="52">
        <v>7</v>
      </c>
      <c r="Q4287" s="52">
        <f t="shared" si="828"/>
        <v>13.2</v>
      </c>
      <c r="R4287" s="21">
        <v>4</v>
      </c>
      <c r="S4287" s="21">
        <f t="shared" si="836"/>
        <v>23.099999999999998</v>
      </c>
      <c r="T4287" s="21">
        <v>7</v>
      </c>
      <c r="U4287" s="21" t="s">
        <v>43</v>
      </c>
      <c r="V4287" s="21" t="s">
        <v>43</v>
      </c>
      <c r="W4287" s="53">
        <v>27.849689999999999</v>
      </c>
      <c r="X4287" s="53">
        <v>-115.17116</v>
      </c>
      <c r="Y4287" s="67">
        <f t="shared" si="834"/>
        <v>55.400000000000006</v>
      </c>
      <c r="Z4287" s="56">
        <v>13</v>
      </c>
      <c r="AA4287" s="21">
        <v>6</v>
      </c>
      <c r="AB4287" s="54" t="s">
        <v>46</v>
      </c>
      <c r="AC4287" s="21">
        <v>11</v>
      </c>
      <c r="AD4287" s="51">
        <v>18</v>
      </c>
      <c r="AE4287" s="51">
        <v>1</v>
      </c>
      <c r="AF4287" s="21">
        <v>26</v>
      </c>
      <c r="AG4287" s="54">
        <v>300</v>
      </c>
      <c r="AI4287" s="70">
        <f t="shared" si="829"/>
        <v>14.698500000000001</v>
      </c>
      <c r="AJ4287" s="74">
        <f t="shared" si="830"/>
        <v>428.83019204754055</v>
      </c>
      <c r="AK4287" s="74">
        <f t="shared" si="831"/>
        <v>0.50495849932360548</v>
      </c>
      <c r="AL4287" s="73">
        <f t="shared" si="832"/>
        <v>0.50495849932360548</v>
      </c>
    </row>
    <row r="4288" spans="1:38">
      <c r="A4288" s="47" t="s">
        <v>262</v>
      </c>
      <c r="B4288" s="47" t="s">
        <v>40</v>
      </c>
      <c r="C4288" s="48">
        <v>40387</v>
      </c>
      <c r="D4288" s="49">
        <v>2010</v>
      </c>
      <c r="E4288" s="55">
        <v>0.41736111111111113</v>
      </c>
      <c r="F4288" s="55">
        <v>0.45208333333333334</v>
      </c>
      <c r="G4288" s="55">
        <f t="shared" si="833"/>
        <v>3.472222222222221E-2</v>
      </c>
      <c r="H4288" s="21">
        <v>2</v>
      </c>
      <c r="I4288" s="56">
        <v>2</v>
      </c>
      <c r="J4288" s="56">
        <v>4</v>
      </c>
      <c r="K4288" s="56">
        <v>4</v>
      </c>
      <c r="L4288" s="14" t="s">
        <v>48</v>
      </c>
      <c r="M4288" s="14" t="s">
        <v>49</v>
      </c>
      <c r="N4288" s="47">
        <v>1</v>
      </c>
      <c r="O4288" s="47">
        <f t="shared" si="835"/>
        <v>23.099999999999998</v>
      </c>
      <c r="P4288" s="52">
        <v>7</v>
      </c>
      <c r="Q4288" s="52">
        <f t="shared" si="828"/>
        <v>13.2</v>
      </c>
      <c r="R4288" s="21">
        <v>4</v>
      </c>
      <c r="S4288" s="21">
        <f t="shared" si="836"/>
        <v>23.099999999999998</v>
      </c>
      <c r="T4288" s="21">
        <v>7</v>
      </c>
      <c r="U4288" s="21" t="s">
        <v>43</v>
      </c>
      <c r="V4288" s="21" t="s">
        <v>43</v>
      </c>
      <c r="W4288" s="53">
        <v>27.849689999999999</v>
      </c>
      <c r="X4288" s="53">
        <v>-115.17116</v>
      </c>
      <c r="Y4288" s="67">
        <f t="shared" si="834"/>
        <v>55.400000000000006</v>
      </c>
      <c r="Z4288" s="56">
        <v>13</v>
      </c>
      <c r="AA4288" s="21">
        <v>6</v>
      </c>
      <c r="AB4288" s="54" t="s">
        <v>46</v>
      </c>
      <c r="AC4288" s="21">
        <v>11</v>
      </c>
      <c r="AD4288" s="51">
        <v>20</v>
      </c>
      <c r="AE4288" s="51">
        <v>1</v>
      </c>
      <c r="AF4288" s="21">
        <v>26</v>
      </c>
      <c r="AG4288" s="54">
        <v>300</v>
      </c>
      <c r="AI4288" s="70">
        <f t="shared" si="829"/>
        <v>16.194500000000001</v>
      </c>
      <c r="AJ4288" s="74">
        <f t="shared" si="830"/>
        <v>593.9131834357014</v>
      </c>
      <c r="AK4288" s="74">
        <f t="shared" si="831"/>
        <v>0.93417427693282351</v>
      </c>
      <c r="AL4288" s="73">
        <f t="shared" si="832"/>
        <v>0.93417427693282351</v>
      </c>
    </row>
    <row r="4289" spans="1:38">
      <c r="A4289" s="47" t="s">
        <v>262</v>
      </c>
      <c r="B4289" s="47" t="s">
        <v>40</v>
      </c>
      <c r="C4289" s="48">
        <v>40387</v>
      </c>
      <c r="D4289" s="49">
        <v>2010</v>
      </c>
      <c r="E4289" s="55">
        <v>0.41736111111111113</v>
      </c>
      <c r="F4289" s="55">
        <v>0.45208333333333334</v>
      </c>
      <c r="G4289" s="55">
        <f t="shared" si="833"/>
        <v>3.472222222222221E-2</v>
      </c>
      <c r="H4289" s="21">
        <v>2</v>
      </c>
      <c r="I4289" s="56">
        <v>2</v>
      </c>
      <c r="J4289" s="56">
        <v>4</v>
      </c>
      <c r="K4289" s="56">
        <v>4</v>
      </c>
      <c r="L4289" s="14" t="s">
        <v>48</v>
      </c>
      <c r="M4289" s="14" t="s">
        <v>49</v>
      </c>
      <c r="N4289" s="47">
        <v>1</v>
      </c>
      <c r="O4289" s="47">
        <f t="shared" si="835"/>
        <v>23.099999999999998</v>
      </c>
      <c r="P4289" s="52">
        <v>7</v>
      </c>
      <c r="Q4289" s="52">
        <f t="shared" si="828"/>
        <v>13.2</v>
      </c>
      <c r="R4289" s="21">
        <v>4</v>
      </c>
      <c r="S4289" s="21">
        <f t="shared" si="836"/>
        <v>23.099999999999998</v>
      </c>
      <c r="T4289" s="21">
        <v>7</v>
      </c>
      <c r="U4289" s="21" t="s">
        <v>43</v>
      </c>
      <c r="V4289" s="21" t="s">
        <v>43</v>
      </c>
      <c r="W4289" s="53">
        <v>27.849689999999999</v>
      </c>
      <c r="X4289" s="53">
        <v>-115.17116</v>
      </c>
      <c r="Y4289" s="67">
        <f t="shared" si="834"/>
        <v>55.400000000000006</v>
      </c>
      <c r="Z4289" s="56">
        <v>13</v>
      </c>
      <c r="AA4289" s="21">
        <v>6</v>
      </c>
      <c r="AB4289" s="54" t="s">
        <v>46</v>
      </c>
      <c r="AC4289" s="21">
        <v>11</v>
      </c>
      <c r="AD4289" s="51">
        <v>21</v>
      </c>
      <c r="AE4289" s="51">
        <v>1</v>
      </c>
      <c r="AF4289" s="21">
        <v>26</v>
      </c>
      <c r="AG4289" s="54">
        <v>300</v>
      </c>
      <c r="AI4289" s="70">
        <f t="shared" si="829"/>
        <v>16.942499999999999</v>
      </c>
      <c r="AJ4289" s="74">
        <f t="shared" si="830"/>
        <v>691.21379845369552</v>
      </c>
      <c r="AK4289" s="74">
        <f t="shared" si="831"/>
        <v>1.1871558759796081</v>
      </c>
      <c r="AL4289" s="73">
        <f t="shared" si="832"/>
        <v>1.1871558759796081</v>
      </c>
    </row>
    <row r="4290" spans="1:38">
      <c r="A4290" s="47" t="s">
        <v>262</v>
      </c>
      <c r="B4290" s="47" t="s">
        <v>40</v>
      </c>
      <c r="C4290" s="48">
        <v>40387</v>
      </c>
      <c r="D4290" s="49">
        <v>2010</v>
      </c>
      <c r="E4290" s="55">
        <v>0.41736111111111113</v>
      </c>
      <c r="F4290" s="55">
        <v>0.45208333333333334</v>
      </c>
      <c r="G4290" s="55">
        <f t="shared" si="833"/>
        <v>3.472222222222221E-2</v>
      </c>
      <c r="H4290" s="21">
        <v>2</v>
      </c>
      <c r="I4290" s="56">
        <v>2</v>
      </c>
      <c r="J4290" s="56">
        <v>4</v>
      </c>
      <c r="K4290" s="56">
        <v>4</v>
      </c>
      <c r="L4290" s="14" t="s">
        <v>48</v>
      </c>
      <c r="M4290" s="14" t="s">
        <v>49</v>
      </c>
      <c r="N4290" s="47">
        <v>1</v>
      </c>
      <c r="O4290" s="47">
        <f t="shared" si="835"/>
        <v>23.099999999999998</v>
      </c>
      <c r="P4290" s="52">
        <v>7</v>
      </c>
      <c r="Q4290" s="52">
        <f t="shared" si="828"/>
        <v>13.2</v>
      </c>
      <c r="R4290" s="21">
        <v>4</v>
      </c>
      <c r="S4290" s="21">
        <f t="shared" si="836"/>
        <v>23.099999999999998</v>
      </c>
      <c r="T4290" s="21">
        <v>7</v>
      </c>
      <c r="U4290" s="21" t="s">
        <v>43</v>
      </c>
      <c r="V4290" s="21" t="s">
        <v>43</v>
      </c>
      <c r="W4290" s="53">
        <v>27.849689999999999</v>
      </c>
      <c r="X4290" s="53">
        <v>-115.17116</v>
      </c>
      <c r="Y4290" s="67">
        <f t="shared" si="834"/>
        <v>55.400000000000006</v>
      </c>
      <c r="Z4290" s="56">
        <v>13</v>
      </c>
      <c r="AA4290" s="21">
        <v>6</v>
      </c>
      <c r="AB4290" s="54" t="s">
        <v>46</v>
      </c>
      <c r="AC4290" s="21">
        <v>11</v>
      </c>
      <c r="AD4290" s="51">
        <v>21</v>
      </c>
      <c r="AE4290" s="51">
        <v>1</v>
      </c>
      <c r="AF4290" s="21">
        <v>26</v>
      </c>
      <c r="AG4290" s="54">
        <v>300</v>
      </c>
      <c r="AI4290" s="70">
        <f t="shared" si="829"/>
        <v>16.942499999999999</v>
      </c>
      <c r="AJ4290" s="74">
        <f t="shared" si="830"/>
        <v>691.21379845369552</v>
      </c>
      <c r="AK4290" s="74">
        <f t="shared" si="831"/>
        <v>1.1871558759796081</v>
      </c>
      <c r="AL4290" s="73">
        <f t="shared" si="832"/>
        <v>1.1871558759796081</v>
      </c>
    </row>
    <row r="4291" spans="1:38">
      <c r="A4291" s="47" t="s">
        <v>262</v>
      </c>
      <c r="B4291" s="47" t="s">
        <v>40</v>
      </c>
      <c r="C4291" s="48">
        <v>40387</v>
      </c>
      <c r="D4291" s="49">
        <v>2010</v>
      </c>
      <c r="E4291" s="55">
        <v>0.41736111111111113</v>
      </c>
      <c r="F4291" s="55">
        <v>0.45208333333333334</v>
      </c>
      <c r="G4291" s="55">
        <f t="shared" si="833"/>
        <v>3.472222222222221E-2</v>
      </c>
      <c r="H4291" s="21">
        <v>2</v>
      </c>
      <c r="I4291" s="56">
        <v>2</v>
      </c>
      <c r="J4291" s="56">
        <v>4</v>
      </c>
      <c r="K4291" s="56">
        <v>4</v>
      </c>
      <c r="L4291" s="14" t="s">
        <v>48</v>
      </c>
      <c r="M4291" s="14" t="s">
        <v>49</v>
      </c>
      <c r="N4291" s="47">
        <v>1</v>
      </c>
      <c r="O4291" s="47">
        <f t="shared" si="835"/>
        <v>23.099999999999998</v>
      </c>
      <c r="P4291" s="52">
        <v>7</v>
      </c>
      <c r="Q4291" s="52">
        <f t="shared" si="828"/>
        <v>13.2</v>
      </c>
      <c r="R4291" s="21">
        <v>4</v>
      </c>
      <c r="S4291" s="21">
        <f t="shared" si="836"/>
        <v>23.099999999999998</v>
      </c>
      <c r="T4291" s="21">
        <v>7</v>
      </c>
      <c r="U4291" s="21" t="s">
        <v>43</v>
      </c>
      <c r="V4291" s="21" t="s">
        <v>43</v>
      </c>
      <c r="W4291" s="53">
        <v>27.849689999999999</v>
      </c>
      <c r="X4291" s="53">
        <v>-115.17116</v>
      </c>
      <c r="Y4291" s="67">
        <f t="shared" si="834"/>
        <v>55.400000000000006</v>
      </c>
      <c r="Z4291" s="56">
        <v>13</v>
      </c>
      <c r="AA4291" s="21">
        <v>6</v>
      </c>
      <c r="AB4291" s="54" t="s">
        <v>46</v>
      </c>
      <c r="AC4291" s="21">
        <v>12</v>
      </c>
      <c r="AD4291" s="51">
        <v>15</v>
      </c>
      <c r="AE4291" s="51">
        <v>1</v>
      </c>
      <c r="AF4291" s="21">
        <v>34</v>
      </c>
      <c r="AG4291" s="54">
        <v>300</v>
      </c>
      <c r="AI4291" s="70">
        <f t="shared" si="829"/>
        <v>12.454500000000001</v>
      </c>
      <c r="AJ4291" s="74">
        <f t="shared" si="830"/>
        <v>245.7787754986133</v>
      </c>
      <c r="AK4291" s="74">
        <f t="shared" si="831"/>
        <v>2.9024816296394529E-2</v>
      </c>
      <c r="AL4291" s="73">
        <f t="shared" si="832"/>
        <v>2.9024816296394529E-2</v>
      </c>
    </row>
    <row r="4292" spans="1:38">
      <c r="A4292" s="47" t="s">
        <v>262</v>
      </c>
      <c r="B4292" s="47" t="s">
        <v>40</v>
      </c>
      <c r="C4292" s="48">
        <v>40387</v>
      </c>
      <c r="D4292" s="49">
        <v>2010</v>
      </c>
      <c r="E4292" s="55">
        <v>0.41736111111111113</v>
      </c>
      <c r="F4292" s="55">
        <v>0.45208333333333334</v>
      </c>
      <c r="G4292" s="55">
        <f t="shared" si="833"/>
        <v>3.472222222222221E-2</v>
      </c>
      <c r="H4292" s="21">
        <v>2</v>
      </c>
      <c r="I4292" s="56">
        <v>2</v>
      </c>
      <c r="J4292" s="56">
        <v>4</v>
      </c>
      <c r="K4292" s="56">
        <v>4</v>
      </c>
      <c r="L4292" s="14" t="s">
        <v>48</v>
      </c>
      <c r="M4292" s="14" t="s">
        <v>49</v>
      </c>
      <c r="N4292" s="47">
        <v>1</v>
      </c>
      <c r="O4292" s="47">
        <f t="shared" si="835"/>
        <v>23.099999999999998</v>
      </c>
      <c r="P4292" s="52">
        <v>7</v>
      </c>
      <c r="Q4292" s="52">
        <f t="shared" si="828"/>
        <v>13.2</v>
      </c>
      <c r="R4292" s="21">
        <v>4</v>
      </c>
      <c r="S4292" s="21">
        <f t="shared" si="836"/>
        <v>23.099999999999998</v>
      </c>
      <c r="T4292" s="21">
        <v>7</v>
      </c>
      <c r="U4292" s="21" t="s">
        <v>43</v>
      </c>
      <c r="V4292" s="21" t="s">
        <v>43</v>
      </c>
      <c r="W4292" s="53">
        <v>27.849689999999999</v>
      </c>
      <c r="X4292" s="53">
        <v>-115.17116</v>
      </c>
      <c r="Y4292" s="67">
        <f t="shared" si="834"/>
        <v>55.400000000000006</v>
      </c>
      <c r="Z4292" s="56">
        <v>13</v>
      </c>
      <c r="AA4292" s="21">
        <v>6</v>
      </c>
      <c r="AB4292" s="54" t="s">
        <v>46</v>
      </c>
      <c r="AC4292" s="21">
        <v>12</v>
      </c>
      <c r="AD4292" s="51">
        <v>18</v>
      </c>
      <c r="AE4292" s="51">
        <v>1</v>
      </c>
      <c r="AF4292" s="21">
        <v>34</v>
      </c>
      <c r="AG4292" s="54">
        <v>300</v>
      </c>
      <c r="AI4292" s="70">
        <f t="shared" si="829"/>
        <v>14.698500000000001</v>
      </c>
      <c r="AJ4292" s="74">
        <f t="shared" si="830"/>
        <v>428.83019204754055</v>
      </c>
      <c r="AK4292" s="74">
        <f t="shared" si="831"/>
        <v>0.50495849932360548</v>
      </c>
      <c r="AL4292" s="73">
        <f t="shared" si="832"/>
        <v>0.50495849932360548</v>
      </c>
    </row>
    <row r="4293" spans="1:38">
      <c r="A4293" s="47" t="s">
        <v>262</v>
      </c>
      <c r="B4293" s="47" t="s">
        <v>40</v>
      </c>
      <c r="C4293" s="48">
        <v>40387</v>
      </c>
      <c r="D4293" s="49">
        <v>2010</v>
      </c>
      <c r="E4293" s="55">
        <v>0.41736111111111113</v>
      </c>
      <c r="F4293" s="55">
        <v>0.45208333333333334</v>
      </c>
      <c r="G4293" s="55">
        <f t="shared" si="833"/>
        <v>3.472222222222221E-2</v>
      </c>
      <c r="H4293" s="21">
        <v>2</v>
      </c>
      <c r="I4293" s="56">
        <v>2</v>
      </c>
      <c r="J4293" s="56">
        <v>4</v>
      </c>
      <c r="K4293" s="56">
        <v>4</v>
      </c>
      <c r="L4293" s="14" t="s">
        <v>48</v>
      </c>
      <c r="M4293" s="14" t="s">
        <v>49</v>
      </c>
      <c r="N4293" s="47">
        <v>1</v>
      </c>
      <c r="O4293" s="47">
        <f t="shared" si="835"/>
        <v>23.099999999999998</v>
      </c>
      <c r="P4293" s="52">
        <v>7</v>
      </c>
      <c r="Q4293" s="52">
        <f t="shared" si="828"/>
        <v>13.2</v>
      </c>
      <c r="R4293" s="21">
        <v>4</v>
      </c>
      <c r="S4293" s="21">
        <f t="shared" si="836"/>
        <v>23.099999999999998</v>
      </c>
      <c r="T4293" s="21">
        <v>7</v>
      </c>
      <c r="U4293" s="21" t="s">
        <v>43</v>
      </c>
      <c r="V4293" s="21" t="s">
        <v>43</v>
      </c>
      <c r="W4293" s="53">
        <v>27.849689999999999</v>
      </c>
      <c r="X4293" s="53">
        <v>-115.17116</v>
      </c>
      <c r="Y4293" s="67">
        <f t="shared" si="834"/>
        <v>55.400000000000006</v>
      </c>
      <c r="Z4293" s="56">
        <v>13</v>
      </c>
      <c r="AA4293" s="21">
        <v>6</v>
      </c>
      <c r="AB4293" s="54" t="s">
        <v>46</v>
      </c>
      <c r="AC4293" s="21">
        <v>12</v>
      </c>
      <c r="AD4293" s="51">
        <v>18</v>
      </c>
      <c r="AE4293" s="51">
        <v>1</v>
      </c>
      <c r="AF4293" s="21">
        <v>34</v>
      </c>
      <c r="AG4293" s="54">
        <v>300</v>
      </c>
      <c r="AI4293" s="70">
        <f t="shared" si="829"/>
        <v>14.698500000000001</v>
      </c>
      <c r="AJ4293" s="74">
        <f t="shared" si="830"/>
        <v>428.83019204754055</v>
      </c>
      <c r="AK4293" s="74">
        <f t="shared" si="831"/>
        <v>0.50495849932360548</v>
      </c>
      <c r="AL4293" s="73">
        <f t="shared" si="832"/>
        <v>0.50495849932360548</v>
      </c>
    </row>
    <row r="4294" spans="1:38">
      <c r="A4294" s="47" t="s">
        <v>262</v>
      </c>
      <c r="B4294" s="47" t="s">
        <v>40</v>
      </c>
      <c r="C4294" s="48">
        <v>40387</v>
      </c>
      <c r="D4294" s="49">
        <v>2010</v>
      </c>
      <c r="E4294" s="55">
        <v>0.41736111111111113</v>
      </c>
      <c r="F4294" s="55">
        <v>0.45208333333333334</v>
      </c>
      <c r="G4294" s="55">
        <f t="shared" si="833"/>
        <v>3.472222222222221E-2</v>
      </c>
      <c r="H4294" s="21">
        <v>2</v>
      </c>
      <c r="I4294" s="56">
        <v>2</v>
      </c>
      <c r="J4294" s="56">
        <v>4</v>
      </c>
      <c r="K4294" s="56">
        <v>4</v>
      </c>
      <c r="L4294" s="14" t="s">
        <v>48</v>
      </c>
      <c r="M4294" s="14" t="s">
        <v>49</v>
      </c>
      <c r="N4294" s="47">
        <v>1</v>
      </c>
      <c r="O4294" s="47">
        <f t="shared" si="835"/>
        <v>23.099999999999998</v>
      </c>
      <c r="P4294" s="52">
        <v>7</v>
      </c>
      <c r="Q4294" s="52">
        <f t="shared" si="828"/>
        <v>13.2</v>
      </c>
      <c r="R4294" s="21">
        <v>4</v>
      </c>
      <c r="S4294" s="21">
        <f t="shared" si="836"/>
        <v>23.099999999999998</v>
      </c>
      <c r="T4294" s="21">
        <v>7</v>
      </c>
      <c r="U4294" s="21" t="s">
        <v>43</v>
      </c>
      <c r="V4294" s="21" t="s">
        <v>43</v>
      </c>
      <c r="W4294" s="53">
        <v>27.849689999999999</v>
      </c>
      <c r="X4294" s="53">
        <v>-115.17116</v>
      </c>
      <c r="Y4294" s="67">
        <f t="shared" si="834"/>
        <v>55.400000000000006</v>
      </c>
      <c r="Z4294" s="56">
        <v>13</v>
      </c>
      <c r="AA4294" s="21">
        <v>6</v>
      </c>
      <c r="AB4294" s="54" t="s">
        <v>46</v>
      </c>
      <c r="AC4294" s="21">
        <v>12</v>
      </c>
      <c r="AD4294" s="51">
        <v>18</v>
      </c>
      <c r="AE4294" s="51">
        <v>1</v>
      </c>
      <c r="AF4294" s="21">
        <v>34</v>
      </c>
      <c r="AG4294" s="54">
        <v>300</v>
      </c>
      <c r="AI4294" s="70">
        <f t="shared" si="829"/>
        <v>14.698500000000001</v>
      </c>
      <c r="AJ4294" s="74">
        <f t="shared" si="830"/>
        <v>428.83019204754055</v>
      </c>
      <c r="AK4294" s="74">
        <f t="shared" si="831"/>
        <v>0.50495849932360548</v>
      </c>
      <c r="AL4294" s="73">
        <f t="shared" si="832"/>
        <v>0.50495849932360548</v>
      </c>
    </row>
    <row r="4295" spans="1:38">
      <c r="A4295" s="47" t="s">
        <v>262</v>
      </c>
      <c r="B4295" s="47" t="s">
        <v>40</v>
      </c>
      <c r="C4295" s="48">
        <v>40387</v>
      </c>
      <c r="D4295" s="49">
        <v>2010</v>
      </c>
      <c r="E4295" s="55">
        <v>0.41736111111111113</v>
      </c>
      <c r="F4295" s="55">
        <v>0.45208333333333334</v>
      </c>
      <c r="G4295" s="55">
        <f t="shared" si="833"/>
        <v>3.472222222222221E-2</v>
      </c>
      <c r="H4295" s="21">
        <v>2</v>
      </c>
      <c r="I4295" s="56">
        <v>2</v>
      </c>
      <c r="J4295" s="56">
        <v>4</v>
      </c>
      <c r="K4295" s="56">
        <v>4</v>
      </c>
      <c r="L4295" s="14" t="s">
        <v>48</v>
      </c>
      <c r="M4295" s="14" t="s">
        <v>49</v>
      </c>
      <c r="N4295" s="47">
        <v>1</v>
      </c>
      <c r="O4295" s="47">
        <f t="shared" si="835"/>
        <v>23.099999999999998</v>
      </c>
      <c r="P4295" s="52">
        <v>7</v>
      </c>
      <c r="Q4295" s="52">
        <f t="shared" si="828"/>
        <v>13.2</v>
      </c>
      <c r="R4295" s="21">
        <v>4</v>
      </c>
      <c r="S4295" s="21">
        <f t="shared" si="836"/>
        <v>23.099999999999998</v>
      </c>
      <c r="T4295" s="21">
        <v>7</v>
      </c>
      <c r="U4295" s="21" t="s">
        <v>43</v>
      </c>
      <c r="V4295" s="21" t="s">
        <v>43</v>
      </c>
      <c r="W4295" s="53">
        <v>27.849689999999999</v>
      </c>
      <c r="X4295" s="53">
        <v>-115.17116</v>
      </c>
      <c r="Y4295" s="67">
        <f t="shared" si="834"/>
        <v>55.400000000000006</v>
      </c>
      <c r="Z4295" s="56">
        <v>13</v>
      </c>
      <c r="AA4295" s="21">
        <v>6</v>
      </c>
      <c r="AB4295" s="54" t="s">
        <v>46</v>
      </c>
      <c r="AC4295" s="21">
        <v>12</v>
      </c>
      <c r="AD4295" s="51">
        <v>19</v>
      </c>
      <c r="AE4295" s="51">
        <v>1</v>
      </c>
      <c r="AF4295" s="21">
        <v>34</v>
      </c>
      <c r="AG4295" s="54">
        <v>300</v>
      </c>
      <c r="AI4295" s="70">
        <f t="shared" si="829"/>
        <v>15.4465</v>
      </c>
      <c r="AJ4295" s="74">
        <f t="shared" si="830"/>
        <v>506.66058069508574</v>
      </c>
      <c r="AK4295" s="74">
        <f t="shared" si="831"/>
        <v>0.70731750980722297</v>
      </c>
      <c r="AL4295" s="73">
        <f t="shared" si="832"/>
        <v>0.70731750980722297</v>
      </c>
    </row>
    <row r="4296" spans="1:38">
      <c r="A4296" s="47" t="s">
        <v>262</v>
      </c>
      <c r="B4296" s="47" t="s">
        <v>40</v>
      </c>
      <c r="C4296" s="48">
        <v>40387</v>
      </c>
      <c r="D4296" s="49">
        <v>2010</v>
      </c>
      <c r="E4296" s="55">
        <v>0.41736111111111113</v>
      </c>
      <c r="F4296" s="55">
        <v>0.45208333333333334</v>
      </c>
      <c r="G4296" s="55">
        <f t="shared" si="833"/>
        <v>3.472222222222221E-2</v>
      </c>
      <c r="H4296" s="21">
        <v>2</v>
      </c>
      <c r="I4296" s="56">
        <v>2</v>
      </c>
      <c r="J4296" s="56">
        <v>4</v>
      </c>
      <c r="K4296" s="56">
        <v>4</v>
      </c>
      <c r="L4296" s="14" t="s">
        <v>48</v>
      </c>
      <c r="M4296" s="14" t="s">
        <v>49</v>
      </c>
      <c r="N4296" s="47">
        <v>1</v>
      </c>
      <c r="O4296" s="47">
        <f t="shared" si="835"/>
        <v>23.099999999999998</v>
      </c>
      <c r="P4296" s="52">
        <v>7</v>
      </c>
      <c r="Q4296" s="52">
        <f t="shared" si="828"/>
        <v>13.2</v>
      </c>
      <c r="R4296" s="21">
        <v>4</v>
      </c>
      <c r="S4296" s="21">
        <f t="shared" si="836"/>
        <v>23.099999999999998</v>
      </c>
      <c r="T4296" s="21">
        <v>7</v>
      </c>
      <c r="U4296" s="21" t="s">
        <v>43</v>
      </c>
      <c r="V4296" s="21" t="s">
        <v>43</v>
      </c>
      <c r="W4296" s="53">
        <v>27.849689999999999</v>
      </c>
      <c r="X4296" s="53">
        <v>-115.17116</v>
      </c>
      <c r="Y4296" s="67">
        <f t="shared" si="834"/>
        <v>55.400000000000006</v>
      </c>
      <c r="Z4296" s="56">
        <v>13</v>
      </c>
      <c r="AA4296" s="21">
        <v>6</v>
      </c>
      <c r="AB4296" s="54" t="s">
        <v>46</v>
      </c>
      <c r="AC4296" s="21">
        <v>12</v>
      </c>
      <c r="AD4296" s="51">
        <v>20</v>
      </c>
      <c r="AE4296" s="51">
        <v>1</v>
      </c>
      <c r="AF4296" s="21">
        <v>34</v>
      </c>
      <c r="AG4296" s="54">
        <v>300</v>
      </c>
      <c r="AI4296" s="70">
        <f t="shared" si="829"/>
        <v>16.194500000000001</v>
      </c>
      <c r="AJ4296" s="74">
        <f t="shared" si="830"/>
        <v>593.9131834357014</v>
      </c>
      <c r="AK4296" s="74">
        <f t="shared" si="831"/>
        <v>0.93417427693282351</v>
      </c>
      <c r="AL4296" s="73">
        <f t="shared" si="832"/>
        <v>0.93417427693282351</v>
      </c>
    </row>
    <row r="4297" spans="1:38">
      <c r="A4297" s="47" t="s">
        <v>262</v>
      </c>
      <c r="B4297" s="47" t="s">
        <v>40</v>
      </c>
      <c r="C4297" s="48">
        <v>40387</v>
      </c>
      <c r="D4297" s="49">
        <v>2010</v>
      </c>
      <c r="E4297" s="55">
        <v>0.41736111111111113</v>
      </c>
      <c r="F4297" s="55">
        <v>0.45208333333333334</v>
      </c>
      <c r="G4297" s="55">
        <f t="shared" si="833"/>
        <v>3.472222222222221E-2</v>
      </c>
      <c r="H4297" s="21">
        <v>2</v>
      </c>
      <c r="I4297" s="56">
        <v>2</v>
      </c>
      <c r="J4297" s="56">
        <v>4</v>
      </c>
      <c r="K4297" s="56">
        <v>4</v>
      </c>
      <c r="L4297" s="14" t="s">
        <v>48</v>
      </c>
      <c r="M4297" s="14" t="s">
        <v>49</v>
      </c>
      <c r="N4297" s="47">
        <v>1</v>
      </c>
      <c r="O4297" s="47">
        <f t="shared" si="835"/>
        <v>23.099999999999998</v>
      </c>
      <c r="P4297" s="52">
        <v>7</v>
      </c>
      <c r="Q4297" s="52">
        <f t="shared" si="828"/>
        <v>13.2</v>
      </c>
      <c r="R4297" s="21">
        <v>4</v>
      </c>
      <c r="S4297" s="21">
        <f t="shared" si="836"/>
        <v>23.099999999999998</v>
      </c>
      <c r="T4297" s="21">
        <v>7</v>
      </c>
      <c r="U4297" s="21" t="s">
        <v>43</v>
      </c>
      <c r="V4297" s="21" t="s">
        <v>43</v>
      </c>
      <c r="W4297" s="53">
        <v>27.849689999999999</v>
      </c>
      <c r="X4297" s="53">
        <v>-115.17116</v>
      </c>
      <c r="Y4297" s="67">
        <f t="shared" si="834"/>
        <v>55.400000000000006</v>
      </c>
      <c r="Z4297" s="56">
        <v>13</v>
      </c>
      <c r="AA4297" s="21">
        <v>6</v>
      </c>
      <c r="AB4297" s="54" t="s">
        <v>46</v>
      </c>
      <c r="AC4297" s="21">
        <v>13</v>
      </c>
      <c r="AD4297" s="51">
        <v>18</v>
      </c>
      <c r="AE4297" s="51">
        <v>1</v>
      </c>
      <c r="AF4297" s="21">
        <v>39</v>
      </c>
      <c r="AG4297" s="54">
        <v>300</v>
      </c>
      <c r="AI4297" s="70">
        <f t="shared" si="829"/>
        <v>14.698500000000001</v>
      </c>
      <c r="AJ4297" s="74">
        <f t="shared" si="830"/>
        <v>428.83019204754055</v>
      </c>
      <c r="AK4297" s="74">
        <f t="shared" si="831"/>
        <v>0.50495849932360548</v>
      </c>
      <c r="AL4297" s="73">
        <f t="shared" si="832"/>
        <v>0.50495849932360548</v>
      </c>
    </row>
    <row r="4298" spans="1:38">
      <c r="A4298" s="47" t="s">
        <v>262</v>
      </c>
      <c r="B4298" s="47" t="s">
        <v>40</v>
      </c>
      <c r="C4298" s="48">
        <v>40387</v>
      </c>
      <c r="D4298" s="49">
        <v>2010</v>
      </c>
      <c r="E4298" s="55">
        <v>0.41736111111111113</v>
      </c>
      <c r="F4298" s="55">
        <v>0.45208333333333334</v>
      </c>
      <c r="G4298" s="55">
        <f t="shared" si="833"/>
        <v>3.472222222222221E-2</v>
      </c>
      <c r="H4298" s="21">
        <v>2</v>
      </c>
      <c r="I4298" s="56">
        <v>2</v>
      </c>
      <c r="J4298" s="56">
        <v>4</v>
      </c>
      <c r="K4298" s="56">
        <v>4</v>
      </c>
      <c r="L4298" s="14" t="s">
        <v>48</v>
      </c>
      <c r="M4298" s="14" t="s">
        <v>49</v>
      </c>
      <c r="N4298" s="47">
        <v>1</v>
      </c>
      <c r="O4298" s="47">
        <f t="shared" si="835"/>
        <v>23.099999999999998</v>
      </c>
      <c r="P4298" s="52">
        <v>7</v>
      </c>
      <c r="Q4298" s="52">
        <f t="shared" si="828"/>
        <v>13.2</v>
      </c>
      <c r="R4298" s="21">
        <v>4</v>
      </c>
      <c r="S4298" s="21">
        <f t="shared" si="836"/>
        <v>23.099999999999998</v>
      </c>
      <c r="T4298" s="21">
        <v>7</v>
      </c>
      <c r="U4298" s="21" t="s">
        <v>43</v>
      </c>
      <c r="V4298" s="21" t="s">
        <v>43</v>
      </c>
      <c r="W4298" s="53">
        <v>27.849689999999999</v>
      </c>
      <c r="X4298" s="53">
        <v>-115.17116</v>
      </c>
      <c r="Y4298" s="67">
        <f t="shared" si="834"/>
        <v>55.400000000000006</v>
      </c>
      <c r="Z4298" s="56">
        <v>13</v>
      </c>
      <c r="AA4298" s="21">
        <v>6</v>
      </c>
      <c r="AB4298" s="54" t="s">
        <v>46</v>
      </c>
      <c r="AC4298" s="21">
        <v>14</v>
      </c>
      <c r="AD4298" s="51">
        <v>10</v>
      </c>
      <c r="AE4298" s="51">
        <v>1</v>
      </c>
      <c r="AF4298" s="21">
        <v>42</v>
      </c>
      <c r="AG4298" s="54">
        <v>300</v>
      </c>
      <c r="AI4298" s="70">
        <f t="shared" si="829"/>
        <v>8.714500000000001</v>
      </c>
      <c r="AJ4298" s="74">
        <f t="shared" si="830"/>
        <v>74.039372912203305</v>
      </c>
      <c r="AK4298" s="74">
        <f t="shared" si="831"/>
        <v>-0.41749763042827137</v>
      </c>
      <c r="AL4298" s="73">
        <f t="shared" si="832"/>
        <v>0</v>
      </c>
    </row>
    <row r="4299" spans="1:38" hidden="1">
      <c r="A4299" s="47" t="s">
        <v>263</v>
      </c>
      <c r="B4299" s="47" t="s">
        <v>178</v>
      </c>
      <c r="C4299" s="48">
        <v>40386</v>
      </c>
      <c r="D4299" s="49">
        <v>2010</v>
      </c>
      <c r="E4299" s="55">
        <v>0.38055555555555554</v>
      </c>
      <c r="F4299" s="55">
        <v>0.39652777777777781</v>
      </c>
      <c r="G4299" s="55">
        <f t="shared" si="833"/>
        <v>1.5972222222222276E-2</v>
      </c>
      <c r="H4299" s="21">
        <v>2</v>
      </c>
      <c r="I4299" s="56">
        <v>1</v>
      </c>
      <c r="J4299" s="56">
        <v>6</v>
      </c>
      <c r="K4299" s="56">
        <v>6</v>
      </c>
      <c r="L4299" s="47" t="s">
        <v>41</v>
      </c>
      <c r="M4299" s="14" t="s">
        <v>42</v>
      </c>
      <c r="N4299" s="47">
        <v>2</v>
      </c>
      <c r="O4299" s="47">
        <f t="shared" si="835"/>
        <v>60.059999999999995</v>
      </c>
      <c r="P4299" s="52">
        <v>18.2</v>
      </c>
      <c r="Q4299" s="52">
        <f t="shared" si="828"/>
        <v>51.809999999999995</v>
      </c>
      <c r="R4299" s="21">
        <v>15.7</v>
      </c>
      <c r="S4299" s="21">
        <f t="shared" si="836"/>
        <v>60.059999999999995</v>
      </c>
      <c r="T4299" s="21">
        <v>18.2</v>
      </c>
      <c r="U4299" s="21" t="s">
        <v>43</v>
      </c>
      <c r="V4299" s="21" t="s">
        <v>43</v>
      </c>
      <c r="W4299" s="53">
        <v>27.8462</v>
      </c>
      <c r="X4299" s="53">
        <v>-115.14436000000001</v>
      </c>
      <c r="Y4299" s="67">
        <f t="shared" si="834"/>
        <v>55.400000000000006</v>
      </c>
      <c r="Z4299" s="56">
        <v>13</v>
      </c>
      <c r="AA4299" s="21">
        <v>10</v>
      </c>
      <c r="AB4299" s="54" t="s">
        <v>44</v>
      </c>
      <c r="AC4299" s="21">
        <v>0</v>
      </c>
      <c r="AD4299" s="51">
        <v>0</v>
      </c>
      <c r="AE4299" s="51">
        <v>0</v>
      </c>
      <c r="AF4299" s="21"/>
      <c r="AG4299" s="54">
        <v>0</v>
      </c>
      <c r="AI4299" s="70">
        <f>(0.709*AD4299)+1.157</f>
        <v>1.157</v>
      </c>
      <c r="AJ4299" s="71" t="s">
        <v>369</v>
      </c>
      <c r="AK4299" s="72">
        <f>((POWER(AI4299*10,2.19))*0.037)/1000</f>
        <v>7.8868172957109739E-3</v>
      </c>
      <c r="AL4299" s="73">
        <f>((POWER(AI4299*10,2.19))*0.037)/1000</f>
        <v>7.8868172957109739E-3</v>
      </c>
    </row>
    <row r="4300" spans="1:38" hidden="1">
      <c r="A4300" s="47" t="s">
        <v>264</v>
      </c>
      <c r="B4300" s="47" t="s">
        <v>178</v>
      </c>
      <c r="C4300" s="48">
        <v>40386</v>
      </c>
      <c r="D4300" s="49">
        <v>2010</v>
      </c>
      <c r="E4300" s="55">
        <v>0.38055555555555554</v>
      </c>
      <c r="F4300" s="55">
        <v>0.39652777777777781</v>
      </c>
      <c r="G4300" s="55">
        <f t="shared" si="833"/>
        <v>1.5972222222222276E-2</v>
      </c>
      <c r="H4300" s="21">
        <v>2</v>
      </c>
      <c r="I4300" s="56">
        <v>1</v>
      </c>
      <c r="J4300" s="56">
        <v>6</v>
      </c>
      <c r="K4300" s="56">
        <v>6</v>
      </c>
      <c r="L4300" s="47" t="s">
        <v>41</v>
      </c>
      <c r="M4300" s="14" t="s">
        <v>42</v>
      </c>
      <c r="N4300" s="47">
        <v>2</v>
      </c>
      <c r="O4300" s="47">
        <f t="shared" si="835"/>
        <v>60.059999999999995</v>
      </c>
      <c r="P4300" s="52">
        <v>18.2</v>
      </c>
      <c r="Q4300" s="52">
        <f t="shared" si="828"/>
        <v>51.809999999999995</v>
      </c>
      <c r="R4300" s="21">
        <v>15.7</v>
      </c>
      <c r="S4300" s="21">
        <f t="shared" si="836"/>
        <v>60.059999999999995</v>
      </c>
      <c r="T4300" s="21">
        <v>18.2</v>
      </c>
      <c r="U4300" s="21" t="s">
        <v>43</v>
      </c>
      <c r="V4300" s="21" t="s">
        <v>43</v>
      </c>
      <c r="W4300" s="53">
        <v>27.8462</v>
      </c>
      <c r="X4300" s="53">
        <v>-115.14436000000001</v>
      </c>
      <c r="Y4300" s="67">
        <f t="shared" si="834"/>
        <v>55.400000000000006</v>
      </c>
      <c r="Z4300" s="56">
        <v>13</v>
      </c>
      <c r="AA4300" s="21">
        <v>10</v>
      </c>
      <c r="AB4300" s="54" t="s">
        <v>46</v>
      </c>
      <c r="AC4300" s="21">
        <v>0</v>
      </c>
      <c r="AD4300" s="51">
        <v>0</v>
      </c>
      <c r="AE4300" s="51">
        <v>0</v>
      </c>
      <c r="AF4300" s="21"/>
      <c r="AG4300" s="54">
        <v>0</v>
      </c>
      <c r="AI4300" s="70">
        <f t="shared" ref="AI4300:AI4306" si="837">(0.748*AD4300)+1.2345</f>
        <v>1.2344999999999999</v>
      </c>
      <c r="AJ4300" s="74">
        <f t="shared" ref="AJ4300:AJ4306" si="838">((POWER(AI4300*10,3.36))*2.24)/100000</f>
        <v>0.10414971720920797</v>
      </c>
      <c r="AK4300" s="74">
        <f t="shared" ref="AK4300:AK4306" si="839">(0.0026*AJ4300)-0.61</f>
        <v>-0.6097292107352561</v>
      </c>
      <c r="AL4300" s="73">
        <f t="shared" ref="AL4300:AL4306" si="840">IF(AK4300&gt;0,AK4300:AK4300,0)</f>
        <v>0</v>
      </c>
    </row>
    <row r="4301" spans="1:38">
      <c r="A4301" s="47" t="s">
        <v>265</v>
      </c>
      <c r="B4301" s="47" t="s">
        <v>178</v>
      </c>
      <c r="C4301" s="48">
        <v>40386</v>
      </c>
      <c r="D4301" s="49">
        <v>2010</v>
      </c>
      <c r="E4301" s="55">
        <v>0.41180555555555554</v>
      </c>
      <c r="F4301" s="55">
        <v>0.4375</v>
      </c>
      <c r="G4301" s="55">
        <f t="shared" si="833"/>
        <v>2.5694444444444464E-2</v>
      </c>
      <c r="H4301" s="21">
        <v>2</v>
      </c>
      <c r="I4301" s="56">
        <v>2</v>
      </c>
      <c r="J4301" s="56">
        <v>1</v>
      </c>
      <c r="K4301" s="56">
        <v>2</v>
      </c>
      <c r="L4301" s="14" t="s">
        <v>48</v>
      </c>
      <c r="M4301" s="14" t="s">
        <v>49</v>
      </c>
      <c r="N4301" s="47">
        <v>1</v>
      </c>
      <c r="O4301" s="47">
        <f t="shared" si="835"/>
        <v>36.959999999999994</v>
      </c>
      <c r="P4301" s="52">
        <v>11.2</v>
      </c>
      <c r="Q4301" s="52">
        <f t="shared" si="828"/>
        <v>26.4</v>
      </c>
      <c r="R4301" s="21">
        <v>8</v>
      </c>
      <c r="S4301" s="21">
        <f t="shared" si="836"/>
        <v>36.959999999999994</v>
      </c>
      <c r="T4301" s="21">
        <v>11.2</v>
      </c>
      <c r="U4301" s="21" t="s">
        <v>43</v>
      </c>
      <c r="V4301" s="21" t="s">
        <v>43</v>
      </c>
      <c r="W4301" s="53" t="s">
        <v>266</v>
      </c>
      <c r="X4301" s="53">
        <v>-115.1641</v>
      </c>
      <c r="Y4301" s="67">
        <f t="shared" si="834"/>
        <v>55.400000000000006</v>
      </c>
      <c r="Z4301" s="56">
        <v>13</v>
      </c>
      <c r="AA4301" s="21">
        <v>8</v>
      </c>
      <c r="AB4301" s="54" t="s">
        <v>46</v>
      </c>
      <c r="AC4301" s="21">
        <v>1</v>
      </c>
      <c r="AD4301" s="51">
        <v>25</v>
      </c>
      <c r="AE4301" s="51">
        <v>1</v>
      </c>
      <c r="AF4301" s="21">
        <v>8</v>
      </c>
      <c r="AG4301" s="54">
        <v>300</v>
      </c>
      <c r="AI4301" s="70">
        <f t="shared" si="837"/>
        <v>19.9345</v>
      </c>
      <c r="AJ4301" s="74">
        <f t="shared" si="838"/>
        <v>1193.7736391278531</v>
      </c>
      <c r="AK4301" s="74">
        <f t="shared" si="839"/>
        <v>2.4938114617324181</v>
      </c>
      <c r="AL4301" s="73">
        <f t="shared" si="840"/>
        <v>2.4938114617324181</v>
      </c>
    </row>
    <row r="4302" spans="1:38">
      <c r="A4302" s="47" t="s">
        <v>265</v>
      </c>
      <c r="B4302" s="47" t="s">
        <v>178</v>
      </c>
      <c r="C4302" s="48">
        <v>40386</v>
      </c>
      <c r="D4302" s="49">
        <v>2010</v>
      </c>
      <c r="E4302" s="55">
        <v>0.41180555555555554</v>
      </c>
      <c r="F4302" s="55">
        <v>0.4375</v>
      </c>
      <c r="G4302" s="55">
        <f t="shared" si="833"/>
        <v>2.5694444444444464E-2</v>
      </c>
      <c r="H4302" s="21">
        <v>2</v>
      </c>
      <c r="I4302" s="56">
        <v>2</v>
      </c>
      <c r="J4302" s="56">
        <v>1</v>
      </c>
      <c r="K4302" s="56">
        <v>2</v>
      </c>
      <c r="L4302" s="14" t="s">
        <v>48</v>
      </c>
      <c r="M4302" s="14" t="s">
        <v>49</v>
      </c>
      <c r="N4302" s="47">
        <v>1</v>
      </c>
      <c r="O4302" s="47">
        <f t="shared" si="835"/>
        <v>36.959999999999994</v>
      </c>
      <c r="P4302" s="52">
        <v>11.2</v>
      </c>
      <c r="Q4302" s="52">
        <f t="shared" si="828"/>
        <v>26.4</v>
      </c>
      <c r="R4302" s="21">
        <v>8</v>
      </c>
      <c r="S4302" s="21">
        <f t="shared" si="836"/>
        <v>36.959999999999994</v>
      </c>
      <c r="T4302" s="21">
        <v>11.2</v>
      </c>
      <c r="U4302" s="21" t="s">
        <v>43</v>
      </c>
      <c r="V4302" s="21" t="s">
        <v>43</v>
      </c>
      <c r="W4302" s="53" t="s">
        <v>266</v>
      </c>
      <c r="X4302" s="53">
        <v>-115.1641</v>
      </c>
      <c r="Y4302" s="67">
        <f t="shared" si="834"/>
        <v>55.400000000000006</v>
      </c>
      <c r="Z4302" s="56">
        <v>13</v>
      </c>
      <c r="AA4302" s="21">
        <v>8</v>
      </c>
      <c r="AB4302" s="54" t="s">
        <v>46</v>
      </c>
      <c r="AC4302" s="21">
        <v>1</v>
      </c>
      <c r="AD4302" s="51">
        <v>26</v>
      </c>
      <c r="AE4302" s="51">
        <v>1</v>
      </c>
      <c r="AF4302" s="21">
        <v>8</v>
      </c>
      <c r="AG4302" s="54">
        <v>300</v>
      </c>
      <c r="AI4302" s="70">
        <f t="shared" si="837"/>
        <v>20.682500000000001</v>
      </c>
      <c r="AJ4302" s="74">
        <f t="shared" si="838"/>
        <v>1351.0586714113065</v>
      </c>
      <c r="AK4302" s="74">
        <f t="shared" si="839"/>
        <v>2.9027525456693968</v>
      </c>
      <c r="AL4302" s="73">
        <f t="shared" si="840"/>
        <v>2.9027525456693968</v>
      </c>
    </row>
    <row r="4303" spans="1:38">
      <c r="A4303" s="47" t="s">
        <v>265</v>
      </c>
      <c r="B4303" s="47" t="s">
        <v>178</v>
      </c>
      <c r="C4303" s="48">
        <v>40386</v>
      </c>
      <c r="D4303" s="49">
        <v>2010</v>
      </c>
      <c r="E4303" s="55">
        <v>0.41180555555555554</v>
      </c>
      <c r="F4303" s="55">
        <v>0.4375</v>
      </c>
      <c r="G4303" s="55">
        <f t="shared" si="833"/>
        <v>2.5694444444444464E-2</v>
      </c>
      <c r="H4303" s="21">
        <v>2</v>
      </c>
      <c r="I4303" s="56">
        <v>2</v>
      </c>
      <c r="J4303" s="56">
        <v>1</v>
      </c>
      <c r="K4303" s="56">
        <v>2</v>
      </c>
      <c r="L4303" s="14" t="s">
        <v>48</v>
      </c>
      <c r="M4303" s="14" t="s">
        <v>49</v>
      </c>
      <c r="N4303" s="47">
        <v>1</v>
      </c>
      <c r="O4303" s="47">
        <f t="shared" si="835"/>
        <v>36.959999999999994</v>
      </c>
      <c r="P4303" s="52">
        <v>11.2</v>
      </c>
      <c r="Q4303" s="52">
        <f t="shared" si="828"/>
        <v>26.4</v>
      </c>
      <c r="R4303" s="21">
        <v>8</v>
      </c>
      <c r="S4303" s="21">
        <f t="shared" si="836"/>
        <v>36.959999999999994</v>
      </c>
      <c r="T4303" s="21">
        <v>11.2</v>
      </c>
      <c r="U4303" s="21" t="s">
        <v>43</v>
      </c>
      <c r="V4303" s="21" t="s">
        <v>43</v>
      </c>
      <c r="W4303" s="53" t="s">
        <v>266</v>
      </c>
      <c r="X4303" s="53">
        <v>-115.1641</v>
      </c>
      <c r="Y4303" s="67">
        <f t="shared" si="834"/>
        <v>55.400000000000006</v>
      </c>
      <c r="Z4303" s="56">
        <v>13</v>
      </c>
      <c r="AA4303" s="21">
        <v>8</v>
      </c>
      <c r="AB4303" s="54" t="s">
        <v>46</v>
      </c>
      <c r="AC4303" s="21">
        <v>2</v>
      </c>
      <c r="AD4303" s="51">
        <v>20</v>
      </c>
      <c r="AE4303" s="51">
        <v>1</v>
      </c>
      <c r="AF4303" s="21">
        <v>15</v>
      </c>
      <c r="AG4303" s="54">
        <v>300</v>
      </c>
      <c r="AI4303" s="70">
        <f t="shared" si="837"/>
        <v>16.194500000000001</v>
      </c>
      <c r="AJ4303" s="74">
        <f t="shared" si="838"/>
        <v>593.9131834357014</v>
      </c>
      <c r="AK4303" s="74">
        <f t="shared" si="839"/>
        <v>0.93417427693282351</v>
      </c>
      <c r="AL4303" s="73">
        <f t="shared" si="840"/>
        <v>0.93417427693282351</v>
      </c>
    </row>
    <row r="4304" spans="1:38">
      <c r="A4304" s="47" t="s">
        <v>265</v>
      </c>
      <c r="B4304" s="47" t="s">
        <v>178</v>
      </c>
      <c r="C4304" s="48">
        <v>40386</v>
      </c>
      <c r="D4304" s="49">
        <v>2010</v>
      </c>
      <c r="E4304" s="55">
        <v>0.41180555555555554</v>
      </c>
      <c r="F4304" s="55">
        <v>0.4375</v>
      </c>
      <c r="G4304" s="55">
        <f t="shared" si="833"/>
        <v>2.5694444444444464E-2</v>
      </c>
      <c r="H4304" s="21">
        <v>2</v>
      </c>
      <c r="I4304" s="56">
        <v>2</v>
      </c>
      <c r="J4304" s="56">
        <v>1</v>
      </c>
      <c r="K4304" s="56">
        <v>2</v>
      </c>
      <c r="L4304" s="14" t="s">
        <v>48</v>
      </c>
      <c r="M4304" s="14" t="s">
        <v>49</v>
      </c>
      <c r="N4304" s="47">
        <v>1</v>
      </c>
      <c r="O4304" s="47">
        <f t="shared" si="835"/>
        <v>36.959999999999994</v>
      </c>
      <c r="P4304" s="52">
        <v>11.2</v>
      </c>
      <c r="Q4304" s="52">
        <f t="shared" si="828"/>
        <v>26.4</v>
      </c>
      <c r="R4304" s="21">
        <v>8</v>
      </c>
      <c r="S4304" s="21">
        <f t="shared" si="836"/>
        <v>36.959999999999994</v>
      </c>
      <c r="T4304" s="21">
        <v>11.2</v>
      </c>
      <c r="U4304" s="21" t="s">
        <v>43</v>
      </c>
      <c r="V4304" s="21" t="s">
        <v>43</v>
      </c>
      <c r="W4304" s="53" t="s">
        <v>266</v>
      </c>
      <c r="X4304" s="53">
        <v>-115.1641</v>
      </c>
      <c r="Y4304" s="67">
        <f t="shared" si="834"/>
        <v>55.400000000000006</v>
      </c>
      <c r="Z4304" s="56">
        <v>13</v>
      </c>
      <c r="AA4304" s="21">
        <v>8</v>
      </c>
      <c r="AB4304" s="54" t="s">
        <v>46</v>
      </c>
      <c r="AC4304" s="21">
        <v>2</v>
      </c>
      <c r="AD4304" s="51">
        <v>23</v>
      </c>
      <c r="AE4304" s="51">
        <v>1</v>
      </c>
      <c r="AF4304" s="21">
        <v>15</v>
      </c>
      <c r="AG4304" s="54">
        <v>300</v>
      </c>
      <c r="AI4304" s="70">
        <f t="shared" si="837"/>
        <v>18.438500000000001</v>
      </c>
      <c r="AJ4304" s="74">
        <f t="shared" si="838"/>
        <v>918.51444961025391</v>
      </c>
      <c r="AK4304" s="74">
        <f t="shared" si="839"/>
        <v>1.7781375689866601</v>
      </c>
      <c r="AL4304" s="73">
        <f t="shared" si="840"/>
        <v>1.7781375689866601</v>
      </c>
    </row>
    <row r="4305" spans="1:38">
      <c r="A4305" s="47" t="s">
        <v>265</v>
      </c>
      <c r="B4305" s="47" t="s">
        <v>178</v>
      </c>
      <c r="C4305" s="48">
        <v>40386</v>
      </c>
      <c r="D4305" s="49">
        <v>2010</v>
      </c>
      <c r="E4305" s="55">
        <v>0.41180555555555554</v>
      </c>
      <c r="F4305" s="55">
        <v>0.4375</v>
      </c>
      <c r="G4305" s="55">
        <f t="shared" si="833"/>
        <v>2.5694444444444464E-2</v>
      </c>
      <c r="H4305" s="21">
        <v>2</v>
      </c>
      <c r="I4305" s="56">
        <v>2</v>
      </c>
      <c r="J4305" s="56">
        <v>1</v>
      </c>
      <c r="K4305" s="56">
        <v>2</v>
      </c>
      <c r="L4305" s="14" t="s">
        <v>48</v>
      </c>
      <c r="M4305" s="14" t="s">
        <v>49</v>
      </c>
      <c r="N4305" s="47">
        <v>1</v>
      </c>
      <c r="O4305" s="47">
        <f t="shared" si="835"/>
        <v>36.959999999999994</v>
      </c>
      <c r="P4305" s="52">
        <v>11.2</v>
      </c>
      <c r="Q4305" s="52">
        <f t="shared" si="828"/>
        <v>26.4</v>
      </c>
      <c r="R4305" s="21">
        <v>8</v>
      </c>
      <c r="S4305" s="21">
        <f t="shared" si="836"/>
        <v>36.959999999999994</v>
      </c>
      <c r="T4305" s="21">
        <v>11.2</v>
      </c>
      <c r="U4305" s="21" t="s">
        <v>43</v>
      </c>
      <c r="V4305" s="21" t="s">
        <v>43</v>
      </c>
      <c r="W4305" s="53" t="s">
        <v>266</v>
      </c>
      <c r="X4305" s="53">
        <v>-115.1641</v>
      </c>
      <c r="Y4305" s="67">
        <f t="shared" si="834"/>
        <v>55.400000000000006</v>
      </c>
      <c r="Z4305" s="56">
        <v>13</v>
      </c>
      <c r="AA4305" s="21">
        <v>8</v>
      </c>
      <c r="AB4305" s="54" t="s">
        <v>46</v>
      </c>
      <c r="AC4305" s="21">
        <v>2</v>
      </c>
      <c r="AD4305" s="51">
        <v>23</v>
      </c>
      <c r="AE4305" s="51">
        <v>1</v>
      </c>
      <c r="AF4305" s="21">
        <v>32</v>
      </c>
      <c r="AG4305" s="54">
        <v>300</v>
      </c>
      <c r="AI4305" s="70">
        <f t="shared" si="837"/>
        <v>18.438500000000001</v>
      </c>
      <c r="AJ4305" s="74">
        <f t="shared" si="838"/>
        <v>918.51444961025391</v>
      </c>
      <c r="AK4305" s="74">
        <f t="shared" si="839"/>
        <v>1.7781375689866601</v>
      </c>
      <c r="AL4305" s="73">
        <f t="shared" si="840"/>
        <v>1.7781375689866601</v>
      </c>
    </row>
    <row r="4306" spans="1:38">
      <c r="A4306" s="47" t="s">
        <v>265</v>
      </c>
      <c r="B4306" s="47" t="s">
        <v>178</v>
      </c>
      <c r="C4306" s="48">
        <v>40386</v>
      </c>
      <c r="D4306" s="49">
        <v>2010</v>
      </c>
      <c r="E4306" s="55">
        <v>0.41180555555555554</v>
      </c>
      <c r="F4306" s="55">
        <v>0.4375</v>
      </c>
      <c r="G4306" s="55">
        <f t="shared" si="833"/>
        <v>2.5694444444444464E-2</v>
      </c>
      <c r="H4306" s="21">
        <v>2</v>
      </c>
      <c r="I4306" s="56">
        <v>2</v>
      </c>
      <c r="J4306" s="56">
        <v>1</v>
      </c>
      <c r="K4306" s="56">
        <v>2</v>
      </c>
      <c r="L4306" s="14" t="s">
        <v>48</v>
      </c>
      <c r="M4306" s="14" t="s">
        <v>49</v>
      </c>
      <c r="N4306" s="47">
        <v>1</v>
      </c>
      <c r="O4306" s="47">
        <f t="shared" si="835"/>
        <v>36.959999999999994</v>
      </c>
      <c r="P4306" s="52">
        <v>11.2</v>
      </c>
      <c r="Q4306" s="52">
        <f t="shared" si="828"/>
        <v>26.4</v>
      </c>
      <c r="R4306" s="21">
        <v>8</v>
      </c>
      <c r="S4306" s="21">
        <f t="shared" si="836"/>
        <v>36.959999999999994</v>
      </c>
      <c r="T4306" s="21">
        <v>11.2</v>
      </c>
      <c r="U4306" s="21" t="s">
        <v>43</v>
      </c>
      <c r="V4306" s="21" t="s">
        <v>43</v>
      </c>
      <c r="W4306" s="53" t="s">
        <v>266</v>
      </c>
      <c r="X4306" s="53">
        <v>-115.1641</v>
      </c>
      <c r="Y4306" s="67">
        <f t="shared" si="834"/>
        <v>55.400000000000006</v>
      </c>
      <c r="Z4306" s="56">
        <v>13</v>
      </c>
      <c r="AA4306" s="21">
        <v>8</v>
      </c>
      <c r="AB4306" s="54" t="s">
        <v>46</v>
      </c>
      <c r="AC4306" s="21">
        <v>2</v>
      </c>
      <c r="AD4306" s="51">
        <v>25</v>
      </c>
      <c r="AE4306" s="51">
        <v>1</v>
      </c>
      <c r="AF4306" s="21">
        <v>32</v>
      </c>
      <c r="AG4306" s="54">
        <v>300</v>
      </c>
      <c r="AI4306" s="70">
        <f t="shared" si="837"/>
        <v>19.9345</v>
      </c>
      <c r="AJ4306" s="74">
        <f t="shared" si="838"/>
        <v>1193.7736391278531</v>
      </c>
      <c r="AK4306" s="74">
        <f t="shared" si="839"/>
        <v>2.4938114617324181</v>
      </c>
      <c r="AL4306" s="73">
        <f t="shared" si="840"/>
        <v>2.4938114617324181</v>
      </c>
    </row>
    <row r="4307" spans="1:38">
      <c r="A4307" s="47" t="s">
        <v>267</v>
      </c>
      <c r="B4307" s="47" t="s">
        <v>178</v>
      </c>
      <c r="C4307" s="48">
        <v>40386</v>
      </c>
      <c r="D4307" s="49">
        <v>2010</v>
      </c>
      <c r="E4307" s="55">
        <v>0.41180555555555554</v>
      </c>
      <c r="F4307" s="55">
        <v>0.4375</v>
      </c>
      <c r="G4307" s="55">
        <f t="shared" si="833"/>
        <v>2.5694444444444464E-2</v>
      </c>
      <c r="H4307" s="21">
        <v>2</v>
      </c>
      <c r="I4307" s="56">
        <v>2</v>
      </c>
      <c r="J4307" s="56">
        <v>1</v>
      </c>
      <c r="K4307" s="56">
        <v>2</v>
      </c>
      <c r="L4307" s="14" t="s">
        <v>48</v>
      </c>
      <c r="M4307" s="14" t="s">
        <v>49</v>
      </c>
      <c r="N4307" s="47">
        <v>1</v>
      </c>
      <c r="O4307" s="47">
        <f t="shared" si="835"/>
        <v>36.959999999999994</v>
      </c>
      <c r="P4307" s="52">
        <v>11.2</v>
      </c>
      <c r="Q4307" s="52">
        <f t="shared" si="828"/>
        <v>26.4</v>
      </c>
      <c r="R4307" s="21">
        <v>8</v>
      </c>
      <c r="S4307" s="21">
        <f t="shared" si="836"/>
        <v>36.959999999999994</v>
      </c>
      <c r="T4307" s="21">
        <v>11.2</v>
      </c>
      <c r="U4307" s="21" t="s">
        <v>43</v>
      </c>
      <c r="V4307" s="21" t="s">
        <v>43</v>
      </c>
      <c r="W4307" s="53" t="s">
        <v>266</v>
      </c>
      <c r="X4307" s="53">
        <v>-115.1641</v>
      </c>
      <c r="Y4307" s="67">
        <f t="shared" si="834"/>
        <v>55.400000000000006</v>
      </c>
      <c r="Z4307" s="56">
        <v>13</v>
      </c>
      <c r="AA4307" s="21">
        <v>8</v>
      </c>
      <c r="AB4307" s="54" t="s">
        <v>44</v>
      </c>
      <c r="AC4307" s="21">
        <v>1</v>
      </c>
      <c r="AD4307" s="51">
        <v>23</v>
      </c>
      <c r="AE4307" s="51">
        <v>1</v>
      </c>
      <c r="AF4307" s="21">
        <v>2</v>
      </c>
      <c r="AG4307" s="54">
        <v>300</v>
      </c>
      <c r="AI4307" s="70">
        <f t="shared" ref="AI4307:AI4340" si="841">(0.709*AD4307)+1.157</f>
        <v>17.463999999999999</v>
      </c>
      <c r="AJ4307" s="71" t="s">
        <v>369</v>
      </c>
      <c r="AK4307" s="72">
        <f t="shared" ref="AK4307:AK4340" si="842">((POWER(AI4307*10,2.19))*0.037)/1000</f>
        <v>3.0095147540604348</v>
      </c>
      <c r="AL4307" s="73">
        <f t="shared" ref="AL4307:AL4340" si="843">((POWER(AI4307*10,2.19))*0.037)/1000</f>
        <v>3.0095147540604348</v>
      </c>
    </row>
    <row r="4308" spans="1:38">
      <c r="A4308" s="47" t="s">
        <v>267</v>
      </c>
      <c r="B4308" s="47" t="s">
        <v>178</v>
      </c>
      <c r="C4308" s="48">
        <v>40386</v>
      </c>
      <c r="D4308" s="49">
        <v>2010</v>
      </c>
      <c r="E4308" s="55">
        <v>0.41180555555555554</v>
      </c>
      <c r="F4308" s="55">
        <v>0.4375</v>
      </c>
      <c r="G4308" s="55">
        <f t="shared" si="833"/>
        <v>2.5694444444444464E-2</v>
      </c>
      <c r="H4308" s="21">
        <v>2</v>
      </c>
      <c r="I4308" s="56">
        <v>2</v>
      </c>
      <c r="J4308" s="56">
        <v>1</v>
      </c>
      <c r="K4308" s="56">
        <v>2</v>
      </c>
      <c r="L4308" s="14" t="s">
        <v>48</v>
      </c>
      <c r="M4308" s="14" t="s">
        <v>49</v>
      </c>
      <c r="N4308" s="47">
        <v>1</v>
      </c>
      <c r="O4308" s="47">
        <f t="shared" si="835"/>
        <v>36.959999999999994</v>
      </c>
      <c r="P4308" s="52">
        <v>11.2</v>
      </c>
      <c r="Q4308" s="52">
        <f t="shared" si="828"/>
        <v>26.4</v>
      </c>
      <c r="R4308" s="21">
        <v>8</v>
      </c>
      <c r="S4308" s="21">
        <f t="shared" si="836"/>
        <v>36.959999999999994</v>
      </c>
      <c r="T4308" s="21">
        <v>11.2</v>
      </c>
      <c r="U4308" s="21" t="s">
        <v>43</v>
      </c>
      <c r="V4308" s="21" t="s">
        <v>43</v>
      </c>
      <c r="W4308" s="53" t="s">
        <v>266</v>
      </c>
      <c r="X4308" s="53">
        <v>-115.1641</v>
      </c>
      <c r="Y4308" s="67">
        <f t="shared" si="834"/>
        <v>55.400000000000006</v>
      </c>
      <c r="Z4308" s="56">
        <v>13</v>
      </c>
      <c r="AA4308" s="21">
        <v>8</v>
      </c>
      <c r="AB4308" s="54" t="s">
        <v>44</v>
      </c>
      <c r="AC4308" s="21">
        <v>2</v>
      </c>
      <c r="AD4308" s="51">
        <v>23</v>
      </c>
      <c r="AE4308" s="51">
        <v>1</v>
      </c>
      <c r="AF4308" s="21">
        <v>3</v>
      </c>
      <c r="AG4308" s="54">
        <v>300</v>
      </c>
      <c r="AI4308" s="70">
        <f t="shared" si="841"/>
        <v>17.463999999999999</v>
      </c>
      <c r="AJ4308" s="71" t="s">
        <v>369</v>
      </c>
      <c r="AK4308" s="72">
        <f t="shared" si="842"/>
        <v>3.0095147540604348</v>
      </c>
      <c r="AL4308" s="73">
        <f t="shared" si="843"/>
        <v>3.0095147540604348</v>
      </c>
    </row>
    <row r="4309" spans="1:38">
      <c r="A4309" s="47" t="s">
        <v>267</v>
      </c>
      <c r="B4309" s="47" t="s">
        <v>178</v>
      </c>
      <c r="C4309" s="48">
        <v>40386</v>
      </c>
      <c r="D4309" s="49">
        <v>2010</v>
      </c>
      <c r="E4309" s="55">
        <v>0.41180555555555554</v>
      </c>
      <c r="F4309" s="55">
        <v>0.4375</v>
      </c>
      <c r="G4309" s="55">
        <f t="shared" si="833"/>
        <v>2.5694444444444464E-2</v>
      </c>
      <c r="H4309" s="21">
        <v>2</v>
      </c>
      <c r="I4309" s="56">
        <v>2</v>
      </c>
      <c r="J4309" s="56">
        <v>1</v>
      </c>
      <c r="K4309" s="56">
        <v>2</v>
      </c>
      <c r="L4309" s="14" t="s">
        <v>48</v>
      </c>
      <c r="M4309" s="14" t="s">
        <v>49</v>
      </c>
      <c r="N4309" s="47">
        <v>1</v>
      </c>
      <c r="O4309" s="47">
        <f t="shared" si="835"/>
        <v>36.959999999999994</v>
      </c>
      <c r="P4309" s="52">
        <v>11.2</v>
      </c>
      <c r="Q4309" s="52">
        <f t="shared" si="828"/>
        <v>26.4</v>
      </c>
      <c r="R4309" s="21">
        <v>8</v>
      </c>
      <c r="S4309" s="21">
        <f t="shared" si="836"/>
        <v>36.959999999999994</v>
      </c>
      <c r="T4309" s="21">
        <v>11.2</v>
      </c>
      <c r="U4309" s="21" t="s">
        <v>43</v>
      </c>
      <c r="V4309" s="21" t="s">
        <v>43</v>
      </c>
      <c r="W4309" s="53" t="s">
        <v>266</v>
      </c>
      <c r="X4309" s="53">
        <v>-115.1641</v>
      </c>
      <c r="Y4309" s="67">
        <f t="shared" si="834"/>
        <v>55.400000000000006</v>
      </c>
      <c r="Z4309" s="56">
        <v>13</v>
      </c>
      <c r="AA4309" s="21">
        <v>8</v>
      </c>
      <c r="AB4309" s="54" t="s">
        <v>44</v>
      </c>
      <c r="AC4309" s="21">
        <v>2</v>
      </c>
      <c r="AD4309" s="51">
        <v>24</v>
      </c>
      <c r="AE4309" s="51">
        <v>1</v>
      </c>
      <c r="AF4309" s="21">
        <v>3</v>
      </c>
      <c r="AG4309" s="54">
        <v>300</v>
      </c>
      <c r="AI4309" s="70">
        <f t="shared" si="841"/>
        <v>18.172999999999998</v>
      </c>
      <c r="AJ4309" s="71" t="s">
        <v>369</v>
      </c>
      <c r="AK4309" s="72">
        <f t="shared" si="842"/>
        <v>3.2835681640171575</v>
      </c>
      <c r="AL4309" s="73">
        <f t="shared" si="843"/>
        <v>3.2835681640171575</v>
      </c>
    </row>
    <row r="4310" spans="1:38">
      <c r="A4310" s="47" t="s">
        <v>267</v>
      </c>
      <c r="B4310" s="47" t="s">
        <v>178</v>
      </c>
      <c r="C4310" s="48">
        <v>40386</v>
      </c>
      <c r="D4310" s="49">
        <v>2010</v>
      </c>
      <c r="E4310" s="55">
        <v>0.41180555555555554</v>
      </c>
      <c r="F4310" s="55">
        <v>0.4375</v>
      </c>
      <c r="G4310" s="55">
        <f t="shared" si="833"/>
        <v>2.5694444444444464E-2</v>
      </c>
      <c r="H4310" s="21">
        <v>2</v>
      </c>
      <c r="I4310" s="56">
        <v>2</v>
      </c>
      <c r="J4310" s="56">
        <v>1</v>
      </c>
      <c r="K4310" s="56">
        <v>2</v>
      </c>
      <c r="L4310" s="14" t="s">
        <v>48</v>
      </c>
      <c r="M4310" s="14" t="s">
        <v>49</v>
      </c>
      <c r="N4310" s="47">
        <v>1</v>
      </c>
      <c r="O4310" s="47">
        <f t="shared" si="835"/>
        <v>36.959999999999994</v>
      </c>
      <c r="P4310" s="52">
        <v>11.2</v>
      </c>
      <c r="Q4310" s="52">
        <f t="shared" si="828"/>
        <v>26.4</v>
      </c>
      <c r="R4310" s="21">
        <v>8</v>
      </c>
      <c r="S4310" s="21">
        <f t="shared" si="836"/>
        <v>36.959999999999994</v>
      </c>
      <c r="T4310" s="21">
        <v>11.2</v>
      </c>
      <c r="U4310" s="21" t="s">
        <v>43</v>
      </c>
      <c r="V4310" s="21" t="s">
        <v>43</v>
      </c>
      <c r="W4310" s="53" t="s">
        <v>266</v>
      </c>
      <c r="X4310" s="53">
        <v>-115.1641</v>
      </c>
      <c r="Y4310" s="67">
        <f t="shared" si="834"/>
        <v>55.400000000000006</v>
      </c>
      <c r="Z4310" s="56">
        <v>13</v>
      </c>
      <c r="AA4310" s="21">
        <v>8</v>
      </c>
      <c r="AB4310" s="54" t="s">
        <v>44</v>
      </c>
      <c r="AC4310" s="21">
        <v>3</v>
      </c>
      <c r="AD4310" s="51">
        <v>21</v>
      </c>
      <c r="AE4310" s="51">
        <v>1</v>
      </c>
      <c r="AF4310" s="21">
        <v>6</v>
      </c>
      <c r="AG4310" s="54">
        <v>300</v>
      </c>
      <c r="AI4310" s="70">
        <f t="shared" si="841"/>
        <v>16.045999999999999</v>
      </c>
      <c r="AJ4310" s="71" t="s">
        <v>369</v>
      </c>
      <c r="AK4310" s="72">
        <f t="shared" si="842"/>
        <v>2.5000862380340183</v>
      </c>
      <c r="AL4310" s="73">
        <f t="shared" si="843"/>
        <v>2.5000862380340183</v>
      </c>
    </row>
    <row r="4311" spans="1:38">
      <c r="A4311" s="47" t="s">
        <v>267</v>
      </c>
      <c r="B4311" s="47" t="s">
        <v>178</v>
      </c>
      <c r="C4311" s="48">
        <v>40386</v>
      </c>
      <c r="D4311" s="49">
        <v>2010</v>
      </c>
      <c r="E4311" s="55">
        <v>0.41180555555555554</v>
      </c>
      <c r="F4311" s="55">
        <v>0.4375</v>
      </c>
      <c r="G4311" s="55">
        <f t="shared" si="833"/>
        <v>2.5694444444444464E-2</v>
      </c>
      <c r="H4311" s="21">
        <v>2</v>
      </c>
      <c r="I4311" s="56">
        <v>2</v>
      </c>
      <c r="J4311" s="56">
        <v>1</v>
      </c>
      <c r="K4311" s="56">
        <v>2</v>
      </c>
      <c r="L4311" s="14" t="s">
        <v>48</v>
      </c>
      <c r="M4311" s="14" t="s">
        <v>49</v>
      </c>
      <c r="N4311" s="47">
        <v>1</v>
      </c>
      <c r="O4311" s="47">
        <f t="shared" si="835"/>
        <v>36.959999999999994</v>
      </c>
      <c r="P4311" s="52">
        <v>11.2</v>
      </c>
      <c r="Q4311" s="52">
        <f t="shared" si="828"/>
        <v>26.4</v>
      </c>
      <c r="R4311" s="21">
        <v>8</v>
      </c>
      <c r="S4311" s="21">
        <f t="shared" si="836"/>
        <v>36.959999999999994</v>
      </c>
      <c r="T4311" s="21">
        <v>11.2</v>
      </c>
      <c r="U4311" s="21" t="s">
        <v>43</v>
      </c>
      <c r="V4311" s="21" t="s">
        <v>43</v>
      </c>
      <c r="W4311" s="53" t="s">
        <v>266</v>
      </c>
      <c r="X4311" s="53">
        <v>-115.1641</v>
      </c>
      <c r="Y4311" s="67">
        <f t="shared" si="834"/>
        <v>55.400000000000006</v>
      </c>
      <c r="Z4311" s="56">
        <v>13</v>
      </c>
      <c r="AA4311" s="21">
        <v>8</v>
      </c>
      <c r="AB4311" s="54" t="s">
        <v>44</v>
      </c>
      <c r="AC4311" s="21">
        <v>3</v>
      </c>
      <c r="AD4311" s="51">
        <v>23</v>
      </c>
      <c r="AE4311" s="51">
        <v>1</v>
      </c>
      <c r="AF4311" s="21">
        <v>6</v>
      </c>
      <c r="AG4311" s="54">
        <v>300</v>
      </c>
      <c r="AI4311" s="70">
        <f t="shared" si="841"/>
        <v>17.463999999999999</v>
      </c>
      <c r="AJ4311" s="71" t="s">
        <v>369</v>
      </c>
      <c r="AK4311" s="72">
        <f t="shared" si="842"/>
        <v>3.0095147540604348</v>
      </c>
      <c r="AL4311" s="73">
        <f t="shared" si="843"/>
        <v>3.0095147540604348</v>
      </c>
    </row>
    <row r="4312" spans="1:38">
      <c r="A4312" s="47" t="s">
        <v>267</v>
      </c>
      <c r="B4312" s="47" t="s">
        <v>178</v>
      </c>
      <c r="C4312" s="48">
        <v>40386</v>
      </c>
      <c r="D4312" s="49">
        <v>2010</v>
      </c>
      <c r="E4312" s="55">
        <v>0.41180555555555554</v>
      </c>
      <c r="F4312" s="55">
        <v>0.4375</v>
      </c>
      <c r="G4312" s="55">
        <f t="shared" si="833"/>
        <v>2.5694444444444464E-2</v>
      </c>
      <c r="H4312" s="21">
        <v>2</v>
      </c>
      <c r="I4312" s="56">
        <v>2</v>
      </c>
      <c r="J4312" s="56">
        <v>1</v>
      </c>
      <c r="K4312" s="56">
        <v>2</v>
      </c>
      <c r="L4312" s="14" t="s">
        <v>48</v>
      </c>
      <c r="M4312" s="14" t="s">
        <v>49</v>
      </c>
      <c r="N4312" s="47">
        <v>1</v>
      </c>
      <c r="O4312" s="47">
        <f t="shared" si="835"/>
        <v>36.959999999999994</v>
      </c>
      <c r="P4312" s="52">
        <v>11.2</v>
      </c>
      <c r="Q4312" s="52">
        <f t="shared" si="828"/>
        <v>26.4</v>
      </c>
      <c r="R4312" s="21">
        <v>8</v>
      </c>
      <c r="S4312" s="21">
        <f t="shared" si="836"/>
        <v>36.959999999999994</v>
      </c>
      <c r="T4312" s="21">
        <v>11.2</v>
      </c>
      <c r="U4312" s="21" t="s">
        <v>43</v>
      </c>
      <c r="V4312" s="21" t="s">
        <v>43</v>
      </c>
      <c r="W4312" s="53" t="s">
        <v>266</v>
      </c>
      <c r="X4312" s="53">
        <v>-115.1641</v>
      </c>
      <c r="Y4312" s="67">
        <f t="shared" si="834"/>
        <v>55.400000000000006</v>
      </c>
      <c r="Z4312" s="56">
        <v>13</v>
      </c>
      <c r="AA4312" s="21">
        <v>8</v>
      </c>
      <c r="AB4312" s="54" t="s">
        <v>44</v>
      </c>
      <c r="AC4312" s="21">
        <v>4</v>
      </c>
      <c r="AD4312" s="51">
        <v>20</v>
      </c>
      <c r="AE4312" s="51">
        <v>1</v>
      </c>
      <c r="AF4312" s="21">
        <v>10</v>
      </c>
      <c r="AG4312" s="54">
        <v>300</v>
      </c>
      <c r="AI4312" s="70">
        <f t="shared" si="841"/>
        <v>15.337</v>
      </c>
      <c r="AJ4312" s="71" t="s">
        <v>369</v>
      </c>
      <c r="AK4312" s="72">
        <f t="shared" si="842"/>
        <v>2.2645047633742106</v>
      </c>
      <c r="AL4312" s="73">
        <f t="shared" si="843"/>
        <v>2.2645047633742106</v>
      </c>
    </row>
    <row r="4313" spans="1:38">
      <c r="A4313" s="47" t="s">
        <v>267</v>
      </c>
      <c r="B4313" s="47" t="s">
        <v>178</v>
      </c>
      <c r="C4313" s="48">
        <v>40386</v>
      </c>
      <c r="D4313" s="49">
        <v>2010</v>
      </c>
      <c r="E4313" s="55">
        <v>0.41180555555555554</v>
      </c>
      <c r="F4313" s="55">
        <v>0.4375</v>
      </c>
      <c r="G4313" s="55">
        <f t="shared" si="833"/>
        <v>2.5694444444444464E-2</v>
      </c>
      <c r="H4313" s="21">
        <v>2</v>
      </c>
      <c r="I4313" s="56">
        <v>2</v>
      </c>
      <c r="J4313" s="56">
        <v>1</v>
      </c>
      <c r="K4313" s="56">
        <v>2</v>
      </c>
      <c r="L4313" s="14" t="s">
        <v>48</v>
      </c>
      <c r="M4313" s="14" t="s">
        <v>49</v>
      </c>
      <c r="N4313" s="47">
        <v>1</v>
      </c>
      <c r="O4313" s="47">
        <f t="shared" si="835"/>
        <v>36.959999999999994</v>
      </c>
      <c r="P4313" s="52">
        <v>11.2</v>
      </c>
      <c r="Q4313" s="52">
        <f t="shared" ref="Q4313:Q4333" si="844">R4313*3.3</f>
        <v>26.4</v>
      </c>
      <c r="R4313" s="21">
        <v>8</v>
      </c>
      <c r="S4313" s="21">
        <f t="shared" si="836"/>
        <v>36.959999999999994</v>
      </c>
      <c r="T4313" s="21">
        <v>11.2</v>
      </c>
      <c r="U4313" s="21" t="s">
        <v>43</v>
      </c>
      <c r="V4313" s="21" t="s">
        <v>43</v>
      </c>
      <c r="W4313" s="53" t="s">
        <v>266</v>
      </c>
      <c r="X4313" s="53">
        <v>-115.1641</v>
      </c>
      <c r="Y4313" s="67">
        <f t="shared" si="834"/>
        <v>55.400000000000006</v>
      </c>
      <c r="Z4313" s="56">
        <v>13</v>
      </c>
      <c r="AA4313" s="21">
        <v>8</v>
      </c>
      <c r="AB4313" s="54" t="s">
        <v>44</v>
      </c>
      <c r="AC4313" s="21">
        <v>4</v>
      </c>
      <c r="AD4313" s="51">
        <v>22</v>
      </c>
      <c r="AE4313" s="51">
        <v>1</v>
      </c>
      <c r="AF4313" s="21">
        <v>10</v>
      </c>
      <c r="AG4313" s="54">
        <v>300</v>
      </c>
      <c r="AI4313" s="70">
        <f t="shared" si="841"/>
        <v>16.754999999999999</v>
      </c>
      <c r="AJ4313" s="71" t="s">
        <v>369</v>
      </c>
      <c r="AK4313" s="72">
        <f t="shared" si="842"/>
        <v>2.7483879168691034</v>
      </c>
      <c r="AL4313" s="73">
        <f t="shared" si="843"/>
        <v>2.7483879168691034</v>
      </c>
    </row>
    <row r="4314" spans="1:38">
      <c r="A4314" s="47" t="s">
        <v>267</v>
      </c>
      <c r="B4314" s="47" t="s">
        <v>178</v>
      </c>
      <c r="C4314" s="48">
        <v>40386</v>
      </c>
      <c r="D4314" s="49">
        <v>2010</v>
      </c>
      <c r="E4314" s="55">
        <v>0.41180555555555554</v>
      </c>
      <c r="F4314" s="55">
        <v>0.4375</v>
      </c>
      <c r="G4314" s="55">
        <f t="shared" si="833"/>
        <v>2.5694444444444464E-2</v>
      </c>
      <c r="H4314" s="21">
        <v>2</v>
      </c>
      <c r="I4314" s="56">
        <v>2</v>
      </c>
      <c r="J4314" s="56">
        <v>1</v>
      </c>
      <c r="K4314" s="56">
        <v>2</v>
      </c>
      <c r="L4314" s="14" t="s">
        <v>48</v>
      </c>
      <c r="M4314" s="14" t="s">
        <v>49</v>
      </c>
      <c r="N4314" s="47">
        <v>1</v>
      </c>
      <c r="O4314" s="47">
        <f t="shared" si="835"/>
        <v>36.959999999999994</v>
      </c>
      <c r="P4314" s="52">
        <v>11.2</v>
      </c>
      <c r="Q4314" s="52">
        <f t="shared" si="844"/>
        <v>26.4</v>
      </c>
      <c r="R4314" s="21">
        <v>8</v>
      </c>
      <c r="S4314" s="21">
        <f t="shared" si="836"/>
        <v>36.959999999999994</v>
      </c>
      <c r="T4314" s="21">
        <v>11.2</v>
      </c>
      <c r="U4314" s="21" t="s">
        <v>43</v>
      </c>
      <c r="V4314" s="21" t="s">
        <v>43</v>
      </c>
      <c r="W4314" s="53" t="s">
        <v>266</v>
      </c>
      <c r="X4314" s="53">
        <v>-115.1641</v>
      </c>
      <c r="Y4314" s="67">
        <f t="shared" si="834"/>
        <v>55.400000000000006</v>
      </c>
      <c r="Z4314" s="56">
        <v>13</v>
      </c>
      <c r="AA4314" s="21">
        <v>8</v>
      </c>
      <c r="AB4314" s="54" t="s">
        <v>44</v>
      </c>
      <c r="AC4314" s="21">
        <v>4</v>
      </c>
      <c r="AD4314" s="51">
        <v>23</v>
      </c>
      <c r="AE4314" s="51">
        <v>1</v>
      </c>
      <c r="AF4314" s="21">
        <v>10</v>
      </c>
      <c r="AG4314" s="54">
        <v>300</v>
      </c>
      <c r="AI4314" s="70">
        <f t="shared" si="841"/>
        <v>17.463999999999999</v>
      </c>
      <c r="AJ4314" s="71" t="s">
        <v>369</v>
      </c>
      <c r="AK4314" s="72">
        <f t="shared" si="842"/>
        <v>3.0095147540604348</v>
      </c>
      <c r="AL4314" s="73">
        <f t="shared" si="843"/>
        <v>3.0095147540604348</v>
      </c>
    </row>
    <row r="4315" spans="1:38">
      <c r="A4315" s="47" t="s">
        <v>267</v>
      </c>
      <c r="B4315" s="47" t="s">
        <v>178</v>
      </c>
      <c r="C4315" s="48">
        <v>40386</v>
      </c>
      <c r="D4315" s="49">
        <v>2010</v>
      </c>
      <c r="E4315" s="55">
        <v>0.41180555555555554</v>
      </c>
      <c r="F4315" s="55">
        <v>0.4375</v>
      </c>
      <c r="G4315" s="55">
        <f t="shared" si="833"/>
        <v>2.5694444444444464E-2</v>
      </c>
      <c r="H4315" s="21">
        <v>2</v>
      </c>
      <c r="I4315" s="56">
        <v>2</v>
      </c>
      <c r="J4315" s="56">
        <v>1</v>
      </c>
      <c r="K4315" s="56">
        <v>2</v>
      </c>
      <c r="L4315" s="14" t="s">
        <v>48</v>
      </c>
      <c r="M4315" s="14" t="s">
        <v>49</v>
      </c>
      <c r="N4315" s="47">
        <v>1</v>
      </c>
      <c r="O4315" s="47">
        <f t="shared" si="835"/>
        <v>36.959999999999994</v>
      </c>
      <c r="P4315" s="52">
        <v>11.2</v>
      </c>
      <c r="Q4315" s="52">
        <f t="shared" si="844"/>
        <v>26.4</v>
      </c>
      <c r="R4315" s="21">
        <v>8</v>
      </c>
      <c r="S4315" s="21">
        <f t="shared" si="836"/>
        <v>36.959999999999994</v>
      </c>
      <c r="T4315" s="21">
        <v>11.2</v>
      </c>
      <c r="U4315" s="21" t="s">
        <v>43</v>
      </c>
      <c r="V4315" s="21" t="s">
        <v>43</v>
      </c>
      <c r="W4315" s="53" t="s">
        <v>266</v>
      </c>
      <c r="X4315" s="53">
        <v>-115.1641</v>
      </c>
      <c r="Y4315" s="67">
        <f t="shared" si="834"/>
        <v>55.400000000000006</v>
      </c>
      <c r="Z4315" s="56">
        <v>13</v>
      </c>
      <c r="AA4315" s="21">
        <v>8</v>
      </c>
      <c r="AB4315" s="54" t="s">
        <v>44</v>
      </c>
      <c r="AC4315" s="21">
        <v>5</v>
      </c>
      <c r="AD4315" s="51">
        <v>18</v>
      </c>
      <c r="AE4315" s="51">
        <v>1</v>
      </c>
      <c r="AF4315" s="21">
        <v>13</v>
      </c>
      <c r="AG4315" s="54">
        <v>300</v>
      </c>
      <c r="AI4315" s="70">
        <f t="shared" si="841"/>
        <v>13.918999999999999</v>
      </c>
      <c r="AJ4315" s="71" t="s">
        <v>369</v>
      </c>
      <c r="AK4315" s="72">
        <f t="shared" si="842"/>
        <v>1.8310631406548505</v>
      </c>
      <c r="AL4315" s="73">
        <f t="shared" si="843"/>
        <v>1.8310631406548505</v>
      </c>
    </row>
    <row r="4316" spans="1:38">
      <c r="A4316" s="47" t="s">
        <v>267</v>
      </c>
      <c r="B4316" s="47" t="s">
        <v>178</v>
      </c>
      <c r="C4316" s="48">
        <v>40386</v>
      </c>
      <c r="D4316" s="49">
        <v>2010</v>
      </c>
      <c r="E4316" s="55">
        <v>0.41180555555555554</v>
      </c>
      <c r="F4316" s="55">
        <v>0.4375</v>
      </c>
      <c r="G4316" s="55">
        <f t="shared" si="833"/>
        <v>2.5694444444444464E-2</v>
      </c>
      <c r="H4316" s="21">
        <v>2</v>
      </c>
      <c r="I4316" s="56">
        <v>2</v>
      </c>
      <c r="J4316" s="56">
        <v>1</v>
      </c>
      <c r="K4316" s="56">
        <v>2</v>
      </c>
      <c r="L4316" s="14" t="s">
        <v>48</v>
      </c>
      <c r="M4316" s="14" t="s">
        <v>49</v>
      </c>
      <c r="N4316" s="47">
        <v>1</v>
      </c>
      <c r="O4316" s="47">
        <f t="shared" si="835"/>
        <v>36.959999999999994</v>
      </c>
      <c r="P4316" s="52">
        <v>11.2</v>
      </c>
      <c r="Q4316" s="52">
        <f t="shared" si="844"/>
        <v>26.4</v>
      </c>
      <c r="R4316" s="21">
        <v>8</v>
      </c>
      <c r="S4316" s="21">
        <f t="shared" si="836"/>
        <v>36.959999999999994</v>
      </c>
      <c r="T4316" s="21">
        <v>11.2</v>
      </c>
      <c r="U4316" s="21" t="s">
        <v>43</v>
      </c>
      <c r="V4316" s="21" t="s">
        <v>43</v>
      </c>
      <c r="W4316" s="53" t="s">
        <v>266</v>
      </c>
      <c r="X4316" s="53">
        <v>-115.1641</v>
      </c>
      <c r="Y4316" s="67">
        <f t="shared" si="834"/>
        <v>55.400000000000006</v>
      </c>
      <c r="Z4316" s="56">
        <v>13</v>
      </c>
      <c r="AA4316" s="21">
        <v>8</v>
      </c>
      <c r="AB4316" s="54" t="s">
        <v>44</v>
      </c>
      <c r="AC4316" s="21">
        <v>5</v>
      </c>
      <c r="AD4316" s="51">
        <v>24</v>
      </c>
      <c r="AE4316" s="51">
        <v>1</v>
      </c>
      <c r="AF4316" s="21">
        <v>13</v>
      </c>
      <c r="AG4316" s="54">
        <v>300</v>
      </c>
      <c r="AI4316" s="70">
        <f t="shared" si="841"/>
        <v>18.172999999999998</v>
      </c>
      <c r="AJ4316" s="71" t="s">
        <v>369</v>
      </c>
      <c r="AK4316" s="72">
        <f t="shared" si="842"/>
        <v>3.2835681640171575</v>
      </c>
      <c r="AL4316" s="73">
        <f t="shared" si="843"/>
        <v>3.2835681640171575</v>
      </c>
    </row>
    <row r="4317" spans="1:38">
      <c r="A4317" s="47" t="s">
        <v>267</v>
      </c>
      <c r="B4317" s="47" t="s">
        <v>178</v>
      </c>
      <c r="C4317" s="48">
        <v>40386</v>
      </c>
      <c r="D4317" s="49">
        <v>2010</v>
      </c>
      <c r="E4317" s="55">
        <v>0.41180555555555554</v>
      </c>
      <c r="F4317" s="55">
        <v>0.4375</v>
      </c>
      <c r="G4317" s="55">
        <f t="shared" si="833"/>
        <v>2.5694444444444464E-2</v>
      </c>
      <c r="H4317" s="21">
        <v>2</v>
      </c>
      <c r="I4317" s="56">
        <v>2</v>
      </c>
      <c r="J4317" s="56">
        <v>1</v>
      </c>
      <c r="K4317" s="56">
        <v>2</v>
      </c>
      <c r="L4317" s="14" t="s">
        <v>48</v>
      </c>
      <c r="M4317" s="14" t="s">
        <v>49</v>
      </c>
      <c r="N4317" s="47">
        <v>1</v>
      </c>
      <c r="O4317" s="47">
        <f t="shared" si="835"/>
        <v>36.959999999999994</v>
      </c>
      <c r="P4317" s="52">
        <v>11.2</v>
      </c>
      <c r="Q4317" s="52">
        <f t="shared" si="844"/>
        <v>26.4</v>
      </c>
      <c r="R4317" s="21">
        <v>8</v>
      </c>
      <c r="S4317" s="21">
        <f t="shared" si="836"/>
        <v>36.959999999999994</v>
      </c>
      <c r="T4317" s="21">
        <v>11.2</v>
      </c>
      <c r="U4317" s="21" t="s">
        <v>43</v>
      </c>
      <c r="V4317" s="21" t="s">
        <v>43</v>
      </c>
      <c r="W4317" s="53" t="s">
        <v>266</v>
      </c>
      <c r="X4317" s="53">
        <v>-115.1641</v>
      </c>
      <c r="Y4317" s="67">
        <f t="shared" si="834"/>
        <v>55.400000000000006</v>
      </c>
      <c r="Z4317" s="56">
        <v>13</v>
      </c>
      <c r="AA4317" s="21">
        <v>8</v>
      </c>
      <c r="AB4317" s="54" t="s">
        <v>44</v>
      </c>
      <c r="AC4317" s="21">
        <v>6</v>
      </c>
      <c r="AD4317" s="51">
        <v>16</v>
      </c>
      <c r="AE4317" s="51">
        <v>1</v>
      </c>
      <c r="AF4317" s="21">
        <v>14</v>
      </c>
      <c r="AG4317" s="54">
        <v>300</v>
      </c>
      <c r="AI4317" s="70">
        <f t="shared" si="841"/>
        <v>12.500999999999999</v>
      </c>
      <c r="AJ4317" s="71" t="s">
        <v>369</v>
      </c>
      <c r="AK4317" s="72">
        <f t="shared" si="842"/>
        <v>1.4471406331162124</v>
      </c>
      <c r="AL4317" s="73">
        <f t="shared" si="843"/>
        <v>1.4471406331162124</v>
      </c>
    </row>
    <row r="4318" spans="1:38">
      <c r="A4318" s="47" t="s">
        <v>267</v>
      </c>
      <c r="B4318" s="47" t="s">
        <v>178</v>
      </c>
      <c r="C4318" s="48">
        <v>40386</v>
      </c>
      <c r="D4318" s="49">
        <v>2010</v>
      </c>
      <c r="E4318" s="55">
        <v>0.41180555555555554</v>
      </c>
      <c r="F4318" s="55">
        <v>0.4375</v>
      </c>
      <c r="G4318" s="55">
        <f t="shared" ref="G4318:G4333" si="845">F4318-E4318</f>
        <v>2.5694444444444464E-2</v>
      </c>
      <c r="H4318" s="21">
        <v>2</v>
      </c>
      <c r="I4318" s="56">
        <v>2</v>
      </c>
      <c r="J4318" s="56">
        <v>1</v>
      </c>
      <c r="K4318" s="56">
        <v>2</v>
      </c>
      <c r="L4318" s="14" t="s">
        <v>48</v>
      </c>
      <c r="M4318" s="14" t="s">
        <v>49</v>
      </c>
      <c r="N4318" s="47">
        <v>1</v>
      </c>
      <c r="O4318" s="47">
        <f t="shared" si="835"/>
        <v>36.959999999999994</v>
      </c>
      <c r="P4318" s="52">
        <v>11.2</v>
      </c>
      <c r="Q4318" s="52">
        <f t="shared" si="844"/>
        <v>26.4</v>
      </c>
      <c r="R4318" s="21">
        <v>8</v>
      </c>
      <c r="S4318" s="21">
        <f t="shared" si="836"/>
        <v>36.959999999999994</v>
      </c>
      <c r="T4318" s="21">
        <v>11.2</v>
      </c>
      <c r="U4318" s="21" t="s">
        <v>43</v>
      </c>
      <c r="V4318" s="21" t="s">
        <v>43</v>
      </c>
      <c r="W4318" s="53" t="s">
        <v>266</v>
      </c>
      <c r="X4318" s="53">
        <v>-115.1641</v>
      </c>
      <c r="Y4318" s="67">
        <f t="shared" si="834"/>
        <v>55.400000000000006</v>
      </c>
      <c r="Z4318" s="56">
        <v>13</v>
      </c>
      <c r="AA4318" s="21">
        <v>8</v>
      </c>
      <c r="AB4318" s="54" t="s">
        <v>44</v>
      </c>
      <c r="AC4318" s="21">
        <v>6</v>
      </c>
      <c r="AD4318" s="51">
        <v>21</v>
      </c>
      <c r="AE4318" s="51">
        <v>1</v>
      </c>
      <c r="AF4318" s="21">
        <v>14</v>
      </c>
      <c r="AG4318" s="54">
        <v>300</v>
      </c>
      <c r="AI4318" s="70">
        <f t="shared" si="841"/>
        <v>16.045999999999999</v>
      </c>
      <c r="AJ4318" s="71" t="s">
        <v>369</v>
      </c>
      <c r="AK4318" s="72">
        <f t="shared" si="842"/>
        <v>2.5000862380340183</v>
      </c>
      <c r="AL4318" s="73">
        <f t="shared" si="843"/>
        <v>2.5000862380340183</v>
      </c>
    </row>
    <row r="4319" spans="1:38">
      <c r="A4319" s="47" t="s">
        <v>267</v>
      </c>
      <c r="B4319" s="47" t="s">
        <v>178</v>
      </c>
      <c r="C4319" s="48">
        <v>40386</v>
      </c>
      <c r="D4319" s="49">
        <v>2010</v>
      </c>
      <c r="E4319" s="55">
        <v>0.41180555555555554</v>
      </c>
      <c r="F4319" s="55">
        <v>0.4375</v>
      </c>
      <c r="G4319" s="55">
        <f t="shared" si="845"/>
        <v>2.5694444444444464E-2</v>
      </c>
      <c r="H4319" s="21">
        <v>2</v>
      </c>
      <c r="I4319" s="56">
        <v>2</v>
      </c>
      <c r="J4319" s="56">
        <v>1</v>
      </c>
      <c r="K4319" s="56">
        <v>2</v>
      </c>
      <c r="L4319" s="14" t="s">
        <v>48</v>
      </c>
      <c r="M4319" s="14" t="s">
        <v>49</v>
      </c>
      <c r="N4319" s="47">
        <v>1</v>
      </c>
      <c r="O4319" s="47">
        <f t="shared" si="835"/>
        <v>36.959999999999994</v>
      </c>
      <c r="P4319" s="52">
        <v>11.2</v>
      </c>
      <c r="Q4319" s="52">
        <f t="shared" si="844"/>
        <v>26.4</v>
      </c>
      <c r="R4319" s="21">
        <v>8</v>
      </c>
      <c r="S4319" s="21">
        <f t="shared" si="836"/>
        <v>36.959999999999994</v>
      </c>
      <c r="T4319" s="21">
        <v>11.2</v>
      </c>
      <c r="U4319" s="21" t="s">
        <v>43</v>
      </c>
      <c r="V4319" s="21" t="s">
        <v>43</v>
      </c>
      <c r="W4319" s="53" t="s">
        <v>266</v>
      </c>
      <c r="X4319" s="53">
        <v>-115.1641</v>
      </c>
      <c r="Y4319" s="67">
        <f t="shared" si="834"/>
        <v>55.400000000000006</v>
      </c>
      <c r="Z4319" s="56">
        <v>13</v>
      </c>
      <c r="AA4319" s="21">
        <v>8</v>
      </c>
      <c r="AB4319" s="54" t="s">
        <v>44</v>
      </c>
      <c r="AC4319" s="21">
        <v>7</v>
      </c>
      <c r="AD4319" s="51">
        <v>18</v>
      </c>
      <c r="AE4319" s="51">
        <v>1</v>
      </c>
      <c r="AF4319" s="21">
        <v>16</v>
      </c>
      <c r="AG4319" s="54">
        <v>300</v>
      </c>
      <c r="AI4319" s="70">
        <f t="shared" si="841"/>
        <v>13.918999999999999</v>
      </c>
      <c r="AJ4319" s="71" t="s">
        <v>369</v>
      </c>
      <c r="AK4319" s="72">
        <f t="shared" si="842"/>
        <v>1.8310631406548505</v>
      </c>
      <c r="AL4319" s="73">
        <f t="shared" si="843"/>
        <v>1.8310631406548505</v>
      </c>
    </row>
    <row r="4320" spans="1:38">
      <c r="A4320" s="47" t="s">
        <v>267</v>
      </c>
      <c r="B4320" s="47" t="s">
        <v>178</v>
      </c>
      <c r="C4320" s="48">
        <v>40386</v>
      </c>
      <c r="D4320" s="49">
        <v>2010</v>
      </c>
      <c r="E4320" s="55">
        <v>0.41180555555555554</v>
      </c>
      <c r="F4320" s="55">
        <v>0.4375</v>
      </c>
      <c r="G4320" s="55">
        <f t="shared" si="845"/>
        <v>2.5694444444444464E-2</v>
      </c>
      <c r="H4320" s="21">
        <v>2</v>
      </c>
      <c r="I4320" s="56">
        <v>2</v>
      </c>
      <c r="J4320" s="56">
        <v>1</v>
      </c>
      <c r="K4320" s="56">
        <v>2</v>
      </c>
      <c r="L4320" s="14" t="s">
        <v>48</v>
      </c>
      <c r="M4320" s="14" t="s">
        <v>49</v>
      </c>
      <c r="N4320" s="47">
        <v>1</v>
      </c>
      <c r="O4320" s="47">
        <f t="shared" si="835"/>
        <v>36.959999999999994</v>
      </c>
      <c r="P4320" s="52">
        <v>11.2</v>
      </c>
      <c r="Q4320" s="52">
        <f t="shared" si="844"/>
        <v>26.4</v>
      </c>
      <c r="R4320" s="21">
        <v>8</v>
      </c>
      <c r="S4320" s="21">
        <f t="shared" si="836"/>
        <v>36.959999999999994</v>
      </c>
      <c r="T4320" s="21">
        <v>11.2</v>
      </c>
      <c r="U4320" s="21" t="s">
        <v>43</v>
      </c>
      <c r="V4320" s="21" t="s">
        <v>43</v>
      </c>
      <c r="W4320" s="53" t="s">
        <v>266</v>
      </c>
      <c r="X4320" s="53">
        <v>-115.1641</v>
      </c>
      <c r="Y4320" s="67">
        <f t="shared" si="834"/>
        <v>55.400000000000006</v>
      </c>
      <c r="Z4320" s="56">
        <v>13</v>
      </c>
      <c r="AA4320" s="21">
        <v>8</v>
      </c>
      <c r="AB4320" s="54" t="s">
        <v>44</v>
      </c>
      <c r="AC4320" s="21">
        <v>7</v>
      </c>
      <c r="AD4320" s="51">
        <v>21</v>
      </c>
      <c r="AE4320" s="51">
        <v>1</v>
      </c>
      <c r="AF4320" s="21">
        <v>16</v>
      </c>
      <c r="AG4320" s="54">
        <v>300</v>
      </c>
      <c r="AI4320" s="70">
        <f t="shared" si="841"/>
        <v>16.045999999999999</v>
      </c>
      <c r="AJ4320" s="71" t="s">
        <v>369</v>
      </c>
      <c r="AK4320" s="72">
        <f t="shared" si="842"/>
        <v>2.5000862380340183</v>
      </c>
      <c r="AL4320" s="73">
        <f t="shared" si="843"/>
        <v>2.5000862380340183</v>
      </c>
    </row>
    <row r="4321" spans="1:38">
      <c r="A4321" s="47" t="s">
        <v>267</v>
      </c>
      <c r="B4321" s="47" t="s">
        <v>178</v>
      </c>
      <c r="C4321" s="48">
        <v>40386</v>
      </c>
      <c r="D4321" s="49">
        <v>2010</v>
      </c>
      <c r="E4321" s="55">
        <v>0.41180555555555554</v>
      </c>
      <c r="F4321" s="55">
        <v>0.4375</v>
      </c>
      <c r="G4321" s="55">
        <f t="shared" si="845"/>
        <v>2.5694444444444464E-2</v>
      </c>
      <c r="H4321" s="21">
        <v>2</v>
      </c>
      <c r="I4321" s="56">
        <v>2</v>
      </c>
      <c r="J4321" s="56">
        <v>1</v>
      </c>
      <c r="K4321" s="56">
        <v>2</v>
      </c>
      <c r="L4321" s="14" t="s">
        <v>48</v>
      </c>
      <c r="M4321" s="14" t="s">
        <v>49</v>
      </c>
      <c r="N4321" s="47">
        <v>1</v>
      </c>
      <c r="O4321" s="47">
        <f t="shared" si="835"/>
        <v>36.959999999999994</v>
      </c>
      <c r="P4321" s="52">
        <v>11.2</v>
      </c>
      <c r="Q4321" s="52">
        <f t="shared" si="844"/>
        <v>26.4</v>
      </c>
      <c r="R4321" s="21">
        <v>8</v>
      </c>
      <c r="S4321" s="21">
        <f t="shared" si="836"/>
        <v>36.959999999999994</v>
      </c>
      <c r="T4321" s="21">
        <v>11.2</v>
      </c>
      <c r="U4321" s="21" t="s">
        <v>43</v>
      </c>
      <c r="V4321" s="21" t="s">
        <v>43</v>
      </c>
      <c r="W4321" s="53" t="s">
        <v>266</v>
      </c>
      <c r="X4321" s="53">
        <v>-115.1641</v>
      </c>
      <c r="Y4321" s="67">
        <f t="shared" si="834"/>
        <v>55.400000000000006</v>
      </c>
      <c r="Z4321" s="56">
        <v>13</v>
      </c>
      <c r="AA4321" s="21">
        <v>8</v>
      </c>
      <c r="AB4321" s="54" t="s">
        <v>44</v>
      </c>
      <c r="AC4321" s="21">
        <v>7</v>
      </c>
      <c r="AD4321" s="51">
        <v>23</v>
      </c>
      <c r="AE4321" s="51">
        <v>1</v>
      </c>
      <c r="AF4321" s="21">
        <v>16</v>
      </c>
      <c r="AG4321" s="54">
        <v>300</v>
      </c>
      <c r="AI4321" s="70">
        <f t="shared" si="841"/>
        <v>17.463999999999999</v>
      </c>
      <c r="AJ4321" s="71" t="s">
        <v>369</v>
      </c>
      <c r="AK4321" s="72">
        <f t="shared" si="842"/>
        <v>3.0095147540604348</v>
      </c>
      <c r="AL4321" s="73">
        <f t="shared" si="843"/>
        <v>3.0095147540604348</v>
      </c>
    </row>
    <row r="4322" spans="1:38">
      <c r="A4322" s="47" t="s">
        <v>267</v>
      </c>
      <c r="B4322" s="47" t="s">
        <v>178</v>
      </c>
      <c r="C4322" s="48">
        <v>40386</v>
      </c>
      <c r="D4322" s="49">
        <v>2010</v>
      </c>
      <c r="E4322" s="55">
        <v>0.41180555555555554</v>
      </c>
      <c r="F4322" s="55">
        <v>0.4375</v>
      </c>
      <c r="G4322" s="55">
        <f t="shared" si="845"/>
        <v>2.5694444444444464E-2</v>
      </c>
      <c r="H4322" s="21">
        <v>2</v>
      </c>
      <c r="I4322" s="56">
        <v>2</v>
      </c>
      <c r="J4322" s="56">
        <v>1</v>
      </c>
      <c r="K4322" s="56">
        <v>2</v>
      </c>
      <c r="L4322" s="14" t="s">
        <v>48</v>
      </c>
      <c r="M4322" s="14" t="s">
        <v>49</v>
      </c>
      <c r="N4322" s="47">
        <v>1</v>
      </c>
      <c r="O4322" s="47">
        <f t="shared" si="835"/>
        <v>36.959999999999994</v>
      </c>
      <c r="P4322" s="52">
        <v>11.2</v>
      </c>
      <c r="Q4322" s="52">
        <f t="shared" si="844"/>
        <v>26.4</v>
      </c>
      <c r="R4322" s="21">
        <v>8</v>
      </c>
      <c r="S4322" s="21">
        <f t="shared" si="836"/>
        <v>36.959999999999994</v>
      </c>
      <c r="T4322" s="21">
        <v>11.2</v>
      </c>
      <c r="U4322" s="21" t="s">
        <v>43</v>
      </c>
      <c r="V4322" s="21" t="s">
        <v>43</v>
      </c>
      <c r="W4322" s="53" t="s">
        <v>266</v>
      </c>
      <c r="X4322" s="53">
        <v>-115.1641</v>
      </c>
      <c r="Y4322" s="67">
        <f t="shared" si="834"/>
        <v>55.400000000000006</v>
      </c>
      <c r="Z4322" s="56">
        <v>13</v>
      </c>
      <c r="AA4322" s="21">
        <v>8</v>
      </c>
      <c r="AB4322" s="54" t="s">
        <v>44</v>
      </c>
      <c r="AC4322" s="21">
        <v>8</v>
      </c>
      <c r="AD4322" s="51">
        <v>20</v>
      </c>
      <c r="AE4322" s="51">
        <v>1</v>
      </c>
      <c r="AF4322" s="21">
        <v>20</v>
      </c>
      <c r="AG4322" s="54">
        <v>300</v>
      </c>
      <c r="AI4322" s="70">
        <f t="shared" si="841"/>
        <v>15.337</v>
      </c>
      <c r="AJ4322" s="71" t="s">
        <v>369</v>
      </c>
      <c r="AK4322" s="72">
        <f t="shared" si="842"/>
        <v>2.2645047633742106</v>
      </c>
      <c r="AL4322" s="73">
        <f t="shared" si="843"/>
        <v>2.2645047633742106</v>
      </c>
    </row>
    <row r="4323" spans="1:38">
      <c r="A4323" s="47" t="s">
        <v>267</v>
      </c>
      <c r="B4323" s="47" t="s">
        <v>178</v>
      </c>
      <c r="C4323" s="48">
        <v>40386</v>
      </c>
      <c r="D4323" s="49">
        <v>2010</v>
      </c>
      <c r="E4323" s="55">
        <v>0.41180555555555554</v>
      </c>
      <c r="F4323" s="55">
        <v>0.4375</v>
      </c>
      <c r="G4323" s="55">
        <f t="shared" si="845"/>
        <v>2.5694444444444464E-2</v>
      </c>
      <c r="H4323" s="21">
        <v>2</v>
      </c>
      <c r="I4323" s="56">
        <v>2</v>
      </c>
      <c r="J4323" s="56">
        <v>1</v>
      </c>
      <c r="K4323" s="56">
        <v>2</v>
      </c>
      <c r="L4323" s="14" t="s">
        <v>48</v>
      </c>
      <c r="M4323" s="14" t="s">
        <v>49</v>
      </c>
      <c r="N4323" s="47">
        <v>1</v>
      </c>
      <c r="O4323" s="47">
        <f t="shared" si="835"/>
        <v>36.959999999999994</v>
      </c>
      <c r="P4323" s="52">
        <v>11.2</v>
      </c>
      <c r="Q4323" s="52">
        <f t="shared" si="844"/>
        <v>26.4</v>
      </c>
      <c r="R4323" s="21">
        <v>8</v>
      </c>
      <c r="S4323" s="21">
        <f t="shared" si="836"/>
        <v>36.959999999999994</v>
      </c>
      <c r="T4323" s="21">
        <v>11.2</v>
      </c>
      <c r="U4323" s="21" t="s">
        <v>43</v>
      </c>
      <c r="V4323" s="21" t="s">
        <v>43</v>
      </c>
      <c r="W4323" s="53" t="s">
        <v>266</v>
      </c>
      <c r="X4323" s="53">
        <v>-115.1641</v>
      </c>
      <c r="Y4323" s="67">
        <f t="shared" si="834"/>
        <v>55.400000000000006</v>
      </c>
      <c r="Z4323" s="56">
        <v>13</v>
      </c>
      <c r="AA4323" s="21">
        <v>8</v>
      </c>
      <c r="AB4323" s="54" t="s">
        <v>44</v>
      </c>
      <c r="AC4323" s="21">
        <v>9</v>
      </c>
      <c r="AD4323" s="51">
        <v>24</v>
      </c>
      <c r="AE4323" s="51">
        <v>1</v>
      </c>
      <c r="AF4323" s="21">
        <v>25</v>
      </c>
      <c r="AG4323" s="54">
        <v>300</v>
      </c>
      <c r="AI4323" s="70">
        <f t="shared" si="841"/>
        <v>18.172999999999998</v>
      </c>
      <c r="AJ4323" s="71" t="s">
        <v>369</v>
      </c>
      <c r="AK4323" s="72">
        <f t="shared" si="842"/>
        <v>3.2835681640171575</v>
      </c>
      <c r="AL4323" s="73">
        <f t="shared" si="843"/>
        <v>3.2835681640171575</v>
      </c>
    </row>
    <row r="4324" spans="1:38">
      <c r="A4324" s="47" t="s">
        <v>267</v>
      </c>
      <c r="B4324" s="47" t="s">
        <v>178</v>
      </c>
      <c r="C4324" s="48">
        <v>40386</v>
      </c>
      <c r="D4324" s="49">
        <v>2010</v>
      </c>
      <c r="E4324" s="55">
        <v>0.41180555555555554</v>
      </c>
      <c r="F4324" s="55">
        <v>0.4375</v>
      </c>
      <c r="G4324" s="55">
        <f t="shared" si="845"/>
        <v>2.5694444444444464E-2</v>
      </c>
      <c r="H4324" s="21">
        <v>2</v>
      </c>
      <c r="I4324" s="56">
        <v>2</v>
      </c>
      <c r="J4324" s="56">
        <v>1</v>
      </c>
      <c r="K4324" s="56">
        <v>2</v>
      </c>
      <c r="L4324" s="14" t="s">
        <v>48</v>
      </c>
      <c r="M4324" s="14" t="s">
        <v>49</v>
      </c>
      <c r="N4324" s="47">
        <v>1</v>
      </c>
      <c r="O4324" s="47">
        <f t="shared" si="835"/>
        <v>36.959999999999994</v>
      </c>
      <c r="P4324" s="52">
        <v>11.2</v>
      </c>
      <c r="Q4324" s="52">
        <f t="shared" si="844"/>
        <v>26.4</v>
      </c>
      <c r="R4324" s="21">
        <v>8</v>
      </c>
      <c r="S4324" s="21">
        <f t="shared" si="836"/>
        <v>36.959999999999994</v>
      </c>
      <c r="T4324" s="21">
        <v>11.2</v>
      </c>
      <c r="U4324" s="21" t="s">
        <v>43</v>
      </c>
      <c r="V4324" s="21" t="s">
        <v>43</v>
      </c>
      <c r="W4324" s="53" t="s">
        <v>266</v>
      </c>
      <c r="X4324" s="53">
        <v>-115.1641</v>
      </c>
      <c r="Y4324" s="67">
        <f t="shared" si="834"/>
        <v>55.400000000000006</v>
      </c>
      <c r="Z4324" s="56">
        <v>13</v>
      </c>
      <c r="AA4324" s="21">
        <v>8</v>
      </c>
      <c r="AB4324" s="54" t="s">
        <v>44</v>
      </c>
      <c r="AC4324" s="21">
        <v>9</v>
      </c>
      <c r="AD4324" s="51">
        <v>25</v>
      </c>
      <c r="AE4324" s="51">
        <v>1</v>
      </c>
      <c r="AF4324" s="21">
        <v>25</v>
      </c>
      <c r="AG4324" s="54">
        <v>300</v>
      </c>
      <c r="AI4324" s="70">
        <f t="shared" si="841"/>
        <v>18.881999999999998</v>
      </c>
      <c r="AJ4324" s="71" t="s">
        <v>369</v>
      </c>
      <c r="AK4324" s="72">
        <f t="shared" si="842"/>
        <v>3.5706462775960586</v>
      </c>
      <c r="AL4324" s="73">
        <f t="shared" si="843"/>
        <v>3.5706462775960586</v>
      </c>
    </row>
    <row r="4325" spans="1:38">
      <c r="A4325" s="47" t="s">
        <v>267</v>
      </c>
      <c r="B4325" s="47" t="s">
        <v>178</v>
      </c>
      <c r="C4325" s="48">
        <v>40386</v>
      </c>
      <c r="D4325" s="49">
        <v>2010</v>
      </c>
      <c r="E4325" s="55">
        <v>0.41180555555555554</v>
      </c>
      <c r="F4325" s="55">
        <v>0.4375</v>
      </c>
      <c r="G4325" s="55">
        <f t="shared" si="845"/>
        <v>2.5694444444444464E-2</v>
      </c>
      <c r="H4325" s="21">
        <v>2</v>
      </c>
      <c r="I4325" s="56">
        <v>2</v>
      </c>
      <c r="J4325" s="56">
        <v>1</v>
      </c>
      <c r="K4325" s="56">
        <v>2</v>
      </c>
      <c r="L4325" s="14" t="s">
        <v>48</v>
      </c>
      <c r="M4325" s="14" t="s">
        <v>49</v>
      </c>
      <c r="N4325" s="47">
        <v>1</v>
      </c>
      <c r="O4325" s="47">
        <f t="shared" si="835"/>
        <v>36.959999999999994</v>
      </c>
      <c r="P4325" s="52">
        <v>11.2</v>
      </c>
      <c r="Q4325" s="52">
        <f t="shared" si="844"/>
        <v>26.4</v>
      </c>
      <c r="R4325" s="21">
        <v>8</v>
      </c>
      <c r="S4325" s="21">
        <f t="shared" si="836"/>
        <v>36.959999999999994</v>
      </c>
      <c r="T4325" s="21">
        <v>11.2</v>
      </c>
      <c r="U4325" s="21" t="s">
        <v>43</v>
      </c>
      <c r="V4325" s="21" t="s">
        <v>43</v>
      </c>
      <c r="W4325" s="53" t="s">
        <v>266</v>
      </c>
      <c r="X4325" s="53">
        <v>-115.1641</v>
      </c>
      <c r="Y4325" s="67">
        <f t="shared" si="834"/>
        <v>55.400000000000006</v>
      </c>
      <c r="Z4325" s="56">
        <v>13</v>
      </c>
      <c r="AA4325" s="21">
        <v>8</v>
      </c>
      <c r="AB4325" s="54" t="s">
        <v>44</v>
      </c>
      <c r="AC4325" s="21">
        <v>10</v>
      </c>
      <c r="AD4325" s="51">
        <v>19</v>
      </c>
      <c r="AE4325" s="51">
        <v>1</v>
      </c>
      <c r="AF4325" s="21">
        <v>29</v>
      </c>
      <c r="AG4325" s="54">
        <v>300</v>
      </c>
      <c r="AI4325" s="70">
        <f t="shared" si="841"/>
        <v>14.628</v>
      </c>
      <c r="AJ4325" s="71" t="s">
        <v>369</v>
      </c>
      <c r="AK4325" s="72">
        <f t="shared" si="842"/>
        <v>2.041534710262368</v>
      </c>
      <c r="AL4325" s="73">
        <f t="shared" si="843"/>
        <v>2.041534710262368</v>
      </c>
    </row>
    <row r="4326" spans="1:38">
      <c r="A4326" s="47" t="s">
        <v>267</v>
      </c>
      <c r="B4326" s="47" t="s">
        <v>178</v>
      </c>
      <c r="C4326" s="48">
        <v>40386</v>
      </c>
      <c r="D4326" s="49">
        <v>2010</v>
      </c>
      <c r="E4326" s="55">
        <v>0.41180555555555554</v>
      </c>
      <c r="F4326" s="55">
        <v>0.4375</v>
      </c>
      <c r="G4326" s="55">
        <f t="shared" si="845"/>
        <v>2.5694444444444464E-2</v>
      </c>
      <c r="H4326" s="21">
        <v>2</v>
      </c>
      <c r="I4326" s="56">
        <v>2</v>
      </c>
      <c r="J4326" s="56">
        <v>1</v>
      </c>
      <c r="K4326" s="56">
        <v>2</v>
      </c>
      <c r="L4326" s="14" t="s">
        <v>48</v>
      </c>
      <c r="M4326" s="14" t="s">
        <v>49</v>
      </c>
      <c r="N4326" s="47">
        <v>1</v>
      </c>
      <c r="O4326" s="47">
        <f t="shared" si="835"/>
        <v>36.959999999999994</v>
      </c>
      <c r="P4326" s="52">
        <v>11.2</v>
      </c>
      <c r="Q4326" s="52">
        <f t="shared" si="844"/>
        <v>26.4</v>
      </c>
      <c r="R4326" s="21">
        <v>8</v>
      </c>
      <c r="S4326" s="21">
        <f t="shared" si="836"/>
        <v>36.959999999999994</v>
      </c>
      <c r="T4326" s="21">
        <v>11.2</v>
      </c>
      <c r="U4326" s="21" t="s">
        <v>43</v>
      </c>
      <c r="V4326" s="21" t="s">
        <v>43</v>
      </c>
      <c r="W4326" s="53" t="s">
        <v>266</v>
      </c>
      <c r="X4326" s="53">
        <v>-115.1641</v>
      </c>
      <c r="Y4326" s="67">
        <f t="shared" si="834"/>
        <v>55.400000000000006</v>
      </c>
      <c r="Z4326" s="56">
        <v>13</v>
      </c>
      <c r="AA4326" s="21">
        <v>8</v>
      </c>
      <c r="AB4326" s="54" t="s">
        <v>44</v>
      </c>
      <c r="AC4326" s="21">
        <v>10</v>
      </c>
      <c r="AD4326" s="51">
        <v>21</v>
      </c>
      <c r="AE4326" s="51">
        <v>1</v>
      </c>
      <c r="AF4326" s="21">
        <v>29</v>
      </c>
      <c r="AG4326" s="54">
        <v>300</v>
      </c>
      <c r="AI4326" s="70">
        <f t="shared" si="841"/>
        <v>16.045999999999999</v>
      </c>
      <c r="AJ4326" s="71" t="s">
        <v>369</v>
      </c>
      <c r="AK4326" s="72">
        <f t="shared" si="842"/>
        <v>2.5000862380340183</v>
      </c>
      <c r="AL4326" s="73">
        <f t="shared" si="843"/>
        <v>2.5000862380340183</v>
      </c>
    </row>
    <row r="4327" spans="1:38">
      <c r="A4327" s="47" t="s">
        <v>267</v>
      </c>
      <c r="B4327" s="47" t="s">
        <v>178</v>
      </c>
      <c r="C4327" s="48">
        <v>40386</v>
      </c>
      <c r="D4327" s="49">
        <v>2010</v>
      </c>
      <c r="E4327" s="55">
        <v>0.41180555555555554</v>
      </c>
      <c r="F4327" s="55">
        <v>0.4375</v>
      </c>
      <c r="G4327" s="55">
        <f t="shared" si="845"/>
        <v>2.5694444444444464E-2</v>
      </c>
      <c r="H4327" s="21">
        <v>2</v>
      </c>
      <c r="I4327" s="56">
        <v>2</v>
      </c>
      <c r="J4327" s="56">
        <v>1</v>
      </c>
      <c r="K4327" s="56">
        <v>2</v>
      </c>
      <c r="L4327" s="14" t="s">
        <v>48</v>
      </c>
      <c r="M4327" s="14" t="s">
        <v>49</v>
      </c>
      <c r="N4327" s="47">
        <v>1</v>
      </c>
      <c r="O4327" s="47">
        <f t="shared" si="835"/>
        <v>36.959999999999994</v>
      </c>
      <c r="P4327" s="52">
        <v>11.2</v>
      </c>
      <c r="Q4327" s="52">
        <f t="shared" si="844"/>
        <v>26.4</v>
      </c>
      <c r="R4327" s="21">
        <v>8</v>
      </c>
      <c r="S4327" s="21">
        <f t="shared" si="836"/>
        <v>36.959999999999994</v>
      </c>
      <c r="T4327" s="21">
        <v>11.2</v>
      </c>
      <c r="U4327" s="21" t="s">
        <v>43</v>
      </c>
      <c r="V4327" s="21" t="s">
        <v>43</v>
      </c>
      <c r="W4327" s="53" t="s">
        <v>266</v>
      </c>
      <c r="X4327" s="53">
        <v>-115.1641</v>
      </c>
      <c r="Y4327" s="67">
        <f t="shared" si="834"/>
        <v>55.400000000000006</v>
      </c>
      <c r="Z4327" s="56">
        <v>13</v>
      </c>
      <c r="AA4327" s="21">
        <v>8</v>
      </c>
      <c r="AB4327" s="54" t="s">
        <v>44</v>
      </c>
      <c r="AC4327" s="21">
        <v>10</v>
      </c>
      <c r="AD4327" s="51">
        <v>23</v>
      </c>
      <c r="AE4327" s="51">
        <v>1</v>
      </c>
      <c r="AF4327" s="21">
        <v>29</v>
      </c>
      <c r="AG4327" s="54">
        <v>300</v>
      </c>
      <c r="AI4327" s="70">
        <f t="shared" si="841"/>
        <v>17.463999999999999</v>
      </c>
      <c r="AJ4327" s="71" t="s">
        <v>369</v>
      </c>
      <c r="AK4327" s="72">
        <f t="shared" si="842"/>
        <v>3.0095147540604348</v>
      </c>
      <c r="AL4327" s="73">
        <f t="shared" si="843"/>
        <v>3.0095147540604348</v>
      </c>
    </row>
    <row r="4328" spans="1:38">
      <c r="A4328" s="47" t="s">
        <v>267</v>
      </c>
      <c r="B4328" s="47" t="s">
        <v>178</v>
      </c>
      <c r="C4328" s="48">
        <v>40386</v>
      </c>
      <c r="D4328" s="49">
        <v>2010</v>
      </c>
      <c r="E4328" s="55">
        <v>0.41180555555555554</v>
      </c>
      <c r="F4328" s="55">
        <v>0.4375</v>
      </c>
      <c r="G4328" s="55">
        <f t="shared" si="845"/>
        <v>2.5694444444444464E-2</v>
      </c>
      <c r="H4328" s="21">
        <v>2</v>
      </c>
      <c r="I4328" s="56">
        <v>2</v>
      </c>
      <c r="J4328" s="56">
        <v>1</v>
      </c>
      <c r="K4328" s="56">
        <v>2</v>
      </c>
      <c r="L4328" s="14" t="s">
        <v>48</v>
      </c>
      <c r="M4328" s="14" t="s">
        <v>49</v>
      </c>
      <c r="N4328" s="47">
        <v>1</v>
      </c>
      <c r="O4328" s="47">
        <f t="shared" si="835"/>
        <v>36.959999999999994</v>
      </c>
      <c r="P4328" s="52">
        <v>11.2</v>
      </c>
      <c r="Q4328" s="52">
        <f t="shared" si="844"/>
        <v>26.4</v>
      </c>
      <c r="R4328" s="21">
        <v>8</v>
      </c>
      <c r="S4328" s="21">
        <f t="shared" si="836"/>
        <v>36.959999999999994</v>
      </c>
      <c r="T4328" s="21">
        <v>11.2</v>
      </c>
      <c r="U4328" s="21" t="s">
        <v>43</v>
      </c>
      <c r="V4328" s="21" t="s">
        <v>43</v>
      </c>
      <c r="W4328" s="53" t="s">
        <v>266</v>
      </c>
      <c r="X4328" s="53">
        <v>-115.1641</v>
      </c>
      <c r="Y4328" s="67">
        <f t="shared" si="834"/>
        <v>55.400000000000006</v>
      </c>
      <c r="Z4328" s="56">
        <v>13</v>
      </c>
      <c r="AA4328" s="21">
        <v>8</v>
      </c>
      <c r="AB4328" s="54" t="s">
        <v>44</v>
      </c>
      <c r="AC4328" s="21">
        <v>11</v>
      </c>
      <c r="AD4328" s="51">
        <v>14</v>
      </c>
      <c r="AE4328" s="51">
        <v>1</v>
      </c>
      <c r="AF4328" s="21">
        <v>32</v>
      </c>
      <c r="AG4328" s="54">
        <v>300</v>
      </c>
      <c r="AI4328" s="70">
        <f t="shared" si="841"/>
        <v>11.083</v>
      </c>
      <c r="AJ4328" s="71" t="s">
        <v>369</v>
      </c>
      <c r="AK4328" s="72">
        <f t="shared" si="842"/>
        <v>1.1117350137621949</v>
      </c>
      <c r="AL4328" s="73">
        <f t="shared" si="843"/>
        <v>1.1117350137621949</v>
      </c>
    </row>
    <row r="4329" spans="1:38">
      <c r="A4329" s="47" t="s">
        <v>267</v>
      </c>
      <c r="B4329" s="47" t="s">
        <v>178</v>
      </c>
      <c r="C4329" s="48">
        <v>40386</v>
      </c>
      <c r="D4329" s="49">
        <v>2010</v>
      </c>
      <c r="E4329" s="55">
        <v>0.41180555555555554</v>
      </c>
      <c r="F4329" s="55">
        <v>0.4375</v>
      </c>
      <c r="G4329" s="55">
        <f t="shared" si="845"/>
        <v>2.5694444444444464E-2</v>
      </c>
      <c r="H4329" s="21">
        <v>2</v>
      </c>
      <c r="I4329" s="56">
        <v>2</v>
      </c>
      <c r="J4329" s="56">
        <v>1</v>
      </c>
      <c r="K4329" s="56">
        <v>2</v>
      </c>
      <c r="L4329" s="14" t="s">
        <v>48</v>
      </c>
      <c r="M4329" s="14" t="s">
        <v>49</v>
      </c>
      <c r="N4329" s="47">
        <v>1</v>
      </c>
      <c r="O4329" s="47">
        <f t="shared" si="835"/>
        <v>36.959999999999994</v>
      </c>
      <c r="P4329" s="52">
        <v>11.2</v>
      </c>
      <c r="Q4329" s="52">
        <f t="shared" si="844"/>
        <v>26.4</v>
      </c>
      <c r="R4329" s="21">
        <v>8</v>
      </c>
      <c r="S4329" s="21">
        <f t="shared" si="836"/>
        <v>36.959999999999994</v>
      </c>
      <c r="T4329" s="21">
        <v>11.2</v>
      </c>
      <c r="U4329" s="21" t="s">
        <v>43</v>
      </c>
      <c r="V4329" s="21" t="s">
        <v>43</v>
      </c>
      <c r="W4329" s="53" t="s">
        <v>266</v>
      </c>
      <c r="X4329" s="53">
        <v>-115.1641</v>
      </c>
      <c r="Y4329" s="67">
        <f t="shared" si="834"/>
        <v>55.400000000000006</v>
      </c>
      <c r="Z4329" s="56">
        <v>13</v>
      </c>
      <c r="AA4329" s="21">
        <v>8</v>
      </c>
      <c r="AB4329" s="54" t="s">
        <v>44</v>
      </c>
      <c r="AC4329" s="21">
        <v>11</v>
      </c>
      <c r="AD4329" s="51">
        <v>19</v>
      </c>
      <c r="AE4329" s="51">
        <v>1</v>
      </c>
      <c r="AF4329" s="21">
        <v>32</v>
      </c>
      <c r="AG4329" s="54">
        <v>300</v>
      </c>
      <c r="AI4329" s="70">
        <f t="shared" si="841"/>
        <v>14.628</v>
      </c>
      <c r="AJ4329" s="71" t="s">
        <v>369</v>
      </c>
      <c r="AK4329" s="72">
        <f t="shared" si="842"/>
        <v>2.041534710262368</v>
      </c>
      <c r="AL4329" s="73">
        <f t="shared" si="843"/>
        <v>2.041534710262368</v>
      </c>
    </row>
    <row r="4330" spans="1:38">
      <c r="A4330" s="47" t="s">
        <v>267</v>
      </c>
      <c r="B4330" s="47" t="s">
        <v>178</v>
      </c>
      <c r="C4330" s="48">
        <v>40386</v>
      </c>
      <c r="D4330" s="49">
        <v>2010</v>
      </c>
      <c r="E4330" s="55">
        <v>0.41180555555555554</v>
      </c>
      <c r="F4330" s="55">
        <v>0.4375</v>
      </c>
      <c r="G4330" s="55">
        <f t="shared" si="845"/>
        <v>2.5694444444444464E-2</v>
      </c>
      <c r="H4330" s="21">
        <v>2</v>
      </c>
      <c r="I4330" s="56">
        <v>2</v>
      </c>
      <c r="J4330" s="56">
        <v>1</v>
      </c>
      <c r="K4330" s="56">
        <v>2</v>
      </c>
      <c r="L4330" s="14" t="s">
        <v>48</v>
      </c>
      <c r="M4330" s="14" t="s">
        <v>49</v>
      </c>
      <c r="N4330" s="47">
        <v>1</v>
      </c>
      <c r="O4330" s="47">
        <f t="shared" si="835"/>
        <v>36.959999999999994</v>
      </c>
      <c r="P4330" s="52">
        <v>11.2</v>
      </c>
      <c r="Q4330" s="52">
        <f t="shared" si="844"/>
        <v>26.4</v>
      </c>
      <c r="R4330" s="21">
        <v>8</v>
      </c>
      <c r="S4330" s="21">
        <f t="shared" si="836"/>
        <v>36.959999999999994</v>
      </c>
      <c r="T4330" s="21">
        <v>11.2</v>
      </c>
      <c r="U4330" s="21" t="s">
        <v>43</v>
      </c>
      <c r="V4330" s="21" t="s">
        <v>43</v>
      </c>
      <c r="W4330" s="53" t="s">
        <v>266</v>
      </c>
      <c r="X4330" s="53">
        <v>-115.1641</v>
      </c>
      <c r="Y4330" s="67">
        <f t="shared" si="834"/>
        <v>55.400000000000006</v>
      </c>
      <c r="Z4330" s="56">
        <v>13</v>
      </c>
      <c r="AA4330" s="21">
        <v>8</v>
      </c>
      <c r="AB4330" s="54" t="s">
        <v>44</v>
      </c>
      <c r="AC4330" s="21">
        <v>12</v>
      </c>
      <c r="AD4330" s="51">
        <v>22</v>
      </c>
      <c r="AE4330" s="51">
        <v>1</v>
      </c>
      <c r="AF4330" s="21">
        <v>36</v>
      </c>
      <c r="AG4330" s="54">
        <v>300</v>
      </c>
      <c r="AI4330" s="70">
        <f t="shared" si="841"/>
        <v>16.754999999999999</v>
      </c>
      <c r="AJ4330" s="71" t="s">
        <v>369</v>
      </c>
      <c r="AK4330" s="72">
        <f t="shared" si="842"/>
        <v>2.7483879168691034</v>
      </c>
      <c r="AL4330" s="73">
        <f t="shared" si="843"/>
        <v>2.7483879168691034</v>
      </c>
    </row>
    <row r="4331" spans="1:38">
      <c r="A4331" s="47" t="s">
        <v>267</v>
      </c>
      <c r="B4331" s="47" t="s">
        <v>178</v>
      </c>
      <c r="C4331" s="48">
        <v>40386</v>
      </c>
      <c r="D4331" s="49">
        <v>2010</v>
      </c>
      <c r="E4331" s="55">
        <v>0.41180555555555554</v>
      </c>
      <c r="F4331" s="55">
        <v>0.4375</v>
      </c>
      <c r="G4331" s="55">
        <f t="shared" si="845"/>
        <v>2.5694444444444464E-2</v>
      </c>
      <c r="H4331" s="21">
        <v>2</v>
      </c>
      <c r="I4331" s="56">
        <v>2</v>
      </c>
      <c r="J4331" s="56">
        <v>1</v>
      </c>
      <c r="K4331" s="56">
        <v>2</v>
      </c>
      <c r="L4331" s="14" t="s">
        <v>48</v>
      </c>
      <c r="M4331" s="14" t="s">
        <v>49</v>
      </c>
      <c r="N4331" s="47">
        <v>1</v>
      </c>
      <c r="O4331" s="47">
        <f t="shared" si="835"/>
        <v>36.959999999999994</v>
      </c>
      <c r="P4331" s="52">
        <v>11.2</v>
      </c>
      <c r="Q4331" s="52">
        <f t="shared" si="844"/>
        <v>26.4</v>
      </c>
      <c r="R4331" s="21">
        <v>8</v>
      </c>
      <c r="S4331" s="21">
        <f t="shared" si="836"/>
        <v>36.959999999999994</v>
      </c>
      <c r="T4331" s="21">
        <v>11.2</v>
      </c>
      <c r="U4331" s="21" t="s">
        <v>43</v>
      </c>
      <c r="V4331" s="21" t="s">
        <v>43</v>
      </c>
      <c r="W4331" s="53" t="s">
        <v>266</v>
      </c>
      <c r="X4331" s="53">
        <v>-115.1641</v>
      </c>
      <c r="Y4331" s="67">
        <f t="shared" si="834"/>
        <v>55.400000000000006</v>
      </c>
      <c r="Z4331" s="56">
        <v>13</v>
      </c>
      <c r="AA4331" s="21">
        <v>8</v>
      </c>
      <c r="AB4331" s="54" t="s">
        <v>44</v>
      </c>
      <c r="AC4331" s="21">
        <v>12</v>
      </c>
      <c r="AD4331" s="51">
        <v>22</v>
      </c>
      <c r="AE4331" s="51">
        <v>1</v>
      </c>
      <c r="AF4331" s="21">
        <v>36</v>
      </c>
      <c r="AG4331" s="54">
        <v>300</v>
      </c>
      <c r="AI4331" s="70">
        <f t="shared" si="841"/>
        <v>16.754999999999999</v>
      </c>
      <c r="AJ4331" s="71" t="s">
        <v>369</v>
      </c>
      <c r="AK4331" s="72">
        <f t="shared" si="842"/>
        <v>2.7483879168691034</v>
      </c>
      <c r="AL4331" s="73">
        <f t="shared" si="843"/>
        <v>2.7483879168691034</v>
      </c>
    </row>
    <row r="4332" spans="1:38">
      <c r="A4332" s="47" t="s">
        <v>267</v>
      </c>
      <c r="B4332" s="47" t="s">
        <v>178</v>
      </c>
      <c r="C4332" s="48">
        <v>40386</v>
      </c>
      <c r="D4332" s="49">
        <v>2010</v>
      </c>
      <c r="E4332" s="55">
        <v>0.41180555555555554</v>
      </c>
      <c r="F4332" s="55">
        <v>0.4375</v>
      </c>
      <c r="G4332" s="55">
        <f t="shared" si="845"/>
        <v>2.5694444444444464E-2</v>
      </c>
      <c r="H4332" s="21">
        <v>2</v>
      </c>
      <c r="I4332" s="56">
        <v>2</v>
      </c>
      <c r="J4332" s="56">
        <v>1</v>
      </c>
      <c r="K4332" s="56">
        <v>2</v>
      </c>
      <c r="L4332" s="14" t="s">
        <v>48</v>
      </c>
      <c r="M4332" s="14" t="s">
        <v>49</v>
      </c>
      <c r="N4332" s="47">
        <v>1</v>
      </c>
      <c r="O4332" s="47">
        <f t="shared" si="835"/>
        <v>36.959999999999994</v>
      </c>
      <c r="P4332" s="52">
        <v>11.2</v>
      </c>
      <c r="Q4332" s="52">
        <f t="shared" si="844"/>
        <v>26.4</v>
      </c>
      <c r="R4332" s="21">
        <v>8</v>
      </c>
      <c r="S4332" s="21">
        <f t="shared" si="836"/>
        <v>36.959999999999994</v>
      </c>
      <c r="T4332" s="21">
        <v>11.2</v>
      </c>
      <c r="U4332" s="21" t="s">
        <v>43</v>
      </c>
      <c r="V4332" s="21" t="s">
        <v>43</v>
      </c>
      <c r="W4332" s="53" t="s">
        <v>266</v>
      </c>
      <c r="X4332" s="53">
        <v>-115.1641</v>
      </c>
      <c r="Y4332" s="67">
        <f t="shared" ref="Y4332:Y4333" si="846">(Z4332*1.8)+32</f>
        <v>55.400000000000006</v>
      </c>
      <c r="Z4332" s="56">
        <v>13</v>
      </c>
      <c r="AA4332" s="21">
        <v>8</v>
      </c>
      <c r="AB4332" s="54" t="s">
        <v>44</v>
      </c>
      <c r="AC4332" s="21">
        <v>12</v>
      </c>
      <c r="AD4332" s="51">
        <v>23</v>
      </c>
      <c r="AE4332" s="51">
        <v>1</v>
      </c>
      <c r="AF4332" s="21">
        <v>36</v>
      </c>
      <c r="AG4332" s="54">
        <v>300</v>
      </c>
      <c r="AI4332" s="70">
        <f t="shared" si="841"/>
        <v>17.463999999999999</v>
      </c>
      <c r="AJ4332" s="71" t="s">
        <v>369</v>
      </c>
      <c r="AK4332" s="72">
        <f t="shared" si="842"/>
        <v>3.0095147540604348</v>
      </c>
      <c r="AL4332" s="73">
        <f t="shared" si="843"/>
        <v>3.0095147540604348</v>
      </c>
    </row>
    <row r="4333" spans="1:38">
      <c r="A4333" s="47" t="s">
        <v>267</v>
      </c>
      <c r="B4333" s="47" t="s">
        <v>178</v>
      </c>
      <c r="C4333" s="48">
        <v>40386</v>
      </c>
      <c r="D4333" s="49">
        <v>2010</v>
      </c>
      <c r="E4333" s="55">
        <v>0.41180555555555554</v>
      </c>
      <c r="F4333" s="55">
        <v>0.4375</v>
      </c>
      <c r="G4333" s="55">
        <f t="shared" si="845"/>
        <v>2.5694444444444464E-2</v>
      </c>
      <c r="H4333" s="21">
        <v>2</v>
      </c>
      <c r="I4333" s="56">
        <v>2</v>
      </c>
      <c r="J4333" s="56">
        <v>1</v>
      </c>
      <c r="K4333" s="56">
        <v>2</v>
      </c>
      <c r="L4333" s="14" t="s">
        <v>48</v>
      </c>
      <c r="M4333" s="14" t="s">
        <v>49</v>
      </c>
      <c r="N4333" s="47">
        <v>1</v>
      </c>
      <c r="O4333" s="47">
        <f t="shared" si="835"/>
        <v>36.959999999999994</v>
      </c>
      <c r="P4333" s="52">
        <v>11.2</v>
      </c>
      <c r="Q4333" s="52">
        <f t="shared" si="844"/>
        <v>26.4</v>
      </c>
      <c r="R4333" s="21">
        <v>8</v>
      </c>
      <c r="S4333" s="21">
        <f t="shared" si="836"/>
        <v>36.959999999999994</v>
      </c>
      <c r="T4333" s="21">
        <v>11.2</v>
      </c>
      <c r="U4333" s="21" t="s">
        <v>43</v>
      </c>
      <c r="V4333" s="21" t="s">
        <v>43</v>
      </c>
      <c r="W4333" s="53" t="s">
        <v>266</v>
      </c>
      <c r="X4333" s="53">
        <v>-115.1641</v>
      </c>
      <c r="Y4333" s="67">
        <f t="shared" si="846"/>
        <v>55.400000000000006</v>
      </c>
      <c r="Z4333" s="56">
        <v>13</v>
      </c>
      <c r="AA4333" s="21">
        <v>8</v>
      </c>
      <c r="AB4333" s="54" t="s">
        <v>44</v>
      </c>
      <c r="AC4333" s="21">
        <v>13</v>
      </c>
      <c r="AD4333" s="51">
        <v>21</v>
      </c>
      <c r="AE4333" s="51">
        <v>1</v>
      </c>
      <c r="AF4333" s="21">
        <v>37</v>
      </c>
      <c r="AG4333" s="54">
        <v>300</v>
      </c>
      <c r="AI4333" s="70">
        <f t="shared" si="841"/>
        <v>16.045999999999999</v>
      </c>
      <c r="AJ4333" s="71" t="s">
        <v>369</v>
      </c>
      <c r="AK4333" s="72">
        <f t="shared" si="842"/>
        <v>2.5000862380340183</v>
      </c>
      <c r="AL4333" s="73">
        <f t="shared" si="843"/>
        <v>2.5000862380340183</v>
      </c>
    </row>
    <row r="4334" spans="1:38">
      <c r="A4334" s="47" t="s">
        <v>268</v>
      </c>
      <c r="B4334" s="47" t="s">
        <v>40</v>
      </c>
      <c r="C4334" s="48">
        <v>40386</v>
      </c>
      <c r="D4334" s="49">
        <v>2010</v>
      </c>
      <c r="E4334" s="55">
        <v>0.44861111111111113</v>
      </c>
      <c r="F4334" s="55">
        <v>0.47500000000000003</v>
      </c>
      <c r="G4334" s="55">
        <f>F4334-E4334</f>
        <v>2.6388888888888906E-2</v>
      </c>
      <c r="H4334" s="21">
        <v>2</v>
      </c>
      <c r="I4334" s="56">
        <v>2</v>
      </c>
      <c r="J4334" s="56">
        <v>1</v>
      </c>
      <c r="K4334" s="56">
        <v>1</v>
      </c>
      <c r="L4334" s="14" t="s">
        <v>48</v>
      </c>
      <c r="M4334" s="14" t="s">
        <v>49</v>
      </c>
      <c r="N4334" s="47">
        <v>1</v>
      </c>
      <c r="O4334" s="47">
        <f>P4334*3.3</f>
        <v>26.4</v>
      </c>
      <c r="P4334" s="52">
        <v>8</v>
      </c>
      <c r="Q4334" s="52">
        <f>R4334*3.3</f>
        <v>22.11</v>
      </c>
      <c r="R4334" s="21">
        <v>6.7</v>
      </c>
      <c r="S4334" s="21">
        <f>T4334*3.3</f>
        <v>26.4</v>
      </c>
      <c r="T4334" s="21">
        <v>8</v>
      </c>
      <c r="U4334" s="21" t="s">
        <v>43</v>
      </c>
      <c r="V4334" s="21" t="s">
        <v>43</v>
      </c>
      <c r="W4334" s="53">
        <v>27.847766666666665</v>
      </c>
      <c r="X4334" s="53">
        <v>-115.16316666666668</v>
      </c>
      <c r="Y4334" s="67">
        <f>(Z4334*1.8)+32</f>
        <v>55.400000000000006</v>
      </c>
      <c r="Z4334" s="56">
        <v>13</v>
      </c>
      <c r="AA4334" s="21">
        <v>10</v>
      </c>
      <c r="AB4334" s="54" t="s">
        <v>44</v>
      </c>
      <c r="AC4334" s="21">
        <v>1</v>
      </c>
      <c r="AD4334" s="51">
        <v>16</v>
      </c>
      <c r="AE4334" s="51">
        <v>1</v>
      </c>
      <c r="AF4334" s="21">
        <v>6</v>
      </c>
      <c r="AG4334" s="54">
        <v>330</v>
      </c>
      <c r="AI4334" s="70">
        <f t="shared" si="841"/>
        <v>12.500999999999999</v>
      </c>
      <c r="AJ4334" s="71" t="s">
        <v>369</v>
      </c>
      <c r="AK4334" s="72">
        <f t="shared" si="842"/>
        <v>1.4471406331162124</v>
      </c>
      <c r="AL4334" s="73">
        <f t="shared" si="843"/>
        <v>1.4471406331162124</v>
      </c>
    </row>
    <row r="4335" spans="1:38">
      <c r="A4335" s="47" t="s">
        <v>268</v>
      </c>
      <c r="B4335" s="47" t="s">
        <v>40</v>
      </c>
      <c r="C4335" s="48">
        <v>40386</v>
      </c>
      <c r="D4335" s="49">
        <v>2010</v>
      </c>
      <c r="E4335" s="55">
        <v>0.44861111111111113</v>
      </c>
      <c r="F4335" s="55">
        <v>0.47500000000000003</v>
      </c>
      <c r="G4335" s="55">
        <f t="shared" ref="G4335:G4340" si="847">F4335-E4335</f>
        <v>2.6388888888888906E-2</v>
      </c>
      <c r="H4335" s="21">
        <v>2</v>
      </c>
      <c r="I4335" s="56">
        <v>2</v>
      </c>
      <c r="J4335" s="56">
        <v>1</v>
      </c>
      <c r="K4335" s="56">
        <v>1</v>
      </c>
      <c r="L4335" s="14" t="s">
        <v>48</v>
      </c>
      <c r="M4335" s="14" t="s">
        <v>49</v>
      </c>
      <c r="N4335" s="47">
        <v>1</v>
      </c>
      <c r="O4335" s="47">
        <f t="shared" ref="O4335:O4340" si="848">P4335*3.3</f>
        <v>26.4</v>
      </c>
      <c r="P4335" s="52">
        <v>8</v>
      </c>
      <c r="Q4335" s="52">
        <f t="shared" ref="Q4335:Q4340" si="849">R4335*3.3</f>
        <v>22.11</v>
      </c>
      <c r="R4335" s="21">
        <v>6.7</v>
      </c>
      <c r="S4335" s="21">
        <f t="shared" ref="S4335:S4340" si="850">T4335*3.3</f>
        <v>26.4</v>
      </c>
      <c r="T4335" s="21">
        <v>8</v>
      </c>
      <c r="U4335" s="21" t="s">
        <v>43</v>
      </c>
      <c r="V4335" s="21" t="s">
        <v>43</v>
      </c>
      <c r="W4335" s="53">
        <v>27.847766666666665</v>
      </c>
      <c r="X4335" s="53">
        <v>-115.16316666666668</v>
      </c>
      <c r="Y4335" s="67">
        <f t="shared" ref="Y4335:Y4340" si="851">(Z4335*1.8)+32</f>
        <v>55.400000000000006</v>
      </c>
      <c r="Z4335" s="56">
        <v>13</v>
      </c>
      <c r="AA4335" s="21">
        <v>10</v>
      </c>
      <c r="AB4335" s="54" t="s">
        <v>44</v>
      </c>
      <c r="AC4335" s="21">
        <v>1</v>
      </c>
      <c r="AD4335" s="51">
        <v>19</v>
      </c>
      <c r="AE4335" s="51">
        <v>1</v>
      </c>
      <c r="AF4335" s="21">
        <v>6</v>
      </c>
      <c r="AG4335" s="54">
        <v>330</v>
      </c>
      <c r="AI4335" s="70">
        <f t="shared" si="841"/>
        <v>14.628</v>
      </c>
      <c r="AJ4335" s="71" t="s">
        <v>369</v>
      </c>
      <c r="AK4335" s="72">
        <f t="shared" si="842"/>
        <v>2.041534710262368</v>
      </c>
      <c r="AL4335" s="73">
        <f t="shared" si="843"/>
        <v>2.041534710262368</v>
      </c>
    </row>
    <row r="4336" spans="1:38">
      <c r="A4336" s="47" t="s">
        <v>268</v>
      </c>
      <c r="B4336" s="47" t="s">
        <v>40</v>
      </c>
      <c r="C4336" s="48">
        <v>40386</v>
      </c>
      <c r="D4336" s="49">
        <v>2010</v>
      </c>
      <c r="E4336" s="55">
        <v>0.44861111111111113</v>
      </c>
      <c r="F4336" s="55">
        <v>0.47500000000000003</v>
      </c>
      <c r="G4336" s="55">
        <f t="shared" si="847"/>
        <v>2.6388888888888906E-2</v>
      </c>
      <c r="H4336" s="21">
        <v>2</v>
      </c>
      <c r="I4336" s="56">
        <v>2</v>
      </c>
      <c r="J4336" s="56">
        <v>1</v>
      </c>
      <c r="K4336" s="56">
        <v>1</v>
      </c>
      <c r="L4336" s="14" t="s">
        <v>48</v>
      </c>
      <c r="M4336" s="14" t="s">
        <v>49</v>
      </c>
      <c r="N4336" s="47">
        <v>1</v>
      </c>
      <c r="O4336" s="47">
        <f t="shared" si="848"/>
        <v>26.4</v>
      </c>
      <c r="P4336" s="52">
        <v>8</v>
      </c>
      <c r="Q4336" s="52">
        <f t="shared" si="849"/>
        <v>22.11</v>
      </c>
      <c r="R4336" s="21">
        <v>6.7</v>
      </c>
      <c r="S4336" s="21">
        <f t="shared" si="850"/>
        <v>26.4</v>
      </c>
      <c r="T4336" s="21">
        <v>8</v>
      </c>
      <c r="U4336" s="21" t="s">
        <v>43</v>
      </c>
      <c r="V4336" s="21" t="s">
        <v>43</v>
      </c>
      <c r="W4336" s="53">
        <v>27.847766666666665</v>
      </c>
      <c r="X4336" s="53">
        <v>-115.16316666666668</v>
      </c>
      <c r="Y4336" s="67">
        <f t="shared" si="851"/>
        <v>55.400000000000006</v>
      </c>
      <c r="Z4336" s="56">
        <v>13</v>
      </c>
      <c r="AA4336" s="21">
        <v>10</v>
      </c>
      <c r="AB4336" s="54" t="s">
        <v>44</v>
      </c>
      <c r="AC4336" s="21">
        <v>2</v>
      </c>
      <c r="AD4336" s="51">
        <v>17</v>
      </c>
      <c r="AE4336" s="51">
        <v>1</v>
      </c>
      <c r="AF4336" s="21">
        <v>10</v>
      </c>
      <c r="AG4336" s="54">
        <v>330</v>
      </c>
      <c r="AI4336" s="70">
        <f t="shared" si="841"/>
        <v>13.209999999999999</v>
      </c>
      <c r="AJ4336" s="71" t="s">
        <v>369</v>
      </c>
      <c r="AK4336" s="72">
        <f t="shared" si="842"/>
        <v>1.6329725885917237</v>
      </c>
      <c r="AL4336" s="73">
        <f t="shared" si="843"/>
        <v>1.6329725885917237</v>
      </c>
    </row>
    <row r="4337" spans="1:38">
      <c r="A4337" s="47" t="s">
        <v>268</v>
      </c>
      <c r="B4337" s="47" t="s">
        <v>40</v>
      </c>
      <c r="C4337" s="48">
        <v>40386</v>
      </c>
      <c r="D4337" s="49">
        <v>2010</v>
      </c>
      <c r="E4337" s="55">
        <v>0.44861111111111113</v>
      </c>
      <c r="F4337" s="55">
        <v>0.47500000000000003</v>
      </c>
      <c r="G4337" s="55">
        <f t="shared" si="847"/>
        <v>2.6388888888888906E-2</v>
      </c>
      <c r="H4337" s="21">
        <v>2</v>
      </c>
      <c r="I4337" s="56">
        <v>2</v>
      </c>
      <c r="J4337" s="56">
        <v>1</v>
      </c>
      <c r="K4337" s="56">
        <v>1</v>
      </c>
      <c r="L4337" s="14" t="s">
        <v>48</v>
      </c>
      <c r="M4337" s="14" t="s">
        <v>49</v>
      </c>
      <c r="N4337" s="47">
        <v>1</v>
      </c>
      <c r="O4337" s="47">
        <f t="shared" si="848"/>
        <v>26.4</v>
      </c>
      <c r="P4337" s="52">
        <v>8</v>
      </c>
      <c r="Q4337" s="52">
        <f t="shared" si="849"/>
        <v>22.11</v>
      </c>
      <c r="R4337" s="21">
        <v>6.7</v>
      </c>
      <c r="S4337" s="21">
        <f t="shared" si="850"/>
        <v>26.4</v>
      </c>
      <c r="T4337" s="21">
        <v>8</v>
      </c>
      <c r="U4337" s="21" t="s">
        <v>43</v>
      </c>
      <c r="V4337" s="21" t="s">
        <v>43</v>
      </c>
      <c r="W4337" s="53">
        <v>27.847766666666665</v>
      </c>
      <c r="X4337" s="53">
        <v>-115.16316666666668</v>
      </c>
      <c r="Y4337" s="67">
        <f t="shared" si="851"/>
        <v>55.400000000000006</v>
      </c>
      <c r="Z4337" s="56">
        <v>13</v>
      </c>
      <c r="AA4337" s="21">
        <v>10</v>
      </c>
      <c r="AB4337" s="54" t="s">
        <v>44</v>
      </c>
      <c r="AC4337" s="21">
        <v>3</v>
      </c>
      <c r="AD4337" s="51">
        <v>14</v>
      </c>
      <c r="AE4337" s="51">
        <v>1</v>
      </c>
      <c r="AF4337" s="21">
        <v>12</v>
      </c>
      <c r="AG4337" s="54">
        <v>330</v>
      </c>
      <c r="AI4337" s="70">
        <f t="shared" si="841"/>
        <v>11.083</v>
      </c>
      <c r="AJ4337" s="71" t="s">
        <v>369</v>
      </c>
      <c r="AK4337" s="72">
        <f t="shared" si="842"/>
        <v>1.1117350137621949</v>
      </c>
      <c r="AL4337" s="73">
        <f t="shared" si="843"/>
        <v>1.1117350137621949</v>
      </c>
    </row>
    <row r="4338" spans="1:38">
      <c r="A4338" s="47" t="s">
        <v>268</v>
      </c>
      <c r="B4338" s="47" t="s">
        <v>40</v>
      </c>
      <c r="C4338" s="48">
        <v>40386</v>
      </c>
      <c r="D4338" s="49">
        <v>2010</v>
      </c>
      <c r="E4338" s="55">
        <v>0.44861111111111113</v>
      </c>
      <c r="F4338" s="55">
        <v>0.47500000000000003</v>
      </c>
      <c r="G4338" s="55">
        <f t="shared" si="847"/>
        <v>2.6388888888888906E-2</v>
      </c>
      <c r="H4338" s="21">
        <v>2</v>
      </c>
      <c r="I4338" s="56">
        <v>2</v>
      </c>
      <c r="J4338" s="56">
        <v>1</v>
      </c>
      <c r="K4338" s="56">
        <v>1</v>
      </c>
      <c r="L4338" s="14" t="s">
        <v>48</v>
      </c>
      <c r="M4338" s="14" t="s">
        <v>49</v>
      </c>
      <c r="N4338" s="47">
        <v>1</v>
      </c>
      <c r="O4338" s="47">
        <f t="shared" si="848"/>
        <v>26.4</v>
      </c>
      <c r="P4338" s="52">
        <v>8</v>
      </c>
      <c r="Q4338" s="52">
        <f t="shared" si="849"/>
        <v>22.11</v>
      </c>
      <c r="R4338" s="21">
        <v>6.7</v>
      </c>
      <c r="S4338" s="21">
        <f t="shared" si="850"/>
        <v>26.4</v>
      </c>
      <c r="T4338" s="21">
        <v>8</v>
      </c>
      <c r="U4338" s="21" t="s">
        <v>43</v>
      </c>
      <c r="V4338" s="21" t="s">
        <v>43</v>
      </c>
      <c r="W4338" s="53">
        <v>27.847766666666665</v>
      </c>
      <c r="X4338" s="53">
        <v>-115.16316666666668</v>
      </c>
      <c r="Y4338" s="67">
        <f t="shared" si="851"/>
        <v>55.400000000000006</v>
      </c>
      <c r="Z4338" s="56">
        <v>13</v>
      </c>
      <c r="AA4338" s="21">
        <v>10</v>
      </c>
      <c r="AB4338" s="54" t="s">
        <v>44</v>
      </c>
      <c r="AC4338" s="21">
        <v>3</v>
      </c>
      <c r="AD4338" s="51">
        <v>16</v>
      </c>
      <c r="AE4338" s="51">
        <v>1</v>
      </c>
      <c r="AF4338" s="21">
        <v>12</v>
      </c>
      <c r="AG4338" s="54">
        <v>330</v>
      </c>
      <c r="AI4338" s="70">
        <f t="shared" si="841"/>
        <v>12.500999999999999</v>
      </c>
      <c r="AJ4338" s="71" t="s">
        <v>369</v>
      </c>
      <c r="AK4338" s="72">
        <f t="shared" si="842"/>
        <v>1.4471406331162124</v>
      </c>
      <c r="AL4338" s="73">
        <f t="shared" si="843"/>
        <v>1.4471406331162124</v>
      </c>
    </row>
    <row r="4339" spans="1:38">
      <c r="A4339" s="47" t="s">
        <v>268</v>
      </c>
      <c r="B4339" s="47" t="s">
        <v>40</v>
      </c>
      <c r="C4339" s="48">
        <v>40386</v>
      </c>
      <c r="D4339" s="49">
        <v>2010</v>
      </c>
      <c r="E4339" s="55">
        <v>0.44861111111111113</v>
      </c>
      <c r="F4339" s="55">
        <v>0.47500000000000003</v>
      </c>
      <c r="G4339" s="55">
        <f t="shared" si="847"/>
        <v>2.6388888888888906E-2</v>
      </c>
      <c r="H4339" s="21">
        <v>2</v>
      </c>
      <c r="I4339" s="56">
        <v>2</v>
      </c>
      <c r="J4339" s="56">
        <v>1</v>
      </c>
      <c r="K4339" s="56">
        <v>1</v>
      </c>
      <c r="L4339" s="14" t="s">
        <v>48</v>
      </c>
      <c r="M4339" s="14" t="s">
        <v>49</v>
      </c>
      <c r="N4339" s="47">
        <v>1</v>
      </c>
      <c r="O4339" s="47">
        <f t="shared" si="848"/>
        <v>26.4</v>
      </c>
      <c r="P4339" s="52">
        <v>8</v>
      </c>
      <c r="Q4339" s="52">
        <f t="shared" si="849"/>
        <v>22.11</v>
      </c>
      <c r="R4339" s="21">
        <v>6.7</v>
      </c>
      <c r="S4339" s="21">
        <f t="shared" si="850"/>
        <v>26.4</v>
      </c>
      <c r="T4339" s="21">
        <v>8</v>
      </c>
      <c r="U4339" s="21" t="s">
        <v>43</v>
      </c>
      <c r="V4339" s="21" t="s">
        <v>43</v>
      </c>
      <c r="W4339" s="53">
        <v>27.847766666666665</v>
      </c>
      <c r="X4339" s="53">
        <v>-115.16316666666668</v>
      </c>
      <c r="Y4339" s="67">
        <f t="shared" si="851"/>
        <v>55.400000000000006</v>
      </c>
      <c r="Z4339" s="56">
        <v>13</v>
      </c>
      <c r="AA4339" s="21">
        <v>10</v>
      </c>
      <c r="AB4339" s="54" t="s">
        <v>44</v>
      </c>
      <c r="AC4339" s="21">
        <v>3</v>
      </c>
      <c r="AD4339" s="51">
        <v>18</v>
      </c>
      <c r="AE4339" s="51">
        <v>1</v>
      </c>
      <c r="AF4339" s="21">
        <v>12</v>
      </c>
      <c r="AG4339" s="54">
        <v>330</v>
      </c>
      <c r="AI4339" s="70">
        <f t="shared" si="841"/>
        <v>13.918999999999999</v>
      </c>
      <c r="AJ4339" s="71" t="s">
        <v>369</v>
      </c>
      <c r="AK4339" s="72">
        <f t="shared" si="842"/>
        <v>1.8310631406548505</v>
      </c>
      <c r="AL4339" s="73">
        <f t="shared" si="843"/>
        <v>1.8310631406548505</v>
      </c>
    </row>
    <row r="4340" spans="1:38">
      <c r="A4340" s="47" t="s">
        <v>268</v>
      </c>
      <c r="B4340" s="47" t="s">
        <v>40</v>
      </c>
      <c r="C4340" s="48">
        <v>40386</v>
      </c>
      <c r="D4340" s="49">
        <v>2010</v>
      </c>
      <c r="E4340" s="55">
        <v>0.44861111111111113</v>
      </c>
      <c r="F4340" s="55">
        <v>0.47500000000000003</v>
      </c>
      <c r="G4340" s="55">
        <f t="shared" si="847"/>
        <v>2.6388888888888906E-2</v>
      </c>
      <c r="H4340" s="21">
        <v>2</v>
      </c>
      <c r="I4340" s="56">
        <v>2</v>
      </c>
      <c r="J4340" s="56">
        <v>1</v>
      </c>
      <c r="K4340" s="56">
        <v>1</v>
      </c>
      <c r="L4340" s="14" t="s">
        <v>48</v>
      </c>
      <c r="M4340" s="14" t="s">
        <v>49</v>
      </c>
      <c r="N4340" s="47">
        <v>1</v>
      </c>
      <c r="O4340" s="47">
        <f t="shared" si="848"/>
        <v>26.4</v>
      </c>
      <c r="P4340" s="52">
        <v>8</v>
      </c>
      <c r="Q4340" s="52">
        <f t="shared" si="849"/>
        <v>22.11</v>
      </c>
      <c r="R4340" s="21">
        <v>6.7</v>
      </c>
      <c r="S4340" s="21">
        <f t="shared" si="850"/>
        <v>26.4</v>
      </c>
      <c r="T4340" s="21">
        <v>8</v>
      </c>
      <c r="U4340" s="21" t="s">
        <v>43</v>
      </c>
      <c r="V4340" s="21" t="s">
        <v>43</v>
      </c>
      <c r="W4340" s="53">
        <v>27.847766666666665</v>
      </c>
      <c r="X4340" s="53">
        <v>-115.16316666666668</v>
      </c>
      <c r="Y4340" s="67">
        <f t="shared" si="851"/>
        <v>55.400000000000006</v>
      </c>
      <c r="Z4340" s="56">
        <v>13</v>
      </c>
      <c r="AA4340" s="21">
        <v>10</v>
      </c>
      <c r="AB4340" s="54" t="s">
        <v>44</v>
      </c>
      <c r="AC4340" s="21">
        <v>4</v>
      </c>
      <c r="AD4340" s="51">
        <v>17</v>
      </c>
      <c r="AE4340" s="51">
        <v>1</v>
      </c>
      <c r="AF4340" s="21">
        <v>18</v>
      </c>
      <c r="AG4340" s="54">
        <v>330</v>
      </c>
      <c r="AI4340" s="70">
        <f t="shared" si="841"/>
        <v>13.209999999999999</v>
      </c>
      <c r="AJ4340" s="71" t="s">
        <v>369</v>
      </c>
      <c r="AK4340" s="72">
        <f t="shared" si="842"/>
        <v>1.6329725885917237</v>
      </c>
      <c r="AL4340" s="73">
        <f t="shared" si="843"/>
        <v>1.6329725885917237</v>
      </c>
    </row>
    <row r="4341" spans="1:38">
      <c r="A4341" s="47" t="s">
        <v>269</v>
      </c>
      <c r="B4341" s="47" t="s">
        <v>40</v>
      </c>
      <c r="C4341" s="48">
        <v>40386</v>
      </c>
      <c r="D4341" s="49">
        <v>2010</v>
      </c>
      <c r="E4341" s="55">
        <v>0.44861111111111113</v>
      </c>
      <c r="F4341" s="55">
        <v>0.47500000000000003</v>
      </c>
      <c r="G4341" s="55">
        <f>F4341-E4341</f>
        <v>2.6388888888888906E-2</v>
      </c>
      <c r="H4341" s="21">
        <v>2</v>
      </c>
      <c r="I4341" s="56">
        <v>2</v>
      </c>
      <c r="J4341" s="56">
        <v>1</v>
      </c>
      <c r="K4341" s="56">
        <v>1</v>
      </c>
      <c r="L4341" s="14" t="s">
        <v>48</v>
      </c>
      <c r="M4341" s="14" t="s">
        <v>49</v>
      </c>
      <c r="N4341" s="47">
        <v>1</v>
      </c>
      <c r="O4341" s="47">
        <f>P4341*3.3</f>
        <v>26.4</v>
      </c>
      <c r="P4341" s="52">
        <v>8</v>
      </c>
      <c r="Q4341" s="52">
        <f>R4341*3.3</f>
        <v>22.11</v>
      </c>
      <c r="R4341" s="21">
        <v>6.7</v>
      </c>
      <c r="S4341" s="21">
        <f>T4341*3.3</f>
        <v>26.4</v>
      </c>
      <c r="T4341" s="21">
        <v>8</v>
      </c>
      <c r="U4341" s="21" t="s">
        <v>43</v>
      </c>
      <c r="V4341" s="21" t="s">
        <v>43</v>
      </c>
      <c r="W4341" s="53">
        <v>27.847766666666665</v>
      </c>
      <c r="X4341" s="53">
        <v>-115.16316666666668</v>
      </c>
      <c r="Y4341" s="67">
        <f>(Z4341*1.8)+32</f>
        <v>55.400000000000006</v>
      </c>
      <c r="Z4341" s="56">
        <v>13</v>
      </c>
      <c r="AA4341" s="21">
        <v>10</v>
      </c>
      <c r="AB4341" s="54" t="s">
        <v>46</v>
      </c>
      <c r="AC4341" s="21">
        <v>1</v>
      </c>
      <c r="AD4341" s="51">
        <v>18</v>
      </c>
      <c r="AE4341" s="51">
        <v>1</v>
      </c>
      <c r="AF4341" s="21">
        <v>9</v>
      </c>
      <c r="AG4341" s="54">
        <v>330</v>
      </c>
      <c r="AI4341" s="70">
        <f t="shared" ref="AI4341:AI4369" si="852">(0.748*AD4341)+1.2345</f>
        <v>14.698500000000001</v>
      </c>
      <c r="AJ4341" s="74">
        <f t="shared" ref="AJ4341:AJ4369" si="853">((POWER(AI4341*10,3.36))*2.24)/100000</f>
        <v>428.83019204754055</v>
      </c>
      <c r="AK4341" s="74">
        <f t="shared" ref="AK4341:AK4369" si="854">(0.0026*AJ4341)-0.61</f>
        <v>0.50495849932360548</v>
      </c>
      <c r="AL4341" s="73">
        <f t="shared" ref="AL4341:AL4369" si="855">IF(AK4341&gt;0,AK4341:AK4341,0)</f>
        <v>0.50495849932360548</v>
      </c>
    </row>
    <row r="4342" spans="1:38">
      <c r="A4342" s="47" t="s">
        <v>269</v>
      </c>
      <c r="B4342" s="47" t="s">
        <v>40</v>
      </c>
      <c r="C4342" s="48">
        <v>40386</v>
      </c>
      <c r="D4342" s="49">
        <v>2010</v>
      </c>
      <c r="E4342" s="55">
        <v>0.44861111111111113</v>
      </c>
      <c r="F4342" s="55">
        <v>0.47500000000000003</v>
      </c>
      <c r="G4342" s="55">
        <f t="shared" ref="G4342:G4360" si="856">F4342-E4342</f>
        <v>2.6388888888888906E-2</v>
      </c>
      <c r="H4342" s="21">
        <v>2</v>
      </c>
      <c r="I4342" s="56">
        <v>2</v>
      </c>
      <c r="J4342" s="56">
        <v>1</v>
      </c>
      <c r="K4342" s="56">
        <v>1</v>
      </c>
      <c r="L4342" s="14" t="s">
        <v>48</v>
      </c>
      <c r="M4342" s="14" t="s">
        <v>49</v>
      </c>
      <c r="N4342" s="47">
        <v>1</v>
      </c>
      <c r="O4342" s="47">
        <f t="shared" ref="O4342:O4360" si="857">P4342*3.3</f>
        <v>26.4</v>
      </c>
      <c r="P4342" s="52">
        <v>8</v>
      </c>
      <c r="Q4342" s="52">
        <f t="shared" ref="Q4342:Q4360" si="858">R4342*3.3</f>
        <v>22.11</v>
      </c>
      <c r="R4342" s="21">
        <v>6.7</v>
      </c>
      <c r="S4342" s="21">
        <f t="shared" ref="S4342:S4360" si="859">T4342*3.3</f>
        <v>26.4</v>
      </c>
      <c r="T4342" s="21">
        <v>8</v>
      </c>
      <c r="U4342" s="21" t="s">
        <v>43</v>
      </c>
      <c r="V4342" s="21" t="s">
        <v>43</v>
      </c>
      <c r="W4342" s="53">
        <v>27.847766666666665</v>
      </c>
      <c r="X4342" s="53">
        <v>-115.16316666666668</v>
      </c>
      <c r="Y4342" s="67">
        <f t="shared" ref="Y4342:Y4360" si="860">(Z4342*1.8)+32</f>
        <v>55.400000000000006</v>
      </c>
      <c r="Z4342" s="56">
        <v>13</v>
      </c>
      <c r="AA4342" s="21">
        <v>10</v>
      </c>
      <c r="AB4342" s="54" t="s">
        <v>46</v>
      </c>
      <c r="AC4342" s="21">
        <v>1</v>
      </c>
      <c r="AD4342" s="51">
        <v>20</v>
      </c>
      <c r="AE4342" s="51">
        <v>1</v>
      </c>
      <c r="AF4342" s="21">
        <v>9</v>
      </c>
      <c r="AG4342" s="54">
        <v>330</v>
      </c>
      <c r="AI4342" s="70">
        <f t="shared" si="852"/>
        <v>16.194500000000001</v>
      </c>
      <c r="AJ4342" s="74">
        <f t="shared" si="853"/>
        <v>593.9131834357014</v>
      </c>
      <c r="AK4342" s="74">
        <f t="shared" si="854"/>
        <v>0.93417427693282351</v>
      </c>
      <c r="AL4342" s="73">
        <f t="shared" si="855"/>
        <v>0.93417427693282351</v>
      </c>
    </row>
    <row r="4343" spans="1:38">
      <c r="A4343" s="47" t="s">
        <v>269</v>
      </c>
      <c r="B4343" s="47" t="s">
        <v>40</v>
      </c>
      <c r="C4343" s="48">
        <v>40386</v>
      </c>
      <c r="D4343" s="49">
        <v>2010</v>
      </c>
      <c r="E4343" s="55">
        <v>0.44861111111111113</v>
      </c>
      <c r="F4343" s="55">
        <v>0.47500000000000003</v>
      </c>
      <c r="G4343" s="55">
        <f t="shared" si="856"/>
        <v>2.6388888888888906E-2</v>
      </c>
      <c r="H4343" s="21">
        <v>2</v>
      </c>
      <c r="I4343" s="56">
        <v>2</v>
      </c>
      <c r="J4343" s="56">
        <v>1</v>
      </c>
      <c r="K4343" s="56">
        <v>1</v>
      </c>
      <c r="L4343" s="14" t="s">
        <v>48</v>
      </c>
      <c r="M4343" s="14" t="s">
        <v>49</v>
      </c>
      <c r="N4343" s="47">
        <v>1</v>
      </c>
      <c r="O4343" s="47">
        <f t="shared" si="857"/>
        <v>26.4</v>
      </c>
      <c r="P4343" s="52">
        <v>8</v>
      </c>
      <c r="Q4343" s="52">
        <f t="shared" si="858"/>
        <v>22.11</v>
      </c>
      <c r="R4343" s="21">
        <v>6.7</v>
      </c>
      <c r="S4343" s="21">
        <f t="shared" si="859"/>
        <v>26.4</v>
      </c>
      <c r="T4343" s="21">
        <v>8</v>
      </c>
      <c r="U4343" s="21" t="s">
        <v>43</v>
      </c>
      <c r="V4343" s="21" t="s">
        <v>43</v>
      </c>
      <c r="W4343" s="53">
        <v>27.847766666666665</v>
      </c>
      <c r="X4343" s="53">
        <v>-115.16316666666668</v>
      </c>
      <c r="Y4343" s="67">
        <f t="shared" si="860"/>
        <v>55.400000000000006</v>
      </c>
      <c r="Z4343" s="56">
        <v>13</v>
      </c>
      <c r="AA4343" s="21">
        <v>10</v>
      </c>
      <c r="AB4343" s="54" t="s">
        <v>46</v>
      </c>
      <c r="AC4343" s="21">
        <v>1</v>
      </c>
      <c r="AD4343" s="51">
        <v>22</v>
      </c>
      <c r="AE4343" s="51">
        <v>1</v>
      </c>
      <c r="AF4343" s="21">
        <v>9</v>
      </c>
      <c r="AG4343" s="54">
        <v>330</v>
      </c>
      <c r="AI4343" s="70">
        <f t="shared" si="852"/>
        <v>17.6905</v>
      </c>
      <c r="AJ4343" s="74">
        <f t="shared" si="853"/>
        <v>799.19872211710003</v>
      </c>
      <c r="AK4343" s="74">
        <f t="shared" si="854"/>
        <v>1.4679166775044603</v>
      </c>
      <c r="AL4343" s="73">
        <f t="shared" si="855"/>
        <v>1.4679166775044603</v>
      </c>
    </row>
    <row r="4344" spans="1:38">
      <c r="A4344" s="47" t="s">
        <v>269</v>
      </c>
      <c r="B4344" s="47" t="s">
        <v>40</v>
      </c>
      <c r="C4344" s="48">
        <v>40386</v>
      </c>
      <c r="D4344" s="49">
        <v>2010</v>
      </c>
      <c r="E4344" s="55">
        <v>0.44861111111111113</v>
      </c>
      <c r="F4344" s="55">
        <v>0.47500000000000003</v>
      </c>
      <c r="G4344" s="55">
        <f t="shared" si="856"/>
        <v>2.6388888888888906E-2</v>
      </c>
      <c r="H4344" s="21">
        <v>2</v>
      </c>
      <c r="I4344" s="56">
        <v>2</v>
      </c>
      <c r="J4344" s="56">
        <v>1</v>
      </c>
      <c r="K4344" s="56">
        <v>1</v>
      </c>
      <c r="L4344" s="14" t="s">
        <v>48</v>
      </c>
      <c r="M4344" s="14" t="s">
        <v>49</v>
      </c>
      <c r="N4344" s="47">
        <v>1</v>
      </c>
      <c r="O4344" s="47">
        <f t="shared" si="857"/>
        <v>26.4</v>
      </c>
      <c r="P4344" s="52">
        <v>8</v>
      </c>
      <c r="Q4344" s="52">
        <f t="shared" si="858"/>
        <v>22.11</v>
      </c>
      <c r="R4344" s="21">
        <v>6.7</v>
      </c>
      <c r="S4344" s="21">
        <f t="shared" si="859"/>
        <v>26.4</v>
      </c>
      <c r="T4344" s="21">
        <v>8</v>
      </c>
      <c r="U4344" s="21" t="s">
        <v>43</v>
      </c>
      <c r="V4344" s="21" t="s">
        <v>43</v>
      </c>
      <c r="W4344" s="53">
        <v>27.847766666666665</v>
      </c>
      <c r="X4344" s="53">
        <v>-115.16316666666668</v>
      </c>
      <c r="Y4344" s="67">
        <f t="shared" si="860"/>
        <v>55.400000000000006</v>
      </c>
      <c r="Z4344" s="56">
        <v>13</v>
      </c>
      <c r="AA4344" s="21">
        <v>10</v>
      </c>
      <c r="AB4344" s="54" t="s">
        <v>46</v>
      </c>
      <c r="AC4344" s="21">
        <v>1</v>
      </c>
      <c r="AD4344" s="51">
        <v>22</v>
      </c>
      <c r="AE4344" s="51">
        <v>1</v>
      </c>
      <c r="AF4344" s="21">
        <v>9</v>
      </c>
      <c r="AG4344" s="54">
        <v>330</v>
      </c>
      <c r="AI4344" s="70">
        <f t="shared" si="852"/>
        <v>17.6905</v>
      </c>
      <c r="AJ4344" s="74">
        <f t="shared" si="853"/>
        <v>799.19872211710003</v>
      </c>
      <c r="AK4344" s="74">
        <f t="shared" si="854"/>
        <v>1.4679166775044603</v>
      </c>
      <c r="AL4344" s="73">
        <f t="shared" si="855"/>
        <v>1.4679166775044603</v>
      </c>
    </row>
    <row r="4345" spans="1:38">
      <c r="A4345" s="47" t="s">
        <v>269</v>
      </c>
      <c r="B4345" s="47" t="s">
        <v>40</v>
      </c>
      <c r="C4345" s="48">
        <v>40386</v>
      </c>
      <c r="D4345" s="49">
        <v>2010</v>
      </c>
      <c r="E4345" s="55">
        <v>0.44861111111111113</v>
      </c>
      <c r="F4345" s="55">
        <v>0.47500000000000003</v>
      </c>
      <c r="G4345" s="55">
        <f t="shared" si="856"/>
        <v>2.6388888888888906E-2</v>
      </c>
      <c r="H4345" s="21">
        <v>2</v>
      </c>
      <c r="I4345" s="56">
        <v>2</v>
      </c>
      <c r="J4345" s="56">
        <v>1</v>
      </c>
      <c r="K4345" s="56">
        <v>1</v>
      </c>
      <c r="L4345" s="14" t="s">
        <v>48</v>
      </c>
      <c r="M4345" s="14" t="s">
        <v>49</v>
      </c>
      <c r="N4345" s="47">
        <v>1</v>
      </c>
      <c r="O4345" s="47">
        <f t="shared" si="857"/>
        <v>26.4</v>
      </c>
      <c r="P4345" s="52">
        <v>8</v>
      </c>
      <c r="Q4345" s="52">
        <f t="shared" si="858"/>
        <v>22.11</v>
      </c>
      <c r="R4345" s="21">
        <v>6.7</v>
      </c>
      <c r="S4345" s="21">
        <f t="shared" si="859"/>
        <v>26.4</v>
      </c>
      <c r="T4345" s="21">
        <v>8</v>
      </c>
      <c r="U4345" s="21" t="s">
        <v>43</v>
      </c>
      <c r="V4345" s="21" t="s">
        <v>43</v>
      </c>
      <c r="W4345" s="53">
        <v>27.847766666666665</v>
      </c>
      <c r="X4345" s="53">
        <v>-115.16316666666668</v>
      </c>
      <c r="Y4345" s="67">
        <f t="shared" si="860"/>
        <v>55.400000000000006</v>
      </c>
      <c r="Z4345" s="56">
        <v>13</v>
      </c>
      <c r="AA4345" s="21">
        <v>10</v>
      </c>
      <c r="AB4345" s="54" t="s">
        <v>46</v>
      </c>
      <c r="AC4345" s="21">
        <v>2</v>
      </c>
      <c r="AD4345" s="51">
        <v>20</v>
      </c>
      <c r="AE4345" s="51">
        <v>1</v>
      </c>
      <c r="AF4345" s="21">
        <v>16</v>
      </c>
      <c r="AG4345" s="54">
        <v>330</v>
      </c>
      <c r="AI4345" s="70">
        <f t="shared" si="852"/>
        <v>16.194500000000001</v>
      </c>
      <c r="AJ4345" s="74">
        <f t="shared" si="853"/>
        <v>593.9131834357014</v>
      </c>
      <c r="AK4345" s="74">
        <f t="shared" si="854"/>
        <v>0.93417427693282351</v>
      </c>
      <c r="AL4345" s="73">
        <f t="shared" si="855"/>
        <v>0.93417427693282351</v>
      </c>
    </row>
    <row r="4346" spans="1:38">
      <c r="A4346" s="47" t="s">
        <v>269</v>
      </c>
      <c r="B4346" s="47" t="s">
        <v>40</v>
      </c>
      <c r="C4346" s="48">
        <v>40386</v>
      </c>
      <c r="D4346" s="49">
        <v>2010</v>
      </c>
      <c r="E4346" s="55">
        <v>0.44861111111111113</v>
      </c>
      <c r="F4346" s="55">
        <v>0.47500000000000003</v>
      </c>
      <c r="G4346" s="55">
        <f t="shared" si="856"/>
        <v>2.6388888888888906E-2</v>
      </c>
      <c r="H4346" s="21">
        <v>2</v>
      </c>
      <c r="I4346" s="56">
        <v>2</v>
      </c>
      <c r="J4346" s="56">
        <v>1</v>
      </c>
      <c r="K4346" s="56">
        <v>1</v>
      </c>
      <c r="L4346" s="14" t="s">
        <v>48</v>
      </c>
      <c r="M4346" s="14" t="s">
        <v>49</v>
      </c>
      <c r="N4346" s="47">
        <v>1</v>
      </c>
      <c r="O4346" s="47">
        <f t="shared" si="857"/>
        <v>26.4</v>
      </c>
      <c r="P4346" s="52">
        <v>8</v>
      </c>
      <c r="Q4346" s="52">
        <f t="shared" si="858"/>
        <v>22.11</v>
      </c>
      <c r="R4346" s="21">
        <v>6.7</v>
      </c>
      <c r="S4346" s="21">
        <f t="shared" si="859"/>
        <v>26.4</v>
      </c>
      <c r="T4346" s="21">
        <v>8</v>
      </c>
      <c r="U4346" s="21" t="s">
        <v>43</v>
      </c>
      <c r="V4346" s="21" t="s">
        <v>43</v>
      </c>
      <c r="W4346" s="53">
        <v>27.847766666666665</v>
      </c>
      <c r="X4346" s="53">
        <v>-115.16316666666668</v>
      </c>
      <c r="Y4346" s="67">
        <f t="shared" si="860"/>
        <v>55.400000000000006</v>
      </c>
      <c r="Z4346" s="56">
        <v>13</v>
      </c>
      <c r="AA4346" s="21">
        <v>10</v>
      </c>
      <c r="AB4346" s="54" t="s">
        <v>46</v>
      </c>
      <c r="AC4346" s="21">
        <v>2</v>
      </c>
      <c r="AD4346" s="51">
        <v>20</v>
      </c>
      <c r="AE4346" s="51">
        <v>1</v>
      </c>
      <c r="AF4346" s="21">
        <v>16</v>
      </c>
      <c r="AG4346" s="54">
        <v>330</v>
      </c>
      <c r="AI4346" s="70">
        <f t="shared" si="852"/>
        <v>16.194500000000001</v>
      </c>
      <c r="AJ4346" s="74">
        <f t="shared" si="853"/>
        <v>593.9131834357014</v>
      </c>
      <c r="AK4346" s="74">
        <f t="shared" si="854"/>
        <v>0.93417427693282351</v>
      </c>
      <c r="AL4346" s="73">
        <f t="shared" si="855"/>
        <v>0.93417427693282351</v>
      </c>
    </row>
    <row r="4347" spans="1:38">
      <c r="A4347" s="47" t="s">
        <v>269</v>
      </c>
      <c r="B4347" s="47" t="s">
        <v>40</v>
      </c>
      <c r="C4347" s="48">
        <v>40386</v>
      </c>
      <c r="D4347" s="49">
        <v>2010</v>
      </c>
      <c r="E4347" s="55">
        <v>0.44861111111111113</v>
      </c>
      <c r="F4347" s="55">
        <v>0.47500000000000003</v>
      </c>
      <c r="G4347" s="55">
        <f t="shared" si="856"/>
        <v>2.6388888888888906E-2</v>
      </c>
      <c r="H4347" s="21">
        <v>2</v>
      </c>
      <c r="I4347" s="56">
        <v>2</v>
      </c>
      <c r="J4347" s="56">
        <v>1</v>
      </c>
      <c r="K4347" s="56">
        <v>1</v>
      </c>
      <c r="L4347" s="14" t="s">
        <v>48</v>
      </c>
      <c r="M4347" s="14" t="s">
        <v>49</v>
      </c>
      <c r="N4347" s="47">
        <v>1</v>
      </c>
      <c r="O4347" s="47">
        <f t="shared" si="857"/>
        <v>26.4</v>
      </c>
      <c r="P4347" s="52">
        <v>8</v>
      </c>
      <c r="Q4347" s="52">
        <f t="shared" si="858"/>
        <v>22.11</v>
      </c>
      <c r="R4347" s="21">
        <v>6.7</v>
      </c>
      <c r="S4347" s="21">
        <f t="shared" si="859"/>
        <v>26.4</v>
      </c>
      <c r="T4347" s="21">
        <v>8</v>
      </c>
      <c r="U4347" s="21" t="s">
        <v>43</v>
      </c>
      <c r="V4347" s="21" t="s">
        <v>43</v>
      </c>
      <c r="W4347" s="53">
        <v>27.847766666666665</v>
      </c>
      <c r="X4347" s="53">
        <v>-115.16316666666668</v>
      </c>
      <c r="Y4347" s="67">
        <f t="shared" si="860"/>
        <v>55.400000000000006</v>
      </c>
      <c r="Z4347" s="56">
        <v>13</v>
      </c>
      <c r="AA4347" s="21">
        <v>10</v>
      </c>
      <c r="AB4347" s="54" t="s">
        <v>46</v>
      </c>
      <c r="AC4347" s="21">
        <v>3</v>
      </c>
      <c r="AD4347" s="51">
        <v>21</v>
      </c>
      <c r="AE4347" s="51">
        <v>1</v>
      </c>
      <c r="AF4347" s="21">
        <v>17</v>
      </c>
      <c r="AG4347" s="54">
        <v>330</v>
      </c>
      <c r="AI4347" s="70">
        <f t="shared" si="852"/>
        <v>16.942499999999999</v>
      </c>
      <c r="AJ4347" s="74">
        <f t="shared" si="853"/>
        <v>691.21379845369552</v>
      </c>
      <c r="AK4347" s="74">
        <f t="shared" si="854"/>
        <v>1.1871558759796081</v>
      </c>
      <c r="AL4347" s="73">
        <f t="shared" si="855"/>
        <v>1.1871558759796081</v>
      </c>
    </row>
    <row r="4348" spans="1:38">
      <c r="A4348" s="47" t="s">
        <v>269</v>
      </c>
      <c r="B4348" s="47" t="s">
        <v>40</v>
      </c>
      <c r="C4348" s="48">
        <v>40386</v>
      </c>
      <c r="D4348" s="49">
        <v>2010</v>
      </c>
      <c r="E4348" s="55">
        <v>0.44861111111111113</v>
      </c>
      <c r="F4348" s="55">
        <v>0.47500000000000003</v>
      </c>
      <c r="G4348" s="55">
        <f t="shared" si="856"/>
        <v>2.6388888888888906E-2</v>
      </c>
      <c r="H4348" s="21">
        <v>2</v>
      </c>
      <c r="I4348" s="56">
        <v>2</v>
      </c>
      <c r="J4348" s="56">
        <v>1</v>
      </c>
      <c r="K4348" s="56">
        <v>1</v>
      </c>
      <c r="L4348" s="14" t="s">
        <v>48</v>
      </c>
      <c r="M4348" s="14" t="s">
        <v>49</v>
      </c>
      <c r="N4348" s="47">
        <v>1</v>
      </c>
      <c r="O4348" s="47">
        <f t="shared" si="857"/>
        <v>26.4</v>
      </c>
      <c r="P4348" s="52">
        <v>8</v>
      </c>
      <c r="Q4348" s="52">
        <f t="shared" si="858"/>
        <v>22.11</v>
      </c>
      <c r="R4348" s="21">
        <v>6.7</v>
      </c>
      <c r="S4348" s="21">
        <f t="shared" si="859"/>
        <v>26.4</v>
      </c>
      <c r="T4348" s="21">
        <v>8</v>
      </c>
      <c r="U4348" s="21" t="s">
        <v>43</v>
      </c>
      <c r="V4348" s="21" t="s">
        <v>43</v>
      </c>
      <c r="W4348" s="53">
        <v>27.847766666666665</v>
      </c>
      <c r="X4348" s="53">
        <v>-115.16316666666668</v>
      </c>
      <c r="Y4348" s="67">
        <f t="shared" si="860"/>
        <v>55.400000000000006</v>
      </c>
      <c r="Z4348" s="56">
        <v>13</v>
      </c>
      <c r="AA4348" s="21">
        <v>10</v>
      </c>
      <c r="AB4348" s="54" t="s">
        <v>46</v>
      </c>
      <c r="AC4348" s="21">
        <v>3</v>
      </c>
      <c r="AD4348" s="51">
        <v>22</v>
      </c>
      <c r="AE4348" s="51">
        <v>1</v>
      </c>
      <c r="AF4348" s="21">
        <v>17</v>
      </c>
      <c r="AG4348" s="54">
        <v>330</v>
      </c>
      <c r="AI4348" s="70">
        <f t="shared" si="852"/>
        <v>17.6905</v>
      </c>
      <c r="AJ4348" s="74">
        <f t="shared" si="853"/>
        <v>799.19872211710003</v>
      </c>
      <c r="AK4348" s="74">
        <f t="shared" si="854"/>
        <v>1.4679166775044603</v>
      </c>
      <c r="AL4348" s="73">
        <f t="shared" si="855"/>
        <v>1.4679166775044603</v>
      </c>
    </row>
    <row r="4349" spans="1:38">
      <c r="A4349" s="47" t="s">
        <v>269</v>
      </c>
      <c r="B4349" s="47" t="s">
        <v>40</v>
      </c>
      <c r="C4349" s="48">
        <v>40386</v>
      </c>
      <c r="D4349" s="49">
        <v>2010</v>
      </c>
      <c r="E4349" s="55">
        <v>0.44861111111111113</v>
      </c>
      <c r="F4349" s="55">
        <v>0.47500000000000003</v>
      </c>
      <c r="G4349" s="55">
        <f t="shared" si="856"/>
        <v>2.6388888888888906E-2</v>
      </c>
      <c r="H4349" s="21">
        <v>2</v>
      </c>
      <c r="I4349" s="56">
        <v>2</v>
      </c>
      <c r="J4349" s="56">
        <v>1</v>
      </c>
      <c r="K4349" s="56">
        <v>1</v>
      </c>
      <c r="L4349" s="14" t="s">
        <v>48</v>
      </c>
      <c r="M4349" s="14" t="s">
        <v>49</v>
      </c>
      <c r="N4349" s="47">
        <v>1</v>
      </c>
      <c r="O4349" s="47">
        <f t="shared" si="857"/>
        <v>26.4</v>
      </c>
      <c r="P4349" s="52">
        <v>8</v>
      </c>
      <c r="Q4349" s="52">
        <f t="shared" si="858"/>
        <v>22.11</v>
      </c>
      <c r="R4349" s="21">
        <v>6.7</v>
      </c>
      <c r="S4349" s="21">
        <f t="shared" si="859"/>
        <v>26.4</v>
      </c>
      <c r="T4349" s="21">
        <v>8</v>
      </c>
      <c r="U4349" s="21" t="s">
        <v>43</v>
      </c>
      <c r="V4349" s="21" t="s">
        <v>43</v>
      </c>
      <c r="W4349" s="53">
        <v>27.847766666666665</v>
      </c>
      <c r="X4349" s="53">
        <v>-115.16316666666668</v>
      </c>
      <c r="Y4349" s="67">
        <f t="shared" si="860"/>
        <v>55.400000000000006</v>
      </c>
      <c r="Z4349" s="56">
        <v>13</v>
      </c>
      <c r="AA4349" s="21">
        <v>10</v>
      </c>
      <c r="AB4349" s="54" t="s">
        <v>46</v>
      </c>
      <c r="AC4349" s="21">
        <v>3</v>
      </c>
      <c r="AD4349" s="51">
        <v>23</v>
      </c>
      <c r="AE4349" s="51">
        <v>1</v>
      </c>
      <c r="AF4349" s="21">
        <v>17</v>
      </c>
      <c r="AG4349" s="54">
        <v>330</v>
      </c>
      <c r="AI4349" s="70">
        <f t="shared" si="852"/>
        <v>18.438500000000001</v>
      </c>
      <c r="AJ4349" s="74">
        <f t="shared" si="853"/>
        <v>918.51444961025391</v>
      </c>
      <c r="AK4349" s="74">
        <f t="shared" si="854"/>
        <v>1.7781375689866601</v>
      </c>
      <c r="AL4349" s="73">
        <f t="shared" si="855"/>
        <v>1.7781375689866601</v>
      </c>
    </row>
    <row r="4350" spans="1:38">
      <c r="A4350" s="47" t="s">
        <v>269</v>
      </c>
      <c r="B4350" s="47" t="s">
        <v>40</v>
      </c>
      <c r="C4350" s="48">
        <v>40386</v>
      </c>
      <c r="D4350" s="49">
        <v>2010</v>
      </c>
      <c r="E4350" s="55">
        <v>0.44861111111111113</v>
      </c>
      <c r="F4350" s="55">
        <v>0.47500000000000003</v>
      </c>
      <c r="G4350" s="55">
        <f t="shared" si="856"/>
        <v>2.6388888888888906E-2</v>
      </c>
      <c r="H4350" s="21">
        <v>2</v>
      </c>
      <c r="I4350" s="56">
        <v>2</v>
      </c>
      <c r="J4350" s="56">
        <v>1</v>
      </c>
      <c r="K4350" s="56">
        <v>1</v>
      </c>
      <c r="L4350" s="14" t="s">
        <v>48</v>
      </c>
      <c r="M4350" s="14" t="s">
        <v>49</v>
      </c>
      <c r="N4350" s="47">
        <v>1</v>
      </c>
      <c r="O4350" s="47">
        <f t="shared" si="857"/>
        <v>26.4</v>
      </c>
      <c r="P4350" s="52">
        <v>8</v>
      </c>
      <c r="Q4350" s="52">
        <f t="shared" si="858"/>
        <v>22.11</v>
      </c>
      <c r="R4350" s="21">
        <v>6.7</v>
      </c>
      <c r="S4350" s="21">
        <f t="shared" si="859"/>
        <v>26.4</v>
      </c>
      <c r="T4350" s="21">
        <v>8</v>
      </c>
      <c r="U4350" s="21" t="s">
        <v>43</v>
      </c>
      <c r="V4350" s="21" t="s">
        <v>43</v>
      </c>
      <c r="W4350" s="53">
        <v>27.847766666666665</v>
      </c>
      <c r="X4350" s="53">
        <v>-115.16316666666668</v>
      </c>
      <c r="Y4350" s="67">
        <f t="shared" si="860"/>
        <v>55.400000000000006</v>
      </c>
      <c r="Z4350" s="56">
        <v>13</v>
      </c>
      <c r="AA4350" s="21">
        <v>10</v>
      </c>
      <c r="AB4350" s="54" t="s">
        <v>46</v>
      </c>
      <c r="AC4350" s="21">
        <v>3</v>
      </c>
      <c r="AD4350" s="51">
        <v>23</v>
      </c>
      <c r="AE4350" s="51">
        <v>1</v>
      </c>
      <c r="AF4350" s="21">
        <v>17</v>
      </c>
      <c r="AG4350" s="54">
        <v>330</v>
      </c>
      <c r="AI4350" s="70">
        <f t="shared" si="852"/>
        <v>18.438500000000001</v>
      </c>
      <c r="AJ4350" s="74">
        <f t="shared" si="853"/>
        <v>918.51444961025391</v>
      </c>
      <c r="AK4350" s="74">
        <f t="shared" si="854"/>
        <v>1.7781375689866601</v>
      </c>
      <c r="AL4350" s="73">
        <f t="shared" si="855"/>
        <v>1.7781375689866601</v>
      </c>
    </row>
    <row r="4351" spans="1:38">
      <c r="A4351" s="47" t="s">
        <v>269</v>
      </c>
      <c r="B4351" s="47" t="s">
        <v>40</v>
      </c>
      <c r="C4351" s="48">
        <v>40386</v>
      </c>
      <c r="D4351" s="49">
        <v>2010</v>
      </c>
      <c r="E4351" s="55">
        <v>0.44861111111111113</v>
      </c>
      <c r="F4351" s="55">
        <v>0.47500000000000003</v>
      </c>
      <c r="G4351" s="55">
        <f t="shared" si="856"/>
        <v>2.6388888888888906E-2</v>
      </c>
      <c r="H4351" s="21">
        <v>2</v>
      </c>
      <c r="I4351" s="56">
        <v>2</v>
      </c>
      <c r="J4351" s="56">
        <v>1</v>
      </c>
      <c r="K4351" s="56">
        <v>1</v>
      </c>
      <c r="L4351" s="14" t="s">
        <v>48</v>
      </c>
      <c r="M4351" s="14" t="s">
        <v>49</v>
      </c>
      <c r="N4351" s="47">
        <v>1</v>
      </c>
      <c r="O4351" s="47">
        <f t="shared" si="857"/>
        <v>26.4</v>
      </c>
      <c r="P4351" s="52">
        <v>8</v>
      </c>
      <c r="Q4351" s="52">
        <f t="shared" si="858"/>
        <v>22.11</v>
      </c>
      <c r="R4351" s="21">
        <v>6.7</v>
      </c>
      <c r="S4351" s="21">
        <f t="shared" si="859"/>
        <v>26.4</v>
      </c>
      <c r="T4351" s="21">
        <v>8</v>
      </c>
      <c r="U4351" s="21" t="s">
        <v>43</v>
      </c>
      <c r="V4351" s="21" t="s">
        <v>43</v>
      </c>
      <c r="W4351" s="53">
        <v>27.847766666666665</v>
      </c>
      <c r="X4351" s="53">
        <v>-115.16316666666668</v>
      </c>
      <c r="Y4351" s="67">
        <f t="shared" si="860"/>
        <v>55.400000000000006</v>
      </c>
      <c r="Z4351" s="56">
        <v>13</v>
      </c>
      <c r="AA4351" s="21">
        <v>10</v>
      </c>
      <c r="AB4351" s="54" t="s">
        <v>46</v>
      </c>
      <c r="AC4351" s="21">
        <v>3</v>
      </c>
      <c r="AD4351" s="51">
        <v>23</v>
      </c>
      <c r="AE4351" s="51">
        <v>1</v>
      </c>
      <c r="AF4351" s="21">
        <v>17</v>
      </c>
      <c r="AG4351" s="54">
        <v>330</v>
      </c>
      <c r="AI4351" s="70">
        <f t="shared" si="852"/>
        <v>18.438500000000001</v>
      </c>
      <c r="AJ4351" s="74">
        <f t="shared" si="853"/>
        <v>918.51444961025391</v>
      </c>
      <c r="AK4351" s="74">
        <f t="shared" si="854"/>
        <v>1.7781375689866601</v>
      </c>
      <c r="AL4351" s="73">
        <f t="shared" si="855"/>
        <v>1.7781375689866601</v>
      </c>
    </row>
    <row r="4352" spans="1:38">
      <c r="A4352" s="47" t="s">
        <v>269</v>
      </c>
      <c r="B4352" s="47" t="s">
        <v>40</v>
      </c>
      <c r="C4352" s="48">
        <v>40386</v>
      </c>
      <c r="D4352" s="49">
        <v>2010</v>
      </c>
      <c r="E4352" s="55">
        <v>0.44861111111111113</v>
      </c>
      <c r="F4352" s="55">
        <v>0.47500000000000003</v>
      </c>
      <c r="G4352" s="55">
        <f t="shared" si="856"/>
        <v>2.6388888888888906E-2</v>
      </c>
      <c r="H4352" s="21">
        <v>2</v>
      </c>
      <c r="I4352" s="56">
        <v>2</v>
      </c>
      <c r="J4352" s="56">
        <v>1</v>
      </c>
      <c r="K4352" s="56">
        <v>1</v>
      </c>
      <c r="L4352" s="14" t="s">
        <v>48</v>
      </c>
      <c r="M4352" s="14" t="s">
        <v>49</v>
      </c>
      <c r="N4352" s="47">
        <v>1</v>
      </c>
      <c r="O4352" s="47">
        <f t="shared" si="857"/>
        <v>26.4</v>
      </c>
      <c r="P4352" s="52">
        <v>8</v>
      </c>
      <c r="Q4352" s="52">
        <f t="shared" si="858"/>
        <v>22.11</v>
      </c>
      <c r="R4352" s="21">
        <v>6.7</v>
      </c>
      <c r="S4352" s="21">
        <f t="shared" si="859"/>
        <v>26.4</v>
      </c>
      <c r="T4352" s="21">
        <v>8</v>
      </c>
      <c r="U4352" s="21" t="s">
        <v>43</v>
      </c>
      <c r="V4352" s="21" t="s">
        <v>43</v>
      </c>
      <c r="W4352" s="53">
        <v>27.847766666666665</v>
      </c>
      <c r="X4352" s="53">
        <v>-115.16316666666668</v>
      </c>
      <c r="Y4352" s="67">
        <f t="shared" si="860"/>
        <v>55.400000000000006</v>
      </c>
      <c r="Z4352" s="56">
        <v>13</v>
      </c>
      <c r="AA4352" s="21">
        <v>10</v>
      </c>
      <c r="AB4352" s="54" t="s">
        <v>46</v>
      </c>
      <c r="AC4352" s="21">
        <v>4</v>
      </c>
      <c r="AD4352" s="51">
        <v>22</v>
      </c>
      <c r="AE4352" s="51">
        <v>1</v>
      </c>
      <c r="AF4352" s="21">
        <v>18</v>
      </c>
      <c r="AG4352" s="54">
        <v>330</v>
      </c>
      <c r="AI4352" s="70">
        <f t="shared" si="852"/>
        <v>17.6905</v>
      </c>
      <c r="AJ4352" s="74">
        <f t="shared" si="853"/>
        <v>799.19872211710003</v>
      </c>
      <c r="AK4352" s="74">
        <f t="shared" si="854"/>
        <v>1.4679166775044603</v>
      </c>
      <c r="AL4352" s="73">
        <f t="shared" si="855"/>
        <v>1.4679166775044603</v>
      </c>
    </row>
    <row r="4353" spans="1:38">
      <c r="A4353" s="47" t="s">
        <v>269</v>
      </c>
      <c r="B4353" s="47" t="s">
        <v>40</v>
      </c>
      <c r="C4353" s="48">
        <v>40386</v>
      </c>
      <c r="D4353" s="49">
        <v>2010</v>
      </c>
      <c r="E4353" s="55">
        <v>0.44861111111111113</v>
      </c>
      <c r="F4353" s="55">
        <v>0.47500000000000003</v>
      </c>
      <c r="G4353" s="55">
        <f t="shared" si="856"/>
        <v>2.6388888888888906E-2</v>
      </c>
      <c r="H4353" s="21">
        <v>2</v>
      </c>
      <c r="I4353" s="56">
        <v>2</v>
      </c>
      <c r="J4353" s="56">
        <v>1</v>
      </c>
      <c r="K4353" s="56">
        <v>1</v>
      </c>
      <c r="L4353" s="14" t="s">
        <v>48</v>
      </c>
      <c r="M4353" s="14" t="s">
        <v>49</v>
      </c>
      <c r="N4353" s="47">
        <v>1</v>
      </c>
      <c r="O4353" s="47">
        <f t="shared" si="857"/>
        <v>26.4</v>
      </c>
      <c r="P4353" s="52">
        <v>8</v>
      </c>
      <c r="Q4353" s="52">
        <f t="shared" si="858"/>
        <v>22.11</v>
      </c>
      <c r="R4353" s="21">
        <v>6.7</v>
      </c>
      <c r="S4353" s="21">
        <f t="shared" si="859"/>
        <v>26.4</v>
      </c>
      <c r="T4353" s="21">
        <v>8</v>
      </c>
      <c r="U4353" s="21" t="s">
        <v>43</v>
      </c>
      <c r="V4353" s="21" t="s">
        <v>43</v>
      </c>
      <c r="W4353" s="53">
        <v>27.847766666666665</v>
      </c>
      <c r="X4353" s="53">
        <v>-115.16316666666668</v>
      </c>
      <c r="Y4353" s="67">
        <f t="shared" si="860"/>
        <v>55.400000000000006</v>
      </c>
      <c r="Z4353" s="56">
        <v>13</v>
      </c>
      <c r="AA4353" s="21">
        <v>10</v>
      </c>
      <c r="AB4353" s="54" t="s">
        <v>46</v>
      </c>
      <c r="AC4353" s="21">
        <v>5</v>
      </c>
      <c r="AD4353" s="51">
        <v>18</v>
      </c>
      <c r="AE4353" s="51">
        <v>1</v>
      </c>
      <c r="AF4353" s="21">
        <v>20</v>
      </c>
      <c r="AG4353" s="54">
        <v>330</v>
      </c>
      <c r="AI4353" s="70">
        <f t="shared" si="852"/>
        <v>14.698500000000001</v>
      </c>
      <c r="AJ4353" s="74">
        <f t="shared" si="853"/>
        <v>428.83019204754055</v>
      </c>
      <c r="AK4353" s="74">
        <f t="shared" si="854"/>
        <v>0.50495849932360548</v>
      </c>
      <c r="AL4353" s="73">
        <f t="shared" si="855"/>
        <v>0.50495849932360548</v>
      </c>
    </row>
    <row r="4354" spans="1:38">
      <c r="A4354" s="47" t="s">
        <v>269</v>
      </c>
      <c r="B4354" s="47" t="s">
        <v>40</v>
      </c>
      <c r="C4354" s="48">
        <v>40386</v>
      </c>
      <c r="D4354" s="49">
        <v>2010</v>
      </c>
      <c r="E4354" s="55">
        <v>0.44861111111111113</v>
      </c>
      <c r="F4354" s="55">
        <v>0.47500000000000003</v>
      </c>
      <c r="G4354" s="55">
        <f t="shared" si="856"/>
        <v>2.6388888888888906E-2</v>
      </c>
      <c r="H4354" s="21">
        <v>2</v>
      </c>
      <c r="I4354" s="56">
        <v>2</v>
      </c>
      <c r="J4354" s="56">
        <v>1</v>
      </c>
      <c r="K4354" s="56">
        <v>1</v>
      </c>
      <c r="L4354" s="14" t="s">
        <v>48</v>
      </c>
      <c r="M4354" s="14" t="s">
        <v>49</v>
      </c>
      <c r="N4354" s="47">
        <v>1</v>
      </c>
      <c r="O4354" s="47">
        <f t="shared" si="857"/>
        <v>26.4</v>
      </c>
      <c r="P4354" s="52">
        <v>8</v>
      </c>
      <c r="Q4354" s="52">
        <f t="shared" si="858"/>
        <v>22.11</v>
      </c>
      <c r="R4354" s="21">
        <v>6.7</v>
      </c>
      <c r="S4354" s="21">
        <f t="shared" si="859"/>
        <v>26.4</v>
      </c>
      <c r="T4354" s="21">
        <v>8</v>
      </c>
      <c r="U4354" s="21" t="s">
        <v>43</v>
      </c>
      <c r="V4354" s="21" t="s">
        <v>43</v>
      </c>
      <c r="W4354" s="53">
        <v>27.847766666666665</v>
      </c>
      <c r="X4354" s="53">
        <v>-115.16316666666668</v>
      </c>
      <c r="Y4354" s="67">
        <f t="shared" si="860"/>
        <v>55.400000000000006</v>
      </c>
      <c r="Z4354" s="56">
        <v>13</v>
      </c>
      <c r="AA4354" s="21">
        <v>10</v>
      </c>
      <c r="AB4354" s="54" t="s">
        <v>46</v>
      </c>
      <c r="AC4354" s="21">
        <v>5</v>
      </c>
      <c r="AD4354" s="51">
        <v>18</v>
      </c>
      <c r="AE4354" s="51">
        <v>1</v>
      </c>
      <c r="AF4354" s="21">
        <v>20</v>
      </c>
      <c r="AG4354" s="54">
        <v>330</v>
      </c>
      <c r="AI4354" s="70">
        <f t="shared" si="852"/>
        <v>14.698500000000001</v>
      </c>
      <c r="AJ4354" s="74">
        <f t="shared" si="853"/>
        <v>428.83019204754055</v>
      </c>
      <c r="AK4354" s="74">
        <f t="shared" si="854"/>
        <v>0.50495849932360548</v>
      </c>
      <c r="AL4354" s="73">
        <f t="shared" si="855"/>
        <v>0.50495849932360548</v>
      </c>
    </row>
    <row r="4355" spans="1:38">
      <c r="A4355" s="47" t="s">
        <v>269</v>
      </c>
      <c r="B4355" s="47" t="s">
        <v>40</v>
      </c>
      <c r="C4355" s="48">
        <v>40386</v>
      </c>
      <c r="D4355" s="49">
        <v>2010</v>
      </c>
      <c r="E4355" s="55">
        <v>0.44861111111111113</v>
      </c>
      <c r="F4355" s="55">
        <v>0.47500000000000003</v>
      </c>
      <c r="G4355" s="55">
        <f t="shared" si="856"/>
        <v>2.6388888888888906E-2</v>
      </c>
      <c r="H4355" s="21">
        <v>2</v>
      </c>
      <c r="I4355" s="56">
        <v>2</v>
      </c>
      <c r="J4355" s="56">
        <v>1</v>
      </c>
      <c r="K4355" s="56">
        <v>1</v>
      </c>
      <c r="L4355" s="14" t="s">
        <v>48</v>
      </c>
      <c r="M4355" s="14" t="s">
        <v>49</v>
      </c>
      <c r="N4355" s="47">
        <v>1</v>
      </c>
      <c r="O4355" s="47">
        <f t="shared" si="857"/>
        <v>26.4</v>
      </c>
      <c r="P4355" s="52">
        <v>8</v>
      </c>
      <c r="Q4355" s="52">
        <f t="shared" si="858"/>
        <v>22.11</v>
      </c>
      <c r="R4355" s="21">
        <v>6.7</v>
      </c>
      <c r="S4355" s="21">
        <f t="shared" si="859"/>
        <v>26.4</v>
      </c>
      <c r="T4355" s="21">
        <v>8</v>
      </c>
      <c r="U4355" s="21" t="s">
        <v>43</v>
      </c>
      <c r="V4355" s="21" t="s">
        <v>43</v>
      </c>
      <c r="W4355" s="53">
        <v>27.847766666666665</v>
      </c>
      <c r="X4355" s="53">
        <v>-115.16316666666668</v>
      </c>
      <c r="Y4355" s="67">
        <f t="shared" si="860"/>
        <v>55.400000000000006</v>
      </c>
      <c r="Z4355" s="56">
        <v>13</v>
      </c>
      <c r="AA4355" s="21">
        <v>10</v>
      </c>
      <c r="AB4355" s="54" t="s">
        <v>46</v>
      </c>
      <c r="AC4355" s="21">
        <v>5</v>
      </c>
      <c r="AD4355" s="51">
        <v>20</v>
      </c>
      <c r="AE4355" s="51">
        <v>1</v>
      </c>
      <c r="AF4355" s="21">
        <v>20</v>
      </c>
      <c r="AG4355" s="54">
        <v>330</v>
      </c>
      <c r="AI4355" s="70">
        <f t="shared" si="852"/>
        <v>16.194500000000001</v>
      </c>
      <c r="AJ4355" s="74">
        <f t="shared" si="853"/>
        <v>593.9131834357014</v>
      </c>
      <c r="AK4355" s="74">
        <f t="shared" si="854"/>
        <v>0.93417427693282351</v>
      </c>
      <c r="AL4355" s="73">
        <f t="shared" si="855"/>
        <v>0.93417427693282351</v>
      </c>
    </row>
    <row r="4356" spans="1:38">
      <c r="A4356" s="47" t="s">
        <v>269</v>
      </c>
      <c r="B4356" s="47" t="s">
        <v>40</v>
      </c>
      <c r="C4356" s="48">
        <v>40386</v>
      </c>
      <c r="D4356" s="49">
        <v>2010</v>
      </c>
      <c r="E4356" s="55">
        <v>0.44861111111111113</v>
      </c>
      <c r="F4356" s="55">
        <v>0.47500000000000003</v>
      </c>
      <c r="G4356" s="55">
        <f t="shared" si="856"/>
        <v>2.6388888888888906E-2</v>
      </c>
      <c r="H4356" s="21">
        <v>2</v>
      </c>
      <c r="I4356" s="56">
        <v>2</v>
      </c>
      <c r="J4356" s="56">
        <v>1</v>
      </c>
      <c r="K4356" s="56">
        <v>1</v>
      </c>
      <c r="L4356" s="14" t="s">
        <v>48</v>
      </c>
      <c r="M4356" s="14" t="s">
        <v>49</v>
      </c>
      <c r="N4356" s="47">
        <v>1</v>
      </c>
      <c r="O4356" s="47">
        <f t="shared" si="857"/>
        <v>26.4</v>
      </c>
      <c r="P4356" s="52">
        <v>8</v>
      </c>
      <c r="Q4356" s="52">
        <f t="shared" si="858"/>
        <v>22.11</v>
      </c>
      <c r="R4356" s="21">
        <v>6.7</v>
      </c>
      <c r="S4356" s="21">
        <f t="shared" si="859"/>
        <v>26.4</v>
      </c>
      <c r="T4356" s="21">
        <v>8</v>
      </c>
      <c r="U4356" s="21" t="s">
        <v>43</v>
      </c>
      <c r="V4356" s="21" t="s">
        <v>43</v>
      </c>
      <c r="W4356" s="53">
        <v>27.847766666666665</v>
      </c>
      <c r="X4356" s="53">
        <v>-115.16316666666668</v>
      </c>
      <c r="Y4356" s="67">
        <f t="shared" si="860"/>
        <v>55.400000000000006</v>
      </c>
      <c r="Z4356" s="56">
        <v>13</v>
      </c>
      <c r="AA4356" s="21">
        <v>10</v>
      </c>
      <c r="AB4356" s="54" t="s">
        <v>46</v>
      </c>
      <c r="AC4356" s="21">
        <v>5</v>
      </c>
      <c r="AD4356" s="51">
        <v>22</v>
      </c>
      <c r="AE4356" s="51">
        <v>1</v>
      </c>
      <c r="AF4356" s="21">
        <v>20</v>
      </c>
      <c r="AG4356" s="54">
        <v>330</v>
      </c>
      <c r="AI4356" s="70">
        <f t="shared" si="852"/>
        <v>17.6905</v>
      </c>
      <c r="AJ4356" s="74">
        <f t="shared" si="853"/>
        <v>799.19872211710003</v>
      </c>
      <c r="AK4356" s="74">
        <f t="shared" si="854"/>
        <v>1.4679166775044603</v>
      </c>
      <c r="AL4356" s="73">
        <f t="shared" si="855"/>
        <v>1.4679166775044603</v>
      </c>
    </row>
    <row r="4357" spans="1:38">
      <c r="A4357" s="47" t="s">
        <v>269</v>
      </c>
      <c r="B4357" s="47" t="s">
        <v>40</v>
      </c>
      <c r="C4357" s="48">
        <v>40386</v>
      </c>
      <c r="D4357" s="49">
        <v>2010</v>
      </c>
      <c r="E4357" s="55">
        <v>0.44861111111111113</v>
      </c>
      <c r="F4357" s="55">
        <v>0.47500000000000003</v>
      </c>
      <c r="G4357" s="55">
        <f t="shared" si="856"/>
        <v>2.6388888888888906E-2</v>
      </c>
      <c r="H4357" s="21">
        <v>2</v>
      </c>
      <c r="I4357" s="56">
        <v>2</v>
      </c>
      <c r="J4357" s="56">
        <v>1</v>
      </c>
      <c r="K4357" s="56">
        <v>1</v>
      </c>
      <c r="L4357" s="14" t="s">
        <v>48</v>
      </c>
      <c r="M4357" s="14" t="s">
        <v>49</v>
      </c>
      <c r="N4357" s="47">
        <v>1</v>
      </c>
      <c r="O4357" s="47">
        <f t="shared" si="857"/>
        <v>26.4</v>
      </c>
      <c r="P4357" s="52">
        <v>8</v>
      </c>
      <c r="Q4357" s="52">
        <f t="shared" si="858"/>
        <v>22.11</v>
      </c>
      <c r="R4357" s="21">
        <v>6.7</v>
      </c>
      <c r="S4357" s="21">
        <f t="shared" si="859"/>
        <v>26.4</v>
      </c>
      <c r="T4357" s="21">
        <v>8</v>
      </c>
      <c r="U4357" s="21" t="s">
        <v>43</v>
      </c>
      <c r="V4357" s="21" t="s">
        <v>43</v>
      </c>
      <c r="W4357" s="53">
        <v>27.847766666666665</v>
      </c>
      <c r="X4357" s="53">
        <v>-115.16316666666668</v>
      </c>
      <c r="Y4357" s="67">
        <f t="shared" si="860"/>
        <v>55.400000000000006</v>
      </c>
      <c r="Z4357" s="56">
        <v>13</v>
      </c>
      <c r="AA4357" s="21">
        <v>10</v>
      </c>
      <c r="AB4357" s="54" t="s">
        <v>46</v>
      </c>
      <c r="AC4357" s="21">
        <v>6</v>
      </c>
      <c r="AD4357" s="51">
        <v>12</v>
      </c>
      <c r="AE4357" s="51">
        <v>1</v>
      </c>
      <c r="AF4357" s="21">
        <v>23</v>
      </c>
      <c r="AG4357" s="54">
        <v>330</v>
      </c>
      <c r="AI4357" s="70">
        <f t="shared" si="852"/>
        <v>10.2105</v>
      </c>
      <c r="AJ4357" s="74">
        <f t="shared" si="853"/>
        <v>126.07993341662893</v>
      </c>
      <c r="AK4357" s="74">
        <f t="shared" si="854"/>
        <v>-0.28219217311676476</v>
      </c>
      <c r="AL4357" s="73">
        <f t="shared" si="855"/>
        <v>0</v>
      </c>
    </row>
    <row r="4358" spans="1:38">
      <c r="A4358" s="47" t="s">
        <v>269</v>
      </c>
      <c r="B4358" s="47" t="s">
        <v>40</v>
      </c>
      <c r="C4358" s="48">
        <v>40386</v>
      </c>
      <c r="D4358" s="49">
        <v>2010</v>
      </c>
      <c r="E4358" s="55">
        <v>0.44861111111111113</v>
      </c>
      <c r="F4358" s="55">
        <v>0.47500000000000003</v>
      </c>
      <c r="G4358" s="55">
        <f t="shared" si="856"/>
        <v>2.6388888888888906E-2</v>
      </c>
      <c r="H4358" s="21">
        <v>2</v>
      </c>
      <c r="I4358" s="56">
        <v>2</v>
      </c>
      <c r="J4358" s="56">
        <v>1</v>
      </c>
      <c r="K4358" s="56">
        <v>1</v>
      </c>
      <c r="L4358" s="14" t="s">
        <v>48</v>
      </c>
      <c r="M4358" s="14" t="s">
        <v>49</v>
      </c>
      <c r="N4358" s="47">
        <v>1</v>
      </c>
      <c r="O4358" s="47">
        <f t="shared" si="857"/>
        <v>26.4</v>
      </c>
      <c r="P4358" s="52">
        <v>8</v>
      </c>
      <c r="Q4358" s="52">
        <f t="shared" si="858"/>
        <v>22.11</v>
      </c>
      <c r="R4358" s="21">
        <v>6.7</v>
      </c>
      <c r="S4358" s="21">
        <f t="shared" si="859"/>
        <v>26.4</v>
      </c>
      <c r="T4358" s="21">
        <v>8</v>
      </c>
      <c r="U4358" s="21" t="s">
        <v>43</v>
      </c>
      <c r="V4358" s="21" t="s">
        <v>43</v>
      </c>
      <c r="W4358" s="53">
        <v>27.847766666666665</v>
      </c>
      <c r="X4358" s="53">
        <v>-115.16316666666668</v>
      </c>
      <c r="Y4358" s="67">
        <f t="shared" si="860"/>
        <v>55.400000000000006</v>
      </c>
      <c r="Z4358" s="56">
        <v>13</v>
      </c>
      <c r="AA4358" s="21">
        <v>10</v>
      </c>
      <c r="AB4358" s="54" t="s">
        <v>46</v>
      </c>
      <c r="AC4358" s="21">
        <v>6</v>
      </c>
      <c r="AD4358" s="51">
        <v>17</v>
      </c>
      <c r="AE4358" s="51">
        <v>1</v>
      </c>
      <c r="AF4358" s="21">
        <v>23</v>
      </c>
      <c r="AG4358" s="54">
        <v>330</v>
      </c>
      <c r="AI4358" s="70">
        <f t="shared" si="852"/>
        <v>13.9505</v>
      </c>
      <c r="AJ4358" s="74">
        <f t="shared" si="853"/>
        <v>359.80704047984557</v>
      </c>
      <c r="AK4358" s="74">
        <f t="shared" si="854"/>
        <v>0.32549830524759849</v>
      </c>
      <c r="AL4358" s="73">
        <f t="shared" si="855"/>
        <v>0.32549830524759849</v>
      </c>
    </row>
    <row r="4359" spans="1:38">
      <c r="A4359" s="47" t="s">
        <v>269</v>
      </c>
      <c r="B4359" s="47" t="s">
        <v>40</v>
      </c>
      <c r="C4359" s="48">
        <v>40386</v>
      </c>
      <c r="D4359" s="49">
        <v>2010</v>
      </c>
      <c r="E4359" s="55">
        <v>0.44861111111111113</v>
      </c>
      <c r="F4359" s="55">
        <v>0.47500000000000003</v>
      </c>
      <c r="G4359" s="55">
        <f t="shared" si="856"/>
        <v>2.6388888888888906E-2</v>
      </c>
      <c r="H4359" s="21">
        <v>2</v>
      </c>
      <c r="I4359" s="56">
        <v>2</v>
      </c>
      <c r="J4359" s="56">
        <v>1</v>
      </c>
      <c r="K4359" s="56">
        <v>1</v>
      </c>
      <c r="L4359" s="14" t="s">
        <v>48</v>
      </c>
      <c r="M4359" s="14" t="s">
        <v>49</v>
      </c>
      <c r="N4359" s="47">
        <v>1</v>
      </c>
      <c r="O4359" s="47">
        <f t="shared" si="857"/>
        <v>26.4</v>
      </c>
      <c r="P4359" s="52">
        <v>8</v>
      </c>
      <c r="Q4359" s="52">
        <f t="shared" si="858"/>
        <v>22.11</v>
      </c>
      <c r="R4359" s="21">
        <v>6.7</v>
      </c>
      <c r="S4359" s="21">
        <f t="shared" si="859"/>
        <v>26.4</v>
      </c>
      <c r="T4359" s="21">
        <v>8</v>
      </c>
      <c r="U4359" s="21" t="s">
        <v>43</v>
      </c>
      <c r="V4359" s="21" t="s">
        <v>43</v>
      </c>
      <c r="W4359" s="53">
        <v>27.847766666666665</v>
      </c>
      <c r="X4359" s="53">
        <v>-115.16316666666668</v>
      </c>
      <c r="Y4359" s="67">
        <f t="shared" si="860"/>
        <v>55.400000000000006</v>
      </c>
      <c r="Z4359" s="56">
        <v>13</v>
      </c>
      <c r="AA4359" s="21">
        <v>10</v>
      </c>
      <c r="AB4359" s="54" t="s">
        <v>46</v>
      </c>
      <c r="AC4359" s="21">
        <v>7</v>
      </c>
      <c r="AD4359" s="51">
        <v>12</v>
      </c>
      <c r="AE4359" s="51">
        <v>1</v>
      </c>
      <c r="AF4359" s="21">
        <v>26</v>
      </c>
      <c r="AG4359" s="54">
        <v>330</v>
      </c>
      <c r="AI4359" s="70">
        <f t="shared" si="852"/>
        <v>10.2105</v>
      </c>
      <c r="AJ4359" s="74">
        <f t="shared" si="853"/>
        <v>126.07993341662893</v>
      </c>
      <c r="AK4359" s="74">
        <f t="shared" si="854"/>
        <v>-0.28219217311676476</v>
      </c>
      <c r="AL4359" s="73">
        <f t="shared" si="855"/>
        <v>0</v>
      </c>
    </row>
    <row r="4360" spans="1:38">
      <c r="A4360" s="47" t="s">
        <v>269</v>
      </c>
      <c r="B4360" s="47" t="s">
        <v>40</v>
      </c>
      <c r="C4360" s="48">
        <v>40386</v>
      </c>
      <c r="D4360" s="49">
        <v>2010</v>
      </c>
      <c r="E4360" s="55">
        <v>0.44861111111111113</v>
      </c>
      <c r="F4360" s="55">
        <v>0.47500000000000003</v>
      </c>
      <c r="G4360" s="55">
        <f t="shared" si="856"/>
        <v>2.6388888888888906E-2</v>
      </c>
      <c r="H4360" s="21">
        <v>2</v>
      </c>
      <c r="I4360" s="56">
        <v>2</v>
      </c>
      <c r="J4360" s="56">
        <v>1</v>
      </c>
      <c r="K4360" s="56">
        <v>1</v>
      </c>
      <c r="L4360" s="14" t="s">
        <v>48</v>
      </c>
      <c r="M4360" s="14" t="s">
        <v>49</v>
      </c>
      <c r="N4360" s="47">
        <v>1</v>
      </c>
      <c r="O4360" s="47">
        <f t="shared" si="857"/>
        <v>26.4</v>
      </c>
      <c r="P4360" s="52">
        <v>8</v>
      </c>
      <c r="Q4360" s="52">
        <f t="shared" si="858"/>
        <v>22.11</v>
      </c>
      <c r="R4360" s="21">
        <v>6.7</v>
      </c>
      <c r="S4360" s="21">
        <f t="shared" si="859"/>
        <v>26.4</v>
      </c>
      <c r="T4360" s="21">
        <v>8</v>
      </c>
      <c r="U4360" s="21" t="s">
        <v>43</v>
      </c>
      <c r="V4360" s="21" t="s">
        <v>43</v>
      </c>
      <c r="W4360" s="53">
        <v>27.847766666666665</v>
      </c>
      <c r="X4360" s="53">
        <v>-115.16316666666668</v>
      </c>
      <c r="Y4360" s="67">
        <f t="shared" si="860"/>
        <v>55.400000000000006</v>
      </c>
      <c r="Z4360" s="56">
        <v>13</v>
      </c>
      <c r="AA4360" s="21">
        <v>10</v>
      </c>
      <c r="AB4360" s="54" t="s">
        <v>46</v>
      </c>
      <c r="AC4360" s="21">
        <v>7</v>
      </c>
      <c r="AD4360" s="51">
        <v>20</v>
      </c>
      <c r="AE4360" s="51">
        <v>1</v>
      </c>
      <c r="AF4360" s="21">
        <v>26</v>
      </c>
      <c r="AG4360" s="54">
        <v>330</v>
      </c>
      <c r="AI4360" s="70">
        <f t="shared" si="852"/>
        <v>16.194500000000001</v>
      </c>
      <c r="AJ4360" s="74">
        <f t="shared" si="853"/>
        <v>593.9131834357014</v>
      </c>
      <c r="AK4360" s="74">
        <f t="shared" si="854"/>
        <v>0.93417427693282351</v>
      </c>
      <c r="AL4360" s="73">
        <f t="shared" si="855"/>
        <v>0.93417427693282351</v>
      </c>
    </row>
    <row r="4361" spans="1:38">
      <c r="A4361" s="47" t="s">
        <v>270</v>
      </c>
      <c r="B4361" s="47" t="s">
        <v>40</v>
      </c>
      <c r="C4361" s="48">
        <v>40387</v>
      </c>
      <c r="D4361" s="49">
        <v>2010</v>
      </c>
      <c r="E4361" s="55">
        <v>0.36874999999999997</v>
      </c>
      <c r="F4361" s="55">
        <v>0.3972222222222222</v>
      </c>
      <c r="G4361" s="55">
        <f>F4361-E4361</f>
        <v>2.8472222222222232E-2</v>
      </c>
      <c r="H4361" s="21">
        <v>2</v>
      </c>
      <c r="I4361" s="56">
        <v>2</v>
      </c>
      <c r="J4361" s="56">
        <v>3</v>
      </c>
      <c r="K4361" s="56">
        <v>3</v>
      </c>
      <c r="L4361" s="14" t="s">
        <v>48</v>
      </c>
      <c r="M4361" s="14" t="s">
        <v>49</v>
      </c>
      <c r="N4361" s="47">
        <v>1</v>
      </c>
      <c r="O4361" s="47">
        <f>P4361*3.3</f>
        <v>41.58</v>
      </c>
      <c r="P4361" s="52">
        <v>12.6</v>
      </c>
      <c r="Q4361" s="52">
        <f>R4361*3.3</f>
        <v>43.559999999999995</v>
      </c>
      <c r="R4361" s="21">
        <v>13.2</v>
      </c>
      <c r="S4361" s="21">
        <f>T4361*3.3</f>
        <v>26.4</v>
      </c>
      <c r="T4361" s="21">
        <v>8</v>
      </c>
      <c r="U4361" s="21" t="s">
        <v>43</v>
      </c>
      <c r="V4361" s="21" t="s">
        <v>43</v>
      </c>
      <c r="W4361" s="53">
        <v>27.846019999999999</v>
      </c>
      <c r="X4361" s="53">
        <v>-115.16885000000001</v>
      </c>
      <c r="Y4361" s="67">
        <f>(Z4361*1.8)+32</f>
        <v>53.6</v>
      </c>
      <c r="Z4361" s="56">
        <v>12</v>
      </c>
      <c r="AA4361" s="21">
        <v>6</v>
      </c>
      <c r="AB4361" s="54" t="s">
        <v>46</v>
      </c>
      <c r="AC4361" s="21">
        <v>1</v>
      </c>
      <c r="AD4361" s="51">
        <v>17</v>
      </c>
      <c r="AE4361" s="51">
        <v>1</v>
      </c>
      <c r="AF4361" s="21">
        <v>2</v>
      </c>
      <c r="AG4361" s="54">
        <v>180</v>
      </c>
      <c r="AI4361" s="70">
        <f t="shared" si="852"/>
        <v>13.9505</v>
      </c>
      <c r="AJ4361" s="74">
        <f t="shared" si="853"/>
        <v>359.80704047984557</v>
      </c>
      <c r="AK4361" s="74">
        <f t="shared" si="854"/>
        <v>0.32549830524759849</v>
      </c>
      <c r="AL4361" s="73">
        <f t="shared" si="855"/>
        <v>0.32549830524759849</v>
      </c>
    </row>
    <row r="4362" spans="1:38">
      <c r="A4362" s="47" t="s">
        <v>270</v>
      </c>
      <c r="B4362" s="47" t="s">
        <v>40</v>
      </c>
      <c r="C4362" s="48">
        <v>40387</v>
      </c>
      <c r="D4362" s="49">
        <v>2010</v>
      </c>
      <c r="E4362" s="55">
        <v>0.36874999999999997</v>
      </c>
      <c r="F4362" s="55">
        <v>0.3972222222222222</v>
      </c>
      <c r="G4362" s="55">
        <f t="shared" ref="G4362:G4369" si="861">F4362-E4362</f>
        <v>2.8472222222222232E-2</v>
      </c>
      <c r="H4362" s="21">
        <v>2</v>
      </c>
      <c r="I4362" s="56">
        <v>2</v>
      </c>
      <c r="J4362" s="56">
        <v>3</v>
      </c>
      <c r="K4362" s="56">
        <v>3</v>
      </c>
      <c r="L4362" s="14" t="s">
        <v>48</v>
      </c>
      <c r="M4362" s="14" t="s">
        <v>49</v>
      </c>
      <c r="N4362" s="47">
        <v>1</v>
      </c>
      <c r="O4362" s="47">
        <f t="shared" ref="O4362:O4369" si="862">P4362*3.3</f>
        <v>41.58</v>
      </c>
      <c r="P4362" s="52">
        <v>12.6</v>
      </c>
      <c r="Q4362" s="52">
        <f t="shared" ref="Q4362:Q4369" si="863">R4362*3.3</f>
        <v>43.559999999999995</v>
      </c>
      <c r="R4362" s="21">
        <v>13.2</v>
      </c>
      <c r="S4362" s="21">
        <f t="shared" ref="S4362:S4369" si="864">T4362*3.3</f>
        <v>26.4</v>
      </c>
      <c r="T4362" s="21">
        <v>8</v>
      </c>
      <c r="U4362" s="21" t="s">
        <v>43</v>
      </c>
      <c r="V4362" s="21" t="s">
        <v>43</v>
      </c>
      <c r="W4362" s="53">
        <v>27.846019999999999</v>
      </c>
      <c r="X4362" s="53">
        <v>-115.16885000000001</v>
      </c>
      <c r="Y4362" s="67">
        <f t="shared" ref="Y4362:Y4369" si="865">(Z4362*1.8)+32</f>
        <v>53.6</v>
      </c>
      <c r="Z4362" s="56">
        <v>12</v>
      </c>
      <c r="AA4362" s="21">
        <v>6</v>
      </c>
      <c r="AB4362" s="54" t="s">
        <v>46</v>
      </c>
      <c r="AC4362" s="21">
        <v>1</v>
      </c>
      <c r="AD4362" s="51">
        <v>19</v>
      </c>
      <c r="AE4362" s="51">
        <v>1</v>
      </c>
      <c r="AF4362" s="21">
        <v>2</v>
      </c>
      <c r="AG4362" s="54">
        <v>180</v>
      </c>
      <c r="AI4362" s="70">
        <f t="shared" si="852"/>
        <v>15.4465</v>
      </c>
      <c r="AJ4362" s="74">
        <f t="shared" si="853"/>
        <v>506.66058069508574</v>
      </c>
      <c r="AK4362" s="74">
        <f t="shared" si="854"/>
        <v>0.70731750980722297</v>
      </c>
      <c r="AL4362" s="73">
        <f t="shared" si="855"/>
        <v>0.70731750980722297</v>
      </c>
    </row>
    <row r="4363" spans="1:38">
      <c r="A4363" s="47" t="s">
        <v>270</v>
      </c>
      <c r="B4363" s="47" t="s">
        <v>40</v>
      </c>
      <c r="C4363" s="48">
        <v>40387</v>
      </c>
      <c r="D4363" s="49">
        <v>2010</v>
      </c>
      <c r="E4363" s="55">
        <v>0.36874999999999997</v>
      </c>
      <c r="F4363" s="55">
        <v>0.3972222222222222</v>
      </c>
      <c r="G4363" s="55">
        <f t="shared" si="861"/>
        <v>2.8472222222222232E-2</v>
      </c>
      <c r="H4363" s="21">
        <v>2</v>
      </c>
      <c r="I4363" s="56">
        <v>2</v>
      </c>
      <c r="J4363" s="56">
        <v>3</v>
      </c>
      <c r="K4363" s="56">
        <v>3</v>
      </c>
      <c r="L4363" s="14" t="s">
        <v>48</v>
      </c>
      <c r="M4363" s="14" t="s">
        <v>49</v>
      </c>
      <c r="N4363" s="47">
        <v>1</v>
      </c>
      <c r="O4363" s="47">
        <f t="shared" si="862"/>
        <v>41.58</v>
      </c>
      <c r="P4363" s="52">
        <v>12.6</v>
      </c>
      <c r="Q4363" s="52">
        <f t="shared" si="863"/>
        <v>43.559999999999995</v>
      </c>
      <c r="R4363" s="21">
        <v>13.2</v>
      </c>
      <c r="S4363" s="21">
        <f t="shared" si="864"/>
        <v>26.4</v>
      </c>
      <c r="T4363" s="21">
        <v>8</v>
      </c>
      <c r="U4363" s="21" t="s">
        <v>43</v>
      </c>
      <c r="V4363" s="21" t="s">
        <v>43</v>
      </c>
      <c r="W4363" s="53">
        <v>27.846019999999999</v>
      </c>
      <c r="X4363" s="53">
        <v>-115.16885000000001</v>
      </c>
      <c r="Y4363" s="67">
        <f t="shared" si="865"/>
        <v>53.6</v>
      </c>
      <c r="Z4363" s="56">
        <v>12</v>
      </c>
      <c r="AA4363" s="21">
        <v>6</v>
      </c>
      <c r="AB4363" s="54" t="s">
        <v>46</v>
      </c>
      <c r="AC4363" s="21">
        <v>1</v>
      </c>
      <c r="AD4363" s="51">
        <v>21</v>
      </c>
      <c r="AE4363" s="51">
        <v>1</v>
      </c>
      <c r="AF4363" s="21">
        <v>2</v>
      </c>
      <c r="AG4363" s="54">
        <v>180</v>
      </c>
      <c r="AI4363" s="70">
        <f t="shared" si="852"/>
        <v>16.942499999999999</v>
      </c>
      <c r="AJ4363" s="74">
        <f t="shared" si="853"/>
        <v>691.21379845369552</v>
      </c>
      <c r="AK4363" s="74">
        <f t="shared" si="854"/>
        <v>1.1871558759796081</v>
      </c>
      <c r="AL4363" s="73">
        <f t="shared" si="855"/>
        <v>1.1871558759796081</v>
      </c>
    </row>
    <row r="4364" spans="1:38">
      <c r="A4364" s="47" t="s">
        <v>270</v>
      </c>
      <c r="B4364" s="47" t="s">
        <v>40</v>
      </c>
      <c r="C4364" s="48">
        <v>40387</v>
      </c>
      <c r="D4364" s="49">
        <v>2010</v>
      </c>
      <c r="E4364" s="55">
        <v>0.36874999999999997</v>
      </c>
      <c r="F4364" s="55">
        <v>0.3972222222222222</v>
      </c>
      <c r="G4364" s="55">
        <f t="shared" si="861"/>
        <v>2.8472222222222232E-2</v>
      </c>
      <c r="H4364" s="21">
        <v>2</v>
      </c>
      <c r="I4364" s="56">
        <v>2</v>
      </c>
      <c r="J4364" s="56">
        <v>3</v>
      </c>
      <c r="K4364" s="56">
        <v>3</v>
      </c>
      <c r="L4364" s="14" t="s">
        <v>48</v>
      </c>
      <c r="M4364" s="14" t="s">
        <v>49</v>
      </c>
      <c r="N4364" s="47">
        <v>1</v>
      </c>
      <c r="O4364" s="47">
        <f t="shared" si="862"/>
        <v>41.58</v>
      </c>
      <c r="P4364" s="52">
        <v>12.6</v>
      </c>
      <c r="Q4364" s="52">
        <f t="shared" si="863"/>
        <v>43.559999999999995</v>
      </c>
      <c r="R4364" s="21">
        <v>13.2</v>
      </c>
      <c r="S4364" s="21">
        <f t="shared" si="864"/>
        <v>26.4</v>
      </c>
      <c r="T4364" s="21">
        <v>8</v>
      </c>
      <c r="U4364" s="21" t="s">
        <v>43</v>
      </c>
      <c r="V4364" s="21" t="s">
        <v>43</v>
      </c>
      <c r="W4364" s="53">
        <v>27.846019999999999</v>
      </c>
      <c r="X4364" s="53">
        <v>-115.16885000000001</v>
      </c>
      <c r="Y4364" s="67">
        <f t="shared" si="865"/>
        <v>53.6</v>
      </c>
      <c r="Z4364" s="56">
        <v>12</v>
      </c>
      <c r="AA4364" s="21">
        <v>6</v>
      </c>
      <c r="AB4364" s="54" t="s">
        <v>46</v>
      </c>
      <c r="AC4364" s="21">
        <v>1</v>
      </c>
      <c r="AD4364" s="51">
        <v>21</v>
      </c>
      <c r="AE4364" s="51">
        <v>1</v>
      </c>
      <c r="AF4364" s="21">
        <v>2</v>
      </c>
      <c r="AG4364" s="54">
        <v>180</v>
      </c>
      <c r="AI4364" s="70">
        <f t="shared" si="852"/>
        <v>16.942499999999999</v>
      </c>
      <c r="AJ4364" s="74">
        <f t="shared" si="853"/>
        <v>691.21379845369552</v>
      </c>
      <c r="AK4364" s="74">
        <f t="shared" si="854"/>
        <v>1.1871558759796081</v>
      </c>
      <c r="AL4364" s="73">
        <f t="shared" si="855"/>
        <v>1.1871558759796081</v>
      </c>
    </row>
    <row r="4365" spans="1:38">
      <c r="A4365" s="47" t="s">
        <v>270</v>
      </c>
      <c r="B4365" s="47" t="s">
        <v>40</v>
      </c>
      <c r="C4365" s="48">
        <v>40387</v>
      </c>
      <c r="D4365" s="49">
        <v>2010</v>
      </c>
      <c r="E4365" s="55">
        <v>0.36874999999999997</v>
      </c>
      <c r="F4365" s="55">
        <v>0.3972222222222222</v>
      </c>
      <c r="G4365" s="55">
        <f t="shared" si="861"/>
        <v>2.8472222222222232E-2</v>
      </c>
      <c r="H4365" s="21">
        <v>2</v>
      </c>
      <c r="I4365" s="56">
        <v>2</v>
      </c>
      <c r="J4365" s="56">
        <v>3</v>
      </c>
      <c r="K4365" s="56">
        <v>3</v>
      </c>
      <c r="L4365" s="14" t="s">
        <v>48</v>
      </c>
      <c r="M4365" s="14" t="s">
        <v>49</v>
      </c>
      <c r="N4365" s="47">
        <v>1</v>
      </c>
      <c r="O4365" s="47">
        <f t="shared" si="862"/>
        <v>41.58</v>
      </c>
      <c r="P4365" s="52">
        <v>12.6</v>
      </c>
      <c r="Q4365" s="52">
        <f t="shared" si="863"/>
        <v>43.559999999999995</v>
      </c>
      <c r="R4365" s="21">
        <v>13.2</v>
      </c>
      <c r="S4365" s="21">
        <f t="shared" si="864"/>
        <v>26.4</v>
      </c>
      <c r="T4365" s="21">
        <v>8</v>
      </c>
      <c r="U4365" s="21" t="s">
        <v>43</v>
      </c>
      <c r="V4365" s="21" t="s">
        <v>43</v>
      </c>
      <c r="W4365" s="53">
        <v>27.846019999999999</v>
      </c>
      <c r="X4365" s="53">
        <v>-115.16885000000001</v>
      </c>
      <c r="Y4365" s="67">
        <f t="shared" si="865"/>
        <v>53.6</v>
      </c>
      <c r="Z4365" s="56">
        <v>12</v>
      </c>
      <c r="AA4365" s="21">
        <v>6</v>
      </c>
      <c r="AB4365" s="54" t="s">
        <v>46</v>
      </c>
      <c r="AC4365" s="21">
        <v>2</v>
      </c>
      <c r="AD4365" s="51">
        <v>19</v>
      </c>
      <c r="AE4365" s="51">
        <v>1</v>
      </c>
      <c r="AF4365" s="21">
        <v>8</v>
      </c>
      <c r="AG4365" s="54">
        <v>180</v>
      </c>
      <c r="AI4365" s="70">
        <f t="shared" si="852"/>
        <v>15.4465</v>
      </c>
      <c r="AJ4365" s="74">
        <f t="shared" si="853"/>
        <v>506.66058069508574</v>
      </c>
      <c r="AK4365" s="74">
        <f t="shared" si="854"/>
        <v>0.70731750980722297</v>
      </c>
      <c r="AL4365" s="73">
        <f t="shared" si="855"/>
        <v>0.70731750980722297</v>
      </c>
    </row>
    <row r="4366" spans="1:38">
      <c r="A4366" s="47" t="s">
        <v>270</v>
      </c>
      <c r="B4366" s="47" t="s">
        <v>40</v>
      </c>
      <c r="C4366" s="48">
        <v>40387</v>
      </c>
      <c r="D4366" s="49">
        <v>2010</v>
      </c>
      <c r="E4366" s="55">
        <v>0.36874999999999997</v>
      </c>
      <c r="F4366" s="55">
        <v>0.3972222222222222</v>
      </c>
      <c r="G4366" s="55">
        <f t="shared" si="861"/>
        <v>2.8472222222222232E-2</v>
      </c>
      <c r="H4366" s="21">
        <v>2</v>
      </c>
      <c r="I4366" s="56">
        <v>2</v>
      </c>
      <c r="J4366" s="56">
        <v>3</v>
      </c>
      <c r="K4366" s="56">
        <v>3</v>
      </c>
      <c r="L4366" s="14" t="s">
        <v>48</v>
      </c>
      <c r="M4366" s="14" t="s">
        <v>49</v>
      </c>
      <c r="N4366" s="47">
        <v>1</v>
      </c>
      <c r="O4366" s="47">
        <f t="shared" si="862"/>
        <v>41.58</v>
      </c>
      <c r="P4366" s="52">
        <v>12.6</v>
      </c>
      <c r="Q4366" s="52">
        <f t="shared" si="863"/>
        <v>43.559999999999995</v>
      </c>
      <c r="R4366" s="21">
        <v>13.2</v>
      </c>
      <c r="S4366" s="21">
        <f t="shared" si="864"/>
        <v>26.4</v>
      </c>
      <c r="T4366" s="21">
        <v>8</v>
      </c>
      <c r="U4366" s="21" t="s">
        <v>43</v>
      </c>
      <c r="V4366" s="21" t="s">
        <v>43</v>
      </c>
      <c r="W4366" s="53">
        <v>27.846019999999999</v>
      </c>
      <c r="X4366" s="53">
        <v>-115.16885000000001</v>
      </c>
      <c r="Y4366" s="67">
        <f t="shared" si="865"/>
        <v>53.6</v>
      </c>
      <c r="Z4366" s="56">
        <v>12</v>
      </c>
      <c r="AA4366" s="21">
        <v>6</v>
      </c>
      <c r="AB4366" s="54" t="s">
        <v>46</v>
      </c>
      <c r="AC4366" s="21">
        <v>2</v>
      </c>
      <c r="AD4366" s="51">
        <v>22</v>
      </c>
      <c r="AE4366" s="51">
        <v>1</v>
      </c>
      <c r="AF4366" s="21">
        <v>8</v>
      </c>
      <c r="AG4366" s="54">
        <v>180</v>
      </c>
      <c r="AI4366" s="70">
        <f t="shared" si="852"/>
        <v>17.6905</v>
      </c>
      <c r="AJ4366" s="74">
        <f t="shared" si="853"/>
        <v>799.19872211710003</v>
      </c>
      <c r="AK4366" s="74">
        <f t="shared" si="854"/>
        <v>1.4679166775044603</v>
      </c>
      <c r="AL4366" s="73">
        <f t="shared" si="855"/>
        <v>1.4679166775044603</v>
      </c>
    </row>
    <row r="4367" spans="1:38">
      <c r="A4367" s="47" t="s">
        <v>270</v>
      </c>
      <c r="B4367" s="47" t="s">
        <v>40</v>
      </c>
      <c r="C4367" s="48">
        <v>40387</v>
      </c>
      <c r="D4367" s="49">
        <v>2010</v>
      </c>
      <c r="E4367" s="55">
        <v>0.36874999999999997</v>
      </c>
      <c r="F4367" s="55">
        <v>0.3972222222222222</v>
      </c>
      <c r="G4367" s="55">
        <f t="shared" si="861"/>
        <v>2.8472222222222232E-2</v>
      </c>
      <c r="H4367" s="21">
        <v>2</v>
      </c>
      <c r="I4367" s="56">
        <v>2</v>
      </c>
      <c r="J4367" s="56">
        <v>3</v>
      </c>
      <c r="K4367" s="56">
        <v>3</v>
      </c>
      <c r="L4367" s="14" t="s">
        <v>48</v>
      </c>
      <c r="M4367" s="14" t="s">
        <v>49</v>
      </c>
      <c r="N4367" s="47">
        <v>1</v>
      </c>
      <c r="O4367" s="47">
        <f t="shared" si="862"/>
        <v>41.58</v>
      </c>
      <c r="P4367" s="52">
        <v>12.6</v>
      </c>
      <c r="Q4367" s="52">
        <f t="shared" si="863"/>
        <v>43.559999999999995</v>
      </c>
      <c r="R4367" s="21">
        <v>13.2</v>
      </c>
      <c r="S4367" s="21">
        <f t="shared" si="864"/>
        <v>26.4</v>
      </c>
      <c r="T4367" s="21">
        <v>8</v>
      </c>
      <c r="U4367" s="21" t="s">
        <v>43</v>
      </c>
      <c r="V4367" s="21" t="s">
        <v>43</v>
      </c>
      <c r="W4367" s="53">
        <v>27.846019999999999</v>
      </c>
      <c r="X4367" s="53">
        <v>-115.16885000000001</v>
      </c>
      <c r="Y4367" s="67">
        <f t="shared" si="865"/>
        <v>53.6</v>
      </c>
      <c r="Z4367" s="56">
        <v>12</v>
      </c>
      <c r="AA4367" s="21">
        <v>6</v>
      </c>
      <c r="AB4367" s="54" t="s">
        <v>46</v>
      </c>
      <c r="AC4367" s="21">
        <v>3</v>
      </c>
      <c r="AD4367" s="51">
        <v>11</v>
      </c>
      <c r="AE4367" s="51">
        <v>1</v>
      </c>
      <c r="AF4367" s="21">
        <v>11</v>
      </c>
      <c r="AG4367" s="54">
        <v>180</v>
      </c>
      <c r="AI4367" s="70">
        <f t="shared" si="852"/>
        <v>9.4625000000000004</v>
      </c>
      <c r="AJ4367" s="74">
        <f t="shared" si="853"/>
        <v>97.640010435523564</v>
      </c>
      <c r="AK4367" s="74">
        <f t="shared" si="854"/>
        <v>-0.35613597286763871</v>
      </c>
      <c r="AL4367" s="73">
        <f t="shared" si="855"/>
        <v>0</v>
      </c>
    </row>
    <row r="4368" spans="1:38">
      <c r="A4368" s="47" t="s">
        <v>270</v>
      </c>
      <c r="B4368" s="47" t="s">
        <v>40</v>
      </c>
      <c r="C4368" s="48">
        <v>40387</v>
      </c>
      <c r="D4368" s="49">
        <v>2010</v>
      </c>
      <c r="E4368" s="55">
        <v>0.36874999999999997</v>
      </c>
      <c r="F4368" s="55">
        <v>0.3972222222222222</v>
      </c>
      <c r="G4368" s="55">
        <f t="shared" si="861"/>
        <v>2.8472222222222232E-2</v>
      </c>
      <c r="H4368" s="21">
        <v>2</v>
      </c>
      <c r="I4368" s="56">
        <v>2</v>
      </c>
      <c r="J4368" s="56">
        <v>3</v>
      </c>
      <c r="K4368" s="56">
        <v>3</v>
      </c>
      <c r="L4368" s="14" t="s">
        <v>48</v>
      </c>
      <c r="M4368" s="14" t="s">
        <v>49</v>
      </c>
      <c r="N4368" s="47">
        <v>1</v>
      </c>
      <c r="O4368" s="47">
        <f t="shared" si="862"/>
        <v>41.58</v>
      </c>
      <c r="P4368" s="52">
        <v>12.6</v>
      </c>
      <c r="Q4368" s="52">
        <f t="shared" si="863"/>
        <v>43.559999999999995</v>
      </c>
      <c r="R4368" s="21">
        <v>13.2</v>
      </c>
      <c r="S4368" s="21">
        <f t="shared" si="864"/>
        <v>26.4</v>
      </c>
      <c r="T4368" s="21">
        <v>8</v>
      </c>
      <c r="U4368" s="21" t="s">
        <v>43</v>
      </c>
      <c r="V4368" s="21" t="s">
        <v>43</v>
      </c>
      <c r="W4368" s="53">
        <v>27.846019999999999</v>
      </c>
      <c r="X4368" s="53">
        <v>-115.16885000000001</v>
      </c>
      <c r="Y4368" s="67">
        <f t="shared" si="865"/>
        <v>53.6</v>
      </c>
      <c r="Z4368" s="56">
        <v>12</v>
      </c>
      <c r="AA4368" s="21">
        <v>6</v>
      </c>
      <c r="AB4368" s="54" t="s">
        <v>46</v>
      </c>
      <c r="AC4368" s="21">
        <v>3</v>
      </c>
      <c r="AD4368" s="51">
        <v>20</v>
      </c>
      <c r="AE4368" s="51">
        <v>1</v>
      </c>
      <c r="AF4368" s="21">
        <v>11</v>
      </c>
      <c r="AG4368" s="54">
        <v>180</v>
      </c>
      <c r="AI4368" s="70">
        <f t="shared" si="852"/>
        <v>16.194500000000001</v>
      </c>
      <c r="AJ4368" s="74">
        <f t="shared" si="853"/>
        <v>593.9131834357014</v>
      </c>
      <c r="AK4368" s="74">
        <f t="shared" si="854"/>
        <v>0.93417427693282351</v>
      </c>
      <c r="AL4368" s="73">
        <f t="shared" si="855"/>
        <v>0.93417427693282351</v>
      </c>
    </row>
    <row r="4369" spans="1:38">
      <c r="A4369" s="47" t="s">
        <v>270</v>
      </c>
      <c r="B4369" s="47" t="s">
        <v>40</v>
      </c>
      <c r="C4369" s="48">
        <v>40387</v>
      </c>
      <c r="D4369" s="49">
        <v>2010</v>
      </c>
      <c r="E4369" s="55">
        <v>0.36874999999999997</v>
      </c>
      <c r="F4369" s="55">
        <v>0.3972222222222222</v>
      </c>
      <c r="G4369" s="55">
        <f t="shared" si="861"/>
        <v>2.8472222222222232E-2</v>
      </c>
      <c r="H4369" s="21">
        <v>2</v>
      </c>
      <c r="I4369" s="56">
        <v>2</v>
      </c>
      <c r="J4369" s="56">
        <v>3</v>
      </c>
      <c r="K4369" s="56">
        <v>3</v>
      </c>
      <c r="L4369" s="14" t="s">
        <v>48</v>
      </c>
      <c r="M4369" s="14" t="s">
        <v>49</v>
      </c>
      <c r="N4369" s="47">
        <v>1</v>
      </c>
      <c r="O4369" s="47">
        <f t="shared" si="862"/>
        <v>41.58</v>
      </c>
      <c r="P4369" s="52">
        <v>12.6</v>
      </c>
      <c r="Q4369" s="52">
        <f t="shared" si="863"/>
        <v>43.559999999999995</v>
      </c>
      <c r="R4369" s="21">
        <v>13.2</v>
      </c>
      <c r="S4369" s="21">
        <f t="shared" si="864"/>
        <v>26.4</v>
      </c>
      <c r="T4369" s="21">
        <v>8</v>
      </c>
      <c r="U4369" s="21" t="s">
        <v>43</v>
      </c>
      <c r="V4369" s="21" t="s">
        <v>43</v>
      </c>
      <c r="W4369" s="53">
        <v>27.846019999999999</v>
      </c>
      <c r="X4369" s="53">
        <v>-115.16885000000001</v>
      </c>
      <c r="Y4369" s="67">
        <f t="shared" si="865"/>
        <v>53.6</v>
      </c>
      <c r="Z4369" s="56">
        <v>12</v>
      </c>
      <c r="AA4369" s="21">
        <v>6</v>
      </c>
      <c r="AB4369" s="54" t="s">
        <v>46</v>
      </c>
      <c r="AC4369" s="21">
        <v>4</v>
      </c>
      <c r="AD4369" s="51">
        <v>23</v>
      </c>
      <c r="AE4369" s="51">
        <v>1</v>
      </c>
      <c r="AF4369" s="21">
        <v>19</v>
      </c>
      <c r="AG4369" s="54">
        <v>180</v>
      </c>
      <c r="AI4369" s="70">
        <f t="shared" si="852"/>
        <v>18.438500000000001</v>
      </c>
      <c r="AJ4369" s="74">
        <f t="shared" si="853"/>
        <v>918.51444961025391</v>
      </c>
      <c r="AK4369" s="74">
        <f t="shared" si="854"/>
        <v>1.7781375689866601</v>
      </c>
      <c r="AL4369" s="73">
        <f t="shared" si="855"/>
        <v>1.7781375689866601</v>
      </c>
    </row>
    <row r="4370" spans="1:38">
      <c r="A4370" s="47" t="s">
        <v>271</v>
      </c>
      <c r="B4370" s="47" t="s">
        <v>40</v>
      </c>
      <c r="C4370" s="48">
        <v>40387</v>
      </c>
      <c r="D4370" s="49">
        <v>2010</v>
      </c>
      <c r="E4370" s="55">
        <v>0.36874999999999997</v>
      </c>
      <c r="F4370" s="55">
        <v>0.3972222222222222</v>
      </c>
      <c r="G4370" s="55">
        <f>F4370-E4370</f>
        <v>2.8472222222222232E-2</v>
      </c>
      <c r="H4370" s="21">
        <v>2</v>
      </c>
      <c r="I4370" s="56">
        <v>2</v>
      </c>
      <c r="J4370" s="56">
        <v>3</v>
      </c>
      <c r="K4370" s="56">
        <v>3</v>
      </c>
      <c r="L4370" s="14" t="s">
        <v>48</v>
      </c>
      <c r="M4370" s="14" t="s">
        <v>49</v>
      </c>
      <c r="N4370" s="47">
        <v>1</v>
      </c>
      <c r="O4370" s="47">
        <f>P4370*3.3</f>
        <v>41.58</v>
      </c>
      <c r="P4370" s="52">
        <v>12.6</v>
      </c>
      <c r="Q4370" s="52">
        <f>R4370*3.3</f>
        <v>43.559999999999995</v>
      </c>
      <c r="R4370" s="21">
        <v>13.2</v>
      </c>
      <c r="S4370" s="21">
        <f>T4370*3.3</f>
        <v>26.4</v>
      </c>
      <c r="T4370" s="21">
        <v>8</v>
      </c>
      <c r="U4370" s="21" t="s">
        <v>43</v>
      </c>
      <c r="V4370" s="21" t="s">
        <v>43</v>
      </c>
      <c r="W4370" s="53">
        <v>27.846019999999999</v>
      </c>
      <c r="X4370" s="53">
        <v>-115.16885000000001</v>
      </c>
      <c r="Y4370" s="67">
        <f>(Z4370*1.8)+32</f>
        <v>53.6</v>
      </c>
      <c r="Z4370" s="56">
        <v>12</v>
      </c>
      <c r="AA4370" s="21">
        <v>6</v>
      </c>
      <c r="AB4370" s="54" t="s">
        <v>44</v>
      </c>
      <c r="AC4370" s="21">
        <v>1</v>
      </c>
      <c r="AD4370" s="51">
        <v>14</v>
      </c>
      <c r="AE4370" s="51">
        <v>1</v>
      </c>
      <c r="AF4370" s="21">
        <v>3</v>
      </c>
      <c r="AG4370" s="54">
        <v>180</v>
      </c>
      <c r="AI4370" s="70">
        <f t="shared" ref="AI4370:AI4406" si="866">(0.709*AD4370)+1.157</f>
        <v>11.083</v>
      </c>
      <c r="AJ4370" s="71" t="s">
        <v>369</v>
      </c>
      <c r="AK4370" s="72">
        <f t="shared" ref="AK4370:AK4406" si="867">((POWER(AI4370*10,2.19))*0.037)/1000</f>
        <v>1.1117350137621949</v>
      </c>
      <c r="AL4370" s="73">
        <f t="shared" ref="AL4370:AL4406" si="868">((POWER(AI4370*10,2.19))*0.037)/1000</f>
        <v>1.1117350137621949</v>
      </c>
    </row>
    <row r="4371" spans="1:38">
      <c r="A4371" s="47" t="s">
        <v>271</v>
      </c>
      <c r="B4371" s="47" t="s">
        <v>40</v>
      </c>
      <c r="C4371" s="48">
        <v>40387</v>
      </c>
      <c r="D4371" s="49">
        <v>2010</v>
      </c>
      <c r="E4371" s="55">
        <v>0.36874999999999997</v>
      </c>
      <c r="F4371" s="55">
        <v>0.3972222222222222</v>
      </c>
      <c r="G4371" s="55">
        <f t="shared" ref="G4371:G4434" si="869">F4371-E4371</f>
        <v>2.8472222222222232E-2</v>
      </c>
      <c r="H4371" s="21">
        <v>2</v>
      </c>
      <c r="I4371" s="56">
        <v>2</v>
      </c>
      <c r="J4371" s="56">
        <v>3</v>
      </c>
      <c r="K4371" s="56">
        <v>3</v>
      </c>
      <c r="L4371" s="14" t="s">
        <v>48</v>
      </c>
      <c r="M4371" s="14" t="s">
        <v>49</v>
      </c>
      <c r="N4371" s="47">
        <v>1</v>
      </c>
      <c r="O4371" s="47">
        <f t="shared" ref="O4371:O4434" si="870">P4371*3.3</f>
        <v>41.58</v>
      </c>
      <c r="P4371" s="52">
        <v>12.6</v>
      </c>
      <c r="Q4371" s="52">
        <f t="shared" ref="Q4371:Q4434" si="871">R4371*3.3</f>
        <v>43.559999999999995</v>
      </c>
      <c r="R4371" s="21">
        <v>13.2</v>
      </c>
      <c r="S4371" s="21">
        <f t="shared" ref="S4371:S4434" si="872">T4371*3.3</f>
        <v>26.4</v>
      </c>
      <c r="T4371" s="21">
        <v>8</v>
      </c>
      <c r="U4371" s="21" t="s">
        <v>43</v>
      </c>
      <c r="V4371" s="21" t="s">
        <v>43</v>
      </c>
      <c r="W4371" s="53">
        <v>27.846019999999999</v>
      </c>
      <c r="X4371" s="53">
        <v>-115.16885000000001</v>
      </c>
      <c r="Y4371" s="67">
        <f t="shared" ref="Y4371:Y4434" si="873">(Z4371*1.8)+32</f>
        <v>53.6</v>
      </c>
      <c r="Z4371" s="56">
        <v>12</v>
      </c>
      <c r="AA4371" s="21">
        <v>6</v>
      </c>
      <c r="AB4371" s="54" t="s">
        <v>44</v>
      </c>
      <c r="AC4371" s="21">
        <v>1</v>
      </c>
      <c r="AD4371" s="51">
        <v>14</v>
      </c>
      <c r="AE4371" s="51">
        <v>1</v>
      </c>
      <c r="AF4371" s="21">
        <v>3</v>
      </c>
      <c r="AG4371" s="54">
        <v>180</v>
      </c>
      <c r="AI4371" s="70">
        <f t="shared" si="866"/>
        <v>11.083</v>
      </c>
      <c r="AJ4371" s="71" t="s">
        <v>369</v>
      </c>
      <c r="AK4371" s="72">
        <f t="shared" si="867"/>
        <v>1.1117350137621949</v>
      </c>
      <c r="AL4371" s="73">
        <f t="shared" si="868"/>
        <v>1.1117350137621949</v>
      </c>
    </row>
    <row r="4372" spans="1:38">
      <c r="A4372" s="47" t="s">
        <v>271</v>
      </c>
      <c r="B4372" s="47" t="s">
        <v>40</v>
      </c>
      <c r="C4372" s="48">
        <v>40387</v>
      </c>
      <c r="D4372" s="49">
        <v>2010</v>
      </c>
      <c r="E4372" s="55">
        <v>0.36874999999999997</v>
      </c>
      <c r="F4372" s="55">
        <v>0.3972222222222222</v>
      </c>
      <c r="G4372" s="55">
        <f t="shared" si="869"/>
        <v>2.8472222222222232E-2</v>
      </c>
      <c r="H4372" s="21">
        <v>2</v>
      </c>
      <c r="I4372" s="56">
        <v>2</v>
      </c>
      <c r="J4372" s="56">
        <v>3</v>
      </c>
      <c r="K4372" s="56">
        <v>3</v>
      </c>
      <c r="L4372" s="14" t="s">
        <v>48</v>
      </c>
      <c r="M4372" s="14" t="s">
        <v>49</v>
      </c>
      <c r="N4372" s="47">
        <v>1</v>
      </c>
      <c r="O4372" s="47">
        <f t="shared" si="870"/>
        <v>41.58</v>
      </c>
      <c r="P4372" s="52">
        <v>12.6</v>
      </c>
      <c r="Q4372" s="52">
        <f t="shared" si="871"/>
        <v>43.559999999999995</v>
      </c>
      <c r="R4372" s="21">
        <v>13.2</v>
      </c>
      <c r="S4372" s="21">
        <f t="shared" si="872"/>
        <v>26.4</v>
      </c>
      <c r="T4372" s="21">
        <v>8</v>
      </c>
      <c r="U4372" s="21" t="s">
        <v>43</v>
      </c>
      <c r="V4372" s="21" t="s">
        <v>43</v>
      </c>
      <c r="W4372" s="53">
        <v>27.846019999999999</v>
      </c>
      <c r="X4372" s="53">
        <v>-115.16885000000001</v>
      </c>
      <c r="Y4372" s="67">
        <f t="shared" si="873"/>
        <v>53.6</v>
      </c>
      <c r="Z4372" s="56">
        <v>12</v>
      </c>
      <c r="AA4372" s="21">
        <v>6</v>
      </c>
      <c r="AB4372" s="54" t="s">
        <v>44</v>
      </c>
      <c r="AC4372" s="21">
        <v>1</v>
      </c>
      <c r="AD4372" s="51">
        <v>18</v>
      </c>
      <c r="AE4372" s="51">
        <v>1</v>
      </c>
      <c r="AF4372" s="21">
        <v>3</v>
      </c>
      <c r="AG4372" s="54">
        <v>180</v>
      </c>
      <c r="AI4372" s="70">
        <f t="shared" si="866"/>
        <v>13.918999999999999</v>
      </c>
      <c r="AJ4372" s="71" t="s">
        <v>369</v>
      </c>
      <c r="AK4372" s="72">
        <f t="shared" si="867"/>
        <v>1.8310631406548505</v>
      </c>
      <c r="AL4372" s="73">
        <f t="shared" si="868"/>
        <v>1.8310631406548505</v>
      </c>
    </row>
    <row r="4373" spans="1:38">
      <c r="A4373" s="47" t="s">
        <v>271</v>
      </c>
      <c r="B4373" s="47" t="s">
        <v>40</v>
      </c>
      <c r="C4373" s="48">
        <v>40387</v>
      </c>
      <c r="D4373" s="49">
        <v>2010</v>
      </c>
      <c r="E4373" s="55">
        <v>0.36874999999999997</v>
      </c>
      <c r="F4373" s="55">
        <v>0.3972222222222222</v>
      </c>
      <c r="G4373" s="55">
        <f t="shared" si="869"/>
        <v>2.8472222222222232E-2</v>
      </c>
      <c r="H4373" s="21">
        <v>2</v>
      </c>
      <c r="I4373" s="56">
        <v>2</v>
      </c>
      <c r="J4373" s="56">
        <v>3</v>
      </c>
      <c r="K4373" s="56">
        <v>3</v>
      </c>
      <c r="L4373" s="14" t="s">
        <v>48</v>
      </c>
      <c r="M4373" s="14" t="s">
        <v>49</v>
      </c>
      <c r="N4373" s="47">
        <v>1</v>
      </c>
      <c r="O4373" s="47">
        <f t="shared" si="870"/>
        <v>41.58</v>
      </c>
      <c r="P4373" s="52">
        <v>12.6</v>
      </c>
      <c r="Q4373" s="52">
        <f t="shared" si="871"/>
        <v>43.559999999999995</v>
      </c>
      <c r="R4373" s="21">
        <v>13.2</v>
      </c>
      <c r="S4373" s="21">
        <f t="shared" si="872"/>
        <v>26.4</v>
      </c>
      <c r="T4373" s="21">
        <v>8</v>
      </c>
      <c r="U4373" s="21" t="s">
        <v>43</v>
      </c>
      <c r="V4373" s="21" t="s">
        <v>43</v>
      </c>
      <c r="W4373" s="53">
        <v>27.846019999999999</v>
      </c>
      <c r="X4373" s="53">
        <v>-115.16885000000001</v>
      </c>
      <c r="Y4373" s="67">
        <f t="shared" si="873"/>
        <v>53.6</v>
      </c>
      <c r="Z4373" s="56">
        <v>12</v>
      </c>
      <c r="AA4373" s="21">
        <v>6</v>
      </c>
      <c r="AB4373" s="54" t="s">
        <v>44</v>
      </c>
      <c r="AC4373" s="21">
        <v>2</v>
      </c>
      <c r="AD4373" s="51">
        <v>16</v>
      </c>
      <c r="AE4373" s="51">
        <v>1</v>
      </c>
      <c r="AF4373" s="21">
        <v>4</v>
      </c>
      <c r="AG4373" s="54">
        <v>180</v>
      </c>
      <c r="AI4373" s="70">
        <f t="shared" si="866"/>
        <v>12.500999999999999</v>
      </c>
      <c r="AJ4373" s="71" t="s">
        <v>369</v>
      </c>
      <c r="AK4373" s="72">
        <f t="shared" si="867"/>
        <v>1.4471406331162124</v>
      </c>
      <c r="AL4373" s="73">
        <f t="shared" si="868"/>
        <v>1.4471406331162124</v>
      </c>
    </row>
    <row r="4374" spans="1:38">
      <c r="A4374" s="47" t="s">
        <v>271</v>
      </c>
      <c r="B4374" s="47" t="s">
        <v>40</v>
      </c>
      <c r="C4374" s="48">
        <v>40387</v>
      </c>
      <c r="D4374" s="49">
        <v>2010</v>
      </c>
      <c r="E4374" s="55">
        <v>0.36874999999999997</v>
      </c>
      <c r="F4374" s="55">
        <v>0.3972222222222222</v>
      </c>
      <c r="G4374" s="55">
        <f t="shared" si="869"/>
        <v>2.8472222222222232E-2</v>
      </c>
      <c r="H4374" s="21">
        <v>2</v>
      </c>
      <c r="I4374" s="56">
        <v>2</v>
      </c>
      <c r="J4374" s="56">
        <v>3</v>
      </c>
      <c r="K4374" s="56">
        <v>3</v>
      </c>
      <c r="L4374" s="14" t="s">
        <v>48</v>
      </c>
      <c r="M4374" s="14" t="s">
        <v>49</v>
      </c>
      <c r="N4374" s="47">
        <v>1</v>
      </c>
      <c r="O4374" s="47">
        <f t="shared" si="870"/>
        <v>41.58</v>
      </c>
      <c r="P4374" s="52">
        <v>12.6</v>
      </c>
      <c r="Q4374" s="52">
        <f t="shared" si="871"/>
        <v>43.559999999999995</v>
      </c>
      <c r="R4374" s="21">
        <v>13.2</v>
      </c>
      <c r="S4374" s="21">
        <f t="shared" si="872"/>
        <v>26.4</v>
      </c>
      <c r="T4374" s="21">
        <v>8</v>
      </c>
      <c r="U4374" s="21" t="s">
        <v>43</v>
      </c>
      <c r="V4374" s="21" t="s">
        <v>43</v>
      </c>
      <c r="W4374" s="53">
        <v>27.846019999999999</v>
      </c>
      <c r="X4374" s="53">
        <v>-115.16885000000001</v>
      </c>
      <c r="Y4374" s="67">
        <f t="shared" si="873"/>
        <v>53.6</v>
      </c>
      <c r="Z4374" s="56">
        <v>12</v>
      </c>
      <c r="AA4374" s="21">
        <v>6</v>
      </c>
      <c r="AB4374" s="54" t="s">
        <v>44</v>
      </c>
      <c r="AC4374" s="21">
        <v>3</v>
      </c>
      <c r="AD4374" s="51">
        <v>14</v>
      </c>
      <c r="AE4374" s="51">
        <v>1</v>
      </c>
      <c r="AF4374" s="21">
        <v>7</v>
      </c>
      <c r="AG4374" s="54">
        <v>180</v>
      </c>
      <c r="AI4374" s="70">
        <f t="shared" si="866"/>
        <v>11.083</v>
      </c>
      <c r="AJ4374" s="71" t="s">
        <v>369</v>
      </c>
      <c r="AK4374" s="72">
        <f t="shared" si="867"/>
        <v>1.1117350137621949</v>
      </c>
      <c r="AL4374" s="73">
        <f t="shared" si="868"/>
        <v>1.1117350137621949</v>
      </c>
    </row>
    <row r="4375" spans="1:38">
      <c r="A4375" s="47" t="s">
        <v>271</v>
      </c>
      <c r="B4375" s="47" t="s">
        <v>40</v>
      </c>
      <c r="C4375" s="48">
        <v>40387</v>
      </c>
      <c r="D4375" s="49">
        <v>2010</v>
      </c>
      <c r="E4375" s="55">
        <v>0.36874999999999997</v>
      </c>
      <c r="F4375" s="55">
        <v>0.3972222222222222</v>
      </c>
      <c r="G4375" s="55">
        <f t="shared" si="869"/>
        <v>2.8472222222222232E-2</v>
      </c>
      <c r="H4375" s="21">
        <v>2</v>
      </c>
      <c r="I4375" s="56">
        <v>2</v>
      </c>
      <c r="J4375" s="56">
        <v>3</v>
      </c>
      <c r="K4375" s="56">
        <v>3</v>
      </c>
      <c r="L4375" s="14" t="s">
        <v>48</v>
      </c>
      <c r="M4375" s="14" t="s">
        <v>49</v>
      </c>
      <c r="N4375" s="47">
        <v>1</v>
      </c>
      <c r="O4375" s="47">
        <f t="shared" si="870"/>
        <v>41.58</v>
      </c>
      <c r="P4375" s="52">
        <v>12.6</v>
      </c>
      <c r="Q4375" s="52">
        <f t="shared" si="871"/>
        <v>43.559999999999995</v>
      </c>
      <c r="R4375" s="21">
        <v>13.2</v>
      </c>
      <c r="S4375" s="21">
        <f t="shared" si="872"/>
        <v>26.4</v>
      </c>
      <c r="T4375" s="21">
        <v>8</v>
      </c>
      <c r="U4375" s="21" t="s">
        <v>43</v>
      </c>
      <c r="V4375" s="21" t="s">
        <v>43</v>
      </c>
      <c r="W4375" s="53">
        <v>27.846019999999999</v>
      </c>
      <c r="X4375" s="53">
        <v>-115.16885000000001</v>
      </c>
      <c r="Y4375" s="67">
        <f t="shared" si="873"/>
        <v>53.6</v>
      </c>
      <c r="Z4375" s="56">
        <v>12</v>
      </c>
      <c r="AA4375" s="21">
        <v>6</v>
      </c>
      <c r="AB4375" s="54" t="s">
        <v>44</v>
      </c>
      <c r="AC4375" s="21">
        <v>3</v>
      </c>
      <c r="AD4375" s="51">
        <v>17</v>
      </c>
      <c r="AE4375" s="51">
        <v>1</v>
      </c>
      <c r="AF4375" s="21">
        <v>7</v>
      </c>
      <c r="AG4375" s="54">
        <v>180</v>
      </c>
      <c r="AI4375" s="70">
        <f t="shared" si="866"/>
        <v>13.209999999999999</v>
      </c>
      <c r="AJ4375" s="71" t="s">
        <v>369</v>
      </c>
      <c r="AK4375" s="72">
        <f t="shared" si="867"/>
        <v>1.6329725885917237</v>
      </c>
      <c r="AL4375" s="73">
        <f t="shared" si="868"/>
        <v>1.6329725885917237</v>
      </c>
    </row>
    <row r="4376" spans="1:38">
      <c r="A4376" s="47" t="s">
        <v>271</v>
      </c>
      <c r="B4376" s="47" t="s">
        <v>40</v>
      </c>
      <c r="C4376" s="48">
        <v>40387</v>
      </c>
      <c r="D4376" s="49">
        <v>2010</v>
      </c>
      <c r="E4376" s="55">
        <v>0.36874999999999997</v>
      </c>
      <c r="F4376" s="55">
        <v>0.3972222222222222</v>
      </c>
      <c r="G4376" s="55">
        <f t="shared" si="869"/>
        <v>2.8472222222222232E-2</v>
      </c>
      <c r="H4376" s="21">
        <v>2</v>
      </c>
      <c r="I4376" s="56">
        <v>2</v>
      </c>
      <c r="J4376" s="56">
        <v>3</v>
      </c>
      <c r="K4376" s="56">
        <v>3</v>
      </c>
      <c r="L4376" s="14" t="s">
        <v>48</v>
      </c>
      <c r="M4376" s="14" t="s">
        <v>49</v>
      </c>
      <c r="N4376" s="47">
        <v>1</v>
      </c>
      <c r="O4376" s="47">
        <f t="shared" si="870"/>
        <v>41.58</v>
      </c>
      <c r="P4376" s="52">
        <v>12.6</v>
      </c>
      <c r="Q4376" s="52">
        <f t="shared" si="871"/>
        <v>43.559999999999995</v>
      </c>
      <c r="R4376" s="21">
        <v>13.2</v>
      </c>
      <c r="S4376" s="21">
        <f t="shared" si="872"/>
        <v>26.4</v>
      </c>
      <c r="T4376" s="21">
        <v>8</v>
      </c>
      <c r="U4376" s="21" t="s">
        <v>43</v>
      </c>
      <c r="V4376" s="21" t="s">
        <v>43</v>
      </c>
      <c r="W4376" s="53">
        <v>27.846019999999999</v>
      </c>
      <c r="X4376" s="53">
        <v>-115.16885000000001</v>
      </c>
      <c r="Y4376" s="67">
        <f t="shared" si="873"/>
        <v>53.6</v>
      </c>
      <c r="Z4376" s="56">
        <v>12</v>
      </c>
      <c r="AA4376" s="21">
        <v>6</v>
      </c>
      <c r="AB4376" s="54" t="s">
        <v>44</v>
      </c>
      <c r="AC4376" s="21">
        <v>3</v>
      </c>
      <c r="AD4376" s="51">
        <v>18</v>
      </c>
      <c r="AE4376" s="51">
        <v>1</v>
      </c>
      <c r="AF4376" s="21">
        <v>7</v>
      </c>
      <c r="AG4376" s="54">
        <v>180</v>
      </c>
      <c r="AI4376" s="70">
        <f t="shared" si="866"/>
        <v>13.918999999999999</v>
      </c>
      <c r="AJ4376" s="71" t="s">
        <v>369</v>
      </c>
      <c r="AK4376" s="72">
        <f t="shared" si="867"/>
        <v>1.8310631406548505</v>
      </c>
      <c r="AL4376" s="73">
        <f t="shared" si="868"/>
        <v>1.8310631406548505</v>
      </c>
    </row>
    <row r="4377" spans="1:38">
      <c r="A4377" s="47" t="s">
        <v>271</v>
      </c>
      <c r="B4377" s="47" t="s">
        <v>40</v>
      </c>
      <c r="C4377" s="48">
        <v>40387</v>
      </c>
      <c r="D4377" s="49">
        <v>2010</v>
      </c>
      <c r="E4377" s="55">
        <v>0.36874999999999997</v>
      </c>
      <c r="F4377" s="55">
        <v>0.3972222222222222</v>
      </c>
      <c r="G4377" s="55">
        <f t="shared" si="869"/>
        <v>2.8472222222222232E-2</v>
      </c>
      <c r="H4377" s="21">
        <v>2</v>
      </c>
      <c r="I4377" s="56">
        <v>2</v>
      </c>
      <c r="J4377" s="56">
        <v>3</v>
      </c>
      <c r="K4377" s="56">
        <v>3</v>
      </c>
      <c r="L4377" s="14" t="s">
        <v>48</v>
      </c>
      <c r="M4377" s="14" t="s">
        <v>49</v>
      </c>
      <c r="N4377" s="47">
        <v>1</v>
      </c>
      <c r="O4377" s="47">
        <f t="shared" si="870"/>
        <v>41.58</v>
      </c>
      <c r="P4377" s="52">
        <v>12.6</v>
      </c>
      <c r="Q4377" s="52">
        <f t="shared" si="871"/>
        <v>43.559999999999995</v>
      </c>
      <c r="R4377" s="21">
        <v>13.2</v>
      </c>
      <c r="S4377" s="21">
        <f t="shared" si="872"/>
        <v>26.4</v>
      </c>
      <c r="T4377" s="21">
        <v>8</v>
      </c>
      <c r="U4377" s="21" t="s">
        <v>43</v>
      </c>
      <c r="V4377" s="21" t="s">
        <v>43</v>
      </c>
      <c r="W4377" s="53">
        <v>27.846019999999999</v>
      </c>
      <c r="X4377" s="53">
        <v>-115.16885000000001</v>
      </c>
      <c r="Y4377" s="67">
        <f t="shared" si="873"/>
        <v>53.6</v>
      </c>
      <c r="Z4377" s="56">
        <v>12</v>
      </c>
      <c r="AA4377" s="21">
        <v>6</v>
      </c>
      <c r="AB4377" s="54" t="s">
        <v>44</v>
      </c>
      <c r="AC4377" s="21">
        <v>3</v>
      </c>
      <c r="AD4377" s="51">
        <v>18</v>
      </c>
      <c r="AE4377" s="51">
        <v>1</v>
      </c>
      <c r="AF4377" s="21">
        <v>7</v>
      </c>
      <c r="AG4377" s="54">
        <v>180</v>
      </c>
      <c r="AI4377" s="70">
        <f t="shared" si="866"/>
        <v>13.918999999999999</v>
      </c>
      <c r="AJ4377" s="71" t="s">
        <v>369</v>
      </c>
      <c r="AK4377" s="72">
        <f t="shared" si="867"/>
        <v>1.8310631406548505</v>
      </c>
      <c r="AL4377" s="73">
        <f t="shared" si="868"/>
        <v>1.8310631406548505</v>
      </c>
    </row>
    <row r="4378" spans="1:38">
      <c r="A4378" s="47" t="s">
        <v>271</v>
      </c>
      <c r="B4378" s="47" t="s">
        <v>40</v>
      </c>
      <c r="C4378" s="48">
        <v>40387</v>
      </c>
      <c r="D4378" s="49">
        <v>2010</v>
      </c>
      <c r="E4378" s="55">
        <v>0.36874999999999997</v>
      </c>
      <c r="F4378" s="55">
        <v>0.3972222222222222</v>
      </c>
      <c r="G4378" s="55">
        <f t="shared" si="869"/>
        <v>2.8472222222222232E-2</v>
      </c>
      <c r="H4378" s="21">
        <v>2</v>
      </c>
      <c r="I4378" s="56">
        <v>2</v>
      </c>
      <c r="J4378" s="56">
        <v>3</v>
      </c>
      <c r="K4378" s="56">
        <v>3</v>
      </c>
      <c r="L4378" s="14" t="s">
        <v>48</v>
      </c>
      <c r="M4378" s="14" t="s">
        <v>49</v>
      </c>
      <c r="N4378" s="47">
        <v>1</v>
      </c>
      <c r="O4378" s="47">
        <f t="shared" si="870"/>
        <v>41.58</v>
      </c>
      <c r="P4378" s="52">
        <v>12.6</v>
      </c>
      <c r="Q4378" s="52">
        <f t="shared" si="871"/>
        <v>43.559999999999995</v>
      </c>
      <c r="R4378" s="21">
        <v>13.2</v>
      </c>
      <c r="S4378" s="21">
        <f t="shared" si="872"/>
        <v>26.4</v>
      </c>
      <c r="T4378" s="21">
        <v>8</v>
      </c>
      <c r="U4378" s="21" t="s">
        <v>43</v>
      </c>
      <c r="V4378" s="21" t="s">
        <v>43</v>
      </c>
      <c r="W4378" s="53">
        <v>27.846019999999999</v>
      </c>
      <c r="X4378" s="53">
        <v>-115.16885000000001</v>
      </c>
      <c r="Y4378" s="67">
        <f t="shared" si="873"/>
        <v>53.6</v>
      </c>
      <c r="Z4378" s="56">
        <v>12</v>
      </c>
      <c r="AA4378" s="21">
        <v>6</v>
      </c>
      <c r="AB4378" s="54" t="s">
        <v>44</v>
      </c>
      <c r="AC4378" s="21">
        <v>4</v>
      </c>
      <c r="AD4378" s="51">
        <v>9</v>
      </c>
      <c r="AE4378" s="51">
        <v>1</v>
      </c>
      <c r="AF4378" s="21">
        <v>9</v>
      </c>
      <c r="AG4378" s="54">
        <v>180</v>
      </c>
      <c r="AI4378" s="70">
        <f t="shared" si="866"/>
        <v>7.5379999999999994</v>
      </c>
      <c r="AJ4378" s="71" t="s">
        <v>369</v>
      </c>
      <c r="AK4378" s="72">
        <f t="shared" si="867"/>
        <v>0.47796121404284658</v>
      </c>
      <c r="AL4378" s="73">
        <f t="shared" si="868"/>
        <v>0.47796121404284658</v>
      </c>
    </row>
    <row r="4379" spans="1:38">
      <c r="A4379" s="47" t="s">
        <v>271</v>
      </c>
      <c r="B4379" s="47" t="s">
        <v>40</v>
      </c>
      <c r="C4379" s="48">
        <v>40387</v>
      </c>
      <c r="D4379" s="49">
        <v>2010</v>
      </c>
      <c r="E4379" s="55">
        <v>0.36874999999999997</v>
      </c>
      <c r="F4379" s="55">
        <v>0.3972222222222222</v>
      </c>
      <c r="G4379" s="55">
        <f t="shared" si="869"/>
        <v>2.8472222222222232E-2</v>
      </c>
      <c r="H4379" s="21">
        <v>2</v>
      </c>
      <c r="I4379" s="56">
        <v>2</v>
      </c>
      <c r="J4379" s="56">
        <v>3</v>
      </c>
      <c r="K4379" s="56">
        <v>3</v>
      </c>
      <c r="L4379" s="14" t="s">
        <v>48</v>
      </c>
      <c r="M4379" s="14" t="s">
        <v>49</v>
      </c>
      <c r="N4379" s="47">
        <v>1</v>
      </c>
      <c r="O4379" s="47">
        <f t="shared" si="870"/>
        <v>41.58</v>
      </c>
      <c r="P4379" s="52">
        <v>12.6</v>
      </c>
      <c r="Q4379" s="52">
        <f t="shared" si="871"/>
        <v>43.559999999999995</v>
      </c>
      <c r="R4379" s="21">
        <v>13.2</v>
      </c>
      <c r="S4379" s="21">
        <f t="shared" si="872"/>
        <v>26.4</v>
      </c>
      <c r="T4379" s="21">
        <v>8</v>
      </c>
      <c r="U4379" s="21" t="s">
        <v>43</v>
      </c>
      <c r="V4379" s="21" t="s">
        <v>43</v>
      </c>
      <c r="W4379" s="53">
        <v>27.846019999999999</v>
      </c>
      <c r="X4379" s="53">
        <v>-115.16885000000001</v>
      </c>
      <c r="Y4379" s="67">
        <f t="shared" si="873"/>
        <v>53.6</v>
      </c>
      <c r="Z4379" s="56">
        <v>12</v>
      </c>
      <c r="AA4379" s="21">
        <v>6</v>
      </c>
      <c r="AB4379" s="54" t="s">
        <v>44</v>
      </c>
      <c r="AC4379" s="21">
        <v>4</v>
      </c>
      <c r="AD4379" s="51">
        <v>9</v>
      </c>
      <c r="AE4379" s="51">
        <v>1</v>
      </c>
      <c r="AF4379" s="21">
        <v>9</v>
      </c>
      <c r="AG4379" s="54">
        <v>180</v>
      </c>
      <c r="AI4379" s="70">
        <f t="shared" si="866"/>
        <v>7.5379999999999994</v>
      </c>
      <c r="AJ4379" s="71" t="s">
        <v>369</v>
      </c>
      <c r="AK4379" s="72">
        <f t="shared" si="867"/>
        <v>0.47796121404284658</v>
      </c>
      <c r="AL4379" s="73">
        <f t="shared" si="868"/>
        <v>0.47796121404284658</v>
      </c>
    </row>
    <row r="4380" spans="1:38">
      <c r="A4380" s="47" t="s">
        <v>271</v>
      </c>
      <c r="B4380" s="47" t="s">
        <v>40</v>
      </c>
      <c r="C4380" s="48">
        <v>40387</v>
      </c>
      <c r="D4380" s="49">
        <v>2010</v>
      </c>
      <c r="E4380" s="55">
        <v>0.36874999999999997</v>
      </c>
      <c r="F4380" s="55">
        <v>0.3972222222222222</v>
      </c>
      <c r="G4380" s="55">
        <f t="shared" si="869"/>
        <v>2.8472222222222232E-2</v>
      </c>
      <c r="H4380" s="21">
        <v>2</v>
      </c>
      <c r="I4380" s="56">
        <v>2</v>
      </c>
      <c r="J4380" s="56">
        <v>3</v>
      </c>
      <c r="K4380" s="56">
        <v>3</v>
      </c>
      <c r="L4380" s="14" t="s">
        <v>48</v>
      </c>
      <c r="M4380" s="14" t="s">
        <v>49</v>
      </c>
      <c r="N4380" s="47">
        <v>1</v>
      </c>
      <c r="O4380" s="47">
        <f t="shared" si="870"/>
        <v>41.58</v>
      </c>
      <c r="P4380" s="52">
        <v>12.6</v>
      </c>
      <c r="Q4380" s="52">
        <f t="shared" si="871"/>
        <v>43.559999999999995</v>
      </c>
      <c r="R4380" s="21">
        <v>13.2</v>
      </c>
      <c r="S4380" s="21">
        <f t="shared" si="872"/>
        <v>26.4</v>
      </c>
      <c r="T4380" s="21">
        <v>8</v>
      </c>
      <c r="U4380" s="21" t="s">
        <v>43</v>
      </c>
      <c r="V4380" s="21" t="s">
        <v>43</v>
      </c>
      <c r="W4380" s="53">
        <v>27.846019999999999</v>
      </c>
      <c r="X4380" s="53">
        <v>-115.16885000000001</v>
      </c>
      <c r="Y4380" s="67">
        <f t="shared" si="873"/>
        <v>53.6</v>
      </c>
      <c r="Z4380" s="56">
        <v>12</v>
      </c>
      <c r="AA4380" s="21">
        <v>6</v>
      </c>
      <c r="AB4380" s="54" t="s">
        <v>44</v>
      </c>
      <c r="AC4380" s="21">
        <v>4</v>
      </c>
      <c r="AD4380" s="51">
        <v>18</v>
      </c>
      <c r="AE4380" s="51">
        <v>1</v>
      </c>
      <c r="AF4380" s="21">
        <v>9</v>
      </c>
      <c r="AG4380" s="54">
        <v>180</v>
      </c>
      <c r="AI4380" s="70">
        <f t="shared" si="866"/>
        <v>13.918999999999999</v>
      </c>
      <c r="AJ4380" s="71" t="s">
        <v>369</v>
      </c>
      <c r="AK4380" s="72">
        <f t="shared" si="867"/>
        <v>1.8310631406548505</v>
      </c>
      <c r="AL4380" s="73">
        <f t="shared" si="868"/>
        <v>1.8310631406548505</v>
      </c>
    </row>
    <row r="4381" spans="1:38">
      <c r="A4381" s="47" t="s">
        <v>271</v>
      </c>
      <c r="B4381" s="47" t="s">
        <v>40</v>
      </c>
      <c r="C4381" s="48">
        <v>40387</v>
      </c>
      <c r="D4381" s="49">
        <v>2010</v>
      </c>
      <c r="E4381" s="55">
        <v>0.36874999999999997</v>
      </c>
      <c r="F4381" s="55">
        <v>0.3972222222222222</v>
      </c>
      <c r="G4381" s="55">
        <f t="shared" si="869"/>
        <v>2.8472222222222232E-2</v>
      </c>
      <c r="H4381" s="21">
        <v>2</v>
      </c>
      <c r="I4381" s="56">
        <v>2</v>
      </c>
      <c r="J4381" s="56">
        <v>3</v>
      </c>
      <c r="K4381" s="56">
        <v>3</v>
      </c>
      <c r="L4381" s="14" t="s">
        <v>48</v>
      </c>
      <c r="M4381" s="14" t="s">
        <v>49</v>
      </c>
      <c r="N4381" s="47">
        <v>1</v>
      </c>
      <c r="O4381" s="47">
        <f t="shared" si="870"/>
        <v>41.58</v>
      </c>
      <c r="P4381" s="52">
        <v>12.6</v>
      </c>
      <c r="Q4381" s="52">
        <f t="shared" si="871"/>
        <v>43.559999999999995</v>
      </c>
      <c r="R4381" s="21">
        <v>13.2</v>
      </c>
      <c r="S4381" s="21">
        <f t="shared" si="872"/>
        <v>26.4</v>
      </c>
      <c r="T4381" s="21">
        <v>8</v>
      </c>
      <c r="U4381" s="21" t="s">
        <v>43</v>
      </c>
      <c r="V4381" s="21" t="s">
        <v>43</v>
      </c>
      <c r="W4381" s="53">
        <v>27.846019999999999</v>
      </c>
      <c r="X4381" s="53">
        <v>-115.16885000000001</v>
      </c>
      <c r="Y4381" s="67">
        <f t="shared" si="873"/>
        <v>53.6</v>
      </c>
      <c r="Z4381" s="56">
        <v>12</v>
      </c>
      <c r="AA4381" s="21">
        <v>6</v>
      </c>
      <c r="AB4381" s="54" t="s">
        <v>44</v>
      </c>
      <c r="AC4381" s="21">
        <v>5</v>
      </c>
      <c r="AD4381" s="51">
        <v>7</v>
      </c>
      <c r="AE4381" s="51">
        <v>1</v>
      </c>
      <c r="AF4381" s="21">
        <v>14</v>
      </c>
      <c r="AG4381" s="54">
        <v>180</v>
      </c>
      <c r="AI4381" s="70">
        <f t="shared" si="866"/>
        <v>6.12</v>
      </c>
      <c r="AJ4381" s="71" t="s">
        <v>369</v>
      </c>
      <c r="AK4381" s="72">
        <f t="shared" si="867"/>
        <v>0.30282194081802571</v>
      </c>
      <c r="AL4381" s="73">
        <f t="shared" si="868"/>
        <v>0.30282194081802571</v>
      </c>
    </row>
    <row r="4382" spans="1:38">
      <c r="A4382" s="47" t="s">
        <v>271</v>
      </c>
      <c r="B4382" s="47" t="s">
        <v>40</v>
      </c>
      <c r="C4382" s="48">
        <v>40387</v>
      </c>
      <c r="D4382" s="49">
        <v>2010</v>
      </c>
      <c r="E4382" s="55">
        <v>0.36874999999999997</v>
      </c>
      <c r="F4382" s="55">
        <v>0.3972222222222222</v>
      </c>
      <c r="G4382" s="55">
        <f t="shared" si="869"/>
        <v>2.8472222222222232E-2</v>
      </c>
      <c r="H4382" s="21">
        <v>2</v>
      </c>
      <c r="I4382" s="56">
        <v>2</v>
      </c>
      <c r="J4382" s="56">
        <v>3</v>
      </c>
      <c r="K4382" s="56">
        <v>3</v>
      </c>
      <c r="L4382" s="14" t="s">
        <v>48</v>
      </c>
      <c r="M4382" s="14" t="s">
        <v>49</v>
      </c>
      <c r="N4382" s="47">
        <v>1</v>
      </c>
      <c r="O4382" s="47">
        <f t="shared" si="870"/>
        <v>41.58</v>
      </c>
      <c r="P4382" s="52">
        <v>12.6</v>
      </c>
      <c r="Q4382" s="52">
        <f t="shared" si="871"/>
        <v>43.559999999999995</v>
      </c>
      <c r="R4382" s="21">
        <v>13.2</v>
      </c>
      <c r="S4382" s="21">
        <f t="shared" si="872"/>
        <v>26.4</v>
      </c>
      <c r="T4382" s="21">
        <v>8</v>
      </c>
      <c r="U4382" s="21" t="s">
        <v>43</v>
      </c>
      <c r="V4382" s="21" t="s">
        <v>43</v>
      </c>
      <c r="W4382" s="53">
        <v>27.846019999999999</v>
      </c>
      <c r="X4382" s="53">
        <v>-115.16885000000001</v>
      </c>
      <c r="Y4382" s="67">
        <f t="shared" si="873"/>
        <v>53.6</v>
      </c>
      <c r="Z4382" s="56">
        <v>12</v>
      </c>
      <c r="AA4382" s="21">
        <v>6</v>
      </c>
      <c r="AB4382" s="54" t="s">
        <v>44</v>
      </c>
      <c r="AC4382" s="21">
        <v>5</v>
      </c>
      <c r="AD4382" s="51">
        <v>15</v>
      </c>
      <c r="AE4382" s="51">
        <v>1</v>
      </c>
      <c r="AF4382" s="21">
        <v>14</v>
      </c>
      <c r="AG4382" s="54">
        <v>180</v>
      </c>
      <c r="AI4382" s="70">
        <f t="shared" si="866"/>
        <v>11.792</v>
      </c>
      <c r="AJ4382" s="71" t="s">
        <v>369</v>
      </c>
      <c r="AK4382" s="72">
        <f t="shared" si="867"/>
        <v>1.2734394051640829</v>
      </c>
      <c r="AL4382" s="73">
        <f t="shared" si="868"/>
        <v>1.2734394051640829</v>
      </c>
    </row>
    <row r="4383" spans="1:38">
      <c r="A4383" s="47" t="s">
        <v>271</v>
      </c>
      <c r="B4383" s="47" t="s">
        <v>40</v>
      </c>
      <c r="C4383" s="48">
        <v>40387</v>
      </c>
      <c r="D4383" s="49">
        <v>2010</v>
      </c>
      <c r="E4383" s="55">
        <v>0.36874999999999997</v>
      </c>
      <c r="F4383" s="55">
        <v>0.3972222222222222</v>
      </c>
      <c r="G4383" s="55">
        <f t="shared" si="869"/>
        <v>2.8472222222222232E-2</v>
      </c>
      <c r="H4383" s="21">
        <v>2</v>
      </c>
      <c r="I4383" s="56">
        <v>2</v>
      </c>
      <c r="J4383" s="56">
        <v>3</v>
      </c>
      <c r="K4383" s="56">
        <v>3</v>
      </c>
      <c r="L4383" s="14" t="s">
        <v>48</v>
      </c>
      <c r="M4383" s="14" t="s">
        <v>49</v>
      </c>
      <c r="N4383" s="47">
        <v>1</v>
      </c>
      <c r="O4383" s="47">
        <f t="shared" si="870"/>
        <v>41.58</v>
      </c>
      <c r="P4383" s="52">
        <v>12.6</v>
      </c>
      <c r="Q4383" s="52">
        <f t="shared" si="871"/>
        <v>43.559999999999995</v>
      </c>
      <c r="R4383" s="21">
        <v>13.2</v>
      </c>
      <c r="S4383" s="21">
        <f t="shared" si="872"/>
        <v>26.4</v>
      </c>
      <c r="T4383" s="21">
        <v>8</v>
      </c>
      <c r="U4383" s="21" t="s">
        <v>43</v>
      </c>
      <c r="V4383" s="21" t="s">
        <v>43</v>
      </c>
      <c r="W4383" s="53">
        <v>27.846019999999999</v>
      </c>
      <c r="X4383" s="53">
        <v>-115.16885000000001</v>
      </c>
      <c r="Y4383" s="67">
        <f t="shared" si="873"/>
        <v>53.6</v>
      </c>
      <c r="Z4383" s="56">
        <v>12</v>
      </c>
      <c r="AA4383" s="21">
        <v>6</v>
      </c>
      <c r="AB4383" s="54" t="s">
        <v>44</v>
      </c>
      <c r="AC4383" s="21">
        <v>6</v>
      </c>
      <c r="AD4383" s="51">
        <v>19</v>
      </c>
      <c r="AE4383" s="51">
        <v>1</v>
      </c>
      <c r="AF4383" s="21">
        <v>15</v>
      </c>
      <c r="AG4383" s="54">
        <v>180</v>
      </c>
      <c r="AI4383" s="70">
        <f t="shared" si="866"/>
        <v>14.628</v>
      </c>
      <c r="AJ4383" s="71" t="s">
        <v>369</v>
      </c>
      <c r="AK4383" s="72">
        <f t="shared" si="867"/>
        <v>2.041534710262368</v>
      </c>
      <c r="AL4383" s="73">
        <f t="shared" si="868"/>
        <v>2.041534710262368</v>
      </c>
    </row>
    <row r="4384" spans="1:38">
      <c r="A4384" s="47" t="s">
        <v>271</v>
      </c>
      <c r="B4384" s="47" t="s">
        <v>40</v>
      </c>
      <c r="C4384" s="48">
        <v>40387</v>
      </c>
      <c r="D4384" s="49">
        <v>2010</v>
      </c>
      <c r="E4384" s="55">
        <v>0.36874999999999997</v>
      </c>
      <c r="F4384" s="55">
        <v>0.3972222222222222</v>
      </c>
      <c r="G4384" s="55">
        <f t="shared" si="869"/>
        <v>2.8472222222222232E-2</v>
      </c>
      <c r="H4384" s="21">
        <v>2</v>
      </c>
      <c r="I4384" s="56">
        <v>2</v>
      </c>
      <c r="J4384" s="56">
        <v>3</v>
      </c>
      <c r="K4384" s="56">
        <v>3</v>
      </c>
      <c r="L4384" s="14" t="s">
        <v>48</v>
      </c>
      <c r="M4384" s="14" t="s">
        <v>49</v>
      </c>
      <c r="N4384" s="47">
        <v>1</v>
      </c>
      <c r="O4384" s="47">
        <f t="shared" si="870"/>
        <v>41.58</v>
      </c>
      <c r="P4384" s="52">
        <v>12.6</v>
      </c>
      <c r="Q4384" s="52">
        <f t="shared" si="871"/>
        <v>43.559999999999995</v>
      </c>
      <c r="R4384" s="21">
        <v>13.2</v>
      </c>
      <c r="S4384" s="21">
        <f t="shared" si="872"/>
        <v>26.4</v>
      </c>
      <c r="T4384" s="21">
        <v>8</v>
      </c>
      <c r="U4384" s="21" t="s">
        <v>43</v>
      </c>
      <c r="V4384" s="21" t="s">
        <v>43</v>
      </c>
      <c r="W4384" s="53">
        <v>27.846019999999999</v>
      </c>
      <c r="X4384" s="53">
        <v>-115.16885000000001</v>
      </c>
      <c r="Y4384" s="67">
        <f t="shared" si="873"/>
        <v>53.6</v>
      </c>
      <c r="Z4384" s="56">
        <v>12</v>
      </c>
      <c r="AA4384" s="21">
        <v>6</v>
      </c>
      <c r="AB4384" s="54" t="s">
        <v>44</v>
      </c>
      <c r="AC4384" s="21">
        <v>7</v>
      </c>
      <c r="AD4384" s="51">
        <v>17</v>
      </c>
      <c r="AE4384" s="51">
        <v>1</v>
      </c>
      <c r="AF4384" s="21">
        <v>17</v>
      </c>
      <c r="AG4384" s="54">
        <v>180</v>
      </c>
      <c r="AI4384" s="70">
        <f t="shared" si="866"/>
        <v>13.209999999999999</v>
      </c>
      <c r="AJ4384" s="71" t="s">
        <v>369</v>
      </c>
      <c r="AK4384" s="72">
        <f t="shared" si="867"/>
        <v>1.6329725885917237</v>
      </c>
      <c r="AL4384" s="73">
        <f t="shared" si="868"/>
        <v>1.6329725885917237</v>
      </c>
    </row>
    <row r="4385" spans="1:38">
      <c r="A4385" s="47" t="s">
        <v>271</v>
      </c>
      <c r="B4385" s="47" t="s">
        <v>40</v>
      </c>
      <c r="C4385" s="48">
        <v>40387</v>
      </c>
      <c r="D4385" s="49">
        <v>2010</v>
      </c>
      <c r="E4385" s="55">
        <v>0.36874999999999997</v>
      </c>
      <c r="F4385" s="55">
        <v>0.3972222222222222</v>
      </c>
      <c r="G4385" s="55">
        <f t="shared" si="869"/>
        <v>2.8472222222222232E-2</v>
      </c>
      <c r="H4385" s="21">
        <v>2</v>
      </c>
      <c r="I4385" s="56">
        <v>2</v>
      </c>
      <c r="J4385" s="56">
        <v>3</v>
      </c>
      <c r="K4385" s="56">
        <v>3</v>
      </c>
      <c r="L4385" s="14" t="s">
        <v>48</v>
      </c>
      <c r="M4385" s="14" t="s">
        <v>49</v>
      </c>
      <c r="N4385" s="47">
        <v>1</v>
      </c>
      <c r="O4385" s="47">
        <f t="shared" si="870"/>
        <v>41.58</v>
      </c>
      <c r="P4385" s="52">
        <v>12.6</v>
      </c>
      <c r="Q4385" s="52">
        <f t="shared" si="871"/>
        <v>43.559999999999995</v>
      </c>
      <c r="R4385" s="21">
        <v>13.2</v>
      </c>
      <c r="S4385" s="21">
        <f t="shared" si="872"/>
        <v>26.4</v>
      </c>
      <c r="T4385" s="21">
        <v>8</v>
      </c>
      <c r="U4385" s="21" t="s">
        <v>43</v>
      </c>
      <c r="V4385" s="21" t="s">
        <v>43</v>
      </c>
      <c r="W4385" s="53">
        <v>27.846019999999999</v>
      </c>
      <c r="X4385" s="53">
        <v>-115.16885000000001</v>
      </c>
      <c r="Y4385" s="67">
        <f t="shared" si="873"/>
        <v>53.6</v>
      </c>
      <c r="Z4385" s="56">
        <v>12</v>
      </c>
      <c r="AA4385" s="21">
        <v>6</v>
      </c>
      <c r="AB4385" s="54" t="s">
        <v>44</v>
      </c>
      <c r="AC4385" s="21">
        <v>7</v>
      </c>
      <c r="AD4385" s="51">
        <v>19</v>
      </c>
      <c r="AE4385" s="51">
        <v>1</v>
      </c>
      <c r="AF4385" s="21">
        <v>17</v>
      </c>
      <c r="AG4385" s="54">
        <v>180</v>
      </c>
      <c r="AI4385" s="70">
        <f t="shared" si="866"/>
        <v>14.628</v>
      </c>
      <c r="AJ4385" s="71" t="s">
        <v>369</v>
      </c>
      <c r="AK4385" s="72">
        <f t="shared" si="867"/>
        <v>2.041534710262368</v>
      </c>
      <c r="AL4385" s="73">
        <f t="shared" si="868"/>
        <v>2.041534710262368</v>
      </c>
    </row>
    <row r="4386" spans="1:38">
      <c r="A4386" s="47" t="s">
        <v>271</v>
      </c>
      <c r="B4386" s="47" t="s">
        <v>40</v>
      </c>
      <c r="C4386" s="48">
        <v>40387</v>
      </c>
      <c r="D4386" s="49">
        <v>2010</v>
      </c>
      <c r="E4386" s="55">
        <v>0.36874999999999997</v>
      </c>
      <c r="F4386" s="55">
        <v>0.3972222222222222</v>
      </c>
      <c r="G4386" s="55">
        <f t="shared" si="869"/>
        <v>2.8472222222222232E-2</v>
      </c>
      <c r="H4386" s="21">
        <v>2</v>
      </c>
      <c r="I4386" s="56">
        <v>2</v>
      </c>
      <c r="J4386" s="56">
        <v>3</v>
      </c>
      <c r="K4386" s="56">
        <v>3</v>
      </c>
      <c r="L4386" s="14" t="s">
        <v>48</v>
      </c>
      <c r="M4386" s="14" t="s">
        <v>49</v>
      </c>
      <c r="N4386" s="47">
        <v>1</v>
      </c>
      <c r="O4386" s="47">
        <f t="shared" si="870"/>
        <v>41.58</v>
      </c>
      <c r="P4386" s="52">
        <v>12.6</v>
      </c>
      <c r="Q4386" s="52">
        <f t="shared" si="871"/>
        <v>43.559999999999995</v>
      </c>
      <c r="R4386" s="21">
        <v>13.2</v>
      </c>
      <c r="S4386" s="21">
        <f t="shared" si="872"/>
        <v>26.4</v>
      </c>
      <c r="T4386" s="21">
        <v>8</v>
      </c>
      <c r="U4386" s="21" t="s">
        <v>43</v>
      </c>
      <c r="V4386" s="21" t="s">
        <v>43</v>
      </c>
      <c r="W4386" s="53">
        <v>27.846019999999999</v>
      </c>
      <c r="X4386" s="53">
        <v>-115.16885000000001</v>
      </c>
      <c r="Y4386" s="67">
        <f t="shared" si="873"/>
        <v>53.6</v>
      </c>
      <c r="Z4386" s="56">
        <v>12</v>
      </c>
      <c r="AA4386" s="21">
        <v>6</v>
      </c>
      <c r="AB4386" s="54" t="s">
        <v>44</v>
      </c>
      <c r="AC4386" s="21">
        <v>8</v>
      </c>
      <c r="AD4386" s="51">
        <v>20</v>
      </c>
      <c r="AE4386" s="51">
        <v>1</v>
      </c>
      <c r="AF4386" s="21">
        <v>19</v>
      </c>
      <c r="AG4386" s="54">
        <v>180</v>
      </c>
      <c r="AI4386" s="70">
        <f t="shared" si="866"/>
        <v>15.337</v>
      </c>
      <c r="AJ4386" s="71" t="s">
        <v>369</v>
      </c>
      <c r="AK4386" s="72">
        <f t="shared" si="867"/>
        <v>2.2645047633742106</v>
      </c>
      <c r="AL4386" s="73">
        <f t="shared" si="868"/>
        <v>2.2645047633742106</v>
      </c>
    </row>
    <row r="4387" spans="1:38">
      <c r="A4387" s="47" t="s">
        <v>271</v>
      </c>
      <c r="B4387" s="47" t="s">
        <v>40</v>
      </c>
      <c r="C4387" s="48">
        <v>40387</v>
      </c>
      <c r="D4387" s="49">
        <v>2010</v>
      </c>
      <c r="E4387" s="55">
        <v>0.36874999999999997</v>
      </c>
      <c r="F4387" s="55">
        <v>0.3972222222222222</v>
      </c>
      <c r="G4387" s="55">
        <f t="shared" si="869"/>
        <v>2.8472222222222232E-2</v>
      </c>
      <c r="H4387" s="21">
        <v>2</v>
      </c>
      <c r="I4387" s="56">
        <v>2</v>
      </c>
      <c r="J4387" s="56">
        <v>3</v>
      </c>
      <c r="K4387" s="56">
        <v>3</v>
      </c>
      <c r="L4387" s="14" t="s">
        <v>48</v>
      </c>
      <c r="M4387" s="14" t="s">
        <v>49</v>
      </c>
      <c r="N4387" s="47">
        <v>1</v>
      </c>
      <c r="O4387" s="47">
        <f t="shared" si="870"/>
        <v>41.58</v>
      </c>
      <c r="P4387" s="52">
        <v>12.6</v>
      </c>
      <c r="Q4387" s="52">
        <f t="shared" si="871"/>
        <v>43.559999999999995</v>
      </c>
      <c r="R4387" s="21">
        <v>13.2</v>
      </c>
      <c r="S4387" s="21">
        <f t="shared" si="872"/>
        <v>26.4</v>
      </c>
      <c r="T4387" s="21">
        <v>8</v>
      </c>
      <c r="U4387" s="21" t="s">
        <v>43</v>
      </c>
      <c r="V4387" s="21" t="s">
        <v>43</v>
      </c>
      <c r="W4387" s="53">
        <v>27.846019999999999</v>
      </c>
      <c r="X4387" s="53">
        <v>-115.16885000000001</v>
      </c>
      <c r="Y4387" s="67">
        <f t="shared" si="873"/>
        <v>53.6</v>
      </c>
      <c r="Z4387" s="56">
        <v>12</v>
      </c>
      <c r="AA4387" s="21">
        <v>6</v>
      </c>
      <c r="AB4387" s="54" t="s">
        <v>44</v>
      </c>
      <c r="AC4387" s="21">
        <v>9</v>
      </c>
      <c r="AD4387" s="51">
        <v>9</v>
      </c>
      <c r="AE4387" s="51">
        <v>1</v>
      </c>
      <c r="AF4387" s="21">
        <v>24</v>
      </c>
      <c r="AG4387" s="54">
        <v>180</v>
      </c>
      <c r="AI4387" s="70">
        <f t="shared" si="866"/>
        <v>7.5379999999999994</v>
      </c>
      <c r="AJ4387" s="71" t="s">
        <v>369</v>
      </c>
      <c r="AK4387" s="72">
        <f t="shared" si="867"/>
        <v>0.47796121404284658</v>
      </c>
      <c r="AL4387" s="73">
        <f t="shared" si="868"/>
        <v>0.47796121404284658</v>
      </c>
    </row>
    <row r="4388" spans="1:38">
      <c r="A4388" s="47" t="s">
        <v>271</v>
      </c>
      <c r="B4388" s="47" t="s">
        <v>40</v>
      </c>
      <c r="C4388" s="48">
        <v>40387</v>
      </c>
      <c r="D4388" s="49">
        <v>2010</v>
      </c>
      <c r="E4388" s="55">
        <v>0.36874999999999997</v>
      </c>
      <c r="F4388" s="55">
        <v>0.3972222222222222</v>
      </c>
      <c r="G4388" s="55">
        <f t="shared" si="869"/>
        <v>2.8472222222222232E-2</v>
      </c>
      <c r="H4388" s="21">
        <v>2</v>
      </c>
      <c r="I4388" s="56">
        <v>2</v>
      </c>
      <c r="J4388" s="56">
        <v>3</v>
      </c>
      <c r="K4388" s="56">
        <v>3</v>
      </c>
      <c r="L4388" s="14" t="s">
        <v>48</v>
      </c>
      <c r="M4388" s="14" t="s">
        <v>49</v>
      </c>
      <c r="N4388" s="47">
        <v>1</v>
      </c>
      <c r="O4388" s="47">
        <f t="shared" si="870"/>
        <v>41.58</v>
      </c>
      <c r="P4388" s="52">
        <v>12.6</v>
      </c>
      <c r="Q4388" s="52">
        <f t="shared" si="871"/>
        <v>43.559999999999995</v>
      </c>
      <c r="R4388" s="21">
        <v>13.2</v>
      </c>
      <c r="S4388" s="21">
        <f t="shared" si="872"/>
        <v>26.4</v>
      </c>
      <c r="T4388" s="21">
        <v>8</v>
      </c>
      <c r="U4388" s="21" t="s">
        <v>43</v>
      </c>
      <c r="V4388" s="21" t="s">
        <v>43</v>
      </c>
      <c r="W4388" s="53">
        <v>27.846019999999999</v>
      </c>
      <c r="X4388" s="53">
        <v>-115.16885000000001</v>
      </c>
      <c r="Y4388" s="67">
        <f t="shared" si="873"/>
        <v>53.6</v>
      </c>
      <c r="Z4388" s="56">
        <v>12</v>
      </c>
      <c r="AA4388" s="21">
        <v>6</v>
      </c>
      <c r="AB4388" s="54" t="s">
        <v>44</v>
      </c>
      <c r="AC4388" s="21">
        <v>9</v>
      </c>
      <c r="AD4388" s="51">
        <v>18</v>
      </c>
      <c r="AE4388" s="51">
        <v>1</v>
      </c>
      <c r="AF4388" s="21">
        <v>24</v>
      </c>
      <c r="AG4388" s="54">
        <v>180</v>
      </c>
      <c r="AI4388" s="70">
        <f t="shared" si="866"/>
        <v>13.918999999999999</v>
      </c>
      <c r="AJ4388" s="71" t="s">
        <v>369</v>
      </c>
      <c r="AK4388" s="72">
        <f t="shared" si="867"/>
        <v>1.8310631406548505</v>
      </c>
      <c r="AL4388" s="73">
        <f t="shared" si="868"/>
        <v>1.8310631406548505</v>
      </c>
    </row>
    <row r="4389" spans="1:38">
      <c r="A4389" s="47" t="s">
        <v>271</v>
      </c>
      <c r="B4389" s="47" t="s">
        <v>40</v>
      </c>
      <c r="C4389" s="48">
        <v>40387</v>
      </c>
      <c r="D4389" s="49">
        <v>2010</v>
      </c>
      <c r="E4389" s="55">
        <v>0.36874999999999997</v>
      </c>
      <c r="F4389" s="55">
        <v>0.3972222222222222</v>
      </c>
      <c r="G4389" s="55">
        <f t="shared" si="869"/>
        <v>2.8472222222222232E-2</v>
      </c>
      <c r="H4389" s="21">
        <v>2</v>
      </c>
      <c r="I4389" s="56">
        <v>2</v>
      </c>
      <c r="J4389" s="56">
        <v>3</v>
      </c>
      <c r="K4389" s="56">
        <v>3</v>
      </c>
      <c r="L4389" s="14" t="s">
        <v>48</v>
      </c>
      <c r="M4389" s="14" t="s">
        <v>49</v>
      </c>
      <c r="N4389" s="47">
        <v>1</v>
      </c>
      <c r="O4389" s="47">
        <f t="shared" si="870"/>
        <v>41.58</v>
      </c>
      <c r="P4389" s="52">
        <v>12.6</v>
      </c>
      <c r="Q4389" s="52">
        <f t="shared" si="871"/>
        <v>43.559999999999995</v>
      </c>
      <c r="R4389" s="21">
        <v>13.2</v>
      </c>
      <c r="S4389" s="21">
        <f t="shared" si="872"/>
        <v>26.4</v>
      </c>
      <c r="T4389" s="21">
        <v>8</v>
      </c>
      <c r="U4389" s="21" t="s">
        <v>43</v>
      </c>
      <c r="V4389" s="21" t="s">
        <v>43</v>
      </c>
      <c r="W4389" s="53">
        <v>27.846019999999999</v>
      </c>
      <c r="X4389" s="53">
        <v>-115.16885000000001</v>
      </c>
      <c r="Y4389" s="67">
        <f t="shared" si="873"/>
        <v>53.6</v>
      </c>
      <c r="Z4389" s="56">
        <v>12</v>
      </c>
      <c r="AA4389" s="21">
        <v>6</v>
      </c>
      <c r="AB4389" s="54" t="s">
        <v>44</v>
      </c>
      <c r="AC4389" s="21">
        <v>9</v>
      </c>
      <c r="AD4389" s="51">
        <v>20</v>
      </c>
      <c r="AE4389" s="51">
        <v>1</v>
      </c>
      <c r="AF4389" s="21">
        <v>24</v>
      </c>
      <c r="AG4389" s="54">
        <v>180</v>
      </c>
      <c r="AI4389" s="70">
        <f t="shared" si="866"/>
        <v>15.337</v>
      </c>
      <c r="AJ4389" s="71" t="s">
        <v>369</v>
      </c>
      <c r="AK4389" s="72">
        <f t="shared" si="867"/>
        <v>2.2645047633742106</v>
      </c>
      <c r="AL4389" s="73">
        <f t="shared" si="868"/>
        <v>2.2645047633742106</v>
      </c>
    </row>
    <row r="4390" spans="1:38">
      <c r="A4390" s="47" t="s">
        <v>271</v>
      </c>
      <c r="B4390" s="47" t="s">
        <v>40</v>
      </c>
      <c r="C4390" s="48">
        <v>40387</v>
      </c>
      <c r="D4390" s="49">
        <v>2010</v>
      </c>
      <c r="E4390" s="55">
        <v>0.36874999999999997</v>
      </c>
      <c r="F4390" s="55">
        <v>0.3972222222222222</v>
      </c>
      <c r="G4390" s="55">
        <f t="shared" si="869"/>
        <v>2.8472222222222232E-2</v>
      </c>
      <c r="H4390" s="21">
        <v>2</v>
      </c>
      <c r="I4390" s="56">
        <v>2</v>
      </c>
      <c r="J4390" s="56">
        <v>3</v>
      </c>
      <c r="K4390" s="56">
        <v>3</v>
      </c>
      <c r="L4390" s="14" t="s">
        <v>48</v>
      </c>
      <c r="M4390" s="14" t="s">
        <v>49</v>
      </c>
      <c r="N4390" s="47">
        <v>1</v>
      </c>
      <c r="O4390" s="47">
        <f t="shared" si="870"/>
        <v>41.58</v>
      </c>
      <c r="P4390" s="52">
        <v>12.6</v>
      </c>
      <c r="Q4390" s="52">
        <f t="shared" si="871"/>
        <v>43.559999999999995</v>
      </c>
      <c r="R4390" s="21">
        <v>13.2</v>
      </c>
      <c r="S4390" s="21">
        <f t="shared" si="872"/>
        <v>26.4</v>
      </c>
      <c r="T4390" s="21">
        <v>8</v>
      </c>
      <c r="U4390" s="21" t="s">
        <v>43</v>
      </c>
      <c r="V4390" s="21" t="s">
        <v>43</v>
      </c>
      <c r="W4390" s="53">
        <v>27.846019999999999</v>
      </c>
      <c r="X4390" s="53">
        <v>-115.16885000000001</v>
      </c>
      <c r="Y4390" s="67">
        <f t="shared" si="873"/>
        <v>53.6</v>
      </c>
      <c r="Z4390" s="56">
        <v>12</v>
      </c>
      <c r="AA4390" s="21">
        <v>6</v>
      </c>
      <c r="AB4390" s="54" t="s">
        <v>44</v>
      </c>
      <c r="AC4390" s="21">
        <v>9</v>
      </c>
      <c r="AD4390" s="51">
        <v>20</v>
      </c>
      <c r="AE4390" s="51">
        <v>1</v>
      </c>
      <c r="AF4390" s="21">
        <v>24</v>
      </c>
      <c r="AG4390" s="54">
        <v>180</v>
      </c>
      <c r="AI4390" s="70">
        <f t="shared" si="866"/>
        <v>15.337</v>
      </c>
      <c r="AJ4390" s="71" t="s">
        <v>369</v>
      </c>
      <c r="AK4390" s="72">
        <f t="shared" si="867"/>
        <v>2.2645047633742106</v>
      </c>
      <c r="AL4390" s="73">
        <f t="shared" si="868"/>
        <v>2.2645047633742106</v>
      </c>
    </row>
    <row r="4391" spans="1:38">
      <c r="A4391" s="47" t="s">
        <v>271</v>
      </c>
      <c r="B4391" s="47" t="s">
        <v>40</v>
      </c>
      <c r="C4391" s="48">
        <v>40387</v>
      </c>
      <c r="D4391" s="49">
        <v>2010</v>
      </c>
      <c r="E4391" s="55">
        <v>0.36874999999999997</v>
      </c>
      <c r="F4391" s="55">
        <v>0.3972222222222222</v>
      </c>
      <c r="G4391" s="55">
        <f t="shared" si="869"/>
        <v>2.8472222222222232E-2</v>
      </c>
      <c r="H4391" s="21">
        <v>2</v>
      </c>
      <c r="I4391" s="56">
        <v>2</v>
      </c>
      <c r="J4391" s="56">
        <v>3</v>
      </c>
      <c r="K4391" s="56">
        <v>3</v>
      </c>
      <c r="L4391" s="14" t="s">
        <v>48</v>
      </c>
      <c r="M4391" s="14" t="s">
        <v>49</v>
      </c>
      <c r="N4391" s="47">
        <v>1</v>
      </c>
      <c r="O4391" s="47">
        <f t="shared" si="870"/>
        <v>41.58</v>
      </c>
      <c r="P4391" s="52">
        <v>12.6</v>
      </c>
      <c r="Q4391" s="52">
        <f t="shared" si="871"/>
        <v>43.559999999999995</v>
      </c>
      <c r="R4391" s="21">
        <v>13.2</v>
      </c>
      <c r="S4391" s="21">
        <f t="shared" si="872"/>
        <v>26.4</v>
      </c>
      <c r="T4391" s="21">
        <v>8</v>
      </c>
      <c r="U4391" s="21" t="s">
        <v>43</v>
      </c>
      <c r="V4391" s="21" t="s">
        <v>43</v>
      </c>
      <c r="W4391" s="53">
        <v>27.846019999999999</v>
      </c>
      <c r="X4391" s="53">
        <v>-115.16885000000001</v>
      </c>
      <c r="Y4391" s="67">
        <f t="shared" si="873"/>
        <v>53.6</v>
      </c>
      <c r="Z4391" s="56">
        <v>12</v>
      </c>
      <c r="AA4391" s="21">
        <v>6</v>
      </c>
      <c r="AB4391" s="54" t="s">
        <v>44</v>
      </c>
      <c r="AC4391" s="21">
        <v>10</v>
      </c>
      <c r="AD4391" s="51">
        <v>14</v>
      </c>
      <c r="AE4391" s="51">
        <v>1</v>
      </c>
      <c r="AF4391" s="21">
        <v>26</v>
      </c>
      <c r="AG4391" s="54">
        <v>180</v>
      </c>
      <c r="AI4391" s="70">
        <f t="shared" si="866"/>
        <v>11.083</v>
      </c>
      <c r="AJ4391" s="71" t="s">
        <v>369</v>
      </c>
      <c r="AK4391" s="72">
        <f t="shared" si="867"/>
        <v>1.1117350137621949</v>
      </c>
      <c r="AL4391" s="73">
        <f t="shared" si="868"/>
        <v>1.1117350137621949</v>
      </c>
    </row>
    <row r="4392" spans="1:38">
      <c r="A4392" s="47" t="s">
        <v>271</v>
      </c>
      <c r="B4392" s="47" t="s">
        <v>40</v>
      </c>
      <c r="C4392" s="48">
        <v>40387</v>
      </c>
      <c r="D4392" s="49">
        <v>2010</v>
      </c>
      <c r="E4392" s="55">
        <v>0.36874999999999997</v>
      </c>
      <c r="F4392" s="55">
        <v>0.3972222222222222</v>
      </c>
      <c r="G4392" s="55">
        <f t="shared" si="869"/>
        <v>2.8472222222222232E-2</v>
      </c>
      <c r="H4392" s="21">
        <v>2</v>
      </c>
      <c r="I4392" s="56">
        <v>2</v>
      </c>
      <c r="J4392" s="56">
        <v>3</v>
      </c>
      <c r="K4392" s="56">
        <v>3</v>
      </c>
      <c r="L4392" s="14" t="s">
        <v>48</v>
      </c>
      <c r="M4392" s="14" t="s">
        <v>49</v>
      </c>
      <c r="N4392" s="47">
        <v>1</v>
      </c>
      <c r="O4392" s="47">
        <f t="shared" si="870"/>
        <v>41.58</v>
      </c>
      <c r="P4392" s="52">
        <v>12.6</v>
      </c>
      <c r="Q4392" s="52">
        <f t="shared" si="871"/>
        <v>43.559999999999995</v>
      </c>
      <c r="R4392" s="21">
        <v>13.2</v>
      </c>
      <c r="S4392" s="21">
        <f t="shared" si="872"/>
        <v>26.4</v>
      </c>
      <c r="T4392" s="21">
        <v>8</v>
      </c>
      <c r="U4392" s="21" t="s">
        <v>43</v>
      </c>
      <c r="V4392" s="21" t="s">
        <v>43</v>
      </c>
      <c r="W4392" s="53">
        <v>27.846019999999999</v>
      </c>
      <c r="X4392" s="53">
        <v>-115.16885000000001</v>
      </c>
      <c r="Y4392" s="67">
        <f t="shared" si="873"/>
        <v>53.6</v>
      </c>
      <c r="Z4392" s="56">
        <v>12</v>
      </c>
      <c r="AA4392" s="21">
        <v>6</v>
      </c>
      <c r="AB4392" s="54" t="s">
        <v>44</v>
      </c>
      <c r="AC4392" s="21">
        <v>10</v>
      </c>
      <c r="AD4392" s="51">
        <v>18</v>
      </c>
      <c r="AE4392" s="51">
        <v>1</v>
      </c>
      <c r="AF4392" s="21">
        <v>26</v>
      </c>
      <c r="AG4392" s="54">
        <v>180</v>
      </c>
      <c r="AI4392" s="70">
        <f t="shared" si="866"/>
        <v>13.918999999999999</v>
      </c>
      <c r="AJ4392" s="71" t="s">
        <v>369</v>
      </c>
      <c r="AK4392" s="72">
        <f t="shared" si="867"/>
        <v>1.8310631406548505</v>
      </c>
      <c r="AL4392" s="73">
        <f t="shared" si="868"/>
        <v>1.8310631406548505</v>
      </c>
    </row>
    <row r="4393" spans="1:38">
      <c r="A4393" s="47" t="s">
        <v>271</v>
      </c>
      <c r="B4393" s="47" t="s">
        <v>40</v>
      </c>
      <c r="C4393" s="48">
        <v>40387</v>
      </c>
      <c r="D4393" s="49">
        <v>2010</v>
      </c>
      <c r="E4393" s="55">
        <v>0.36874999999999997</v>
      </c>
      <c r="F4393" s="55">
        <v>0.3972222222222222</v>
      </c>
      <c r="G4393" s="55">
        <f t="shared" si="869"/>
        <v>2.8472222222222232E-2</v>
      </c>
      <c r="H4393" s="21">
        <v>2</v>
      </c>
      <c r="I4393" s="56">
        <v>2</v>
      </c>
      <c r="J4393" s="56">
        <v>3</v>
      </c>
      <c r="K4393" s="56">
        <v>3</v>
      </c>
      <c r="L4393" s="14" t="s">
        <v>48</v>
      </c>
      <c r="M4393" s="14" t="s">
        <v>49</v>
      </c>
      <c r="N4393" s="47">
        <v>1</v>
      </c>
      <c r="O4393" s="47">
        <f t="shared" si="870"/>
        <v>41.58</v>
      </c>
      <c r="P4393" s="52">
        <v>12.6</v>
      </c>
      <c r="Q4393" s="52">
        <f t="shared" si="871"/>
        <v>43.559999999999995</v>
      </c>
      <c r="R4393" s="21">
        <v>13.2</v>
      </c>
      <c r="S4393" s="21">
        <f t="shared" si="872"/>
        <v>26.4</v>
      </c>
      <c r="T4393" s="21">
        <v>8</v>
      </c>
      <c r="U4393" s="21" t="s">
        <v>43</v>
      </c>
      <c r="V4393" s="21" t="s">
        <v>43</v>
      </c>
      <c r="W4393" s="53">
        <v>27.846019999999999</v>
      </c>
      <c r="X4393" s="53">
        <v>-115.16885000000001</v>
      </c>
      <c r="Y4393" s="67">
        <f t="shared" si="873"/>
        <v>53.6</v>
      </c>
      <c r="Z4393" s="56">
        <v>12</v>
      </c>
      <c r="AA4393" s="21">
        <v>6</v>
      </c>
      <c r="AB4393" s="54" t="s">
        <v>44</v>
      </c>
      <c r="AC4393" s="21">
        <v>10</v>
      </c>
      <c r="AD4393" s="51">
        <v>18</v>
      </c>
      <c r="AE4393" s="51">
        <v>1</v>
      </c>
      <c r="AF4393" s="21">
        <v>26</v>
      </c>
      <c r="AG4393" s="54">
        <v>180</v>
      </c>
      <c r="AI4393" s="70">
        <f t="shared" si="866"/>
        <v>13.918999999999999</v>
      </c>
      <c r="AJ4393" s="71" t="s">
        <v>369</v>
      </c>
      <c r="AK4393" s="72">
        <f t="shared" si="867"/>
        <v>1.8310631406548505</v>
      </c>
      <c r="AL4393" s="73">
        <f t="shared" si="868"/>
        <v>1.8310631406548505</v>
      </c>
    </row>
    <row r="4394" spans="1:38">
      <c r="A4394" s="47" t="s">
        <v>271</v>
      </c>
      <c r="B4394" s="47" t="s">
        <v>40</v>
      </c>
      <c r="C4394" s="48">
        <v>40387</v>
      </c>
      <c r="D4394" s="49">
        <v>2010</v>
      </c>
      <c r="E4394" s="55">
        <v>0.36874999999999997</v>
      </c>
      <c r="F4394" s="55">
        <v>0.3972222222222222</v>
      </c>
      <c r="G4394" s="55">
        <f t="shared" si="869"/>
        <v>2.8472222222222232E-2</v>
      </c>
      <c r="H4394" s="21">
        <v>2</v>
      </c>
      <c r="I4394" s="56">
        <v>2</v>
      </c>
      <c r="J4394" s="56">
        <v>3</v>
      </c>
      <c r="K4394" s="56">
        <v>3</v>
      </c>
      <c r="L4394" s="14" t="s">
        <v>48</v>
      </c>
      <c r="M4394" s="14" t="s">
        <v>49</v>
      </c>
      <c r="N4394" s="47">
        <v>1</v>
      </c>
      <c r="O4394" s="47">
        <f t="shared" si="870"/>
        <v>41.58</v>
      </c>
      <c r="P4394" s="52">
        <v>12.6</v>
      </c>
      <c r="Q4394" s="52">
        <f t="shared" si="871"/>
        <v>43.559999999999995</v>
      </c>
      <c r="R4394" s="21">
        <v>13.2</v>
      </c>
      <c r="S4394" s="21">
        <f t="shared" si="872"/>
        <v>26.4</v>
      </c>
      <c r="T4394" s="21">
        <v>8</v>
      </c>
      <c r="U4394" s="21" t="s">
        <v>43</v>
      </c>
      <c r="V4394" s="21" t="s">
        <v>43</v>
      </c>
      <c r="W4394" s="53">
        <v>27.846019999999999</v>
      </c>
      <c r="X4394" s="53">
        <v>-115.16885000000001</v>
      </c>
      <c r="Y4394" s="67">
        <f t="shared" si="873"/>
        <v>53.6</v>
      </c>
      <c r="Z4394" s="56">
        <v>12</v>
      </c>
      <c r="AA4394" s="21">
        <v>6</v>
      </c>
      <c r="AB4394" s="54" t="s">
        <v>44</v>
      </c>
      <c r="AC4394" s="21">
        <v>10</v>
      </c>
      <c r="AD4394" s="51">
        <v>20</v>
      </c>
      <c r="AE4394" s="51">
        <v>1</v>
      </c>
      <c r="AF4394" s="21">
        <v>26</v>
      </c>
      <c r="AG4394" s="54">
        <v>180</v>
      </c>
      <c r="AI4394" s="70">
        <f t="shared" si="866"/>
        <v>15.337</v>
      </c>
      <c r="AJ4394" s="71" t="s">
        <v>369</v>
      </c>
      <c r="AK4394" s="72">
        <f t="shared" si="867"/>
        <v>2.2645047633742106</v>
      </c>
      <c r="AL4394" s="73">
        <f t="shared" si="868"/>
        <v>2.2645047633742106</v>
      </c>
    </row>
    <row r="4395" spans="1:38">
      <c r="A4395" s="47" t="s">
        <v>271</v>
      </c>
      <c r="B4395" s="47" t="s">
        <v>40</v>
      </c>
      <c r="C4395" s="48">
        <v>40387</v>
      </c>
      <c r="D4395" s="49">
        <v>2010</v>
      </c>
      <c r="E4395" s="55">
        <v>0.36874999999999997</v>
      </c>
      <c r="F4395" s="55">
        <v>0.3972222222222222</v>
      </c>
      <c r="G4395" s="55">
        <f t="shared" si="869"/>
        <v>2.8472222222222232E-2</v>
      </c>
      <c r="H4395" s="21">
        <v>2</v>
      </c>
      <c r="I4395" s="56">
        <v>2</v>
      </c>
      <c r="J4395" s="56">
        <v>3</v>
      </c>
      <c r="K4395" s="56">
        <v>3</v>
      </c>
      <c r="L4395" s="14" t="s">
        <v>48</v>
      </c>
      <c r="M4395" s="14" t="s">
        <v>49</v>
      </c>
      <c r="N4395" s="47">
        <v>1</v>
      </c>
      <c r="O4395" s="47">
        <f t="shared" si="870"/>
        <v>41.58</v>
      </c>
      <c r="P4395" s="52">
        <v>12.6</v>
      </c>
      <c r="Q4395" s="52">
        <f t="shared" si="871"/>
        <v>43.559999999999995</v>
      </c>
      <c r="R4395" s="21">
        <v>13.2</v>
      </c>
      <c r="S4395" s="21">
        <f t="shared" si="872"/>
        <v>26.4</v>
      </c>
      <c r="T4395" s="21">
        <v>8</v>
      </c>
      <c r="U4395" s="21" t="s">
        <v>43</v>
      </c>
      <c r="V4395" s="21" t="s">
        <v>43</v>
      </c>
      <c r="W4395" s="53">
        <v>27.846019999999999</v>
      </c>
      <c r="X4395" s="53">
        <v>-115.16885000000001</v>
      </c>
      <c r="Y4395" s="67">
        <f t="shared" si="873"/>
        <v>53.6</v>
      </c>
      <c r="Z4395" s="56">
        <v>12</v>
      </c>
      <c r="AA4395" s="21">
        <v>6</v>
      </c>
      <c r="AB4395" s="54" t="s">
        <v>44</v>
      </c>
      <c r="AC4395" s="21">
        <v>11</v>
      </c>
      <c r="AD4395" s="51">
        <v>16</v>
      </c>
      <c r="AE4395" s="51">
        <v>1</v>
      </c>
      <c r="AF4395" s="21">
        <v>28</v>
      </c>
      <c r="AG4395" s="54">
        <v>180</v>
      </c>
      <c r="AI4395" s="70">
        <f t="shared" si="866"/>
        <v>12.500999999999999</v>
      </c>
      <c r="AJ4395" s="71" t="s">
        <v>369</v>
      </c>
      <c r="AK4395" s="72">
        <f t="shared" si="867"/>
        <v>1.4471406331162124</v>
      </c>
      <c r="AL4395" s="73">
        <f t="shared" si="868"/>
        <v>1.4471406331162124</v>
      </c>
    </row>
    <row r="4396" spans="1:38">
      <c r="A4396" s="47" t="s">
        <v>271</v>
      </c>
      <c r="B4396" s="47" t="s">
        <v>40</v>
      </c>
      <c r="C4396" s="48">
        <v>40387</v>
      </c>
      <c r="D4396" s="49">
        <v>2010</v>
      </c>
      <c r="E4396" s="55">
        <v>0.36874999999999997</v>
      </c>
      <c r="F4396" s="55">
        <v>0.3972222222222222</v>
      </c>
      <c r="G4396" s="55">
        <f t="shared" si="869"/>
        <v>2.8472222222222232E-2</v>
      </c>
      <c r="H4396" s="21">
        <v>2</v>
      </c>
      <c r="I4396" s="56">
        <v>2</v>
      </c>
      <c r="J4396" s="56">
        <v>3</v>
      </c>
      <c r="K4396" s="56">
        <v>3</v>
      </c>
      <c r="L4396" s="14" t="s">
        <v>48</v>
      </c>
      <c r="M4396" s="14" t="s">
        <v>49</v>
      </c>
      <c r="N4396" s="47">
        <v>1</v>
      </c>
      <c r="O4396" s="47">
        <f t="shared" si="870"/>
        <v>41.58</v>
      </c>
      <c r="P4396" s="52">
        <v>12.6</v>
      </c>
      <c r="Q4396" s="52">
        <f t="shared" si="871"/>
        <v>43.559999999999995</v>
      </c>
      <c r="R4396" s="21">
        <v>13.2</v>
      </c>
      <c r="S4396" s="21">
        <f t="shared" si="872"/>
        <v>26.4</v>
      </c>
      <c r="T4396" s="21">
        <v>8</v>
      </c>
      <c r="U4396" s="21" t="s">
        <v>43</v>
      </c>
      <c r="V4396" s="21" t="s">
        <v>43</v>
      </c>
      <c r="W4396" s="53">
        <v>27.846019999999999</v>
      </c>
      <c r="X4396" s="53">
        <v>-115.16885000000001</v>
      </c>
      <c r="Y4396" s="67">
        <f t="shared" si="873"/>
        <v>53.6</v>
      </c>
      <c r="Z4396" s="56">
        <v>12</v>
      </c>
      <c r="AA4396" s="21">
        <v>6</v>
      </c>
      <c r="AB4396" s="54" t="s">
        <v>44</v>
      </c>
      <c r="AC4396" s="21">
        <v>11</v>
      </c>
      <c r="AD4396" s="51">
        <v>18</v>
      </c>
      <c r="AE4396" s="51">
        <v>1</v>
      </c>
      <c r="AF4396" s="21">
        <v>28</v>
      </c>
      <c r="AG4396" s="54">
        <v>180</v>
      </c>
      <c r="AI4396" s="70">
        <f t="shared" si="866"/>
        <v>13.918999999999999</v>
      </c>
      <c r="AJ4396" s="71" t="s">
        <v>369</v>
      </c>
      <c r="AK4396" s="72">
        <f t="shared" si="867"/>
        <v>1.8310631406548505</v>
      </c>
      <c r="AL4396" s="73">
        <f t="shared" si="868"/>
        <v>1.8310631406548505</v>
      </c>
    </row>
    <row r="4397" spans="1:38">
      <c r="A4397" s="47" t="s">
        <v>271</v>
      </c>
      <c r="B4397" s="47" t="s">
        <v>40</v>
      </c>
      <c r="C4397" s="48">
        <v>40387</v>
      </c>
      <c r="D4397" s="49">
        <v>2010</v>
      </c>
      <c r="E4397" s="55">
        <v>0.36874999999999997</v>
      </c>
      <c r="F4397" s="55">
        <v>0.3972222222222222</v>
      </c>
      <c r="G4397" s="55">
        <f t="shared" si="869"/>
        <v>2.8472222222222232E-2</v>
      </c>
      <c r="H4397" s="21">
        <v>2</v>
      </c>
      <c r="I4397" s="56">
        <v>2</v>
      </c>
      <c r="J4397" s="56">
        <v>3</v>
      </c>
      <c r="K4397" s="56">
        <v>3</v>
      </c>
      <c r="L4397" s="14" t="s">
        <v>48</v>
      </c>
      <c r="M4397" s="14" t="s">
        <v>49</v>
      </c>
      <c r="N4397" s="47">
        <v>1</v>
      </c>
      <c r="O4397" s="47">
        <f t="shared" si="870"/>
        <v>41.58</v>
      </c>
      <c r="P4397" s="52">
        <v>12.6</v>
      </c>
      <c r="Q4397" s="52">
        <f t="shared" si="871"/>
        <v>43.559999999999995</v>
      </c>
      <c r="R4397" s="21">
        <v>13.2</v>
      </c>
      <c r="S4397" s="21">
        <f t="shared" si="872"/>
        <v>26.4</v>
      </c>
      <c r="T4397" s="21">
        <v>8</v>
      </c>
      <c r="U4397" s="21" t="s">
        <v>43</v>
      </c>
      <c r="V4397" s="21" t="s">
        <v>43</v>
      </c>
      <c r="W4397" s="53">
        <v>27.846019999999999</v>
      </c>
      <c r="X4397" s="53">
        <v>-115.16885000000001</v>
      </c>
      <c r="Y4397" s="67">
        <f t="shared" si="873"/>
        <v>53.6</v>
      </c>
      <c r="Z4397" s="56">
        <v>12</v>
      </c>
      <c r="AA4397" s="21">
        <v>6</v>
      </c>
      <c r="AB4397" s="54" t="s">
        <v>44</v>
      </c>
      <c r="AC4397" s="21">
        <v>12</v>
      </c>
      <c r="AD4397" s="51">
        <v>16</v>
      </c>
      <c r="AE4397" s="51">
        <v>1</v>
      </c>
      <c r="AF4397" s="21">
        <v>29</v>
      </c>
      <c r="AG4397" s="54">
        <v>180</v>
      </c>
      <c r="AI4397" s="70">
        <f t="shared" si="866"/>
        <v>12.500999999999999</v>
      </c>
      <c r="AJ4397" s="71" t="s">
        <v>369</v>
      </c>
      <c r="AK4397" s="72">
        <f t="shared" si="867"/>
        <v>1.4471406331162124</v>
      </c>
      <c r="AL4397" s="73">
        <f t="shared" si="868"/>
        <v>1.4471406331162124</v>
      </c>
    </row>
    <row r="4398" spans="1:38">
      <c r="A4398" s="47" t="s">
        <v>271</v>
      </c>
      <c r="B4398" s="47" t="s">
        <v>40</v>
      </c>
      <c r="C4398" s="48">
        <v>40387</v>
      </c>
      <c r="D4398" s="49">
        <v>2010</v>
      </c>
      <c r="E4398" s="55">
        <v>0.36874999999999997</v>
      </c>
      <c r="F4398" s="55">
        <v>0.3972222222222222</v>
      </c>
      <c r="G4398" s="55">
        <f t="shared" si="869"/>
        <v>2.8472222222222232E-2</v>
      </c>
      <c r="H4398" s="21">
        <v>2</v>
      </c>
      <c r="I4398" s="56">
        <v>2</v>
      </c>
      <c r="J4398" s="56">
        <v>3</v>
      </c>
      <c r="K4398" s="56">
        <v>3</v>
      </c>
      <c r="L4398" s="14" t="s">
        <v>48</v>
      </c>
      <c r="M4398" s="14" t="s">
        <v>49</v>
      </c>
      <c r="N4398" s="47">
        <v>1</v>
      </c>
      <c r="O4398" s="47">
        <f t="shared" si="870"/>
        <v>41.58</v>
      </c>
      <c r="P4398" s="52">
        <v>12.6</v>
      </c>
      <c r="Q4398" s="52">
        <f t="shared" si="871"/>
        <v>43.559999999999995</v>
      </c>
      <c r="R4398" s="21">
        <v>13.2</v>
      </c>
      <c r="S4398" s="21">
        <f t="shared" si="872"/>
        <v>26.4</v>
      </c>
      <c r="T4398" s="21">
        <v>8</v>
      </c>
      <c r="U4398" s="21" t="s">
        <v>43</v>
      </c>
      <c r="V4398" s="21" t="s">
        <v>43</v>
      </c>
      <c r="W4398" s="53">
        <v>27.846019999999999</v>
      </c>
      <c r="X4398" s="53">
        <v>-115.16885000000001</v>
      </c>
      <c r="Y4398" s="67">
        <f t="shared" si="873"/>
        <v>53.6</v>
      </c>
      <c r="Z4398" s="56">
        <v>12</v>
      </c>
      <c r="AA4398" s="21">
        <v>6</v>
      </c>
      <c r="AB4398" s="54" t="s">
        <v>44</v>
      </c>
      <c r="AC4398" s="21">
        <v>13</v>
      </c>
      <c r="AD4398" s="51">
        <v>18</v>
      </c>
      <c r="AE4398" s="51">
        <v>1</v>
      </c>
      <c r="AF4398" s="21">
        <v>32</v>
      </c>
      <c r="AG4398" s="54">
        <v>180</v>
      </c>
      <c r="AI4398" s="70">
        <f t="shared" si="866"/>
        <v>13.918999999999999</v>
      </c>
      <c r="AJ4398" s="71" t="s">
        <v>369</v>
      </c>
      <c r="AK4398" s="72">
        <f t="shared" si="867"/>
        <v>1.8310631406548505</v>
      </c>
      <c r="AL4398" s="73">
        <f t="shared" si="868"/>
        <v>1.8310631406548505</v>
      </c>
    </row>
    <row r="4399" spans="1:38">
      <c r="A4399" s="47" t="s">
        <v>271</v>
      </c>
      <c r="B4399" s="47" t="s">
        <v>40</v>
      </c>
      <c r="C4399" s="48">
        <v>40387</v>
      </c>
      <c r="D4399" s="49">
        <v>2010</v>
      </c>
      <c r="E4399" s="55">
        <v>0.36874999999999997</v>
      </c>
      <c r="F4399" s="55">
        <v>0.3972222222222222</v>
      </c>
      <c r="G4399" s="55">
        <f t="shared" si="869"/>
        <v>2.8472222222222232E-2</v>
      </c>
      <c r="H4399" s="21">
        <v>2</v>
      </c>
      <c r="I4399" s="56">
        <v>2</v>
      </c>
      <c r="J4399" s="56">
        <v>3</v>
      </c>
      <c r="K4399" s="56">
        <v>3</v>
      </c>
      <c r="L4399" s="14" t="s">
        <v>48</v>
      </c>
      <c r="M4399" s="14" t="s">
        <v>49</v>
      </c>
      <c r="N4399" s="47">
        <v>1</v>
      </c>
      <c r="O4399" s="47">
        <f t="shared" si="870"/>
        <v>41.58</v>
      </c>
      <c r="P4399" s="52">
        <v>12.6</v>
      </c>
      <c r="Q4399" s="52">
        <f t="shared" si="871"/>
        <v>43.559999999999995</v>
      </c>
      <c r="R4399" s="21">
        <v>13.2</v>
      </c>
      <c r="S4399" s="21">
        <f t="shared" si="872"/>
        <v>26.4</v>
      </c>
      <c r="T4399" s="21">
        <v>8</v>
      </c>
      <c r="U4399" s="21" t="s">
        <v>43</v>
      </c>
      <c r="V4399" s="21" t="s">
        <v>43</v>
      </c>
      <c r="W4399" s="53">
        <v>27.846019999999999</v>
      </c>
      <c r="X4399" s="53">
        <v>-115.16885000000001</v>
      </c>
      <c r="Y4399" s="67">
        <f t="shared" si="873"/>
        <v>53.6</v>
      </c>
      <c r="Z4399" s="56">
        <v>12</v>
      </c>
      <c r="AA4399" s="21">
        <v>6</v>
      </c>
      <c r="AB4399" s="54" t="s">
        <v>44</v>
      </c>
      <c r="AC4399" s="21">
        <v>13</v>
      </c>
      <c r="AD4399" s="51">
        <v>20</v>
      </c>
      <c r="AE4399" s="51">
        <v>1</v>
      </c>
      <c r="AF4399" s="21">
        <v>32</v>
      </c>
      <c r="AG4399" s="54">
        <v>180</v>
      </c>
      <c r="AI4399" s="70">
        <f t="shared" si="866"/>
        <v>15.337</v>
      </c>
      <c r="AJ4399" s="71" t="s">
        <v>369</v>
      </c>
      <c r="AK4399" s="72">
        <f t="shared" si="867"/>
        <v>2.2645047633742106</v>
      </c>
      <c r="AL4399" s="73">
        <f t="shared" si="868"/>
        <v>2.2645047633742106</v>
      </c>
    </row>
    <row r="4400" spans="1:38">
      <c r="A4400" s="47" t="s">
        <v>271</v>
      </c>
      <c r="B4400" s="47" t="s">
        <v>40</v>
      </c>
      <c r="C4400" s="48">
        <v>40387</v>
      </c>
      <c r="D4400" s="49">
        <v>2010</v>
      </c>
      <c r="E4400" s="55">
        <v>0.36874999999999997</v>
      </c>
      <c r="F4400" s="55">
        <v>0.3972222222222222</v>
      </c>
      <c r="G4400" s="55">
        <f t="shared" si="869"/>
        <v>2.8472222222222232E-2</v>
      </c>
      <c r="H4400" s="21">
        <v>2</v>
      </c>
      <c r="I4400" s="56">
        <v>2</v>
      </c>
      <c r="J4400" s="56">
        <v>3</v>
      </c>
      <c r="K4400" s="56">
        <v>3</v>
      </c>
      <c r="L4400" s="14" t="s">
        <v>48</v>
      </c>
      <c r="M4400" s="14" t="s">
        <v>49</v>
      </c>
      <c r="N4400" s="47">
        <v>1</v>
      </c>
      <c r="O4400" s="47">
        <f t="shared" si="870"/>
        <v>41.58</v>
      </c>
      <c r="P4400" s="52">
        <v>12.6</v>
      </c>
      <c r="Q4400" s="52">
        <f t="shared" si="871"/>
        <v>43.559999999999995</v>
      </c>
      <c r="R4400" s="21">
        <v>13.2</v>
      </c>
      <c r="S4400" s="21">
        <f t="shared" si="872"/>
        <v>26.4</v>
      </c>
      <c r="T4400" s="21">
        <v>8</v>
      </c>
      <c r="U4400" s="21" t="s">
        <v>43</v>
      </c>
      <c r="V4400" s="21" t="s">
        <v>43</v>
      </c>
      <c r="W4400" s="53">
        <v>27.846019999999999</v>
      </c>
      <c r="X4400" s="53">
        <v>-115.16885000000001</v>
      </c>
      <c r="Y4400" s="67">
        <f t="shared" si="873"/>
        <v>53.6</v>
      </c>
      <c r="Z4400" s="56">
        <v>12</v>
      </c>
      <c r="AA4400" s="21">
        <v>6</v>
      </c>
      <c r="AB4400" s="54" t="s">
        <v>44</v>
      </c>
      <c r="AC4400" s="21">
        <v>14</v>
      </c>
      <c r="AD4400" s="51">
        <v>15</v>
      </c>
      <c r="AE4400" s="51">
        <v>1</v>
      </c>
      <c r="AF4400" s="21">
        <v>36</v>
      </c>
      <c r="AG4400" s="54">
        <v>180</v>
      </c>
      <c r="AI4400" s="70">
        <f t="shared" si="866"/>
        <v>11.792</v>
      </c>
      <c r="AJ4400" s="71" t="s">
        <v>369</v>
      </c>
      <c r="AK4400" s="72">
        <f t="shared" si="867"/>
        <v>1.2734394051640829</v>
      </c>
      <c r="AL4400" s="73">
        <f t="shared" si="868"/>
        <v>1.2734394051640829</v>
      </c>
    </row>
    <row r="4401" spans="1:38">
      <c r="A4401" s="47" t="s">
        <v>271</v>
      </c>
      <c r="B4401" s="47" t="s">
        <v>40</v>
      </c>
      <c r="C4401" s="48">
        <v>40387</v>
      </c>
      <c r="D4401" s="49">
        <v>2010</v>
      </c>
      <c r="E4401" s="55">
        <v>0.36874999999999997</v>
      </c>
      <c r="F4401" s="55">
        <v>0.3972222222222222</v>
      </c>
      <c r="G4401" s="55">
        <f t="shared" si="869"/>
        <v>2.8472222222222232E-2</v>
      </c>
      <c r="H4401" s="21">
        <v>2</v>
      </c>
      <c r="I4401" s="56">
        <v>2</v>
      </c>
      <c r="J4401" s="56">
        <v>3</v>
      </c>
      <c r="K4401" s="56">
        <v>3</v>
      </c>
      <c r="L4401" s="14" t="s">
        <v>48</v>
      </c>
      <c r="M4401" s="14" t="s">
        <v>49</v>
      </c>
      <c r="N4401" s="47">
        <v>1</v>
      </c>
      <c r="O4401" s="47">
        <f t="shared" si="870"/>
        <v>41.58</v>
      </c>
      <c r="P4401" s="52">
        <v>12.6</v>
      </c>
      <c r="Q4401" s="52">
        <f t="shared" si="871"/>
        <v>43.559999999999995</v>
      </c>
      <c r="R4401" s="21">
        <v>13.2</v>
      </c>
      <c r="S4401" s="21">
        <f t="shared" si="872"/>
        <v>26.4</v>
      </c>
      <c r="T4401" s="21">
        <v>8</v>
      </c>
      <c r="U4401" s="21" t="s">
        <v>43</v>
      </c>
      <c r="V4401" s="21" t="s">
        <v>43</v>
      </c>
      <c r="W4401" s="53">
        <v>27.846019999999999</v>
      </c>
      <c r="X4401" s="53">
        <v>-115.16885000000001</v>
      </c>
      <c r="Y4401" s="67">
        <f t="shared" si="873"/>
        <v>53.6</v>
      </c>
      <c r="Z4401" s="56">
        <v>12</v>
      </c>
      <c r="AA4401" s="21">
        <v>6</v>
      </c>
      <c r="AB4401" s="54" t="s">
        <v>44</v>
      </c>
      <c r="AC4401" s="21">
        <v>14</v>
      </c>
      <c r="AD4401" s="51">
        <v>20</v>
      </c>
      <c r="AE4401" s="51">
        <v>1</v>
      </c>
      <c r="AF4401" s="21">
        <v>36</v>
      </c>
      <c r="AG4401" s="54">
        <v>180</v>
      </c>
      <c r="AI4401" s="70">
        <f t="shared" si="866"/>
        <v>15.337</v>
      </c>
      <c r="AJ4401" s="71" t="s">
        <v>369</v>
      </c>
      <c r="AK4401" s="72">
        <f t="shared" si="867"/>
        <v>2.2645047633742106</v>
      </c>
      <c r="AL4401" s="73">
        <f t="shared" si="868"/>
        <v>2.2645047633742106</v>
      </c>
    </row>
    <row r="4402" spans="1:38">
      <c r="A4402" s="47" t="s">
        <v>272</v>
      </c>
      <c r="B4402" s="47" t="s">
        <v>178</v>
      </c>
      <c r="C4402" s="48">
        <v>40387</v>
      </c>
      <c r="D4402" s="49">
        <v>2010</v>
      </c>
      <c r="E4402" s="55">
        <v>0.41597222222222219</v>
      </c>
      <c r="F4402" s="55">
        <v>0.4465277777777778</v>
      </c>
      <c r="G4402" s="55">
        <f t="shared" si="869"/>
        <v>3.0555555555555614E-2</v>
      </c>
      <c r="H4402" s="21">
        <v>2</v>
      </c>
      <c r="I4402" s="56">
        <v>1</v>
      </c>
      <c r="J4402" s="56">
        <v>5</v>
      </c>
      <c r="K4402" s="56">
        <v>5</v>
      </c>
      <c r="L4402" s="14" t="s">
        <v>48</v>
      </c>
      <c r="M4402" s="14" t="s">
        <v>49</v>
      </c>
      <c r="N4402" s="47">
        <v>1</v>
      </c>
      <c r="O4402" s="47">
        <f t="shared" si="870"/>
        <v>19.139999999999997</v>
      </c>
      <c r="P4402" s="52">
        <v>5.8</v>
      </c>
      <c r="Q4402" s="52">
        <f t="shared" si="871"/>
        <v>10.889999999999999</v>
      </c>
      <c r="R4402" s="21">
        <v>3.3</v>
      </c>
      <c r="S4402" s="21">
        <f t="shared" si="872"/>
        <v>19.139999999999997</v>
      </c>
      <c r="T4402" s="21">
        <v>5.8</v>
      </c>
      <c r="U4402" s="21" t="s">
        <v>43</v>
      </c>
      <c r="V4402" s="21" t="s">
        <v>43</v>
      </c>
      <c r="W4402" s="53">
        <v>27.849816666666666</v>
      </c>
      <c r="X4402" s="53">
        <v>-115.16436666666665</v>
      </c>
      <c r="Y4402" s="67">
        <f t="shared" si="873"/>
        <v>55.400000000000006</v>
      </c>
      <c r="Z4402" s="56">
        <v>13</v>
      </c>
      <c r="AA4402" s="21">
        <v>5</v>
      </c>
      <c r="AB4402" s="54" t="s">
        <v>44</v>
      </c>
      <c r="AC4402" s="21">
        <v>1</v>
      </c>
      <c r="AD4402" s="51">
        <v>19</v>
      </c>
      <c r="AE4402" s="51">
        <v>1</v>
      </c>
      <c r="AF4402" s="21">
        <v>3</v>
      </c>
      <c r="AG4402" s="54">
        <v>180</v>
      </c>
      <c r="AI4402" s="70">
        <f t="shared" si="866"/>
        <v>14.628</v>
      </c>
      <c r="AJ4402" s="71" t="s">
        <v>369</v>
      </c>
      <c r="AK4402" s="72">
        <f t="shared" si="867"/>
        <v>2.041534710262368</v>
      </c>
      <c r="AL4402" s="73">
        <f t="shared" si="868"/>
        <v>2.041534710262368</v>
      </c>
    </row>
    <row r="4403" spans="1:38">
      <c r="A4403" s="47" t="s">
        <v>272</v>
      </c>
      <c r="B4403" s="47" t="s">
        <v>178</v>
      </c>
      <c r="C4403" s="48">
        <v>40387</v>
      </c>
      <c r="D4403" s="49">
        <v>2010</v>
      </c>
      <c r="E4403" s="55">
        <v>0.41597222222222219</v>
      </c>
      <c r="F4403" s="55">
        <v>0.4465277777777778</v>
      </c>
      <c r="G4403" s="55">
        <f t="shared" si="869"/>
        <v>3.0555555555555614E-2</v>
      </c>
      <c r="H4403" s="21">
        <v>2</v>
      </c>
      <c r="I4403" s="56">
        <v>1</v>
      </c>
      <c r="J4403" s="56">
        <v>5</v>
      </c>
      <c r="K4403" s="56">
        <v>5</v>
      </c>
      <c r="L4403" s="14" t="s">
        <v>48</v>
      </c>
      <c r="M4403" s="14" t="s">
        <v>49</v>
      </c>
      <c r="N4403" s="47">
        <v>1</v>
      </c>
      <c r="O4403" s="47">
        <f t="shared" si="870"/>
        <v>19.139999999999997</v>
      </c>
      <c r="P4403" s="52">
        <v>5.8</v>
      </c>
      <c r="Q4403" s="52">
        <f t="shared" si="871"/>
        <v>10.889999999999999</v>
      </c>
      <c r="R4403" s="21">
        <v>3.3</v>
      </c>
      <c r="S4403" s="21">
        <f t="shared" si="872"/>
        <v>19.139999999999997</v>
      </c>
      <c r="T4403" s="21">
        <v>5.8</v>
      </c>
      <c r="U4403" s="21" t="s">
        <v>43</v>
      </c>
      <c r="V4403" s="21" t="s">
        <v>43</v>
      </c>
      <c r="W4403" s="53">
        <v>27.849816666666666</v>
      </c>
      <c r="X4403" s="53">
        <v>-115.16436666666665</v>
      </c>
      <c r="Y4403" s="67">
        <f t="shared" si="873"/>
        <v>55.400000000000006</v>
      </c>
      <c r="Z4403" s="56">
        <v>13</v>
      </c>
      <c r="AA4403" s="21">
        <v>5</v>
      </c>
      <c r="AB4403" s="54" t="s">
        <v>44</v>
      </c>
      <c r="AC4403" s="21">
        <v>2</v>
      </c>
      <c r="AD4403" s="51">
        <v>13</v>
      </c>
      <c r="AE4403" s="51">
        <v>1</v>
      </c>
      <c r="AF4403" s="21">
        <v>7</v>
      </c>
      <c r="AG4403" s="54">
        <v>180</v>
      </c>
      <c r="AI4403" s="70">
        <f t="shared" si="866"/>
        <v>10.373999999999999</v>
      </c>
      <c r="AJ4403" s="71" t="s">
        <v>369</v>
      </c>
      <c r="AK4403" s="72">
        <f t="shared" si="867"/>
        <v>0.96188687250685145</v>
      </c>
      <c r="AL4403" s="73">
        <f t="shared" si="868"/>
        <v>0.96188687250685145</v>
      </c>
    </row>
    <row r="4404" spans="1:38">
      <c r="A4404" s="47" t="s">
        <v>272</v>
      </c>
      <c r="B4404" s="47" t="s">
        <v>178</v>
      </c>
      <c r="C4404" s="48">
        <v>40387</v>
      </c>
      <c r="D4404" s="49">
        <v>2010</v>
      </c>
      <c r="E4404" s="55">
        <v>0.41597222222222219</v>
      </c>
      <c r="F4404" s="55">
        <v>0.4465277777777778</v>
      </c>
      <c r="G4404" s="55">
        <f t="shared" si="869"/>
        <v>3.0555555555555614E-2</v>
      </c>
      <c r="H4404" s="21">
        <v>2</v>
      </c>
      <c r="I4404" s="56">
        <v>1</v>
      </c>
      <c r="J4404" s="56">
        <v>5</v>
      </c>
      <c r="K4404" s="56">
        <v>5</v>
      </c>
      <c r="L4404" s="14" t="s">
        <v>48</v>
      </c>
      <c r="M4404" s="14" t="s">
        <v>49</v>
      </c>
      <c r="N4404" s="47">
        <v>1</v>
      </c>
      <c r="O4404" s="47">
        <f t="shared" si="870"/>
        <v>19.139999999999997</v>
      </c>
      <c r="P4404" s="52">
        <v>5.8</v>
      </c>
      <c r="Q4404" s="52">
        <f t="shared" si="871"/>
        <v>10.889999999999999</v>
      </c>
      <c r="R4404" s="21">
        <v>3.3</v>
      </c>
      <c r="S4404" s="21">
        <f t="shared" si="872"/>
        <v>19.139999999999997</v>
      </c>
      <c r="T4404" s="21">
        <v>5.8</v>
      </c>
      <c r="U4404" s="21" t="s">
        <v>43</v>
      </c>
      <c r="V4404" s="21" t="s">
        <v>43</v>
      </c>
      <c r="W4404" s="53">
        <v>27.849816666666666</v>
      </c>
      <c r="X4404" s="53">
        <v>-115.16436666666665</v>
      </c>
      <c r="Y4404" s="67">
        <f t="shared" si="873"/>
        <v>55.400000000000006</v>
      </c>
      <c r="Z4404" s="56">
        <v>13</v>
      </c>
      <c r="AA4404" s="21">
        <v>5</v>
      </c>
      <c r="AB4404" s="54" t="s">
        <v>44</v>
      </c>
      <c r="AC4404" s="21">
        <v>3</v>
      </c>
      <c r="AD4404" s="51">
        <v>18</v>
      </c>
      <c r="AE4404" s="51">
        <v>1</v>
      </c>
      <c r="AF4404" s="21">
        <v>11</v>
      </c>
      <c r="AG4404" s="54">
        <v>180</v>
      </c>
      <c r="AI4404" s="70">
        <f t="shared" si="866"/>
        <v>13.918999999999999</v>
      </c>
      <c r="AJ4404" s="71" t="s">
        <v>369</v>
      </c>
      <c r="AK4404" s="72">
        <f t="shared" si="867"/>
        <v>1.8310631406548505</v>
      </c>
      <c r="AL4404" s="73">
        <f t="shared" si="868"/>
        <v>1.8310631406548505</v>
      </c>
    </row>
    <row r="4405" spans="1:38">
      <c r="A4405" s="47" t="s">
        <v>272</v>
      </c>
      <c r="B4405" s="47" t="s">
        <v>178</v>
      </c>
      <c r="C4405" s="48">
        <v>40387</v>
      </c>
      <c r="D4405" s="49">
        <v>2010</v>
      </c>
      <c r="E4405" s="55">
        <v>0.41597222222222219</v>
      </c>
      <c r="F4405" s="55">
        <v>0.4465277777777778</v>
      </c>
      <c r="G4405" s="55">
        <f t="shared" si="869"/>
        <v>3.0555555555555614E-2</v>
      </c>
      <c r="H4405" s="21">
        <v>2</v>
      </c>
      <c r="I4405" s="56">
        <v>1</v>
      </c>
      <c r="J4405" s="56">
        <v>5</v>
      </c>
      <c r="K4405" s="56">
        <v>5</v>
      </c>
      <c r="L4405" s="14" t="s">
        <v>48</v>
      </c>
      <c r="M4405" s="14" t="s">
        <v>49</v>
      </c>
      <c r="N4405" s="47">
        <v>1</v>
      </c>
      <c r="O4405" s="47">
        <f t="shared" si="870"/>
        <v>19.139999999999997</v>
      </c>
      <c r="P4405" s="52">
        <v>5.8</v>
      </c>
      <c r="Q4405" s="52">
        <f t="shared" si="871"/>
        <v>10.889999999999999</v>
      </c>
      <c r="R4405" s="21">
        <v>3.3</v>
      </c>
      <c r="S4405" s="21">
        <f t="shared" si="872"/>
        <v>19.139999999999997</v>
      </c>
      <c r="T4405" s="21">
        <v>5.8</v>
      </c>
      <c r="U4405" s="21" t="s">
        <v>43</v>
      </c>
      <c r="V4405" s="21" t="s">
        <v>43</v>
      </c>
      <c r="W4405" s="53">
        <v>27.849816666666666</v>
      </c>
      <c r="X4405" s="53">
        <v>-115.16436666666665</v>
      </c>
      <c r="Y4405" s="67">
        <f t="shared" si="873"/>
        <v>55.400000000000006</v>
      </c>
      <c r="Z4405" s="56">
        <v>13</v>
      </c>
      <c r="AA4405" s="21">
        <v>5</v>
      </c>
      <c r="AB4405" s="54" t="s">
        <v>44</v>
      </c>
      <c r="AC4405" s="21">
        <v>4</v>
      </c>
      <c r="AD4405" s="51">
        <v>18</v>
      </c>
      <c r="AE4405" s="51">
        <v>1</v>
      </c>
      <c r="AF4405" s="21">
        <v>31</v>
      </c>
      <c r="AG4405" s="54">
        <v>180</v>
      </c>
      <c r="AI4405" s="70">
        <f t="shared" si="866"/>
        <v>13.918999999999999</v>
      </c>
      <c r="AJ4405" s="71" t="s">
        <v>369</v>
      </c>
      <c r="AK4405" s="72">
        <f t="shared" si="867"/>
        <v>1.8310631406548505</v>
      </c>
      <c r="AL4405" s="73">
        <f t="shared" si="868"/>
        <v>1.8310631406548505</v>
      </c>
    </row>
    <row r="4406" spans="1:38">
      <c r="A4406" s="47" t="s">
        <v>272</v>
      </c>
      <c r="B4406" s="47" t="s">
        <v>178</v>
      </c>
      <c r="C4406" s="48">
        <v>40387</v>
      </c>
      <c r="D4406" s="49">
        <v>2010</v>
      </c>
      <c r="E4406" s="55">
        <v>0.41597222222222219</v>
      </c>
      <c r="F4406" s="55">
        <v>0.4465277777777778</v>
      </c>
      <c r="G4406" s="55">
        <f t="shared" si="869"/>
        <v>3.0555555555555614E-2</v>
      </c>
      <c r="H4406" s="21">
        <v>2</v>
      </c>
      <c r="I4406" s="56">
        <v>1</v>
      </c>
      <c r="J4406" s="56">
        <v>5</v>
      </c>
      <c r="K4406" s="56">
        <v>5</v>
      </c>
      <c r="L4406" s="14" t="s">
        <v>48</v>
      </c>
      <c r="M4406" s="14" t="s">
        <v>49</v>
      </c>
      <c r="N4406" s="47">
        <v>1</v>
      </c>
      <c r="O4406" s="47">
        <f t="shared" si="870"/>
        <v>19.139999999999997</v>
      </c>
      <c r="P4406" s="52">
        <v>5.8</v>
      </c>
      <c r="Q4406" s="52">
        <f t="shared" si="871"/>
        <v>10.889999999999999</v>
      </c>
      <c r="R4406" s="21">
        <v>3.3</v>
      </c>
      <c r="S4406" s="21">
        <f t="shared" si="872"/>
        <v>19.139999999999997</v>
      </c>
      <c r="T4406" s="21">
        <v>5.8</v>
      </c>
      <c r="U4406" s="21" t="s">
        <v>43</v>
      </c>
      <c r="V4406" s="21" t="s">
        <v>43</v>
      </c>
      <c r="W4406" s="53">
        <v>27.849816666666666</v>
      </c>
      <c r="X4406" s="53">
        <v>-115.16436666666665</v>
      </c>
      <c r="Y4406" s="67">
        <f t="shared" si="873"/>
        <v>55.400000000000006</v>
      </c>
      <c r="Z4406" s="56">
        <v>13</v>
      </c>
      <c r="AA4406" s="21">
        <v>5</v>
      </c>
      <c r="AB4406" s="54" t="s">
        <v>44</v>
      </c>
      <c r="AC4406" s="21">
        <v>4</v>
      </c>
      <c r="AD4406" s="51">
        <v>21</v>
      </c>
      <c r="AE4406" s="51">
        <v>1</v>
      </c>
      <c r="AF4406" s="21">
        <v>31</v>
      </c>
      <c r="AG4406" s="54">
        <v>180</v>
      </c>
      <c r="AI4406" s="70">
        <f t="shared" si="866"/>
        <v>16.045999999999999</v>
      </c>
      <c r="AJ4406" s="71" t="s">
        <v>369</v>
      </c>
      <c r="AK4406" s="72">
        <f t="shared" si="867"/>
        <v>2.5000862380340183</v>
      </c>
      <c r="AL4406" s="73">
        <f t="shared" si="868"/>
        <v>2.5000862380340183</v>
      </c>
    </row>
    <row r="4407" spans="1:38">
      <c r="A4407" s="47" t="s">
        <v>273</v>
      </c>
      <c r="B4407" s="47" t="s">
        <v>178</v>
      </c>
      <c r="C4407" s="48">
        <v>40387</v>
      </c>
      <c r="D4407" s="49">
        <v>2010</v>
      </c>
      <c r="E4407" s="55">
        <v>0.41597222222222219</v>
      </c>
      <c r="F4407" s="55">
        <v>0.4465277777777778</v>
      </c>
      <c r="G4407" s="55">
        <f t="shared" si="869"/>
        <v>3.0555555555555614E-2</v>
      </c>
      <c r="H4407" s="21">
        <v>2</v>
      </c>
      <c r="I4407" s="56">
        <v>1</v>
      </c>
      <c r="J4407" s="56">
        <v>5</v>
      </c>
      <c r="K4407" s="56">
        <v>5</v>
      </c>
      <c r="L4407" s="14" t="s">
        <v>48</v>
      </c>
      <c r="M4407" s="14" t="s">
        <v>49</v>
      </c>
      <c r="N4407" s="47">
        <v>1</v>
      </c>
      <c r="O4407" s="47">
        <f t="shared" si="870"/>
        <v>19.139999999999997</v>
      </c>
      <c r="P4407" s="52">
        <v>5.8</v>
      </c>
      <c r="Q4407" s="52">
        <f t="shared" si="871"/>
        <v>10.889999999999999</v>
      </c>
      <c r="R4407" s="21">
        <v>3.3</v>
      </c>
      <c r="S4407" s="21">
        <f t="shared" si="872"/>
        <v>19.139999999999997</v>
      </c>
      <c r="T4407" s="21">
        <v>5.8</v>
      </c>
      <c r="U4407" s="21" t="s">
        <v>43</v>
      </c>
      <c r="V4407" s="21" t="s">
        <v>43</v>
      </c>
      <c r="W4407" s="53">
        <v>27.849816666666666</v>
      </c>
      <c r="X4407" s="53">
        <v>-115.16436666666665</v>
      </c>
      <c r="Y4407" s="67">
        <f t="shared" si="873"/>
        <v>55.400000000000006</v>
      </c>
      <c r="Z4407" s="56">
        <v>13</v>
      </c>
      <c r="AA4407" s="21">
        <v>5</v>
      </c>
      <c r="AB4407" s="54" t="s">
        <v>46</v>
      </c>
      <c r="AC4407" s="21">
        <v>1</v>
      </c>
      <c r="AD4407" s="51">
        <v>18</v>
      </c>
      <c r="AE4407" s="51">
        <v>1</v>
      </c>
      <c r="AF4407" s="21">
        <v>3</v>
      </c>
      <c r="AG4407" s="54">
        <v>180</v>
      </c>
      <c r="AI4407" s="70">
        <f t="shared" ref="AI4407:AI4470" si="874">(0.748*AD4407)+1.2345</f>
        <v>14.698500000000001</v>
      </c>
      <c r="AJ4407" s="74">
        <f t="shared" ref="AJ4407:AJ4470" si="875">((POWER(AI4407*10,3.36))*2.24)/100000</f>
        <v>428.83019204754055</v>
      </c>
      <c r="AK4407" s="74">
        <f t="shared" ref="AK4407:AK4470" si="876">(0.0026*AJ4407)-0.61</f>
        <v>0.50495849932360548</v>
      </c>
      <c r="AL4407" s="73">
        <f t="shared" ref="AL4407:AL4470" si="877">IF(AK4407&gt;0,AK4407:AK4407,0)</f>
        <v>0.50495849932360548</v>
      </c>
    </row>
    <row r="4408" spans="1:38">
      <c r="A4408" s="47" t="s">
        <v>273</v>
      </c>
      <c r="B4408" s="47" t="s">
        <v>178</v>
      </c>
      <c r="C4408" s="48">
        <v>40387</v>
      </c>
      <c r="D4408" s="49">
        <v>2010</v>
      </c>
      <c r="E4408" s="55">
        <v>0.41597222222222219</v>
      </c>
      <c r="F4408" s="55">
        <v>0.4465277777777778</v>
      </c>
      <c r="G4408" s="55">
        <f t="shared" si="869"/>
        <v>3.0555555555555614E-2</v>
      </c>
      <c r="H4408" s="21">
        <v>2</v>
      </c>
      <c r="I4408" s="56">
        <v>1</v>
      </c>
      <c r="J4408" s="56">
        <v>5</v>
      </c>
      <c r="K4408" s="56">
        <v>5</v>
      </c>
      <c r="L4408" s="14" t="s">
        <v>48</v>
      </c>
      <c r="M4408" s="14" t="s">
        <v>49</v>
      </c>
      <c r="N4408" s="47">
        <v>1</v>
      </c>
      <c r="O4408" s="47">
        <f t="shared" si="870"/>
        <v>19.139999999999997</v>
      </c>
      <c r="P4408" s="52">
        <v>5.8</v>
      </c>
      <c r="Q4408" s="52">
        <f t="shared" si="871"/>
        <v>10.889999999999999</v>
      </c>
      <c r="R4408" s="21">
        <v>3.3</v>
      </c>
      <c r="S4408" s="21">
        <f t="shared" si="872"/>
        <v>19.139999999999997</v>
      </c>
      <c r="T4408" s="21">
        <v>5.8</v>
      </c>
      <c r="U4408" s="21" t="s">
        <v>43</v>
      </c>
      <c r="V4408" s="21" t="s">
        <v>43</v>
      </c>
      <c r="W4408" s="53">
        <v>27.849816666666666</v>
      </c>
      <c r="X4408" s="53">
        <v>-115.16436666666665</v>
      </c>
      <c r="Y4408" s="67">
        <f t="shared" si="873"/>
        <v>55.400000000000006</v>
      </c>
      <c r="Z4408" s="56">
        <v>13</v>
      </c>
      <c r="AA4408" s="21">
        <v>5</v>
      </c>
      <c r="AB4408" s="54" t="s">
        <v>46</v>
      </c>
      <c r="AC4408" s="21">
        <v>1</v>
      </c>
      <c r="AD4408" s="51">
        <v>21</v>
      </c>
      <c r="AE4408" s="51">
        <v>1</v>
      </c>
      <c r="AF4408" s="21">
        <v>3</v>
      </c>
      <c r="AG4408" s="54">
        <v>180</v>
      </c>
      <c r="AI4408" s="70">
        <f t="shared" si="874"/>
        <v>16.942499999999999</v>
      </c>
      <c r="AJ4408" s="74">
        <f t="shared" si="875"/>
        <v>691.21379845369552</v>
      </c>
      <c r="AK4408" s="74">
        <f t="shared" si="876"/>
        <v>1.1871558759796081</v>
      </c>
      <c r="AL4408" s="73">
        <f t="shared" si="877"/>
        <v>1.1871558759796081</v>
      </c>
    </row>
    <row r="4409" spans="1:38">
      <c r="A4409" s="47" t="s">
        <v>273</v>
      </c>
      <c r="B4409" s="47" t="s">
        <v>178</v>
      </c>
      <c r="C4409" s="48">
        <v>40387</v>
      </c>
      <c r="D4409" s="49">
        <v>2010</v>
      </c>
      <c r="E4409" s="55">
        <v>0.41597222222222219</v>
      </c>
      <c r="F4409" s="55">
        <v>0.4465277777777778</v>
      </c>
      <c r="G4409" s="55">
        <f t="shared" si="869"/>
        <v>3.0555555555555614E-2</v>
      </c>
      <c r="H4409" s="21">
        <v>2</v>
      </c>
      <c r="I4409" s="56">
        <v>1</v>
      </c>
      <c r="J4409" s="56">
        <v>5</v>
      </c>
      <c r="K4409" s="56">
        <v>5</v>
      </c>
      <c r="L4409" s="14" t="s">
        <v>48</v>
      </c>
      <c r="M4409" s="14" t="s">
        <v>49</v>
      </c>
      <c r="N4409" s="47">
        <v>1</v>
      </c>
      <c r="O4409" s="47">
        <f t="shared" si="870"/>
        <v>19.139999999999997</v>
      </c>
      <c r="P4409" s="52">
        <v>5.8</v>
      </c>
      <c r="Q4409" s="52">
        <f t="shared" si="871"/>
        <v>10.889999999999999</v>
      </c>
      <c r="R4409" s="21">
        <v>3.3</v>
      </c>
      <c r="S4409" s="21">
        <f t="shared" si="872"/>
        <v>19.139999999999997</v>
      </c>
      <c r="T4409" s="21">
        <v>5.8</v>
      </c>
      <c r="U4409" s="21" t="s">
        <v>43</v>
      </c>
      <c r="V4409" s="21" t="s">
        <v>43</v>
      </c>
      <c r="W4409" s="53">
        <v>27.849816666666666</v>
      </c>
      <c r="X4409" s="53">
        <v>-115.16436666666665</v>
      </c>
      <c r="Y4409" s="67">
        <f t="shared" si="873"/>
        <v>55.400000000000006</v>
      </c>
      <c r="Z4409" s="56">
        <v>13</v>
      </c>
      <c r="AA4409" s="21">
        <v>5</v>
      </c>
      <c r="AB4409" s="54" t="s">
        <v>46</v>
      </c>
      <c r="AC4409" s="21">
        <v>1</v>
      </c>
      <c r="AD4409" s="51">
        <v>23</v>
      </c>
      <c r="AE4409" s="51">
        <v>1</v>
      </c>
      <c r="AF4409" s="21">
        <v>3</v>
      </c>
      <c r="AG4409" s="54">
        <v>180</v>
      </c>
      <c r="AI4409" s="70">
        <f t="shared" si="874"/>
        <v>18.438500000000001</v>
      </c>
      <c r="AJ4409" s="74">
        <f t="shared" si="875"/>
        <v>918.51444961025391</v>
      </c>
      <c r="AK4409" s="74">
        <f t="shared" si="876"/>
        <v>1.7781375689866601</v>
      </c>
      <c r="AL4409" s="73">
        <f t="shared" si="877"/>
        <v>1.7781375689866601</v>
      </c>
    </row>
    <row r="4410" spans="1:38">
      <c r="A4410" s="47" t="s">
        <v>273</v>
      </c>
      <c r="B4410" s="47" t="s">
        <v>178</v>
      </c>
      <c r="C4410" s="48">
        <v>40387</v>
      </c>
      <c r="D4410" s="49">
        <v>2010</v>
      </c>
      <c r="E4410" s="55">
        <v>0.41597222222222219</v>
      </c>
      <c r="F4410" s="55">
        <v>0.4465277777777778</v>
      </c>
      <c r="G4410" s="55">
        <f t="shared" si="869"/>
        <v>3.0555555555555614E-2</v>
      </c>
      <c r="H4410" s="21">
        <v>2</v>
      </c>
      <c r="I4410" s="56">
        <v>1</v>
      </c>
      <c r="J4410" s="56">
        <v>5</v>
      </c>
      <c r="K4410" s="56">
        <v>5</v>
      </c>
      <c r="L4410" s="14" t="s">
        <v>48</v>
      </c>
      <c r="M4410" s="14" t="s">
        <v>49</v>
      </c>
      <c r="N4410" s="47">
        <v>1</v>
      </c>
      <c r="O4410" s="47">
        <f t="shared" si="870"/>
        <v>19.139999999999997</v>
      </c>
      <c r="P4410" s="52">
        <v>5.8</v>
      </c>
      <c r="Q4410" s="52">
        <f t="shared" si="871"/>
        <v>10.889999999999999</v>
      </c>
      <c r="R4410" s="21">
        <v>3.3</v>
      </c>
      <c r="S4410" s="21">
        <f t="shared" si="872"/>
        <v>19.139999999999997</v>
      </c>
      <c r="T4410" s="21">
        <v>5.8</v>
      </c>
      <c r="U4410" s="21" t="s">
        <v>43</v>
      </c>
      <c r="V4410" s="21" t="s">
        <v>43</v>
      </c>
      <c r="W4410" s="53">
        <v>27.849816666666666</v>
      </c>
      <c r="X4410" s="53">
        <v>-115.16436666666665</v>
      </c>
      <c r="Y4410" s="67">
        <f t="shared" si="873"/>
        <v>55.400000000000006</v>
      </c>
      <c r="Z4410" s="56">
        <v>13</v>
      </c>
      <c r="AA4410" s="21">
        <v>5</v>
      </c>
      <c r="AB4410" s="54" t="s">
        <v>46</v>
      </c>
      <c r="AC4410" s="21">
        <v>2</v>
      </c>
      <c r="AD4410" s="51">
        <v>25</v>
      </c>
      <c r="AE4410" s="51">
        <v>1</v>
      </c>
      <c r="AF4410" s="21">
        <v>7</v>
      </c>
      <c r="AG4410" s="54">
        <v>180</v>
      </c>
      <c r="AI4410" s="70">
        <f t="shared" si="874"/>
        <v>19.9345</v>
      </c>
      <c r="AJ4410" s="74">
        <f t="shared" si="875"/>
        <v>1193.7736391278531</v>
      </c>
      <c r="AK4410" s="74">
        <f t="shared" si="876"/>
        <v>2.4938114617324181</v>
      </c>
      <c r="AL4410" s="73">
        <f t="shared" si="877"/>
        <v>2.4938114617324181</v>
      </c>
    </row>
    <row r="4411" spans="1:38">
      <c r="A4411" s="47" t="s">
        <v>273</v>
      </c>
      <c r="B4411" s="47" t="s">
        <v>178</v>
      </c>
      <c r="C4411" s="48">
        <v>40387</v>
      </c>
      <c r="D4411" s="49">
        <v>2010</v>
      </c>
      <c r="E4411" s="55">
        <v>0.41597222222222219</v>
      </c>
      <c r="F4411" s="55">
        <v>0.4465277777777778</v>
      </c>
      <c r="G4411" s="55">
        <f t="shared" si="869"/>
        <v>3.0555555555555614E-2</v>
      </c>
      <c r="H4411" s="21">
        <v>2</v>
      </c>
      <c r="I4411" s="56">
        <v>1</v>
      </c>
      <c r="J4411" s="56">
        <v>5</v>
      </c>
      <c r="K4411" s="56">
        <v>5</v>
      </c>
      <c r="L4411" s="14" t="s">
        <v>48</v>
      </c>
      <c r="M4411" s="14" t="s">
        <v>49</v>
      </c>
      <c r="N4411" s="47">
        <v>1</v>
      </c>
      <c r="O4411" s="47">
        <f t="shared" si="870"/>
        <v>19.139999999999997</v>
      </c>
      <c r="P4411" s="52">
        <v>5.8</v>
      </c>
      <c r="Q4411" s="52">
        <f t="shared" si="871"/>
        <v>10.889999999999999</v>
      </c>
      <c r="R4411" s="21">
        <v>3.3</v>
      </c>
      <c r="S4411" s="21">
        <f t="shared" si="872"/>
        <v>19.139999999999997</v>
      </c>
      <c r="T4411" s="21">
        <v>5.8</v>
      </c>
      <c r="U4411" s="21" t="s">
        <v>43</v>
      </c>
      <c r="V4411" s="21" t="s">
        <v>43</v>
      </c>
      <c r="W4411" s="53">
        <v>27.849816666666666</v>
      </c>
      <c r="X4411" s="53">
        <v>-115.16436666666665</v>
      </c>
      <c r="Y4411" s="67">
        <f t="shared" si="873"/>
        <v>55.400000000000006</v>
      </c>
      <c r="Z4411" s="56">
        <v>13</v>
      </c>
      <c r="AA4411" s="21">
        <v>5</v>
      </c>
      <c r="AB4411" s="54" t="s">
        <v>46</v>
      </c>
      <c r="AC4411" s="21">
        <v>3</v>
      </c>
      <c r="AD4411" s="51">
        <v>20</v>
      </c>
      <c r="AE4411" s="51">
        <v>1</v>
      </c>
      <c r="AF4411" s="21">
        <v>11</v>
      </c>
      <c r="AG4411" s="54">
        <v>180</v>
      </c>
      <c r="AI4411" s="70">
        <f t="shared" si="874"/>
        <v>16.194500000000001</v>
      </c>
      <c r="AJ4411" s="74">
        <f t="shared" si="875"/>
        <v>593.9131834357014</v>
      </c>
      <c r="AK4411" s="74">
        <f t="shared" si="876"/>
        <v>0.93417427693282351</v>
      </c>
      <c r="AL4411" s="73">
        <f t="shared" si="877"/>
        <v>0.93417427693282351</v>
      </c>
    </row>
    <row r="4412" spans="1:38">
      <c r="A4412" s="47" t="s">
        <v>273</v>
      </c>
      <c r="B4412" s="47" t="s">
        <v>178</v>
      </c>
      <c r="C4412" s="48">
        <v>40387</v>
      </c>
      <c r="D4412" s="49">
        <v>2010</v>
      </c>
      <c r="E4412" s="55">
        <v>0.41597222222222219</v>
      </c>
      <c r="F4412" s="55">
        <v>0.4465277777777778</v>
      </c>
      <c r="G4412" s="55">
        <f t="shared" si="869"/>
        <v>3.0555555555555614E-2</v>
      </c>
      <c r="H4412" s="21">
        <v>2</v>
      </c>
      <c r="I4412" s="56">
        <v>1</v>
      </c>
      <c r="J4412" s="56">
        <v>5</v>
      </c>
      <c r="K4412" s="56">
        <v>5</v>
      </c>
      <c r="L4412" s="14" t="s">
        <v>48</v>
      </c>
      <c r="M4412" s="14" t="s">
        <v>49</v>
      </c>
      <c r="N4412" s="47">
        <v>1</v>
      </c>
      <c r="O4412" s="47">
        <f t="shared" si="870"/>
        <v>19.139999999999997</v>
      </c>
      <c r="P4412" s="52">
        <v>5.8</v>
      </c>
      <c r="Q4412" s="52">
        <f t="shared" si="871"/>
        <v>10.889999999999999</v>
      </c>
      <c r="R4412" s="21">
        <v>3.3</v>
      </c>
      <c r="S4412" s="21">
        <f t="shared" si="872"/>
        <v>19.139999999999997</v>
      </c>
      <c r="T4412" s="21">
        <v>5.8</v>
      </c>
      <c r="U4412" s="21" t="s">
        <v>43</v>
      </c>
      <c r="V4412" s="21" t="s">
        <v>43</v>
      </c>
      <c r="W4412" s="53">
        <v>27.849816666666666</v>
      </c>
      <c r="X4412" s="53">
        <v>-115.16436666666665</v>
      </c>
      <c r="Y4412" s="67">
        <f t="shared" si="873"/>
        <v>55.400000000000006</v>
      </c>
      <c r="Z4412" s="56">
        <v>13</v>
      </c>
      <c r="AA4412" s="21">
        <v>5</v>
      </c>
      <c r="AB4412" s="54" t="s">
        <v>46</v>
      </c>
      <c r="AC4412" s="21">
        <v>3</v>
      </c>
      <c r="AD4412" s="51">
        <v>22</v>
      </c>
      <c r="AE4412" s="51">
        <v>1</v>
      </c>
      <c r="AF4412" s="21">
        <v>11</v>
      </c>
      <c r="AG4412" s="54">
        <v>180</v>
      </c>
      <c r="AI4412" s="70">
        <f t="shared" si="874"/>
        <v>17.6905</v>
      </c>
      <c r="AJ4412" s="74">
        <f t="shared" si="875"/>
        <v>799.19872211710003</v>
      </c>
      <c r="AK4412" s="74">
        <f t="shared" si="876"/>
        <v>1.4679166775044603</v>
      </c>
      <c r="AL4412" s="73">
        <f t="shared" si="877"/>
        <v>1.4679166775044603</v>
      </c>
    </row>
    <row r="4413" spans="1:38">
      <c r="A4413" s="47" t="s">
        <v>273</v>
      </c>
      <c r="B4413" s="47" t="s">
        <v>178</v>
      </c>
      <c r="C4413" s="48">
        <v>40387</v>
      </c>
      <c r="D4413" s="49">
        <v>2010</v>
      </c>
      <c r="E4413" s="55">
        <v>0.41597222222222219</v>
      </c>
      <c r="F4413" s="55">
        <v>0.4465277777777778</v>
      </c>
      <c r="G4413" s="55">
        <f t="shared" si="869"/>
        <v>3.0555555555555614E-2</v>
      </c>
      <c r="H4413" s="21">
        <v>2</v>
      </c>
      <c r="I4413" s="56">
        <v>1</v>
      </c>
      <c r="J4413" s="56">
        <v>5</v>
      </c>
      <c r="K4413" s="56">
        <v>5</v>
      </c>
      <c r="L4413" s="14" t="s">
        <v>48</v>
      </c>
      <c r="M4413" s="14" t="s">
        <v>49</v>
      </c>
      <c r="N4413" s="47">
        <v>1</v>
      </c>
      <c r="O4413" s="47">
        <f t="shared" si="870"/>
        <v>19.139999999999997</v>
      </c>
      <c r="P4413" s="52">
        <v>5.8</v>
      </c>
      <c r="Q4413" s="52">
        <f t="shared" si="871"/>
        <v>10.889999999999999</v>
      </c>
      <c r="R4413" s="21">
        <v>3.3</v>
      </c>
      <c r="S4413" s="21">
        <f t="shared" si="872"/>
        <v>19.139999999999997</v>
      </c>
      <c r="T4413" s="21">
        <v>5.8</v>
      </c>
      <c r="U4413" s="21" t="s">
        <v>43</v>
      </c>
      <c r="V4413" s="21" t="s">
        <v>43</v>
      </c>
      <c r="W4413" s="53">
        <v>27.849816666666666</v>
      </c>
      <c r="X4413" s="53">
        <v>-115.16436666666665</v>
      </c>
      <c r="Y4413" s="67">
        <f t="shared" si="873"/>
        <v>55.400000000000006</v>
      </c>
      <c r="Z4413" s="56">
        <v>13</v>
      </c>
      <c r="AA4413" s="21">
        <v>5</v>
      </c>
      <c r="AB4413" s="54" t="s">
        <v>46</v>
      </c>
      <c r="AC4413" s="21">
        <v>3</v>
      </c>
      <c r="AD4413" s="51">
        <v>23</v>
      </c>
      <c r="AE4413" s="51">
        <v>1</v>
      </c>
      <c r="AF4413" s="21">
        <v>11</v>
      </c>
      <c r="AG4413" s="54">
        <v>180</v>
      </c>
      <c r="AI4413" s="70">
        <f t="shared" si="874"/>
        <v>18.438500000000001</v>
      </c>
      <c r="AJ4413" s="74">
        <f t="shared" si="875"/>
        <v>918.51444961025391</v>
      </c>
      <c r="AK4413" s="74">
        <f t="shared" si="876"/>
        <v>1.7781375689866601</v>
      </c>
      <c r="AL4413" s="73">
        <f t="shared" si="877"/>
        <v>1.7781375689866601</v>
      </c>
    </row>
    <row r="4414" spans="1:38">
      <c r="A4414" s="47" t="s">
        <v>273</v>
      </c>
      <c r="B4414" s="47" t="s">
        <v>178</v>
      </c>
      <c r="C4414" s="48">
        <v>40387</v>
      </c>
      <c r="D4414" s="49">
        <v>2010</v>
      </c>
      <c r="E4414" s="55">
        <v>0.41597222222222219</v>
      </c>
      <c r="F4414" s="55">
        <v>0.4465277777777778</v>
      </c>
      <c r="G4414" s="55">
        <f t="shared" si="869"/>
        <v>3.0555555555555614E-2</v>
      </c>
      <c r="H4414" s="21">
        <v>2</v>
      </c>
      <c r="I4414" s="56">
        <v>1</v>
      </c>
      <c r="J4414" s="56">
        <v>5</v>
      </c>
      <c r="K4414" s="56">
        <v>5</v>
      </c>
      <c r="L4414" s="14" t="s">
        <v>48</v>
      </c>
      <c r="M4414" s="14" t="s">
        <v>49</v>
      </c>
      <c r="N4414" s="47">
        <v>1</v>
      </c>
      <c r="O4414" s="47">
        <f t="shared" si="870"/>
        <v>19.139999999999997</v>
      </c>
      <c r="P4414" s="52">
        <v>5.8</v>
      </c>
      <c r="Q4414" s="52">
        <f t="shared" si="871"/>
        <v>10.889999999999999</v>
      </c>
      <c r="R4414" s="21">
        <v>3.3</v>
      </c>
      <c r="S4414" s="21">
        <f t="shared" si="872"/>
        <v>19.139999999999997</v>
      </c>
      <c r="T4414" s="21">
        <v>5.8</v>
      </c>
      <c r="U4414" s="21" t="s">
        <v>43</v>
      </c>
      <c r="V4414" s="21" t="s">
        <v>43</v>
      </c>
      <c r="W4414" s="53">
        <v>27.849816666666666</v>
      </c>
      <c r="X4414" s="53">
        <v>-115.16436666666665</v>
      </c>
      <c r="Y4414" s="67">
        <f t="shared" si="873"/>
        <v>55.400000000000006</v>
      </c>
      <c r="Z4414" s="56">
        <v>13</v>
      </c>
      <c r="AA4414" s="21">
        <v>5</v>
      </c>
      <c r="AB4414" s="54" t="s">
        <v>46</v>
      </c>
      <c r="AC4414" s="21">
        <v>3</v>
      </c>
      <c r="AD4414" s="51">
        <v>24</v>
      </c>
      <c r="AE4414" s="51">
        <v>1</v>
      </c>
      <c r="AF4414" s="21">
        <v>11</v>
      </c>
      <c r="AG4414" s="54">
        <v>180</v>
      </c>
      <c r="AI4414" s="70">
        <f t="shared" si="874"/>
        <v>19.186499999999999</v>
      </c>
      <c r="AJ4414" s="74">
        <f t="shared" si="875"/>
        <v>1049.8173965226345</v>
      </c>
      <c r="AK4414" s="74">
        <f t="shared" si="876"/>
        <v>2.1195252309588497</v>
      </c>
      <c r="AL4414" s="73">
        <f t="shared" si="877"/>
        <v>2.1195252309588497</v>
      </c>
    </row>
    <row r="4415" spans="1:38">
      <c r="A4415" s="47" t="s">
        <v>273</v>
      </c>
      <c r="B4415" s="47" t="s">
        <v>178</v>
      </c>
      <c r="C4415" s="48">
        <v>40387</v>
      </c>
      <c r="D4415" s="49">
        <v>2010</v>
      </c>
      <c r="E4415" s="55">
        <v>0.41597222222222219</v>
      </c>
      <c r="F4415" s="55">
        <v>0.4465277777777778</v>
      </c>
      <c r="G4415" s="55">
        <f t="shared" si="869"/>
        <v>3.0555555555555614E-2</v>
      </c>
      <c r="H4415" s="21">
        <v>2</v>
      </c>
      <c r="I4415" s="56">
        <v>1</v>
      </c>
      <c r="J4415" s="56">
        <v>5</v>
      </c>
      <c r="K4415" s="56">
        <v>5</v>
      </c>
      <c r="L4415" s="14" t="s">
        <v>48</v>
      </c>
      <c r="M4415" s="14" t="s">
        <v>49</v>
      </c>
      <c r="N4415" s="47">
        <v>1</v>
      </c>
      <c r="O4415" s="47">
        <f t="shared" si="870"/>
        <v>19.139999999999997</v>
      </c>
      <c r="P4415" s="52">
        <v>5.8</v>
      </c>
      <c r="Q4415" s="52">
        <f t="shared" si="871"/>
        <v>10.889999999999999</v>
      </c>
      <c r="R4415" s="21">
        <v>3.3</v>
      </c>
      <c r="S4415" s="21">
        <f t="shared" si="872"/>
        <v>19.139999999999997</v>
      </c>
      <c r="T4415" s="21">
        <v>5.8</v>
      </c>
      <c r="U4415" s="21" t="s">
        <v>43</v>
      </c>
      <c r="V4415" s="21" t="s">
        <v>43</v>
      </c>
      <c r="W4415" s="53">
        <v>27.849816666666666</v>
      </c>
      <c r="X4415" s="53">
        <v>-115.16436666666665</v>
      </c>
      <c r="Y4415" s="67">
        <f t="shared" si="873"/>
        <v>55.400000000000006</v>
      </c>
      <c r="Z4415" s="56">
        <v>13</v>
      </c>
      <c r="AA4415" s="21">
        <v>5</v>
      </c>
      <c r="AB4415" s="54" t="s">
        <v>46</v>
      </c>
      <c r="AC4415" s="21">
        <v>3</v>
      </c>
      <c r="AD4415" s="51">
        <v>25</v>
      </c>
      <c r="AE4415" s="51">
        <v>1</v>
      </c>
      <c r="AF4415" s="21">
        <v>11</v>
      </c>
      <c r="AG4415" s="54">
        <v>180</v>
      </c>
      <c r="AI4415" s="70">
        <f t="shared" si="874"/>
        <v>19.9345</v>
      </c>
      <c r="AJ4415" s="74">
        <f t="shared" si="875"/>
        <v>1193.7736391278531</v>
      </c>
      <c r="AK4415" s="74">
        <f t="shared" si="876"/>
        <v>2.4938114617324181</v>
      </c>
      <c r="AL4415" s="73">
        <f t="shared" si="877"/>
        <v>2.4938114617324181</v>
      </c>
    </row>
    <row r="4416" spans="1:38">
      <c r="A4416" s="47" t="s">
        <v>273</v>
      </c>
      <c r="B4416" s="47" t="s">
        <v>178</v>
      </c>
      <c r="C4416" s="48">
        <v>40387</v>
      </c>
      <c r="D4416" s="49">
        <v>2010</v>
      </c>
      <c r="E4416" s="55">
        <v>0.41597222222222219</v>
      </c>
      <c r="F4416" s="55">
        <v>0.4465277777777778</v>
      </c>
      <c r="G4416" s="55">
        <f t="shared" si="869"/>
        <v>3.0555555555555614E-2</v>
      </c>
      <c r="H4416" s="21">
        <v>2</v>
      </c>
      <c r="I4416" s="56">
        <v>1</v>
      </c>
      <c r="J4416" s="56">
        <v>5</v>
      </c>
      <c r="K4416" s="56">
        <v>5</v>
      </c>
      <c r="L4416" s="14" t="s">
        <v>48</v>
      </c>
      <c r="M4416" s="14" t="s">
        <v>49</v>
      </c>
      <c r="N4416" s="47">
        <v>1</v>
      </c>
      <c r="O4416" s="47">
        <f t="shared" si="870"/>
        <v>19.139999999999997</v>
      </c>
      <c r="P4416" s="52">
        <v>5.8</v>
      </c>
      <c r="Q4416" s="52">
        <f t="shared" si="871"/>
        <v>10.889999999999999</v>
      </c>
      <c r="R4416" s="21">
        <v>3.3</v>
      </c>
      <c r="S4416" s="21">
        <f t="shared" si="872"/>
        <v>19.139999999999997</v>
      </c>
      <c r="T4416" s="21">
        <v>5.8</v>
      </c>
      <c r="U4416" s="21" t="s">
        <v>43</v>
      </c>
      <c r="V4416" s="21" t="s">
        <v>43</v>
      </c>
      <c r="W4416" s="53">
        <v>27.849816666666666</v>
      </c>
      <c r="X4416" s="53">
        <v>-115.16436666666665</v>
      </c>
      <c r="Y4416" s="67">
        <f t="shared" si="873"/>
        <v>55.400000000000006</v>
      </c>
      <c r="Z4416" s="56">
        <v>13</v>
      </c>
      <c r="AA4416" s="21">
        <v>5</v>
      </c>
      <c r="AB4416" s="54" t="s">
        <v>46</v>
      </c>
      <c r="AC4416" s="21">
        <v>4</v>
      </c>
      <c r="AD4416" s="51">
        <v>19</v>
      </c>
      <c r="AE4416" s="51">
        <v>1</v>
      </c>
      <c r="AF4416" s="21">
        <v>16</v>
      </c>
      <c r="AG4416" s="54">
        <v>180</v>
      </c>
      <c r="AI4416" s="70">
        <f t="shared" si="874"/>
        <v>15.4465</v>
      </c>
      <c r="AJ4416" s="74">
        <f t="shared" si="875"/>
        <v>506.66058069508574</v>
      </c>
      <c r="AK4416" s="74">
        <f t="shared" si="876"/>
        <v>0.70731750980722297</v>
      </c>
      <c r="AL4416" s="73">
        <f t="shared" si="877"/>
        <v>0.70731750980722297</v>
      </c>
    </row>
    <row r="4417" spans="1:38">
      <c r="A4417" s="47" t="s">
        <v>273</v>
      </c>
      <c r="B4417" s="47" t="s">
        <v>178</v>
      </c>
      <c r="C4417" s="48">
        <v>40387</v>
      </c>
      <c r="D4417" s="49">
        <v>2010</v>
      </c>
      <c r="E4417" s="55">
        <v>0.41597222222222219</v>
      </c>
      <c r="F4417" s="55">
        <v>0.4465277777777778</v>
      </c>
      <c r="G4417" s="55">
        <f t="shared" si="869"/>
        <v>3.0555555555555614E-2</v>
      </c>
      <c r="H4417" s="21">
        <v>2</v>
      </c>
      <c r="I4417" s="56">
        <v>1</v>
      </c>
      <c r="J4417" s="56">
        <v>5</v>
      </c>
      <c r="K4417" s="56">
        <v>5</v>
      </c>
      <c r="L4417" s="14" t="s">
        <v>48</v>
      </c>
      <c r="M4417" s="14" t="s">
        <v>49</v>
      </c>
      <c r="N4417" s="47">
        <v>1</v>
      </c>
      <c r="O4417" s="47">
        <f t="shared" si="870"/>
        <v>19.139999999999997</v>
      </c>
      <c r="P4417" s="52">
        <v>5.8</v>
      </c>
      <c r="Q4417" s="52">
        <f t="shared" si="871"/>
        <v>10.889999999999999</v>
      </c>
      <c r="R4417" s="21">
        <v>3.3</v>
      </c>
      <c r="S4417" s="21">
        <f t="shared" si="872"/>
        <v>19.139999999999997</v>
      </c>
      <c r="T4417" s="21">
        <v>5.8</v>
      </c>
      <c r="U4417" s="21" t="s">
        <v>43</v>
      </c>
      <c r="V4417" s="21" t="s">
        <v>43</v>
      </c>
      <c r="W4417" s="53">
        <v>27.849816666666666</v>
      </c>
      <c r="X4417" s="53">
        <v>-115.16436666666665</v>
      </c>
      <c r="Y4417" s="67">
        <f t="shared" si="873"/>
        <v>55.400000000000006</v>
      </c>
      <c r="Z4417" s="56">
        <v>13</v>
      </c>
      <c r="AA4417" s="21">
        <v>5</v>
      </c>
      <c r="AB4417" s="54" t="s">
        <v>46</v>
      </c>
      <c r="AC4417" s="21">
        <v>4</v>
      </c>
      <c r="AD4417" s="51">
        <v>22</v>
      </c>
      <c r="AE4417" s="51">
        <v>1</v>
      </c>
      <c r="AF4417" s="21">
        <v>16</v>
      </c>
      <c r="AG4417" s="54">
        <v>180</v>
      </c>
      <c r="AI4417" s="70">
        <f t="shared" si="874"/>
        <v>17.6905</v>
      </c>
      <c r="AJ4417" s="74">
        <f t="shared" si="875"/>
        <v>799.19872211710003</v>
      </c>
      <c r="AK4417" s="74">
        <f t="shared" si="876"/>
        <v>1.4679166775044603</v>
      </c>
      <c r="AL4417" s="73">
        <f t="shared" si="877"/>
        <v>1.4679166775044603</v>
      </c>
    </row>
    <row r="4418" spans="1:38">
      <c r="A4418" s="47" t="s">
        <v>273</v>
      </c>
      <c r="B4418" s="47" t="s">
        <v>178</v>
      </c>
      <c r="C4418" s="48">
        <v>40387</v>
      </c>
      <c r="D4418" s="49">
        <v>2010</v>
      </c>
      <c r="E4418" s="55">
        <v>0.41597222222222219</v>
      </c>
      <c r="F4418" s="55">
        <v>0.4465277777777778</v>
      </c>
      <c r="G4418" s="55">
        <f t="shared" si="869"/>
        <v>3.0555555555555614E-2</v>
      </c>
      <c r="H4418" s="21">
        <v>2</v>
      </c>
      <c r="I4418" s="56">
        <v>1</v>
      </c>
      <c r="J4418" s="56">
        <v>5</v>
      </c>
      <c r="K4418" s="56">
        <v>5</v>
      </c>
      <c r="L4418" s="14" t="s">
        <v>48</v>
      </c>
      <c r="M4418" s="14" t="s">
        <v>49</v>
      </c>
      <c r="N4418" s="47">
        <v>1</v>
      </c>
      <c r="O4418" s="47">
        <f t="shared" si="870"/>
        <v>19.139999999999997</v>
      </c>
      <c r="P4418" s="52">
        <v>5.8</v>
      </c>
      <c r="Q4418" s="52">
        <f t="shared" si="871"/>
        <v>10.889999999999999</v>
      </c>
      <c r="R4418" s="21">
        <v>3.3</v>
      </c>
      <c r="S4418" s="21">
        <f t="shared" si="872"/>
        <v>19.139999999999997</v>
      </c>
      <c r="T4418" s="21">
        <v>5.8</v>
      </c>
      <c r="U4418" s="21" t="s">
        <v>43</v>
      </c>
      <c r="V4418" s="21" t="s">
        <v>43</v>
      </c>
      <c r="W4418" s="53">
        <v>27.849816666666666</v>
      </c>
      <c r="X4418" s="53">
        <v>-115.16436666666665</v>
      </c>
      <c r="Y4418" s="67">
        <f t="shared" si="873"/>
        <v>55.400000000000006</v>
      </c>
      <c r="Z4418" s="56">
        <v>13</v>
      </c>
      <c r="AA4418" s="21">
        <v>5</v>
      </c>
      <c r="AB4418" s="54" t="s">
        <v>46</v>
      </c>
      <c r="AC4418" s="21">
        <v>4</v>
      </c>
      <c r="AD4418" s="51">
        <v>23</v>
      </c>
      <c r="AE4418" s="51">
        <v>1</v>
      </c>
      <c r="AF4418" s="21">
        <v>16</v>
      </c>
      <c r="AG4418" s="54">
        <v>180</v>
      </c>
      <c r="AI4418" s="70">
        <f t="shared" si="874"/>
        <v>18.438500000000001</v>
      </c>
      <c r="AJ4418" s="74">
        <f t="shared" si="875"/>
        <v>918.51444961025391</v>
      </c>
      <c r="AK4418" s="74">
        <f t="shared" si="876"/>
        <v>1.7781375689866601</v>
      </c>
      <c r="AL4418" s="73">
        <f t="shared" si="877"/>
        <v>1.7781375689866601</v>
      </c>
    </row>
    <row r="4419" spans="1:38">
      <c r="A4419" s="47" t="s">
        <v>273</v>
      </c>
      <c r="B4419" s="47" t="s">
        <v>178</v>
      </c>
      <c r="C4419" s="48">
        <v>40387</v>
      </c>
      <c r="D4419" s="49">
        <v>2010</v>
      </c>
      <c r="E4419" s="55">
        <v>0.41597222222222219</v>
      </c>
      <c r="F4419" s="55">
        <v>0.4465277777777778</v>
      </c>
      <c r="G4419" s="55">
        <f t="shared" si="869"/>
        <v>3.0555555555555614E-2</v>
      </c>
      <c r="H4419" s="21">
        <v>2</v>
      </c>
      <c r="I4419" s="56">
        <v>1</v>
      </c>
      <c r="J4419" s="56">
        <v>5</v>
      </c>
      <c r="K4419" s="56">
        <v>5</v>
      </c>
      <c r="L4419" s="14" t="s">
        <v>48</v>
      </c>
      <c r="M4419" s="14" t="s">
        <v>49</v>
      </c>
      <c r="N4419" s="47">
        <v>1</v>
      </c>
      <c r="O4419" s="47">
        <f t="shared" si="870"/>
        <v>19.139999999999997</v>
      </c>
      <c r="P4419" s="52">
        <v>5.8</v>
      </c>
      <c r="Q4419" s="52">
        <f t="shared" si="871"/>
        <v>10.889999999999999</v>
      </c>
      <c r="R4419" s="21">
        <v>3.3</v>
      </c>
      <c r="S4419" s="21">
        <f t="shared" si="872"/>
        <v>19.139999999999997</v>
      </c>
      <c r="T4419" s="21">
        <v>5.8</v>
      </c>
      <c r="U4419" s="21" t="s">
        <v>43</v>
      </c>
      <c r="V4419" s="21" t="s">
        <v>43</v>
      </c>
      <c r="W4419" s="53">
        <v>27.849816666666666</v>
      </c>
      <c r="X4419" s="53">
        <v>-115.16436666666665</v>
      </c>
      <c r="Y4419" s="67">
        <f t="shared" si="873"/>
        <v>55.400000000000006</v>
      </c>
      <c r="Z4419" s="56">
        <v>13</v>
      </c>
      <c r="AA4419" s="21">
        <v>5</v>
      </c>
      <c r="AB4419" s="54" t="s">
        <v>46</v>
      </c>
      <c r="AC4419" s="21">
        <v>4</v>
      </c>
      <c r="AD4419" s="51">
        <v>24</v>
      </c>
      <c r="AE4419" s="51">
        <v>1</v>
      </c>
      <c r="AF4419" s="21">
        <v>16</v>
      </c>
      <c r="AG4419" s="54">
        <v>180</v>
      </c>
      <c r="AI4419" s="70">
        <f t="shared" si="874"/>
        <v>19.186499999999999</v>
      </c>
      <c r="AJ4419" s="74">
        <f t="shared" si="875"/>
        <v>1049.8173965226345</v>
      </c>
      <c r="AK4419" s="74">
        <f t="shared" si="876"/>
        <v>2.1195252309588497</v>
      </c>
      <c r="AL4419" s="73">
        <f t="shared" si="877"/>
        <v>2.1195252309588497</v>
      </c>
    </row>
    <row r="4420" spans="1:38">
      <c r="A4420" s="47" t="s">
        <v>273</v>
      </c>
      <c r="B4420" s="47" t="s">
        <v>178</v>
      </c>
      <c r="C4420" s="48">
        <v>40387</v>
      </c>
      <c r="D4420" s="49">
        <v>2010</v>
      </c>
      <c r="E4420" s="55">
        <v>0.41597222222222219</v>
      </c>
      <c r="F4420" s="55">
        <v>0.4465277777777778</v>
      </c>
      <c r="G4420" s="55">
        <f t="shared" si="869"/>
        <v>3.0555555555555614E-2</v>
      </c>
      <c r="H4420" s="21">
        <v>2</v>
      </c>
      <c r="I4420" s="56">
        <v>1</v>
      </c>
      <c r="J4420" s="56">
        <v>5</v>
      </c>
      <c r="K4420" s="56">
        <v>5</v>
      </c>
      <c r="L4420" s="14" t="s">
        <v>48</v>
      </c>
      <c r="M4420" s="14" t="s">
        <v>49</v>
      </c>
      <c r="N4420" s="47">
        <v>1</v>
      </c>
      <c r="O4420" s="47">
        <f t="shared" si="870"/>
        <v>19.139999999999997</v>
      </c>
      <c r="P4420" s="52">
        <v>5.8</v>
      </c>
      <c r="Q4420" s="52">
        <f t="shared" si="871"/>
        <v>10.889999999999999</v>
      </c>
      <c r="R4420" s="21">
        <v>3.3</v>
      </c>
      <c r="S4420" s="21">
        <f t="shared" si="872"/>
        <v>19.139999999999997</v>
      </c>
      <c r="T4420" s="21">
        <v>5.8</v>
      </c>
      <c r="U4420" s="21" t="s">
        <v>43</v>
      </c>
      <c r="V4420" s="21" t="s">
        <v>43</v>
      </c>
      <c r="W4420" s="53">
        <v>27.849816666666666</v>
      </c>
      <c r="X4420" s="53">
        <v>-115.16436666666665</v>
      </c>
      <c r="Y4420" s="67">
        <f t="shared" si="873"/>
        <v>55.400000000000006</v>
      </c>
      <c r="Z4420" s="56">
        <v>13</v>
      </c>
      <c r="AA4420" s="21">
        <v>5</v>
      </c>
      <c r="AB4420" s="54" t="s">
        <v>46</v>
      </c>
      <c r="AC4420" s="21">
        <v>4</v>
      </c>
      <c r="AD4420" s="51">
        <v>24</v>
      </c>
      <c r="AE4420" s="51">
        <v>1</v>
      </c>
      <c r="AF4420" s="21">
        <v>16</v>
      </c>
      <c r="AG4420" s="54">
        <v>180</v>
      </c>
      <c r="AI4420" s="70">
        <f t="shared" si="874"/>
        <v>19.186499999999999</v>
      </c>
      <c r="AJ4420" s="74">
        <f t="shared" si="875"/>
        <v>1049.8173965226345</v>
      </c>
      <c r="AK4420" s="74">
        <f t="shared" si="876"/>
        <v>2.1195252309588497</v>
      </c>
      <c r="AL4420" s="73">
        <f t="shared" si="877"/>
        <v>2.1195252309588497</v>
      </c>
    </row>
    <row r="4421" spans="1:38">
      <c r="A4421" s="47" t="s">
        <v>273</v>
      </c>
      <c r="B4421" s="47" t="s">
        <v>178</v>
      </c>
      <c r="C4421" s="48">
        <v>40387</v>
      </c>
      <c r="D4421" s="49">
        <v>2010</v>
      </c>
      <c r="E4421" s="55">
        <v>0.41597222222222219</v>
      </c>
      <c r="F4421" s="55">
        <v>0.4465277777777778</v>
      </c>
      <c r="G4421" s="55">
        <f t="shared" si="869"/>
        <v>3.0555555555555614E-2</v>
      </c>
      <c r="H4421" s="21">
        <v>2</v>
      </c>
      <c r="I4421" s="56">
        <v>1</v>
      </c>
      <c r="J4421" s="56">
        <v>5</v>
      </c>
      <c r="K4421" s="56">
        <v>5</v>
      </c>
      <c r="L4421" s="14" t="s">
        <v>48</v>
      </c>
      <c r="M4421" s="14" t="s">
        <v>49</v>
      </c>
      <c r="N4421" s="47">
        <v>1</v>
      </c>
      <c r="O4421" s="47">
        <f t="shared" si="870"/>
        <v>19.139999999999997</v>
      </c>
      <c r="P4421" s="52">
        <v>5.8</v>
      </c>
      <c r="Q4421" s="52">
        <f t="shared" si="871"/>
        <v>10.889999999999999</v>
      </c>
      <c r="R4421" s="21">
        <v>3.3</v>
      </c>
      <c r="S4421" s="21">
        <f t="shared" si="872"/>
        <v>19.139999999999997</v>
      </c>
      <c r="T4421" s="21">
        <v>5.8</v>
      </c>
      <c r="U4421" s="21" t="s">
        <v>43</v>
      </c>
      <c r="V4421" s="21" t="s">
        <v>43</v>
      </c>
      <c r="W4421" s="53">
        <v>27.849816666666666</v>
      </c>
      <c r="X4421" s="53">
        <v>-115.16436666666665</v>
      </c>
      <c r="Y4421" s="67">
        <f t="shared" si="873"/>
        <v>55.400000000000006</v>
      </c>
      <c r="Z4421" s="56">
        <v>13</v>
      </c>
      <c r="AA4421" s="21">
        <v>5</v>
      </c>
      <c r="AB4421" s="54" t="s">
        <v>46</v>
      </c>
      <c r="AC4421" s="21">
        <v>4</v>
      </c>
      <c r="AD4421" s="51">
        <v>26</v>
      </c>
      <c r="AE4421" s="51">
        <v>1</v>
      </c>
      <c r="AF4421" s="21">
        <v>16</v>
      </c>
      <c r="AG4421" s="54">
        <v>180</v>
      </c>
      <c r="AI4421" s="70">
        <f t="shared" si="874"/>
        <v>20.682500000000001</v>
      </c>
      <c r="AJ4421" s="74">
        <f t="shared" si="875"/>
        <v>1351.0586714113065</v>
      </c>
      <c r="AK4421" s="74">
        <f t="shared" si="876"/>
        <v>2.9027525456693968</v>
      </c>
      <c r="AL4421" s="73">
        <f t="shared" si="877"/>
        <v>2.9027525456693968</v>
      </c>
    </row>
    <row r="4422" spans="1:38">
      <c r="A4422" s="47" t="s">
        <v>273</v>
      </c>
      <c r="B4422" s="47" t="s">
        <v>178</v>
      </c>
      <c r="C4422" s="48">
        <v>40387</v>
      </c>
      <c r="D4422" s="49">
        <v>2010</v>
      </c>
      <c r="E4422" s="55">
        <v>0.41597222222222219</v>
      </c>
      <c r="F4422" s="55">
        <v>0.4465277777777778</v>
      </c>
      <c r="G4422" s="55">
        <f t="shared" si="869"/>
        <v>3.0555555555555614E-2</v>
      </c>
      <c r="H4422" s="21">
        <v>2</v>
      </c>
      <c r="I4422" s="56">
        <v>1</v>
      </c>
      <c r="J4422" s="56">
        <v>5</v>
      </c>
      <c r="K4422" s="56">
        <v>5</v>
      </c>
      <c r="L4422" s="14" t="s">
        <v>48</v>
      </c>
      <c r="M4422" s="14" t="s">
        <v>49</v>
      </c>
      <c r="N4422" s="47">
        <v>1</v>
      </c>
      <c r="O4422" s="47">
        <f t="shared" si="870"/>
        <v>19.139999999999997</v>
      </c>
      <c r="P4422" s="52">
        <v>5.8</v>
      </c>
      <c r="Q4422" s="52">
        <f t="shared" si="871"/>
        <v>10.889999999999999</v>
      </c>
      <c r="R4422" s="21">
        <v>3.3</v>
      </c>
      <c r="S4422" s="21">
        <f t="shared" si="872"/>
        <v>19.139999999999997</v>
      </c>
      <c r="T4422" s="21">
        <v>5.8</v>
      </c>
      <c r="U4422" s="21" t="s">
        <v>43</v>
      </c>
      <c r="V4422" s="21" t="s">
        <v>43</v>
      </c>
      <c r="W4422" s="53">
        <v>27.849816666666666</v>
      </c>
      <c r="X4422" s="53">
        <v>-115.16436666666665</v>
      </c>
      <c r="Y4422" s="67">
        <f t="shared" si="873"/>
        <v>55.400000000000006</v>
      </c>
      <c r="Z4422" s="56">
        <v>13</v>
      </c>
      <c r="AA4422" s="21">
        <v>5</v>
      </c>
      <c r="AB4422" s="54" t="s">
        <v>46</v>
      </c>
      <c r="AC4422" s="21">
        <v>5</v>
      </c>
      <c r="AD4422" s="51">
        <v>23</v>
      </c>
      <c r="AE4422" s="51">
        <v>1</v>
      </c>
      <c r="AF4422" s="21">
        <v>22</v>
      </c>
      <c r="AG4422" s="54">
        <v>180</v>
      </c>
      <c r="AI4422" s="70">
        <f t="shared" si="874"/>
        <v>18.438500000000001</v>
      </c>
      <c r="AJ4422" s="74">
        <f t="shared" si="875"/>
        <v>918.51444961025391</v>
      </c>
      <c r="AK4422" s="74">
        <f t="shared" si="876"/>
        <v>1.7781375689866601</v>
      </c>
      <c r="AL4422" s="73">
        <f t="shared" si="877"/>
        <v>1.7781375689866601</v>
      </c>
    </row>
    <row r="4423" spans="1:38">
      <c r="A4423" s="47" t="s">
        <v>273</v>
      </c>
      <c r="B4423" s="47" t="s">
        <v>178</v>
      </c>
      <c r="C4423" s="48">
        <v>40387</v>
      </c>
      <c r="D4423" s="49">
        <v>2010</v>
      </c>
      <c r="E4423" s="55">
        <v>0.41597222222222219</v>
      </c>
      <c r="F4423" s="55">
        <v>0.4465277777777778</v>
      </c>
      <c r="G4423" s="55">
        <f t="shared" si="869"/>
        <v>3.0555555555555614E-2</v>
      </c>
      <c r="H4423" s="21">
        <v>2</v>
      </c>
      <c r="I4423" s="56">
        <v>1</v>
      </c>
      <c r="J4423" s="56">
        <v>5</v>
      </c>
      <c r="K4423" s="56">
        <v>5</v>
      </c>
      <c r="L4423" s="14" t="s">
        <v>48</v>
      </c>
      <c r="M4423" s="14" t="s">
        <v>49</v>
      </c>
      <c r="N4423" s="47">
        <v>1</v>
      </c>
      <c r="O4423" s="47">
        <f t="shared" si="870"/>
        <v>19.139999999999997</v>
      </c>
      <c r="P4423" s="52">
        <v>5.8</v>
      </c>
      <c r="Q4423" s="52">
        <f t="shared" si="871"/>
        <v>10.889999999999999</v>
      </c>
      <c r="R4423" s="21">
        <v>3.3</v>
      </c>
      <c r="S4423" s="21">
        <f t="shared" si="872"/>
        <v>19.139999999999997</v>
      </c>
      <c r="T4423" s="21">
        <v>5.8</v>
      </c>
      <c r="U4423" s="21" t="s">
        <v>43</v>
      </c>
      <c r="V4423" s="21" t="s">
        <v>43</v>
      </c>
      <c r="W4423" s="53">
        <v>27.849816666666666</v>
      </c>
      <c r="X4423" s="53">
        <v>-115.16436666666665</v>
      </c>
      <c r="Y4423" s="67">
        <f t="shared" si="873"/>
        <v>55.400000000000006</v>
      </c>
      <c r="Z4423" s="56">
        <v>13</v>
      </c>
      <c r="AA4423" s="21">
        <v>5</v>
      </c>
      <c r="AB4423" s="54" t="s">
        <v>46</v>
      </c>
      <c r="AC4423" s="21">
        <v>6</v>
      </c>
      <c r="AD4423" s="51">
        <v>22</v>
      </c>
      <c r="AE4423" s="51">
        <v>1</v>
      </c>
      <c r="AF4423" s="21">
        <v>25</v>
      </c>
      <c r="AG4423" s="54">
        <v>180</v>
      </c>
      <c r="AI4423" s="70">
        <f t="shared" si="874"/>
        <v>17.6905</v>
      </c>
      <c r="AJ4423" s="74">
        <f t="shared" si="875"/>
        <v>799.19872211710003</v>
      </c>
      <c r="AK4423" s="74">
        <f t="shared" si="876"/>
        <v>1.4679166775044603</v>
      </c>
      <c r="AL4423" s="73">
        <f t="shared" si="877"/>
        <v>1.4679166775044603</v>
      </c>
    </row>
    <row r="4424" spans="1:38">
      <c r="A4424" s="47" t="s">
        <v>273</v>
      </c>
      <c r="B4424" s="47" t="s">
        <v>178</v>
      </c>
      <c r="C4424" s="48">
        <v>40387</v>
      </c>
      <c r="D4424" s="49">
        <v>2010</v>
      </c>
      <c r="E4424" s="55">
        <v>0.41597222222222219</v>
      </c>
      <c r="F4424" s="55">
        <v>0.4465277777777778</v>
      </c>
      <c r="G4424" s="55">
        <f t="shared" si="869"/>
        <v>3.0555555555555614E-2</v>
      </c>
      <c r="H4424" s="21">
        <v>2</v>
      </c>
      <c r="I4424" s="56">
        <v>1</v>
      </c>
      <c r="J4424" s="56">
        <v>5</v>
      </c>
      <c r="K4424" s="56">
        <v>5</v>
      </c>
      <c r="L4424" s="14" t="s">
        <v>48</v>
      </c>
      <c r="M4424" s="14" t="s">
        <v>49</v>
      </c>
      <c r="N4424" s="47">
        <v>1</v>
      </c>
      <c r="O4424" s="47">
        <f t="shared" si="870"/>
        <v>19.139999999999997</v>
      </c>
      <c r="P4424" s="52">
        <v>5.8</v>
      </c>
      <c r="Q4424" s="52">
        <f t="shared" si="871"/>
        <v>10.889999999999999</v>
      </c>
      <c r="R4424" s="21">
        <v>3.3</v>
      </c>
      <c r="S4424" s="21">
        <f t="shared" si="872"/>
        <v>19.139999999999997</v>
      </c>
      <c r="T4424" s="21">
        <v>5.8</v>
      </c>
      <c r="U4424" s="21" t="s">
        <v>43</v>
      </c>
      <c r="V4424" s="21" t="s">
        <v>43</v>
      </c>
      <c r="W4424" s="53">
        <v>27.849816666666666</v>
      </c>
      <c r="X4424" s="53">
        <v>-115.16436666666665</v>
      </c>
      <c r="Y4424" s="67">
        <f t="shared" si="873"/>
        <v>55.400000000000006</v>
      </c>
      <c r="Z4424" s="56">
        <v>13</v>
      </c>
      <c r="AA4424" s="21">
        <v>5</v>
      </c>
      <c r="AB4424" s="54" t="s">
        <v>46</v>
      </c>
      <c r="AC4424" s="21">
        <v>6</v>
      </c>
      <c r="AD4424" s="51">
        <v>23</v>
      </c>
      <c r="AE4424" s="51">
        <v>1</v>
      </c>
      <c r="AF4424" s="21">
        <v>25</v>
      </c>
      <c r="AG4424" s="54">
        <v>180</v>
      </c>
      <c r="AI4424" s="70">
        <f t="shared" si="874"/>
        <v>18.438500000000001</v>
      </c>
      <c r="AJ4424" s="74">
        <f t="shared" si="875"/>
        <v>918.51444961025391</v>
      </c>
      <c r="AK4424" s="74">
        <f t="shared" si="876"/>
        <v>1.7781375689866601</v>
      </c>
      <c r="AL4424" s="73">
        <f t="shared" si="877"/>
        <v>1.7781375689866601</v>
      </c>
    </row>
    <row r="4425" spans="1:38">
      <c r="A4425" s="47" t="s">
        <v>273</v>
      </c>
      <c r="B4425" s="47" t="s">
        <v>178</v>
      </c>
      <c r="C4425" s="48">
        <v>40387</v>
      </c>
      <c r="D4425" s="49">
        <v>2010</v>
      </c>
      <c r="E4425" s="55">
        <v>0.41597222222222219</v>
      </c>
      <c r="F4425" s="55">
        <v>0.4465277777777778</v>
      </c>
      <c r="G4425" s="55">
        <f t="shared" si="869"/>
        <v>3.0555555555555614E-2</v>
      </c>
      <c r="H4425" s="21">
        <v>2</v>
      </c>
      <c r="I4425" s="56">
        <v>1</v>
      </c>
      <c r="J4425" s="56">
        <v>5</v>
      </c>
      <c r="K4425" s="56">
        <v>5</v>
      </c>
      <c r="L4425" s="14" t="s">
        <v>48</v>
      </c>
      <c r="M4425" s="14" t="s">
        <v>49</v>
      </c>
      <c r="N4425" s="47">
        <v>1</v>
      </c>
      <c r="O4425" s="47">
        <f t="shared" si="870"/>
        <v>19.139999999999997</v>
      </c>
      <c r="P4425" s="52">
        <v>5.8</v>
      </c>
      <c r="Q4425" s="52">
        <f t="shared" si="871"/>
        <v>10.889999999999999</v>
      </c>
      <c r="R4425" s="21">
        <v>3.3</v>
      </c>
      <c r="S4425" s="21">
        <f t="shared" si="872"/>
        <v>19.139999999999997</v>
      </c>
      <c r="T4425" s="21">
        <v>5.8</v>
      </c>
      <c r="U4425" s="21" t="s">
        <v>43</v>
      </c>
      <c r="V4425" s="21" t="s">
        <v>43</v>
      </c>
      <c r="W4425" s="53">
        <v>27.849816666666666</v>
      </c>
      <c r="X4425" s="53">
        <v>-115.16436666666665</v>
      </c>
      <c r="Y4425" s="67">
        <f t="shared" si="873"/>
        <v>55.400000000000006</v>
      </c>
      <c r="Z4425" s="56">
        <v>13</v>
      </c>
      <c r="AA4425" s="21">
        <v>5</v>
      </c>
      <c r="AB4425" s="54" t="s">
        <v>46</v>
      </c>
      <c r="AC4425" s="21">
        <v>6</v>
      </c>
      <c r="AD4425" s="51">
        <v>25</v>
      </c>
      <c r="AE4425" s="51">
        <v>1</v>
      </c>
      <c r="AF4425" s="21">
        <v>25</v>
      </c>
      <c r="AG4425" s="54">
        <v>180</v>
      </c>
      <c r="AI4425" s="70">
        <f t="shared" si="874"/>
        <v>19.9345</v>
      </c>
      <c r="AJ4425" s="74">
        <f t="shared" si="875"/>
        <v>1193.7736391278531</v>
      </c>
      <c r="AK4425" s="74">
        <f t="shared" si="876"/>
        <v>2.4938114617324181</v>
      </c>
      <c r="AL4425" s="73">
        <f t="shared" si="877"/>
        <v>2.4938114617324181</v>
      </c>
    </row>
    <row r="4426" spans="1:38">
      <c r="A4426" s="47" t="s">
        <v>273</v>
      </c>
      <c r="B4426" s="47" t="s">
        <v>178</v>
      </c>
      <c r="C4426" s="48">
        <v>40387</v>
      </c>
      <c r="D4426" s="49">
        <v>2010</v>
      </c>
      <c r="E4426" s="55">
        <v>0.41597222222222219</v>
      </c>
      <c r="F4426" s="55">
        <v>0.4465277777777778</v>
      </c>
      <c r="G4426" s="55">
        <f t="shared" si="869"/>
        <v>3.0555555555555614E-2</v>
      </c>
      <c r="H4426" s="21">
        <v>2</v>
      </c>
      <c r="I4426" s="56">
        <v>1</v>
      </c>
      <c r="J4426" s="56">
        <v>5</v>
      </c>
      <c r="K4426" s="56">
        <v>5</v>
      </c>
      <c r="L4426" s="14" t="s">
        <v>48</v>
      </c>
      <c r="M4426" s="14" t="s">
        <v>49</v>
      </c>
      <c r="N4426" s="47">
        <v>1</v>
      </c>
      <c r="O4426" s="47">
        <f t="shared" si="870"/>
        <v>19.139999999999997</v>
      </c>
      <c r="P4426" s="52">
        <v>5.8</v>
      </c>
      <c r="Q4426" s="52">
        <f t="shared" si="871"/>
        <v>10.889999999999999</v>
      </c>
      <c r="R4426" s="21">
        <v>3.3</v>
      </c>
      <c r="S4426" s="21">
        <f t="shared" si="872"/>
        <v>19.139999999999997</v>
      </c>
      <c r="T4426" s="21">
        <v>5.8</v>
      </c>
      <c r="U4426" s="21" t="s">
        <v>43</v>
      </c>
      <c r="V4426" s="21" t="s">
        <v>43</v>
      </c>
      <c r="W4426" s="53">
        <v>27.849816666666666</v>
      </c>
      <c r="X4426" s="53">
        <v>-115.16436666666665</v>
      </c>
      <c r="Y4426" s="67">
        <f t="shared" si="873"/>
        <v>55.400000000000006</v>
      </c>
      <c r="Z4426" s="56">
        <v>13</v>
      </c>
      <c r="AA4426" s="21">
        <v>5</v>
      </c>
      <c r="AB4426" s="54" t="s">
        <v>46</v>
      </c>
      <c r="AC4426" s="21">
        <v>7</v>
      </c>
      <c r="AD4426" s="51">
        <v>19</v>
      </c>
      <c r="AE4426" s="51">
        <v>1</v>
      </c>
      <c r="AF4426" s="21">
        <v>33</v>
      </c>
      <c r="AG4426" s="54">
        <v>180</v>
      </c>
      <c r="AI4426" s="70">
        <f t="shared" si="874"/>
        <v>15.4465</v>
      </c>
      <c r="AJ4426" s="74">
        <f t="shared" si="875"/>
        <v>506.66058069508574</v>
      </c>
      <c r="AK4426" s="74">
        <f t="shared" si="876"/>
        <v>0.70731750980722297</v>
      </c>
      <c r="AL4426" s="73">
        <f t="shared" si="877"/>
        <v>0.70731750980722297</v>
      </c>
    </row>
    <row r="4427" spans="1:38">
      <c r="A4427" s="47" t="s">
        <v>273</v>
      </c>
      <c r="B4427" s="47" t="s">
        <v>178</v>
      </c>
      <c r="C4427" s="48">
        <v>40387</v>
      </c>
      <c r="D4427" s="49">
        <v>2010</v>
      </c>
      <c r="E4427" s="55">
        <v>0.41597222222222219</v>
      </c>
      <c r="F4427" s="55">
        <v>0.4465277777777778</v>
      </c>
      <c r="G4427" s="55">
        <f t="shared" si="869"/>
        <v>3.0555555555555614E-2</v>
      </c>
      <c r="H4427" s="21">
        <v>2</v>
      </c>
      <c r="I4427" s="56">
        <v>1</v>
      </c>
      <c r="J4427" s="56">
        <v>5</v>
      </c>
      <c r="K4427" s="56">
        <v>5</v>
      </c>
      <c r="L4427" s="14" t="s">
        <v>48</v>
      </c>
      <c r="M4427" s="14" t="s">
        <v>49</v>
      </c>
      <c r="N4427" s="47">
        <v>1</v>
      </c>
      <c r="O4427" s="47">
        <f t="shared" si="870"/>
        <v>19.139999999999997</v>
      </c>
      <c r="P4427" s="52">
        <v>5.8</v>
      </c>
      <c r="Q4427" s="52">
        <f t="shared" si="871"/>
        <v>10.889999999999999</v>
      </c>
      <c r="R4427" s="21">
        <v>3.3</v>
      </c>
      <c r="S4427" s="21">
        <f t="shared" si="872"/>
        <v>19.139999999999997</v>
      </c>
      <c r="T4427" s="21">
        <v>5.8</v>
      </c>
      <c r="U4427" s="21" t="s">
        <v>43</v>
      </c>
      <c r="V4427" s="21" t="s">
        <v>43</v>
      </c>
      <c r="W4427" s="53">
        <v>27.849816666666666</v>
      </c>
      <c r="X4427" s="53">
        <v>-115.16436666666665</v>
      </c>
      <c r="Y4427" s="67">
        <f t="shared" si="873"/>
        <v>55.400000000000006</v>
      </c>
      <c r="Z4427" s="56">
        <v>13</v>
      </c>
      <c r="AA4427" s="21">
        <v>5</v>
      </c>
      <c r="AB4427" s="54" t="s">
        <v>46</v>
      </c>
      <c r="AC4427" s="21">
        <v>7</v>
      </c>
      <c r="AD4427" s="51">
        <v>20</v>
      </c>
      <c r="AE4427" s="51">
        <v>1</v>
      </c>
      <c r="AF4427" s="21">
        <v>33</v>
      </c>
      <c r="AG4427" s="54">
        <v>180</v>
      </c>
      <c r="AI4427" s="70">
        <f t="shared" si="874"/>
        <v>16.194500000000001</v>
      </c>
      <c r="AJ4427" s="74">
        <f t="shared" si="875"/>
        <v>593.9131834357014</v>
      </c>
      <c r="AK4427" s="74">
        <f t="shared" si="876"/>
        <v>0.93417427693282351</v>
      </c>
      <c r="AL4427" s="73">
        <f t="shared" si="877"/>
        <v>0.93417427693282351</v>
      </c>
    </row>
    <row r="4428" spans="1:38">
      <c r="A4428" s="47" t="s">
        <v>273</v>
      </c>
      <c r="B4428" s="47" t="s">
        <v>178</v>
      </c>
      <c r="C4428" s="48">
        <v>40387</v>
      </c>
      <c r="D4428" s="49">
        <v>2010</v>
      </c>
      <c r="E4428" s="55">
        <v>0.41597222222222219</v>
      </c>
      <c r="F4428" s="55">
        <v>0.4465277777777778</v>
      </c>
      <c r="G4428" s="55">
        <f t="shared" si="869"/>
        <v>3.0555555555555614E-2</v>
      </c>
      <c r="H4428" s="21">
        <v>2</v>
      </c>
      <c r="I4428" s="56">
        <v>1</v>
      </c>
      <c r="J4428" s="56">
        <v>5</v>
      </c>
      <c r="K4428" s="56">
        <v>5</v>
      </c>
      <c r="L4428" s="14" t="s">
        <v>48</v>
      </c>
      <c r="M4428" s="14" t="s">
        <v>49</v>
      </c>
      <c r="N4428" s="47">
        <v>1</v>
      </c>
      <c r="O4428" s="47">
        <f t="shared" si="870"/>
        <v>19.139999999999997</v>
      </c>
      <c r="P4428" s="52">
        <v>5.8</v>
      </c>
      <c r="Q4428" s="52">
        <f t="shared" si="871"/>
        <v>10.889999999999999</v>
      </c>
      <c r="R4428" s="21">
        <v>3.3</v>
      </c>
      <c r="S4428" s="21">
        <f t="shared" si="872"/>
        <v>19.139999999999997</v>
      </c>
      <c r="T4428" s="21">
        <v>5.8</v>
      </c>
      <c r="U4428" s="21" t="s">
        <v>43</v>
      </c>
      <c r="V4428" s="21" t="s">
        <v>43</v>
      </c>
      <c r="W4428" s="53">
        <v>27.849816666666666</v>
      </c>
      <c r="X4428" s="53">
        <v>-115.16436666666665</v>
      </c>
      <c r="Y4428" s="67">
        <f t="shared" si="873"/>
        <v>55.400000000000006</v>
      </c>
      <c r="Z4428" s="56">
        <v>13</v>
      </c>
      <c r="AA4428" s="21">
        <v>5</v>
      </c>
      <c r="AB4428" s="54" t="s">
        <v>46</v>
      </c>
      <c r="AC4428" s="21">
        <v>7</v>
      </c>
      <c r="AD4428" s="51">
        <v>20</v>
      </c>
      <c r="AE4428" s="51">
        <v>1</v>
      </c>
      <c r="AF4428" s="21">
        <v>33</v>
      </c>
      <c r="AG4428" s="54">
        <v>180</v>
      </c>
      <c r="AI4428" s="70">
        <f t="shared" si="874"/>
        <v>16.194500000000001</v>
      </c>
      <c r="AJ4428" s="74">
        <f t="shared" si="875"/>
        <v>593.9131834357014</v>
      </c>
      <c r="AK4428" s="74">
        <f t="shared" si="876"/>
        <v>0.93417427693282351</v>
      </c>
      <c r="AL4428" s="73">
        <f t="shared" si="877"/>
        <v>0.93417427693282351</v>
      </c>
    </row>
    <row r="4429" spans="1:38">
      <c r="A4429" s="47" t="s">
        <v>273</v>
      </c>
      <c r="B4429" s="47" t="s">
        <v>178</v>
      </c>
      <c r="C4429" s="48">
        <v>40387</v>
      </c>
      <c r="D4429" s="49">
        <v>2010</v>
      </c>
      <c r="E4429" s="55">
        <v>0.41597222222222219</v>
      </c>
      <c r="F4429" s="55">
        <v>0.4465277777777778</v>
      </c>
      <c r="G4429" s="55">
        <f t="shared" si="869"/>
        <v>3.0555555555555614E-2</v>
      </c>
      <c r="H4429" s="21">
        <v>2</v>
      </c>
      <c r="I4429" s="56">
        <v>1</v>
      </c>
      <c r="J4429" s="56">
        <v>5</v>
      </c>
      <c r="K4429" s="56">
        <v>5</v>
      </c>
      <c r="L4429" s="14" t="s">
        <v>48</v>
      </c>
      <c r="M4429" s="14" t="s">
        <v>49</v>
      </c>
      <c r="N4429" s="47">
        <v>1</v>
      </c>
      <c r="O4429" s="47">
        <f t="shared" si="870"/>
        <v>19.139999999999997</v>
      </c>
      <c r="P4429" s="52">
        <v>5.8</v>
      </c>
      <c r="Q4429" s="52">
        <f t="shared" si="871"/>
        <v>10.889999999999999</v>
      </c>
      <c r="R4429" s="21">
        <v>3.3</v>
      </c>
      <c r="S4429" s="21">
        <f t="shared" si="872"/>
        <v>19.139999999999997</v>
      </c>
      <c r="T4429" s="21">
        <v>5.8</v>
      </c>
      <c r="U4429" s="21" t="s">
        <v>43</v>
      </c>
      <c r="V4429" s="21" t="s">
        <v>43</v>
      </c>
      <c r="W4429" s="53">
        <v>27.849816666666666</v>
      </c>
      <c r="X4429" s="53">
        <v>-115.16436666666665</v>
      </c>
      <c r="Y4429" s="67">
        <f t="shared" si="873"/>
        <v>55.400000000000006</v>
      </c>
      <c r="Z4429" s="56">
        <v>13</v>
      </c>
      <c r="AA4429" s="21">
        <v>5</v>
      </c>
      <c r="AB4429" s="54" t="s">
        <v>46</v>
      </c>
      <c r="AC4429" s="21">
        <v>7</v>
      </c>
      <c r="AD4429" s="51">
        <v>21</v>
      </c>
      <c r="AE4429" s="51">
        <v>1</v>
      </c>
      <c r="AF4429" s="21">
        <v>33</v>
      </c>
      <c r="AG4429" s="54">
        <v>180</v>
      </c>
      <c r="AI4429" s="70">
        <f t="shared" si="874"/>
        <v>16.942499999999999</v>
      </c>
      <c r="AJ4429" s="74">
        <f t="shared" si="875"/>
        <v>691.21379845369552</v>
      </c>
      <c r="AK4429" s="74">
        <f t="shared" si="876"/>
        <v>1.1871558759796081</v>
      </c>
      <c r="AL4429" s="73">
        <f t="shared" si="877"/>
        <v>1.1871558759796081</v>
      </c>
    </row>
    <row r="4430" spans="1:38">
      <c r="A4430" s="47" t="s">
        <v>273</v>
      </c>
      <c r="B4430" s="47" t="s">
        <v>178</v>
      </c>
      <c r="C4430" s="48">
        <v>40387</v>
      </c>
      <c r="D4430" s="49">
        <v>2010</v>
      </c>
      <c r="E4430" s="55">
        <v>0.41597222222222219</v>
      </c>
      <c r="F4430" s="55">
        <v>0.4465277777777778</v>
      </c>
      <c r="G4430" s="55">
        <f t="shared" si="869"/>
        <v>3.0555555555555614E-2</v>
      </c>
      <c r="H4430" s="21">
        <v>2</v>
      </c>
      <c r="I4430" s="56">
        <v>1</v>
      </c>
      <c r="J4430" s="56">
        <v>5</v>
      </c>
      <c r="K4430" s="56">
        <v>5</v>
      </c>
      <c r="L4430" s="14" t="s">
        <v>48</v>
      </c>
      <c r="M4430" s="14" t="s">
        <v>49</v>
      </c>
      <c r="N4430" s="47">
        <v>1</v>
      </c>
      <c r="O4430" s="47">
        <f t="shared" si="870"/>
        <v>19.139999999999997</v>
      </c>
      <c r="P4430" s="52">
        <v>5.8</v>
      </c>
      <c r="Q4430" s="52">
        <f t="shared" si="871"/>
        <v>10.889999999999999</v>
      </c>
      <c r="R4430" s="21">
        <v>3.3</v>
      </c>
      <c r="S4430" s="21">
        <f t="shared" si="872"/>
        <v>19.139999999999997</v>
      </c>
      <c r="T4430" s="21">
        <v>5.8</v>
      </c>
      <c r="U4430" s="21" t="s">
        <v>43</v>
      </c>
      <c r="V4430" s="21" t="s">
        <v>43</v>
      </c>
      <c r="W4430" s="53">
        <v>27.849816666666666</v>
      </c>
      <c r="X4430" s="53">
        <v>-115.16436666666665</v>
      </c>
      <c r="Y4430" s="67">
        <f t="shared" si="873"/>
        <v>55.400000000000006</v>
      </c>
      <c r="Z4430" s="56">
        <v>13</v>
      </c>
      <c r="AA4430" s="21">
        <v>5</v>
      </c>
      <c r="AB4430" s="54" t="s">
        <v>46</v>
      </c>
      <c r="AC4430" s="21">
        <v>7</v>
      </c>
      <c r="AD4430" s="51">
        <v>21</v>
      </c>
      <c r="AE4430" s="51">
        <v>1</v>
      </c>
      <c r="AF4430" s="21">
        <v>33</v>
      </c>
      <c r="AG4430" s="54">
        <v>180</v>
      </c>
      <c r="AI4430" s="70">
        <f t="shared" si="874"/>
        <v>16.942499999999999</v>
      </c>
      <c r="AJ4430" s="74">
        <f t="shared" si="875"/>
        <v>691.21379845369552</v>
      </c>
      <c r="AK4430" s="74">
        <f t="shared" si="876"/>
        <v>1.1871558759796081</v>
      </c>
      <c r="AL4430" s="73">
        <f t="shared" si="877"/>
        <v>1.1871558759796081</v>
      </c>
    </row>
    <row r="4431" spans="1:38">
      <c r="A4431" s="47" t="s">
        <v>273</v>
      </c>
      <c r="B4431" s="47" t="s">
        <v>178</v>
      </c>
      <c r="C4431" s="48">
        <v>40387</v>
      </c>
      <c r="D4431" s="49">
        <v>2010</v>
      </c>
      <c r="E4431" s="55">
        <v>0.41597222222222219</v>
      </c>
      <c r="F4431" s="55">
        <v>0.4465277777777778</v>
      </c>
      <c r="G4431" s="55">
        <f t="shared" si="869"/>
        <v>3.0555555555555614E-2</v>
      </c>
      <c r="H4431" s="21">
        <v>2</v>
      </c>
      <c r="I4431" s="56">
        <v>1</v>
      </c>
      <c r="J4431" s="56">
        <v>5</v>
      </c>
      <c r="K4431" s="56">
        <v>5</v>
      </c>
      <c r="L4431" s="14" t="s">
        <v>48</v>
      </c>
      <c r="M4431" s="14" t="s">
        <v>49</v>
      </c>
      <c r="N4431" s="47">
        <v>1</v>
      </c>
      <c r="O4431" s="47">
        <f t="shared" si="870"/>
        <v>19.139999999999997</v>
      </c>
      <c r="P4431" s="52">
        <v>5.8</v>
      </c>
      <c r="Q4431" s="52">
        <f t="shared" si="871"/>
        <v>10.889999999999999</v>
      </c>
      <c r="R4431" s="21">
        <v>3.3</v>
      </c>
      <c r="S4431" s="21">
        <f t="shared" si="872"/>
        <v>19.139999999999997</v>
      </c>
      <c r="T4431" s="21">
        <v>5.8</v>
      </c>
      <c r="U4431" s="21" t="s">
        <v>43</v>
      </c>
      <c r="V4431" s="21" t="s">
        <v>43</v>
      </c>
      <c r="W4431" s="53">
        <v>27.849816666666666</v>
      </c>
      <c r="X4431" s="53">
        <v>-115.16436666666665</v>
      </c>
      <c r="Y4431" s="67">
        <f t="shared" si="873"/>
        <v>55.400000000000006</v>
      </c>
      <c r="Z4431" s="56">
        <v>13</v>
      </c>
      <c r="AA4431" s="21">
        <v>5</v>
      </c>
      <c r="AB4431" s="54" t="s">
        <v>46</v>
      </c>
      <c r="AC4431" s="21">
        <v>7</v>
      </c>
      <c r="AD4431" s="51">
        <v>21</v>
      </c>
      <c r="AE4431" s="51">
        <v>1</v>
      </c>
      <c r="AF4431" s="21">
        <v>33</v>
      </c>
      <c r="AG4431" s="54">
        <v>180</v>
      </c>
      <c r="AI4431" s="70">
        <f t="shared" si="874"/>
        <v>16.942499999999999</v>
      </c>
      <c r="AJ4431" s="74">
        <f t="shared" si="875"/>
        <v>691.21379845369552</v>
      </c>
      <c r="AK4431" s="74">
        <f t="shared" si="876"/>
        <v>1.1871558759796081</v>
      </c>
      <c r="AL4431" s="73">
        <f t="shared" si="877"/>
        <v>1.1871558759796081</v>
      </c>
    </row>
    <row r="4432" spans="1:38">
      <c r="A4432" s="47" t="s">
        <v>273</v>
      </c>
      <c r="B4432" s="47" t="s">
        <v>178</v>
      </c>
      <c r="C4432" s="48">
        <v>40387</v>
      </c>
      <c r="D4432" s="49">
        <v>2010</v>
      </c>
      <c r="E4432" s="55">
        <v>0.41597222222222219</v>
      </c>
      <c r="F4432" s="55">
        <v>0.4465277777777778</v>
      </c>
      <c r="G4432" s="55">
        <f t="shared" si="869"/>
        <v>3.0555555555555614E-2</v>
      </c>
      <c r="H4432" s="21">
        <v>2</v>
      </c>
      <c r="I4432" s="56">
        <v>1</v>
      </c>
      <c r="J4432" s="56">
        <v>5</v>
      </c>
      <c r="K4432" s="56">
        <v>5</v>
      </c>
      <c r="L4432" s="14" t="s">
        <v>48</v>
      </c>
      <c r="M4432" s="14" t="s">
        <v>49</v>
      </c>
      <c r="N4432" s="47">
        <v>1</v>
      </c>
      <c r="O4432" s="47">
        <f t="shared" si="870"/>
        <v>19.139999999999997</v>
      </c>
      <c r="P4432" s="52">
        <v>5.8</v>
      </c>
      <c r="Q4432" s="52">
        <f t="shared" si="871"/>
        <v>10.889999999999999</v>
      </c>
      <c r="R4432" s="21">
        <v>3.3</v>
      </c>
      <c r="S4432" s="21">
        <f t="shared" si="872"/>
        <v>19.139999999999997</v>
      </c>
      <c r="T4432" s="21">
        <v>5.8</v>
      </c>
      <c r="U4432" s="21" t="s">
        <v>43</v>
      </c>
      <c r="V4432" s="21" t="s">
        <v>43</v>
      </c>
      <c r="W4432" s="53">
        <v>27.849816666666666</v>
      </c>
      <c r="X4432" s="53">
        <v>-115.16436666666665</v>
      </c>
      <c r="Y4432" s="67">
        <f t="shared" si="873"/>
        <v>55.400000000000006</v>
      </c>
      <c r="Z4432" s="56">
        <v>13</v>
      </c>
      <c r="AA4432" s="21">
        <v>5</v>
      </c>
      <c r="AB4432" s="54" t="s">
        <v>46</v>
      </c>
      <c r="AC4432" s="21">
        <v>7</v>
      </c>
      <c r="AD4432" s="51">
        <v>22</v>
      </c>
      <c r="AE4432" s="51">
        <v>1</v>
      </c>
      <c r="AF4432" s="21">
        <v>33</v>
      </c>
      <c r="AG4432" s="54">
        <v>180</v>
      </c>
      <c r="AI4432" s="70">
        <f t="shared" si="874"/>
        <v>17.6905</v>
      </c>
      <c r="AJ4432" s="74">
        <f t="shared" si="875"/>
        <v>799.19872211710003</v>
      </c>
      <c r="AK4432" s="74">
        <f t="shared" si="876"/>
        <v>1.4679166775044603</v>
      </c>
      <c r="AL4432" s="73">
        <f t="shared" si="877"/>
        <v>1.4679166775044603</v>
      </c>
    </row>
    <row r="4433" spans="1:38">
      <c r="A4433" s="47" t="s">
        <v>273</v>
      </c>
      <c r="B4433" s="47" t="s">
        <v>178</v>
      </c>
      <c r="C4433" s="48">
        <v>40387</v>
      </c>
      <c r="D4433" s="49">
        <v>2010</v>
      </c>
      <c r="E4433" s="55">
        <v>0.41597222222222219</v>
      </c>
      <c r="F4433" s="55">
        <v>0.4465277777777778</v>
      </c>
      <c r="G4433" s="55">
        <f t="shared" si="869"/>
        <v>3.0555555555555614E-2</v>
      </c>
      <c r="H4433" s="21">
        <v>2</v>
      </c>
      <c r="I4433" s="56">
        <v>1</v>
      </c>
      <c r="J4433" s="56">
        <v>5</v>
      </c>
      <c r="K4433" s="56">
        <v>5</v>
      </c>
      <c r="L4433" s="14" t="s">
        <v>48</v>
      </c>
      <c r="M4433" s="14" t="s">
        <v>49</v>
      </c>
      <c r="N4433" s="47">
        <v>1</v>
      </c>
      <c r="O4433" s="47">
        <f t="shared" si="870"/>
        <v>19.139999999999997</v>
      </c>
      <c r="P4433" s="52">
        <v>5.8</v>
      </c>
      <c r="Q4433" s="52">
        <f t="shared" si="871"/>
        <v>10.889999999999999</v>
      </c>
      <c r="R4433" s="21">
        <v>3.3</v>
      </c>
      <c r="S4433" s="21">
        <f t="shared" si="872"/>
        <v>19.139999999999997</v>
      </c>
      <c r="T4433" s="21">
        <v>5.8</v>
      </c>
      <c r="U4433" s="21" t="s">
        <v>43</v>
      </c>
      <c r="V4433" s="21" t="s">
        <v>43</v>
      </c>
      <c r="W4433" s="53">
        <v>27.849816666666666</v>
      </c>
      <c r="X4433" s="53">
        <v>-115.16436666666665</v>
      </c>
      <c r="Y4433" s="67">
        <f t="shared" si="873"/>
        <v>55.400000000000006</v>
      </c>
      <c r="Z4433" s="56">
        <v>13</v>
      </c>
      <c r="AA4433" s="21">
        <v>5</v>
      </c>
      <c r="AB4433" s="54" t="s">
        <v>46</v>
      </c>
      <c r="AC4433" s="21">
        <v>7</v>
      </c>
      <c r="AD4433" s="51">
        <v>22</v>
      </c>
      <c r="AE4433" s="51">
        <v>1</v>
      </c>
      <c r="AF4433" s="21">
        <v>33</v>
      </c>
      <c r="AG4433" s="54">
        <v>180</v>
      </c>
      <c r="AI4433" s="70">
        <f t="shared" si="874"/>
        <v>17.6905</v>
      </c>
      <c r="AJ4433" s="74">
        <f t="shared" si="875"/>
        <v>799.19872211710003</v>
      </c>
      <c r="AK4433" s="74">
        <f t="shared" si="876"/>
        <v>1.4679166775044603</v>
      </c>
      <c r="AL4433" s="73">
        <f t="shared" si="877"/>
        <v>1.4679166775044603</v>
      </c>
    </row>
    <row r="4434" spans="1:38">
      <c r="A4434" s="47" t="s">
        <v>273</v>
      </c>
      <c r="B4434" s="47" t="s">
        <v>178</v>
      </c>
      <c r="C4434" s="48">
        <v>40387</v>
      </c>
      <c r="D4434" s="49">
        <v>2010</v>
      </c>
      <c r="E4434" s="55">
        <v>0.41597222222222219</v>
      </c>
      <c r="F4434" s="55">
        <v>0.4465277777777778</v>
      </c>
      <c r="G4434" s="55">
        <f t="shared" si="869"/>
        <v>3.0555555555555614E-2</v>
      </c>
      <c r="H4434" s="21">
        <v>2</v>
      </c>
      <c r="I4434" s="56">
        <v>1</v>
      </c>
      <c r="J4434" s="56">
        <v>5</v>
      </c>
      <c r="K4434" s="56">
        <v>5</v>
      </c>
      <c r="L4434" s="14" t="s">
        <v>48</v>
      </c>
      <c r="M4434" s="14" t="s">
        <v>49</v>
      </c>
      <c r="N4434" s="47">
        <v>1</v>
      </c>
      <c r="O4434" s="47">
        <f t="shared" si="870"/>
        <v>19.139999999999997</v>
      </c>
      <c r="P4434" s="52">
        <v>5.8</v>
      </c>
      <c r="Q4434" s="52">
        <f t="shared" si="871"/>
        <v>10.889999999999999</v>
      </c>
      <c r="R4434" s="21">
        <v>3.3</v>
      </c>
      <c r="S4434" s="21">
        <f t="shared" si="872"/>
        <v>19.139999999999997</v>
      </c>
      <c r="T4434" s="21">
        <v>5.8</v>
      </c>
      <c r="U4434" s="21" t="s">
        <v>43</v>
      </c>
      <c r="V4434" s="21" t="s">
        <v>43</v>
      </c>
      <c r="W4434" s="53">
        <v>27.849816666666666</v>
      </c>
      <c r="X4434" s="53">
        <v>-115.16436666666665</v>
      </c>
      <c r="Y4434" s="67">
        <f t="shared" si="873"/>
        <v>55.400000000000006</v>
      </c>
      <c r="Z4434" s="56">
        <v>13</v>
      </c>
      <c r="AA4434" s="21">
        <v>5</v>
      </c>
      <c r="AB4434" s="54" t="s">
        <v>46</v>
      </c>
      <c r="AC4434" s="21">
        <v>7</v>
      </c>
      <c r="AD4434" s="51">
        <v>22</v>
      </c>
      <c r="AE4434" s="51">
        <v>1</v>
      </c>
      <c r="AF4434" s="21">
        <v>33</v>
      </c>
      <c r="AG4434" s="54">
        <v>180</v>
      </c>
      <c r="AI4434" s="70">
        <f t="shared" si="874"/>
        <v>17.6905</v>
      </c>
      <c r="AJ4434" s="74">
        <f t="shared" si="875"/>
        <v>799.19872211710003</v>
      </c>
      <c r="AK4434" s="74">
        <f t="shared" si="876"/>
        <v>1.4679166775044603</v>
      </c>
      <c r="AL4434" s="73">
        <f t="shared" si="877"/>
        <v>1.4679166775044603</v>
      </c>
    </row>
    <row r="4435" spans="1:38">
      <c r="A4435" s="47" t="s">
        <v>273</v>
      </c>
      <c r="B4435" s="47" t="s">
        <v>178</v>
      </c>
      <c r="C4435" s="48">
        <v>40387</v>
      </c>
      <c r="D4435" s="49">
        <v>2010</v>
      </c>
      <c r="E4435" s="55">
        <v>0.41597222222222219</v>
      </c>
      <c r="F4435" s="55">
        <v>0.4465277777777778</v>
      </c>
      <c r="G4435" s="55">
        <f t="shared" ref="G4435:G4498" si="878">F4435-E4435</f>
        <v>3.0555555555555614E-2</v>
      </c>
      <c r="H4435" s="21">
        <v>2</v>
      </c>
      <c r="I4435" s="56">
        <v>1</v>
      </c>
      <c r="J4435" s="56">
        <v>5</v>
      </c>
      <c r="K4435" s="56">
        <v>5</v>
      </c>
      <c r="L4435" s="14" t="s">
        <v>48</v>
      </c>
      <c r="M4435" s="14" t="s">
        <v>49</v>
      </c>
      <c r="N4435" s="47">
        <v>1</v>
      </c>
      <c r="O4435" s="47">
        <f t="shared" ref="O4435:O4498" si="879">P4435*3.3</f>
        <v>19.139999999999997</v>
      </c>
      <c r="P4435" s="52">
        <v>5.8</v>
      </c>
      <c r="Q4435" s="52">
        <f t="shared" ref="Q4435:Q4498" si="880">R4435*3.3</f>
        <v>10.889999999999999</v>
      </c>
      <c r="R4435" s="21">
        <v>3.3</v>
      </c>
      <c r="S4435" s="21">
        <f t="shared" ref="S4435:S4498" si="881">T4435*3.3</f>
        <v>19.139999999999997</v>
      </c>
      <c r="T4435" s="21">
        <v>5.8</v>
      </c>
      <c r="U4435" s="21" t="s">
        <v>43</v>
      </c>
      <c r="V4435" s="21" t="s">
        <v>43</v>
      </c>
      <c r="W4435" s="53">
        <v>27.849816666666666</v>
      </c>
      <c r="X4435" s="53">
        <v>-115.16436666666665</v>
      </c>
      <c r="Y4435" s="67">
        <f t="shared" ref="Y4435:Y4498" si="882">(Z4435*1.8)+32</f>
        <v>55.400000000000006</v>
      </c>
      <c r="Z4435" s="56">
        <v>13</v>
      </c>
      <c r="AA4435" s="21">
        <v>5</v>
      </c>
      <c r="AB4435" s="54" t="s">
        <v>46</v>
      </c>
      <c r="AC4435" s="21">
        <v>7</v>
      </c>
      <c r="AD4435" s="51">
        <v>22</v>
      </c>
      <c r="AE4435" s="51">
        <v>1</v>
      </c>
      <c r="AF4435" s="21">
        <v>33</v>
      </c>
      <c r="AG4435" s="54">
        <v>180</v>
      </c>
      <c r="AI4435" s="70">
        <f t="shared" si="874"/>
        <v>17.6905</v>
      </c>
      <c r="AJ4435" s="74">
        <f t="shared" si="875"/>
        <v>799.19872211710003</v>
      </c>
      <c r="AK4435" s="74">
        <f t="shared" si="876"/>
        <v>1.4679166775044603</v>
      </c>
      <c r="AL4435" s="73">
        <f t="shared" si="877"/>
        <v>1.4679166775044603</v>
      </c>
    </row>
    <row r="4436" spans="1:38">
      <c r="A4436" s="47" t="s">
        <v>273</v>
      </c>
      <c r="B4436" s="47" t="s">
        <v>178</v>
      </c>
      <c r="C4436" s="48">
        <v>40387</v>
      </c>
      <c r="D4436" s="49">
        <v>2010</v>
      </c>
      <c r="E4436" s="55">
        <v>0.41597222222222219</v>
      </c>
      <c r="F4436" s="55">
        <v>0.4465277777777778</v>
      </c>
      <c r="G4436" s="55">
        <f t="shared" si="878"/>
        <v>3.0555555555555614E-2</v>
      </c>
      <c r="H4436" s="21">
        <v>2</v>
      </c>
      <c r="I4436" s="56">
        <v>1</v>
      </c>
      <c r="J4436" s="56">
        <v>5</v>
      </c>
      <c r="K4436" s="56">
        <v>5</v>
      </c>
      <c r="L4436" s="14" t="s">
        <v>48</v>
      </c>
      <c r="M4436" s="14" t="s">
        <v>49</v>
      </c>
      <c r="N4436" s="47">
        <v>1</v>
      </c>
      <c r="O4436" s="47">
        <f t="shared" si="879"/>
        <v>19.139999999999997</v>
      </c>
      <c r="P4436" s="52">
        <v>5.8</v>
      </c>
      <c r="Q4436" s="52">
        <f t="shared" si="880"/>
        <v>10.889999999999999</v>
      </c>
      <c r="R4436" s="21">
        <v>3.3</v>
      </c>
      <c r="S4436" s="21">
        <f t="shared" si="881"/>
        <v>19.139999999999997</v>
      </c>
      <c r="T4436" s="21">
        <v>5.8</v>
      </c>
      <c r="U4436" s="21" t="s">
        <v>43</v>
      </c>
      <c r="V4436" s="21" t="s">
        <v>43</v>
      </c>
      <c r="W4436" s="53">
        <v>27.849816666666666</v>
      </c>
      <c r="X4436" s="53">
        <v>-115.16436666666665</v>
      </c>
      <c r="Y4436" s="67">
        <f t="shared" si="882"/>
        <v>55.400000000000006</v>
      </c>
      <c r="Z4436" s="56">
        <v>13</v>
      </c>
      <c r="AA4436" s="21">
        <v>5</v>
      </c>
      <c r="AB4436" s="54" t="s">
        <v>46</v>
      </c>
      <c r="AC4436" s="21">
        <v>7</v>
      </c>
      <c r="AD4436" s="51">
        <v>23</v>
      </c>
      <c r="AE4436" s="51">
        <v>1</v>
      </c>
      <c r="AF4436" s="21">
        <v>33</v>
      </c>
      <c r="AG4436" s="54">
        <v>180</v>
      </c>
      <c r="AI4436" s="70">
        <f t="shared" si="874"/>
        <v>18.438500000000001</v>
      </c>
      <c r="AJ4436" s="74">
        <f t="shared" si="875"/>
        <v>918.51444961025391</v>
      </c>
      <c r="AK4436" s="74">
        <f t="shared" si="876"/>
        <v>1.7781375689866601</v>
      </c>
      <c r="AL4436" s="73">
        <f t="shared" si="877"/>
        <v>1.7781375689866601</v>
      </c>
    </row>
    <row r="4437" spans="1:38">
      <c r="A4437" s="47" t="s">
        <v>273</v>
      </c>
      <c r="B4437" s="47" t="s">
        <v>178</v>
      </c>
      <c r="C4437" s="48">
        <v>40387</v>
      </c>
      <c r="D4437" s="49">
        <v>2010</v>
      </c>
      <c r="E4437" s="55">
        <v>0.41597222222222219</v>
      </c>
      <c r="F4437" s="55">
        <v>0.4465277777777778</v>
      </c>
      <c r="G4437" s="55">
        <f t="shared" si="878"/>
        <v>3.0555555555555614E-2</v>
      </c>
      <c r="H4437" s="21">
        <v>2</v>
      </c>
      <c r="I4437" s="56">
        <v>1</v>
      </c>
      <c r="J4437" s="56">
        <v>5</v>
      </c>
      <c r="K4437" s="56">
        <v>5</v>
      </c>
      <c r="L4437" s="14" t="s">
        <v>48</v>
      </c>
      <c r="M4437" s="14" t="s">
        <v>49</v>
      </c>
      <c r="N4437" s="47">
        <v>1</v>
      </c>
      <c r="O4437" s="47">
        <f t="shared" si="879"/>
        <v>19.139999999999997</v>
      </c>
      <c r="P4437" s="52">
        <v>5.8</v>
      </c>
      <c r="Q4437" s="52">
        <f t="shared" si="880"/>
        <v>10.889999999999999</v>
      </c>
      <c r="R4437" s="21">
        <v>3.3</v>
      </c>
      <c r="S4437" s="21">
        <f t="shared" si="881"/>
        <v>19.139999999999997</v>
      </c>
      <c r="T4437" s="21">
        <v>5.8</v>
      </c>
      <c r="U4437" s="21" t="s">
        <v>43</v>
      </c>
      <c r="V4437" s="21" t="s">
        <v>43</v>
      </c>
      <c r="W4437" s="53">
        <v>27.849816666666666</v>
      </c>
      <c r="X4437" s="53">
        <v>-115.16436666666665</v>
      </c>
      <c r="Y4437" s="67">
        <f t="shared" si="882"/>
        <v>55.400000000000006</v>
      </c>
      <c r="Z4437" s="56">
        <v>13</v>
      </c>
      <c r="AA4437" s="21">
        <v>5</v>
      </c>
      <c r="AB4437" s="54" t="s">
        <v>46</v>
      </c>
      <c r="AC4437" s="21">
        <v>7</v>
      </c>
      <c r="AD4437" s="51">
        <v>23</v>
      </c>
      <c r="AE4437" s="51">
        <v>1</v>
      </c>
      <c r="AF4437" s="21">
        <v>33</v>
      </c>
      <c r="AG4437" s="54">
        <v>180</v>
      </c>
      <c r="AI4437" s="70">
        <f t="shared" si="874"/>
        <v>18.438500000000001</v>
      </c>
      <c r="AJ4437" s="74">
        <f t="shared" si="875"/>
        <v>918.51444961025391</v>
      </c>
      <c r="AK4437" s="74">
        <f t="shared" si="876"/>
        <v>1.7781375689866601</v>
      </c>
      <c r="AL4437" s="73">
        <f t="shared" si="877"/>
        <v>1.7781375689866601</v>
      </c>
    </row>
    <row r="4438" spans="1:38">
      <c r="A4438" s="47" t="s">
        <v>273</v>
      </c>
      <c r="B4438" s="47" t="s">
        <v>178</v>
      </c>
      <c r="C4438" s="48">
        <v>40387</v>
      </c>
      <c r="D4438" s="49">
        <v>2010</v>
      </c>
      <c r="E4438" s="55">
        <v>0.41597222222222219</v>
      </c>
      <c r="F4438" s="55">
        <v>0.4465277777777778</v>
      </c>
      <c r="G4438" s="55">
        <f t="shared" si="878"/>
        <v>3.0555555555555614E-2</v>
      </c>
      <c r="H4438" s="21">
        <v>2</v>
      </c>
      <c r="I4438" s="56">
        <v>1</v>
      </c>
      <c r="J4438" s="56">
        <v>5</v>
      </c>
      <c r="K4438" s="56">
        <v>5</v>
      </c>
      <c r="L4438" s="14" t="s">
        <v>48</v>
      </c>
      <c r="M4438" s="14" t="s">
        <v>49</v>
      </c>
      <c r="N4438" s="47">
        <v>1</v>
      </c>
      <c r="O4438" s="47">
        <f t="shared" si="879"/>
        <v>19.139999999999997</v>
      </c>
      <c r="P4438" s="52">
        <v>5.8</v>
      </c>
      <c r="Q4438" s="52">
        <f t="shared" si="880"/>
        <v>10.889999999999999</v>
      </c>
      <c r="R4438" s="21">
        <v>3.3</v>
      </c>
      <c r="S4438" s="21">
        <f t="shared" si="881"/>
        <v>19.139999999999997</v>
      </c>
      <c r="T4438" s="21">
        <v>5.8</v>
      </c>
      <c r="U4438" s="21" t="s">
        <v>43</v>
      </c>
      <c r="V4438" s="21" t="s">
        <v>43</v>
      </c>
      <c r="W4438" s="53">
        <v>27.849816666666666</v>
      </c>
      <c r="X4438" s="53">
        <v>-115.16436666666665</v>
      </c>
      <c r="Y4438" s="67">
        <f t="shared" si="882"/>
        <v>55.400000000000006</v>
      </c>
      <c r="Z4438" s="56">
        <v>13</v>
      </c>
      <c r="AA4438" s="21">
        <v>5</v>
      </c>
      <c r="AB4438" s="54" t="s">
        <v>46</v>
      </c>
      <c r="AC4438" s="21">
        <v>7</v>
      </c>
      <c r="AD4438" s="51">
        <v>23</v>
      </c>
      <c r="AE4438" s="51">
        <v>1</v>
      </c>
      <c r="AF4438" s="21">
        <v>33</v>
      </c>
      <c r="AG4438" s="54">
        <v>180</v>
      </c>
      <c r="AI4438" s="70">
        <f t="shared" si="874"/>
        <v>18.438500000000001</v>
      </c>
      <c r="AJ4438" s="74">
        <f t="shared" si="875"/>
        <v>918.51444961025391</v>
      </c>
      <c r="AK4438" s="74">
        <f t="shared" si="876"/>
        <v>1.7781375689866601</v>
      </c>
      <c r="AL4438" s="73">
        <f t="shared" si="877"/>
        <v>1.7781375689866601</v>
      </c>
    </row>
    <row r="4439" spans="1:38">
      <c r="A4439" s="47" t="s">
        <v>273</v>
      </c>
      <c r="B4439" s="47" t="s">
        <v>178</v>
      </c>
      <c r="C4439" s="48">
        <v>40387</v>
      </c>
      <c r="D4439" s="49">
        <v>2010</v>
      </c>
      <c r="E4439" s="55">
        <v>0.41597222222222219</v>
      </c>
      <c r="F4439" s="55">
        <v>0.4465277777777778</v>
      </c>
      <c r="G4439" s="55">
        <f t="shared" si="878"/>
        <v>3.0555555555555614E-2</v>
      </c>
      <c r="H4439" s="21">
        <v>2</v>
      </c>
      <c r="I4439" s="56">
        <v>1</v>
      </c>
      <c r="J4439" s="56">
        <v>5</v>
      </c>
      <c r="K4439" s="56">
        <v>5</v>
      </c>
      <c r="L4439" s="14" t="s">
        <v>48</v>
      </c>
      <c r="M4439" s="14" t="s">
        <v>49</v>
      </c>
      <c r="N4439" s="47">
        <v>1</v>
      </c>
      <c r="O4439" s="47">
        <f t="shared" si="879"/>
        <v>19.139999999999997</v>
      </c>
      <c r="P4439" s="52">
        <v>5.8</v>
      </c>
      <c r="Q4439" s="52">
        <f t="shared" si="880"/>
        <v>10.889999999999999</v>
      </c>
      <c r="R4439" s="21">
        <v>3.3</v>
      </c>
      <c r="S4439" s="21">
        <f t="shared" si="881"/>
        <v>19.139999999999997</v>
      </c>
      <c r="T4439" s="21">
        <v>5.8</v>
      </c>
      <c r="U4439" s="21" t="s">
        <v>43</v>
      </c>
      <c r="V4439" s="21" t="s">
        <v>43</v>
      </c>
      <c r="W4439" s="53">
        <v>27.849816666666666</v>
      </c>
      <c r="X4439" s="53">
        <v>-115.16436666666665</v>
      </c>
      <c r="Y4439" s="67">
        <f t="shared" si="882"/>
        <v>55.400000000000006</v>
      </c>
      <c r="Z4439" s="56">
        <v>13</v>
      </c>
      <c r="AA4439" s="21">
        <v>5</v>
      </c>
      <c r="AB4439" s="54" t="s">
        <v>46</v>
      </c>
      <c r="AC4439" s="21">
        <v>7</v>
      </c>
      <c r="AD4439" s="51">
        <v>24</v>
      </c>
      <c r="AE4439" s="51">
        <v>1</v>
      </c>
      <c r="AF4439" s="21">
        <v>33</v>
      </c>
      <c r="AG4439" s="54">
        <v>180</v>
      </c>
      <c r="AI4439" s="70">
        <f t="shared" si="874"/>
        <v>19.186499999999999</v>
      </c>
      <c r="AJ4439" s="74">
        <f t="shared" si="875"/>
        <v>1049.8173965226345</v>
      </c>
      <c r="AK4439" s="74">
        <f t="shared" si="876"/>
        <v>2.1195252309588497</v>
      </c>
      <c r="AL4439" s="73">
        <f t="shared" si="877"/>
        <v>2.1195252309588497</v>
      </c>
    </row>
    <row r="4440" spans="1:38">
      <c r="A4440" s="47" t="s">
        <v>273</v>
      </c>
      <c r="B4440" s="47" t="s">
        <v>178</v>
      </c>
      <c r="C4440" s="48">
        <v>40387</v>
      </c>
      <c r="D4440" s="49">
        <v>2010</v>
      </c>
      <c r="E4440" s="55">
        <v>0.41597222222222219</v>
      </c>
      <c r="F4440" s="55">
        <v>0.4465277777777778</v>
      </c>
      <c r="G4440" s="55">
        <f t="shared" si="878"/>
        <v>3.0555555555555614E-2</v>
      </c>
      <c r="H4440" s="21">
        <v>2</v>
      </c>
      <c r="I4440" s="56">
        <v>1</v>
      </c>
      <c r="J4440" s="56">
        <v>5</v>
      </c>
      <c r="K4440" s="56">
        <v>5</v>
      </c>
      <c r="L4440" s="14" t="s">
        <v>48</v>
      </c>
      <c r="M4440" s="14" t="s">
        <v>49</v>
      </c>
      <c r="N4440" s="47">
        <v>1</v>
      </c>
      <c r="O4440" s="47">
        <f t="shared" si="879"/>
        <v>19.139999999999997</v>
      </c>
      <c r="P4440" s="52">
        <v>5.8</v>
      </c>
      <c r="Q4440" s="52">
        <f t="shared" si="880"/>
        <v>10.889999999999999</v>
      </c>
      <c r="R4440" s="21">
        <v>3.3</v>
      </c>
      <c r="S4440" s="21">
        <f t="shared" si="881"/>
        <v>19.139999999999997</v>
      </c>
      <c r="T4440" s="21">
        <v>5.8</v>
      </c>
      <c r="U4440" s="21" t="s">
        <v>43</v>
      </c>
      <c r="V4440" s="21" t="s">
        <v>43</v>
      </c>
      <c r="W4440" s="53">
        <v>27.849816666666666</v>
      </c>
      <c r="X4440" s="53">
        <v>-115.16436666666665</v>
      </c>
      <c r="Y4440" s="67">
        <f t="shared" si="882"/>
        <v>55.400000000000006</v>
      </c>
      <c r="Z4440" s="56">
        <v>13</v>
      </c>
      <c r="AA4440" s="21">
        <v>5</v>
      </c>
      <c r="AB4440" s="54" t="s">
        <v>46</v>
      </c>
      <c r="AC4440" s="21">
        <v>7</v>
      </c>
      <c r="AD4440" s="51">
        <v>24</v>
      </c>
      <c r="AE4440" s="51">
        <v>1</v>
      </c>
      <c r="AF4440" s="21">
        <v>33</v>
      </c>
      <c r="AG4440" s="54">
        <v>180</v>
      </c>
      <c r="AI4440" s="70">
        <f t="shared" si="874"/>
        <v>19.186499999999999</v>
      </c>
      <c r="AJ4440" s="74">
        <f t="shared" si="875"/>
        <v>1049.8173965226345</v>
      </c>
      <c r="AK4440" s="74">
        <f t="shared" si="876"/>
        <v>2.1195252309588497</v>
      </c>
      <c r="AL4440" s="73">
        <f t="shared" si="877"/>
        <v>2.1195252309588497</v>
      </c>
    </row>
    <row r="4441" spans="1:38">
      <c r="A4441" s="47" t="s">
        <v>273</v>
      </c>
      <c r="B4441" s="47" t="s">
        <v>178</v>
      </c>
      <c r="C4441" s="48">
        <v>40387</v>
      </c>
      <c r="D4441" s="49">
        <v>2010</v>
      </c>
      <c r="E4441" s="55">
        <v>0.41597222222222219</v>
      </c>
      <c r="F4441" s="55">
        <v>0.4465277777777778</v>
      </c>
      <c r="G4441" s="55">
        <f t="shared" si="878"/>
        <v>3.0555555555555614E-2</v>
      </c>
      <c r="H4441" s="21">
        <v>2</v>
      </c>
      <c r="I4441" s="56">
        <v>1</v>
      </c>
      <c r="J4441" s="56">
        <v>5</v>
      </c>
      <c r="K4441" s="56">
        <v>5</v>
      </c>
      <c r="L4441" s="14" t="s">
        <v>48</v>
      </c>
      <c r="M4441" s="14" t="s">
        <v>49</v>
      </c>
      <c r="N4441" s="47">
        <v>1</v>
      </c>
      <c r="O4441" s="47">
        <f t="shared" si="879"/>
        <v>19.139999999999997</v>
      </c>
      <c r="P4441" s="52">
        <v>5.8</v>
      </c>
      <c r="Q4441" s="52">
        <f t="shared" si="880"/>
        <v>10.889999999999999</v>
      </c>
      <c r="R4441" s="21">
        <v>3.3</v>
      </c>
      <c r="S4441" s="21">
        <f t="shared" si="881"/>
        <v>19.139999999999997</v>
      </c>
      <c r="T4441" s="21">
        <v>5.8</v>
      </c>
      <c r="U4441" s="21" t="s">
        <v>43</v>
      </c>
      <c r="V4441" s="21" t="s">
        <v>43</v>
      </c>
      <c r="W4441" s="53">
        <v>27.849816666666666</v>
      </c>
      <c r="X4441" s="53">
        <v>-115.16436666666665</v>
      </c>
      <c r="Y4441" s="67">
        <f t="shared" si="882"/>
        <v>55.400000000000006</v>
      </c>
      <c r="Z4441" s="56">
        <v>13</v>
      </c>
      <c r="AA4441" s="21">
        <v>5</v>
      </c>
      <c r="AB4441" s="54" t="s">
        <v>46</v>
      </c>
      <c r="AC4441" s="21">
        <v>7</v>
      </c>
      <c r="AD4441" s="51">
        <v>24</v>
      </c>
      <c r="AE4441" s="51">
        <v>1</v>
      </c>
      <c r="AF4441" s="21">
        <v>33</v>
      </c>
      <c r="AG4441" s="54">
        <v>180</v>
      </c>
      <c r="AI4441" s="70">
        <f t="shared" si="874"/>
        <v>19.186499999999999</v>
      </c>
      <c r="AJ4441" s="74">
        <f t="shared" si="875"/>
        <v>1049.8173965226345</v>
      </c>
      <c r="AK4441" s="74">
        <f t="shared" si="876"/>
        <v>2.1195252309588497</v>
      </c>
      <c r="AL4441" s="73">
        <f t="shared" si="877"/>
        <v>2.1195252309588497</v>
      </c>
    </row>
    <row r="4442" spans="1:38">
      <c r="A4442" s="47" t="s">
        <v>273</v>
      </c>
      <c r="B4442" s="47" t="s">
        <v>178</v>
      </c>
      <c r="C4442" s="48">
        <v>40387</v>
      </c>
      <c r="D4442" s="49">
        <v>2010</v>
      </c>
      <c r="E4442" s="55">
        <v>0.41597222222222219</v>
      </c>
      <c r="F4442" s="55">
        <v>0.4465277777777778</v>
      </c>
      <c r="G4442" s="55">
        <f t="shared" si="878"/>
        <v>3.0555555555555614E-2</v>
      </c>
      <c r="H4442" s="21">
        <v>2</v>
      </c>
      <c r="I4442" s="56">
        <v>1</v>
      </c>
      <c r="J4442" s="56">
        <v>5</v>
      </c>
      <c r="K4442" s="56">
        <v>5</v>
      </c>
      <c r="L4442" s="14" t="s">
        <v>48</v>
      </c>
      <c r="M4442" s="14" t="s">
        <v>49</v>
      </c>
      <c r="N4442" s="47">
        <v>1</v>
      </c>
      <c r="O4442" s="47">
        <f t="shared" si="879"/>
        <v>19.139999999999997</v>
      </c>
      <c r="P4442" s="52">
        <v>5.8</v>
      </c>
      <c r="Q4442" s="52">
        <f t="shared" si="880"/>
        <v>10.889999999999999</v>
      </c>
      <c r="R4442" s="21">
        <v>3.3</v>
      </c>
      <c r="S4442" s="21">
        <f t="shared" si="881"/>
        <v>19.139999999999997</v>
      </c>
      <c r="T4442" s="21">
        <v>5.8</v>
      </c>
      <c r="U4442" s="21" t="s">
        <v>43</v>
      </c>
      <c r="V4442" s="21" t="s">
        <v>43</v>
      </c>
      <c r="W4442" s="53">
        <v>27.849816666666666</v>
      </c>
      <c r="X4442" s="53">
        <v>-115.16436666666665</v>
      </c>
      <c r="Y4442" s="67">
        <f t="shared" si="882"/>
        <v>55.400000000000006</v>
      </c>
      <c r="Z4442" s="56">
        <v>13</v>
      </c>
      <c r="AA4442" s="21">
        <v>5</v>
      </c>
      <c r="AB4442" s="54" t="s">
        <v>46</v>
      </c>
      <c r="AC4442" s="21">
        <v>7</v>
      </c>
      <c r="AD4442" s="51">
        <v>25</v>
      </c>
      <c r="AE4442" s="51">
        <v>1</v>
      </c>
      <c r="AF4442" s="21">
        <v>33</v>
      </c>
      <c r="AG4442" s="54">
        <v>180</v>
      </c>
      <c r="AI4442" s="70">
        <f t="shared" si="874"/>
        <v>19.9345</v>
      </c>
      <c r="AJ4442" s="74">
        <f t="shared" si="875"/>
        <v>1193.7736391278531</v>
      </c>
      <c r="AK4442" s="74">
        <f t="shared" si="876"/>
        <v>2.4938114617324181</v>
      </c>
      <c r="AL4442" s="73">
        <f t="shared" si="877"/>
        <v>2.4938114617324181</v>
      </c>
    </row>
    <row r="4443" spans="1:38">
      <c r="A4443" s="47" t="s">
        <v>273</v>
      </c>
      <c r="B4443" s="47" t="s">
        <v>178</v>
      </c>
      <c r="C4443" s="48">
        <v>40387</v>
      </c>
      <c r="D4443" s="49">
        <v>2010</v>
      </c>
      <c r="E4443" s="55">
        <v>0.41597222222222219</v>
      </c>
      <c r="F4443" s="55">
        <v>0.4465277777777778</v>
      </c>
      <c r="G4443" s="55">
        <f t="shared" si="878"/>
        <v>3.0555555555555614E-2</v>
      </c>
      <c r="H4443" s="21">
        <v>2</v>
      </c>
      <c r="I4443" s="56">
        <v>1</v>
      </c>
      <c r="J4443" s="56">
        <v>5</v>
      </c>
      <c r="K4443" s="56">
        <v>5</v>
      </c>
      <c r="L4443" s="14" t="s">
        <v>48</v>
      </c>
      <c r="M4443" s="14" t="s">
        <v>49</v>
      </c>
      <c r="N4443" s="47">
        <v>1</v>
      </c>
      <c r="O4443" s="47">
        <f t="shared" si="879"/>
        <v>19.139999999999997</v>
      </c>
      <c r="P4443" s="52">
        <v>5.8</v>
      </c>
      <c r="Q4443" s="52">
        <f t="shared" si="880"/>
        <v>10.889999999999999</v>
      </c>
      <c r="R4443" s="21">
        <v>3.3</v>
      </c>
      <c r="S4443" s="21">
        <f t="shared" si="881"/>
        <v>19.139999999999997</v>
      </c>
      <c r="T4443" s="21">
        <v>5.8</v>
      </c>
      <c r="U4443" s="21" t="s">
        <v>43</v>
      </c>
      <c r="V4443" s="21" t="s">
        <v>43</v>
      </c>
      <c r="W4443" s="53">
        <v>27.849816666666666</v>
      </c>
      <c r="X4443" s="53">
        <v>-115.16436666666665</v>
      </c>
      <c r="Y4443" s="67">
        <f t="shared" si="882"/>
        <v>55.400000000000006</v>
      </c>
      <c r="Z4443" s="56">
        <v>13</v>
      </c>
      <c r="AA4443" s="21">
        <v>5</v>
      </c>
      <c r="AB4443" s="54" t="s">
        <v>46</v>
      </c>
      <c r="AC4443" s="21">
        <v>7</v>
      </c>
      <c r="AD4443" s="51">
        <v>25</v>
      </c>
      <c r="AE4443" s="51">
        <v>1</v>
      </c>
      <c r="AF4443" s="21">
        <v>33</v>
      </c>
      <c r="AG4443" s="54">
        <v>180</v>
      </c>
      <c r="AI4443" s="70">
        <f t="shared" si="874"/>
        <v>19.9345</v>
      </c>
      <c r="AJ4443" s="74">
        <f t="shared" si="875"/>
        <v>1193.7736391278531</v>
      </c>
      <c r="AK4443" s="74">
        <f t="shared" si="876"/>
        <v>2.4938114617324181</v>
      </c>
      <c r="AL4443" s="73">
        <f t="shared" si="877"/>
        <v>2.4938114617324181</v>
      </c>
    </row>
    <row r="4444" spans="1:38">
      <c r="A4444" s="47" t="s">
        <v>273</v>
      </c>
      <c r="B4444" s="47" t="s">
        <v>178</v>
      </c>
      <c r="C4444" s="48">
        <v>40387</v>
      </c>
      <c r="D4444" s="49">
        <v>2010</v>
      </c>
      <c r="E4444" s="55">
        <v>0.41597222222222219</v>
      </c>
      <c r="F4444" s="55">
        <v>0.4465277777777778</v>
      </c>
      <c r="G4444" s="55">
        <f t="shared" si="878"/>
        <v>3.0555555555555614E-2</v>
      </c>
      <c r="H4444" s="21">
        <v>2</v>
      </c>
      <c r="I4444" s="56">
        <v>1</v>
      </c>
      <c r="J4444" s="56">
        <v>5</v>
      </c>
      <c r="K4444" s="56">
        <v>5</v>
      </c>
      <c r="L4444" s="14" t="s">
        <v>48</v>
      </c>
      <c r="M4444" s="14" t="s">
        <v>49</v>
      </c>
      <c r="N4444" s="47">
        <v>1</v>
      </c>
      <c r="O4444" s="47">
        <f t="shared" si="879"/>
        <v>19.139999999999997</v>
      </c>
      <c r="P4444" s="52">
        <v>5.8</v>
      </c>
      <c r="Q4444" s="52">
        <f t="shared" si="880"/>
        <v>10.889999999999999</v>
      </c>
      <c r="R4444" s="21">
        <v>3.3</v>
      </c>
      <c r="S4444" s="21">
        <f t="shared" si="881"/>
        <v>19.139999999999997</v>
      </c>
      <c r="T4444" s="21">
        <v>5.8</v>
      </c>
      <c r="U4444" s="21" t="s">
        <v>43</v>
      </c>
      <c r="V4444" s="21" t="s">
        <v>43</v>
      </c>
      <c r="W4444" s="53">
        <v>27.849816666666666</v>
      </c>
      <c r="X4444" s="53">
        <v>-115.16436666666665</v>
      </c>
      <c r="Y4444" s="67">
        <f t="shared" si="882"/>
        <v>55.400000000000006</v>
      </c>
      <c r="Z4444" s="56">
        <v>13</v>
      </c>
      <c r="AA4444" s="21">
        <v>5</v>
      </c>
      <c r="AB4444" s="54" t="s">
        <v>46</v>
      </c>
      <c r="AC4444" s="21">
        <v>7</v>
      </c>
      <c r="AD4444" s="51">
        <v>25</v>
      </c>
      <c r="AE4444" s="51">
        <v>1</v>
      </c>
      <c r="AF4444" s="21">
        <v>33</v>
      </c>
      <c r="AG4444" s="54">
        <v>180</v>
      </c>
      <c r="AI4444" s="70">
        <f t="shared" si="874"/>
        <v>19.9345</v>
      </c>
      <c r="AJ4444" s="74">
        <f t="shared" si="875"/>
        <v>1193.7736391278531</v>
      </c>
      <c r="AK4444" s="74">
        <f t="shared" si="876"/>
        <v>2.4938114617324181</v>
      </c>
      <c r="AL4444" s="73">
        <f t="shared" si="877"/>
        <v>2.4938114617324181</v>
      </c>
    </row>
    <row r="4445" spans="1:38">
      <c r="A4445" s="47" t="s">
        <v>273</v>
      </c>
      <c r="B4445" s="47" t="s">
        <v>178</v>
      </c>
      <c r="C4445" s="48">
        <v>40387</v>
      </c>
      <c r="D4445" s="49">
        <v>2010</v>
      </c>
      <c r="E4445" s="55">
        <v>0.41597222222222219</v>
      </c>
      <c r="F4445" s="55">
        <v>0.4465277777777778</v>
      </c>
      <c r="G4445" s="55">
        <f t="shared" si="878"/>
        <v>3.0555555555555614E-2</v>
      </c>
      <c r="H4445" s="21">
        <v>2</v>
      </c>
      <c r="I4445" s="56">
        <v>1</v>
      </c>
      <c r="J4445" s="56">
        <v>5</v>
      </c>
      <c r="K4445" s="56">
        <v>5</v>
      </c>
      <c r="L4445" s="14" t="s">
        <v>48</v>
      </c>
      <c r="M4445" s="14" t="s">
        <v>49</v>
      </c>
      <c r="N4445" s="47">
        <v>1</v>
      </c>
      <c r="O4445" s="47">
        <f t="shared" si="879"/>
        <v>19.139999999999997</v>
      </c>
      <c r="P4445" s="52">
        <v>5.8</v>
      </c>
      <c r="Q4445" s="52">
        <f t="shared" si="880"/>
        <v>10.889999999999999</v>
      </c>
      <c r="R4445" s="21">
        <v>3.3</v>
      </c>
      <c r="S4445" s="21">
        <f t="shared" si="881"/>
        <v>19.139999999999997</v>
      </c>
      <c r="T4445" s="21">
        <v>5.8</v>
      </c>
      <c r="U4445" s="21" t="s">
        <v>43</v>
      </c>
      <c r="V4445" s="21" t="s">
        <v>43</v>
      </c>
      <c r="W4445" s="53">
        <v>27.849816666666666</v>
      </c>
      <c r="X4445" s="53">
        <v>-115.16436666666665</v>
      </c>
      <c r="Y4445" s="67">
        <f t="shared" si="882"/>
        <v>55.400000000000006</v>
      </c>
      <c r="Z4445" s="56">
        <v>13</v>
      </c>
      <c r="AA4445" s="21">
        <v>5</v>
      </c>
      <c r="AB4445" s="54" t="s">
        <v>46</v>
      </c>
      <c r="AC4445" s="21">
        <v>7</v>
      </c>
      <c r="AD4445" s="51">
        <v>26</v>
      </c>
      <c r="AE4445" s="51">
        <v>1</v>
      </c>
      <c r="AF4445" s="21">
        <v>33</v>
      </c>
      <c r="AG4445" s="54">
        <v>180</v>
      </c>
      <c r="AI4445" s="70">
        <f t="shared" si="874"/>
        <v>20.682500000000001</v>
      </c>
      <c r="AJ4445" s="74">
        <f t="shared" si="875"/>
        <v>1351.0586714113065</v>
      </c>
      <c r="AK4445" s="74">
        <f t="shared" si="876"/>
        <v>2.9027525456693968</v>
      </c>
      <c r="AL4445" s="73">
        <f t="shared" si="877"/>
        <v>2.9027525456693968</v>
      </c>
    </row>
    <row r="4446" spans="1:38">
      <c r="A4446" s="47" t="s">
        <v>273</v>
      </c>
      <c r="B4446" s="47" t="s">
        <v>178</v>
      </c>
      <c r="C4446" s="48">
        <v>40387</v>
      </c>
      <c r="D4446" s="49">
        <v>2010</v>
      </c>
      <c r="E4446" s="55">
        <v>0.41597222222222219</v>
      </c>
      <c r="F4446" s="55">
        <v>0.4465277777777778</v>
      </c>
      <c r="G4446" s="55">
        <f t="shared" si="878"/>
        <v>3.0555555555555614E-2</v>
      </c>
      <c r="H4446" s="21">
        <v>2</v>
      </c>
      <c r="I4446" s="56">
        <v>1</v>
      </c>
      <c r="J4446" s="56">
        <v>5</v>
      </c>
      <c r="K4446" s="56">
        <v>5</v>
      </c>
      <c r="L4446" s="14" t="s">
        <v>48</v>
      </c>
      <c r="M4446" s="14" t="s">
        <v>49</v>
      </c>
      <c r="N4446" s="47">
        <v>1</v>
      </c>
      <c r="O4446" s="47">
        <f t="shared" si="879"/>
        <v>19.139999999999997</v>
      </c>
      <c r="P4446" s="52">
        <v>5.8</v>
      </c>
      <c r="Q4446" s="52">
        <f t="shared" si="880"/>
        <v>10.889999999999999</v>
      </c>
      <c r="R4446" s="21">
        <v>3.3</v>
      </c>
      <c r="S4446" s="21">
        <f t="shared" si="881"/>
        <v>19.139999999999997</v>
      </c>
      <c r="T4446" s="21">
        <v>5.8</v>
      </c>
      <c r="U4446" s="21" t="s">
        <v>43</v>
      </c>
      <c r="V4446" s="21" t="s">
        <v>43</v>
      </c>
      <c r="W4446" s="53">
        <v>27.849816666666666</v>
      </c>
      <c r="X4446" s="53">
        <v>-115.16436666666665</v>
      </c>
      <c r="Y4446" s="67">
        <f t="shared" si="882"/>
        <v>55.400000000000006</v>
      </c>
      <c r="Z4446" s="56">
        <v>13</v>
      </c>
      <c r="AA4446" s="21">
        <v>5</v>
      </c>
      <c r="AB4446" s="54" t="s">
        <v>46</v>
      </c>
      <c r="AC4446" s="21">
        <v>7</v>
      </c>
      <c r="AD4446" s="51">
        <v>27</v>
      </c>
      <c r="AE4446" s="51">
        <v>1</v>
      </c>
      <c r="AF4446" s="21">
        <v>33</v>
      </c>
      <c r="AG4446" s="54">
        <v>180</v>
      </c>
      <c r="AI4446" s="70">
        <f t="shared" si="874"/>
        <v>21.430500000000002</v>
      </c>
      <c r="AJ4446" s="74">
        <f t="shared" si="875"/>
        <v>1522.3571771727734</v>
      </c>
      <c r="AK4446" s="74">
        <f t="shared" si="876"/>
        <v>3.3481286606492109</v>
      </c>
      <c r="AL4446" s="73">
        <f t="shared" si="877"/>
        <v>3.3481286606492109</v>
      </c>
    </row>
    <row r="4447" spans="1:38">
      <c r="A4447" s="47" t="s">
        <v>273</v>
      </c>
      <c r="B4447" s="47" t="s">
        <v>178</v>
      </c>
      <c r="C4447" s="48">
        <v>40387</v>
      </c>
      <c r="D4447" s="49">
        <v>2010</v>
      </c>
      <c r="E4447" s="55">
        <v>0.41597222222222219</v>
      </c>
      <c r="F4447" s="55">
        <v>0.4465277777777778</v>
      </c>
      <c r="G4447" s="55">
        <f t="shared" si="878"/>
        <v>3.0555555555555614E-2</v>
      </c>
      <c r="H4447" s="21">
        <v>2</v>
      </c>
      <c r="I4447" s="56">
        <v>1</v>
      </c>
      <c r="J4447" s="56">
        <v>5</v>
      </c>
      <c r="K4447" s="56">
        <v>5</v>
      </c>
      <c r="L4447" s="14" t="s">
        <v>48</v>
      </c>
      <c r="M4447" s="14" t="s">
        <v>49</v>
      </c>
      <c r="N4447" s="47">
        <v>1</v>
      </c>
      <c r="O4447" s="47">
        <f t="shared" si="879"/>
        <v>19.139999999999997</v>
      </c>
      <c r="P4447" s="52">
        <v>5.8</v>
      </c>
      <c r="Q4447" s="52">
        <f t="shared" si="880"/>
        <v>10.889999999999999</v>
      </c>
      <c r="R4447" s="21">
        <v>3.3</v>
      </c>
      <c r="S4447" s="21">
        <f t="shared" si="881"/>
        <v>19.139999999999997</v>
      </c>
      <c r="T4447" s="21">
        <v>5.8</v>
      </c>
      <c r="U4447" s="21" t="s">
        <v>43</v>
      </c>
      <c r="V4447" s="21" t="s">
        <v>43</v>
      </c>
      <c r="W4447" s="53">
        <v>27.849816666666666</v>
      </c>
      <c r="X4447" s="53">
        <v>-115.16436666666665</v>
      </c>
      <c r="Y4447" s="67">
        <f t="shared" si="882"/>
        <v>55.400000000000006</v>
      </c>
      <c r="Z4447" s="56">
        <v>13</v>
      </c>
      <c r="AA4447" s="21">
        <v>5</v>
      </c>
      <c r="AB4447" s="54" t="s">
        <v>46</v>
      </c>
      <c r="AC4447" s="21">
        <v>7</v>
      </c>
      <c r="AD4447" s="51">
        <v>27</v>
      </c>
      <c r="AE4447" s="51">
        <v>1</v>
      </c>
      <c r="AF4447" s="21">
        <v>33</v>
      </c>
      <c r="AG4447" s="54">
        <v>180</v>
      </c>
      <c r="AI4447" s="70">
        <f t="shared" si="874"/>
        <v>21.430500000000002</v>
      </c>
      <c r="AJ4447" s="74">
        <f t="shared" si="875"/>
        <v>1522.3571771727734</v>
      </c>
      <c r="AK4447" s="74">
        <f t="shared" si="876"/>
        <v>3.3481286606492109</v>
      </c>
      <c r="AL4447" s="73">
        <f t="shared" si="877"/>
        <v>3.3481286606492109</v>
      </c>
    </row>
    <row r="4448" spans="1:38">
      <c r="A4448" s="47" t="s">
        <v>273</v>
      </c>
      <c r="B4448" s="47" t="s">
        <v>178</v>
      </c>
      <c r="C4448" s="48">
        <v>40387</v>
      </c>
      <c r="D4448" s="49">
        <v>2010</v>
      </c>
      <c r="E4448" s="55">
        <v>0.41597222222222219</v>
      </c>
      <c r="F4448" s="55">
        <v>0.4465277777777778</v>
      </c>
      <c r="G4448" s="55">
        <f t="shared" si="878"/>
        <v>3.0555555555555614E-2</v>
      </c>
      <c r="H4448" s="21">
        <v>2</v>
      </c>
      <c r="I4448" s="56">
        <v>1</v>
      </c>
      <c r="J4448" s="56">
        <v>5</v>
      </c>
      <c r="K4448" s="56">
        <v>5</v>
      </c>
      <c r="L4448" s="14" t="s">
        <v>48</v>
      </c>
      <c r="M4448" s="14" t="s">
        <v>49</v>
      </c>
      <c r="N4448" s="47">
        <v>1</v>
      </c>
      <c r="O4448" s="47">
        <f t="shared" si="879"/>
        <v>19.139999999999997</v>
      </c>
      <c r="P4448" s="52">
        <v>5.8</v>
      </c>
      <c r="Q4448" s="52">
        <f t="shared" si="880"/>
        <v>10.889999999999999</v>
      </c>
      <c r="R4448" s="21">
        <v>3.3</v>
      </c>
      <c r="S4448" s="21">
        <f t="shared" si="881"/>
        <v>19.139999999999997</v>
      </c>
      <c r="T4448" s="21">
        <v>5.8</v>
      </c>
      <c r="U4448" s="21" t="s">
        <v>43</v>
      </c>
      <c r="V4448" s="21" t="s">
        <v>43</v>
      </c>
      <c r="W4448" s="53">
        <v>27.849816666666666</v>
      </c>
      <c r="X4448" s="53">
        <v>-115.16436666666665</v>
      </c>
      <c r="Y4448" s="67">
        <f t="shared" si="882"/>
        <v>55.400000000000006</v>
      </c>
      <c r="Z4448" s="56">
        <v>13</v>
      </c>
      <c r="AA4448" s="21">
        <v>5</v>
      </c>
      <c r="AB4448" s="54" t="s">
        <v>46</v>
      </c>
      <c r="AC4448" s="21">
        <v>8</v>
      </c>
      <c r="AD4448" s="51">
        <v>20</v>
      </c>
      <c r="AE4448" s="51">
        <v>1</v>
      </c>
      <c r="AF4448" s="21">
        <v>33</v>
      </c>
      <c r="AG4448" s="54">
        <v>180</v>
      </c>
      <c r="AI4448" s="70">
        <f t="shared" si="874"/>
        <v>16.194500000000001</v>
      </c>
      <c r="AJ4448" s="74">
        <f t="shared" si="875"/>
        <v>593.9131834357014</v>
      </c>
      <c r="AK4448" s="74">
        <f t="shared" si="876"/>
        <v>0.93417427693282351</v>
      </c>
      <c r="AL4448" s="73">
        <f t="shared" si="877"/>
        <v>0.93417427693282351</v>
      </c>
    </row>
    <row r="4449" spans="1:38">
      <c r="A4449" s="47" t="s">
        <v>273</v>
      </c>
      <c r="B4449" s="47" t="s">
        <v>178</v>
      </c>
      <c r="C4449" s="48">
        <v>40387</v>
      </c>
      <c r="D4449" s="49">
        <v>2010</v>
      </c>
      <c r="E4449" s="55">
        <v>0.41597222222222219</v>
      </c>
      <c r="F4449" s="55">
        <v>0.4465277777777778</v>
      </c>
      <c r="G4449" s="55">
        <f t="shared" si="878"/>
        <v>3.0555555555555614E-2</v>
      </c>
      <c r="H4449" s="21">
        <v>2</v>
      </c>
      <c r="I4449" s="56">
        <v>1</v>
      </c>
      <c r="J4449" s="56">
        <v>5</v>
      </c>
      <c r="K4449" s="56">
        <v>5</v>
      </c>
      <c r="L4449" s="14" t="s">
        <v>48</v>
      </c>
      <c r="M4449" s="14" t="s">
        <v>49</v>
      </c>
      <c r="N4449" s="47">
        <v>1</v>
      </c>
      <c r="O4449" s="47">
        <f t="shared" si="879"/>
        <v>19.139999999999997</v>
      </c>
      <c r="P4449" s="52">
        <v>5.8</v>
      </c>
      <c r="Q4449" s="52">
        <f t="shared" si="880"/>
        <v>10.889999999999999</v>
      </c>
      <c r="R4449" s="21">
        <v>3.3</v>
      </c>
      <c r="S4449" s="21">
        <f t="shared" si="881"/>
        <v>19.139999999999997</v>
      </c>
      <c r="T4449" s="21">
        <v>5.8</v>
      </c>
      <c r="U4449" s="21" t="s">
        <v>43</v>
      </c>
      <c r="V4449" s="21" t="s">
        <v>43</v>
      </c>
      <c r="W4449" s="53">
        <v>27.849816666666666</v>
      </c>
      <c r="X4449" s="53">
        <v>-115.16436666666665</v>
      </c>
      <c r="Y4449" s="67">
        <f t="shared" si="882"/>
        <v>55.400000000000006</v>
      </c>
      <c r="Z4449" s="56">
        <v>13</v>
      </c>
      <c r="AA4449" s="21">
        <v>5</v>
      </c>
      <c r="AB4449" s="54" t="s">
        <v>46</v>
      </c>
      <c r="AC4449" s="21">
        <v>8</v>
      </c>
      <c r="AD4449" s="51">
        <v>21</v>
      </c>
      <c r="AE4449" s="51">
        <v>1</v>
      </c>
      <c r="AF4449" s="21">
        <v>33</v>
      </c>
      <c r="AG4449" s="54">
        <v>180</v>
      </c>
      <c r="AI4449" s="70">
        <f t="shared" si="874"/>
        <v>16.942499999999999</v>
      </c>
      <c r="AJ4449" s="74">
        <f t="shared" si="875"/>
        <v>691.21379845369552</v>
      </c>
      <c r="AK4449" s="74">
        <f t="shared" si="876"/>
        <v>1.1871558759796081</v>
      </c>
      <c r="AL4449" s="73">
        <f t="shared" si="877"/>
        <v>1.1871558759796081</v>
      </c>
    </row>
    <row r="4450" spans="1:38">
      <c r="A4450" s="47" t="s">
        <v>273</v>
      </c>
      <c r="B4450" s="47" t="s">
        <v>178</v>
      </c>
      <c r="C4450" s="48">
        <v>40387</v>
      </c>
      <c r="D4450" s="49">
        <v>2010</v>
      </c>
      <c r="E4450" s="55">
        <v>0.41597222222222219</v>
      </c>
      <c r="F4450" s="55">
        <v>0.4465277777777778</v>
      </c>
      <c r="G4450" s="55">
        <f t="shared" si="878"/>
        <v>3.0555555555555614E-2</v>
      </c>
      <c r="H4450" s="21">
        <v>2</v>
      </c>
      <c r="I4450" s="56">
        <v>1</v>
      </c>
      <c r="J4450" s="56">
        <v>5</v>
      </c>
      <c r="K4450" s="56">
        <v>5</v>
      </c>
      <c r="L4450" s="14" t="s">
        <v>48</v>
      </c>
      <c r="M4450" s="14" t="s">
        <v>49</v>
      </c>
      <c r="N4450" s="47">
        <v>1</v>
      </c>
      <c r="O4450" s="47">
        <f t="shared" si="879"/>
        <v>19.139999999999997</v>
      </c>
      <c r="P4450" s="52">
        <v>5.8</v>
      </c>
      <c r="Q4450" s="52">
        <f t="shared" si="880"/>
        <v>10.889999999999999</v>
      </c>
      <c r="R4450" s="21">
        <v>3.3</v>
      </c>
      <c r="S4450" s="21">
        <f t="shared" si="881"/>
        <v>19.139999999999997</v>
      </c>
      <c r="T4450" s="21">
        <v>5.8</v>
      </c>
      <c r="U4450" s="21" t="s">
        <v>43</v>
      </c>
      <c r="V4450" s="21" t="s">
        <v>43</v>
      </c>
      <c r="W4450" s="53">
        <v>27.849816666666666</v>
      </c>
      <c r="X4450" s="53">
        <v>-115.16436666666665</v>
      </c>
      <c r="Y4450" s="67">
        <f t="shared" si="882"/>
        <v>55.400000000000006</v>
      </c>
      <c r="Z4450" s="56">
        <v>13</v>
      </c>
      <c r="AA4450" s="21">
        <v>5</v>
      </c>
      <c r="AB4450" s="54" t="s">
        <v>46</v>
      </c>
      <c r="AC4450" s="21">
        <v>8</v>
      </c>
      <c r="AD4450" s="51">
        <v>21</v>
      </c>
      <c r="AE4450" s="51">
        <v>1</v>
      </c>
      <c r="AF4450" s="21">
        <v>33</v>
      </c>
      <c r="AG4450" s="54">
        <v>180</v>
      </c>
      <c r="AI4450" s="70">
        <f t="shared" si="874"/>
        <v>16.942499999999999</v>
      </c>
      <c r="AJ4450" s="74">
        <f t="shared" si="875"/>
        <v>691.21379845369552</v>
      </c>
      <c r="AK4450" s="74">
        <f t="shared" si="876"/>
        <v>1.1871558759796081</v>
      </c>
      <c r="AL4450" s="73">
        <f t="shared" si="877"/>
        <v>1.1871558759796081</v>
      </c>
    </row>
    <row r="4451" spans="1:38">
      <c r="A4451" s="47" t="s">
        <v>273</v>
      </c>
      <c r="B4451" s="47" t="s">
        <v>178</v>
      </c>
      <c r="C4451" s="48">
        <v>40387</v>
      </c>
      <c r="D4451" s="49">
        <v>2010</v>
      </c>
      <c r="E4451" s="55">
        <v>0.41597222222222219</v>
      </c>
      <c r="F4451" s="55">
        <v>0.4465277777777778</v>
      </c>
      <c r="G4451" s="55">
        <f t="shared" si="878"/>
        <v>3.0555555555555614E-2</v>
      </c>
      <c r="H4451" s="21">
        <v>2</v>
      </c>
      <c r="I4451" s="56">
        <v>1</v>
      </c>
      <c r="J4451" s="56">
        <v>5</v>
      </c>
      <c r="K4451" s="56">
        <v>5</v>
      </c>
      <c r="L4451" s="14" t="s">
        <v>48</v>
      </c>
      <c r="M4451" s="14" t="s">
        <v>49</v>
      </c>
      <c r="N4451" s="47">
        <v>1</v>
      </c>
      <c r="O4451" s="47">
        <f t="shared" si="879"/>
        <v>19.139999999999997</v>
      </c>
      <c r="P4451" s="52">
        <v>5.8</v>
      </c>
      <c r="Q4451" s="52">
        <f t="shared" si="880"/>
        <v>10.889999999999999</v>
      </c>
      <c r="R4451" s="21">
        <v>3.3</v>
      </c>
      <c r="S4451" s="21">
        <f t="shared" si="881"/>
        <v>19.139999999999997</v>
      </c>
      <c r="T4451" s="21">
        <v>5.8</v>
      </c>
      <c r="U4451" s="21" t="s">
        <v>43</v>
      </c>
      <c r="V4451" s="21" t="s">
        <v>43</v>
      </c>
      <c r="W4451" s="53">
        <v>27.849816666666666</v>
      </c>
      <c r="X4451" s="53">
        <v>-115.16436666666665</v>
      </c>
      <c r="Y4451" s="67">
        <f t="shared" si="882"/>
        <v>55.400000000000006</v>
      </c>
      <c r="Z4451" s="56">
        <v>13</v>
      </c>
      <c r="AA4451" s="21">
        <v>5</v>
      </c>
      <c r="AB4451" s="54" t="s">
        <v>46</v>
      </c>
      <c r="AC4451" s="21">
        <v>8</v>
      </c>
      <c r="AD4451" s="51">
        <v>22</v>
      </c>
      <c r="AE4451" s="51">
        <v>1</v>
      </c>
      <c r="AF4451" s="21">
        <v>33</v>
      </c>
      <c r="AG4451" s="54">
        <v>180</v>
      </c>
      <c r="AI4451" s="70">
        <f t="shared" si="874"/>
        <v>17.6905</v>
      </c>
      <c r="AJ4451" s="74">
        <f t="shared" si="875"/>
        <v>799.19872211710003</v>
      </c>
      <c r="AK4451" s="74">
        <f t="shared" si="876"/>
        <v>1.4679166775044603</v>
      </c>
      <c r="AL4451" s="73">
        <f t="shared" si="877"/>
        <v>1.4679166775044603</v>
      </c>
    </row>
    <row r="4452" spans="1:38">
      <c r="A4452" s="47" t="s">
        <v>273</v>
      </c>
      <c r="B4452" s="47" t="s">
        <v>178</v>
      </c>
      <c r="C4452" s="48">
        <v>40387</v>
      </c>
      <c r="D4452" s="49">
        <v>2010</v>
      </c>
      <c r="E4452" s="55">
        <v>0.41597222222222219</v>
      </c>
      <c r="F4452" s="55">
        <v>0.4465277777777778</v>
      </c>
      <c r="G4452" s="55">
        <f t="shared" si="878"/>
        <v>3.0555555555555614E-2</v>
      </c>
      <c r="H4452" s="21">
        <v>2</v>
      </c>
      <c r="I4452" s="56">
        <v>1</v>
      </c>
      <c r="J4452" s="56">
        <v>5</v>
      </c>
      <c r="K4452" s="56">
        <v>5</v>
      </c>
      <c r="L4452" s="14" t="s">
        <v>48</v>
      </c>
      <c r="M4452" s="14" t="s">
        <v>49</v>
      </c>
      <c r="N4452" s="47">
        <v>1</v>
      </c>
      <c r="O4452" s="47">
        <f t="shared" si="879"/>
        <v>19.139999999999997</v>
      </c>
      <c r="P4452" s="52">
        <v>5.8</v>
      </c>
      <c r="Q4452" s="52">
        <f t="shared" si="880"/>
        <v>10.889999999999999</v>
      </c>
      <c r="R4452" s="21">
        <v>3.3</v>
      </c>
      <c r="S4452" s="21">
        <f t="shared" si="881"/>
        <v>19.139999999999997</v>
      </c>
      <c r="T4452" s="21">
        <v>5.8</v>
      </c>
      <c r="U4452" s="21" t="s">
        <v>43</v>
      </c>
      <c r="V4452" s="21" t="s">
        <v>43</v>
      </c>
      <c r="W4452" s="53">
        <v>27.849816666666666</v>
      </c>
      <c r="X4452" s="53">
        <v>-115.16436666666665</v>
      </c>
      <c r="Y4452" s="67">
        <f t="shared" si="882"/>
        <v>55.400000000000006</v>
      </c>
      <c r="Z4452" s="56">
        <v>13</v>
      </c>
      <c r="AA4452" s="21">
        <v>5</v>
      </c>
      <c r="AB4452" s="54" t="s">
        <v>46</v>
      </c>
      <c r="AC4452" s="21">
        <v>8</v>
      </c>
      <c r="AD4452" s="51">
        <v>22</v>
      </c>
      <c r="AE4452" s="51">
        <v>1</v>
      </c>
      <c r="AF4452" s="21">
        <v>33</v>
      </c>
      <c r="AG4452" s="54">
        <v>180</v>
      </c>
      <c r="AI4452" s="70">
        <f t="shared" si="874"/>
        <v>17.6905</v>
      </c>
      <c r="AJ4452" s="74">
        <f t="shared" si="875"/>
        <v>799.19872211710003</v>
      </c>
      <c r="AK4452" s="74">
        <f t="shared" si="876"/>
        <v>1.4679166775044603</v>
      </c>
      <c r="AL4452" s="73">
        <f t="shared" si="877"/>
        <v>1.4679166775044603</v>
      </c>
    </row>
    <row r="4453" spans="1:38">
      <c r="A4453" s="47" t="s">
        <v>273</v>
      </c>
      <c r="B4453" s="47" t="s">
        <v>178</v>
      </c>
      <c r="C4453" s="48">
        <v>40387</v>
      </c>
      <c r="D4453" s="49">
        <v>2010</v>
      </c>
      <c r="E4453" s="55">
        <v>0.41597222222222219</v>
      </c>
      <c r="F4453" s="55">
        <v>0.4465277777777778</v>
      </c>
      <c r="G4453" s="55">
        <f t="shared" si="878"/>
        <v>3.0555555555555614E-2</v>
      </c>
      <c r="H4453" s="21">
        <v>2</v>
      </c>
      <c r="I4453" s="56">
        <v>1</v>
      </c>
      <c r="J4453" s="56">
        <v>5</v>
      </c>
      <c r="K4453" s="56">
        <v>5</v>
      </c>
      <c r="L4453" s="14" t="s">
        <v>48</v>
      </c>
      <c r="M4453" s="14" t="s">
        <v>49</v>
      </c>
      <c r="N4453" s="47">
        <v>1</v>
      </c>
      <c r="O4453" s="47">
        <f t="shared" si="879"/>
        <v>19.139999999999997</v>
      </c>
      <c r="P4453" s="52">
        <v>5.8</v>
      </c>
      <c r="Q4453" s="52">
        <f t="shared" si="880"/>
        <v>10.889999999999999</v>
      </c>
      <c r="R4453" s="21">
        <v>3.3</v>
      </c>
      <c r="S4453" s="21">
        <f t="shared" si="881"/>
        <v>19.139999999999997</v>
      </c>
      <c r="T4453" s="21">
        <v>5.8</v>
      </c>
      <c r="U4453" s="21" t="s">
        <v>43</v>
      </c>
      <c r="V4453" s="21" t="s">
        <v>43</v>
      </c>
      <c r="W4453" s="53">
        <v>27.849816666666666</v>
      </c>
      <c r="X4453" s="53">
        <v>-115.16436666666665</v>
      </c>
      <c r="Y4453" s="67">
        <f t="shared" si="882"/>
        <v>55.400000000000006</v>
      </c>
      <c r="Z4453" s="56">
        <v>13</v>
      </c>
      <c r="AA4453" s="21">
        <v>5</v>
      </c>
      <c r="AB4453" s="54" t="s">
        <v>46</v>
      </c>
      <c r="AC4453" s="21">
        <v>8</v>
      </c>
      <c r="AD4453" s="51">
        <v>22</v>
      </c>
      <c r="AE4453" s="51">
        <v>1</v>
      </c>
      <c r="AF4453" s="21">
        <v>33</v>
      </c>
      <c r="AG4453" s="54">
        <v>180</v>
      </c>
      <c r="AI4453" s="70">
        <f t="shared" si="874"/>
        <v>17.6905</v>
      </c>
      <c r="AJ4453" s="74">
        <f t="shared" si="875"/>
        <v>799.19872211710003</v>
      </c>
      <c r="AK4453" s="74">
        <f t="shared" si="876"/>
        <v>1.4679166775044603</v>
      </c>
      <c r="AL4453" s="73">
        <f t="shared" si="877"/>
        <v>1.4679166775044603</v>
      </c>
    </row>
    <row r="4454" spans="1:38">
      <c r="A4454" s="47" t="s">
        <v>273</v>
      </c>
      <c r="B4454" s="47" t="s">
        <v>178</v>
      </c>
      <c r="C4454" s="48">
        <v>40387</v>
      </c>
      <c r="D4454" s="49">
        <v>2010</v>
      </c>
      <c r="E4454" s="55">
        <v>0.41597222222222219</v>
      </c>
      <c r="F4454" s="55">
        <v>0.4465277777777778</v>
      </c>
      <c r="G4454" s="55">
        <f t="shared" si="878"/>
        <v>3.0555555555555614E-2</v>
      </c>
      <c r="H4454" s="21">
        <v>2</v>
      </c>
      <c r="I4454" s="56">
        <v>1</v>
      </c>
      <c r="J4454" s="56">
        <v>5</v>
      </c>
      <c r="K4454" s="56">
        <v>5</v>
      </c>
      <c r="L4454" s="14" t="s">
        <v>48</v>
      </c>
      <c r="M4454" s="14" t="s">
        <v>49</v>
      </c>
      <c r="N4454" s="47">
        <v>1</v>
      </c>
      <c r="O4454" s="47">
        <f t="shared" si="879"/>
        <v>19.139999999999997</v>
      </c>
      <c r="P4454" s="52">
        <v>5.8</v>
      </c>
      <c r="Q4454" s="52">
        <f t="shared" si="880"/>
        <v>10.889999999999999</v>
      </c>
      <c r="R4454" s="21">
        <v>3.3</v>
      </c>
      <c r="S4454" s="21">
        <f t="shared" si="881"/>
        <v>19.139999999999997</v>
      </c>
      <c r="T4454" s="21">
        <v>5.8</v>
      </c>
      <c r="U4454" s="21" t="s">
        <v>43</v>
      </c>
      <c r="V4454" s="21" t="s">
        <v>43</v>
      </c>
      <c r="W4454" s="53">
        <v>27.849816666666666</v>
      </c>
      <c r="X4454" s="53">
        <v>-115.16436666666665</v>
      </c>
      <c r="Y4454" s="67">
        <f t="shared" si="882"/>
        <v>55.400000000000006</v>
      </c>
      <c r="Z4454" s="56">
        <v>13</v>
      </c>
      <c r="AA4454" s="21">
        <v>5</v>
      </c>
      <c r="AB4454" s="54" t="s">
        <v>46</v>
      </c>
      <c r="AC4454" s="21">
        <v>8</v>
      </c>
      <c r="AD4454" s="51">
        <v>23</v>
      </c>
      <c r="AE4454" s="51">
        <v>1</v>
      </c>
      <c r="AF4454" s="21">
        <v>33</v>
      </c>
      <c r="AG4454" s="54">
        <v>180</v>
      </c>
      <c r="AI4454" s="70">
        <f t="shared" si="874"/>
        <v>18.438500000000001</v>
      </c>
      <c r="AJ4454" s="74">
        <f t="shared" si="875"/>
        <v>918.51444961025391</v>
      </c>
      <c r="AK4454" s="74">
        <f t="shared" si="876"/>
        <v>1.7781375689866601</v>
      </c>
      <c r="AL4454" s="73">
        <f t="shared" si="877"/>
        <v>1.7781375689866601</v>
      </c>
    </row>
    <row r="4455" spans="1:38">
      <c r="A4455" s="47" t="s">
        <v>273</v>
      </c>
      <c r="B4455" s="47" t="s">
        <v>178</v>
      </c>
      <c r="C4455" s="48">
        <v>40387</v>
      </c>
      <c r="D4455" s="49">
        <v>2010</v>
      </c>
      <c r="E4455" s="55">
        <v>0.41597222222222219</v>
      </c>
      <c r="F4455" s="55">
        <v>0.4465277777777778</v>
      </c>
      <c r="G4455" s="55">
        <f t="shared" si="878"/>
        <v>3.0555555555555614E-2</v>
      </c>
      <c r="H4455" s="21">
        <v>2</v>
      </c>
      <c r="I4455" s="56">
        <v>1</v>
      </c>
      <c r="J4455" s="56">
        <v>5</v>
      </c>
      <c r="K4455" s="56">
        <v>5</v>
      </c>
      <c r="L4455" s="14" t="s">
        <v>48</v>
      </c>
      <c r="M4455" s="14" t="s">
        <v>49</v>
      </c>
      <c r="N4455" s="47">
        <v>1</v>
      </c>
      <c r="O4455" s="47">
        <f t="shared" si="879"/>
        <v>19.139999999999997</v>
      </c>
      <c r="P4455" s="52">
        <v>5.8</v>
      </c>
      <c r="Q4455" s="52">
        <f t="shared" si="880"/>
        <v>10.889999999999999</v>
      </c>
      <c r="R4455" s="21">
        <v>3.3</v>
      </c>
      <c r="S4455" s="21">
        <f t="shared" si="881"/>
        <v>19.139999999999997</v>
      </c>
      <c r="T4455" s="21">
        <v>5.8</v>
      </c>
      <c r="U4455" s="21" t="s">
        <v>43</v>
      </c>
      <c r="V4455" s="21" t="s">
        <v>43</v>
      </c>
      <c r="W4455" s="53">
        <v>27.849816666666666</v>
      </c>
      <c r="X4455" s="53">
        <v>-115.16436666666665</v>
      </c>
      <c r="Y4455" s="67">
        <f t="shared" si="882"/>
        <v>55.400000000000006</v>
      </c>
      <c r="Z4455" s="56">
        <v>13</v>
      </c>
      <c r="AA4455" s="21">
        <v>5</v>
      </c>
      <c r="AB4455" s="54" t="s">
        <v>46</v>
      </c>
      <c r="AC4455" s="21">
        <v>8</v>
      </c>
      <c r="AD4455" s="51">
        <v>23</v>
      </c>
      <c r="AE4455" s="51">
        <v>1</v>
      </c>
      <c r="AF4455" s="21">
        <v>33</v>
      </c>
      <c r="AG4455" s="54">
        <v>180</v>
      </c>
      <c r="AI4455" s="70">
        <f t="shared" si="874"/>
        <v>18.438500000000001</v>
      </c>
      <c r="AJ4455" s="74">
        <f t="shared" si="875"/>
        <v>918.51444961025391</v>
      </c>
      <c r="AK4455" s="74">
        <f t="shared" si="876"/>
        <v>1.7781375689866601</v>
      </c>
      <c r="AL4455" s="73">
        <f t="shared" si="877"/>
        <v>1.7781375689866601</v>
      </c>
    </row>
    <row r="4456" spans="1:38">
      <c r="A4456" s="47" t="s">
        <v>273</v>
      </c>
      <c r="B4456" s="47" t="s">
        <v>178</v>
      </c>
      <c r="C4456" s="48">
        <v>40387</v>
      </c>
      <c r="D4456" s="49">
        <v>2010</v>
      </c>
      <c r="E4456" s="55">
        <v>0.41597222222222219</v>
      </c>
      <c r="F4456" s="55">
        <v>0.4465277777777778</v>
      </c>
      <c r="G4456" s="55">
        <f t="shared" si="878"/>
        <v>3.0555555555555614E-2</v>
      </c>
      <c r="H4456" s="21">
        <v>2</v>
      </c>
      <c r="I4456" s="56">
        <v>1</v>
      </c>
      <c r="J4456" s="56">
        <v>5</v>
      </c>
      <c r="K4456" s="56">
        <v>5</v>
      </c>
      <c r="L4456" s="14" t="s">
        <v>48</v>
      </c>
      <c r="M4456" s="14" t="s">
        <v>49</v>
      </c>
      <c r="N4456" s="47">
        <v>1</v>
      </c>
      <c r="O4456" s="47">
        <f t="shared" si="879"/>
        <v>19.139999999999997</v>
      </c>
      <c r="P4456" s="52">
        <v>5.8</v>
      </c>
      <c r="Q4456" s="52">
        <f t="shared" si="880"/>
        <v>10.889999999999999</v>
      </c>
      <c r="R4456" s="21">
        <v>3.3</v>
      </c>
      <c r="S4456" s="21">
        <f t="shared" si="881"/>
        <v>19.139999999999997</v>
      </c>
      <c r="T4456" s="21">
        <v>5.8</v>
      </c>
      <c r="U4456" s="21" t="s">
        <v>43</v>
      </c>
      <c r="V4456" s="21" t="s">
        <v>43</v>
      </c>
      <c r="W4456" s="53">
        <v>27.849816666666666</v>
      </c>
      <c r="X4456" s="53">
        <v>-115.16436666666665</v>
      </c>
      <c r="Y4456" s="67">
        <f t="shared" si="882"/>
        <v>55.400000000000006</v>
      </c>
      <c r="Z4456" s="56">
        <v>13</v>
      </c>
      <c r="AA4456" s="21">
        <v>5</v>
      </c>
      <c r="AB4456" s="54" t="s">
        <v>46</v>
      </c>
      <c r="AC4456" s="21">
        <v>8</v>
      </c>
      <c r="AD4456" s="51">
        <v>23</v>
      </c>
      <c r="AE4456" s="51">
        <v>1</v>
      </c>
      <c r="AF4456" s="21">
        <v>33</v>
      </c>
      <c r="AG4456" s="54">
        <v>180</v>
      </c>
      <c r="AI4456" s="70">
        <f t="shared" si="874"/>
        <v>18.438500000000001</v>
      </c>
      <c r="AJ4456" s="74">
        <f t="shared" si="875"/>
        <v>918.51444961025391</v>
      </c>
      <c r="AK4456" s="74">
        <f t="shared" si="876"/>
        <v>1.7781375689866601</v>
      </c>
      <c r="AL4456" s="73">
        <f t="shared" si="877"/>
        <v>1.7781375689866601</v>
      </c>
    </row>
    <row r="4457" spans="1:38">
      <c r="A4457" s="47" t="s">
        <v>273</v>
      </c>
      <c r="B4457" s="47" t="s">
        <v>178</v>
      </c>
      <c r="C4457" s="48">
        <v>40387</v>
      </c>
      <c r="D4457" s="49">
        <v>2010</v>
      </c>
      <c r="E4457" s="55">
        <v>0.41597222222222219</v>
      </c>
      <c r="F4457" s="55">
        <v>0.4465277777777778</v>
      </c>
      <c r="G4457" s="55">
        <f t="shared" si="878"/>
        <v>3.0555555555555614E-2</v>
      </c>
      <c r="H4457" s="21">
        <v>2</v>
      </c>
      <c r="I4457" s="56">
        <v>1</v>
      </c>
      <c r="J4457" s="56">
        <v>5</v>
      </c>
      <c r="K4457" s="56">
        <v>5</v>
      </c>
      <c r="L4457" s="14" t="s">
        <v>48</v>
      </c>
      <c r="M4457" s="14" t="s">
        <v>49</v>
      </c>
      <c r="N4457" s="47">
        <v>1</v>
      </c>
      <c r="O4457" s="47">
        <f t="shared" si="879"/>
        <v>19.139999999999997</v>
      </c>
      <c r="P4457" s="52">
        <v>5.8</v>
      </c>
      <c r="Q4457" s="52">
        <f t="shared" si="880"/>
        <v>10.889999999999999</v>
      </c>
      <c r="R4457" s="21">
        <v>3.3</v>
      </c>
      <c r="S4457" s="21">
        <f t="shared" si="881"/>
        <v>19.139999999999997</v>
      </c>
      <c r="T4457" s="21">
        <v>5.8</v>
      </c>
      <c r="U4457" s="21" t="s">
        <v>43</v>
      </c>
      <c r="V4457" s="21" t="s">
        <v>43</v>
      </c>
      <c r="W4457" s="53">
        <v>27.849816666666666</v>
      </c>
      <c r="X4457" s="53">
        <v>-115.16436666666665</v>
      </c>
      <c r="Y4457" s="67">
        <f t="shared" si="882"/>
        <v>55.400000000000006</v>
      </c>
      <c r="Z4457" s="56">
        <v>13</v>
      </c>
      <c r="AA4457" s="21">
        <v>5</v>
      </c>
      <c r="AB4457" s="54" t="s">
        <v>46</v>
      </c>
      <c r="AC4457" s="21">
        <v>8</v>
      </c>
      <c r="AD4457" s="51">
        <v>24</v>
      </c>
      <c r="AE4457" s="51">
        <v>1</v>
      </c>
      <c r="AF4457" s="21">
        <v>33</v>
      </c>
      <c r="AG4457" s="54">
        <v>180</v>
      </c>
      <c r="AI4457" s="70">
        <f t="shared" si="874"/>
        <v>19.186499999999999</v>
      </c>
      <c r="AJ4457" s="74">
        <f t="shared" si="875"/>
        <v>1049.8173965226345</v>
      </c>
      <c r="AK4457" s="74">
        <f t="shared" si="876"/>
        <v>2.1195252309588497</v>
      </c>
      <c r="AL4457" s="73">
        <f t="shared" si="877"/>
        <v>2.1195252309588497</v>
      </c>
    </row>
    <row r="4458" spans="1:38">
      <c r="A4458" s="47" t="s">
        <v>273</v>
      </c>
      <c r="B4458" s="47" t="s">
        <v>178</v>
      </c>
      <c r="C4458" s="48">
        <v>40387</v>
      </c>
      <c r="D4458" s="49">
        <v>2010</v>
      </c>
      <c r="E4458" s="55">
        <v>0.41597222222222219</v>
      </c>
      <c r="F4458" s="55">
        <v>0.4465277777777778</v>
      </c>
      <c r="G4458" s="55">
        <f t="shared" si="878"/>
        <v>3.0555555555555614E-2</v>
      </c>
      <c r="H4458" s="21">
        <v>2</v>
      </c>
      <c r="I4458" s="56">
        <v>1</v>
      </c>
      <c r="J4458" s="56">
        <v>5</v>
      </c>
      <c r="K4458" s="56">
        <v>5</v>
      </c>
      <c r="L4458" s="14" t="s">
        <v>48</v>
      </c>
      <c r="M4458" s="14" t="s">
        <v>49</v>
      </c>
      <c r="N4458" s="47">
        <v>1</v>
      </c>
      <c r="O4458" s="47">
        <f t="shared" si="879"/>
        <v>19.139999999999997</v>
      </c>
      <c r="P4458" s="52">
        <v>5.8</v>
      </c>
      <c r="Q4458" s="52">
        <f t="shared" si="880"/>
        <v>10.889999999999999</v>
      </c>
      <c r="R4458" s="21">
        <v>3.3</v>
      </c>
      <c r="S4458" s="21">
        <f t="shared" si="881"/>
        <v>19.139999999999997</v>
      </c>
      <c r="T4458" s="21">
        <v>5.8</v>
      </c>
      <c r="U4458" s="21" t="s">
        <v>43</v>
      </c>
      <c r="V4458" s="21" t="s">
        <v>43</v>
      </c>
      <c r="W4458" s="53">
        <v>27.849816666666666</v>
      </c>
      <c r="X4458" s="53">
        <v>-115.16436666666665</v>
      </c>
      <c r="Y4458" s="67">
        <f t="shared" si="882"/>
        <v>55.400000000000006</v>
      </c>
      <c r="Z4458" s="56">
        <v>13</v>
      </c>
      <c r="AA4458" s="21">
        <v>5</v>
      </c>
      <c r="AB4458" s="54" t="s">
        <v>46</v>
      </c>
      <c r="AC4458" s="21">
        <v>8</v>
      </c>
      <c r="AD4458" s="51">
        <v>24</v>
      </c>
      <c r="AE4458" s="51">
        <v>1</v>
      </c>
      <c r="AF4458" s="21">
        <v>33</v>
      </c>
      <c r="AG4458" s="54">
        <v>180</v>
      </c>
      <c r="AI4458" s="70">
        <f t="shared" si="874"/>
        <v>19.186499999999999</v>
      </c>
      <c r="AJ4458" s="74">
        <f t="shared" si="875"/>
        <v>1049.8173965226345</v>
      </c>
      <c r="AK4458" s="74">
        <f t="shared" si="876"/>
        <v>2.1195252309588497</v>
      </c>
      <c r="AL4458" s="73">
        <f t="shared" si="877"/>
        <v>2.1195252309588497</v>
      </c>
    </row>
    <row r="4459" spans="1:38">
      <c r="A4459" s="47" t="s">
        <v>273</v>
      </c>
      <c r="B4459" s="47" t="s">
        <v>178</v>
      </c>
      <c r="C4459" s="48">
        <v>40387</v>
      </c>
      <c r="D4459" s="49">
        <v>2010</v>
      </c>
      <c r="E4459" s="55">
        <v>0.41597222222222219</v>
      </c>
      <c r="F4459" s="55">
        <v>0.4465277777777778</v>
      </c>
      <c r="G4459" s="55">
        <f t="shared" si="878"/>
        <v>3.0555555555555614E-2</v>
      </c>
      <c r="H4459" s="21">
        <v>2</v>
      </c>
      <c r="I4459" s="56">
        <v>1</v>
      </c>
      <c r="J4459" s="56">
        <v>5</v>
      </c>
      <c r="K4459" s="56">
        <v>5</v>
      </c>
      <c r="L4459" s="14" t="s">
        <v>48</v>
      </c>
      <c r="M4459" s="14" t="s">
        <v>49</v>
      </c>
      <c r="N4459" s="47">
        <v>1</v>
      </c>
      <c r="O4459" s="47">
        <f t="shared" si="879"/>
        <v>19.139999999999997</v>
      </c>
      <c r="P4459" s="52">
        <v>5.8</v>
      </c>
      <c r="Q4459" s="52">
        <f t="shared" si="880"/>
        <v>10.889999999999999</v>
      </c>
      <c r="R4459" s="21">
        <v>3.3</v>
      </c>
      <c r="S4459" s="21">
        <f t="shared" si="881"/>
        <v>19.139999999999997</v>
      </c>
      <c r="T4459" s="21">
        <v>5.8</v>
      </c>
      <c r="U4459" s="21" t="s">
        <v>43</v>
      </c>
      <c r="V4459" s="21" t="s">
        <v>43</v>
      </c>
      <c r="W4459" s="53">
        <v>27.849816666666666</v>
      </c>
      <c r="X4459" s="53">
        <v>-115.16436666666665</v>
      </c>
      <c r="Y4459" s="67">
        <f t="shared" si="882"/>
        <v>55.400000000000006</v>
      </c>
      <c r="Z4459" s="56">
        <v>13</v>
      </c>
      <c r="AA4459" s="21">
        <v>5</v>
      </c>
      <c r="AB4459" s="54" t="s">
        <v>46</v>
      </c>
      <c r="AC4459" s="21">
        <v>8</v>
      </c>
      <c r="AD4459" s="51">
        <v>24</v>
      </c>
      <c r="AE4459" s="51">
        <v>1</v>
      </c>
      <c r="AF4459" s="21">
        <v>33</v>
      </c>
      <c r="AG4459" s="54">
        <v>180</v>
      </c>
      <c r="AI4459" s="70">
        <f t="shared" si="874"/>
        <v>19.186499999999999</v>
      </c>
      <c r="AJ4459" s="74">
        <f t="shared" si="875"/>
        <v>1049.8173965226345</v>
      </c>
      <c r="AK4459" s="74">
        <f t="shared" si="876"/>
        <v>2.1195252309588497</v>
      </c>
      <c r="AL4459" s="73">
        <f t="shared" si="877"/>
        <v>2.1195252309588497</v>
      </c>
    </row>
    <row r="4460" spans="1:38">
      <c r="A4460" s="47" t="s">
        <v>273</v>
      </c>
      <c r="B4460" s="47" t="s">
        <v>178</v>
      </c>
      <c r="C4460" s="48">
        <v>40387</v>
      </c>
      <c r="D4460" s="49">
        <v>2010</v>
      </c>
      <c r="E4460" s="55">
        <v>0.41597222222222219</v>
      </c>
      <c r="F4460" s="55">
        <v>0.4465277777777778</v>
      </c>
      <c r="G4460" s="55">
        <f t="shared" si="878"/>
        <v>3.0555555555555614E-2</v>
      </c>
      <c r="H4460" s="21">
        <v>2</v>
      </c>
      <c r="I4460" s="56">
        <v>1</v>
      </c>
      <c r="J4460" s="56">
        <v>5</v>
      </c>
      <c r="K4460" s="56">
        <v>5</v>
      </c>
      <c r="L4460" s="14" t="s">
        <v>48</v>
      </c>
      <c r="M4460" s="14" t="s">
        <v>49</v>
      </c>
      <c r="N4460" s="47">
        <v>1</v>
      </c>
      <c r="O4460" s="47">
        <f t="shared" si="879"/>
        <v>19.139999999999997</v>
      </c>
      <c r="P4460" s="52">
        <v>5.8</v>
      </c>
      <c r="Q4460" s="52">
        <f t="shared" si="880"/>
        <v>10.889999999999999</v>
      </c>
      <c r="R4460" s="21">
        <v>3.3</v>
      </c>
      <c r="S4460" s="21">
        <f t="shared" si="881"/>
        <v>19.139999999999997</v>
      </c>
      <c r="T4460" s="21">
        <v>5.8</v>
      </c>
      <c r="U4460" s="21" t="s">
        <v>43</v>
      </c>
      <c r="V4460" s="21" t="s">
        <v>43</v>
      </c>
      <c r="W4460" s="53">
        <v>27.849816666666666</v>
      </c>
      <c r="X4460" s="53">
        <v>-115.16436666666665</v>
      </c>
      <c r="Y4460" s="67">
        <f t="shared" si="882"/>
        <v>55.400000000000006</v>
      </c>
      <c r="Z4460" s="56">
        <v>13</v>
      </c>
      <c r="AA4460" s="21">
        <v>5</v>
      </c>
      <c r="AB4460" s="54" t="s">
        <v>46</v>
      </c>
      <c r="AC4460" s="21">
        <v>8</v>
      </c>
      <c r="AD4460" s="51">
        <v>25</v>
      </c>
      <c r="AE4460" s="51">
        <v>1</v>
      </c>
      <c r="AF4460" s="21">
        <v>33</v>
      </c>
      <c r="AG4460" s="54">
        <v>180</v>
      </c>
      <c r="AI4460" s="70">
        <f t="shared" si="874"/>
        <v>19.9345</v>
      </c>
      <c r="AJ4460" s="74">
        <f t="shared" si="875"/>
        <v>1193.7736391278531</v>
      </c>
      <c r="AK4460" s="74">
        <f t="shared" si="876"/>
        <v>2.4938114617324181</v>
      </c>
      <c r="AL4460" s="73">
        <f t="shared" si="877"/>
        <v>2.4938114617324181</v>
      </c>
    </row>
    <row r="4461" spans="1:38">
      <c r="A4461" s="47" t="s">
        <v>273</v>
      </c>
      <c r="B4461" s="47" t="s">
        <v>178</v>
      </c>
      <c r="C4461" s="48">
        <v>40387</v>
      </c>
      <c r="D4461" s="49">
        <v>2010</v>
      </c>
      <c r="E4461" s="55">
        <v>0.41597222222222219</v>
      </c>
      <c r="F4461" s="55">
        <v>0.4465277777777778</v>
      </c>
      <c r="G4461" s="55">
        <f t="shared" si="878"/>
        <v>3.0555555555555614E-2</v>
      </c>
      <c r="H4461" s="21">
        <v>2</v>
      </c>
      <c r="I4461" s="56">
        <v>1</v>
      </c>
      <c r="J4461" s="56">
        <v>5</v>
      </c>
      <c r="K4461" s="56">
        <v>5</v>
      </c>
      <c r="L4461" s="14" t="s">
        <v>48</v>
      </c>
      <c r="M4461" s="14" t="s">
        <v>49</v>
      </c>
      <c r="N4461" s="47">
        <v>1</v>
      </c>
      <c r="O4461" s="47">
        <f t="shared" si="879"/>
        <v>19.139999999999997</v>
      </c>
      <c r="P4461" s="52">
        <v>5.8</v>
      </c>
      <c r="Q4461" s="52">
        <f t="shared" si="880"/>
        <v>10.889999999999999</v>
      </c>
      <c r="R4461" s="21">
        <v>3.3</v>
      </c>
      <c r="S4461" s="21">
        <f t="shared" si="881"/>
        <v>19.139999999999997</v>
      </c>
      <c r="T4461" s="21">
        <v>5.8</v>
      </c>
      <c r="U4461" s="21" t="s">
        <v>43</v>
      </c>
      <c r="V4461" s="21" t="s">
        <v>43</v>
      </c>
      <c r="W4461" s="53">
        <v>27.849816666666666</v>
      </c>
      <c r="X4461" s="53">
        <v>-115.16436666666665</v>
      </c>
      <c r="Y4461" s="67">
        <f t="shared" si="882"/>
        <v>55.400000000000006</v>
      </c>
      <c r="Z4461" s="56">
        <v>13</v>
      </c>
      <c r="AA4461" s="21">
        <v>5</v>
      </c>
      <c r="AB4461" s="54" t="s">
        <v>46</v>
      </c>
      <c r="AC4461" s="21">
        <v>8</v>
      </c>
      <c r="AD4461" s="51">
        <v>25</v>
      </c>
      <c r="AE4461" s="51">
        <v>1</v>
      </c>
      <c r="AF4461" s="21">
        <v>33</v>
      </c>
      <c r="AG4461" s="54">
        <v>180</v>
      </c>
      <c r="AI4461" s="70">
        <f t="shared" si="874"/>
        <v>19.9345</v>
      </c>
      <c r="AJ4461" s="74">
        <f t="shared" si="875"/>
        <v>1193.7736391278531</v>
      </c>
      <c r="AK4461" s="74">
        <f t="shared" si="876"/>
        <v>2.4938114617324181</v>
      </c>
      <c r="AL4461" s="73">
        <f t="shared" si="877"/>
        <v>2.4938114617324181</v>
      </c>
    </row>
    <row r="4462" spans="1:38">
      <c r="A4462" s="47" t="s">
        <v>273</v>
      </c>
      <c r="B4462" s="47" t="s">
        <v>178</v>
      </c>
      <c r="C4462" s="48">
        <v>40387</v>
      </c>
      <c r="D4462" s="49">
        <v>2010</v>
      </c>
      <c r="E4462" s="55">
        <v>0.41597222222222219</v>
      </c>
      <c r="F4462" s="55">
        <v>0.4465277777777778</v>
      </c>
      <c r="G4462" s="55">
        <f t="shared" si="878"/>
        <v>3.0555555555555614E-2</v>
      </c>
      <c r="H4462" s="21">
        <v>2</v>
      </c>
      <c r="I4462" s="56">
        <v>1</v>
      </c>
      <c r="J4462" s="56">
        <v>5</v>
      </c>
      <c r="K4462" s="56">
        <v>5</v>
      </c>
      <c r="L4462" s="14" t="s">
        <v>48</v>
      </c>
      <c r="M4462" s="14" t="s">
        <v>49</v>
      </c>
      <c r="N4462" s="47">
        <v>1</v>
      </c>
      <c r="O4462" s="47">
        <f t="shared" si="879"/>
        <v>19.139999999999997</v>
      </c>
      <c r="P4462" s="52">
        <v>5.8</v>
      </c>
      <c r="Q4462" s="52">
        <f t="shared" si="880"/>
        <v>10.889999999999999</v>
      </c>
      <c r="R4462" s="21">
        <v>3.3</v>
      </c>
      <c r="S4462" s="21">
        <f t="shared" si="881"/>
        <v>19.139999999999997</v>
      </c>
      <c r="T4462" s="21">
        <v>5.8</v>
      </c>
      <c r="U4462" s="21" t="s">
        <v>43</v>
      </c>
      <c r="V4462" s="21" t="s">
        <v>43</v>
      </c>
      <c r="W4462" s="53">
        <v>27.849816666666666</v>
      </c>
      <c r="X4462" s="53">
        <v>-115.16436666666665</v>
      </c>
      <c r="Y4462" s="67">
        <f t="shared" si="882"/>
        <v>55.400000000000006</v>
      </c>
      <c r="Z4462" s="56">
        <v>13</v>
      </c>
      <c r="AA4462" s="21">
        <v>5</v>
      </c>
      <c r="AB4462" s="54" t="s">
        <v>46</v>
      </c>
      <c r="AC4462" s="21">
        <v>9</v>
      </c>
      <c r="AD4462" s="51">
        <v>19</v>
      </c>
      <c r="AE4462" s="51">
        <v>1</v>
      </c>
      <c r="AF4462" s="21">
        <v>42</v>
      </c>
      <c r="AG4462" s="54">
        <v>180</v>
      </c>
      <c r="AI4462" s="70">
        <f t="shared" si="874"/>
        <v>15.4465</v>
      </c>
      <c r="AJ4462" s="74">
        <f t="shared" si="875"/>
        <v>506.66058069508574</v>
      </c>
      <c r="AK4462" s="74">
        <f t="shared" si="876"/>
        <v>0.70731750980722297</v>
      </c>
      <c r="AL4462" s="73">
        <f t="shared" si="877"/>
        <v>0.70731750980722297</v>
      </c>
    </row>
    <row r="4463" spans="1:38">
      <c r="A4463" s="47" t="s">
        <v>273</v>
      </c>
      <c r="B4463" s="47" t="s">
        <v>178</v>
      </c>
      <c r="C4463" s="48">
        <v>40387</v>
      </c>
      <c r="D4463" s="49">
        <v>2010</v>
      </c>
      <c r="E4463" s="55">
        <v>0.41597222222222219</v>
      </c>
      <c r="F4463" s="55">
        <v>0.4465277777777778</v>
      </c>
      <c r="G4463" s="55">
        <f t="shared" si="878"/>
        <v>3.0555555555555614E-2</v>
      </c>
      <c r="H4463" s="21">
        <v>2</v>
      </c>
      <c r="I4463" s="56">
        <v>1</v>
      </c>
      <c r="J4463" s="56">
        <v>5</v>
      </c>
      <c r="K4463" s="56">
        <v>5</v>
      </c>
      <c r="L4463" s="14" t="s">
        <v>48</v>
      </c>
      <c r="M4463" s="14" t="s">
        <v>49</v>
      </c>
      <c r="N4463" s="47">
        <v>1</v>
      </c>
      <c r="O4463" s="47">
        <f t="shared" si="879"/>
        <v>19.139999999999997</v>
      </c>
      <c r="P4463" s="52">
        <v>5.8</v>
      </c>
      <c r="Q4463" s="52">
        <f t="shared" si="880"/>
        <v>10.889999999999999</v>
      </c>
      <c r="R4463" s="21">
        <v>3.3</v>
      </c>
      <c r="S4463" s="21">
        <f t="shared" si="881"/>
        <v>19.139999999999997</v>
      </c>
      <c r="T4463" s="21">
        <v>5.8</v>
      </c>
      <c r="U4463" s="21" t="s">
        <v>43</v>
      </c>
      <c r="V4463" s="21" t="s">
        <v>43</v>
      </c>
      <c r="W4463" s="53">
        <v>27.849816666666666</v>
      </c>
      <c r="X4463" s="53">
        <v>-115.16436666666665</v>
      </c>
      <c r="Y4463" s="67">
        <f t="shared" si="882"/>
        <v>55.400000000000006</v>
      </c>
      <c r="Z4463" s="56">
        <v>13</v>
      </c>
      <c r="AA4463" s="21">
        <v>5</v>
      </c>
      <c r="AB4463" s="54" t="s">
        <v>46</v>
      </c>
      <c r="AC4463" s="21">
        <v>9</v>
      </c>
      <c r="AD4463" s="51">
        <v>20</v>
      </c>
      <c r="AE4463" s="51">
        <v>1</v>
      </c>
      <c r="AF4463" s="21">
        <v>42</v>
      </c>
      <c r="AG4463" s="54">
        <v>180</v>
      </c>
      <c r="AI4463" s="70">
        <f t="shared" si="874"/>
        <v>16.194500000000001</v>
      </c>
      <c r="AJ4463" s="74">
        <f t="shared" si="875"/>
        <v>593.9131834357014</v>
      </c>
      <c r="AK4463" s="74">
        <f t="shared" si="876"/>
        <v>0.93417427693282351</v>
      </c>
      <c r="AL4463" s="73">
        <f t="shared" si="877"/>
        <v>0.93417427693282351</v>
      </c>
    </row>
    <row r="4464" spans="1:38">
      <c r="A4464" s="47" t="s">
        <v>273</v>
      </c>
      <c r="B4464" s="47" t="s">
        <v>178</v>
      </c>
      <c r="C4464" s="48">
        <v>40387</v>
      </c>
      <c r="D4464" s="49">
        <v>2010</v>
      </c>
      <c r="E4464" s="55">
        <v>0.41597222222222219</v>
      </c>
      <c r="F4464" s="55">
        <v>0.4465277777777778</v>
      </c>
      <c r="G4464" s="55">
        <f t="shared" si="878"/>
        <v>3.0555555555555614E-2</v>
      </c>
      <c r="H4464" s="21">
        <v>2</v>
      </c>
      <c r="I4464" s="56">
        <v>1</v>
      </c>
      <c r="J4464" s="56">
        <v>5</v>
      </c>
      <c r="K4464" s="56">
        <v>5</v>
      </c>
      <c r="L4464" s="14" t="s">
        <v>48</v>
      </c>
      <c r="M4464" s="14" t="s">
        <v>49</v>
      </c>
      <c r="N4464" s="47">
        <v>1</v>
      </c>
      <c r="O4464" s="47">
        <f t="shared" si="879"/>
        <v>19.139999999999997</v>
      </c>
      <c r="P4464" s="52">
        <v>5.8</v>
      </c>
      <c r="Q4464" s="52">
        <f t="shared" si="880"/>
        <v>10.889999999999999</v>
      </c>
      <c r="R4464" s="21">
        <v>3.3</v>
      </c>
      <c r="S4464" s="21">
        <f t="shared" si="881"/>
        <v>19.139999999999997</v>
      </c>
      <c r="T4464" s="21">
        <v>5.8</v>
      </c>
      <c r="U4464" s="21" t="s">
        <v>43</v>
      </c>
      <c r="V4464" s="21" t="s">
        <v>43</v>
      </c>
      <c r="W4464" s="53">
        <v>27.849816666666666</v>
      </c>
      <c r="X4464" s="53">
        <v>-115.16436666666665</v>
      </c>
      <c r="Y4464" s="67">
        <f t="shared" si="882"/>
        <v>55.400000000000006</v>
      </c>
      <c r="Z4464" s="56">
        <v>13</v>
      </c>
      <c r="AA4464" s="21">
        <v>5</v>
      </c>
      <c r="AB4464" s="54" t="s">
        <v>46</v>
      </c>
      <c r="AC4464" s="21">
        <v>9</v>
      </c>
      <c r="AD4464" s="51">
        <v>20</v>
      </c>
      <c r="AE4464" s="51">
        <v>1</v>
      </c>
      <c r="AF4464" s="21">
        <v>42</v>
      </c>
      <c r="AG4464" s="54">
        <v>180</v>
      </c>
      <c r="AI4464" s="70">
        <f t="shared" si="874"/>
        <v>16.194500000000001</v>
      </c>
      <c r="AJ4464" s="74">
        <f t="shared" si="875"/>
        <v>593.9131834357014</v>
      </c>
      <c r="AK4464" s="74">
        <f t="shared" si="876"/>
        <v>0.93417427693282351</v>
      </c>
      <c r="AL4464" s="73">
        <f t="shared" si="877"/>
        <v>0.93417427693282351</v>
      </c>
    </row>
    <row r="4465" spans="1:38">
      <c r="A4465" s="47" t="s">
        <v>273</v>
      </c>
      <c r="B4465" s="47" t="s">
        <v>178</v>
      </c>
      <c r="C4465" s="48">
        <v>40387</v>
      </c>
      <c r="D4465" s="49">
        <v>2010</v>
      </c>
      <c r="E4465" s="55">
        <v>0.41597222222222219</v>
      </c>
      <c r="F4465" s="55">
        <v>0.4465277777777778</v>
      </c>
      <c r="G4465" s="55">
        <f t="shared" si="878"/>
        <v>3.0555555555555614E-2</v>
      </c>
      <c r="H4465" s="21">
        <v>2</v>
      </c>
      <c r="I4465" s="56">
        <v>1</v>
      </c>
      <c r="J4465" s="56">
        <v>5</v>
      </c>
      <c r="K4465" s="56">
        <v>5</v>
      </c>
      <c r="L4465" s="14" t="s">
        <v>48</v>
      </c>
      <c r="M4465" s="14" t="s">
        <v>49</v>
      </c>
      <c r="N4465" s="47">
        <v>1</v>
      </c>
      <c r="O4465" s="47">
        <f t="shared" si="879"/>
        <v>19.139999999999997</v>
      </c>
      <c r="P4465" s="52">
        <v>5.8</v>
      </c>
      <c r="Q4465" s="52">
        <f t="shared" si="880"/>
        <v>10.889999999999999</v>
      </c>
      <c r="R4465" s="21">
        <v>3.3</v>
      </c>
      <c r="S4465" s="21">
        <f t="shared" si="881"/>
        <v>19.139999999999997</v>
      </c>
      <c r="T4465" s="21">
        <v>5.8</v>
      </c>
      <c r="U4465" s="21" t="s">
        <v>43</v>
      </c>
      <c r="V4465" s="21" t="s">
        <v>43</v>
      </c>
      <c r="W4465" s="53">
        <v>27.849816666666666</v>
      </c>
      <c r="X4465" s="53">
        <v>-115.16436666666665</v>
      </c>
      <c r="Y4465" s="67">
        <f t="shared" si="882"/>
        <v>55.400000000000006</v>
      </c>
      <c r="Z4465" s="56">
        <v>13</v>
      </c>
      <c r="AA4465" s="21">
        <v>5</v>
      </c>
      <c r="AB4465" s="54" t="s">
        <v>46</v>
      </c>
      <c r="AC4465" s="21">
        <v>9</v>
      </c>
      <c r="AD4465" s="51">
        <v>21</v>
      </c>
      <c r="AE4465" s="51">
        <v>1</v>
      </c>
      <c r="AF4465" s="21">
        <v>42</v>
      </c>
      <c r="AG4465" s="54">
        <v>180</v>
      </c>
      <c r="AI4465" s="70">
        <f t="shared" si="874"/>
        <v>16.942499999999999</v>
      </c>
      <c r="AJ4465" s="74">
        <f t="shared" si="875"/>
        <v>691.21379845369552</v>
      </c>
      <c r="AK4465" s="74">
        <f t="shared" si="876"/>
        <v>1.1871558759796081</v>
      </c>
      <c r="AL4465" s="73">
        <f t="shared" si="877"/>
        <v>1.1871558759796081</v>
      </c>
    </row>
    <row r="4466" spans="1:38">
      <c r="A4466" s="47" t="s">
        <v>273</v>
      </c>
      <c r="B4466" s="47" t="s">
        <v>178</v>
      </c>
      <c r="C4466" s="48">
        <v>40387</v>
      </c>
      <c r="D4466" s="49">
        <v>2010</v>
      </c>
      <c r="E4466" s="55">
        <v>0.41597222222222219</v>
      </c>
      <c r="F4466" s="55">
        <v>0.4465277777777778</v>
      </c>
      <c r="G4466" s="55">
        <f t="shared" si="878"/>
        <v>3.0555555555555614E-2</v>
      </c>
      <c r="H4466" s="21">
        <v>2</v>
      </c>
      <c r="I4466" s="56">
        <v>1</v>
      </c>
      <c r="J4466" s="56">
        <v>5</v>
      </c>
      <c r="K4466" s="56">
        <v>5</v>
      </c>
      <c r="L4466" s="14" t="s">
        <v>48</v>
      </c>
      <c r="M4466" s="14" t="s">
        <v>49</v>
      </c>
      <c r="N4466" s="47">
        <v>1</v>
      </c>
      <c r="O4466" s="47">
        <f t="shared" si="879"/>
        <v>19.139999999999997</v>
      </c>
      <c r="P4466" s="52">
        <v>5.8</v>
      </c>
      <c r="Q4466" s="52">
        <f t="shared" si="880"/>
        <v>10.889999999999999</v>
      </c>
      <c r="R4466" s="21">
        <v>3.3</v>
      </c>
      <c r="S4466" s="21">
        <f t="shared" si="881"/>
        <v>19.139999999999997</v>
      </c>
      <c r="T4466" s="21">
        <v>5.8</v>
      </c>
      <c r="U4466" s="21" t="s">
        <v>43</v>
      </c>
      <c r="V4466" s="21" t="s">
        <v>43</v>
      </c>
      <c r="W4466" s="53">
        <v>27.849816666666666</v>
      </c>
      <c r="X4466" s="53">
        <v>-115.16436666666665</v>
      </c>
      <c r="Y4466" s="67">
        <f t="shared" si="882"/>
        <v>55.400000000000006</v>
      </c>
      <c r="Z4466" s="56">
        <v>13</v>
      </c>
      <c r="AA4466" s="21">
        <v>5</v>
      </c>
      <c r="AB4466" s="54" t="s">
        <v>46</v>
      </c>
      <c r="AC4466" s="21">
        <v>9</v>
      </c>
      <c r="AD4466" s="51">
        <v>21</v>
      </c>
      <c r="AE4466" s="51">
        <v>1</v>
      </c>
      <c r="AF4466" s="21">
        <v>42</v>
      </c>
      <c r="AG4466" s="54">
        <v>180</v>
      </c>
      <c r="AI4466" s="70">
        <f t="shared" si="874"/>
        <v>16.942499999999999</v>
      </c>
      <c r="AJ4466" s="74">
        <f t="shared" si="875"/>
        <v>691.21379845369552</v>
      </c>
      <c r="AK4466" s="74">
        <f t="shared" si="876"/>
        <v>1.1871558759796081</v>
      </c>
      <c r="AL4466" s="73">
        <f t="shared" si="877"/>
        <v>1.1871558759796081</v>
      </c>
    </row>
    <row r="4467" spans="1:38">
      <c r="A4467" s="47" t="s">
        <v>273</v>
      </c>
      <c r="B4467" s="47" t="s">
        <v>178</v>
      </c>
      <c r="C4467" s="48">
        <v>40387</v>
      </c>
      <c r="D4467" s="49">
        <v>2010</v>
      </c>
      <c r="E4467" s="55">
        <v>0.41597222222222219</v>
      </c>
      <c r="F4467" s="55">
        <v>0.4465277777777778</v>
      </c>
      <c r="G4467" s="55">
        <f t="shared" si="878"/>
        <v>3.0555555555555614E-2</v>
      </c>
      <c r="H4467" s="21">
        <v>2</v>
      </c>
      <c r="I4467" s="56">
        <v>1</v>
      </c>
      <c r="J4467" s="56">
        <v>5</v>
      </c>
      <c r="K4467" s="56">
        <v>5</v>
      </c>
      <c r="L4467" s="14" t="s">
        <v>48</v>
      </c>
      <c r="M4467" s="14" t="s">
        <v>49</v>
      </c>
      <c r="N4467" s="47">
        <v>1</v>
      </c>
      <c r="O4467" s="47">
        <f t="shared" si="879"/>
        <v>19.139999999999997</v>
      </c>
      <c r="P4467" s="52">
        <v>5.8</v>
      </c>
      <c r="Q4467" s="52">
        <f t="shared" si="880"/>
        <v>10.889999999999999</v>
      </c>
      <c r="R4467" s="21">
        <v>3.3</v>
      </c>
      <c r="S4467" s="21">
        <f t="shared" si="881"/>
        <v>19.139999999999997</v>
      </c>
      <c r="T4467" s="21">
        <v>5.8</v>
      </c>
      <c r="U4467" s="21" t="s">
        <v>43</v>
      </c>
      <c r="V4467" s="21" t="s">
        <v>43</v>
      </c>
      <c r="W4467" s="53">
        <v>27.849816666666666</v>
      </c>
      <c r="X4467" s="53">
        <v>-115.16436666666665</v>
      </c>
      <c r="Y4467" s="67">
        <f t="shared" si="882"/>
        <v>55.400000000000006</v>
      </c>
      <c r="Z4467" s="56">
        <v>13</v>
      </c>
      <c r="AA4467" s="21">
        <v>5</v>
      </c>
      <c r="AB4467" s="54" t="s">
        <v>46</v>
      </c>
      <c r="AC4467" s="21">
        <v>9</v>
      </c>
      <c r="AD4467" s="51">
        <v>22</v>
      </c>
      <c r="AE4467" s="51">
        <v>1</v>
      </c>
      <c r="AF4467" s="21">
        <v>42</v>
      </c>
      <c r="AG4467" s="54">
        <v>180</v>
      </c>
      <c r="AI4467" s="70">
        <f t="shared" si="874"/>
        <v>17.6905</v>
      </c>
      <c r="AJ4467" s="74">
        <f t="shared" si="875"/>
        <v>799.19872211710003</v>
      </c>
      <c r="AK4467" s="74">
        <f t="shared" si="876"/>
        <v>1.4679166775044603</v>
      </c>
      <c r="AL4467" s="73">
        <f t="shared" si="877"/>
        <v>1.4679166775044603</v>
      </c>
    </row>
    <row r="4468" spans="1:38">
      <c r="A4468" s="47" t="s">
        <v>273</v>
      </c>
      <c r="B4468" s="47" t="s">
        <v>178</v>
      </c>
      <c r="C4468" s="48">
        <v>40387</v>
      </c>
      <c r="D4468" s="49">
        <v>2010</v>
      </c>
      <c r="E4468" s="55">
        <v>0.41597222222222219</v>
      </c>
      <c r="F4468" s="55">
        <v>0.4465277777777778</v>
      </c>
      <c r="G4468" s="55">
        <f t="shared" si="878"/>
        <v>3.0555555555555614E-2</v>
      </c>
      <c r="H4468" s="21">
        <v>2</v>
      </c>
      <c r="I4468" s="56">
        <v>1</v>
      </c>
      <c r="J4468" s="56">
        <v>5</v>
      </c>
      <c r="K4468" s="56">
        <v>5</v>
      </c>
      <c r="L4468" s="14" t="s">
        <v>48</v>
      </c>
      <c r="M4468" s="14" t="s">
        <v>49</v>
      </c>
      <c r="N4468" s="47">
        <v>1</v>
      </c>
      <c r="O4468" s="47">
        <f t="shared" si="879"/>
        <v>19.139999999999997</v>
      </c>
      <c r="P4468" s="52">
        <v>5.8</v>
      </c>
      <c r="Q4468" s="52">
        <f t="shared" si="880"/>
        <v>10.889999999999999</v>
      </c>
      <c r="R4468" s="21">
        <v>3.3</v>
      </c>
      <c r="S4468" s="21">
        <f t="shared" si="881"/>
        <v>19.139999999999997</v>
      </c>
      <c r="T4468" s="21">
        <v>5.8</v>
      </c>
      <c r="U4468" s="21" t="s">
        <v>43</v>
      </c>
      <c r="V4468" s="21" t="s">
        <v>43</v>
      </c>
      <c r="W4468" s="53">
        <v>27.849816666666666</v>
      </c>
      <c r="X4468" s="53">
        <v>-115.16436666666665</v>
      </c>
      <c r="Y4468" s="67">
        <f t="shared" si="882"/>
        <v>55.400000000000006</v>
      </c>
      <c r="Z4468" s="56">
        <v>13</v>
      </c>
      <c r="AA4468" s="21">
        <v>5</v>
      </c>
      <c r="AB4468" s="54" t="s">
        <v>46</v>
      </c>
      <c r="AC4468" s="21">
        <v>9</v>
      </c>
      <c r="AD4468" s="51">
        <v>22</v>
      </c>
      <c r="AE4468" s="51">
        <v>1</v>
      </c>
      <c r="AF4468" s="21">
        <v>42</v>
      </c>
      <c r="AG4468" s="54">
        <v>180</v>
      </c>
      <c r="AI4468" s="70">
        <f t="shared" si="874"/>
        <v>17.6905</v>
      </c>
      <c r="AJ4468" s="74">
        <f t="shared" si="875"/>
        <v>799.19872211710003</v>
      </c>
      <c r="AK4468" s="74">
        <f t="shared" si="876"/>
        <v>1.4679166775044603</v>
      </c>
      <c r="AL4468" s="73">
        <f t="shared" si="877"/>
        <v>1.4679166775044603</v>
      </c>
    </row>
    <row r="4469" spans="1:38">
      <c r="A4469" s="47" t="s">
        <v>273</v>
      </c>
      <c r="B4469" s="47" t="s">
        <v>178</v>
      </c>
      <c r="C4469" s="48">
        <v>40387</v>
      </c>
      <c r="D4469" s="49">
        <v>2010</v>
      </c>
      <c r="E4469" s="55">
        <v>0.41597222222222219</v>
      </c>
      <c r="F4469" s="55">
        <v>0.4465277777777778</v>
      </c>
      <c r="G4469" s="55">
        <f t="shared" si="878"/>
        <v>3.0555555555555614E-2</v>
      </c>
      <c r="H4469" s="21">
        <v>2</v>
      </c>
      <c r="I4469" s="56">
        <v>1</v>
      </c>
      <c r="J4469" s="56">
        <v>5</v>
      </c>
      <c r="K4469" s="56">
        <v>5</v>
      </c>
      <c r="L4469" s="14" t="s">
        <v>48</v>
      </c>
      <c r="M4469" s="14" t="s">
        <v>49</v>
      </c>
      <c r="N4469" s="47">
        <v>1</v>
      </c>
      <c r="O4469" s="47">
        <f t="shared" si="879"/>
        <v>19.139999999999997</v>
      </c>
      <c r="P4469" s="52">
        <v>5.8</v>
      </c>
      <c r="Q4469" s="52">
        <f t="shared" si="880"/>
        <v>10.889999999999999</v>
      </c>
      <c r="R4469" s="21">
        <v>3.3</v>
      </c>
      <c r="S4469" s="21">
        <f t="shared" si="881"/>
        <v>19.139999999999997</v>
      </c>
      <c r="T4469" s="21">
        <v>5.8</v>
      </c>
      <c r="U4469" s="21" t="s">
        <v>43</v>
      </c>
      <c r="V4469" s="21" t="s">
        <v>43</v>
      </c>
      <c r="W4469" s="53">
        <v>27.849816666666666</v>
      </c>
      <c r="X4469" s="53">
        <v>-115.16436666666665</v>
      </c>
      <c r="Y4469" s="67">
        <f t="shared" si="882"/>
        <v>55.400000000000006</v>
      </c>
      <c r="Z4469" s="56">
        <v>13</v>
      </c>
      <c r="AA4469" s="21">
        <v>5</v>
      </c>
      <c r="AB4469" s="54" t="s">
        <v>46</v>
      </c>
      <c r="AC4469" s="21">
        <v>9</v>
      </c>
      <c r="AD4469" s="51">
        <v>22</v>
      </c>
      <c r="AE4469" s="51">
        <v>1</v>
      </c>
      <c r="AF4469" s="21">
        <v>42</v>
      </c>
      <c r="AG4469" s="54">
        <v>180</v>
      </c>
      <c r="AI4469" s="70">
        <f t="shared" si="874"/>
        <v>17.6905</v>
      </c>
      <c r="AJ4469" s="74">
        <f t="shared" si="875"/>
        <v>799.19872211710003</v>
      </c>
      <c r="AK4469" s="74">
        <f t="shared" si="876"/>
        <v>1.4679166775044603</v>
      </c>
      <c r="AL4469" s="73">
        <f t="shared" si="877"/>
        <v>1.4679166775044603</v>
      </c>
    </row>
    <row r="4470" spans="1:38">
      <c r="A4470" s="47" t="s">
        <v>273</v>
      </c>
      <c r="B4470" s="47" t="s">
        <v>178</v>
      </c>
      <c r="C4470" s="48">
        <v>40387</v>
      </c>
      <c r="D4470" s="49">
        <v>2010</v>
      </c>
      <c r="E4470" s="55">
        <v>0.41597222222222219</v>
      </c>
      <c r="F4470" s="55">
        <v>0.4465277777777778</v>
      </c>
      <c r="G4470" s="55">
        <f t="shared" si="878"/>
        <v>3.0555555555555614E-2</v>
      </c>
      <c r="H4470" s="21">
        <v>2</v>
      </c>
      <c r="I4470" s="56">
        <v>1</v>
      </c>
      <c r="J4470" s="56">
        <v>5</v>
      </c>
      <c r="K4470" s="56">
        <v>5</v>
      </c>
      <c r="L4470" s="14" t="s">
        <v>48</v>
      </c>
      <c r="M4470" s="14" t="s">
        <v>49</v>
      </c>
      <c r="N4470" s="47">
        <v>1</v>
      </c>
      <c r="O4470" s="47">
        <f t="shared" si="879"/>
        <v>19.139999999999997</v>
      </c>
      <c r="P4470" s="52">
        <v>5.8</v>
      </c>
      <c r="Q4470" s="52">
        <f t="shared" si="880"/>
        <v>10.889999999999999</v>
      </c>
      <c r="R4470" s="21">
        <v>3.3</v>
      </c>
      <c r="S4470" s="21">
        <f t="shared" si="881"/>
        <v>19.139999999999997</v>
      </c>
      <c r="T4470" s="21">
        <v>5.8</v>
      </c>
      <c r="U4470" s="21" t="s">
        <v>43</v>
      </c>
      <c r="V4470" s="21" t="s">
        <v>43</v>
      </c>
      <c r="W4470" s="53">
        <v>27.849816666666666</v>
      </c>
      <c r="X4470" s="53">
        <v>-115.16436666666665</v>
      </c>
      <c r="Y4470" s="67">
        <f t="shared" si="882"/>
        <v>55.400000000000006</v>
      </c>
      <c r="Z4470" s="56">
        <v>13</v>
      </c>
      <c r="AA4470" s="21">
        <v>5</v>
      </c>
      <c r="AB4470" s="54" t="s">
        <v>46</v>
      </c>
      <c r="AC4470" s="21">
        <v>9</v>
      </c>
      <c r="AD4470" s="51">
        <v>22</v>
      </c>
      <c r="AE4470" s="51">
        <v>1</v>
      </c>
      <c r="AF4470" s="21">
        <v>42</v>
      </c>
      <c r="AG4470" s="54">
        <v>180</v>
      </c>
      <c r="AI4470" s="70">
        <f t="shared" si="874"/>
        <v>17.6905</v>
      </c>
      <c r="AJ4470" s="74">
        <f t="shared" si="875"/>
        <v>799.19872211710003</v>
      </c>
      <c r="AK4470" s="74">
        <f t="shared" si="876"/>
        <v>1.4679166775044603</v>
      </c>
      <c r="AL4470" s="73">
        <f t="shared" si="877"/>
        <v>1.4679166775044603</v>
      </c>
    </row>
    <row r="4471" spans="1:38">
      <c r="A4471" s="47" t="s">
        <v>273</v>
      </c>
      <c r="B4471" s="47" t="s">
        <v>178</v>
      </c>
      <c r="C4471" s="48">
        <v>40387</v>
      </c>
      <c r="D4471" s="49">
        <v>2010</v>
      </c>
      <c r="E4471" s="55">
        <v>0.41597222222222219</v>
      </c>
      <c r="F4471" s="55">
        <v>0.4465277777777778</v>
      </c>
      <c r="G4471" s="55">
        <f t="shared" si="878"/>
        <v>3.0555555555555614E-2</v>
      </c>
      <c r="H4471" s="21">
        <v>2</v>
      </c>
      <c r="I4471" s="56">
        <v>1</v>
      </c>
      <c r="J4471" s="56">
        <v>5</v>
      </c>
      <c r="K4471" s="56">
        <v>5</v>
      </c>
      <c r="L4471" s="14" t="s">
        <v>48</v>
      </c>
      <c r="M4471" s="14" t="s">
        <v>49</v>
      </c>
      <c r="N4471" s="47">
        <v>1</v>
      </c>
      <c r="O4471" s="47">
        <f t="shared" si="879"/>
        <v>19.139999999999997</v>
      </c>
      <c r="P4471" s="52">
        <v>5.8</v>
      </c>
      <c r="Q4471" s="52">
        <f t="shared" si="880"/>
        <v>10.889999999999999</v>
      </c>
      <c r="R4471" s="21">
        <v>3.3</v>
      </c>
      <c r="S4471" s="21">
        <f t="shared" si="881"/>
        <v>19.139999999999997</v>
      </c>
      <c r="T4471" s="21">
        <v>5.8</v>
      </c>
      <c r="U4471" s="21" t="s">
        <v>43</v>
      </c>
      <c r="V4471" s="21" t="s">
        <v>43</v>
      </c>
      <c r="W4471" s="53">
        <v>27.849816666666666</v>
      </c>
      <c r="X4471" s="53">
        <v>-115.16436666666665</v>
      </c>
      <c r="Y4471" s="67">
        <f t="shared" si="882"/>
        <v>55.400000000000006</v>
      </c>
      <c r="Z4471" s="56">
        <v>13</v>
      </c>
      <c r="AA4471" s="21">
        <v>5</v>
      </c>
      <c r="AB4471" s="54" t="s">
        <v>46</v>
      </c>
      <c r="AC4471" s="21">
        <v>9</v>
      </c>
      <c r="AD4471" s="51">
        <v>22</v>
      </c>
      <c r="AE4471" s="51">
        <v>1</v>
      </c>
      <c r="AF4471" s="21">
        <v>42</v>
      </c>
      <c r="AG4471" s="54">
        <v>180</v>
      </c>
      <c r="AI4471" s="70">
        <f t="shared" ref="AI4471:AI4490" si="883">(0.748*AD4471)+1.2345</f>
        <v>17.6905</v>
      </c>
      <c r="AJ4471" s="74">
        <f t="shared" ref="AJ4471:AJ4490" si="884">((POWER(AI4471*10,3.36))*2.24)/100000</f>
        <v>799.19872211710003</v>
      </c>
      <c r="AK4471" s="74">
        <f t="shared" ref="AK4471:AK4490" si="885">(0.0026*AJ4471)-0.61</f>
        <v>1.4679166775044603</v>
      </c>
      <c r="AL4471" s="73">
        <f t="shared" ref="AL4471:AL4490" si="886">IF(AK4471&gt;0,AK4471:AK4471,0)</f>
        <v>1.4679166775044603</v>
      </c>
    </row>
    <row r="4472" spans="1:38">
      <c r="A4472" s="47" t="s">
        <v>273</v>
      </c>
      <c r="B4472" s="47" t="s">
        <v>178</v>
      </c>
      <c r="C4472" s="48">
        <v>40387</v>
      </c>
      <c r="D4472" s="49">
        <v>2010</v>
      </c>
      <c r="E4472" s="55">
        <v>0.41597222222222219</v>
      </c>
      <c r="F4472" s="55">
        <v>0.4465277777777778</v>
      </c>
      <c r="G4472" s="55">
        <f t="shared" si="878"/>
        <v>3.0555555555555614E-2</v>
      </c>
      <c r="H4472" s="21">
        <v>2</v>
      </c>
      <c r="I4472" s="56">
        <v>1</v>
      </c>
      <c r="J4472" s="56">
        <v>5</v>
      </c>
      <c r="K4472" s="56">
        <v>5</v>
      </c>
      <c r="L4472" s="14" t="s">
        <v>48</v>
      </c>
      <c r="M4472" s="14" t="s">
        <v>49</v>
      </c>
      <c r="N4472" s="47">
        <v>1</v>
      </c>
      <c r="O4472" s="47">
        <f t="shared" si="879"/>
        <v>19.139999999999997</v>
      </c>
      <c r="P4472" s="52">
        <v>5.8</v>
      </c>
      <c r="Q4472" s="52">
        <f t="shared" si="880"/>
        <v>10.889999999999999</v>
      </c>
      <c r="R4472" s="21">
        <v>3.3</v>
      </c>
      <c r="S4472" s="21">
        <f t="shared" si="881"/>
        <v>19.139999999999997</v>
      </c>
      <c r="T4472" s="21">
        <v>5.8</v>
      </c>
      <c r="U4472" s="21" t="s">
        <v>43</v>
      </c>
      <c r="V4472" s="21" t="s">
        <v>43</v>
      </c>
      <c r="W4472" s="53">
        <v>27.849816666666666</v>
      </c>
      <c r="X4472" s="53">
        <v>-115.16436666666665</v>
      </c>
      <c r="Y4472" s="67">
        <f t="shared" si="882"/>
        <v>55.400000000000006</v>
      </c>
      <c r="Z4472" s="56">
        <v>13</v>
      </c>
      <c r="AA4472" s="21">
        <v>5</v>
      </c>
      <c r="AB4472" s="54" t="s">
        <v>46</v>
      </c>
      <c r="AC4472" s="21">
        <v>9</v>
      </c>
      <c r="AD4472" s="51">
        <v>23</v>
      </c>
      <c r="AE4472" s="51">
        <v>1</v>
      </c>
      <c r="AF4472" s="21">
        <v>42</v>
      </c>
      <c r="AG4472" s="54">
        <v>180</v>
      </c>
      <c r="AI4472" s="70">
        <f t="shared" si="883"/>
        <v>18.438500000000001</v>
      </c>
      <c r="AJ4472" s="74">
        <f t="shared" si="884"/>
        <v>918.51444961025391</v>
      </c>
      <c r="AK4472" s="74">
        <f t="shared" si="885"/>
        <v>1.7781375689866601</v>
      </c>
      <c r="AL4472" s="73">
        <f t="shared" si="886"/>
        <v>1.7781375689866601</v>
      </c>
    </row>
    <row r="4473" spans="1:38">
      <c r="A4473" s="47" t="s">
        <v>273</v>
      </c>
      <c r="B4473" s="47" t="s">
        <v>178</v>
      </c>
      <c r="C4473" s="48">
        <v>40387</v>
      </c>
      <c r="D4473" s="49">
        <v>2010</v>
      </c>
      <c r="E4473" s="55">
        <v>0.41597222222222219</v>
      </c>
      <c r="F4473" s="55">
        <v>0.4465277777777778</v>
      </c>
      <c r="G4473" s="55">
        <f t="shared" si="878"/>
        <v>3.0555555555555614E-2</v>
      </c>
      <c r="H4473" s="21">
        <v>2</v>
      </c>
      <c r="I4473" s="56">
        <v>1</v>
      </c>
      <c r="J4473" s="56">
        <v>5</v>
      </c>
      <c r="K4473" s="56">
        <v>5</v>
      </c>
      <c r="L4473" s="14" t="s">
        <v>48</v>
      </c>
      <c r="M4473" s="14" t="s">
        <v>49</v>
      </c>
      <c r="N4473" s="47">
        <v>1</v>
      </c>
      <c r="O4473" s="47">
        <f t="shared" si="879"/>
        <v>19.139999999999997</v>
      </c>
      <c r="P4473" s="52">
        <v>5.8</v>
      </c>
      <c r="Q4473" s="52">
        <f t="shared" si="880"/>
        <v>10.889999999999999</v>
      </c>
      <c r="R4473" s="21">
        <v>3.3</v>
      </c>
      <c r="S4473" s="21">
        <f t="shared" si="881"/>
        <v>19.139999999999997</v>
      </c>
      <c r="T4473" s="21">
        <v>5.8</v>
      </c>
      <c r="U4473" s="21" t="s">
        <v>43</v>
      </c>
      <c r="V4473" s="21" t="s">
        <v>43</v>
      </c>
      <c r="W4473" s="53">
        <v>27.849816666666666</v>
      </c>
      <c r="X4473" s="53">
        <v>-115.16436666666665</v>
      </c>
      <c r="Y4473" s="67">
        <f t="shared" si="882"/>
        <v>55.400000000000006</v>
      </c>
      <c r="Z4473" s="56">
        <v>13</v>
      </c>
      <c r="AA4473" s="21">
        <v>5</v>
      </c>
      <c r="AB4473" s="54" t="s">
        <v>46</v>
      </c>
      <c r="AC4473" s="21">
        <v>9</v>
      </c>
      <c r="AD4473" s="51">
        <v>23</v>
      </c>
      <c r="AE4473" s="51">
        <v>1</v>
      </c>
      <c r="AF4473" s="21">
        <v>42</v>
      </c>
      <c r="AG4473" s="54">
        <v>180</v>
      </c>
      <c r="AI4473" s="70">
        <f t="shared" si="883"/>
        <v>18.438500000000001</v>
      </c>
      <c r="AJ4473" s="74">
        <f t="shared" si="884"/>
        <v>918.51444961025391</v>
      </c>
      <c r="AK4473" s="74">
        <f t="shared" si="885"/>
        <v>1.7781375689866601</v>
      </c>
      <c r="AL4473" s="73">
        <f t="shared" si="886"/>
        <v>1.7781375689866601</v>
      </c>
    </row>
    <row r="4474" spans="1:38">
      <c r="A4474" s="47" t="s">
        <v>273</v>
      </c>
      <c r="B4474" s="47" t="s">
        <v>178</v>
      </c>
      <c r="C4474" s="48">
        <v>40387</v>
      </c>
      <c r="D4474" s="49">
        <v>2010</v>
      </c>
      <c r="E4474" s="55">
        <v>0.41597222222222219</v>
      </c>
      <c r="F4474" s="55">
        <v>0.4465277777777778</v>
      </c>
      <c r="G4474" s="55">
        <f t="shared" si="878"/>
        <v>3.0555555555555614E-2</v>
      </c>
      <c r="H4474" s="21">
        <v>2</v>
      </c>
      <c r="I4474" s="56">
        <v>1</v>
      </c>
      <c r="J4474" s="56">
        <v>5</v>
      </c>
      <c r="K4474" s="56">
        <v>5</v>
      </c>
      <c r="L4474" s="14" t="s">
        <v>48</v>
      </c>
      <c r="M4474" s="14" t="s">
        <v>49</v>
      </c>
      <c r="N4474" s="47">
        <v>1</v>
      </c>
      <c r="O4474" s="47">
        <f t="shared" si="879"/>
        <v>19.139999999999997</v>
      </c>
      <c r="P4474" s="52">
        <v>5.8</v>
      </c>
      <c r="Q4474" s="52">
        <f t="shared" si="880"/>
        <v>10.889999999999999</v>
      </c>
      <c r="R4474" s="21">
        <v>3.3</v>
      </c>
      <c r="S4474" s="21">
        <f t="shared" si="881"/>
        <v>19.139999999999997</v>
      </c>
      <c r="T4474" s="21">
        <v>5.8</v>
      </c>
      <c r="U4474" s="21" t="s">
        <v>43</v>
      </c>
      <c r="V4474" s="21" t="s">
        <v>43</v>
      </c>
      <c r="W4474" s="53">
        <v>27.849816666666666</v>
      </c>
      <c r="X4474" s="53">
        <v>-115.16436666666665</v>
      </c>
      <c r="Y4474" s="67">
        <f t="shared" si="882"/>
        <v>55.400000000000006</v>
      </c>
      <c r="Z4474" s="56">
        <v>13</v>
      </c>
      <c r="AA4474" s="21">
        <v>5</v>
      </c>
      <c r="AB4474" s="54" t="s">
        <v>46</v>
      </c>
      <c r="AC4474" s="21">
        <v>9</v>
      </c>
      <c r="AD4474" s="51">
        <v>23</v>
      </c>
      <c r="AE4474" s="51">
        <v>1</v>
      </c>
      <c r="AF4474" s="21">
        <v>42</v>
      </c>
      <c r="AG4474" s="54">
        <v>180</v>
      </c>
      <c r="AI4474" s="70">
        <f t="shared" si="883"/>
        <v>18.438500000000001</v>
      </c>
      <c r="AJ4474" s="74">
        <f t="shared" si="884"/>
        <v>918.51444961025391</v>
      </c>
      <c r="AK4474" s="74">
        <f t="shared" si="885"/>
        <v>1.7781375689866601</v>
      </c>
      <c r="AL4474" s="73">
        <f t="shared" si="886"/>
        <v>1.7781375689866601</v>
      </c>
    </row>
    <row r="4475" spans="1:38">
      <c r="A4475" s="47" t="s">
        <v>273</v>
      </c>
      <c r="B4475" s="47" t="s">
        <v>178</v>
      </c>
      <c r="C4475" s="48">
        <v>40387</v>
      </c>
      <c r="D4475" s="49">
        <v>2010</v>
      </c>
      <c r="E4475" s="55">
        <v>0.41597222222222219</v>
      </c>
      <c r="F4475" s="55">
        <v>0.4465277777777778</v>
      </c>
      <c r="G4475" s="55">
        <f t="shared" si="878"/>
        <v>3.0555555555555614E-2</v>
      </c>
      <c r="H4475" s="21">
        <v>2</v>
      </c>
      <c r="I4475" s="56">
        <v>1</v>
      </c>
      <c r="J4475" s="56">
        <v>5</v>
      </c>
      <c r="K4475" s="56">
        <v>5</v>
      </c>
      <c r="L4475" s="14" t="s">
        <v>48</v>
      </c>
      <c r="M4475" s="14" t="s">
        <v>49</v>
      </c>
      <c r="N4475" s="47">
        <v>1</v>
      </c>
      <c r="O4475" s="47">
        <f t="shared" si="879"/>
        <v>19.139999999999997</v>
      </c>
      <c r="P4475" s="52">
        <v>5.8</v>
      </c>
      <c r="Q4475" s="52">
        <f t="shared" si="880"/>
        <v>10.889999999999999</v>
      </c>
      <c r="R4475" s="21">
        <v>3.3</v>
      </c>
      <c r="S4475" s="21">
        <f t="shared" si="881"/>
        <v>19.139999999999997</v>
      </c>
      <c r="T4475" s="21">
        <v>5.8</v>
      </c>
      <c r="U4475" s="21" t="s">
        <v>43</v>
      </c>
      <c r="V4475" s="21" t="s">
        <v>43</v>
      </c>
      <c r="W4475" s="53">
        <v>27.849816666666666</v>
      </c>
      <c r="X4475" s="53">
        <v>-115.16436666666665</v>
      </c>
      <c r="Y4475" s="67">
        <f t="shared" si="882"/>
        <v>55.400000000000006</v>
      </c>
      <c r="Z4475" s="56">
        <v>13</v>
      </c>
      <c r="AA4475" s="21">
        <v>5</v>
      </c>
      <c r="AB4475" s="54" t="s">
        <v>46</v>
      </c>
      <c r="AC4475" s="21">
        <v>9</v>
      </c>
      <c r="AD4475" s="51">
        <v>23</v>
      </c>
      <c r="AE4475" s="51">
        <v>1</v>
      </c>
      <c r="AF4475" s="21">
        <v>42</v>
      </c>
      <c r="AG4475" s="54">
        <v>180</v>
      </c>
      <c r="AI4475" s="70">
        <f t="shared" si="883"/>
        <v>18.438500000000001</v>
      </c>
      <c r="AJ4475" s="74">
        <f t="shared" si="884"/>
        <v>918.51444961025391</v>
      </c>
      <c r="AK4475" s="74">
        <f t="shared" si="885"/>
        <v>1.7781375689866601</v>
      </c>
      <c r="AL4475" s="73">
        <f t="shared" si="886"/>
        <v>1.7781375689866601</v>
      </c>
    </row>
    <row r="4476" spans="1:38">
      <c r="A4476" s="47" t="s">
        <v>273</v>
      </c>
      <c r="B4476" s="47" t="s">
        <v>178</v>
      </c>
      <c r="C4476" s="48">
        <v>40387</v>
      </c>
      <c r="D4476" s="49">
        <v>2010</v>
      </c>
      <c r="E4476" s="55">
        <v>0.41597222222222219</v>
      </c>
      <c r="F4476" s="55">
        <v>0.4465277777777778</v>
      </c>
      <c r="G4476" s="55">
        <f t="shared" si="878"/>
        <v>3.0555555555555614E-2</v>
      </c>
      <c r="H4476" s="21">
        <v>2</v>
      </c>
      <c r="I4476" s="56">
        <v>1</v>
      </c>
      <c r="J4476" s="56">
        <v>5</v>
      </c>
      <c r="K4476" s="56">
        <v>5</v>
      </c>
      <c r="L4476" s="14" t="s">
        <v>48</v>
      </c>
      <c r="M4476" s="14" t="s">
        <v>49</v>
      </c>
      <c r="N4476" s="47">
        <v>1</v>
      </c>
      <c r="O4476" s="47">
        <f t="shared" si="879"/>
        <v>19.139999999999997</v>
      </c>
      <c r="P4476" s="52">
        <v>5.8</v>
      </c>
      <c r="Q4476" s="52">
        <f t="shared" si="880"/>
        <v>10.889999999999999</v>
      </c>
      <c r="R4476" s="21">
        <v>3.3</v>
      </c>
      <c r="S4476" s="21">
        <f t="shared" si="881"/>
        <v>19.139999999999997</v>
      </c>
      <c r="T4476" s="21">
        <v>5.8</v>
      </c>
      <c r="U4476" s="21" t="s">
        <v>43</v>
      </c>
      <c r="V4476" s="21" t="s">
        <v>43</v>
      </c>
      <c r="W4476" s="53">
        <v>27.849816666666666</v>
      </c>
      <c r="X4476" s="53">
        <v>-115.16436666666665</v>
      </c>
      <c r="Y4476" s="67">
        <f t="shared" si="882"/>
        <v>55.400000000000006</v>
      </c>
      <c r="Z4476" s="56">
        <v>13</v>
      </c>
      <c r="AA4476" s="21">
        <v>5</v>
      </c>
      <c r="AB4476" s="54" t="s">
        <v>46</v>
      </c>
      <c r="AC4476" s="21">
        <v>9</v>
      </c>
      <c r="AD4476" s="51">
        <v>23</v>
      </c>
      <c r="AE4476" s="51">
        <v>1</v>
      </c>
      <c r="AF4476" s="21">
        <v>42</v>
      </c>
      <c r="AG4476" s="54">
        <v>180</v>
      </c>
      <c r="AI4476" s="70">
        <f t="shared" si="883"/>
        <v>18.438500000000001</v>
      </c>
      <c r="AJ4476" s="74">
        <f t="shared" si="884"/>
        <v>918.51444961025391</v>
      </c>
      <c r="AK4476" s="74">
        <f t="shared" si="885"/>
        <v>1.7781375689866601</v>
      </c>
      <c r="AL4476" s="73">
        <f t="shared" si="886"/>
        <v>1.7781375689866601</v>
      </c>
    </row>
    <row r="4477" spans="1:38">
      <c r="A4477" s="47" t="s">
        <v>273</v>
      </c>
      <c r="B4477" s="47" t="s">
        <v>178</v>
      </c>
      <c r="C4477" s="48">
        <v>40387</v>
      </c>
      <c r="D4477" s="49">
        <v>2010</v>
      </c>
      <c r="E4477" s="55">
        <v>0.41597222222222219</v>
      </c>
      <c r="F4477" s="55">
        <v>0.4465277777777778</v>
      </c>
      <c r="G4477" s="55">
        <f t="shared" si="878"/>
        <v>3.0555555555555614E-2</v>
      </c>
      <c r="H4477" s="21">
        <v>2</v>
      </c>
      <c r="I4477" s="56">
        <v>1</v>
      </c>
      <c r="J4477" s="56">
        <v>5</v>
      </c>
      <c r="K4477" s="56">
        <v>5</v>
      </c>
      <c r="L4477" s="14" t="s">
        <v>48</v>
      </c>
      <c r="M4477" s="14" t="s">
        <v>49</v>
      </c>
      <c r="N4477" s="47">
        <v>1</v>
      </c>
      <c r="O4477" s="47">
        <f t="shared" si="879"/>
        <v>19.139999999999997</v>
      </c>
      <c r="P4477" s="52">
        <v>5.8</v>
      </c>
      <c r="Q4477" s="52">
        <f t="shared" si="880"/>
        <v>10.889999999999999</v>
      </c>
      <c r="R4477" s="21">
        <v>3.3</v>
      </c>
      <c r="S4477" s="21">
        <f t="shared" si="881"/>
        <v>19.139999999999997</v>
      </c>
      <c r="T4477" s="21">
        <v>5.8</v>
      </c>
      <c r="U4477" s="21" t="s">
        <v>43</v>
      </c>
      <c r="V4477" s="21" t="s">
        <v>43</v>
      </c>
      <c r="W4477" s="53">
        <v>27.849816666666666</v>
      </c>
      <c r="X4477" s="53">
        <v>-115.16436666666665</v>
      </c>
      <c r="Y4477" s="67">
        <f t="shared" si="882"/>
        <v>55.400000000000006</v>
      </c>
      <c r="Z4477" s="56">
        <v>13</v>
      </c>
      <c r="AA4477" s="21">
        <v>5</v>
      </c>
      <c r="AB4477" s="54" t="s">
        <v>46</v>
      </c>
      <c r="AC4477" s="21">
        <v>9</v>
      </c>
      <c r="AD4477" s="51">
        <v>24</v>
      </c>
      <c r="AE4477" s="51">
        <v>1</v>
      </c>
      <c r="AF4477" s="21">
        <v>42</v>
      </c>
      <c r="AG4477" s="54">
        <v>180</v>
      </c>
      <c r="AI4477" s="70">
        <f t="shared" si="883"/>
        <v>19.186499999999999</v>
      </c>
      <c r="AJ4477" s="74">
        <f t="shared" si="884"/>
        <v>1049.8173965226345</v>
      </c>
      <c r="AK4477" s="74">
        <f t="shared" si="885"/>
        <v>2.1195252309588497</v>
      </c>
      <c r="AL4477" s="73">
        <f t="shared" si="886"/>
        <v>2.1195252309588497</v>
      </c>
    </row>
    <row r="4478" spans="1:38">
      <c r="A4478" s="47" t="s">
        <v>273</v>
      </c>
      <c r="B4478" s="47" t="s">
        <v>178</v>
      </c>
      <c r="C4478" s="48">
        <v>40387</v>
      </c>
      <c r="D4478" s="49">
        <v>2010</v>
      </c>
      <c r="E4478" s="55">
        <v>0.41597222222222219</v>
      </c>
      <c r="F4478" s="55">
        <v>0.4465277777777778</v>
      </c>
      <c r="G4478" s="55">
        <f t="shared" si="878"/>
        <v>3.0555555555555614E-2</v>
      </c>
      <c r="H4478" s="21">
        <v>2</v>
      </c>
      <c r="I4478" s="56">
        <v>1</v>
      </c>
      <c r="J4478" s="56">
        <v>5</v>
      </c>
      <c r="K4478" s="56">
        <v>5</v>
      </c>
      <c r="L4478" s="14" t="s">
        <v>48</v>
      </c>
      <c r="M4478" s="14" t="s">
        <v>49</v>
      </c>
      <c r="N4478" s="47">
        <v>1</v>
      </c>
      <c r="O4478" s="47">
        <f t="shared" si="879"/>
        <v>19.139999999999997</v>
      </c>
      <c r="P4478" s="52">
        <v>5.8</v>
      </c>
      <c r="Q4478" s="52">
        <f t="shared" si="880"/>
        <v>10.889999999999999</v>
      </c>
      <c r="R4478" s="21">
        <v>3.3</v>
      </c>
      <c r="S4478" s="21">
        <f t="shared" si="881"/>
        <v>19.139999999999997</v>
      </c>
      <c r="T4478" s="21">
        <v>5.8</v>
      </c>
      <c r="U4478" s="21" t="s">
        <v>43</v>
      </c>
      <c r="V4478" s="21" t="s">
        <v>43</v>
      </c>
      <c r="W4478" s="53">
        <v>27.849816666666666</v>
      </c>
      <c r="X4478" s="53">
        <v>-115.16436666666665</v>
      </c>
      <c r="Y4478" s="67">
        <f t="shared" si="882"/>
        <v>55.400000000000006</v>
      </c>
      <c r="Z4478" s="56">
        <v>13</v>
      </c>
      <c r="AA4478" s="21">
        <v>5</v>
      </c>
      <c r="AB4478" s="54" t="s">
        <v>46</v>
      </c>
      <c r="AC4478" s="21">
        <v>9</v>
      </c>
      <c r="AD4478" s="51">
        <v>24</v>
      </c>
      <c r="AE4478" s="51">
        <v>1</v>
      </c>
      <c r="AF4478" s="21">
        <v>42</v>
      </c>
      <c r="AG4478" s="54">
        <v>180</v>
      </c>
      <c r="AI4478" s="70">
        <f t="shared" si="883"/>
        <v>19.186499999999999</v>
      </c>
      <c r="AJ4478" s="74">
        <f t="shared" si="884"/>
        <v>1049.8173965226345</v>
      </c>
      <c r="AK4478" s="74">
        <f t="shared" si="885"/>
        <v>2.1195252309588497</v>
      </c>
      <c r="AL4478" s="73">
        <f t="shared" si="886"/>
        <v>2.1195252309588497</v>
      </c>
    </row>
    <row r="4479" spans="1:38">
      <c r="A4479" s="47" t="s">
        <v>273</v>
      </c>
      <c r="B4479" s="47" t="s">
        <v>178</v>
      </c>
      <c r="C4479" s="48">
        <v>40387</v>
      </c>
      <c r="D4479" s="49">
        <v>2010</v>
      </c>
      <c r="E4479" s="55">
        <v>0.41597222222222219</v>
      </c>
      <c r="F4479" s="55">
        <v>0.4465277777777778</v>
      </c>
      <c r="G4479" s="55">
        <f t="shared" si="878"/>
        <v>3.0555555555555614E-2</v>
      </c>
      <c r="H4479" s="21">
        <v>2</v>
      </c>
      <c r="I4479" s="56">
        <v>1</v>
      </c>
      <c r="J4479" s="56">
        <v>5</v>
      </c>
      <c r="K4479" s="56">
        <v>5</v>
      </c>
      <c r="L4479" s="14" t="s">
        <v>48</v>
      </c>
      <c r="M4479" s="14" t="s">
        <v>49</v>
      </c>
      <c r="N4479" s="47">
        <v>1</v>
      </c>
      <c r="O4479" s="47">
        <f t="shared" si="879"/>
        <v>19.139999999999997</v>
      </c>
      <c r="P4479" s="52">
        <v>5.8</v>
      </c>
      <c r="Q4479" s="52">
        <f t="shared" si="880"/>
        <v>10.889999999999999</v>
      </c>
      <c r="R4479" s="21">
        <v>3.3</v>
      </c>
      <c r="S4479" s="21">
        <f t="shared" si="881"/>
        <v>19.139999999999997</v>
      </c>
      <c r="T4479" s="21">
        <v>5.8</v>
      </c>
      <c r="U4479" s="21" t="s">
        <v>43</v>
      </c>
      <c r="V4479" s="21" t="s">
        <v>43</v>
      </c>
      <c r="W4479" s="53">
        <v>27.849816666666666</v>
      </c>
      <c r="X4479" s="53">
        <v>-115.16436666666665</v>
      </c>
      <c r="Y4479" s="67">
        <f t="shared" si="882"/>
        <v>55.400000000000006</v>
      </c>
      <c r="Z4479" s="56">
        <v>13</v>
      </c>
      <c r="AA4479" s="21">
        <v>5</v>
      </c>
      <c r="AB4479" s="54" t="s">
        <v>46</v>
      </c>
      <c r="AC4479" s="21">
        <v>9</v>
      </c>
      <c r="AD4479" s="51">
        <v>24</v>
      </c>
      <c r="AE4479" s="51">
        <v>1</v>
      </c>
      <c r="AF4479" s="21">
        <v>42</v>
      </c>
      <c r="AG4479" s="54">
        <v>180</v>
      </c>
      <c r="AI4479" s="70">
        <f t="shared" si="883"/>
        <v>19.186499999999999</v>
      </c>
      <c r="AJ4479" s="74">
        <f t="shared" si="884"/>
        <v>1049.8173965226345</v>
      </c>
      <c r="AK4479" s="74">
        <f t="shared" si="885"/>
        <v>2.1195252309588497</v>
      </c>
      <c r="AL4479" s="73">
        <f t="shared" si="886"/>
        <v>2.1195252309588497</v>
      </c>
    </row>
    <row r="4480" spans="1:38">
      <c r="A4480" s="47" t="s">
        <v>273</v>
      </c>
      <c r="B4480" s="47" t="s">
        <v>178</v>
      </c>
      <c r="C4480" s="48">
        <v>40387</v>
      </c>
      <c r="D4480" s="49">
        <v>2010</v>
      </c>
      <c r="E4480" s="55">
        <v>0.41597222222222219</v>
      </c>
      <c r="F4480" s="55">
        <v>0.4465277777777778</v>
      </c>
      <c r="G4480" s="55">
        <f t="shared" si="878"/>
        <v>3.0555555555555614E-2</v>
      </c>
      <c r="H4480" s="21">
        <v>2</v>
      </c>
      <c r="I4480" s="56">
        <v>1</v>
      </c>
      <c r="J4480" s="56">
        <v>5</v>
      </c>
      <c r="K4480" s="56">
        <v>5</v>
      </c>
      <c r="L4480" s="14" t="s">
        <v>48</v>
      </c>
      <c r="M4480" s="14" t="s">
        <v>49</v>
      </c>
      <c r="N4480" s="47">
        <v>1</v>
      </c>
      <c r="O4480" s="47">
        <f t="shared" si="879"/>
        <v>19.139999999999997</v>
      </c>
      <c r="P4480" s="52">
        <v>5.8</v>
      </c>
      <c r="Q4480" s="52">
        <f t="shared" si="880"/>
        <v>10.889999999999999</v>
      </c>
      <c r="R4480" s="21">
        <v>3.3</v>
      </c>
      <c r="S4480" s="21">
        <f t="shared" si="881"/>
        <v>19.139999999999997</v>
      </c>
      <c r="T4480" s="21">
        <v>5.8</v>
      </c>
      <c r="U4480" s="21" t="s">
        <v>43</v>
      </c>
      <c r="V4480" s="21" t="s">
        <v>43</v>
      </c>
      <c r="W4480" s="53">
        <v>27.849816666666666</v>
      </c>
      <c r="X4480" s="53">
        <v>-115.16436666666665</v>
      </c>
      <c r="Y4480" s="67">
        <f t="shared" si="882"/>
        <v>55.400000000000006</v>
      </c>
      <c r="Z4480" s="56">
        <v>13</v>
      </c>
      <c r="AA4480" s="21">
        <v>5</v>
      </c>
      <c r="AB4480" s="54" t="s">
        <v>46</v>
      </c>
      <c r="AC4480" s="21">
        <v>9</v>
      </c>
      <c r="AD4480" s="51">
        <v>25</v>
      </c>
      <c r="AE4480" s="51">
        <v>1</v>
      </c>
      <c r="AF4480" s="21">
        <v>42</v>
      </c>
      <c r="AG4480" s="54">
        <v>180</v>
      </c>
      <c r="AI4480" s="70">
        <f t="shared" si="883"/>
        <v>19.9345</v>
      </c>
      <c r="AJ4480" s="74">
        <f t="shared" si="884"/>
        <v>1193.7736391278531</v>
      </c>
      <c r="AK4480" s="74">
        <f t="shared" si="885"/>
        <v>2.4938114617324181</v>
      </c>
      <c r="AL4480" s="73">
        <f t="shared" si="886"/>
        <v>2.4938114617324181</v>
      </c>
    </row>
    <row r="4481" spans="1:38">
      <c r="A4481" s="47" t="s">
        <v>273</v>
      </c>
      <c r="B4481" s="47" t="s">
        <v>178</v>
      </c>
      <c r="C4481" s="48">
        <v>40387</v>
      </c>
      <c r="D4481" s="49">
        <v>2010</v>
      </c>
      <c r="E4481" s="55">
        <v>0.41597222222222219</v>
      </c>
      <c r="F4481" s="55">
        <v>0.4465277777777778</v>
      </c>
      <c r="G4481" s="55">
        <f t="shared" si="878"/>
        <v>3.0555555555555614E-2</v>
      </c>
      <c r="H4481" s="21">
        <v>2</v>
      </c>
      <c r="I4481" s="56">
        <v>1</v>
      </c>
      <c r="J4481" s="56">
        <v>5</v>
      </c>
      <c r="K4481" s="56">
        <v>5</v>
      </c>
      <c r="L4481" s="14" t="s">
        <v>48</v>
      </c>
      <c r="M4481" s="14" t="s">
        <v>49</v>
      </c>
      <c r="N4481" s="47">
        <v>1</v>
      </c>
      <c r="O4481" s="47">
        <f t="shared" si="879"/>
        <v>19.139999999999997</v>
      </c>
      <c r="P4481" s="52">
        <v>5.8</v>
      </c>
      <c r="Q4481" s="52">
        <f t="shared" si="880"/>
        <v>10.889999999999999</v>
      </c>
      <c r="R4481" s="21">
        <v>3.3</v>
      </c>
      <c r="S4481" s="21">
        <f t="shared" si="881"/>
        <v>19.139999999999997</v>
      </c>
      <c r="T4481" s="21">
        <v>5.8</v>
      </c>
      <c r="U4481" s="21" t="s">
        <v>43</v>
      </c>
      <c r="V4481" s="21" t="s">
        <v>43</v>
      </c>
      <c r="W4481" s="53">
        <v>27.849816666666666</v>
      </c>
      <c r="X4481" s="53">
        <v>-115.16436666666665</v>
      </c>
      <c r="Y4481" s="67">
        <f t="shared" si="882"/>
        <v>55.400000000000006</v>
      </c>
      <c r="Z4481" s="56">
        <v>13</v>
      </c>
      <c r="AA4481" s="21">
        <v>5</v>
      </c>
      <c r="AB4481" s="54" t="s">
        <v>46</v>
      </c>
      <c r="AC4481" s="21">
        <v>9</v>
      </c>
      <c r="AD4481" s="51">
        <v>25</v>
      </c>
      <c r="AE4481" s="51">
        <v>1</v>
      </c>
      <c r="AF4481" s="21">
        <v>42</v>
      </c>
      <c r="AG4481" s="54">
        <v>180</v>
      </c>
      <c r="AI4481" s="70">
        <f t="shared" si="883"/>
        <v>19.9345</v>
      </c>
      <c r="AJ4481" s="74">
        <f t="shared" si="884"/>
        <v>1193.7736391278531</v>
      </c>
      <c r="AK4481" s="74">
        <f t="shared" si="885"/>
        <v>2.4938114617324181</v>
      </c>
      <c r="AL4481" s="73">
        <f t="shared" si="886"/>
        <v>2.4938114617324181</v>
      </c>
    </row>
    <row r="4482" spans="1:38">
      <c r="A4482" s="47" t="s">
        <v>273</v>
      </c>
      <c r="B4482" s="47" t="s">
        <v>178</v>
      </c>
      <c r="C4482" s="48">
        <v>40387</v>
      </c>
      <c r="D4482" s="49">
        <v>2010</v>
      </c>
      <c r="E4482" s="55">
        <v>0.41597222222222219</v>
      </c>
      <c r="F4482" s="55">
        <v>0.4465277777777778</v>
      </c>
      <c r="G4482" s="55">
        <f t="shared" si="878"/>
        <v>3.0555555555555614E-2</v>
      </c>
      <c r="H4482" s="21">
        <v>2</v>
      </c>
      <c r="I4482" s="56">
        <v>1</v>
      </c>
      <c r="J4482" s="56">
        <v>5</v>
      </c>
      <c r="K4482" s="56">
        <v>5</v>
      </c>
      <c r="L4482" s="14" t="s">
        <v>48</v>
      </c>
      <c r="M4482" s="14" t="s">
        <v>49</v>
      </c>
      <c r="N4482" s="47">
        <v>1</v>
      </c>
      <c r="O4482" s="47">
        <f t="shared" si="879"/>
        <v>19.139999999999997</v>
      </c>
      <c r="P4482" s="52">
        <v>5.8</v>
      </c>
      <c r="Q4482" s="52">
        <f t="shared" si="880"/>
        <v>10.889999999999999</v>
      </c>
      <c r="R4482" s="21">
        <v>3.3</v>
      </c>
      <c r="S4482" s="21">
        <f t="shared" si="881"/>
        <v>19.139999999999997</v>
      </c>
      <c r="T4482" s="21">
        <v>5.8</v>
      </c>
      <c r="U4482" s="21" t="s">
        <v>43</v>
      </c>
      <c r="V4482" s="21" t="s">
        <v>43</v>
      </c>
      <c r="W4482" s="53">
        <v>27.849816666666666</v>
      </c>
      <c r="X4482" s="53">
        <v>-115.16436666666665</v>
      </c>
      <c r="Y4482" s="67">
        <f t="shared" si="882"/>
        <v>55.400000000000006</v>
      </c>
      <c r="Z4482" s="56">
        <v>13</v>
      </c>
      <c r="AA4482" s="21">
        <v>5</v>
      </c>
      <c r="AB4482" s="54" t="s">
        <v>46</v>
      </c>
      <c r="AC4482" s="21">
        <v>9</v>
      </c>
      <c r="AD4482" s="51">
        <v>25</v>
      </c>
      <c r="AE4482" s="51">
        <v>1</v>
      </c>
      <c r="AF4482" s="21">
        <v>42</v>
      </c>
      <c r="AG4482" s="54">
        <v>180</v>
      </c>
      <c r="AI4482" s="70">
        <f t="shared" si="883"/>
        <v>19.9345</v>
      </c>
      <c r="AJ4482" s="74">
        <f t="shared" si="884"/>
        <v>1193.7736391278531</v>
      </c>
      <c r="AK4482" s="74">
        <f t="shared" si="885"/>
        <v>2.4938114617324181</v>
      </c>
      <c r="AL4482" s="73">
        <f t="shared" si="886"/>
        <v>2.4938114617324181</v>
      </c>
    </row>
    <row r="4483" spans="1:38">
      <c r="A4483" s="47" t="s">
        <v>273</v>
      </c>
      <c r="B4483" s="47" t="s">
        <v>178</v>
      </c>
      <c r="C4483" s="48">
        <v>40387</v>
      </c>
      <c r="D4483" s="49">
        <v>2010</v>
      </c>
      <c r="E4483" s="55">
        <v>0.41597222222222219</v>
      </c>
      <c r="F4483" s="55">
        <v>0.4465277777777778</v>
      </c>
      <c r="G4483" s="55">
        <f t="shared" si="878"/>
        <v>3.0555555555555614E-2</v>
      </c>
      <c r="H4483" s="21">
        <v>2</v>
      </c>
      <c r="I4483" s="56">
        <v>1</v>
      </c>
      <c r="J4483" s="56">
        <v>5</v>
      </c>
      <c r="K4483" s="56">
        <v>5</v>
      </c>
      <c r="L4483" s="14" t="s">
        <v>48</v>
      </c>
      <c r="M4483" s="14" t="s">
        <v>49</v>
      </c>
      <c r="N4483" s="47">
        <v>1</v>
      </c>
      <c r="O4483" s="47">
        <f t="shared" si="879"/>
        <v>19.139999999999997</v>
      </c>
      <c r="P4483" s="52">
        <v>5.8</v>
      </c>
      <c r="Q4483" s="52">
        <f t="shared" si="880"/>
        <v>10.889999999999999</v>
      </c>
      <c r="R4483" s="21">
        <v>3.3</v>
      </c>
      <c r="S4483" s="21">
        <f t="shared" si="881"/>
        <v>19.139999999999997</v>
      </c>
      <c r="T4483" s="21">
        <v>5.8</v>
      </c>
      <c r="U4483" s="21" t="s">
        <v>43</v>
      </c>
      <c r="V4483" s="21" t="s">
        <v>43</v>
      </c>
      <c r="W4483" s="53">
        <v>27.849816666666666</v>
      </c>
      <c r="X4483" s="53">
        <v>-115.16436666666665</v>
      </c>
      <c r="Y4483" s="67">
        <f t="shared" si="882"/>
        <v>55.400000000000006</v>
      </c>
      <c r="Z4483" s="56">
        <v>13</v>
      </c>
      <c r="AA4483" s="21">
        <v>5</v>
      </c>
      <c r="AB4483" s="54" t="s">
        <v>46</v>
      </c>
      <c r="AC4483" s="21">
        <v>9</v>
      </c>
      <c r="AD4483" s="51">
        <v>25</v>
      </c>
      <c r="AE4483" s="51">
        <v>1</v>
      </c>
      <c r="AF4483" s="21">
        <v>42</v>
      </c>
      <c r="AG4483" s="54">
        <v>180</v>
      </c>
      <c r="AI4483" s="70">
        <f t="shared" si="883"/>
        <v>19.9345</v>
      </c>
      <c r="AJ4483" s="74">
        <f t="shared" si="884"/>
        <v>1193.7736391278531</v>
      </c>
      <c r="AK4483" s="74">
        <f t="shared" si="885"/>
        <v>2.4938114617324181</v>
      </c>
      <c r="AL4483" s="73">
        <f t="shared" si="886"/>
        <v>2.4938114617324181</v>
      </c>
    </row>
    <row r="4484" spans="1:38">
      <c r="A4484" s="47" t="s">
        <v>273</v>
      </c>
      <c r="B4484" s="47" t="s">
        <v>178</v>
      </c>
      <c r="C4484" s="48">
        <v>40387</v>
      </c>
      <c r="D4484" s="49">
        <v>2010</v>
      </c>
      <c r="E4484" s="55">
        <v>0.41597222222222219</v>
      </c>
      <c r="F4484" s="55">
        <v>0.4465277777777778</v>
      </c>
      <c r="G4484" s="55">
        <f t="shared" si="878"/>
        <v>3.0555555555555614E-2</v>
      </c>
      <c r="H4484" s="21">
        <v>2</v>
      </c>
      <c r="I4484" s="56">
        <v>1</v>
      </c>
      <c r="J4484" s="56">
        <v>5</v>
      </c>
      <c r="K4484" s="56">
        <v>5</v>
      </c>
      <c r="L4484" s="14" t="s">
        <v>48</v>
      </c>
      <c r="M4484" s="14" t="s">
        <v>49</v>
      </c>
      <c r="N4484" s="47">
        <v>1</v>
      </c>
      <c r="O4484" s="47">
        <f t="shared" si="879"/>
        <v>19.139999999999997</v>
      </c>
      <c r="P4484" s="52">
        <v>5.8</v>
      </c>
      <c r="Q4484" s="52">
        <f t="shared" si="880"/>
        <v>10.889999999999999</v>
      </c>
      <c r="R4484" s="21">
        <v>3.3</v>
      </c>
      <c r="S4484" s="21">
        <f t="shared" si="881"/>
        <v>19.139999999999997</v>
      </c>
      <c r="T4484" s="21">
        <v>5.8</v>
      </c>
      <c r="U4484" s="21" t="s">
        <v>43</v>
      </c>
      <c r="V4484" s="21" t="s">
        <v>43</v>
      </c>
      <c r="W4484" s="53">
        <v>27.849816666666666</v>
      </c>
      <c r="X4484" s="53">
        <v>-115.16436666666665</v>
      </c>
      <c r="Y4484" s="67">
        <f t="shared" si="882"/>
        <v>55.400000000000006</v>
      </c>
      <c r="Z4484" s="56">
        <v>13</v>
      </c>
      <c r="AA4484" s="21">
        <v>5</v>
      </c>
      <c r="AB4484" s="54" t="s">
        <v>46</v>
      </c>
      <c r="AC4484" s="21">
        <v>9</v>
      </c>
      <c r="AD4484" s="51">
        <v>25</v>
      </c>
      <c r="AE4484" s="51">
        <v>1</v>
      </c>
      <c r="AF4484" s="21">
        <v>42</v>
      </c>
      <c r="AG4484" s="54">
        <v>180</v>
      </c>
      <c r="AI4484" s="70">
        <f t="shared" si="883"/>
        <v>19.9345</v>
      </c>
      <c r="AJ4484" s="74">
        <f t="shared" si="884"/>
        <v>1193.7736391278531</v>
      </c>
      <c r="AK4484" s="74">
        <f t="shared" si="885"/>
        <v>2.4938114617324181</v>
      </c>
      <c r="AL4484" s="73">
        <f t="shared" si="886"/>
        <v>2.4938114617324181</v>
      </c>
    </row>
    <row r="4485" spans="1:38">
      <c r="A4485" s="47" t="s">
        <v>273</v>
      </c>
      <c r="B4485" s="47" t="s">
        <v>178</v>
      </c>
      <c r="C4485" s="48">
        <v>40387</v>
      </c>
      <c r="D4485" s="49">
        <v>2010</v>
      </c>
      <c r="E4485" s="55">
        <v>0.41597222222222219</v>
      </c>
      <c r="F4485" s="55">
        <v>0.4465277777777778</v>
      </c>
      <c r="G4485" s="55">
        <f t="shared" si="878"/>
        <v>3.0555555555555614E-2</v>
      </c>
      <c r="H4485" s="21">
        <v>2</v>
      </c>
      <c r="I4485" s="56">
        <v>1</v>
      </c>
      <c r="J4485" s="56">
        <v>5</v>
      </c>
      <c r="K4485" s="56">
        <v>5</v>
      </c>
      <c r="L4485" s="14" t="s">
        <v>48</v>
      </c>
      <c r="M4485" s="14" t="s">
        <v>49</v>
      </c>
      <c r="N4485" s="47">
        <v>1</v>
      </c>
      <c r="O4485" s="47">
        <f t="shared" si="879"/>
        <v>19.139999999999997</v>
      </c>
      <c r="P4485" s="52">
        <v>5.8</v>
      </c>
      <c r="Q4485" s="52">
        <f t="shared" si="880"/>
        <v>10.889999999999999</v>
      </c>
      <c r="R4485" s="21">
        <v>3.3</v>
      </c>
      <c r="S4485" s="21">
        <f t="shared" si="881"/>
        <v>19.139999999999997</v>
      </c>
      <c r="T4485" s="21">
        <v>5.8</v>
      </c>
      <c r="U4485" s="21" t="s">
        <v>43</v>
      </c>
      <c r="V4485" s="21" t="s">
        <v>43</v>
      </c>
      <c r="W4485" s="53">
        <v>27.849816666666666</v>
      </c>
      <c r="X4485" s="53">
        <v>-115.16436666666665</v>
      </c>
      <c r="Y4485" s="67">
        <f t="shared" si="882"/>
        <v>55.400000000000006</v>
      </c>
      <c r="Z4485" s="56">
        <v>13</v>
      </c>
      <c r="AA4485" s="21">
        <v>5</v>
      </c>
      <c r="AB4485" s="54" t="s">
        <v>46</v>
      </c>
      <c r="AC4485" s="21">
        <v>9</v>
      </c>
      <c r="AD4485" s="51">
        <v>26</v>
      </c>
      <c r="AE4485" s="51">
        <v>1</v>
      </c>
      <c r="AF4485" s="21">
        <v>42</v>
      </c>
      <c r="AG4485" s="54">
        <v>180</v>
      </c>
      <c r="AI4485" s="70">
        <f t="shared" si="883"/>
        <v>20.682500000000001</v>
      </c>
      <c r="AJ4485" s="74">
        <f t="shared" si="884"/>
        <v>1351.0586714113065</v>
      </c>
      <c r="AK4485" s="74">
        <f t="shared" si="885"/>
        <v>2.9027525456693968</v>
      </c>
      <c r="AL4485" s="73">
        <f t="shared" si="886"/>
        <v>2.9027525456693968</v>
      </c>
    </row>
    <row r="4486" spans="1:38">
      <c r="A4486" s="47" t="s">
        <v>273</v>
      </c>
      <c r="B4486" s="47" t="s">
        <v>178</v>
      </c>
      <c r="C4486" s="48">
        <v>40387</v>
      </c>
      <c r="D4486" s="49">
        <v>2010</v>
      </c>
      <c r="E4486" s="55">
        <v>0.41597222222222219</v>
      </c>
      <c r="F4486" s="55">
        <v>0.4465277777777778</v>
      </c>
      <c r="G4486" s="55">
        <f t="shared" si="878"/>
        <v>3.0555555555555614E-2</v>
      </c>
      <c r="H4486" s="21">
        <v>2</v>
      </c>
      <c r="I4486" s="56">
        <v>1</v>
      </c>
      <c r="J4486" s="56">
        <v>5</v>
      </c>
      <c r="K4486" s="56">
        <v>5</v>
      </c>
      <c r="L4486" s="14" t="s">
        <v>48</v>
      </c>
      <c r="M4486" s="14" t="s">
        <v>49</v>
      </c>
      <c r="N4486" s="47">
        <v>1</v>
      </c>
      <c r="O4486" s="47">
        <f t="shared" si="879"/>
        <v>19.139999999999997</v>
      </c>
      <c r="P4486" s="52">
        <v>5.8</v>
      </c>
      <c r="Q4486" s="52">
        <f t="shared" si="880"/>
        <v>10.889999999999999</v>
      </c>
      <c r="R4486" s="21">
        <v>3.3</v>
      </c>
      <c r="S4486" s="21">
        <f t="shared" si="881"/>
        <v>19.139999999999997</v>
      </c>
      <c r="T4486" s="21">
        <v>5.8</v>
      </c>
      <c r="U4486" s="21" t="s">
        <v>43</v>
      </c>
      <c r="V4486" s="21" t="s">
        <v>43</v>
      </c>
      <c r="W4486" s="53">
        <v>27.849816666666666</v>
      </c>
      <c r="X4486" s="53">
        <v>-115.16436666666665</v>
      </c>
      <c r="Y4486" s="67">
        <f t="shared" si="882"/>
        <v>55.400000000000006</v>
      </c>
      <c r="Z4486" s="56">
        <v>13</v>
      </c>
      <c r="AA4486" s="21">
        <v>5</v>
      </c>
      <c r="AB4486" s="54" t="s">
        <v>46</v>
      </c>
      <c r="AC4486" s="21">
        <v>9</v>
      </c>
      <c r="AD4486" s="51">
        <v>26</v>
      </c>
      <c r="AE4486" s="51">
        <v>1</v>
      </c>
      <c r="AF4486" s="21">
        <v>42</v>
      </c>
      <c r="AG4486" s="54">
        <v>180</v>
      </c>
      <c r="AI4486" s="70">
        <f t="shared" si="883"/>
        <v>20.682500000000001</v>
      </c>
      <c r="AJ4486" s="74">
        <f t="shared" si="884"/>
        <v>1351.0586714113065</v>
      </c>
      <c r="AK4486" s="74">
        <f t="shared" si="885"/>
        <v>2.9027525456693968</v>
      </c>
      <c r="AL4486" s="73">
        <f t="shared" si="886"/>
        <v>2.9027525456693968</v>
      </c>
    </row>
    <row r="4487" spans="1:38">
      <c r="A4487" s="47" t="s">
        <v>273</v>
      </c>
      <c r="B4487" s="47" t="s">
        <v>178</v>
      </c>
      <c r="C4487" s="48">
        <v>40387</v>
      </c>
      <c r="D4487" s="49">
        <v>2010</v>
      </c>
      <c r="E4487" s="55">
        <v>0.41597222222222219</v>
      </c>
      <c r="F4487" s="55">
        <v>0.4465277777777778</v>
      </c>
      <c r="G4487" s="55">
        <f t="shared" si="878"/>
        <v>3.0555555555555614E-2</v>
      </c>
      <c r="H4487" s="21">
        <v>2</v>
      </c>
      <c r="I4487" s="56">
        <v>1</v>
      </c>
      <c r="J4487" s="56">
        <v>5</v>
      </c>
      <c r="K4487" s="56">
        <v>5</v>
      </c>
      <c r="L4487" s="14" t="s">
        <v>48</v>
      </c>
      <c r="M4487" s="14" t="s">
        <v>49</v>
      </c>
      <c r="N4487" s="47">
        <v>1</v>
      </c>
      <c r="O4487" s="47">
        <f t="shared" si="879"/>
        <v>19.139999999999997</v>
      </c>
      <c r="P4487" s="52">
        <v>5.8</v>
      </c>
      <c r="Q4487" s="52">
        <f t="shared" si="880"/>
        <v>10.889999999999999</v>
      </c>
      <c r="R4487" s="21">
        <v>3.3</v>
      </c>
      <c r="S4487" s="21">
        <f t="shared" si="881"/>
        <v>19.139999999999997</v>
      </c>
      <c r="T4487" s="21">
        <v>5.8</v>
      </c>
      <c r="U4487" s="21" t="s">
        <v>43</v>
      </c>
      <c r="V4487" s="21" t="s">
        <v>43</v>
      </c>
      <c r="W4487" s="53">
        <v>27.849816666666666</v>
      </c>
      <c r="X4487" s="53">
        <v>-115.16436666666665</v>
      </c>
      <c r="Y4487" s="67">
        <f t="shared" si="882"/>
        <v>55.400000000000006</v>
      </c>
      <c r="Z4487" s="56">
        <v>13</v>
      </c>
      <c r="AA4487" s="21">
        <v>5</v>
      </c>
      <c r="AB4487" s="54" t="s">
        <v>46</v>
      </c>
      <c r="AC4487" s="21">
        <v>9</v>
      </c>
      <c r="AD4487" s="51">
        <v>26</v>
      </c>
      <c r="AE4487" s="51">
        <v>1</v>
      </c>
      <c r="AF4487" s="21">
        <v>42</v>
      </c>
      <c r="AG4487" s="54">
        <v>180</v>
      </c>
      <c r="AI4487" s="70">
        <f t="shared" si="883"/>
        <v>20.682500000000001</v>
      </c>
      <c r="AJ4487" s="74">
        <f t="shared" si="884"/>
        <v>1351.0586714113065</v>
      </c>
      <c r="AK4487" s="74">
        <f t="shared" si="885"/>
        <v>2.9027525456693968</v>
      </c>
      <c r="AL4487" s="73">
        <f t="shared" si="886"/>
        <v>2.9027525456693968</v>
      </c>
    </row>
    <row r="4488" spans="1:38">
      <c r="A4488" s="47" t="s">
        <v>274</v>
      </c>
      <c r="B4488" s="47" t="s">
        <v>178</v>
      </c>
      <c r="C4488" s="48">
        <v>40387</v>
      </c>
      <c r="D4488" s="49">
        <v>2010</v>
      </c>
      <c r="E4488" s="55">
        <v>0.47291666666666665</v>
      </c>
      <c r="F4488" s="55">
        <v>0.50208333333333333</v>
      </c>
      <c r="G4488" s="55">
        <f t="shared" si="878"/>
        <v>2.9166666666666674E-2</v>
      </c>
      <c r="H4488" s="21">
        <v>2</v>
      </c>
      <c r="I4488" s="56">
        <v>2</v>
      </c>
      <c r="J4488" s="56">
        <v>6</v>
      </c>
      <c r="K4488" s="56">
        <v>6</v>
      </c>
      <c r="L4488" s="14" t="s">
        <v>48</v>
      </c>
      <c r="M4488" s="14" t="s">
        <v>49</v>
      </c>
      <c r="N4488" s="47">
        <v>1</v>
      </c>
      <c r="O4488" s="47">
        <f t="shared" si="879"/>
        <v>21.779999999999998</v>
      </c>
      <c r="P4488" s="52">
        <v>6.6</v>
      </c>
      <c r="Q4488" s="52">
        <f t="shared" si="880"/>
        <v>12.209999999999999</v>
      </c>
      <c r="R4488" s="21">
        <v>3.7</v>
      </c>
      <c r="S4488" s="21">
        <f t="shared" si="881"/>
        <v>21.779999999999998</v>
      </c>
      <c r="T4488" s="21">
        <v>6.6</v>
      </c>
      <c r="U4488" s="21" t="s">
        <v>43</v>
      </c>
      <c r="V4488" s="21" t="s">
        <v>43</v>
      </c>
      <c r="W4488" s="53">
        <v>27.85</v>
      </c>
      <c r="X4488" s="53">
        <v>-115.16719999999999</v>
      </c>
      <c r="Y4488" s="67">
        <f t="shared" si="882"/>
        <v>55.400000000000006</v>
      </c>
      <c r="Z4488" s="56">
        <v>13</v>
      </c>
      <c r="AA4488" s="21">
        <v>5</v>
      </c>
      <c r="AB4488" s="54" t="s">
        <v>46</v>
      </c>
      <c r="AC4488" s="21">
        <v>1</v>
      </c>
      <c r="AD4488" s="51">
        <v>22</v>
      </c>
      <c r="AE4488" s="51">
        <v>1</v>
      </c>
      <c r="AF4488" s="21">
        <v>13</v>
      </c>
      <c r="AG4488" s="54">
        <v>260</v>
      </c>
      <c r="AI4488" s="70">
        <f t="shared" si="883"/>
        <v>17.6905</v>
      </c>
      <c r="AJ4488" s="74">
        <f t="shared" si="884"/>
        <v>799.19872211710003</v>
      </c>
      <c r="AK4488" s="74">
        <f t="shared" si="885"/>
        <v>1.4679166775044603</v>
      </c>
      <c r="AL4488" s="73">
        <f t="shared" si="886"/>
        <v>1.4679166775044603</v>
      </c>
    </row>
    <row r="4489" spans="1:38">
      <c r="A4489" s="47" t="s">
        <v>274</v>
      </c>
      <c r="B4489" s="47" t="s">
        <v>178</v>
      </c>
      <c r="C4489" s="48">
        <v>40387</v>
      </c>
      <c r="D4489" s="49">
        <v>2010</v>
      </c>
      <c r="E4489" s="55">
        <v>0.47291666666666665</v>
      </c>
      <c r="F4489" s="55">
        <v>0.50208333333333333</v>
      </c>
      <c r="G4489" s="55">
        <f t="shared" si="878"/>
        <v>2.9166666666666674E-2</v>
      </c>
      <c r="H4489" s="21">
        <v>2</v>
      </c>
      <c r="I4489" s="56">
        <v>2</v>
      </c>
      <c r="J4489" s="56">
        <v>6</v>
      </c>
      <c r="K4489" s="56">
        <v>6</v>
      </c>
      <c r="L4489" s="14" t="s">
        <v>48</v>
      </c>
      <c r="M4489" s="14" t="s">
        <v>49</v>
      </c>
      <c r="N4489" s="47">
        <v>1</v>
      </c>
      <c r="O4489" s="47">
        <f t="shared" si="879"/>
        <v>21.779999999999998</v>
      </c>
      <c r="P4489" s="52">
        <v>6.6</v>
      </c>
      <c r="Q4489" s="52">
        <f t="shared" si="880"/>
        <v>12.209999999999999</v>
      </c>
      <c r="R4489" s="21">
        <v>3.7</v>
      </c>
      <c r="S4489" s="21">
        <f t="shared" si="881"/>
        <v>21.779999999999998</v>
      </c>
      <c r="T4489" s="21">
        <v>6.6</v>
      </c>
      <c r="U4489" s="21" t="s">
        <v>43</v>
      </c>
      <c r="V4489" s="21" t="s">
        <v>43</v>
      </c>
      <c r="W4489" s="53">
        <v>27.85</v>
      </c>
      <c r="X4489" s="53">
        <v>-115.16719999999999</v>
      </c>
      <c r="Y4489" s="67">
        <f t="shared" si="882"/>
        <v>55.400000000000006</v>
      </c>
      <c r="Z4489" s="56">
        <v>13</v>
      </c>
      <c r="AA4489" s="21">
        <v>5</v>
      </c>
      <c r="AB4489" s="54" t="s">
        <v>46</v>
      </c>
      <c r="AC4489" s="21">
        <v>2</v>
      </c>
      <c r="AD4489" s="51">
        <v>21</v>
      </c>
      <c r="AE4489" s="51">
        <v>1</v>
      </c>
      <c r="AF4489" s="21">
        <v>37</v>
      </c>
      <c r="AG4489" s="54">
        <v>260</v>
      </c>
      <c r="AI4489" s="70">
        <f t="shared" si="883"/>
        <v>16.942499999999999</v>
      </c>
      <c r="AJ4489" s="74">
        <f t="shared" si="884"/>
        <v>691.21379845369552</v>
      </c>
      <c r="AK4489" s="74">
        <f t="shared" si="885"/>
        <v>1.1871558759796081</v>
      </c>
      <c r="AL4489" s="73">
        <f t="shared" si="886"/>
        <v>1.1871558759796081</v>
      </c>
    </row>
    <row r="4490" spans="1:38">
      <c r="A4490" s="47" t="s">
        <v>274</v>
      </c>
      <c r="B4490" s="47" t="s">
        <v>178</v>
      </c>
      <c r="C4490" s="48">
        <v>40387</v>
      </c>
      <c r="D4490" s="49">
        <v>2010</v>
      </c>
      <c r="E4490" s="55">
        <v>0.47291666666666665</v>
      </c>
      <c r="F4490" s="55">
        <v>0.50208333333333333</v>
      </c>
      <c r="G4490" s="55">
        <f t="shared" si="878"/>
        <v>2.9166666666666674E-2</v>
      </c>
      <c r="H4490" s="21">
        <v>2</v>
      </c>
      <c r="I4490" s="56">
        <v>2</v>
      </c>
      <c r="J4490" s="56">
        <v>6</v>
      </c>
      <c r="K4490" s="56">
        <v>6</v>
      </c>
      <c r="L4490" s="14" t="s">
        <v>48</v>
      </c>
      <c r="M4490" s="14" t="s">
        <v>49</v>
      </c>
      <c r="N4490" s="47">
        <v>1</v>
      </c>
      <c r="O4490" s="47">
        <f t="shared" si="879"/>
        <v>21.779999999999998</v>
      </c>
      <c r="P4490" s="52">
        <v>6.6</v>
      </c>
      <c r="Q4490" s="52">
        <f t="shared" si="880"/>
        <v>12.209999999999999</v>
      </c>
      <c r="R4490" s="21">
        <v>3.7</v>
      </c>
      <c r="S4490" s="21">
        <f t="shared" si="881"/>
        <v>21.779999999999998</v>
      </c>
      <c r="T4490" s="21">
        <v>6.6</v>
      </c>
      <c r="U4490" s="21" t="s">
        <v>43</v>
      </c>
      <c r="V4490" s="21" t="s">
        <v>43</v>
      </c>
      <c r="W4490" s="53">
        <v>27.85</v>
      </c>
      <c r="X4490" s="53">
        <v>-115.16719999999999</v>
      </c>
      <c r="Y4490" s="67">
        <f t="shared" si="882"/>
        <v>55.400000000000006</v>
      </c>
      <c r="Z4490" s="56">
        <v>13</v>
      </c>
      <c r="AA4490" s="21">
        <v>5</v>
      </c>
      <c r="AB4490" s="54" t="s">
        <v>46</v>
      </c>
      <c r="AC4490" s="21">
        <v>2</v>
      </c>
      <c r="AD4490" s="51">
        <v>22</v>
      </c>
      <c r="AE4490" s="51">
        <v>1</v>
      </c>
      <c r="AF4490" s="21">
        <v>37</v>
      </c>
      <c r="AG4490" s="54">
        <v>260</v>
      </c>
      <c r="AI4490" s="70">
        <f t="shared" si="883"/>
        <v>17.6905</v>
      </c>
      <c r="AJ4490" s="74">
        <f t="shared" si="884"/>
        <v>799.19872211710003</v>
      </c>
      <c r="AK4490" s="74">
        <f t="shared" si="885"/>
        <v>1.4679166775044603</v>
      </c>
      <c r="AL4490" s="73">
        <f t="shared" si="886"/>
        <v>1.4679166775044603</v>
      </c>
    </row>
    <row r="4491" spans="1:38">
      <c r="A4491" s="47" t="s">
        <v>275</v>
      </c>
      <c r="B4491" s="47" t="s">
        <v>178</v>
      </c>
      <c r="C4491" s="48">
        <v>40387</v>
      </c>
      <c r="D4491" s="49">
        <v>2010</v>
      </c>
      <c r="E4491" s="55">
        <v>0.47291666666666665</v>
      </c>
      <c r="F4491" s="55">
        <v>0.50208333333333333</v>
      </c>
      <c r="G4491" s="55">
        <f t="shared" si="878"/>
        <v>2.9166666666666674E-2</v>
      </c>
      <c r="H4491" s="21">
        <v>2</v>
      </c>
      <c r="I4491" s="56">
        <v>2</v>
      </c>
      <c r="J4491" s="56">
        <v>6</v>
      </c>
      <c r="K4491" s="56">
        <v>6</v>
      </c>
      <c r="L4491" s="14" t="s">
        <v>48</v>
      </c>
      <c r="M4491" s="14" t="s">
        <v>49</v>
      </c>
      <c r="N4491" s="47">
        <v>1</v>
      </c>
      <c r="O4491" s="47">
        <f t="shared" si="879"/>
        <v>21.779999999999998</v>
      </c>
      <c r="P4491" s="52">
        <v>6.6</v>
      </c>
      <c r="Q4491" s="52">
        <f t="shared" si="880"/>
        <v>12.209999999999999</v>
      </c>
      <c r="R4491" s="21">
        <v>3.7</v>
      </c>
      <c r="S4491" s="21">
        <f t="shared" si="881"/>
        <v>21.779999999999998</v>
      </c>
      <c r="T4491" s="21">
        <v>6.6</v>
      </c>
      <c r="U4491" s="21" t="s">
        <v>43</v>
      </c>
      <c r="V4491" s="21" t="s">
        <v>43</v>
      </c>
      <c r="W4491" s="53">
        <v>27.85</v>
      </c>
      <c r="X4491" s="53">
        <v>-115.16719999999999</v>
      </c>
      <c r="Y4491" s="67">
        <f t="shared" si="882"/>
        <v>55.400000000000006</v>
      </c>
      <c r="Z4491" s="56">
        <v>13</v>
      </c>
      <c r="AA4491" s="21">
        <v>5</v>
      </c>
      <c r="AB4491" s="54" t="s">
        <v>44</v>
      </c>
      <c r="AC4491" s="21">
        <v>1</v>
      </c>
      <c r="AD4491" s="51">
        <v>19</v>
      </c>
      <c r="AE4491" s="51">
        <v>1</v>
      </c>
      <c r="AF4491" s="21">
        <v>4</v>
      </c>
      <c r="AG4491" s="54">
        <v>260</v>
      </c>
      <c r="AI4491" s="70">
        <f t="shared" ref="AI4491:AI4493" si="887">(0.709*AD4491)+1.157</f>
        <v>14.628</v>
      </c>
      <c r="AJ4491" s="71" t="s">
        <v>369</v>
      </c>
      <c r="AK4491" s="72">
        <f t="shared" ref="AK4491:AK4493" si="888">((POWER(AI4491*10,2.19))*0.037)/1000</f>
        <v>2.041534710262368</v>
      </c>
      <c r="AL4491" s="73">
        <f t="shared" ref="AL4491:AL4493" si="889">((POWER(AI4491*10,2.19))*0.037)/1000</f>
        <v>2.041534710262368</v>
      </c>
    </row>
    <row r="4492" spans="1:38" hidden="1">
      <c r="A4492" s="47" t="s">
        <v>276</v>
      </c>
      <c r="B4492" s="47" t="s">
        <v>40</v>
      </c>
      <c r="C4492" s="48">
        <v>40388</v>
      </c>
      <c r="D4492" s="49">
        <v>2010</v>
      </c>
      <c r="E4492" s="55">
        <v>0.38472222222222219</v>
      </c>
      <c r="F4492" s="55">
        <v>0.40486111111111112</v>
      </c>
      <c r="G4492" s="55">
        <f t="shared" si="878"/>
        <v>2.0138888888888928E-2</v>
      </c>
      <c r="H4492" s="21">
        <v>2</v>
      </c>
      <c r="I4492" s="56">
        <v>1</v>
      </c>
      <c r="J4492" s="56">
        <v>1</v>
      </c>
      <c r="K4492" s="56">
        <v>1</v>
      </c>
      <c r="L4492" s="14" t="s">
        <v>277</v>
      </c>
      <c r="M4492" s="14" t="s">
        <v>52</v>
      </c>
      <c r="N4492" s="47">
        <v>2</v>
      </c>
      <c r="O4492" s="47">
        <f t="shared" si="879"/>
        <v>49.5</v>
      </c>
      <c r="P4492" s="52">
        <v>15</v>
      </c>
      <c r="Q4492" s="52">
        <f t="shared" si="880"/>
        <v>46.859999999999992</v>
      </c>
      <c r="R4492" s="21">
        <v>14.2</v>
      </c>
      <c r="S4492" s="21">
        <f t="shared" si="881"/>
        <v>49.5</v>
      </c>
      <c r="T4492" s="21">
        <v>15</v>
      </c>
      <c r="U4492" s="21" t="s">
        <v>43</v>
      </c>
      <c r="V4492" s="21" t="s">
        <v>43</v>
      </c>
      <c r="W4492" s="53">
        <v>27.859069999999999</v>
      </c>
      <c r="X4492" s="53">
        <v>-115.18759</v>
      </c>
      <c r="Y4492" s="67">
        <f t="shared" si="882"/>
        <v>53.6</v>
      </c>
      <c r="Z4492" s="56">
        <v>12</v>
      </c>
      <c r="AA4492" s="21">
        <v>4</v>
      </c>
      <c r="AB4492" s="54" t="s">
        <v>44</v>
      </c>
      <c r="AC4492" s="21">
        <v>1</v>
      </c>
      <c r="AD4492" s="51">
        <v>20</v>
      </c>
      <c r="AE4492" s="51">
        <v>1</v>
      </c>
      <c r="AF4492" s="21">
        <v>8</v>
      </c>
      <c r="AG4492" s="54">
        <v>330</v>
      </c>
      <c r="AI4492" s="70">
        <f t="shared" si="887"/>
        <v>15.337</v>
      </c>
      <c r="AJ4492" s="71" t="s">
        <v>369</v>
      </c>
      <c r="AK4492" s="72">
        <f t="shared" si="888"/>
        <v>2.2645047633742106</v>
      </c>
      <c r="AL4492" s="73">
        <f t="shared" si="889"/>
        <v>2.2645047633742106</v>
      </c>
    </row>
    <row r="4493" spans="1:38" hidden="1">
      <c r="A4493" s="47" t="s">
        <v>276</v>
      </c>
      <c r="B4493" s="47" t="s">
        <v>40</v>
      </c>
      <c r="C4493" s="48">
        <v>40388</v>
      </c>
      <c r="D4493" s="49">
        <v>2010</v>
      </c>
      <c r="E4493" s="55">
        <v>0.38472222222222219</v>
      </c>
      <c r="F4493" s="55">
        <v>0.40486111111111112</v>
      </c>
      <c r="G4493" s="55">
        <f t="shared" si="878"/>
        <v>2.0138888888888928E-2</v>
      </c>
      <c r="H4493" s="21">
        <v>2</v>
      </c>
      <c r="I4493" s="56">
        <v>1</v>
      </c>
      <c r="J4493" s="56">
        <v>1</v>
      </c>
      <c r="K4493" s="56">
        <v>1</v>
      </c>
      <c r="L4493" s="14" t="s">
        <v>277</v>
      </c>
      <c r="M4493" s="14" t="s">
        <v>52</v>
      </c>
      <c r="N4493" s="47">
        <v>2</v>
      </c>
      <c r="O4493" s="47">
        <f t="shared" si="879"/>
        <v>49.5</v>
      </c>
      <c r="P4493" s="52">
        <v>15</v>
      </c>
      <c r="Q4493" s="52">
        <f t="shared" si="880"/>
        <v>46.859999999999992</v>
      </c>
      <c r="R4493" s="21">
        <v>14.2</v>
      </c>
      <c r="S4493" s="21">
        <f t="shared" si="881"/>
        <v>49.5</v>
      </c>
      <c r="T4493" s="21">
        <v>15</v>
      </c>
      <c r="U4493" s="21" t="s">
        <v>43</v>
      </c>
      <c r="V4493" s="21" t="s">
        <v>43</v>
      </c>
      <c r="W4493" s="53">
        <v>27.859069999999999</v>
      </c>
      <c r="X4493" s="53">
        <v>-115.18759</v>
      </c>
      <c r="Y4493" s="67">
        <f t="shared" si="882"/>
        <v>53.6</v>
      </c>
      <c r="Z4493" s="56">
        <v>12</v>
      </c>
      <c r="AA4493" s="21">
        <v>4</v>
      </c>
      <c r="AB4493" s="54" t="s">
        <v>44</v>
      </c>
      <c r="AC4493" s="21">
        <v>2</v>
      </c>
      <c r="AD4493" s="51">
        <v>17</v>
      </c>
      <c r="AE4493" s="51">
        <v>1</v>
      </c>
      <c r="AF4493" s="21">
        <v>16</v>
      </c>
      <c r="AG4493" s="54">
        <v>330</v>
      </c>
      <c r="AI4493" s="70">
        <f t="shared" si="887"/>
        <v>13.209999999999999</v>
      </c>
      <c r="AJ4493" s="71" t="s">
        <v>369</v>
      </c>
      <c r="AK4493" s="72">
        <f t="shared" si="888"/>
        <v>1.6329725885917237</v>
      </c>
      <c r="AL4493" s="73">
        <f t="shared" si="889"/>
        <v>1.6329725885917237</v>
      </c>
    </row>
    <row r="4494" spans="1:38" hidden="1">
      <c r="A4494" s="47" t="s">
        <v>278</v>
      </c>
      <c r="B4494" s="47" t="s">
        <v>40</v>
      </c>
      <c r="C4494" s="48">
        <v>40388</v>
      </c>
      <c r="D4494" s="49">
        <v>2010</v>
      </c>
      <c r="E4494" s="55">
        <v>0.38472222222222219</v>
      </c>
      <c r="F4494" s="55">
        <v>0.40486111111111112</v>
      </c>
      <c r="G4494" s="55">
        <f t="shared" si="878"/>
        <v>2.0138888888888928E-2</v>
      </c>
      <c r="H4494" s="21">
        <v>2</v>
      </c>
      <c r="I4494" s="56">
        <v>1</v>
      </c>
      <c r="J4494" s="56">
        <v>1</v>
      </c>
      <c r="K4494" s="56">
        <v>1</v>
      </c>
      <c r="L4494" s="14" t="s">
        <v>277</v>
      </c>
      <c r="M4494" s="14" t="s">
        <v>52</v>
      </c>
      <c r="N4494" s="47">
        <v>2</v>
      </c>
      <c r="O4494" s="47">
        <f t="shared" si="879"/>
        <v>49.5</v>
      </c>
      <c r="P4494" s="52">
        <v>15</v>
      </c>
      <c r="Q4494" s="52">
        <f t="shared" si="880"/>
        <v>46.859999999999992</v>
      </c>
      <c r="R4494" s="21">
        <v>14.2</v>
      </c>
      <c r="S4494" s="21">
        <f t="shared" si="881"/>
        <v>49.5</v>
      </c>
      <c r="T4494" s="21">
        <v>15</v>
      </c>
      <c r="U4494" s="21" t="s">
        <v>43</v>
      </c>
      <c r="V4494" s="21" t="s">
        <v>43</v>
      </c>
      <c r="W4494" s="53">
        <v>27.859069999999999</v>
      </c>
      <c r="X4494" s="53">
        <v>-115.18759</v>
      </c>
      <c r="Y4494" s="67">
        <f t="shared" si="882"/>
        <v>53.6</v>
      </c>
      <c r="Z4494" s="56">
        <v>12</v>
      </c>
      <c r="AA4494" s="21">
        <v>4</v>
      </c>
      <c r="AB4494" s="54" t="s">
        <v>46</v>
      </c>
      <c r="AC4494" s="21">
        <v>0</v>
      </c>
      <c r="AD4494" s="51">
        <v>0</v>
      </c>
      <c r="AE4494" s="51">
        <v>0</v>
      </c>
      <c r="AF4494" s="21"/>
      <c r="AG4494" s="54">
        <v>330</v>
      </c>
      <c r="AI4494" s="70">
        <f t="shared" ref="AI4494:AI4495" si="890">(0.748*AD4494)+1.2345</f>
        <v>1.2344999999999999</v>
      </c>
      <c r="AJ4494" s="74">
        <f t="shared" ref="AJ4494:AJ4495" si="891">((POWER(AI4494*10,3.36))*2.24)/100000</f>
        <v>0.10414971720920797</v>
      </c>
      <c r="AK4494" s="74">
        <f t="shared" ref="AK4494:AK4495" si="892">(0.0026*AJ4494)-0.61</f>
        <v>-0.6097292107352561</v>
      </c>
      <c r="AL4494" s="73">
        <f t="shared" ref="AL4494:AL4495" si="893">IF(AK4494&gt;0,AK4494:AK4494,0)</f>
        <v>0</v>
      </c>
    </row>
    <row r="4495" spans="1:38" hidden="1">
      <c r="A4495" s="47" t="s">
        <v>279</v>
      </c>
      <c r="B4495" s="47" t="s">
        <v>40</v>
      </c>
      <c r="C4495" s="48">
        <v>40388</v>
      </c>
      <c r="D4495" s="49">
        <v>2010</v>
      </c>
      <c r="E4495" s="55">
        <v>0.42708333333333331</v>
      </c>
      <c r="F4495" s="55">
        <v>0.44861111111111113</v>
      </c>
      <c r="G4495" s="55">
        <f t="shared" si="878"/>
        <v>2.1527777777777812E-2</v>
      </c>
      <c r="H4495" s="21">
        <v>2</v>
      </c>
      <c r="I4495" s="56">
        <v>2</v>
      </c>
      <c r="J4495" s="56">
        <v>2</v>
      </c>
      <c r="K4495" s="56">
        <v>2</v>
      </c>
      <c r="L4495" s="14" t="s">
        <v>277</v>
      </c>
      <c r="M4495" s="14" t="s">
        <v>52</v>
      </c>
      <c r="N4495" s="47">
        <v>2</v>
      </c>
      <c r="O4495" s="47">
        <f t="shared" si="879"/>
        <v>29.7</v>
      </c>
      <c r="P4495" s="52">
        <v>9</v>
      </c>
      <c r="Q4495" s="52">
        <f t="shared" si="880"/>
        <v>33.659999999999997</v>
      </c>
      <c r="R4495" s="21">
        <v>10.199999999999999</v>
      </c>
      <c r="S4495" s="21">
        <f t="shared" si="881"/>
        <v>33.659999999999997</v>
      </c>
      <c r="T4495" s="21">
        <v>10.199999999999999</v>
      </c>
      <c r="U4495" s="21" t="s">
        <v>43</v>
      </c>
      <c r="V4495" s="21" t="s">
        <v>43</v>
      </c>
      <c r="W4495" s="53">
        <v>27.864319999999999</v>
      </c>
      <c r="X4495" s="53">
        <v>-115.18738999999999</v>
      </c>
      <c r="Y4495" s="67">
        <f t="shared" si="882"/>
        <v>53.6</v>
      </c>
      <c r="Z4495" s="56">
        <v>12</v>
      </c>
      <c r="AA4495" s="21">
        <v>4</v>
      </c>
      <c r="AB4495" s="54" t="s">
        <v>46</v>
      </c>
      <c r="AC4495" s="21">
        <v>1</v>
      </c>
      <c r="AD4495" s="51">
        <v>22</v>
      </c>
      <c r="AE4495" s="51">
        <v>1</v>
      </c>
      <c r="AF4495" s="21">
        <v>6</v>
      </c>
      <c r="AG4495" s="54">
        <v>180</v>
      </c>
      <c r="AI4495" s="70">
        <f t="shared" si="890"/>
        <v>17.6905</v>
      </c>
      <c r="AJ4495" s="74">
        <f t="shared" si="891"/>
        <v>799.19872211710003</v>
      </c>
      <c r="AK4495" s="74">
        <f t="shared" si="892"/>
        <v>1.4679166775044603</v>
      </c>
      <c r="AL4495" s="73">
        <f t="shared" si="893"/>
        <v>1.4679166775044603</v>
      </c>
    </row>
    <row r="4496" spans="1:38" hidden="1">
      <c r="A4496" s="47" t="s">
        <v>280</v>
      </c>
      <c r="B4496" s="47" t="s">
        <v>40</v>
      </c>
      <c r="C4496" s="48">
        <v>40388</v>
      </c>
      <c r="D4496" s="49">
        <v>2010</v>
      </c>
      <c r="E4496" s="55">
        <v>0.42708333333333331</v>
      </c>
      <c r="F4496" s="55">
        <v>0.44861111111111113</v>
      </c>
      <c r="G4496" s="55">
        <f t="shared" si="878"/>
        <v>2.1527777777777812E-2</v>
      </c>
      <c r="H4496" s="21">
        <v>2</v>
      </c>
      <c r="I4496" s="56">
        <v>2</v>
      </c>
      <c r="J4496" s="56">
        <v>2</v>
      </c>
      <c r="K4496" s="56">
        <v>2</v>
      </c>
      <c r="L4496" s="14" t="s">
        <v>277</v>
      </c>
      <c r="M4496" s="14" t="s">
        <v>52</v>
      </c>
      <c r="N4496" s="47">
        <v>2</v>
      </c>
      <c r="O4496" s="47">
        <f t="shared" si="879"/>
        <v>29.7</v>
      </c>
      <c r="P4496" s="52">
        <v>9</v>
      </c>
      <c r="Q4496" s="52">
        <f t="shared" si="880"/>
        <v>33.659999999999997</v>
      </c>
      <c r="R4496" s="21">
        <v>10.199999999999999</v>
      </c>
      <c r="S4496" s="21">
        <f t="shared" si="881"/>
        <v>33.659999999999997</v>
      </c>
      <c r="T4496" s="21">
        <v>10.199999999999999</v>
      </c>
      <c r="U4496" s="21" t="s">
        <v>43</v>
      </c>
      <c r="V4496" s="21" t="s">
        <v>43</v>
      </c>
      <c r="W4496" s="53">
        <v>27.864319999999999</v>
      </c>
      <c r="X4496" s="53">
        <v>-115.18738999999999</v>
      </c>
      <c r="Y4496" s="67">
        <f t="shared" si="882"/>
        <v>53.6</v>
      </c>
      <c r="Z4496" s="56">
        <v>12</v>
      </c>
      <c r="AA4496" s="21">
        <v>4</v>
      </c>
      <c r="AB4496" s="54" t="s">
        <v>44</v>
      </c>
      <c r="AC4496" s="21">
        <v>1</v>
      </c>
      <c r="AD4496" s="51">
        <v>20</v>
      </c>
      <c r="AE4496" s="51">
        <v>1</v>
      </c>
      <c r="AF4496" s="21">
        <v>5</v>
      </c>
      <c r="AG4496" s="54">
        <v>180</v>
      </c>
      <c r="AI4496" s="70">
        <f t="shared" ref="AI4496:AI4513" si="894">(0.709*AD4496)+1.157</f>
        <v>15.337</v>
      </c>
      <c r="AJ4496" s="71" t="s">
        <v>369</v>
      </c>
      <c r="AK4496" s="72">
        <f t="shared" ref="AK4496:AK4513" si="895">((POWER(AI4496*10,2.19))*0.037)/1000</f>
        <v>2.2645047633742106</v>
      </c>
      <c r="AL4496" s="73">
        <f t="shared" ref="AL4496:AL4513" si="896">((POWER(AI4496*10,2.19))*0.037)/1000</f>
        <v>2.2645047633742106</v>
      </c>
    </row>
    <row r="4497" spans="1:38" hidden="1">
      <c r="A4497" s="47" t="s">
        <v>280</v>
      </c>
      <c r="B4497" s="47" t="s">
        <v>40</v>
      </c>
      <c r="C4497" s="48">
        <v>40388</v>
      </c>
      <c r="D4497" s="49">
        <v>2010</v>
      </c>
      <c r="E4497" s="55">
        <v>0.42708333333333331</v>
      </c>
      <c r="F4497" s="55">
        <v>0.44861111111111113</v>
      </c>
      <c r="G4497" s="55">
        <f t="shared" si="878"/>
        <v>2.1527777777777812E-2</v>
      </c>
      <c r="H4497" s="21">
        <v>2</v>
      </c>
      <c r="I4497" s="56">
        <v>2</v>
      </c>
      <c r="J4497" s="56">
        <v>2</v>
      </c>
      <c r="K4497" s="56">
        <v>2</v>
      </c>
      <c r="L4497" s="14" t="s">
        <v>277</v>
      </c>
      <c r="M4497" s="14" t="s">
        <v>52</v>
      </c>
      <c r="N4497" s="47">
        <v>2</v>
      </c>
      <c r="O4497" s="47">
        <f t="shared" si="879"/>
        <v>29.7</v>
      </c>
      <c r="P4497" s="52">
        <v>9</v>
      </c>
      <c r="Q4497" s="52">
        <f t="shared" si="880"/>
        <v>33.659999999999997</v>
      </c>
      <c r="R4497" s="21">
        <v>10.199999999999999</v>
      </c>
      <c r="S4497" s="21">
        <f t="shared" si="881"/>
        <v>33.659999999999997</v>
      </c>
      <c r="T4497" s="21">
        <v>10.199999999999999</v>
      </c>
      <c r="U4497" s="21" t="s">
        <v>43</v>
      </c>
      <c r="V4497" s="21" t="s">
        <v>43</v>
      </c>
      <c r="W4497" s="53">
        <v>27.864319999999999</v>
      </c>
      <c r="X4497" s="53">
        <v>-115.18738999999999</v>
      </c>
      <c r="Y4497" s="67">
        <f t="shared" si="882"/>
        <v>53.6</v>
      </c>
      <c r="Z4497" s="56">
        <v>12</v>
      </c>
      <c r="AA4497" s="21">
        <v>4</v>
      </c>
      <c r="AB4497" s="54" t="s">
        <v>44</v>
      </c>
      <c r="AC4497" s="21">
        <v>2</v>
      </c>
      <c r="AD4497" s="51">
        <v>19</v>
      </c>
      <c r="AE4497" s="51">
        <v>1</v>
      </c>
      <c r="AF4497" s="21">
        <v>6</v>
      </c>
      <c r="AG4497" s="54">
        <v>180</v>
      </c>
      <c r="AI4497" s="70">
        <f t="shared" si="894"/>
        <v>14.628</v>
      </c>
      <c r="AJ4497" s="71" t="s">
        <v>369</v>
      </c>
      <c r="AK4497" s="72">
        <f t="shared" si="895"/>
        <v>2.041534710262368</v>
      </c>
      <c r="AL4497" s="73">
        <f t="shared" si="896"/>
        <v>2.041534710262368</v>
      </c>
    </row>
    <row r="4498" spans="1:38" hidden="1">
      <c r="A4498" s="47" t="s">
        <v>280</v>
      </c>
      <c r="B4498" s="47" t="s">
        <v>40</v>
      </c>
      <c r="C4498" s="48">
        <v>40388</v>
      </c>
      <c r="D4498" s="49">
        <v>2010</v>
      </c>
      <c r="E4498" s="55">
        <v>0.42708333333333331</v>
      </c>
      <c r="F4498" s="55">
        <v>0.44861111111111113</v>
      </c>
      <c r="G4498" s="55">
        <f t="shared" si="878"/>
        <v>2.1527777777777812E-2</v>
      </c>
      <c r="H4498" s="21">
        <v>2</v>
      </c>
      <c r="I4498" s="56">
        <v>2</v>
      </c>
      <c r="J4498" s="56">
        <v>2</v>
      </c>
      <c r="K4498" s="56">
        <v>2</v>
      </c>
      <c r="L4498" s="14" t="s">
        <v>277</v>
      </c>
      <c r="M4498" s="14" t="s">
        <v>52</v>
      </c>
      <c r="N4498" s="47">
        <v>2</v>
      </c>
      <c r="O4498" s="47">
        <f t="shared" si="879"/>
        <v>29.7</v>
      </c>
      <c r="P4498" s="52">
        <v>9</v>
      </c>
      <c r="Q4498" s="52">
        <f t="shared" si="880"/>
        <v>33.659999999999997</v>
      </c>
      <c r="R4498" s="21">
        <v>10.199999999999999</v>
      </c>
      <c r="S4498" s="21">
        <f t="shared" si="881"/>
        <v>33.659999999999997</v>
      </c>
      <c r="T4498" s="21">
        <v>10.199999999999999</v>
      </c>
      <c r="U4498" s="21" t="s">
        <v>43</v>
      </c>
      <c r="V4498" s="21" t="s">
        <v>43</v>
      </c>
      <c r="W4498" s="53">
        <v>27.864319999999999</v>
      </c>
      <c r="X4498" s="53">
        <v>-115.18738999999999</v>
      </c>
      <c r="Y4498" s="67">
        <f t="shared" si="882"/>
        <v>53.6</v>
      </c>
      <c r="Z4498" s="56">
        <v>12</v>
      </c>
      <c r="AA4498" s="21">
        <v>4</v>
      </c>
      <c r="AB4498" s="54" t="s">
        <v>44</v>
      </c>
      <c r="AC4498" s="21">
        <v>2</v>
      </c>
      <c r="AD4498" s="54">
        <v>10</v>
      </c>
      <c r="AE4498" s="51">
        <v>1</v>
      </c>
      <c r="AF4498" s="21">
        <v>6</v>
      </c>
      <c r="AG4498" s="54">
        <v>180</v>
      </c>
      <c r="AI4498" s="70">
        <f t="shared" si="894"/>
        <v>8.2469999999999999</v>
      </c>
      <c r="AJ4498" s="71" t="s">
        <v>369</v>
      </c>
      <c r="AK4498" s="72">
        <f t="shared" si="895"/>
        <v>0.58195573469462847</v>
      </c>
      <c r="AL4498" s="73">
        <f t="shared" si="896"/>
        <v>0.58195573469462847</v>
      </c>
    </row>
    <row r="4499" spans="1:38" hidden="1">
      <c r="A4499" s="47" t="s">
        <v>280</v>
      </c>
      <c r="B4499" s="47" t="s">
        <v>40</v>
      </c>
      <c r="C4499" s="48">
        <v>40388</v>
      </c>
      <c r="D4499" s="49">
        <v>2010</v>
      </c>
      <c r="E4499" s="55">
        <v>0.42708333333333331</v>
      </c>
      <c r="F4499" s="55">
        <v>0.44861111111111113</v>
      </c>
      <c r="G4499" s="55">
        <f t="shared" ref="G4499:G4513" si="897">F4499-E4499</f>
        <v>2.1527777777777812E-2</v>
      </c>
      <c r="H4499" s="21">
        <v>2</v>
      </c>
      <c r="I4499" s="56">
        <v>2</v>
      </c>
      <c r="J4499" s="56">
        <v>2</v>
      </c>
      <c r="K4499" s="56">
        <v>2</v>
      </c>
      <c r="L4499" s="14" t="s">
        <v>277</v>
      </c>
      <c r="M4499" s="14" t="s">
        <v>52</v>
      </c>
      <c r="N4499" s="47">
        <v>2</v>
      </c>
      <c r="O4499" s="47">
        <f t="shared" ref="O4499:O4562" si="898">P4499*3.3</f>
        <v>29.7</v>
      </c>
      <c r="P4499" s="52">
        <v>9</v>
      </c>
      <c r="Q4499" s="52">
        <f t="shared" ref="Q4499:Q4562" si="899">R4499*3.3</f>
        <v>33.659999999999997</v>
      </c>
      <c r="R4499" s="21">
        <v>10.199999999999999</v>
      </c>
      <c r="S4499" s="21">
        <f t="shared" ref="S4499:S4562" si="900">T4499*3.3</f>
        <v>33.659999999999997</v>
      </c>
      <c r="T4499" s="21">
        <v>10.199999999999999</v>
      </c>
      <c r="U4499" s="21" t="s">
        <v>43</v>
      </c>
      <c r="V4499" s="21" t="s">
        <v>43</v>
      </c>
      <c r="W4499" s="53">
        <v>27.864319999999999</v>
      </c>
      <c r="X4499" s="53">
        <v>-115.18738999999999</v>
      </c>
      <c r="Y4499" s="67">
        <f t="shared" ref="Y4499:Y4562" si="901">(Z4499*1.8)+32</f>
        <v>53.6</v>
      </c>
      <c r="Z4499" s="56">
        <v>12</v>
      </c>
      <c r="AA4499" s="21">
        <v>4</v>
      </c>
      <c r="AB4499" s="54" t="s">
        <v>44</v>
      </c>
      <c r="AC4499" s="21">
        <v>3</v>
      </c>
      <c r="AD4499" s="51">
        <v>17</v>
      </c>
      <c r="AE4499" s="51">
        <v>1</v>
      </c>
      <c r="AF4499" s="21">
        <v>10</v>
      </c>
      <c r="AG4499" s="54">
        <v>180</v>
      </c>
      <c r="AI4499" s="70">
        <f t="shared" si="894"/>
        <v>13.209999999999999</v>
      </c>
      <c r="AJ4499" s="71" t="s">
        <v>369</v>
      </c>
      <c r="AK4499" s="72">
        <f t="shared" si="895"/>
        <v>1.6329725885917237</v>
      </c>
      <c r="AL4499" s="73">
        <f t="shared" si="896"/>
        <v>1.6329725885917237</v>
      </c>
    </row>
    <row r="4500" spans="1:38" hidden="1">
      <c r="A4500" s="47" t="s">
        <v>280</v>
      </c>
      <c r="B4500" s="47" t="s">
        <v>40</v>
      </c>
      <c r="C4500" s="48">
        <v>40388</v>
      </c>
      <c r="D4500" s="49">
        <v>2010</v>
      </c>
      <c r="E4500" s="55">
        <v>0.42708333333333331</v>
      </c>
      <c r="F4500" s="55">
        <v>0.44861111111111113</v>
      </c>
      <c r="G4500" s="55">
        <f t="shared" si="897"/>
        <v>2.1527777777777812E-2</v>
      </c>
      <c r="H4500" s="21">
        <v>2</v>
      </c>
      <c r="I4500" s="56">
        <v>2</v>
      </c>
      <c r="J4500" s="56">
        <v>2</v>
      </c>
      <c r="K4500" s="56">
        <v>2</v>
      </c>
      <c r="L4500" s="14" t="s">
        <v>277</v>
      </c>
      <c r="M4500" s="14" t="s">
        <v>52</v>
      </c>
      <c r="N4500" s="47">
        <v>2</v>
      </c>
      <c r="O4500" s="47">
        <f t="shared" si="898"/>
        <v>29.7</v>
      </c>
      <c r="P4500" s="52">
        <v>9</v>
      </c>
      <c r="Q4500" s="52">
        <f t="shared" si="899"/>
        <v>33.659999999999997</v>
      </c>
      <c r="R4500" s="21">
        <v>10.199999999999999</v>
      </c>
      <c r="S4500" s="21">
        <f t="shared" si="900"/>
        <v>33.659999999999997</v>
      </c>
      <c r="T4500" s="21">
        <v>10.199999999999999</v>
      </c>
      <c r="U4500" s="21" t="s">
        <v>43</v>
      </c>
      <c r="V4500" s="21" t="s">
        <v>43</v>
      </c>
      <c r="W4500" s="53">
        <v>27.864319999999999</v>
      </c>
      <c r="X4500" s="53">
        <v>-115.18738999999999</v>
      </c>
      <c r="Y4500" s="67">
        <f t="shared" si="901"/>
        <v>53.6</v>
      </c>
      <c r="Z4500" s="56">
        <v>12</v>
      </c>
      <c r="AA4500" s="21">
        <v>4</v>
      </c>
      <c r="AB4500" s="54" t="s">
        <v>44</v>
      </c>
      <c r="AC4500" s="21">
        <v>4</v>
      </c>
      <c r="AD4500" s="51">
        <v>13</v>
      </c>
      <c r="AE4500" s="51">
        <v>1</v>
      </c>
      <c r="AF4500" s="21">
        <v>16</v>
      </c>
      <c r="AG4500" s="54">
        <v>180</v>
      </c>
      <c r="AI4500" s="70">
        <f t="shared" si="894"/>
        <v>10.373999999999999</v>
      </c>
      <c r="AJ4500" s="71" t="s">
        <v>369</v>
      </c>
      <c r="AK4500" s="72">
        <f t="shared" si="895"/>
        <v>0.96188687250685145</v>
      </c>
      <c r="AL4500" s="73">
        <f t="shared" si="896"/>
        <v>0.96188687250685145</v>
      </c>
    </row>
    <row r="4501" spans="1:38" hidden="1">
      <c r="A4501" s="47" t="s">
        <v>280</v>
      </c>
      <c r="B4501" s="47" t="s">
        <v>40</v>
      </c>
      <c r="C4501" s="48">
        <v>40388</v>
      </c>
      <c r="D4501" s="49">
        <v>2010</v>
      </c>
      <c r="E4501" s="55">
        <v>0.42708333333333331</v>
      </c>
      <c r="F4501" s="55">
        <v>0.44861111111111113</v>
      </c>
      <c r="G4501" s="55">
        <f t="shared" si="897"/>
        <v>2.1527777777777812E-2</v>
      </c>
      <c r="H4501" s="21">
        <v>2</v>
      </c>
      <c r="I4501" s="56">
        <v>2</v>
      </c>
      <c r="J4501" s="56">
        <v>2</v>
      </c>
      <c r="K4501" s="56">
        <v>2</v>
      </c>
      <c r="L4501" s="14" t="s">
        <v>277</v>
      </c>
      <c r="M4501" s="14" t="s">
        <v>52</v>
      </c>
      <c r="N4501" s="47">
        <v>2</v>
      </c>
      <c r="O4501" s="47">
        <f t="shared" si="898"/>
        <v>29.7</v>
      </c>
      <c r="P4501" s="52">
        <v>9</v>
      </c>
      <c r="Q4501" s="52">
        <f t="shared" si="899"/>
        <v>33.659999999999997</v>
      </c>
      <c r="R4501" s="21">
        <v>10.199999999999999</v>
      </c>
      <c r="S4501" s="21">
        <f t="shared" si="900"/>
        <v>33.659999999999997</v>
      </c>
      <c r="T4501" s="21">
        <v>10.199999999999999</v>
      </c>
      <c r="U4501" s="21" t="s">
        <v>43</v>
      </c>
      <c r="V4501" s="21" t="s">
        <v>43</v>
      </c>
      <c r="W4501" s="53">
        <v>27.864319999999999</v>
      </c>
      <c r="X4501" s="53">
        <v>-115.18738999999999</v>
      </c>
      <c r="Y4501" s="67">
        <f t="shared" si="901"/>
        <v>53.6</v>
      </c>
      <c r="Z4501" s="56">
        <v>12</v>
      </c>
      <c r="AA4501" s="21">
        <v>4</v>
      </c>
      <c r="AB4501" s="54" t="s">
        <v>44</v>
      </c>
      <c r="AC4501" s="21">
        <v>4</v>
      </c>
      <c r="AD4501" s="51">
        <v>18</v>
      </c>
      <c r="AE4501" s="51">
        <v>1</v>
      </c>
      <c r="AF4501" s="21">
        <v>16</v>
      </c>
      <c r="AG4501" s="54">
        <v>180</v>
      </c>
      <c r="AI4501" s="70">
        <f t="shared" si="894"/>
        <v>13.918999999999999</v>
      </c>
      <c r="AJ4501" s="71" t="s">
        <v>369</v>
      </c>
      <c r="AK4501" s="72">
        <f t="shared" si="895"/>
        <v>1.8310631406548505</v>
      </c>
      <c r="AL4501" s="73">
        <f t="shared" si="896"/>
        <v>1.8310631406548505</v>
      </c>
    </row>
    <row r="4502" spans="1:38" hidden="1">
      <c r="A4502" s="47" t="s">
        <v>281</v>
      </c>
      <c r="B4502" s="47" t="s">
        <v>178</v>
      </c>
      <c r="C4502" s="48">
        <v>40388</v>
      </c>
      <c r="D4502" s="49">
        <v>2010</v>
      </c>
      <c r="E4502" s="55">
        <v>0.38194444444444442</v>
      </c>
      <c r="F4502" s="55">
        <v>0.4055555555555555</v>
      </c>
      <c r="G4502" s="55">
        <f t="shared" si="897"/>
        <v>2.3611111111111083E-2</v>
      </c>
      <c r="H4502" s="21">
        <v>2</v>
      </c>
      <c r="I4502" s="56">
        <v>1</v>
      </c>
      <c r="J4502" s="56">
        <v>3</v>
      </c>
      <c r="K4502" s="56">
        <v>3</v>
      </c>
      <c r="L4502" s="14" t="s">
        <v>277</v>
      </c>
      <c r="M4502" s="14" t="s">
        <v>52</v>
      </c>
      <c r="N4502" s="47">
        <v>2</v>
      </c>
      <c r="O4502" s="47">
        <f t="shared" si="898"/>
        <v>51.809999999999995</v>
      </c>
      <c r="P4502" s="52">
        <v>15.7</v>
      </c>
      <c r="Q4502" s="52">
        <f t="shared" si="899"/>
        <v>50.49</v>
      </c>
      <c r="R4502" s="21">
        <v>15.3</v>
      </c>
      <c r="S4502" s="21">
        <f t="shared" si="900"/>
        <v>51.809999999999995</v>
      </c>
      <c r="T4502" s="21">
        <v>15.7</v>
      </c>
      <c r="U4502" s="21" t="s">
        <v>43</v>
      </c>
      <c r="V4502" s="21" t="s">
        <v>43</v>
      </c>
      <c r="W4502" s="53">
        <v>27.859380000000002</v>
      </c>
      <c r="X4502" s="53">
        <v>-115.18951</v>
      </c>
      <c r="Y4502" s="67">
        <f t="shared" si="901"/>
        <v>55.400000000000006</v>
      </c>
      <c r="Z4502" s="56">
        <v>13</v>
      </c>
      <c r="AA4502" s="21">
        <v>8</v>
      </c>
      <c r="AB4502" s="54" t="s">
        <v>44</v>
      </c>
      <c r="AC4502" s="21">
        <v>1</v>
      </c>
      <c r="AD4502" s="51">
        <v>18</v>
      </c>
      <c r="AE4502" s="51">
        <v>1</v>
      </c>
      <c r="AF4502" s="21">
        <v>5</v>
      </c>
      <c r="AG4502" s="54">
        <v>180</v>
      </c>
      <c r="AI4502" s="70">
        <f t="shared" si="894"/>
        <v>13.918999999999999</v>
      </c>
      <c r="AJ4502" s="71" t="s">
        <v>369</v>
      </c>
      <c r="AK4502" s="72">
        <f t="shared" si="895"/>
        <v>1.8310631406548505</v>
      </c>
      <c r="AL4502" s="73">
        <f t="shared" si="896"/>
        <v>1.8310631406548505</v>
      </c>
    </row>
    <row r="4503" spans="1:38" hidden="1">
      <c r="A4503" s="47" t="s">
        <v>281</v>
      </c>
      <c r="B4503" s="47" t="s">
        <v>178</v>
      </c>
      <c r="C4503" s="48">
        <v>40388</v>
      </c>
      <c r="D4503" s="49">
        <v>2010</v>
      </c>
      <c r="E4503" s="55">
        <v>0.38194444444444442</v>
      </c>
      <c r="F4503" s="55">
        <v>0.4055555555555555</v>
      </c>
      <c r="G4503" s="55">
        <f t="shared" si="897"/>
        <v>2.3611111111111083E-2</v>
      </c>
      <c r="H4503" s="21">
        <v>2</v>
      </c>
      <c r="I4503" s="56">
        <v>1</v>
      </c>
      <c r="J4503" s="56">
        <v>3</v>
      </c>
      <c r="K4503" s="56">
        <v>3</v>
      </c>
      <c r="L4503" s="14" t="s">
        <v>277</v>
      </c>
      <c r="M4503" s="14" t="s">
        <v>52</v>
      </c>
      <c r="N4503" s="47">
        <v>2</v>
      </c>
      <c r="O4503" s="47">
        <f t="shared" si="898"/>
        <v>51.809999999999995</v>
      </c>
      <c r="P4503" s="52">
        <v>15.7</v>
      </c>
      <c r="Q4503" s="52">
        <f t="shared" si="899"/>
        <v>50.49</v>
      </c>
      <c r="R4503" s="21">
        <v>15.3</v>
      </c>
      <c r="S4503" s="21">
        <f t="shared" si="900"/>
        <v>51.809999999999995</v>
      </c>
      <c r="T4503" s="21">
        <v>15.7</v>
      </c>
      <c r="U4503" s="21" t="s">
        <v>43</v>
      </c>
      <c r="V4503" s="21" t="s">
        <v>43</v>
      </c>
      <c r="W4503" s="53">
        <v>27.859380000000002</v>
      </c>
      <c r="X4503" s="53">
        <v>-115.18951</v>
      </c>
      <c r="Y4503" s="67">
        <f t="shared" si="901"/>
        <v>55.400000000000006</v>
      </c>
      <c r="Z4503" s="56">
        <v>13</v>
      </c>
      <c r="AA4503" s="21">
        <v>8</v>
      </c>
      <c r="AB4503" s="54" t="s">
        <v>44</v>
      </c>
      <c r="AC4503" s="21">
        <v>1</v>
      </c>
      <c r="AD4503" s="51">
        <v>22</v>
      </c>
      <c r="AE4503" s="51">
        <v>1</v>
      </c>
      <c r="AF4503" s="21">
        <v>5</v>
      </c>
      <c r="AG4503" s="54">
        <v>180</v>
      </c>
      <c r="AI4503" s="70">
        <f t="shared" si="894"/>
        <v>16.754999999999999</v>
      </c>
      <c r="AJ4503" s="71" t="s">
        <v>369</v>
      </c>
      <c r="AK4503" s="72">
        <f t="shared" si="895"/>
        <v>2.7483879168691034</v>
      </c>
      <c r="AL4503" s="73">
        <f t="shared" si="896"/>
        <v>2.7483879168691034</v>
      </c>
    </row>
    <row r="4504" spans="1:38" hidden="1">
      <c r="A4504" s="47" t="s">
        <v>281</v>
      </c>
      <c r="B4504" s="47" t="s">
        <v>178</v>
      </c>
      <c r="C4504" s="48">
        <v>40388</v>
      </c>
      <c r="D4504" s="49">
        <v>2010</v>
      </c>
      <c r="E4504" s="55">
        <v>0.38194444444444442</v>
      </c>
      <c r="F4504" s="55">
        <v>0.4055555555555555</v>
      </c>
      <c r="G4504" s="55">
        <f t="shared" si="897"/>
        <v>2.3611111111111083E-2</v>
      </c>
      <c r="H4504" s="21">
        <v>2</v>
      </c>
      <c r="I4504" s="56">
        <v>1</v>
      </c>
      <c r="J4504" s="56">
        <v>3</v>
      </c>
      <c r="K4504" s="56">
        <v>3</v>
      </c>
      <c r="L4504" s="14" t="s">
        <v>277</v>
      </c>
      <c r="M4504" s="14" t="s">
        <v>52</v>
      </c>
      <c r="N4504" s="47">
        <v>2</v>
      </c>
      <c r="O4504" s="47">
        <f t="shared" si="898"/>
        <v>51.809999999999995</v>
      </c>
      <c r="P4504" s="52">
        <v>15.7</v>
      </c>
      <c r="Q4504" s="52">
        <f t="shared" si="899"/>
        <v>50.49</v>
      </c>
      <c r="R4504" s="21">
        <v>15.3</v>
      </c>
      <c r="S4504" s="21">
        <f t="shared" si="900"/>
        <v>51.809999999999995</v>
      </c>
      <c r="T4504" s="21">
        <v>15.7</v>
      </c>
      <c r="U4504" s="21" t="s">
        <v>43</v>
      </c>
      <c r="V4504" s="21" t="s">
        <v>43</v>
      </c>
      <c r="W4504" s="53">
        <v>27.859380000000002</v>
      </c>
      <c r="X4504" s="53">
        <v>-115.18951</v>
      </c>
      <c r="Y4504" s="67">
        <f t="shared" si="901"/>
        <v>55.400000000000006</v>
      </c>
      <c r="Z4504" s="56">
        <v>13</v>
      </c>
      <c r="AA4504" s="21">
        <v>8</v>
      </c>
      <c r="AB4504" s="54" t="s">
        <v>44</v>
      </c>
      <c r="AC4504" s="21">
        <v>2</v>
      </c>
      <c r="AD4504" s="51">
        <v>19</v>
      </c>
      <c r="AE4504" s="51">
        <v>1</v>
      </c>
      <c r="AF4504" s="21">
        <v>13</v>
      </c>
      <c r="AG4504" s="54">
        <v>180</v>
      </c>
      <c r="AI4504" s="70">
        <f t="shared" si="894"/>
        <v>14.628</v>
      </c>
      <c r="AJ4504" s="71" t="s">
        <v>369</v>
      </c>
      <c r="AK4504" s="72">
        <f t="shared" si="895"/>
        <v>2.041534710262368</v>
      </c>
      <c r="AL4504" s="73">
        <f t="shared" si="896"/>
        <v>2.041534710262368</v>
      </c>
    </row>
    <row r="4505" spans="1:38" hidden="1">
      <c r="A4505" s="47" t="s">
        <v>281</v>
      </c>
      <c r="B4505" s="47" t="s">
        <v>178</v>
      </c>
      <c r="C4505" s="48">
        <v>40388</v>
      </c>
      <c r="D4505" s="49">
        <v>2010</v>
      </c>
      <c r="E4505" s="55">
        <v>0.38194444444444442</v>
      </c>
      <c r="F4505" s="55">
        <v>0.4055555555555555</v>
      </c>
      <c r="G4505" s="55">
        <f t="shared" si="897"/>
        <v>2.3611111111111083E-2</v>
      </c>
      <c r="H4505" s="21">
        <v>2</v>
      </c>
      <c r="I4505" s="56">
        <v>1</v>
      </c>
      <c r="J4505" s="56">
        <v>3</v>
      </c>
      <c r="K4505" s="56">
        <v>3</v>
      </c>
      <c r="L4505" s="14" t="s">
        <v>277</v>
      </c>
      <c r="M4505" s="14" t="s">
        <v>52</v>
      </c>
      <c r="N4505" s="47">
        <v>2</v>
      </c>
      <c r="O4505" s="47">
        <f t="shared" si="898"/>
        <v>51.809999999999995</v>
      </c>
      <c r="P4505" s="52">
        <v>15.7</v>
      </c>
      <c r="Q4505" s="52">
        <f t="shared" si="899"/>
        <v>50.49</v>
      </c>
      <c r="R4505" s="21">
        <v>15.3</v>
      </c>
      <c r="S4505" s="21">
        <f t="shared" si="900"/>
        <v>51.809999999999995</v>
      </c>
      <c r="T4505" s="21">
        <v>15.7</v>
      </c>
      <c r="U4505" s="21" t="s">
        <v>43</v>
      </c>
      <c r="V4505" s="21" t="s">
        <v>43</v>
      </c>
      <c r="W4505" s="53">
        <v>27.859380000000002</v>
      </c>
      <c r="X4505" s="53">
        <v>-115.18951</v>
      </c>
      <c r="Y4505" s="67">
        <f t="shared" si="901"/>
        <v>55.400000000000006</v>
      </c>
      <c r="Z4505" s="56">
        <v>13</v>
      </c>
      <c r="AA4505" s="21">
        <v>8</v>
      </c>
      <c r="AB4505" s="54" t="s">
        <v>44</v>
      </c>
      <c r="AC4505" s="21">
        <v>3</v>
      </c>
      <c r="AD4505" s="51">
        <v>19</v>
      </c>
      <c r="AE4505" s="51">
        <v>1</v>
      </c>
      <c r="AF4505" s="21">
        <v>16</v>
      </c>
      <c r="AG4505" s="54">
        <v>180</v>
      </c>
      <c r="AI4505" s="70">
        <f t="shared" si="894"/>
        <v>14.628</v>
      </c>
      <c r="AJ4505" s="71" t="s">
        <v>369</v>
      </c>
      <c r="AK4505" s="72">
        <f t="shared" si="895"/>
        <v>2.041534710262368</v>
      </c>
      <c r="AL4505" s="73">
        <f t="shared" si="896"/>
        <v>2.041534710262368</v>
      </c>
    </row>
    <row r="4506" spans="1:38" hidden="1">
      <c r="A4506" s="47" t="s">
        <v>281</v>
      </c>
      <c r="B4506" s="47" t="s">
        <v>178</v>
      </c>
      <c r="C4506" s="48">
        <v>40388</v>
      </c>
      <c r="D4506" s="49">
        <v>2010</v>
      </c>
      <c r="E4506" s="55">
        <v>0.38194444444444442</v>
      </c>
      <c r="F4506" s="55">
        <v>0.4055555555555555</v>
      </c>
      <c r="G4506" s="55">
        <f t="shared" si="897"/>
        <v>2.3611111111111083E-2</v>
      </c>
      <c r="H4506" s="21">
        <v>2</v>
      </c>
      <c r="I4506" s="56">
        <v>1</v>
      </c>
      <c r="J4506" s="56">
        <v>3</v>
      </c>
      <c r="K4506" s="56">
        <v>3</v>
      </c>
      <c r="L4506" s="14" t="s">
        <v>277</v>
      </c>
      <c r="M4506" s="14" t="s">
        <v>52</v>
      </c>
      <c r="N4506" s="47">
        <v>2</v>
      </c>
      <c r="O4506" s="47">
        <f t="shared" si="898"/>
        <v>51.809999999999995</v>
      </c>
      <c r="P4506" s="52">
        <v>15.7</v>
      </c>
      <c r="Q4506" s="52">
        <f t="shared" si="899"/>
        <v>50.49</v>
      </c>
      <c r="R4506" s="21">
        <v>15.3</v>
      </c>
      <c r="S4506" s="21">
        <f t="shared" si="900"/>
        <v>51.809999999999995</v>
      </c>
      <c r="T4506" s="21">
        <v>15.7</v>
      </c>
      <c r="U4506" s="21" t="s">
        <v>43</v>
      </c>
      <c r="V4506" s="21" t="s">
        <v>43</v>
      </c>
      <c r="W4506" s="53">
        <v>27.859380000000002</v>
      </c>
      <c r="X4506" s="53">
        <v>-115.18951</v>
      </c>
      <c r="Y4506" s="67">
        <f t="shared" si="901"/>
        <v>55.400000000000006</v>
      </c>
      <c r="Z4506" s="56">
        <v>13</v>
      </c>
      <c r="AA4506" s="21">
        <v>8</v>
      </c>
      <c r="AB4506" s="54" t="s">
        <v>44</v>
      </c>
      <c r="AC4506" s="21">
        <v>4</v>
      </c>
      <c r="AD4506" s="51">
        <v>20</v>
      </c>
      <c r="AE4506" s="51">
        <v>1</v>
      </c>
      <c r="AF4506" s="21">
        <v>18</v>
      </c>
      <c r="AG4506" s="54">
        <v>180</v>
      </c>
      <c r="AI4506" s="70">
        <f t="shared" si="894"/>
        <v>15.337</v>
      </c>
      <c r="AJ4506" s="71" t="s">
        <v>369</v>
      </c>
      <c r="AK4506" s="72">
        <f t="shared" si="895"/>
        <v>2.2645047633742106</v>
      </c>
      <c r="AL4506" s="73">
        <f t="shared" si="896"/>
        <v>2.2645047633742106</v>
      </c>
    </row>
    <row r="4507" spans="1:38" hidden="1">
      <c r="A4507" s="47" t="s">
        <v>281</v>
      </c>
      <c r="B4507" s="47" t="s">
        <v>178</v>
      </c>
      <c r="C4507" s="48">
        <v>40388</v>
      </c>
      <c r="D4507" s="49">
        <v>2010</v>
      </c>
      <c r="E4507" s="55">
        <v>0.38194444444444442</v>
      </c>
      <c r="F4507" s="55">
        <v>0.4055555555555555</v>
      </c>
      <c r="G4507" s="55">
        <f t="shared" si="897"/>
        <v>2.3611111111111083E-2</v>
      </c>
      <c r="H4507" s="21">
        <v>2</v>
      </c>
      <c r="I4507" s="56">
        <v>1</v>
      </c>
      <c r="J4507" s="56">
        <v>3</v>
      </c>
      <c r="K4507" s="56">
        <v>3</v>
      </c>
      <c r="L4507" s="14" t="s">
        <v>277</v>
      </c>
      <c r="M4507" s="14" t="s">
        <v>52</v>
      </c>
      <c r="N4507" s="47">
        <v>2</v>
      </c>
      <c r="O4507" s="47">
        <f t="shared" si="898"/>
        <v>51.809999999999995</v>
      </c>
      <c r="P4507" s="52">
        <v>15.7</v>
      </c>
      <c r="Q4507" s="52">
        <f t="shared" si="899"/>
        <v>50.49</v>
      </c>
      <c r="R4507" s="21">
        <v>15.3</v>
      </c>
      <c r="S4507" s="21">
        <f t="shared" si="900"/>
        <v>51.809999999999995</v>
      </c>
      <c r="T4507" s="21">
        <v>15.7</v>
      </c>
      <c r="U4507" s="21" t="s">
        <v>43</v>
      </c>
      <c r="V4507" s="21" t="s">
        <v>43</v>
      </c>
      <c r="W4507" s="53">
        <v>27.859380000000002</v>
      </c>
      <c r="X4507" s="53">
        <v>-115.18951</v>
      </c>
      <c r="Y4507" s="67">
        <f t="shared" si="901"/>
        <v>55.400000000000006</v>
      </c>
      <c r="Z4507" s="56">
        <v>13</v>
      </c>
      <c r="AA4507" s="21">
        <v>8</v>
      </c>
      <c r="AB4507" s="54" t="s">
        <v>44</v>
      </c>
      <c r="AC4507" s="21">
        <v>4</v>
      </c>
      <c r="AD4507" s="51">
        <v>21</v>
      </c>
      <c r="AE4507" s="51">
        <v>1</v>
      </c>
      <c r="AF4507" s="21">
        <v>18</v>
      </c>
      <c r="AG4507" s="54">
        <v>180</v>
      </c>
      <c r="AI4507" s="70">
        <f t="shared" si="894"/>
        <v>16.045999999999999</v>
      </c>
      <c r="AJ4507" s="71" t="s">
        <v>369</v>
      </c>
      <c r="AK4507" s="72">
        <f t="shared" si="895"/>
        <v>2.5000862380340183</v>
      </c>
      <c r="AL4507" s="73">
        <f t="shared" si="896"/>
        <v>2.5000862380340183</v>
      </c>
    </row>
    <row r="4508" spans="1:38" hidden="1">
      <c r="A4508" s="47" t="s">
        <v>281</v>
      </c>
      <c r="B4508" s="47" t="s">
        <v>178</v>
      </c>
      <c r="C4508" s="48">
        <v>40388</v>
      </c>
      <c r="D4508" s="49">
        <v>2010</v>
      </c>
      <c r="E4508" s="55">
        <v>0.38194444444444442</v>
      </c>
      <c r="F4508" s="55">
        <v>0.4055555555555555</v>
      </c>
      <c r="G4508" s="55">
        <f t="shared" si="897"/>
        <v>2.3611111111111083E-2</v>
      </c>
      <c r="H4508" s="21">
        <v>2</v>
      </c>
      <c r="I4508" s="56">
        <v>1</v>
      </c>
      <c r="J4508" s="56">
        <v>3</v>
      </c>
      <c r="K4508" s="56">
        <v>3</v>
      </c>
      <c r="L4508" s="14" t="s">
        <v>277</v>
      </c>
      <c r="M4508" s="14" t="s">
        <v>52</v>
      </c>
      <c r="N4508" s="47">
        <v>2</v>
      </c>
      <c r="O4508" s="47">
        <f t="shared" si="898"/>
        <v>51.809999999999995</v>
      </c>
      <c r="P4508" s="52">
        <v>15.7</v>
      </c>
      <c r="Q4508" s="52">
        <f t="shared" si="899"/>
        <v>50.49</v>
      </c>
      <c r="R4508" s="21">
        <v>15.3</v>
      </c>
      <c r="S4508" s="21">
        <f t="shared" si="900"/>
        <v>51.809999999999995</v>
      </c>
      <c r="T4508" s="21">
        <v>15.7</v>
      </c>
      <c r="U4508" s="21" t="s">
        <v>43</v>
      </c>
      <c r="V4508" s="21" t="s">
        <v>43</v>
      </c>
      <c r="W4508" s="53">
        <v>27.859380000000002</v>
      </c>
      <c r="X4508" s="53">
        <v>-115.18951</v>
      </c>
      <c r="Y4508" s="67">
        <f t="shared" si="901"/>
        <v>55.400000000000006</v>
      </c>
      <c r="Z4508" s="56">
        <v>13</v>
      </c>
      <c r="AA4508" s="21">
        <v>8</v>
      </c>
      <c r="AB4508" s="54" t="s">
        <v>44</v>
      </c>
      <c r="AC4508" s="21">
        <v>5</v>
      </c>
      <c r="AD4508" s="51">
        <v>22</v>
      </c>
      <c r="AE4508" s="51">
        <v>1</v>
      </c>
      <c r="AF4508" s="21">
        <v>22</v>
      </c>
      <c r="AG4508" s="54">
        <v>180</v>
      </c>
      <c r="AI4508" s="70">
        <f t="shared" si="894"/>
        <v>16.754999999999999</v>
      </c>
      <c r="AJ4508" s="71" t="s">
        <v>369</v>
      </c>
      <c r="AK4508" s="72">
        <f t="shared" si="895"/>
        <v>2.7483879168691034</v>
      </c>
      <c r="AL4508" s="73">
        <f t="shared" si="896"/>
        <v>2.7483879168691034</v>
      </c>
    </row>
    <row r="4509" spans="1:38" hidden="1">
      <c r="A4509" s="47" t="s">
        <v>281</v>
      </c>
      <c r="B4509" s="47" t="s">
        <v>178</v>
      </c>
      <c r="C4509" s="48">
        <v>40388</v>
      </c>
      <c r="D4509" s="49">
        <v>2010</v>
      </c>
      <c r="E4509" s="55">
        <v>0.38194444444444442</v>
      </c>
      <c r="F4509" s="55">
        <v>0.4055555555555555</v>
      </c>
      <c r="G4509" s="55">
        <f t="shared" si="897"/>
        <v>2.3611111111111083E-2</v>
      </c>
      <c r="H4509" s="21">
        <v>2</v>
      </c>
      <c r="I4509" s="56">
        <v>1</v>
      </c>
      <c r="J4509" s="56">
        <v>3</v>
      </c>
      <c r="K4509" s="56">
        <v>3</v>
      </c>
      <c r="L4509" s="14" t="s">
        <v>277</v>
      </c>
      <c r="M4509" s="14" t="s">
        <v>52</v>
      </c>
      <c r="N4509" s="47">
        <v>2</v>
      </c>
      <c r="O4509" s="47">
        <f t="shared" si="898"/>
        <v>51.809999999999995</v>
      </c>
      <c r="P4509" s="52">
        <v>15.7</v>
      </c>
      <c r="Q4509" s="52">
        <f t="shared" si="899"/>
        <v>50.49</v>
      </c>
      <c r="R4509" s="21">
        <v>15.3</v>
      </c>
      <c r="S4509" s="21">
        <f t="shared" si="900"/>
        <v>51.809999999999995</v>
      </c>
      <c r="T4509" s="21">
        <v>15.7</v>
      </c>
      <c r="U4509" s="21" t="s">
        <v>43</v>
      </c>
      <c r="V4509" s="21" t="s">
        <v>43</v>
      </c>
      <c r="W4509" s="53">
        <v>27.859380000000002</v>
      </c>
      <c r="X4509" s="53">
        <v>-115.18951</v>
      </c>
      <c r="Y4509" s="67">
        <f t="shared" si="901"/>
        <v>55.400000000000006</v>
      </c>
      <c r="Z4509" s="56">
        <v>13</v>
      </c>
      <c r="AA4509" s="21">
        <v>8</v>
      </c>
      <c r="AB4509" s="54" t="s">
        <v>44</v>
      </c>
      <c r="AC4509" s="21">
        <v>6</v>
      </c>
      <c r="AD4509" s="51">
        <v>20</v>
      </c>
      <c r="AE4509" s="51">
        <v>1</v>
      </c>
      <c r="AF4509" s="21">
        <v>26</v>
      </c>
      <c r="AG4509" s="54">
        <v>180</v>
      </c>
      <c r="AI4509" s="70">
        <f t="shared" si="894"/>
        <v>15.337</v>
      </c>
      <c r="AJ4509" s="71" t="s">
        <v>369</v>
      </c>
      <c r="AK4509" s="72">
        <f t="shared" si="895"/>
        <v>2.2645047633742106</v>
      </c>
      <c r="AL4509" s="73">
        <f t="shared" si="896"/>
        <v>2.2645047633742106</v>
      </c>
    </row>
    <row r="4510" spans="1:38" hidden="1">
      <c r="A4510" s="47" t="s">
        <v>281</v>
      </c>
      <c r="B4510" s="47" t="s">
        <v>178</v>
      </c>
      <c r="C4510" s="48">
        <v>40388</v>
      </c>
      <c r="D4510" s="49">
        <v>2010</v>
      </c>
      <c r="E4510" s="55">
        <v>0.38194444444444442</v>
      </c>
      <c r="F4510" s="55">
        <v>0.4055555555555555</v>
      </c>
      <c r="G4510" s="55">
        <f t="shared" si="897"/>
        <v>2.3611111111111083E-2</v>
      </c>
      <c r="H4510" s="21">
        <v>2</v>
      </c>
      <c r="I4510" s="56">
        <v>1</v>
      </c>
      <c r="J4510" s="56">
        <v>3</v>
      </c>
      <c r="K4510" s="56">
        <v>3</v>
      </c>
      <c r="L4510" s="14" t="s">
        <v>277</v>
      </c>
      <c r="M4510" s="14" t="s">
        <v>52</v>
      </c>
      <c r="N4510" s="47">
        <v>2</v>
      </c>
      <c r="O4510" s="47">
        <f t="shared" si="898"/>
        <v>51.809999999999995</v>
      </c>
      <c r="P4510" s="52">
        <v>15.7</v>
      </c>
      <c r="Q4510" s="52">
        <f t="shared" si="899"/>
        <v>50.49</v>
      </c>
      <c r="R4510" s="21">
        <v>15.3</v>
      </c>
      <c r="S4510" s="21">
        <f t="shared" si="900"/>
        <v>51.809999999999995</v>
      </c>
      <c r="T4510" s="21">
        <v>15.7</v>
      </c>
      <c r="U4510" s="21" t="s">
        <v>43</v>
      </c>
      <c r="V4510" s="21" t="s">
        <v>43</v>
      </c>
      <c r="W4510" s="53">
        <v>27.859380000000002</v>
      </c>
      <c r="X4510" s="53">
        <v>-115.18951</v>
      </c>
      <c r="Y4510" s="67">
        <f t="shared" si="901"/>
        <v>55.400000000000006</v>
      </c>
      <c r="Z4510" s="56">
        <v>13</v>
      </c>
      <c r="AA4510" s="21">
        <v>8</v>
      </c>
      <c r="AB4510" s="54" t="s">
        <v>44</v>
      </c>
      <c r="AC4510" s="21">
        <v>7</v>
      </c>
      <c r="AD4510" s="51">
        <v>18</v>
      </c>
      <c r="AE4510" s="51">
        <v>1</v>
      </c>
      <c r="AF4510" s="21">
        <v>29</v>
      </c>
      <c r="AG4510" s="54">
        <v>180</v>
      </c>
      <c r="AI4510" s="70">
        <f t="shared" si="894"/>
        <v>13.918999999999999</v>
      </c>
      <c r="AJ4510" s="71" t="s">
        <v>369</v>
      </c>
      <c r="AK4510" s="72">
        <f t="shared" si="895"/>
        <v>1.8310631406548505</v>
      </c>
      <c r="AL4510" s="73">
        <f t="shared" si="896"/>
        <v>1.8310631406548505</v>
      </c>
    </row>
    <row r="4511" spans="1:38" hidden="1">
      <c r="A4511" s="47" t="s">
        <v>281</v>
      </c>
      <c r="B4511" s="47" t="s">
        <v>178</v>
      </c>
      <c r="C4511" s="48">
        <v>40388</v>
      </c>
      <c r="D4511" s="49">
        <v>2010</v>
      </c>
      <c r="E4511" s="55">
        <v>0.38194444444444442</v>
      </c>
      <c r="F4511" s="55">
        <v>0.4055555555555555</v>
      </c>
      <c r="G4511" s="55">
        <f t="shared" si="897"/>
        <v>2.3611111111111083E-2</v>
      </c>
      <c r="H4511" s="21">
        <v>2</v>
      </c>
      <c r="I4511" s="56">
        <v>1</v>
      </c>
      <c r="J4511" s="56">
        <v>3</v>
      </c>
      <c r="K4511" s="56">
        <v>3</v>
      </c>
      <c r="L4511" s="14" t="s">
        <v>277</v>
      </c>
      <c r="M4511" s="14" t="s">
        <v>52</v>
      </c>
      <c r="N4511" s="47">
        <v>2</v>
      </c>
      <c r="O4511" s="47">
        <f t="shared" si="898"/>
        <v>51.809999999999995</v>
      </c>
      <c r="P4511" s="52">
        <v>15.7</v>
      </c>
      <c r="Q4511" s="52">
        <f t="shared" si="899"/>
        <v>50.49</v>
      </c>
      <c r="R4511" s="21">
        <v>15.3</v>
      </c>
      <c r="S4511" s="21">
        <f t="shared" si="900"/>
        <v>51.809999999999995</v>
      </c>
      <c r="T4511" s="21">
        <v>15.7</v>
      </c>
      <c r="U4511" s="21" t="s">
        <v>43</v>
      </c>
      <c r="V4511" s="21" t="s">
        <v>43</v>
      </c>
      <c r="W4511" s="53">
        <v>27.859380000000002</v>
      </c>
      <c r="X4511" s="53">
        <v>-115.18951</v>
      </c>
      <c r="Y4511" s="67">
        <f t="shared" si="901"/>
        <v>55.400000000000006</v>
      </c>
      <c r="Z4511" s="56">
        <v>13</v>
      </c>
      <c r="AA4511" s="21">
        <v>8</v>
      </c>
      <c r="AB4511" s="54" t="s">
        <v>44</v>
      </c>
      <c r="AC4511" s="21">
        <v>7</v>
      </c>
      <c r="AD4511" s="51">
        <v>19</v>
      </c>
      <c r="AE4511" s="51">
        <v>1</v>
      </c>
      <c r="AF4511" s="21">
        <v>29</v>
      </c>
      <c r="AG4511" s="54">
        <v>180</v>
      </c>
      <c r="AI4511" s="70">
        <f t="shared" si="894"/>
        <v>14.628</v>
      </c>
      <c r="AJ4511" s="71" t="s">
        <v>369</v>
      </c>
      <c r="AK4511" s="72">
        <f t="shared" si="895"/>
        <v>2.041534710262368</v>
      </c>
      <c r="AL4511" s="73">
        <f t="shared" si="896"/>
        <v>2.041534710262368</v>
      </c>
    </row>
    <row r="4512" spans="1:38" hidden="1">
      <c r="A4512" s="47" t="s">
        <v>281</v>
      </c>
      <c r="B4512" s="47" t="s">
        <v>178</v>
      </c>
      <c r="C4512" s="48">
        <v>40388</v>
      </c>
      <c r="D4512" s="49">
        <v>2010</v>
      </c>
      <c r="E4512" s="55">
        <v>0.38194444444444442</v>
      </c>
      <c r="F4512" s="55">
        <v>0.4055555555555555</v>
      </c>
      <c r="G4512" s="55">
        <f t="shared" si="897"/>
        <v>2.3611111111111083E-2</v>
      </c>
      <c r="H4512" s="21">
        <v>2</v>
      </c>
      <c r="I4512" s="56">
        <v>1</v>
      </c>
      <c r="J4512" s="56">
        <v>3</v>
      </c>
      <c r="K4512" s="56">
        <v>3</v>
      </c>
      <c r="L4512" s="14" t="s">
        <v>277</v>
      </c>
      <c r="M4512" s="14" t="s">
        <v>52</v>
      </c>
      <c r="N4512" s="47">
        <v>2</v>
      </c>
      <c r="O4512" s="47">
        <f t="shared" si="898"/>
        <v>51.809999999999995</v>
      </c>
      <c r="P4512" s="52">
        <v>15.7</v>
      </c>
      <c r="Q4512" s="52">
        <f t="shared" si="899"/>
        <v>50.49</v>
      </c>
      <c r="R4512" s="21">
        <v>15.3</v>
      </c>
      <c r="S4512" s="21">
        <f t="shared" si="900"/>
        <v>51.809999999999995</v>
      </c>
      <c r="T4512" s="21">
        <v>15.7</v>
      </c>
      <c r="U4512" s="21" t="s">
        <v>43</v>
      </c>
      <c r="V4512" s="21" t="s">
        <v>43</v>
      </c>
      <c r="W4512" s="53">
        <v>27.859380000000002</v>
      </c>
      <c r="X4512" s="53">
        <v>-115.18951</v>
      </c>
      <c r="Y4512" s="67">
        <f t="shared" si="901"/>
        <v>55.400000000000006</v>
      </c>
      <c r="Z4512" s="56">
        <v>13</v>
      </c>
      <c r="AA4512" s="21">
        <v>8</v>
      </c>
      <c r="AB4512" s="54" t="s">
        <v>44</v>
      </c>
      <c r="AC4512" s="21">
        <v>7</v>
      </c>
      <c r="AD4512" s="51">
        <v>23</v>
      </c>
      <c r="AE4512" s="51">
        <v>1</v>
      </c>
      <c r="AF4512" s="21">
        <v>29</v>
      </c>
      <c r="AG4512" s="54">
        <v>180</v>
      </c>
      <c r="AI4512" s="70">
        <f t="shared" si="894"/>
        <v>17.463999999999999</v>
      </c>
      <c r="AJ4512" s="71" t="s">
        <v>369</v>
      </c>
      <c r="AK4512" s="72">
        <f t="shared" si="895"/>
        <v>3.0095147540604348</v>
      </c>
      <c r="AL4512" s="73">
        <f t="shared" si="896"/>
        <v>3.0095147540604348</v>
      </c>
    </row>
    <row r="4513" spans="1:38" hidden="1">
      <c r="A4513" s="47" t="s">
        <v>281</v>
      </c>
      <c r="B4513" s="47" t="s">
        <v>178</v>
      </c>
      <c r="C4513" s="48">
        <v>40388</v>
      </c>
      <c r="D4513" s="49">
        <v>2010</v>
      </c>
      <c r="E4513" s="55">
        <v>0.38194444444444442</v>
      </c>
      <c r="F4513" s="55">
        <v>0.4055555555555555</v>
      </c>
      <c r="G4513" s="55">
        <f t="shared" si="897"/>
        <v>2.3611111111111083E-2</v>
      </c>
      <c r="H4513" s="21">
        <v>2</v>
      </c>
      <c r="I4513" s="56">
        <v>1</v>
      </c>
      <c r="J4513" s="56">
        <v>3</v>
      </c>
      <c r="K4513" s="56">
        <v>3</v>
      </c>
      <c r="L4513" s="14" t="s">
        <v>277</v>
      </c>
      <c r="M4513" s="14" t="s">
        <v>52</v>
      </c>
      <c r="N4513" s="47">
        <v>2</v>
      </c>
      <c r="O4513" s="47">
        <f t="shared" si="898"/>
        <v>51.809999999999995</v>
      </c>
      <c r="P4513" s="52">
        <v>15.7</v>
      </c>
      <c r="Q4513" s="52">
        <f t="shared" si="899"/>
        <v>50.49</v>
      </c>
      <c r="R4513" s="21">
        <v>15.3</v>
      </c>
      <c r="S4513" s="21">
        <f t="shared" si="900"/>
        <v>51.809999999999995</v>
      </c>
      <c r="T4513" s="21">
        <v>15.7</v>
      </c>
      <c r="U4513" s="21" t="s">
        <v>43</v>
      </c>
      <c r="V4513" s="21" t="s">
        <v>43</v>
      </c>
      <c r="W4513" s="53">
        <v>27.859380000000002</v>
      </c>
      <c r="X4513" s="53">
        <v>-115.18951</v>
      </c>
      <c r="Y4513" s="67">
        <f t="shared" si="901"/>
        <v>55.400000000000006</v>
      </c>
      <c r="Z4513" s="56">
        <v>13</v>
      </c>
      <c r="AA4513" s="21">
        <v>8</v>
      </c>
      <c r="AB4513" s="54" t="s">
        <v>44</v>
      </c>
      <c r="AC4513" s="21">
        <v>8</v>
      </c>
      <c r="AD4513" s="51">
        <v>21</v>
      </c>
      <c r="AE4513" s="51">
        <v>1</v>
      </c>
      <c r="AF4513" s="21">
        <v>31</v>
      </c>
      <c r="AG4513" s="54">
        <v>180</v>
      </c>
      <c r="AI4513" s="70">
        <f t="shared" si="894"/>
        <v>16.045999999999999</v>
      </c>
      <c r="AJ4513" s="71" t="s">
        <v>369</v>
      </c>
      <c r="AK4513" s="72">
        <f t="shared" si="895"/>
        <v>2.5000862380340183</v>
      </c>
      <c r="AL4513" s="73">
        <f t="shared" si="896"/>
        <v>2.5000862380340183</v>
      </c>
    </row>
    <row r="4514" spans="1:38" hidden="1">
      <c r="A4514" s="47" t="s">
        <v>282</v>
      </c>
      <c r="B4514" s="47" t="s">
        <v>178</v>
      </c>
      <c r="C4514" s="48">
        <v>40388</v>
      </c>
      <c r="D4514" s="49">
        <v>2010</v>
      </c>
      <c r="E4514" s="55">
        <v>0.38194444444444442</v>
      </c>
      <c r="F4514" s="55">
        <v>0.4055555555555555</v>
      </c>
      <c r="G4514" s="55">
        <f>F4514-E4514</f>
        <v>2.3611111111111083E-2</v>
      </c>
      <c r="H4514" s="21">
        <v>2</v>
      </c>
      <c r="I4514" s="56">
        <v>1</v>
      </c>
      <c r="J4514" s="56">
        <v>3</v>
      </c>
      <c r="K4514" s="56">
        <v>3</v>
      </c>
      <c r="L4514" s="14" t="s">
        <v>277</v>
      </c>
      <c r="M4514" s="14" t="s">
        <v>52</v>
      </c>
      <c r="N4514" s="47">
        <v>2</v>
      </c>
      <c r="O4514" s="47">
        <f t="shared" si="898"/>
        <v>51.809999999999995</v>
      </c>
      <c r="P4514" s="52">
        <v>15.7</v>
      </c>
      <c r="Q4514" s="52">
        <f t="shared" si="899"/>
        <v>50.49</v>
      </c>
      <c r="R4514" s="21">
        <v>15.3</v>
      </c>
      <c r="S4514" s="21">
        <f t="shared" si="900"/>
        <v>51.809999999999995</v>
      </c>
      <c r="T4514" s="21">
        <v>15.7</v>
      </c>
      <c r="U4514" s="21" t="s">
        <v>43</v>
      </c>
      <c r="V4514" s="21" t="s">
        <v>43</v>
      </c>
      <c r="W4514" s="53">
        <v>27.859380000000002</v>
      </c>
      <c r="X4514" s="53">
        <v>-115.18951</v>
      </c>
      <c r="Y4514" s="67">
        <f t="shared" si="901"/>
        <v>55.400000000000006</v>
      </c>
      <c r="Z4514" s="56">
        <v>13</v>
      </c>
      <c r="AA4514" s="21">
        <v>8</v>
      </c>
      <c r="AB4514" s="54" t="s">
        <v>46</v>
      </c>
      <c r="AC4514" s="21">
        <v>0</v>
      </c>
      <c r="AD4514" s="51">
        <v>0</v>
      </c>
      <c r="AE4514" s="51">
        <v>0</v>
      </c>
      <c r="AF4514" s="21"/>
      <c r="AG4514" s="54">
        <v>180</v>
      </c>
      <c r="AI4514" s="70">
        <f t="shared" ref="AI4514:AI4515" si="902">(0.748*AD4514)+1.2345</f>
        <v>1.2344999999999999</v>
      </c>
      <c r="AJ4514" s="74">
        <f t="shared" ref="AJ4514:AJ4515" si="903">((POWER(AI4514*10,3.36))*2.24)/100000</f>
        <v>0.10414971720920797</v>
      </c>
      <c r="AK4514" s="74">
        <f t="shared" ref="AK4514:AK4515" si="904">(0.0026*AJ4514)-0.61</f>
        <v>-0.6097292107352561</v>
      </c>
      <c r="AL4514" s="73">
        <f t="shared" ref="AL4514:AL4515" si="905">IF(AK4514&gt;0,AK4514:AK4514,0)</f>
        <v>0</v>
      </c>
    </row>
    <row r="4515" spans="1:38" hidden="1">
      <c r="A4515" s="47" t="s">
        <v>283</v>
      </c>
      <c r="B4515" s="47" t="s">
        <v>178</v>
      </c>
      <c r="C4515" s="48">
        <v>40388</v>
      </c>
      <c r="D4515" s="49">
        <v>2010</v>
      </c>
      <c r="E4515" s="55">
        <v>0.43333333333333335</v>
      </c>
      <c r="F4515" s="55">
        <v>0.4548611111111111</v>
      </c>
      <c r="G4515" s="55">
        <f>F4515-E4515</f>
        <v>2.1527777777777757E-2</v>
      </c>
      <c r="H4515" s="21">
        <v>2</v>
      </c>
      <c r="I4515" s="56">
        <v>2</v>
      </c>
      <c r="J4515" s="56">
        <v>4</v>
      </c>
      <c r="K4515" s="56">
        <v>4</v>
      </c>
      <c r="L4515" s="14" t="s">
        <v>277</v>
      </c>
      <c r="M4515" s="14" t="s">
        <v>52</v>
      </c>
      <c r="N4515" s="47">
        <v>2</v>
      </c>
      <c r="O4515" s="47">
        <f t="shared" si="898"/>
        <v>48.51</v>
      </c>
      <c r="P4515" s="52">
        <v>14.7</v>
      </c>
      <c r="Q4515" s="52">
        <f t="shared" si="899"/>
        <v>52.47</v>
      </c>
      <c r="R4515" s="21">
        <v>15.9</v>
      </c>
      <c r="S4515" s="21">
        <f t="shared" si="900"/>
        <v>48.51</v>
      </c>
      <c r="T4515" s="21">
        <v>14.7</v>
      </c>
      <c r="U4515" s="21" t="s">
        <v>43</v>
      </c>
      <c r="V4515" s="21" t="s">
        <v>43</v>
      </c>
      <c r="W4515" s="53">
        <v>27.860779999999998</v>
      </c>
      <c r="X4515" s="53">
        <v>-115.18876</v>
      </c>
      <c r="Y4515" s="67">
        <f t="shared" si="901"/>
        <v>53.6</v>
      </c>
      <c r="Z4515" s="56">
        <v>12</v>
      </c>
      <c r="AA4515" s="21">
        <v>9</v>
      </c>
      <c r="AB4515" s="54" t="s">
        <v>46</v>
      </c>
      <c r="AC4515" s="21">
        <v>0</v>
      </c>
      <c r="AD4515" s="51">
        <v>0</v>
      </c>
      <c r="AE4515" s="51">
        <v>0</v>
      </c>
      <c r="AF4515" s="21"/>
      <c r="AG4515" s="54">
        <v>200</v>
      </c>
      <c r="AI4515" s="70">
        <f t="shared" si="902"/>
        <v>1.2344999999999999</v>
      </c>
      <c r="AJ4515" s="74">
        <f t="shared" si="903"/>
        <v>0.10414971720920797</v>
      </c>
      <c r="AK4515" s="74">
        <f t="shared" si="904"/>
        <v>-0.6097292107352561</v>
      </c>
      <c r="AL4515" s="73">
        <f t="shared" si="905"/>
        <v>0</v>
      </c>
    </row>
    <row r="4516" spans="1:38" hidden="1">
      <c r="A4516" s="47" t="s">
        <v>284</v>
      </c>
      <c r="B4516" s="47" t="s">
        <v>178</v>
      </c>
      <c r="C4516" s="48">
        <v>40388</v>
      </c>
      <c r="D4516" s="49">
        <v>2010</v>
      </c>
      <c r="E4516" s="55">
        <v>0.43333333333333335</v>
      </c>
      <c r="F4516" s="55">
        <v>0.4548611111111111</v>
      </c>
      <c r="G4516" s="55">
        <f>F4516-E4516</f>
        <v>2.1527777777777757E-2</v>
      </c>
      <c r="H4516" s="21">
        <v>2</v>
      </c>
      <c r="I4516" s="56">
        <v>2</v>
      </c>
      <c r="J4516" s="56">
        <v>4</v>
      </c>
      <c r="K4516" s="56">
        <v>4</v>
      </c>
      <c r="L4516" s="14" t="s">
        <v>277</v>
      </c>
      <c r="M4516" s="14" t="s">
        <v>52</v>
      </c>
      <c r="N4516" s="47">
        <v>2</v>
      </c>
      <c r="O4516" s="47">
        <f t="shared" si="898"/>
        <v>48.51</v>
      </c>
      <c r="P4516" s="52">
        <v>14.7</v>
      </c>
      <c r="Q4516" s="52">
        <f t="shared" si="899"/>
        <v>52.47</v>
      </c>
      <c r="R4516" s="21">
        <v>15.9</v>
      </c>
      <c r="S4516" s="21">
        <f t="shared" si="900"/>
        <v>48.51</v>
      </c>
      <c r="T4516" s="21">
        <v>14.7</v>
      </c>
      <c r="U4516" s="21" t="s">
        <v>43</v>
      </c>
      <c r="V4516" s="21" t="s">
        <v>43</v>
      </c>
      <c r="W4516" s="53">
        <v>27.860779999999998</v>
      </c>
      <c r="X4516" s="53">
        <v>-115.18876</v>
      </c>
      <c r="Y4516" s="67">
        <f t="shared" si="901"/>
        <v>53.6</v>
      </c>
      <c r="Z4516" s="56">
        <v>12</v>
      </c>
      <c r="AA4516" s="21">
        <v>9</v>
      </c>
      <c r="AB4516" s="54" t="s">
        <v>44</v>
      </c>
      <c r="AC4516" s="21">
        <v>1</v>
      </c>
      <c r="AD4516" s="51">
        <v>17</v>
      </c>
      <c r="AE4516" s="51">
        <v>1</v>
      </c>
      <c r="AF4516" s="21">
        <v>11</v>
      </c>
      <c r="AG4516" s="54">
        <v>200</v>
      </c>
      <c r="AI4516" s="70">
        <f t="shared" ref="AI4516:AI4528" si="906">(0.709*AD4516)+1.157</f>
        <v>13.209999999999999</v>
      </c>
      <c r="AJ4516" s="71" t="s">
        <v>369</v>
      </c>
      <c r="AK4516" s="72">
        <f t="shared" ref="AK4516:AK4528" si="907">((POWER(AI4516*10,2.19))*0.037)/1000</f>
        <v>1.6329725885917237</v>
      </c>
      <c r="AL4516" s="73">
        <f t="shared" ref="AL4516:AL4528" si="908">((POWER(AI4516*10,2.19))*0.037)/1000</f>
        <v>1.6329725885917237</v>
      </c>
    </row>
    <row r="4517" spans="1:38" hidden="1">
      <c r="A4517" s="47" t="s">
        <v>284</v>
      </c>
      <c r="B4517" s="47" t="s">
        <v>178</v>
      </c>
      <c r="C4517" s="48">
        <v>40388</v>
      </c>
      <c r="D4517" s="49">
        <v>2010</v>
      </c>
      <c r="E4517" s="55">
        <v>0.43333333333333335</v>
      </c>
      <c r="F4517" s="55">
        <v>0.4548611111111111</v>
      </c>
      <c r="G4517" s="55">
        <f t="shared" ref="G4517:G4567" si="909">F4517-E4517</f>
        <v>2.1527777777777757E-2</v>
      </c>
      <c r="H4517" s="21">
        <v>2</v>
      </c>
      <c r="I4517" s="56">
        <v>2</v>
      </c>
      <c r="J4517" s="56">
        <v>4</v>
      </c>
      <c r="K4517" s="56">
        <v>4</v>
      </c>
      <c r="L4517" s="14" t="s">
        <v>277</v>
      </c>
      <c r="M4517" s="14" t="s">
        <v>52</v>
      </c>
      <c r="N4517" s="47">
        <v>2</v>
      </c>
      <c r="O4517" s="47">
        <f t="shared" si="898"/>
        <v>48.51</v>
      </c>
      <c r="P4517" s="52">
        <v>14.7</v>
      </c>
      <c r="Q4517" s="52">
        <f t="shared" si="899"/>
        <v>52.47</v>
      </c>
      <c r="R4517" s="21">
        <v>15.9</v>
      </c>
      <c r="S4517" s="21">
        <f t="shared" si="900"/>
        <v>48.51</v>
      </c>
      <c r="T4517" s="21">
        <v>14.7</v>
      </c>
      <c r="U4517" s="21" t="s">
        <v>43</v>
      </c>
      <c r="V4517" s="21" t="s">
        <v>43</v>
      </c>
      <c r="W4517" s="53">
        <v>27.860779999999998</v>
      </c>
      <c r="X4517" s="53">
        <v>-115.18876</v>
      </c>
      <c r="Y4517" s="67">
        <f t="shared" si="901"/>
        <v>53.6</v>
      </c>
      <c r="Z4517" s="56">
        <v>12</v>
      </c>
      <c r="AA4517" s="21">
        <v>9</v>
      </c>
      <c r="AB4517" s="54" t="s">
        <v>44</v>
      </c>
      <c r="AC4517" s="21">
        <v>1</v>
      </c>
      <c r="AD4517" s="51">
        <v>20</v>
      </c>
      <c r="AE4517" s="51">
        <v>1</v>
      </c>
      <c r="AF4517" s="21">
        <v>11</v>
      </c>
      <c r="AG4517" s="54">
        <v>200</v>
      </c>
      <c r="AI4517" s="70">
        <f t="shared" si="906"/>
        <v>15.337</v>
      </c>
      <c r="AJ4517" s="71" t="s">
        <v>369</v>
      </c>
      <c r="AK4517" s="72">
        <f t="shared" si="907"/>
        <v>2.2645047633742106</v>
      </c>
      <c r="AL4517" s="73">
        <f t="shared" si="908"/>
        <v>2.2645047633742106</v>
      </c>
    </row>
    <row r="4518" spans="1:38" hidden="1">
      <c r="A4518" s="47" t="s">
        <v>284</v>
      </c>
      <c r="B4518" s="47" t="s">
        <v>178</v>
      </c>
      <c r="C4518" s="48">
        <v>40388</v>
      </c>
      <c r="D4518" s="49">
        <v>2010</v>
      </c>
      <c r="E4518" s="55">
        <v>0.43333333333333335</v>
      </c>
      <c r="F4518" s="55">
        <v>0.4548611111111111</v>
      </c>
      <c r="G4518" s="55">
        <f t="shared" si="909"/>
        <v>2.1527777777777757E-2</v>
      </c>
      <c r="H4518" s="21">
        <v>2</v>
      </c>
      <c r="I4518" s="56">
        <v>2</v>
      </c>
      <c r="J4518" s="56">
        <v>4</v>
      </c>
      <c r="K4518" s="56">
        <v>4</v>
      </c>
      <c r="L4518" s="14" t="s">
        <v>277</v>
      </c>
      <c r="M4518" s="14" t="s">
        <v>52</v>
      </c>
      <c r="N4518" s="47">
        <v>2</v>
      </c>
      <c r="O4518" s="47">
        <f t="shared" si="898"/>
        <v>48.51</v>
      </c>
      <c r="P4518" s="52">
        <v>14.7</v>
      </c>
      <c r="Q4518" s="52">
        <f t="shared" si="899"/>
        <v>52.47</v>
      </c>
      <c r="R4518" s="21">
        <v>15.9</v>
      </c>
      <c r="S4518" s="21">
        <f t="shared" si="900"/>
        <v>48.51</v>
      </c>
      <c r="T4518" s="21">
        <v>14.7</v>
      </c>
      <c r="U4518" s="21" t="s">
        <v>43</v>
      </c>
      <c r="V4518" s="21" t="s">
        <v>43</v>
      </c>
      <c r="W4518" s="53">
        <v>27.860779999999998</v>
      </c>
      <c r="X4518" s="53">
        <v>-115.18876</v>
      </c>
      <c r="Y4518" s="67">
        <f t="shared" si="901"/>
        <v>53.6</v>
      </c>
      <c r="Z4518" s="56">
        <v>12</v>
      </c>
      <c r="AA4518" s="21">
        <v>9</v>
      </c>
      <c r="AB4518" s="54" t="s">
        <v>44</v>
      </c>
      <c r="AC4518" s="21">
        <v>2</v>
      </c>
      <c r="AD4518" s="51">
        <v>21</v>
      </c>
      <c r="AE4518" s="51">
        <v>1</v>
      </c>
      <c r="AF4518" s="21">
        <v>20</v>
      </c>
      <c r="AG4518" s="54">
        <v>200</v>
      </c>
      <c r="AI4518" s="70">
        <f t="shared" si="906"/>
        <v>16.045999999999999</v>
      </c>
      <c r="AJ4518" s="71" t="s">
        <v>369</v>
      </c>
      <c r="AK4518" s="72">
        <f t="shared" si="907"/>
        <v>2.5000862380340183</v>
      </c>
      <c r="AL4518" s="73">
        <f t="shared" si="908"/>
        <v>2.5000862380340183</v>
      </c>
    </row>
    <row r="4519" spans="1:38" hidden="1">
      <c r="A4519" s="47" t="s">
        <v>284</v>
      </c>
      <c r="B4519" s="47" t="s">
        <v>178</v>
      </c>
      <c r="C4519" s="48">
        <v>40388</v>
      </c>
      <c r="D4519" s="49">
        <v>2010</v>
      </c>
      <c r="E4519" s="55">
        <v>0.43333333333333335</v>
      </c>
      <c r="F4519" s="55">
        <v>0.4548611111111111</v>
      </c>
      <c r="G4519" s="55">
        <f t="shared" si="909"/>
        <v>2.1527777777777757E-2</v>
      </c>
      <c r="H4519" s="21">
        <v>2</v>
      </c>
      <c r="I4519" s="56">
        <v>2</v>
      </c>
      <c r="J4519" s="56">
        <v>4</v>
      </c>
      <c r="K4519" s="56">
        <v>4</v>
      </c>
      <c r="L4519" s="14" t="s">
        <v>277</v>
      </c>
      <c r="M4519" s="14" t="s">
        <v>52</v>
      </c>
      <c r="N4519" s="47">
        <v>2</v>
      </c>
      <c r="O4519" s="47">
        <f t="shared" si="898"/>
        <v>48.51</v>
      </c>
      <c r="P4519" s="52">
        <v>14.7</v>
      </c>
      <c r="Q4519" s="52">
        <f t="shared" si="899"/>
        <v>52.47</v>
      </c>
      <c r="R4519" s="21">
        <v>15.9</v>
      </c>
      <c r="S4519" s="21">
        <f t="shared" si="900"/>
        <v>48.51</v>
      </c>
      <c r="T4519" s="21">
        <v>14.7</v>
      </c>
      <c r="U4519" s="21" t="s">
        <v>43</v>
      </c>
      <c r="V4519" s="21" t="s">
        <v>43</v>
      </c>
      <c r="W4519" s="53">
        <v>27.860779999999998</v>
      </c>
      <c r="X4519" s="53">
        <v>-115.18876</v>
      </c>
      <c r="Y4519" s="67">
        <f t="shared" si="901"/>
        <v>53.6</v>
      </c>
      <c r="Z4519" s="56">
        <v>12</v>
      </c>
      <c r="AA4519" s="21">
        <v>9</v>
      </c>
      <c r="AB4519" s="54" t="s">
        <v>44</v>
      </c>
      <c r="AC4519" s="21">
        <v>2</v>
      </c>
      <c r="AD4519" s="51">
        <v>22</v>
      </c>
      <c r="AE4519" s="51">
        <v>1</v>
      </c>
      <c r="AF4519" s="21">
        <v>20</v>
      </c>
      <c r="AG4519" s="54">
        <v>200</v>
      </c>
      <c r="AI4519" s="70">
        <f t="shared" si="906"/>
        <v>16.754999999999999</v>
      </c>
      <c r="AJ4519" s="71" t="s">
        <v>369</v>
      </c>
      <c r="AK4519" s="72">
        <f t="shared" si="907"/>
        <v>2.7483879168691034</v>
      </c>
      <c r="AL4519" s="73">
        <f t="shared" si="908"/>
        <v>2.7483879168691034</v>
      </c>
    </row>
    <row r="4520" spans="1:38" hidden="1">
      <c r="A4520" s="47" t="s">
        <v>284</v>
      </c>
      <c r="B4520" s="47" t="s">
        <v>178</v>
      </c>
      <c r="C4520" s="48">
        <v>40388</v>
      </c>
      <c r="D4520" s="49">
        <v>2010</v>
      </c>
      <c r="E4520" s="55">
        <v>0.43333333333333335</v>
      </c>
      <c r="F4520" s="55">
        <v>0.4548611111111111</v>
      </c>
      <c r="G4520" s="55">
        <f t="shared" si="909"/>
        <v>2.1527777777777757E-2</v>
      </c>
      <c r="H4520" s="21">
        <v>2</v>
      </c>
      <c r="I4520" s="56">
        <v>2</v>
      </c>
      <c r="J4520" s="56">
        <v>4</v>
      </c>
      <c r="K4520" s="56">
        <v>4</v>
      </c>
      <c r="L4520" s="14" t="s">
        <v>277</v>
      </c>
      <c r="M4520" s="14" t="s">
        <v>52</v>
      </c>
      <c r="N4520" s="47">
        <v>2</v>
      </c>
      <c r="O4520" s="47">
        <f t="shared" si="898"/>
        <v>48.51</v>
      </c>
      <c r="P4520" s="52">
        <v>14.7</v>
      </c>
      <c r="Q4520" s="52">
        <f t="shared" si="899"/>
        <v>52.47</v>
      </c>
      <c r="R4520" s="21">
        <v>15.9</v>
      </c>
      <c r="S4520" s="21">
        <f t="shared" si="900"/>
        <v>48.51</v>
      </c>
      <c r="T4520" s="21">
        <v>14.7</v>
      </c>
      <c r="U4520" s="21" t="s">
        <v>43</v>
      </c>
      <c r="V4520" s="21" t="s">
        <v>43</v>
      </c>
      <c r="W4520" s="53">
        <v>27.860779999999998</v>
      </c>
      <c r="X4520" s="53">
        <v>-115.18876</v>
      </c>
      <c r="Y4520" s="67">
        <f t="shared" si="901"/>
        <v>53.6</v>
      </c>
      <c r="Z4520" s="56">
        <v>12</v>
      </c>
      <c r="AA4520" s="21">
        <v>9</v>
      </c>
      <c r="AB4520" s="54" t="s">
        <v>44</v>
      </c>
      <c r="AC4520" s="21">
        <v>3</v>
      </c>
      <c r="AD4520" s="51">
        <v>20</v>
      </c>
      <c r="AE4520" s="51">
        <v>1</v>
      </c>
      <c r="AF4520" s="21">
        <v>21</v>
      </c>
      <c r="AG4520" s="54">
        <v>200</v>
      </c>
      <c r="AI4520" s="70">
        <f t="shared" si="906"/>
        <v>15.337</v>
      </c>
      <c r="AJ4520" s="71" t="s">
        <v>369</v>
      </c>
      <c r="AK4520" s="72">
        <f t="shared" si="907"/>
        <v>2.2645047633742106</v>
      </c>
      <c r="AL4520" s="73">
        <f t="shared" si="908"/>
        <v>2.2645047633742106</v>
      </c>
    </row>
    <row r="4521" spans="1:38" hidden="1">
      <c r="A4521" s="47" t="s">
        <v>284</v>
      </c>
      <c r="B4521" s="47" t="s">
        <v>178</v>
      </c>
      <c r="C4521" s="48">
        <v>40388</v>
      </c>
      <c r="D4521" s="49">
        <v>2010</v>
      </c>
      <c r="E4521" s="55">
        <v>0.43333333333333335</v>
      </c>
      <c r="F4521" s="55">
        <v>0.4548611111111111</v>
      </c>
      <c r="G4521" s="55">
        <f t="shared" si="909"/>
        <v>2.1527777777777757E-2</v>
      </c>
      <c r="H4521" s="21">
        <v>2</v>
      </c>
      <c r="I4521" s="56">
        <v>2</v>
      </c>
      <c r="J4521" s="56">
        <v>4</v>
      </c>
      <c r="K4521" s="56">
        <v>4</v>
      </c>
      <c r="L4521" s="14" t="s">
        <v>277</v>
      </c>
      <c r="M4521" s="14" t="s">
        <v>52</v>
      </c>
      <c r="N4521" s="47">
        <v>2</v>
      </c>
      <c r="O4521" s="47">
        <f t="shared" si="898"/>
        <v>48.51</v>
      </c>
      <c r="P4521" s="52">
        <v>14.7</v>
      </c>
      <c r="Q4521" s="52">
        <f t="shared" si="899"/>
        <v>52.47</v>
      </c>
      <c r="R4521" s="21">
        <v>15.9</v>
      </c>
      <c r="S4521" s="21">
        <f t="shared" si="900"/>
        <v>48.51</v>
      </c>
      <c r="T4521" s="21">
        <v>14.7</v>
      </c>
      <c r="U4521" s="21" t="s">
        <v>43</v>
      </c>
      <c r="V4521" s="21" t="s">
        <v>43</v>
      </c>
      <c r="W4521" s="53">
        <v>27.860779999999998</v>
      </c>
      <c r="X4521" s="53">
        <v>-115.18876</v>
      </c>
      <c r="Y4521" s="67">
        <f t="shared" si="901"/>
        <v>53.6</v>
      </c>
      <c r="Z4521" s="56">
        <v>12</v>
      </c>
      <c r="AA4521" s="21">
        <v>9</v>
      </c>
      <c r="AB4521" s="54" t="s">
        <v>44</v>
      </c>
      <c r="AC4521" s="21">
        <v>4</v>
      </c>
      <c r="AD4521" s="51">
        <v>15</v>
      </c>
      <c r="AE4521" s="51">
        <v>1</v>
      </c>
      <c r="AF4521" s="21">
        <v>28</v>
      </c>
      <c r="AG4521" s="54">
        <v>200</v>
      </c>
      <c r="AI4521" s="70">
        <f t="shared" si="906"/>
        <v>11.792</v>
      </c>
      <c r="AJ4521" s="71" t="s">
        <v>369</v>
      </c>
      <c r="AK4521" s="72">
        <f t="shared" si="907"/>
        <v>1.2734394051640829</v>
      </c>
      <c r="AL4521" s="73">
        <f t="shared" si="908"/>
        <v>1.2734394051640829</v>
      </c>
    </row>
    <row r="4522" spans="1:38" hidden="1">
      <c r="A4522" s="47" t="s">
        <v>284</v>
      </c>
      <c r="B4522" s="47" t="s">
        <v>178</v>
      </c>
      <c r="C4522" s="48">
        <v>40388</v>
      </c>
      <c r="D4522" s="49">
        <v>2010</v>
      </c>
      <c r="E4522" s="55">
        <v>0.43333333333333335</v>
      </c>
      <c r="F4522" s="55">
        <v>0.4548611111111111</v>
      </c>
      <c r="G4522" s="55">
        <f t="shared" si="909"/>
        <v>2.1527777777777757E-2</v>
      </c>
      <c r="H4522" s="21">
        <v>2</v>
      </c>
      <c r="I4522" s="56">
        <v>2</v>
      </c>
      <c r="J4522" s="56">
        <v>4</v>
      </c>
      <c r="K4522" s="56">
        <v>4</v>
      </c>
      <c r="L4522" s="14" t="s">
        <v>277</v>
      </c>
      <c r="M4522" s="14" t="s">
        <v>52</v>
      </c>
      <c r="N4522" s="47">
        <v>2</v>
      </c>
      <c r="O4522" s="47">
        <f t="shared" si="898"/>
        <v>48.51</v>
      </c>
      <c r="P4522" s="52">
        <v>14.7</v>
      </c>
      <c r="Q4522" s="52">
        <f t="shared" si="899"/>
        <v>52.47</v>
      </c>
      <c r="R4522" s="21">
        <v>15.9</v>
      </c>
      <c r="S4522" s="21">
        <f t="shared" si="900"/>
        <v>48.51</v>
      </c>
      <c r="T4522" s="21">
        <v>14.7</v>
      </c>
      <c r="U4522" s="21" t="s">
        <v>43</v>
      </c>
      <c r="V4522" s="21" t="s">
        <v>43</v>
      </c>
      <c r="W4522" s="53">
        <v>27.860779999999998</v>
      </c>
      <c r="X4522" s="53">
        <v>-115.18876</v>
      </c>
      <c r="Y4522" s="67">
        <f t="shared" si="901"/>
        <v>53.6</v>
      </c>
      <c r="Z4522" s="56">
        <v>12</v>
      </c>
      <c r="AA4522" s="21">
        <v>9</v>
      </c>
      <c r="AB4522" s="54" t="s">
        <v>44</v>
      </c>
      <c r="AC4522" s="21">
        <v>4</v>
      </c>
      <c r="AD4522" s="51">
        <v>18</v>
      </c>
      <c r="AE4522" s="51">
        <v>1</v>
      </c>
      <c r="AF4522" s="21">
        <v>28</v>
      </c>
      <c r="AG4522" s="54">
        <v>200</v>
      </c>
      <c r="AI4522" s="70">
        <f t="shared" si="906"/>
        <v>13.918999999999999</v>
      </c>
      <c r="AJ4522" s="71" t="s">
        <v>369</v>
      </c>
      <c r="AK4522" s="72">
        <f t="shared" si="907"/>
        <v>1.8310631406548505</v>
      </c>
      <c r="AL4522" s="73">
        <f t="shared" si="908"/>
        <v>1.8310631406548505</v>
      </c>
    </row>
    <row r="4523" spans="1:38" hidden="1">
      <c r="A4523" s="47" t="s">
        <v>285</v>
      </c>
      <c r="B4523" s="54" t="s">
        <v>40</v>
      </c>
      <c r="C4523" s="57">
        <v>40389</v>
      </c>
      <c r="D4523" s="49">
        <v>2010</v>
      </c>
      <c r="E4523" s="55">
        <v>0.38541666666666669</v>
      </c>
      <c r="F4523" s="55">
        <v>0.40833333333333338</v>
      </c>
      <c r="G4523" s="55">
        <f t="shared" si="909"/>
        <v>2.2916666666666696E-2</v>
      </c>
      <c r="H4523" s="21">
        <v>2</v>
      </c>
      <c r="I4523" s="56">
        <v>1</v>
      </c>
      <c r="J4523" s="56">
        <v>5</v>
      </c>
      <c r="K4523" s="56">
        <v>5</v>
      </c>
      <c r="L4523" s="14" t="s">
        <v>277</v>
      </c>
      <c r="M4523" s="14" t="s">
        <v>52</v>
      </c>
      <c r="N4523" s="47">
        <v>2</v>
      </c>
      <c r="O4523" s="47">
        <f t="shared" si="898"/>
        <v>46.199999999999996</v>
      </c>
      <c r="P4523" s="52">
        <v>14</v>
      </c>
      <c r="Q4523" s="52">
        <f t="shared" si="899"/>
        <v>47.19</v>
      </c>
      <c r="R4523" s="21">
        <v>14.3</v>
      </c>
      <c r="S4523" s="21">
        <f t="shared" si="900"/>
        <v>48.51</v>
      </c>
      <c r="T4523" s="21">
        <v>14.7</v>
      </c>
      <c r="U4523" s="21" t="s">
        <v>43</v>
      </c>
      <c r="V4523" s="21" t="s">
        <v>43</v>
      </c>
      <c r="W4523" s="53">
        <v>27.863630000000001</v>
      </c>
      <c r="X4523" s="53">
        <v>-115.18785</v>
      </c>
      <c r="Y4523" s="67">
        <f t="shared" si="901"/>
        <v>55.400000000000006</v>
      </c>
      <c r="Z4523" s="56">
        <v>13</v>
      </c>
      <c r="AA4523" s="21">
        <v>9</v>
      </c>
      <c r="AB4523" s="54" t="s">
        <v>44</v>
      </c>
      <c r="AC4523" s="21">
        <v>1</v>
      </c>
      <c r="AD4523" s="51">
        <v>18</v>
      </c>
      <c r="AE4523" s="51">
        <v>1</v>
      </c>
      <c r="AF4523" s="21">
        <v>7</v>
      </c>
      <c r="AG4523" s="54">
        <v>300</v>
      </c>
      <c r="AI4523" s="70">
        <f t="shared" si="906"/>
        <v>13.918999999999999</v>
      </c>
      <c r="AJ4523" s="71" t="s">
        <v>369</v>
      </c>
      <c r="AK4523" s="72">
        <f t="shared" si="907"/>
        <v>1.8310631406548505</v>
      </c>
      <c r="AL4523" s="73">
        <f t="shared" si="908"/>
        <v>1.8310631406548505</v>
      </c>
    </row>
    <row r="4524" spans="1:38" hidden="1">
      <c r="A4524" s="47" t="s">
        <v>285</v>
      </c>
      <c r="B4524" s="54" t="s">
        <v>40</v>
      </c>
      <c r="C4524" s="57">
        <v>40389</v>
      </c>
      <c r="D4524" s="49">
        <v>2010</v>
      </c>
      <c r="E4524" s="55">
        <v>0.38541666666666669</v>
      </c>
      <c r="F4524" s="55">
        <v>0.40833333333333338</v>
      </c>
      <c r="G4524" s="55">
        <f t="shared" si="909"/>
        <v>2.2916666666666696E-2</v>
      </c>
      <c r="H4524" s="21">
        <v>2</v>
      </c>
      <c r="I4524" s="56">
        <v>1</v>
      </c>
      <c r="J4524" s="56">
        <v>5</v>
      </c>
      <c r="K4524" s="56">
        <v>5</v>
      </c>
      <c r="L4524" s="14" t="s">
        <v>277</v>
      </c>
      <c r="M4524" s="14" t="s">
        <v>52</v>
      </c>
      <c r="N4524" s="47">
        <v>2</v>
      </c>
      <c r="O4524" s="47">
        <f t="shared" si="898"/>
        <v>46.199999999999996</v>
      </c>
      <c r="P4524" s="52">
        <v>14</v>
      </c>
      <c r="Q4524" s="52">
        <f t="shared" si="899"/>
        <v>47.19</v>
      </c>
      <c r="R4524" s="21">
        <v>14.3</v>
      </c>
      <c r="S4524" s="21">
        <f t="shared" si="900"/>
        <v>48.51</v>
      </c>
      <c r="T4524" s="21">
        <v>14.7</v>
      </c>
      <c r="U4524" s="21" t="s">
        <v>43</v>
      </c>
      <c r="V4524" s="21" t="s">
        <v>43</v>
      </c>
      <c r="W4524" s="53">
        <v>27.863630000000001</v>
      </c>
      <c r="X4524" s="53">
        <v>-115.18785</v>
      </c>
      <c r="Y4524" s="67">
        <f t="shared" si="901"/>
        <v>55.400000000000006</v>
      </c>
      <c r="Z4524" s="56">
        <v>13</v>
      </c>
      <c r="AA4524" s="21">
        <v>9</v>
      </c>
      <c r="AB4524" s="54" t="s">
        <v>44</v>
      </c>
      <c r="AC4524" s="21">
        <v>2</v>
      </c>
      <c r="AD4524" s="51">
        <v>16</v>
      </c>
      <c r="AE4524" s="51">
        <v>1</v>
      </c>
      <c r="AF4524" s="21">
        <v>9</v>
      </c>
      <c r="AG4524" s="54">
        <v>300</v>
      </c>
      <c r="AI4524" s="70">
        <f t="shared" si="906"/>
        <v>12.500999999999999</v>
      </c>
      <c r="AJ4524" s="71" t="s">
        <v>369</v>
      </c>
      <c r="AK4524" s="72">
        <f t="shared" si="907"/>
        <v>1.4471406331162124</v>
      </c>
      <c r="AL4524" s="73">
        <f t="shared" si="908"/>
        <v>1.4471406331162124</v>
      </c>
    </row>
    <row r="4525" spans="1:38" hidden="1">
      <c r="A4525" s="47" t="s">
        <v>285</v>
      </c>
      <c r="B4525" s="54" t="s">
        <v>40</v>
      </c>
      <c r="C4525" s="57">
        <v>40389</v>
      </c>
      <c r="D4525" s="49">
        <v>2010</v>
      </c>
      <c r="E4525" s="55">
        <v>0.38541666666666669</v>
      </c>
      <c r="F4525" s="55">
        <v>0.40833333333333338</v>
      </c>
      <c r="G4525" s="55">
        <f t="shared" si="909"/>
        <v>2.2916666666666696E-2</v>
      </c>
      <c r="H4525" s="21">
        <v>2</v>
      </c>
      <c r="I4525" s="56">
        <v>1</v>
      </c>
      <c r="J4525" s="56">
        <v>5</v>
      </c>
      <c r="K4525" s="56">
        <v>5</v>
      </c>
      <c r="L4525" s="14" t="s">
        <v>277</v>
      </c>
      <c r="M4525" s="14" t="s">
        <v>52</v>
      </c>
      <c r="N4525" s="47">
        <v>2</v>
      </c>
      <c r="O4525" s="47">
        <f t="shared" si="898"/>
        <v>46.199999999999996</v>
      </c>
      <c r="P4525" s="52">
        <v>14</v>
      </c>
      <c r="Q4525" s="52">
        <f t="shared" si="899"/>
        <v>47.19</v>
      </c>
      <c r="R4525" s="21">
        <v>14.3</v>
      </c>
      <c r="S4525" s="21">
        <f t="shared" si="900"/>
        <v>48.51</v>
      </c>
      <c r="T4525" s="21">
        <v>14.7</v>
      </c>
      <c r="U4525" s="21" t="s">
        <v>43</v>
      </c>
      <c r="V4525" s="21" t="s">
        <v>43</v>
      </c>
      <c r="W4525" s="53">
        <v>27.863630000000001</v>
      </c>
      <c r="X4525" s="53">
        <v>-115.18785</v>
      </c>
      <c r="Y4525" s="67">
        <f t="shared" si="901"/>
        <v>55.400000000000006</v>
      </c>
      <c r="Z4525" s="56">
        <v>13</v>
      </c>
      <c r="AA4525" s="21">
        <v>9</v>
      </c>
      <c r="AB4525" s="54" t="s">
        <v>44</v>
      </c>
      <c r="AC4525" s="21">
        <v>2</v>
      </c>
      <c r="AD4525" s="51">
        <v>21</v>
      </c>
      <c r="AE4525" s="51">
        <v>1</v>
      </c>
      <c r="AF4525" s="21">
        <v>9</v>
      </c>
      <c r="AG4525" s="54">
        <v>300</v>
      </c>
      <c r="AI4525" s="70">
        <f t="shared" si="906"/>
        <v>16.045999999999999</v>
      </c>
      <c r="AJ4525" s="71" t="s">
        <v>369</v>
      </c>
      <c r="AK4525" s="72">
        <f t="shared" si="907"/>
        <v>2.5000862380340183</v>
      </c>
      <c r="AL4525" s="73">
        <f t="shared" si="908"/>
        <v>2.5000862380340183</v>
      </c>
    </row>
    <row r="4526" spans="1:38" hidden="1">
      <c r="A4526" s="47" t="s">
        <v>285</v>
      </c>
      <c r="B4526" s="54" t="s">
        <v>40</v>
      </c>
      <c r="C4526" s="57">
        <v>40389</v>
      </c>
      <c r="D4526" s="49">
        <v>2010</v>
      </c>
      <c r="E4526" s="55">
        <v>0.38541666666666669</v>
      </c>
      <c r="F4526" s="55">
        <v>0.40833333333333338</v>
      </c>
      <c r="G4526" s="55">
        <f t="shared" si="909"/>
        <v>2.2916666666666696E-2</v>
      </c>
      <c r="H4526" s="21">
        <v>2</v>
      </c>
      <c r="I4526" s="56">
        <v>1</v>
      </c>
      <c r="J4526" s="56">
        <v>5</v>
      </c>
      <c r="K4526" s="56">
        <v>5</v>
      </c>
      <c r="L4526" s="14" t="s">
        <v>277</v>
      </c>
      <c r="M4526" s="14" t="s">
        <v>52</v>
      </c>
      <c r="N4526" s="47">
        <v>2</v>
      </c>
      <c r="O4526" s="47">
        <f t="shared" si="898"/>
        <v>46.199999999999996</v>
      </c>
      <c r="P4526" s="52">
        <v>14</v>
      </c>
      <c r="Q4526" s="52">
        <f t="shared" si="899"/>
        <v>47.19</v>
      </c>
      <c r="R4526" s="21">
        <v>14.3</v>
      </c>
      <c r="S4526" s="21">
        <f t="shared" si="900"/>
        <v>48.51</v>
      </c>
      <c r="T4526" s="21">
        <v>14.7</v>
      </c>
      <c r="U4526" s="21" t="s">
        <v>43</v>
      </c>
      <c r="V4526" s="21" t="s">
        <v>43</v>
      </c>
      <c r="W4526" s="53">
        <v>27.863630000000001</v>
      </c>
      <c r="X4526" s="53">
        <v>-115.18785</v>
      </c>
      <c r="Y4526" s="67">
        <f t="shared" si="901"/>
        <v>55.400000000000006</v>
      </c>
      <c r="Z4526" s="56">
        <v>13</v>
      </c>
      <c r="AA4526" s="21">
        <v>9</v>
      </c>
      <c r="AB4526" s="54" t="s">
        <v>44</v>
      </c>
      <c r="AC4526" s="21">
        <v>3</v>
      </c>
      <c r="AD4526" s="51">
        <v>19</v>
      </c>
      <c r="AE4526" s="51">
        <v>1</v>
      </c>
      <c r="AF4526" s="21">
        <v>12</v>
      </c>
      <c r="AG4526" s="54">
        <v>300</v>
      </c>
      <c r="AI4526" s="70">
        <f t="shared" si="906"/>
        <v>14.628</v>
      </c>
      <c r="AJ4526" s="71" t="s">
        <v>369</v>
      </c>
      <c r="AK4526" s="72">
        <f t="shared" si="907"/>
        <v>2.041534710262368</v>
      </c>
      <c r="AL4526" s="73">
        <f t="shared" si="908"/>
        <v>2.041534710262368</v>
      </c>
    </row>
    <row r="4527" spans="1:38" hidden="1">
      <c r="A4527" s="47" t="s">
        <v>285</v>
      </c>
      <c r="B4527" s="54" t="s">
        <v>40</v>
      </c>
      <c r="C4527" s="57">
        <v>40389</v>
      </c>
      <c r="D4527" s="49">
        <v>2010</v>
      </c>
      <c r="E4527" s="55">
        <v>0.38541666666666669</v>
      </c>
      <c r="F4527" s="55">
        <v>0.40833333333333338</v>
      </c>
      <c r="G4527" s="55">
        <f t="shared" si="909"/>
        <v>2.2916666666666696E-2</v>
      </c>
      <c r="H4527" s="21">
        <v>2</v>
      </c>
      <c r="I4527" s="56">
        <v>1</v>
      </c>
      <c r="J4527" s="56">
        <v>5</v>
      </c>
      <c r="K4527" s="56">
        <v>5</v>
      </c>
      <c r="L4527" s="14" t="s">
        <v>277</v>
      </c>
      <c r="M4527" s="14" t="s">
        <v>52</v>
      </c>
      <c r="N4527" s="47">
        <v>2</v>
      </c>
      <c r="O4527" s="47">
        <f t="shared" si="898"/>
        <v>46.199999999999996</v>
      </c>
      <c r="P4527" s="52">
        <v>14</v>
      </c>
      <c r="Q4527" s="52">
        <f t="shared" si="899"/>
        <v>47.19</v>
      </c>
      <c r="R4527" s="21">
        <v>14.3</v>
      </c>
      <c r="S4527" s="21">
        <f t="shared" si="900"/>
        <v>48.51</v>
      </c>
      <c r="T4527" s="21">
        <v>14.7</v>
      </c>
      <c r="U4527" s="21" t="s">
        <v>43</v>
      </c>
      <c r="V4527" s="21" t="s">
        <v>43</v>
      </c>
      <c r="W4527" s="53">
        <v>27.863630000000001</v>
      </c>
      <c r="X4527" s="53">
        <v>-115.18785</v>
      </c>
      <c r="Y4527" s="67">
        <f t="shared" si="901"/>
        <v>55.400000000000006</v>
      </c>
      <c r="Z4527" s="56">
        <v>13</v>
      </c>
      <c r="AA4527" s="21">
        <v>9</v>
      </c>
      <c r="AB4527" s="54" t="s">
        <v>44</v>
      </c>
      <c r="AC4527" s="21">
        <v>4</v>
      </c>
      <c r="AD4527" s="51">
        <v>21</v>
      </c>
      <c r="AE4527" s="51">
        <v>1</v>
      </c>
      <c r="AF4527" s="21">
        <v>13</v>
      </c>
      <c r="AG4527" s="54">
        <v>300</v>
      </c>
      <c r="AI4527" s="70">
        <f t="shared" si="906"/>
        <v>16.045999999999999</v>
      </c>
      <c r="AJ4527" s="71" t="s">
        <v>369</v>
      </c>
      <c r="AK4527" s="72">
        <f t="shared" si="907"/>
        <v>2.5000862380340183</v>
      </c>
      <c r="AL4527" s="73">
        <f t="shared" si="908"/>
        <v>2.5000862380340183</v>
      </c>
    </row>
    <row r="4528" spans="1:38" hidden="1">
      <c r="A4528" s="47" t="s">
        <v>285</v>
      </c>
      <c r="B4528" s="54" t="s">
        <v>40</v>
      </c>
      <c r="C4528" s="57">
        <v>40389</v>
      </c>
      <c r="D4528" s="49">
        <v>2010</v>
      </c>
      <c r="E4528" s="55">
        <v>0.38541666666666669</v>
      </c>
      <c r="F4528" s="55">
        <v>0.40833333333333338</v>
      </c>
      <c r="G4528" s="55">
        <f t="shared" si="909"/>
        <v>2.2916666666666696E-2</v>
      </c>
      <c r="H4528" s="21">
        <v>2</v>
      </c>
      <c r="I4528" s="56">
        <v>1</v>
      </c>
      <c r="J4528" s="56">
        <v>5</v>
      </c>
      <c r="K4528" s="56">
        <v>5</v>
      </c>
      <c r="L4528" s="14" t="s">
        <v>277</v>
      </c>
      <c r="M4528" s="14" t="s">
        <v>52</v>
      </c>
      <c r="N4528" s="47">
        <v>2</v>
      </c>
      <c r="O4528" s="47">
        <f t="shared" si="898"/>
        <v>46.199999999999996</v>
      </c>
      <c r="P4528" s="52">
        <v>14</v>
      </c>
      <c r="Q4528" s="52">
        <f t="shared" si="899"/>
        <v>47.19</v>
      </c>
      <c r="R4528" s="21">
        <v>14.3</v>
      </c>
      <c r="S4528" s="21">
        <f t="shared" si="900"/>
        <v>48.51</v>
      </c>
      <c r="T4528" s="21">
        <v>14.7</v>
      </c>
      <c r="U4528" s="21" t="s">
        <v>43</v>
      </c>
      <c r="V4528" s="21" t="s">
        <v>43</v>
      </c>
      <c r="W4528" s="53">
        <v>27.863630000000001</v>
      </c>
      <c r="X4528" s="53">
        <v>-115.18785</v>
      </c>
      <c r="Y4528" s="67">
        <f t="shared" si="901"/>
        <v>55.400000000000006</v>
      </c>
      <c r="Z4528" s="56">
        <v>13</v>
      </c>
      <c r="AA4528" s="21">
        <v>9</v>
      </c>
      <c r="AB4528" s="54" t="s">
        <v>44</v>
      </c>
      <c r="AC4528" s="21">
        <v>4</v>
      </c>
      <c r="AD4528" s="51">
        <v>23</v>
      </c>
      <c r="AE4528" s="51">
        <v>1</v>
      </c>
      <c r="AF4528" s="21">
        <v>13</v>
      </c>
      <c r="AG4528" s="54">
        <v>300</v>
      </c>
      <c r="AI4528" s="70">
        <f t="shared" si="906"/>
        <v>17.463999999999999</v>
      </c>
      <c r="AJ4528" s="71" t="s">
        <v>369</v>
      </c>
      <c r="AK4528" s="72">
        <f t="shared" si="907"/>
        <v>3.0095147540604348</v>
      </c>
      <c r="AL4528" s="73">
        <f t="shared" si="908"/>
        <v>3.0095147540604348</v>
      </c>
    </row>
    <row r="4529" spans="1:38" hidden="1">
      <c r="A4529" s="47" t="s">
        <v>286</v>
      </c>
      <c r="B4529" s="54" t="s">
        <v>40</v>
      </c>
      <c r="C4529" s="57">
        <v>40389</v>
      </c>
      <c r="D4529" s="49">
        <v>2010</v>
      </c>
      <c r="E4529" s="55">
        <v>0.38541666666666669</v>
      </c>
      <c r="F4529" s="55">
        <v>0.40833333333333338</v>
      </c>
      <c r="G4529" s="55">
        <f t="shared" si="909"/>
        <v>2.2916666666666696E-2</v>
      </c>
      <c r="H4529" s="21">
        <v>2</v>
      </c>
      <c r="I4529" s="56">
        <v>1</v>
      </c>
      <c r="J4529" s="56">
        <v>5</v>
      </c>
      <c r="K4529" s="56">
        <v>5</v>
      </c>
      <c r="L4529" s="14" t="s">
        <v>277</v>
      </c>
      <c r="M4529" s="14" t="s">
        <v>52</v>
      </c>
      <c r="N4529" s="47">
        <v>2</v>
      </c>
      <c r="O4529" s="47">
        <f t="shared" si="898"/>
        <v>46.199999999999996</v>
      </c>
      <c r="P4529" s="52">
        <v>14</v>
      </c>
      <c r="Q4529" s="52">
        <f t="shared" si="899"/>
        <v>47.19</v>
      </c>
      <c r="R4529" s="21">
        <v>14.3</v>
      </c>
      <c r="S4529" s="21">
        <f t="shared" si="900"/>
        <v>48.51</v>
      </c>
      <c r="T4529" s="21">
        <v>14.7</v>
      </c>
      <c r="U4529" s="21" t="s">
        <v>43</v>
      </c>
      <c r="V4529" s="21" t="s">
        <v>43</v>
      </c>
      <c r="W4529" s="53">
        <v>27.863630000000001</v>
      </c>
      <c r="X4529" s="53">
        <v>-115.18785</v>
      </c>
      <c r="Y4529" s="67">
        <f t="shared" si="901"/>
        <v>55.400000000000006</v>
      </c>
      <c r="Z4529" s="56">
        <v>13</v>
      </c>
      <c r="AA4529" s="21">
        <v>9</v>
      </c>
      <c r="AB4529" s="54" t="s">
        <v>46</v>
      </c>
      <c r="AC4529" s="21">
        <v>0</v>
      </c>
      <c r="AD4529" s="51">
        <v>0</v>
      </c>
      <c r="AE4529" s="51">
        <v>0</v>
      </c>
      <c r="AF4529" s="21"/>
      <c r="AG4529" s="54">
        <v>300</v>
      </c>
      <c r="AI4529" s="70">
        <f t="shared" ref="AI4529:AI4539" si="910">(0.748*AD4529)+1.2345</f>
        <v>1.2344999999999999</v>
      </c>
      <c r="AJ4529" s="74">
        <f t="shared" ref="AJ4529:AJ4539" si="911">((POWER(AI4529*10,3.36))*2.24)/100000</f>
        <v>0.10414971720920797</v>
      </c>
      <c r="AK4529" s="74">
        <f t="shared" ref="AK4529:AK4539" si="912">(0.0026*AJ4529)-0.61</f>
        <v>-0.6097292107352561</v>
      </c>
      <c r="AL4529" s="73">
        <f t="shared" ref="AL4529:AL4539" si="913">IF(AK4529&gt;0,AK4529:AK4529,0)</f>
        <v>0</v>
      </c>
    </row>
    <row r="4530" spans="1:38" hidden="1">
      <c r="A4530" s="47" t="s">
        <v>287</v>
      </c>
      <c r="B4530" s="54" t="s">
        <v>178</v>
      </c>
      <c r="C4530" s="57">
        <v>40389</v>
      </c>
      <c r="D4530" s="49">
        <v>2010</v>
      </c>
      <c r="E4530" s="55">
        <v>0.40069444444444446</v>
      </c>
      <c r="F4530" s="55">
        <v>0.4236111111111111</v>
      </c>
      <c r="G4530" s="55">
        <f t="shared" si="909"/>
        <v>2.2916666666666641E-2</v>
      </c>
      <c r="H4530" s="21">
        <v>2</v>
      </c>
      <c r="I4530" s="56">
        <v>1</v>
      </c>
      <c r="J4530" s="56">
        <v>6</v>
      </c>
      <c r="K4530" s="56">
        <v>6</v>
      </c>
      <c r="L4530" s="14" t="s">
        <v>277</v>
      </c>
      <c r="M4530" s="14" t="s">
        <v>52</v>
      </c>
      <c r="N4530" s="47">
        <v>2</v>
      </c>
      <c r="O4530" s="47">
        <f t="shared" si="898"/>
        <v>32.01</v>
      </c>
      <c r="P4530" s="52">
        <v>9.6999999999999993</v>
      </c>
      <c r="Q4530" s="52">
        <f t="shared" si="899"/>
        <v>34.32</v>
      </c>
      <c r="R4530" s="21">
        <v>10.4</v>
      </c>
      <c r="S4530" s="21">
        <f t="shared" si="900"/>
        <v>34.32</v>
      </c>
      <c r="T4530" s="21">
        <v>10.4</v>
      </c>
      <c r="U4530" s="21" t="s">
        <v>43</v>
      </c>
      <c r="V4530" s="21" t="s">
        <v>43</v>
      </c>
      <c r="W4530" s="53">
        <v>27.86459</v>
      </c>
      <c r="X4530" s="53">
        <v>-115.18758</v>
      </c>
      <c r="Y4530" s="67">
        <f t="shared" si="901"/>
        <v>55.400000000000006</v>
      </c>
      <c r="Z4530" s="56">
        <v>13</v>
      </c>
      <c r="AA4530" s="21">
        <v>7</v>
      </c>
      <c r="AB4530" s="54" t="s">
        <v>46</v>
      </c>
      <c r="AC4530" s="21">
        <v>1</v>
      </c>
      <c r="AD4530" s="51">
        <v>25</v>
      </c>
      <c r="AE4530" s="51">
        <v>1</v>
      </c>
      <c r="AF4530" s="21">
        <v>24</v>
      </c>
      <c r="AG4530" s="54">
        <v>300</v>
      </c>
      <c r="AI4530" s="70">
        <f t="shared" si="910"/>
        <v>19.9345</v>
      </c>
      <c r="AJ4530" s="74">
        <f t="shared" si="911"/>
        <v>1193.7736391278531</v>
      </c>
      <c r="AK4530" s="74">
        <f t="shared" si="912"/>
        <v>2.4938114617324181</v>
      </c>
      <c r="AL4530" s="73">
        <f t="shared" si="913"/>
        <v>2.4938114617324181</v>
      </c>
    </row>
    <row r="4531" spans="1:38" hidden="1">
      <c r="A4531" s="47" t="s">
        <v>287</v>
      </c>
      <c r="B4531" s="54" t="s">
        <v>178</v>
      </c>
      <c r="C4531" s="57">
        <v>40389</v>
      </c>
      <c r="D4531" s="49">
        <v>2010</v>
      </c>
      <c r="E4531" s="55">
        <v>0.40069444444444446</v>
      </c>
      <c r="F4531" s="55">
        <v>0.4236111111111111</v>
      </c>
      <c r="G4531" s="55">
        <f t="shared" si="909"/>
        <v>2.2916666666666641E-2</v>
      </c>
      <c r="H4531" s="21">
        <v>2</v>
      </c>
      <c r="I4531" s="56">
        <v>1</v>
      </c>
      <c r="J4531" s="56">
        <v>6</v>
      </c>
      <c r="K4531" s="56">
        <v>6</v>
      </c>
      <c r="L4531" s="14" t="s">
        <v>277</v>
      </c>
      <c r="M4531" s="14" t="s">
        <v>52</v>
      </c>
      <c r="N4531" s="47">
        <v>2</v>
      </c>
      <c r="O4531" s="47">
        <f t="shared" si="898"/>
        <v>32.01</v>
      </c>
      <c r="P4531" s="52">
        <v>9.6999999999999993</v>
      </c>
      <c r="Q4531" s="52">
        <f t="shared" si="899"/>
        <v>34.32</v>
      </c>
      <c r="R4531" s="21">
        <v>10.4</v>
      </c>
      <c r="S4531" s="21">
        <f t="shared" si="900"/>
        <v>34.32</v>
      </c>
      <c r="T4531" s="21">
        <v>10.4</v>
      </c>
      <c r="U4531" s="21" t="s">
        <v>43</v>
      </c>
      <c r="V4531" s="21" t="s">
        <v>43</v>
      </c>
      <c r="W4531" s="53">
        <v>27.86459</v>
      </c>
      <c r="X4531" s="53">
        <v>-115.18758</v>
      </c>
      <c r="Y4531" s="67">
        <f t="shared" si="901"/>
        <v>55.400000000000006</v>
      </c>
      <c r="Z4531" s="56">
        <v>13</v>
      </c>
      <c r="AA4531" s="21">
        <v>7</v>
      </c>
      <c r="AB4531" s="54" t="s">
        <v>46</v>
      </c>
      <c r="AC4531" s="21">
        <v>2</v>
      </c>
      <c r="AD4531" s="51">
        <v>20</v>
      </c>
      <c r="AE4531" s="51">
        <v>1</v>
      </c>
      <c r="AF4531" s="21">
        <v>28</v>
      </c>
      <c r="AG4531" s="54">
        <v>320</v>
      </c>
      <c r="AI4531" s="70">
        <f t="shared" si="910"/>
        <v>16.194500000000001</v>
      </c>
      <c r="AJ4531" s="74">
        <f t="shared" si="911"/>
        <v>593.9131834357014</v>
      </c>
      <c r="AK4531" s="74">
        <f t="shared" si="912"/>
        <v>0.93417427693282351</v>
      </c>
      <c r="AL4531" s="73">
        <f t="shared" si="913"/>
        <v>0.93417427693282351</v>
      </c>
    </row>
    <row r="4532" spans="1:38" hidden="1">
      <c r="A4532" s="47" t="s">
        <v>287</v>
      </c>
      <c r="B4532" s="54" t="s">
        <v>178</v>
      </c>
      <c r="C4532" s="57">
        <v>40389</v>
      </c>
      <c r="D4532" s="49">
        <v>2010</v>
      </c>
      <c r="E4532" s="55">
        <v>0.40069444444444446</v>
      </c>
      <c r="F4532" s="55">
        <v>0.4236111111111111</v>
      </c>
      <c r="G4532" s="55">
        <f t="shared" si="909"/>
        <v>2.2916666666666641E-2</v>
      </c>
      <c r="H4532" s="21">
        <v>2</v>
      </c>
      <c r="I4532" s="56">
        <v>1</v>
      </c>
      <c r="J4532" s="56">
        <v>6</v>
      </c>
      <c r="K4532" s="56">
        <v>6</v>
      </c>
      <c r="L4532" s="14" t="s">
        <v>277</v>
      </c>
      <c r="M4532" s="14" t="s">
        <v>52</v>
      </c>
      <c r="N4532" s="47">
        <v>2</v>
      </c>
      <c r="O4532" s="47">
        <f t="shared" si="898"/>
        <v>32.01</v>
      </c>
      <c r="P4532" s="52">
        <v>9.6999999999999993</v>
      </c>
      <c r="Q4532" s="52">
        <f t="shared" si="899"/>
        <v>34.32</v>
      </c>
      <c r="R4532" s="21">
        <v>10.4</v>
      </c>
      <c r="S4532" s="21">
        <f t="shared" si="900"/>
        <v>34.32</v>
      </c>
      <c r="T4532" s="21">
        <v>10.4</v>
      </c>
      <c r="U4532" s="21" t="s">
        <v>43</v>
      </c>
      <c r="V4532" s="21" t="s">
        <v>43</v>
      </c>
      <c r="W4532" s="53">
        <v>27.86459</v>
      </c>
      <c r="X4532" s="53">
        <v>-115.18758</v>
      </c>
      <c r="Y4532" s="67">
        <f t="shared" si="901"/>
        <v>55.400000000000006</v>
      </c>
      <c r="Z4532" s="56">
        <v>13</v>
      </c>
      <c r="AA4532" s="21">
        <v>7</v>
      </c>
      <c r="AB4532" s="54" t="s">
        <v>46</v>
      </c>
      <c r="AC4532" s="21">
        <v>2</v>
      </c>
      <c r="AD4532" s="51">
        <v>21</v>
      </c>
      <c r="AE4532" s="51">
        <v>1</v>
      </c>
      <c r="AF4532" s="21">
        <v>28</v>
      </c>
      <c r="AG4532" s="54">
        <v>320</v>
      </c>
      <c r="AI4532" s="70">
        <f t="shared" si="910"/>
        <v>16.942499999999999</v>
      </c>
      <c r="AJ4532" s="74">
        <f t="shared" si="911"/>
        <v>691.21379845369552</v>
      </c>
      <c r="AK4532" s="74">
        <f t="shared" si="912"/>
        <v>1.1871558759796081</v>
      </c>
      <c r="AL4532" s="73">
        <f t="shared" si="913"/>
        <v>1.1871558759796081</v>
      </c>
    </row>
    <row r="4533" spans="1:38" hidden="1">
      <c r="A4533" s="47" t="s">
        <v>287</v>
      </c>
      <c r="B4533" s="54" t="s">
        <v>178</v>
      </c>
      <c r="C4533" s="57">
        <v>40389</v>
      </c>
      <c r="D4533" s="49">
        <v>2010</v>
      </c>
      <c r="E4533" s="55">
        <v>0.40069444444444446</v>
      </c>
      <c r="F4533" s="55">
        <v>0.4236111111111111</v>
      </c>
      <c r="G4533" s="55">
        <f t="shared" si="909"/>
        <v>2.2916666666666641E-2</v>
      </c>
      <c r="H4533" s="21">
        <v>2</v>
      </c>
      <c r="I4533" s="56">
        <v>1</v>
      </c>
      <c r="J4533" s="56">
        <v>6</v>
      </c>
      <c r="K4533" s="56">
        <v>6</v>
      </c>
      <c r="L4533" s="14" t="s">
        <v>277</v>
      </c>
      <c r="M4533" s="14" t="s">
        <v>52</v>
      </c>
      <c r="N4533" s="47">
        <v>2</v>
      </c>
      <c r="O4533" s="47">
        <f t="shared" si="898"/>
        <v>32.01</v>
      </c>
      <c r="P4533" s="52">
        <v>9.6999999999999993</v>
      </c>
      <c r="Q4533" s="52">
        <f t="shared" si="899"/>
        <v>34.32</v>
      </c>
      <c r="R4533" s="21">
        <v>10.4</v>
      </c>
      <c r="S4533" s="21">
        <f t="shared" si="900"/>
        <v>34.32</v>
      </c>
      <c r="T4533" s="21">
        <v>10.4</v>
      </c>
      <c r="U4533" s="21" t="s">
        <v>43</v>
      </c>
      <c r="V4533" s="21" t="s">
        <v>43</v>
      </c>
      <c r="W4533" s="53">
        <v>27.86459</v>
      </c>
      <c r="X4533" s="53">
        <v>-115.18758</v>
      </c>
      <c r="Y4533" s="67">
        <f t="shared" si="901"/>
        <v>55.400000000000006</v>
      </c>
      <c r="Z4533" s="56">
        <v>13</v>
      </c>
      <c r="AA4533" s="21">
        <v>7</v>
      </c>
      <c r="AB4533" s="54" t="s">
        <v>46</v>
      </c>
      <c r="AC4533" s="21">
        <v>2</v>
      </c>
      <c r="AD4533" s="51">
        <v>22</v>
      </c>
      <c r="AE4533" s="51">
        <v>1</v>
      </c>
      <c r="AF4533" s="21">
        <v>28</v>
      </c>
      <c r="AG4533" s="54">
        <v>320</v>
      </c>
      <c r="AI4533" s="70">
        <f t="shared" si="910"/>
        <v>17.6905</v>
      </c>
      <c r="AJ4533" s="74">
        <f t="shared" si="911"/>
        <v>799.19872211710003</v>
      </c>
      <c r="AK4533" s="74">
        <f t="shared" si="912"/>
        <v>1.4679166775044603</v>
      </c>
      <c r="AL4533" s="73">
        <f t="shared" si="913"/>
        <v>1.4679166775044603</v>
      </c>
    </row>
    <row r="4534" spans="1:38" hidden="1">
      <c r="A4534" s="47" t="s">
        <v>287</v>
      </c>
      <c r="B4534" s="54" t="s">
        <v>178</v>
      </c>
      <c r="C4534" s="57">
        <v>40389</v>
      </c>
      <c r="D4534" s="49">
        <v>2010</v>
      </c>
      <c r="E4534" s="55">
        <v>0.40069444444444446</v>
      </c>
      <c r="F4534" s="55">
        <v>0.4236111111111111</v>
      </c>
      <c r="G4534" s="55">
        <f t="shared" si="909"/>
        <v>2.2916666666666641E-2</v>
      </c>
      <c r="H4534" s="21">
        <v>2</v>
      </c>
      <c r="I4534" s="56">
        <v>1</v>
      </c>
      <c r="J4534" s="56">
        <v>6</v>
      </c>
      <c r="K4534" s="56">
        <v>6</v>
      </c>
      <c r="L4534" s="14" t="s">
        <v>277</v>
      </c>
      <c r="M4534" s="14" t="s">
        <v>52</v>
      </c>
      <c r="N4534" s="47">
        <v>2</v>
      </c>
      <c r="O4534" s="47">
        <f t="shared" si="898"/>
        <v>32.01</v>
      </c>
      <c r="P4534" s="52">
        <v>9.6999999999999993</v>
      </c>
      <c r="Q4534" s="52">
        <f t="shared" si="899"/>
        <v>34.32</v>
      </c>
      <c r="R4534" s="21">
        <v>10.4</v>
      </c>
      <c r="S4534" s="21">
        <f t="shared" si="900"/>
        <v>34.32</v>
      </c>
      <c r="T4534" s="21">
        <v>10.4</v>
      </c>
      <c r="U4534" s="21" t="s">
        <v>43</v>
      </c>
      <c r="V4534" s="21" t="s">
        <v>43</v>
      </c>
      <c r="W4534" s="53">
        <v>27.86459</v>
      </c>
      <c r="X4534" s="53">
        <v>-115.18758</v>
      </c>
      <c r="Y4534" s="67">
        <f t="shared" si="901"/>
        <v>55.400000000000006</v>
      </c>
      <c r="Z4534" s="56">
        <v>13</v>
      </c>
      <c r="AA4534" s="21">
        <v>7</v>
      </c>
      <c r="AB4534" s="54" t="s">
        <v>46</v>
      </c>
      <c r="AC4534" s="21">
        <v>2</v>
      </c>
      <c r="AD4534" s="51">
        <v>22</v>
      </c>
      <c r="AE4534" s="51">
        <v>1</v>
      </c>
      <c r="AF4534" s="21">
        <v>28</v>
      </c>
      <c r="AG4534" s="54">
        <v>320</v>
      </c>
      <c r="AI4534" s="70">
        <f t="shared" si="910"/>
        <v>17.6905</v>
      </c>
      <c r="AJ4534" s="74">
        <f t="shared" si="911"/>
        <v>799.19872211710003</v>
      </c>
      <c r="AK4534" s="74">
        <f t="shared" si="912"/>
        <v>1.4679166775044603</v>
      </c>
      <c r="AL4534" s="73">
        <f t="shared" si="913"/>
        <v>1.4679166775044603</v>
      </c>
    </row>
    <row r="4535" spans="1:38" hidden="1">
      <c r="A4535" s="47" t="s">
        <v>287</v>
      </c>
      <c r="B4535" s="54" t="s">
        <v>178</v>
      </c>
      <c r="C4535" s="57">
        <v>40389</v>
      </c>
      <c r="D4535" s="49">
        <v>2010</v>
      </c>
      <c r="E4535" s="55">
        <v>0.40069444444444446</v>
      </c>
      <c r="F4535" s="55">
        <v>0.4236111111111111</v>
      </c>
      <c r="G4535" s="55">
        <f t="shared" si="909"/>
        <v>2.2916666666666641E-2</v>
      </c>
      <c r="H4535" s="21">
        <v>2</v>
      </c>
      <c r="I4535" s="56">
        <v>1</v>
      </c>
      <c r="J4535" s="56">
        <v>6</v>
      </c>
      <c r="K4535" s="56">
        <v>6</v>
      </c>
      <c r="L4535" s="14" t="s">
        <v>277</v>
      </c>
      <c r="M4535" s="14" t="s">
        <v>52</v>
      </c>
      <c r="N4535" s="47">
        <v>2</v>
      </c>
      <c r="O4535" s="47">
        <f t="shared" si="898"/>
        <v>32.01</v>
      </c>
      <c r="P4535" s="52">
        <v>9.6999999999999993</v>
      </c>
      <c r="Q4535" s="52">
        <f t="shared" si="899"/>
        <v>34.32</v>
      </c>
      <c r="R4535" s="21">
        <v>10.4</v>
      </c>
      <c r="S4535" s="21">
        <f t="shared" si="900"/>
        <v>34.32</v>
      </c>
      <c r="T4535" s="21">
        <v>10.4</v>
      </c>
      <c r="U4535" s="21" t="s">
        <v>43</v>
      </c>
      <c r="V4535" s="21" t="s">
        <v>43</v>
      </c>
      <c r="W4535" s="53">
        <v>27.86459</v>
      </c>
      <c r="X4535" s="53">
        <v>-115.18758</v>
      </c>
      <c r="Y4535" s="67">
        <f t="shared" si="901"/>
        <v>55.400000000000006</v>
      </c>
      <c r="Z4535" s="56">
        <v>13</v>
      </c>
      <c r="AA4535" s="21">
        <v>7</v>
      </c>
      <c r="AB4535" s="54" t="s">
        <v>46</v>
      </c>
      <c r="AC4535" s="21">
        <v>2</v>
      </c>
      <c r="AD4535" s="51">
        <v>23</v>
      </c>
      <c r="AE4535" s="51">
        <v>1</v>
      </c>
      <c r="AF4535" s="21">
        <v>28</v>
      </c>
      <c r="AG4535" s="54">
        <v>320</v>
      </c>
      <c r="AI4535" s="70">
        <f t="shared" si="910"/>
        <v>18.438500000000001</v>
      </c>
      <c r="AJ4535" s="74">
        <f t="shared" si="911"/>
        <v>918.51444961025391</v>
      </c>
      <c r="AK4535" s="74">
        <f t="shared" si="912"/>
        <v>1.7781375689866601</v>
      </c>
      <c r="AL4535" s="73">
        <f t="shared" si="913"/>
        <v>1.7781375689866601</v>
      </c>
    </row>
    <row r="4536" spans="1:38" hidden="1">
      <c r="A4536" s="47" t="s">
        <v>287</v>
      </c>
      <c r="B4536" s="54" t="s">
        <v>178</v>
      </c>
      <c r="C4536" s="57">
        <v>40389</v>
      </c>
      <c r="D4536" s="49">
        <v>2010</v>
      </c>
      <c r="E4536" s="55">
        <v>0.40069444444444446</v>
      </c>
      <c r="F4536" s="55">
        <v>0.4236111111111111</v>
      </c>
      <c r="G4536" s="55">
        <f t="shared" si="909"/>
        <v>2.2916666666666641E-2</v>
      </c>
      <c r="H4536" s="21">
        <v>2</v>
      </c>
      <c r="I4536" s="56">
        <v>1</v>
      </c>
      <c r="J4536" s="56">
        <v>6</v>
      </c>
      <c r="K4536" s="56">
        <v>6</v>
      </c>
      <c r="L4536" s="14" t="s">
        <v>277</v>
      </c>
      <c r="M4536" s="14" t="s">
        <v>52</v>
      </c>
      <c r="N4536" s="47">
        <v>2</v>
      </c>
      <c r="O4536" s="47">
        <f t="shared" si="898"/>
        <v>32.01</v>
      </c>
      <c r="P4536" s="52">
        <v>9.6999999999999993</v>
      </c>
      <c r="Q4536" s="52">
        <f t="shared" si="899"/>
        <v>34.32</v>
      </c>
      <c r="R4536" s="21">
        <v>10.4</v>
      </c>
      <c r="S4536" s="21">
        <f t="shared" si="900"/>
        <v>34.32</v>
      </c>
      <c r="T4536" s="21">
        <v>10.4</v>
      </c>
      <c r="U4536" s="21" t="s">
        <v>43</v>
      </c>
      <c r="V4536" s="21" t="s">
        <v>43</v>
      </c>
      <c r="W4536" s="53">
        <v>27.86459</v>
      </c>
      <c r="X4536" s="53">
        <v>-115.18758</v>
      </c>
      <c r="Y4536" s="67">
        <f t="shared" si="901"/>
        <v>55.400000000000006</v>
      </c>
      <c r="Z4536" s="56">
        <v>13</v>
      </c>
      <c r="AA4536" s="21">
        <v>7</v>
      </c>
      <c r="AB4536" s="54" t="s">
        <v>46</v>
      </c>
      <c r="AC4536" s="21">
        <v>2</v>
      </c>
      <c r="AD4536" s="51">
        <v>24</v>
      </c>
      <c r="AE4536" s="51">
        <v>1</v>
      </c>
      <c r="AF4536" s="21">
        <v>28</v>
      </c>
      <c r="AG4536" s="54">
        <v>320</v>
      </c>
      <c r="AI4536" s="70">
        <f t="shared" si="910"/>
        <v>19.186499999999999</v>
      </c>
      <c r="AJ4536" s="74">
        <f t="shared" si="911"/>
        <v>1049.8173965226345</v>
      </c>
      <c r="AK4536" s="74">
        <f t="shared" si="912"/>
        <v>2.1195252309588497</v>
      </c>
      <c r="AL4536" s="73">
        <f t="shared" si="913"/>
        <v>2.1195252309588497</v>
      </c>
    </row>
    <row r="4537" spans="1:38" hidden="1">
      <c r="A4537" s="47" t="s">
        <v>287</v>
      </c>
      <c r="B4537" s="54" t="s">
        <v>178</v>
      </c>
      <c r="C4537" s="57">
        <v>40389</v>
      </c>
      <c r="D4537" s="49">
        <v>2010</v>
      </c>
      <c r="E4537" s="55">
        <v>0.40069444444444446</v>
      </c>
      <c r="F4537" s="55">
        <v>0.4236111111111111</v>
      </c>
      <c r="G4537" s="55">
        <f t="shared" si="909"/>
        <v>2.2916666666666641E-2</v>
      </c>
      <c r="H4537" s="21">
        <v>2</v>
      </c>
      <c r="I4537" s="56">
        <v>1</v>
      </c>
      <c r="J4537" s="56">
        <v>6</v>
      </c>
      <c r="K4537" s="56">
        <v>6</v>
      </c>
      <c r="L4537" s="14" t="s">
        <v>277</v>
      </c>
      <c r="M4537" s="14" t="s">
        <v>52</v>
      </c>
      <c r="N4537" s="47">
        <v>2</v>
      </c>
      <c r="O4537" s="47">
        <f t="shared" si="898"/>
        <v>32.01</v>
      </c>
      <c r="P4537" s="52">
        <v>9.6999999999999993</v>
      </c>
      <c r="Q4537" s="52">
        <f t="shared" si="899"/>
        <v>34.32</v>
      </c>
      <c r="R4537" s="21">
        <v>10.4</v>
      </c>
      <c r="S4537" s="21">
        <f t="shared" si="900"/>
        <v>34.32</v>
      </c>
      <c r="T4537" s="21">
        <v>10.4</v>
      </c>
      <c r="U4537" s="21" t="s">
        <v>43</v>
      </c>
      <c r="V4537" s="21" t="s">
        <v>43</v>
      </c>
      <c r="W4537" s="53">
        <v>27.86459</v>
      </c>
      <c r="X4537" s="53">
        <v>-115.18758</v>
      </c>
      <c r="Y4537" s="67">
        <f t="shared" si="901"/>
        <v>55.400000000000006</v>
      </c>
      <c r="Z4537" s="56">
        <v>13</v>
      </c>
      <c r="AA4537" s="21">
        <v>7</v>
      </c>
      <c r="AB4537" s="54" t="s">
        <v>46</v>
      </c>
      <c r="AC4537" s="21">
        <v>2</v>
      </c>
      <c r="AD4537" s="51">
        <v>24</v>
      </c>
      <c r="AE4537" s="51">
        <v>1</v>
      </c>
      <c r="AF4537" s="21">
        <v>28</v>
      </c>
      <c r="AG4537" s="54">
        <v>320</v>
      </c>
      <c r="AI4537" s="70">
        <f t="shared" si="910"/>
        <v>19.186499999999999</v>
      </c>
      <c r="AJ4537" s="74">
        <f t="shared" si="911"/>
        <v>1049.8173965226345</v>
      </c>
      <c r="AK4537" s="74">
        <f t="shared" si="912"/>
        <v>2.1195252309588497</v>
      </c>
      <c r="AL4537" s="73">
        <f t="shared" si="913"/>
        <v>2.1195252309588497</v>
      </c>
    </row>
    <row r="4538" spans="1:38" hidden="1">
      <c r="A4538" s="47" t="s">
        <v>287</v>
      </c>
      <c r="B4538" s="54" t="s">
        <v>178</v>
      </c>
      <c r="C4538" s="57">
        <v>40389</v>
      </c>
      <c r="D4538" s="49">
        <v>2010</v>
      </c>
      <c r="E4538" s="55">
        <v>0.40069444444444446</v>
      </c>
      <c r="F4538" s="55">
        <v>0.4236111111111111</v>
      </c>
      <c r="G4538" s="55">
        <f t="shared" si="909"/>
        <v>2.2916666666666641E-2</v>
      </c>
      <c r="H4538" s="21">
        <v>2</v>
      </c>
      <c r="I4538" s="56">
        <v>1</v>
      </c>
      <c r="J4538" s="56">
        <v>6</v>
      </c>
      <c r="K4538" s="56">
        <v>6</v>
      </c>
      <c r="L4538" s="14" t="s">
        <v>277</v>
      </c>
      <c r="M4538" s="14" t="s">
        <v>52</v>
      </c>
      <c r="N4538" s="47">
        <v>2</v>
      </c>
      <c r="O4538" s="47">
        <f t="shared" si="898"/>
        <v>32.01</v>
      </c>
      <c r="P4538" s="52">
        <v>9.6999999999999993</v>
      </c>
      <c r="Q4538" s="52">
        <f t="shared" si="899"/>
        <v>34.32</v>
      </c>
      <c r="R4538" s="21">
        <v>10.4</v>
      </c>
      <c r="S4538" s="21">
        <f t="shared" si="900"/>
        <v>34.32</v>
      </c>
      <c r="T4538" s="21">
        <v>10.4</v>
      </c>
      <c r="U4538" s="21" t="s">
        <v>43</v>
      </c>
      <c r="V4538" s="21" t="s">
        <v>43</v>
      </c>
      <c r="W4538" s="53">
        <v>27.86459</v>
      </c>
      <c r="X4538" s="53">
        <v>-115.18758</v>
      </c>
      <c r="Y4538" s="67">
        <f t="shared" si="901"/>
        <v>55.400000000000006</v>
      </c>
      <c r="Z4538" s="56">
        <v>13</v>
      </c>
      <c r="AA4538" s="21">
        <v>7</v>
      </c>
      <c r="AB4538" s="54" t="s">
        <v>46</v>
      </c>
      <c r="AC4538" s="21">
        <v>2</v>
      </c>
      <c r="AD4538" s="51">
        <v>25</v>
      </c>
      <c r="AE4538" s="51">
        <v>1</v>
      </c>
      <c r="AF4538" s="21">
        <v>28</v>
      </c>
      <c r="AG4538" s="54">
        <v>320</v>
      </c>
      <c r="AI4538" s="70">
        <f t="shared" si="910"/>
        <v>19.9345</v>
      </c>
      <c r="AJ4538" s="74">
        <f t="shared" si="911"/>
        <v>1193.7736391278531</v>
      </c>
      <c r="AK4538" s="74">
        <f t="shared" si="912"/>
        <v>2.4938114617324181</v>
      </c>
      <c r="AL4538" s="73">
        <f t="shared" si="913"/>
        <v>2.4938114617324181</v>
      </c>
    </row>
    <row r="4539" spans="1:38" hidden="1">
      <c r="A4539" s="47" t="s">
        <v>287</v>
      </c>
      <c r="B4539" s="54" t="s">
        <v>178</v>
      </c>
      <c r="C4539" s="57">
        <v>40389</v>
      </c>
      <c r="D4539" s="49">
        <v>2010</v>
      </c>
      <c r="E4539" s="55">
        <v>0.40069444444444446</v>
      </c>
      <c r="F4539" s="55">
        <v>0.4236111111111111</v>
      </c>
      <c r="G4539" s="55">
        <f t="shared" si="909"/>
        <v>2.2916666666666641E-2</v>
      </c>
      <c r="H4539" s="21">
        <v>2</v>
      </c>
      <c r="I4539" s="56">
        <v>1</v>
      </c>
      <c r="J4539" s="56">
        <v>6</v>
      </c>
      <c r="K4539" s="56">
        <v>6</v>
      </c>
      <c r="L4539" s="14" t="s">
        <v>277</v>
      </c>
      <c r="M4539" s="14" t="s">
        <v>52</v>
      </c>
      <c r="N4539" s="47">
        <v>2</v>
      </c>
      <c r="O4539" s="47">
        <f t="shared" si="898"/>
        <v>32.01</v>
      </c>
      <c r="P4539" s="52">
        <v>9.6999999999999993</v>
      </c>
      <c r="Q4539" s="52">
        <f t="shared" si="899"/>
        <v>34.32</v>
      </c>
      <c r="R4539" s="21">
        <v>10.4</v>
      </c>
      <c r="S4539" s="21">
        <f t="shared" si="900"/>
        <v>34.32</v>
      </c>
      <c r="T4539" s="21">
        <v>10.4</v>
      </c>
      <c r="U4539" s="21" t="s">
        <v>43</v>
      </c>
      <c r="V4539" s="21" t="s">
        <v>43</v>
      </c>
      <c r="W4539" s="53">
        <v>27.86459</v>
      </c>
      <c r="X4539" s="53">
        <v>-115.18758</v>
      </c>
      <c r="Y4539" s="67">
        <f t="shared" si="901"/>
        <v>55.400000000000006</v>
      </c>
      <c r="Z4539" s="56">
        <v>13</v>
      </c>
      <c r="AA4539" s="21">
        <v>7</v>
      </c>
      <c r="AB4539" s="54" t="s">
        <v>46</v>
      </c>
      <c r="AC4539" s="21">
        <v>3</v>
      </c>
      <c r="AD4539" s="51">
        <v>22</v>
      </c>
      <c r="AE4539" s="51">
        <v>1</v>
      </c>
      <c r="AF4539" s="21">
        <v>30</v>
      </c>
      <c r="AG4539" s="54">
        <v>320</v>
      </c>
      <c r="AI4539" s="70">
        <f t="shared" si="910"/>
        <v>17.6905</v>
      </c>
      <c r="AJ4539" s="74">
        <f t="shared" si="911"/>
        <v>799.19872211710003</v>
      </c>
      <c r="AK4539" s="74">
        <f t="shared" si="912"/>
        <v>1.4679166775044603</v>
      </c>
      <c r="AL4539" s="73">
        <f t="shared" si="913"/>
        <v>1.4679166775044603</v>
      </c>
    </row>
    <row r="4540" spans="1:38" hidden="1">
      <c r="A4540" s="47" t="s">
        <v>288</v>
      </c>
      <c r="B4540" s="54" t="s">
        <v>178</v>
      </c>
      <c r="C4540" s="57">
        <v>40389</v>
      </c>
      <c r="D4540" s="49">
        <v>2010</v>
      </c>
      <c r="E4540" s="55">
        <v>0.40069444444444446</v>
      </c>
      <c r="F4540" s="55">
        <v>0.4236111111111111</v>
      </c>
      <c r="G4540" s="55">
        <f t="shared" si="909"/>
        <v>2.2916666666666641E-2</v>
      </c>
      <c r="H4540" s="21">
        <v>2</v>
      </c>
      <c r="I4540" s="56">
        <v>1</v>
      </c>
      <c r="J4540" s="56">
        <v>6</v>
      </c>
      <c r="K4540" s="56">
        <v>6</v>
      </c>
      <c r="L4540" s="14" t="s">
        <v>277</v>
      </c>
      <c r="M4540" s="14" t="s">
        <v>52</v>
      </c>
      <c r="N4540" s="47">
        <v>2</v>
      </c>
      <c r="O4540" s="47">
        <f t="shared" si="898"/>
        <v>32.01</v>
      </c>
      <c r="P4540" s="52">
        <v>9.6999999999999993</v>
      </c>
      <c r="Q4540" s="52">
        <f t="shared" si="899"/>
        <v>34.32</v>
      </c>
      <c r="R4540" s="21">
        <v>10.4</v>
      </c>
      <c r="S4540" s="21">
        <f t="shared" si="900"/>
        <v>34.32</v>
      </c>
      <c r="T4540" s="21">
        <v>10.4</v>
      </c>
      <c r="U4540" s="21" t="s">
        <v>43</v>
      </c>
      <c r="V4540" s="21" t="s">
        <v>43</v>
      </c>
      <c r="W4540" s="53">
        <v>27.86459</v>
      </c>
      <c r="X4540" s="53">
        <v>-115.18758</v>
      </c>
      <c r="Y4540" s="67">
        <f t="shared" si="901"/>
        <v>55.400000000000006</v>
      </c>
      <c r="Z4540" s="56">
        <v>13</v>
      </c>
      <c r="AA4540" s="21">
        <v>7</v>
      </c>
      <c r="AB4540" s="54" t="s">
        <v>44</v>
      </c>
      <c r="AC4540" s="21">
        <v>1</v>
      </c>
      <c r="AD4540" s="51">
        <v>14</v>
      </c>
      <c r="AE4540" s="51">
        <v>1</v>
      </c>
      <c r="AF4540" s="21">
        <v>3</v>
      </c>
      <c r="AG4540" s="54">
        <v>320</v>
      </c>
      <c r="AI4540" s="70">
        <f t="shared" ref="AI4540:AI4567" si="914">(0.709*AD4540)+1.157</f>
        <v>11.083</v>
      </c>
      <c r="AJ4540" s="71" t="s">
        <v>369</v>
      </c>
      <c r="AK4540" s="72">
        <f t="shared" ref="AK4540:AK4567" si="915">((POWER(AI4540*10,2.19))*0.037)/1000</f>
        <v>1.1117350137621949</v>
      </c>
      <c r="AL4540" s="73">
        <f t="shared" ref="AL4540:AL4567" si="916">((POWER(AI4540*10,2.19))*0.037)/1000</f>
        <v>1.1117350137621949</v>
      </c>
    </row>
    <row r="4541" spans="1:38" hidden="1">
      <c r="A4541" s="47" t="s">
        <v>288</v>
      </c>
      <c r="B4541" s="54" t="s">
        <v>178</v>
      </c>
      <c r="C4541" s="57">
        <v>40389</v>
      </c>
      <c r="D4541" s="49">
        <v>2010</v>
      </c>
      <c r="E4541" s="55">
        <v>0.40069444444444446</v>
      </c>
      <c r="F4541" s="55">
        <v>0.4236111111111111</v>
      </c>
      <c r="G4541" s="55">
        <f t="shared" si="909"/>
        <v>2.2916666666666641E-2</v>
      </c>
      <c r="H4541" s="21">
        <v>2</v>
      </c>
      <c r="I4541" s="56">
        <v>1</v>
      </c>
      <c r="J4541" s="56">
        <v>6</v>
      </c>
      <c r="K4541" s="56">
        <v>6</v>
      </c>
      <c r="L4541" s="14" t="s">
        <v>277</v>
      </c>
      <c r="M4541" s="14" t="s">
        <v>52</v>
      </c>
      <c r="N4541" s="47">
        <v>2</v>
      </c>
      <c r="O4541" s="47">
        <f t="shared" si="898"/>
        <v>32.01</v>
      </c>
      <c r="P4541" s="52">
        <v>9.6999999999999993</v>
      </c>
      <c r="Q4541" s="52">
        <f t="shared" si="899"/>
        <v>34.32</v>
      </c>
      <c r="R4541" s="21">
        <v>10.4</v>
      </c>
      <c r="S4541" s="21">
        <f t="shared" si="900"/>
        <v>34.32</v>
      </c>
      <c r="T4541" s="21">
        <v>10.4</v>
      </c>
      <c r="U4541" s="21" t="s">
        <v>43</v>
      </c>
      <c r="V4541" s="21" t="s">
        <v>43</v>
      </c>
      <c r="W4541" s="53">
        <v>27.86459</v>
      </c>
      <c r="X4541" s="53">
        <v>-115.18758</v>
      </c>
      <c r="Y4541" s="67">
        <f t="shared" si="901"/>
        <v>55.400000000000006</v>
      </c>
      <c r="Z4541" s="56">
        <v>13</v>
      </c>
      <c r="AA4541" s="21">
        <v>7</v>
      </c>
      <c r="AB4541" s="54" t="s">
        <v>44</v>
      </c>
      <c r="AC4541" s="21">
        <v>2</v>
      </c>
      <c r="AD4541" s="51">
        <v>16</v>
      </c>
      <c r="AE4541" s="51">
        <v>1</v>
      </c>
      <c r="AF4541" s="21">
        <v>14</v>
      </c>
      <c r="AG4541" s="54">
        <v>320</v>
      </c>
      <c r="AI4541" s="70">
        <f t="shared" si="914"/>
        <v>12.500999999999999</v>
      </c>
      <c r="AJ4541" s="71" t="s">
        <v>369</v>
      </c>
      <c r="AK4541" s="72">
        <f t="shared" si="915"/>
        <v>1.4471406331162124</v>
      </c>
      <c r="AL4541" s="73">
        <f t="shared" si="916"/>
        <v>1.4471406331162124</v>
      </c>
    </row>
    <row r="4542" spans="1:38" hidden="1">
      <c r="A4542" s="47" t="s">
        <v>288</v>
      </c>
      <c r="B4542" s="54" t="s">
        <v>178</v>
      </c>
      <c r="C4542" s="57">
        <v>40389</v>
      </c>
      <c r="D4542" s="49">
        <v>2010</v>
      </c>
      <c r="E4542" s="55">
        <v>0.40069444444444446</v>
      </c>
      <c r="F4542" s="55">
        <v>0.4236111111111111</v>
      </c>
      <c r="G4542" s="55">
        <f t="shared" si="909"/>
        <v>2.2916666666666641E-2</v>
      </c>
      <c r="H4542" s="21">
        <v>2</v>
      </c>
      <c r="I4542" s="56">
        <v>1</v>
      </c>
      <c r="J4542" s="56">
        <v>6</v>
      </c>
      <c r="K4542" s="56">
        <v>6</v>
      </c>
      <c r="L4542" s="14" t="s">
        <v>277</v>
      </c>
      <c r="M4542" s="14" t="s">
        <v>52</v>
      </c>
      <c r="N4542" s="47">
        <v>2</v>
      </c>
      <c r="O4542" s="47">
        <f t="shared" si="898"/>
        <v>32.01</v>
      </c>
      <c r="P4542" s="52">
        <v>9.6999999999999993</v>
      </c>
      <c r="Q4542" s="52">
        <f t="shared" si="899"/>
        <v>34.32</v>
      </c>
      <c r="R4542" s="21">
        <v>10.4</v>
      </c>
      <c r="S4542" s="21">
        <f t="shared" si="900"/>
        <v>34.32</v>
      </c>
      <c r="T4542" s="21">
        <v>10.4</v>
      </c>
      <c r="U4542" s="21" t="s">
        <v>43</v>
      </c>
      <c r="V4542" s="21" t="s">
        <v>43</v>
      </c>
      <c r="W4542" s="53">
        <v>27.86459</v>
      </c>
      <c r="X4542" s="53">
        <v>-115.18758</v>
      </c>
      <c r="Y4542" s="67">
        <f t="shared" si="901"/>
        <v>55.400000000000006</v>
      </c>
      <c r="Z4542" s="56">
        <v>13</v>
      </c>
      <c r="AA4542" s="21">
        <v>7</v>
      </c>
      <c r="AB4542" s="54" t="s">
        <v>44</v>
      </c>
      <c r="AC4542" s="21">
        <v>2</v>
      </c>
      <c r="AD4542" s="51">
        <v>19</v>
      </c>
      <c r="AE4542" s="51">
        <v>1</v>
      </c>
      <c r="AF4542" s="21">
        <v>14</v>
      </c>
      <c r="AG4542" s="54">
        <v>320</v>
      </c>
      <c r="AI4542" s="70">
        <f t="shared" si="914"/>
        <v>14.628</v>
      </c>
      <c r="AJ4542" s="71" t="s">
        <v>369</v>
      </c>
      <c r="AK4542" s="72">
        <f t="shared" si="915"/>
        <v>2.041534710262368</v>
      </c>
      <c r="AL4542" s="73">
        <f t="shared" si="916"/>
        <v>2.041534710262368</v>
      </c>
    </row>
    <row r="4543" spans="1:38" hidden="1">
      <c r="A4543" s="47" t="s">
        <v>288</v>
      </c>
      <c r="B4543" s="54" t="s">
        <v>178</v>
      </c>
      <c r="C4543" s="57">
        <v>40389</v>
      </c>
      <c r="D4543" s="49">
        <v>2010</v>
      </c>
      <c r="E4543" s="55">
        <v>0.40069444444444446</v>
      </c>
      <c r="F4543" s="55">
        <v>0.4236111111111111</v>
      </c>
      <c r="G4543" s="55">
        <f t="shared" si="909"/>
        <v>2.2916666666666641E-2</v>
      </c>
      <c r="H4543" s="21">
        <v>2</v>
      </c>
      <c r="I4543" s="56">
        <v>1</v>
      </c>
      <c r="J4543" s="56">
        <v>6</v>
      </c>
      <c r="K4543" s="56">
        <v>6</v>
      </c>
      <c r="L4543" s="14" t="s">
        <v>277</v>
      </c>
      <c r="M4543" s="14" t="s">
        <v>52</v>
      </c>
      <c r="N4543" s="47">
        <v>2</v>
      </c>
      <c r="O4543" s="47">
        <f t="shared" si="898"/>
        <v>32.01</v>
      </c>
      <c r="P4543" s="52">
        <v>9.6999999999999993</v>
      </c>
      <c r="Q4543" s="52">
        <f t="shared" si="899"/>
        <v>34.32</v>
      </c>
      <c r="R4543" s="21">
        <v>10.4</v>
      </c>
      <c r="S4543" s="21">
        <f t="shared" si="900"/>
        <v>34.32</v>
      </c>
      <c r="T4543" s="21">
        <v>10.4</v>
      </c>
      <c r="U4543" s="21" t="s">
        <v>43</v>
      </c>
      <c r="V4543" s="21" t="s">
        <v>43</v>
      </c>
      <c r="W4543" s="53">
        <v>27.86459</v>
      </c>
      <c r="X4543" s="53">
        <v>-115.18758</v>
      </c>
      <c r="Y4543" s="67">
        <f t="shared" si="901"/>
        <v>55.400000000000006</v>
      </c>
      <c r="Z4543" s="56">
        <v>13</v>
      </c>
      <c r="AA4543" s="21">
        <v>7</v>
      </c>
      <c r="AB4543" s="54" t="s">
        <v>44</v>
      </c>
      <c r="AC4543" s="21">
        <v>3</v>
      </c>
      <c r="AD4543" s="51">
        <v>18</v>
      </c>
      <c r="AE4543" s="51">
        <v>1</v>
      </c>
      <c r="AF4543" s="21">
        <v>24</v>
      </c>
      <c r="AG4543" s="54">
        <v>320</v>
      </c>
      <c r="AI4543" s="70">
        <f t="shared" si="914"/>
        <v>13.918999999999999</v>
      </c>
      <c r="AJ4543" s="71" t="s">
        <v>369</v>
      </c>
      <c r="AK4543" s="72">
        <f t="shared" si="915"/>
        <v>1.8310631406548505</v>
      </c>
      <c r="AL4543" s="73">
        <f t="shared" si="916"/>
        <v>1.8310631406548505</v>
      </c>
    </row>
    <row r="4544" spans="1:38" hidden="1">
      <c r="A4544" s="47" t="s">
        <v>288</v>
      </c>
      <c r="B4544" s="54" t="s">
        <v>178</v>
      </c>
      <c r="C4544" s="57">
        <v>40389</v>
      </c>
      <c r="D4544" s="49">
        <v>2010</v>
      </c>
      <c r="E4544" s="55">
        <v>0.40069444444444446</v>
      </c>
      <c r="F4544" s="55">
        <v>0.4236111111111111</v>
      </c>
      <c r="G4544" s="55">
        <f t="shared" si="909"/>
        <v>2.2916666666666641E-2</v>
      </c>
      <c r="H4544" s="21">
        <v>2</v>
      </c>
      <c r="I4544" s="56">
        <v>1</v>
      </c>
      <c r="J4544" s="56">
        <v>6</v>
      </c>
      <c r="K4544" s="56">
        <v>6</v>
      </c>
      <c r="L4544" s="14" t="s">
        <v>277</v>
      </c>
      <c r="M4544" s="14" t="s">
        <v>52</v>
      </c>
      <c r="N4544" s="47">
        <v>2</v>
      </c>
      <c r="O4544" s="47">
        <f t="shared" si="898"/>
        <v>32.01</v>
      </c>
      <c r="P4544" s="52">
        <v>9.6999999999999993</v>
      </c>
      <c r="Q4544" s="52">
        <f t="shared" si="899"/>
        <v>34.32</v>
      </c>
      <c r="R4544" s="21">
        <v>10.4</v>
      </c>
      <c r="S4544" s="21">
        <f t="shared" si="900"/>
        <v>34.32</v>
      </c>
      <c r="T4544" s="21">
        <v>10.4</v>
      </c>
      <c r="U4544" s="21" t="s">
        <v>43</v>
      </c>
      <c r="V4544" s="21" t="s">
        <v>43</v>
      </c>
      <c r="W4544" s="53">
        <v>27.86459</v>
      </c>
      <c r="X4544" s="53">
        <v>-115.18758</v>
      </c>
      <c r="Y4544" s="67">
        <f t="shared" si="901"/>
        <v>55.400000000000006</v>
      </c>
      <c r="Z4544" s="56">
        <v>13</v>
      </c>
      <c r="AA4544" s="21">
        <v>7</v>
      </c>
      <c r="AB4544" s="54" t="s">
        <v>44</v>
      </c>
      <c r="AC4544" s="21">
        <v>3</v>
      </c>
      <c r="AD4544" s="51">
        <v>22</v>
      </c>
      <c r="AE4544" s="51">
        <v>1</v>
      </c>
      <c r="AF4544" s="21">
        <v>24</v>
      </c>
      <c r="AG4544" s="54">
        <v>320</v>
      </c>
      <c r="AI4544" s="70">
        <f t="shared" si="914"/>
        <v>16.754999999999999</v>
      </c>
      <c r="AJ4544" s="71" t="s">
        <v>369</v>
      </c>
      <c r="AK4544" s="72">
        <f t="shared" si="915"/>
        <v>2.7483879168691034</v>
      </c>
      <c r="AL4544" s="73">
        <f t="shared" si="916"/>
        <v>2.7483879168691034</v>
      </c>
    </row>
    <row r="4545" spans="1:38" hidden="1">
      <c r="A4545" s="47" t="s">
        <v>289</v>
      </c>
      <c r="B4545" s="54" t="s">
        <v>178</v>
      </c>
      <c r="C4545" s="57">
        <v>40389</v>
      </c>
      <c r="D4545" s="49">
        <v>2010</v>
      </c>
      <c r="E4545" s="55">
        <v>0.46666666666666662</v>
      </c>
      <c r="F4545" s="55">
        <v>0.49652777777777773</v>
      </c>
      <c r="G4545" s="55">
        <f t="shared" si="909"/>
        <v>2.9861111111111116E-2</v>
      </c>
      <c r="H4545" s="21">
        <v>2</v>
      </c>
      <c r="I4545" s="56">
        <v>2</v>
      </c>
      <c r="J4545" s="56">
        <v>1</v>
      </c>
      <c r="K4545" s="56">
        <v>1</v>
      </c>
      <c r="L4545" s="14" t="s">
        <v>99</v>
      </c>
      <c r="M4545" s="47" t="s">
        <v>244</v>
      </c>
      <c r="N4545" s="47">
        <v>2</v>
      </c>
      <c r="O4545" s="47">
        <f t="shared" si="898"/>
        <v>32.67</v>
      </c>
      <c r="P4545" s="52">
        <v>9.9</v>
      </c>
      <c r="Q4545" s="52">
        <f t="shared" si="899"/>
        <v>34.32</v>
      </c>
      <c r="R4545" s="21">
        <v>10.4</v>
      </c>
      <c r="S4545" s="21">
        <f t="shared" si="900"/>
        <v>34.32</v>
      </c>
      <c r="T4545" s="21">
        <v>10.4</v>
      </c>
      <c r="U4545" s="21" t="s">
        <v>43</v>
      </c>
      <c r="V4545" s="21" t="s">
        <v>43</v>
      </c>
      <c r="W4545" s="53">
        <v>27.875150000000001</v>
      </c>
      <c r="X4545" s="53">
        <v>-115.16858999999999</v>
      </c>
      <c r="Y4545" s="67">
        <f t="shared" si="901"/>
        <v>62.6</v>
      </c>
      <c r="Z4545" s="56">
        <v>17</v>
      </c>
      <c r="AA4545" s="21">
        <v>9</v>
      </c>
      <c r="AB4545" s="54" t="s">
        <v>44</v>
      </c>
      <c r="AC4545" s="21">
        <v>1</v>
      </c>
      <c r="AD4545" s="51">
        <v>16</v>
      </c>
      <c r="AE4545" s="51">
        <v>1</v>
      </c>
      <c r="AF4545" s="21">
        <v>1</v>
      </c>
      <c r="AG4545" s="54">
        <v>110</v>
      </c>
      <c r="AI4545" s="70">
        <f t="shared" si="914"/>
        <v>12.500999999999999</v>
      </c>
      <c r="AJ4545" s="71" t="s">
        <v>369</v>
      </c>
      <c r="AK4545" s="72">
        <f t="shared" si="915"/>
        <v>1.4471406331162124</v>
      </c>
      <c r="AL4545" s="73">
        <f t="shared" si="916"/>
        <v>1.4471406331162124</v>
      </c>
    </row>
    <row r="4546" spans="1:38" hidden="1">
      <c r="A4546" s="47" t="s">
        <v>289</v>
      </c>
      <c r="B4546" s="54" t="s">
        <v>178</v>
      </c>
      <c r="C4546" s="57">
        <v>40389</v>
      </c>
      <c r="D4546" s="49">
        <v>2010</v>
      </c>
      <c r="E4546" s="55">
        <v>0.46666666666666662</v>
      </c>
      <c r="F4546" s="55">
        <v>0.49652777777777773</v>
      </c>
      <c r="G4546" s="55">
        <f t="shared" si="909"/>
        <v>2.9861111111111116E-2</v>
      </c>
      <c r="H4546" s="21">
        <v>2</v>
      </c>
      <c r="I4546" s="56">
        <v>2</v>
      </c>
      <c r="J4546" s="56">
        <v>1</v>
      </c>
      <c r="K4546" s="56">
        <v>1</v>
      </c>
      <c r="L4546" s="14" t="s">
        <v>99</v>
      </c>
      <c r="M4546" s="47" t="s">
        <v>244</v>
      </c>
      <c r="N4546" s="47">
        <v>2</v>
      </c>
      <c r="O4546" s="47">
        <f t="shared" si="898"/>
        <v>32.67</v>
      </c>
      <c r="P4546" s="52">
        <v>9.9</v>
      </c>
      <c r="Q4546" s="52">
        <f t="shared" si="899"/>
        <v>34.32</v>
      </c>
      <c r="R4546" s="21">
        <v>10.4</v>
      </c>
      <c r="S4546" s="21">
        <f t="shared" si="900"/>
        <v>34.32</v>
      </c>
      <c r="T4546" s="21">
        <v>10.4</v>
      </c>
      <c r="U4546" s="21" t="s">
        <v>43</v>
      </c>
      <c r="V4546" s="21" t="s">
        <v>43</v>
      </c>
      <c r="W4546" s="53">
        <v>27.875150000000001</v>
      </c>
      <c r="X4546" s="53">
        <v>-115.16858999999999</v>
      </c>
      <c r="Y4546" s="67">
        <f t="shared" si="901"/>
        <v>62.6</v>
      </c>
      <c r="Z4546" s="56">
        <v>17</v>
      </c>
      <c r="AA4546" s="21">
        <v>9</v>
      </c>
      <c r="AB4546" s="54" t="s">
        <v>44</v>
      </c>
      <c r="AC4546" s="21">
        <v>1</v>
      </c>
      <c r="AD4546" s="51">
        <v>18</v>
      </c>
      <c r="AE4546" s="51">
        <v>1</v>
      </c>
      <c r="AF4546" s="21">
        <v>1</v>
      </c>
      <c r="AG4546" s="54">
        <v>110</v>
      </c>
      <c r="AI4546" s="70">
        <f t="shared" si="914"/>
        <v>13.918999999999999</v>
      </c>
      <c r="AJ4546" s="71" t="s">
        <v>369</v>
      </c>
      <c r="AK4546" s="72">
        <f t="shared" si="915"/>
        <v>1.8310631406548505</v>
      </c>
      <c r="AL4546" s="73">
        <f t="shared" si="916"/>
        <v>1.8310631406548505</v>
      </c>
    </row>
    <row r="4547" spans="1:38" hidden="1">
      <c r="A4547" s="47" t="s">
        <v>289</v>
      </c>
      <c r="B4547" s="54" t="s">
        <v>178</v>
      </c>
      <c r="C4547" s="57">
        <v>40389</v>
      </c>
      <c r="D4547" s="49">
        <v>2010</v>
      </c>
      <c r="E4547" s="55">
        <v>0.46666666666666662</v>
      </c>
      <c r="F4547" s="55">
        <v>0.49652777777777773</v>
      </c>
      <c r="G4547" s="55">
        <f t="shared" si="909"/>
        <v>2.9861111111111116E-2</v>
      </c>
      <c r="H4547" s="21">
        <v>2</v>
      </c>
      <c r="I4547" s="56">
        <v>2</v>
      </c>
      <c r="J4547" s="56">
        <v>1</v>
      </c>
      <c r="K4547" s="56">
        <v>1</v>
      </c>
      <c r="L4547" s="14" t="s">
        <v>99</v>
      </c>
      <c r="M4547" s="47" t="s">
        <v>244</v>
      </c>
      <c r="N4547" s="47">
        <v>2</v>
      </c>
      <c r="O4547" s="47">
        <f t="shared" si="898"/>
        <v>32.67</v>
      </c>
      <c r="P4547" s="52">
        <v>9.9</v>
      </c>
      <c r="Q4547" s="52">
        <f t="shared" si="899"/>
        <v>34.32</v>
      </c>
      <c r="R4547" s="21">
        <v>10.4</v>
      </c>
      <c r="S4547" s="21">
        <f t="shared" si="900"/>
        <v>34.32</v>
      </c>
      <c r="T4547" s="21">
        <v>10.4</v>
      </c>
      <c r="U4547" s="21" t="s">
        <v>43</v>
      </c>
      <c r="V4547" s="21" t="s">
        <v>43</v>
      </c>
      <c r="W4547" s="53">
        <v>27.875150000000001</v>
      </c>
      <c r="X4547" s="53">
        <v>-115.16858999999999</v>
      </c>
      <c r="Y4547" s="67">
        <f t="shared" si="901"/>
        <v>62.6</v>
      </c>
      <c r="Z4547" s="56">
        <v>17</v>
      </c>
      <c r="AA4547" s="21">
        <v>9</v>
      </c>
      <c r="AB4547" s="54" t="s">
        <v>44</v>
      </c>
      <c r="AC4547" s="21">
        <v>2</v>
      </c>
      <c r="AD4547" s="51">
        <v>15</v>
      </c>
      <c r="AE4547" s="51">
        <v>1</v>
      </c>
      <c r="AF4547" s="21">
        <v>7</v>
      </c>
      <c r="AG4547" s="54">
        <v>110</v>
      </c>
      <c r="AI4547" s="70">
        <f t="shared" si="914"/>
        <v>11.792</v>
      </c>
      <c r="AJ4547" s="71" t="s">
        <v>369</v>
      </c>
      <c r="AK4547" s="72">
        <f t="shared" si="915"/>
        <v>1.2734394051640829</v>
      </c>
      <c r="AL4547" s="73">
        <f t="shared" si="916"/>
        <v>1.2734394051640829</v>
      </c>
    </row>
    <row r="4548" spans="1:38" hidden="1">
      <c r="A4548" s="47" t="s">
        <v>289</v>
      </c>
      <c r="B4548" s="54" t="s">
        <v>178</v>
      </c>
      <c r="C4548" s="57">
        <v>40389</v>
      </c>
      <c r="D4548" s="49">
        <v>2010</v>
      </c>
      <c r="E4548" s="55">
        <v>0.46666666666666662</v>
      </c>
      <c r="F4548" s="55">
        <v>0.49652777777777773</v>
      </c>
      <c r="G4548" s="55">
        <f t="shared" si="909"/>
        <v>2.9861111111111116E-2</v>
      </c>
      <c r="H4548" s="21">
        <v>2</v>
      </c>
      <c r="I4548" s="56">
        <v>2</v>
      </c>
      <c r="J4548" s="56">
        <v>1</v>
      </c>
      <c r="K4548" s="56">
        <v>1</v>
      </c>
      <c r="L4548" s="14" t="s">
        <v>99</v>
      </c>
      <c r="M4548" s="47" t="s">
        <v>244</v>
      </c>
      <c r="N4548" s="47">
        <v>2</v>
      </c>
      <c r="O4548" s="47">
        <f t="shared" si="898"/>
        <v>32.67</v>
      </c>
      <c r="P4548" s="52">
        <v>9.9</v>
      </c>
      <c r="Q4548" s="52">
        <f t="shared" si="899"/>
        <v>34.32</v>
      </c>
      <c r="R4548" s="21">
        <v>10.4</v>
      </c>
      <c r="S4548" s="21">
        <f t="shared" si="900"/>
        <v>34.32</v>
      </c>
      <c r="T4548" s="21">
        <v>10.4</v>
      </c>
      <c r="U4548" s="21" t="s">
        <v>43</v>
      </c>
      <c r="V4548" s="21" t="s">
        <v>43</v>
      </c>
      <c r="W4548" s="53">
        <v>27.875150000000001</v>
      </c>
      <c r="X4548" s="53">
        <v>-115.16858999999999</v>
      </c>
      <c r="Y4548" s="67">
        <f t="shared" si="901"/>
        <v>62.6</v>
      </c>
      <c r="Z4548" s="56">
        <v>17</v>
      </c>
      <c r="AA4548" s="21">
        <v>9</v>
      </c>
      <c r="AB4548" s="54" t="s">
        <v>44</v>
      </c>
      <c r="AC4548" s="21">
        <v>2</v>
      </c>
      <c r="AD4548" s="51">
        <v>18</v>
      </c>
      <c r="AE4548" s="51">
        <v>1</v>
      </c>
      <c r="AF4548" s="21">
        <v>7</v>
      </c>
      <c r="AG4548" s="54">
        <v>110</v>
      </c>
      <c r="AI4548" s="70">
        <f t="shared" si="914"/>
        <v>13.918999999999999</v>
      </c>
      <c r="AJ4548" s="71" t="s">
        <v>369</v>
      </c>
      <c r="AK4548" s="72">
        <f t="shared" si="915"/>
        <v>1.8310631406548505</v>
      </c>
      <c r="AL4548" s="73">
        <f t="shared" si="916"/>
        <v>1.8310631406548505</v>
      </c>
    </row>
    <row r="4549" spans="1:38" hidden="1">
      <c r="A4549" s="47" t="s">
        <v>289</v>
      </c>
      <c r="B4549" s="54" t="s">
        <v>178</v>
      </c>
      <c r="C4549" s="57">
        <v>40389</v>
      </c>
      <c r="D4549" s="49">
        <v>2010</v>
      </c>
      <c r="E4549" s="55">
        <v>0.46666666666666662</v>
      </c>
      <c r="F4549" s="55">
        <v>0.49652777777777773</v>
      </c>
      <c r="G4549" s="55">
        <f t="shared" si="909"/>
        <v>2.9861111111111116E-2</v>
      </c>
      <c r="H4549" s="21">
        <v>2</v>
      </c>
      <c r="I4549" s="56">
        <v>2</v>
      </c>
      <c r="J4549" s="56">
        <v>1</v>
      </c>
      <c r="K4549" s="56">
        <v>1</v>
      </c>
      <c r="L4549" s="14" t="s">
        <v>99</v>
      </c>
      <c r="M4549" s="47" t="s">
        <v>244</v>
      </c>
      <c r="N4549" s="47">
        <v>2</v>
      </c>
      <c r="O4549" s="47">
        <f t="shared" si="898"/>
        <v>32.67</v>
      </c>
      <c r="P4549" s="52">
        <v>9.9</v>
      </c>
      <c r="Q4549" s="52">
        <f t="shared" si="899"/>
        <v>34.32</v>
      </c>
      <c r="R4549" s="21">
        <v>10.4</v>
      </c>
      <c r="S4549" s="21">
        <f t="shared" si="900"/>
        <v>34.32</v>
      </c>
      <c r="T4549" s="21">
        <v>10.4</v>
      </c>
      <c r="U4549" s="21" t="s">
        <v>43</v>
      </c>
      <c r="V4549" s="21" t="s">
        <v>43</v>
      </c>
      <c r="W4549" s="53">
        <v>27.875150000000001</v>
      </c>
      <c r="X4549" s="53">
        <v>-115.16858999999999</v>
      </c>
      <c r="Y4549" s="67">
        <f t="shared" si="901"/>
        <v>62.6</v>
      </c>
      <c r="Z4549" s="56">
        <v>17</v>
      </c>
      <c r="AA4549" s="21">
        <v>9</v>
      </c>
      <c r="AB4549" s="54" t="s">
        <v>44</v>
      </c>
      <c r="AC4549" s="21">
        <v>2</v>
      </c>
      <c r="AD4549" s="51">
        <v>18</v>
      </c>
      <c r="AE4549" s="51">
        <v>1</v>
      </c>
      <c r="AF4549" s="21">
        <v>7</v>
      </c>
      <c r="AG4549" s="54">
        <v>110</v>
      </c>
      <c r="AI4549" s="70">
        <f t="shared" si="914"/>
        <v>13.918999999999999</v>
      </c>
      <c r="AJ4549" s="71" t="s">
        <v>369</v>
      </c>
      <c r="AK4549" s="72">
        <f t="shared" si="915"/>
        <v>1.8310631406548505</v>
      </c>
      <c r="AL4549" s="73">
        <f t="shared" si="916"/>
        <v>1.8310631406548505</v>
      </c>
    </row>
    <row r="4550" spans="1:38" hidden="1">
      <c r="A4550" s="47" t="s">
        <v>289</v>
      </c>
      <c r="B4550" s="54" t="s">
        <v>178</v>
      </c>
      <c r="C4550" s="57">
        <v>40389</v>
      </c>
      <c r="D4550" s="49">
        <v>2010</v>
      </c>
      <c r="E4550" s="55">
        <v>0.46666666666666662</v>
      </c>
      <c r="F4550" s="55">
        <v>0.49652777777777773</v>
      </c>
      <c r="G4550" s="55">
        <f t="shared" si="909"/>
        <v>2.9861111111111116E-2</v>
      </c>
      <c r="H4550" s="21">
        <v>2</v>
      </c>
      <c r="I4550" s="56">
        <v>2</v>
      </c>
      <c r="J4550" s="56">
        <v>1</v>
      </c>
      <c r="K4550" s="56">
        <v>1</v>
      </c>
      <c r="L4550" s="14" t="s">
        <v>99</v>
      </c>
      <c r="M4550" s="47" t="s">
        <v>244</v>
      </c>
      <c r="N4550" s="47">
        <v>2</v>
      </c>
      <c r="O4550" s="47">
        <f t="shared" si="898"/>
        <v>32.67</v>
      </c>
      <c r="P4550" s="52">
        <v>9.9</v>
      </c>
      <c r="Q4550" s="52">
        <f t="shared" si="899"/>
        <v>34.32</v>
      </c>
      <c r="R4550" s="21">
        <v>10.4</v>
      </c>
      <c r="S4550" s="21">
        <f t="shared" si="900"/>
        <v>34.32</v>
      </c>
      <c r="T4550" s="21">
        <v>10.4</v>
      </c>
      <c r="U4550" s="21" t="s">
        <v>43</v>
      </c>
      <c r="V4550" s="21" t="s">
        <v>43</v>
      </c>
      <c r="W4550" s="53">
        <v>27.875150000000001</v>
      </c>
      <c r="X4550" s="53">
        <v>-115.16858999999999</v>
      </c>
      <c r="Y4550" s="67">
        <f t="shared" si="901"/>
        <v>62.6</v>
      </c>
      <c r="Z4550" s="56">
        <v>17</v>
      </c>
      <c r="AA4550" s="21">
        <v>9</v>
      </c>
      <c r="AB4550" s="54" t="s">
        <v>44</v>
      </c>
      <c r="AC4550" s="21">
        <v>2</v>
      </c>
      <c r="AD4550" s="51">
        <v>20</v>
      </c>
      <c r="AE4550" s="51">
        <v>1</v>
      </c>
      <c r="AF4550" s="21">
        <v>7</v>
      </c>
      <c r="AG4550" s="54">
        <v>110</v>
      </c>
      <c r="AI4550" s="70">
        <f t="shared" si="914"/>
        <v>15.337</v>
      </c>
      <c r="AJ4550" s="71" t="s">
        <v>369</v>
      </c>
      <c r="AK4550" s="72">
        <f t="shared" si="915"/>
        <v>2.2645047633742106</v>
      </c>
      <c r="AL4550" s="73">
        <f t="shared" si="916"/>
        <v>2.2645047633742106</v>
      </c>
    </row>
    <row r="4551" spans="1:38" hidden="1">
      <c r="A4551" s="47" t="s">
        <v>289</v>
      </c>
      <c r="B4551" s="54" t="s">
        <v>178</v>
      </c>
      <c r="C4551" s="57">
        <v>40389</v>
      </c>
      <c r="D4551" s="49">
        <v>2010</v>
      </c>
      <c r="E4551" s="55">
        <v>0.46666666666666662</v>
      </c>
      <c r="F4551" s="55">
        <v>0.49652777777777773</v>
      </c>
      <c r="G4551" s="55">
        <f t="shared" si="909"/>
        <v>2.9861111111111116E-2</v>
      </c>
      <c r="H4551" s="21">
        <v>2</v>
      </c>
      <c r="I4551" s="56">
        <v>2</v>
      </c>
      <c r="J4551" s="56">
        <v>1</v>
      </c>
      <c r="K4551" s="56">
        <v>1</v>
      </c>
      <c r="L4551" s="14" t="s">
        <v>99</v>
      </c>
      <c r="M4551" s="47" t="s">
        <v>244</v>
      </c>
      <c r="N4551" s="47">
        <v>2</v>
      </c>
      <c r="O4551" s="47">
        <f t="shared" si="898"/>
        <v>32.67</v>
      </c>
      <c r="P4551" s="52">
        <v>9.9</v>
      </c>
      <c r="Q4551" s="52">
        <f t="shared" si="899"/>
        <v>34.32</v>
      </c>
      <c r="R4551" s="21">
        <v>10.4</v>
      </c>
      <c r="S4551" s="21">
        <f t="shared" si="900"/>
        <v>34.32</v>
      </c>
      <c r="T4551" s="21">
        <v>10.4</v>
      </c>
      <c r="U4551" s="21" t="s">
        <v>43</v>
      </c>
      <c r="V4551" s="21" t="s">
        <v>43</v>
      </c>
      <c r="W4551" s="53">
        <v>27.875150000000001</v>
      </c>
      <c r="X4551" s="53">
        <v>-115.16858999999999</v>
      </c>
      <c r="Y4551" s="67">
        <f t="shared" si="901"/>
        <v>62.6</v>
      </c>
      <c r="Z4551" s="56">
        <v>17</v>
      </c>
      <c r="AA4551" s="21">
        <v>9</v>
      </c>
      <c r="AB4551" s="54" t="s">
        <v>44</v>
      </c>
      <c r="AC4551" s="21">
        <v>2</v>
      </c>
      <c r="AD4551" s="51">
        <v>21</v>
      </c>
      <c r="AE4551" s="51">
        <v>1</v>
      </c>
      <c r="AF4551" s="21">
        <v>7</v>
      </c>
      <c r="AG4551" s="54">
        <v>110</v>
      </c>
      <c r="AI4551" s="70">
        <f t="shared" si="914"/>
        <v>16.045999999999999</v>
      </c>
      <c r="AJ4551" s="71" t="s">
        <v>369</v>
      </c>
      <c r="AK4551" s="72">
        <f t="shared" si="915"/>
        <v>2.5000862380340183</v>
      </c>
      <c r="AL4551" s="73">
        <f t="shared" si="916"/>
        <v>2.5000862380340183</v>
      </c>
    </row>
    <row r="4552" spans="1:38" hidden="1">
      <c r="A4552" s="47" t="s">
        <v>289</v>
      </c>
      <c r="B4552" s="54" t="s">
        <v>178</v>
      </c>
      <c r="C4552" s="57">
        <v>40389</v>
      </c>
      <c r="D4552" s="49">
        <v>2010</v>
      </c>
      <c r="E4552" s="55">
        <v>0.46666666666666662</v>
      </c>
      <c r="F4552" s="55">
        <v>0.49652777777777773</v>
      </c>
      <c r="G4552" s="55">
        <f t="shared" si="909"/>
        <v>2.9861111111111116E-2</v>
      </c>
      <c r="H4552" s="21">
        <v>2</v>
      </c>
      <c r="I4552" s="56">
        <v>2</v>
      </c>
      <c r="J4552" s="56">
        <v>1</v>
      </c>
      <c r="K4552" s="56">
        <v>1</v>
      </c>
      <c r="L4552" s="14" t="s">
        <v>99</v>
      </c>
      <c r="M4552" s="47" t="s">
        <v>244</v>
      </c>
      <c r="N4552" s="47">
        <v>2</v>
      </c>
      <c r="O4552" s="47">
        <f t="shared" si="898"/>
        <v>32.67</v>
      </c>
      <c r="P4552" s="52">
        <v>9.9</v>
      </c>
      <c r="Q4552" s="52">
        <f t="shared" si="899"/>
        <v>34.32</v>
      </c>
      <c r="R4552" s="21">
        <v>10.4</v>
      </c>
      <c r="S4552" s="21">
        <f t="shared" si="900"/>
        <v>34.32</v>
      </c>
      <c r="T4552" s="21">
        <v>10.4</v>
      </c>
      <c r="U4552" s="21" t="s">
        <v>43</v>
      </c>
      <c r="V4552" s="21" t="s">
        <v>43</v>
      </c>
      <c r="W4552" s="53">
        <v>27.875150000000001</v>
      </c>
      <c r="X4552" s="53">
        <v>-115.16858999999999</v>
      </c>
      <c r="Y4552" s="67">
        <f t="shared" si="901"/>
        <v>62.6</v>
      </c>
      <c r="Z4552" s="56">
        <v>17</v>
      </c>
      <c r="AA4552" s="21">
        <v>9</v>
      </c>
      <c r="AB4552" s="54" t="s">
        <v>44</v>
      </c>
      <c r="AC4552" s="21">
        <v>2</v>
      </c>
      <c r="AD4552" s="51">
        <v>22</v>
      </c>
      <c r="AE4552" s="51">
        <v>1</v>
      </c>
      <c r="AF4552" s="21">
        <v>7</v>
      </c>
      <c r="AG4552" s="54">
        <v>110</v>
      </c>
      <c r="AI4552" s="70">
        <f t="shared" si="914"/>
        <v>16.754999999999999</v>
      </c>
      <c r="AJ4552" s="71" t="s">
        <v>369</v>
      </c>
      <c r="AK4552" s="72">
        <f t="shared" si="915"/>
        <v>2.7483879168691034</v>
      </c>
      <c r="AL4552" s="73">
        <f t="shared" si="916"/>
        <v>2.7483879168691034</v>
      </c>
    </row>
    <row r="4553" spans="1:38" hidden="1">
      <c r="A4553" s="47" t="s">
        <v>289</v>
      </c>
      <c r="B4553" s="54" t="s">
        <v>178</v>
      </c>
      <c r="C4553" s="57">
        <v>40389</v>
      </c>
      <c r="D4553" s="49">
        <v>2010</v>
      </c>
      <c r="E4553" s="55">
        <v>0.46666666666666662</v>
      </c>
      <c r="F4553" s="55">
        <v>0.49652777777777773</v>
      </c>
      <c r="G4553" s="55">
        <f t="shared" si="909"/>
        <v>2.9861111111111116E-2</v>
      </c>
      <c r="H4553" s="21">
        <v>2</v>
      </c>
      <c r="I4553" s="56">
        <v>2</v>
      </c>
      <c r="J4553" s="56">
        <v>1</v>
      </c>
      <c r="K4553" s="56">
        <v>1</v>
      </c>
      <c r="L4553" s="14" t="s">
        <v>99</v>
      </c>
      <c r="M4553" s="47" t="s">
        <v>244</v>
      </c>
      <c r="N4553" s="47">
        <v>2</v>
      </c>
      <c r="O4553" s="47">
        <f t="shared" si="898"/>
        <v>32.67</v>
      </c>
      <c r="P4553" s="52">
        <v>9.9</v>
      </c>
      <c r="Q4553" s="52">
        <f t="shared" si="899"/>
        <v>34.32</v>
      </c>
      <c r="R4553" s="21">
        <v>10.4</v>
      </c>
      <c r="S4553" s="21">
        <f t="shared" si="900"/>
        <v>34.32</v>
      </c>
      <c r="T4553" s="21">
        <v>10.4</v>
      </c>
      <c r="U4553" s="21" t="s">
        <v>43</v>
      </c>
      <c r="V4553" s="21" t="s">
        <v>43</v>
      </c>
      <c r="W4553" s="53">
        <v>27.875150000000001</v>
      </c>
      <c r="X4553" s="53">
        <v>-115.16858999999999</v>
      </c>
      <c r="Y4553" s="67">
        <f t="shared" si="901"/>
        <v>62.6</v>
      </c>
      <c r="Z4553" s="56">
        <v>17</v>
      </c>
      <c r="AA4553" s="21">
        <v>9</v>
      </c>
      <c r="AB4553" s="54" t="s">
        <v>44</v>
      </c>
      <c r="AC4553" s="21">
        <v>3</v>
      </c>
      <c r="AD4553" s="51">
        <v>17</v>
      </c>
      <c r="AE4553" s="51">
        <v>1</v>
      </c>
      <c r="AF4553" s="21">
        <v>9</v>
      </c>
      <c r="AG4553" s="54">
        <v>110</v>
      </c>
      <c r="AI4553" s="70">
        <f t="shared" si="914"/>
        <v>13.209999999999999</v>
      </c>
      <c r="AJ4553" s="71" t="s">
        <v>369</v>
      </c>
      <c r="AK4553" s="72">
        <f t="shared" si="915"/>
        <v>1.6329725885917237</v>
      </c>
      <c r="AL4553" s="73">
        <f t="shared" si="916"/>
        <v>1.6329725885917237</v>
      </c>
    </row>
    <row r="4554" spans="1:38" hidden="1">
      <c r="A4554" s="47" t="s">
        <v>289</v>
      </c>
      <c r="B4554" s="54" t="s">
        <v>178</v>
      </c>
      <c r="C4554" s="57">
        <v>40389</v>
      </c>
      <c r="D4554" s="49">
        <v>2010</v>
      </c>
      <c r="E4554" s="55">
        <v>0.46666666666666662</v>
      </c>
      <c r="F4554" s="55">
        <v>0.49652777777777773</v>
      </c>
      <c r="G4554" s="55">
        <f t="shared" si="909"/>
        <v>2.9861111111111116E-2</v>
      </c>
      <c r="H4554" s="21">
        <v>2</v>
      </c>
      <c r="I4554" s="56">
        <v>2</v>
      </c>
      <c r="J4554" s="56">
        <v>1</v>
      </c>
      <c r="K4554" s="56">
        <v>1</v>
      </c>
      <c r="L4554" s="14" t="s">
        <v>99</v>
      </c>
      <c r="M4554" s="47" t="s">
        <v>244</v>
      </c>
      <c r="N4554" s="47">
        <v>2</v>
      </c>
      <c r="O4554" s="47">
        <f t="shared" si="898"/>
        <v>32.67</v>
      </c>
      <c r="P4554" s="52">
        <v>9.9</v>
      </c>
      <c r="Q4554" s="52">
        <f t="shared" si="899"/>
        <v>34.32</v>
      </c>
      <c r="R4554" s="21">
        <v>10.4</v>
      </c>
      <c r="S4554" s="21">
        <f t="shared" si="900"/>
        <v>34.32</v>
      </c>
      <c r="T4554" s="21">
        <v>10.4</v>
      </c>
      <c r="U4554" s="21" t="s">
        <v>43</v>
      </c>
      <c r="V4554" s="21" t="s">
        <v>43</v>
      </c>
      <c r="W4554" s="53">
        <v>27.875150000000001</v>
      </c>
      <c r="X4554" s="53">
        <v>-115.16858999999999</v>
      </c>
      <c r="Y4554" s="67">
        <f t="shared" si="901"/>
        <v>62.6</v>
      </c>
      <c r="Z4554" s="56">
        <v>17</v>
      </c>
      <c r="AA4554" s="21">
        <v>9</v>
      </c>
      <c r="AB4554" s="54" t="s">
        <v>44</v>
      </c>
      <c r="AC4554" s="21">
        <v>3</v>
      </c>
      <c r="AD4554" s="51">
        <v>20</v>
      </c>
      <c r="AE4554" s="51">
        <v>1</v>
      </c>
      <c r="AF4554" s="21">
        <v>9</v>
      </c>
      <c r="AG4554" s="54">
        <v>110</v>
      </c>
      <c r="AI4554" s="70">
        <f t="shared" si="914"/>
        <v>15.337</v>
      </c>
      <c r="AJ4554" s="71" t="s">
        <v>369</v>
      </c>
      <c r="AK4554" s="72">
        <f t="shared" si="915"/>
        <v>2.2645047633742106</v>
      </c>
      <c r="AL4554" s="73">
        <f t="shared" si="916"/>
        <v>2.2645047633742106</v>
      </c>
    </row>
    <row r="4555" spans="1:38" hidden="1">
      <c r="A4555" s="47" t="s">
        <v>289</v>
      </c>
      <c r="B4555" s="54" t="s">
        <v>178</v>
      </c>
      <c r="C4555" s="57">
        <v>40389</v>
      </c>
      <c r="D4555" s="49">
        <v>2010</v>
      </c>
      <c r="E4555" s="55">
        <v>0.46666666666666662</v>
      </c>
      <c r="F4555" s="55">
        <v>0.49652777777777773</v>
      </c>
      <c r="G4555" s="55">
        <f t="shared" si="909"/>
        <v>2.9861111111111116E-2</v>
      </c>
      <c r="H4555" s="21">
        <v>2</v>
      </c>
      <c r="I4555" s="56">
        <v>2</v>
      </c>
      <c r="J4555" s="56">
        <v>1</v>
      </c>
      <c r="K4555" s="56">
        <v>1</v>
      </c>
      <c r="L4555" s="14" t="s">
        <v>99</v>
      </c>
      <c r="M4555" s="47" t="s">
        <v>244</v>
      </c>
      <c r="N4555" s="47">
        <v>2</v>
      </c>
      <c r="O4555" s="47">
        <f t="shared" si="898"/>
        <v>32.67</v>
      </c>
      <c r="P4555" s="52">
        <v>9.9</v>
      </c>
      <c r="Q4555" s="52">
        <f t="shared" si="899"/>
        <v>34.32</v>
      </c>
      <c r="R4555" s="21">
        <v>10.4</v>
      </c>
      <c r="S4555" s="21">
        <f t="shared" si="900"/>
        <v>34.32</v>
      </c>
      <c r="T4555" s="21">
        <v>10.4</v>
      </c>
      <c r="U4555" s="21" t="s">
        <v>43</v>
      </c>
      <c r="V4555" s="21" t="s">
        <v>43</v>
      </c>
      <c r="W4555" s="53">
        <v>27.875150000000001</v>
      </c>
      <c r="X4555" s="53">
        <v>-115.16858999999999</v>
      </c>
      <c r="Y4555" s="67">
        <f t="shared" si="901"/>
        <v>62.6</v>
      </c>
      <c r="Z4555" s="56">
        <v>17</v>
      </c>
      <c r="AA4555" s="21">
        <v>9</v>
      </c>
      <c r="AB4555" s="54" t="s">
        <v>44</v>
      </c>
      <c r="AC4555" s="21">
        <v>4</v>
      </c>
      <c r="AD4555" s="51">
        <v>20</v>
      </c>
      <c r="AE4555" s="51">
        <v>1</v>
      </c>
      <c r="AF4555" s="21">
        <v>14</v>
      </c>
      <c r="AG4555" s="54">
        <v>110</v>
      </c>
      <c r="AI4555" s="70">
        <f t="shared" si="914"/>
        <v>15.337</v>
      </c>
      <c r="AJ4555" s="71" t="s">
        <v>369</v>
      </c>
      <c r="AK4555" s="72">
        <f t="shared" si="915"/>
        <v>2.2645047633742106</v>
      </c>
      <c r="AL4555" s="73">
        <f t="shared" si="916"/>
        <v>2.2645047633742106</v>
      </c>
    </row>
    <row r="4556" spans="1:38" hidden="1">
      <c r="A4556" s="47" t="s">
        <v>289</v>
      </c>
      <c r="B4556" s="54" t="s">
        <v>178</v>
      </c>
      <c r="C4556" s="57">
        <v>40389</v>
      </c>
      <c r="D4556" s="49">
        <v>2010</v>
      </c>
      <c r="E4556" s="55">
        <v>0.46666666666666662</v>
      </c>
      <c r="F4556" s="55">
        <v>0.49652777777777773</v>
      </c>
      <c r="G4556" s="55">
        <f t="shared" si="909"/>
        <v>2.9861111111111116E-2</v>
      </c>
      <c r="H4556" s="21">
        <v>2</v>
      </c>
      <c r="I4556" s="56">
        <v>2</v>
      </c>
      <c r="J4556" s="56">
        <v>1</v>
      </c>
      <c r="K4556" s="56">
        <v>1</v>
      </c>
      <c r="L4556" s="14" t="s">
        <v>99</v>
      </c>
      <c r="M4556" s="47" t="s">
        <v>244</v>
      </c>
      <c r="N4556" s="47">
        <v>2</v>
      </c>
      <c r="O4556" s="47">
        <f t="shared" si="898"/>
        <v>32.67</v>
      </c>
      <c r="P4556" s="52">
        <v>9.9</v>
      </c>
      <c r="Q4556" s="52">
        <f t="shared" si="899"/>
        <v>34.32</v>
      </c>
      <c r="R4556" s="21">
        <v>10.4</v>
      </c>
      <c r="S4556" s="21">
        <f t="shared" si="900"/>
        <v>34.32</v>
      </c>
      <c r="T4556" s="21">
        <v>10.4</v>
      </c>
      <c r="U4556" s="21" t="s">
        <v>43</v>
      </c>
      <c r="V4556" s="21" t="s">
        <v>43</v>
      </c>
      <c r="W4556" s="53">
        <v>27.875150000000001</v>
      </c>
      <c r="X4556" s="53">
        <v>-115.16858999999999</v>
      </c>
      <c r="Y4556" s="67">
        <f t="shared" si="901"/>
        <v>62.6</v>
      </c>
      <c r="Z4556" s="56">
        <v>17</v>
      </c>
      <c r="AA4556" s="21">
        <v>9</v>
      </c>
      <c r="AB4556" s="54" t="s">
        <v>44</v>
      </c>
      <c r="AC4556" s="21">
        <v>4</v>
      </c>
      <c r="AD4556" s="51">
        <v>22</v>
      </c>
      <c r="AE4556" s="51">
        <v>1</v>
      </c>
      <c r="AF4556" s="21">
        <v>14</v>
      </c>
      <c r="AG4556" s="54">
        <v>110</v>
      </c>
      <c r="AI4556" s="70">
        <f t="shared" si="914"/>
        <v>16.754999999999999</v>
      </c>
      <c r="AJ4556" s="71" t="s">
        <v>369</v>
      </c>
      <c r="AK4556" s="72">
        <f t="shared" si="915"/>
        <v>2.7483879168691034</v>
      </c>
      <c r="AL4556" s="73">
        <f t="shared" si="916"/>
        <v>2.7483879168691034</v>
      </c>
    </row>
    <row r="4557" spans="1:38" hidden="1">
      <c r="A4557" s="47" t="s">
        <v>289</v>
      </c>
      <c r="B4557" s="54" t="s">
        <v>178</v>
      </c>
      <c r="C4557" s="57">
        <v>40389</v>
      </c>
      <c r="D4557" s="49">
        <v>2010</v>
      </c>
      <c r="E4557" s="55">
        <v>0.46666666666666662</v>
      </c>
      <c r="F4557" s="55">
        <v>0.49652777777777773</v>
      </c>
      <c r="G4557" s="55">
        <f t="shared" si="909"/>
        <v>2.9861111111111116E-2</v>
      </c>
      <c r="H4557" s="21">
        <v>2</v>
      </c>
      <c r="I4557" s="56">
        <v>2</v>
      </c>
      <c r="J4557" s="56">
        <v>1</v>
      </c>
      <c r="K4557" s="56">
        <v>1</v>
      </c>
      <c r="L4557" s="14" t="s">
        <v>99</v>
      </c>
      <c r="M4557" s="47" t="s">
        <v>244</v>
      </c>
      <c r="N4557" s="47">
        <v>2</v>
      </c>
      <c r="O4557" s="47">
        <f t="shared" si="898"/>
        <v>32.67</v>
      </c>
      <c r="P4557" s="52">
        <v>9.9</v>
      </c>
      <c r="Q4557" s="52">
        <f t="shared" si="899"/>
        <v>34.32</v>
      </c>
      <c r="R4557" s="21">
        <v>10.4</v>
      </c>
      <c r="S4557" s="21">
        <f t="shared" si="900"/>
        <v>34.32</v>
      </c>
      <c r="T4557" s="21">
        <v>10.4</v>
      </c>
      <c r="U4557" s="21" t="s">
        <v>43</v>
      </c>
      <c r="V4557" s="21" t="s">
        <v>43</v>
      </c>
      <c r="W4557" s="53">
        <v>27.875150000000001</v>
      </c>
      <c r="X4557" s="53">
        <v>-115.16858999999999</v>
      </c>
      <c r="Y4557" s="67">
        <f t="shared" si="901"/>
        <v>62.6</v>
      </c>
      <c r="Z4557" s="56">
        <v>17</v>
      </c>
      <c r="AA4557" s="21">
        <v>9</v>
      </c>
      <c r="AB4557" s="54" t="s">
        <v>44</v>
      </c>
      <c r="AC4557" s="21">
        <v>5</v>
      </c>
      <c r="AD4557" s="51">
        <v>22</v>
      </c>
      <c r="AE4557" s="51">
        <v>1</v>
      </c>
      <c r="AF4557" s="21">
        <v>17</v>
      </c>
      <c r="AG4557" s="54">
        <v>110</v>
      </c>
      <c r="AI4557" s="70">
        <f t="shared" si="914"/>
        <v>16.754999999999999</v>
      </c>
      <c r="AJ4557" s="71" t="s">
        <v>369</v>
      </c>
      <c r="AK4557" s="72">
        <f t="shared" si="915"/>
        <v>2.7483879168691034</v>
      </c>
      <c r="AL4557" s="73">
        <f t="shared" si="916"/>
        <v>2.7483879168691034</v>
      </c>
    </row>
    <row r="4558" spans="1:38" hidden="1">
      <c r="A4558" s="47" t="s">
        <v>289</v>
      </c>
      <c r="B4558" s="54" t="s">
        <v>178</v>
      </c>
      <c r="C4558" s="57">
        <v>40389</v>
      </c>
      <c r="D4558" s="49">
        <v>2010</v>
      </c>
      <c r="E4558" s="55">
        <v>0.46666666666666662</v>
      </c>
      <c r="F4558" s="55">
        <v>0.49652777777777773</v>
      </c>
      <c r="G4558" s="55">
        <f t="shared" si="909"/>
        <v>2.9861111111111116E-2</v>
      </c>
      <c r="H4558" s="21">
        <v>2</v>
      </c>
      <c r="I4558" s="56">
        <v>2</v>
      </c>
      <c r="J4558" s="56">
        <v>1</v>
      </c>
      <c r="K4558" s="56">
        <v>1</v>
      </c>
      <c r="L4558" s="14" t="s">
        <v>99</v>
      </c>
      <c r="M4558" s="47" t="s">
        <v>244</v>
      </c>
      <c r="N4558" s="47">
        <v>2</v>
      </c>
      <c r="O4558" s="47">
        <f t="shared" si="898"/>
        <v>32.67</v>
      </c>
      <c r="P4558" s="52">
        <v>9.9</v>
      </c>
      <c r="Q4558" s="52">
        <f t="shared" si="899"/>
        <v>34.32</v>
      </c>
      <c r="R4558" s="21">
        <v>10.4</v>
      </c>
      <c r="S4558" s="21">
        <f t="shared" si="900"/>
        <v>34.32</v>
      </c>
      <c r="T4558" s="21">
        <v>10.4</v>
      </c>
      <c r="U4558" s="21" t="s">
        <v>43</v>
      </c>
      <c r="V4558" s="21" t="s">
        <v>43</v>
      </c>
      <c r="W4558" s="53">
        <v>27.875150000000001</v>
      </c>
      <c r="X4558" s="53">
        <v>-115.16858999999999</v>
      </c>
      <c r="Y4558" s="67">
        <f t="shared" si="901"/>
        <v>62.6</v>
      </c>
      <c r="Z4558" s="56">
        <v>17</v>
      </c>
      <c r="AA4558" s="21">
        <v>9</v>
      </c>
      <c r="AB4558" s="54" t="s">
        <v>44</v>
      </c>
      <c r="AC4558" s="21">
        <v>5</v>
      </c>
      <c r="AD4558" s="51">
        <v>24</v>
      </c>
      <c r="AE4558" s="51">
        <v>1</v>
      </c>
      <c r="AF4558" s="21">
        <v>17</v>
      </c>
      <c r="AG4558" s="54">
        <v>110</v>
      </c>
      <c r="AI4558" s="70">
        <f t="shared" si="914"/>
        <v>18.172999999999998</v>
      </c>
      <c r="AJ4558" s="71" t="s">
        <v>369</v>
      </c>
      <c r="AK4558" s="72">
        <f t="shared" si="915"/>
        <v>3.2835681640171575</v>
      </c>
      <c r="AL4558" s="73">
        <f t="shared" si="916"/>
        <v>3.2835681640171575</v>
      </c>
    </row>
    <row r="4559" spans="1:38" hidden="1">
      <c r="A4559" s="47" t="s">
        <v>289</v>
      </c>
      <c r="B4559" s="54" t="s">
        <v>178</v>
      </c>
      <c r="C4559" s="57">
        <v>40389</v>
      </c>
      <c r="D4559" s="49">
        <v>2010</v>
      </c>
      <c r="E4559" s="55">
        <v>0.46666666666666662</v>
      </c>
      <c r="F4559" s="55">
        <v>0.49652777777777773</v>
      </c>
      <c r="G4559" s="55">
        <f t="shared" si="909"/>
        <v>2.9861111111111116E-2</v>
      </c>
      <c r="H4559" s="21">
        <v>2</v>
      </c>
      <c r="I4559" s="56">
        <v>2</v>
      </c>
      <c r="J4559" s="56">
        <v>1</v>
      </c>
      <c r="K4559" s="56">
        <v>1</v>
      </c>
      <c r="L4559" s="14" t="s">
        <v>99</v>
      </c>
      <c r="M4559" s="47" t="s">
        <v>244</v>
      </c>
      <c r="N4559" s="47">
        <v>2</v>
      </c>
      <c r="O4559" s="47">
        <f t="shared" si="898"/>
        <v>32.67</v>
      </c>
      <c r="P4559" s="52">
        <v>9.9</v>
      </c>
      <c r="Q4559" s="52">
        <f t="shared" si="899"/>
        <v>34.32</v>
      </c>
      <c r="R4559" s="21">
        <v>10.4</v>
      </c>
      <c r="S4559" s="21">
        <f t="shared" si="900"/>
        <v>34.32</v>
      </c>
      <c r="T4559" s="21">
        <v>10.4</v>
      </c>
      <c r="U4559" s="21" t="s">
        <v>43</v>
      </c>
      <c r="V4559" s="21" t="s">
        <v>43</v>
      </c>
      <c r="W4559" s="53">
        <v>27.875150000000001</v>
      </c>
      <c r="X4559" s="53">
        <v>-115.16858999999999</v>
      </c>
      <c r="Y4559" s="67">
        <f t="shared" si="901"/>
        <v>62.6</v>
      </c>
      <c r="Z4559" s="56">
        <v>17</v>
      </c>
      <c r="AA4559" s="21">
        <v>9</v>
      </c>
      <c r="AB4559" s="54" t="s">
        <v>44</v>
      </c>
      <c r="AC4559" s="21">
        <v>6</v>
      </c>
      <c r="AD4559" s="51">
        <v>18</v>
      </c>
      <c r="AE4559" s="51">
        <v>1</v>
      </c>
      <c r="AF4559" s="21">
        <v>25</v>
      </c>
      <c r="AG4559" s="54">
        <v>110</v>
      </c>
      <c r="AI4559" s="70">
        <f t="shared" si="914"/>
        <v>13.918999999999999</v>
      </c>
      <c r="AJ4559" s="71" t="s">
        <v>369</v>
      </c>
      <c r="AK4559" s="72">
        <f t="shared" si="915"/>
        <v>1.8310631406548505</v>
      </c>
      <c r="AL4559" s="73">
        <f t="shared" si="916"/>
        <v>1.8310631406548505</v>
      </c>
    </row>
    <row r="4560" spans="1:38" hidden="1">
      <c r="A4560" s="47" t="s">
        <v>289</v>
      </c>
      <c r="B4560" s="54" t="s">
        <v>178</v>
      </c>
      <c r="C4560" s="57">
        <v>40389</v>
      </c>
      <c r="D4560" s="49">
        <v>2010</v>
      </c>
      <c r="E4560" s="55">
        <v>0.46666666666666662</v>
      </c>
      <c r="F4560" s="55">
        <v>0.49652777777777773</v>
      </c>
      <c r="G4560" s="55">
        <f t="shared" si="909"/>
        <v>2.9861111111111116E-2</v>
      </c>
      <c r="H4560" s="21">
        <v>2</v>
      </c>
      <c r="I4560" s="56">
        <v>2</v>
      </c>
      <c r="J4560" s="56">
        <v>1</v>
      </c>
      <c r="K4560" s="56">
        <v>1</v>
      </c>
      <c r="L4560" s="14" t="s">
        <v>99</v>
      </c>
      <c r="M4560" s="47" t="s">
        <v>244</v>
      </c>
      <c r="N4560" s="47">
        <v>2</v>
      </c>
      <c r="O4560" s="47">
        <f t="shared" si="898"/>
        <v>32.67</v>
      </c>
      <c r="P4560" s="52">
        <v>9.9</v>
      </c>
      <c r="Q4560" s="52">
        <f t="shared" si="899"/>
        <v>34.32</v>
      </c>
      <c r="R4560" s="21">
        <v>10.4</v>
      </c>
      <c r="S4560" s="21">
        <f t="shared" si="900"/>
        <v>34.32</v>
      </c>
      <c r="T4560" s="21">
        <v>10.4</v>
      </c>
      <c r="U4560" s="21" t="s">
        <v>43</v>
      </c>
      <c r="V4560" s="21" t="s">
        <v>43</v>
      </c>
      <c r="W4560" s="53">
        <v>27.875150000000001</v>
      </c>
      <c r="X4560" s="53">
        <v>-115.16858999999999</v>
      </c>
      <c r="Y4560" s="67">
        <f t="shared" si="901"/>
        <v>62.6</v>
      </c>
      <c r="Z4560" s="56">
        <v>17</v>
      </c>
      <c r="AA4560" s="21">
        <v>9</v>
      </c>
      <c r="AB4560" s="54" t="s">
        <v>44</v>
      </c>
      <c r="AC4560" s="21">
        <v>6</v>
      </c>
      <c r="AD4560" s="51">
        <v>21</v>
      </c>
      <c r="AE4560" s="51">
        <v>1</v>
      </c>
      <c r="AF4560" s="21">
        <v>25</v>
      </c>
      <c r="AG4560" s="54">
        <v>110</v>
      </c>
      <c r="AI4560" s="70">
        <f t="shared" si="914"/>
        <v>16.045999999999999</v>
      </c>
      <c r="AJ4560" s="71" t="s">
        <v>369</v>
      </c>
      <c r="AK4560" s="72">
        <f t="shared" si="915"/>
        <v>2.5000862380340183</v>
      </c>
      <c r="AL4560" s="73">
        <f t="shared" si="916"/>
        <v>2.5000862380340183</v>
      </c>
    </row>
    <row r="4561" spans="1:38" hidden="1">
      <c r="A4561" s="47" t="s">
        <v>289</v>
      </c>
      <c r="B4561" s="54" t="s">
        <v>178</v>
      </c>
      <c r="C4561" s="57">
        <v>40389</v>
      </c>
      <c r="D4561" s="49">
        <v>2010</v>
      </c>
      <c r="E4561" s="55">
        <v>0.46666666666666662</v>
      </c>
      <c r="F4561" s="55">
        <v>0.49652777777777773</v>
      </c>
      <c r="G4561" s="55">
        <f t="shared" si="909"/>
        <v>2.9861111111111116E-2</v>
      </c>
      <c r="H4561" s="21">
        <v>2</v>
      </c>
      <c r="I4561" s="56">
        <v>2</v>
      </c>
      <c r="J4561" s="56">
        <v>1</v>
      </c>
      <c r="K4561" s="56">
        <v>1</v>
      </c>
      <c r="L4561" s="14" t="s">
        <v>99</v>
      </c>
      <c r="M4561" s="47" t="s">
        <v>244</v>
      </c>
      <c r="N4561" s="47">
        <v>2</v>
      </c>
      <c r="O4561" s="47">
        <f t="shared" si="898"/>
        <v>32.67</v>
      </c>
      <c r="P4561" s="52">
        <v>9.9</v>
      </c>
      <c r="Q4561" s="52">
        <f t="shared" si="899"/>
        <v>34.32</v>
      </c>
      <c r="R4561" s="21">
        <v>10.4</v>
      </c>
      <c r="S4561" s="21">
        <f t="shared" si="900"/>
        <v>34.32</v>
      </c>
      <c r="T4561" s="21">
        <v>10.4</v>
      </c>
      <c r="U4561" s="21" t="s">
        <v>43</v>
      </c>
      <c r="V4561" s="21" t="s">
        <v>43</v>
      </c>
      <c r="W4561" s="53">
        <v>27.875150000000001</v>
      </c>
      <c r="X4561" s="53">
        <v>-115.16858999999999</v>
      </c>
      <c r="Y4561" s="67">
        <f t="shared" si="901"/>
        <v>62.6</v>
      </c>
      <c r="Z4561" s="56">
        <v>17</v>
      </c>
      <c r="AA4561" s="21">
        <v>9</v>
      </c>
      <c r="AB4561" s="54" t="s">
        <v>44</v>
      </c>
      <c r="AC4561" s="21">
        <v>6</v>
      </c>
      <c r="AD4561" s="51">
        <v>22</v>
      </c>
      <c r="AE4561" s="51">
        <v>1</v>
      </c>
      <c r="AF4561" s="21">
        <v>25</v>
      </c>
      <c r="AG4561" s="54">
        <v>110</v>
      </c>
      <c r="AI4561" s="70">
        <f t="shared" si="914"/>
        <v>16.754999999999999</v>
      </c>
      <c r="AJ4561" s="71" t="s">
        <v>369</v>
      </c>
      <c r="AK4561" s="72">
        <f t="shared" si="915"/>
        <v>2.7483879168691034</v>
      </c>
      <c r="AL4561" s="73">
        <f t="shared" si="916"/>
        <v>2.7483879168691034</v>
      </c>
    </row>
    <row r="4562" spans="1:38" hidden="1">
      <c r="A4562" s="47" t="s">
        <v>289</v>
      </c>
      <c r="B4562" s="54" t="s">
        <v>178</v>
      </c>
      <c r="C4562" s="57">
        <v>40389</v>
      </c>
      <c r="D4562" s="49">
        <v>2010</v>
      </c>
      <c r="E4562" s="55">
        <v>0.46666666666666662</v>
      </c>
      <c r="F4562" s="55">
        <v>0.49652777777777773</v>
      </c>
      <c r="G4562" s="55">
        <f t="shared" si="909"/>
        <v>2.9861111111111116E-2</v>
      </c>
      <c r="H4562" s="21">
        <v>2</v>
      </c>
      <c r="I4562" s="56">
        <v>2</v>
      </c>
      <c r="J4562" s="56">
        <v>1</v>
      </c>
      <c r="K4562" s="56">
        <v>1</v>
      </c>
      <c r="L4562" s="14" t="s">
        <v>99</v>
      </c>
      <c r="M4562" s="47" t="s">
        <v>244</v>
      </c>
      <c r="N4562" s="47">
        <v>2</v>
      </c>
      <c r="O4562" s="47">
        <f t="shared" si="898"/>
        <v>32.67</v>
      </c>
      <c r="P4562" s="52">
        <v>9.9</v>
      </c>
      <c r="Q4562" s="52">
        <f t="shared" si="899"/>
        <v>34.32</v>
      </c>
      <c r="R4562" s="21">
        <v>10.4</v>
      </c>
      <c r="S4562" s="21">
        <f t="shared" si="900"/>
        <v>34.32</v>
      </c>
      <c r="T4562" s="21">
        <v>10.4</v>
      </c>
      <c r="U4562" s="21" t="s">
        <v>43</v>
      </c>
      <c r="V4562" s="21" t="s">
        <v>43</v>
      </c>
      <c r="W4562" s="53">
        <v>27.875150000000001</v>
      </c>
      <c r="X4562" s="53">
        <v>-115.16858999999999</v>
      </c>
      <c r="Y4562" s="67">
        <f t="shared" si="901"/>
        <v>62.6</v>
      </c>
      <c r="Z4562" s="56">
        <v>17</v>
      </c>
      <c r="AA4562" s="21">
        <v>9</v>
      </c>
      <c r="AB4562" s="54" t="s">
        <v>44</v>
      </c>
      <c r="AC4562" s="21">
        <v>6</v>
      </c>
      <c r="AD4562" s="51">
        <v>22</v>
      </c>
      <c r="AE4562" s="51">
        <v>1</v>
      </c>
      <c r="AF4562" s="21">
        <v>25</v>
      </c>
      <c r="AG4562" s="54">
        <v>110</v>
      </c>
      <c r="AI4562" s="70">
        <f t="shared" si="914"/>
        <v>16.754999999999999</v>
      </c>
      <c r="AJ4562" s="71" t="s">
        <v>369</v>
      </c>
      <c r="AK4562" s="72">
        <f t="shared" si="915"/>
        <v>2.7483879168691034</v>
      </c>
      <c r="AL4562" s="73">
        <f t="shared" si="916"/>
        <v>2.7483879168691034</v>
      </c>
    </row>
    <row r="4563" spans="1:38" hidden="1">
      <c r="A4563" s="47" t="s">
        <v>289</v>
      </c>
      <c r="B4563" s="54" t="s">
        <v>178</v>
      </c>
      <c r="C4563" s="57">
        <v>40389</v>
      </c>
      <c r="D4563" s="49">
        <v>2010</v>
      </c>
      <c r="E4563" s="55">
        <v>0.46666666666666662</v>
      </c>
      <c r="F4563" s="55">
        <v>0.49652777777777773</v>
      </c>
      <c r="G4563" s="55">
        <f t="shared" si="909"/>
        <v>2.9861111111111116E-2</v>
      </c>
      <c r="H4563" s="21">
        <v>2</v>
      </c>
      <c r="I4563" s="56">
        <v>2</v>
      </c>
      <c r="J4563" s="56">
        <v>1</v>
      </c>
      <c r="K4563" s="56">
        <v>1</v>
      </c>
      <c r="L4563" s="14" t="s">
        <v>99</v>
      </c>
      <c r="M4563" s="47" t="s">
        <v>244</v>
      </c>
      <c r="N4563" s="47">
        <v>2</v>
      </c>
      <c r="O4563" s="47">
        <f t="shared" ref="O4563:O4581" si="917">P4563*3.3</f>
        <v>32.67</v>
      </c>
      <c r="P4563" s="52">
        <v>9.9</v>
      </c>
      <c r="Q4563" s="52">
        <f t="shared" ref="Q4563:Q4581" si="918">R4563*3.3</f>
        <v>34.32</v>
      </c>
      <c r="R4563" s="21">
        <v>10.4</v>
      </c>
      <c r="S4563" s="21">
        <f t="shared" ref="S4563:S4581" si="919">T4563*3.3</f>
        <v>34.32</v>
      </c>
      <c r="T4563" s="21">
        <v>10.4</v>
      </c>
      <c r="U4563" s="21" t="s">
        <v>43</v>
      </c>
      <c r="V4563" s="21" t="s">
        <v>43</v>
      </c>
      <c r="W4563" s="53">
        <v>27.875150000000001</v>
      </c>
      <c r="X4563" s="53">
        <v>-115.16858999999999</v>
      </c>
      <c r="Y4563" s="67">
        <f t="shared" ref="Y4563:Y4581" si="920">(Z4563*1.8)+32</f>
        <v>62.6</v>
      </c>
      <c r="Z4563" s="56">
        <v>17</v>
      </c>
      <c r="AA4563" s="21">
        <v>9</v>
      </c>
      <c r="AB4563" s="54" t="s">
        <v>44</v>
      </c>
      <c r="AC4563" s="21">
        <v>6</v>
      </c>
      <c r="AD4563" s="51">
        <v>23</v>
      </c>
      <c r="AE4563" s="51">
        <v>1</v>
      </c>
      <c r="AF4563" s="21">
        <v>25</v>
      </c>
      <c r="AG4563" s="54">
        <v>110</v>
      </c>
      <c r="AI4563" s="70">
        <f t="shared" si="914"/>
        <v>17.463999999999999</v>
      </c>
      <c r="AJ4563" s="71" t="s">
        <v>369</v>
      </c>
      <c r="AK4563" s="72">
        <f t="shared" si="915"/>
        <v>3.0095147540604348</v>
      </c>
      <c r="AL4563" s="73">
        <f t="shared" si="916"/>
        <v>3.0095147540604348</v>
      </c>
    </row>
    <row r="4564" spans="1:38" hidden="1">
      <c r="A4564" s="47" t="s">
        <v>289</v>
      </c>
      <c r="B4564" s="54" t="s">
        <v>178</v>
      </c>
      <c r="C4564" s="57">
        <v>40389</v>
      </c>
      <c r="D4564" s="49">
        <v>2010</v>
      </c>
      <c r="E4564" s="55">
        <v>0.46666666666666662</v>
      </c>
      <c r="F4564" s="55">
        <v>0.49652777777777773</v>
      </c>
      <c r="G4564" s="55">
        <f t="shared" si="909"/>
        <v>2.9861111111111116E-2</v>
      </c>
      <c r="H4564" s="21">
        <v>2</v>
      </c>
      <c r="I4564" s="56">
        <v>2</v>
      </c>
      <c r="J4564" s="56">
        <v>1</v>
      </c>
      <c r="K4564" s="56">
        <v>1</v>
      </c>
      <c r="L4564" s="14" t="s">
        <v>99</v>
      </c>
      <c r="M4564" s="47" t="s">
        <v>244</v>
      </c>
      <c r="N4564" s="47">
        <v>2</v>
      </c>
      <c r="O4564" s="47">
        <f t="shared" si="917"/>
        <v>32.67</v>
      </c>
      <c r="P4564" s="52">
        <v>9.9</v>
      </c>
      <c r="Q4564" s="52">
        <f t="shared" si="918"/>
        <v>34.32</v>
      </c>
      <c r="R4564" s="21">
        <v>10.4</v>
      </c>
      <c r="S4564" s="21">
        <f t="shared" si="919"/>
        <v>34.32</v>
      </c>
      <c r="T4564" s="21">
        <v>10.4</v>
      </c>
      <c r="U4564" s="21" t="s">
        <v>43</v>
      </c>
      <c r="V4564" s="21" t="s">
        <v>43</v>
      </c>
      <c r="W4564" s="53">
        <v>27.875150000000001</v>
      </c>
      <c r="X4564" s="53">
        <v>-115.16858999999999</v>
      </c>
      <c r="Y4564" s="67">
        <f t="shared" si="920"/>
        <v>62.6</v>
      </c>
      <c r="Z4564" s="56">
        <v>17</v>
      </c>
      <c r="AA4564" s="21">
        <v>9</v>
      </c>
      <c r="AB4564" s="54" t="s">
        <v>44</v>
      </c>
      <c r="AC4564" s="21">
        <v>6</v>
      </c>
      <c r="AD4564" s="51">
        <v>23</v>
      </c>
      <c r="AE4564" s="51">
        <v>1</v>
      </c>
      <c r="AF4564" s="21">
        <v>25</v>
      </c>
      <c r="AG4564" s="54">
        <v>110</v>
      </c>
      <c r="AI4564" s="70">
        <f t="shared" si="914"/>
        <v>17.463999999999999</v>
      </c>
      <c r="AJ4564" s="71" t="s">
        <v>369</v>
      </c>
      <c r="AK4564" s="72">
        <f t="shared" si="915"/>
        <v>3.0095147540604348</v>
      </c>
      <c r="AL4564" s="73">
        <f t="shared" si="916"/>
        <v>3.0095147540604348</v>
      </c>
    </row>
    <row r="4565" spans="1:38" hidden="1">
      <c r="A4565" s="47" t="s">
        <v>289</v>
      </c>
      <c r="B4565" s="54" t="s">
        <v>178</v>
      </c>
      <c r="C4565" s="57">
        <v>40389</v>
      </c>
      <c r="D4565" s="49">
        <v>2010</v>
      </c>
      <c r="E4565" s="55">
        <v>0.46666666666666662</v>
      </c>
      <c r="F4565" s="55">
        <v>0.49652777777777773</v>
      </c>
      <c r="G4565" s="55">
        <f t="shared" si="909"/>
        <v>2.9861111111111116E-2</v>
      </c>
      <c r="H4565" s="21">
        <v>2</v>
      </c>
      <c r="I4565" s="56">
        <v>2</v>
      </c>
      <c r="J4565" s="56">
        <v>1</v>
      </c>
      <c r="K4565" s="56">
        <v>1</v>
      </c>
      <c r="L4565" s="14" t="s">
        <v>99</v>
      </c>
      <c r="M4565" s="47" t="s">
        <v>244</v>
      </c>
      <c r="N4565" s="47">
        <v>2</v>
      </c>
      <c r="O4565" s="47">
        <f t="shared" si="917"/>
        <v>32.67</v>
      </c>
      <c r="P4565" s="52">
        <v>9.9</v>
      </c>
      <c r="Q4565" s="52">
        <f t="shared" si="918"/>
        <v>34.32</v>
      </c>
      <c r="R4565" s="21">
        <v>10.4</v>
      </c>
      <c r="S4565" s="21">
        <f t="shared" si="919"/>
        <v>34.32</v>
      </c>
      <c r="T4565" s="21">
        <v>10.4</v>
      </c>
      <c r="U4565" s="21" t="s">
        <v>43</v>
      </c>
      <c r="V4565" s="21" t="s">
        <v>43</v>
      </c>
      <c r="W4565" s="53">
        <v>27.875150000000001</v>
      </c>
      <c r="X4565" s="53">
        <v>-115.16858999999999</v>
      </c>
      <c r="Y4565" s="67">
        <f t="shared" si="920"/>
        <v>62.6</v>
      </c>
      <c r="Z4565" s="56">
        <v>17</v>
      </c>
      <c r="AA4565" s="21">
        <v>9</v>
      </c>
      <c r="AB4565" s="54" t="s">
        <v>44</v>
      </c>
      <c r="AC4565" s="21">
        <v>6</v>
      </c>
      <c r="AD4565" s="51">
        <v>23</v>
      </c>
      <c r="AE4565" s="51">
        <v>1</v>
      </c>
      <c r="AF4565" s="21">
        <v>25</v>
      </c>
      <c r="AG4565" s="54">
        <v>110</v>
      </c>
      <c r="AI4565" s="70">
        <f t="shared" si="914"/>
        <v>17.463999999999999</v>
      </c>
      <c r="AJ4565" s="71" t="s">
        <v>369</v>
      </c>
      <c r="AK4565" s="72">
        <f t="shared" si="915"/>
        <v>3.0095147540604348</v>
      </c>
      <c r="AL4565" s="73">
        <f t="shared" si="916"/>
        <v>3.0095147540604348</v>
      </c>
    </row>
    <row r="4566" spans="1:38" hidden="1">
      <c r="A4566" s="47" t="s">
        <v>289</v>
      </c>
      <c r="B4566" s="54" t="s">
        <v>178</v>
      </c>
      <c r="C4566" s="57">
        <v>40389</v>
      </c>
      <c r="D4566" s="49">
        <v>2010</v>
      </c>
      <c r="E4566" s="55">
        <v>0.46666666666666662</v>
      </c>
      <c r="F4566" s="55">
        <v>0.49652777777777773</v>
      </c>
      <c r="G4566" s="55">
        <f t="shared" si="909"/>
        <v>2.9861111111111116E-2</v>
      </c>
      <c r="H4566" s="21">
        <v>2</v>
      </c>
      <c r="I4566" s="56">
        <v>2</v>
      </c>
      <c r="J4566" s="56">
        <v>1</v>
      </c>
      <c r="K4566" s="56">
        <v>1</v>
      </c>
      <c r="L4566" s="14" t="s">
        <v>99</v>
      </c>
      <c r="M4566" s="47" t="s">
        <v>244</v>
      </c>
      <c r="N4566" s="47">
        <v>2</v>
      </c>
      <c r="O4566" s="47">
        <f t="shared" si="917"/>
        <v>32.67</v>
      </c>
      <c r="P4566" s="52">
        <v>9.9</v>
      </c>
      <c r="Q4566" s="52">
        <f t="shared" si="918"/>
        <v>34.32</v>
      </c>
      <c r="R4566" s="21">
        <v>10.4</v>
      </c>
      <c r="S4566" s="21">
        <f t="shared" si="919"/>
        <v>34.32</v>
      </c>
      <c r="T4566" s="21">
        <v>10.4</v>
      </c>
      <c r="U4566" s="21" t="s">
        <v>43</v>
      </c>
      <c r="V4566" s="21" t="s">
        <v>43</v>
      </c>
      <c r="W4566" s="53">
        <v>27.875150000000001</v>
      </c>
      <c r="X4566" s="53">
        <v>-115.16858999999999</v>
      </c>
      <c r="Y4566" s="67">
        <f t="shared" si="920"/>
        <v>62.6</v>
      </c>
      <c r="Z4566" s="56">
        <v>17</v>
      </c>
      <c r="AA4566" s="21">
        <v>9</v>
      </c>
      <c r="AB4566" s="54" t="s">
        <v>44</v>
      </c>
      <c r="AC4566" s="21">
        <v>6</v>
      </c>
      <c r="AD4566" s="51">
        <v>24</v>
      </c>
      <c r="AE4566" s="51">
        <v>1</v>
      </c>
      <c r="AF4566" s="21">
        <v>25</v>
      </c>
      <c r="AG4566" s="54">
        <v>110</v>
      </c>
      <c r="AI4566" s="70">
        <f t="shared" si="914"/>
        <v>18.172999999999998</v>
      </c>
      <c r="AJ4566" s="71" t="s">
        <v>369</v>
      </c>
      <c r="AK4566" s="72">
        <f t="shared" si="915"/>
        <v>3.2835681640171575</v>
      </c>
      <c r="AL4566" s="73">
        <f t="shared" si="916"/>
        <v>3.2835681640171575</v>
      </c>
    </row>
    <row r="4567" spans="1:38" hidden="1">
      <c r="A4567" s="47" t="s">
        <v>289</v>
      </c>
      <c r="B4567" s="54" t="s">
        <v>178</v>
      </c>
      <c r="C4567" s="57">
        <v>40389</v>
      </c>
      <c r="D4567" s="49">
        <v>2010</v>
      </c>
      <c r="E4567" s="55">
        <v>0.46666666666666662</v>
      </c>
      <c r="F4567" s="55">
        <v>0.49652777777777773</v>
      </c>
      <c r="G4567" s="55">
        <f t="shared" si="909"/>
        <v>2.9861111111111116E-2</v>
      </c>
      <c r="H4567" s="21">
        <v>2</v>
      </c>
      <c r="I4567" s="56">
        <v>2</v>
      </c>
      <c r="J4567" s="56">
        <v>1</v>
      </c>
      <c r="K4567" s="56">
        <v>1</v>
      </c>
      <c r="L4567" s="14" t="s">
        <v>99</v>
      </c>
      <c r="M4567" s="47" t="s">
        <v>244</v>
      </c>
      <c r="N4567" s="47">
        <v>2</v>
      </c>
      <c r="O4567" s="47">
        <f t="shared" si="917"/>
        <v>32.67</v>
      </c>
      <c r="P4567" s="52">
        <v>9.9</v>
      </c>
      <c r="Q4567" s="52">
        <f t="shared" si="918"/>
        <v>34.32</v>
      </c>
      <c r="R4567" s="21">
        <v>10.4</v>
      </c>
      <c r="S4567" s="21">
        <f t="shared" si="919"/>
        <v>34.32</v>
      </c>
      <c r="T4567" s="21">
        <v>10.4</v>
      </c>
      <c r="U4567" s="21" t="s">
        <v>43</v>
      </c>
      <c r="V4567" s="21" t="s">
        <v>43</v>
      </c>
      <c r="W4567" s="53">
        <v>27.875150000000001</v>
      </c>
      <c r="X4567" s="53">
        <v>-115.16858999999999</v>
      </c>
      <c r="Y4567" s="67">
        <f t="shared" si="920"/>
        <v>62.6</v>
      </c>
      <c r="Z4567" s="56">
        <v>17</v>
      </c>
      <c r="AA4567" s="21">
        <v>9</v>
      </c>
      <c r="AB4567" s="54" t="s">
        <v>44</v>
      </c>
      <c r="AC4567" s="21">
        <v>7</v>
      </c>
      <c r="AD4567" s="51">
        <v>18</v>
      </c>
      <c r="AE4567" s="51">
        <v>1</v>
      </c>
      <c r="AF4567" s="21">
        <v>31</v>
      </c>
      <c r="AG4567" s="54">
        <v>110</v>
      </c>
      <c r="AI4567" s="70">
        <f t="shared" si="914"/>
        <v>13.918999999999999</v>
      </c>
      <c r="AJ4567" s="71" t="s">
        <v>369</v>
      </c>
      <c r="AK4567" s="72">
        <f t="shared" si="915"/>
        <v>1.8310631406548505</v>
      </c>
      <c r="AL4567" s="73">
        <f t="shared" si="916"/>
        <v>1.8310631406548505</v>
      </c>
    </row>
    <row r="4568" spans="1:38" hidden="1">
      <c r="A4568" s="47" t="s">
        <v>290</v>
      </c>
      <c r="B4568" s="54" t="s">
        <v>178</v>
      </c>
      <c r="C4568" s="57">
        <v>40389</v>
      </c>
      <c r="D4568" s="49">
        <v>2010</v>
      </c>
      <c r="E4568" s="55">
        <v>0.46666666666666662</v>
      </c>
      <c r="F4568" s="55">
        <v>0.49652777777777773</v>
      </c>
      <c r="G4568" s="55">
        <f>F4568-E4568</f>
        <v>2.9861111111111116E-2</v>
      </c>
      <c r="H4568" s="21">
        <v>2</v>
      </c>
      <c r="I4568" s="56">
        <v>2</v>
      </c>
      <c r="J4568" s="56">
        <v>1</v>
      </c>
      <c r="K4568" s="56">
        <v>1</v>
      </c>
      <c r="L4568" s="14" t="s">
        <v>99</v>
      </c>
      <c r="M4568" s="47" t="s">
        <v>244</v>
      </c>
      <c r="N4568" s="47">
        <v>2</v>
      </c>
      <c r="O4568" s="47">
        <f t="shared" si="917"/>
        <v>32.67</v>
      </c>
      <c r="P4568" s="52">
        <v>9.9</v>
      </c>
      <c r="Q4568" s="52">
        <f t="shared" si="918"/>
        <v>34.32</v>
      </c>
      <c r="R4568" s="21">
        <v>10.4</v>
      </c>
      <c r="S4568" s="21">
        <f t="shared" si="919"/>
        <v>34.32</v>
      </c>
      <c r="T4568" s="21">
        <v>10.4</v>
      </c>
      <c r="U4568" s="21" t="s">
        <v>43</v>
      </c>
      <c r="V4568" s="21" t="s">
        <v>43</v>
      </c>
      <c r="W4568" s="53">
        <v>27.875150000000001</v>
      </c>
      <c r="X4568" s="53">
        <v>-115.16858999999999</v>
      </c>
      <c r="Y4568" s="67">
        <f t="shared" si="920"/>
        <v>62.6</v>
      </c>
      <c r="Z4568" s="56">
        <v>17</v>
      </c>
      <c r="AA4568" s="21">
        <v>9</v>
      </c>
      <c r="AB4568" s="54" t="s">
        <v>46</v>
      </c>
      <c r="AC4568" s="21">
        <v>0</v>
      </c>
      <c r="AD4568" s="51">
        <v>0</v>
      </c>
      <c r="AE4568" s="51">
        <v>0</v>
      </c>
      <c r="AF4568" s="21"/>
      <c r="AG4568" s="54">
        <v>110</v>
      </c>
      <c r="AI4568" s="70">
        <f t="shared" ref="AI4568:AI4569" si="921">(0.748*AD4568)+1.2345</f>
        <v>1.2344999999999999</v>
      </c>
      <c r="AJ4568" s="74">
        <f t="shared" ref="AJ4568:AJ4569" si="922">((POWER(AI4568*10,3.36))*2.24)/100000</f>
        <v>0.10414971720920797</v>
      </c>
      <c r="AK4568" s="74">
        <f t="shared" ref="AK4568:AK4569" si="923">(0.0026*AJ4568)-0.61</f>
        <v>-0.6097292107352561</v>
      </c>
      <c r="AL4568" s="73">
        <f t="shared" ref="AL4568:AL4569" si="924">IF(AK4568&gt;0,AK4568:AK4568,0)</f>
        <v>0</v>
      </c>
    </row>
    <row r="4569" spans="1:38" hidden="1">
      <c r="A4569" s="47" t="s">
        <v>291</v>
      </c>
      <c r="B4569" s="54" t="s">
        <v>40</v>
      </c>
      <c r="C4569" s="57">
        <v>40389</v>
      </c>
      <c r="D4569" s="49">
        <v>2010</v>
      </c>
      <c r="E4569" s="55">
        <v>0.4513888888888889</v>
      </c>
      <c r="F4569" s="55">
        <v>0.47152777777777777</v>
      </c>
      <c r="G4569" s="55">
        <f>F4569-E4569</f>
        <v>2.0138888888888873E-2</v>
      </c>
      <c r="H4569" s="21">
        <v>2</v>
      </c>
      <c r="I4569" s="56">
        <v>2</v>
      </c>
      <c r="J4569" s="56">
        <v>2</v>
      </c>
      <c r="K4569" s="56">
        <v>2</v>
      </c>
      <c r="L4569" s="14" t="s">
        <v>99</v>
      </c>
      <c r="M4569" s="47" t="s">
        <v>244</v>
      </c>
      <c r="N4569" s="47">
        <v>2</v>
      </c>
      <c r="O4569" s="47">
        <f t="shared" si="917"/>
        <v>26.4</v>
      </c>
      <c r="P4569" s="52">
        <v>8</v>
      </c>
      <c r="Q4569" s="52">
        <f t="shared" si="918"/>
        <v>25.08</v>
      </c>
      <c r="R4569" s="21">
        <v>7.6</v>
      </c>
      <c r="S4569" s="21">
        <f t="shared" si="919"/>
        <v>26.4</v>
      </c>
      <c r="T4569" s="21">
        <v>8</v>
      </c>
      <c r="U4569" s="21" t="s">
        <v>43</v>
      </c>
      <c r="V4569" s="21" t="s">
        <v>43</v>
      </c>
      <c r="W4569" s="53">
        <v>27.87368</v>
      </c>
      <c r="X4569" s="53">
        <v>-115.16587</v>
      </c>
      <c r="Y4569" s="67">
        <f t="shared" si="920"/>
        <v>62.6</v>
      </c>
      <c r="Z4569" s="56">
        <v>17</v>
      </c>
      <c r="AA4569" s="21">
        <v>9</v>
      </c>
      <c r="AB4569" s="54" t="s">
        <v>46</v>
      </c>
      <c r="AC4569" s="21">
        <v>0</v>
      </c>
      <c r="AD4569" s="51">
        <v>0</v>
      </c>
      <c r="AE4569" s="51">
        <v>0</v>
      </c>
      <c r="AF4569" s="21"/>
      <c r="AG4569" s="54">
        <v>110</v>
      </c>
      <c r="AI4569" s="70">
        <f t="shared" si="921"/>
        <v>1.2344999999999999</v>
      </c>
      <c r="AJ4569" s="74">
        <f t="shared" si="922"/>
        <v>0.10414971720920797</v>
      </c>
      <c r="AK4569" s="74">
        <f t="shared" si="923"/>
        <v>-0.6097292107352561</v>
      </c>
      <c r="AL4569" s="73">
        <f t="shared" si="924"/>
        <v>0</v>
      </c>
    </row>
    <row r="4570" spans="1:38" hidden="1">
      <c r="A4570" s="47" t="s">
        <v>292</v>
      </c>
      <c r="B4570" s="54" t="s">
        <v>40</v>
      </c>
      <c r="C4570" s="57">
        <v>40389</v>
      </c>
      <c r="D4570" s="49">
        <v>2010</v>
      </c>
      <c r="E4570" s="55">
        <v>0.4513888888888889</v>
      </c>
      <c r="F4570" s="55">
        <v>0.47152777777777777</v>
      </c>
      <c r="G4570" s="55">
        <f>F4570-E4570</f>
        <v>2.0138888888888873E-2</v>
      </c>
      <c r="H4570" s="21">
        <v>2</v>
      </c>
      <c r="I4570" s="56">
        <v>2</v>
      </c>
      <c r="J4570" s="56">
        <v>2</v>
      </c>
      <c r="K4570" s="56">
        <v>2</v>
      </c>
      <c r="L4570" s="14" t="s">
        <v>99</v>
      </c>
      <c r="M4570" s="47" t="s">
        <v>244</v>
      </c>
      <c r="N4570" s="47">
        <v>2</v>
      </c>
      <c r="O4570" s="47">
        <f t="shared" si="917"/>
        <v>26.4</v>
      </c>
      <c r="P4570" s="52">
        <v>8</v>
      </c>
      <c r="Q4570" s="52">
        <f t="shared" si="918"/>
        <v>25.08</v>
      </c>
      <c r="R4570" s="21">
        <v>7.6</v>
      </c>
      <c r="S4570" s="21">
        <f t="shared" si="919"/>
        <v>26.4</v>
      </c>
      <c r="T4570" s="21">
        <v>8</v>
      </c>
      <c r="U4570" s="21" t="s">
        <v>43</v>
      </c>
      <c r="V4570" s="21" t="s">
        <v>43</v>
      </c>
      <c r="W4570" s="53">
        <v>27.87368</v>
      </c>
      <c r="X4570" s="53">
        <v>-115.16587</v>
      </c>
      <c r="Y4570" s="67">
        <f t="shared" si="920"/>
        <v>62.6</v>
      </c>
      <c r="Z4570" s="56">
        <v>17</v>
      </c>
      <c r="AA4570" s="21">
        <v>9</v>
      </c>
      <c r="AB4570" s="54" t="s">
        <v>44</v>
      </c>
      <c r="AC4570" s="21">
        <v>1</v>
      </c>
      <c r="AD4570" s="51">
        <v>19</v>
      </c>
      <c r="AE4570" s="51">
        <v>1</v>
      </c>
      <c r="AF4570" s="21">
        <v>4</v>
      </c>
      <c r="AG4570" s="54">
        <v>110</v>
      </c>
      <c r="AI4570" s="70">
        <f t="shared" ref="AI4570:AI4601" si="925">(0.709*AD4570)+1.157</f>
        <v>14.628</v>
      </c>
      <c r="AJ4570" s="71" t="s">
        <v>369</v>
      </c>
      <c r="AK4570" s="72">
        <f t="shared" ref="AK4570:AK4601" si="926">((POWER(AI4570*10,2.19))*0.037)/1000</f>
        <v>2.041534710262368</v>
      </c>
      <c r="AL4570" s="73">
        <f t="shared" ref="AL4570:AL4601" si="927">((POWER(AI4570*10,2.19))*0.037)/1000</f>
        <v>2.041534710262368</v>
      </c>
    </row>
    <row r="4571" spans="1:38" hidden="1">
      <c r="A4571" s="47" t="s">
        <v>292</v>
      </c>
      <c r="B4571" s="54" t="s">
        <v>40</v>
      </c>
      <c r="C4571" s="57">
        <v>40389</v>
      </c>
      <c r="D4571" s="49">
        <v>2010</v>
      </c>
      <c r="E4571" s="55">
        <v>0.4513888888888889</v>
      </c>
      <c r="F4571" s="55">
        <v>0.47152777777777777</v>
      </c>
      <c r="G4571" s="55">
        <f t="shared" ref="G4571:G4581" si="928">F4571-E4571</f>
        <v>2.0138888888888873E-2</v>
      </c>
      <c r="H4571" s="21">
        <v>2</v>
      </c>
      <c r="I4571" s="56">
        <v>2</v>
      </c>
      <c r="J4571" s="56">
        <v>2</v>
      </c>
      <c r="K4571" s="56">
        <v>2</v>
      </c>
      <c r="L4571" s="14" t="s">
        <v>99</v>
      </c>
      <c r="M4571" s="47" t="s">
        <v>244</v>
      </c>
      <c r="N4571" s="47">
        <v>2</v>
      </c>
      <c r="O4571" s="47">
        <f t="shared" si="917"/>
        <v>26.4</v>
      </c>
      <c r="P4571" s="52">
        <v>8</v>
      </c>
      <c r="Q4571" s="52">
        <f t="shared" si="918"/>
        <v>25.08</v>
      </c>
      <c r="R4571" s="21">
        <v>7.6</v>
      </c>
      <c r="S4571" s="21">
        <f t="shared" si="919"/>
        <v>26.4</v>
      </c>
      <c r="T4571" s="21">
        <v>8</v>
      </c>
      <c r="U4571" s="21" t="s">
        <v>43</v>
      </c>
      <c r="V4571" s="21" t="s">
        <v>43</v>
      </c>
      <c r="W4571" s="53">
        <v>27.87368</v>
      </c>
      <c r="X4571" s="53">
        <v>-115.16587</v>
      </c>
      <c r="Y4571" s="67">
        <f t="shared" si="920"/>
        <v>62.6</v>
      </c>
      <c r="Z4571" s="56">
        <v>17</v>
      </c>
      <c r="AA4571" s="21">
        <v>9</v>
      </c>
      <c r="AB4571" s="54" t="s">
        <v>44</v>
      </c>
      <c r="AC4571" s="21">
        <v>2</v>
      </c>
      <c r="AD4571" s="51">
        <v>18</v>
      </c>
      <c r="AE4571" s="51">
        <v>1</v>
      </c>
      <c r="AF4571" s="21">
        <v>8</v>
      </c>
      <c r="AG4571" s="54">
        <v>110</v>
      </c>
      <c r="AI4571" s="70">
        <f t="shared" si="925"/>
        <v>13.918999999999999</v>
      </c>
      <c r="AJ4571" s="71" t="s">
        <v>369</v>
      </c>
      <c r="AK4571" s="72">
        <f t="shared" si="926"/>
        <v>1.8310631406548505</v>
      </c>
      <c r="AL4571" s="73">
        <f t="shared" si="927"/>
        <v>1.8310631406548505</v>
      </c>
    </row>
    <row r="4572" spans="1:38" hidden="1">
      <c r="A4572" s="47" t="s">
        <v>292</v>
      </c>
      <c r="B4572" s="54" t="s">
        <v>40</v>
      </c>
      <c r="C4572" s="57">
        <v>40389</v>
      </c>
      <c r="D4572" s="49">
        <v>2010</v>
      </c>
      <c r="E4572" s="55">
        <v>0.4513888888888889</v>
      </c>
      <c r="F4572" s="55">
        <v>0.47152777777777777</v>
      </c>
      <c r="G4572" s="55">
        <f t="shared" si="928"/>
        <v>2.0138888888888873E-2</v>
      </c>
      <c r="H4572" s="21">
        <v>2</v>
      </c>
      <c r="I4572" s="56">
        <v>2</v>
      </c>
      <c r="J4572" s="56">
        <v>2</v>
      </c>
      <c r="K4572" s="56">
        <v>2</v>
      </c>
      <c r="L4572" s="14" t="s">
        <v>99</v>
      </c>
      <c r="M4572" s="47" t="s">
        <v>244</v>
      </c>
      <c r="N4572" s="47">
        <v>2</v>
      </c>
      <c r="O4572" s="47">
        <f t="shared" si="917"/>
        <v>26.4</v>
      </c>
      <c r="P4572" s="52">
        <v>8</v>
      </c>
      <c r="Q4572" s="52">
        <f t="shared" si="918"/>
        <v>25.08</v>
      </c>
      <c r="R4572" s="21">
        <v>7.6</v>
      </c>
      <c r="S4572" s="21">
        <f t="shared" si="919"/>
        <v>26.4</v>
      </c>
      <c r="T4572" s="21">
        <v>8</v>
      </c>
      <c r="U4572" s="21" t="s">
        <v>43</v>
      </c>
      <c r="V4572" s="21" t="s">
        <v>43</v>
      </c>
      <c r="W4572" s="53">
        <v>27.87368</v>
      </c>
      <c r="X4572" s="53">
        <v>-115.16587</v>
      </c>
      <c r="Y4572" s="67">
        <f t="shared" si="920"/>
        <v>62.6</v>
      </c>
      <c r="Z4572" s="56">
        <v>17</v>
      </c>
      <c r="AA4572" s="21">
        <v>9</v>
      </c>
      <c r="AB4572" s="54" t="s">
        <v>44</v>
      </c>
      <c r="AC4572" s="21">
        <v>3</v>
      </c>
      <c r="AD4572" s="51">
        <v>11</v>
      </c>
      <c r="AE4572" s="51">
        <v>1</v>
      </c>
      <c r="AF4572" s="21">
        <v>9</v>
      </c>
      <c r="AG4572" s="54">
        <v>110</v>
      </c>
      <c r="AI4572" s="70">
        <f t="shared" si="925"/>
        <v>8.9559999999999995</v>
      </c>
      <c r="AJ4572" s="71" t="s">
        <v>369</v>
      </c>
      <c r="AK4572" s="72">
        <f t="shared" si="926"/>
        <v>0.69715856935839871</v>
      </c>
      <c r="AL4572" s="73">
        <f t="shared" si="927"/>
        <v>0.69715856935839871</v>
      </c>
    </row>
    <row r="4573" spans="1:38" hidden="1">
      <c r="A4573" s="47" t="s">
        <v>292</v>
      </c>
      <c r="B4573" s="54" t="s">
        <v>40</v>
      </c>
      <c r="C4573" s="57">
        <v>40389</v>
      </c>
      <c r="D4573" s="49">
        <v>2010</v>
      </c>
      <c r="E4573" s="55">
        <v>0.4513888888888889</v>
      </c>
      <c r="F4573" s="55">
        <v>0.47152777777777777</v>
      </c>
      <c r="G4573" s="55">
        <f t="shared" si="928"/>
        <v>2.0138888888888873E-2</v>
      </c>
      <c r="H4573" s="21">
        <v>2</v>
      </c>
      <c r="I4573" s="56">
        <v>2</v>
      </c>
      <c r="J4573" s="56">
        <v>2</v>
      </c>
      <c r="K4573" s="56">
        <v>2</v>
      </c>
      <c r="L4573" s="14" t="s">
        <v>99</v>
      </c>
      <c r="M4573" s="47" t="s">
        <v>244</v>
      </c>
      <c r="N4573" s="47">
        <v>2</v>
      </c>
      <c r="O4573" s="47">
        <f t="shared" si="917"/>
        <v>26.4</v>
      </c>
      <c r="P4573" s="52">
        <v>8</v>
      </c>
      <c r="Q4573" s="52">
        <f t="shared" si="918"/>
        <v>25.08</v>
      </c>
      <c r="R4573" s="21">
        <v>7.6</v>
      </c>
      <c r="S4573" s="21">
        <f t="shared" si="919"/>
        <v>26.4</v>
      </c>
      <c r="T4573" s="21">
        <v>8</v>
      </c>
      <c r="U4573" s="21" t="s">
        <v>43</v>
      </c>
      <c r="V4573" s="21" t="s">
        <v>43</v>
      </c>
      <c r="W4573" s="53">
        <v>27.87368</v>
      </c>
      <c r="X4573" s="53">
        <v>-115.16587</v>
      </c>
      <c r="Y4573" s="67">
        <f t="shared" si="920"/>
        <v>62.6</v>
      </c>
      <c r="Z4573" s="56">
        <v>17</v>
      </c>
      <c r="AA4573" s="21">
        <v>9</v>
      </c>
      <c r="AB4573" s="54" t="s">
        <v>44</v>
      </c>
      <c r="AC4573" s="21">
        <v>3</v>
      </c>
      <c r="AD4573" s="51">
        <v>19</v>
      </c>
      <c r="AE4573" s="51">
        <v>1</v>
      </c>
      <c r="AF4573" s="21">
        <v>9</v>
      </c>
      <c r="AG4573" s="54">
        <v>110</v>
      </c>
      <c r="AI4573" s="70">
        <f t="shared" si="925"/>
        <v>14.628</v>
      </c>
      <c r="AJ4573" s="71" t="s">
        <v>369</v>
      </c>
      <c r="AK4573" s="72">
        <f t="shared" si="926"/>
        <v>2.041534710262368</v>
      </c>
      <c r="AL4573" s="73">
        <f t="shared" si="927"/>
        <v>2.041534710262368</v>
      </c>
    </row>
    <row r="4574" spans="1:38" hidden="1">
      <c r="A4574" s="47" t="s">
        <v>292</v>
      </c>
      <c r="B4574" s="54" t="s">
        <v>40</v>
      </c>
      <c r="C4574" s="57">
        <v>40389</v>
      </c>
      <c r="D4574" s="49">
        <v>2010</v>
      </c>
      <c r="E4574" s="55">
        <v>0.4513888888888889</v>
      </c>
      <c r="F4574" s="55">
        <v>0.47152777777777777</v>
      </c>
      <c r="G4574" s="55">
        <f t="shared" si="928"/>
        <v>2.0138888888888873E-2</v>
      </c>
      <c r="H4574" s="21">
        <v>2</v>
      </c>
      <c r="I4574" s="56">
        <v>2</v>
      </c>
      <c r="J4574" s="56">
        <v>2</v>
      </c>
      <c r="K4574" s="56">
        <v>2</v>
      </c>
      <c r="L4574" s="14" t="s">
        <v>99</v>
      </c>
      <c r="M4574" s="47" t="s">
        <v>244</v>
      </c>
      <c r="N4574" s="47">
        <v>2</v>
      </c>
      <c r="O4574" s="47">
        <f t="shared" si="917"/>
        <v>26.4</v>
      </c>
      <c r="P4574" s="52">
        <v>8</v>
      </c>
      <c r="Q4574" s="52">
        <f t="shared" si="918"/>
        <v>25.08</v>
      </c>
      <c r="R4574" s="21">
        <v>7.6</v>
      </c>
      <c r="S4574" s="21">
        <f t="shared" si="919"/>
        <v>26.4</v>
      </c>
      <c r="T4574" s="21">
        <v>8</v>
      </c>
      <c r="U4574" s="21" t="s">
        <v>43</v>
      </c>
      <c r="V4574" s="21" t="s">
        <v>43</v>
      </c>
      <c r="W4574" s="53">
        <v>27.87368</v>
      </c>
      <c r="X4574" s="53">
        <v>-115.16587</v>
      </c>
      <c r="Y4574" s="67">
        <f t="shared" si="920"/>
        <v>62.6</v>
      </c>
      <c r="Z4574" s="56">
        <v>17</v>
      </c>
      <c r="AA4574" s="21">
        <v>9</v>
      </c>
      <c r="AB4574" s="54" t="s">
        <v>44</v>
      </c>
      <c r="AC4574" s="21">
        <v>4</v>
      </c>
      <c r="AD4574" s="51">
        <v>12</v>
      </c>
      <c r="AE4574" s="51">
        <v>1</v>
      </c>
      <c r="AF4574" s="21">
        <v>13</v>
      </c>
      <c r="AG4574" s="54">
        <v>110</v>
      </c>
      <c r="AI4574" s="70">
        <f t="shared" si="925"/>
        <v>9.6649999999999991</v>
      </c>
      <c r="AJ4574" s="71" t="s">
        <v>369</v>
      </c>
      <c r="AK4574" s="72">
        <f t="shared" si="926"/>
        <v>0.82374690124645178</v>
      </c>
      <c r="AL4574" s="73">
        <f t="shared" si="927"/>
        <v>0.82374690124645178</v>
      </c>
    </row>
    <row r="4575" spans="1:38" hidden="1">
      <c r="A4575" s="47" t="s">
        <v>292</v>
      </c>
      <c r="B4575" s="54" t="s">
        <v>40</v>
      </c>
      <c r="C4575" s="57">
        <v>40389</v>
      </c>
      <c r="D4575" s="49">
        <v>2010</v>
      </c>
      <c r="E4575" s="55">
        <v>0.4513888888888889</v>
      </c>
      <c r="F4575" s="55">
        <v>0.47152777777777777</v>
      </c>
      <c r="G4575" s="55">
        <f t="shared" si="928"/>
        <v>2.0138888888888873E-2</v>
      </c>
      <c r="H4575" s="21">
        <v>2</v>
      </c>
      <c r="I4575" s="56">
        <v>2</v>
      </c>
      <c r="J4575" s="56">
        <v>2</v>
      </c>
      <c r="K4575" s="56">
        <v>2</v>
      </c>
      <c r="L4575" s="14" t="s">
        <v>99</v>
      </c>
      <c r="M4575" s="47" t="s">
        <v>244</v>
      </c>
      <c r="N4575" s="47">
        <v>2</v>
      </c>
      <c r="O4575" s="47">
        <f t="shared" si="917"/>
        <v>26.4</v>
      </c>
      <c r="P4575" s="52">
        <v>8</v>
      </c>
      <c r="Q4575" s="52">
        <f t="shared" si="918"/>
        <v>25.08</v>
      </c>
      <c r="R4575" s="21">
        <v>7.6</v>
      </c>
      <c r="S4575" s="21">
        <f t="shared" si="919"/>
        <v>26.4</v>
      </c>
      <c r="T4575" s="21">
        <v>8</v>
      </c>
      <c r="U4575" s="21" t="s">
        <v>43</v>
      </c>
      <c r="V4575" s="21" t="s">
        <v>43</v>
      </c>
      <c r="W4575" s="53">
        <v>27.87368</v>
      </c>
      <c r="X4575" s="53">
        <v>-115.16587</v>
      </c>
      <c r="Y4575" s="67">
        <f t="shared" si="920"/>
        <v>62.6</v>
      </c>
      <c r="Z4575" s="56">
        <v>17</v>
      </c>
      <c r="AA4575" s="21">
        <v>9</v>
      </c>
      <c r="AB4575" s="54" t="s">
        <v>44</v>
      </c>
      <c r="AC4575" s="21">
        <v>4</v>
      </c>
      <c r="AD4575" s="51">
        <v>17</v>
      </c>
      <c r="AE4575" s="51">
        <v>1</v>
      </c>
      <c r="AF4575" s="21">
        <v>13</v>
      </c>
      <c r="AG4575" s="54">
        <v>110</v>
      </c>
      <c r="AI4575" s="70">
        <f t="shared" si="925"/>
        <v>13.209999999999999</v>
      </c>
      <c r="AJ4575" s="71" t="s">
        <v>369</v>
      </c>
      <c r="AK4575" s="72">
        <f t="shared" si="926"/>
        <v>1.6329725885917237</v>
      </c>
      <c r="AL4575" s="73">
        <f t="shared" si="927"/>
        <v>1.6329725885917237</v>
      </c>
    </row>
    <row r="4576" spans="1:38" hidden="1">
      <c r="A4576" s="47" t="s">
        <v>292</v>
      </c>
      <c r="B4576" s="54" t="s">
        <v>40</v>
      </c>
      <c r="C4576" s="57">
        <v>40389</v>
      </c>
      <c r="D4576" s="49">
        <v>2010</v>
      </c>
      <c r="E4576" s="55">
        <v>0.4513888888888889</v>
      </c>
      <c r="F4576" s="55">
        <v>0.47152777777777777</v>
      </c>
      <c r="G4576" s="55">
        <f t="shared" si="928"/>
        <v>2.0138888888888873E-2</v>
      </c>
      <c r="H4576" s="21">
        <v>2</v>
      </c>
      <c r="I4576" s="56">
        <v>2</v>
      </c>
      <c r="J4576" s="56">
        <v>2</v>
      </c>
      <c r="K4576" s="56">
        <v>2</v>
      </c>
      <c r="L4576" s="14" t="s">
        <v>99</v>
      </c>
      <c r="M4576" s="47" t="s">
        <v>244</v>
      </c>
      <c r="N4576" s="47">
        <v>2</v>
      </c>
      <c r="O4576" s="47">
        <f t="shared" si="917"/>
        <v>26.4</v>
      </c>
      <c r="P4576" s="52">
        <v>8</v>
      </c>
      <c r="Q4576" s="52">
        <f t="shared" si="918"/>
        <v>25.08</v>
      </c>
      <c r="R4576" s="21">
        <v>7.6</v>
      </c>
      <c r="S4576" s="21">
        <f t="shared" si="919"/>
        <v>26.4</v>
      </c>
      <c r="T4576" s="21">
        <v>8</v>
      </c>
      <c r="U4576" s="21" t="s">
        <v>43</v>
      </c>
      <c r="V4576" s="21" t="s">
        <v>43</v>
      </c>
      <c r="W4576" s="53">
        <v>27.87368</v>
      </c>
      <c r="X4576" s="53">
        <v>-115.16587</v>
      </c>
      <c r="Y4576" s="67">
        <f t="shared" si="920"/>
        <v>62.6</v>
      </c>
      <c r="Z4576" s="56">
        <v>17</v>
      </c>
      <c r="AA4576" s="21">
        <v>9</v>
      </c>
      <c r="AB4576" s="54" t="s">
        <v>44</v>
      </c>
      <c r="AC4576" s="21">
        <v>5</v>
      </c>
      <c r="AD4576" s="51">
        <v>17</v>
      </c>
      <c r="AE4576" s="51">
        <v>1</v>
      </c>
      <c r="AF4576" s="21">
        <v>17</v>
      </c>
      <c r="AG4576" s="54">
        <v>110</v>
      </c>
      <c r="AI4576" s="70">
        <f t="shared" si="925"/>
        <v>13.209999999999999</v>
      </c>
      <c r="AJ4576" s="71" t="s">
        <v>369</v>
      </c>
      <c r="AK4576" s="72">
        <f t="shared" si="926"/>
        <v>1.6329725885917237</v>
      </c>
      <c r="AL4576" s="73">
        <f t="shared" si="927"/>
        <v>1.6329725885917237</v>
      </c>
    </row>
    <row r="4577" spans="1:38" hidden="1">
      <c r="A4577" s="47" t="s">
        <v>292</v>
      </c>
      <c r="B4577" s="54" t="s">
        <v>40</v>
      </c>
      <c r="C4577" s="57">
        <v>40389</v>
      </c>
      <c r="D4577" s="49">
        <v>2010</v>
      </c>
      <c r="E4577" s="55">
        <v>0.4513888888888889</v>
      </c>
      <c r="F4577" s="55">
        <v>0.47152777777777777</v>
      </c>
      <c r="G4577" s="55">
        <f t="shared" si="928"/>
        <v>2.0138888888888873E-2</v>
      </c>
      <c r="H4577" s="21">
        <v>2</v>
      </c>
      <c r="I4577" s="56">
        <v>2</v>
      </c>
      <c r="J4577" s="56">
        <v>2</v>
      </c>
      <c r="K4577" s="56">
        <v>2</v>
      </c>
      <c r="L4577" s="14" t="s">
        <v>99</v>
      </c>
      <c r="M4577" s="47" t="s">
        <v>244</v>
      </c>
      <c r="N4577" s="47">
        <v>2</v>
      </c>
      <c r="O4577" s="47">
        <f t="shared" si="917"/>
        <v>26.4</v>
      </c>
      <c r="P4577" s="52">
        <v>8</v>
      </c>
      <c r="Q4577" s="52">
        <f t="shared" si="918"/>
        <v>25.08</v>
      </c>
      <c r="R4577" s="21">
        <v>7.6</v>
      </c>
      <c r="S4577" s="21">
        <f t="shared" si="919"/>
        <v>26.4</v>
      </c>
      <c r="T4577" s="21">
        <v>8</v>
      </c>
      <c r="U4577" s="21" t="s">
        <v>43</v>
      </c>
      <c r="V4577" s="21" t="s">
        <v>43</v>
      </c>
      <c r="W4577" s="53">
        <v>27.87368</v>
      </c>
      <c r="X4577" s="53">
        <v>-115.16587</v>
      </c>
      <c r="Y4577" s="67">
        <f t="shared" si="920"/>
        <v>62.6</v>
      </c>
      <c r="Z4577" s="56">
        <v>17</v>
      </c>
      <c r="AA4577" s="21">
        <v>9</v>
      </c>
      <c r="AB4577" s="54" t="s">
        <v>44</v>
      </c>
      <c r="AC4577" s="21">
        <v>6</v>
      </c>
      <c r="AD4577" s="51">
        <v>11</v>
      </c>
      <c r="AE4577" s="51">
        <v>1</v>
      </c>
      <c r="AF4577" s="21">
        <v>18</v>
      </c>
      <c r="AG4577" s="54">
        <v>110</v>
      </c>
      <c r="AI4577" s="70">
        <f t="shared" si="925"/>
        <v>8.9559999999999995</v>
      </c>
      <c r="AJ4577" s="71" t="s">
        <v>369</v>
      </c>
      <c r="AK4577" s="72">
        <f t="shared" si="926"/>
        <v>0.69715856935839871</v>
      </c>
      <c r="AL4577" s="73">
        <f t="shared" si="927"/>
        <v>0.69715856935839871</v>
      </c>
    </row>
    <row r="4578" spans="1:38" hidden="1">
      <c r="A4578" s="47" t="s">
        <v>292</v>
      </c>
      <c r="B4578" s="54" t="s">
        <v>40</v>
      </c>
      <c r="C4578" s="57">
        <v>40389</v>
      </c>
      <c r="D4578" s="49">
        <v>2010</v>
      </c>
      <c r="E4578" s="55">
        <v>0.4513888888888889</v>
      </c>
      <c r="F4578" s="55">
        <v>0.47152777777777777</v>
      </c>
      <c r="G4578" s="55">
        <f t="shared" si="928"/>
        <v>2.0138888888888873E-2</v>
      </c>
      <c r="H4578" s="21">
        <v>2</v>
      </c>
      <c r="I4578" s="56">
        <v>2</v>
      </c>
      <c r="J4578" s="56">
        <v>2</v>
      </c>
      <c r="K4578" s="56">
        <v>2</v>
      </c>
      <c r="L4578" s="14" t="s">
        <v>99</v>
      </c>
      <c r="M4578" s="47" t="s">
        <v>244</v>
      </c>
      <c r="N4578" s="47">
        <v>2</v>
      </c>
      <c r="O4578" s="47">
        <f t="shared" si="917"/>
        <v>26.4</v>
      </c>
      <c r="P4578" s="52">
        <v>8</v>
      </c>
      <c r="Q4578" s="52">
        <f t="shared" si="918"/>
        <v>25.08</v>
      </c>
      <c r="R4578" s="21">
        <v>7.6</v>
      </c>
      <c r="S4578" s="21">
        <f t="shared" si="919"/>
        <v>26.4</v>
      </c>
      <c r="T4578" s="21">
        <v>8</v>
      </c>
      <c r="U4578" s="21" t="s">
        <v>43</v>
      </c>
      <c r="V4578" s="21" t="s">
        <v>43</v>
      </c>
      <c r="W4578" s="53">
        <v>27.87368</v>
      </c>
      <c r="X4578" s="53">
        <v>-115.16587</v>
      </c>
      <c r="Y4578" s="67">
        <f t="shared" si="920"/>
        <v>62.6</v>
      </c>
      <c r="Z4578" s="56">
        <v>17</v>
      </c>
      <c r="AA4578" s="21">
        <v>9</v>
      </c>
      <c r="AB4578" s="54" t="s">
        <v>44</v>
      </c>
      <c r="AC4578" s="21">
        <v>7</v>
      </c>
      <c r="AD4578" s="51">
        <v>9</v>
      </c>
      <c r="AE4578" s="51">
        <v>1</v>
      </c>
      <c r="AF4578" s="21">
        <v>20</v>
      </c>
      <c r="AG4578" s="54">
        <v>110</v>
      </c>
      <c r="AI4578" s="70">
        <f t="shared" si="925"/>
        <v>7.5379999999999994</v>
      </c>
      <c r="AJ4578" s="71" t="s">
        <v>369</v>
      </c>
      <c r="AK4578" s="72">
        <f t="shared" si="926"/>
        <v>0.47796121404284658</v>
      </c>
      <c r="AL4578" s="73">
        <f t="shared" si="927"/>
        <v>0.47796121404284658</v>
      </c>
    </row>
    <row r="4579" spans="1:38" hidden="1">
      <c r="A4579" s="47" t="s">
        <v>292</v>
      </c>
      <c r="B4579" s="54" t="s">
        <v>40</v>
      </c>
      <c r="C4579" s="57">
        <v>40389</v>
      </c>
      <c r="D4579" s="49">
        <v>2010</v>
      </c>
      <c r="E4579" s="55">
        <v>0.4513888888888889</v>
      </c>
      <c r="F4579" s="55">
        <v>0.47152777777777777</v>
      </c>
      <c r="G4579" s="55">
        <f t="shared" si="928"/>
        <v>2.0138888888888873E-2</v>
      </c>
      <c r="H4579" s="21">
        <v>2</v>
      </c>
      <c r="I4579" s="56">
        <v>2</v>
      </c>
      <c r="J4579" s="56">
        <v>2</v>
      </c>
      <c r="K4579" s="56">
        <v>2</v>
      </c>
      <c r="L4579" s="14" t="s">
        <v>99</v>
      </c>
      <c r="M4579" s="47" t="s">
        <v>244</v>
      </c>
      <c r="N4579" s="47">
        <v>2</v>
      </c>
      <c r="O4579" s="47">
        <f t="shared" si="917"/>
        <v>26.4</v>
      </c>
      <c r="P4579" s="52">
        <v>8</v>
      </c>
      <c r="Q4579" s="52">
        <f t="shared" si="918"/>
        <v>25.08</v>
      </c>
      <c r="R4579" s="21">
        <v>7.6</v>
      </c>
      <c r="S4579" s="21">
        <f t="shared" si="919"/>
        <v>26.4</v>
      </c>
      <c r="T4579" s="21">
        <v>8</v>
      </c>
      <c r="U4579" s="21" t="s">
        <v>43</v>
      </c>
      <c r="V4579" s="21" t="s">
        <v>43</v>
      </c>
      <c r="W4579" s="53">
        <v>27.87368</v>
      </c>
      <c r="X4579" s="53">
        <v>-115.16587</v>
      </c>
      <c r="Y4579" s="67">
        <f t="shared" si="920"/>
        <v>62.6</v>
      </c>
      <c r="Z4579" s="56">
        <v>17</v>
      </c>
      <c r="AA4579" s="21">
        <v>9</v>
      </c>
      <c r="AB4579" s="54" t="s">
        <v>44</v>
      </c>
      <c r="AC4579" s="21">
        <v>7</v>
      </c>
      <c r="AD4579" s="51">
        <v>17</v>
      </c>
      <c r="AE4579" s="51">
        <v>1</v>
      </c>
      <c r="AF4579" s="21">
        <v>20</v>
      </c>
      <c r="AG4579" s="54">
        <v>110</v>
      </c>
      <c r="AI4579" s="70">
        <f t="shared" si="925"/>
        <v>13.209999999999999</v>
      </c>
      <c r="AJ4579" s="71" t="s">
        <v>369</v>
      </c>
      <c r="AK4579" s="72">
        <f t="shared" si="926"/>
        <v>1.6329725885917237</v>
      </c>
      <c r="AL4579" s="73">
        <f t="shared" si="927"/>
        <v>1.6329725885917237</v>
      </c>
    </row>
    <row r="4580" spans="1:38" hidden="1">
      <c r="A4580" s="47" t="s">
        <v>292</v>
      </c>
      <c r="B4580" s="54" t="s">
        <v>40</v>
      </c>
      <c r="C4580" s="57">
        <v>40389</v>
      </c>
      <c r="D4580" s="49">
        <v>2010</v>
      </c>
      <c r="E4580" s="55">
        <v>0.4513888888888889</v>
      </c>
      <c r="F4580" s="55">
        <v>0.47152777777777777</v>
      </c>
      <c r="G4580" s="55">
        <f t="shared" si="928"/>
        <v>2.0138888888888873E-2</v>
      </c>
      <c r="H4580" s="21">
        <v>2</v>
      </c>
      <c r="I4580" s="56">
        <v>2</v>
      </c>
      <c r="J4580" s="56">
        <v>2</v>
      </c>
      <c r="K4580" s="56">
        <v>2</v>
      </c>
      <c r="L4580" s="14" t="s">
        <v>99</v>
      </c>
      <c r="M4580" s="47" t="s">
        <v>244</v>
      </c>
      <c r="N4580" s="47">
        <v>2</v>
      </c>
      <c r="O4580" s="47">
        <f t="shared" si="917"/>
        <v>26.4</v>
      </c>
      <c r="P4580" s="52">
        <v>8</v>
      </c>
      <c r="Q4580" s="52">
        <f t="shared" si="918"/>
        <v>25.08</v>
      </c>
      <c r="R4580" s="21">
        <v>7.6</v>
      </c>
      <c r="S4580" s="21">
        <f t="shared" si="919"/>
        <v>26.4</v>
      </c>
      <c r="T4580" s="21">
        <v>8</v>
      </c>
      <c r="U4580" s="21" t="s">
        <v>43</v>
      </c>
      <c r="V4580" s="21" t="s">
        <v>43</v>
      </c>
      <c r="W4580" s="53">
        <v>27.87368</v>
      </c>
      <c r="X4580" s="53">
        <v>-115.16587</v>
      </c>
      <c r="Y4580" s="67">
        <f t="shared" si="920"/>
        <v>62.6</v>
      </c>
      <c r="Z4580" s="56">
        <v>17</v>
      </c>
      <c r="AA4580" s="21">
        <v>9</v>
      </c>
      <c r="AB4580" s="54" t="s">
        <v>44</v>
      </c>
      <c r="AC4580" s="21">
        <v>8</v>
      </c>
      <c r="AD4580" s="51">
        <v>11</v>
      </c>
      <c r="AE4580" s="51">
        <v>1</v>
      </c>
      <c r="AF4580" s="21">
        <v>24</v>
      </c>
      <c r="AG4580" s="54">
        <v>110</v>
      </c>
      <c r="AI4580" s="70">
        <f t="shared" si="925"/>
        <v>8.9559999999999995</v>
      </c>
      <c r="AJ4580" s="71" t="s">
        <v>369</v>
      </c>
      <c r="AK4580" s="72">
        <f t="shared" si="926"/>
        <v>0.69715856935839871</v>
      </c>
      <c r="AL4580" s="73">
        <f t="shared" si="927"/>
        <v>0.69715856935839871</v>
      </c>
    </row>
    <row r="4581" spans="1:38" hidden="1">
      <c r="A4581" s="47" t="s">
        <v>292</v>
      </c>
      <c r="B4581" s="54" t="s">
        <v>40</v>
      </c>
      <c r="C4581" s="57">
        <v>40389</v>
      </c>
      <c r="D4581" s="49">
        <v>2010</v>
      </c>
      <c r="E4581" s="55">
        <v>0.4513888888888889</v>
      </c>
      <c r="F4581" s="55">
        <v>0.47152777777777777</v>
      </c>
      <c r="G4581" s="55">
        <f t="shared" si="928"/>
        <v>2.0138888888888873E-2</v>
      </c>
      <c r="H4581" s="21">
        <v>2</v>
      </c>
      <c r="I4581" s="56">
        <v>2</v>
      </c>
      <c r="J4581" s="56">
        <v>2</v>
      </c>
      <c r="K4581" s="56">
        <v>2</v>
      </c>
      <c r="L4581" s="14" t="s">
        <v>99</v>
      </c>
      <c r="M4581" s="47" t="s">
        <v>244</v>
      </c>
      <c r="N4581" s="47">
        <v>2</v>
      </c>
      <c r="O4581" s="47">
        <f t="shared" si="917"/>
        <v>26.4</v>
      </c>
      <c r="P4581" s="52">
        <v>8</v>
      </c>
      <c r="Q4581" s="52">
        <f t="shared" si="918"/>
        <v>25.08</v>
      </c>
      <c r="R4581" s="21">
        <v>7.6</v>
      </c>
      <c r="S4581" s="21">
        <f t="shared" si="919"/>
        <v>26.4</v>
      </c>
      <c r="T4581" s="21">
        <v>8</v>
      </c>
      <c r="U4581" s="21" t="s">
        <v>43</v>
      </c>
      <c r="V4581" s="21" t="s">
        <v>43</v>
      </c>
      <c r="W4581" s="53">
        <v>27.87368</v>
      </c>
      <c r="X4581" s="53">
        <v>-115.16587</v>
      </c>
      <c r="Y4581" s="67">
        <f t="shared" si="920"/>
        <v>62.6</v>
      </c>
      <c r="Z4581" s="56">
        <v>17</v>
      </c>
      <c r="AA4581" s="21">
        <v>9</v>
      </c>
      <c r="AB4581" s="54" t="s">
        <v>44</v>
      </c>
      <c r="AC4581" s="21">
        <v>8</v>
      </c>
      <c r="AD4581" s="51">
        <v>17</v>
      </c>
      <c r="AE4581" s="51">
        <v>1</v>
      </c>
      <c r="AF4581" s="21">
        <v>24</v>
      </c>
      <c r="AG4581" s="54">
        <v>110</v>
      </c>
      <c r="AI4581" s="70">
        <f t="shared" si="925"/>
        <v>13.209999999999999</v>
      </c>
      <c r="AJ4581" s="71" t="s">
        <v>369</v>
      </c>
      <c r="AK4581" s="72">
        <f t="shared" si="926"/>
        <v>1.6329725885917237</v>
      </c>
      <c r="AL4581" s="73">
        <f t="shared" si="927"/>
        <v>1.6329725885917237</v>
      </c>
    </row>
    <row r="4582" spans="1:38" hidden="1">
      <c r="A4582" s="47" t="s">
        <v>293</v>
      </c>
      <c r="B4582" s="54" t="s">
        <v>40</v>
      </c>
      <c r="C4582" s="57">
        <v>40390</v>
      </c>
      <c r="D4582" s="49">
        <v>2010</v>
      </c>
      <c r="E4582" s="55">
        <v>0.38680555555555557</v>
      </c>
      <c r="F4582" s="55">
        <v>0.40416666666666662</v>
      </c>
      <c r="G4582" s="55">
        <f>F4582-E4582</f>
        <v>1.7361111111111049E-2</v>
      </c>
      <c r="H4582" s="21">
        <v>2</v>
      </c>
      <c r="I4582" s="56">
        <v>1</v>
      </c>
      <c r="J4582" s="56">
        <v>3</v>
      </c>
      <c r="K4582" s="56">
        <v>3</v>
      </c>
      <c r="L4582" s="14" t="s">
        <v>99</v>
      </c>
      <c r="M4582" s="47" t="s">
        <v>244</v>
      </c>
      <c r="N4582" s="47">
        <v>2</v>
      </c>
      <c r="O4582" s="47">
        <f>P4582*3.3</f>
        <v>53.459999999999994</v>
      </c>
      <c r="P4582" s="52">
        <v>16.2</v>
      </c>
      <c r="Q4582" s="52">
        <f>R4582*3.3</f>
        <v>52.8</v>
      </c>
      <c r="R4582" s="21">
        <v>16</v>
      </c>
      <c r="S4582" s="21">
        <f>T4582*3.3</f>
        <v>53.459999999999994</v>
      </c>
      <c r="T4582" s="21">
        <v>16.2</v>
      </c>
      <c r="U4582" s="21" t="s">
        <v>43</v>
      </c>
      <c r="V4582" s="21" t="s">
        <v>43</v>
      </c>
      <c r="W4582" s="53">
        <v>27.87828</v>
      </c>
      <c r="X4582" s="53">
        <v>-115.1664</v>
      </c>
      <c r="Y4582" s="67">
        <f>(Z4582*1.8)+32</f>
        <v>57.2</v>
      </c>
      <c r="Z4582" s="56">
        <v>14</v>
      </c>
      <c r="AA4582" s="21">
        <v>6</v>
      </c>
      <c r="AB4582" s="54" t="s">
        <v>44</v>
      </c>
      <c r="AC4582" s="21">
        <v>1</v>
      </c>
      <c r="AD4582" s="51">
        <v>15</v>
      </c>
      <c r="AE4582" s="51">
        <v>1</v>
      </c>
      <c r="AF4582" s="21">
        <v>4</v>
      </c>
      <c r="AG4582" s="54">
        <v>300</v>
      </c>
      <c r="AI4582" s="70">
        <f t="shared" si="925"/>
        <v>11.792</v>
      </c>
      <c r="AJ4582" s="71" t="s">
        <v>369</v>
      </c>
      <c r="AK4582" s="72">
        <f t="shared" si="926"/>
        <v>1.2734394051640829</v>
      </c>
      <c r="AL4582" s="73">
        <f t="shared" si="927"/>
        <v>1.2734394051640829</v>
      </c>
    </row>
    <row r="4583" spans="1:38" hidden="1">
      <c r="A4583" s="47" t="s">
        <v>293</v>
      </c>
      <c r="B4583" s="54" t="s">
        <v>40</v>
      </c>
      <c r="C4583" s="57">
        <v>40390</v>
      </c>
      <c r="D4583" s="49">
        <v>2010</v>
      </c>
      <c r="E4583" s="55">
        <v>0.38680555555555557</v>
      </c>
      <c r="F4583" s="55">
        <v>0.40416666666666662</v>
      </c>
      <c r="G4583" s="55">
        <f t="shared" ref="G4583:G4601" si="929">F4583-E4583</f>
        <v>1.7361111111111049E-2</v>
      </c>
      <c r="H4583" s="21">
        <v>2</v>
      </c>
      <c r="I4583" s="56">
        <v>1</v>
      </c>
      <c r="J4583" s="56">
        <v>3</v>
      </c>
      <c r="K4583" s="56">
        <v>3</v>
      </c>
      <c r="L4583" s="14" t="s">
        <v>99</v>
      </c>
      <c r="M4583" s="47" t="s">
        <v>244</v>
      </c>
      <c r="N4583" s="47">
        <v>2</v>
      </c>
      <c r="O4583" s="47">
        <f t="shared" ref="O4583:O4601" si="930">P4583*3.3</f>
        <v>53.459999999999994</v>
      </c>
      <c r="P4583" s="52">
        <v>16.2</v>
      </c>
      <c r="Q4583" s="52">
        <f t="shared" ref="Q4583:Q4601" si="931">R4583*3.3</f>
        <v>52.8</v>
      </c>
      <c r="R4583" s="21">
        <v>16</v>
      </c>
      <c r="S4583" s="21">
        <f t="shared" ref="S4583:S4601" si="932">T4583*3.3</f>
        <v>53.459999999999994</v>
      </c>
      <c r="T4583" s="21">
        <v>16.2</v>
      </c>
      <c r="U4583" s="21" t="s">
        <v>43</v>
      </c>
      <c r="V4583" s="21" t="s">
        <v>43</v>
      </c>
      <c r="W4583" s="53">
        <v>27.87828</v>
      </c>
      <c r="X4583" s="53">
        <v>-115.1664</v>
      </c>
      <c r="Y4583" s="67">
        <f t="shared" ref="Y4583:Y4601" si="933">(Z4583*1.8)+32</f>
        <v>57.2</v>
      </c>
      <c r="Z4583" s="56">
        <v>14</v>
      </c>
      <c r="AA4583" s="21">
        <v>6</v>
      </c>
      <c r="AB4583" s="54" t="s">
        <v>44</v>
      </c>
      <c r="AC4583" s="21">
        <v>1</v>
      </c>
      <c r="AD4583" s="51">
        <v>19</v>
      </c>
      <c r="AE4583" s="51">
        <v>1</v>
      </c>
      <c r="AF4583" s="21">
        <v>4</v>
      </c>
      <c r="AG4583" s="54">
        <v>300</v>
      </c>
      <c r="AI4583" s="70">
        <f t="shared" si="925"/>
        <v>14.628</v>
      </c>
      <c r="AJ4583" s="71" t="s">
        <v>369</v>
      </c>
      <c r="AK4583" s="72">
        <f t="shared" si="926"/>
        <v>2.041534710262368</v>
      </c>
      <c r="AL4583" s="73">
        <f t="shared" si="927"/>
        <v>2.041534710262368</v>
      </c>
    </row>
    <row r="4584" spans="1:38" hidden="1">
      <c r="A4584" s="47" t="s">
        <v>293</v>
      </c>
      <c r="B4584" s="54" t="s">
        <v>40</v>
      </c>
      <c r="C4584" s="57">
        <v>40390</v>
      </c>
      <c r="D4584" s="49">
        <v>2010</v>
      </c>
      <c r="E4584" s="55">
        <v>0.38680555555555557</v>
      </c>
      <c r="F4584" s="55">
        <v>0.40416666666666662</v>
      </c>
      <c r="G4584" s="55">
        <f t="shared" si="929"/>
        <v>1.7361111111111049E-2</v>
      </c>
      <c r="H4584" s="21">
        <v>2</v>
      </c>
      <c r="I4584" s="56">
        <v>1</v>
      </c>
      <c r="J4584" s="56">
        <v>3</v>
      </c>
      <c r="K4584" s="56">
        <v>3</v>
      </c>
      <c r="L4584" s="14" t="s">
        <v>99</v>
      </c>
      <c r="M4584" s="47" t="s">
        <v>244</v>
      </c>
      <c r="N4584" s="47">
        <v>2</v>
      </c>
      <c r="O4584" s="47">
        <f t="shared" si="930"/>
        <v>53.459999999999994</v>
      </c>
      <c r="P4584" s="52">
        <v>16.2</v>
      </c>
      <c r="Q4584" s="52">
        <f t="shared" si="931"/>
        <v>52.8</v>
      </c>
      <c r="R4584" s="21">
        <v>16</v>
      </c>
      <c r="S4584" s="21">
        <f t="shared" si="932"/>
        <v>53.459999999999994</v>
      </c>
      <c r="T4584" s="21">
        <v>16.2</v>
      </c>
      <c r="U4584" s="21" t="s">
        <v>43</v>
      </c>
      <c r="V4584" s="21" t="s">
        <v>43</v>
      </c>
      <c r="W4584" s="53">
        <v>27.87828</v>
      </c>
      <c r="X4584" s="53">
        <v>-115.1664</v>
      </c>
      <c r="Y4584" s="67">
        <f t="shared" si="933"/>
        <v>57.2</v>
      </c>
      <c r="Z4584" s="56">
        <v>14</v>
      </c>
      <c r="AA4584" s="21">
        <v>6</v>
      </c>
      <c r="AB4584" s="54" t="s">
        <v>44</v>
      </c>
      <c r="AC4584" s="21">
        <v>2</v>
      </c>
      <c r="AD4584" s="51">
        <v>20</v>
      </c>
      <c r="AE4584" s="51">
        <v>1</v>
      </c>
      <c r="AF4584" s="21">
        <v>6</v>
      </c>
      <c r="AG4584" s="54">
        <v>300</v>
      </c>
      <c r="AI4584" s="70">
        <f t="shared" si="925"/>
        <v>15.337</v>
      </c>
      <c r="AJ4584" s="71" t="s">
        <v>369</v>
      </c>
      <c r="AK4584" s="72">
        <f t="shared" si="926"/>
        <v>2.2645047633742106</v>
      </c>
      <c r="AL4584" s="73">
        <f t="shared" si="927"/>
        <v>2.2645047633742106</v>
      </c>
    </row>
    <row r="4585" spans="1:38" hidden="1">
      <c r="A4585" s="47" t="s">
        <v>293</v>
      </c>
      <c r="B4585" s="54" t="s">
        <v>40</v>
      </c>
      <c r="C4585" s="57">
        <v>40390</v>
      </c>
      <c r="D4585" s="49">
        <v>2010</v>
      </c>
      <c r="E4585" s="55">
        <v>0.38680555555555557</v>
      </c>
      <c r="F4585" s="55">
        <v>0.40416666666666662</v>
      </c>
      <c r="G4585" s="55">
        <f t="shared" si="929"/>
        <v>1.7361111111111049E-2</v>
      </c>
      <c r="H4585" s="21">
        <v>2</v>
      </c>
      <c r="I4585" s="56">
        <v>1</v>
      </c>
      <c r="J4585" s="56">
        <v>3</v>
      </c>
      <c r="K4585" s="56">
        <v>3</v>
      </c>
      <c r="L4585" s="14" t="s">
        <v>99</v>
      </c>
      <c r="M4585" s="47" t="s">
        <v>244</v>
      </c>
      <c r="N4585" s="47">
        <v>2</v>
      </c>
      <c r="O4585" s="47">
        <f t="shared" si="930"/>
        <v>53.459999999999994</v>
      </c>
      <c r="P4585" s="52">
        <v>16.2</v>
      </c>
      <c r="Q4585" s="52">
        <f t="shared" si="931"/>
        <v>52.8</v>
      </c>
      <c r="R4585" s="21">
        <v>16</v>
      </c>
      <c r="S4585" s="21">
        <f t="shared" si="932"/>
        <v>53.459999999999994</v>
      </c>
      <c r="T4585" s="21">
        <v>16.2</v>
      </c>
      <c r="U4585" s="21" t="s">
        <v>43</v>
      </c>
      <c r="V4585" s="21" t="s">
        <v>43</v>
      </c>
      <c r="W4585" s="53">
        <v>27.87828</v>
      </c>
      <c r="X4585" s="53">
        <v>-115.1664</v>
      </c>
      <c r="Y4585" s="67">
        <f t="shared" si="933"/>
        <v>57.2</v>
      </c>
      <c r="Z4585" s="56">
        <v>14</v>
      </c>
      <c r="AA4585" s="21">
        <v>6</v>
      </c>
      <c r="AB4585" s="54" t="s">
        <v>44</v>
      </c>
      <c r="AC4585" s="21">
        <v>3</v>
      </c>
      <c r="AD4585" s="51">
        <v>20</v>
      </c>
      <c r="AE4585" s="51">
        <v>1</v>
      </c>
      <c r="AF4585" s="21">
        <v>7</v>
      </c>
      <c r="AG4585" s="54">
        <v>300</v>
      </c>
      <c r="AI4585" s="70">
        <f t="shared" si="925"/>
        <v>15.337</v>
      </c>
      <c r="AJ4585" s="71" t="s">
        <v>369</v>
      </c>
      <c r="AK4585" s="72">
        <f t="shared" si="926"/>
        <v>2.2645047633742106</v>
      </c>
      <c r="AL4585" s="73">
        <f t="shared" si="927"/>
        <v>2.2645047633742106</v>
      </c>
    </row>
    <row r="4586" spans="1:38" hidden="1">
      <c r="A4586" s="47" t="s">
        <v>293</v>
      </c>
      <c r="B4586" s="54" t="s">
        <v>40</v>
      </c>
      <c r="C4586" s="57">
        <v>40390</v>
      </c>
      <c r="D4586" s="49">
        <v>2010</v>
      </c>
      <c r="E4586" s="55">
        <v>0.38680555555555557</v>
      </c>
      <c r="F4586" s="55">
        <v>0.40416666666666662</v>
      </c>
      <c r="G4586" s="55">
        <f t="shared" si="929"/>
        <v>1.7361111111111049E-2</v>
      </c>
      <c r="H4586" s="21">
        <v>2</v>
      </c>
      <c r="I4586" s="56">
        <v>1</v>
      </c>
      <c r="J4586" s="56">
        <v>3</v>
      </c>
      <c r="K4586" s="56">
        <v>3</v>
      </c>
      <c r="L4586" s="14" t="s">
        <v>99</v>
      </c>
      <c r="M4586" s="47" t="s">
        <v>244</v>
      </c>
      <c r="N4586" s="47">
        <v>2</v>
      </c>
      <c r="O4586" s="47">
        <f t="shared" si="930"/>
        <v>53.459999999999994</v>
      </c>
      <c r="P4586" s="52">
        <v>16.2</v>
      </c>
      <c r="Q4586" s="52">
        <f t="shared" si="931"/>
        <v>52.8</v>
      </c>
      <c r="R4586" s="21">
        <v>16</v>
      </c>
      <c r="S4586" s="21">
        <f t="shared" si="932"/>
        <v>53.459999999999994</v>
      </c>
      <c r="T4586" s="21">
        <v>16.2</v>
      </c>
      <c r="U4586" s="21" t="s">
        <v>43</v>
      </c>
      <c r="V4586" s="21" t="s">
        <v>43</v>
      </c>
      <c r="W4586" s="53">
        <v>27.87828</v>
      </c>
      <c r="X4586" s="53">
        <v>-115.1664</v>
      </c>
      <c r="Y4586" s="67">
        <f t="shared" si="933"/>
        <v>57.2</v>
      </c>
      <c r="Z4586" s="56">
        <v>14</v>
      </c>
      <c r="AA4586" s="21">
        <v>6</v>
      </c>
      <c r="AB4586" s="54" t="s">
        <v>44</v>
      </c>
      <c r="AC4586" s="21">
        <v>3</v>
      </c>
      <c r="AD4586" s="58">
        <v>20</v>
      </c>
      <c r="AE4586" s="51">
        <v>1</v>
      </c>
      <c r="AF4586" s="21">
        <v>7</v>
      </c>
      <c r="AG4586" s="54">
        <v>300</v>
      </c>
      <c r="AI4586" s="70">
        <f t="shared" si="925"/>
        <v>15.337</v>
      </c>
      <c r="AJ4586" s="71" t="s">
        <v>369</v>
      </c>
      <c r="AK4586" s="72">
        <f t="shared" si="926"/>
        <v>2.2645047633742106</v>
      </c>
      <c r="AL4586" s="73">
        <f t="shared" si="927"/>
        <v>2.2645047633742106</v>
      </c>
    </row>
    <row r="4587" spans="1:38" hidden="1">
      <c r="A4587" s="47" t="s">
        <v>293</v>
      </c>
      <c r="B4587" s="54" t="s">
        <v>40</v>
      </c>
      <c r="C4587" s="57">
        <v>40390</v>
      </c>
      <c r="D4587" s="49">
        <v>2010</v>
      </c>
      <c r="E4587" s="55">
        <v>0.38680555555555557</v>
      </c>
      <c r="F4587" s="55">
        <v>0.40416666666666662</v>
      </c>
      <c r="G4587" s="55">
        <f t="shared" si="929"/>
        <v>1.7361111111111049E-2</v>
      </c>
      <c r="H4587" s="21">
        <v>2</v>
      </c>
      <c r="I4587" s="56">
        <v>1</v>
      </c>
      <c r="J4587" s="56">
        <v>3</v>
      </c>
      <c r="K4587" s="56">
        <v>3</v>
      </c>
      <c r="L4587" s="14" t="s">
        <v>99</v>
      </c>
      <c r="M4587" s="47" t="s">
        <v>244</v>
      </c>
      <c r="N4587" s="47">
        <v>2</v>
      </c>
      <c r="O4587" s="47">
        <f t="shared" si="930"/>
        <v>53.459999999999994</v>
      </c>
      <c r="P4587" s="52">
        <v>16.2</v>
      </c>
      <c r="Q4587" s="52">
        <f t="shared" si="931"/>
        <v>52.8</v>
      </c>
      <c r="R4587" s="21">
        <v>16</v>
      </c>
      <c r="S4587" s="21">
        <f t="shared" si="932"/>
        <v>53.459999999999994</v>
      </c>
      <c r="T4587" s="21">
        <v>16.2</v>
      </c>
      <c r="U4587" s="21" t="s">
        <v>43</v>
      </c>
      <c r="V4587" s="21" t="s">
        <v>43</v>
      </c>
      <c r="W4587" s="53">
        <v>27.87828</v>
      </c>
      <c r="X4587" s="53">
        <v>-115.1664</v>
      </c>
      <c r="Y4587" s="67">
        <f t="shared" si="933"/>
        <v>57.2</v>
      </c>
      <c r="Z4587" s="56">
        <v>14</v>
      </c>
      <c r="AA4587" s="21">
        <v>6</v>
      </c>
      <c r="AB4587" s="54" t="s">
        <v>44</v>
      </c>
      <c r="AC4587" s="21">
        <v>4</v>
      </c>
      <c r="AD4587" s="58">
        <v>10</v>
      </c>
      <c r="AE4587" s="51">
        <v>1</v>
      </c>
      <c r="AF4587" s="21">
        <v>8</v>
      </c>
      <c r="AG4587" s="54">
        <v>300</v>
      </c>
      <c r="AI4587" s="70">
        <f t="shared" si="925"/>
        <v>8.2469999999999999</v>
      </c>
      <c r="AJ4587" s="71" t="s">
        <v>369</v>
      </c>
      <c r="AK4587" s="72">
        <f t="shared" si="926"/>
        <v>0.58195573469462847</v>
      </c>
      <c r="AL4587" s="73">
        <f t="shared" si="927"/>
        <v>0.58195573469462847</v>
      </c>
    </row>
    <row r="4588" spans="1:38" hidden="1">
      <c r="A4588" s="47" t="s">
        <v>293</v>
      </c>
      <c r="B4588" s="54" t="s">
        <v>40</v>
      </c>
      <c r="C4588" s="57">
        <v>40390</v>
      </c>
      <c r="D4588" s="49">
        <v>2010</v>
      </c>
      <c r="E4588" s="55">
        <v>0.38680555555555557</v>
      </c>
      <c r="F4588" s="55">
        <v>0.40416666666666662</v>
      </c>
      <c r="G4588" s="55">
        <f t="shared" si="929"/>
        <v>1.7361111111111049E-2</v>
      </c>
      <c r="H4588" s="21">
        <v>2</v>
      </c>
      <c r="I4588" s="56">
        <v>1</v>
      </c>
      <c r="J4588" s="56">
        <v>3</v>
      </c>
      <c r="K4588" s="56">
        <v>3</v>
      </c>
      <c r="L4588" s="14" t="s">
        <v>99</v>
      </c>
      <c r="M4588" s="47" t="s">
        <v>244</v>
      </c>
      <c r="N4588" s="47">
        <v>2</v>
      </c>
      <c r="O4588" s="47">
        <f t="shared" si="930"/>
        <v>53.459999999999994</v>
      </c>
      <c r="P4588" s="52">
        <v>16.2</v>
      </c>
      <c r="Q4588" s="52">
        <f t="shared" si="931"/>
        <v>52.8</v>
      </c>
      <c r="R4588" s="21">
        <v>16</v>
      </c>
      <c r="S4588" s="21">
        <f t="shared" si="932"/>
        <v>53.459999999999994</v>
      </c>
      <c r="T4588" s="21">
        <v>16.2</v>
      </c>
      <c r="U4588" s="21" t="s">
        <v>43</v>
      </c>
      <c r="V4588" s="21" t="s">
        <v>43</v>
      </c>
      <c r="W4588" s="53">
        <v>27.87828</v>
      </c>
      <c r="X4588" s="53">
        <v>-115.1664</v>
      </c>
      <c r="Y4588" s="67">
        <f t="shared" si="933"/>
        <v>57.2</v>
      </c>
      <c r="Z4588" s="56">
        <v>14</v>
      </c>
      <c r="AA4588" s="21">
        <v>6</v>
      </c>
      <c r="AB4588" s="54" t="s">
        <v>44</v>
      </c>
      <c r="AC4588" s="21">
        <v>4</v>
      </c>
      <c r="AD4588" s="58">
        <v>18</v>
      </c>
      <c r="AE4588" s="51">
        <v>1</v>
      </c>
      <c r="AF4588" s="21">
        <v>8</v>
      </c>
      <c r="AG4588" s="54">
        <v>300</v>
      </c>
      <c r="AI4588" s="70">
        <f t="shared" si="925"/>
        <v>13.918999999999999</v>
      </c>
      <c r="AJ4588" s="71" t="s">
        <v>369</v>
      </c>
      <c r="AK4588" s="72">
        <f t="shared" si="926"/>
        <v>1.8310631406548505</v>
      </c>
      <c r="AL4588" s="73">
        <f t="shared" si="927"/>
        <v>1.8310631406548505</v>
      </c>
    </row>
    <row r="4589" spans="1:38" hidden="1">
      <c r="A4589" s="47" t="s">
        <v>293</v>
      </c>
      <c r="B4589" s="54" t="s">
        <v>40</v>
      </c>
      <c r="C4589" s="57">
        <v>40390</v>
      </c>
      <c r="D4589" s="49">
        <v>2010</v>
      </c>
      <c r="E4589" s="55">
        <v>0.38680555555555557</v>
      </c>
      <c r="F4589" s="55">
        <v>0.40416666666666662</v>
      </c>
      <c r="G4589" s="55">
        <f t="shared" si="929"/>
        <v>1.7361111111111049E-2</v>
      </c>
      <c r="H4589" s="21">
        <v>2</v>
      </c>
      <c r="I4589" s="56">
        <v>1</v>
      </c>
      <c r="J4589" s="56">
        <v>3</v>
      </c>
      <c r="K4589" s="56">
        <v>3</v>
      </c>
      <c r="L4589" s="14" t="s">
        <v>99</v>
      </c>
      <c r="M4589" s="47" t="s">
        <v>244</v>
      </c>
      <c r="N4589" s="47">
        <v>2</v>
      </c>
      <c r="O4589" s="47">
        <f t="shared" si="930"/>
        <v>53.459999999999994</v>
      </c>
      <c r="P4589" s="52">
        <v>16.2</v>
      </c>
      <c r="Q4589" s="52">
        <f t="shared" si="931"/>
        <v>52.8</v>
      </c>
      <c r="R4589" s="21">
        <v>16</v>
      </c>
      <c r="S4589" s="21">
        <f t="shared" si="932"/>
        <v>53.459999999999994</v>
      </c>
      <c r="T4589" s="21">
        <v>16.2</v>
      </c>
      <c r="U4589" s="21" t="s">
        <v>43</v>
      </c>
      <c r="V4589" s="21" t="s">
        <v>43</v>
      </c>
      <c r="W4589" s="53">
        <v>27.87828</v>
      </c>
      <c r="X4589" s="53">
        <v>-115.1664</v>
      </c>
      <c r="Y4589" s="67">
        <f t="shared" si="933"/>
        <v>57.2</v>
      </c>
      <c r="Z4589" s="56">
        <v>14</v>
      </c>
      <c r="AA4589" s="21">
        <v>6</v>
      </c>
      <c r="AB4589" s="54" t="s">
        <v>44</v>
      </c>
      <c r="AC4589" s="21">
        <v>5</v>
      </c>
      <c r="AD4589" s="58">
        <v>17</v>
      </c>
      <c r="AE4589" s="51">
        <v>1</v>
      </c>
      <c r="AF4589" s="21">
        <v>10</v>
      </c>
      <c r="AG4589" s="54">
        <v>300</v>
      </c>
      <c r="AI4589" s="70">
        <f t="shared" si="925"/>
        <v>13.209999999999999</v>
      </c>
      <c r="AJ4589" s="71" t="s">
        <v>369</v>
      </c>
      <c r="AK4589" s="72">
        <f t="shared" si="926"/>
        <v>1.6329725885917237</v>
      </c>
      <c r="AL4589" s="73">
        <f t="shared" si="927"/>
        <v>1.6329725885917237</v>
      </c>
    </row>
    <row r="4590" spans="1:38" hidden="1">
      <c r="A4590" s="47" t="s">
        <v>293</v>
      </c>
      <c r="B4590" s="54" t="s">
        <v>40</v>
      </c>
      <c r="C4590" s="57">
        <v>40390</v>
      </c>
      <c r="D4590" s="49">
        <v>2010</v>
      </c>
      <c r="E4590" s="55">
        <v>0.38680555555555557</v>
      </c>
      <c r="F4590" s="55">
        <v>0.40416666666666662</v>
      </c>
      <c r="G4590" s="55">
        <f t="shared" si="929"/>
        <v>1.7361111111111049E-2</v>
      </c>
      <c r="H4590" s="21">
        <v>2</v>
      </c>
      <c r="I4590" s="56">
        <v>1</v>
      </c>
      <c r="J4590" s="56">
        <v>3</v>
      </c>
      <c r="K4590" s="56">
        <v>3</v>
      </c>
      <c r="L4590" s="14" t="s">
        <v>99</v>
      </c>
      <c r="M4590" s="47" t="s">
        <v>244</v>
      </c>
      <c r="N4590" s="47">
        <v>2</v>
      </c>
      <c r="O4590" s="47">
        <f t="shared" si="930"/>
        <v>53.459999999999994</v>
      </c>
      <c r="P4590" s="52">
        <v>16.2</v>
      </c>
      <c r="Q4590" s="52">
        <f t="shared" si="931"/>
        <v>52.8</v>
      </c>
      <c r="R4590" s="21">
        <v>16</v>
      </c>
      <c r="S4590" s="21">
        <f t="shared" si="932"/>
        <v>53.459999999999994</v>
      </c>
      <c r="T4590" s="21">
        <v>16.2</v>
      </c>
      <c r="U4590" s="21" t="s">
        <v>43</v>
      </c>
      <c r="V4590" s="21" t="s">
        <v>43</v>
      </c>
      <c r="W4590" s="53">
        <v>27.87828</v>
      </c>
      <c r="X4590" s="53">
        <v>-115.1664</v>
      </c>
      <c r="Y4590" s="67">
        <f t="shared" si="933"/>
        <v>57.2</v>
      </c>
      <c r="Z4590" s="56">
        <v>14</v>
      </c>
      <c r="AA4590" s="21">
        <v>6</v>
      </c>
      <c r="AB4590" s="54" t="s">
        <v>44</v>
      </c>
      <c r="AC4590" s="21">
        <v>6</v>
      </c>
      <c r="AD4590" s="58">
        <v>17</v>
      </c>
      <c r="AE4590" s="51">
        <v>1</v>
      </c>
      <c r="AF4590" s="21">
        <v>14</v>
      </c>
      <c r="AG4590" s="54">
        <v>300</v>
      </c>
      <c r="AI4590" s="70">
        <f t="shared" si="925"/>
        <v>13.209999999999999</v>
      </c>
      <c r="AJ4590" s="71" t="s">
        <v>369</v>
      </c>
      <c r="AK4590" s="72">
        <f t="shared" si="926"/>
        <v>1.6329725885917237</v>
      </c>
      <c r="AL4590" s="73">
        <f t="shared" si="927"/>
        <v>1.6329725885917237</v>
      </c>
    </row>
    <row r="4591" spans="1:38" hidden="1">
      <c r="A4591" s="47" t="s">
        <v>293</v>
      </c>
      <c r="B4591" s="54" t="s">
        <v>40</v>
      </c>
      <c r="C4591" s="57">
        <v>40390</v>
      </c>
      <c r="D4591" s="49">
        <v>2010</v>
      </c>
      <c r="E4591" s="55">
        <v>0.38680555555555557</v>
      </c>
      <c r="F4591" s="55">
        <v>0.40416666666666662</v>
      </c>
      <c r="G4591" s="55">
        <f t="shared" si="929"/>
        <v>1.7361111111111049E-2</v>
      </c>
      <c r="H4591" s="21">
        <v>2</v>
      </c>
      <c r="I4591" s="56">
        <v>1</v>
      </c>
      <c r="J4591" s="56">
        <v>3</v>
      </c>
      <c r="K4591" s="56">
        <v>3</v>
      </c>
      <c r="L4591" s="14" t="s">
        <v>99</v>
      </c>
      <c r="M4591" s="47" t="s">
        <v>244</v>
      </c>
      <c r="N4591" s="47">
        <v>2</v>
      </c>
      <c r="O4591" s="47">
        <f t="shared" si="930"/>
        <v>53.459999999999994</v>
      </c>
      <c r="P4591" s="52">
        <v>16.2</v>
      </c>
      <c r="Q4591" s="52">
        <f t="shared" si="931"/>
        <v>52.8</v>
      </c>
      <c r="R4591" s="21">
        <v>16</v>
      </c>
      <c r="S4591" s="21">
        <f t="shared" si="932"/>
        <v>53.459999999999994</v>
      </c>
      <c r="T4591" s="21">
        <v>16.2</v>
      </c>
      <c r="U4591" s="21" t="s">
        <v>43</v>
      </c>
      <c r="V4591" s="21" t="s">
        <v>43</v>
      </c>
      <c r="W4591" s="53">
        <v>27.87828</v>
      </c>
      <c r="X4591" s="53">
        <v>-115.1664</v>
      </c>
      <c r="Y4591" s="67">
        <f t="shared" si="933"/>
        <v>57.2</v>
      </c>
      <c r="Z4591" s="56">
        <v>14</v>
      </c>
      <c r="AA4591" s="21">
        <v>6</v>
      </c>
      <c r="AB4591" s="54" t="s">
        <v>44</v>
      </c>
      <c r="AC4591" s="21">
        <v>7</v>
      </c>
      <c r="AD4591" s="58">
        <v>11</v>
      </c>
      <c r="AE4591" s="51">
        <v>1</v>
      </c>
      <c r="AF4591" s="21">
        <v>15</v>
      </c>
      <c r="AG4591" s="54">
        <v>300</v>
      </c>
      <c r="AI4591" s="70">
        <f t="shared" si="925"/>
        <v>8.9559999999999995</v>
      </c>
      <c r="AJ4591" s="71" t="s">
        <v>369</v>
      </c>
      <c r="AK4591" s="72">
        <f t="shared" si="926"/>
        <v>0.69715856935839871</v>
      </c>
      <c r="AL4591" s="73">
        <f t="shared" si="927"/>
        <v>0.69715856935839871</v>
      </c>
    </row>
    <row r="4592" spans="1:38" hidden="1">
      <c r="A4592" s="47" t="s">
        <v>293</v>
      </c>
      <c r="B4592" s="54" t="s">
        <v>40</v>
      </c>
      <c r="C4592" s="57">
        <v>40390</v>
      </c>
      <c r="D4592" s="49">
        <v>2010</v>
      </c>
      <c r="E4592" s="55">
        <v>0.38680555555555557</v>
      </c>
      <c r="F4592" s="55">
        <v>0.40416666666666662</v>
      </c>
      <c r="G4592" s="55">
        <f t="shared" si="929"/>
        <v>1.7361111111111049E-2</v>
      </c>
      <c r="H4592" s="21">
        <v>2</v>
      </c>
      <c r="I4592" s="56">
        <v>1</v>
      </c>
      <c r="J4592" s="56">
        <v>3</v>
      </c>
      <c r="K4592" s="56">
        <v>3</v>
      </c>
      <c r="L4592" s="14" t="s">
        <v>99</v>
      </c>
      <c r="M4592" s="47" t="s">
        <v>244</v>
      </c>
      <c r="N4592" s="47">
        <v>2</v>
      </c>
      <c r="O4592" s="47">
        <f t="shared" si="930"/>
        <v>53.459999999999994</v>
      </c>
      <c r="P4592" s="52">
        <v>16.2</v>
      </c>
      <c r="Q4592" s="52">
        <f t="shared" si="931"/>
        <v>52.8</v>
      </c>
      <c r="R4592" s="21">
        <v>16</v>
      </c>
      <c r="S4592" s="21">
        <f t="shared" si="932"/>
        <v>53.459999999999994</v>
      </c>
      <c r="T4592" s="21">
        <v>16.2</v>
      </c>
      <c r="U4592" s="21" t="s">
        <v>43</v>
      </c>
      <c r="V4592" s="21" t="s">
        <v>43</v>
      </c>
      <c r="W4592" s="53">
        <v>27.87828</v>
      </c>
      <c r="X4592" s="53">
        <v>-115.1664</v>
      </c>
      <c r="Y4592" s="67">
        <f t="shared" si="933"/>
        <v>57.2</v>
      </c>
      <c r="Z4592" s="56">
        <v>14</v>
      </c>
      <c r="AA4592" s="21">
        <v>6</v>
      </c>
      <c r="AB4592" s="54" t="s">
        <v>44</v>
      </c>
      <c r="AC4592" s="21">
        <v>7</v>
      </c>
      <c r="AD4592" s="58">
        <v>16</v>
      </c>
      <c r="AE4592" s="51">
        <v>1</v>
      </c>
      <c r="AF4592" s="21">
        <v>15</v>
      </c>
      <c r="AG4592" s="54">
        <v>300</v>
      </c>
      <c r="AI4592" s="70">
        <f t="shared" si="925"/>
        <v>12.500999999999999</v>
      </c>
      <c r="AJ4592" s="71" t="s">
        <v>369</v>
      </c>
      <c r="AK4592" s="72">
        <f t="shared" si="926"/>
        <v>1.4471406331162124</v>
      </c>
      <c r="AL4592" s="73">
        <f t="shared" si="927"/>
        <v>1.4471406331162124</v>
      </c>
    </row>
    <row r="4593" spans="1:38" hidden="1">
      <c r="A4593" s="47" t="s">
        <v>293</v>
      </c>
      <c r="B4593" s="54" t="s">
        <v>40</v>
      </c>
      <c r="C4593" s="57">
        <v>40390</v>
      </c>
      <c r="D4593" s="49">
        <v>2010</v>
      </c>
      <c r="E4593" s="55">
        <v>0.38680555555555557</v>
      </c>
      <c r="F4593" s="55">
        <v>0.40416666666666662</v>
      </c>
      <c r="G4593" s="55">
        <f t="shared" si="929"/>
        <v>1.7361111111111049E-2</v>
      </c>
      <c r="H4593" s="21">
        <v>2</v>
      </c>
      <c r="I4593" s="56">
        <v>1</v>
      </c>
      <c r="J4593" s="56">
        <v>3</v>
      </c>
      <c r="K4593" s="56">
        <v>3</v>
      </c>
      <c r="L4593" s="14" t="s">
        <v>99</v>
      </c>
      <c r="M4593" s="47" t="s">
        <v>244</v>
      </c>
      <c r="N4593" s="47">
        <v>2</v>
      </c>
      <c r="O4593" s="47">
        <f t="shared" si="930"/>
        <v>53.459999999999994</v>
      </c>
      <c r="P4593" s="52">
        <v>16.2</v>
      </c>
      <c r="Q4593" s="52">
        <f t="shared" si="931"/>
        <v>52.8</v>
      </c>
      <c r="R4593" s="21">
        <v>16</v>
      </c>
      <c r="S4593" s="21">
        <f t="shared" si="932"/>
        <v>53.459999999999994</v>
      </c>
      <c r="T4593" s="21">
        <v>16.2</v>
      </c>
      <c r="U4593" s="21" t="s">
        <v>43</v>
      </c>
      <c r="V4593" s="21" t="s">
        <v>43</v>
      </c>
      <c r="W4593" s="53">
        <v>27.87828</v>
      </c>
      <c r="X4593" s="53">
        <v>-115.1664</v>
      </c>
      <c r="Y4593" s="67">
        <f t="shared" si="933"/>
        <v>57.2</v>
      </c>
      <c r="Z4593" s="56">
        <v>14</v>
      </c>
      <c r="AA4593" s="21">
        <v>6</v>
      </c>
      <c r="AB4593" s="54" t="s">
        <v>44</v>
      </c>
      <c r="AC4593" s="21">
        <v>8</v>
      </c>
      <c r="AD4593" s="58">
        <v>17</v>
      </c>
      <c r="AE4593" s="51">
        <v>1</v>
      </c>
      <c r="AF4593" s="21">
        <v>17</v>
      </c>
      <c r="AG4593" s="54">
        <v>300</v>
      </c>
      <c r="AI4593" s="70">
        <f t="shared" si="925"/>
        <v>13.209999999999999</v>
      </c>
      <c r="AJ4593" s="71" t="s">
        <v>369</v>
      </c>
      <c r="AK4593" s="72">
        <f t="shared" si="926"/>
        <v>1.6329725885917237</v>
      </c>
      <c r="AL4593" s="73">
        <f t="shared" si="927"/>
        <v>1.6329725885917237</v>
      </c>
    </row>
    <row r="4594" spans="1:38" hidden="1">
      <c r="A4594" s="47" t="s">
        <v>293</v>
      </c>
      <c r="B4594" s="54" t="s">
        <v>40</v>
      </c>
      <c r="C4594" s="57">
        <v>40390</v>
      </c>
      <c r="D4594" s="49">
        <v>2010</v>
      </c>
      <c r="E4594" s="55">
        <v>0.38680555555555557</v>
      </c>
      <c r="F4594" s="55">
        <v>0.40416666666666662</v>
      </c>
      <c r="G4594" s="55">
        <f t="shared" si="929"/>
        <v>1.7361111111111049E-2</v>
      </c>
      <c r="H4594" s="21">
        <v>2</v>
      </c>
      <c r="I4594" s="56">
        <v>1</v>
      </c>
      <c r="J4594" s="56">
        <v>3</v>
      </c>
      <c r="K4594" s="56">
        <v>3</v>
      </c>
      <c r="L4594" s="14" t="s">
        <v>99</v>
      </c>
      <c r="M4594" s="47" t="s">
        <v>244</v>
      </c>
      <c r="N4594" s="47">
        <v>2</v>
      </c>
      <c r="O4594" s="47">
        <f t="shared" si="930"/>
        <v>53.459999999999994</v>
      </c>
      <c r="P4594" s="52">
        <v>16.2</v>
      </c>
      <c r="Q4594" s="52">
        <f t="shared" si="931"/>
        <v>52.8</v>
      </c>
      <c r="R4594" s="21">
        <v>16</v>
      </c>
      <c r="S4594" s="21">
        <f t="shared" si="932"/>
        <v>53.459999999999994</v>
      </c>
      <c r="T4594" s="21">
        <v>16.2</v>
      </c>
      <c r="U4594" s="21" t="s">
        <v>43</v>
      </c>
      <c r="V4594" s="21" t="s">
        <v>43</v>
      </c>
      <c r="W4594" s="53">
        <v>27.87828</v>
      </c>
      <c r="X4594" s="53">
        <v>-115.1664</v>
      </c>
      <c r="Y4594" s="67">
        <f t="shared" si="933"/>
        <v>57.2</v>
      </c>
      <c r="Z4594" s="56">
        <v>14</v>
      </c>
      <c r="AA4594" s="21">
        <v>6</v>
      </c>
      <c r="AB4594" s="54" t="s">
        <v>44</v>
      </c>
      <c r="AC4594" s="21">
        <v>9</v>
      </c>
      <c r="AD4594" s="58">
        <v>8</v>
      </c>
      <c r="AE4594" s="51">
        <v>1</v>
      </c>
      <c r="AF4594" s="21">
        <v>18</v>
      </c>
      <c r="AG4594" s="54">
        <v>300</v>
      </c>
      <c r="AI4594" s="70">
        <f t="shared" si="925"/>
        <v>6.8289999999999997</v>
      </c>
      <c r="AJ4594" s="71" t="s">
        <v>369</v>
      </c>
      <c r="AK4594" s="72">
        <f t="shared" si="926"/>
        <v>0.38498499317927082</v>
      </c>
      <c r="AL4594" s="73">
        <f t="shared" si="927"/>
        <v>0.38498499317927082</v>
      </c>
    </row>
    <row r="4595" spans="1:38" hidden="1">
      <c r="A4595" s="47" t="s">
        <v>293</v>
      </c>
      <c r="B4595" s="54" t="s">
        <v>40</v>
      </c>
      <c r="C4595" s="57">
        <v>40390</v>
      </c>
      <c r="D4595" s="49">
        <v>2010</v>
      </c>
      <c r="E4595" s="55">
        <v>0.38680555555555557</v>
      </c>
      <c r="F4595" s="55">
        <v>0.40416666666666662</v>
      </c>
      <c r="G4595" s="55">
        <f t="shared" si="929"/>
        <v>1.7361111111111049E-2</v>
      </c>
      <c r="H4595" s="21">
        <v>2</v>
      </c>
      <c r="I4595" s="56">
        <v>1</v>
      </c>
      <c r="J4595" s="56">
        <v>3</v>
      </c>
      <c r="K4595" s="56">
        <v>3</v>
      </c>
      <c r="L4595" s="14" t="s">
        <v>99</v>
      </c>
      <c r="M4595" s="47" t="s">
        <v>244</v>
      </c>
      <c r="N4595" s="47">
        <v>2</v>
      </c>
      <c r="O4595" s="47">
        <f t="shared" si="930"/>
        <v>53.459999999999994</v>
      </c>
      <c r="P4595" s="52">
        <v>16.2</v>
      </c>
      <c r="Q4595" s="52">
        <f t="shared" si="931"/>
        <v>52.8</v>
      </c>
      <c r="R4595" s="21">
        <v>16</v>
      </c>
      <c r="S4595" s="21">
        <f t="shared" si="932"/>
        <v>53.459999999999994</v>
      </c>
      <c r="T4595" s="21">
        <v>16.2</v>
      </c>
      <c r="U4595" s="21" t="s">
        <v>43</v>
      </c>
      <c r="V4595" s="21" t="s">
        <v>43</v>
      </c>
      <c r="W4595" s="53">
        <v>27.87828</v>
      </c>
      <c r="X4595" s="53">
        <v>-115.1664</v>
      </c>
      <c r="Y4595" s="67">
        <f t="shared" si="933"/>
        <v>57.2</v>
      </c>
      <c r="Z4595" s="56">
        <v>14</v>
      </c>
      <c r="AA4595" s="21">
        <v>6</v>
      </c>
      <c r="AB4595" s="54" t="s">
        <v>44</v>
      </c>
      <c r="AC4595" s="21">
        <v>9</v>
      </c>
      <c r="AD4595" s="58">
        <v>13</v>
      </c>
      <c r="AE4595" s="51">
        <v>1</v>
      </c>
      <c r="AF4595" s="21">
        <v>18</v>
      </c>
      <c r="AG4595" s="54">
        <v>300</v>
      </c>
      <c r="AI4595" s="70">
        <f t="shared" si="925"/>
        <v>10.373999999999999</v>
      </c>
      <c r="AJ4595" s="71" t="s">
        <v>369</v>
      </c>
      <c r="AK4595" s="72">
        <f t="shared" si="926"/>
        <v>0.96188687250685145</v>
      </c>
      <c r="AL4595" s="73">
        <f t="shared" si="927"/>
        <v>0.96188687250685145</v>
      </c>
    </row>
    <row r="4596" spans="1:38" hidden="1">
      <c r="A4596" s="47" t="s">
        <v>293</v>
      </c>
      <c r="B4596" s="54" t="s">
        <v>40</v>
      </c>
      <c r="C4596" s="57">
        <v>40390</v>
      </c>
      <c r="D4596" s="49">
        <v>2010</v>
      </c>
      <c r="E4596" s="55">
        <v>0.38680555555555557</v>
      </c>
      <c r="F4596" s="55">
        <v>0.40416666666666662</v>
      </c>
      <c r="G4596" s="55">
        <f t="shared" si="929"/>
        <v>1.7361111111111049E-2</v>
      </c>
      <c r="H4596" s="21">
        <v>2</v>
      </c>
      <c r="I4596" s="56">
        <v>1</v>
      </c>
      <c r="J4596" s="56">
        <v>3</v>
      </c>
      <c r="K4596" s="56">
        <v>3</v>
      </c>
      <c r="L4596" s="14" t="s">
        <v>99</v>
      </c>
      <c r="M4596" s="47" t="s">
        <v>244</v>
      </c>
      <c r="N4596" s="47">
        <v>2</v>
      </c>
      <c r="O4596" s="47">
        <f t="shared" si="930"/>
        <v>53.459999999999994</v>
      </c>
      <c r="P4596" s="52">
        <v>16.2</v>
      </c>
      <c r="Q4596" s="52">
        <f t="shared" si="931"/>
        <v>52.8</v>
      </c>
      <c r="R4596" s="21">
        <v>16</v>
      </c>
      <c r="S4596" s="21">
        <f t="shared" si="932"/>
        <v>53.459999999999994</v>
      </c>
      <c r="T4596" s="21">
        <v>16.2</v>
      </c>
      <c r="U4596" s="21" t="s">
        <v>43</v>
      </c>
      <c r="V4596" s="21" t="s">
        <v>43</v>
      </c>
      <c r="W4596" s="53">
        <v>27.87828</v>
      </c>
      <c r="X4596" s="53">
        <v>-115.1664</v>
      </c>
      <c r="Y4596" s="67">
        <f t="shared" si="933"/>
        <v>57.2</v>
      </c>
      <c r="Z4596" s="56">
        <v>14</v>
      </c>
      <c r="AA4596" s="21">
        <v>6</v>
      </c>
      <c r="AB4596" s="54" t="s">
        <v>44</v>
      </c>
      <c r="AC4596" s="21">
        <v>10</v>
      </c>
      <c r="AD4596" s="58">
        <v>17</v>
      </c>
      <c r="AE4596" s="51">
        <v>1</v>
      </c>
      <c r="AF4596" s="21">
        <v>21</v>
      </c>
      <c r="AG4596" s="54">
        <v>300</v>
      </c>
      <c r="AI4596" s="70">
        <f t="shared" si="925"/>
        <v>13.209999999999999</v>
      </c>
      <c r="AJ4596" s="71" t="s">
        <v>369</v>
      </c>
      <c r="AK4596" s="72">
        <f t="shared" si="926"/>
        <v>1.6329725885917237</v>
      </c>
      <c r="AL4596" s="73">
        <f t="shared" si="927"/>
        <v>1.6329725885917237</v>
      </c>
    </row>
    <row r="4597" spans="1:38" hidden="1">
      <c r="A4597" s="47" t="s">
        <v>293</v>
      </c>
      <c r="B4597" s="54" t="s">
        <v>40</v>
      </c>
      <c r="C4597" s="57">
        <v>40390</v>
      </c>
      <c r="D4597" s="49">
        <v>2010</v>
      </c>
      <c r="E4597" s="55">
        <v>0.38680555555555557</v>
      </c>
      <c r="F4597" s="55">
        <v>0.40416666666666662</v>
      </c>
      <c r="G4597" s="55">
        <f t="shared" si="929"/>
        <v>1.7361111111111049E-2</v>
      </c>
      <c r="H4597" s="21">
        <v>2</v>
      </c>
      <c r="I4597" s="56">
        <v>1</v>
      </c>
      <c r="J4597" s="56">
        <v>3</v>
      </c>
      <c r="K4597" s="56">
        <v>3</v>
      </c>
      <c r="L4597" s="14" t="s">
        <v>99</v>
      </c>
      <c r="M4597" s="47" t="s">
        <v>244</v>
      </c>
      <c r="N4597" s="47">
        <v>2</v>
      </c>
      <c r="O4597" s="47">
        <f t="shared" si="930"/>
        <v>53.459999999999994</v>
      </c>
      <c r="P4597" s="52">
        <v>16.2</v>
      </c>
      <c r="Q4597" s="52">
        <f t="shared" si="931"/>
        <v>52.8</v>
      </c>
      <c r="R4597" s="21">
        <v>16</v>
      </c>
      <c r="S4597" s="21">
        <f t="shared" si="932"/>
        <v>53.459999999999994</v>
      </c>
      <c r="T4597" s="21">
        <v>16.2</v>
      </c>
      <c r="U4597" s="21" t="s">
        <v>43</v>
      </c>
      <c r="V4597" s="21" t="s">
        <v>43</v>
      </c>
      <c r="W4597" s="53">
        <v>27.87828</v>
      </c>
      <c r="X4597" s="53">
        <v>-115.1664</v>
      </c>
      <c r="Y4597" s="67">
        <f t="shared" si="933"/>
        <v>57.2</v>
      </c>
      <c r="Z4597" s="56">
        <v>14</v>
      </c>
      <c r="AA4597" s="21">
        <v>6</v>
      </c>
      <c r="AB4597" s="54" t="s">
        <v>44</v>
      </c>
      <c r="AC4597" s="21">
        <v>11</v>
      </c>
      <c r="AD4597" s="58">
        <v>17</v>
      </c>
      <c r="AE4597" s="51">
        <v>1</v>
      </c>
      <c r="AF4597" s="21">
        <v>24</v>
      </c>
      <c r="AG4597" s="54">
        <v>300</v>
      </c>
      <c r="AI4597" s="70">
        <f t="shared" si="925"/>
        <v>13.209999999999999</v>
      </c>
      <c r="AJ4597" s="71" t="s">
        <v>369</v>
      </c>
      <c r="AK4597" s="72">
        <f t="shared" si="926"/>
        <v>1.6329725885917237</v>
      </c>
      <c r="AL4597" s="73">
        <f t="shared" si="927"/>
        <v>1.6329725885917237</v>
      </c>
    </row>
    <row r="4598" spans="1:38" hidden="1">
      <c r="A4598" s="47" t="s">
        <v>293</v>
      </c>
      <c r="B4598" s="54" t="s">
        <v>40</v>
      </c>
      <c r="C4598" s="57">
        <v>40390</v>
      </c>
      <c r="D4598" s="49">
        <v>2010</v>
      </c>
      <c r="E4598" s="55">
        <v>0.38680555555555557</v>
      </c>
      <c r="F4598" s="55">
        <v>0.40416666666666662</v>
      </c>
      <c r="G4598" s="55">
        <f t="shared" si="929"/>
        <v>1.7361111111111049E-2</v>
      </c>
      <c r="H4598" s="21">
        <v>2</v>
      </c>
      <c r="I4598" s="56">
        <v>1</v>
      </c>
      <c r="J4598" s="56">
        <v>3</v>
      </c>
      <c r="K4598" s="56">
        <v>3</v>
      </c>
      <c r="L4598" s="14" t="s">
        <v>99</v>
      </c>
      <c r="M4598" s="47" t="s">
        <v>244</v>
      </c>
      <c r="N4598" s="47">
        <v>2</v>
      </c>
      <c r="O4598" s="47">
        <f t="shared" si="930"/>
        <v>53.459999999999994</v>
      </c>
      <c r="P4598" s="52">
        <v>16.2</v>
      </c>
      <c r="Q4598" s="52">
        <f t="shared" si="931"/>
        <v>52.8</v>
      </c>
      <c r="R4598" s="21">
        <v>16</v>
      </c>
      <c r="S4598" s="21">
        <f t="shared" si="932"/>
        <v>53.459999999999994</v>
      </c>
      <c r="T4598" s="21">
        <v>16.2</v>
      </c>
      <c r="U4598" s="21" t="s">
        <v>43</v>
      </c>
      <c r="V4598" s="21" t="s">
        <v>43</v>
      </c>
      <c r="W4598" s="53">
        <v>27.87828</v>
      </c>
      <c r="X4598" s="53">
        <v>-115.1664</v>
      </c>
      <c r="Y4598" s="67">
        <f t="shared" si="933"/>
        <v>57.2</v>
      </c>
      <c r="Z4598" s="56">
        <v>14</v>
      </c>
      <c r="AA4598" s="21">
        <v>6</v>
      </c>
      <c r="AB4598" s="54" t="s">
        <v>44</v>
      </c>
      <c r="AC4598" s="21">
        <v>12</v>
      </c>
      <c r="AD4598" s="58">
        <v>14</v>
      </c>
      <c r="AE4598" s="51">
        <v>1</v>
      </c>
      <c r="AF4598" s="21">
        <v>26</v>
      </c>
      <c r="AG4598" s="54">
        <v>300</v>
      </c>
      <c r="AI4598" s="70">
        <f t="shared" si="925"/>
        <v>11.083</v>
      </c>
      <c r="AJ4598" s="71" t="s">
        <v>369</v>
      </c>
      <c r="AK4598" s="72">
        <f t="shared" si="926"/>
        <v>1.1117350137621949</v>
      </c>
      <c r="AL4598" s="73">
        <f t="shared" si="927"/>
        <v>1.1117350137621949</v>
      </c>
    </row>
    <row r="4599" spans="1:38" hidden="1">
      <c r="A4599" s="47" t="s">
        <v>293</v>
      </c>
      <c r="B4599" s="54" t="s">
        <v>40</v>
      </c>
      <c r="C4599" s="57">
        <v>40390</v>
      </c>
      <c r="D4599" s="49">
        <v>2010</v>
      </c>
      <c r="E4599" s="55">
        <v>0.38680555555555557</v>
      </c>
      <c r="F4599" s="55">
        <v>0.40416666666666662</v>
      </c>
      <c r="G4599" s="55">
        <f t="shared" si="929"/>
        <v>1.7361111111111049E-2</v>
      </c>
      <c r="H4599" s="21">
        <v>2</v>
      </c>
      <c r="I4599" s="56">
        <v>1</v>
      </c>
      <c r="J4599" s="56">
        <v>3</v>
      </c>
      <c r="K4599" s="56">
        <v>3</v>
      </c>
      <c r="L4599" s="14" t="s">
        <v>99</v>
      </c>
      <c r="M4599" s="47" t="s">
        <v>244</v>
      </c>
      <c r="N4599" s="47">
        <v>2</v>
      </c>
      <c r="O4599" s="47">
        <f t="shared" si="930"/>
        <v>53.459999999999994</v>
      </c>
      <c r="P4599" s="52">
        <v>16.2</v>
      </c>
      <c r="Q4599" s="52">
        <f t="shared" si="931"/>
        <v>52.8</v>
      </c>
      <c r="R4599" s="21">
        <v>16</v>
      </c>
      <c r="S4599" s="21">
        <f t="shared" si="932"/>
        <v>53.459999999999994</v>
      </c>
      <c r="T4599" s="21">
        <v>16.2</v>
      </c>
      <c r="U4599" s="21" t="s">
        <v>43</v>
      </c>
      <c r="V4599" s="21" t="s">
        <v>43</v>
      </c>
      <c r="W4599" s="53">
        <v>27.87828</v>
      </c>
      <c r="X4599" s="53">
        <v>-115.1664</v>
      </c>
      <c r="Y4599" s="67">
        <f t="shared" si="933"/>
        <v>57.2</v>
      </c>
      <c r="Z4599" s="56">
        <v>14</v>
      </c>
      <c r="AA4599" s="21">
        <v>6</v>
      </c>
      <c r="AB4599" s="54" t="s">
        <v>44</v>
      </c>
      <c r="AC4599" s="21">
        <v>13</v>
      </c>
      <c r="AD4599" s="58">
        <v>15</v>
      </c>
      <c r="AE4599" s="51">
        <v>1</v>
      </c>
      <c r="AF4599" s="21">
        <v>30</v>
      </c>
      <c r="AG4599" s="54">
        <v>300</v>
      </c>
      <c r="AI4599" s="70">
        <f t="shared" si="925"/>
        <v>11.792</v>
      </c>
      <c r="AJ4599" s="71" t="s">
        <v>369</v>
      </c>
      <c r="AK4599" s="72">
        <f t="shared" si="926"/>
        <v>1.2734394051640829</v>
      </c>
      <c r="AL4599" s="73">
        <f t="shared" si="927"/>
        <v>1.2734394051640829</v>
      </c>
    </row>
    <row r="4600" spans="1:38" hidden="1">
      <c r="A4600" s="47" t="s">
        <v>293</v>
      </c>
      <c r="B4600" s="54" t="s">
        <v>40</v>
      </c>
      <c r="C4600" s="57">
        <v>40390</v>
      </c>
      <c r="D4600" s="49">
        <v>2010</v>
      </c>
      <c r="E4600" s="55">
        <v>0.38680555555555557</v>
      </c>
      <c r="F4600" s="55">
        <v>0.40416666666666662</v>
      </c>
      <c r="G4600" s="55">
        <f t="shared" si="929"/>
        <v>1.7361111111111049E-2</v>
      </c>
      <c r="H4600" s="21">
        <v>2</v>
      </c>
      <c r="I4600" s="56">
        <v>1</v>
      </c>
      <c r="J4600" s="56">
        <v>3</v>
      </c>
      <c r="K4600" s="56">
        <v>3</v>
      </c>
      <c r="L4600" s="14" t="s">
        <v>99</v>
      </c>
      <c r="M4600" s="47" t="s">
        <v>244</v>
      </c>
      <c r="N4600" s="47">
        <v>2</v>
      </c>
      <c r="O4600" s="47">
        <f t="shared" si="930"/>
        <v>53.459999999999994</v>
      </c>
      <c r="P4600" s="52">
        <v>16.2</v>
      </c>
      <c r="Q4600" s="52">
        <f t="shared" si="931"/>
        <v>52.8</v>
      </c>
      <c r="R4600" s="21">
        <v>16</v>
      </c>
      <c r="S4600" s="21">
        <f t="shared" si="932"/>
        <v>53.459999999999994</v>
      </c>
      <c r="T4600" s="21">
        <v>16.2</v>
      </c>
      <c r="U4600" s="21" t="s">
        <v>43</v>
      </c>
      <c r="V4600" s="21" t="s">
        <v>43</v>
      </c>
      <c r="W4600" s="53">
        <v>27.87828</v>
      </c>
      <c r="X4600" s="53">
        <v>-115.1664</v>
      </c>
      <c r="Y4600" s="67">
        <f t="shared" si="933"/>
        <v>57.2</v>
      </c>
      <c r="Z4600" s="56">
        <v>14</v>
      </c>
      <c r="AA4600" s="21">
        <v>6</v>
      </c>
      <c r="AB4600" s="54" t="s">
        <v>44</v>
      </c>
      <c r="AC4600" s="21">
        <v>13</v>
      </c>
      <c r="AD4600" s="58">
        <v>17</v>
      </c>
      <c r="AE4600" s="51">
        <v>1</v>
      </c>
      <c r="AF4600" s="21">
        <v>30</v>
      </c>
      <c r="AG4600" s="54">
        <v>300</v>
      </c>
      <c r="AI4600" s="70">
        <f t="shared" si="925"/>
        <v>13.209999999999999</v>
      </c>
      <c r="AJ4600" s="71" t="s">
        <v>369</v>
      </c>
      <c r="AK4600" s="72">
        <f t="shared" si="926"/>
        <v>1.6329725885917237</v>
      </c>
      <c r="AL4600" s="73">
        <f t="shared" si="927"/>
        <v>1.6329725885917237</v>
      </c>
    </row>
    <row r="4601" spans="1:38" hidden="1">
      <c r="A4601" s="47" t="s">
        <v>293</v>
      </c>
      <c r="B4601" s="54" t="s">
        <v>40</v>
      </c>
      <c r="C4601" s="57">
        <v>40390</v>
      </c>
      <c r="D4601" s="49">
        <v>2010</v>
      </c>
      <c r="E4601" s="55">
        <v>0.38680555555555557</v>
      </c>
      <c r="F4601" s="55">
        <v>0.40416666666666662</v>
      </c>
      <c r="G4601" s="55">
        <f t="shared" si="929"/>
        <v>1.7361111111111049E-2</v>
      </c>
      <c r="H4601" s="21">
        <v>2</v>
      </c>
      <c r="I4601" s="56">
        <v>1</v>
      </c>
      <c r="J4601" s="56">
        <v>3</v>
      </c>
      <c r="K4601" s="56">
        <v>3</v>
      </c>
      <c r="L4601" s="14" t="s">
        <v>99</v>
      </c>
      <c r="M4601" s="47" t="s">
        <v>244</v>
      </c>
      <c r="N4601" s="47">
        <v>2</v>
      </c>
      <c r="O4601" s="47">
        <f t="shared" si="930"/>
        <v>53.459999999999994</v>
      </c>
      <c r="P4601" s="52">
        <v>16.2</v>
      </c>
      <c r="Q4601" s="52">
        <f t="shared" si="931"/>
        <v>52.8</v>
      </c>
      <c r="R4601" s="21">
        <v>16</v>
      </c>
      <c r="S4601" s="21">
        <f t="shared" si="932"/>
        <v>53.459999999999994</v>
      </c>
      <c r="T4601" s="21">
        <v>16.2</v>
      </c>
      <c r="U4601" s="21" t="s">
        <v>43</v>
      </c>
      <c r="V4601" s="21" t="s">
        <v>43</v>
      </c>
      <c r="W4601" s="53">
        <v>27.87828</v>
      </c>
      <c r="X4601" s="53">
        <v>-115.1664</v>
      </c>
      <c r="Y4601" s="67">
        <f t="shared" si="933"/>
        <v>57.2</v>
      </c>
      <c r="Z4601" s="56">
        <v>14</v>
      </c>
      <c r="AA4601" s="21">
        <v>6</v>
      </c>
      <c r="AB4601" s="54" t="s">
        <v>44</v>
      </c>
      <c r="AC4601" s="21">
        <v>13</v>
      </c>
      <c r="AD4601" s="58">
        <v>17</v>
      </c>
      <c r="AE4601" s="51">
        <v>1</v>
      </c>
      <c r="AF4601" s="21">
        <v>30</v>
      </c>
      <c r="AG4601" s="54">
        <v>300</v>
      </c>
      <c r="AI4601" s="70">
        <f t="shared" si="925"/>
        <v>13.209999999999999</v>
      </c>
      <c r="AJ4601" s="71" t="s">
        <v>369</v>
      </c>
      <c r="AK4601" s="72">
        <f t="shared" si="926"/>
        <v>1.6329725885917237</v>
      </c>
      <c r="AL4601" s="73">
        <f t="shared" si="927"/>
        <v>1.6329725885917237</v>
      </c>
    </row>
    <row r="4602" spans="1:38" hidden="1">
      <c r="A4602" s="47" t="s">
        <v>294</v>
      </c>
      <c r="B4602" s="54" t="s">
        <v>40</v>
      </c>
      <c r="C4602" s="57">
        <v>40390</v>
      </c>
      <c r="D4602" s="49">
        <v>2010</v>
      </c>
      <c r="E4602" s="55">
        <v>0.38680555555555557</v>
      </c>
      <c r="F4602" s="55">
        <v>0.40416666666666662</v>
      </c>
      <c r="G4602" s="55">
        <f>F4602-E4602</f>
        <v>1.7361111111111049E-2</v>
      </c>
      <c r="H4602" s="21">
        <v>2</v>
      </c>
      <c r="I4602" s="56">
        <v>1</v>
      </c>
      <c r="J4602" s="56">
        <v>3</v>
      </c>
      <c r="K4602" s="56">
        <v>3</v>
      </c>
      <c r="L4602" s="14" t="s">
        <v>99</v>
      </c>
      <c r="M4602" s="47" t="s">
        <v>244</v>
      </c>
      <c r="N4602" s="47">
        <v>2</v>
      </c>
      <c r="O4602" s="47">
        <f>P4602*3.3</f>
        <v>53.459999999999994</v>
      </c>
      <c r="P4602" s="52">
        <v>16.2</v>
      </c>
      <c r="Q4602" s="52">
        <f>R4602*3.3</f>
        <v>52.8</v>
      </c>
      <c r="R4602" s="21">
        <v>16</v>
      </c>
      <c r="S4602" s="21">
        <f>T4602*3.3</f>
        <v>53.459999999999994</v>
      </c>
      <c r="T4602" s="21">
        <v>16.2</v>
      </c>
      <c r="U4602" s="21" t="s">
        <v>43</v>
      </c>
      <c r="V4602" s="21" t="s">
        <v>43</v>
      </c>
      <c r="W4602" s="53">
        <v>27.87828</v>
      </c>
      <c r="X4602" s="53">
        <v>-115.1664</v>
      </c>
      <c r="Y4602" s="67">
        <f>(Z4602*1.8)+32</f>
        <v>57.2</v>
      </c>
      <c r="Z4602" s="56">
        <v>14</v>
      </c>
      <c r="AA4602" s="21">
        <v>6</v>
      </c>
      <c r="AB4602" s="54" t="s">
        <v>46</v>
      </c>
      <c r="AC4602" s="21">
        <v>0</v>
      </c>
      <c r="AD4602" s="58">
        <v>0</v>
      </c>
      <c r="AE4602" s="51">
        <v>0</v>
      </c>
      <c r="AF4602" s="21"/>
      <c r="AG4602" s="54">
        <v>300</v>
      </c>
      <c r="AI4602" s="70">
        <f t="shared" ref="AI4602:AI4603" si="934">(0.748*AD4602)+1.2345</f>
        <v>1.2344999999999999</v>
      </c>
      <c r="AJ4602" s="74">
        <f t="shared" ref="AJ4602:AJ4603" si="935">((POWER(AI4602*10,3.36))*2.24)/100000</f>
        <v>0.10414971720920797</v>
      </c>
      <c r="AK4602" s="74">
        <f t="shared" ref="AK4602:AK4603" si="936">(0.0026*AJ4602)-0.61</f>
        <v>-0.6097292107352561</v>
      </c>
      <c r="AL4602" s="73">
        <f t="shared" ref="AL4602:AL4603" si="937">IF(AK4602&gt;0,AK4602:AK4602,0)</f>
        <v>0</v>
      </c>
    </row>
    <row r="4603" spans="1:38" hidden="1">
      <c r="A4603" s="47" t="s">
        <v>295</v>
      </c>
      <c r="B4603" s="54" t="s">
        <v>40</v>
      </c>
      <c r="C4603" s="57">
        <v>40390</v>
      </c>
      <c r="D4603" s="49">
        <v>2010</v>
      </c>
      <c r="E4603" s="55">
        <v>0.42986111111111108</v>
      </c>
      <c r="F4603" s="55">
        <v>0.45277777777777778</v>
      </c>
      <c r="G4603" s="55">
        <f>F4603-E4603</f>
        <v>2.2916666666666696E-2</v>
      </c>
      <c r="H4603" s="21">
        <v>2</v>
      </c>
      <c r="I4603" s="56">
        <v>2</v>
      </c>
      <c r="J4603" s="56">
        <v>4</v>
      </c>
      <c r="K4603" s="56">
        <v>4</v>
      </c>
      <c r="L4603" s="14" t="s">
        <v>99</v>
      </c>
      <c r="M4603" s="47" t="s">
        <v>244</v>
      </c>
      <c r="N4603" s="47">
        <v>2</v>
      </c>
      <c r="O4603" s="47">
        <f>P4603*3.3</f>
        <v>40.590000000000003</v>
      </c>
      <c r="P4603" s="52">
        <v>12.3</v>
      </c>
      <c r="Q4603" s="52">
        <f>R4603*3.3</f>
        <v>39.599999999999994</v>
      </c>
      <c r="R4603" s="21">
        <v>12</v>
      </c>
      <c r="S4603" s="21">
        <f>T4603*3.3</f>
        <v>40.590000000000003</v>
      </c>
      <c r="T4603" s="21">
        <v>12.3</v>
      </c>
      <c r="U4603" s="21" t="s">
        <v>43</v>
      </c>
      <c r="V4603" s="21" t="s">
        <v>43</v>
      </c>
      <c r="W4603" s="53">
        <v>27.878029999999999</v>
      </c>
      <c r="X4603" s="53">
        <v>-115.16914</v>
      </c>
      <c r="Y4603" s="67">
        <f>(Z4603*1.8)+32</f>
        <v>59</v>
      </c>
      <c r="Z4603" s="56">
        <v>15</v>
      </c>
      <c r="AA4603" s="21">
        <v>4</v>
      </c>
      <c r="AB4603" s="54" t="s">
        <v>46</v>
      </c>
      <c r="AC4603" s="21">
        <v>0</v>
      </c>
      <c r="AD4603" s="58">
        <v>0</v>
      </c>
      <c r="AE4603" s="51">
        <v>0</v>
      </c>
      <c r="AF4603" s="21"/>
      <c r="AG4603" s="54">
        <v>90</v>
      </c>
      <c r="AI4603" s="70">
        <f t="shared" si="934"/>
        <v>1.2344999999999999</v>
      </c>
      <c r="AJ4603" s="74">
        <f t="shared" si="935"/>
        <v>0.10414971720920797</v>
      </c>
      <c r="AK4603" s="74">
        <f t="shared" si="936"/>
        <v>-0.6097292107352561</v>
      </c>
      <c r="AL4603" s="73">
        <f t="shared" si="937"/>
        <v>0</v>
      </c>
    </row>
    <row r="4604" spans="1:38" hidden="1">
      <c r="A4604" s="47" t="s">
        <v>296</v>
      </c>
      <c r="B4604" s="54" t="s">
        <v>40</v>
      </c>
      <c r="C4604" s="57">
        <v>40390</v>
      </c>
      <c r="D4604" s="49">
        <v>2010</v>
      </c>
      <c r="E4604" s="55">
        <v>0.42986111111111108</v>
      </c>
      <c r="F4604" s="55">
        <v>0.45277777777777778</v>
      </c>
      <c r="G4604" s="55">
        <f>F4604-E4604</f>
        <v>2.2916666666666696E-2</v>
      </c>
      <c r="H4604" s="21">
        <v>2</v>
      </c>
      <c r="I4604" s="56">
        <v>2</v>
      </c>
      <c r="J4604" s="56">
        <v>4</v>
      </c>
      <c r="K4604" s="56">
        <v>4</v>
      </c>
      <c r="L4604" s="14" t="s">
        <v>99</v>
      </c>
      <c r="M4604" s="47" t="s">
        <v>244</v>
      </c>
      <c r="N4604" s="47">
        <v>2</v>
      </c>
      <c r="O4604" s="47">
        <f>P4604*3.3</f>
        <v>40.590000000000003</v>
      </c>
      <c r="P4604" s="52">
        <v>12.3</v>
      </c>
      <c r="Q4604" s="52">
        <f>R4604*3.3</f>
        <v>39.599999999999994</v>
      </c>
      <c r="R4604" s="21">
        <v>12</v>
      </c>
      <c r="S4604" s="21">
        <f>T4604*3.3</f>
        <v>40.590000000000003</v>
      </c>
      <c r="T4604" s="21">
        <v>12.3</v>
      </c>
      <c r="U4604" s="21" t="s">
        <v>43</v>
      </c>
      <c r="V4604" s="21" t="s">
        <v>43</v>
      </c>
      <c r="W4604" s="53">
        <v>27.878029999999999</v>
      </c>
      <c r="X4604" s="53">
        <v>-115.16914</v>
      </c>
      <c r="Y4604" s="67">
        <f>(Z4604*1.8)+32</f>
        <v>59</v>
      </c>
      <c r="Z4604" s="56">
        <v>15</v>
      </c>
      <c r="AA4604" s="21">
        <v>4</v>
      </c>
      <c r="AB4604" s="54" t="s">
        <v>44</v>
      </c>
      <c r="AC4604" s="21">
        <v>1</v>
      </c>
      <c r="AD4604" s="58">
        <v>15</v>
      </c>
      <c r="AE4604" s="51">
        <v>1</v>
      </c>
      <c r="AF4604" s="21">
        <v>2</v>
      </c>
      <c r="AG4604" s="54">
        <v>90</v>
      </c>
      <c r="AI4604" s="70">
        <f t="shared" ref="AI4604:AI4645" si="938">(0.709*AD4604)+1.157</f>
        <v>11.792</v>
      </c>
      <c r="AJ4604" s="71" t="s">
        <v>369</v>
      </c>
      <c r="AK4604" s="72">
        <f t="shared" ref="AK4604:AK4645" si="939">((POWER(AI4604*10,2.19))*0.037)/1000</f>
        <v>1.2734394051640829</v>
      </c>
      <c r="AL4604" s="73">
        <f t="shared" ref="AL4604:AL4645" si="940">((POWER(AI4604*10,2.19))*0.037)/1000</f>
        <v>1.2734394051640829</v>
      </c>
    </row>
    <row r="4605" spans="1:38" hidden="1">
      <c r="A4605" s="47" t="s">
        <v>296</v>
      </c>
      <c r="B4605" s="54" t="s">
        <v>40</v>
      </c>
      <c r="C4605" s="57">
        <v>40390</v>
      </c>
      <c r="D4605" s="49">
        <v>2010</v>
      </c>
      <c r="E4605" s="55">
        <v>0.42986111111111108</v>
      </c>
      <c r="F4605" s="55">
        <v>0.45277777777777778</v>
      </c>
      <c r="G4605" s="55">
        <f t="shared" ref="G4605:G4624" si="941">F4605-E4605</f>
        <v>2.2916666666666696E-2</v>
      </c>
      <c r="H4605" s="21">
        <v>2</v>
      </c>
      <c r="I4605" s="56">
        <v>2</v>
      </c>
      <c r="J4605" s="56">
        <v>4</v>
      </c>
      <c r="K4605" s="56">
        <v>4</v>
      </c>
      <c r="L4605" s="14" t="s">
        <v>99</v>
      </c>
      <c r="M4605" s="47" t="s">
        <v>244</v>
      </c>
      <c r="N4605" s="47">
        <v>2</v>
      </c>
      <c r="O4605" s="47">
        <f t="shared" ref="O4605:O4624" si="942">P4605*3.3</f>
        <v>40.590000000000003</v>
      </c>
      <c r="P4605" s="52">
        <v>12.3</v>
      </c>
      <c r="Q4605" s="52">
        <f t="shared" ref="Q4605:Q4624" si="943">R4605*3.3</f>
        <v>39.599999999999994</v>
      </c>
      <c r="R4605" s="21">
        <v>12</v>
      </c>
      <c r="S4605" s="21">
        <f t="shared" ref="S4605:S4624" si="944">T4605*3.3</f>
        <v>40.590000000000003</v>
      </c>
      <c r="T4605" s="21">
        <v>12.3</v>
      </c>
      <c r="U4605" s="21" t="s">
        <v>43</v>
      </c>
      <c r="V4605" s="21" t="s">
        <v>43</v>
      </c>
      <c r="W4605" s="53">
        <v>27.878029999999999</v>
      </c>
      <c r="X4605" s="53">
        <v>-115.16914</v>
      </c>
      <c r="Y4605" s="67">
        <f t="shared" ref="Y4605:Y4624" si="945">(Z4605*1.8)+32</f>
        <v>59</v>
      </c>
      <c r="Z4605" s="56">
        <v>15</v>
      </c>
      <c r="AA4605" s="21">
        <v>4</v>
      </c>
      <c r="AB4605" s="54" t="s">
        <v>44</v>
      </c>
      <c r="AC4605" s="21">
        <v>2</v>
      </c>
      <c r="AD4605" s="58">
        <v>18</v>
      </c>
      <c r="AE4605" s="51">
        <v>1</v>
      </c>
      <c r="AF4605" s="21">
        <v>6</v>
      </c>
      <c r="AG4605" s="54">
        <v>90</v>
      </c>
      <c r="AI4605" s="70">
        <f t="shared" si="938"/>
        <v>13.918999999999999</v>
      </c>
      <c r="AJ4605" s="71" t="s">
        <v>369</v>
      </c>
      <c r="AK4605" s="72">
        <f t="shared" si="939"/>
        <v>1.8310631406548505</v>
      </c>
      <c r="AL4605" s="73">
        <f t="shared" si="940"/>
        <v>1.8310631406548505</v>
      </c>
    </row>
    <row r="4606" spans="1:38" hidden="1">
      <c r="A4606" s="47" t="s">
        <v>296</v>
      </c>
      <c r="B4606" s="54" t="s">
        <v>40</v>
      </c>
      <c r="C4606" s="57">
        <v>40390</v>
      </c>
      <c r="D4606" s="49">
        <v>2010</v>
      </c>
      <c r="E4606" s="55">
        <v>0.42986111111111108</v>
      </c>
      <c r="F4606" s="55">
        <v>0.45277777777777778</v>
      </c>
      <c r="G4606" s="55">
        <f t="shared" si="941"/>
        <v>2.2916666666666696E-2</v>
      </c>
      <c r="H4606" s="21">
        <v>2</v>
      </c>
      <c r="I4606" s="56">
        <v>2</v>
      </c>
      <c r="J4606" s="56">
        <v>4</v>
      </c>
      <c r="K4606" s="56">
        <v>4</v>
      </c>
      <c r="L4606" s="14" t="s">
        <v>99</v>
      </c>
      <c r="M4606" s="47" t="s">
        <v>244</v>
      </c>
      <c r="N4606" s="47">
        <v>2</v>
      </c>
      <c r="O4606" s="47">
        <f t="shared" si="942"/>
        <v>40.590000000000003</v>
      </c>
      <c r="P4606" s="52">
        <v>12.3</v>
      </c>
      <c r="Q4606" s="52">
        <f t="shared" si="943"/>
        <v>39.599999999999994</v>
      </c>
      <c r="R4606" s="21">
        <v>12</v>
      </c>
      <c r="S4606" s="21">
        <f t="shared" si="944"/>
        <v>40.590000000000003</v>
      </c>
      <c r="T4606" s="21">
        <v>12.3</v>
      </c>
      <c r="U4606" s="21" t="s">
        <v>43</v>
      </c>
      <c r="V4606" s="21" t="s">
        <v>43</v>
      </c>
      <c r="W4606" s="53">
        <v>27.878029999999999</v>
      </c>
      <c r="X4606" s="53">
        <v>-115.16914</v>
      </c>
      <c r="Y4606" s="67">
        <f t="shared" si="945"/>
        <v>59</v>
      </c>
      <c r="Z4606" s="56">
        <v>15</v>
      </c>
      <c r="AA4606" s="21">
        <v>4</v>
      </c>
      <c r="AB4606" s="54" t="s">
        <v>44</v>
      </c>
      <c r="AC4606" s="21">
        <v>3</v>
      </c>
      <c r="AD4606" s="58">
        <v>14</v>
      </c>
      <c r="AE4606" s="51">
        <v>1</v>
      </c>
      <c r="AF4606" s="21">
        <v>9</v>
      </c>
      <c r="AG4606" s="54">
        <v>90</v>
      </c>
      <c r="AI4606" s="70">
        <f t="shared" si="938"/>
        <v>11.083</v>
      </c>
      <c r="AJ4606" s="71" t="s">
        <v>369</v>
      </c>
      <c r="AK4606" s="72">
        <f t="shared" si="939"/>
        <v>1.1117350137621949</v>
      </c>
      <c r="AL4606" s="73">
        <f t="shared" si="940"/>
        <v>1.1117350137621949</v>
      </c>
    </row>
    <row r="4607" spans="1:38" hidden="1">
      <c r="A4607" s="47" t="s">
        <v>296</v>
      </c>
      <c r="B4607" s="54" t="s">
        <v>40</v>
      </c>
      <c r="C4607" s="57">
        <v>40390</v>
      </c>
      <c r="D4607" s="49">
        <v>2010</v>
      </c>
      <c r="E4607" s="55">
        <v>0.42986111111111108</v>
      </c>
      <c r="F4607" s="55">
        <v>0.45277777777777778</v>
      </c>
      <c r="G4607" s="55">
        <f t="shared" si="941"/>
        <v>2.2916666666666696E-2</v>
      </c>
      <c r="H4607" s="21">
        <v>2</v>
      </c>
      <c r="I4607" s="56">
        <v>2</v>
      </c>
      <c r="J4607" s="56">
        <v>4</v>
      </c>
      <c r="K4607" s="56">
        <v>4</v>
      </c>
      <c r="L4607" s="14" t="s">
        <v>99</v>
      </c>
      <c r="M4607" s="47" t="s">
        <v>244</v>
      </c>
      <c r="N4607" s="47">
        <v>2</v>
      </c>
      <c r="O4607" s="47">
        <f t="shared" si="942"/>
        <v>40.590000000000003</v>
      </c>
      <c r="P4607" s="52">
        <v>12.3</v>
      </c>
      <c r="Q4607" s="52">
        <f t="shared" si="943"/>
        <v>39.599999999999994</v>
      </c>
      <c r="R4607" s="21">
        <v>12</v>
      </c>
      <c r="S4607" s="21">
        <f t="shared" si="944"/>
        <v>40.590000000000003</v>
      </c>
      <c r="T4607" s="21">
        <v>12.3</v>
      </c>
      <c r="U4607" s="21" t="s">
        <v>43</v>
      </c>
      <c r="V4607" s="21" t="s">
        <v>43</v>
      </c>
      <c r="W4607" s="53">
        <v>27.878029999999999</v>
      </c>
      <c r="X4607" s="53">
        <v>-115.16914</v>
      </c>
      <c r="Y4607" s="67">
        <f t="shared" si="945"/>
        <v>59</v>
      </c>
      <c r="Z4607" s="56">
        <v>15</v>
      </c>
      <c r="AA4607" s="21">
        <v>4</v>
      </c>
      <c r="AB4607" s="54" t="s">
        <v>44</v>
      </c>
      <c r="AC4607" s="21">
        <v>3</v>
      </c>
      <c r="AD4607" s="58">
        <v>18</v>
      </c>
      <c r="AE4607" s="51">
        <v>1</v>
      </c>
      <c r="AF4607" s="21">
        <v>9</v>
      </c>
      <c r="AG4607" s="54">
        <v>90</v>
      </c>
      <c r="AI4607" s="70">
        <f t="shared" si="938"/>
        <v>13.918999999999999</v>
      </c>
      <c r="AJ4607" s="71" t="s">
        <v>369</v>
      </c>
      <c r="AK4607" s="72">
        <f t="shared" si="939"/>
        <v>1.8310631406548505</v>
      </c>
      <c r="AL4607" s="73">
        <f t="shared" si="940"/>
        <v>1.8310631406548505</v>
      </c>
    </row>
    <row r="4608" spans="1:38" hidden="1">
      <c r="A4608" s="47" t="s">
        <v>296</v>
      </c>
      <c r="B4608" s="54" t="s">
        <v>40</v>
      </c>
      <c r="C4608" s="57">
        <v>40390</v>
      </c>
      <c r="D4608" s="49">
        <v>2010</v>
      </c>
      <c r="E4608" s="55">
        <v>0.42986111111111108</v>
      </c>
      <c r="F4608" s="55">
        <v>0.45277777777777778</v>
      </c>
      <c r="G4608" s="55">
        <f t="shared" si="941"/>
        <v>2.2916666666666696E-2</v>
      </c>
      <c r="H4608" s="21">
        <v>2</v>
      </c>
      <c r="I4608" s="56">
        <v>2</v>
      </c>
      <c r="J4608" s="56">
        <v>4</v>
      </c>
      <c r="K4608" s="56">
        <v>4</v>
      </c>
      <c r="L4608" s="14" t="s">
        <v>99</v>
      </c>
      <c r="M4608" s="47" t="s">
        <v>244</v>
      </c>
      <c r="N4608" s="47">
        <v>2</v>
      </c>
      <c r="O4608" s="47">
        <f t="shared" si="942"/>
        <v>40.590000000000003</v>
      </c>
      <c r="P4608" s="52">
        <v>12.3</v>
      </c>
      <c r="Q4608" s="52">
        <f t="shared" si="943"/>
        <v>39.599999999999994</v>
      </c>
      <c r="R4608" s="21">
        <v>12</v>
      </c>
      <c r="S4608" s="21">
        <f t="shared" si="944"/>
        <v>40.590000000000003</v>
      </c>
      <c r="T4608" s="21">
        <v>12.3</v>
      </c>
      <c r="U4608" s="21" t="s">
        <v>43</v>
      </c>
      <c r="V4608" s="21" t="s">
        <v>43</v>
      </c>
      <c r="W4608" s="53">
        <v>27.878029999999999</v>
      </c>
      <c r="X4608" s="53">
        <v>-115.16914</v>
      </c>
      <c r="Y4608" s="67">
        <f t="shared" si="945"/>
        <v>59</v>
      </c>
      <c r="Z4608" s="56">
        <v>15</v>
      </c>
      <c r="AA4608" s="21">
        <v>4</v>
      </c>
      <c r="AB4608" s="54" t="s">
        <v>44</v>
      </c>
      <c r="AC4608" s="21">
        <v>4</v>
      </c>
      <c r="AD4608" s="58">
        <v>14</v>
      </c>
      <c r="AE4608" s="51">
        <v>1</v>
      </c>
      <c r="AF4608" s="21">
        <v>14</v>
      </c>
      <c r="AG4608" s="54">
        <v>90</v>
      </c>
      <c r="AI4608" s="70">
        <f t="shared" si="938"/>
        <v>11.083</v>
      </c>
      <c r="AJ4608" s="71" t="s">
        <v>369</v>
      </c>
      <c r="AK4608" s="72">
        <f t="shared" si="939"/>
        <v>1.1117350137621949</v>
      </c>
      <c r="AL4608" s="73">
        <f t="shared" si="940"/>
        <v>1.1117350137621949</v>
      </c>
    </row>
    <row r="4609" spans="1:38" hidden="1">
      <c r="A4609" s="47" t="s">
        <v>296</v>
      </c>
      <c r="B4609" s="54" t="s">
        <v>40</v>
      </c>
      <c r="C4609" s="57">
        <v>40390</v>
      </c>
      <c r="D4609" s="49">
        <v>2010</v>
      </c>
      <c r="E4609" s="55">
        <v>0.42986111111111108</v>
      </c>
      <c r="F4609" s="55">
        <v>0.45277777777777778</v>
      </c>
      <c r="G4609" s="55">
        <f t="shared" si="941"/>
        <v>2.2916666666666696E-2</v>
      </c>
      <c r="H4609" s="21">
        <v>2</v>
      </c>
      <c r="I4609" s="56">
        <v>2</v>
      </c>
      <c r="J4609" s="56">
        <v>4</v>
      </c>
      <c r="K4609" s="56">
        <v>4</v>
      </c>
      <c r="L4609" s="14" t="s">
        <v>99</v>
      </c>
      <c r="M4609" s="47" t="s">
        <v>244</v>
      </c>
      <c r="N4609" s="47">
        <v>2</v>
      </c>
      <c r="O4609" s="47">
        <f t="shared" si="942"/>
        <v>40.590000000000003</v>
      </c>
      <c r="P4609" s="52">
        <v>12.3</v>
      </c>
      <c r="Q4609" s="52">
        <f t="shared" si="943"/>
        <v>39.599999999999994</v>
      </c>
      <c r="R4609" s="21">
        <v>12</v>
      </c>
      <c r="S4609" s="21">
        <f t="shared" si="944"/>
        <v>40.590000000000003</v>
      </c>
      <c r="T4609" s="21">
        <v>12.3</v>
      </c>
      <c r="U4609" s="21" t="s">
        <v>43</v>
      </c>
      <c r="V4609" s="21" t="s">
        <v>43</v>
      </c>
      <c r="W4609" s="53">
        <v>27.878029999999999</v>
      </c>
      <c r="X4609" s="53">
        <v>-115.16914</v>
      </c>
      <c r="Y4609" s="67">
        <f t="shared" si="945"/>
        <v>59</v>
      </c>
      <c r="Z4609" s="56">
        <v>15</v>
      </c>
      <c r="AA4609" s="21">
        <v>4</v>
      </c>
      <c r="AB4609" s="54" t="s">
        <v>44</v>
      </c>
      <c r="AC4609" s="21">
        <v>4</v>
      </c>
      <c r="AD4609" s="58">
        <v>16</v>
      </c>
      <c r="AE4609" s="51">
        <v>1</v>
      </c>
      <c r="AF4609" s="21">
        <v>14</v>
      </c>
      <c r="AG4609" s="54">
        <v>90</v>
      </c>
      <c r="AI4609" s="70">
        <f t="shared" si="938"/>
        <v>12.500999999999999</v>
      </c>
      <c r="AJ4609" s="71" t="s">
        <v>369</v>
      </c>
      <c r="AK4609" s="72">
        <f t="shared" si="939"/>
        <v>1.4471406331162124</v>
      </c>
      <c r="AL4609" s="73">
        <f t="shared" si="940"/>
        <v>1.4471406331162124</v>
      </c>
    </row>
    <row r="4610" spans="1:38" hidden="1">
      <c r="A4610" s="47" t="s">
        <v>296</v>
      </c>
      <c r="B4610" s="54" t="s">
        <v>40</v>
      </c>
      <c r="C4610" s="57">
        <v>40390</v>
      </c>
      <c r="D4610" s="49">
        <v>2010</v>
      </c>
      <c r="E4610" s="55">
        <v>0.42986111111111108</v>
      </c>
      <c r="F4610" s="55">
        <v>0.45277777777777778</v>
      </c>
      <c r="G4610" s="55">
        <f t="shared" si="941"/>
        <v>2.2916666666666696E-2</v>
      </c>
      <c r="H4610" s="21">
        <v>2</v>
      </c>
      <c r="I4610" s="56">
        <v>2</v>
      </c>
      <c r="J4610" s="56">
        <v>4</v>
      </c>
      <c r="K4610" s="56">
        <v>4</v>
      </c>
      <c r="L4610" s="14" t="s">
        <v>99</v>
      </c>
      <c r="M4610" s="47" t="s">
        <v>244</v>
      </c>
      <c r="N4610" s="47">
        <v>2</v>
      </c>
      <c r="O4610" s="47">
        <f t="shared" si="942"/>
        <v>40.590000000000003</v>
      </c>
      <c r="P4610" s="52">
        <v>12.3</v>
      </c>
      <c r="Q4610" s="52">
        <f t="shared" si="943"/>
        <v>39.599999999999994</v>
      </c>
      <c r="R4610" s="21">
        <v>12</v>
      </c>
      <c r="S4610" s="21">
        <f t="shared" si="944"/>
        <v>40.590000000000003</v>
      </c>
      <c r="T4610" s="21">
        <v>12.3</v>
      </c>
      <c r="U4610" s="21" t="s">
        <v>43</v>
      </c>
      <c r="V4610" s="21" t="s">
        <v>43</v>
      </c>
      <c r="W4610" s="53">
        <v>27.878029999999999</v>
      </c>
      <c r="X4610" s="53">
        <v>-115.16914</v>
      </c>
      <c r="Y4610" s="67">
        <f t="shared" si="945"/>
        <v>59</v>
      </c>
      <c r="Z4610" s="56">
        <v>15</v>
      </c>
      <c r="AA4610" s="21">
        <v>4</v>
      </c>
      <c r="AB4610" s="54" t="s">
        <v>44</v>
      </c>
      <c r="AC4610" s="21">
        <v>5</v>
      </c>
      <c r="AD4610" s="58">
        <v>11</v>
      </c>
      <c r="AE4610" s="51">
        <v>1</v>
      </c>
      <c r="AF4610" s="21">
        <v>15</v>
      </c>
      <c r="AG4610" s="54">
        <v>90</v>
      </c>
      <c r="AI4610" s="70">
        <f t="shared" si="938"/>
        <v>8.9559999999999995</v>
      </c>
      <c r="AJ4610" s="71" t="s">
        <v>369</v>
      </c>
      <c r="AK4610" s="72">
        <f t="shared" si="939"/>
        <v>0.69715856935839871</v>
      </c>
      <c r="AL4610" s="73">
        <f t="shared" si="940"/>
        <v>0.69715856935839871</v>
      </c>
    </row>
    <row r="4611" spans="1:38" hidden="1">
      <c r="A4611" s="47" t="s">
        <v>296</v>
      </c>
      <c r="B4611" s="54" t="s">
        <v>40</v>
      </c>
      <c r="C4611" s="57">
        <v>40390</v>
      </c>
      <c r="D4611" s="49">
        <v>2010</v>
      </c>
      <c r="E4611" s="55">
        <v>0.42986111111111108</v>
      </c>
      <c r="F4611" s="55">
        <v>0.45277777777777778</v>
      </c>
      <c r="G4611" s="55">
        <f t="shared" si="941"/>
        <v>2.2916666666666696E-2</v>
      </c>
      <c r="H4611" s="21">
        <v>2</v>
      </c>
      <c r="I4611" s="56">
        <v>2</v>
      </c>
      <c r="J4611" s="56">
        <v>4</v>
      </c>
      <c r="K4611" s="56">
        <v>4</v>
      </c>
      <c r="L4611" s="14" t="s">
        <v>99</v>
      </c>
      <c r="M4611" s="47" t="s">
        <v>244</v>
      </c>
      <c r="N4611" s="47">
        <v>2</v>
      </c>
      <c r="O4611" s="47">
        <f t="shared" si="942"/>
        <v>40.590000000000003</v>
      </c>
      <c r="P4611" s="52">
        <v>12.3</v>
      </c>
      <c r="Q4611" s="52">
        <f t="shared" si="943"/>
        <v>39.599999999999994</v>
      </c>
      <c r="R4611" s="21">
        <v>12</v>
      </c>
      <c r="S4611" s="21">
        <f t="shared" si="944"/>
        <v>40.590000000000003</v>
      </c>
      <c r="T4611" s="21">
        <v>12.3</v>
      </c>
      <c r="U4611" s="21" t="s">
        <v>43</v>
      </c>
      <c r="V4611" s="21" t="s">
        <v>43</v>
      </c>
      <c r="W4611" s="53">
        <v>27.878029999999999</v>
      </c>
      <c r="X4611" s="53">
        <v>-115.16914</v>
      </c>
      <c r="Y4611" s="67">
        <f t="shared" si="945"/>
        <v>59</v>
      </c>
      <c r="Z4611" s="56">
        <v>15</v>
      </c>
      <c r="AA4611" s="21">
        <v>4</v>
      </c>
      <c r="AB4611" s="54" t="s">
        <v>44</v>
      </c>
      <c r="AC4611" s="21">
        <v>5</v>
      </c>
      <c r="AD4611" s="58">
        <v>19</v>
      </c>
      <c r="AE4611" s="51">
        <v>1</v>
      </c>
      <c r="AF4611" s="21">
        <v>15</v>
      </c>
      <c r="AG4611" s="54">
        <v>90</v>
      </c>
      <c r="AI4611" s="70">
        <f t="shared" si="938"/>
        <v>14.628</v>
      </c>
      <c r="AJ4611" s="71" t="s">
        <v>369</v>
      </c>
      <c r="AK4611" s="72">
        <f t="shared" si="939"/>
        <v>2.041534710262368</v>
      </c>
      <c r="AL4611" s="73">
        <f t="shared" si="940"/>
        <v>2.041534710262368</v>
      </c>
    </row>
    <row r="4612" spans="1:38" hidden="1">
      <c r="A4612" s="47" t="s">
        <v>296</v>
      </c>
      <c r="B4612" s="54" t="s">
        <v>40</v>
      </c>
      <c r="C4612" s="57">
        <v>40390</v>
      </c>
      <c r="D4612" s="49">
        <v>2010</v>
      </c>
      <c r="E4612" s="55">
        <v>0.42986111111111108</v>
      </c>
      <c r="F4612" s="55">
        <v>0.45277777777777778</v>
      </c>
      <c r="G4612" s="55">
        <f t="shared" si="941"/>
        <v>2.2916666666666696E-2</v>
      </c>
      <c r="H4612" s="21">
        <v>2</v>
      </c>
      <c r="I4612" s="56">
        <v>2</v>
      </c>
      <c r="J4612" s="56">
        <v>4</v>
      </c>
      <c r="K4612" s="56">
        <v>4</v>
      </c>
      <c r="L4612" s="14" t="s">
        <v>99</v>
      </c>
      <c r="M4612" s="47" t="s">
        <v>244</v>
      </c>
      <c r="N4612" s="47">
        <v>2</v>
      </c>
      <c r="O4612" s="47">
        <f t="shared" si="942"/>
        <v>40.590000000000003</v>
      </c>
      <c r="P4612" s="52">
        <v>12.3</v>
      </c>
      <c r="Q4612" s="52">
        <f t="shared" si="943"/>
        <v>39.599999999999994</v>
      </c>
      <c r="R4612" s="21">
        <v>12</v>
      </c>
      <c r="S4612" s="21">
        <f t="shared" si="944"/>
        <v>40.590000000000003</v>
      </c>
      <c r="T4612" s="21">
        <v>12.3</v>
      </c>
      <c r="U4612" s="21" t="s">
        <v>43</v>
      </c>
      <c r="V4612" s="21" t="s">
        <v>43</v>
      </c>
      <c r="W4612" s="53">
        <v>27.878029999999999</v>
      </c>
      <c r="X4612" s="53">
        <v>-115.16914</v>
      </c>
      <c r="Y4612" s="67">
        <f t="shared" si="945"/>
        <v>59</v>
      </c>
      <c r="Z4612" s="56">
        <v>15</v>
      </c>
      <c r="AA4612" s="21">
        <v>4</v>
      </c>
      <c r="AB4612" s="54" t="s">
        <v>44</v>
      </c>
      <c r="AC4612" s="21">
        <v>6</v>
      </c>
      <c r="AD4612" s="58">
        <v>15</v>
      </c>
      <c r="AE4612" s="51">
        <v>1</v>
      </c>
      <c r="AF4612" s="21">
        <v>18</v>
      </c>
      <c r="AG4612" s="54">
        <v>90</v>
      </c>
      <c r="AI4612" s="70">
        <f t="shared" si="938"/>
        <v>11.792</v>
      </c>
      <c r="AJ4612" s="71" t="s">
        <v>369</v>
      </c>
      <c r="AK4612" s="72">
        <f t="shared" si="939"/>
        <v>1.2734394051640829</v>
      </c>
      <c r="AL4612" s="73">
        <f t="shared" si="940"/>
        <v>1.2734394051640829</v>
      </c>
    </row>
    <row r="4613" spans="1:38" hidden="1">
      <c r="A4613" s="47" t="s">
        <v>296</v>
      </c>
      <c r="B4613" s="54" t="s">
        <v>40</v>
      </c>
      <c r="C4613" s="57">
        <v>40390</v>
      </c>
      <c r="D4613" s="49">
        <v>2010</v>
      </c>
      <c r="E4613" s="55">
        <v>0.42986111111111108</v>
      </c>
      <c r="F4613" s="55">
        <v>0.45277777777777778</v>
      </c>
      <c r="G4613" s="55">
        <f t="shared" si="941"/>
        <v>2.2916666666666696E-2</v>
      </c>
      <c r="H4613" s="21">
        <v>2</v>
      </c>
      <c r="I4613" s="56">
        <v>2</v>
      </c>
      <c r="J4613" s="56">
        <v>4</v>
      </c>
      <c r="K4613" s="56">
        <v>4</v>
      </c>
      <c r="L4613" s="14" t="s">
        <v>99</v>
      </c>
      <c r="M4613" s="47" t="s">
        <v>244</v>
      </c>
      <c r="N4613" s="47">
        <v>2</v>
      </c>
      <c r="O4613" s="47">
        <f t="shared" si="942"/>
        <v>40.590000000000003</v>
      </c>
      <c r="P4613" s="52">
        <v>12.3</v>
      </c>
      <c r="Q4613" s="52">
        <f t="shared" si="943"/>
        <v>39.599999999999994</v>
      </c>
      <c r="R4613" s="21">
        <v>12</v>
      </c>
      <c r="S4613" s="21">
        <f t="shared" si="944"/>
        <v>40.590000000000003</v>
      </c>
      <c r="T4613" s="21">
        <v>12.3</v>
      </c>
      <c r="U4613" s="21" t="s">
        <v>43</v>
      </c>
      <c r="V4613" s="21" t="s">
        <v>43</v>
      </c>
      <c r="W4613" s="53">
        <v>27.878029999999999</v>
      </c>
      <c r="X4613" s="53">
        <v>-115.16914</v>
      </c>
      <c r="Y4613" s="67">
        <f t="shared" si="945"/>
        <v>59</v>
      </c>
      <c r="Z4613" s="56">
        <v>15</v>
      </c>
      <c r="AA4613" s="21">
        <v>4</v>
      </c>
      <c r="AB4613" s="54" t="s">
        <v>44</v>
      </c>
      <c r="AC4613" s="21">
        <v>7</v>
      </c>
      <c r="AD4613" s="51">
        <v>20</v>
      </c>
      <c r="AE4613" s="51">
        <v>1</v>
      </c>
      <c r="AF4613" s="21">
        <v>19</v>
      </c>
      <c r="AG4613" s="54">
        <v>90</v>
      </c>
      <c r="AI4613" s="70">
        <f t="shared" si="938"/>
        <v>15.337</v>
      </c>
      <c r="AJ4613" s="71" t="s">
        <v>369</v>
      </c>
      <c r="AK4613" s="72">
        <f t="shared" si="939"/>
        <v>2.2645047633742106</v>
      </c>
      <c r="AL4613" s="73">
        <f t="shared" si="940"/>
        <v>2.2645047633742106</v>
      </c>
    </row>
    <row r="4614" spans="1:38" hidden="1">
      <c r="A4614" s="47" t="s">
        <v>296</v>
      </c>
      <c r="B4614" s="54" t="s">
        <v>40</v>
      </c>
      <c r="C4614" s="57">
        <v>40390</v>
      </c>
      <c r="D4614" s="49">
        <v>2010</v>
      </c>
      <c r="E4614" s="55">
        <v>0.42986111111111108</v>
      </c>
      <c r="F4614" s="55">
        <v>0.45277777777777778</v>
      </c>
      <c r="G4614" s="55">
        <f t="shared" si="941"/>
        <v>2.2916666666666696E-2</v>
      </c>
      <c r="H4614" s="21">
        <v>2</v>
      </c>
      <c r="I4614" s="56">
        <v>2</v>
      </c>
      <c r="J4614" s="56">
        <v>4</v>
      </c>
      <c r="K4614" s="56">
        <v>4</v>
      </c>
      <c r="L4614" s="14" t="s">
        <v>99</v>
      </c>
      <c r="M4614" s="47" t="s">
        <v>244</v>
      </c>
      <c r="N4614" s="47">
        <v>2</v>
      </c>
      <c r="O4614" s="47">
        <f t="shared" si="942"/>
        <v>40.590000000000003</v>
      </c>
      <c r="P4614" s="52">
        <v>12.3</v>
      </c>
      <c r="Q4614" s="52">
        <f t="shared" si="943"/>
        <v>39.599999999999994</v>
      </c>
      <c r="R4614" s="21">
        <v>12</v>
      </c>
      <c r="S4614" s="21">
        <f t="shared" si="944"/>
        <v>40.590000000000003</v>
      </c>
      <c r="T4614" s="21">
        <v>12.3</v>
      </c>
      <c r="U4614" s="21" t="s">
        <v>43</v>
      </c>
      <c r="V4614" s="21" t="s">
        <v>43</v>
      </c>
      <c r="W4614" s="53">
        <v>27.878029999999999</v>
      </c>
      <c r="X4614" s="53">
        <v>-115.16914</v>
      </c>
      <c r="Y4614" s="67">
        <f t="shared" si="945"/>
        <v>59</v>
      </c>
      <c r="Z4614" s="56">
        <v>15</v>
      </c>
      <c r="AA4614" s="21">
        <v>4</v>
      </c>
      <c r="AB4614" s="54" t="s">
        <v>44</v>
      </c>
      <c r="AC4614" s="21">
        <v>8</v>
      </c>
      <c r="AD4614" s="58">
        <v>8</v>
      </c>
      <c r="AE4614" s="51">
        <v>1</v>
      </c>
      <c r="AF4614" s="21">
        <v>21</v>
      </c>
      <c r="AG4614" s="54">
        <v>90</v>
      </c>
      <c r="AI4614" s="70">
        <f t="shared" si="938"/>
        <v>6.8289999999999997</v>
      </c>
      <c r="AJ4614" s="71" t="s">
        <v>369</v>
      </c>
      <c r="AK4614" s="72">
        <f t="shared" si="939"/>
        <v>0.38498499317927082</v>
      </c>
      <c r="AL4614" s="73">
        <f t="shared" si="940"/>
        <v>0.38498499317927082</v>
      </c>
    </row>
    <row r="4615" spans="1:38" hidden="1">
      <c r="A4615" s="47" t="s">
        <v>296</v>
      </c>
      <c r="B4615" s="54" t="s">
        <v>40</v>
      </c>
      <c r="C4615" s="57">
        <v>40390</v>
      </c>
      <c r="D4615" s="49">
        <v>2010</v>
      </c>
      <c r="E4615" s="55">
        <v>0.42986111111111108</v>
      </c>
      <c r="F4615" s="55">
        <v>0.45277777777777778</v>
      </c>
      <c r="G4615" s="55">
        <f t="shared" si="941"/>
        <v>2.2916666666666696E-2</v>
      </c>
      <c r="H4615" s="21">
        <v>2</v>
      </c>
      <c r="I4615" s="56">
        <v>2</v>
      </c>
      <c r="J4615" s="56">
        <v>4</v>
      </c>
      <c r="K4615" s="56">
        <v>4</v>
      </c>
      <c r="L4615" s="14" t="s">
        <v>99</v>
      </c>
      <c r="M4615" s="47" t="s">
        <v>244</v>
      </c>
      <c r="N4615" s="47">
        <v>2</v>
      </c>
      <c r="O4615" s="47">
        <f t="shared" si="942"/>
        <v>40.590000000000003</v>
      </c>
      <c r="P4615" s="52">
        <v>12.3</v>
      </c>
      <c r="Q4615" s="52">
        <f t="shared" si="943"/>
        <v>39.599999999999994</v>
      </c>
      <c r="R4615" s="21">
        <v>12</v>
      </c>
      <c r="S4615" s="21">
        <f t="shared" si="944"/>
        <v>40.590000000000003</v>
      </c>
      <c r="T4615" s="21">
        <v>12.3</v>
      </c>
      <c r="U4615" s="21" t="s">
        <v>43</v>
      </c>
      <c r="V4615" s="21" t="s">
        <v>43</v>
      </c>
      <c r="W4615" s="53">
        <v>27.878029999999999</v>
      </c>
      <c r="X4615" s="53">
        <v>-115.16914</v>
      </c>
      <c r="Y4615" s="67">
        <f t="shared" si="945"/>
        <v>59</v>
      </c>
      <c r="Z4615" s="56">
        <v>15</v>
      </c>
      <c r="AA4615" s="21">
        <v>4</v>
      </c>
      <c r="AB4615" s="54" t="s">
        <v>44</v>
      </c>
      <c r="AC4615" s="21">
        <v>8</v>
      </c>
      <c r="AD4615" s="58">
        <v>13</v>
      </c>
      <c r="AE4615" s="51">
        <v>1</v>
      </c>
      <c r="AF4615" s="21">
        <v>21</v>
      </c>
      <c r="AG4615" s="54">
        <v>90</v>
      </c>
      <c r="AI4615" s="70">
        <f t="shared" si="938"/>
        <v>10.373999999999999</v>
      </c>
      <c r="AJ4615" s="71" t="s">
        <v>369</v>
      </c>
      <c r="AK4615" s="72">
        <f t="shared" si="939"/>
        <v>0.96188687250685145</v>
      </c>
      <c r="AL4615" s="73">
        <f t="shared" si="940"/>
        <v>0.96188687250685145</v>
      </c>
    </row>
    <row r="4616" spans="1:38" hidden="1">
      <c r="A4616" s="47" t="s">
        <v>296</v>
      </c>
      <c r="B4616" s="54" t="s">
        <v>40</v>
      </c>
      <c r="C4616" s="57">
        <v>40390</v>
      </c>
      <c r="D4616" s="49">
        <v>2010</v>
      </c>
      <c r="E4616" s="55">
        <v>0.42986111111111108</v>
      </c>
      <c r="F4616" s="55">
        <v>0.45277777777777778</v>
      </c>
      <c r="G4616" s="55">
        <f t="shared" si="941"/>
        <v>2.2916666666666696E-2</v>
      </c>
      <c r="H4616" s="21">
        <v>2</v>
      </c>
      <c r="I4616" s="56">
        <v>2</v>
      </c>
      <c r="J4616" s="56">
        <v>4</v>
      </c>
      <c r="K4616" s="56">
        <v>4</v>
      </c>
      <c r="L4616" s="14" t="s">
        <v>99</v>
      </c>
      <c r="M4616" s="47" t="s">
        <v>244</v>
      </c>
      <c r="N4616" s="47">
        <v>2</v>
      </c>
      <c r="O4616" s="47">
        <f t="shared" si="942"/>
        <v>40.590000000000003</v>
      </c>
      <c r="P4616" s="52">
        <v>12.3</v>
      </c>
      <c r="Q4616" s="52">
        <f t="shared" si="943"/>
        <v>39.599999999999994</v>
      </c>
      <c r="R4616" s="21">
        <v>12</v>
      </c>
      <c r="S4616" s="21">
        <f t="shared" si="944"/>
        <v>40.590000000000003</v>
      </c>
      <c r="T4616" s="21">
        <v>12.3</v>
      </c>
      <c r="U4616" s="21" t="s">
        <v>43</v>
      </c>
      <c r="V4616" s="21" t="s">
        <v>43</v>
      </c>
      <c r="W4616" s="53">
        <v>27.878029999999999</v>
      </c>
      <c r="X4616" s="53">
        <v>-115.16914</v>
      </c>
      <c r="Y4616" s="67">
        <f t="shared" si="945"/>
        <v>59</v>
      </c>
      <c r="Z4616" s="56">
        <v>15</v>
      </c>
      <c r="AA4616" s="21">
        <v>4</v>
      </c>
      <c r="AB4616" s="54" t="s">
        <v>44</v>
      </c>
      <c r="AC4616" s="21">
        <v>8</v>
      </c>
      <c r="AD4616" s="58">
        <v>18</v>
      </c>
      <c r="AE4616" s="51">
        <v>1</v>
      </c>
      <c r="AF4616" s="21">
        <v>21</v>
      </c>
      <c r="AG4616" s="54">
        <v>90</v>
      </c>
      <c r="AI4616" s="70">
        <f t="shared" si="938"/>
        <v>13.918999999999999</v>
      </c>
      <c r="AJ4616" s="71" t="s">
        <v>369</v>
      </c>
      <c r="AK4616" s="72">
        <f t="shared" si="939"/>
        <v>1.8310631406548505</v>
      </c>
      <c r="AL4616" s="73">
        <f t="shared" si="940"/>
        <v>1.8310631406548505</v>
      </c>
    </row>
    <row r="4617" spans="1:38" hidden="1">
      <c r="A4617" s="47" t="s">
        <v>296</v>
      </c>
      <c r="B4617" s="54" t="s">
        <v>40</v>
      </c>
      <c r="C4617" s="57">
        <v>40390</v>
      </c>
      <c r="D4617" s="49">
        <v>2010</v>
      </c>
      <c r="E4617" s="55">
        <v>0.42986111111111108</v>
      </c>
      <c r="F4617" s="55">
        <v>0.45277777777777778</v>
      </c>
      <c r="G4617" s="55">
        <f t="shared" si="941"/>
        <v>2.2916666666666696E-2</v>
      </c>
      <c r="H4617" s="21">
        <v>2</v>
      </c>
      <c r="I4617" s="56">
        <v>2</v>
      </c>
      <c r="J4617" s="56">
        <v>4</v>
      </c>
      <c r="K4617" s="56">
        <v>4</v>
      </c>
      <c r="L4617" s="14" t="s">
        <v>99</v>
      </c>
      <c r="M4617" s="47" t="s">
        <v>244</v>
      </c>
      <c r="N4617" s="47">
        <v>2</v>
      </c>
      <c r="O4617" s="47">
        <f t="shared" si="942"/>
        <v>40.590000000000003</v>
      </c>
      <c r="P4617" s="52">
        <v>12.3</v>
      </c>
      <c r="Q4617" s="52">
        <f t="shared" si="943"/>
        <v>39.599999999999994</v>
      </c>
      <c r="R4617" s="21">
        <v>12</v>
      </c>
      <c r="S4617" s="21">
        <f t="shared" si="944"/>
        <v>40.590000000000003</v>
      </c>
      <c r="T4617" s="21">
        <v>12.3</v>
      </c>
      <c r="U4617" s="21" t="s">
        <v>43</v>
      </c>
      <c r="V4617" s="21" t="s">
        <v>43</v>
      </c>
      <c r="W4617" s="53">
        <v>27.878029999999999</v>
      </c>
      <c r="X4617" s="53">
        <v>-115.16914</v>
      </c>
      <c r="Y4617" s="67">
        <f t="shared" si="945"/>
        <v>59</v>
      </c>
      <c r="Z4617" s="56">
        <v>15</v>
      </c>
      <c r="AA4617" s="21">
        <v>4</v>
      </c>
      <c r="AB4617" s="54" t="s">
        <v>44</v>
      </c>
      <c r="AC4617" s="21">
        <v>8</v>
      </c>
      <c r="AD4617" s="58">
        <v>18</v>
      </c>
      <c r="AE4617" s="51">
        <v>1</v>
      </c>
      <c r="AF4617" s="21">
        <v>21</v>
      </c>
      <c r="AG4617" s="54">
        <v>90</v>
      </c>
      <c r="AI4617" s="70">
        <f t="shared" si="938"/>
        <v>13.918999999999999</v>
      </c>
      <c r="AJ4617" s="71" t="s">
        <v>369</v>
      </c>
      <c r="AK4617" s="72">
        <f t="shared" si="939"/>
        <v>1.8310631406548505</v>
      </c>
      <c r="AL4617" s="73">
        <f t="shared" si="940"/>
        <v>1.8310631406548505</v>
      </c>
    </row>
    <row r="4618" spans="1:38" hidden="1">
      <c r="A4618" s="47" t="s">
        <v>296</v>
      </c>
      <c r="B4618" s="54" t="s">
        <v>40</v>
      </c>
      <c r="C4618" s="57">
        <v>40390</v>
      </c>
      <c r="D4618" s="49">
        <v>2010</v>
      </c>
      <c r="E4618" s="55">
        <v>0.42986111111111108</v>
      </c>
      <c r="F4618" s="55">
        <v>0.45277777777777778</v>
      </c>
      <c r="G4618" s="55">
        <f t="shared" si="941"/>
        <v>2.2916666666666696E-2</v>
      </c>
      <c r="H4618" s="21">
        <v>2</v>
      </c>
      <c r="I4618" s="56">
        <v>2</v>
      </c>
      <c r="J4618" s="56">
        <v>4</v>
      </c>
      <c r="K4618" s="56">
        <v>4</v>
      </c>
      <c r="L4618" s="14" t="s">
        <v>99</v>
      </c>
      <c r="M4618" s="47" t="s">
        <v>244</v>
      </c>
      <c r="N4618" s="47">
        <v>2</v>
      </c>
      <c r="O4618" s="47">
        <f t="shared" si="942"/>
        <v>40.590000000000003</v>
      </c>
      <c r="P4618" s="52">
        <v>12.3</v>
      </c>
      <c r="Q4618" s="52">
        <f t="shared" si="943"/>
        <v>39.599999999999994</v>
      </c>
      <c r="R4618" s="21">
        <v>12</v>
      </c>
      <c r="S4618" s="21">
        <f t="shared" si="944"/>
        <v>40.590000000000003</v>
      </c>
      <c r="T4618" s="21">
        <v>12.3</v>
      </c>
      <c r="U4618" s="21" t="s">
        <v>43</v>
      </c>
      <c r="V4618" s="21" t="s">
        <v>43</v>
      </c>
      <c r="W4618" s="53">
        <v>27.878029999999999</v>
      </c>
      <c r="X4618" s="53">
        <v>-115.16914</v>
      </c>
      <c r="Y4618" s="67">
        <f t="shared" si="945"/>
        <v>59</v>
      </c>
      <c r="Z4618" s="56">
        <v>15</v>
      </c>
      <c r="AA4618" s="21">
        <v>4</v>
      </c>
      <c r="AB4618" s="54" t="s">
        <v>44</v>
      </c>
      <c r="AC4618" s="21">
        <v>8</v>
      </c>
      <c r="AD4618" s="58">
        <v>19</v>
      </c>
      <c r="AE4618" s="51">
        <v>1</v>
      </c>
      <c r="AF4618" s="21">
        <v>21</v>
      </c>
      <c r="AG4618" s="54">
        <v>90</v>
      </c>
      <c r="AI4618" s="70">
        <f t="shared" si="938"/>
        <v>14.628</v>
      </c>
      <c r="AJ4618" s="71" t="s">
        <v>369</v>
      </c>
      <c r="AK4618" s="72">
        <f t="shared" si="939"/>
        <v>2.041534710262368</v>
      </c>
      <c r="AL4618" s="73">
        <f t="shared" si="940"/>
        <v>2.041534710262368</v>
      </c>
    </row>
    <row r="4619" spans="1:38" hidden="1">
      <c r="A4619" s="47" t="s">
        <v>296</v>
      </c>
      <c r="B4619" s="54" t="s">
        <v>40</v>
      </c>
      <c r="C4619" s="57">
        <v>40390</v>
      </c>
      <c r="D4619" s="49">
        <v>2010</v>
      </c>
      <c r="E4619" s="55">
        <v>0.42986111111111108</v>
      </c>
      <c r="F4619" s="55">
        <v>0.45277777777777778</v>
      </c>
      <c r="G4619" s="55">
        <f t="shared" si="941"/>
        <v>2.2916666666666696E-2</v>
      </c>
      <c r="H4619" s="21">
        <v>2</v>
      </c>
      <c r="I4619" s="56">
        <v>2</v>
      </c>
      <c r="J4619" s="56">
        <v>4</v>
      </c>
      <c r="K4619" s="56">
        <v>4</v>
      </c>
      <c r="L4619" s="14" t="s">
        <v>99</v>
      </c>
      <c r="M4619" s="47" t="s">
        <v>244</v>
      </c>
      <c r="N4619" s="47">
        <v>2</v>
      </c>
      <c r="O4619" s="47">
        <f t="shared" si="942"/>
        <v>40.590000000000003</v>
      </c>
      <c r="P4619" s="52">
        <v>12.3</v>
      </c>
      <c r="Q4619" s="52">
        <f t="shared" si="943"/>
        <v>39.599999999999994</v>
      </c>
      <c r="R4619" s="21">
        <v>12</v>
      </c>
      <c r="S4619" s="21">
        <f t="shared" si="944"/>
        <v>40.590000000000003</v>
      </c>
      <c r="T4619" s="21">
        <v>12.3</v>
      </c>
      <c r="U4619" s="21" t="s">
        <v>43</v>
      </c>
      <c r="V4619" s="21" t="s">
        <v>43</v>
      </c>
      <c r="W4619" s="53">
        <v>27.878029999999999</v>
      </c>
      <c r="X4619" s="53">
        <v>-115.16914</v>
      </c>
      <c r="Y4619" s="67">
        <f t="shared" si="945"/>
        <v>59</v>
      </c>
      <c r="Z4619" s="56">
        <v>15</v>
      </c>
      <c r="AA4619" s="21">
        <v>4</v>
      </c>
      <c r="AB4619" s="54" t="s">
        <v>44</v>
      </c>
      <c r="AC4619" s="21">
        <v>8</v>
      </c>
      <c r="AD4619" s="58">
        <v>20</v>
      </c>
      <c r="AE4619" s="51">
        <v>1</v>
      </c>
      <c r="AF4619" s="21">
        <v>21</v>
      </c>
      <c r="AG4619" s="54">
        <v>90</v>
      </c>
      <c r="AI4619" s="70">
        <f t="shared" si="938"/>
        <v>15.337</v>
      </c>
      <c r="AJ4619" s="71" t="s">
        <v>369</v>
      </c>
      <c r="AK4619" s="72">
        <f t="shared" si="939"/>
        <v>2.2645047633742106</v>
      </c>
      <c r="AL4619" s="73">
        <f t="shared" si="940"/>
        <v>2.2645047633742106</v>
      </c>
    </row>
    <row r="4620" spans="1:38" hidden="1">
      <c r="A4620" s="47" t="s">
        <v>296</v>
      </c>
      <c r="B4620" s="54" t="s">
        <v>40</v>
      </c>
      <c r="C4620" s="57">
        <v>40390</v>
      </c>
      <c r="D4620" s="49">
        <v>2010</v>
      </c>
      <c r="E4620" s="55">
        <v>0.42986111111111108</v>
      </c>
      <c r="F4620" s="55">
        <v>0.45277777777777778</v>
      </c>
      <c r="G4620" s="55">
        <f t="shared" si="941"/>
        <v>2.2916666666666696E-2</v>
      </c>
      <c r="H4620" s="21">
        <v>2</v>
      </c>
      <c r="I4620" s="56">
        <v>2</v>
      </c>
      <c r="J4620" s="56">
        <v>4</v>
      </c>
      <c r="K4620" s="56">
        <v>4</v>
      </c>
      <c r="L4620" s="14" t="s">
        <v>99</v>
      </c>
      <c r="M4620" s="47" t="s">
        <v>244</v>
      </c>
      <c r="N4620" s="47">
        <v>2</v>
      </c>
      <c r="O4620" s="47">
        <f t="shared" si="942"/>
        <v>40.590000000000003</v>
      </c>
      <c r="P4620" s="52">
        <v>12.3</v>
      </c>
      <c r="Q4620" s="52">
        <f t="shared" si="943"/>
        <v>39.599999999999994</v>
      </c>
      <c r="R4620" s="21">
        <v>12</v>
      </c>
      <c r="S4620" s="21">
        <f t="shared" si="944"/>
        <v>40.590000000000003</v>
      </c>
      <c r="T4620" s="21">
        <v>12.3</v>
      </c>
      <c r="U4620" s="21" t="s">
        <v>43</v>
      </c>
      <c r="V4620" s="21" t="s">
        <v>43</v>
      </c>
      <c r="W4620" s="53">
        <v>27.878029999999999</v>
      </c>
      <c r="X4620" s="53">
        <v>-115.16914</v>
      </c>
      <c r="Y4620" s="67">
        <f t="shared" si="945"/>
        <v>59</v>
      </c>
      <c r="Z4620" s="56">
        <v>15</v>
      </c>
      <c r="AA4620" s="21">
        <v>4</v>
      </c>
      <c r="AB4620" s="54" t="s">
        <v>44</v>
      </c>
      <c r="AC4620" s="21">
        <v>9</v>
      </c>
      <c r="AD4620" s="58">
        <v>21</v>
      </c>
      <c r="AE4620" s="51">
        <v>1</v>
      </c>
      <c r="AF4620" s="21">
        <v>23</v>
      </c>
      <c r="AG4620" s="54">
        <v>90</v>
      </c>
      <c r="AI4620" s="70">
        <f t="shared" si="938"/>
        <v>16.045999999999999</v>
      </c>
      <c r="AJ4620" s="71" t="s">
        <v>369</v>
      </c>
      <c r="AK4620" s="72">
        <f t="shared" si="939"/>
        <v>2.5000862380340183</v>
      </c>
      <c r="AL4620" s="73">
        <f t="shared" si="940"/>
        <v>2.5000862380340183</v>
      </c>
    </row>
    <row r="4621" spans="1:38" hidden="1">
      <c r="A4621" s="47" t="s">
        <v>296</v>
      </c>
      <c r="B4621" s="54" t="s">
        <v>40</v>
      </c>
      <c r="C4621" s="57">
        <v>40390</v>
      </c>
      <c r="D4621" s="49">
        <v>2010</v>
      </c>
      <c r="E4621" s="55">
        <v>0.42986111111111108</v>
      </c>
      <c r="F4621" s="55">
        <v>0.45277777777777778</v>
      </c>
      <c r="G4621" s="55">
        <f t="shared" si="941"/>
        <v>2.2916666666666696E-2</v>
      </c>
      <c r="H4621" s="21">
        <v>2</v>
      </c>
      <c r="I4621" s="56">
        <v>2</v>
      </c>
      <c r="J4621" s="56">
        <v>4</v>
      </c>
      <c r="K4621" s="56">
        <v>4</v>
      </c>
      <c r="L4621" s="14" t="s">
        <v>99</v>
      </c>
      <c r="M4621" s="47" t="s">
        <v>244</v>
      </c>
      <c r="N4621" s="47">
        <v>2</v>
      </c>
      <c r="O4621" s="47">
        <f t="shared" si="942"/>
        <v>40.590000000000003</v>
      </c>
      <c r="P4621" s="52">
        <v>12.3</v>
      </c>
      <c r="Q4621" s="52">
        <f t="shared" si="943"/>
        <v>39.599999999999994</v>
      </c>
      <c r="R4621" s="21">
        <v>12</v>
      </c>
      <c r="S4621" s="21">
        <f t="shared" si="944"/>
        <v>40.590000000000003</v>
      </c>
      <c r="T4621" s="21">
        <v>12.3</v>
      </c>
      <c r="U4621" s="21" t="s">
        <v>43</v>
      </c>
      <c r="V4621" s="21" t="s">
        <v>43</v>
      </c>
      <c r="W4621" s="53">
        <v>27.878029999999999</v>
      </c>
      <c r="X4621" s="53">
        <v>-115.16914</v>
      </c>
      <c r="Y4621" s="67">
        <f t="shared" si="945"/>
        <v>59</v>
      </c>
      <c r="Z4621" s="56">
        <v>15</v>
      </c>
      <c r="AA4621" s="21">
        <v>4</v>
      </c>
      <c r="AB4621" s="54" t="s">
        <v>44</v>
      </c>
      <c r="AC4621" s="21">
        <v>10</v>
      </c>
      <c r="AD4621" s="51">
        <v>12</v>
      </c>
      <c r="AE4621" s="51">
        <v>1</v>
      </c>
      <c r="AF4621" s="21">
        <v>25</v>
      </c>
      <c r="AG4621" s="54">
        <v>90</v>
      </c>
      <c r="AI4621" s="70">
        <f t="shared" si="938"/>
        <v>9.6649999999999991</v>
      </c>
      <c r="AJ4621" s="71" t="s">
        <v>369</v>
      </c>
      <c r="AK4621" s="72">
        <f t="shared" si="939"/>
        <v>0.82374690124645178</v>
      </c>
      <c r="AL4621" s="73">
        <f t="shared" si="940"/>
        <v>0.82374690124645178</v>
      </c>
    </row>
    <row r="4622" spans="1:38" hidden="1">
      <c r="A4622" s="47" t="s">
        <v>296</v>
      </c>
      <c r="B4622" s="54" t="s">
        <v>40</v>
      </c>
      <c r="C4622" s="57">
        <v>40390</v>
      </c>
      <c r="D4622" s="49">
        <v>2010</v>
      </c>
      <c r="E4622" s="55">
        <v>0.42986111111111108</v>
      </c>
      <c r="F4622" s="55">
        <v>0.45277777777777778</v>
      </c>
      <c r="G4622" s="55">
        <f t="shared" si="941"/>
        <v>2.2916666666666696E-2</v>
      </c>
      <c r="H4622" s="21">
        <v>2</v>
      </c>
      <c r="I4622" s="56">
        <v>2</v>
      </c>
      <c r="J4622" s="56">
        <v>4</v>
      </c>
      <c r="K4622" s="56">
        <v>4</v>
      </c>
      <c r="L4622" s="14" t="s">
        <v>99</v>
      </c>
      <c r="M4622" s="47" t="s">
        <v>244</v>
      </c>
      <c r="N4622" s="47">
        <v>2</v>
      </c>
      <c r="O4622" s="47">
        <f t="shared" si="942"/>
        <v>40.590000000000003</v>
      </c>
      <c r="P4622" s="52">
        <v>12.3</v>
      </c>
      <c r="Q4622" s="52">
        <f t="shared" si="943"/>
        <v>39.599999999999994</v>
      </c>
      <c r="R4622" s="21">
        <v>12</v>
      </c>
      <c r="S4622" s="21">
        <f t="shared" si="944"/>
        <v>40.590000000000003</v>
      </c>
      <c r="T4622" s="21">
        <v>12.3</v>
      </c>
      <c r="U4622" s="21" t="s">
        <v>43</v>
      </c>
      <c r="V4622" s="21" t="s">
        <v>43</v>
      </c>
      <c r="W4622" s="53">
        <v>27.878029999999999</v>
      </c>
      <c r="X4622" s="53">
        <v>-115.16914</v>
      </c>
      <c r="Y4622" s="67">
        <f t="shared" si="945"/>
        <v>59</v>
      </c>
      <c r="Z4622" s="56">
        <v>15</v>
      </c>
      <c r="AA4622" s="21">
        <v>4</v>
      </c>
      <c r="AB4622" s="54" t="s">
        <v>44</v>
      </c>
      <c r="AC4622" s="21">
        <v>10</v>
      </c>
      <c r="AD4622" s="51">
        <v>17</v>
      </c>
      <c r="AE4622" s="51">
        <v>1</v>
      </c>
      <c r="AF4622" s="21">
        <v>25</v>
      </c>
      <c r="AG4622" s="54">
        <v>90</v>
      </c>
      <c r="AI4622" s="70">
        <f t="shared" si="938"/>
        <v>13.209999999999999</v>
      </c>
      <c r="AJ4622" s="71" t="s">
        <v>369</v>
      </c>
      <c r="AK4622" s="72">
        <f t="shared" si="939"/>
        <v>1.6329725885917237</v>
      </c>
      <c r="AL4622" s="73">
        <f t="shared" si="940"/>
        <v>1.6329725885917237</v>
      </c>
    </row>
    <row r="4623" spans="1:38" hidden="1">
      <c r="A4623" s="47" t="s">
        <v>296</v>
      </c>
      <c r="B4623" s="54" t="s">
        <v>40</v>
      </c>
      <c r="C4623" s="57">
        <v>40390</v>
      </c>
      <c r="D4623" s="49">
        <v>2010</v>
      </c>
      <c r="E4623" s="55">
        <v>0.42986111111111108</v>
      </c>
      <c r="F4623" s="55">
        <v>0.45277777777777778</v>
      </c>
      <c r="G4623" s="55">
        <f t="shared" si="941"/>
        <v>2.2916666666666696E-2</v>
      </c>
      <c r="H4623" s="21">
        <v>2</v>
      </c>
      <c r="I4623" s="56">
        <v>2</v>
      </c>
      <c r="J4623" s="56">
        <v>4</v>
      </c>
      <c r="K4623" s="56">
        <v>4</v>
      </c>
      <c r="L4623" s="14" t="s">
        <v>99</v>
      </c>
      <c r="M4623" s="47" t="s">
        <v>244</v>
      </c>
      <c r="N4623" s="47">
        <v>2</v>
      </c>
      <c r="O4623" s="47">
        <f t="shared" si="942"/>
        <v>40.590000000000003</v>
      </c>
      <c r="P4623" s="52">
        <v>12.3</v>
      </c>
      <c r="Q4623" s="52">
        <f t="shared" si="943"/>
        <v>39.599999999999994</v>
      </c>
      <c r="R4623" s="21">
        <v>12</v>
      </c>
      <c r="S4623" s="21">
        <f t="shared" si="944"/>
        <v>40.590000000000003</v>
      </c>
      <c r="T4623" s="21">
        <v>12.3</v>
      </c>
      <c r="U4623" s="21" t="s">
        <v>43</v>
      </c>
      <c r="V4623" s="21" t="s">
        <v>43</v>
      </c>
      <c r="W4623" s="53">
        <v>27.878029999999999</v>
      </c>
      <c r="X4623" s="53">
        <v>-115.16914</v>
      </c>
      <c r="Y4623" s="67">
        <f t="shared" si="945"/>
        <v>59</v>
      </c>
      <c r="Z4623" s="56">
        <v>15</v>
      </c>
      <c r="AA4623" s="21">
        <v>4</v>
      </c>
      <c r="AB4623" s="54" t="s">
        <v>44</v>
      </c>
      <c r="AC4623" s="21">
        <v>11</v>
      </c>
      <c r="AD4623" s="51">
        <v>8</v>
      </c>
      <c r="AE4623" s="51">
        <v>1</v>
      </c>
      <c r="AF4623" s="21">
        <v>30</v>
      </c>
      <c r="AG4623" s="54">
        <v>90</v>
      </c>
      <c r="AI4623" s="70">
        <f t="shared" si="938"/>
        <v>6.8289999999999997</v>
      </c>
      <c r="AJ4623" s="71" t="s">
        <v>369</v>
      </c>
      <c r="AK4623" s="72">
        <f t="shared" si="939"/>
        <v>0.38498499317927082</v>
      </c>
      <c r="AL4623" s="73">
        <f t="shared" si="940"/>
        <v>0.38498499317927082</v>
      </c>
    </row>
    <row r="4624" spans="1:38" hidden="1">
      <c r="A4624" s="47" t="s">
        <v>296</v>
      </c>
      <c r="B4624" s="54" t="s">
        <v>40</v>
      </c>
      <c r="C4624" s="57">
        <v>40390</v>
      </c>
      <c r="D4624" s="49">
        <v>2010</v>
      </c>
      <c r="E4624" s="55">
        <v>0.42986111111111108</v>
      </c>
      <c r="F4624" s="55">
        <v>0.45277777777777778</v>
      </c>
      <c r="G4624" s="55">
        <f t="shared" si="941"/>
        <v>2.2916666666666696E-2</v>
      </c>
      <c r="H4624" s="21">
        <v>2</v>
      </c>
      <c r="I4624" s="56">
        <v>2</v>
      </c>
      <c r="J4624" s="56">
        <v>4</v>
      </c>
      <c r="K4624" s="56">
        <v>4</v>
      </c>
      <c r="L4624" s="14" t="s">
        <v>99</v>
      </c>
      <c r="M4624" s="47" t="s">
        <v>244</v>
      </c>
      <c r="N4624" s="47">
        <v>2</v>
      </c>
      <c r="O4624" s="47">
        <f t="shared" si="942"/>
        <v>40.590000000000003</v>
      </c>
      <c r="P4624" s="52">
        <v>12.3</v>
      </c>
      <c r="Q4624" s="52">
        <f t="shared" si="943"/>
        <v>39.599999999999994</v>
      </c>
      <c r="R4624" s="21">
        <v>12</v>
      </c>
      <c r="S4624" s="21">
        <f t="shared" si="944"/>
        <v>40.590000000000003</v>
      </c>
      <c r="T4624" s="21">
        <v>12.3</v>
      </c>
      <c r="U4624" s="21" t="s">
        <v>43</v>
      </c>
      <c r="V4624" s="21" t="s">
        <v>43</v>
      </c>
      <c r="W4624" s="53">
        <v>27.878029999999999</v>
      </c>
      <c r="X4624" s="53">
        <v>-115.16914</v>
      </c>
      <c r="Y4624" s="67">
        <f t="shared" si="945"/>
        <v>59</v>
      </c>
      <c r="Z4624" s="56">
        <v>15</v>
      </c>
      <c r="AA4624" s="21">
        <v>4</v>
      </c>
      <c r="AB4624" s="54" t="s">
        <v>44</v>
      </c>
      <c r="AC4624" s="21">
        <v>12</v>
      </c>
      <c r="AD4624" s="51">
        <v>11</v>
      </c>
      <c r="AE4624" s="51">
        <v>1</v>
      </c>
      <c r="AF4624" s="21">
        <v>32</v>
      </c>
      <c r="AG4624" s="54">
        <v>90</v>
      </c>
      <c r="AI4624" s="70">
        <f t="shared" si="938"/>
        <v>8.9559999999999995</v>
      </c>
      <c r="AJ4624" s="71" t="s">
        <v>369</v>
      </c>
      <c r="AK4624" s="72">
        <f t="shared" si="939"/>
        <v>0.69715856935839871</v>
      </c>
      <c r="AL4624" s="73">
        <f t="shared" si="940"/>
        <v>0.69715856935839871</v>
      </c>
    </row>
    <row r="4625" spans="1:38" hidden="1">
      <c r="A4625" s="47" t="s">
        <v>297</v>
      </c>
      <c r="B4625" s="54" t="s">
        <v>178</v>
      </c>
      <c r="C4625" s="57">
        <v>40390</v>
      </c>
      <c r="D4625" s="49">
        <v>2010</v>
      </c>
      <c r="E4625" s="55">
        <v>0.38958333333333334</v>
      </c>
      <c r="F4625" s="55">
        <v>0.41319444444444442</v>
      </c>
      <c r="G4625" s="55">
        <f>F4625-E4625</f>
        <v>2.3611111111111083E-2</v>
      </c>
      <c r="H4625" s="21">
        <v>2</v>
      </c>
      <c r="I4625" s="56">
        <v>1</v>
      </c>
      <c r="J4625" s="56">
        <v>5</v>
      </c>
      <c r="K4625" s="56">
        <v>5</v>
      </c>
      <c r="L4625" s="14" t="s">
        <v>99</v>
      </c>
      <c r="M4625" s="47" t="s">
        <v>244</v>
      </c>
      <c r="N4625" s="47">
        <v>2</v>
      </c>
      <c r="O4625" s="47">
        <f>P4625*3.3</f>
        <v>52.8</v>
      </c>
      <c r="P4625" s="52">
        <v>16</v>
      </c>
      <c r="Q4625" s="52">
        <f>R4625*3.3</f>
        <v>41.58</v>
      </c>
      <c r="R4625" s="21">
        <v>12.6</v>
      </c>
      <c r="S4625" s="21">
        <f>T4625*3.3</f>
        <v>52.8</v>
      </c>
      <c r="T4625" s="21">
        <v>16</v>
      </c>
      <c r="U4625" s="21" t="s">
        <v>43</v>
      </c>
      <c r="V4625" s="21" t="s">
        <v>43</v>
      </c>
      <c r="W4625" s="53">
        <v>27.8794</v>
      </c>
      <c r="X4625" s="53">
        <v>-115.16855</v>
      </c>
      <c r="Y4625" s="67">
        <f>(Z4625*1.8)+32</f>
        <v>60.8</v>
      </c>
      <c r="Z4625" s="56">
        <v>16</v>
      </c>
      <c r="AA4625" s="21">
        <v>10</v>
      </c>
      <c r="AB4625" s="54" t="s">
        <v>44</v>
      </c>
      <c r="AC4625" s="21">
        <v>1</v>
      </c>
      <c r="AD4625" s="51">
        <v>17</v>
      </c>
      <c r="AE4625" s="51">
        <v>1</v>
      </c>
      <c r="AF4625" s="21">
        <v>6</v>
      </c>
      <c r="AG4625" s="54">
        <v>120</v>
      </c>
      <c r="AI4625" s="70">
        <f t="shared" si="938"/>
        <v>13.209999999999999</v>
      </c>
      <c r="AJ4625" s="71" t="s">
        <v>369</v>
      </c>
      <c r="AK4625" s="72">
        <f t="shared" si="939"/>
        <v>1.6329725885917237</v>
      </c>
      <c r="AL4625" s="73">
        <f t="shared" si="940"/>
        <v>1.6329725885917237</v>
      </c>
    </row>
    <row r="4626" spans="1:38" hidden="1">
      <c r="A4626" s="47" t="s">
        <v>297</v>
      </c>
      <c r="B4626" s="54" t="s">
        <v>178</v>
      </c>
      <c r="C4626" s="57">
        <v>40390</v>
      </c>
      <c r="D4626" s="49">
        <v>2010</v>
      </c>
      <c r="E4626" s="55">
        <v>0.38958333333333334</v>
      </c>
      <c r="F4626" s="55">
        <v>0.41319444444444442</v>
      </c>
      <c r="G4626" s="55">
        <f t="shared" ref="G4626:G4645" si="946">F4626-E4626</f>
        <v>2.3611111111111083E-2</v>
      </c>
      <c r="H4626" s="21">
        <v>2</v>
      </c>
      <c r="I4626" s="56">
        <v>1</v>
      </c>
      <c r="J4626" s="56">
        <v>5</v>
      </c>
      <c r="K4626" s="56">
        <v>5</v>
      </c>
      <c r="L4626" s="14" t="s">
        <v>99</v>
      </c>
      <c r="M4626" s="47" t="s">
        <v>244</v>
      </c>
      <c r="N4626" s="47">
        <v>2</v>
      </c>
      <c r="O4626" s="47">
        <f t="shared" ref="O4626:O4645" si="947">P4626*3.3</f>
        <v>52.8</v>
      </c>
      <c r="P4626" s="52">
        <v>16</v>
      </c>
      <c r="Q4626" s="52">
        <f t="shared" ref="Q4626:Q4645" si="948">R4626*3.3</f>
        <v>41.58</v>
      </c>
      <c r="R4626" s="21">
        <v>12.6</v>
      </c>
      <c r="S4626" s="21">
        <f t="shared" ref="S4626:S4645" si="949">T4626*3.3</f>
        <v>52.8</v>
      </c>
      <c r="T4626" s="21">
        <v>16</v>
      </c>
      <c r="U4626" s="21" t="s">
        <v>43</v>
      </c>
      <c r="V4626" s="21" t="s">
        <v>43</v>
      </c>
      <c r="W4626" s="53">
        <v>27.8794</v>
      </c>
      <c r="X4626" s="53">
        <v>-115.16855</v>
      </c>
      <c r="Y4626" s="67">
        <f t="shared" ref="Y4626:Y4645" si="950">(Z4626*1.8)+32</f>
        <v>60.8</v>
      </c>
      <c r="Z4626" s="56">
        <v>16</v>
      </c>
      <c r="AA4626" s="21">
        <v>10</v>
      </c>
      <c r="AB4626" s="54" t="s">
        <v>44</v>
      </c>
      <c r="AC4626" s="21">
        <v>2</v>
      </c>
      <c r="AD4626" s="58">
        <v>19</v>
      </c>
      <c r="AE4626" s="51">
        <v>1</v>
      </c>
      <c r="AF4626" s="21">
        <v>11</v>
      </c>
      <c r="AG4626" s="54">
        <v>120</v>
      </c>
      <c r="AI4626" s="70">
        <f t="shared" si="938"/>
        <v>14.628</v>
      </c>
      <c r="AJ4626" s="71" t="s">
        <v>369</v>
      </c>
      <c r="AK4626" s="72">
        <f t="shared" si="939"/>
        <v>2.041534710262368</v>
      </c>
      <c r="AL4626" s="73">
        <f t="shared" si="940"/>
        <v>2.041534710262368</v>
      </c>
    </row>
    <row r="4627" spans="1:38" hidden="1">
      <c r="A4627" s="47" t="s">
        <v>297</v>
      </c>
      <c r="B4627" s="54" t="s">
        <v>178</v>
      </c>
      <c r="C4627" s="57">
        <v>40390</v>
      </c>
      <c r="D4627" s="49">
        <v>2010</v>
      </c>
      <c r="E4627" s="55">
        <v>0.38958333333333334</v>
      </c>
      <c r="F4627" s="55">
        <v>0.41319444444444442</v>
      </c>
      <c r="G4627" s="55">
        <f t="shared" si="946"/>
        <v>2.3611111111111083E-2</v>
      </c>
      <c r="H4627" s="21">
        <v>2</v>
      </c>
      <c r="I4627" s="56">
        <v>1</v>
      </c>
      <c r="J4627" s="56">
        <v>5</v>
      </c>
      <c r="K4627" s="56">
        <v>5</v>
      </c>
      <c r="L4627" s="14" t="s">
        <v>99</v>
      </c>
      <c r="M4627" s="47" t="s">
        <v>244</v>
      </c>
      <c r="N4627" s="47">
        <v>2</v>
      </c>
      <c r="O4627" s="47">
        <f t="shared" si="947"/>
        <v>52.8</v>
      </c>
      <c r="P4627" s="52">
        <v>16</v>
      </c>
      <c r="Q4627" s="52">
        <f t="shared" si="948"/>
        <v>41.58</v>
      </c>
      <c r="R4627" s="21">
        <v>12.6</v>
      </c>
      <c r="S4627" s="21">
        <f t="shared" si="949"/>
        <v>52.8</v>
      </c>
      <c r="T4627" s="21">
        <v>16</v>
      </c>
      <c r="U4627" s="21" t="s">
        <v>43</v>
      </c>
      <c r="V4627" s="21" t="s">
        <v>43</v>
      </c>
      <c r="W4627" s="53">
        <v>27.8794</v>
      </c>
      <c r="X4627" s="53">
        <v>-115.16855</v>
      </c>
      <c r="Y4627" s="67">
        <f t="shared" si="950"/>
        <v>60.8</v>
      </c>
      <c r="Z4627" s="56">
        <v>16</v>
      </c>
      <c r="AA4627" s="21">
        <v>10</v>
      </c>
      <c r="AB4627" s="54" t="s">
        <v>44</v>
      </c>
      <c r="AC4627" s="21">
        <v>2</v>
      </c>
      <c r="AD4627" s="58">
        <v>23</v>
      </c>
      <c r="AE4627" s="51">
        <v>1</v>
      </c>
      <c r="AF4627" s="21">
        <v>11</v>
      </c>
      <c r="AG4627" s="54">
        <v>120</v>
      </c>
      <c r="AI4627" s="70">
        <f t="shared" si="938"/>
        <v>17.463999999999999</v>
      </c>
      <c r="AJ4627" s="71" t="s">
        <v>369</v>
      </c>
      <c r="AK4627" s="72">
        <f t="shared" si="939"/>
        <v>3.0095147540604348</v>
      </c>
      <c r="AL4627" s="73">
        <f t="shared" si="940"/>
        <v>3.0095147540604348</v>
      </c>
    </row>
    <row r="4628" spans="1:38" hidden="1">
      <c r="A4628" s="47" t="s">
        <v>297</v>
      </c>
      <c r="B4628" s="54" t="s">
        <v>178</v>
      </c>
      <c r="C4628" s="57">
        <v>40390</v>
      </c>
      <c r="D4628" s="49">
        <v>2010</v>
      </c>
      <c r="E4628" s="55">
        <v>0.38958333333333334</v>
      </c>
      <c r="F4628" s="55">
        <v>0.41319444444444442</v>
      </c>
      <c r="G4628" s="55">
        <f t="shared" si="946"/>
        <v>2.3611111111111083E-2</v>
      </c>
      <c r="H4628" s="21">
        <v>2</v>
      </c>
      <c r="I4628" s="56">
        <v>1</v>
      </c>
      <c r="J4628" s="56">
        <v>5</v>
      </c>
      <c r="K4628" s="56">
        <v>5</v>
      </c>
      <c r="L4628" s="14" t="s">
        <v>99</v>
      </c>
      <c r="M4628" s="47" t="s">
        <v>244</v>
      </c>
      <c r="N4628" s="47">
        <v>2</v>
      </c>
      <c r="O4628" s="47">
        <f t="shared" si="947"/>
        <v>52.8</v>
      </c>
      <c r="P4628" s="52">
        <v>16</v>
      </c>
      <c r="Q4628" s="52">
        <f t="shared" si="948"/>
        <v>41.58</v>
      </c>
      <c r="R4628" s="21">
        <v>12.6</v>
      </c>
      <c r="S4628" s="21">
        <f t="shared" si="949"/>
        <v>52.8</v>
      </c>
      <c r="T4628" s="21">
        <v>16</v>
      </c>
      <c r="U4628" s="21" t="s">
        <v>43</v>
      </c>
      <c r="V4628" s="21" t="s">
        <v>43</v>
      </c>
      <c r="W4628" s="53">
        <v>27.8794</v>
      </c>
      <c r="X4628" s="53">
        <v>-115.16855</v>
      </c>
      <c r="Y4628" s="67">
        <f t="shared" si="950"/>
        <v>60.8</v>
      </c>
      <c r="Z4628" s="56">
        <v>16</v>
      </c>
      <c r="AA4628" s="21">
        <v>10</v>
      </c>
      <c r="AB4628" s="54" t="s">
        <v>44</v>
      </c>
      <c r="AC4628" s="21">
        <v>3</v>
      </c>
      <c r="AD4628" s="58">
        <v>19</v>
      </c>
      <c r="AE4628" s="51">
        <v>1</v>
      </c>
      <c r="AF4628" s="21">
        <v>13</v>
      </c>
      <c r="AG4628" s="54">
        <v>120</v>
      </c>
      <c r="AI4628" s="70">
        <f t="shared" si="938"/>
        <v>14.628</v>
      </c>
      <c r="AJ4628" s="71" t="s">
        <v>369</v>
      </c>
      <c r="AK4628" s="72">
        <f t="shared" si="939"/>
        <v>2.041534710262368</v>
      </c>
      <c r="AL4628" s="73">
        <f t="shared" si="940"/>
        <v>2.041534710262368</v>
      </c>
    </row>
    <row r="4629" spans="1:38" hidden="1">
      <c r="A4629" s="47" t="s">
        <v>297</v>
      </c>
      <c r="B4629" s="54" t="s">
        <v>178</v>
      </c>
      <c r="C4629" s="57">
        <v>40390</v>
      </c>
      <c r="D4629" s="49">
        <v>2010</v>
      </c>
      <c r="E4629" s="55">
        <v>0.38958333333333334</v>
      </c>
      <c r="F4629" s="55">
        <v>0.41319444444444442</v>
      </c>
      <c r="G4629" s="55">
        <f t="shared" si="946"/>
        <v>2.3611111111111083E-2</v>
      </c>
      <c r="H4629" s="21">
        <v>2</v>
      </c>
      <c r="I4629" s="56">
        <v>1</v>
      </c>
      <c r="J4629" s="56">
        <v>5</v>
      </c>
      <c r="K4629" s="56">
        <v>5</v>
      </c>
      <c r="L4629" s="14" t="s">
        <v>99</v>
      </c>
      <c r="M4629" s="47" t="s">
        <v>244</v>
      </c>
      <c r="N4629" s="47">
        <v>2</v>
      </c>
      <c r="O4629" s="47">
        <f t="shared" si="947"/>
        <v>52.8</v>
      </c>
      <c r="P4629" s="52">
        <v>16</v>
      </c>
      <c r="Q4629" s="52">
        <f t="shared" si="948"/>
        <v>41.58</v>
      </c>
      <c r="R4629" s="21">
        <v>12.6</v>
      </c>
      <c r="S4629" s="21">
        <f t="shared" si="949"/>
        <v>52.8</v>
      </c>
      <c r="T4629" s="21">
        <v>16</v>
      </c>
      <c r="U4629" s="21" t="s">
        <v>43</v>
      </c>
      <c r="V4629" s="21" t="s">
        <v>43</v>
      </c>
      <c r="W4629" s="53">
        <v>27.8794</v>
      </c>
      <c r="X4629" s="53">
        <v>-115.16855</v>
      </c>
      <c r="Y4629" s="67">
        <f t="shared" si="950"/>
        <v>60.8</v>
      </c>
      <c r="Z4629" s="56">
        <v>16</v>
      </c>
      <c r="AA4629" s="21">
        <v>10</v>
      </c>
      <c r="AB4629" s="54" t="s">
        <v>44</v>
      </c>
      <c r="AC4629" s="21">
        <v>4</v>
      </c>
      <c r="AD4629" s="51">
        <v>20</v>
      </c>
      <c r="AE4629" s="51">
        <v>1</v>
      </c>
      <c r="AF4629" s="21">
        <v>15</v>
      </c>
      <c r="AG4629" s="54">
        <v>120</v>
      </c>
      <c r="AI4629" s="70">
        <f t="shared" si="938"/>
        <v>15.337</v>
      </c>
      <c r="AJ4629" s="71" t="s">
        <v>369</v>
      </c>
      <c r="AK4629" s="72">
        <f t="shared" si="939"/>
        <v>2.2645047633742106</v>
      </c>
      <c r="AL4629" s="73">
        <f t="shared" si="940"/>
        <v>2.2645047633742106</v>
      </c>
    </row>
    <row r="4630" spans="1:38" hidden="1">
      <c r="A4630" s="47" t="s">
        <v>297</v>
      </c>
      <c r="B4630" s="54" t="s">
        <v>178</v>
      </c>
      <c r="C4630" s="57">
        <v>40390</v>
      </c>
      <c r="D4630" s="49">
        <v>2010</v>
      </c>
      <c r="E4630" s="55">
        <v>0.38958333333333334</v>
      </c>
      <c r="F4630" s="55">
        <v>0.41319444444444442</v>
      </c>
      <c r="G4630" s="55">
        <f t="shared" si="946"/>
        <v>2.3611111111111083E-2</v>
      </c>
      <c r="H4630" s="21">
        <v>2</v>
      </c>
      <c r="I4630" s="56">
        <v>1</v>
      </c>
      <c r="J4630" s="56">
        <v>5</v>
      </c>
      <c r="K4630" s="56">
        <v>5</v>
      </c>
      <c r="L4630" s="14" t="s">
        <v>99</v>
      </c>
      <c r="M4630" s="47" t="s">
        <v>244</v>
      </c>
      <c r="N4630" s="47">
        <v>2</v>
      </c>
      <c r="O4630" s="47">
        <f t="shared" si="947"/>
        <v>52.8</v>
      </c>
      <c r="P4630" s="52">
        <v>16</v>
      </c>
      <c r="Q4630" s="52">
        <f t="shared" si="948"/>
        <v>41.58</v>
      </c>
      <c r="R4630" s="21">
        <v>12.6</v>
      </c>
      <c r="S4630" s="21">
        <f t="shared" si="949"/>
        <v>52.8</v>
      </c>
      <c r="T4630" s="21">
        <v>16</v>
      </c>
      <c r="U4630" s="21" t="s">
        <v>43</v>
      </c>
      <c r="V4630" s="21" t="s">
        <v>43</v>
      </c>
      <c r="W4630" s="53">
        <v>27.8794</v>
      </c>
      <c r="X4630" s="53">
        <v>-115.16855</v>
      </c>
      <c r="Y4630" s="67">
        <f t="shared" si="950"/>
        <v>60.8</v>
      </c>
      <c r="Z4630" s="56">
        <v>16</v>
      </c>
      <c r="AA4630" s="21">
        <v>10</v>
      </c>
      <c r="AB4630" s="54" t="s">
        <v>44</v>
      </c>
      <c r="AC4630" s="21">
        <v>5</v>
      </c>
      <c r="AD4630" s="51">
        <v>16</v>
      </c>
      <c r="AE4630" s="51">
        <v>1</v>
      </c>
      <c r="AF4630" s="21">
        <v>20</v>
      </c>
      <c r="AG4630" s="54">
        <v>120</v>
      </c>
      <c r="AI4630" s="70">
        <f t="shared" si="938"/>
        <v>12.500999999999999</v>
      </c>
      <c r="AJ4630" s="71" t="s">
        <v>369</v>
      </c>
      <c r="AK4630" s="72">
        <f t="shared" si="939"/>
        <v>1.4471406331162124</v>
      </c>
      <c r="AL4630" s="73">
        <f t="shared" si="940"/>
        <v>1.4471406331162124</v>
      </c>
    </row>
    <row r="4631" spans="1:38" hidden="1">
      <c r="A4631" s="47" t="s">
        <v>297</v>
      </c>
      <c r="B4631" s="54" t="s">
        <v>178</v>
      </c>
      <c r="C4631" s="57">
        <v>40390</v>
      </c>
      <c r="D4631" s="49">
        <v>2010</v>
      </c>
      <c r="E4631" s="55">
        <v>0.38958333333333334</v>
      </c>
      <c r="F4631" s="55">
        <v>0.41319444444444442</v>
      </c>
      <c r="G4631" s="55">
        <f t="shared" si="946"/>
        <v>2.3611111111111083E-2</v>
      </c>
      <c r="H4631" s="21">
        <v>2</v>
      </c>
      <c r="I4631" s="56">
        <v>1</v>
      </c>
      <c r="J4631" s="56">
        <v>5</v>
      </c>
      <c r="K4631" s="56">
        <v>5</v>
      </c>
      <c r="L4631" s="14" t="s">
        <v>99</v>
      </c>
      <c r="M4631" s="47" t="s">
        <v>244</v>
      </c>
      <c r="N4631" s="47">
        <v>2</v>
      </c>
      <c r="O4631" s="47">
        <f t="shared" si="947"/>
        <v>52.8</v>
      </c>
      <c r="P4631" s="52">
        <v>16</v>
      </c>
      <c r="Q4631" s="52">
        <f t="shared" si="948"/>
        <v>41.58</v>
      </c>
      <c r="R4631" s="21">
        <v>12.6</v>
      </c>
      <c r="S4631" s="21">
        <f t="shared" si="949"/>
        <v>52.8</v>
      </c>
      <c r="T4631" s="21">
        <v>16</v>
      </c>
      <c r="U4631" s="21" t="s">
        <v>43</v>
      </c>
      <c r="V4631" s="21" t="s">
        <v>43</v>
      </c>
      <c r="W4631" s="53">
        <v>27.8794</v>
      </c>
      <c r="X4631" s="53">
        <v>-115.16855</v>
      </c>
      <c r="Y4631" s="67">
        <f t="shared" si="950"/>
        <v>60.8</v>
      </c>
      <c r="Z4631" s="56">
        <v>16</v>
      </c>
      <c r="AA4631" s="21">
        <v>10</v>
      </c>
      <c r="AB4631" s="54" t="s">
        <v>44</v>
      </c>
      <c r="AC4631" s="21">
        <v>5</v>
      </c>
      <c r="AD4631" s="51">
        <v>17</v>
      </c>
      <c r="AE4631" s="51">
        <v>1</v>
      </c>
      <c r="AF4631" s="21">
        <v>20</v>
      </c>
      <c r="AG4631" s="54">
        <v>120</v>
      </c>
      <c r="AI4631" s="70">
        <f t="shared" si="938"/>
        <v>13.209999999999999</v>
      </c>
      <c r="AJ4631" s="71" t="s">
        <v>369</v>
      </c>
      <c r="AK4631" s="72">
        <f t="shared" si="939"/>
        <v>1.6329725885917237</v>
      </c>
      <c r="AL4631" s="73">
        <f t="shared" si="940"/>
        <v>1.6329725885917237</v>
      </c>
    </row>
    <row r="4632" spans="1:38" hidden="1">
      <c r="A4632" s="47" t="s">
        <v>297</v>
      </c>
      <c r="B4632" s="54" t="s">
        <v>178</v>
      </c>
      <c r="C4632" s="57">
        <v>40390</v>
      </c>
      <c r="D4632" s="49">
        <v>2010</v>
      </c>
      <c r="E4632" s="55">
        <v>0.38958333333333334</v>
      </c>
      <c r="F4632" s="55">
        <v>0.41319444444444442</v>
      </c>
      <c r="G4632" s="55">
        <f t="shared" si="946"/>
        <v>2.3611111111111083E-2</v>
      </c>
      <c r="H4632" s="21">
        <v>2</v>
      </c>
      <c r="I4632" s="56">
        <v>1</v>
      </c>
      <c r="J4632" s="56">
        <v>5</v>
      </c>
      <c r="K4632" s="56">
        <v>5</v>
      </c>
      <c r="L4632" s="14" t="s">
        <v>99</v>
      </c>
      <c r="M4632" s="47" t="s">
        <v>244</v>
      </c>
      <c r="N4632" s="47">
        <v>2</v>
      </c>
      <c r="O4632" s="47">
        <f t="shared" si="947"/>
        <v>52.8</v>
      </c>
      <c r="P4632" s="52">
        <v>16</v>
      </c>
      <c r="Q4632" s="52">
        <f t="shared" si="948"/>
        <v>41.58</v>
      </c>
      <c r="R4632" s="21">
        <v>12.6</v>
      </c>
      <c r="S4632" s="21">
        <f t="shared" si="949"/>
        <v>52.8</v>
      </c>
      <c r="T4632" s="21">
        <v>16</v>
      </c>
      <c r="U4632" s="21" t="s">
        <v>43</v>
      </c>
      <c r="V4632" s="21" t="s">
        <v>43</v>
      </c>
      <c r="W4632" s="53">
        <v>27.8794</v>
      </c>
      <c r="X4632" s="53">
        <v>-115.16855</v>
      </c>
      <c r="Y4632" s="67">
        <f t="shared" si="950"/>
        <v>60.8</v>
      </c>
      <c r="Z4632" s="56">
        <v>16</v>
      </c>
      <c r="AA4632" s="21">
        <v>10</v>
      </c>
      <c r="AB4632" s="54" t="s">
        <v>44</v>
      </c>
      <c r="AC4632" s="21">
        <v>6</v>
      </c>
      <c r="AD4632" s="58">
        <v>16</v>
      </c>
      <c r="AE4632" s="51">
        <v>1</v>
      </c>
      <c r="AF4632" s="21">
        <v>23</v>
      </c>
      <c r="AG4632" s="54">
        <v>120</v>
      </c>
      <c r="AI4632" s="70">
        <f t="shared" si="938"/>
        <v>12.500999999999999</v>
      </c>
      <c r="AJ4632" s="71" t="s">
        <v>369</v>
      </c>
      <c r="AK4632" s="72">
        <f t="shared" si="939"/>
        <v>1.4471406331162124</v>
      </c>
      <c r="AL4632" s="73">
        <f t="shared" si="940"/>
        <v>1.4471406331162124</v>
      </c>
    </row>
    <row r="4633" spans="1:38" hidden="1">
      <c r="A4633" s="47" t="s">
        <v>297</v>
      </c>
      <c r="B4633" s="54" t="s">
        <v>178</v>
      </c>
      <c r="C4633" s="57">
        <v>40390</v>
      </c>
      <c r="D4633" s="49">
        <v>2010</v>
      </c>
      <c r="E4633" s="55">
        <v>0.38958333333333334</v>
      </c>
      <c r="F4633" s="55">
        <v>0.41319444444444442</v>
      </c>
      <c r="G4633" s="55">
        <f t="shared" si="946"/>
        <v>2.3611111111111083E-2</v>
      </c>
      <c r="H4633" s="21">
        <v>2</v>
      </c>
      <c r="I4633" s="56">
        <v>1</v>
      </c>
      <c r="J4633" s="56">
        <v>5</v>
      </c>
      <c r="K4633" s="56">
        <v>5</v>
      </c>
      <c r="L4633" s="14" t="s">
        <v>99</v>
      </c>
      <c r="M4633" s="47" t="s">
        <v>244</v>
      </c>
      <c r="N4633" s="47">
        <v>2</v>
      </c>
      <c r="O4633" s="47">
        <f t="shared" si="947"/>
        <v>52.8</v>
      </c>
      <c r="P4633" s="52">
        <v>16</v>
      </c>
      <c r="Q4633" s="52">
        <f t="shared" si="948"/>
        <v>41.58</v>
      </c>
      <c r="R4633" s="21">
        <v>12.6</v>
      </c>
      <c r="S4633" s="21">
        <f t="shared" si="949"/>
        <v>52.8</v>
      </c>
      <c r="T4633" s="21">
        <v>16</v>
      </c>
      <c r="U4633" s="21" t="s">
        <v>43</v>
      </c>
      <c r="V4633" s="21" t="s">
        <v>43</v>
      </c>
      <c r="W4633" s="53">
        <v>27.8794</v>
      </c>
      <c r="X4633" s="53">
        <v>-115.16855</v>
      </c>
      <c r="Y4633" s="67">
        <f t="shared" si="950"/>
        <v>60.8</v>
      </c>
      <c r="Z4633" s="56">
        <v>16</v>
      </c>
      <c r="AA4633" s="21">
        <v>10</v>
      </c>
      <c r="AB4633" s="54" t="s">
        <v>44</v>
      </c>
      <c r="AC4633" s="21">
        <v>6</v>
      </c>
      <c r="AD4633" s="58">
        <v>19</v>
      </c>
      <c r="AE4633" s="51">
        <v>1</v>
      </c>
      <c r="AF4633" s="21">
        <v>23</v>
      </c>
      <c r="AG4633" s="54">
        <v>120</v>
      </c>
      <c r="AI4633" s="70">
        <f t="shared" si="938"/>
        <v>14.628</v>
      </c>
      <c r="AJ4633" s="71" t="s">
        <v>369</v>
      </c>
      <c r="AK4633" s="72">
        <f t="shared" si="939"/>
        <v>2.041534710262368</v>
      </c>
      <c r="AL4633" s="73">
        <f t="shared" si="940"/>
        <v>2.041534710262368</v>
      </c>
    </row>
    <row r="4634" spans="1:38" hidden="1">
      <c r="A4634" s="47" t="s">
        <v>297</v>
      </c>
      <c r="B4634" s="54" t="s">
        <v>178</v>
      </c>
      <c r="C4634" s="57">
        <v>40390</v>
      </c>
      <c r="D4634" s="49">
        <v>2010</v>
      </c>
      <c r="E4634" s="55">
        <v>0.38958333333333334</v>
      </c>
      <c r="F4634" s="55">
        <v>0.41319444444444442</v>
      </c>
      <c r="G4634" s="55">
        <f t="shared" si="946"/>
        <v>2.3611111111111083E-2</v>
      </c>
      <c r="H4634" s="21">
        <v>2</v>
      </c>
      <c r="I4634" s="56">
        <v>1</v>
      </c>
      <c r="J4634" s="56">
        <v>5</v>
      </c>
      <c r="K4634" s="56">
        <v>5</v>
      </c>
      <c r="L4634" s="14" t="s">
        <v>99</v>
      </c>
      <c r="M4634" s="47" t="s">
        <v>244</v>
      </c>
      <c r="N4634" s="47">
        <v>2</v>
      </c>
      <c r="O4634" s="47">
        <f t="shared" si="947"/>
        <v>52.8</v>
      </c>
      <c r="P4634" s="52">
        <v>16</v>
      </c>
      <c r="Q4634" s="52">
        <f t="shared" si="948"/>
        <v>41.58</v>
      </c>
      <c r="R4634" s="21">
        <v>12.6</v>
      </c>
      <c r="S4634" s="21">
        <f t="shared" si="949"/>
        <v>52.8</v>
      </c>
      <c r="T4634" s="21">
        <v>16</v>
      </c>
      <c r="U4634" s="21" t="s">
        <v>43</v>
      </c>
      <c r="V4634" s="21" t="s">
        <v>43</v>
      </c>
      <c r="W4634" s="53">
        <v>27.8794</v>
      </c>
      <c r="X4634" s="53">
        <v>-115.16855</v>
      </c>
      <c r="Y4634" s="67">
        <f t="shared" si="950"/>
        <v>60.8</v>
      </c>
      <c r="Z4634" s="56">
        <v>16</v>
      </c>
      <c r="AA4634" s="21">
        <v>10</v>
      </c>
      <c r="AB4634" s="54" t="s">
        <v>44</v>
      </c>
      <c r="AC4634" s="21">
        <v>7</v>
      </c>
      <c r="AD4634" s="58">
        <v>18</v>
      </c>
      <c r="AE4634" s="51">
        <v>1</v>
      </c>
      <c r="AF4634" s="21">
        <v>24</v>
      </c>
      <c r="AG4634" s="54">
        <v>120</v>
      </c>
      <c r="AI4634" s="70">
        <f t="shared" si="938"/>
        <v>13.918999999999999</v>
      </c>
      <c r="AJ4634" s="71" t="s">
        <v>369</v>
      </c>
      <c r="AK4634" s="72">
        <f t="shared" si="939"/>
        <v>1.8310631406548505</v>
      </c>
      <c r="AL4634" s="73">
        <f t="shared" si="940"/>
        <v>1.8310631406548505</v>
      </c>
    </row>
    <row r="4635" spans="1:38" hidden="1">
      <c r="A4635" s="47" t="s">
        <v>297</v>
      </c>
      <c r="B4635" s="54" t="s">
        <v>178</v>
      </c>
      <c r="C4635" s="57">
        <v>40390</v>
      </c>
      <c r="D4635" s="49">
        <v>2010</v>
      </c>
      <c r="E4635" s="55">
        <v>0.38958333333333334</v>
      </c>
      <c r="F4635" s="55">
        <v>0.41319444444444442</v>
      </c>
      <c r="G4635" s="55">
        <f t="shared" si="946"/>
        <v>2.3611111111111083E-2</v>
      </c>
      <c r="H4635" s="21">
        <v>2</v>
      </c>
      <c r="I4635" s="56">
        <v>1</v>
      </c>
      <c r="J4635" s="56">
        <v>5</v>
      </c>
      <c r="K4635" s="56">
        <v>5</v>
      </c>
      <c r="L4635" s="14" t="s">
        <v>99</v>
      </c>
      <c r="M4635" s="47" t="s">
        <v>244</v>
      </c>
      <c r="N4635" s="47">
        <v>2</v>
      </c>
      <c r="O4635" s="47">
        <f t="shared" si="947"/>
        <v>52.8</v>
      </c>
      <c r="P4635" s="52">
        <v>16</v>
      </c>
      <c r="Q4635" s="52">
        <f t="shared" si="948"/>
        <v>41.58</v>
      </c>
      <c r="R4635" s="21">
        <v>12.6</v>
      </c>
      <c r="S4635" s="21">
        <f t="shared" si="949"/>
        <v>52.8</v>
      </c>
      <c r="T4635" s="21">
        <v>16</v>
      </c>
      <c r="U4635" s="21" t="s">
        <v>43</v>
      </c>
      <c r="V4635" s="21" t="s">
        <v>43</v>
      </c>
      <c r="W4635" s="53">
        <v>27.8794</v>
      </c>
      <c r="X4635" s="53">
        <v>-115.16855</v>
      </c>
      <c r="Y4635" s="67">
        <f t="shared" si="950"/>
        <v>60.8</v>
      </c>
      <c r="Z4635" s="56">
        <v>16</v>
      </c>
      <c r="AA4635" s="21">
        <v>10</v>
      </c>
      <c r="AB4635" s="54" t="s">
        <v>44</v>
      </c>
      <c r="AC4635" s="21">
        <v>7</v>
      </c>
      <c r="AD4635" s="58">
        <v>18</v>
      </c>
      <c r="AE4635" s="51">
        <v>1</v>
      </c>
      <c r="AF4635" s="21">
        <v>24</v>
      </c>
      <c r="AG4635" s="54">
        <v>120</v>
      </c>
      <c r="AI4635" s="70">
        <f t="shared" si="938"/>
        <v>13.918999999999999</v>
      </c>
      <c r="AJ4635" s="71" t="s">
        <v>369</v>
      </c>
      <c r="AK4635" s="72">
        <f t="shared" si="939"/>
        <v>1.8310631406548505</v>
      </c>
      <c r="AL4635" s="73">
        <f t="shared" si="940"/>
        <v>1.8310631406548505</v>
      </c>
    </row>
    <row r="4636" spans="1:38" hidden="1">
      <c r="A4636" s="47" t="s">
        <v>297</v>
      </c>
      <c r="B4636" s="54" t="s">
        <v>178</v>
      </c>
      <c r="C4636" s="57">
        <v>40390</v>
      </c>
      <c r="D4636" s="49">
        <v>2010</v>
      </c>
      <c r="E4636" s="55">
        <v>0.38958333333333334</v>
      </c>
      <c r="F4636" s="55">
        <v>0.41319444444444442</v>
      </c>
      <c r="G4636" s="55">
        <f t="shared" si="946"/>
        <v>2.3611111111111083E-2</v>
      </c>
      <c r="H4636" s="21">
        <v>2</v>
      </c>
      <c r="I4636" s="56">
        <v>1</v>
      </c>
      <c r="J4636" s="56">
        <v>5</v>
      </c>
      <c r="K4636" s="56">
        <v>5</v>
      </c>
      <c r="L4636" s="14" t="s">
        <v>99</v>
      </c>
      <c r="M4636" s="47" t="s">
        <v>244</v>
      </c>
      <c r="N4636" s="47">
        <v>2</v>
      </c>
      <c r="O4636" s="47">
        <f t="shared" si="947"/>
        <v>52.8</v>
      </c>
      <c r="P4636" s="52">
        <v>16</v>
      </c>
      <c r="Q4636" s="52">
        <f t="shared" si="948"/>
        <v>41.58</v>
      </c>
      <c r="R4636" s="21">
        <v>12.6</v>
      </c>
      <c r="S4636" s="21">
        <f t="shared" si="949"/>
        <v>52.8</v>
      </c>
      <c r="T4636" s="21">
        <v>16</v>
      </c>
      <c r="U4636" s="21" t="s">
        <v>43</v>
      </c>
      <c r="V4636" s="21" t="s">
        <v>43</v>
      </c>
      <c r="W4636" s="53">
        <v>27.8794</v>
      </c>
      <c r="X4636" s="53">
        <v>-115.16855</v>
      </c>
      <c r="Y4636" s="67">
        <f t="shared" si="950"/>
        <v>60.8</v>
      </c>
      <c r="Z4636" s="56">
        <v>16</v>
      </c>
      <c r="AA4636" s="21">
        <v>10</v>
      </c>
      <c r="AB4636" s="54" t="s">
        <v>44</v>
      </c>
      <c r="AC4636" s="21">
        <v>7</v>
      </c>
      <c r="AD4636" s="58">
        <v>19</v>
      </c>
      <c r="AE4636" s="51">
        <v>1</v>
      </c>
      <c r="AF4636" s="21">
        <v>24</v>
      </c>
      <c r="AG4636" s="54">
        <v>120</v>
      </c>
      <c r="AI4636" s="70">
        <f t="shared" si="938"/>
        <v>14.628</v>
      </c>
      <c r="AJ4636" s="71" t="s">
        <v>369</v>
      </c>
      <c r="AK4636" s="72">
        <f t="shared" si="939"/>
        <v>2.041534710262368</v>
      </c>
      <c r="AL4636" s="73">
        <f t="shared" si="940"/>
        <v>2.041534710262368</v>
      </c>
    </row>
    <row r="4637" spans="1:38" hidden="1">
      <c r="A4637" s="47" t="s">
        <v>297</v>
      </c>
      <c r="B4637" s="54" t="s">
        <v>178</v>
      </c>
      <c r="C4637" s="57">
        <v>40390</v>
      </c>
      <c r="D4637" s="49">
        <v>2010</v>
      </c>
      <c r="E4637" s="55">
        <v>0.38958333333333334</v>
      </c>
      <c r="F4637" s="55">
        <v>0.41319444444444442</v>
      </c>
      <c r="G4637" s="55">
        <f t="shared" si="946"/>
        <v>2.3611111111111083E-2</v>
      </c>
      <c r="H4637" s="21">
        <v>2</v>
      </c>
      <c r="I4637" s="56">
        <v>1</v>
      </c>
      <c r="J4637" s="56">
        <v>5</v>
      </c>
      <c r="K4637" s="56">
        <v>5</v>
      </c>
      <c r="L4637" s="14" t="s">
        <v>99</v>
      </c>
      <c r="M4637" s="47" t="s">
        <v>244</v>
      </c>
      <c r="N4637" s="47">
        <v>2</v>
      </c>
      <c r="O4637" s="47">
        <f t="shared" si="947"/>
        <v>52.8</v>
      </c>
      <c r="P4637" s="52">
        <v>16</v>
      </c>
      <c r="Q4637" s="52">
        <f t="shared" si="948"/>
        <v>41.58</v>
      </c>
      <c r="R4637" s="21">
        <v>12.6</v>
      </c>
      <c r="S4637" s="21">
        <f t="shared" si="949"/>
        <v>52.8</v>
      </c>
      <c r="T4637" s="21">
        <v>16</v>
      </c>
      <c r="U4637" s="21" t="s">
        <v>43</v>
      </c>
      <c r="V4637" s="21" t="s">
        <v>43</v>
      </c>
      <c r="W4637" s="53">
        <v>27.8794</v>
      </c>
      <c r="X4637" s="53">
        <v>-115.16855</v>
      </c>
      <c r="Y4637" s="67">
        <f t="shared" si="950"/>
        <v>60.8</v>
      </c>
      <c r="Z4637" s="56">
        <v>16</v>
      </c>
      <c r="AA4637" s="21">
        <v>10</v>
      </c>
      <c r="AB4637" s="54" t="s">
        <v>44</v>
      </c>
      <c r="AC4637" s="21">
        <v>7</v>
      </c>
      <c r="AD4637" s="58">
        <v>21</v>
      </c>
      <c r="AE4637" s="51">
        <v>1</v>
      </c>
      <c r="AF4637" s="21">
        <v>24</v>
      </c>
      <c r="AG4637" s="54">
        <v>120</v>
      </c>
      <c r="AI4637" s="70">
        <f t="shared" si="938"/>
        <v>16.045999999999999</v>
      </c>
      <c r="AJ4637" s="71" t="s">
        <v>369</v>
      </c>
      <c r="AK4637" s="72">
        <f t="shared" si="939"/>
        <v>2.5000862380340183</v>
      </c>
      <c r="AL4637" s="73">
        <f t="shared" si="940"/>
        <v>2.5000862380340183</v>
      </c>
    </row>
    <row r="4638" spans="1:38" hidden="1">
      <c r="A4638" s="47" t="s">
        <v>297</v>
      </c>
      <c r="B4638" s="54" t="s">
        <v>178</v>
      </c>
      <c r="C4638" s="57">
        <v>40390</v>
      </c>
      <c r="D4638" s="49">
        <v>2010</v>
      </c>
      <c r="E4638" s="55">
        <v>0.38958333333333334</v>
      </c>
      <c r="F4638" s="55">
        <v>0.41319444444444442</v>
      </c>
      <c r="G4638" s="55">
        <f t="shared" si="946"/>
        <v>2.3611111111111083E-2</v>
      </c>
      <c r="H4638" s="21">
        <v>2</v>
      </c>
      <c r="I4638" s="56">
        <v>1</v>
      </c>
      <c r="J4638" s="56">
        <v>5</v>
      </c>
      <c r="K4638" s="56">
        <v>5</v>
      </c>
      <c r="L4638" s="14" t="s">
        <v>99</v>
      </c>
      <c r="M4638" s="47" t="s">
        <v>244</v>
      </c>
      <c r="N4638" s="47">
        <v>2</v>
      </c>
      <c r="O4638" s="47">
        <f t="shared" si="947"/>
        <v>52.8</v>
      </c>
      <c r="P4638" s="52">
        <v>16</v>
      </c>
      <c r="Q4638" s="52">
        <f t="shared" si="948"/>
        <v>41.58</v>
      </c>
      <c r="R4638" s="21">
        <v>12.6</v>
      </c>
      <c r="S4638" s="21">
        <f t="shared" si="949"/>
        <v>52.8</v>
      </c>
      <c r="T4638" s="21">
        <v>16</v>
      </c>
      <c r="U4638" s="21" t="s">
        <v>43</v>
      </c>
      <c r="V4638" s="21" t="s">
        <v>43</v>
      </c>
      <c r="W4638" s="53">
        <v>27.8794</v>
      </c>
      <c r="X4638" s="53">
        <v>-115.16855</v>
      </c>
      <c r="Y4638" s="67">
        <f t="shared" si="950"/>
        <v>60.8</v>
      </c>
      <c r="Z4638" s="56">
        <v>16</v>
      </c>
      <c r="AA4638" s="21">
        <v>10</v>
      </c>
      <c r="AB4638" s="54" t="s">
        <v>44</v>
      </c>
      <c r="AC4638" s="21">
        <v>7</v>
      </c>
      <c r="AD4638" s="58">
        <v>21</v>
      </c>
      <c r="AE4638" s="51">
        <v>1</v>
      </c>
      <c r="AF4638" s="21">
        <v>24</v>
      </c>
      <c r="AG4638" s="54">
        <v>120</v>
      </c>
      <c r="AI4638" s="70">
        <f t="shared" si="938"/>
        <v>16.045999999999999</v>
      </c>
      <c r="AJ4638" s="71" t="s">
        <v>369</v>
      </c>
      <c r="AK4638" s="72">
        <f t="shared" si="939"/>
        <v>2.5000862380340183</v>
      </c>
      <c r="AL4638" s="73">
        <f t="shared" si="940"/>
        <v>2.5000862380340183</v>
      </c>
    </row>
    <row r="4639" spans="1:38" hidden="1">
      <c r="A4639" s="47" t="s">
        <v>297</v>
      </c>
      <c r="B4639" s="54" t="s">
        <v>178</v>
      </c>
      <c r="C4639" s="57">
        <v>40390</v>
      </c>
      <c r="D4639" s="49">
        <v>2010</v>
      </c>
      <c r="E4639" s="55">
        <v>0.38958333333333334</v>
      </c>
      <c r="F4639" s="55">
        <v>0.41319444444444442</v>
      </c>
      <c r="G4639" s="55">
        <f t="shared" si="946"/>
        <v>2.3611111111111083E-2</v>
      </c>
      <c r="H4639" s="21">
        <v>2</v>
      </c>
      <c r="I4639" s="56">
        <v>1</v>
      </c>
      <c r="J4639" s="56">
        <v>5</v>
      </c>
      <c r="K4639" s="56">
        <v>5</v>
      </c>
      <c r="L4639" s="14" t="s">
        <v>99</v>
      </c>
      <c r="M4639" s="47" t="s">
        <v>244</v>
      </c>
      <c r="N4639" s="47">
        <v>2</v>
      </c>
      <c r="O4639" s="47">
        <f t="shared" si="947"/>
        <v>52.8</v>
      </c>
      <c r="P4639" s="52">
        <v>16</v>
      </c>
      <c r="Q4639" s="52">
        <f t="shared" si="948"/>
        <v>41.58</v>
      </c>
      <c r="R4639" s="21">
        <v>12.6</v>
      </c>
      <c r="S4639" s="21">
        <f t="shared" si="949"/>
        <v>52.8</v>
      </c>
      <c r="T4639" s="21">
        <v>16</v>
      </c>
      <c r="U4639" s="21" t="s">
        <v>43</v>
      </c>
      <c r="V4639" s="21" t="s">
        <v>43</v>
      </c>
      <c r="W4639" s="53">
        <v>27.8794</v>
      </c>
      <c r="X4639" s="53">
        <v>-115.16855</v>
      </c>
      <c r="Y4639" s="67">
        <f t="shared" si="950"/>
        <v>60.8</v>
      </c>
      <c r="Z4639" s="56">
        <v>16</v>
      </c>
      <c r="AA4639" s="21">
        <v>10</v>
      </c>
      <c r="AB4639" s="54" t="s">
        <v>44</v>
      </c>
      <c r="AC4639" s="21">
        <v>7</v>
      </c>
      <c r="AD4639" s="58">
        <v>23</v>
      </c>
      <c r="AE4639" s="51">
        <v>1</v>
      </c>
      <c r="AF4639" s="21">
        <v>24</v>
      </c>
      <c r="AG4639" s="54">
        <v>120</v>
      </c>
      <c r="AI4639" s="70">
        <f t="shared" si="938"/>
        <v>17.463999999999999</v>
      </c>
      <c r="AJ4639" s="71" t="s">
        <v>369</v>
      </c>
      <c r="AK4639" s="72">
        <f t="shared" si="939"/>
        <v>3.0095147540604348</v>
      </c>
      <c r="AL4639" s="73">
        <f t="shared" si="940"/>
        <v>3.0095147540604348</v>
      </c>
    </row>
    <row r="4640" spans="1:38" hidden="1">
      <c r="A4640" s="47" t="s">
        <v>297</v>
      </c>
      <c r="B4640" s="54" t="s">
        <v>178</v>
      </c>
      <c r="C4640" s="57">
        <v>40390</v>
      </c>
      <c r="D4640" s="49">
        <v>2010</v>
      </c>
      <c r="E4640" s="55">
        <v>0.38958333333333334</v>
      </c>
      <c r="F4640" s="55">
        <v>0.41319444444444442</v>
      </c>
      <c r="G4640" s="55">
        <f t="shared" si="946"/>
        <v>2.3611111111111083E-2</v>
      </c>
      <c r="H4640" s="21">
        <v>2</v>
      </c>
      <c r="I4640" s="56">
        <v>1</v>
      </c>
      <c r="J4640" s="56">
        <v>5</v>
      </c>
      <c r="K4640" s="56">
        <v>5</v>
      </c>
      <c r="L4640" s="14" t="s">
        <v>99</v>
      </c>
      <c r="M4640" s="47" t="s">
        <v>244</v>
      </c>
      <c r="N4640" s="47">
        <v>2</v>
      </c>
      <c r="O4640" s="47">
        <f t="shared" si="947"/>
        <v>52.8</v>
      </c>
      <c r="P4640" s="52">
        <v>16</v>
      </c>
      <c r="Q4640" s="52">
        <f t="shared" si="948"/>
        <v>41.58</v>
      </c>
      <c r="R4640" s="21">
        <v>12.6</v>
      </c>
      <c r="S4640" s="21">
        <f t="shared" si="949"/>
        <v>52.8</v>
      </c>
      <c r="T4640" s="21">
        <v>16</v>
      </c>
      <c r="U4640" s="21" t="s">
        <v>43</v>
      </c>
      <c r="V4640" s="21" t="s">
        <v>43</v>
      </c>
      <c r="W4640" s="53">
        <v>27.8794</v>
      </c>
      <c r="X4640" s="53">
        <v>-115.16855</v>
      </c>
      <c r="Y4640" s="67">
        <f t="shared" si="950"/>
        <v>60.8</v>
      </c>
      <c r="Z4640" s="56">
        <v>16</v>
      </c>
      <c r="AA4640" s="21">
        <v>10</v>
      </c>
      <c r="AB4640" s="54" t="s">
        <v>44</v>
      </c>
      <c r="AC4640" s="21">
        <v>8</v>
      </c>
      <c r="AD4640" s="51">
        <v>18</v>
      </c>
      <c r="AE4640" s="51">
        <v>1</v>
      </c>
      <c r="AF4640" s="21">
        <v>27</v>
      </c>
      <c r="AG4640" s="54">
        <v>120</v>
      </c>
      <c r="AI4640" s="70">
        <f t="shared" si="938"/>
        <v>13.918999999999999</v>
      </c>
      <c r="AJ4640" s="71" t="s">
        <v>369</v>
      </c>
      <c r="AK4640" s="72">
        <f t="shared" si="939"/>
        <v>1.8310631406548505</v>
      </c>
      <c r="AL4640" s="73">
        <f t="shared" si="940"/>
        <v>1.8310631406548505</v>
      </c>
    </row>
    <row r="4641" spans="1:38" hidden="1">
      <c r="A4641" s="47" t="s">
        <v>297</v>
      </c>
      <c r="B4641" s="54" t="s">
        <v>178</v>
      </c>
      <c r="C4641" s="57">
        <v>40390</v>
      </c>
      <c r="D4641" s="49">
        <v>2010</v>
      </c>
      <c r="E4641" s="55">
        <v>0.38958333333333334</v>
      </c>
      <c r="F4641" s="55">
        <v>0.41319444444444442</v>
      </c>
      <c r="G4641" s="55">
        <f t="shared" si="946"/>
        <v>2.3611111111111083E-2</v>
      </c>
      <c r="H4641" s="21">
        <v>2</v>
      </c>
      <c r="I4641" s="56">
        <v>1</v>
      </c>
      <c r="J4641" s="56">
        <v>5</v>
      </c>
      <c r="K4641" s="56">
        <v>5</v>
      </c>
      <c r="L4641" s="14" t="s">
        <v>99</v>
      </c>
      <c r="M4641" s="47" t="s">
        <v>244</v>
      </c>
      <c r="N4641" s="47">
        <v>2</v>
      </c>
      <c r="O4641" s="47">
        <f t="shared" si="947"/>
        <v>52.8</v>
      </c>
      <c r="P4641" s="52">
        <v>16</v>
      </c>
      <c r="Q4641" s="52">
        <f t="shared" si="948"/>
        <v>41.58</v>
      </c>
      <c r="R4641" s="21">
        <v>12.6</v>
      </c>
      <c r="S4641" s="21">
        <f t="shared" si="949"/>
        <v>52.8</v>
      </c>
      <c r="T4641" s="21">
        <v>16</v>
      </c>
      <c r="U4641" s="21" t="s">
        <v>43</v>
      </c>
      <c r="V4641" s="21" t="s">
        <v>43</v>
      </c>
      <c r="W4641" s="53">
        <v>27.8794</v>
      </c>
      <c r="X4641" s="53">
        <v>-115.16855</v>
      </c>
      <c r="Y4641" s="67">
        <f t="shared" si="950"/>
        <v>60.8</v>
      </c>
      <c r="Z4641" s="56">
        <v>16</v>
      </c>
      <c r="AA4641" s="21">
        <v>10</v>
      </c>
      <c r="AB4641" s="54" t="s">
        <v>44</v>
      </c>
      <c r="AC4641" s="21">
        <v>9</v>
      </c>
      <c r="AD4641" s="51">
        <v>17</v>
      </c>
      <c r="AE4641" s="51">
        <v>1</v>
      </c>
      <c r="AF4641" s="21">
        <v>30</v>
      </c>
      <c r="AG4641" s="54">
        <v>120</v>
      </c>
      <c r="AI4641" s="70">
        <f t="shared" si="938"/>
        <v>13.209999999999999</v>
      </c>
      <c r="AJ4641" s="71" t="s">
        <v>369</v>
      </c>
      <c r="AK4641" s="72">
        <f t="shared" si="939"/>
        <v>1.6329725885917237</v>
      </c>
      <c r="AL4641" s="73">
        <f t="shared" si="940"/>
        <v>1.6329725885917237</v>
      </c>
    </row>
    <row r="4642" spans="1:38" hidden="1">
      <c r="A4642" s="47" t="s">
        <v>297</v>
      </c>
      <c r="B4642" s="54" t="s">
        <v>178</v>
      </c>
      <c r="C4642" s="57">
        <v>40390</v>
      </c>
      <c r="D4642" s="49">
        <v>2010</v>
      </c>
      <c r="E4642" s="55">
        <v>0.38958333333333334</v>
      </c>
      <c r="F4642" s="55">
        <v>0.41319444444444442</v>
      </c>
      <c r="G4642" s="55">
        <f t="shared" si="946"/>
        <v>2.3611111111111083E-2</v>
      </c>
      <c r="H4642" s="21">
        <v>2</v>
      </c>
      <c r="I4642" s="56">
        <v>1</v>
      </c>
      <c r="J4642" s="56">
        <v>5</v>
      </c>
      <c r="K4642" s="56">
        <v>5</v>
      </c>
      <c r="L4642" s="14" t="s">
        <v>99</v>
      </c>
      <c r="M4642" s="47" t="s">
        <v>244</v>
      </c>
      <c r="N4642" s="47">
        <v>2</v>
      </c>
      <c r="O4642" s="47">
        <f t="shared" si="947"/>
        <v>52.8</v>
      </c>
      <c r="P4642" s="52">
        <v>16</v>
      </c>
      <c r="Q4642" s="52">
        <f t="shared" si="948"/>
        <v>41.58</v>
      </c>
      <c r="R4642" s="21">
        <v>12.6</v>
      </c>
      <c r="S4642" s="21">
        <f t="shared" si="949"/>
        <v>52.8</v>
      </c>
      <c r="T4642" s="21">
        <v>16</v>
      </c>
      <c r="U4642" s="21" t="s">
        <v>43</v>
      </c>
      <c r="V4642" s="21" t="s">
        <v>43</v>
      </c>
      <c r="W4642" s="53">
        <v>27.8794</v>
      </c>
      <c r="X4642" s="53">
        <v>-115.16855</v>
      </c>
      <c r="Y4642" s="67">
        <f t="shared" si="950"/>
        <v>60.8</v>
      </c>
      <c r="Z4642" s="56">
        <v>16</v>
      </c>
      <c r="AA4642" s="21">
        <v>10</v>
      </c>
      <c r="AB4642" s="54" t="s">
        <v>44</v>
      </c>
      <c r="AC4642" s="21">
        <v>9</v>
      </c>
      <c r="AD4642" s="51">
        <v>18</v>
      </c>
      <c r="AE4642" s="51">
        <v>1</v>
      </c>
      <c r="AF4642" s="21">
        <v>30</v>
      </c>
      <c r="AG4642" s="54">
        <v>120</v>
      </c>
      <c r="AI4642" s="70">
        <f t="shared" si="938"/>
        <v>13.918999999999999</v>
      </c>
      <c r="AJ4642" s="71" t="s">
        <v>369</v>
      </c>
      <c r="AK4642" s="72">
        <f t="shared" si="939"/>
        <v>1.8310631406548505</v>
      </c>
      <c r="AL4642" s="73">
        <f t="shared" si="940"/>
        <v>1.8310631406548505</v>
      </c>
    </row>
    <row r="4643" spans="1:38" hidden="1">
      <c r="A4643" s="47" t="s">
        <v>297</v>
      </c>
      <c r="B4643" s="54" t="s">
        <v>178</v>
      </c>
      <c r="C4643" s="57">
        <v>40390</v>
      </c>
      <c r="D4643" s="49">
        <v>2010</v>
      </c>
      <c r="E4643" s="55">
        <v>0.38958333333333334</v>
      </c>
      <c r="F4643" s="55">
        <v>0.41319444444444442</v>
      </c>
      <c r="G4643" s="55">
        <f t="shared" si="946"/>
        <v>2.3611111111111083E-2</v>
      </c>
      <c r="H4643" s="21">
        <v>2</v>
      </c>
      <c r="I4643" s="56">
        <v>1</v>
      </c>
      <c r="J4643" s="56">
        <v>5</v>
      </c>
      <c r="K4643" s="56">
        <v>5</v>
      </c>
      <c r="L4643" s="14" t="s">
        <v>99</v>
      </c>
      <c r="M4643" s="47" t="s">
        <v>244</v>
      </c>
      <c r="N4643" s="47">
        <v>2</v>
      </c>
      <c r="O4643" s="47">
        <f t="shared" si="947"/>
        <v>52.8</v>
      </c>
      <c r="P4643" s="52">
        <v>16</v>
      </c>
      <c r="Q4643" s="52">
        <f t="shared" si="948"/>
        <v>41.58</v>
      </c>
      <c r="R4643" s="21">
        <v>12.6</v>
      </c>
      <c r="S4643" s="21">
        <f t="shared" si="949"/>
        <v>52.8</v>
      </c>
      <c r="T4643" s="21">
        <v>16</v>
      </c>
      <c r="U4643" s="21" t="s">
        <v>43</v>
      </c>
      <c r="V4643" s="21" t="s">
        <v>43</v>
      </c>
      <c r="W4643" s="53">
        <v>27.8794</v>
      </c>
      <c r="X4643" s="53">
        <v>-115.16855</v>
      </c>
      <c r="Y4643" s="67">
        <f t="shared" si="950"/>
        <v>60.8</v>
      </c>
      <c r="Z4643" s="56">
        <v>16</v>
      </c>
      <c r="AA4643" s="21">
        <v>10</v>
      </c>
      <c r="AB4643" s="54" t="s">
        <v>44</v>
      </c>
      <c r="AC4643" s="21">
        <v>10</v>
      </c>
      <c r="AD4643" s="51">
        <v>18</v>
      </c>
      <c r="AE4643" s="51">
        <v>1</v>
      </c>
      <c r="AF4643" s="21">
        <v>32</v>
      </c>
      <c r="AG4643" s="54">
        <v>120</v>
      </c>
      <c r="AI4643" s="70">
        <f t="shared" si="938"/>
        <v>13.918999999999999</v>
      </c>
      <c r="AJ4643" s="71" t="s">
        <v>369</v>
      </c>
      <c r="AK4643" s="72">
        <f t="shared" si="939"/>
        <v>1.8310631406548505</v>
      </c>
      <c r="AL4643" s="73">
        <f t="shared" si="940"/>
        <v>1.8310631406548505</v>
      </c>
    </row>
    <row r="4644" spans="1:38" hidden="1">
      <c r="A4644" s="47" t="s">
        <v>297</v>
      </c>
      <c r="B4644" s="54" t="s">
        <v>178</v>
      </c>
      <c r="C4644" s="57">
        <v>40390</v>
      </c>
      <c r="D4644" s="49">
        <v>2010</v>
      </c>
      <c r="E4644" s="55">
        <v>0.38958333333333334</v>
      </c>
      <c r="F4644" s="55">
        <v>0.41319444444444442</v>
      </c>
      <c r="G4644" s="55">
        <f t="shared" si="946"/>
        <v>2.3611111111111083E-2</v>
      </c>
      <c r="H4644" s="21">
        <v>2</v>
      </c>
      <c r="I4644" s="56">
        <v>1</v>
      </c>
      <c r="J4644" s="56">
        <v>5</v>
      </c>
      <c r="K4644" s="56">
        <v>5</v>
      </c>
      <c r="L4644" s="14" t="s">
        <v>99</v>
      </c>
      <c r="M4644" s="47" t="s">
        <v>244</v>
      </c>
      <c r="N4644" s="47">
        <v>2</v>
      </c>
      <c r="O4644" s="47">
        <f t="shared" si="947"/>
        <v>52.8</v>
      </c>
      <c r="P4644" s="52">
        <v>16</v>
      </c>
      <c r="Q4644" s="52">
        <f t="shared" si="948"/>
        <v>41.58</v>
      </c>
      <c r="R4644" s="21">
        <v>12.6</v>
      </c>
      <c r="S4644" s="21">
        <f t="shared" si="949"/>
        <v>52.8</v>
      </c>
      <c r="T4644" s="21">
        <v>16</v>
      </c>
      <c r="U4644" s="21" t="s">
        <v>43</v>
      </c>
      <c r="V4644" s="21" t="s">
        <v>43</v>
      </c>
      <c r="W4644" s="53">
        <v>27.8794</v>
      </c>
      <c r="X4644" s="53">
        <v>-115.16855</v>
      </c>
      <c r="Y4644" s="67">
        <f t="shared" si="950"/>
        <v>60.8</v>
      </c>
      <c r="Z4644" s="56">
        <v>16</v>
      </c>
      <c r="AA4644" s="21">
        <v>10</v>
      </c>
      <c r="AB4644" s="54" t="s">
        <v>44</v>
      </c>
      <c r="AC4644" s="21">
        <v>10</v>
      </c>
      <c r="AD4644" s="51">
        <v>19</v>
      </c>
      <c r="AE4644" s="51">
        <v>1</v>
      </c>
      <c r="AF4644" s="21">
        <v>32</v>
      </c>
      <c r="AG4644" s="54">
        <v>120</v>
      </c>
      <c r="AI4644" s="70">
        <f t="shared" si="938"/>
        <v>14.628</v>
      </c>
      <c r="AJ4644" s="71" t="s">
        <v>369</v>
      </c>
      <c r="AK4644" s="72">
        <f t="shared" si="939"/>
        <v>2.041534710262368</v>
      </c>
      <c r="AL4644" s="73">
        <f t="shared" si="940"/>
        <v>2.041534710262368</v>
      </c>
    </row>
    <row r="4645" spans="1:38" hidden="1">
      <c r="A4645" s="47" t="s">
        <v>297</v>
      </c>
      <c r="B4645" s="54" t="s">
        <v>178</v>
      </c>
      <c r="C4645" s="57">
        <v>40390</v>
      </c>
      <c r="D4645" s="49">
        <v>2010</v>
      </c>
      <c r="E4645" s="55">
        <v>0.38958333333333334</v>
      </c>
      <c r="F4645" s="55">
        <v>0.41319444444444442</v>
      </c>
      <c r="G4645" s="55">
        <f t="shared" si="946"/>
        <v>2.3611111111111083E-2</v>
      </c>
      <c r="H4645" s="21">
        <v>2</v>
      </c>
      <c r="I4645" s="56">
        <v>1</v>
      </c>
      <c r="J4645" s="56">
        <v>5</v>
      </c>
      <c r="K4645" s="56">
        <v>5</v>
      </c>
      <c r="L4645" s="14" t="s">
        <v>99</v>
      </c>
      <c r="M4645" s="47" t="s">
        <v>244</v>
      </c>
      <c r="N4645" s="47">
        <v>2</v>
      </c>
      <c r="O4645" s="47">
        <f t="shared" si="947"/>
        <v>52.8</v>
      </c>
      <c r="P4645" s="52">
        <v>16</v>
      </c>
      <c r="Q4645" s="52">
        <f t="shared" si="948"/>
        <v>41.58</v>
      </c>
      <c r="R4645" s="21">
        <v>12.6</v>
      </c>
      <c r="S4645" s="21">
        <f t="shared" si="949"/>
        <v>52.8</v>
      </c>
      <c r="T4645" s="21">
        <v>16</v>
      </c>
      <c r="U4645" s="21" t="s">
        <v>43</v>
      </c>
      <c r="V4645" s="21" t="s">
        <v>43</v>
      </c>
      <c r="W4645" s="53">
        <v>27.8794</v>
      </c>
      <c r="X4645" s="53">
        <v>-115.16855</v>
      </c>
      <c r="Y4645" s="67">
        <f t="shared" si="950"/>
        <v>60.8</v>
      </c>
      <c r="Z4645" s="56">
        <v>16</v>
      </c>
      <c r="AA4645" s="21">
        <v>10</v>
      </c>
      <c r="AB4645" s="54" t="s">
        <v>44</v>
      </c>
      <c r="AC4645" s="21">
        <v>10</v>
      </c>
      <c r="AD4645" s="51">
        <v>20</v>
      </c>
      <c r="AE4645" s="51">
        <v>1</v>
      </c>
      <c r="AF4645" s="21">
        <v>32</v>
      </c>
      <c r="AG4645" s="54">
        <v>120</v>
      </c>
      <c r="AI4645" s="70">
        <f t="shared" si="938"/>
        <v>15.337</v>
      </c>
      <c r="AJ4645" s="71" t="s">
        <v>369</v>
      </c>
      <c r="AK4645" s="72">
        <f t="shared" si="939"/>
        <v>2.2645047633742106</v>
      </c>
      <c r="AL4645" s="73">
        <f t="shared" si="940"/>
        <v>2.2645047633742106</v>
      </c>
    </row>
    <row r="4646" spans="1:38" hidden="1">
      <c r="A4646" s="47" t="s">
        <v>298</v>
      </c>
      <c r="B4646" s="54" t="s">
        <v>178</v>
      </c>
      <c r="C4646" s="57">
        <v>40390</v>
      </c>
      <c r="D4646" s="49">
        <v>2010</v>
      </c>
      <c r="E4646" s="55">
        <v>0.38958333333333334</v>
      </c>
      <c r="F4646" s="55">
        <v>0.41319444444444442</v>
      </c>
      <c r="G4646" s="55">
        <f>F4646-E4646</f>
        <v>2.3611111111111083E-2</v>
      </c>
      <c r="H4646" s="21">
        <v>2</v>
      </c>
      <c r="I4646" s="56">
        <v>1</v>
      </c>
      <c r="J4646" s="56">
        <v>5</v>
      </c>
      <c r="K4646" s="56">
        <v>5</v>
      </c>
      <c r="L4646" s="14" t="s">
        <v>99</v>
      </c>
      <c r="M4646" s="47" t="s">
        <v>244</v>
      </c>
      <c r="N4646" s="47">
        <v>2</v>
      </c>
      <c r="O4646" s="47">
        <f>P4646*3.3</f>
        <v>52.8</v>
      </c>
      <c r="P4646" s="52">
        <v>16</v>
      </c>
      <c r="Q4646" s="52">
        <f>R4646*3.3</f>
        <v>41.58</v>
      </c>
      <c r="R4646" s="21">
        <v>12.6</v>
      </c>
      <c r="S4646" s="21">
        <f>T4646*3.3</f>
        <v>52.8</v>
      </c>
      <c r="T4646" s="21">
        <v>16</v>
      </c>
      <c r="U4646" s="21" t="s">
        <v>43</v>
      </c>
      <c r="V4646" s="21" t="s">
        <v>43</v>
      </c>
      <c r="W4646" s="53">
        <v>27.8794</v>
      </c>
      <c r="X4646" s="53">
        <v>-115.16855</v>
      </c>
      <c r="Y4646" s="67">
        <f>(Z4646*1.8)+32</f>
        <v>60.8</v>
      </c>
      <c r="Z4646" s="56">
        <v>16</v>
      </c>
      <c r="AA4646" s="21">
        <v>10</v>
      </c>
      <c r="AB4646" s="54" t="s">
        <v>46</v>
      </c>
      <c r="AC4646" s="21">
        <v>0</v>
      </c>
      <c r="AD4646" s="51">
        <v>0</v>
      </c>
      <c r="AE4646" s="51">
        <v>0</v>
      </c>
      <c r="AF4646" s="21"/>
      <c r="AG4646" s="54">
        <v>120</v>
      </c>
      <c r="AI4646" s="70">
        <f t="shared" ref="AI4646:AI4647" si="951">(0.748*AD4646)+1.2345</f>
        <v>1.2344999999999999</v>
      </c>
      <c r="AJ4646" s="74">
        <f t="shared" ref="AJ4646:AJ4647" si="952">((POWER(AI4646*10,3.36))*2.24)/100000</f>
        <v>0.10414971720920797</v>
      </c>
      <c r="AK4646" s="74">
        <f t="shared" ref="AK4646:AK4647" si="953">(0.0026*AJ4646)-0.61</f>
        <v>-0.6097292107352561</v>
      </c>
      <c r="AL4646" s="73">
        <f t="shared" ref="AL4646:AL4647" si="954">IF(AK4646&gt;0,AK4646:AK4646,0)</f>
        <v>0</v>
      </c>
    </row>
    <row r="4647" spans="1:38" hidden="1">
      <c r="A4647" s="47" t="s">
        <v>299</v>
      </c>
      <c r="B4647" s="54" t="s">
        <v>178</v>
      </c>
      <c r="C4647" s="57">
        <v>40390</v>
      </c>
      <c r="D4647" s="49">
        <v>2010</v>
      </c>
      <c r="E4647" s="55">
        <v>0.44444444444444442</v>
      </c>
      <c r="F4647" s="55">
        <v>0.47013888888888888</v>
      </c>
      <c r="G4647" s="55">
        <f>F4647-E4647</f>
        <v>2.5694444444444464E-2</v>
      </c>
      <c r="H4647" s="21">
        <v>2</v>
      </c>
      <c r="I4647" s="56">
        <v>2</v>
      </c>
      <c r="J4647" s="56">
        <v>6</v>
      </c>
      <c r="K4647" s="56">
        <v>6</v>
      </c>
      <c r="L4647" s="14" t="s">
        <v>99</v>
      </c>
      <c r="M4647" s="47" t="s">
        <v>244</v>
      </c>
      <c r="N4647" s="47">
        <v>2</v>
      </c>
      <c r="O4647" s="47">
        <f>P4647*3.3</f>
        <v>34.32</v>
      </c>
      <c r="P4647" s="52">
        <v>10.4</v>
      </c>
      <c r="Q4647" s="52">
        <f>R4647*3.3</f>
        <v>37.949999999999996</v>
      </c>
      <c r="R4647" s="21">
        <v>11.5</v>
      </c>
      <c r="S4647" s="21">
        <f>T4647*3.3</f>
        <v>37.949999999999996</v>
      </c>
      <c r="T4647" s="21">
        <v>11.5</v>
      </c>
      <c r="U4647" s="21" t="s">
        <v>43</v>
      </c>
      <c r="V4647" s="21" t="s">
        <v>43</v>
      </c>
      <c r="W4647" s="53">
        <v>27.878520000000002</v>
      </c>
      <c r="X4647" s="53">
        <v>-115.1708</v>
      </c>
      <c r="Y4647" s="67">
        <f>(Z4647*1.8)+32</f>
        <v>60.8</v>
      </c>
      <c r="Z4647" s="56">
        <v>16</v>
      </c>
      <c r="AA4647" s="21">
        <v>9</v>
      </c>
      <c r="AB4647" s="54" t="s">
        <v>46</v>
      </c>
      <c r="AC4647" s="21">
        <v>0</v>
      </c>
      <c r="AD4647" s="51">
        <v>0</v>
      </c>
      <c r="AE4647" s="51">
        <v>0</v>
      </c>
      <c r="AF4647" s="21"/>
      <c r="AG4647" s="54">
        <v>120</v>
      </c>
      <c r="AI4647" s="70">
        <f t="shared" si="951"/>
        <v>1.2344999999999999</v>
      </c>
      <c r="AJ4647" s="74">
        <f t="shared" si="952"/>
        <v>0.10414971720920797</v>
      </c>
      <c r="AK4647" s="74">
        <f t="shared" si="953"/>
        <v>-0.6097292107352561</v>
      </c>
      <c r="AL4647" s="73">
        <f t="shared" si="954"/>
        <v>0</v>
      </c>
    </row>
    <row r="4648" spans="1:38" hidden="1">
      <c r="A4648" s="47" t="s">
        <v>300</v>
      </c>
      <c r="B4648" s="54" t="s">
        <v>178</v>
      </c>
      <c r="C4648" s="57">
        <v>40390</v>
      </c>
      <c r="D4648" s="49">
        <v>2010</v>
      </c>
      <c r="E4648" s="55">
        <v>0.44444444444444442</v>
      </c>
      <c r="F4648" s="55">
        <v>0.47013888888888888</v>
      </c>
      <c r="G4648" s="55">
        <f>F4648-E4648</f>
        <v>2.5694444444444464E-2</v>
      </c>
      <c r="H4648" s="21">
        <v>2</v>
      </c>
      <c r="I4648" s="56">
        <v>2</v>
      </c>
      <c r="J4648" s="56">
        <v>6</v>
      </c>
      <c r="K4648" s="56">
        <v>6</v>
      </c>
      <c r="L4648" s="14" t="s">
        <v>99</v>
      </c>
      <c r="M4648" s="47" t="s">
        <v>244</v>
      </c>
      <c r="N4648" s="47">
        <v>2</v>
      </c>
      <c r="O4648" s="47">
        <f>P4648*3.3</f>
        <v>34.32</v>
      </c>
      <c r="P4648" s="52">
        <v>10.4</v>
      </c>
      <c r="Q4648" s="52">
        <f>R4648*3.3</f>
        <v>37.949999999999996</v>
      </c>
      <c r="R4648" s="21">
        <v>11.5</v>
      </c>
      <c r="S4648" s="21">
        <f>T4648*3.3</f>
        <v>37.949999999999996</v>
      </c>
      <c r="T4648" s="21">
        <v>11.5</v>
      </c>
      <c r="U4648" s="21" t="s">
        <v>43</v>
      </c>
      <c r="V4648" s="21" t="s">
        <v>43</v>
      </c>
      <c r="W4648" s="53">
        <v>27.878520000000002</v>
      </c>
      <c r="X4648" s="53">
        <v>-115.1708</v>
      </c>
      <c r="Y4648" s="67">
        <f>(Z4648*1.8)+32</f>
        <v>60.8</v>
      </c>
      <c r="Z4648" s="56">
        <v>16</v>
      </c>
      <c r="AA4648" s="21">
        <v>9</v>
      </c>
      <c r="AB4648" s="54" t="s">
        <v>44</v>
      </c>
      <c r="AC4648" s="21">
        <v>1</v>
      </c>
      <c r="AD4648" s="51">
        <v>24</v>
      </c>
      <c r="AE4648" s="51">
        <v>1</v>
      </c>
      <c r="AF4648" s="21">
        <v>2</v>
      </c>
      <c r="AG4648" s="54">
        <v>120</v>
      </c>
      <c r="AI4648" s="70">
        <f t="shared" ref="AI4648:AI4677" si="955">(0.709*AD4648)+1.157</f>
        <v>18.172999999999998</v>
      </c>
      <c r="AJ4648" s="71" t="s">
        <v>369</v>
      </c>
      <c r="AK4648" s="72">
        <f t="shared" ref="AK4648:AK4677" si="956">((POWER(AI4648*10,2.19))*0.037)/1000</f>
        <v>3.2835681640171575</v>
      </c>
      <c r="AL4648" s="73">
        <f t="shared" ref="AL4648:AL4677" si="957">((POWER(AI4648*10,2.19))*0.037)/1000</f>
        <v>3.2835681640171575</v>
      </c>
    </row>
    <row r="4649" spans="1:38" hidden="1">
      <c r="A4649" s="47" t="s">
        <v>300</v>
      </c>
      <c r="B4649" s="54" t="s">
        <v>178</v>
      </c>
      <c r="C4649" s="57">
        <v>40390</v>
      </c>
      <c r="D4649" s="49">
        <v>2010</v>
      </c>
      <c r="E4649" s="55">
        <v>0.44444444444444442</v>
      </c>
      <c r="F4649" s="55">
        <v>0.47013888888888888</v>
      </c>
      <c r="G4649" s="55">
        <f t="shared" ref="G4649:G4665" si="958">F4649-E4649</f>
        <v>2.5694444444444464E-2</v>
      </c>
      <c r="H4649" s="21">
        <v>2</v>
      </c>
      <c r="I4649" s="56">
        <v>2</v>
      </c>
      <c r="J4649" s="56">
        <v>6</v>
      </c>
      <c r="K4649" s="56">
        <v>6</v>
      </c>
      <c r="L4649" s="14" t="s">
        <v>99</v>
      </c>
      <c r="M4649" s="47" t="s">
        <v>244</v>
      </c>
      <c r="N4649" s="47">
        <v>2</v>
      </c>
      <c r="O4649" s="47">
        <f t="shared" ref="O4649:O4712" si="959">P4649*3.3</f>
        <v>34.32</v>
      </c>
      <c r="P4649" s="52">
        <v>10.4</v>
      </c>
      <c r="Q4649" s="52">
        <f t="shared" ref="Q4649:Q4712" si="960">R4649*3.3</f>
        <v>37.949999999999996</v>
      </c>
      <c r="R4649" s="21">
        <v>11.5</v>
      </c>
      <c r="S4649" s="21">
        <f t="shared" ref="S4649:S4712" si="961">T4649*3.3</f>
        <v>37.949999999999996</v>
      </c>
      <c r="T4649" s="21">
        <v>11.5</v>
      </c>
      <c r="U4649" s="21" t="s">
        <v>43</v>
      </c>
      <c r="V4649" s="21" t="s">
        <v>43</v>
      </c>
      <c r="W4649" s="53">
        <v>27.878520000000002</v>
      </c>
      <c r="X4649" s="53">
        <v>-115.1708</v>
      </c>
      <c r="Y4649" s="67">
        <f t="shared" ref="Y4649:Y4712" si="962">(Z4649*1.8)+32</f>
        <v>60.8</v>
      </c>
      <c r="Z4649" s="56">
        <v>16</v>
      </c>
      <c r="AA4649" s="21">
        <v>9</v>
      </c>
      <c r="AB4649" s="54" t="s">
        <v>44</v>
      </c>
      <c r="AC4649" s="21">
        <v>2</v>
      </c>
      <c r="AD4649" s="51">
        <v>18</v>
      </c>
      <c r="AE4649" s="51">
        <v>1</v>
      </c>
      <c r="AF4649" s="21">
        <v>3</v>
      </c>
      <c r="AG4649" s="54">
        <v>120</v>
      </c>
      <c r="AI4649" s="70">
        <f t="shared" si="955"/>
        <v>13.918999999999999</v>
      </c>
      <c r="AJ4649" s="71" t="s">
        <v>369</v>
      </c>
      <c r="AK4649" s="72">
        <f t="shared" si="956"/>
        <v>1.8310631406548505</v>
      </c>
      <c r="AL4649" s="73">
        <f t="shared" si="957"/>
        <v>1.8310631406548505</v>
      </c>
    </row>
    <row r="4650" spans="1:38" hidden="1">
      <c r="A4650" s="47" t="s">
        <v>300</v>
      </c>
      <c r="B4650" s="54" t="s">
        <v>178</v>
      </c>
      <c r="C4650" s="57">
        <v>40390</v>
      </c>
      <c r="D4650" s="49">
        <v>2010</v>
      </c>
      <c r="E4650" s="55">
        <v>0.44444444444444442</v>
      </c>
      <c r="F4650" s="55">
        <v>0.47013888888888888</v>
      </c>
      <c r="G4650" s="55">
        <f t="shared" si="958"/>
        <v>2.5694444444444464E-2</v>
      </c>
      <c r="H4650" s="21">
        <v>2</v>
      </c>
      <c r="I4650" s="56">
        <v>2</v>
      </c>
      <c r="J4650" s="56">
        <v>6</v>
      </c>
      <c r="K4650" s="56">
        <v>6</v>
      </c>
      <c r="L4650" s="14" t="s">
        <v>99</v>
      </c>
      <c r="M4650" s="47" t="s">
        <v>244</v>
      </c>
      <c r="N4650" s="47">
        <v>2</v>
      </c>
      <c r="O4650" s="47">
        <f t="shared" si="959"/>
        <v>34.32</v>
      </c>
      <c r="P4650" s="52">
        <v>10.4</v>
      </c>
      <c r="Q4650" s="52">
        <f t="shared" si="960"/>
        <v>37.949999999999996</v>
      </c>
      <c r="R4650" s="21">
        <v>11.5</v>
      </c>
      <c r="S4650" s="21">
        <f t="shared" si="961"/>
        <v>37.949999999999996</v>
      </c>
      <c r="T4650" s="21">
        <v>11.5</v>
      </c>
      <c r="U4650" s="21" t="s">
        <v>43</v>
      </c>
      <c r="V4650" s="21" t="s">
        <v>43</v>
      </c>
      <c r="W4650" s="53">
        <v>27.878520000000002</v>
      </c>
      <c r="X4650" s="53">
        <v>-115.1708</v>
      </c>
      <c r="Y4650" s="67">
        <f t="shared" si="962"/>
        <v>60.8</v>
      </c>
      <c r="Z4650" s="56">
        <v>16</v>
      </c>
      <c r="AA4650" s="21">
        <v>9</v>
      </c>
      <c r="AB4650" s="54" t="s">
        <v>44</v>
      </c>
      <c r="AC4650" s="21">
        <v>2</v>
      </c>
      <c r="AD4650" s="58">
        <v>20</v>
      </c>
      <c r="AE4650" s="51">
        <v>1</v>
      </c>
      <c r="AF4650" s="21">
        <v>3</v>
      </c>
      <c r="AG4650" s="54">
        <v>120</v>
      </c>
      <c r="AI4650" s="70">
        <f t="shared" si="955"/>
        <v>15.337</v>
      </c>
      <c r="AJ4650" s="71" t="s">
        <v>369</v>
      </c>
      <c r="AK4650" s="72">
        <f t="shared" si="956"/>
        <v>2.2645047633742106</v>
      </c>
      <c r="AL4650" s="73">
        <f t="shared" si="957"/>
        <v>2.2645047633742106</v>
      </c>
    </row>
    <row r="4651" spans="1:38" hidden="1">
      <c r="A4651" s="47" t="s">
        <v>300</v>
      </c>
      <c r="B4651" s="54" t="s">
        <v>178</v>
      </c>
      <c r="C4651" s="57">
        <v>40390</v>
      </c>
      <c r="D4651" s="49">
        <v>2010</v>
      </c>
      <c r="E4651" s="55">
        <v>0.44444444444444442</v>
      </c>
      <c r="F4651" s="55">
        <v>0.47013888888888888</v>
      </c>
      <c r="G4651" s="55">
        <f t="shared" si="958"/>
        <v>2.5694444444444464E-2</v>
      </c>
      <c r="H4651" s="21">
        <v>2</v>
      </c>
      <c r="I4651" s="56">
        <v>2</v>
      </c>
      <c r="J4651" s="56">
        <v>6</v>
      </c>
      <c r="K4651" s="56">
        <v>6</v>
      </c>
      <c r="L4651" s="14" t="s">
        <v>99</v>
      </c>
      <c r="M4651" s="47" t="s">
        <v>244</v>
      </c>
      <c r="N4651" s="47">
        <v>2</v>
      </c>
      <c r="O4651" s="47">
        <f t="shared" si="959"/>
        <v>34.32</v>
      </c>
      <c r="P4651" s="52">
        <v>10.4</v>
      </c>
      <c r="Q4651" s="52">
        <f t="shared" si="960"/>
        <v>37.949999999999996</v>
      </c>
      <c r="R4651" s="21">
        <v>11.5</v>
      </c>
      <c r="S4651" s="21">
        <f t="shared" si="961"/>
        <v>37.949999999999996</v>
      </c>
      <c r="T4651" s="21">
        <v>11.5</v>
      </c>
      <c r="U4651" s="21" t="s">
        <v>43</v>
      </c>
      <c r="V4651" s="21" t="s">
        <v>43</v>
      </c>
      <c r="W4651" s="53">
        <v>27.878520000000002</v>
      </c>
      <c r="X4651" s="53">
        <v>-115.1708</v>
      </c>
      <c r="Y4651" s="67">
        <f t="shared" si="962"/>
        <v>60.8</v>
      </c>
      <c r="Z4651" s="56">
        <v>16</v>
      </c>
      <c r="AA4651" s="21">
        <v>9</v>
      </c>
      <c r="AB4651" s="54" t="s">
        <v>44</v>
      </c>
      <c r="AC4651" s="21">
        <v>2</v>
      </c>
      <c r="AD4651" s="58">
        <v>22</v>
      </c>
      <c r="AE4651" s="51">
        <v>1</v>
      </c>
      <c r="AF4651" s="21">
        <v>3</v>
      </c>
      <c r="AG4651" s="54">
        <v>120</v>
      </c>
      <c r="AI4651" s="70">
        <f t="shared" si="955"/>
        <v>16.754999999999999</v>
      </c>
      <c r="AJ4651" s="71" t="s">
        <v>369</v>
      </c>
      <c r="AK4651" s="72">
        <f t="shared" si="956"/>
        <v>2.7483879168691034</v>
      </c>
      <c r="AL4651" s="73">
        <f t="shared" si="957"/>
        <v>2.7483879168691034</v>
      </c>
    </row>
    <row r="4652" spans="1:38" hidden="1">
      <c r="A4652" s="47" t="s">
        <v>300</v>
      </c>
      <c r="B4652" s="54" t="s">
        <v>178</v>
      </c>
      <c r="C4652" s="57">
        <v>40390</v>
      </c>
      <c r="D4652" s="49">
        <v>2010</v>
      </c>
      <c r="E4652" s="55">
        <v>0.44444444444444442</v>
      </c>
      <c r="F4652" s="55">
        <v>0.47013888888888888</v>
      </c>
      <c r="G4652" s="55">
        <f t="shared" si="958"/>
        <v>2.5694444444444464E-2</v>
      </c>
      <c r="H4652" s="21">
        <v>2</v>
      </c>
      <c r="I4652" s="56">
        <v>2</v>
      </c>
      <c r="J4652" s="56">
        <v>6</v>
      </c>
      <c r="K4652" s="56">
        <v>6</v>
      </c>
      <c r="L4652" s="14" t="s">
        <v>99</v>
      </c>
      <c r="M4652" s="47" t="s">
        <v>244</v>
      </c>
      <c r="N4652" s="47">
        <v>2</v>
      </c>
      <c r="O4652" s="47">
        <f t="shared" si="959"/>
        <v>34.32</v>
      </c>
      <c r="P4652" s="52">
        <v>10.4</v>
      </c>
      <c r="Q4652" s="52">
        <f t="shared" si="960"/>
        <v>37.949999999999996</v>
      </c>
      <c r="R4652" s="21">
        <v>11.5</v>
      </c>
      <c r="S4652" s="21">
        <f t="shared" si="961"/>
        <v>37.949999999999996</v>
      </c>
      <c r="T4652" s="21">
        <v>11.5</v>
      </c>
      <c r="U4652" s="21" t="s">
        <v>43</v>
      </c>
      <c r="V4652" s="21" t="s">
        <v>43</v>
      </c>
      <c r="W4652" s="53">
        <v>27.878520000000002</v>
      </c>
      <c r="X4652" s="53">
        <v>-115.1708</v>
      </c>
      <c r="Y4652" s="67">
        <f t="shared" si="962"/>
        <v>60.8</v>
      </c>
      <c r="Z4652" s="56">
        <v>16</v>
      </c>
      <c r="AA4652" s="21">
        <v>9</v>
      </c>
      <c r="AB4652" s="54" t="s">
        <v>44</v>
      </c>
      <c r="AC4652" s="21">
        <v>3</v>
      </c>
      <c r="AD4652" s="58">
        <v>19</v>
      </c>
      <c r="AE4652" s="51">
        <v>1</v>
      </c>
      <c r="AF4652" s="21">
        <v>4</v>
      </c>
      <c r="AG4652" s="54">
        <v>120</v>
      </c>
      <c r="AI4652" s="70">
        <f t="shared" si="955"/>
        <v>14.628</v>
      </c>
      <c r="AJ4652" s="71" t="s">
        <v>369</v>
      </c>
      <c r="AK4652" s="72">
        <f t="shared" si="956"/>
        <v>2.041534710262368</v>
      </c>
      <c r="AL4652" s="73">
        <f t="shared" si="957"/>
        <v>2.041534710262368</v>
      </c>
    </row>
    <row r="4653" spans="1:38" hidden="1">
      <c r="A4653" s="47" t="s">
        <v>300</v>
      </c>
      <c r="B4653" s="54" t="s">
        <v>178</v>
      </c>
      <c r="C4653" s="57">
        <v>40390</v>
      </c>
      <c r="D4653" s="49">
        <v>2010</v>
      </c>
      <c r="E4653" s="55">
        <v>0.44444444444444442</v>
      </c>
      <c r="F4653" s="55">
        <v>0.47013888888888888</v>
      </c>
      <c r="G4653" s="55">
        <f t="shared" si="958"/>
        <v>2.5694444444444464E-2</v>
      </c>
      <c r="H4653" s="21">
        <v>2</v>
      </c>
      <c r="I4653" s="56">
        <v>2</v>
      </c>
      <c r="J4653" s="56">
        <v>6</v>
      </c>
      <c r="K4653" s="56">
        <v>6</v>
      </c>
      <c r="L4653" s="14" t="s">
        <v>99</v>
      </c>
      <c r="M4653" s="47" t="s">
        <v>244</v>
      </c>
      <c r="N4653" s="47">
        <v>2</v>
      </c>
      <c r="O4653" s="47">
        <f t="shared" si="959"/>
        <v>34.32</v>
      </c>
      <c r="P4653" s="52">
        <v>10.4</v>
      </c>
      <c r="Q4653" s="52">
        <f t="shared" si="960"/>
        <v>37.949999999999996</v>
      </c>
      <c r="R4653" s="21">
        <v>11.5</v>
      </c>
      <c r="S4653" s="21">
        <f t="shared" si="961"/>
        <v>37.949999999999996</v>
      </c>
      <c r="T4653" s="21">
        <v>11.5</v>
      </c>
      <c r="U4653" s="21" t="s">
        <v>43</v>
      </c>
      <c r="V4653" s="21" t="s">
        <v>43</v>
      </c>
      <c r="W4653" s="53">
        <v>27.878520000000002</v>
      </c>
      <c r="X4653" s="53">
        <v>-115.1708</v>
      </c>
      <c r="Y4653" s="67">
        <f t="shared" si="962"/>
        <v>60.8</v>
      </c>
      <c r="Z4653" s="56">
        <v>16</v>
      </c>
      <c r="AA4653" s="21">
        <v>9</v>
      </c>
      <c r="AB4653" s="54" t="s">
        <v>44</v>
      </c>
      <c r="AC4653" s="21">
        <v>4</v>
      </c>
      <c r="AD4653" s="58">
        <v>23</v>
      </c>
      <c r="AE4653" s="51">
        <v>1</v>
      </c>
      <c r="AF4653" s="21">
        <v>5</v>
      </c>
      <c r="AG4653" s="54">
        <v>120</v>
      </c>
      <c r="AI4653" s="70">
        <f t="shared" si="955"/>
        <v>17.463999999999999</v>
      </c>
      <c r="AJ4653" s="71" t="s">
        <v>369</v>
      </c>
      <c r="AK4653" s="72">
        <f t="shared" si="956"/>
        <v>3.0095147540604348</v>
      </c>
      <c r="AL4653" s="73">
        <f t="shared" si="957"/>
        <v>3.0095147540604348</v>
      </c>
    </row>
    <row r="4654" spans="1:38" hidden="1">
      <c r="A4654" s="47" t="s">
        <v>300</v>
      </c>
      <c r="B4654" s="54" t="s">
        <v>178</v>
      </c>
      <c r="C4654" s="57">
        <v>40390</v>
      </c>
      <c r="D4654" s="49">
        <v>2010</v>
      </c>
      <c r="E4654" s="55">
        <v>0.44444444444444442</v>
      </c>
      <c r="F4654" s="55">
        <v>0.47013888888888888</v>
      </c>
      <c r="G4654" s="55">
        <f t="shared" si="958"/>
        <v>2.5694444444444464E-2</v>
      </c>
      <c r="H4654" s="21">
        <v>2</v>
      </c>
      <c r="I4654" s="56">
        <v>2</v>
      </c>
      <c r="J4654" s="56">
        <v>6</v>
      </c>
      <c r="K4654" s="56">
        <v>6</v>
      </c>
      <c r="L4654" s="14" t="s">
        <v>99</v>
      </c>
      <c r="M4654" s="47" t="s">
        <v>244</v>
      </c>
      <c r="N4654" s="47">
        <v>2</v>
      </c>
      <c r="O4654" s="47">
        <f t="shared" si="959"/>
        <v>34.32</v>
      </c>
      <c r="P4654" s="52">
        <v>10.4</v>
      </c>
      <c r="Q4654" s="52">
        <f t="shared" si="960"/>
        <v>37.949999999999996</v>
      </c>
      <c r="R4654" s="21">
        <v>11.5</v>
      </c>
      <c r="S4654" s="21">
        <f t="shared" si="961"/>
        <v>37.949999999999996</v>
      </c>
      <c r="T4654" s="21">
        <v>11.5</v>
      </c>
      <c r="U4654" s="21" t="s">
        <v>43</v>
      </c>
      <c r="V4654" s="21" t="s">
        <v>43</v>
      </c>
      <c r="W4654" s="53">
        <v>27.878520000000002</v>
      </c>
      <c r="X4654" s="53">
        <v>-115.1708</v>
      </c>
      <c r="Y4654" s="67">
        <f t="shared" si="962"/>
        <v>60.8</v>
      </c>
      <c r="Z4654" s="56">
        <v>16</v>
      </c>
      <c r="AA4654" s="21">
        <v>9</v>
      </c>
      <c r="AB4654" s="54" t="s">
        <v>44</v>
      </c>
      <c r="AC4654" s="21">
        <v>5</v>
      </c>
      <c r="AD4654" s="58">
        <v>8</v>
      </c>
      <c r="AE4654" s="51">
        <v>1</v>
      </c>
      <c r="AF4654" s="21">
        <v>9</v>
      </c>
      <c r="AG4654" s="54">
        <v>120</v>
      </c>
      <c r="AI4654" s="70">
        <f t="shared" si="955"/>
        <v>6.8289999999999997</v>
      </c>
      <c r="AJ4654" s="71" t="s">
        <v>369</v>
      </c>
      <c r="AK4654" s="72">
        <f t="shared" si="956"/>
        <v>0.38498499317927082</v>
      </c>
      <c r="AL4654" s="73">
        <f t="shared" si="957"/>
        <v>0.38498499317927082</v>
      </c>
    </row>
    <row r="4655" spans="1:38" hidden="1">
      <c r="A4655" s="47" t="s">
        <v>300</v>
      </c>
      <c r="B4655" s="54" t="s">
        <v>178</v>
      </c>
      <c r="C4655" s="57">
        <v>40390</v>
      </c>
      <c r="D4655" s="49">
        <v>2010</v>
      </c>
      <c r="E4655" s="55">
        <v>0.44444444444444442</v>
      </c>
      <c r="F4655" s="55">
        <v>0.47013888888888888</v>
      </c>
      <c r="G4655" s="55">
        <f t="shared" si="958"/>
        <v>2.5694444444444464E-2</v>
      </c>
      <c r="H4655" s="21">
        <v>2</v>
      </c>
      <c r="I4655" s="56">
        <v>2</v>
      </c>
      <c r="J4655" s="56">
        <v>6</v>
      </c>
      <c r="K4655" s="56">
        <v>6</v>
      </c>
      <c r="L4655" s="14" t="s">
        <v>99</v>
      </c>
      <c r="M4655" s="47" t="s">
        <v>244</v>
      </c>
      <c r="N4655" s="47">
        <v>2</v>
      </c>
      <c r="O4655" s="47">
        <f t="shared" si="959"/>
        <v>34.32</v>
      </c>
      <c r="P4655" s="52">
        <v>10.4</v>
      </c>
      <c r="Q4655" s="52">
        <f t="shared" si="960"/>
        <v>37.949999999999996</v>
      </c>
      <c r="R4655" s="21">
        <v>11.5</v>
      </c>
      <c r="S4655" s="21">
        <f t="shared" si="961"/>
        <v>37.949999999999996</v>
      </c>
      <c r="T4655" s="21">
        <v>11.5</v>
      </c>
      <c r="U4655" s="21" t="s">
        <v>43</v>
      </c>
      <c r="V4655" s="21" t="s">
        <v>43</v>
      </c>
      <c r="W4655" s="53">
        <v>27.878520000000002</v>
      </c>
      <c r="X4655" s="53">
        <v>-115.1708</v>
      </c>
      <c r="Y4655" s="67">
        <f t="shared" si="962"/>
        <v>60.8</v>
      </c>
      <c r="Z4655" s="56">
        <v>16</v>
      </c>
      <c r="AA4655" s="21">
        <v>9</v>
      </c>
      <c r="AB4655" s="54" t="s">
        <v>44</v>
      </c>
      <c r="AC4655" s="21">
        <v>5</v>
      </c>
      <c r="AD4655" s="58">
        <v>18</v>
      </c>
      <c r="AE4655" s="51">
        <v>1</v>
      </c>
      <c r="AF4655" s="21">
        <v>9</v>
      </c>
      <c r="AG4655" s="54">
        <v>120</v>
      </c>
      <c r="AI4655" s="70">
        <f t="shared" si="955"/>
        <v>13.918999999999999</v>
      </c>
      <c r="AJ4655" s="71" t="s">
        <v>369</v>
      </c>
      <c r="AK4655" s="72">
        <f t="shared" si="956"/>
        <v>1.8310631406548505</v>
      </c>
      <c r="AL4655" s="73">
        <f t="shared" si="957"/>
        <v>1.8310631406548505</v>
      </c>
    </row>
    <row r="4656" spans="1:38" hidden="1">
      <c r="A4656" s="47" t="s">
        <v>300</v>
      </c>
      <c r="B4656" s="54" t="s">
        <v>178</v>
      </c>
      <c r="C4656" s="57">
        <v>40390</v>
      </c>
      <c r="D4656" s="49">
        <v>2010</v>
      </c>
      <c r="E4656" s="55">
        <v>0.44444444444444442</v>
      </c>
      <c r="F4656" s="55">
        <v>0.47013888888888888</v>
      </c>
      <c r="G4656" s="55">
        <f t="shared" si="958"/>
        <v>2.5694444444444464E-2</v>
      </c>
      <c r="H4656" s="21">
        <v>2</v>
      </c>
      <c r="I4656" s="56">
        <v>2</v>
      </c>
      <c r="J4656" s="56">
        <v>6</v>
      </c>
      <c r="K4656" s="56">
        <v>6</v>
      </c>
      <c r="L4656" s="14" t="s">
        <v>99</v>
      </c>
      <c r="M4656" s="47" t="s">
        <v>244</v>
      </c>
      <c r="N4656" s="47">
        <v>2</v>
      </c>
      <c r="O4656" s="47">
        <f t="shared" si="959"/>
        <v>34.32</v>
      </c>
      <c r="P4656" s="52">
        <v>10.4</v>
      </c>
      <c r="Q4656" s="52">
        <f t="shared" si="960"/>
        <v>37.949999999999996</v>
      </c>
      <c r="R4656" s="21">
        <v>11.5</v>
      </c>
      <c r="S4656" s="21">
        <f t="shared" si="961"/>
        <v>37.949999999999996</v>
      </c>
      <c r="T4656" s="21">
        <v>11.5</v>
      </c>
      <c r="U4656" s="21" t="s">
        <v>43</v>
      </c>
      <c r="V4656" s="21" t="s">
        <v>43</v>
      </c>
      <c r="W4656" s="53">
        <v>27.878520000000002</v>
      </c>
      <c r="X4656" s="53">
        <v>-115.1708</v>
      </c>
      <c r="Y4656" s="67">
        <f t="shared" si="962"/>
        <v>60.8</v>
      </c>
      <c r="Z4656" s="56">
        <v>16</v>
      </c>
      <c r="AA4656" s="21">
        <v>9</v>
      </c>
      <c r="AB4656" s="54" t="s">
        <v>44</v>
      </c>
      <c r="AC4656" s="21">
        <v>5</v>
      </c>
      <c r="AD4656" s="58">
        <v>22</v>
      </c>
      <c r="AE4656" s="51">
        <v>1</v>
      </c>
      <c r="AF4656" s="21">
        <v>9</v>
      </c>
      <c r="AG4656" s="54">
        <v>120</v>
      </c>
      <c r="AI4656" s="70">
        <f t="shared" si="955"/>
        <v>16.754999999999999</v>
      </c>
      <c r="AJ4656" s="71" t="s">
        <v>369</v>
      </c>
      <c r="AK4656" s="72">
        <f t="shared" si="956"/>
        <v>2.7483879168691034</v>
      </c>
      <c r="AL4656" s="73">
        <f t="shared" si="957"/>
        <v>2.7483879168691034</v>
      </c>
    </row>
    <row r="4657" spans="1:38" hidden="1">
      <c r="A4657" s="47" t="s">
        <v>300</v>
      </c>
      <c r="B4657" s="54" t="s">
        <v>178</v>
      </c>
      <c r="C4657" s="57">
        <v>40390</v>
      </c>
      <c r="D4657" s="49">
        <v>2010</v>
      </c>
      <c r="E4657" s="55">
        <v>0.44444444444444442</v>
      </c>
      <c r="F4657" s="55">
        <v>0.47013888888888888</v>
      </c>
      <c r="G4657" s="55">
        <f t="shared" si="958"/>
        <v>2.5694444444444464E-2</v>
      </c>
      <c r="H4657" s="21">
        <v>2</v>
      </c>
      <c r="I4657" s="56">
        <v>2</v>
      </c>
      <c r="J4657" s="56">
        <v>6</v>
      </c>
      <c r="K4657" s="56">
        <v>6</v>
      </c>
      <c r="L4657" s="14" t="s">
        <v>99</v>
      </c>
      <c r="M4657" s="47" t="s">
        <v>244</v>
      </c>
      <c r="N4657" s="47">
        <v>2</v>
      </c>
      <c r="O4657" s="47">
        <f t="shared" si="959"/>
        <v>34.32</v>
      </c>
      <c r="P4657" s="52">
        <v>10.4</v>
      </c>
      <c r="Q4657" s="52">
        <f t="shared" si="960"/>
        <v>37.949999999999996</v>
      </c>
      <c r="R4657" s="21">
        <v>11.5</v>
      </c>
      <c r="S4657" s="21">
        <f t="shared" si="961"/>
        <v>37.949999999999996</v>
      </c>
      <c r="T4657" s="21">
        <v>11.5</v>
      </c>
      <c r="U4657" s="21" t="s">
        <v>43</v>
      </c>
      <c r="V4657" s="21" t="s">
        <v>43</v>
      </c>
      <c r="W4657" s="53">
        <v>27.878520000000002</v>
      </c>
      <c r="X4657" s="53">
        <v>-115.1708</v>
      </c>
      <c r="Y4657" s="67">
        <f t="shared" si="962"/>
        <v>60.8</v>
      </c>
      <c r="Z4657" s="56">
        <v>16</v>
      </c>
      <c r="AA4657" s="21">
        <v>9</v>
      </c>
      <c r="AB4657" s="54" t="s">
        <v>44</v>
      </c>
      <c r="AC4657" s="21">
        <v>6</v>
      </c>
      <c r="AD4657" s="58">
        <v>12</v>
      </c>
      <c r="AE4657" s="51">
        <v>1</v>
      </c>
      <c r="AF4657" s="21">
        <v>11</v>
      </c>
      <c r="AG4657" s="54">
        <v>120</v>
      </c>
      <c r="AI4657" s="70">
        <f t="shared" si="955"/>
        <v>9.6649999999999991</v>
      </c>
      <c r="AJ4657" s="71" t="s">
        <v>369</v>
      </c>
      <c r="AK4657" s="72">
        <f t="shared" si="956"/>
        <v>0.82374690124645178</v>
      </c>
      <c r="AL4657" s="73">
        <f t="shared" si="957"/>
        <v>0.82374690124645178</v>
      </c>
    </row>
    <row r="4658" spans="1:38" hidden="1">
      <c r="A4658" s="47" t="s">
        <v>300</v>
      </c>
      <c r="B4658" s="54" t="s">
        <v>178</v>
      </c>
      <c r="C4658" s="57">
        <v>40390</v>
      </c>
      <c r="D4658" s="49">
        <v>2010</v>
      </c>
      <c r="E4658" s="55">
        <v>0.44444444444444442</v>
      </c>
      <c r="F4658" s="55">
        <v>0.47013888888888888</v>
      </c>
      <c r="G4658" s="55">
        <f t="shared" si="958"/>
        <v>2.5694444444444464E-2</v>
      </c>
      <c r="H4658" s="21">
        <v>2</v>
      </c>
      <c r="I4658" s="56">
        <v>2</v>
      </c>
      <c r="J4658" s="56">
        <v>6</v>
      </c>
      <c r="K4658" s="56">
        <v>6</v>
      </c>
      <c r="L4658" s="14" t="s">
        <v>99</v>
      </c>
      <c r="M4658" s="47" t="s">
        <v>244</v>
      </c>
      <c r="N4658" s="47">
        <v>2</v>
      </c>
      <c r="O4658" s="47">
        <f t="shared" si="959"/>
        <v>34.32</v>
      </c>
      <c r="P4658" s="52">
        <v>10.4</v>
      </c>
      <c r="Q4658" s="52">
        <f t="shared" si="960"/>
        <v>37.949999999999996</v>
      </c>
      <c r="R4658" s="21">
        <v>11.5</v>
      </c>
      <c r="S4658" s="21">
        <f t="shared" si="961"/>
        <v>37.949999999999996</v>
      </c>
      <c r="T4658" s="21">
        <v>11.5</v>
      </c>
      <c r="U4658" s="21" t="s">
        <v>43</v>
      </c>
      <c r="V4658" s="21" t="s">
        <v>43</v>
      </c>
      <c r="W4658" s="53">
        <v>27.878520000000002</v>
      </c>
      <c r="X4658" s="53">
        <v>-115.1708</v>
      </c>
      <c r="Y4658" s="67">
        <f t="shared" si="962"/>
        <v>60.8</v>
      </c>
      <c r="Z4658" s="56">
        <v>16</v>
      </c>
      <c r="AA4658" s="21">
        <v>9</v>
      </c>
      <c r="AB4658" s="54" t="s">
        <v>44</v>
      </c>
      <c r="AC4658" s="21">
        <v>7</v>
      </c>
      <c r="AD4658" s="58">
        <v>17</v>
      </c>
      <c r="AE4658" s="51">
        <v>1</v>
      </c>
      <c r="AF4658" s="21">
        <v>13</v>
      </c>
      <c r="AG4658" s="54">
        <v>120</v>
      </c>
      <c r="AI4658" s="70">
        <f t="shared" si="955"/>
        <v>13.209999999999999</v>
      </c>
      <c r="AJ4658" s="71" t="s">
        <v>369</v>
      </c>
      <c r="AK4658" s="72">
        <f t="shared" si="956"/>
        <v>1.6329725885917237</v>
      </c>
      <c r="AL4658" s="73">
        <f t="shared" si="957"/>
        <v>1.6329725885917237</v>
      </c>
    </row>
    <row r="4659" spans="1:38" hidden="1">
      <c r="A4659" s="47" t="s">
        <v>300</v>
      </c>
      <c r="B4659" s="54" t="s">
        <v>178</v>
      </c>
      <c r="C4659" s="57">
        <v>40390</v>
      </c>
      <c r="D4659" s="49">
        <v>2010</v>
      </c>
      <c r="E4659" s="55">
        <v>0.44444444444444442</v>
      </c>
      <c r="F4659" s="55">
        <v>0.47013888888888888</v>
      </c>
      <c r="G4659" s="55">
        <f t="shared" si="958"/>
        <v>2.5694444444444464E-2</v>
      </c>
      <c r="H4659" s="21">
        <v>2</v>
      </c>
      <c r="I4659" s="56">
        <v>2</v>
      </c>
      <c r="J4659" s="56">
        <v>6</v>
      </c>
      <c r="K4659" s="56">
        <v>6</v>
      </c>
      <c r="L4659" s="14" t="s">
        <v>99</v>
      </c>
      <c r="M4659" s="47" t="s">
        <v>244</v>
      </c>
      <c r="N4659" s="47">
        <v>2</v>
      </c>
      <c r="O4659" s="47">
        <f t="shared" si="959"/>
        <v>34.32</v>
      </c>
      <c r="P4659" s="52">
        <v>10.4</v>
      </c>
      <c r="Q4659" s="52">
        <f t="shared" si="960"/>
        <v>37.949999999999996</v>
      </c>
      <c r="R4659" s="21">
        <v>11.5</v>
      </c>
      <c r="S4659" s="21">
        <f t="shared" si="961"/>
        <v>37.949999999999996</v>
      </c>
      <c r="T4659" s="21">
        <v>11.5</v>
      </c>
      <c r="U4659" s="21" t="s">
        <v>43</v>
      </c>
      <c r="V4659" s="21" t="s">
        <v>43</v>
      </c>
      <c r="W4659" s="53">
        <v>27.878520000000002</v>
      </c>
      <c r="X4659" s="53">
        <v>-115.1708</v>
      </c>
      <c r="Y4659" s="67">
        <f t="shared" si="962"/>
        <v>60.8</v>
      </c>
      <c r="Z4659" s="56">
        <v>16</v>
      </c>
      <c r="AA4659" s="21">
        <v>9</v>
      </c>
      <c r="AB4659" s="54" t="s">
        <v>44</v>
      </c>
      <c r="AC4659" s="21">
        <v>8</v>
      </c>
      <c r="AD4659" s="58">
        <v>19</v>
      </c>
      <c r="AE4659" s="51">
        <v>1</v>
      </c>
      <c r="AF4659" s="21">
        <v>18</v>
      </c>
      <c r="AG4659" s="54">
        <v>120</v>
      </c>
      <c r="AI4659" s="70">
        <f t="shared" si="955"/>
        <v>14.628</v>
      </c>
      <c r="AJ4659" s="71" t="s">
        <v>369</v>
      </c>
      <c r="AK4659" s="72">
        <f t="shared" si="956"/>
        <v>2.041534710262368</v>
      </c>
      <c r="AL4659" s="73">
        <f t="shared" si="957"/>
        <v>2.041534710262368</v>
      </c>
    </row>
    <row r="4660" spans="1:38" hidden="1">
      <c r="A4660" s="47" t="s">
        <v>300</v>
      </c>
      <c r="B4660" s="54" t="s">
        <v>178</v>
      </c>
      <c r="C4660" s="57">
        <v>40390</v>
      </c>
      <c r="D4660" s="49">
        <v>2010</v>
      </c>
      <c r="E4660" s="55">
        <v>0.44444444444444442</v>
      </c>
      <c r="F4660" s="55">
        <v>0.47013888888888888</v>
      </c>
      <c r="G4660" s="55">
        <f t="shared" si="958"/>
        <v>2.5694444444444464E-2</v>
      </c>
      <c r="H4660" s="21">
        <v>2</v>
      </c>
      <c r="I4660" s="56">
        <v>2</v>
      </c>
      <c r="J4660" s="56">
        <v>6</v>
      </c>
      <c r="K4660" s="56">
        <v>6</v>
      </c>
      <c r="L4660" s="14" t="s">
        <v>99</v>
      </c>
      <c r="M4660" s="47" t="s">
        <v>244</v>
      </c>
      <c r="N4660" s="47">
        <v>2</v>
      </c>
      <c r="O4660" s="47">
        <f t="shared" si="959"/>
        <v>34.32</v>
      </c>
      <c r="P4660" s="52">
        <v>10.4</v>
      </c>
      <c r="Q4660" s="52">
        <f t="shared" si="960"/>
        <v>37.949999999999996</v>
      </c>
      <c r="R4660" s="21">
        <v>11.5</v>
      </c>
      <c r="S4660" s="21">
        <f t="shared" si="961"/>
        <v>37.949999999999996</v>
      </c>
      <c r="T4660" s="21">
        <v>11.5</v>
      </c>
      <c r="U4660" s="21" t="s">
        <v>43</v>
      </c>
      <c r="V4660" s="21" t="s">
        <v>43</v>
      </c>
      <c r="W4660" s="53">
        <v>27.878520000000002</v>
      </c>
      <c r="X4660" s="53">
        <v>-115.1708</v>
      </c>
      <c r="Y4660" s="67">
        <f t="shared" si="962"/>
        <v>60.8</v>
      </c>
      <c r="Z4660" s="56">
        <v>16</v>
      </c>
      <c r="AA4660" s="21">
        <v>9</v>
      </c>
      <c r="AB4660" s="54" t="s">
        <v>44</v>
      </c>
      <c r="AC4660" s="21">
        <v>9</v>
      </c>
      <c r="AD4660" s="58">
        <v>20</v>
      </c>
      <c r="AE4660" s="51">
        <v>1</v>
      </c>
      <c r="AF4660" s="21">
        <v>19</v>
      </c>
      <c r="AG4660" s="54">
        <v>120</v>
      </c>
      <c r="AI4660" s="70">
        <f t="shared" si="955"/>
        <v>15.337</v>
      </c>
      <c r="AJ4660" s="71" t="s">
        <v>369</v>
      </c>
      <c r="AK4660" s="72">
        <f t="shared" si="956"/>
        <v>2.2645047633742106</v>
      </c>
      <c r="AL4660" s="73">
        <f t="shared" si="957"/>
        <v>2.2645047633742106</v>
      </c>
    </row>
    <row r="4661" spans="1:38" hidden="1">
      <c r="A4661" s="47" t="s">
        <v>300</v>
      </c>
      <c r="B4661" s="54" t="s">
        <v>178</v>
      </c>
      <c r="C4661" s="57">
        <v>40390</v>
      </c>
      <c r="D4661" s="49">
        <v>2010</v>
      </c>
      <c r="E4661" s="55">
        <v>0.44444444444444442</v>
      </c>
      <c r="F4661" s="55">
        <v>0.47013888888888888</v>
      </c>
      <c r="G4661" s="55">
        <f t="shared" si="958"/>
        <v>2.5694444444444464E-2</v>
      </c>
      <c r="H4661" s="21">
        <v>2</v>
      </c>
      <c r="I4661" s="56">
        <v>2</v>
      </c>
      <c r="J4661" s="56">
        <v>6</v>
      </c>
      <c r="K4661" s="56">
        <v>6</v>
      </c>
      <c r="L4661" s="14" t="s">
        <v>99</v>
      </c>
      <c r="M4661" s="47" t="s">
        <v>244</v>
      </c>
      <c r="N4661" s="47">
        <v>2</v>
      </c>
      <c r="O4661" s="47">
        <f t="shared" si="959"/>
        <v>34.32</v>
      </c>
      <c r="P4661" s="52">
        <v>10.4</v>
      </c>
      <c r="Q4661" s="52">
        <f t="shared" si="960"/>
        <v>37.949999999999996</v>
      </c>
      <c r="R4661" s="21">
        <v>11.5</v>
      </c>
      <c r="S4661" s="21">
        <f t="shared" si="961"/>
        <v>37.949999999999996</v>
      </c>
      <c r="T4661" s="21">
        <v>11.5</v>
      </c>
      <c r="U4661" s="21" t="s">
        <v>43</v>
      </c>
      <c r="V4661" s="21" t="s">
        <v>43</v>
      </c>
      <c r="W4661" s="53">
        <v>27.878520000000002</v>
      </c>
      <c r="X4661" s="53">
        <v>-115.1708</v>
      </c>
      <c r="Y4661" s="67">
        <f t="shared" si="962"/>
        <v>60.8</v>
      </c>
      <c r="Z4661" s="56">
        <v>16</v>
      </c>
      <c r="AA4661" s="21">
        <v>9</v>
      </c>
      <c r="AB4661" s="54" t="s">
        <v>44</v>
      </c>
      <c r="AC4661" s="21">
        <v>10</v>
      </c>
      <c r="AD4661" s="58">
        <v>15</v>
      </c>
      <c r="AE4661" s="51">
        <v>1</v>
      </c>
      <c r="AF4661" s="21">
        <v>20</v>
      </c>
      <c r="AG4661" s="54">
        <v>120</v>
      </c>
      <c r="AI4661" s="70">
        <f t="shared" si="955"/>
        <v>11.792</v>
      </c>
      <c r="AJ4661" s="71" t="s">
        <v>369</v>
      </c>
      <c r="AK4661" s="72">
        <f t="shared" si="956"/>
        <v>1.2734394051640829</v>
      </c>
      <c r="AL4661" s="73">
        <f t="shared" si="957"/>
        <v>1.2734394051640829</v>
      </c>
    </row>
    <row r="4662" spans="1:38" hidden="1">
      <c r="A4662" s="47" t="s">
        <v>300</v>
      </c>
      <c r="B4662" s="54" t="s">
        <v>178</v>
      </c>
      <c r="C4662" s="57">
        <v>40390</v>
      </c>
      <c r="D4662" s="49">
        <v>2010</v>
      </c>
      <c r="E4662" s="55">
        <v>0.44444444444444442</v>
      </c>
      <c r="F4662" s="55">
        <v>0.47013888888888888</v>
      </c>
      <c r="G4662" s="55">
        <f t="shared" si="958"/>
        <v>2.5694444444444464E-2</v>
      </c>
      <c r="H4662" s="21">
        <v>2</v>
      </c>
      <c r="I4662" s="56">
        <v>2</v>
      </c>
      <c r="J4662" s="56">
        <v>6</v>
      </c>
      <c r="K4662" s="56">
        <v>6</v>
      </c>
      <c r="L4662" s="14" t="s">
        <v>99</v>
      </c>
      <c r="M4662" s="47" t="s">
        <v>244</v>
      </c>
      <c r="N4662" s="47">
        <v>2</v>
      </c>
      <c r="O4662" s="47">
        <f t="shared" si="959"/>
        <v>34.32</v>
      </c>
      <c r="P4662" s="52">
        <v>10.4</v>
      </c>
      <c r="Q4662" s="52">
        <f t="shared" si="960"/>
        <v>37.949999999999996</v>
      </c>
      <c r="R4662" s="21">
        <v>11.5</v>
      </c>
      <c r="S4662" s="21">
        <f t="shared" si="961"/>
        <v>37.949999999999996</v>
      </c>
      <c r="T4662" s="21">
        <v>11.5</v>
      </c>
      <c r="U4662" s="21" t="s">
        <v>43</v>
      </c>
      <c r="V4662" s="21" t="s">
        <v>43</v>
      </c>
      <c r="W4662" s="53">
        <v>27.878520000000002</v>
      </c>
      <c r="X4662" s="53">
        <v>-115.1708</v>
      </c>
      <c r="Y4662" s="67">
        <f t="shared" si="962"/>
        <v>60.8</v>
      </c>
      <c r="Z4662" s="56">
        <v>16</v>
      </c>
      <c r="AA4662" s="21">
        <v>9</v>
      </c>
      <c r="AB4662" s="54" t="s">
        <v>44</v>
      </c>
      <c r="AC4662" s="21">
        <v>10</v>
      </c>
      <c r="AD4662" s="58">
        <v>17</v>
      </c>
      <c r="AE4662" s="51">
        <v>1</v>
      </c>
      <c r="AF4662" s="21">
        <v>20</v>
      </c>
      <c r="AG4662" s="54">
        <v>120</v>
      </c>
      <c r="AI4662" s="70">
        <f t="shared" si="955"/>
        <v>13.209999999999999</v>
      </c>
      <c r="AJ4662" s="71" t="s">
        <v>369</v>
      </c>
      <c r="AK4662" s="72">
        <f t="shared" si="956"/>
        <v>1.6329725885917237</v>
      </c>
      <c r="AL4662" s="73">
        <f t="shared" si="957"/>
        <v>1.6329725885917237</v>
      </c>
    </row>
    <row r="4663" spans="1:38" hidden="1">
      <c r="A4663" s="47" t="s">
        <v>300</v>
      </c>
      <c r="B4663" s="54" t="s">
        <v>178</v>
      </c>
      <c r="C4663" s="57">
        <v>40390</v>
      </c>
      <c r="D4663" s="49">
        <v>2010</v>
      </c>
      <c r="E4663" s="55">
        <v>0.44444444444444442</v>
      </c>
      <c r="F4663" s="55">
        <v>0.47013888888888888</v>
      </c>
      <c r="G4663" s="55">
        <f t="shared" si="958"/>
        <v>2.5694444444444464E-2</v>
      </c>
      <c r="H4663" s="21">
        <v>2</v>
      </c>
      <c r="I4663" s="56">
        <v>2</v>
      </c>
      <c r="J4663" s="56">
        <v>6</v>
      </c>
      <c r="K4663" s="56">
        <v>6</v>
      </c>
      <c r="L4663" s="14" t="s">
        <v>99</v>
      </c>
      <c r="M4663" s="47" t="s">
        <v>244</v>
      </c>
      <c r="N4663" s="47">
        <v>2</v>
      </c>
      <c r="O4663" s="47">
        <f t="shared" si="959"/>
        <v>34.32</v>
      </c>
      <c r="P4663" s="52">
        <v>10.4</v>
      </c>
      <c r="Q4663" s="52">
        <f t="shared" si="960"/>
        <v>37.949999999999996</v>
      </c>
      <c r="R4663" s="21">
        <v>11.5</v>
      </c>
      <c r="S4663" s="21">
        <f t="shared" si="961"/>
        <v>37.949999999999996</v>
      </c>
      <c r="T4663" s="21">
        <v>11.5</v>
      </c>
      <c r="U4663" s="21" t="s">
        <v>43</v>
      </c>
      <c r="V4663" s="21" t="s">
        <v>43</v>
      </c>
      <c r="W4663" s="53">
        <v>27.878520000000002</v>
      </c>
      <c r="X4663" s="53">
        <v>-115.1708</v>
      </c>
      <c r="Y4663" s="67">
        <f t="shared" si="962"/>
        <v>60.8</v>
      </c>
      <c r="Z4663" s="56">
        <v>16</v>
      </c>
      <c r="AA4663" s="21">
        <v>9</v>
      </c>
      <c r="AB4663" s="54" t="s">
        <v>44</v>
      </c>
      <c r="AC4663" s="21">
        <v>11</v>
      </c>
      <c r="AD4663" s="58">
        <v>20</v>
      </c>
      <c r="AE4663" s="51">
        <v>1</v>
      </c>
      <c r="AF4663" s="21">
        <v>22</v>
      </c>
      <c r="AG4663" s="54">
        <v>120</v>
      </c>
      <c r="AI4663" s="70">
        <f t="shared" si="955"/>
        <v>15.337</v>
      </c>
      <c r="AJ4663" s="71" t="s">
        <v>369</v>
      </c>
      <c r="AK4663" s="72">
        <f t="shared" si="956"/>
        <v>2.2645047633742106</v>
      </c>
      <c r="AL4663" s="73">
        <f t="shared" si="957"/>
        <v>2.2645047633742106</v>
      </c>
    </row>
    <row r="4664" spans="1:38" hidden="1">
      <c r="A4664" s="47" t="s">
        <v>300</v>
      </c>
      <c r="B4664" s="54" t="s">
        <v>178</v>
      </c>
      <c r="C4664" s="57">
        <v>40390</v>
      </c>
      <c r="D4664" s="49">
        <v>2010</v>
      </c>
      <c r="E4664" s="55">
        <v>0.44444444444444442</v>
      </c>
      <c r="F4664" s="55">
        <v>0.47013888888888888</v>
      </c>
      <c r="G4664" s="55">
        <f t="shared" si="958"/>
        <v>2.5694444444444464E-2</v>
      </c>
      <c r="H4664" s="21">
        <v>2</v>
      </c>
      <c r="I4664" s="56">
        <v>2</v>
      </c>
      <c r="J4664" s="56">
        <v>6</v>
      </c>
      <c r="K4664" s="56">
        <v>6</v>
      </c>
      <c r="L4664" s="14" t="s">
        <v>99</v>
      </c>
      <c r="M4664" s="47" t="s">
        <v>244</v>
      </c>
      <c r="N4664" s="47">
        <v>2</v>
      </c>
      <c r="O4664" s="47">
        <f t="shared" si="959"/>
        <v>34.32</v>
      </c>
      <c r="P4664" s="52">
        <v>10.4</v>
      </c>
      <c r="Q4664" s="52">
        <f t="shared" si="960"/>
        <v>37.949999999999996</v>
      </c>
      <c r="R4664" s="21">
        <v>11.5</v>
      </c>
      <c r="S4664" s="21">
        <f t="shared" si="961"/>
        <v>37.949999999999996</v>
      </c>
      <c r="T4664" s="21">
        <v>11.5</v>
      </c>
      <c r="U4664" s="21" t="s">
        <v>43</v>
      </c>
      <c r="V4664" s="21" t="s">
        <v>43</v>
      </c>
      <c r="W4664" s="53">
        <v>27.878520000000002</v>
      </c>
      <c r="X4664" s="53">
        <v>-115.1708</v>
      </c>
      <c r="Y4664" s="67">
        <f t="shared" si="962"/>
        <v>60.8</v>
      </c>
      <c r="Z4664" s="56">
        <v>16</v>
      </c>
      <c r="AA4664" s="21">
        <v>9</v>
      </c>
      <c r="AB4664" s="54" t="s">
        <v>44</v>
      </c>
      <c r="AC4664" s="21">
        <v>12</v>
      </c>
      <c r="AD4664" s="58">
        <v>21</v>
      </c>
      <c r="AE4664" s="51">
        <v>1</v>
      </c>
      <c r="AF4664" s="21">
        <v>23</v>
      </c>
      <c r="AG4664" s="54">
        <v>120</v>
      </c>
      <c r="AI4664" s="70">
        <f t="shared" si="955"/>
        <v>16.045999999999999</v>
      </c>
      <c r="AJ4664" s="71" t="s">
        <v>369</v>
      </c>
      <c r="AK4664" s="72">
        <f t="shared" si="956"/>
        <v>2.5000862380340183</v>
      </c>
      <c r="AL4664" s="73">
        <f t="shared" si="957"/>
        <v>2.5000862380340183</v>
      </c>
    </row>
    <row r="4665" spans="1:38" hidden="1">
      <c r="A4665" s="47" t="s">
        <v>300</v>
      </c>
      <c r="B4665" s="54" t="s">
        <v>178</v>
      </c>
      <c r="C4665" s="57">
        <v>40390</v>
      </c>
      <c r="D4665" s="49">
        <v>2010</v>
      </c>
      <c r="E4665" s="55">
        <v>0.44444444444444442</v>
      </c>
      <c r="F4665" s="55">
        <v>0.47013888888888888</v>
      </c>
      <c r="G4665" s="55">
        <f t="shared" si="958"/>
        <v>2.5694444444444464E-2</v>
      </c>
      <c r="H4665" s="21">
        <v>2</v>
      </c>
      <c r="I4665" s="56">
        <v>2</v>
      </c>
      <c r="J4665" s="56">
        <v>6</v>
      </c>
      <c r="K4665" s="56">
        <v>6</v>
      </c>
      <c r="L4665" s="14" t="s">
        <v>99</v>
      </c>
      <c r="M4665" s="47" t="s">
        <v>244</v>
      </c>
      <c r="N4665" s="47">
        <v>2</v>
      </c>
      <c r="O4665" s="47">
        <f t="shared" si="959"/>
        <v>34.32</v>
      </c>
      <c r="P4665" s="52">
        <v>10.4</v>
      </c>
      <c r="Q4665" s="52">
        <f t="shared" si="960"/>
        <v>37.949999999999996</v>
      </c>
      <c r="R4665" s="21">
        <v>11.5</v>
      </c>
      <c r="S4665" s="21">
        <f t="shared" si="961"/>
        <v>37.949999999999996</v>
      </c>
      <c r="T4665" s="21">
        <v>11.5</v>
      </c>
      <c r="U4665" s="21" t="s">
        <v>43</v>
      </c>
      <c r="V4665" s="21" t="s">
        <v>43</v>
      </c>
      <c r="W4665" s="53">
        <v>27.878520000000002</v>
      </c>
      <c r="X4665" s="53">
        <v>-115.1708</v>
      </c>
      <c r="Y4665" s="67">
        <f t="shared" si="962"/>
        <v>60.8</v>
      </c>
      <c r="Z4665" s="56">
        <v>16</v>
      </c>
      <c r="AA4665" s="21">
        <v>9</v>
      </c>
      <c r="AB4665" s="54" t="s">
        <v>44</v>
      </c>
      <c r="AC4665" s="21">
        <v>13</v>
      </c>
      <c r="AD4665" s="58">
        <v>20</v>
      </c>
      <c r="AE4665" s="51">
        <v>1</v>
      </c>
      <c r="AF4665" s="21">
        <v>29</v>
      </c>
      <c r="AG4665" s="54">
        <v>120</v>
      </c>
      <c r="AI4665" s="70">
        <f t="shared" si="955"/>
        <v>15.337</v>
      </c>
      <c r="AJ4665" s="71" t="s">
        <v>369</v>
      </c>
      <c r="AK4665" s="72">
        <f t="shared" si="956"/>
        <v>2.2645047633742106</v>
      </c>
      <c r="AL4665" s="73">
        <f t="shared" si="957"/>
        <v>2.2645047633742106</v>
      </c>
    </row>
    <row r="4666" spans="1:38" hidden="1">
      <c r="A4666" s="47" t="s">
        <v>301</v>
      </c>
      <c r="B4666" s="54" t="s">
        <v>40</v>
      </c>
      <c r="C4666" s="57">
        <v>40392</v>
      </c>
      <c r="D4666" s="49">
        <v>2010</v>
      </c>
      <c r="E4666" s="55">
        <v>0.4069444444444445</v>
      </c>
      <c r="F4666" s="55">
        <v>0.42638888888888887</v>
      </c>
      <c r="G4666" s="55">
        <f>F4666-E4666</f>
        <v>1.9444444444444375E-2</v>
      </c>
      <c r="H4666" s="21">
        <v>2</v>
      </c>
      <c r="I4666" s="56">
        <v>1</v>
      </c>
      <c r="J4666" s="56">
        <v>1</v>
      </c>
      <c r="K4666" s="56">
        <v>1</v>
      </c>
      <c r="L4666" s="47" t="s">
        <v>61</v>
      </c>
      <c r="M4666" s="14" t="s">
        <v>62</v>
      </c>
      <c r="N4666" s="47">
        <v>1</v>
      </c>
      <c r="O4666" s="47">
        <f t="shared" si="959"/>
        <v>67.98</v>
      </c>
      <c r="P4666" s="52">
        <v>20.6</v>
      </c>
      <c r="Q4666" s="52">
        <f t="shared" si="960"/>
        <v>66.33</v>
      </c>
      <c r="R4666" s="21">
        <v>20.100000000000001</v>
      </c>
      <c r="S4666" s="21">
        <f t="shared" si="961"/>
        <v>67.98</v>
      </c>
      <c r="T4666" s="21">
        <v>20.6</v>
      </c>
      <c r="U4666" s="21" t="s">
        <v>43</v>
      </c>
      <c r="V4666" s="21" t="s">
        <v>43</v>
      </c>
      <c r="W4666" s="53">
        <v>27.89207</v>
      </c>
      <c r="X4666" s="53">
        <v>-115.18601</v>
      </c>
      <c r="Y4666" s="67">
        <f t="shared" si="962"/>
        <v>55.400000000000006</v>
      </c>
      <c r="Z4666" s="56">
        <v>13</v>
      </c>
      <c r="AA4666" s="21">
        <v>4</v>
      </c>
      <c r="AB4666" s="54" t="s">
        <v>44</v>
      </c>
      <c r="AC4666" s="21">
        <v>1</v>
      </c>
      <c r="AD4666" s="58">
        <v>20</v>
      </c>
      <c r="AE4666" s="51">
        <v>1</v>
      </c>
      <c r="AF4666" s="21">
        <v>4</v>
      </c>
      <c r="AG4666" s="54">
        <v>240</v>
      </c>
      <c r="AI4666" s="70">
        <f t="shared" si="955"/>
        <v>15.337</v>
      </c>
      <c r="AJ4666" s="71" t="s">
        <v>369</v>
      </c>
      <c r="AK4666" s="72">
        <f t="shared" si="956"/>
        <v>2.2645047633742106</v>
      </c>
      <c r="AL4666" s="73">
        <f t="shared" si="957"/>
        <v>2.2645047633742106</v>
      </c>
    </row>
    <row r="4667" spans="1:38" hidden="1">
      <c r="A4667" s="47" t="s">
        <v>301</v>
      </c>
      <c r="B4667" s="54" t="s">
        <v>40</v>
      </c>
      <c r="C4667" s="57">
        <v>40392</v>
      </c>
      <c r="D4667" s="49">
        <v>2010</v>
      </c>
      <c r="E4667" s="55">
        <v>0.4069444444444445</v>
      </c>
      <c r="F4667" s="55">
        <v>0.42638888888888887</v>
      </c>
      <c r="G4667" s="55">
        <f t="shared" ref="G4667:G4677" si="963">F4667-E4667</f>
        <v>1.9444444444444375E-2</v>
      </c>
      <c r="H4667" s="21">
        <v>2</v>
      </c>
      <c r="I4667" s="56">
        <v>1</v>
      </c>
      <c r="J4667" s="56">
        <v>1</v>
      </c>
      <c r="K4667" s="56">
        <v>1</v>
      </c>
      <c r="L4667" s="47" t="s">
        <v>61</v>
      </c>
      <c r="M4667" s="14" t="s">
        <v>62</v>
      </c>
      <c r="N4667" s="47">
        <v>1</v>
      </c>
      <c r="O4667" s="47">
        <f t="shared" si="959"/>
        <v>67.98</v>
      </c>
      <c r="P4667" s="52">
        <v>20.6</v>
      </c>
      <c r="Q4667" s="52">
        <f t="shared" si="960"/>
        <v>66.33</v>
      </c>
      <c r="R4667" s="21">
        <v>20.100000000000001</v>
      </c>
      <c r="S4667" s="21">
        <f t="shared" si="961"/>
        <v>67.98</v>
      </c>
      <c r="T4667" s="21">
        <v>20.6</v>
      </c>
      <c r="U4667" s="21" t="s">
        <v>43</v>
      </c>
      <c r="V4667" s="21" t="s">
        <v>43</v>
      </c>
      <c r="W4667" s="53">
        <v>27.89207</v>
      </c>
      <c r="X4667" s="53">
        <v>-115.18601</v>
      </c>
      <c r="Y4667" s="67">
        <f t="shared" si="962"/>
        <v>55.400000000000006</v>
      </c>
      <c r="Z4667" s="56">
        <v>13</v>
      </c>
      <c r="AA4667" s="21">
        <v>4</v>
      </c>
      <c r="AB4667" s="54" t="s">
        <v>44</v>
      </c>
      <c r="AC4667" s="21">
        <v>1</v>
      </c>
      <c r="AD4667" s="58">
        <v>20</v>
      </c>
      <c r="AE4667" s="51">
        <v>1</v>
      </c>
      <c r="AF4667" s="21">
        <v>4</v>
      </c>
      <c r="AG4667" s="54">
        <v>240</v>
      </c>
      <c r="AI4667" s="70">
        <f t="shared" si="955"/>
        <v>15.337</v>
      </c>
      <c r="AJ4667" s="71" t="s">
        <v>369</v>
      </c>
      <c r="AK4667" s="72">
        <f t="shared" si="956"/>
        <v>2.2645047633742106</v>
      </c>
      <c r="AL4667" s="73">
        <f t="shared" si="957"/>
        <v>2.2645047633742106</v>
      </c>
    </row>
    <row r="4668" spans="1:38" hidden="1">
      <c r="A4668" s="47" t="s">
        <v>301</v>
      </c>
      <c r="B4668" s="54" t="s">
        <v>40</v>
      </c>
      <c r="C4668" s="57">
        <v>40392</v>
      </c>
      <c r="D4668" s="49">
        <v>2010</v>
      </c>
      <c r="E4668" s="55">
        <v>0.4069444444444445</v>
      </c>
      <c r="F4668" s="55">
        <v>0.42638888888888887</v>
      </c>
      <c r="G4668" s="55">
        <f t="shared" si="963"/>
        <v>1.9444444444444375E-2</v>
      </c>
      <c r="H4668" s="21">
        <v>2</v>
      </c>
      <c r="I4668" s="56">
        <v>1</v>
      </c>
      <c r="J4668" s="56">
        <v>1</v>
      </c>
      <c r="K4668" s="56">
        <v>1</v>
      </c>
      <c r="L4668" s="47" t="s">
        <v>61</v>
      </c>
      <c r="M4668" s="14" t="s">
        <v>62</v>
      </c>
      <c r="N4668" s="47">
        <v>1</v>
      </c>
      <c r="O4668" s="47">
        <f t="shared" si="959"/>
        <v>67.98</v>
      </c>
      <c r="P4668" s="52">
        <v>20.6</v>
      </c>
      <c r="Q4668" s="52">
        <f t="shared" si="960"/>
        <v>66.33</v>
      </c>
      <c r="R4668" s="21">
        <v>20.100000000000001</v>
      </c>
      <c r="S4668" s="21">
        <f t="shared" si="961"/>
        <v>67.98</v>
      </c>
      <c r="T4668" s="21">
        <v>20.6</v>
      </c>
      <c r="U4668" s="21" t="s">
        <v>43</v>
      </c>
      <c r="V4668" s="21" t="s">
        <v>43</v>
      </c>
      <c r="W4668" s="53">
        <v>27.89207</v>
      </c>
      <c r="X4668" s="53">
        <v>-115.18601</v>
      </c>
      <c r="Y4668" s="67">
        <f t="shared" si="962"/>
        <v>55.400000000000006</v>
      </c>
      <c r="Z4668" s="56">
        <v>13</v>
      </c>
      <c r="AA4668" s="21">
        <v>4</v>
      </c>
      <c r="AB4668" s="54" t="s">
        <v>44</v>
      </c>
      <c r="AC4668" s="21">
        <v>1</v>
      </c>
      <c r="AD4668" s="58">
        <v>21</v>
      </c>
      <c r="AE4668" s="51">
        <v>1</v>
      </c>
      <c r="AF4668" s="21">
        <v>4</v>
      </c>
      <c r="AG4668" s="54">
        <v>240</v>
      </c>
      <c r="AI4668" s="70">
        <f t="shared" si="955"/>
        <v>16.045999999999999</v>
      </c>
      <c r="AJ4668" s="71" t="s">
        <v>369</v>
      </c>
      <c r="AK4668" s="72">
        <f t="shared" si="956"/>
        <v>2.5000862380340183</v>
      </c>
      <c r="AL4668" s="73">
        <f t="shared" si="957"/>
        <v>2.5000862380340183</v>
      </c>
    </row>
    <row r="4669" spans="1:38" hidden="1">
      <c r="A4669" s="47" t="s">
        <v>301</v>
      </c>
      <c r="B4669" s="54" t="s">
        <v>40</v>
      </c>
      <c r="C4669" s="57">
        <v>40392</v>
      </c>
      <c r="D4669" s="49">
        <v>2010</v>
      </c>
      <c r="E4669" s="55">
        <v>0.4069444444444445</v>
      </c>
      <c r="F4669" s="55">
        <v>0.42638888888888887</v>
      </c>
      <c r="G4669" s="55">
        <f t="shared" si="963"/>
        <v>1.9444444444444375E-2</v>
      </c>
      <c r="H4669" s="21">
        <v>2</v>
      </c>
      <c r="I4669" s="56">
        <v>1</v>
      </c>
      <c r="J4669" s="56">
        <v>1</v>
      </c>
      <c r="K4669" s="56">
        <v>1</v>
      </c>
      <c r="L4669" s="47" t="s">
        <v>61</v>
      </c>
      <c r="M4669" s="14" t="s">
        <v>62</v>
      </c>
      <c r="N4669" s="47">
        <v>1</v>
      </c>
      <c r="O4669" s="47">
        <f t="shared" si="959"/>
        <v>67.98</v>
      </c>
      <c r="P4669" s="52">
        <v>20.6</v>
      </c>
      <c r="Q4669" s="52">
        <f t="shared" si="960"/>
        <v>66.33</v>
      </c>
      <c r="R4669" s="21">
        <v>20.100000000000001</v>
      </c>
      <c r="S4669" s="21">
        <f t="shared" si="961"/>
        <v>67.98</v>
      </c>
      <c r="T4669" s="21">
        <v>20.6</v>
      </c>
      <c r="U4669" s="21" t="s">
        <v>43</v>
      </c>
      <c r="V4669" s="21" t="s">
        <v>43</v>
      </c>
      <c r="W4669" s="53">
        <v>27.89207</v>
      </c>
      <c r="X4669" s="53">
        <v>-115.18601</v>
      </c>
      <c r="Y4669" s="67">
        <f t="shared" si="962"/>
        <v>55.400000000000006</v>
      </c>
      <c r="Z4669" s="56">
        <v>13</v>
      </c>
      <c r="AA4669" s="21">
        <v>4</v>
      </c>
      <c r="AB4669" s="54" t="s">
        <v>44</v>
      </c>
      <c r="AC4669" s="21">
        <v>2</v>
      </c>
      <c r="AD4669" s="58">
        <v>19</v>
      </c>
      <c r="AE4669" s="51">
        <v>1</v>
      </c>
      <c r="AF4669" s="21">
        <v>6</v>
      </c>
      <c r="AG4669" s="54">
        <v>240</v>
      </c>
      <c r="AI4669" s="70">
        <f t="shared" si="955"/>
        <v>14.628</v>
      </c>
      <c r="AJ4669" s="71" t="s">
        <v>369</v>
      </c>
      <c r="AK4669" s="72">
        <f t="shared" si="956"/>
        <v>2.041534710262368</v>
      </c>
      <c r="AL4669" s="73">
        <f t="shared" si="957"/>
        <v>2.041534710262368</v>
      </c>
    </row>
    <row r="4670" spans="1:38" hidden="1">
      <c r="A4670" s="47" t="s">
        <v>301</v>
      </c>
      <c r="B4670" s="54" t="s">
        <v>40</v>
      </c>
      <c r="C4670" s="57">
        <v>40392</v>
      </c>
      <c r="D4670" s="49">
        <v>2010</v>
      </c>
      <c r="E4670" s="55">
        <v>0.4069444444444445</v>
      </c>
      <c r="F4670" s="55">
        <v>0.42638888888888887</v>
      </c>
      <c r="G4670" s="55">
        <f t="shared" si="963"/>
        <v>1.9444444444444375E-2</v>
      </c>
      <c r="H4670" s="21">
        <v>2</v>
      </c>
      <c r="I4670" s="56">
        <v>1</v>
      </c>
      <c r="J4670" s="56">
        <v>1</v>
      </c>
      <c r="K4670" s="56">
        <v>1</v>
      </c>
      <c r="L4670" s="47" t="s">
        <v>61</v>
      </c>
      <c r="M4670" s="14" t="s">
        <v>62</v>
      </c>
      <c r="N4670" s="47">
        <v>1</v>
      </c>
      <c r="O4670" s="47">
        <f t="shared" si="959"/>
        <v>67.98</v>
      </c>
      <c r="P4670" s="52">
        <v>20.6</v>
      </c>
      <c r="Q4670" s="52">
        <f t="shared" si="960"/>
        <v>66.33</v>
      </c>
      <c r="R4670" s="21">
        <v>20.100000000000001</v>
      </c>
      <c r="S4670" s="21">
        <f t="shared" si="961"/>
        <v>67.98</v>
      </c>
      <c r="T4670" s="21">
        <v>20.6</v>
      </c>
      <c r="U4670" s="21" t="s">
        <v>43</v>
      </c>
      <c r="V4670" s="21" t="s">
        <v>43</v>
      </c>
      <c r="W4670" s="53">
        <v>27.89207</v>
      </c>
      <c r="X4670" s="53">
        <v>-115.18601</v>
      </c>
      <c r="Y4670" s="67">
        <f t="shared" si="962"/>
        <v>55.400000000000006</v>
      </c>
      <c r="Z4670" s="56">
        <v>13</v>
      </c>
      <c r="AA4670" s="21">
        <v>4</v>
      </c>
      <c r="AB4670" s="54" t="s">
        <v>44</v>
      </c>
      <c r="AC4670" s="21">
        <v>3</v>
      </c>
      <c r="AD4670" s="58">
        <v>12</v>
      </c>
      <c r="AE4670" s="51">
        <v>1</v>
      </c>
      <c r="AF4670" s="21">
        <v>7</v>
      </c>
      <c r="AG4670" s="54">
        <v>240</v>
      </c>
      <c r="AI4670" s="70">
        <f t="shared" si="955"/>
        <v>9.6649999999999991</v>
      </c>
      <c r="AJ4670" s="71" t="s">
        <v>369</v>
      </c>
      <c r="AK4670" s="72">
        <f t="shared" si="956"/>
        <v>0.82374690124645178</v>
      </c>
      <c r="AL4670" s="73">
        <f t="shared" si="957"/>
        <v>0.82374690124645178</v>
      </c>
    </row>
    <row r="4671" spans="1:38" hidden="1">
      <c r="A4671" s="47" t="s">
        <v>301</v>
      </c>
      <c r="B4671" s="54" t="s">
        <v>40</v>
      </c>
      <c r="C4671" s="57">
        <v>40392</v>
      </c>
      <c r="D4671" s="49">
        <v>2010</v>
      </c>
      <c r="E4671" s="55">
        <v>0.4069444444444445</v>
      </c>
      <c r="F4671" s="55">
        <v>0.42638888888888887</v>
      </c>
      <c r="G4671" s="55">
        <f t="shared" si="963"/>
        <v>1.9444444444444375E-2</v>
      </c>
      <c r="H4671" s="21">
        <v>2</v>
      </c>
      <c r="I4671" s="56">
        <v>1</v>
      </c>
      <c r="J4671" s="56">
        <v>1</v>
      </c>
      <c r="K4671" s="56">
        <v>1</v>
      </c>
      <c r="L4671" s="47" t="s">
        <v>61</v>
      </c>
      <c r="M4671" s="14" t="s">
        <v>62</v>
      </c>
      <c r="N4671" s="47">
        <v>1</v>
      </c>
      <c r="O4671" s="47">
        <f t="shared" si="959"/>
        <v>67.98</v>
      </c>
      <c r="P4671" s="52">
        <v>20.6</v>
      </c>
      <c r="Q4671" s="52">
        <f t="shared" si="960"/>
        <v>66.33</v>
      </c>
      <c r="R4671" s="21">
        <v>20.100000000000001</v>
      </c>
      <c r="S4671" s="21">
        <f t="shared" si="961"/>
        <v>67.98</v>
      </c>
      <c r="T4671" s="21">
        <v>20.6</v>
      </c>
      <c r="U4671" s="21" t="s">
        <v>43</v>
      </c>
      <c r="V4671" s="21" t="s">
        <v>43</v>
      </c>
      <c r="W4671" s="53">
        <v>27.89207</v>
      </c>
      <c r="X4671" s="53">
        <v>-115.18601</v>
      </c>
      <c r="Y4671" s="67">
        <f t="shared" si="962"/>
        <v>55.400000000000006</v>
      </c>
      <c r="Z4671" s="56">
        <v>13</v>
      </c>
      <c r="AA4671" s="21">
        <v>4</v>
      </c>
      <c r="AB4671" s="54" t="s">
        <v>44</v>
      </c>
      <c r="AC4671" s="21">
        <v>4</v>
      </c>
      <c r="AD4671" s="58">
        <v>19</v>
      </c>
      <c r="AE4671" s="51">
        <v>1</v>
      </c>
      <c r="AF4671" s="21">
        <v>9</v>
      </c>
      <c r="AG4671" s="54">
        <v>240</v>
      </c>
      <c r="AI4671" s="70">
        <f t="shared" si="955"/>
        <v>14.628</v>
      </c>
      <c r="AJ4671" s="71" t="s">
        <v>369</v>
      </c>
      <c r="AK4671" s="72">
        <f t="shared" si="956"/>
        <v>2.041534710262368</v>
      </c>
      <c r="AL4671" s="73">
        <f t="shared" si="957"/>
        <v>2.041534710262368</v>
      </c>
    </row>
    <row r="4672" spans="1:38" hidden="1">
      <c r="A4672" s="47" t="s">
        <v>301</v>
      </c>
      <c r="B4672" s="54" t="s">
        <v>40</v>
      </c>
      <c r="C4672" s="57">
        <v>40392</v>
      </c>
      <c r="D4672" s="49">
        <v>2010</v>
      </c>
      <c r="E4672" s="55">
        <v>0.4069444444444445</v>
      </c>
      <c r="F4672" s="55">
        <v>0.42638888888888887</v>
      </c>
      <c r="G4672" s="55">
        <f t="shared" si="963"/>
        <v>1.9444444444444375E-2</v>
      </c>
      <c r="H4672" s="21">
        <v>2</v>
      </c>
      <c r="I4672" s="56">
        <v>1</v>
      </c>
      <c r="J4672" s="56">
        <v>1</v>
      </c>
      <c r="K4672" s="56">
        <v>1</v>
      </c>
      <c r="L4672" s="47" t="s">
        <v>61</v>
      </c>
      <c r="M4672" s="14" t="s">
        <v>62</v>
      </c>
      <c r="N4672" s="47">
        <v>1</v>
      </c>
      <c r="O4672" s="47">
        <f t="shared" si="959"/>
        <v>67.98</v>
      </c>
      <c r="P4672" s="52">
        <v>20.6</v>
      </c>
      <c r="Q4672" s="52">
        <f t="shared" si="960"/>
        <v>66.33</v>
      </c>
      <c r="R4672" s="21">
        <v>20.100000000000001</v>
      </c>
      <c r="S4672" s="21">
        <f t="shared" si="961"/>
        <v>67.98</v>
      </c>
      <c r="T4672" s="21">
        <v>20.6</v>
      </c>
      <c r="U4672" s="21" t="s">
        <v>43</v>
      </c>
      <c r="V4672" s="21" t="s">
        <v>43</v>
      </c>
      <c r="W4672" s="53">
        <v>27.89207</v>
      </c>
      <c r="X4672" s="53">
        <v>-115.18601</v>
      </c>
      <c r="Y4672" s="67">
        <f t="shared" si="962"/>
        <v>55.400000000000006</v>
      </c>
      <c r="Z4672" s="56">
        <v>13</v>
      </c>
      <c r="AA4672" s="21">
        <v>4</v>
      </c>
      <c r="AB4672" s="54" t="s">
        <v>44</v>
      </c>
      <c r="AC4672" s="21">
        <v>4</v>
      </c>
      <c r="AD4672" s="51">
        <v>21</v>
      </c>
      <c r="AE4672" s="51">
        <v>1</v>
      </c>
      <c r="AF4672" s="21">
        <v>9</v>
      </c>
      <c r="AG4672" s="54">
        <v>240</v>
      </c>
      <c r="AI4672" s="70">
        <f t="shared" si="955"/>
        <v>16.045999999999999</v>
      </c>
      <c r="AJ4672" s="71" t="s">
        <v>369</v>
      </c>
      <c r="AK4672" s="72">
        <f t="shared" si="956"/>
        <v>2.5000862380340183</v>
      </c>
      <c r="AL4672" s="73">
        <f t="shared" si="957"/>
        <v>2.5000862380340183</v>
      </c>
    </row>
    <row r="4673" spans="1:38" hidden="1">
      <c r="A4673" s="47" t="s">
        <v>301</v>
      </c>
      <c r="B4673" s="54" t="s">
        <v>40</v>
      </c>
      <c r="C4673" s="57">
        <v>40392</v>
      </c>
      <c r="D4673" s="49">
        <v>2010</v>
      </c>
      <c r="E4673" s="55">
        <v>0.4069444444444445</v>
      </c>
      <c r="F4673" s="55">
        <v>0.42638888888888887</v>
      </c>
      <c r="G4673" s="55">
        <f t="shared" si="963"/>
        <v>1.9444444444444375E-2</v>
      </c>
      <c r="H4673" s="21">
        <v>2</v>
      </c>
      <c r="I4673" s="56">
        <v>1</v>
      </c>
      <c r="J4673" s="56">
        <v>1</v>
      </c>
      <c r="K4673" s="56">
        <v>1</v>
      </c>
      <c r="L4673" s="47" t="s">
        <v>61</v>
      </c>
      <c r="M4673" s="14" t="s">
        <v>62</v>
      </c>
      <c r="N4673" s="47">
        <v>1</v>
      </c>
      <c r="O4673" s="47">
        <f t="shared" si="959"/>
        <v>67.98</v>
      </c>
      <c r="P4673" s="52">
        <v>20.6</v>
      </c>
      <c r="Q4673" s="52">
        <f t="shared" si="960"/>
        <v>66.33</v>
      </c>
      <c r="R4673" s="21">
        <v>20.100000000000001</v>
      </c>
      <c r="S4673" s="21">
        <f t="shared" si="961"/>
        <v>67.98</v>
      </c>
      <c r="T4673" s="21">
        <v>20.6</v>
      </c>
      <c r="U4673" s="21" t="s">
        <v>43</v>
      </c>
      <c r="V4673" s="21" t="s">
        <v>43</v>
      </c>
      <c r="W4673" s="53">
        <v>27.89207</v>
      </c>
      <c r="X4673" s="53">
        <v>-115.18601</v>
      </c>
      <c r="Y4673" s="67">
        <f t="shared" si="962"/>
        <v>55.400000000000006</v>
      </c>
      <c r="Z4673" s="56">
        <v>13</v>
      </c>
      <c r="AA4673" s="21">
        <v>4</v>
      </c>
      <c r="AB4673" s="54" t="s">
        <v>44</v>
      </c>
      <c r="AC4673" s="21">
        <v>5</v>
      </c>
      <c r="AD4673" s="51">
        <v>17</v>
      </c>
      <c r="AE4673" s="51">
        <v>1</v>
      </c>
      <c r="AF4673" s="21">
        <v>13</v>
      </c>
      <c r="AG4673" s="54">
        <v>240</v>
      </c>
      <c r="AI4673" s="70">
        <f t="shared" si="955"/>
        <v>13.209999999999999</v>
      </c>
      <c r="AJ4673" s="71" t="s">
        <v>369</v>
      </c>
      <c r="AK4673" s="72">
        <f t="shared" si="956"/>
        <v>1.6329725885917237</v>
      </c>
      <c r="AL4673" s="73">
        <f t="shared" si="957"/>
        <v>1.6329725885917237</v>
      </c>
    </row>
    <row r="4674" spans="1:38" hidden="1">
      <c r="A4674" s="47" t="s">
        <v>301</v>
      </c>
      <c r="B4674" s="54" t="s">
        <v>40</v>
      </c>
      <c r="C4674" s="57">
        <v>40392</v>
      </c>
      <c r="D4674" s="49">
        <v>2010</v>
      </c>
      <c r="E4674" s="55">
        <v>0.4069444444444445</v>
      </c>
      <c r="F4674" s="55">
        <v>0.42638888888888887</v>
      </c>
      <c r="G4674" s="55">
        <f t="shared" si="963"/>
        <v>1.9444444444444375E-2</v>
      </c>
      <c r="H4674" s="21">
        <v>2</v>
      </c>
      <c r="I4674" s="56">
        <v>1</v>
      </c>
      <c r="J4674" s="56">
        <v>1</v>
      </c>
      <c r="K4674" s="56">
        <v>1</v>
      </c>
      <c r="L4674" s="47" t="s">
        <v>61</v>
      </c>
      <c r="M4674" s="14" t="s">
        <v>62</v>
      </c>
      <c r="N4674" s="47">
        <v>1</v>
      </c>
      <c r="O4674" s="47">
        <f t="shared" si="959"/>
        <v>67.98</v>
      </c>
      <c r="P4674" s="52">
        <v>20.6</v>
      </c>
      <c r="Q4674" s="52">
        <f t="shared" si="960"/>
        <v>66.33</v>
      </c>
      <c r="R4674" s="21">
        <v>20.100000000000001</v>
      </c>
      <c r="S4674" s="21">
        <f t="shared" si="961"/>
        <v>67.98</v>
      </c>
      <c r="T4674" s="21">
        <v>20.6</v>
      </c>
      <c r="U4674" s="21" t="s">
        <v>43</v>
      </c>
      <c r="V4674" s="21" t="s">
        <v>43</v>
      </c>
      <c r="W4674" s="53">
        <v>27.89207</v>
      </c>
      <c r="X4674" s="53">
        <v>-115.18601</v>
      </c>
      <c r="Y4674" s="67">
        <f t="shared" si="962"/>
        <v>55.400000000000006</v>
      </c>
      <c r="Z4674" s="56">
        <v>13</v>
      </c>
      <c r="AA4674" s="21">
        <v>4</v>
      </c>
      <c r="AB4674" s="54" t="s">
        <v>44</v>
      </c>
      <c r="AC4674" s="21">
        <v>5</v>
      </c>
      <c r="AD4674" s="51">
        <v>20</v>
      </c>
      <c r="AE4674" s="51">
        <v>1</v>
      </c>
      <c r="AF4674" s="21">
        <v>13</v>
      </c>
      <c r="AG4674" s="54">
        <v>240</v>
      </c>
      <c r="AI4674" s="70">
        <f t="shared" si="955"/>
        <v>15.337</v>
      </c>
      <c r="AJ4674" s="71" t="s">
        <v>369</v>
      </c>
      <c r="AK4674" s="72">
        <f t="shared" si="956"/>
        <v>2.2645047633742106</v>
      </c>
      <c r="AL4674" s="73">
        <f t="shared" si="957"/>
        <v>2.2645047633742106</v>
      </c>
    </row>
    <row r="4675" spans="1:38" hidden="1">
      <c r="A4675" s="47" t="s">
        <v>301</v>
      </c>
      <c r="B4675" s="54" t="s">
        <v>40</v>
      </c>
      <c r="C4675" s="57">
        <v>40392</v>
      </c>
      <c r="D4675" s="49">
        <v>2010</v>
      </c>
      <c r="E4675" s="55">
        <v>0.4069444444444445</v>
      </c>
      <c r="F4675" s="55">
        <v>0.42638888888888887</v>
      </c>
      <c r="G4675" s="55">
        <f t="shared" si="963"/>
        <v>1.9444444444444375E-2</v>
      </c>
      <c r="H4675" s="21">
        <v>2</v>
      </c>
      <c r="I4675" s="56">
        <v>1</v>
      </c>
      <c r="J4675" s="56">
        <v>1</v>
      </c>
      <c r="K4675" s="56">
        <v>1</v>
      </c>
      <c r="L4675" s="47" t="s">
        <v>61</v>
      </c>
      <c r="M4675" s="14" t="s">
        <v>62</v>
      </c>
      <c r="N4675" s="47">
        <v>1</v>
      </c>
      <c r="O4675" s="47">
        <f t="shared" si="959"/>
        <v>67.98</v>
      </c>
      <c r="P4675" s="52">
        <v>20.6</v>
      </c>
      <c r="Q4675" s="52">
        <f t="shared" si="960"/>
        <v>66.33</v>
      </c>
      <c r="R4675" s="21">
        <v>20.100000000000001</v>
      </c>
      <c r="S4675" s="21">
        <f t="shared" si="961"/>
        <v>67.98</v>
      </c>
      <c r="T4675" s="21">
        <v>20.6</v>
      </c>
      <c r="U4675" s="21" t="s">
        <v>43</v>
      </c>
      <c r="V4675" s="21" t="s">
        <v>43</v>
      </c>
      <c r="W4675" s="53">
        <v>27.89207</v>
      </c>
      <c r="X4675" s="53">
        <v>-115.18601</v>
      </c>
      <c r="Y4675" s="67">
        <f t="shared" si="962"/>
        <v>55.400000000000006</v>
      </c>
      <c r="Z4675" s="56">
        <v>13</v>
      </c>
      <c r="AA4675" s="21">
        <v>4</v>
      </c>
      <c r="AB4675" s="54" t="s">
        <v>44</v>
      </c>
      <c r="AC4675" s="21">
        <v>5</v>
      </c>
      <c r="AD4675" s="51">
        <v>21</v>
      </c>
      <c r="AE4675" s="51">
        <v>1</v>
      </c>
      <c r="AF4675" s="21">
        <v>13</v>
      </c>
      <c r="AG4675" s="54">
        <v>240</v>
      </c>
      <c r="AI4675" s="70">
        <f t="shared" si="955"/>
        <v>16.045999999999999</v>
      </c>
      <c r="AJ4675" s="71" t="s">
        <v>369</v>
      </c>
      <c r="AK4675" s="72">
        <f t="shared" si="956"/>
        <v>2.5000862380340183</v>
      </c>
      <c r="AL4675" s="73">
        <f t="shared" si="957"/>
        <v>2.5000862380340183</v>
      </c>
    </row>
    <row r="4676" spans="1:38" hidden="1">
      <c r="A4676" s="47" t="s">
        <v>301</v>
      </c>
      <c r="B4676" s="54" t="s">
        <v>40</v>
      </c>
      <c r="C4676" s="57">
        <v>40392</v>
      </c>
      <c r="D4676" s="49">
        <v>2010</v>
      </c>
      <c r="E4676" s="55">
        <v>0.4069444444444445</v>
      </c>
      <c r="F4676" s="55">
        <v>0.42638888888888887</v>
      </c>
      <c r="G4676" s="55">
        <f t="shared" si="963"/>
        <v>1.9444444444444375E-2</v>
      </c>
      <c r="H4676" s="21">
        <v>2</v>
      </c>
      <c r="I4676" s="56">
        <v>1</v>
      </c>
      <c r="J4676" s="56">
        <v>1</v>
      </c>
      <c r="K4676" s="56">
        <v>1</v>
      </c>
      <c r="L4676" s="47" t="s">
        <v>61</v>
      </c>
      <c r="M4676" s="14" t="s">
        <v>62</v>
      </c>
      <c r="N4676" s="47">
        <v>1</v>
      </c>
      <c r="O4676" s="47">
        <f t="shared" si="959"/>
        <v>67.98</v>
      </c>
      <c r="P4676" s="52">
        <v>20.6</v>
      </c>
      <c r="Q4676" s="52">
        <f t="shared" si="960"/>
        <v>66.33</v>
      </c>
      <c r="R4676" s="21">
        <v>20.100000000000001</v>
      </c>
      <c r="S4676" s="21">
        <f t="shared" si="961"/>
        <v>67.98</v>
      </c>
      <c r="T4676" s="21">
        <v>20.6</v>
      </c>
      <c r="U4676" s="21" t="s">
        <v>43</v>
      </c>
      <c r="V4676" s="21" t="s">
        <v>43</v>
      </c>
      <c r="W4676" s="53">
        <v>27.89207</v>
      </c>
      <c r="X4676" s="53">
        <v>-115.18601</v>
      </c>
      <c r="Y4676" s="67">
        <f t="shared" si="962"/>
        <v>55.400000000000006</v>
      </c>
      <c r="Z4676" s="56">
        <v>13</v>
      </c>
      <c r="AA4676" s="21">
        <v>4</v>
      </c>
      <c r="AB4676" s="54" t="s">
        <v>44</v>
      </c>
      <c r="AC4676" s="21">
        <v>6</v>
      </c>
      <c r="AD4676" s="51">
        <v>21</v>
      </c>
      <c r="AE4676" s="51">
        <v>1</v>
      </c>
      <c r="AF4676" s="21">
        <v>20</v>
      </c>
      <c r="AG4676" s="54">
        <v>240</v>
      </c>
      <c r="AI4676" s="70">
        <f t="shared" si="955"/>
        <v>16.045999999999999</v>
      </c>
      <c r="AJ4676" s="71" t="s">
        <v>369</v>
      </c>
      <c r="AK4676" s="72">
        <f t="shared" si="956"/>
        <v>2.5000862380340183</v>
      </c>
      <c r="AL4676" s="73">
        <f t="shared" si="957"/>
        <v>2.5000862380340183</v>
      </c>
    </row>
    <row r="4677" spans="1:38" hidden="1">
      <c r="A4677" s="47" t="s">
        <v>301</v>
      </c>
      <c r="B4677" s="54" t="s">
        <v>40</v>
      </c>
      <c r="C4677" s="57">
        <v>40392</v>
      </c>
      <c r="D4677" s="49">
        <v>2010</v>
      </c>
      <c r="E4677" s="55">
        <v>0.4069444444444445</v>
      </c>
      <c r="F4677" s="55">
        <v>0.42638888888888887</v>
      </c>
      <c r="G4677" s="55">
        <f t="shared" si="963"/>
        <v>1.9444444444444375E-2</v>
      </c>
      <c r="H4677" s="21">
        <v>2</v>
      </c>
      <c r="I4677" s="56">
        <v>1</v>
      </c>
      <c r="J4677" s="56">
        <v>1</v>
      </c>
      <c r="K4677" s="56">
        <v>1</v>
      </c>
      <c r="L4677" s="47" t="s">
        <v>61</v>
      </c>
      <c r="M4677" s="14" t="s">
        <v>62</v>
      </c>
      <c r="N4677" s="47">
        <v>1</v>
      </c>
      <c r="O4677" s="47">
        <f t="shared" si="959"/>
        <v>67.98</v>
      </c>
      <c r="P4677" s="52">
        <v>20.6</v>
      </c>
      <c r="Q4677" s="52">
        <f t="shared" si="960"/>
        <v>66.33</v>
      </c>
      <c r="R4677" s="21">
        <v>20.100000000000001</v>
      </c>
      <c r="S4677" s="21">
        <f t="shared" si="961"/>
        <v>67.98</v>
      </c>
      <c r="T4677" s="21">
        <v>20.6</v>
      </c>
      <c r="U4677" s="21" t="s">
        <v>43</v>
      </c>
      <c r="V4677" s="21" t="s">
        <v>43</v>
      </c>
      <c r="W4677" s="53">
        <v>27.89207</v>
      </c>
      <c r="X4677" s="53">
        <v>-115.18601</v>
      </c>
      <c r="Y4677" s="67">
        <f t="shared" si="962"/>
        <v>55.400000000000006</v>
      </c>
      <c r="Z4677" s="56">
        <v>13</v>
      </c>
      <c r="AA4677" s="21">
        <v>4</v>
      </c>
      <c r="AB4677" s="54" t="s">
        <v>44</v>
      </c>
      <c r="AC4677" s="21">
        <v>7</v>
      </c>
      <c r="AD4677" s="51">
        <v>19</v>
      </c>
      <c r="AE4677" s="51">
        <v>1</v>
      </c>
      <c r="AF4677" s="21">
        <v>22</v>
      </c>
      <c r="AG4677" s="54">
        <v>240</v>
      </c>
      <c r="AI4677" s="70">
        <f t="shared" si="955"/>
        <v>14.628</v>
      </c>
      <c r="AJ4677" s="71" t="s">
        <v>369</v>
      </c>
      <c r="AK4677" s="72">
        <f t="shared" si="956"/>
        <v>2.041534710262368</v>
      </c>
      <c r="AL4677" s="73">
        <f t="shared" si="957"/>
        <v>2.041534710262368</v>
      </c>
    </row>
    <row r="4678" spans="1:38" hidden="1">
      <c r="A4678" s="47" t="s">
        <v>302</v>
      </c>
      <c r="B4678" s="54" t="s">
        <v>40</v>
      </c>
      <c r="C4678" s="57">
        <v>40392</v>
      </c>
      <c r="D4678" s="49">
        <v>2010</v>
      </c>
      <c r="E4678" s="55">
        <v>0.4069444444444445</v>
      </c>
      <c r="F4678" s="55">
        <v>0.42638888888888887</v>
      </c>
      <c r="G4678" s="55">
        <f>F4678-E4678</f>
        <v>1.9444444444444375E-2</v>
      </c>
      <c r="H4678" s="21">
        <v>2</v>
      </c>
      <c r="I4678" s="56">
        <v>1</v>
      </c>
      <c r="J4678" s="56">
        <v>1</v>
      </c>
      <c r="K4678" s="56">
        <v>1</v>
      </c>
      <c r="L4678" s="47" t="s">
        <v>61</v>
      </c>
      <c r="M4678" s="14" t="s">
        <v>62</v>
      </c>
      <c r="N4678" s="47">
        <v>1</v>
      </c>
      <c r="O4678" s="47">
        <f t="shared" si="959"/>
        <v>67.98</v>
      </c>
      <c r="P4678" s="52">
        <v>20.6</v>
      </c>
      <c r="Q4678" s="52">
        <f t="shared" si="960"/>
        <v>66.33</v>
      </c>
      <c r="R4678" s="21">
        <v>20.100000000000001</v>
      </c>
      <c r="S4678" s="21">
        <f t="shared" si="961"/>
        <v>67.98</v>
      </c>
      <c r="T4678" s="21">
        <v>20.6</v>
      </c>
      <c r="U4678" s="21" t="s">
        <v>43</v>
      </c>
      <c r="V4678" s="21" t="s">
        <v>43</v>
      </c>
      <c r="W4678" s="53">
        <v>27.89207</v>
      </c>
      <c r="X4678" s="53">
        <v>-115.18601</v>
      </c>
      <c r="Y4678" s="67">
        <f t="shared" si="962"/>
        <v>55.400000000000006</v>
      </c>
      <c r="Z4678" s="56">
        <v>13</v>
      </c>
      <c r="AA4678" s="21">
        <v>4</v>
      </c>
      <c r="AB4678" s="54" t="s">
        <v>46</v>
      </c>
      <c r="AC4678" s="21">
        <v>0</v>
      </c>
      <c r="AD4678" s="51">
        <v>0</v>
      </c>
      <c r="AE4678" s="51">
        <v>0</v>
      </c>
      <c r="AF4678" s="21"/>
      <c r="AG4678" s="54">
        <v>240</v>
      </c>
      <c r="AI4678" s="70">
        <f t="shared" ref="AI4678:AI4679" si="964">(0.748*AD4678)+1.2345</f>
        <v>1.2344999999999999</v>
      </c>
      <c r="AJ4678" s="74">
        <f t="shared" ref="AJ4678:AJ4679" si="965">((POWER(AI4678*10,3.36))*2.24)/100000</f>
        <v>0.10414971720920797</v>
      </c>
      <c r="AK4678" s="74">
        <f t="shared" ref="AK4678:AK4679" si="966">(0.0026*AJ4678)-0.61</f>
        <v>-0.6097292107352561</v>
      </c>
      <c r="AL4678" s="73">
        <f t="shared" ref="AL4678:AL4679" si="967">IF(AK4678&gt;0,AK4678:AK4678,0)</f>
        <v>0</v>
      </c>
    </row>
    <row r="4679" spans="1:38" hidden="1">
      <c r="A4679" s="47" t="s">
        <v>303</v>
      </c>
      <c r="B4679" s="54" t="s">
        <v>40</v>
      </c>
      <c r="C4679" s="57">
        <v>40392</v>
      </c>
      <c r="D4679" s="49">
        <v>2010</v>
      </c>
      <c r="E4679" s="55">
        <v>0.4826388888888889</v>
      </c>
      <c r="F4679" s="55">
        <v>0.5</v>
      </c>
      <c r="G4679" s="55">
        <f>F4679-E4679</f>
        <v>1.7361111111111105E-2</v>
      </c>
      <c r="H4679" s="21">
        <v>2</v>
      </c>
      <c r="I4679" s="56">
        <v>2</v>
      </c>
      <c r="J4679" s="56">
        <v>2</v>
      </c>
      <c r="K4679" s="56">
        <v>2</v>
      </c>
      <c r="L4679" s="47" t="s">
        <v>61</v>
      </c>
      <c r="M4679" s="14" t="s">
        <v>62</v>
      </c>
      <c r="N4679" s="47">
        <v>1</v>
      </c>
      <c r="O4679" s="47">
        <f t="shared" si="959"/>
        <v>58.08</v>
      </c>
      <c r="P4679" s="52">
        <v>17.600000000000001</v>
      </c>
      <c r="Q4679" s="52">
        <f t="shared" si="960"/>
        <v>60.059999999999995</v>
      </c>
      <c r="R4679" s="21">
        <v>18.2</v>
      </c>
      <c r="S4679" s="21">
        <f t="shared" si="961"/>
        <v>60.059999999999995</v>
      </c>
      <c r="T4679" s="21">
        <v>18.2</v>
      </c>
      <c r="U4679" s="21" t="s">
        <v>43</v>
      </c>
      <c r="V4679" s="21" t="s">
        <v>43</v>
      </c>
      <c r="W4679" s="53">
        <v>27.891100000000002</v>
      </c>
      <c r="X4679" s="53">
        <v>-115.18862</v>
      </c>
      <c r="Y4679" s="67">
        <f t="shared" si="962"/>
        <v>55.400000000000006</v>
      </c>
      <c r="Z4679" s="56">
        <v>13</v>
      </c>
      <c r="AA4679" s="21">
        <v>8</v>
      </c>
      <c r="AB4679" s="54" t="s">
        <v>46</v>
      </c>
      <c r="AC4679" s="21">
        <v>0</v>
      </c>
      <c r="AD4679" s="51">
        <v>0</v>
      </c>
      <c r="AE4679" s="51">
        <v>0</v>
      </c>
      <c r="AF4679" s="21"/>
      <c r="AG4679" s="54">
        <v>330</v>
      </c>
      <c r="AI4679" s="70">
        <f t="shared" si="964"/>
        <v>1.2344999999999999</v>
      </c>
      <c r="AJ4679" s="74">
        <f t="shared" si="965"/>
        <v>0.10414971720920797</v>
      </c>
      <c r="AK4679" s="74">
        <f t="shared" si="966"/>
        <v>-0.6097292107352561</v>
      </c>
      <c r="AL4679" s="73">
        <f t="shared" si="967"/>
        <v>0</v>
      </c>
    </row>
    <row r="4680" spans="1:38" hidden="1">
      <c r="A4680" s="47" t="s">
        <v>304</v>
      </c>
      <c r="B4680" s="54" t="s">
        <v>40</v>
      </c>
      <c r="C4680" s="57">
        <v>40392</v>
      </c>
      <c r="D4680" s="49">
        <v>2010</v>
      </c>
      <c r="E4680" s="55">
        <v>0.4826388888888889</v>
      </c>
      <c r="F4680" s="55">
        <v>0.5</v>
      </c>
      <c r="G4680" s="55">
        <f>F4680-E4680</f>
        <v>1.7361111111111105E-2</v>
      </c>
      <c r="H4680" s="21">
        <v>2</v>
      </c>
      <c r="I4680" s="56">
        <v>2</v>
      </c>
      <c r="J4680" s="56">
        <v>2</v>
      </c>
      <c r="K4680" s="56">
        <v>2</v>
      </c>
      <c r="L4680" s="47" t="s">
        <v>61</v>
      </c>
      <c r="M4680" s="14" t="s">
        <v>62</v>
      </c>
      <c r="N4680" s="47">
        <v>1</v>
      </c>
      <c r="O4680" s="47">
        <f t="shared" si="959"/>
        <v>58.08</v>
      </c>
      <c r="P4680" s="52">
        <v>17.600000000000001</v>
      </c>
      <c r="Q4680" s="52">
        <f t="shared" si="960"/>
        <v>60.059999999999995</v>
      </c>
      <c r="R4680" s="21">
        <v>18.2</v>
      </c>
      <c r="S4680" s="21">
        <f t="shared" si="961"/>
        <v>60.059999999999995</v>
      </c>
      <c r="T4680" s="21">
        <v>18.2</v>
      </c>
      <c r="U4680" s="21" t="s">
        <v>43</v>
      </c>
      <c r="V4680" s="21" t="s">
        <v>43</v>
      </c>
      <c r="W4680" s="53">
        <v>27.891100000000002</v>
      </c>
      <c r="X4680" s="53">
        <v>-115.18862</v>
      </c>
      <c r="Y4680" s="67">
        <f t="shared" si="962"/>
        <v>55.400000000000006</v>
      </c>
      <c r="Z4680" s="56">
        <v>13</v>
      </c>
      <c r="AA4680" s="21">
        <v>8</v>
      </c>
      <c r="AB4680" s="54" t="s">
        <v>44</v>
      </c>
      <c r="AC4680" s="21">
        <v>1</v>
      </c>
      <c r="AD4680" s="51">
        <v>18</v>
      </c>
      <c r="AE4680" s="51">
        <v>1</v>
      </c>
      <c r="AF4680" s="21">
        <v>3</v>
      </c>
      <c r="AG4680" s="54">
        <v>330</v>
      </c>
      <c r="AI4680" s="70">
        <f t="shared" ref="AI4680:AI4699" si="968">(0.709*AD4680)+1.157</f>
        <v>13.918999999999999</v>
      </c>
      <c r="AJ4680" s="71" t="s">
        <v>369</v>
      </c>
      <c r="AK4680" s="72">
        <f t="shared" ref="AK4680:AK4699" si="969">((POWER(AI4680*10,2.19))*0.037)/1000</f>
        <v>1.8310631406548505</v>
      </c>
      <c r="AL4680" s="73">
        <f t="shared" ref="AL4680:AL4699" si="970">((POWER(AI4680*10,2.19))*0.037)/1000</f>
        <v>1.8310631406548505</v>
      </c>
    </row>
    <row r="4681" spans="1:38" hidden="1">
      <c r="A4681" s="47" t="s">
        <v>304</v>
      </c>
      <c r="B4681" s="54" t="s">
        <v>40</v>
      </c>
      <c r="C4681" s="57">
        <v>40392</v>
      </c>
      <c r="D4681" s="49">
        <v>2010</v>
      </c>
      <c r="E4681" s="55">
        <v>0.4826388888888889</v>
      </c>
      <c r="F4681" s="55">
        <v>0.5</v>
      </c>
      <c r="G4681" s="55">
        <f t="shared" ref="G4681:G4717" si="971">F4681-E4681</f>
        <v>1.7361111111111105E-2</v>
      </c>
      <c r="H4681" s="21">
        <v>2</v>
      </c>
      <c r="I4681" s="56">
        <v>2</v>
      </c>
      <c r="J4681" s="56">
        <v>2</v>
      </c>
      <c r="K4681" s="56">
        <v>2</v>
      </c>
      <c r="L4681" s="47" t="s">
        <v>61</v>
      </c>
      <c r="M4681" s="14" t="s">
        <v>62</v>
      </c>
      <c r="N4681" s="47">
        <v>1</v>
      </c>
      <c r="O4681" s="47">
        <f t="shared" si="959"/>
        <v>58.08</v>
      </c>
      <c r="P4681" s="52">
        <v>17.600000000000001</v>
      </c>
      <c r="Q4681" s="52">
        <f t="shared" si="960"/>
        <v>60.059999999999995</v>
      </c>
      <c r="R4681" s="21">
        <v>18.2</v>
      </c>
      <c r="S4681" s="21">
        <f t="shared" si="961"/>
        <v>60.059999999999995</v>
      </c>
      <c r="T4681" s="21">
        <v>18.2</v>
      </c>
      <c r="U4681" s="21" t="s">
        <v>43</v>
      </c>
      <c r="V4681" s="21" t="s">
        <v>43</v>
      </c>
      <c r="W4681" s="53">
        <v>27.891100000000002</v>
      </c>
      <c r="X4681" s="53">
        <v>-115.18862</v>
      </c>
      <c r="Y4681" s="67">
        <f t="shared" si="962"/>
        <v>55.400000000000006</v>
      </c>
      <c r="Z4681" s="56">
        <v>13</v>
      </c>
      <c r="AA4681" s="21">
        <v>8</v>
      </c>
      <c r="AB4681" s="54" t="s">
        <v>44</v>
      </c>
      <c r="AC4681" s="21">
        <v>2</v>
      </c>
      <c r="AD4681" s="58">
        <v>18</v>
      </c>
      <c r="AE4681" s="51">
        <v>1</v>
      </c>
      <c r="AF4681" s="21">
        <v>7</v>
      </c>
      <c r="AG4681" s="54">
        <v>330</v>
      </c>
      <c r="AI4681" s="70">
        <f t="shared" si="968"/>
        <v>13.918999999999999</v>
      </c>
      <c r="AJ4681" s="71" t="s">
        <v>369</v>
      </c>
      <c r="AK4681" s="72">
        <f t="shared" si="969"/>
        <v>1.8310631406548505</v>
      </c>
      <c r="AL4681" s="73">
        <f t="shared" si="970"/>
        <v>1.8310631406548505</v>
      </c>
    </row>
    <row r="4682" spans="1:38" hidden="1">
      <c r="A4682" s="47" t="s">
        <v>304</v>
      </c>
      <c r="B4682" s="54" t="s">
        <v>40</v>
      </c>
      <c r="C4682" s="57">
        <v>40392</v>
      </c>
      <c r="D4682" s="49">
        <v>2010</v>
      </c>
      <c r="E4682" s="55">
        <v>0.4826388888888889</v>
      </c>
      <c r="F4682" s="55">
        <v>0.5</v>
      </c>
      <c r="G4682" s="55">
        <f t="shared" si="971"/>
        <v>1.7361111111111105E-2</v>
      </c>
      <c r="H4682" s="21">
        <v>2</v>
      </c>
      <c r="I4682" s="56">
        <v>2</v>
      </c>
      <c r="J4682" s="56">
        <v>2</v>
      </c>
      <c r="K4682" s="56">
        <v>2</v>
      </c>
      <c r="L4682" s="47" t="s">
        <v>61</v>
      </c>
      <c r="M4682" s="14" t="s">
        <v>62</v>
      </c>
      <c r="N4682" s="47">
        <v>1</v>
      </c>
      <c r="O4682" s="47">
        <f t="shared" si="959"/>
        <v>58.08</v>
      </c>
      <c r="P4682" s="52">
        <v>17.600000000000001</v>
      </c>
      <c r="Q4682" s="52">
        <f t="shared" si="960"/>
        <v>60.059999999999995</v>
      </c>
      <c r="R4682" s="21">
        <v>18.2</v>
      </c>
      <c r="S4682" s="21">
        <f t="shared" si="961"/>
        <v>60.059999999999995</v>
      </c>
      <c r="T4682" s="21">
        <v>18.2</v>
      </c>
      <c r="U4682" s="21" t="s">
        <v>43</v>
      </c>
      <c r="V4682" s="21" t="s">
        <v>43</v>
      </c>
      <c r="W4682" s="53">
        <v>27.891100000000002</v>
      </c>
      <c r="X4682" s="53">
        <v>-115.18862</v>
      </c>
      <c r="Y4682" s="67">
        <f t="shared" si="962"/>
        <v>55.400000000000006</v>
      </c>
      <c r="Z4682" s="56">
        <v>13</v>
      </c>
      <c r="AA4682" s="21">
        <v>8</v>
      </c>
      <c r="AB4682" s="54" t="s">
        <v>44</v>
      </c>
      <c r="AC4682" s="21">
        <v>3</v>
      </c>
      <c r="AD4682" s="58">
        <v>14</v>
      </c>
      <c r="AE4682" s="51">
        <v>1</v>
      </c>
      <c r="AF4682" s="21">
        <v>8</v>
      </c>
      <c r="AG4682" s="54">
        <v>330</v>
      </c>
      <c r="AI4682" s="70">
        <f t="shared" si="968"/>
        <v>11.083</v>
      </c>
      <c r="AJ4682" s="71" t="s">
        <v>369</v>
      </c>
      <c r="AK4682" s="72">
        <f t="shared" si="969"/>
        <v>1.1117350137621949</v>
      </c>
      <c r="AL4682" s="73">
        <f t="shared" si="970"/>
        <v>1.1117350137621949</v>
      </c>
    </row>
    <row r="4683" spans="1:38" hidden="1">
      <c r="A4683" s="47" t="s">
        <v>304</v>
      </c>
      <c r="B4683" s="54" t="s">
        <v>40</v>
      </c>
      <c r="C4683" s="57">
        <v>40392</v>
      </c>
      <c r="D4683" s="49">
        <v>2010</v>
      </c>
      <c r="E4683" s="55">
        <v>0.4826388888888889</v>
      </c>
      <c r="F4683" s="55">
        <v>0.5</v>
      </c>
      <c r="G4683" s="55">
        <f t="shared" si="971"/>
        <v>1.7361111111111105E-2</v>
      </c>
      <c r="H4683" s="21">
        <v>2</v>
      </c>
      <c r="I4683" s="56">
        <v>2</v>
      </c>
      <c r="J4683" s="56">
        <v>2</v>
      </c>
      <c r="K4683" s="56">
        <v>2</v>
      </c>
      <c r="L4683" s="47" t="s">
        <v>61</v>
      </c>
      <c r="M4683" s="14" t="s">
        <v>62</v>
      </c>
      <c r="N4683" s="47">
        <v>1</v>
      </c>
      <c r="O4683" s="47">
        <f t="shared" si="959"/>
        <v>58.08</v>
      </c>
      <c r="P4683" s="52">
        <v>17.600000000000001</v>
      </c>
      <c r="Q4683" s="52">
        <f t="shared" si="960"/>
        <v>60.059999999999995</v>
      </c>
      <c r="R4683" s="21">
        <v>18.2</v>
      </c>
      <c r="S4683" s="21">
        <f t="shared" si="961"/>
        <v>60.059999999999995</v>
      </c>
      <c r="T4683" s="21">
        <v>18.2</v>
      </c>
      <c r="U4683" s="21" t="s">
        <v>43</v>
      </c>
      <c r="V4683" s="21" t="s">
        <v>43</v>
      </c>
      <c r="W4683" s="53">
        <v>27.891100000000002</v>
      </c>
      <c r="X4683" s="53">
        <v>-115.18862</v>
      </c>
      <c r="Y4683" s="67">
        <f t="shared" si="962"/>
        <v>55.400000000000006</v>
      </c>
      <c r="Z4683" s="56">
        <v>13</v>
      </c>
      <c r="AA4683" s="21">
        <v>8</v>
      </c>
      <c r="AB4683" s="54" t="s">
        <v>44</v>
      </c>
      <c r="AC4683" s="21">
        <v>4</v>
      </c>
      <c r="AD4683" s="58">
        <v>17</v>
      </c>
      <c r="AE4683" s="51">
        <v>1</v>
      </c>
      <c r="AF4683" s="21">
        <v>10</v>
      </c>
      <c r="AG4683" s="54">
        <v>330</v>
      </c>
      <c r="AI4683" s="70">
        <f t="shared" si="968"/>
        <v>13.209999999999999</v>
      </c>
      <c r="AJ4683" s="71" t="s">
        <v>369</v>
      </c>
      <c r="AK4683" s="72">
        <f t="shared" si="969"/>
        <v>1.6329725885917237</v>
      </c>
      <c r="AL4683" s="73">
        <f t="shared" si="970"/>
        <v>1.6329725885917237</v>
      </c>
    </row>
    <row r="4684" spans="1:38" hidden="1">
      <c r="A4684" s="47" t="s">
        <v>304</v>
      </c>
      <c r="B4684" s="54" t="s">
        <v>40</v>
      </c>
      <c r="C4684" s="57">
        <v>40392</v>
      </c>
      <c r="D4684" s="49">
        <v>2010</v>
      </c>
      <c r="E4684" s="55">
        <v>0.4826388888888889</v>
      </c>
      <c r="F4684" s="55">
        <v>0.5</v>
      </c>
      <c r="G4684" s="55">
        <f t="shared" si="971"/>
        <v>1.7361111111111105E-2</v>
      </c>
      <c r="H4684" s="21">
        <v>2</v>
      </c>
      <c r="I4684" s="56">
        <v>2</v>
      </c>
      <c r="J4684" s="56">
        <v>2</v>
      </c>
      <c r="K4684" s="56">
        <v>2</v>
      </c>
      <c r="L4684" s="47" t="s">
        <v>61</v>
      </c>
      <c r="M4684" s="14" t="s">
        <v>62</v>
      </c>
      <c r="N4684" s="47">
        <v>1</v>
      </c>
      <c r="O4684" s="47">
        <f t="shared" si="959"/>
        <v>58.08</v>
      </c>
      <c r="P4684" s="52">
        <v>17.600000000000001</v>
      </c>
      <c r="Q4684" s="52">
        <f t="shared" si="960"/>
        <v>60.059999999999995</v>
      </c>
      <c r="R4684" s="21">
        <v>18.2</v>
      </c>
      <c r="S4684" s="21">
        <f t="shared" si="961"/>
        <v>60.059999999999995</v>
      </c>
      <c r="T4684" s="21">
        <v>18.2</v>
      </c>
      <c r="U4684" s="21" t="s">
        <v>43</v>
      </c>
      <c r="V4684" s="21" t="s">
        <v>43</v>
      </c>
      <c r="W4684" s="53">
        <v>27.891100000000002</v>
      </c>
      <c r="X4684" s="53">
        <v>-115.18862</v>
      </c>
      <c r="Y4684" s="67">
        <f t="shared" si="962"/>
        <v>55.400000000000006</v>
      </c>
      <c r="Z4684" s="56">
        <v>13</v>
      </c>
      <c r="AA4684" s="21">
        <v>8</v>
      </c>
      <c r="AB4684" s="54" t="s">
        <v>44</v>
      </c>
      <c r="AC4684" s="21">
        <v>4</v>
      </c>
      <c r="AD4684" s="58">
        <v>17</v>
      </c>
      <c r="AE4684" s="51">
        <v>1</v>
      </c>
      <c r="AF4684" s="21">
        <v>10</v>
      </c>
      <c r="AG4684" s="54">
        <v>330</v>
      </c>
      <c r="AI4684" s="70">
        <f t="shared" si="968"/>
        <v>13.209999999999999</v>
      </c>
      <c r="AJ4684" s="71" t="s">
        <v>369</v>
      </c>
      <c r="AK4684" s="72">
        <f t="shared" si="969"/>
        <v>1.6329725885917237</v>
      </c>
      <c r="AL4684" s="73">
        <f t="shared" si="970"/>
        <v>1.6329725885917237</v>
      </c>
    </row>
    <row r="4685" spans="1:38" hidden="1">
      <c r="A4685" s="47" t="s">
        <v>304</v>
      </c>
      <c r="B4685" s="54" t="s">
        <v>40</v>
      </c>
      <c r="C4685" s="57">
        <v>40392</v>
      </c>
      <c r="D4685" s="49">
        <v>2010</v>
      </c>
      <c r="E4685" s="55">
        <v>0.4826388888888889</v>
      </c>
      <c r="F4685" s="55">
        <v>0.5</v>
      </c>
      <c r="G4685" s="55">
        <f t="shared" si="971"/>
        <v>1.7361111111111105E-2</v>
      </c>
      <c r="H4685" s="21">
        <v>2</v>
      </c>
      <c r="I4685" s="56">
        <v>2</v>
      </c>
      <c r="J4685" s="56">
        <v>2</v>
      </c>
      <c r="K4685" s="56">
        <v>2</v>
      </c>
      <c r="L4685" s="47" t="s">
        <v>61</v>
      </c>
      <c r="M4685" s="14" t="s">
        <v>62</v>
      </c>
      <c r="N4685" s="47">
        <v>1</v>
      </c>
      <c r="O4685" s="47">
        <f t="shared" si="959"/>
        <v>58.08</v>
      </c>
      <c r="P4685" s="52">
        <v>17.600000000000001</v>
      </c>
      <c r="Q4685" s="52">
        <f t="shared" si="960"/>
        <v>60.059999999999995</v>
      </c>
      <c r="R4685" s="21">
        <v>18.2</v>
      </c>
      <c r="S4685" s="21">
        <f t="shared" si="961"/>
        <v>60.059999999999995</v>
      </c>
      <c r="T4685" s="21">
        <v>18.2</v>
      </c>
      <c r="U4685" s="21" t="s">
        <v>43</v>
      </c>
      <c r="V4685" s="21" t="s">
        <v>43</v>
      </c>
      <c r="W4685" s="53">
        <v>27.891100000000002</v>
      </c>
      <c r="X4685" s="53">
        <v>-115.18862</v>
      </c>
      <c r="Y4685" s="67">
        <f t="shared" si="962"/>
        <v>55.400000000000006</v>
      </c>
      <c r="Z4685" s="56">
        <v>13</v>
      </c>
      <c r="AA4685" s="21">
        <v>8</v>
      </c>
      <c r="AB4685" s="54" t="s">
        <v>44</v>
      </c>
      <c r="AC4685" s="21">
        <v>5</v>
      </c>
      <c r="AD4685" s="58">
        <v>12</v>
      </c>
      <c r="AE4685" s="51">
        <v>1</v>
      </c>
      <c r="AF4685" s="21">
        <v>18</v>
      </c>
      <c r="AG4685" s="54">
        <v>330</v>
      </c>
      <c r="AI4685" s="70">
        <f t="shared" si="968"/>
        <v>9.6649999999999991</v>
      </c>
      <c r="AJ4685" s="71" t="s">
        <v>369</v>
      </c>
      <c r="AK4685" s="72">
        <f t="shared" si="969"/>
        <v>0.82374690124645178</v>
      </c>
      <c r="AL4685" s="73">
        <f t="shared" si="970"/>
        <v>0.82374690124645178</v>
      </c>
    </row>
    <row r="4686" spans="1:38" hidden="1">
      <c r="A4686" s="47" t="s">
        <v>304</v>
      </c>
      <c r="B4686" s="54" t="s">
        <v>40</v>
      </c>
      <c r="C4686" s="57">
        <v>40392</v>
      </c>
      <c r="D4686" s="49">
        <v>2010</v>
      </c>
      <c r="E4686" s="55">
        <v>0.4826388888888889</v>
      </c>
      <c r="F4686" s="55">
        <v>0.5</v>
      </c>
      <c r="G4686" s="55">
        <f t="shared" si="971"/>
        <v>1.7361111111111105E-2</v>
      </c>
      <c r="H4686" s="21">
        <v>2</v>
      </c>
      <c r="I4686" s="56">
        <v>2</v>
      </c>
      <c r="J4686" s="56">
        <v>2</v>
      </c>
      <c r="K4686" s="56">
        <v>2</v>
      </c>
      <c r="L4686" s="47" t="s">
        <v>61</v>
      </c>
      <c r="M4686" s="14" t="s">
        <v>62</v>
      </c>
      <c r="N4686" s="47">
        <v>1</v>
      </c>
      <c r="O4686" s="47">
        <f t="shared" si="959"/>
        <v>58.08</v>
      </c>
      <c r="P4686" s="52">
        <v>17.600000000000001</v>
      </c>
      <c r="Q4686" s="52">
        <f t="shared" si="960"/>
        <v>60.059999999999995</v>
      </c>
      <c r="R4686" s="21">
        <v>18.2</v>
      </c>
      <c r="S4686" s="21">
        <f t="shared" si="961"/>
        <v>60.059999999999995</v>
      </c>
      <c r="T4686" s="21">
        <v>18.2</v>
      </c>
      <c r="U4686" s="21" t="s">
        <v>43</v>
      </c>
      <c r="V4686" s="21" t="s">
        <v>43</v>
      </c>
      <c r="W4686" s="53">
        <v>27.891100000000002</v>
      </c>
      <c r="X4686" s="53">
        <v>-115.18862</v>
      </c>
      <c r="Y4686" s="67">
        <f t="shared" si="962"/>
        <v>55.400000000000006</v>
      </c>
      <c r="Z4686" s="56">
        <v>13</v>
      </c>
      <c r="AA4686" s="21">
        <v>8</v>
      </c>
      <c r="AB4686" s="54" t="s">
        <v>44</v>
      </c>
      <c r="AC4686" s="21">
        <v>5</v>
      </c>
      <c r="AD4686" s="58">
        <v>18</v>
      </c>
      <c r="AE4686" s="51">
        <v>1</v>
      </c>
      <c r="AF4686" s="21">
        <v>18</v>
      </c>
      <c r="AG4686" s="54">
        <v>330</v>
      </c>
      <c r="AI4686" s="70">
        <f t="shared" si="968"/>
        <v>13.918999999999999</v>
      </c>
      <c r="AJ4686" s="71" t="s">
        <v>369</v>
      </c>
      <c r="AK4686" s="72">
        <f t="shared" si="969"/>
        <v>1.8310631406548505</v>
      </c>
      <c r="AL4686" s="73">
        <f t="shared" si="970"/>
        <v>1.8310631406548505</v>
      </c>
    </row>
    <row r="4687" spans="1:38" hidden="1">
      <c r="A4687" s="47" t="s">
        <v>304</v>
      </c>
      <c r="B4687" s="54" t="s">
        <v>40</v>
      </c>
      <c r="C4687" s="57">
        <v>40392</v>
      </c>
      <c r="D4687" s="49">
        <v>2010</v>
      </c>
      <c r="E4687" s="55">
        <v>0.4826388888888889</v>
      </c>
      <c r="F4687" s="55">
        <v>0.5</v>
      </c>
      <c r="G4687" s="55">
        <f t="shared" si="971"/>
        <v>1.7361111111111105E-2</v>
      </c>
      <c r="H4687" s="21">
        <v>2</v>
      </c>
      <c r="I4687" s="56">
        <v>2</v>
      </c>
      <c r="J4687" s="56">
        <v>2</v>
      </c>
      <c r="K4687" s="56">
        <v>2</v>
      </c>
      <c r="L4687" s="47" t="s">
        <v>61</v>
      </c>
      <c r="M4687" s="14" t="s">
        <v>62</v>
      </c>
      <c r="N4687" s="47">
        <v>1</v>
      </c>
      <c r="O4687" s="47">
        <f t="shared" si="959"/>
        <v>58.08</v>
      </c>
      <c r="P4687" s="52">
        <v>17.600000000000001</v>
      </c>
      <c r="Q4687" s="52">
        <f t="shared" si="960"/>
        <v>60.059999999999995</v>
      </c>
      <c r="R4687" s="21">
        <v>18.2</v>
      </c>
      <c r="S4687" s="21">
        <f t="shared" si="961"/>
        <v>60.059999999999995</v>
      </c>
      <c r="T4687" s="21">
        <v>18.2</v>
      </c>
      <c r="U4687" s="21" t="s">
        <v>43</v>
      </c>
      <c r="V4687" s="21" t="s">
        <v>43</v>
      </c>
      <c r="W4687" s="53">
        <v>27.891100000000002</v>
      </c>
      <c r="X4687" s="53">
        <v>-115.18862</v>
      </c>
      <c r="Y4687" s="67">
        <f t="shared" si="962"/>
        <v>55.400000000000006</v>
      </c>
      <c r="Z4687" s="56">
        <v>13</v>
      </c>
      <c r="AA4687" s="21">
        <v>8</v>
      </c>
      <c r="AB4687" s="54" t="s">
        <v>44</v>
      </c>
      <c r="AC4687" s="21">
        <v>6</v>
      </c>
      <c r="AD4687" s="58">
        <v>20</v>
      </c>
      <c r="AE4687" s="51">
        <v>1</v>
      </c>
      <c r="AF4687" s="21">
        <v>19</v>
      </c>
      <c r="AG4687" s="54">
        <v>330</v>
      </c>
      <c r="AI4687" s="70">
        <f t="shared" si="968"/>
        <v>15.337</v>
      </c>
      <c r="AJ4687" s="71" t="s">
        <v>369</v>
      </c>
      <c r="AK4687" s="72">
        <f t="shared" si="969"/>
        <v>2.2645047633742106</v>
      </c>
      <c r="AL4687" s="73">
        <f t="shared" si="970"/>
        <v>2.2645047633742106</v>
      </c>
    </row>
    <row r="4688" spans="1:38" hidden="1">
      <c r="A4688" s="47" t="s">
        <v>304</v>
      </c>
      <c r="B4688" s="54" t="s">
        <v>40</v>
      </c>
      <c r="C4688" s="57">
        <v>40392</v>
      </c>
      <c r="D4688" s="49">
        <v>2010</v>
      </c>
      <c r="E4688" s="55">
        <v>0.4826388888888889</v>
      </c>
      <c r="F4688" s="55">
        <v>0.5</v>
      </c>
      <c r="G4688" s="55">
        <f t="shared" si="971"/>
        <v>1.7361111111111105E-2</v>
      </c>
      <c r="H4688" s="21">
        <v>2</v>
      </c>
      <c r="I4688" s="56">
        <v>2</v>
      </c>
      <c r="J4688" s="56">
        <v>2</v>
      </c>
      <c r="K4688" s="56">
        <v>2</v>
      </c>
      <c r="L4688" s="47" t="s">
        <v>61</v>
      </c>
      <c r="M4688" s="14" t="s">
        <v>62</v>
      </c>
      <c r="N4688" s="47">
        <v>1</v>
      </c>
      <c r="O4688" s="47">
        <f t="shared" si="959"/>
        <v>58.08</v>
      </c>
      <c r="P4688" s="52">
        <v>17.600000000000001</v>
      </c>
      <c r="Q4688" s="52">
        <f t="shared" si="960"/>
        <v>60.059999999999995</v>
      </c>
      <c r="R4688" s="21">
        <v>18.2</v>
      </c>
      <c r="S4688" s="21">
        <f t="shared" si="961"/>
        <v>60.059999999999995</v>
      </c>
      <c r="T4688" s="21">
        <v>18.2</v>
      </c>
      <c r="U4688" s="21" t="s">
        <v>43</v>
      </c>
      <c r="V4688" s="21" t="s">
        <v>43</v>
      </c>
      <c r="W4688" s="53">
        <v>27.891100000000002</v>
      </c>
      <c r="X4688" s="53">
        <v>-115.18862</v>
      </c>
      <c r="Y4688" s="67">
        <f t="shared" si="962"/>
        <v>55.400000000000006</v>
      </c>
      <c r="Z4688" s="56">
        <v>13</v>
      </c>
      <c r="AA4688" s="21">
        <v>8</v>
      </c>
      <c r="AB4688" s="54" t="s">
        <v>44</v>
      </c>
      <c r="AC4688" s="21">
        <v>7</v>
      </c>
      <c r="AD4688" s="51">
        <v>14</v>
      </c>
      <c r="AE4688" s="51">
        <v>1</v>
      </c>
      <c r="AF4688" s="21">
        <v>20</v>
      </c>
      <c r="AG4688" s="54">
        <v>330</v>
      </c>
      <c r="AI4688" s="70">
        <f t="shared" si="968"/>
        <v>11.083</v>
      </c>
      <c r="AJ4688" s="71" t="s">
        <v>369</v>
      </c>
      <c r="AK4688" s="72">
        <f t="shared" si="969"/>
        <v>1.1117350137621949</v>
      </c>
      <c r="AL4688" s="73">
        <f t="shared" si="970"/>
        <v>1.1117350137621949</v>
      </c>
    </row>
    <row r="4689" spans="1:38" hidden="1">
      <c r="A4689" s="47" t="s">
        <v>304</v>
      </c>
      <c r="B4689" s="54" t="s">
        <v>40</v>
      </c>
      <c r="C4689" s="57">
        <v>40392</v>
      </c>
      <c r="D4689" s="49">
        <v>2010</v>
      </c>
      <c r="E4689" s="55">
        <v>0.4826388888888889</v>
      </c>
      <c r="F4689" s="55">
        <v>0.5</v>
      </c>
      <c r="G4689" s="55">
        <f t="shared" si="971"/>
        <v>1.7361111111111105E-2</v>
      </c>
      <c r="H4689" s="21">
        <v>2</v>
      </c>
      <c r="I4689" s="56">
        <v>2</v>
      </c>
      <c r="J4689" s="56">
        <v>2</v>
      </c>
      <c r="K4689" s="56">
        <v>2</v>
      </c>
      <c r="L4689" s="47" t="s">
        <v>61</v>
      </c>
      <c r="M4689" s="14" t="s">
        <v>62</v>
      </c>
      <c r="N4689" s="47">
        <v>1</v>
      </c>
      <c r="O4689" s="47">
        <f t="shared" si="959"/>
        <v>58.08</v>
      </c>
      <c r="P4689" s="52">
        <v>17.600000000000001</v>
      </c>
      <c r="Q4689" s="52">
        <f t="shared" si="960"/>
        <v>60.059999999999995</v>
      </c>
      <c r="R4689" s="21">
        <v>18.2</v>
      </c>
      <c r="S4689" s="21">
        <f t="shared" si="961"/>
        <v>60.059999999999995</v>
      </c>
      <c r="T4689" s="21">
        <v>18.2</v>
      </c>
      <c r="U4689" s="21" t="s">
        <v>43</v>
      </c>
      <c r="V4689" s="21" t="s">
        <v>43</v>
      </c>
      <c r="W4689" s="53">
        <v>27.891100000000002</v>
      </c>
      <c r="X4689" s="53">
        <v>-115.18862</v>
      </c>
      <c r="Y4689" s="67">
        <f t="shared" si="962"/>
        <v>55.400000000000006</v>
      </c>
      <c r="Z4689" s="56">
        <v>13</v>
      </c>
      <c r="AA4689" s="21">
        <v>8</v>
      </c>
      <c r="AB4689" s="54" t="s">
        <v>44</v>
      </c>
      <c r="AC4689" s="21">
        <v>8</v>
      </c>
      <c r="AD4689" s="51">
        <v>18</v>
      </c>
      <c r="AE4689" s="51">
        <v>1</v>
      </c>
      <c r="AF4689" s="21">
        <v>20</v>
      </c>
      <c r="AG4689" s="54">
        <v>330</v>
      </c>
      <c r="AI4689" s="70">
        <f t="shared" si="968"/>
        <v>13.918999999999999</v>
      </c>
      <c r="AJ4689" s="71" t="s">
        <v>369</v>
      </c>
      <c r="AK4689" s="72">
        <f t="shared" si="969"/>
        <v>1.8310631406548505</v>
      </c>
      <c r="AL4689" s="73">
        <f t="shared" si="970"/>
        <v>1.8310631406548505</v>
      </c>
    </row>
    <row r="4690" spans="1:38" hidden="1">
      <c r="A4690" s="47" t="s">
        <v>304</v>
      </c>
      <c r="B4690" s="54" t="s">
        <v>40</v>
      </c>
      <c r="C4690" s="57">
        <v>40392</v>
      </c>
      <c r="D4690" s="49">
        <v>2010</v>
      </c>
      <c r="E4690" s="55">
        <v>0.4826388888888889</v>
      </c>
      <c r="F4690" s="55">
        <v>0.5</v>
      </c>
      <c r="G4690" s="55">
        <f t="shared" si="971"/>
        <v>1.7361111111111105E-2</v>
      </c>
      <c r="H4690" s="21">
        <v>2</v>
      </c>
      <c r="I4690" s="56">
        <v>2</v>
      </c>
      <c r="J4690" s="56">
        <v>2</v>
      </c>
      <c r="K4690" s="56">
        <v>2</v>
      </c>
      <c r="L4690" s="47" t="s">
        <v>61</v>
      </c>
      <c r="M4690" s="14" t="s">
        <v>62</v>
      </c>
      <c r="N4690" s="47">
        <v>1</v>
      </c>
      <c r="O4690" s="47">
        <f t="shared" si="959"/>
        <v>58.08</v>
      </c>
      <c r="P4690" s="52">
        <v>17.600000000000001</v>
      </c>
      <c r="Q4690" s="52">
        <f t="shared" si="960"/>
        <v>60.059999999999995</v>
      </c>
      <c r="R4690" s="21">
        <v>18.2</v>
      </c>
      <c r="S4690" s="21">
        <f t="shared" si="961"/>
        <v>60.059999999999995</v>
      </c>
      <c r="T4690" s="21">
        <v>18.2</v>
      </c>
      <c r="U4690" s="21" t="s">
        <v>43</v>
      </c>
      <c r="V4690" s="21" t="s">
        <v>43</v>
      </c>
      <c r="W4690" s="53">
        <v>27.891100000000002</v>
      </c>
      <c r="X4690" s="53">
        <v>-115.18862</v>
      </c>
      <c r="Y4690" s="67">
        <f t="shared" si="962"/>
        <v>55.400000000000006</v>
      </c>
      <c r="Z4690" s="56">
        <v>13</v>
      </c>
      <c r="AA4690" s="21">
        <v>8</v>
      </c>
      <c r="AB4690" s="54" t="s">
        <v>44</v>
      </c>
      <c r="AC4690" s="21">
        <v>9</v>
      </c>
      <c r="AD4690" s="51">
        <v>12</v>
      </c>
      <c r="AE4690" s="51">
        <v>1</v>
      </c>
      <c r="AF4690" s="21">
        <v>24</v>
      </c>
      <c r="AG4690" s="54">
        <v>330</v>
      </c>
      <c r="AI4690" s="70">
        <f t="shared" si="968"/>
        <v>9.6649999999999991</v>
      </c>
      <c r="AJ4690" s="71" t="s">
        <v>369</v>
      </c>
      <c r="AK4690" s="72">
        <f t="shared" si="969"/>
        <v>0.82374690124645178</v>
      </c>
      <c r="AL4690" s="73">
        <f t="shared" si="970"/>
        <v>0.82374690124645178</v>
      </c>
    </row>
    <row r="4691" spans="1:38" hidden="1">
      <c r="A4691" s="47" t="s">
        <v>304</v>
      </c>
      <c r="B4691" s="54" t="s">
        <v>40</v>
      </c>
      <c r="C4691" s="57">
        <v>40392</v>
      </c>
      <c r="D4691" s="49">
        <v>2010</v>
      </c>
      <c r="E4691" s="55">
        <v>0.4826388888888889</v>
      </c>
      <c r="F4691" s="55">
        <v>0.5</v>
      </c>
      <c r="G4691" s="55">
        <f t="shared" si="971"/>
        <v>1.7361111111111105E-2</v>
      </c>
      <c r="H4691" s="21">
        <v>2</v>
      </c>
      <c r="I4691" s="56">
        <v>2</v>
      </c>
      <c r="J4691" s="56">
        <v>2</v>
      </c>
      <c r="K4691" s="56">
        <v>2</v>
      </c>
      <c r="L4691" s="47" t="s">
        <v>61</v>
      </c>
      <c r="M4691" s="14" t="s">
        <v>62</v>
      </c>
      <c r="N4691" s="47">
        <v>1</v>
      </c>
      <c r="O4691" s="47">
        <f t="shared" si="959"/>
        <v>58.08</v>
      </c>
      <c r="P4691" s="52">
        <v>17.600000000000001</v>
      </c>
      <c r="Q4691" s="52">
        <f t="shared" si="960"/>
        <v>60.059999999999995</v>
      </c>
      <c r="R4691" s="21">
        <v>18.2</v>
      </c>
      <c r="S4691" s="21">
        <f t="shared" si="961"/>
        <v>60.059999999999995</v>
      </c>
      <c r="T4691" s="21">
        <v>18.2</v>
      </c>
      <c r="U4691" s="21" t="s">
        <v>43</v>
      </c>
      <c r="V4691" s="21" t="s">
        <v>43</v>
      </c>
      <c r="W4691" s="53">
        <v>27.891100000000002</v>
      </c>
      <c r="X4691" s="53">
        <v>-115.18862</v>
      </c>
      <c r="Y4691" s="67">
        <f t="shared" si="962"/>
        <v>55.400000000000006</v>
      </c>
      <c r="Z4691" s="56">
        <v>13</v>
      </c>
      <c r="AA4691" s="21">
        <v>8</v>
      </c>
      <c r="AB4691" s="54" t="s">
        <v>44</v>
      </c>
      <c r="AC4691" s="21">
        <v>9</v>
      </c>
      <c r="AD4691" s="51">
        <v>17</v>
      </c>
      <c r="AE4691" s="51">
        <v>1</v>
      </c>
      <c r="AF4691" s="21">
        <v>24</v>
      </c>
      <c r="AG4691" s="54">
        <v>330</v>
      </c>
      <c r="AI4691" s="70">
        <f t="shared" si="968"/>
        <v>13.209999999999999</v>
      </c>
      <c r="AJ4691" s="71" t="s">
        <v>369</v>
      </c>
      <c r="AK4691" s="72">
        <f t="shared" si="969"/>
        <v>1.6329725885917237</v>
      </c>
      <c r="AL4691" s="73">
        <f t="shared" si="970"/>
        <v>1.6329725885917237</v>
      </c>
    </row>
    <row r="4692" spans="1:38" hidden="1">
      <c r="A4692" s="47" t="s">
        <v>304</v>
      </c>
      <c r="B4692" s="54" t="s">
        <v>40</v>
      </c>
      <c r="C4692" s="57">
        <v>40392</v>
      </c>
      <c r="D4692" s="49">
        <v>2010</v>
      </c>
      <c r="E4692" s="55">
        <v>0.4826388888888889</v>
      </c>
      <c r="F4692" s="55">
        <v>0.5</v>
      </c>
      <c r="G4692" s="55">
        <f t="shared" si="971"/>
        <v>1.7361111111111105E-2</v>
      </c>
      <c r="H4692" s="21">
        <v>2</v>
      </c>
      <c r="I4692" s="56">
        <v>2</v>
      </c>
      <c r="J4692" s="56">
        <v>2</v>
      </c>
      <c r="K4692" s="56">
        <v>2</v>
      </c>
      <c r="L4692" s="47" t="s">
        <v>61</v>
      </c>
      <c r="M4692" s="14" t="s">
        <v>62</v>
      </c>
      <c r="N4692" s="47">
        <v>1</v>
      </c>
      <c r="O4692" s="47">
        <f t="shared" si="959"/>
        <v>58.08</v>
      </c>
      <c r="P4692" s="52">
        <v>17.600000000000001</v>
      </c>
      <c r="Q4692" s="52">
        <f t="shared" si="960"/>
        <v>60.059999999999995</v>
      </c>
      <c r="R4692" s="21">
        <v>18.2</v>
      </c>
      <c r="S4692" s="21">
        <f t="shared" si="961"/>
        <v>60.059999999999995</v>
      </c>
      <c r="T4692" s="21">
        <v>18.2</v>
      </c>
      <c r="U4692" s="21" t="s">
        <v>43</v>
      </c>
      <c r="V4692" s="21" t="s">
        <v>43</v>
      </c>
      <c r="W4692" s="53">
        <v>27.891100000000002</v>
      </c>
      <c r="X4692" s="53">
        <v>-115.18862</v>
      </c>
      <c r="Y4692" s="67">
        <f t="shared" si="962"/>
        <v>55.400000000000006</v>
      </c>
      <c r="Z4692" s="56">
        <v>13</v>
      </c>
      <c r="AA4692" s="21">
        <v>8</v>
      </c>
      <c r="AB4692" s="54" t="s">
        <v>44</v>
      </c>
      <c r="AC4692" s="21">
        <v>10</v>
      </c>
      <c r="AD4692" s="51">
        <v>17</v>
      </c>
      <c r="AE4692" s="51">
        <v>1</v>
      </c>
      <c r="AF4692" s="21">
        <v>26</v>
      </c>
      <c r="AG4692" s="54">
        <v>330</v>
      </c>
      <c r="AI4692" s="70">
        <f t="shared" si="968"/>
        <v>13.209999999999999</v>
      </c>
      <c r="AJ4692" s="71" t="s">
        <v>369</v>
      </c>
      <c r="AK4692" s="72">
        <f t="shared" si="969"/>
        <v>1.6329725885917237</v>
      </c>
      <c r="AL4692" s="73">
        <f t="shared" si="970"/>
        <v>1.6329725885917237</v>
      </c>
    </row>
    <row r="4693" spans="1:38" hidden="1">
      <c r="A4693" s="47" t="s">
        <v>304</v>
      </c>
      <c r="B4693" s="54" t="s">
        <v>40</v>
      </c>
      <c r="C4693" s="57">
        <v>40392</v>
      </c>
      <c r="D4693" s="49">
        <v>2010</v>
      </c>
      <c r="E4693" s="55">
        <v>0.4826388888888889</v>
      </c>
      <c r="F4693" s="55">
        <v>0.5</v>
      </c>
      <c r="G4693" s="55">
        <f t="shared" si="971"/>
        <v>1.7361111111111105E-2</v>
      </c>
      <c r="H4693" s="21">
        <v>2</v>
      </c>
      <c r="I4693" s="56">
        <v>2</v>
      </c>
      <c r="J4693" s="56">
        <v>2</v>
      </c>
      <c r="K4693" s="56">
        <v>2</v>
      </c>
      <c r="L4693" s="47" t="s">
        <v>61</v>
      </c>
      <c r="M4693" s="14" t="s">
        <v>62</v>
      </c>
      <c r="N4693" s="47">
        <v>1</v>
      </c>
      <c r="O4693" s="47">
        <f t="shared" si="959"/>
        <v>58.08</v>
      </c>
      <c r="P4693" s="52">
        <v>17.600000000000001</v>
      </c>
      <c r="Q4693" s="52">
        <f t="shared" si="960"/>
        <v>60.059999999999995</v>
      </c>
      <c r="R4693" s="21">
        <v>18.2</v>
      </c>
      <c r="S4693" s="21">
        <f t="shared" si="961"/>
        <v>60.059999999999995</v>
      </c>
      <c r="T4693" s="21">
        <v>18.2</v>
      </c>
      <c r="U4693" s="21" t="s">
        <v>43</v>
      </c>
      <c r="V4693" s="21" t="s">
        <v>43</v>
      </c>
      <c r="W4693" s="53">
        <v>27.891100000000002</v>
      </c>
      <c r="X4693" s="53">
        <v>-115.18862</v>
      </c>
      <c r="Y4693" s="67">
        <f t="shared" si="962"/>
        <v>55.400000000000006</v>
      </c>
      <c r="Z4693" s="56">
        <v>13</v>
      </c>
      <c r="AA4693" s="21">
        <v>8</v>
      </c>
      <c r="AB4693" s="54" t="s">
        <v>44</v>
      </c>
      <c r="AC4693" s="21">
        <v>10</v>
      </c>
      <c r="AD4693" s="58">
        <v>17</v>
      </c>
      <c r="AE4693" s="51">
        <v>1</v>
      </c>
      <c r="AF4693" s="21">
        <v>26</v>
      </c>
      <c r="AG4693" s="54">
        <v>330</v>
      </c>
      <c r="AI4693" s="70">
        <f t="shared" si="968"/>
        <v>13.209999999999999</v>
      </c>
      <c r="AJ4693" s="71" t="s">
        <v>369</v>
      </c>
      <c r="AK4693" s="72">
        <f t="shared" si="969"/>
        <v>1.6329725885917237</v>
      </c>
      <c r="AL4693" s="73">
        <f t="shared" si="970"/>
        <v>1.6329725885917237</v>
      </c>
    </row>
    <row r="4694" spans="1:38" hidden="1">
      <c r="A4694" s="47" t="s">
        <v>304</v>
      </c>
      <c r="B4694" s="54" t="s">
        <v>40</v>
      </c>
      <c r="C4694" s="57">
        <v>40392</v>
      </c>
      <c r="D4694" s="49">
        <v>2010</v>
      </c>
      <c r="E4694" s="55">
        <v>0.4826388888888889</v>
      </c>
      <c r="F4694" s="55">
        <v>0.5</v>
      </c>
      <c r="G4694" s="55">
        <f t="shared" si="971"/>
        <v>1.7361111111111105E-2</v>
      </c>
      <c r="H4694" s="21">
        <v>2</v>
      </c>
      <c r="I4694" s="56">
        <v>2</v>
      </c>
      <c r="J4694" s="56">
        <v>2</v>
      </c>
      <c r="K4694" s="56">
        <v>2</v>
      </c>
      <c r="L4694" s="47" t="s">
        <v>61</v>
      </c>
      <c r="M4694" s="14" t="s">
        <v>62</v>
      </c>
      <c r="N4694" s="47">
        <v>1</v>
      </c>
      <c r="O4694" s="47">
        <f t="shared" si="959"/>
        <v>58.08</v>
      </c>
      <c r="P4694" s="52">
        <v>17.600000000000001</v>
      </c>
      <c r="Q4694" s="52">
        <f t="shared" si="960"/>
        <v>60.059999999999995</v>
      </c>
      <c r="R4694" s="21">
        <v>18.2</v>
      </c>
      <c r="S4694" s="21">
        <f t="shared" si="961"/>
        <v>60.059999999999995</v>
      </c>
      <c r="T4694" s="21">
        <v>18.2</v>
      </c>
      <c r="U4694" s="21" t="s">
        <v>43</v>
      </c>
      <c r="V4694" s="21" t="s">
        <v>43</v>
      </c>
      <c r="W4694" s="53">
        <v>27.891100000000002</v>
      </c>
      <c r="X4694" s="53">
        <v>-115.18862</v>
      </c>
      <c r="Y4694" s="67">
        <f t="shared" si="962"/>
        <v>55.400000000000006</v>
      </c>
      <c r="Z4694" s="56">
        <v>13</v>
      </c>
      <c r="AA4694" s="21">
        <v>8</v>
      </c>
      <c r="AB4694" s="54" t="s">
        <v>44</v>
      </c>
      <c r="AC4694" s="21">
        <v>10</v>
      </c>
      <c r="AD4694" s="58">
        <v>20</v>
      </c>
      <c r="AE4694" s="51">
        <v>1</v>
      </c>
      <c r="AF4694" s="21">
        <v>26</v>
      </c>
      <c r="AG4694" s="54">
        <v>330</v>
      </c>
      <c r="AI4694" s="70">
        <f t="shared" si="968"/>
        <v>15.337</v>
      </c>
      <c r="AJ4694" s="71" t="s">
        <v>369</v>
      </c>
      <c r="AK4694" s="72">
        <f t="shared" si="969"/>
        <v>2.2645047633742106</v>
      </c>
      <c r="AL4694" s="73">
        <f t="shared" si="970"/>
        <v>2.2645047633742106</v>
      </c>
    </row>
    <row r="4695" spans="1:38" hidden="1">
      <c r="A4695" s="47" t="s">
        <v>305</v>
      </c>
      <c r="B4695" s="54" t="s">
        <v>178</v>
      </c>
      <c r="C4695" s="57">
        <v>40392</v>
      </c>
      <c r="D4695" s="49">
        <v>2010</v>
      </c>
      <c r="E4695" s="55">
        <v>0.40902777777777777</v>
      </c>
      <c r="F4695" s="55">
        <v>0.42777777777777781</v>
      </c>
      <c r="G4695" s="55">
        <f t="shared" si="971"/>
        <v>1.8750000000000044E-2</v>
      </c>
      <c r="H4695" s="21">
        <v>2</v>
      </c>
      <c r="I4695" s="56">
        <v>1</v>
      </c>
      <c r="J4695" s="56">
        <v>3</v>
      </c>
      <c r="K4695" s="56">
        <v>3</v>
      </c>
      <c r="L4695" s="47" t="s">
        <v>61</v>
      </c>
      <c r="M4695" s="14" t="s">
        <v>62</v>
      </c>
      <c r="N4695" s="47">
        <v>1</v>
      </c>
      <c r="O4695" s="47">
        <f t="shared" si="959"/>
        <v>58.08</v>
      </c>
      <c r="P4695" s="52">
        <v>17.600000000000001</v>
      </c>
      <c r="Q4695" s="52">
        <f t="shared" si="960"/>
        <v>60.059999999999995</v>
      </c>
      <c r="R4695" s="21">
        <v>18.2</v>
      </c>
      <c r="S4695" s="21">
        <f t="shared" si="961"/>
        <v>60.059999999999995</v>
      </c>
      <c r="T4695" s="21">
        <v>18.2</v>
      </c>
      <c r="U4695" s="21" t="s">
        <v>43</v>
      </c>
      <c r="V4695" s="21" t="s">
        <v>43</v>
      </c>
      <c r="W4695" s="53">
        <v>27.892160000000001</v>
      </c>
      <c r="X4695" s="53">
        <v>-115.18855000000001</v>
      </c>
      <c r="Y4695" s="67">
        <f t="shared" si="962"/>
        <v>57.2</v>
      </c>
      <c r="Z4695" s="56">
        <v>14</v>
      </c>
      <c r="AA4695" s="21">
        <v>8</v>
      </c>
      <c r="AB4695" s="54" t="s">
        <v>44</v>
      </c>
      <c r="AC4695" s="21">
        <v>1</v>
      </c>
      <c r="AD4695" s="58">
        <v>18</v>
      </c>
      <c r="AE4695" s="51">
        <v>1</v>
      </c>
      <c r="AF4695" s="21">
        <v>7</v>
      </c>
      <c r="AG4695" s="54">
        <v>120</v>
      </c>
      <c r="AI4695" s="70">
        <f t="shared" si="968"/>
        <v>13.918999999999999</v>
      </c>
      <c r="AJ4695" s="71" t="s">
        <v>369</v>
      </c>
      <c r="AK4695" s="72">
        <f t="shared" si="969"/>
        <v>1.8310631406548505</v>
      </c>
      <c r="AL4695" s="73">
        <f t="shared" si="970"/>
        <v>1.8310631406548505</v>
      </c>
    </row>
    <row r="4696" spans="1:38" hidden="1">
      <c r="A4696" s="47" t="s">
        <v>305</v>
      </c>
      <c r="B4696" s="54" t="s">
        <v>178</v>
      </c>
      <c r="C4696" s="57">
        <v>40392</v>
      </c>
      <c r="D4696" s="49">
        <v>2010</v>
      </c>
      <c r="E4696" s="55">
        <v>0.40902777777777777</v>
      </c>
      <c r="F4696" s="55">
        <v>0.42777777777777781</v>
      </c>
      <c r="G4696" s="55">
        <f t="shared" si="971"/>
        <v>1.8750000000000044E-2</v>
      </c>
      <c r="H4696" s="21">
        <v>2</v>
      </c>
      <c r="I4696" s="56">
        <v>1</v>
      </c>
      <c r="J4696" s="56">
        <v>3</v>
      </c>
      <c r="K4696" s="56">
        <v>3</v>
      </c>
      <c r="L4696" s="47" t="s">
        <v>61</v>
      </c>
      <c r="M4696" s="14" t="s">
        <v>62</v>
      </c>
      <c r="N4696" s="47">
        <v>1</v>
      </c>
      <c r="O4696" s="47">
        <f t="shared" si="959"/>
        <v>58.08</v>
      </c>
      <c r="P4696" s="52">
        <v>17.600000000000001</v>
      </c>
      <c r="Q4696" s="52">
        <f t="shared" si="960"/>
        <v>60.059999999999995</v>
      </c>
      <c r="R4696" s="21">
        <v>18.2</v>
      </c>
      <c r="S4696" s="21">
        <f t="shared" si="961"/>
        <v>60.059999999999995</v>
      </c>
      <c r="T4696" s="21">
        <v>18.2</v>
      </c>
      <c r="U4696" s="21" t="s">
        <v>43</v>
      </c>
      <c r="V4696" s="21" t="s">
        <v>43</v>
      </c>
      <c r="W4696" s="53">
        <v>27.892160000000001</v>
      </c>
      <c r="X4696" s="53">
        <v>-115.18855000000001</v>
      </c>
      <c r="Y4696" s="67">
        <f t="shared" si="962"/>
        <v>57.2</v>
      </c>
      <c r="Z4696" s="56">
        <v>14</v>
      </c>
      <c r="AA4696" s="21">
        <v>8</v>
      </c>
      <c r="AB4696" s="54" t="s">
        <v>44</v>
      </c>
      <c r="AC4696" s="21">
        <v>2</v>
      </c>
      <c r="AD4696" s="58">
        <v>19</v>
      </c>
      <c r="AE4696" s="51">
        <v>1</v>
      </c>
      <c r="AF4696" s="21">
        <v>11</v>
      </c>
      <c r="AG4696" s="54">
        <v>120</v>
      </c>
      <c r="AI4696" s="70">
        <f t="shared" si="968"/>
        <v>14.628</v>
      </c>
      <c r="AJ4696" s="71" t="s">
        <v>369</v>
      </c>
      <c r="AK4696" s="72">
        <f t="shared" si="969"/>
        <v>2.041534710262368</v>
      </c>
      <c r="AL4696" s="73">
        <f t="shared" si="970"/>
        <v>2.041534710262368</v>
      </c>
    </row>
    <row r="4697" spans="1:38" hidden="1">
      <c r="A4697" s="47" t="s">
        <v>305</v>
      </c>
      <c r="B4697" s="54" t="s">
        <v>178</v>
      </c>
      <c r="C4697" s="57">
        <v>40392</v>
      </c>
      <c r="D4697" s="49">
        <v>2010</v>
      </c>
      <c r="E4697" s="55">
        <v>0.40902777777777777</v>
      </c>
      <c r="F4697" s="55">
        <v>0.42777777777777781</v>
      </c>
      <c r="G4697" s="55">
        <f t="shared" si="971"/>
        <v>1.8750000000000044E-2</v>
      </c>
      <c r="H4697" s="21">
        <v>2</v>
      </c>
      <c r="I4697" s="56">
        <v>1</v>
      </c>
      <c r="J4697" s="56">
        <v>3</v>
      </c>
      <c r="K4697" s="56">
        <v>3</v>
      </c>
      <c r="L4697" s="47" t="s">
        <v>61</v>
      </c>
      <c r="M4697" s="14" t="s">
        <v>62</v>
      </c>
      <c r="N4697" s="47">
        <v>1</v>
      </c>
      <c r="O4697" s="47">
        <f t="shared" si="959"/>
        <v>58.08</v>
      </c>
      <c r="P4697" s="52">
        <v>17.600000000000001</v>
      </c>
      <c r="Q4697" s="52">
        <f t="shared" si="960"/>
        <v>60.059999999999995</v>
      </c>
      <c r="R4697" s="21">
        <v>18.2</v>
      </c>
      <c r="S4697" s="21">
        <f t="shared" si="961"/>
        <v>60.059999999999995</v>
      </c>
      <c r="T4697" s="21">
        <v>18.2</v>
      </c>
      <c r="U4697" s="21" t="s">
        <v>43</v>
      </c>
      <c r="V4697" s="21" t="s">
        <v>43</v>
      </c>
      <c r="W4697" s="53">
        <v>27.892160000000001</v>
      </c>
      <c r="X4697" s="53">
        <v>-115.18855000000001</v>
      </c>
      <c r="Y4697" s="67">
        <f t="shared" si="962"/>
        <v>57.2</v>
      </c>
      <c r="Z4697" s="56">
        <v>14</v>
      </c>
      <c r="AA4697" s="21">
        <v>8</v>
      </c>
      <c r="AB4697" s="54" t="s">
        <v>44</v>
      </c>
      <c r="AC4697" s="21">
        <v>2</v>
      </c>
      <c r="AD4697" s="58">
        <v>20</v>
      </c>
      <c r="AE4697" s="51">
        <v>1</v>
      </c>
      <c r="AF4697" s="21">
        <v>11</v>
      </c>
      <c r="AG4697" s="54">
        <v>120</v>
      </c>
      <c r="AI4697" s="70">
        <f t="shared" si="968"/>
        <v>15.337</v>
      </c>
      <c r="AJ4697" s="71" t="s">
        <v>369</v>
      </c>
      <c r="AK4697" s="72">
        <f t="shared" si="969"/>
        <v>2.2645047633742106</v>
      </c>
      <c r="AL4697" s="73">
        <f t="shared" si="970"/>
        <v>2.2645047633742106</v>
      </c>
    </row>
    <row r="4698" spans="1:38" hidden="1">
      <c r="A4698" s="47" t="s">
        <v>305</v>
      </c>
      <c r="B4698" s="54" t="s">
        <v>178</v>
      </c>
      <c r="C4698" s="57">
        <v>40392</v>
      </c>
      <c r="D4698" s="49">
        <v>2010</v>
      </c>
      <c r="E4698" s="55">
        <v>0.40902777777777777</v>
      </c>
      <c r="F4698" s="55">
        <v>0.42777777777777781</v>
      </c>
      <c r="G4698" s="55">
        <f t="shared" si="971"/>
        <v>1.8750000000000044E-2</v>
      </c>
      <c r="H4698" s="21">
        <v>2</v>
      </c>
      <c r="I4698" s="56">
        <v>1</v>
      </c>
      <c r="J4698" s="56">
        <v>3</v>
      </c>
      <c r="K4698" s="56">
        <v>3</v>
      </c>
      <c r="L4698" s="47" t="s">
        <v>61</v>
      </c>
      <c r="M4698" s="14" t="s">
        <v>62</v>
      </c>
      <c r="N4698" s="47">
        <v>1</v>
      </c>
      <c r="O4698" s="47">
        <f t="shared" si="959"/>
        <v>58.08</v>
      </c>
      <c r="P4698" s="52">
        <v>17.600000000000001</v>
      </c>
      <c r="Q4698" s="52">
        <f t="shared" si="960"/>
        <v>60.059999999999995</v>
      </c>
      <c r="R4698" s="21">
        <v>18.2</v>
      </c>
      <c r="S4698" s="21">
        <f t="shared" si="961"/>
        <v>60.059999999999995</v>
      </c>
      <c r="T4698" s="21">
        <v>18.2</v>
      </c>
      <c r="U4698" s="21" t="s">
        <v>43</v>
      </c>
      <c r="V4698" s="21" t="s">
        <v>43</v>
      </c>
      <c r="W4698" s="53">
        <v>27.892160000000001</v>
      </c>
      <c r="X4698" s="53">
        <v>-115.18855000000001</v>
      </c>
      <c r="Y4698" s="67">
        <f t="shared" si="962"/>
        <v>57.2</v>
      </c>
      <c r="Z4698" s="56">
        <v>14</v>
      </c>
      <c r="AA4698" s="21">
        <v>8</v>
      </c>
      <c r="AB4698" s="54" t="s">
        <v>44</v>
      </c>
      <c r="AC4698" s="21">
        <v>3</v>
      </c>
      <c r="AD4698" s="58">
        <v>18</v>
      </c>
      <c r="AE4698" s="51">
        <v>1</v>
      </c>
      <c r="AF4698" s="21">
        <v>17</v>
      </c>
      <c r="AG4698" s="54">
        <v>120</v>
      </c>
      <c r="AI4698" s="70">
        <f t="shared" si="968"/>
        <v>13.918999999999999</v>
      </c>
      <c r="AJ4698" s="71" t="s">
        <v>369</v>
      </c>
      <c r="AK4698" s="72">
        <f t="shared" si="969"/>
        <v>1.8310631406548505</v>
      </c>
      <c r="AL4698" s="73">
        <f t="shared" si="970"/>
        <v>1.8310631406548505</v>
      </c>
    </row>
    <row r="4699" spans="1:38" hidden="1">
      <c r="A4699" s="47" t="s">
        <v>305</v>
      </c>
      <c r="B4699" s="54" t="s">
        <v>178</v>
      </c>
      <c r="C4699" s="57">
        <v>40392</v>
      </c>
      <c r="D4699" s="49">
        <v>2010</v>
      </c>
      <c r="E4699" s="55">
        <v>0.40902777777777777</v>
      </c>
      <c r="F4699" s="55">
        <v>0.42777777777777781</v>
      </c>
      <c r="G4699" s="55">
        <f t="shared" si="971"/>
        <v>1.8750000000000044E-2</v>
      </c>
      <c r="H4699" s="21">
        <v>2</v>
      </c>
      <c r="I4699" s="56">
        <v>1</v>
      </c>
      <c r="J4699" s="56">
        <v>3</v>
      </c>
      <c r="K4699" s="56">
        <v>3</v>
      </c>
      <c r="L4699" s="47" t="s">
        <v>61</v>
      </c>
      <c r="M4699" s="14" t="s">
        <v>62</v>
      </c>
      <c r="N4699" s="47">
        <v>1</v>
      </c>
      <c r="O4699" s="47">
        <f t="shared" si="959"/>
        <v>58.08</v>
      </c>
      <c r="P4699" s="52">
        <v>17.600000000000001</v>
      </c>
      <c r="Q4699" s="52">
        <f t="shared" si="960"/>
        <v>60.059999999999995</v>
      </c>
      <c r="R4699" s="21">
        <v>18.2</v>
      </c>
      <c r="S4699" s="21">
        <f t="shared" si="961"/>
        <v>60.059999999999995</v>
      </c>
      <c r="T4699" s="21">
        <v>18.2</v>
      </c>
      <c r="U4699" s="21" t="s">
        <v>43</v>
      </c>
      <c r="V4699" s="21" t="s">
        <v>43</v>
      </c>
      <c r="W4699" s="53">
        <v>27.892160000000001</v>
      </c>
      <c r="X4699" s="53">
        <v>-115.18855000000001</v>
      </c>
      <c r="Y4699" s="67">
        <f t="shared" si="962"/>
        <v>57.2</v>
      </c>
      <c r="Z4699" s="56">
        <v>14</v>
      </c>
      <c r="AA4699" s="21">
        <v>8</v>
      </c>
      <c r="AB4699" s="54" t="s">
        <v>44</v>
      </c>
      <c r="AC4699" s="21">
        <v>3</v>
      </c>
      <c r="AD4699" s="58">
        <v>20</v>
      </c>
      <c r="AE4699" s="51">
        <v>1</v>
      </c>
      <c r="AF4699" s="21">
        <v>17</v>
      </c>
      <c r="AG4699" s="54">
        <v>120</v>
      </c>
      <c r="AI4699" s="70">
        <f t="shared" si="968"/>
        <v>15.337</v>
      </c>
      <c r="AJ4699" s="71" t="s">
        <v>369</v>
      </c>
      <c r="AK4699" s="72">
        <f t="shared" si="969"/>
        <v>2.2645047633742106</v>
      </c>
      <c r="AL4699" s="73">
        <f t="shared" si="970"/>
        <v>2.2645047633742106</v>
      </c>
    </row>
    <row r="4700" spans="1:38" hidden="1">
      <c r="A4700" s="47" t="s">
        <v>306</v>
      </c>
      <c r="B4700" s="54" t="s">
        <v>178</v>
      </c>
      <c r="C4700" s="57">
        <v>40392</v>
      </c>
      <c r="D4700" s="49">
        <v>2010</v>
      </c>
      <c r="E4700" s="55">
        <v>0.40902777777777777</v>
      </c>
      <c r="F4700" s="55">
        <v>0.42777777777777781</v>
      </c>
      <c r="G4700" s="55">
        <f t="shared" si="971"/>
        <v>1.8750000000000044E-2</v>
      </c>
      <c r="H4700" s="21">
        <v>2</v>
      </c>
      <c r="I4700" s="56">
        <v>1</v>
      </c>
      <c r="J4700" s="56">
        <v>3</v>
      </c>
      <c r="K4700" s="56">
        <v>3</v>
      </c>
      <c r="L4700" s="47" t="s">
        <v>61</v>
      </c>
      <c r="M4700" s="14" t="s">
        <v>62</v>
      </c>
      <c r="N4700" s="47">
        <v>1</v>
      </c>
      <c r="O4700" s="47">
        <f t="shared" si="959"/>
        <v>58.08</v>
      </c>
      <c r="P4700" s="52">
        <v>17.600000000000001</v>
      </c>
      <c r="Q4700" s="52">
        <f t="shared" si="960"/>
        <v>60.059999999999995</v>
      </c>
      <c r="R4700" s="21">
        <v>18.2</v>
      </c>
      <c r="S4700" s="21">
        <f t="shared" si="961"/>
        <v>60.059999999999995</v>
      </c>
      <c r="T4700" s="21">
        <v>18.2</v>
      </c>
      <c r="U4700" s="21" t="s">
        <v>43</v>
      </c>
      <c r="V4700" s="21" t="s">
        <v>43</v>
      </c>
      <c r="W4700" s="53">
        <v>27.892160000000001</v>
      </c>
      <c r="X4700" s="53">
        <v>-115.18855000000001</v>
      </c>
      <c r="Y4700" s="67">
        <f t="shared" si="962"/>
        <v>57.2</v>
      </c>
      <c r="Z4700" s="56">
        <v>14</v>
      </c>
      <c r="AA4700" s="21">
        <v>8</v>
      </c>
      <c r="AB4700" s="54" t="s">
        <v>46</v>
      </c>
      <c r="AC4700" s="21">
        <v>0</v>
      </c>
      <c r="AD4700" s="58">
        <v>0</v>
      </c>
      <c r="AE4700" s="51">
        <v>0</v>
      </c>
      <c r="AF4700" s="21"/>
      <c r="AG4700" s="54">
        <v>120</v>
      </c>
      <c r="AI4700" s="70">
        <f t="shared" ref="AI4700:AI4701" si="972">(0.748*AD4700)+1.2345</f>
        <v>1.2344999999999999</v>
      </c>
      <c r="AJ4700" s="74">
        <f t="shared" ref="AJ4700:AJ4701" si="973">((POWER(AI4700*10,3.36))*2.24)/100000</f>
        <v>0.10414971720920797</v>
      </c>
      <c r="AK4700" s="74">
        <f t="shared" ref="AK4700:AK4701" si="974">(0.0026*AJ4700)-0.61</f>
        <v>-0.6097292107352561</v>
      </c>
      <c r="AL4700" s="73">
        <f t="shared" ref="AL4700:AL4701" si="975">IF(AK4700&gt;0,AK4700:AK4700,0)</f>
        <v>0</v>
      </c>
    </row>
    <row r="4701" spans="1:38" hidden="1">
      <c r="A4701" s="47" t="s">
        <v>307</v>
      </c>
      <c r="B4701" s="54" t="s">
        <v>178</v>
      </c>
      <c r="C4701" s="57">
        <v>40392</v>
      </c>
      <c r="D4701" s="49">
        <v>2010</v>
      </c>
      <c r="E4701" s="55">
        <v>0.47083333333333338</v>
      </c>
      <c r="F4701" s="55">
        <v>0.49027777777777781</v>
      </c>
      <c r="G4701" s="55">
        <f t="shared" si="971"/>
        <v>1.9444444444444431E-2</v>
      </c>
      <c r="H4701" s="21">
        <v>2</v>
      </c>
      <c r="I4701" s="56">
        <v>2</v>
      </c>
      <c r="J4701" s="56">
        <v>4</v>
      </c>
      <c r="K4701" s="56">
        <v>4</v>
      </c>
      <c r="L4701" s="47" t="s">
        <v>61</v>
      </c>
      <c r="M4701" s="14" t="s">
        <v>62</v>
      </c>
      <c r="N4701" s="47">
        <v>1</v>
      </c>
      <c r="O4701" s="47">
        <f t="shared" si="959"/>
        <v>55.109999999999992</v>
      </c>
      <c r="P4701" s="52">
        <v>16.7</v>
      </c>
      <c r="Q4701" s="52">
        <f t="shared" si="960"/>
        <v>45.209999999999994</v>
      </c>
      <c r="R4701" s="21">
        <v>13.7</v>
      </c>
      <c r="S4701" s="21">
        <f t="shared" si="961"/>
        <v>55.109999999999992</v>
      </c>
      <c r="T4701" s="21">
        <v>16.7</v>
      </c>
      <c r="U4701" s="21" t="s">
        <v>43</v>
      </c>
      <c r="V4701" s="21" t="s">
        <v>43</v>
      </c>
      <c r="W4701" s="53">
        <v>27.891629999999999</v>
      </c>
      <c r="X4701" s="53">
        <v>-115.19119000000001</v>
      </c>
      <c r="Y4701" s="67">
        <f t="shared" si="962"/>
        <v>57.2</v>
      </c>
      <c r="Z4701" s="56">
        <v>14</v>
      </c>
      <c r="AA4701" s="21">
        <v>8</v>
      </c>
      <c r="AB4701" s="54" t="s">
        <v>46</v>
      </c>
      <c r="AC4701" s="21">
        <v>0</v>
      </c>
      <c r="AD4701" s="58">
        <v>0</v>
      </c>
      <c r="AE4701" s="51">
        <v>0</v>
      </c>
      <c r="AF4701" s="21"/>
      <c r="AG4701" s="54">
        <v>120</v>
      </c>
      <c r="AI4701" s="70">
        <f t="shared" si="972"/>
        <v>1.2344999999999999</v>
      </c>
      <c r="AJ4701" s="74">
        <f t="shared" si="973"/>
        <v>0.10414971720920797</v>
      </c>
      <c r="AK4701" s="74">
        <f t="shared" si="974"/>
        <v>-0.6097292107352561</v>
      </c>
      <c r="AL4701" s="73">
        <f t="shared" si="975"/>
        <v>0</v>
      </c>
    </row>
    <row r="4702" spans="1:38" hidden="1">
      <c r="A4702" s="47" t="s">
        <v>308</v>
      </c>
      <c r="B4702" s="54" t="s">
        <v>178</v>
      </c>
      <c r="C4702" s="57">
        <v>40392</v>
      </c>
      <c r="D4702" s="49">
        <v>2010</v>
      </c>
      <c r="E4702" s="55">
        <v>0.47083333333333338</v>
      </c>
      <c r="F4702" s="55">
        <v>0.49027777777777781</v>
      </c>
      <c r="G4702" s="55">
        <f t="shared" si="971"/>
        <v>1.9444444444444431E-2</v>
      </c>
      <c r="H4702" s="21">
        <v>2</v>
      </c>
      <c r="I4702" s="56">
        <v>2</v>
      </c>
      <c r="J4702" s="56">
        <v>4</v>
      </c>
      <c r="K4702" s="56">
        <v>4</v>
      </c>
      <c r="L4702" s="47" t="s">
        <v>61</v>
      </c>
      <c r="M4702" s="14" t="s">
        <v>62</v>
      </c>
      <c r="N4702" s="47">
        <v>1</v>
      </c>
      <c r="O4702" s="47">
        <f t="shared" si="959"/>
        <v>55.109999999999992</v>
      </c>
      <c r="P4702" s="52">
        <v>16.7</v>
      </c>
      <c r="Q4702" s="52">
        <f t="shared" si="960"/>
        <v>45.209999999999994</v>
      </c>
      <c r="R4702" s="21">
        <v>13.7</v>
      </c>
      <c r="S4702" s="21">
        <f t="shared" si="961"/>
        <v>55.109999999999992</v>
      </c>
      <c r="T4702" s="21">
        <v>16.7</v>
      </c>
      <c r="U4702" s="21" t="s">
        <v>43</v>
      </c>
      <c r="V4702" s="21" t="s">
        <v>43</v>
      </c>
      <c r="W4702" s="53">
        <v>27.891629999999999</v>
      </c>
      <c r="X4702" s="53">
        <v>-115.19119000000001</v>
      </c>
      <c r="Y4702" s="67">
        <f t="shared" si="962"/>
        <v>57.2</v>
      </c>
      <c r="Z4702" s="56">
        <v>14</v>
      </c>
      <c r="AA4702" s="21">
        <v>8</v>
      </c>
      <c r="AB4702" s="54" t="s">
        <v>44</v>
      </c>
      <c r="AC4702" s="21">
        <v>1</v>
      </c>
      <c r="AD4702" s="58">
        <v>15</v>
      </c>
      <c r="AE4702" s="51">
        <v>1</v>
      </c>
      <c r="AF4702" s="21">
        <v>3</v>
      </c>
      <c r="AG4702" s="54">
        <v>120</v>
      </c>
      <c r="AI4702" s="70">
        <f t="shared" ref="AI4702:AI4728" si="976">(0.709*AD4702)+1.157</f>
        <v>11.792</v>
      </c>
      <c r="AJ4702" s="71" t="s">
        <v>369</v>
      </c>
      <c r="AK4702" s="72">
        <f t="shared" ref="AK4702:AK4728" si="977">((POWER(AI4702*10,2.19))*0.037)/1000</f>
        <v>1.2734394051640829</v>
      </c>
      <c r="AL4702" s="73">
        <f t="shared" ref="AL4702:AL4728" si="978">((POWER(AI4702*10,2.19))*0.037)/1000</f>
        <v>1.2734394051640829</v>
      </c>
    </row>
    <row r="4703" spans="1:38" hidden="1">
      <c r="A4703" s="47" t="s">
        <v>308</v>
      </c>
      <c r="B4703" s="54" t="s">
        <v>178</v>
      </c>
      <c r="C4703" s="57">
        <v>40392</v>
      </c>
      <c r="D4703" s="49">
        <v>2010</v>
      </c>
      <c r="E4703" s="55">
        <v>0.47083333333333338</v>
      </c>
      <c r="F4703" s="55">
        <v>0.49027777777777781</v>
      </c>
      <c r="G4703" s="55">
        <f t="shared" si="971"/>
        <v>1.9444444444444431E-2</v>
      </c>
      <c r="H4703" s="21">
        <v>2</v>
      </c>
      <c r="I4703" s="56">
        <v>2</v>
      </c>
      <c r="J4703" s="56">
        <v>4</v>
      </c>
      <c r="K4703" s="56">
        <v>4</v>
      </c>
      <c r="L4703" s="47" t="s">
        <v>61</v>
      </c>
      <c r="M4703" s="14" t="s">
        <v>62</v>
      </c>
      <c r="N4703" s="47">
        <v>1</v>
      </c>
      <c r="O4703" s="47">
        <f t="shared" si="959"/>
        <v>55.109999999999992</v>
      </c>
      <c r="P4703" s="52">
        <v>16.7</v>
      </c>
      <c r="Q4703" s="52">
        <f t="shared" si="960"/>
        <v>45.209999999999994</v>
      </c>
      <c r="R4703" s="21">
        <v>13.7</v>
      </c>
      <c r="S4703" s="21">
        <f t="shared" si="961"/>
        <v>55.109999999999992</v>
      </c>
      <c r="T4703" s="21">
        <v>16.7</v>
      </c>
      <c r="U4703" s="21" t="s">
        <v>43</v>
      </c>
      <c r="V4703" s="21" t="s">
        <v>43</v>
      </c>
      <c r="W4703" s="53">
        <v>27.891629999999999</v>
      </c>
      <c r="X4703" s="53">
        <v>-115.19119000000001</v>
      </c>
      <c r="Y4703" s="67">
        <f t="shared" si="962"/>
        <v>57.2</v>
      </c>
      <c r="Z4703" s="56">
        <v>14</v>
      </c>
      <c r="AA4703" s="21">
        <v>8</v>
      </c>
      <c r="AB4703" s="54" t="s">
        <v>44</v>
      </c>
      <c r="AC4703" s="21">
        <v>2</v>
      </c>
      <c r="AD4703" s="58">
        <v>16</v>
      </c>
      <c r="AE4703" s="51">
        <v>1</v>
      </c>
      <c r="AF4703" s="21">
        <v>4</v>
      </c>
      <c r="AG4703" s="54">
        <v>120</v>
      </c>
      <c r="AI4703" s="70">
        <f t="shared" si="976"/>
        <v>12.500999999999999</v>
      </c>
      <c r="AJ4703" s="71" t="s">
        <v>369</v>
      </c>
      <c r="AK4703" s="72">
        <f t="shared" si="977"/>
        <v>1.4471406331162124</v>
      </c>
      <c r="AL4703" s="73">
        <f t="shared" si="978"/>
        <v>1.4471406331162124</v>
      </c>
    </row>
    <row r="4704" spans="1:38" hidden="1">
      <c r="A4704" s="47" t="s">
        <v>308</v>
      </c>
      <c r="B4704" s="54" t="s">
        <v>178</v>
      </c>
      <c r="C4704" s="57">
        <v>40392</v>
      </c>
      <c r="D4704" s="49">
        <v>2010</v>
      </c>
      <c r="E4704" s="55">
        <v>0.47083333333333338</v>
      </c>
      <c r="F4704" s="55">
        <v>0.49027777777777781</v>
      </c>
      <c r="G4704" s="55">
        <f t="shared" si="971"/>
        <v>1.9444444444444431E-2</v>
      </c>
      <c r="H4704" s="21">
        <v>2</v>
      </c>
      <c r="I4704" s="56">
        <v>2</v>
      </c>
      <c r="J4704" s="56">
        <v>4</v>
      </c>
      <c r="K4704" s="56">
        <v>4</v>
      </c>
      <c r="L4704" s="47" t="s">
        <v>61</v>
      </c>
      <c r="M4704" s="14" t="s">
        <v>62</v>
      </c>
      <c r="N4704" s="47">
        <v>1</v>
      </c>
      <c r="O4704" s="47">
        <f t="shared" si="959"/>
        <v>55.109999999999992</v>
      </c>
      <c r="P4704" s="52">
        <v>16.7</v>
      </c>
      <c r="Q4704" s="52">
        <f t="shared" si="960"/>
        <v>45.209999999999994</v>
      </c>
      <c r="R4704" s="21">
        <v>13.7</v>
      </c>
      <c r="S4704" s="21">
        <f t="shared" si="961"/>
        <v>55.109999999999992</v>
      </c>
      <c r="T4704" s="21">
        <v>16.7</v>
      </c>
      <c r="U4704" s="21" t="s">
        <v>43</v>
      </c>
      <c r="V4704" s="21" t="s">
        <v>43</v>
      </c>
      <c r="W4704" s="53">
        <v>27.891629999999999</v>
      </c>
      <c r="X4704" s="53">
        <v>-115.19119000000001</v>
      </c>
      <c r="Y4704" s="67">
        <f t="shared" si="962"/>
        <v>57.2</v>
      </c>
      <c r="Z4704" s="56">
        <v>14</v>
      </c>
      <c r="AA4704" s="21">
        <v>8</v>
      </c>
      <c r="AB4704" s="54" t="s">
        <v>44</v>
      </c>
      <c r="AC4704" s="21">
        <v>3</v>
      </c>
      <c r="AD4704" s="58">
        <v>18</v>
      </c>
      <c r="AE4704" s="51">
        <v>1</v>
      </c>
      <c r="AF4704" s="21">
        <v>7</v>
      </c>
      <c r="AG4704" s="54">
        <v>120</v>
      </c>
      <c r="AI4704" s="70">
        <f t="shared" si="976"/>
        <v>13.918999999999999</v>
      </c>
      <c r="AJ4704" s="71" t="s">
        <v>369</v>
      </c>
      <c r="AK4704" s="72">
        <f t="shared" si="977"/>
        <v>1.8310631406548505</v>
      </c>
      <c r="AL4704" s="73">
        <f t="shared" si="978"/>
        <v>1.8310631406548505</v>
      </c>
    </row>
    <row r="4705" spans="1:38" hidden="1">
      <c r="A4705" s="47" t="s">
        <v>308</v>
      </c>
      <c r="B4705" s="54" t="s">
        <v>178</v>
      </c>
      <c r="C4705" s="57">
        <v>40392</v>
      </c>
      <c r="D4705" s="49">
        <v>2010</v>
      </c>
      <c r="E4705" s="55">
        <v>0.47083333333333338</v>
      </c>
      <c r="F4705" s="55">
        <v>0.49027777777777781</v>
      </c>
      <c r="G4705" s="55">
        <f t="shared" si="971"/>
        <v>1.9444444444444431E-2</v>
      </c>
      <c r="H4705" s="21">
        <v>2</v>
      </c>
      <c r="I4705" s="56">
        <v>2</v>
      </c>
      <c r="J4705" s="56">
        <v>4</v>
      </c>
      <c r="K4705" s="56">
        <v>4</v>
      </c>
      <c r="L4705" s="47" t="s">
        <v>61</v>
      </c>
      <c r="M4705" s="14" t="s">
        <v>62</v>
      </c>
      <c r="N4705" s="47">
        <v>1</v>
      </c>
      <c r="O4705" s="47">
        <f t="shared" si="959"/>
        <v>55.109999999999992</v>
      </c>
      <c r="P4705" s="52">
        <v>16.7</v>
      </c>
      <c r="Q4705" s="52">
        <f t="shared" si="960"/>
        <v>45.209999999999994</v>
      </c>
      <c r="R4705" s="21">
        <v>13.7</v>
      </c>
      <c r="S4705" s="21">
        <f t="shared" si="961"/>
        <v>55.109999999999992</v>
      </c>
      <c r="T4705" s="21">
        <v>16.7</v>
      </c>
      <c r="U4705" s="21" t="s">
        <v>43</v>
      </c>
      <c r="V4705" s="21" t="s">
        <v>43</v>
      </c>
      <c r="W4705" s="53">
        <v>27.891629999999999</v>
      </c>
      <c r="X4705" s="53">
        <v>-115.19119000000001</v>
      </c>
      <c r="Y4705" s="67">
        <f t="shared" si="962"/>
        <v>57.2</v>
      </c>
      <c r="Z4705" s="56">
        <v>14</v>
      </c>
      <c r="AA4705" s="21">
        <v>8</v>
      </c>
      <c r="AB4705" s="54" t="s">
        <v>44</v>
      </c>
      <c r="AC4705" s="21">
        <v>3</v>
      </c>
      <c r="AD4705" s="58">
        <v>20</v>
      </c>
      <c r="AE4705" s="51">
        <v>1</v>
      </c>
      <c r="AF4705" s="21">
        <v>7</v>
      </c>
      <c r="AG4705" s="54">
        <v>120</v>
      </c>
      <c r="AI4705" s="70">
        <f t="shared" si="976"/>
        <v>15.337</v>
      </c>
      <c r="AJ4705" s="71" t="s">
        <v>369</v>
      </c>
      <c r="AK4705" s="72">
        <f t="shared" si="977"/>
        <v>2.2645047633742106</v>
      </c>
      <c r="AL4705" s="73">
        <f t="shared" si="978"/>
        <v>2.2645047633742106</v>
      </c>
    </row>
    <row r="4706" spans="1:38" hidden="1">
      <c r="A4706" s="47" t="s">
        <v>308</v>
      </c>
      <c r="B4706" s="54" t="s">
        <v>178</v>
      </c>
      <c r="C4706" s="57">
        <v>40392</v>
      </c>
      <c r="D4706" s="49">
        <v>2010</v>
      </c>
      <c r="E4706" s="55">
        <v>0.47083333333333338</v>
      </c>
      <c r="F4706" s="55">
        <v>0.49027777777777781</v>
      </c>
      <c r="G4706" s="55">
        <f t="shared" si="971"/>
        <v>1.9444444444444431E-2</v>
      </c>
      <c r="H4706" s="21">
        <v>2</v>
      </c>
      <c r="I4706" s="56">
        <v>2</v>
      </c>
      <c r="J4706" s="56">
        <v>4</v>
      </c>
      <c r="K4706" s="56">
        <v>4</v>
      </c>
      <c r="L4706" s="47" t="s">
        <v>61</v>
      </c>
      <c r="M4706" s="14" t="s">
        <v>62</v>
      </c>
      <c r="N4706" s="47">
        <v>1</v>
      </c>
      <c r="O4706" s="47">
        <f t="shared" si="959"/>
        <v>55.109999999999992</v>
      </c>
      <c r="P4706" s="52">
        <v>16.7</v>
      </c>
      <c r="Q4706" s="52">
        <f t="shared" si="960"/>
        <v>45.209999999999994</v>
      </c>
      <c r="R4706" s="21">
        <v>13.7</v>
      </c>
      <c r="S4706" s="21">
        <f t="shared" si="961"/>
        <v>55.109999999999992</v>
      </c>
      <c r="T4706" s="21">
        <v>16.7</v>
      </c>
      <c r="U4706" s="21" t="s">
        <v>43</v>
      </c>
      <c r="V4706" s="21" t="s">
        <v>43</v>
      </c>
      <c r="W4706" s="53">
        <v>27.891629999999999</v>
      </c>
      <c r="X4706" s="53">
        <v>-115.19119000000001</v>
      </c>
      <c r="Y4706" s="67">
        <f t="shared" si="962"/>
        <v>57.2</v>
      </c>
      <c r="Z4706" s="56">
        <v>14</v>
      </c>
      <c r="AA4706" s="21">
        <v>8</v>
      </c>
      <c r="AB4706" s="54" t="s">
        <v>44</v>
      </c>
      <c r="AC4706" s="21">
        <v>4</v>
      </c>
      <c r="AD4706" s="58">
        <v>21</v>
      </c>
      <c r="AE4706" s="51">
        <v>1</v>
      </c>
      <c r="AF4706" s="21">
        <v>8</v>
      </c>
      <c r="AG4706" s="54">
        <v>120</v>
      </c>
      <c r="AI4706" s="70">
        <f t="shared" si="976"/>
        <v>16.045999999999999</v>
      </c>
      <c r="AJ4706" s="71" t="s">
        <v>369</v>
      </c>
      <c r="AK4706" s="72">
        <f t="shared" si="977"/>
        <v>2.5000862380340183</v>
      </c>
      <c r="AL4706" s="73">
        <f t="shared" si="978"/>
        <v>2.5000862380340183</v>
      </c>
    </row>
    <row r="4707" spans="1:38" hidden="1">
      <c r="A4707" s="47" t="s">
        <v>308</v>
      </c>
      <c r="B4707" s="54" t="s">
        <v>178</v>
      </c>
      <c r="C4707" s="57">
        <v>40392</v>
      </c>
      <c r="D4707" s="49">
        <v>2010</v>
      </c>
      <c r="E4707" s="55">
        <v>0.47083333333333338</v>
      </c>
      <c r="F4707" s="55">
        <v>0.49027777777777781</v>
      </c>
      <c r="G4707" s="55">
        <f t="shared" si="971"/>
        <v>1.9444444444444431E-2</v>
      </c>
      <c r="H4707" s="21">
        <v>2</v>
      </c>
      <c r="I4707" s="56">
        <v>2</v>
      </c>
      <c r="J4707" s="56">
        <v>4</v>
      </c>
      <c r="K4707" s="56">
        <v>4</v>
      </c>
      <c r="L4707" s="47" t="s">
        <v>61</v>
      </c>
      <c r="M4707" s="14" t="s">
        <v>62</v>
      </c>
      <c r="N4707" s="47">
        <v>1</v>
      </c>
      <c r="O4707" s="47">
        <f t="shared" si="959"/>
        <v>55.109999999999992</v>
      </c>
      <c r="P4707" s="52">
        <v>16.7</v>
      </c>
      <c r="Q4707" s="52">
        <f t="shared" si="960"/>
        <v>45.209999999999994</v>
      </c>
      <c r="R4707" s="21">
        <v>13.7</v>
      </c>
      <c r="S4707" s="21">
        <f t="shared" si="961"/>
        <v>55.109999999999992</v>
      </c>
      <c r="T4707" s="21">
        <v>16.7</v>
      </c>
      <c r="U4707" s="21" t="s">
        <v>43</v>
      </c>
      <c r="V4707" s="21" t="s">
        <v>43</v>
      </c>
      <c r="W4707" s="53">
        <v>27.891629999999999</v>
      </c>
      <c r="X4707" s="53">
        <v>-115.19119000000001</v>
      </c>
      <c r="Y4707" s="67">
        <f t="shared" si="962"/>
        <v>57.2</v>
      </c>
      <c r="Z4707" s="56">
        <v>14</v>
      </c>
      <c r="AA4707" s="21">
        <v>8</v>
      </c>
      <c r="AB4707" s="54" t="s">
        <v>44</v>
      </c>
      <c r="AC4707" s="21">
        <v>5</v>
      </c>
      <c r="AD4707" s="58">
        <v>17</v>
      </c>
      <c r="AE4707" s="51">
        <v>1</v>
      </c>
      <c r="AF4707" s="21">
        <v>12</v>
      </c>
      <c r="AG4707" s="54">
        <v>120</v>
      </c>
      <c r="AI4707" s="70">
        <f t="shared" si="976"/>
        <v>13.209999999999999</v>
      </c>
      <c r="AJ4707" s="71" t="s">
        <v>369</v>
      </c>
      <c r="AK4707" s="72">
        <f t="shared" si="977"/>
        <v>1.6329725885917237</v>
      </c>
      <c r="AL4707" s="73">
        <f t="shared" si="978"/>
        <v>1.6329725885917237</v>
      </c>
    </row>
    <row r="4708" spans="1:38" hidden="1">
      <c r="A4708" s="47" t="s">
        <v>308</v>
      </c>
      <c r="B4708" s="54" t="s">
        <v>178</v>
      </c>
      <c r="C4708" s="57">
        <v>40392</v>
      </c>
      <c r="D4708" s="49">
        <v>2010</v>
      </c>
      <c r="E4708" s="55">
        <v>0.47083333333333338</v>
      </c>
      <c r="F4708" s="55">
        <v>0.49027777777777781</v>
      </c>
      <c r="G4708" s="55">
        <f t="shared" si="971"/>
        <v>1.9444444444444431E-2</v>
      </c>
      <c r="H4708" s="21">
        <v>2</v>
      </c>
      <c r="I4708" s="56">
        <v>2</v>
      </c>
      <c r="J4708" s="56">
        <v>4</v>
      </c>
      <c r="K4708" s="56">
        <v>4</v>
      </c>
      <c r="L4708" s="47" t="s">
        <v>61</v>
      </c>
      <c r="M4708" s="14" t="s">
        <v>62</v>
      </c>
      <c r="N4708" s="47">
        <v>1</v>
      </c>
      <c r="O4708" s="47">
        <f t="shared" si="959"/>
        <v>55.109999999999992</v>
      </c>
      <c r="P4708" s="52">
        <v>16.7</v>
      </c>
      <c r="Q4708" s="52">
        <f t="shared" si="960"/>
        <v>45.209999999999994</v>
      </c>
      <c r="R4708" s="21">
        <v>13.7</v>
      </c>
      <c r="S4708" s="21">
        <f t="shared" si="961"/>
        <v>55.109999999999992</v>
      </c>
      <c r="T4708" s="21">
        <v>16.7</v>
      </c>
      <c r="U4708" s="21" t="s">
        <v>43</v>
      </c>
      <c r="V4708" s="21" t="s">
        <v>43</v>
      </c>
      <c r="W4708" s="53">
        <v>27.891629999999999</v>
      </c>
      <c r="X4708" s="53">
        <v>-115.19119000000001</v>
      </c>
      <c r="Y4708" s="67">
        <f t="shared" si="962"/>
        <v>57.2</v>
      </c>
      <c r="Z4708" s="56">
        <v>14</v>
      </c>
      <c r="AA4708" s="21">
        <v>8</v>
      </c>
      <c r="AB4708" s="54" t="s">
        <v>44</v>
      </c>
      <c r="AC4708" s="21">
        <v>5</v>
      </c>
      <c r="AD4708" s="58">
        <v>19</v>
      </c>
      <c r="AE4708" s="51">
        <v>1</v>
      </c>
      <c r="AF4708" s="21">
        <v>12</v>
      </c>
      <c r="AG4708" s="54">
        <v>120</v>
      </c>
      <c r="AI4708" s="70">
        <f t="shared" si="976"/>
        <v>14.628</v>
      </c>
      <c r="AJ4708" s="71" t="s">
        <v>369</v>
      </c>
      <c r="AK4708" s="72">
        <f t="shared" si="977"/>
        <v>2.041534710262368</v>
      </c>
      <c r="AL4708" s="73">
        <f t="shared" si="978"/>
        <v>2.041534710262368</v>
      </c>
    </row>
    <row r="4709" spans="1:38" hidden="1">
      <c r="A4709" s="47" t="s">
        <v>308</v>
      </c>
      <c r="B4709" s="54" t="s">
        <v>178</v>
      </c>
      <c r="C4709" s="57">
        <v>40392</v>
      </c>
      <c r="D4709" s="49">
        <v>2010</v>
      </c>
      <c r="E4709" s="55">
        <v>0.47083333333333338</v>
      </c>
      <c r="F4709" s="55">
        <v>0.49027777777777781</v>
      </c>
      <c r="G4709" s="55">
        <f t="shared" si="971"/>
        <v>1.9444444444444431E-2</v>
      </c>
      <c r="H4709" s="21">
        <v>2</v>
      </c>
      <c r="I4709" s="56">
        <v>2</v>
      </c>
      <c r="J4709" s="56">
        <v>4</v>
      </c>
      <c r="K4709" s="56">
        <v>4</v>
      </c>
      <c r="L4709" s="47" t="s">
        <v>61</v>
      </c>
      <c r="M4709" s="14" t="s">
        <v>62</v>
      </c>
      <c r="N4709" s="47">
        <v>1</v>
      </c>
      <c r="O4709" s="47">
        <f t="shared" si="959"/>
        <v>55.109999999999992</v>
      </c>
      <c r="P4709" s="52">
        <v>16.7</v>
      </c>
      <c r="Q4709" s="52">
        <f t="shared" si="960"/>
        <v>45.209999999999994</v>
      </c>
      <c r="R4709" s="21">
        <v>13.7</v>
      </c>
      <c r="S4709" s="21">
        <f t="shared" si="961"/>
        <v>55.109999999999992</v>
      </c>
      <c r="T4709" s="21">
        <v>16.7</v>
      </c>
      <c r="U4709" s="21" t="s">
        <v>43</v>
      </c>
      <c r="V4709" s="21" t="s">
        <v>43</v>
      </c>
      <c r="W4709" s="53">
        <v>27.891629999999999</v>
      </c>
      <c r="X4709" s="53">
        <v>-115.19119000000001</v>
      </c>
      <c r="Y4709" s="67">
        <f t="shared" si="962"/>
        <v>57.2</v>
      </c>
      <c r="Z4709" s="56">
        <v>14</v>
      </c>
      <c r="AA4709" s="21">
        <v>8</v>
      </c>
      <c r="AB4709" s="54" t="s">
        <v>44</v>
      </c>
      <c r="AC4709" s="21">
        <v>5</v>
      </c>
      <c r="AD4709" s="58">
        <v>19</v>
      </c>
      <c r="AE4709" s="51">
        <v>1</v>
      </c>
      <c r="AF4709" s="21">
        <v>12</v>
      </c>
      <c r="AG4709" s="54">
        <v>120</v>
      </c>
      <c r="AI4709" s="70">
        <f t="shared" si="976"/>
        <v>14.628</v>
      </c>
      <c r="AJ4709" s="71" t="s">
        <v>369</v>
      </c>
      <c r="AK4709" s="72">
        <f t="shared" si="977"/>
        <v>2.041534710262368</v>
      </c>
      <c r="AL4709" s="73">
        <f t="shared" si="978"/>
        <v>2.041534710262368</v>
      </c>
    </row>
    <row r="4710" spans="1:38" hidden="1">
      <c r="A4710" s="47" t="s">
        <v>308</v>
      </c>
      <c r="B4710" s="54" t="s">
        <v>178</v>
      </c>
      <c r="C4710" s="57">
        <v>40392</v>
      </c>
      <c r="D4710" s="49">
        <v>2010</v>
      </c>
      <c r="E4710" s="55">
        <v>0.47083333333333338</v>
      </c>
      <c r="F4710" s="55">
        <v>0.49027777777777781</v>
      </c>
      <c r="G4710" s="55">
        <f t="shared" si="971"/>
        <v>1.9444444444444431E-2</v>
      </c>
      <c r="H4710" s="21">
        <v>2</v>
      </c>
      <c r="I4710" s="56">
        <v>2</v>
      </c>
      <c r="J4710" s="56">
        <v>4</v>
      </c>
      <c r="K4710" s="56">
        <v>4</v>
      </c>
      <c r="L4710" s="47" t="s">
        <v>61</v>
      </c>
      <c r="M4710" s="14" t="s">
        <v>62</v>
      </c>
      <c r="N4710" s="47">
        <v>1</v>
      </c>
      <c r="O4710" s="47">
        <f t="shared" si="959"/>
        <v>55.109999999999992</v>
      </c>
      <c r="P4710" s="52">
        <v>16.7</v>
      </c>
      <c r="Q4710" s="52">
        <f t="shared" si="960"/>
        <v>45.209999999999994</v>
      </c>
      <c r="R4710" s="21">
        <v>13.7</v>
      </c>
      <c r="S4710" s="21">
        <f t="shared" si="961"/>
        <v>55.109999999999992</v>
      </c>
      <c r="T4710" s="21">
        <v>16.7</v>
      </c>
      <c r="U4710" s="21" t="s">
        <v>43</v>
      </c>
      <c r="V4710" s="21" t="s">
        <v>43</v>
      </c>
      <c r="W4710" s="53">
        <v>27.891629999999999</v>
      </c>
      <c r="X4710" s="53">
        <v>-115.19119000000001</v>
      </c>
      <c r="Y4710" s="67">
        <f t="shared" si="962"/>
        <v>57.2</v>
      </c>
      <c r="Z4710" s="56">
        <v>14</v>
      </c>
      <c r="AA4710" s="21">
        <v>8</v>
      </c>
      <c r="AB4710" s="54" t="s">
        <v>44</v>
      </c>
      <c r="AC4710" s="21">
        <v>5</v>
      </c>
      <c r="AD4710" s="58">
        <v>21</v>
      </c>
      <c r="AE4710" s="51">
        <v>1</v>
      </c>
      <c r="AF4710" s="21">
        <v>12</v>
      </c>
      <c r="AG4710" s="54">
        <v>120</v>
      </c>
      <c r="AI4710" s="70">
        <f t="shared" si="976"/>
        <v>16.045999999999999</v>
      </c>
      <c r="AJ4710" s="71" t="s">
        <v>369</v>
      </c>
      <c r="AK4710" s="72">
        <f t="shared" si="977"/>
        <v>2.5000862380340183</v>
      </c>
      <c r="AL4710" s="73">
        <f t="shared" si="978"/>
        <v>2.5000862380340183</v>
      </c>
    </row>
    <row r="4711" spans="1:38" hidden="1">
      <c r="A4711" s="47" t="s">
        <v>308</v>
      </c>
      <c r="B4711" s="54" t="s">
        <v>178</v>
      </c>
      <c r="C4711" s="57">
        <v>40392</v>
      </c>
      <c r="D4711" s="49">
        <v>2010</v>
      </c>
      <c r="E4711" s="55">
        <v>0.47083333333333338</v>
      </c>
      <c r="F4711" s="55">
        <v>0.49027777777777781</v>
      </c>
      <c r="G4711" s="55">
        <f t="shared" si="971"/>
        <v>1.9444444444444431E-2</v>
      </c>
      <c r="H4711" s="21">
        <v>2</v>
      </c>
      <c r="I4711" s="56">
        <v>2</v>
      </c>
      <c r="J4711" s="56">
        <v>4</v>
      </c>
      <c r="K4711" s="56">
        <v>4</v>
      </c>
      <c r="L4711" s="47" t="s">
        <v>61</v>
      </c>
      <c r="M4711" s="14" t="s">
        <v>62</v>
      </c>
      <c r="N4711" s="47">
        <v>1</v>
      </c>
      <c r="O4711" s="47">
        <f t="shared" si="959"/>
        <v>55.109999999999992</v>
      </c>
      <c r="P4711" s="52">
        <v>16.7</v>
      </c>
      <c r="Q4711" s="52">
        <f t="shared" si="960"/>
        <v>45.209999999999994</v>
      </c>
      <c r="R4711" s="21">
        <v>13.7</v>
      </c>
      <c r="S4711" s="21">
        <f t="shared" si="961"/>
        <v>55.109999999999992</v>
      </c>
      <c r="T4711" s="21">
        <v>16.7</v>
      </c>
      <c r="U4711" s="21" t="s">
        <v>43</v>
      </c>
      <c r="V4711" s="21" t="s">
        <v>43</v>
      </c>
      <c r="W4711" s="53">
        <v>27.891629999999999</v>
      </c>
      <c r="X4711" s="53">
        <v>-115.19119000000001</v>
      </c>
      <c r="Y4711" s="67">
        <f t="shared" si="962"/>
        <v>57.2</v>
      </c>
      <c r="Z4711" s="56">
        <v>14</v>
      </c>
      <c r="AA4711" s="21">
        <v>8</v>
      </c>
      <c r="AB4711" s="54" t="s">
        <v>44</v>
      </c>
      <c r="AC4711" s="21">
        <v>6</v>
      </c>
      <c r="AD4711" s="58">
        <v>15</v>
      </c>
      <c r="AE4711" s="51">
        <v>1</v>
      </c>
      <c r="AF4711" s="21">
        <v>15</v>
      </c>
      <c r="AG4711" s="54">
        <v>120</v>
      </c>
      <c r="AI4711" s="70">
        <f t="shared" si="976"/>
        <v>11.792</v>
      </c>
      <c r="AJ4711" s="71" t="s">
        <v>369</v>
      </c>
      <c r="AK4711" s="72">
        <f t="shared" si="977"/>
        <v>1.2734394051640829</v>
      </c>
      <c r="AL4711" s="73">
        <f t="shared" si="978"/>
        <v>1.2734394051640829</v>
      </c>
    </row>
    <row r="4712" spans="1:38" hidden="1">
      <c r="A4712" s="47" t="s">
        <v>308</v>
      </c>
      <c r="B4712" s="54" t="s">
        <v>178</v>
      </c>
      <c r="C4712" s="57">
        <v>40392</v>
      </c>
      <c r="D4712" s="49">
        <v>2010</v>
      </c>
      <c r="E4712" s="55">
        <v>0.47083333333333338</v>
      </c>
      <c r="F4712" s="55">
        <v>0.49027777777777781</v>
      </c>
      <c r="G4712" s="55">
        <f t="shared" si="971"/>
        <v>1.9444444444444431E-2</v>
      </c>
      <c r="H4712" s="21">
        <v>2</v>
      </c>
      <c r="I4712" s="56">
        <v>2</v>
      </c>
      <c r="J4712" s="56">
        <v>4</v>
      </c>
      <c r="K4712" s="56">
        <v>4</v>
      </c>
      <c r="L4712" s="47" t="s">
        <v>61</v>
      </c>
      <c r="M4712" s="14" t="s">
        <v>62</v>
      </c>
      <c r="N4712" s="47">
        <v>1</v>
      </c>
      <c r="O4712" s="47">
        <f t="shared" si="959"/>
        <v>55.109999999999992</v>
      </c>
      <c r="P4712" s="52">
        <v>16.7</v>
      </c>
      <c r="Q4712" s="52">
        <f t="shared" si="960"/>
        <v>45.209999999999994</v>
      </c>
      <c r="R4712" s="21">
        <v>13.7</v>
      </c>
      <c r="S4712" s="21">
        <f t="shared" si="961"/>
        <v>55.109999999999992</v>
      </c>
      <c r="T4712" s="21">
        <v>16.7</v>
      </c>
      <c r="U4712" s="21" t="s">
        <v>43</v>
      </c>
      <c r="V4712" s="21" t="s">
        <v>43</v>
      </c>
      <c r="W4712" s="53">
        <v>27.891629999999999</v>
      </c>
      <c r="X4712" s="53">
        <v>-115.19119000000001</v>
      </c>
      <c r="Y4712" s="67">
        <f t="shared" si="962"/>
        <v>57.2</v>
      </c>
      <c r="Z4712" s="56">
        <v>14</v>
      </c>
      <c r="AA4712" s="21">
        <v>8</v>
      </c>
      <c r="AB4712" s="54" t="s">
        <v>44</v>
      </c>
      <c r="AC4712" s="21">
        <v>6</v>
      </c>
      <c r="AD4712" s="51">
        <v>20</v>
      </c>
      <c r="AE4712" s="51">
        <v>1</v>
      </c>
      <c r="AF4712" s="21">
        <v>15</v>
      </c>
      <c r="AG4712" s="54">
        <v>120</v>
      </c>
      <c r="AI4712" s="70">
        <f t="shared" si="976"/>
        <v>15.337</v>
      </c>
      <c r="AJ4712" s="71" t="s">
        <v>369</v>
      </c>
      <c r="AK4712" s="72">
        <f t="shared" si="977"/>
        <v>2.2645047633742106</v>
      </c>
      <c r="AL4712" s="73">
        <f t="shared" si="978"/>
        <v>2.2645047633742106</v>
      </c>
    </row>
    <row r="4713" spans="1:38" hidden="1">
      <c r="A4713" s="47" t="s">
        <v>308</v>
      </c>
      <c r="B4713" s="54" t="s">
        <v>178</v>
      </c>
      <c r="C4713" s="57">
        <v>40392</v>
      </c>
      <c r="D4713" s="49">
        <v>2010</v>
      </c>
      <c r="E4713" s="55">
        <v>0.47083333333333338</v>
      </c>
      <c r="F4713" s="55">
        <v>0.49027777777777781</v>
      </c>
      <c r="G4713" s="55">
        <f t="shared" si="971"/>
        <v>1.9444444444444431E-2</v>
      </c>
      <c r="H4713" s="21">
        <v>2</v>
      </c>
      <c r="I4713" s="56">
        <v>2</v>
      </c>
      <c r="J4713" s="56">
        <v>4</v>
      </c>
      <c r="K4713" s="56">
        <v>4</v>
      </c>
      <c r="L4713" s="47" t="s">
        <v>61</v>
      </c>
      <c r="M4713" s="14" t="s">
        <v>62</v>
      </c>
      <c r="N4713" s="47">
        <v>1</v>
      </c>
      <c r="O4713" s="47">
        <f t="shared" ref="O4713:O4776" si="979">P4713*3.3</f>
        <v>55.109999999999992</v>
      </c>
      <c r="P4713" s="52">
        <v>16.7</v>
      </c>
      <c r="Q4713" s="52">
        <f t="shared" ref="Q4713:Q4776" si="980">R4713*3.3</f>
        <v>45.209999999999994</v>
      </c>
      <c r="R4713" s="21">
        <v>13.7</v>
      </c>
      <c r="S4713" s="21">
        <f t="shared" ref="S4713:S4776" si="981">T4713*3.3</f>
        <v>55.109999999999992</v>
      </c>
      <c r="T4713" s="21">
        <v>16.7</v>
      </c>
      <c r="U4713" s="21" t="s">
        <v>43</v>
      </c>
      <c r="V4713" s="21" t="s">
        <v>43</v>
      </c>
      <c r="W4713" s="53">
        <v>27.891629999999999</v>
      </c>
      <c r="X4713" s="53">
        <v>-115.19119000000001</v>
      </c>
      <c r="Y4713" s="67">
        <f t="shared" ref="Y4713:Y4776" si="982">(Z4713*1.8)+32</f>
        <v>57.2</v>
      </c>
      <c r="Z4713" s="56">
        <v>14</v>
      </c>
      <c r="AA4713" s="21">
        <v>8</v>
      </c>
      <c r="AB4713" s="54" t="s">
        <v>44</v>
      </c>
      <c r="AC4713" s="21">
        <v>7</v>
      </c>
      <c r="AD4713" s="51">
        <v>15</v>
      </c>
      <c r="AE4713" s="51">
        <v>1</v>
      </c>
      <c r="AF4713" s="21">
        <v>17</v>
      </c>
      <c r="AG4713" s="54">
        <v>120</v>
      </c>
      <c r="AI4713" s="70">
        <f t="shared" si="976"/>
        <v>11.792</v>
      </c>
      <c r="AJ4713" s="71" t="s">
        <v>369</v>
      </c>
      <c r="AK4713" s="72">
        <f t="shared" si="977"/>
        <v>1.2734394051640829</v>
      </c>
      <c r="AL4713" s="73">
        <f t="shared" si="978"/>
        <v>1.2734394051640829</v>
      </c>
    </row>
    <row r="4714" spans="1:38" hidden="1">
      <c r="A4714" s="47" t="s">
        <v>308</v>
      </c>
      <c r="B4714" s="54" t="s">
        <v>178</v>
      </c>
      <c r="C4714" s="57">
        <v>40392</v>
      </c>
      <c r="D4714" s="49">
        <v>2010</v>
      </c>
      <c r="E4714" s="55">
        <v>0.47083333333333338</v>
      </c>
      <c r="F4714" s="55">
        <v>0.49027777777777781</v>
      </c>
      <c r="G4714" s="55">
        <f t="shared" si="971"/>
        <v>1.9444444444444431E-2</v>
      </c>
      <c r="H4714" s="21">
        <v>2</v>
      </c>
      <c r="I4714" s="56">
        <v>2</v>
      </c>
      <c r="J4714" s="56">
        <v>4</v>
      </c>
      <c r="K4714" s="56">
        <v>4</v>
      </c>
      <c r="L4714" s="47" t="s">
        <v>61</v>
      </c>
      <c r="M4714" s="14" t="s">
        <v>62</v>
      </c>
      <c r="N4714" s="47">
        <v>1</v>
      </c>
      <c r="O4714" s="47">
        <f t="shared" si="979"/>
        <v>55.109999999999992</v>
      </c>
      <c r="P4714" s="52">
        <v>16.7</v>
      </c>
      <c r="Q4714" s="52">
        <f t="shared" si="980"/>
        <v>45.209999999999994</v>
      </c>
      <c r="R4714" s="21">
        <v>13.7</v>
      </c>
      <c r="S4714" s="21">
        <f t="shared" si="981"/>
        <v>55.109999999999992</v>
      </c>
      <c r="T4714" s="21">
        <v>16.7</v>
      </c>
      <c r="U4714" s="21" t="s">
        <v>43</v>
      </c>
      <c r="V4714" s="21" t="s">
        <v>43</v>
      </c>
      <c r="W4714" s="53">
        <v>27.891629999999999</v>
      </c>
      <c r="X4714" s="53">
        <v>-115.19119000000001</v>
      </c>
      <c r="Y4714" s="67">
        <f t="shared" si="982"/>
        <v>57.2</v>
      </c>
      <c r="Z4714" s="56">
        <v>14</v>
      </c>
      <c r="AA4714" s="21">
        <v>8</v>
      </c>
      <c r="AB4714" s="54" t="s">
        <v>44</v>
      </c>
      <c r="AC4714" s="21">
        <v>7</v>
      </c>
      <c r="AD4714" s="51">
        <v>20</v>
      </c>
      <c r="AE4714" s="51">
        <v>1</v>
      </c>
      <c r="AF4714" s="21">
        <v>17</v>
      </c>
      <c r="AG4714" s="54">
        <v>120</v>
      </c>
      <c r="AI4714" s="70">
        <f t="shared" si="976"/>
        <v>15.337</v>
      </c>
      <c r="AJ4714" s="71" t="s">
        <v>369</v>
      </c>
      <c r="AK4714" s="72">
        <f t="shared" si="977"/>
        <v>2.2645047633742106</v>
      </c>
      <c r="AL4714" s="73">
        <f t="shared" si="978"/>
        <v>2.2645047633742106</v>
      </c>
    </row>
    <row r="4715" spans="1:38" hidden="1">
      <c r="A4715" s="47" t="s">
        <v>308</v>
      </c>
      <c r="B4715" s="54" t="s">
        <v>178</v>
      </c>
      <c r="C4715" s="57">
        <v>40392</v>
      </c>
      <c r="D4715" s="49">
        <v>2010</v>
      </c>
      <c r="E4715" s="55">
        <v>0.47083333333333338</v>
      </c>
      <c r="F4715" s="55">
        <v>0.49027777777777781</v>
      </c>
      <c r="G4715" s="55">
        <f t="shared" si="971"/>
        <v>1.9444444444444431E-2</v>
      </c>
      <c r="H4715" s="21">
        <v>2</v>
      </c>
      <c r="I4715" s="56">
        <v>2</v>
      </c>
      <c r="J4715" s="56">
        <v>4</v>
      </c>
      <c r="K4715" s="56">
        <v>4</v>
      </c>
      <c r="L4715" s="47" t="s">
        <v>61</v>
      </c>
      <c r="M4715" s="14" t="s">
        <v>62</v>
      </c>
      <c r="N4715" s="47">
        <v>1</v>
      </c>
      <c r="O4715" s="47">
        <f t="shared" si="979"/>
        <v>55.109999999999992</v>
      </c>
      <c r="P4715" s="52">
        <v>16.7</v>
      </c>
      <c r="Q4715" s="52">
        <f t="shared" si="980"/>
        <v>45.209999999999994</v>
      </c>
      <c r="R4715" s="21">
        <v>13.7</v>
      </c>
      <c r="S4715" s="21">
        <f t="shared" si="981"/>
        <v>55.109999999999992</v>
      </c>
      <c r="T4715" s="21">
        <v>16.7</v>
      </c>
      <c r="U4715" s="21" t="s">
        <v>43</v>
      </c>
      <c r="V4715" s="21" t="s">
        <v>43</v>
      </c>
      <c r="W4715" s="53">
        <v>27.891629999999999</v>
      </c>
      <c r="X4715" s="53">
        <v>-115.19119000000001</v>
      </c>
      <c r="Y4715" s="67">
        <f t="shared" si="982"/>
        <v>57.2</v>
      </c>
      <c r="Z4715" s="56">
        <v>14</v>
      </c>
      <c r="AA4715" s="21">
        <v>8</v>
      </c>
      <c r="AB4715" s="54" t="s">
        <v>44</v>
      </c>
      <c r="AC4715" s="21">
        <v>8</v>
      </c>
      <c r="AD4715" s="51">
        <v>16</v>
      </c>
      <c r="AE4715" s="51">
        <v>1</v>
      </c>
      <c r="AF4715" s="21">
        <v>19</v>
      </c>
      <c r="AG4715" s="54">
        <v>120</v>
      </c>
      <c r="AI4715" s="70">
        <f t="shared" si="976"/>
        <v>12.500999999999999</v>
      </c>
      <c r="AJ4715" s="71" t="s">
        <v>369</v>
      </c>
      <c r="AK4715" s="72">
        <f t="shared" si="977"/>
        <v>1.4471406331162124</v>
      </c>
      <c r="AL4715" s="73">
        <f t="shared" si="978"/>
        <v>1.4471406331162124</v>
      </c>
    </row>
    <row r="4716" spans="1:38" hidden="1">
      <c r="A4716" s="47" t="s">
        <v>308</v>
      </c>
      <c r="B4716" s="54" t="s">
        <v>178</v>
      </c>
      <c r="C4716" s="57">
        <v>40392</v>
      </c>
      <c r="D4716" s="49">
        <v>2010</v>
      </c>
      <c r="E4716" s="55">
        <v>0.47083333333333338</v>
      </c>
      <c r="F4716" s="55">
        <v>0.49027777777777781</v>
      </c>
      <c r="G4716" s="55">
        <f t="shared" si="971"/>
        <v>1.9444444444444431E-2</v>
      </c>
      <c r="H4716" s="21">
        <v>2</v>
      </c>
      <c r="I4716" s="56">
        <v>2</v>
      </c>
      <c r="J4716" s="56">
        <v>4</v>
      </c>
      <c r="K4716" s="56">
        <v>4</v>
      </c>
      <c r="L4716" s="47" t="s">
        <v>61</v>
      </c>
      <c r="M4716" s="14" t="s">
        <v>62</v>
      </c>
      <c r="N4716" s="47">
        <v>1</v>
      </c>
      <c r="O4716" s="47">
        <f t="shared" si="979"/>
        <v>55.109999999999992</v>
      </c>
      <c r="P4716" s="52">
        <v>16.7</v>
      </c>
      <c r="Q4716" s="52">
        <f t="shared" si="980"/>
        <v>45.209999999999994</v>
      </c>
      <c r="R4716" s="21">
        <v>13.7</v>
      </c>
      <c r="S4716" s="21">
        <f t="shared" si="981"/>
        <v>55.109999999999992</v>
      </c>
      <c r="T4716" s="21">
        <v>16.7</v>
      </c>
      <c r="U4716" s="21" t="s">
        <v>43</v>
      </c>
      <c r="V4716" s="21" t="s">
        <v>43</v>
      </c>
      <c r="W4716" s="53">
        <v>27.891629999999999</v>
      </c>
      <c r="X4716" s="53">
        <v>-115.19119000000001</v>
      </c>
      <c r="Y4716" s="67">
        <f t="shared" si="982"/>
        <v>57.2</v>
      </c>
      <c r="Z4716" s="56">
        <v>14</v>
      </c>
      <c r="AA4716" s="21">
        <v>8</v>
      </c>
      <c r="AB4716" s="54" t="s">
        <v>44</v>
      </c>
      <c r="AC4716" s="21">
        <v>8</v>
      </c>
      <c r="AD4716" s="58">
        <v>19</v>
      </c>
      <c r="AE4716" s="51">
        <v>1</v>
      </c>
      <c r="AF4716" s="21">
        <v>19</v>
      </c>
      <c r="AG4716" s="54">
        <v>120</v>
      </c>
      <c r="AI4716" s="70">
        <f t="shared" si="976"/>
        <v>14.628</v>
      </c>
      <c r="AJ4716" s="71" t="s">
        <v>369</v>
      </c>
      <c r="AK4716" s="72">
        <f t="shared" si="977"/>
        <v>2.041534710262368</v>
      </c>
      <c r="AL4716" s="73">
        <f t="shared" si="978"/>
        <v>2.041534710262368</v>
      </c>
    </row>
    <row r="4717" spans="1:38" hidden="1">
      <c r="A4717" s="47" t="s">
        <v>308</v>
      </c>
      <c r="B4717" s="54" t="s">
        <v>178</v>
      </c>
      <c r="C4717" s="57">
        <v>40392</v>
      </c>
      <c r="D4717" s="49">
        <v>2010</v>
      </c>
      <c r="E4717" s="55">
        <v>0.47083333333333338</v>
      </c>
      <c r="F4717" s="55">
        <v>0.49027777777777781</v>
      </c>
      <c r="G4717" s="55">
        <f t="shared" si="971"/>
        <v>1.9444444444444431E-2</v>
      </c>
      <c r="H4717" s="21">
        <v>2</v>
      </c>
      <c r="I4717" s="56">
        <v>2</v>
      </c>
      <c r="J4717" s="56">
        <v>4</v>
      </c>
      <c r="K4717" s="56">
        <v>4</v>
      </c>
      <c r="L4717" s="47" t="s">
        <v>61</v>
      </c>
      <c r="M4717" s="14" t="s">
        <v>62</v>
      </c>
      <c r="N4717" s="47">
        <v>1</v>
      </c>
      <c r="O4717" s="47">
        <f t="shared" si="979"/>
        <v>55.109999999999992</v>
      </c>
      <c r="P4717" s="52">
        <v>16.7</v>
      </c>
      <c r="Q4717" s="52">
        <f t="shared" si="980"/>
        <v>45.209999999999994</v>
      </c>
      <c r="R4717" s="21">
        <v>13.7</v>
      </c>
      <c r="S4717" s="21">
        <f t="shared" si="981"/>
        <v>55.109999999999992</v>
      </c>
      <c r="T4717" s="21">
        <v>16.7</v>
      </c>
      <c r="U4717" s="21" t="s">
        <v>43</v>
      </c>
      <c r="V4717" s="21" t="s">
        <v>43</v>
      </c>
      <c r="W4717" s="53">
        <v>27.891629999999999</v>
      </c>
      <c r="X4717" s="53">
        <v>-115.19119000000001</v>
      </c>
      <c r="Y4717" s="67">
        <f t="shared" si="982"/>
        <v>57.2</v>
      </c>
      <c r="Z4717" s="56">
        <v>14</v>
      </c>
      <c r="AA4717" s="21">
        <v>8</v>
      </c>
      <c r="AB4717" s="54" t="s">
        <v>44</v>
      </c>
      <c r="AC4717" s="21">
        <v>9</v>
      </c>
      <c r="AD4717" s="58">
        <v>21</v>
      </c>
      <c r="AE4717" s="51">
        <v>1</v>
      </c>
      <c r="AF4717" s="21">
        <v>21</v>
      </c>
      <c r="AG4717" s="54">
        <v>120</v>
      </c>
      <c r="AI4717" s="70">
        <f t="shared" si="976"/>
        <v>16.045999999999999</v>
      </c>
      <c r="AJ4717" s="71" t="s">
        <v>369</v>
      </c>
      <c r="AK4717" s="72">
        <f t="shared" si="977"/>
        <v>2.5000862380340183</v>
      </c>
      <c r="AL4717" s="73">
        <f t="shared" si="978"/>
        <v>2.5000862380340183</v>
      </c>
    </row>
    <row r="4718" spans="1:38" hidden="1">
      <c r="A4718" s="47" t="s">
        <v>309</v>
      </c>
      <c r="B4718" s="54" t="s">
        <v>40</v>
      </c>
      <c r="C4718" s="57">
        <v>40392</v>
      </c>
      <c r="D4718" s="49">
        <v>2010</v>
      </c>
      <c r="E4718" s="55">
        <v>0.53541666666666665</v>
      </c>
      <c r="F4718" s="55">
        <v>0.55763888888888891</v>
      </c>
      <c r="G4718" s="55">
        <f>F4718-E4718</f>
        <v>2.2222222222222254E-2</v>
      </c>
      <c r="H4718" s="21">
        <v>2</v>
      </c>
      <c r="I4718" s="56">
        <v>3</v>
      </c>
      <c r="J4718" s="56">
        <v>5</v>
      </c>
      <c r="K4718" s="56">
        <v>5</v>
      </c>
      <c r="L4718" s="47" t="s">
        <v>61</v>
      </c>
      <c r="M4718" s="14" t="s">
        <v>62</v>
      </c>
      <c r="N4718" s="47">
        <v>1</v>
      </c>
      <c r="O4718" s="47">
        <f t="shared" si="979"/>
        <v>19.799999999999997</v>
      </c>
      <c r="P4718" s="52">
        <v>6</v>
      </c>
      <c r="Q4718" s="52">
        <f t="shared" si="980"/>
        <v>16.5</v>
      </c>
      <c r="R4718" s="21">
        <v>5</v>
      </c>
      <c r="S4718" s="21">
        <f t="shared" si="981"/>
        <v>19.799999999999997</v>
      </c>
      <c r="T4718" s="21">
        <v>6</v>
      </c>
      <c r="U4718" s="21" t="s">
        <v>43</v>
      </c>
      <c r="V4718" s="21" t="s">
        <v>43</v>
      </c>
      <c r="W4718" s="53">
        <v>27.885670000000001</v>
      </c>
      <c r="X4718" s="53">
        <v>-115.18986</v>
      </c>
      <c r="Y4718" s="67">
        <f t="shared" si="982"/>
        <v>57.2</v>
      </c>
      <c r="Z4718" s="56">
        <v>14</v>
      </c>
      <c r="AA4718" s="21">
        <v>8</v>
      </c>
      <c r="AB4718" s="54" t="s">
        <v>44</v>
      </c>
      <c r="AC4718" s="21">
        <v>1</v>
      </c>
      <c r="AD4718" s="58">
        <v>17</v>
      </c>
      <c r="AE4718" s="51">
        <v>1</v>
      </c>
      <c r="AF4718" s="21">
        <v>10</v>
      </c>
      <c r="AG4718" s="54">
        <v>180</v>
      </c>
      <c r="AI4718" s="70">
        <f t="shared" si="976"/>
        <v>13.209999999999999</v>
      </c>
      <c r="AJ4718" s="71" t="s">
        <v>369</v>
      </c>
      <c r="AK4718" s="72">
        <f t="shared" si="977"/>
        <v>1.6329725885917237</v>
      </c>
      <c r="AL4718" s="73">
        <f t="shared" si="978"/>
        <v>1.6329725885917237</v>
      </c>
    </row>
    <row r="4719" spans="1:38" hidden="1">
      <c r="A4719" s="47" t="s">
        <v>309</v>
      </c>
      <c r="B4719" s="54" t="s">
        <v>40</v>
      </c>
      <c r="C4719" s="57">
        <v>40392</v>
      </c>
      <c r="D4719" s="49">
        <v>2010</v>
      </c>
      <c r="E4719" s="55">
        <v>0.53541666666666665</v>
      </c>
      <c r="F4719" s="55">
        <v>0.55763888888888891</v>
      </c>
      <c r="G4719" s="55">
        <f t="shared" ref="G4719:G4728" si="983">F4719-E4719</f>
        <v>2.2222222222222254E-2</v>
      </c>
      <c r="H4719" s="21">
        <v>2</v>
      </c>
      <c r="I4719" s="56">
        <v>3</v>
      </c>
      <c r="J4719" s="56">
        <v>5</v>
      </c>
      <c r="K4719" s="56">
        <v>5</v>
      </c>
      <c r="L4719" s="47" t="s">
        <v>61</v>
      </c>
      <c r="M4719" s="14" t="s">
        <v>62</v>
      </c>
      <c r="N4719" s="47">
        <v>1</v>
      </c>
      <c r="O4719" s="47">
        <f t="shared" si="979"/>
        <v>19.799999999999997</v>
      </c>
      <c r="P4719" s="52">
        <v>6</v>
      </c>
      <c r="Q4719" s="52">
        <f t="shared" si="980"/>
        <v>16.5</v>
      </c>
      <c r="R4719" s="21">
        <v>5</v>
      </c>
      <c r="S4719" s="21">
        <f t="shared" si="981"/>
        <v>19.799999999999997</v>
      </c>
      <c r="T4719" s="21">
        <v>6</v>
      </c>
      <c r="U4719" s="21" t="s">
        <v>43</v>
      </c>
      <c r="V4719" s="21" t="s">
        <v>43</v>
      </c>
      <c r="W4719" s="53">
        <v>27.885670000000001</v>
      </c>
      <c r="X4719" s="53">
        <v>-115.18986</v>
      </c>
      <c r="Y4719" s="67">
        <f t="shared" si="982"/>
        <v>57.2</v>
      </c>
      <c r="Z4719" s="56">
        <v>14</v>
      </c>
      <c r="AA4719" s="21">
        <v>8</v>
      </c>
      <c r="AB4719" s="54" t="s">
        <v>44</v>
      </c>
      <c r="AC4719" s="21">
        <v>2</v>
      </c>
      <c r="AD4719" s="58">
        <v>20</v>
      </c>
      <c r="AE4719" s="51">
        <v>1</v>
      </c>
      <c r="AF4719" s="21">
        <v>14</v>
      </c>
      <c r="AG4719" s="54">
        <v>180</v>
      </c>
      <c r="AI4719" s="70">
        <f t="shared" si="976"/>
        <v>15.337</v>
      </c>
      <c r="AJ4719" s="71" t="s">
        <v>369</v>
      </c>
      <c r="AK4719" s="72">
        <f t="shared" si="977"/>
        <v>2.2645047633742106</v>
      </c>
      <c r="AL4719" s="73">
        <f t="shared" si="978"/>
        <v>2.2645047633742106</v>
      </c>
    </row>
    <row r="4720" spans="1:38" hidden="1">
      <c r="A4720" s="47" t="s">
        <v>309</v>
      </c>
      <c r="B4720" s="54" t="s">
        <v>40</v>
      </c>
      <c r="C4720" s="57">
        <v>40392</v>
      </c>
      <c r="D4720" s="49">
        <v>2010</v>
      </c>
      <c r="E4720" s="55">
        <v>0.53541666666666665</v>
      </c>
      <c r="F4720" s="55">
        <v>0.55763888888888891</v>
      </c>
      <c r="G4720" s="55">
        <f t="shared" si="983"/>
        <v>2.2222222222222254E-2</v>
      </c>
      <c r="H4720" s="21">
        <v>2</v>
      </c>
      <c r="I4720" s="56">
        <v>3</v>
      </c>
      <c r="J4720" s="56">
        <v>5</v>
      </c>
      <c r="K4720" s="56">
        <v>5</v>
      </c>
      <c r="L4720" s="47" t="s">
        <v>61</v>
      </c>
      <c r="M4720" s="14" t="s">
        <v>62</v>
      </c>
      <c r="N4720" s="47">
        <v>1</v>
      </c>
      <c r="O4720" s="47">
        <f t="shared" si="979"/>
        <v>19.799999999999997</v>
      </c>
      <c r="P4720" s="52">
        <v>6</v>
      </c>
      <c r="Q4720" s="52">
        <f t="shared" si="980"/>
        <v>16.5</v>
      </c>
      <c r="R4720" s="21">
        <v>5</v>
      </c>
      <c r="S4720" s="21">
        <f t="shared" si="981"/>
        <v>19.799999999999997</v>
      </c>
      <c r="T4720" s="21">
        <v>6</v>
      </c>
      <c r="U4720" s="21" t="s">
        <v>43</v>
      </c>
      <c r="V4720" s="21" t="s">
        <v>43</v>
      </c>
      <c r="W4720" s="53">
        <v>27.885670000000001</v>
      </c>
      <c r="X4720" s="53">
        <v>-115.18986</v>
      </c>
      <c r="Y4720" s="67">
        <f t="shared" si="982"/>
        <v>57.2</v>
      </c>
      <c r="Z4720" s="56">
        <v>14</v>
      </c>
      <c r="AA4720" s="21">
        <v>8</v>
      </c>
      <c r="AB4720" s="54" t="s">
        <v>44</v>
      </c>
      <c r="AC4720" s="21">
        <v>3</v>
      </c>
      <c r="AD4720" s="51">
        <v>11</v>
      </c>
      <c r="AE4720" s="51">
        <v>1</v>
      </c>
      <c r="AF4720" s="21">
        <v>15</v>
      </c>
      <c r="AG4720" s="54">
        <v>180</v>
      </c>
      <c r="AI4720" s="70">
        <f t="shared" si="976"/>
        <v>8.9559999999999995</v>
      </c>
      <c r="AJ4720" s="71" t="s">
        <v>369</v>
      </c>
      <c r="AK4720" s="72">
        <f t="shared" si="977"/>
        <v>0.69715856935839871</v>
      </c>
      <c r="AL4720" s="73">
        <f t="shared" si="978"/>
        <v>0.69715856935839871</v>
      </c>
    </row>
    <row r="4721" spans="1:38" hidden="1">
      <c r="A4721" s="47" t="s">
        <v>309</v>
      </c>
      <c r="B4721" s="54" t="s">
        <v>40</v>
      </c>
      <c r="C4721" s="57">
        <v>40392</v>
      </c>
      <c r="D4721" s="49">
        <v>2010</v>
      </c>
      <c r="E4721" s="55">
        <v>0.53541666666666665</v>
      </c>
      <c r="F4721" s="55">
        <v>0.55763888888888891</v>
      </c>
      <c r="G4721" s="55">
        <f t="shared" si="983"/>
        <v>2.2222222222222254E-2</v>
      </c>
      <c r="H4721" s="21">
        <v>2</v>
      </c>
      <c r="I4721" s="56">
        <v>3</v>
      </c>
      <c r="J4721" s="56">
        <v>5</v>
      </c>
      <c r="K4721" s="56">
        <v>5</v>
      </c>
      <c r="L4721" s="47" t="s">
        <v>61</v>
      </c>
      <c r="M4721" s="14" t="s">
        <v>62</v>
      </c>
      <c r="N4721" s="47">
        <v>1</v>
      </c>
      <c r="O4721" s="47">
        <f t="shared" si="979"/>
        <v>19.799999999999997</v>
      </c>
      <c r="P4721" s="52">
        <v>6</v>
      </c>
      <c r="Q4721" s="52">
        <f t="shared" si="980"/>
        <v>16.5</v>
      </c>
      <c r="R4721" s="21">
        <v>5</v>
      </c>
      <c r="S4721" s="21">
        <f t="shared" si="981"/>
        <v>19.799999999999997</v>
      </c>
      <c r="T4721" s="21">
        <v>6</v>
      </c>
      <c r="U4721" s="21" t="s">
        <v>43</v>
      </c>
      <c r="V4721" s="21" t="s">
        <v>43</v>
      </c>
      <c r="W4721" s="53">
        <v>27.885670000000001</v>
      </c>
      <c r="X4721" s="53">
        <v>-115.18986</v>
      </c>
      <c r="Y4721" s="67">
        <f t="shared" si="982"/>
        <v>57.2</v>
      </c>
      <c r="Z4721" s="56">
        <v>14</v>
      </c>
      <c r="AA4721" s="21">
        <v>8</v>
      </c>
      <c r="AB4721" s="54" t="s">
        <v>44</v>
      </c>
      <c r="AC4721" s="21">
        <v>3</v>
      </c>
      <c r="AD4721" s="51">
        <v>13</v>
      </c>
      <c r="AE4721" s="51">
        <v>1</v>
      </c>
      <c r="AF4721" s="21">
        <v>15</v>
      </c>
      <c r="AG4721" s="54">
        <v>180</v>
      </c>
      <c r="AI4721" s="70">
        <f t="shared" si="976"/>
        <v>10.373999999999999</v>
      </c>
      <c r="AJ4721" s="71" t="s">
        <v>369</v>
      </c>
      <c r="AK4721" s="72">
        <f t="shared" si="977"/>
        <v>0.96188687250685145</v>
      </c>
      <c r="AL4721" s="73">
        <f t="shared" si="978"/>
        <v>0.96188687250685145</v>
      </c>
    </row>
    <row r="4722" spans="1:38" hidden="1">
      <c r="A4722" s="47" t="s">
        <v>309</v>
      </c>
      <c r="B4722" s="54" t="s">
        <v>40</v>
      </c>
      <c r="C4722" s="57">
        <v>40392</v>
      </c>
      <c r="D4722" s="49">
        <v>2010</v>
      </c>
      <c r="E4722" s="55">
        <v>0.53541666666666665</v>
      </c>
      <c r="F4722" s="55">
        <v>0.55763888888888891</v>
      </c>
      <c r="G4722" s="55">
        <f t="shared" si="983"/>
        <v>2.2222222222222254E-2</v>
      </c>
      <c r="H4722" s="21">
        <v>2</v>
      </c>
      <c r="I4722" s="56">
        <v>3</v>
      </c>
      <c r="J4722" s="56">
        <v>5</v>
      </c>
      <c r="K4722" s="56">
        <v>5</v>
      </c>
      <c r="L4722" s="47" t="s">
        <v>61</v>
      </c>
      <c r="M4722" s="14" t="s">
        <v>62</v>
      </c>
      <c r="N4722" s="47">
        <v>1</v>
      </c>
      <c r="O4722" s="47">
        <f t="shared" si="979"/>
        <v>19.799999999999997</v>
      </c>
      <c r="P4722" s="52">
        <v>6</v>
      </c>
      <c r="Q4722" s="52">
        <f t="shared" si="980"/>
        <v>16.5</v>
      </c>
      <c r="R4722" s="21">
        <v>5</v>
      </c>
      <c r="S4722" s="21">
        <f t="shared" si="981"/>
        <v>19.799999999999997</v>
      </c>
      <c r="T4722" s="21">
        <v>6</v>
      </c>
      <c r="U4722" s="21" t="s">
        <v>43</v>
      </c>
      <c r="V4722" s="21" t="s">
        <v>43</v>
      </c>
      <c r="W4722" s="53">
        <v>27.885670000000001</v>
      </c>
      <c r="X4722" s="53">
        <v>-115.18986</v>
      </c>
      <c r="Y4722" s="67">
        <f t="shared" si="982"/>
        <v>57.2</v>
      </c>
      <c r="Z4722" s="56">
        <v>14</v>
      </c>
      <c r="AA4722" s="21">
        <v>8</v>
      </c>
      <c r="AB4722" s="54" t="s">
        <v>44</v>
      </c>
      <c r="AC4722" s="21">
        <v>3</v>
      </c>
      <c r="AD4722" s="51">
        <v>15</v>
      </c>
      <c r="AE4722" s="51">
        <v>1</v>
      </c>
      <c r="AF4722" s="21">
        <v>15</v>
      </c>
      <c r="AG4722" s="54">
        <v>180</v>
      </c>
      <c r="AI4722" s="70">
        <f t="shared" si="976"/>
        <v>11.792</v>
      </c>
      <c r="AJ4722" s="71" t="s">
        <v>369</v>
      </c>
      <c r="AK4722" s="72">
        <f t="shared" si="977"/>
        <v>1.2734394051640829</v>
      </c>
      <c r="AL4722" s="73">
        <f t="shared" si="978"/>
        <v>1.2734394051640829</v>
      </c>
    </row>
    <row r="4723" spans="1:38" hidden="1">
      <c r="A4723" s="47" t="s">
        <v>309</v>
      </c>
      <c r="B4723" s="54" t="s">
        <v>40</v>
      </c>
      <c r="C4723" s="57">
        <v>40392</v>
      </c>
      <c r="D4723" s="49">
        <v>2010</v>
      </c>
      <c r="E4723" s="55">
        <v>0.53541666666666665</v>
      </c>
      <c r="F4723" s="55">
        <v>0.55763888888888891</v>
      </c>
      <c r="G4723" s="55">
        <f t="shared" si="983"/>
        <v>2.2222222222222254E-2</v>
      </c>
      <c r="H4723" s="21">
        <v>2</v>
      </c>
      <c r="I4723" s="56">
        <v>3</v>
      </c>
      <c r="J4723" s="56">
        <v>5</v>
      </c>
      <c r="K4723" s="56">
        <v>5</v>
      </c>
      <c r="L4723" s="47" t="s">
        <v>61</v>
      </c>
      <c r="M4723" s="14" t="s">
        <v>62</v>
      </c>
      <c r="N4723" s="47">
        <v>1</v>
      </c>
      <c r="O4723" s="47">
        <f t="shared" si="979"/>
        <v>19.799999999999997</v>
      </c>
      <c r="P4723" s="52">
        <v>6</v>
      </c>
      <c r="Q4723" s="52">
        <f t="shared" si="980"/>
        <v>16.5</v>
      </c>
      <c r="R4723" s="21">
        <v>5</v>
      </c>
      <c r="S4723" s="21">
        <f t="shared" si="981"/>
        <v>19.799999999999997</v>
      </c>
      <c r="T4723" s="21">
        <v>6</v>
      </c>
      <c r="U4723" s="21" t="s">
        <v>43</v>
      </c>
      <c r="V4723" s="21" t="s">
        <v>43</v>
      </c>
      <c r="W4723" s="53">
        <v>27.885670000000001</v>
      </c>
      <c r="X4723" s="53">
        <v>-115.18986</v>
      </c>
      <c r="Y4723" s="67">
        <f t="shared" si="982"/>
        <v>57.2</v>
      </c>
      <c r="Z4723" s="56">
        <v>14</v>
      </c>
      <c r="AA4723" s="21">
        <v>8</v>
      </c>
      <c r="AB4723" s="54" t="s">
        <v>44</v>
      </c>
      <c r="AC4723" s="21">
        <v>3</v>
      </c>
      <c r="AD4723" s="51">
        <v>15</v>
      </c>
      <c r="AE4723" s="51">
        <v>1</v>
      </c>
      <c r="AF4723" s="21">
        <v>15</v>
      </c>
      <c r="AG4723" s="54">
        <v>180</v>
      </c>
      <c r="AI4723" s="70">
        <f t="shared" si="976"/>
        <v>11.792</v>
      </c>
      <c r="AJ4723" s="71" t="s">
        <v>369</v>
      </c>
      <c r="AK4723" s="72">
        <f t="shared" si="977"/>
        <v>1.2734394051640829</v>
      </c>
      <c r="AL4723" s="73">
        <f t="shared" si="978"/>
        <v>1.2734394051640829</v>
      </c>
    </row>
    <row r="4724" spans="1:38" hidden="1">
      <c r="A4724" s="47" t="s">
        <v>309</v>
      </c>
      <c r="B4724" s="54" t="s">
        <v>40</v>
      </c>
      <c r="C4724" s="57">
        <v>40392</v>
      </c>
      <c r="D4724" s="49">
        <v>2010</v>
      </c>
      <c r="E4724" s="55">
        <v>0.53541666666666665</v>
      </c>
      <c r="F4724" s="55">
        <v>0.55763888888888891</v>
      </c>
      <c r="G4724" s="55">
        <f t="shared" si="983"/>
        <v>2.2222222222222254E-2</v>
      </c>
      <c r="H4724" s="21">
        <v>2</v>
      </c>
      <c r="I4724" s="56">
        <v>3</v>
      </c>
      <c r="J4724" s="56">
        <v>5</v>
      </c>
      <c r="K4724" s="56">
        <v>5</v>
      </c>
      <c r="L4724" s="47" t="s">
        <v>61</v>
      </c>
      <c r="M4724" s="14" t="s">
        <v>62</v>
      </c>
      <c r="N4724" s="47">
        <v>1</v>
      </c>
      <c r="O4724" s="47">
        <f t="shared" si="979"/>
        <v>19.799999999999997</v>
      </c>
      <c r="P4724" s="52">
        <v>6</v>
      </c>
      <c r="Q4724" s="52">
        <f t="shared" si="980"/>
        <v>16.5</v>
      </c>
      <c r="R4724" s="21">
        <v>5</v>
      </c>
      <c r="S4724" s="21">
        <f t="shared" si="981"/>
        <v>19.799999999999997</v>
      </c>
      <c r="T4724" s="21">
        <v>6</v>
      </c>
      <c r="U4724" s="21" t="s">
        <v>43</v>
      </c>
      <c r="V4724" s="21" t="s">
        <v>43</v>
      </c>
      <c r="W4724" s="53">
        <v>27.885670000000001</v>
      </c>
      <c r="X4724" s="53">
        <v>-115.18986</v>
      </c>
      <c r="Y4724" s="67">
        <f t="shared" si="982"/>
        <v>57.2</v>
      </c>
      <c r="Z4724" s="56">
        <v>14</v>
      </c>
      <c r="AA4724" s="21">
        <v>8</v>
      </c>
      <c r="AB4724" s="54" t="s">
        <v>44</v>
      </c>
      <c r="AC4724" s="21">
        <v>3</v>
      </c>
      <c r="AD4724" s="51">
        <v>15</v>
      </c>
      <c r="AE4724" s="51">
        <v>1</v>
      </c>
      <c r="AF4724" s="21">
        <v>15</v>
      </c>
      <c r="AG4724" s="54">
        <v>180</v>
      </c>
      <c r="AI4724" s="70">
        <f t="shared" si="976"/>
        <v>11.792</v>
      </c>
      <c r="AJ4724" s="71" t="s">
        <v>369</v>
      </c>
      <c r="AK4724" s="72">
        <f t="shared" si="977"/>
        <v>1.2734394051640829</v>
      </c>
      <c r="AL4724" s="73">
        <f t="shared" si="978"/>
        <v>1.2734394051640829</v>
      </c>
    </row>
    <row r="4725" spans="1:38" hidden="1">
      <c r="A4725" s="47" t="s">
        <v>309</v>
      </c>
      <c r="B4725" s="54" t="s">
        <v>40</v>
      </c>
      <c r="C4725" s="57">
        <v>40392</v>
      </c>
      <c r="D4725" s="49">
        <v>2010</v>
      </c>
      <c r="E4725" s="55">
        <v>0.53541666666666665</v>
      </c>
      <c r="F4725" s="55">
        <v>0.55763888888888891</v>
      </c>
      <c r="G4725" s="55">
        <f t="shared" si="983"/>
        <v>2.2222222222222254E-2</v>
      </c>
      <c r="H4725" s="21">
        <v>2</v>
      </c>
      <c r="I4725" s="56">
        <v>3</v>
      </c>
      <c r="J4725" s="56">
        <v>5</v>
      </c>
      <c r="K4725" s="56">
        <v>5</v>
      </c>
      <c r="L4725" s="47" t="s">
        <v>61</v>
      </c>
      <c r="M4725" s="14" t="s">
        <v>62</v>
      </c>
      <c r="N4725" s="47">
        <v>1</v>
      </c>
      <c r="O4725" s="47">
        <f t="shared" si="979"/>
        <v>19.799999999999997</v>
      </c>
      <c r="P4725" s="52">
        <v>6</v>
      </c>
      <c r="Q4725" s="52">
        <f t="shared" si="980"/>
        <v>16.5</v>
      </c>
      <c r="R4725" s="21">
        <v>5</v>
      </c>
      <c r="S4725" s="21">
        <f t="shared" si="981"/>
        <v>19.799999999999997</v>
      </c>
      <c r="T4725" s="21">
        <v>6</v>
      </c>
      <c r="U4725" s="21" t="s">
        <v>43</v>
      </c>
      <c r="V4725" s="21" t="s">
        <v>43</v>
      </c>
      <c r="W4725" s="53">
        <v>27.885670000000001</v>
      </c>
      <c r="X4725" s="53">
        <v>-115.18986</v>
      </c>
      <c r="Y4725" s="67">
        <f t="shared" si="982"/>
        <v>57.2</v>
      </c>
      <c r="Z4725" s="56">
        <v>14</v>
      </c>
      <c r="AA4725" s="21">
        <v>8</v>
      </c>
      <c r="AB4725" s="54" t="s">
        <v>44</v>
      </c>
      <c r="AC4725" s="21">
        <v>3</v>
      </c>
      <c r="AD4725" s="51">
        <v>17</v>
      </c>
      <c r="AE4725" s="51">
        <v>1</v>
      </c>
      <c r="AF4725" s="21">
        <v>15</v>
      </c>
      <c r="AG4725" s="54">
        <v>180</v>
      </c>
      <c r="AI4725" s="70">
        <f t="shared" si="976"/>
        <v>13.209999999999999</v>
      </c>
      <c r="AJ4725" s="71" t="s">
        <v>369</v>
      </c>
      <c r="AK4725" s="72">
        <f t="shared" si="977"/>
        <v>1.6329725885917237</v>
      </c>
      <c r="AL4725" s="73">
        <f t="shared" si="978"/>
        <v>1.6329725885917237</v>
      </c>
    </row>
    <row r="4726" spans="1:38" hidden="1">
      <c r="A4726" s="47" t="s">
        <v>309</v>
      </c>
      <c r="B4726" s="54" t="s">
        <v>40</v>
      </c>
      <c r="C4726" s="57">
        <v>40392</v>
      </c>
      <c r="D4726" s="49">
        <v>2010</v>
      </c>
      <c r="E4726" s="55">
        <v>0.53541666666666665</v>
      </c>
      <c r="F4726" s="55">
        <v>0.55763888888888891</v>
      </c>
      <c r="G4726" s="55">
        <f t="shared" si="983"/>
        <v>2.2222222222222254E-2</v>
      </c>
      <c r="H4726" s="21">
        <v>2</v>
      </c>
      <c r="I4726" s="56">
        <v>3</v>
      </c>
      <c r="J4726" s="56">
        <v>5</v>
      </c>
      <c r="K4726" s="56">
        <v>5</v>
      </c>
      <c r="L4726" s="47" t="s">
        <v>61</v>
      </c>
      <c r="M4726" s="14" t="s">
        <v>62</v>
      </c>
      <c r="N4726" s="47">
        <v>1</v>
      </c>
      <c r="O4726" s="47">
        <f t="shared" si="979"/>
        <v>19.799999999999997</v>
      </c>
      <c r="P4726" s="52">
        <v>6</v>
      </c>
      <c r="Q4726" s="52">
        <f t="shared" si="980"/>
        <v>16.5</v>
      </c>
      <c r="R4726" s="21">
        <v>5</v>
      </c>
      <c r="S4726" s="21">
        <f t="shared" si="981"/>
        <v>19.799999999999997</v>
      </c>
      <c r="T4726" s="21">
        <v>6</v>
      </c>
      <c r="U4726" s="21" t="s">
        <v>43</v>
      </c>
      <c r="V4726" s="21" t="s">
        <v>43</v>
      </c>
      <c r="W4726" s="53">
        <v>27.885670000000001</v>
      </c>
      <c r="X4726" s="53">
        <v>-115.18986</v>
      </c>
      <c r="Y4726" s="67">
        <f t="shared" si="982"/>
        <v>57.2</v>
      </c>
      <c r="Z4726" s="56">
        <v>14</v>
      </c>
      <c r="AA4726" s="21">
        <v>8</v>
      </c>
      <c r="AB4726" s="54" t="s">
        <v>44</v>
      </c>
      <c r="AC4726" s="21">
        <v>3</v>
      </c>
      <c r="AD4726" s="51">
        <v>17</v>
      </c>
      <c r="AE4726" s="51">
        <v>1</v>
      </c>
      <c r="AF4726" s="21">
        <v>15</v>
      </c>
      <c r="AG4726" s="54">
        <v>180</v>
      </c>
      <c r="AI4726" s="70">
        <f t="shared" si="976"/>
        <v>13.209999999999999</v>
      </c>
      <c r="AJ4726" s="71" t="s">
        <v>369</v>
      </c>
      <c r="AK4726" s="72">
        <f t="shared" si="977"/>
        <v>1.6329725885917237</v>
      </c>
      <c r="AL4726" s="73">
        <f t="shared" si="978"/>
        <v>1.6329725885917237</v>
      </c>
    </row>
    <row r="4727" spans="1:38" hidden="1">
      <c r="A4727" s="47" t="s">
        <v>309</v>
      </c>
      <c r="B4727" s="54" t="s">
        <v>40</v>
      </c>
      <c r="C4727" s="57">
        <v>40392</v>
      </c>
      <c r="D4727" s="49">
        <v>2010</v>
      </c>
      <c r="E4727" s="55">
        <v>0.53541666666666665</v>
      </c>
      <c r="F4727" s="55">
        <v>0.55763888888888891</v>
      </c>
      <c r="G4727" s="55">
        <f t="shared" si="983"/>
        <v>2.2222222222222254E-2</v>
      </c>
      <c r="H4727" s="21">
        <v>2</v>
      </c>
      <c r="I4727" s="56">
        <v>3</v>
      </c>
      <c r="J4727" s="56">
        <v>5</v>
      </c>
      <c r="K4727" s="56">
        <v>5</v>
      </c>
      <c r="L4727" s="47" t="s">
        <v>61</v>
      </c>
      <c r="M4727" s="14" t="s">
        <v>62</v>
      </c>
      <c r="N4727" s="47">
        <v>1</v>
      </c>
      <c r="O4727" s="47">
        <f t="shared" si="979"/>
        <v>19.799999999999997</v>
      </c>
      <c r="P4727" s="52">
        <v>6</v>
      </c>
      <c r="Q4727" s="52">
        <f t="shared" si="980"/>
        <v>16.5</v>
      </c>
      <c r="R4727" s="21">
        <v>5</v>
      </c>
      <c r="S4727" s="21">
        <f t="shared" si="981"/>
        <v>19.799999999999997</v>
      </c>
      <c r="T4727" s="21">
        <v>6</v>
      </c>
      <c r="U4727" s="21" t="s">
        <v>43</v>
      </c>
      <c r="V4727" s="21" t="s">
        <v>43</v>
      </c>
      <c r="W4727" s="53">
        <v>27.885670000000001</v>
      </c>
      <c r="X4727" s="53">
        <v>-115.18986</v>
      </c>
      <c r="Y4727" s="67">
        <f t="shared" si="982"/>
        <v>57.2</v>
      </c>
      <c r="Z4727" s="56">
        <v>14</v>
      </c>
      <c r="AA4727" s="21">
        <v>8</v>
      </c>
      <c r="AB4727" s="54" t="s">
        <v>44</v>
      </c>
      <c r="AC4727" s="21">
        <v>3</v>
      </c>
      <c r="AD4727" s="51">
        <v>20</v>
      </c>
      <c r="AE4727" s="51">
        <v>1</v>
      </c>
      <c r="AF4727" s="21">
        <v>15</v>
      </c>
      <c r="AG4727" s="54">
        <v>180</v>
      </c>
      <c r="AI4727" s="70">
        <f t="shared" si="976"/>
        <v>15.337</v>
      </c>
      <c r="AJ4727" s="71" t="s">
        <v>369</v>
      </c>
      <c r="AK4727" s="72">
        <f t="shared" si="977"/>
        <v>2.2645047633742106</v>
      </c>
      <c r="AL4727" s="73">
        <f t="shared" si="978"/>
        <v>2.2645047633742106</v>
      </c>
    </row>
    <row r="4728" spans="1:38" hidden="1">
      <c r="A4728" s="47" t="s">
        <v>309</v>
      </c>
      <c r="B4728" s="54" t="s">
        <v>40</v>
      </c>
      <c r="C4728" s="57">
        <v>40392</v>
      </c>
      <c r="D4728" s="49">
        <v>2010</v>
      </c>
      <c r="E4728" s="55">
        <v>0.53541666666666665</v>
      </c>
      <c r="F4728" s="55">
        <v>0.55763888888888891</v>
      </c>
      <c r="G4728" s="55">
        <f t="shared" si="983"/>
        <v>2.2222222222222254E-2</v>
      </c>
      <c r="H4728" s="21">
        <v>2</v>
      </c>
      <c r="I4728" s="56">
        <v>3</v>
      </c>
      <c r="J4728" s="56">
        <v>5</v>
      </c>
      <c r="K4728" s="56">
        <v>5</v>
      </c>
      <c r="L4728" s="47" t="s">
        <v>61</v>
      </c>
      <c r="M4728" s="14" t="s">
        <v>62</v>
      </c>
      <c r="N4728" s="47">
        <v>1</v>
      </c>
      <c r="O4728" s="47">
        <f t="shared" si="979"/>
        <v>19.799999999999997</v>
      </c>
      <c r="P4728" s="52">
        <v>6</v>
      </c>
      <c r="Q4728" s="52">
        <f t="shared" si="980"/>
        <v>16.5</v>
      </c>
      <c r="R4728" s="21">
        <v>5</v>
      </c>
      <c r="S4728" s="21">
        <f t="shared" si="981"/>
        <v>19.799999999999997</v>
      </c>
      <c r="T4728" s="21">
        <v>6</v>
      </c>
      <c r="U4728" s="21" t="s">
        <v>43</v>
      </c>
      <c r="V4728" s="21" t="s">
        <v>43</v>
      </c>
      <c r="W4728" s="53">
        <v>27.885670000000001</v>
      </c>
      <c r="X4728" s="53">
        <v>-115.18986</v>
      </c>
      <c r="Y4728" s="67">
        <f t="shared" si="982"/>
        <v>57.2</v>
      </c>
      <c r="Z4728" s="56">
        <v>14</v>
      </c>
      <c r="AA4728" s="21">
        <v>8</v>
      </c>
      <c r="AB4728" s="54" t="s">
        <v>44</v>
      </c>
      <c r="AC4728" s="21">
        <v>4</v>
      </c>
      <c r="AD4728" s="51">
        <v>17</v>
      </c>
      <c r="AE4728" s="51">
        <v>1</v>
      </c>
      <c r="AF4728" s="21">
        <v>17</v>
      </c>
      <c r="AG4728" s="54">
        <v>180</v>
      </c>
      <c r="AI4728" s="70">
        <f t="shared" si="976"/>
        <v>13.209999999999999</v>
      </c>
      <c r="AJ4728" s="71" t="s">
        <v>369</v>
      </c>
      <c r="AK4728" s="72">
        <f t="shared" si="977"/>
        <v>1.6329725885917237</v>
      </c>
      <c r="AL4728" s="73">
        <f t="shared" si="978"/>
        <v>1.6329725885917237</v>
      </c>
    </row>
    <row r="4729" spans="1:38" hidden="1">
      <c r="A4729" s="47" t="s">
        <v>310</v>
      </c>
      <c r="B4729" s="54" t="s">
        <v>40</v>
      </c>
      <c r="C4729" s="57">
        <v>40392</v>
      </c>
      <c r="D4729" s="49">
        <v>2010</v>
      </c>
      <c r="E4729" s="55">
        <v>0.53541666666666665</v>
      </c>
      <c r="F4729" s="55">
        <v>0.55763888888888891</v>
      </c>
      <c r="G4729" s="55">
        <f>F4729-E4729</f>
        <v>2.2222222222222254E-2</v>
      </c>
      <c r="H4729" s="21">
        <v>2</v>
      </c>
      <c r="I4729" s="56">
        <v>3</v>
      </c>
      <c r="J4729" s="56">
        <v>5</v>
      </c>
      <c r="K4729" s="56">
        <v>5</v>
      </c>
      <c r="L4729" s="47" t="s">
        <v>61</v>
      </c>
      <c r="M4729" s="14" t="s">
        <v>62</v>
      </c>
      <c r="N4729" s="47">
        <v>1</v>
      </c>
      <c r="O4729" s="47">
        <f t="shared" si="979"/>
        <v>19.799999999999997</v>
      </c>
      <c r="P4729" s="52">
        <v>6</v>
      </c>
      <c r="Q4729" s="52">
        <f t="shared" si="980"/>
        <v>16.5</v>
      </c>
      <c r="R4729" s="21">
        <v>5</v>
      </c>
      <c r="S4729" s="21">
        <f t="shared" si="981"/>
        <v>19.799999999999997</v>
      </c>
      <c r="T4729" s="21">
        <v>6</v>
      </c>
      <c r="U4729" s="21" t="s">
        <v>43</v>
      </c>
      <c r="V4729" s="21" t="s">
        <v>43</v>
      </c>
      <c r="W4729" s="53">
        <v>27.885670000000001</v>
      </c>
      <c r="X4729" s="53">
        <v>-115.18986</v>
      </c>
      <c r="Y4729" s="67">
        <f t="shared" si="982"/>
        <v>57.2</v>
      </c>
      <c r="Z4729" s="56">
        <v>14</v>
      </c>
      <c r="AA4729" s="21">
        <v>8</v>
      </c>
      <c r="AB4729" s="54" t="s">
        <v>46</v>
      </c>
      <c r="AC4729" s="21">
        <v>1</v>
      </c>
      <c r="AD4729" s="51">
        <v>17</v>
      </c>
      <c r="AE4729" s="51">
        <v>1</v>
      </c>
      <c r="AF4729" s="21">
        <v>5</v>
      </c>
      <c r="AG4729" s="54">
        <v>180</v>
      </c>
      <c r="AI4729" s="70">
        <f t="shared" ref="AI4729:AI4747" si="984">(0.748*AD4729)+1.2345</f>
        <v>13.9505</v>
      </c>
      <c r="AJ4729" s="74">
        <f t="shared" ref="AJ4729:AJ4747" si="985">((POWER(AI4729*10,3.36))*2.24)/100000</f>
        <v>359.80704047984557</v>
      </c>
      <c r="AK4729" s="74">
        <f t="shared" ref="AK4729:AK4747" si="986">(0.0026*AJ4729)-0.61</f>
        <v>0.32549830524759849</v>
      </c>
      <c r="AL4729" s="73">
        <f t="shared" ref="AL4729:AL4747" si="987">IF(AK4729&gt;0,AK4729:AK4729,0)</f>
        <v>0.32549830524759849</v>
      </c>
    </row>
    <row r="4730" spans="1:38" hidden="1">
      <c r="A4730" s="47" t="s">
        <v>310</v>
      </c>
      <c r="B4730" s="54" t="s">
        <v>40</v>
      </c>
      <c r="C4730" s="57">
        <v>40392</v>
      </c>
      <c r="D4730" s="49">
        <v>2010</v>
      </c>
      <c r="E4730" s="55">
        <v>0.53541666666666665</v>
      </c>
      <c r="F4730" s="55">
        <v>0.55763888888888891</v>
      </c>
      <c r="G4730" s="55">
        <f t="shared" ref="G4730:G4776" si="988">F4730-E4730</f>
        <v>2.2222222222222254E-2</v>
      </c>
      <c r="H4730" s="21">
        <v>2</v>
      </c>
      <c r="I4730" s="56">
        <v>3</v>
      </c>
      <c r="J4730" s="56">
        <v>5</v>
      </c>
      <c r="K4730" s="56">
        <v>5</v>
      </c>
      <c r="L4730" s="47" t="s">
        <v>61</v>
      </c>
      <c r="M4730" s="14" t="s">
        <v>62</v>
      </c>
      <c r="N4730" s="47">
        <v>1</v>
      </c>
      <c r="O4730" s="47">
        <f t="shared" si="979"/>
        <v>19.799999999999997</v>
      </c>
      <c r="P4730" s="52">
        <v>6</v>
      </c>
      <c r="Q4730" s="52">
        <f t="shared" si="980"/>
        <v>16.5</v>
      </c>
      <c r="R4730" s="21">
        <v>5</v>
      </c>
      <c r="S4730" s="21">
        <f t="shared" si="981"/>
        <v>19.799999999999997</v>
      </c>
      <c r="T4730" s="21">
        <v>6</v>
      </c>
      <c r="U4730" s="21" t="s">
        <v>43</v>
      </c>
      <c r="V4730" s="21" t="s">
        <v>43</v>
      </c>
      <c r="W4730" s="53">
        <v>27.885670000000001</v>
      </c>
      <c r="X4730" s="53">
        <v>-115.18986</v>
      </c>
      <c r="Y4730" s="67">
        <f t="shared" si="982"/>
        <v>57.2</v>
      </c>
      <c r="Z4730" s="56">
        <v>14</v>
      </c>
      <c r="AA4730" s="21">
        <v>8</v>
      </c>
      <c r="AB4730" s="54" t="s">
        <v>46</v>
      </c>
      <c r="AC4730" s="21">
        <v>1</v>
      </c>
      <c r="AD4730" s="58">
        <v>23</v>
      </c>
      <c r="AE4730" s="51">
        <v>1</v>
      </c>
      <c r="AF4730" s="21">
        <v>5</v>
      </c>
      <c r="AG4730" s="54">
        <v>180</v>
      </c>
      <c r="AI4730" s="70">
        <f t="shared" si="984"/>
        <v>18.438500000000001</v>
      </c>
      <c r="AJ4730" s="74">
        <f t="shared" si="985"/>
        <v>918.51444961025391</v>
      </c>
      <c r="AK4730" s="74">
        <f t="shared" si="986"/>
        <v>1.7781375689866601</v>
      </c>
      <c r="AL4730" s="73">
        <f t="shared" si="987"/>
        <v>1.7781375689866601</v>
      </c>
    </row>
    <row r="4731" spans="1:38" hidden="1">
      <c r="A4731" s="47" t="s">
        <v>310</v>
      </c>
      <c r="B4731" s="54" t="s">
        <v>40</v>
      </c>
      <c r="C4731" s="57">
        <v>40392</v>
      </c>
      <c r="D4731" s="49">
        <v>2010</v>
      </c>
      <c r="E4731" s="55">
        <v>0.53541666666666665</v>
      </c>
      <c r="F4731" s="55">
        <v>0.55763888888888891</v>
      </c>
      <c r="G4731" s="55">
        <f t="shared" si="988"/>
        <v>2.2222222222222254E-2</v>
      </c>
      <c r="H4731" s="21">
        <v>2</v>
      </c>
      <c r="I4731" s="56">
        <v>3</v>
      </c>
      <c r="J4731" s="56">
        <v>5</v>
      </c>
      <c r="K4731" s="56">
        <v>5</v>
      </c>
      <c r="L4731" s="47" t="s">
        <v>61</v>
      </c>
      <c r="M4731" s="14" t="s">
        <v>62</v>
      </c>
      <c r="N4731" s="47">
        <v>1</v>
      </c>
      <c r="O4731" s="47">
        <f t="shared" si="979"/>
        <v>19.799999999999997</v>
      </c>
      <c r="P4731" s="52">
        <v>6</v>
      </c>
      <c r="Q4731" s="52">
        <f t="shared" si="980"/>
        <v>16.5</v>
      </c>
      <c r="R4731" s="21">
        <v>5</v>
      </c>
      <c r="S4731" s="21">
        <f t="shared" si="981"/>
        <v>19.799999999999997</v>
      </c>
      <c r="T4731" s="21">
        <v>6</v>
      </c>
      <c r="U4731" s="21" t="s">
        <v>43</v>
      </c>
      <c r="V4731" s="21" t="s">
        <v>43</v>
      </c>
      <c r="W4731" s="53">
        <v>27.885670000000001</v>
      </c>
      <c r="X4731" s="53">
        <v>-115.18986</v>
      </c>
      <c r="Y4731" s="67">
        <f t="shared" si="982"/>
        <v>57.2</v>
      </c>
      <c r="Z4731" s="56">
        <v>14</v>
      </c>
      <c r="AA4731" s="21">
        <v>8</v>
      </c>
      <c r="AB4731" s="54" t="s">
        <v>46</v>
      </c>
      <c r="AC4731" s="21">
        <v>1</v>
      </c>
      <c r="AD4731" s="58">
        <v>24</v>
      </c>
      <c r="AE4731" s="51">
        <v>1</v>
      </c>
      <c r="AF4731" s="21">
        <v>5</v>
      </c>
      <c r="AG4731" s="54">
        <v>180</v>
      </c>
      <c r="AI4731" s="70">
        <f t="shared" si="984"/>
        <v>19.186499999999999</v>
      </c>
      <c r="AJ4731" s="74">
        <f t="shared" si="985"/>
        <v>1049.8173965226345</v>
      </c>
      <c r="AK4731" s="74">
        <f t="shared" si="986"/>
        <v>2.1195252309588497</v>
      </c>
      <c r="AL4731" s="73">
        <f t="shared" si="987"/>
        <v>2.1195252309588497</v>
      </c>
    </row>
    <row r="4732" spans="1:38" hidden="1">
      <c r="A4732" s="47" t="s">
        <v>310</v>
      </c>
      <c r="B4732" s="54" t="s">
        <v>40</v>
      </c>
      <c r="C4732" s="57">
        <v>40392</v>
      </c>
      <c r="D4732" s="49">
        <v>2010</v>
      </c>
      <c r="E4732" s="55">
        <v>0.53541666666666665</v>
      </c>
      <c r="F4732" s="55">
        <v>0.55763888888888891</v>
      </c>
      <c r="G4732" s="55">
        <f t="shared" si="988"/>
        <v>2.2222222222222254E-2</v>
      </c>
      <c r="H4732" s="21">
        <v>2</v>
      </c>
      <c r="I4732" s="56">
        <v>3</v>
      </c>
      <c r="J4732" s="56">
        <v>5</v>
      </c>
      <c r="K4732" s="56">
        <v>5</v>
      </c>
      <c r="L4732" s="47" t="s">
        <v>61</v>
      </c>
      <c r="M4732" s="14" t="s">
        <v>62</v>
      </c>
      <c r="N4732" s="47">
        <v>1</v>
      </c>
      <c r="O4732" s="47">
        <f t="shared" si="979"/>
        <v>19.799999999999997</v>
      </c>
      <c r="P4732" s="52">
        <v>6</v>
      </c>
      <c r="Q4732" s="52">
        <f t="shared" si="980"/>
        <v>16.5</v>
      </c>
      <c r="R4732" s="21">
        <v>5</v>
      </c>
      <c r="S4732" s="21">
        <f t="shared" si="981"/>
        <v>19.799999999999997</v>
      </c>
      <c r="T4732" s="21">
        <v>6</v>
      </c>
      <c r="U4732" s="21" t="s">
        <v>43</v>
      </c>
      <c r="V4732" s="21" t="s">
        <v>43</v>
      </c>
      <c r="W4732" s="53">
        <v>27.885670000000001</v>
      </c>
      <c r="X4732" s="53">
        <v>-115.18986</v>
      </c>
      <c r="Y4732" s="67">
        <f t="shared" si="982"/>
        <v>57.2</v>
      </c>
      <c r="Z4732" s="56">
        <v>14</v>
      </c>
      <c r="AA4732" s="21">
        <v>8</v>
      </c>
      <c r="AB4732" s="54" t="s">
        <v>46</v>
      </c>
      <c r="AC4732" s="21">
        <v>2</v>
      </c>
      <c r="AD4732" s="58">
        <v>21</v>
      </c>
      <c r="AE4732" s="51">
        <v>1</v>
      </c>
      <c r="AF4732" s="21">
        <v>8</v>
      </c>
      <c r="AG4732" s="54">
        <v>180</v>
      </c>
      <c r="AI4732" s="70">
        <f t="shared" si="984"/>
        <v>16.942499999999999</v>
      </c>
      <c r="AJ4732" s="74">
        <f t="shared" si="985"/>
        <v>691.21379845369552</v>
      </c>
      <c r="AK4732" s="74">
        <f t="shared" si="986"/>
        <v>1.1871558759796081</v>
      </c>
      <c r="AL4732" s="73">
        <f t="shared" si="987"/>
        <v>1.1871558759796081</v>
      </c>
    </row>
    <row r="4733" spans="1:38" hidden="1">
      <c r="A4733" s="47" t="s">
        <v>310</v>
      </c>
      <c r="B4733" s="54" t="s">
        <v>40</v>
      </c>
      <c r="C4733" s="57">
        <v>40392</v>
      </c>
      <c r="D4733" s="49">
        <v>2010</v>
      </c>
      <c r="E4733" s="55">
        <v>0.53541666666666665</v>
      </c>
      <c r="F4733" s="55">
        <v>0.55763888888888891</v>
      </c>
      <c r="G4733" s="55">
        <f t="shared" si="988"/>
        <v>2.2222222222222254E-2</v>
      </c>
      <c r="H4733" s="21">
        <v>2</v>
      </c>
      <c r="I4733" s="56">
        <v>3</v>
      </c>
      <c r="J4733" s="56">
        <v>5</v>
      </c>
      <c r="K4733" s="56">
        <v>5</v>
      </c>
      <c r="L4733" s="47" t="s">
        <v>61</v>
      </c>
      <c r="M4733" s="14" t="s">
        <v>62</v>
      </c>
      <c r="N4733" s="47">
        <v>1</v>
      </c>
      <c r="O4733" s="47">
        <f t="shared" si="979"/>
        <v>19.799999999999997</v>
      </c>
      <c r="P4733" s="52">
        <v>6</v>
      </c>
      <c r="Q4733" s="52">
        <f t="shared" si="980"/>
        <v>16.5</v>
      </c>
      <c r="R4733" s="21">
        <v>5</v>
      </c>
      <c r="S4733" s="21">
        <f t="shared" si="981"/>
        <v>19.799999999999997</v>
      </c>
      <c r="T4733" s="21">
        <v>6</v>
      </c>
      <c r="U4733" s="21" t="s">
        <v>43</v>
      </c>
      <c r="V4733" s="21" t="s">
        <v>43</v>
      </c>
      <c r="W4733" s="53">
        <v>27.885670000000001</v>
      </c>
      <c r="X4733" s="53">
        <v>-115.18986</v>
      </c>
      <c r="Y4733" s="67">
        <f t="shared" si="982"/>
        <v>57.2</v>
      </c>
      <c r="Z4733" s="56">
        <v>14</v>
      </c>
      <c r="AA4733" s="21">
        <v>8</v>
      </c>
      <c r="AB4733" s="54" t="s">
        <v>46</v>
      </c>
      <c r="AC4733" s="21">
        <v>2</v>
      </c>
      <c r="AD4733" s="58">
        <v>21</v>
      </c>
      <c r="AE4733" s="51">
        <v>1</v>
      </c>
      <c r="AF4733" s="21">
        <v>8</v>
      </c>
      <c r="AG4733" s="54">
        <v>180</v>
      </c>
      <c r="AI4733" s="70">
        <f t="shared" si="984"/>
        <v>16.942499999999999</v>
      </c>
      <c r="AJ4733" s="74">
        <f t="shared" si="985"/>
        <v>691.21379845369552</v>
      </c>
      <c r="AK4733" s="74">
        <f t="shared" si="986"/>
        <v>1.1871558759796081</v>
      </c>
      <c r="AL4733" s="73">
        <f t="shared" si="987"/>
        <v>1.1871558759796081</v>
      </c>
    </row>
    <row r="4734" spans="1:38" hidden="1">
      <c r="A4734" s="47" t="s">
        <v>310</v>
      </c>
      <c r="B4734" s="54" t="s">
        <v>40</v>
      </c>
      <c r="C4734" s="57">
        <v>40392</v>
      </c>
      <c r="D4734" s="49">
        <v>2010</v>
      </c>
      <c r="E4734" s="55">
        <v>0.53541666666666665</v>
      </c>
      <c r="F4734" s="55">
        <v>0.55763888888888891</v>
      </c>
      <c r="G4734" s="55">
        <f t="shared" si="988"/>
        <v>2.2222222222222254E-2</v>
      </c>
      <c r="H4734" s="21">
        <v>2</v>
      </c>
      <c r="I4734" s="56">
        <v>3</v>
      </c>
      <c r="J4734" s="56">
        <v>5</v>
      </c>
      <c r="K4734" s="56">
        <v>5</v>
      </c>
      <c r="L4734" s="47" t="s">
        <v>61</v>
      </c>
      <c r="M4734" s="14" t="s">
        <v>62</v>
      </c>
      <c r="N4734" s="47">
        <v>1</v>
      </c>
      <c r="O4734" s="47">
        <f t="shared" si="979"/>
        <v>19.799999999999997</v>
      </c>
      <c r="P4734" s="52">
        <v>6</v>
      </c>
      <c r="Q4734" s="52">
        <f t="shared" si="980"/>
        <v>16.5</v>
      </c>
      <c r="R4734" s="21">
        <v>5</v>
      </c>
      <c r="S4734" s="21">
        <f t="shared" si="981"/>
        <v>19.799999999999997</v>
      </c>
      <c r="T4734" s="21">
        <v>6</v>
      </c>
      <c r="U4734" s="21" t="s">
        <v>43</v>
      </c>
      <c r="V4734" s="21" t="s">
        <v>43</v>
      </c>
      <c r="W4734" s="53">
        <v>27.885670000000001</v>
      </c>
      <c r="X4734" s="53">
        <v>-115.18986</v>
      </c>
      <c r="Y4734" s="67">
        <f t="shared" si="982"/>
        <v>57.2</v>
      </c>
      <c r="Z4734" s="56">
        <v>14</v>
      </c>
      <c r="AA4734" s="21">
        <v>8</v>
      </c>
      <c r="AB4734" s="54" t="s">
        <v>46</v>
      </c>
      <c r="AC4734" s="21">
        <v>2</v>
      </c>
      <c r="AD4734" s="58">
        <v>21</v>
      </c>
      <c r="AE4734" s="51">
        <v>1</v>
      </c>
      <c r="AF4734" s="21">
        <v>8</v>
      </c>
      <c r="AG4734" s="54">
        <v>180</v>
      </c>
      <c r="AI4734" s="70">
        <f t="shared" si="984"/>
        <v>16.942499999999999</v>
      </c>
      <c r="AJ4734" s="74">
        <f t="shared" si="985"/>
        <v>691.21379845369552</v>
      </c>
      <c r="AK4734" s="74">
        <f t="shared" si="986"/>
        <v>1.1871558759796081</v>
      </c>
      <c r="AL4734" s="73">
        <f t="shared" si="987"/>
        <v>1.1871558759796081</v>
      </c>
    </row>
    <row r="4735" spans="1:38" hidden="1">
      <c r="A4735" s="47" t="s">
        <v>310</v>
      </c>
      <c r="B4735" s="54" t="s">
        <v>40</v>
      </c>
      <c r="C4735" s="57">
        <v>40392</v>
      </c>
      <c r="D4735" s="49">
        <v>2010</v>
      </c>
      <c r="E4735" s="55">
        <v>0.53541666666666665</v>
      </c>
      <c r="F4735" s="55">
        <v>0.55763888888888891</v>
      </c>
      <c r="G4735" s="55">
        <f t="shared" si="988"/>
        <v>2.2222222222222254E-2</v>
      </c>
      <c r="H4735" s="21">
        <v>2</v>
      </c>
      <c r="I4735" s="56">
        <v>3</v>
      </c>
      <c r="J4735" s="56">
        <v>5</v>
      </c>
      <c r="K4735" s="56">
        <v>5</v>
      </c>
      <c r="L4735" s="47" t="s">
        <v>61</v>
      </c>
      <c r="M4735" s="14" t="s">
        <v>62</v>
      </c>
      <c r="N4735" s="47">
        <v>1</v>
      </c>
      <c r="O4735" s="47">
        <f t="shared" si="979"/>
        <v>19.799999999999997</v>
      </c>
      <c r="P4735" s="52">
        <v>6</v>
      </c>
      <c r="Q4735" s="52">
        <f t="shared" si="980"/>
        <v>16.5</v>
      </c>
      <c r="R4735" s="21">
        <v>5</v>
      </c>
      <c r="S4735" s="21">
        <f t="shared" si="981"/>
        <v>19.799999999999997</v>
      </c>
      <c r="T4735" s="21">
        <v>6</v>
      </c>
      <c r="U4735" s="21" t="s">
        <v>43</v>
      </c>
      <c r="V4735" s="21" t="s">
        <v>43</v>
      </c>
      <c r="W4735" s="53">
        <v>27.885670000000001</v>
      </c>
      <c r="X4735" s="53">
        <v>-115.18986</v>
      </c>
      <c r="Y4735" s="67">
        <f t="shared" si="982"/>
        <v>57.2</v>
      </c>
      <c r="Z4735" s="56">
        <v>14</v>
      </c>
      <c r="AA4735" s="21">
        <v>8</v>
      </c>
      <c r="AB4735" s="54" t="s">
        <v>46</v>
      </c>
      <c r="AC4735" s="21">
        <v>2</v>
      </c>
      <c r="AD4735" s="58">
        <v>24</v>
      </c>
      <c r="AE4735" s="51">
        <v>1</v>
      </c>
      <c r="AF4735" s="21">
        <v>8</v>
      </c>
      <c r="AG4735" s="54">
        <v>180</v>
      </c>
      <c r="AI4735" s="70">
        <f t="shared" si="984"/>
        <v>19.186499999999999</v>
      </c>
      <c r="AJ4735" s="74">
        <f t="shared" si="985"/>
        <v>1049.8173965226345</v>
      </c>
      <c r="AK4735" s="74">
        <f t="shared" si="986"/>
        <v>2.1195252309588497</v>
      </c>
      <c r="AL4735" s="73">
        <f t="shared" si="987"/>
        <v>2.1195252309588497</v>
      </c>
    </row>
    <row r="4736" spans="1:38" hidden="1">
      <c r="A4736" s="47" t="s">
        <v>310</v>
      </c>
      <c r="B4736" s="54" t="s">
        <v>40</v>
      </c>
      <c r="C4736" s="57">
        <v>40392</v>
      </c>
      <c r="D4736" s="49">
        <v>2010</v>
      </c>
      <c r="E4736" s="55">
        <v>0.53541666666666665</v>
      </c>
      <c r="F4736" s="55">
        <v>0.55763888888888891</v>
      </c>
      <c r="G4736" s="55">
        <f t="shared" si="988"/>
        <v>2.2222222222222254E-2</v>
      </c>
      <c r="H4736" s="21">
        <v>2</v>
      </c>
      <c r="I4736" s="56">
        <v>3</v>
      </c>
      <c r="J4736" s="56">
        <v>5</v>
      </c>
      <c r="K4736" s="56">
        <v>5</v>
      </c>
      <c r="L4736" s="47" t="s">
        <v>61</v>
      </c>
      <c r="M4736" s="14" t="s">
        <v>62</v>
      </c>
      <c r="N4736" s="47">
        <v>1</v>
      </c>
      <c r="O4736" s="47">
        <f t="shared" si="979"/>
        <v>19.799999999999997</v>
      </c>
      <c r="P4736" s="52">
        <v>6</v>
      </c>
      <c r="Q4736" s="52">
        <f t="shared" si="980"/>
        <v>16.5</v>
      </c>
      <c r="R4736" s="21">
        <v>5</v>
      </c>
      <c r="S4736" s="21">
        <f t="shared" si="981"/>
        <v>19.799999999999997</v>
      </c>
      <c r="T4736" s="21">
        <v>6</v>
      </c>
      <c r="U4736" s="21" t="s">
        <v>43</v>
      </c>
      <c r="V4736" s="21" t="s">
        <v>43</v>
      </c>
      <c r="W4736" s="53">
        <v>27.885670000000001</v>
      </c>
      <c r="X4736" s="53">
        <v>-115.18986</v>
      </c>
      <c r="Y4736" s="67">
        <f t="shared" si="982"/>
        <v>57.2</v>
      </c>
      <c r="Z4736" s="56">
        <v>14</v>
      </c>
      <c r="AA4736" s="21">
        <v>8</v>
      </c>
      <c r="AB4736" s="54" t="s">
        <v>46</v>
      </c>
      <c r="AC4736" s="21">
        <v>3</v>
      </c>
      <c r="AD4736" s="58">
        <v>20</v>
      </c>
      <c r="AE4736" s="51">
        <v>1</v>
      </c>
      <c r="AF4736" s="21">
        <v>9</v>
      </c>
      <c r="AG4736" s="54">
        <v>180</v>
      </c>
      <c r="AI4736" s="70">
        <f t="shared" si="984"/>
        <v>16.194500000000001</v>
      </c>
      <c r="AJ4736" s="74">
        <f t="shared" si="985"/>
        <v>593.9131834357014</v>
      </c>
      <c r="AK4736" s="74">
        <f t="shared" si="986"/>
        <v>0.93417427693282351</v>
      </c>
      <c r="AL4736" s="73">
        <f t="shared" si="987"/>
        <v>0.93417427693282351</v>
      </c>
    </row>
    <row r="4737" spans="1:38" hidden="1">
      <c r="A4737" s="47" t="s">
        <v>310</v>
      </c>
      <c r="B4737" s="54" t="s">
        <v>40</v>
      </c>
      <c r="C4737" s="57">
        <v>40392</v>
      </c>
      <c r="D4737" s="49">
        <v>2010</v>
      </c>
      <c r="E4737" s="55">
        <v>0.53541666666666665</v>
      </c>
      <c r="F4737" s="55">
        <v>0.55763888888888891</v>
      </c>
      <c r="G4737" s="55">
        <f t="shared" si="988"/>
        <v>2.2222222222222254E-2</v>
      </c>
      <c r="H4737" s="21">
        <v>2</v>
      </c>
      <c r="I4737" s="56">
        <v>3</v>
      </c>
      <c r="J4737" s="56">
        <v>5</v>
      </c>
      <c r="K4737" s="56">
        <v>5</v>
      </c>
      <c r="L4737" s="47" t="s">
        <v>61</v>
      </c>
      <c r="M4737" s="14" t="s">
        <v>62</v>
      </c>
      <c r="N4737" s="47">
        <v>1</v>
      </c>
      <c r="O4737" s="47">
        <f t="shared" si="979"/>
        <v>19.799999999999997</v>
      </c>
      <c r="P4737" s="52">
        <v>6</v>
      </c>
      <c r="Q4737" s="52">
        <f t="shared" si="980"/>
        <v>16.5</v>
      </c>
      <c r="R4737" s="21">
        <v>5</v>
      </c>
      <c r="S4737" s="21">
        <f t="shared" si="981"/>
        <v>19.799999999999997</v>
      </c>
      <c r="T4737" s="21">
        <v>6</v>
      </c>
      <c r="U4737" s="21" t="s">
        <v>43</v>
      </c>
      <c r="V4737" s="21" t="s">
        <v>43</v>
      </c>
      <c r="W4737" s="53">
        <v>27.885670000000001</v>
      </c>
      <c r="X4737" s="53">
        <v>-115.18986</v>
      </c>
      <c r="Y4737" s="67">
        <f t="shared" si="982"/>
        <v>57.2</v>
      </c>
      <c r="Z4737" s="56">
        <v>14</v>
      </c>
      <c r="AA4737" s="21">
        <v>8</v>
      </c>
      <c r="AB4737" s="54" t="s">
        <v>46</v>
      </c>
      <c r="AC4737" s="21">
        <v>3</v>
      </c>
      <c r="AD4737" s="58">
        <v>21</v>
      </c>
      <c r="AE4737" s="51">
        <v>1</v>
      </c>
      <c r="AF4737" s="21">
        <v>9</v>
      </c>
      <c r="AG4737" s="54">
        <v>180</v>
      </c>
      <c r="AI4737" s="70">
        <f t="shared" si="984"/>
        <v>16.942499999999999</v>
      </c>
      <c r="AJ4737" s="74">
        <f t="shared" si="985"/>
        <v>691.21379845369552</v>
      </c>
      <c r="AK4737" s="74">
        <f t="shared" si="986"/>
        <v>1.1871558759796081</v>
      </c>
      <c r="AL4737" s="73">
        <f t="shared" si="987"/>
        <v>1.1871558759796081</v>
      </c>
    </row>
    <row r="4738" spans="1:38" hidden="1">
      <c r="A4738" s="47" t="s">
        <v>310</v>
      </c>
      <c r="B4738" s="54" t="s">
        <v>40</v>
      </c>
      <c r="C4738" s="57">
        <v>40392</v>
      </c>
      <c r="D4738" s="49">
        <v>2010</v>
      </c>
      <c r="E4738" s="55">
        <v>0.53541666666666665</v>
      </c>
      <c r="F4738" s="55">
        <v>0.55763888888888891</v>
      </c>
      <c r="G4738" s="55">
        <f t="shared" si="988"/>
        <v>2.2222222222222254E-2</v>
      </c>
      <c r="H4738" s="21">
        <v>2</v>
      </c>
      <c r="I4738" s="56">
        <v>3</v>
      </c>
      <c r="J4738" s="56">
        <v>5</v>
      </c>
      <c r="K4738" s="56">
        <v>5</v>
      </c>
      <c r="L4738" s="47" t="s">
        <v>61</v>
      </c>
      <c r="M4738" s="14" t="s">
        <v>62</v>
      </c>
      <c r="N4738" s="47">
        <v>1</v>
      </c>
      <c r="O4738" s="47">
        <f t="shared" si="979"/>
        <v>19.799999999999997</v>
      </c>
      <c r="P4738" s="52">
        <v>6</v>
      </c>
      <c r="Q4738" s="52">
        <f t="shared" si="980"/>
        <v>16.5</v>
      </c>
      <c r="R4738" s="21">
        <v>5</v>
      </c>
      <c r="S4738" s="21">
        <f t="shared" si="981"/>
        <v>19.799999999999997</v>
      </c>
      <c r="T4738" s="21">
        <v>6</v>
      </c>
      <c r="U4738" s="21" t="s">
        <v>43</v>
      </c>
      <c r="V4738" s="21" t="s">
        <v>43</v>
      </c>
      <c r="W4738" s="53">
        <v>27.885670000000001</v>
      </c>
      <c r="X4738" s="53">
        <v>-115.18986</v>
      </c>
      <c r="Y4738" s="67">
        <f t="shared" si="982"/>
        <v>57.2</v>
      </c>
      <c r="Z4738" s="56">
        <v>14</v>
      </c>
      <c r="AA4738" s="21">
        <v>8</v>
      </c>
      <c r="AB4738" s="54" t="s">
        <v>46</v>
      </c>
      <c r="AC4738" s="21">
        <v>4</v>
      </c>
      <c r="AD4738" s="58">
        <v>22</v>
      </c>
      <c r="AE4738" s="51">
        <v>1</v>
      </c>
      <c r="AF4738" s="21">
        <v>13</v>
      </c>
      <c r="AG4738" s="54">
        <v>180</v>
      </c>
      <c r="AI4738" s="70">
        <f t="shared" si="984"/>
        <v>17.6905</v>
      </c>
      <c r="AJ4738" s="74">
        <f t="shared" si="985"/>
        <v>799.19872211710003</v>
      </c>
      <c r="AK4738" s="74">
        <f t="shared" si="986"/>
        <v>1.4679166775044603</v>
      </c>
      <c r="AL4738" s="73">
        <f t="shared" si="987"/>
        <v>1.4679166775044603</v>
      </c>
    </row>
    <row r="4739" spans="1:38" hidden="1">
      <c r="A4739" s="47" t="s">
        <v>310</v>
      </c>
      <c r="B4739" s="54" t="s">
        <v>40</v>
      </c>
      <c r="C4739" s="57">
        <v>40392</v>
      </c>
      <c r="D4739" s="49">
        <v>2010</v>
      </c>
      <c r="E4739" s="55">
        <v>0.53541666666666665</v>
      </c>
      <c r="F4739" s="55">
        <v>0.55763888888888891</v>
      </c>
      <c r="G4739" s="55">
        <f t="shared" si="988"/>
        <v>2.2222222222222254E-2</v>
      </c>
      <c r="H4739" s="21">
        <v>2</v>
      </c>
      <c r="I4739" s="56">
        <v>3</v>
      </c>
      <c r="J4739" s="56">
        <v>5</v>
      </c>
      <c r="K4739" s="56">
        <v>5</v>
      </c>
      <c r="L4739" s="47" t="s">
        <v>61</v>
      </c>
      <c r="M4739" s="14" t="s">
        <v>62</v>
      </c>
      <c r="N4739" s="47">
        <v>1</v>
      </c>
      <c r="O4739" s="47">
        <f t="shared" si="979"/>
        <v>19.799999999999997</v>
      </c>
      <c r="P4739" s="52">
        <v>6</v>
      </c>
      <c r="Q4739" s="52">
        <f t="shared" si="980"/>
        <v>16.5</v>
      </c>
      <c r="R4739" s="21">
        <v>5</v>
      </c>
      <c r="S4739" s="21">
        <f t="shared" si="981"/>
        <v>19.799999999999997</v>
      </c>
      <c r="T4739" s="21">
        <v>6</v>
      </c>
      <c r="U4739" s="21" t="s">
        <v>43</v>
      </c>
      <c r="V4739" s="21" t="s">
        <v>43</v>
      </c>
      <c r="W4739" s="53">
        <v>27.885670000000001</v>
      </c>
      <c r="X4739" s="53">
        <v>-115.18986</v>
      </c>
      <c r="Y4739" s="67">
        <f t="shared" si="982"/>
        <v>57.2</v>
      </c>
      <c r="Z4739" s="56">
        <v>14</v>
      </c>
      <c r="AA4739" s="21">
        <v>8</v>
      </c>
      <c r="AB4739" s="54" t="s">
        <v>46</v>
      </c>
      <c r="AC4739" s="21">
        <v>4</v>
      </c>
      <c r="AD4739" s="58">
        <v>24</v>
      </c>
      <c r="AE4739" s="51">
        <v>1</v>
      </c>
      <c r="AF4739" s="21">
        <v>13</v>
      </c>
      <c r="AG4739" s="54">
        <v>180</v>
      </c>
      <c r="AI4739" s="70">
        <f t="shared" si="984"/>
        <v>19.186499999999999</v>
      </c>
      <c r="AJ4739" s="74">
        <f t="shared" si="985"/>
        <v>1049.8173965226345</v>
      </c>
      <c r="AK4739" s="74">
        <f t="shared" si="986"/>
        <v>2.1195252309588497</v>
      </c>
      <c r="AL4739" s="73">
        <f t="shared" si="987"/>
        <v>2.1195252309588497</v>
      </c>
    </row>
    <row r="4740" spans="1:38" hidden="1">
      <c r="A4740" s="47" t="s">
        <v>310</v>
      </c>
      <c r="B4740" s="54" t="s">
        <v>40</v>
      </c>
      <c r="C4740" s="57">
        <v>40392</v>
      </c>
      <c r="D4740" s="49">
        <v>2010</v>
      </c>
      <c r="E4740" s="55">
        <v>0.53541666666666665</v>
      </c>
      <c r="F4740" s="55">
        <v>0.55763888888888891</v>
      </c>
      <c r="G4740" s="55">
        <f t="shared" si="988"/>
        <v>2.2222222222222254E-2</v>
      </c>
      <c r="H4740" s="21">
        <v>2</v>
      </c>
      <c r="I4740" s="56">
        <v>3</v>
      </c>
      <c r="J4740" s="56">
        <v>5</v>
      </c>
      <c r="K4740" s="56">
        <v>5</v>
      </c>
      <c r="L4740" s="47" t="s">
        <v>61</v>
      </c>
      <c r="M4740" s="14" t="s">
        <v>62</v>
      </c>
      <c r="N4740" s="47">
        <v>1</v>
      </c>
      <c r="O4740" s="47">
        <f t="shared" si="979"/>
        <v>19.799999999999997</v>
      </c>
      <c r="P4740" s="52">
        <v>6</v>
      </c>
      <c r="Q4740" s="52">
        <f t="shared" si="980"/>
        <v>16.5</v>
      </c>
      <c r="R4740" s="21">
        <v>5</v>
      </c>
      <c r="S4740" s="21">
        <f t="shared" si="981"/>
        <v>19.799999999999997</v>
      </c>
      <c r="T4740" s="21">
        <v>6</v>
      </c>
      <c r="U4740" s="21" t="s">
        <v>43</v>
      </c>
      <c r="V4740" s="21" t="s">
        <v>43</v>
      </c>
      <c r="W4740" s="53">
        <v>27.885670000000001</v>
      </c>
      <c r="X4740" s="53">
        <v>-115.18986</v>
      </c>
      <c r="Y4740" s="67">
        <f t="shared" si="982"/>
        <v>57.2</v>
      </c>
      <c r="Z4740" s="56">
        <v>14</v>
      </c>
      <c r="AA4740" s="21">
        <v>8</v>
      </c>
      <c r="AB4740" s="54" t="s">
        <v>46</v>
      </c>
      <c r="AC4740" s="21">
        <v>5</v>
      </c>
      <c r="AD4740" s="58">
        <v>22</v>
      </c>
      <c r="AE4740" s="51">
        <v>1</v>
      </c>
      <c r="AF4740" s="21">
        <v>18</v>
      </c>
      <c r="AG4740" s="54">
        <v>180</v>
      </c>
      <c r="AI4740" s="70">
        <f t="shared" si="984"/>
        <v>17.6905</v>
      </c>
      <c r="AJ4740" s="74">
        <f t="shared" si="985"/>
        <v>799.19872211710003</v>
      </c>
      <c r="AK4740" s="74">
        <f t="shared" si="986"/>
        <v>1.4679166775044603</v>
      </c>
      <c r="AL4740" s="73">
        <f t="shared" si="987"/>
        <v>1.4679166775044603</v>
      </c>
    </row>
    <row r="4741" spans="1:38" hidden="1">
      <c r="A4741" s="47" t="s">
        <v>310</v>
      </c>
      <c r="B4741" s="54" t="s">
        <v>40</v>
      </c>
      <c r="C4741" s="57">
        <v>40392</v>
      </c>
      <c r="D4741" s="49">
        <v>2010</v>
      </c>
      <c r="E4741" s="55">
        <v>0.53541666666666665</v>
      </c>
      <c r="F4741" s="55">
        <v>0.55763888888888891</v>
      </c>
      <c r="G4741" s="55">
        <f t="shared" si="988"/>
        <v>2.2222222222222254E-2</v>
      </c>
      <c r="H4741" s="21">
        <v>2</v>
      </c>
      <c r="I4741" s="56">
        <v>3</v>
      </c>
      <c r="J4741" s="56">
        <v>5</v>
      </c>
      <c r="K4741" s="56">
        <v>5</v>
      </c>
      <c r="L4741" s="47" t="s">
        <v>61</v>
      </c>
      <c r="M4741" s="14" t="s">
        <v>62</v>
      </c>
      <c r="N4741" s="47">
        <v>1</v>
      </c>
      <c r="O4741" s="47">
        <f t="shared" si="979"/>
        <v>19.799999999999997</v>
      </c>
      <c r="P4741" s="52">
        <v>6</v>
      </c>
      <c r="Q4741" s="52">
        <f t="shared" si="980"/>
        <v>16.5</v>
      </c>
      <c r="R4741" s="21">
        <v>5</v>
      </c>
      <c r="S4741" s="21">
        <f t="shared" si="981"/>
        <v>19.799999999999997</v>
      </c>
      <c r="T4741" s="21">
        <v>6</v>
      </c>
      <c r="U4741" s="21" t="s">
        <v>43</v>
      </c>
      <c r="V4741" s="21" t="s">
        <v>43</v>
      </c>
      <c r="W4741" s="53">
        <v>27.885670000000001</v>
      </c>
      <c r="X4741" s="53">
        <v>-115.18986</v>
      </c>
      <c r="Y4741" s="67">
        <f t="shared" si="982"/>
        <v>57.2</v>
      </c>
      <c r="Z4741" s="56">
        <v>14</v>
      </c>
      <c r="AA4741" s="21">
        <v>8</v>
      </c>
      <c r="AB4741" s="54" t="s">
        <v>46</v>
      </c>
      <c r="AC4741" s="21">
        <v>6</v>
      </c>
      <c r="AD4741" s="58">
        <v>18</v>
      </c>
      <c r="AE4741" s="51">
        <v>1</v>
      </c>
      <c r="AF4741" s="21">
        <v>22</v>
      </c>
      <c r="AG4741" s="54">
        <v>180</v>
      </c>
      <c r="AI4741" s="70">
        <f t="shared" si="984"/>
        <v>14.698500000000001</v>
      </c>
      <c r="AJ4741" s="74">
        <f t="shared" si="985"/>
        <v>428.83019204754055</v>
      </c>
      <c r="AK4741" s="74">
        <f t="shared" si="986"/>
        <v>0.50495849932360548</v>
      </c>
      <c r="AL4741" s="73">
        <f t="shared" si="987"/>
        <v>0.50495849932360548</v>
      </c>
    </row>
    <row r="4742" spans="1:38" hidden="1">
      <c r="A4742" s="47" t="s">
        <v>310</v>
      </c>
      <c r="B4742" s="54" t="s">
        <v>40</v>
      </c>
      <c r="C4742" s="57">
        <v>40392</v>
      </c>
      <c r="D4742" s="49">
        <v>2010</v>
      </c>
      <c r="E4742" s="55">
        <v>0.53541666666666665</v>
      </c>
      <c r="F4742" s="55">
        <v>0.55763888888888891</v>
      </c>
      <c r="G4742" s="55">
        <f t="shared" si="988"/>
        <v>2.2222222222222254E-2</v>
      </c>
      <c r="H4742" s="21">
        <v>2</v>
      </c>
      <c r="I4742" s="56">
        <v>3</v>
      </c>
      <c r="J4742" s="56">
        <v>5</v>
      </c>
      <c r="K4742" s="56">
        <v>5</v>
      </c>
      <c r="L4742" s="47" t="s">
        <v>61</v>
      </c>
      <c r="M4742" s="14" t="s">
        <v>62</v>
      </c>
      <c r="N4742" s="47">
        <v>1</v>
      </c>
      <c r="O4742" s="47">
        <f t="shared" si="979"/>
        <v>19.799999999999997</v>
      </c>
      <c r="P4742" s="52">
        <v>6</v>
      </c>
      <c r="Q4742" s="52">
        <f t="shared" si="980"/>
        <v>16.5</v>
      </c>
      <c r="R4742" s="21">
        <v>5</v>
      </c>
      <c r="S4742" s="21">
        <f t="shared" si="981"/>
        <v>19.799999999999997</v>
      </c>
      <c r="T4742" s="21">
        <v>6</v>
      </c>
      <c r="U4742" s="21" t="s">
        <v>43</v>
      </c>
      <c r="V4742" s="21" t="s">
        <v>43</v>
      </c>
      <c r="W4742" s="53">
        <v>27.885670000000001</v>
      </c>
      <c r="X4742" s="53">
        <v>-115.18986</v>
      </c>
      <c r="Y4742" s="67">
        <f t="shared" si="982"/>
        <v>57.2</v>
      </c>
      <c r="Z4742" s="56">
        <v>14</v>
      </c>
      <c r="AA4742" s="21">
        <v>8</v>
      </c>
      <c r="AB4742" s="54" t="s">
        <v>46</v>
      </c>
      <c r="AC4742" s="21">
        <v>7</v>
      </c>
      <c r="AD4742" s="58">
        <v>19</v>
      </c>
      <c r="AE4742" s="51">
        <v>1</v>
      </c>
      <c r="AF4742" s="21">
        <v>26</v>
      </c>
      <c r="AG4742" s="54">
        <v>180</v>
      </c>
      <c r="AI4742" s="70">
        <f t="shared" si="984"/>
        <v>15.4465</v>
      </c>
      <c r="AJ4742" s="74">
        <f t="shared" si="985"/>
        <v>506.66058069508574</v>
      </c>
      <c r="AK4742" s="74">
        <f t="shared" si="986"/>
        <v>0.70731750980722297</v>
      </c>
      <c r="AL4742" s="73">
        <f t="shared" si="987"/>
        <v>0.70731750980722297</v>
      </c>
    </row>
    <row r="4743" spans="1:38" hidden="1">
      <c r="A4743" s="47" t="s">
        <v>310</v>
      </c>
      <c r="B4743" s="54" t="s">
        <v>40</v>
      </c>
      <c r="C4743" s="57">
        <v>40392</v>
      </c>
      <c r="D4743" s="49">
        <v>2010</v>
      </c>
      <c r="E4743" s="55">
        <v>0.53541666666666665</v>
      </c>
      <c r="F4743" s="55">
        <v>0.55763888888888891</v>
      </c>
      <c r="G4743" s="55">
        <f t="shared" si="988"/>
        <v>2.2222222222222254E-2</v>
      </c>
      <c r="H4743" s="21">
        <v>2</v>
      </c>
      <c r="I4743" s="56">
        <v>3</v>
      </c>
      <c r="J4743" s="56">
        <v>5</v>
      </c>
      <c r="K4743" s="56">
        <v>5</v>
      </c>
      <c r="L4743" s="47" t="s">
        <v>61</v>
      </c>
      <c r="M4743" s="14" t="s">
        <v>62</v>
      </c>
      <c r="N4743" s="47">
        <v>1</v>
      </c>
      <c r="O4743" s="47">
        <f t="shared" si="979"/>
        <v>19.799999999999997</v>
      </c>
      <c r="P4743" s="52">
        <v>6</v>
      </c>
      <c r="Q4743" s="52">
        <f t="shared" si="980"/>
        <v>16.5</v>
      </c>
      <c r="R4743" s="21">
        <v>5</v>
      </c>
      <c r="S4743" s="21">
        <f t="shared" si="981"/>
        <v>19.799999999999997</v>
      </c>
      <c r="T4743" s="21">
        <v>6</v>
      </c>
      <c r="U4743" s="21" t="s">
        <v>43</v>
      </c>
      <c r="V4743" s="21" t="s">
        <v>43</v>
      </c>
      <c r="W4743" s="53">
        <v>27.885670000000001</v>
      </c>
      <c r="X4743" s="53">
        <v>-115.18986</v>
      </c>
      <c r="Y4743" s="67">
        <f t="shared" si="982"/>
        <v>57.2</v>
      </c>
      <c r="Z4743" s="56">
        <v>14</v>
      </c>
      <c r="AA4743" s="21">
        <v>8</v>
      </c>
      <c r="AB4743" s="54" t="s">
        <v>46</v>
      </c>
      <c r="AC4743" s="21">
        <v>8</v>
      </c>
      <c r="AD4743" s="58">
        <v>19</v>
      </c>
      <c r="AE4743" s="51">
        <v>1</v>
      </c>
      <c r="AF4743" s="21">
        <v>28</v>
      </c>
      <c r="AG4743" s="54">
        <v>180</v>
      </c>
      <c r="AI4743" s="70">
        <f t="shared" si="984"/>
        <v>15.4465</v>
      </c>
      <c r="AJ4743" s="74">
        <f t="shared" si="985"/>
        <v>506.66058069508574</v>
      </c>
      <c r="AK4743" s="74">
        <f t="shared" si="986"/>
        <v>0.70731750980722297</v>
      </c>
      <c r="AL4743" s="73">
        <f t="shared" si="987"/>
        <v>0.70731750980722297</v>
      </c>
    </row>
    <row r="4744" spans="1:38" hidden="1">
      <c r="A4744" s="47" t="s">
        <v>311</v>
      </c>
      <c r="B4744" s="54" t="s">
        <v>178</v>
      </c>
      <c r="C4744" s="57">
        <v>40393</v>
      </c>
      <c r="D4744" s="49">
        <v>2010</v>
      </c>
      <c r="E4744" s="55">
        <v>0.38680555555555557</v>
      </c>
      <c r="F4744" s="55">
        <v>0.40833333333333338</v>
      </c>
      <c r="G4744" s="55">
        <f t="shared" si="988"/>
        <v>2.1527777777777812E-2</v>
      </c>
      <c r="H4744" s="21">
        <v>2</v>
      </c>
      <c r="I4744" s="56">
        <v>1</v>
      </c>
      <c r="J4744" s="56">
        <v>6</v>
      </c>
      <c r="K4744" s="56">
        <v>6</v>
      </c>
      <c r="L4744" s="47" t="s">
        <v>61</v>
      </c>
      <c r="M4744" s="14" t="s">
        <v>62</v>
      </c>
      <c r="N4744" s="47">
        <v>1</v>
      </c>
      <c r="O4744" s="47">
        <f t="shared" si="979"/>
        <v>30.359999999999996</v>
      </c>
      <c r="P4744" s="52">
        <v>9.1999999999999993</v>
      </c>
      <c r="Q4744" s="52">
        <f t="shared" si="980"/>
        <v>24.419999999999998</v>
      </c>
      <c r="R4744" s="21">
        <v>7.4</v>
      </c>
      <c r="S4744" s="21">
        <f t="shared" si="981"/>
        <v>30.359999999999996</v>
      </c>
      <c r="T4744" s="21">
        <v>9.1999999999999993</v>
      </c>
      <c r="U4744" s="21" t="s">
        <v>43</v>
      </c>
      <c r="V4744" s="21" t="s">
        <v>43</v>
      </c>
      <c r="W4744" s="53">
        <v>27.887350000000001</v>
      </c>
      <c r="X4744" s="53">
        <v>-115.19172</v>
      </c>
      <c r="Y4744" s="67">
        <f t="shared" si="982"/>
        <v>57.2</v>
      </c>
      <c r="Z4744" s="56">
        <v>14</v>
      </c>
      <c r="AA4744" s="21">
        <v>7</v>
      </c>
      <c r="AB4744" s="54" t="s">
        <v>46</v>
      </c>
      <c r="AC4744" s="21">
        <v>1</v>
      </c>
      <c r="AD4744" s="58">
        <v>22</v>
      </c>
      <c r="AE4744" s="51">
        <v>1</v>
      </c>
      <c r="AF4744" s="21">
        <v>12</v>
      </c>
      <c r="AG4744" s="54">
        <v>270</v>
      </c>
      <c r="AH4744" t="s">
        <v>250</v>
      </c>
      <c r="AI4744" s="70">
        <f t="shared" si="984"/>
        <v>17.6905</v>
      </c>
      <c r="AJ4744" s="74">
        <f t="shared" si="985"/>
        <v>799.19872211710003</v>
      </c>
      <c r="AK4744" s="74">
        <f t="shared" si="986"/>
        <v>1.4679166775044603</v>
      </c>
      <c r="AL4744" s="73">
        <f t="shared" si="987"/>
        <v>1.4679166775044603</v>
      </c>
    </row>
    <row r="4745" spans="1:38" hidden="1">
      <c r="A4745" s="47" t="s">
        <v>311</v>
      </c>
      <c r="B4745" s="54" t="s">
        <v>178</v>
      </c>
      <c r="C4745" s="57">
        <v>40393</v>
      </c>
      <c r="D4745" s="49">
        <v>2010</v>
      </c>
      <c r="E4745" s="55">
        <v>0.38680555555555557</v>
      </c>
      <c r="F4745" s="55">
        <v>0.40833333333333338</v>
      </c>
      <c r="G4745" s="55">
        <f t="shared" si="988"/>
        <v>2.1527777777777812E-2</v>
      </c>
      <c r="H4745" s="21">
        <v>2</v>
      </c>
      <c r="I4745" s="56">
        <v>1</v>
      </c>
      <c r="J4745" s="56">
        <v>6</v>
      </c>
      <c r="K4745" s="56">
        <v>6</v>
      </c>
      <c r="L4745" s="47" t="s">
        <v>61</v>
      </c>
      <c r="M4745" s="14" t="s">
        <v>62</v>
      </c>
      <c r="N4745" s="47">
        <v>1</v>
      </c>
      <c r="O4745" s="47">
        <f t="shared" si="979"/>
        <v>30.359999999999996</v>
      </c>
      <c r="P4745" s="52">
        <v>9.1999999999999993</v>
      </c>
      <c r="Q4745" s="52">
        <f t="shared" si="980"/>
        <v>24.419999999999998</v>
      </c>
      <c r="R4745" s="21">
        <v>7.4</v>
      </c>
      <c r="S4745" s="21">
        <f t="shared" si="981"/>
        <v>30.359999999999996</v>
      </c>
      <c r="T4745" s="21">
        <v>9.1999999999999993</v>
      </c>
      <c r="U4745" s="21" t="s">
        <v>43</v>
      </c>
      <c r="V4745" s="21" t="s">
        <v>43</v>
      </c>
      <c r="W4745" s="53">
        <v>27.887350000000001</v>
      </c>
      <c r="X4745" s="53">
        <v>-115.19172</v>
      </c>
      <c r="Y4745" s="67">
        <f t="shared" si="982"/>
        <v>57.2</v>
      </c>
      <c r="Z4745" s="56">
        <v>14</v>
      </c>
      <c r="AA4745" s="21">
        <v>7</v>
      </c>
      <c r="AB4745" s="54" t="s">
        <v>46</v>
      </c>
      <c r="AC4745" s="21">
        <v>1</v>
      </c>
      <c r="AD4745" s="51">
        <v>24</v>
      </c>
      <c r="AE4745" s="51">
        <v>1</v>
      </c>
      <c r="AF4745" s="21">
        <v>12</v>
      </c>
      <c r="AG4745" s="54">
        <v>270</v>
      </c>
      <c r="AH4745" t="s">
        <v>250</v>
      </c>
      <c r="AI4745" s="70">
        <f t="shared" si="984"/>
        <v>19.186499999999999</v>
      </c>
      <c r="AJ4745" s="74">
        <f t="shared" si="985"/>
        <v>1049.8173965226345</v>
      </c>
      <c r="AK4745" s="74">
        <f t="shared" si="986"/>
        <v>2.1195252309588497</v>
      </c>
      <c r="AL4745" s="73">
        <f t="shared" si="987"/>
        <v>2.1195252309588497</v>
      </c>
    </row>
    <row r="4746" spans="1:38" hidden="1">
      <c r="A4746" s="47" t="s">
        <v>311</v>
      </c>
      <c r="B4746" s="54" t="s">
        <v>178</v>
      </c>
      <c r="C4746" s="57">
        <v>40393</v>
      </c>
      <c r="D4746" s="49">
        <v>2010</v>
      </c>
      <c r="E4746" s="55">
        <v>0.38680555555555557</v>
      </c>
      <c r="F4746" s="55">
        <v>0.40833333333333338</v>
      </c>
      <c r="G4746" s="55">
        <f t="shared" si="988"/>
        <v>2.1527777777777812E-2</v>
      </c>
      <c r="H4746" s="21">
        <v>2</v>
      </c>
      <c r="I4746" s="56">
        <v>1</v>
      </c>
      <c r="J4746" s="56">
        <v>6</v>
      </c>
      <c r="K4746" s="56">
        <v>6</v>
      </c>
      <c r="L4746" s="47" t="s">
        <v>61</v>
      </c>
      <c r="M4746" s="14" t="s">
        <v>62</v>
      </c>
      <c r="N4746" s="47">
        <v>1</v>
      </c>
      <c r="O4746" s="47">
        <f t="shared" si="979"/>
        <v>30.359999999999996</v>
      </c>
      <c r="P4746" s="52">
        <v>9.1999999999999993</v>
      </c>
      <c r="Q4746" s="52">
        <f t="shared" si="980"/>
        <v>24.419999999999998</v>
      </c>
      <c r="R4746" s="21">
        <v>7.4</v>
      </c>
      <c r="S4746" s="21">
        <f t="shared" si="981"/>
        <v>30.359999999999996</v>
      </c>
      <c r="T4746" s="21">
        <v>9.1999999999999993</v>
      </c>
      <c r="U4746" s="21" t="s">
        <v>43</v>
      </c>
      <c r="V4746" s="21" t="s">
        <v>43</v>
      </c>
      <c r="W4746" s="53">
        <v>27.887350000000001</v>
      </c>
      <c r="X4746" s="53">
        <v>-115.19172</v>
      </c>
      <c r="Y4746" s="67">
        <f t="shared" si="982"/>
        <v>57.2</v>
      </c>
      <c r="Z4746" s="56">
        <v>14</v>
      </c>
      <c r="AA4746" s="21">
        <v>7</v>
      </c>
      <c r="AB4746" s="54" t="s">
        <v>46</v>
      </c>
      <c r="AC4746" s="21">
        <v>2</v>
      </c>
      <c r="AD4746" s="51">
        <v>23</v>
      </c>
      <c r="AE4746" s="51">
        <v>1</v>
      </c>
      <c r="AF4746" s="21">
        <v>26</v>
      </c>
      <c r="AG4746" s="54">
        <v>270</v>
      </c>
      <c r="AH4746" t="s">
        <v>250</v>
      </c>
      <c r="AI4746" s="70">
        <f t="shared" si="984"/>
        <v>18.438500000000001</v>
      </c>
      <c r="AJ4746" s="74">
        <f t="shared" si="985"/>
        <v>918.51444961025391</v>
      </c>
      <c r="AK4746" s="74">
        <f t="shared" si="986"/>
        <v>1.7781375689866601</v>
      </c>
      <c r="AL4746" s="73">
        <f t="shared" si="987"/>
        <v>1.7781375689866601</v>
      </c>
    </row>
    <row r="4747" spans="1:38" hidden="1">
      <c r="A4747" s="47" t="s">
        <v>311</v>
      </c>
      <c r="B4747" s="54" t="s">
        <v>178</v>
      </c>
      <c r="C4747" s="57">
        <v>40393</v>
      </c>
      <c r="D4747" s="49">
        <v>2010</v>
      </c>
      <c r="E4747" s="55">
        <v>0.38680555555555557</v>
      </c>
      <c r="F4747" s="55">
        <v>0.40833333333333338</v>
      </c>
      <c r="G4747" s="55">
        <f t="shared" si="988"/>
        <v>2.1527777777777812E-2</v>
      </c>
      <c r="H4747" s="21">
        <v>2</v>
      </c>
      <c r="I4747" s="56">
        <v>1</v>
      </c>
      <c r="J4747" s="56">
        <v>6</v>
      </c>
      <c r="K4747" s="56">
        <v>6</v>
      </c>
      <c r="L4747" s="47" t="s">
        <v>61</v>
      </c>
      <c r="M4747" s="14" t="s">
        <v>62</v>
      </c>
      <c r="N4747" s="47">
        <v>1</v>
      </c>
      <c r="O4747" s="47">
        <f t="shared" si="979"/>
        <v>30.359999999999996</v>
      </c>
      <c r="P4747" s="52">
        <v>9.1999999999999993</v>
      </c>
      <c r="Q4747" s="52">
        <f t="shared" si="980"/>
        <v>24.419999999999998</v>
      </c>
      <c r="R4747" s="21">
        <v>7.4</v>
      </c>
      <c r="S4747" s="21">
        <f t="shared" si="981"/>
        <v>30.359999999999996</v>
      </c>
      <c r="T4747" s="21">
        <v>9.1999999999999993</v>
      </c>
      <c r="U4747" s="21" t="s">
        <v>43</v>
      </c>
      <c r="V4747" s="21" t="s">
        <v>43</v>
      </c>
      <c r="W4747" s="53">
        <v>27.887350000000001</v>
      </c>
      <c r="X4747" s="53">
        <v>-115.19172</v>
      </c>
      <c r="Y4747" s="67">
        <f t="shared" si="982"/>
        <v>57.2</v>
      </c>
      <c r="Z4747" s="56">
        <v>14</v>
      </c>
      <c r="AA4747" s="21">
        <v>7</v>
      </c>
      <c r="AB4747" s="54" t="s">
        <v>46</v>
      </c>
      <c r="AC4747" s="21">
        <v>3</v>
      </c>
      <c r="AD4747" s="51">
        <v>21</v>
      </c>
      <c r="AE4747" s="51">
        <v>1</v>
      </c>
      <c r="AF4747" s="21">
        <v>28</v>
      </c>
      <c r="AG4747" s="54">
        <v>270</v>
      </c>
      <c r="AH4747" t="s">
        <v>250</v>
      </c>
      <c r="AI4747" s="70">
        <f t="shared" si="984"/>
        <v>16.942499999999999</v>
      </c>
      <c r="AJ4747" s="74">
        <f t="shared" si="985"/>
        <v>691.21379845369552</v>
      </c>
      <c r="AK4747" s="74">
        <f t="shared" si="986"/>
        <v>1.1871558759796081</v>
      </c>
      <c r="AL4747" s="73">
        <f t="shared" si="987"/>
        <v>1.1871558759796081</v>
      </c>
    </row>
    <row r="4748" spans="1:38" hidden="1">
      <c r="A4748" s="47" t="s">
        <v>312</v>
      </c>
      <c r="B4748" s="54" t="s">
        <v>178</v>
      </c>
      <c r="C4748" s="57">
        <v>40393</v>
      </c>
      <c r="D4748" s="49">
        <v>2010</v>
      </c>
      <c r="E4748" s="55">
        <v>0.38680555555555557</v>
      </c>
      <c r="F4748" s="55">
        <v>0.40833333333333338</v>
      </c>
      <c r="G4748" s="55">
        <f t="shared" si="988"/>
        <v>2.1527777777777812E-2</v>
      </c>
      <c r="H4748" s="21">
        <v>2</v>
      </c>
      <c r="I4748" s="56">
        <v>1</v>
      </c>
      <c r="J4748" s="56">
        <v>6</v>
      </c>
      <c r="K4748" s="56">
        <v>6</v>
      </c>
      <c r="L4748" s="47" t="s">
        <v>61</v>
      </c>
      <c r="M4748" s="14" t="s">
        <v>62</v>
      </c>
      <c r="N4748" s="47">
        <v>1</v>
      </c>
      <c r="O4748" s="47">
        <f t="shared" si="979"/>
        <v>30.359999999999996</v>
      </c>
      <c r="P4748" s="52">
        <v>9.1999999999999993</v>
      </c>
      <c r="Q4748" s="52">
        <f t="shared" si="980"/>
        <v>24.419999999999998</v>
      </c>
      <c r="R4748" s="21">
        <v>7.4</v>
      </c>
      <c r="S4748" s="21">
        <f t="shared" si="981"/>
        <v>30.359999999999996</v>
      </c>
      <c r="T4748" s="21">
        <v>9.1999999999999993</v>
      </c>
      <c r="U4748" s="21" t="s">
        <v>43</v>
      </c>
      <c r="V4748" s="21" t="s">
        <v>43</v>
      </c>
      <c r="W4748" s="53">
        <v>27.887350000000001</v>
      </c>
      <c r="X4748" s="53">
        <v>-115.19172</v>
      </c>
      <c r="Y4748" s="67">
        <f t="shared" si="982"/>
        <v>57.2</v>
      </c>
      <c r="Z4748" s="56">
        <v>14</v>
      </c>
      <c r="AA4748" s="21">
        <v>7</v>
      </c>
      <c r="AB4748" s="54" t="s">
        <v>44</v>
      </c>
      <c r="AC4748" s="21">
        <v>1</v>
      </c>
      <c r="AD4748" s="51">
        <v>17</v>
      </c>
      <c r="AE4748" s="51">
        <v>1</v>
      </c>
      <c r="AF4748" s="21">
        <v>7</v>
      </c>
      <c r="AG4748" s="54">
        <v>270</v>
      </c>
      <c r="AH4748" t="s">
        <v>250</v>
      </c>
      <c r="AI4748" s="70">
        <f t="shared" ref="AI4748:AI4753" si="989">(0.709*AD4748)+1.157</f>
        <v>13.209999999999999</v>
      </c>
      <c r="AJ4748" s="71" t="s">
        <v>369</v>
      </c>
      <c r="AK4748" s="72">
        <f t="shared" ref="AK4748:AK4753" si="990">((POWER(AI4748*10,2.19))*0.037)/1000</f>
        <v>1.6329725885917237</v>
      </c>
      <c r="AL4748" s="73">
        <f t="shared" ref="AL4748:AL4753" si="991">((POWER(AI4748*10,2.19))*0.037)/1000</f>
        <v>1.6329725885917237</v>
      </c>
    </row>
    <row r="4749" spans="1:38" hidden="1">
      <c r="A4749" s="47" t="s">
        <v>312</v>
      </c>
      <c r="B4749" s="54" t="s">
        <v>178</v>
      </c>
      <c r="C4749" s="57">
        <v>40393</v>
      </c>
      <c r="D4749" s="49">
        <v>2010</v>
      </c>
      <c r="E4749" s="55">
        <v>0.38680555555555557</v>
      </c>
      <c r="F4749" s="55">
        <v>0.40833333333333338</v>
      </c>
      <c r="G4749" s="55">
        <f t="shared" si="988"/>
        <v>2.1527777777777812E-2</v>
      </c>
      <c r="H4749" s="21">
        <v>2</v>
      </c>
      <c r="I4749" s="56">
        <v>1</v>
      </c>
      <c r="J4749" s="56">
        <v>6</v>
      </c>
      <c r="K4749" s="56">
        <v>6</v>
      </c>
      <c r="L4749" s="47" t="s">
        <v>61</v>
      </c>
      <c r="M4749" s="14" t="s">
        <v>62</v>
      </c>
      <c r="N4749" s="47">
        <v>1</v>
      </c>
      <c r="O4749" s="47">
        <f t="shared" si="979"/>
        <v>30.359999999999996</v>
      </c>
      <c r="P4749" s="52">
        <v>9.1999999999999993</v>
      </c>
      <c r="Q4749" s="52">
        <f t="shared" si="980"/>
        <v>24.419999999999998</v>
      </c>
      <c r="R4749" s="21">
        <v>7.4</v>
      </c>
      <c r="S4749" s="21">
        <f t="shared" si="981"/>
        <v>30.359999999999996</v>
      </c>
      <c r="T4749" s="21">
        <v>9.1999999999999993</v>
      </c>
      <c r="U4749" s="21" t="s">
        <v>43</v>
      </c>
      <c r="V4749" s="21" t="s">
        <v>43</v>
      </c>
      <c r="W4749" s="53">
        <v>27.887350000000001</v>
      </c>
      <c r="X4749" s="53">
        <v>-115.19172</v>
      </c>
      <c r="Y4749" s="67">
        <f t="shared" si="982"/>
        <v>57.2</v>
      </c>
      <c r="Z4749" s="56">
        <v>14</v>
      </c>
      <c r="AA4749" s="21">
        <v>7</v>
      </c>
      <c r="AB4749" s="54" t="s">
        <v>44</v>
      </c>
      <c r="AC4749" s="21">
        <v>2</v>
      </c>
      <c r="AD4749" s="58">
        <v>18</v>
      </c>
      <c r="AE4749" s="51">
        <v>1</v>
      </c>
      <c r="AF4749" s="21">
        <v>8</v>
      </c>
      <c r="AG4749" s="54">
        <v>270</v>
      </c>
      <c r="AH4749" t="s">
        <v>250</v>
      </c>
      <c r="AI4749" s="70">
        <f t="shared" si="989"/>
        <v>13.918999999999999</v>
      </c>
      <c r="AJ4749" s="71" t="s">
        <v>369</v>
      </c>
      <c r="AK4749" s="72">
        <f t="shared" si="990"/>
        <v>1.8310631406548505</v>
      </c>
      <c r="AL4749" s="73">
        <f t="shared" si="991"/>
        <v>1.8310631406548505</v>
      </c>
    </row>
    <row r="4750" spans="1:38" hidden="1">
      <c r="A4750" s="47" t="s">
        <v>312</v>
      </c>
      <c r="B4750" s="54" t="s">
        <v>178</v>
      </c>
      <c r="C4750" s="57">
        <v>40393</v>
      </c>
      <c r="D4750" s="49">
        <v>2010</v>
      </c>
      <c r="E4750" s="55">
        <v>0.38680555555555557</v>
      </c>
      <c r="F4750" s="55">
        <v>0.40833333333333338</v>
      </c>
      <c r="G4750" s="55">
        <f t="shared" si="988"/>
        <v>2.1527777777777812E-2</v>
      </c>
      <c r="H4750" s="21">
        <v>2</v>
      </c>
      <c r="I4750" s="56">
        <v>1</v>
      </c>
      <c r="J4750" s="56">
        <v>6</v>
      </c>
      <c r="K4750" s="56">
        <v>6</v>
      </c>
      <c r="L4750" s="47" t="s">
        <v>61</v>
      </c>
      <c r="M4750" s="14" t="s">
        <v>62</v>
      </c>
      <c r="N4750" s="47">
        <v>1</v>
      </c>
      <c r="O4750" s="47">
        <f t="shared" si="979"/>
        <v>30.359999999999996</v>
      </c>
      <c r="P4750" s="52">
        <v>9.1999999999999993</v>
      </c>
      <c r="Q4750" s="52">
        <f t="shared" si="980"/>
        <v>24.419999999999998</v>
      </c>
      <c r="R4750" s="21">
        <v>7.4</v>
      </c>
      <c r="S4750" s="21">
        <f t="shared" si="981"/>
        <v>30.359999999999996</v>
      </c>
      <c r="T4750" s="21">
        <v>9.1999999999999993</v>
      </c>
      <c r="U4750" s="21" t="s">
        <v>43</v>
      </c>
      <c r="V4750" s="21" t="s">
        <v>43</v>
      </c>
      <c r="W4750" s="53">
        <v>27.887350000000001</v>
      </c>
      <c r="X4750" s="53">
        <v>-115.19172</v>
      </c>
      <c r="Y4750" s="67">
        <f t="shared" si="982"/>
        <v>57.2</v>
      </c>
      <c r="Z4750" s="56">
        <v>14</v>
      </c>
      <c r="AA4750" s="21">
        <v>7</v>
      </c>
      <c r="AB4750" s="54" t="s">
        <v>44</v>
      </c>
      <c r="AC4750" s="21">
        <v>2</v>
      </c>
      <c r="AD4750" s="58">
        <v>20</v>
      </c>
      <c r="AE4750" s="51">
        <v>1</v>
      </c>
      <c r="AF4750" s="21">
        <v>8</v>
      </c>
      <c r="AG4750" s="54">
        <v>270</v>
      </c>
      <c r="AH4750" t="s">
        <v>250</v>
      </c>
      <c r="AI4750" s="70">
        <f t="shared" si="989"/>
        <v>15.337</v>
      </c>
      <c r="AJ4750" s="71" t="s">
        <v>369</v>
      </c>
      <c r="AK4750" s="72">
        <f t="shared" si="990"/>
        <v>2.2645047633742106</v>
      </c>
      <c r="AL4750" s="73">
        <f t="shared" si="991"/>
        <v>2.2645047633742106</v>
      </c>
    </row>
    <row r="4751" spans="1:38" hidden="1">
      <c r="A4751" s="47" t="s">
        <v>312</v>
      </c>
      <c r="B4751" s="54" t="s">
        <v>178</v>
      </c>
      <c r="C4751" s="57">
        <v>40393</v>
      </c>
      <c r="D4751" s="49">
        <v>2010</v>
      </c>
      <c r="E4751" s="55">
        <v>0.38680555555555557</v>
      </c>
      <c r="F4751" s="55">
        <v>0.40833333333333338</v>
      </c>
      <c r="G4751" s="55">
        <f t="shared" si="988"/>
        <v>2.1527777777777812E-2</v>
      </c>
      <c r="H4751" s="21">
        <v>2</v>
      </c>
      <c r="I4751" s="56">
        <v>1</v>
      </c>
      <c r="J4751" s="56">
        <v>6</v>
      </c>
      <c r="K4751" s="56">
        <v>6</v>
      </c>
      <c r="L4751" s="47" t="s">
        <v>61</v>
      </c>
      <c r="M4751" s="14" t="s">
        <v>62</v>
      </c>
      <c r="N4751" s="47">
        <v>1</v>
      </c>
      <c r="O4751" s="47">
        <f t="shared" si="979"/>
        <v>30.359999999999996</v>
      </c>
      <c r="P4751" s="52">
        <v>9.1999999999999993</v>
      </c>
      <c r="Q4751" s="52">
        <f t="shared" si="980"/>
        <v>24.419999999999998</v>
      </c>
      <c r="R4751" s="21">
        <v>7.4</v>
      </c>
      <c r="S4751" s="21">
        <f t="shared" si="981"/>
        <v>30.359999999999996</v>
      </c>
      <c r="T4751" s="21">
        <v>9.1999999999999993</v>
      </c>
      <c r="U4751" s="21" t="s">
        <v>43</v>
      </c>
      <c r="V4751" s="21" t="s">
        <v>43</v>
      </c>
      <c r="W4751" s="53">
        <v>27.887350000000001</v>
      </c>
      <c r="X4751" s="53">
        <v>-115.19172</v>
      </c>
      <c r="Y4751" s="67">
        <f t="shared" si="982"/>
        <v>57.2</v>
      </c>
      <c r="Z4751" s="56">
        <v>14</v>
      </c>
      <c r="AA4751" s="21">
        <v>7</v>
      </c>
      <c r="AB4751" s="54" t="s">
        <v>44</v>
      </c>
      <c r="AC4751" s="21">
        <v>3</v>
      </c>
      <c r="AD4751" s="51">
        <v>19</v>
      </c>
      <c r="AE4751" s="51">
        <v>1</v>
      </c>
      <c r="AF4751" s="21">
        <v>20</v>
      </c>
      <c r="AG4751" s="54">
        <v>270</v>
      </c>
      <c r="AH4751" t="s">
        <v>250</v>
      </c>
      <c r="AI4751" s="70">
        <f t="shared" si="989"/>
        <v>14.628</v>
      </c>
      <c r="AJ4751" s="71" t="s">
        <v>369</v>
      </c>
      <c r="AK4751" s="72">
        <f t="shared" si="990"/>
        <v>2.041534710262368</v>
      </c>
      <c r="AL4751" s="73">
        <f t="shared" si="991"/>
        <v>2.041534710262368</v>
      </c>
    </row>
    <row r="4752" spans="1:38" hidden="1">
      <c r="A4752" s="47" t="s">
        <v>312</v>
      </c>
      <c r="B4752" s="54" t="s">
        <v>178</v>
      </c>
      <c r="C4752" s="57">
        <v>40393</v>
      </c>
      <c r="D4752" s="49">
        <v>2010</v>
      </c>
      <c r="E4752" s="55">
        <v>0.38680555555555557</v>
      </c>
      <c r="F4752" s="55">
        <v>0.40833333333333338</v>
      </c>
      <c r="G4752" s="55">
        <f t="shared" si="988"/>
        <v>2.1527777777777812E-2</v>
      </c>
      <c r="H4752" s="21">
        <v>2</v>
      </c>
      <c r="I4752" s="56">
        <v>1</v>
      </c>
      <c r="J4752" s="56">
        <v>6</v>
      </c>
      <c r="K4752" s="56">
        <v>6</v>
      </c>
      <c r="L4752" s="47" t="s">
        <v>61</v>
      </c>
      <c r="M4752" s="14" t="s">
        <v>62</v>
      </c>
      <c r="N4752" s="47">
        <v>1</v>
      </c>
      <c r="O4752" s="47">
        <f t="shared" si="979"/>
        <v>30.359999999999996</v>
      </c>
      <c r="P4752" s="52">
        <v>9.1999999999999993</v>
      </c>
      <c r="Q4752" s="52">
        <f t="shared" si="980"/>
        <v>24.419999999999998</v>
      </c>
      <c r="R4752" s="21">
        <v>7.4</v>
      </c>
      <c r="S4752" s="21">
        <f t="shared" si="981"/>
        <v>30.359999999999996</v>
      </c>
      <c r="T4752" s="21">
        <v>9.1999999999999993</v>
      </c>
      <c r="U4752" s="21" t="s">
        <v>43</v>
      </c>
      <c r="V4752" s="21" t="s">
        <v>43</v>
      </c>
      <c r="W4752" s="53">
        <v>27.887350000000001</v>
      </c>
      <c r="X4752" s="53">
        <v>-115.19172</v>
      </c>
      <c r="Y4752" s="67">
        <f t="shared" si="982"/>
        <v>57.2</v>
      </c>
      <c r="Z4752" s="56">
        <v>14</v>
      </c>
      <c r="AA4752" s="21">
        <v>7</v>
      </c>
      <c r="AB4752" s="54" t="s">
        <v>44</v>
      </c>
      <c r="AC4752" s="21">
        <v>4</v>
      </c>
      <c r="AD4752" s="51">
        <v>21</v>
      </c>
      <c r="AE4752" s="51">
        <v>1</v>
      </c>
      <c r="AF4752" s="21">
        <v>28</v>
      </c>
      <c r="AG4752" s="54">
        <v>270</v>
      </c>
      <c r="AH4752" t="s">
        <v>250</v>
      </c>
      <c r="AI4752" s="70">
        <f t="shared" si="989"/>
        <v>16.045999999999999</v>
      </c>
      <c r="AJ4752" s="71" t="s">
        <v>369</v>
      </c>
      <c r="AK4752" s="72">
        <f t="shared" si="990"/>
        <v>2.5000862380340183</v>
      </c>
      <c r="AL4752" s="73">
        <f t="shared" si="991"/>
        <v>2.5000862380340183</v>
      </c>
    </row>
    <row r="4753" spans="1:38" hidden="1">
      <c r="A4753" s="47" t="s">
        <v>313</v>
      </c>
      <c r="B4753" s="54" t="s">
        <v>178</v>
      </c>
      <c r="C4753" s="57">
        <v>40393</v>
      </c>
      <c r="D4753" s="49">
        <v>2010</v>
      </c>
      <c r="E4753" s="55">
        <v>0.44375000000000003</v>
      </c>
      <c r="F4753" s="55">
        <v>0.46388888888888885</v>
      </c>
      <c r="G4753" s="55">
        <f t="shared" si="988"/>
        <v>2.0138888888888817E-2</v>
      </c>
      <c r="H4753" s="21">
        <v>2</v>
      </c>
      <c r="I4753" s="56">
        <v>2</v>
      </c>
      <c r="J4753" s="56">
        <v>1</v>
      </c>
      <c r="K4753" s="56">
        <v>1</v>
      </c>
      <c r="L4753" s="14" t="s">
        <v>194</v>
      </c>
      <c r="M4753" s="14" t="s">
        <v>102</v>
      </c>
      <c r="N4753" s="47">
        <v>2</v>
      </c>
      <c r="O4753" s="47">
        <f t="shared" si="979"/>
        <v>21.45</v>
      </c>
      <c r="P4753" s="52">
        <v>6.5</v>
      </c>
      <c r="Q4753" s="52">
        <f t="shared" si="980"/>
        <v>16.829999999999998</v>
      </c>
      <c r="R4753" s="21">
        <v>5.0999999999999996</v>
      </c>
      <c r="S4753" s="21">
        <f t="shared" si="981"/>
        <v>21.45</v>
      </c>
      <c r="T4753" s="21">
        <v>6.5</v>
      </c>
      <c r="U4753" s="21" t="s">
        <v>43</v>
      </c>
      <c r="V4753" s="21" t="s">
        <v>43</v>
      </c>
      <c r="W4753" s="53">
        <v>27.89395</v>
      </c>
      <c r="X4753" s="53">
        <v>-115.20492</v>
      </c>
      <c r="Y4753" s="67">
        <f t="shared" si="982"/>
        <v>60.8</v>
      </c>
      <c r="Z4753" s="56">
        <v>16</v>
      </c>
      <c r="AA4753" s="21">
        <v>7</v>
      </c>
      <c r="AB4753" s="54" t="s">
        <v>44</v>
      </c>
      <c r="AC4753" s="21">
        <v>0</v>
      </c>
      <c r="AD4753" s="51">
        <v>0</v>
      </c>
      <c r="AE4753" s="51">
        <v>0</v>
      </c>
      <c r="AF4753" s="21"/>
      <c r="AG4753" s="54">
        <v>190</v>
      </c>
      <c r="AH4753" t="s">
        <v>250</v>
      </c>
      <c r="AI4753" s="70">
        <f t="shared" si="989"/>
        <v>1.157</v>
      </c>
      <c r="AJ4753" s="71" t="s">
        <v>369</v>
      </c>
      <c r="AK4753" s="72">
        <f t="shared" si="990"/>
        <v>7.8868172957109739E-3</v>
      </c>
      <c r="AL4753" s="73">
        <f t="shared" si="991"/>
        <v>7.8868172957109739E-3</v>
      </c>
    </row>
    <row r="4754" spans="1:38" hidden="1">
      <c r="A4754" s="47" t="s">
        <v>314</v>
      </c>
      <c r="B4754" s="54" t="s">
        <v>178</v>
      </c>
      <c r="C4754" s="57">
        <v>40393</v>
      </c>
      <c r="D4754" s="49">
        <v>2010</v>
      </c>
      <c r="E4754" s="55">
        <v>0.44375000000000003</v>
      </c>
      <c r="F4754" s="55">
        <v>0.46388888888888885</v>
      </c>
      <c r="G4754" s="55">
        <f t="shared" si="988"/>
        <v>2.0138888888888817E-2</v>
      </c>
      <c r="H4754" s="21">
        <v>2</v>
      </c>
      <c r="I4754" s="56">
        <v>2</v>
      </c>
      <c r="J4754" s="56">
        <v>1</v>
      </c>
      <c r="K4754" s="56">
        <v>1</v>
      </c>
      <c r="L4754" s="14" t="s">
        <v>194</v>
      </c>
      <c r="M4754" s="14" t="s">
        <v>102</v>
      </c>
      <c r="N4754" s="47">
        <v>2</v>
      </c>
      <c r="O4754" s="47">
        <f t="shared" si="979"/>
        <v>21.45</v>
      </c>
      <c r="P4754" s="52">
        <v>6.5</v>
      </c>
      <c r="Q4754" s="52">
        <f t="shared" si="980"/>
        <v>16.829999999999998</v>
      </c>
      <c r="R4754" s="21">
        <v>5.0999999999999996</v>
      </c>
      <c r="S4754" s="21">
        <f t="shared" si="981"/>
        <v>21.45</v>
      </c>
      <c r="T4754" s="21">
        <v>6.5</v>
      </c>
      <c r="U4754" s="21" t="s">
        <v>43</v>
      </c>
      <c r="V4754" s="21" t="s">
        <v>43</v>
      </c>
      <c r="W4754" s="53">
        <v>27.89395</v>
      </c>
      <c r="X4754" s="53">
        <v>-115.20492</v>
      </c>
      <c r="Y4754" s="67">
        <f t="shared" si="982"/>
        <v>60.8</v>
      </c>
      <c r="Z4754" s="56">
        <v>16</v>
      </c>
      <c r="AA4754" s="21">
        <v>7</v>
      </c>
      <c r="AB4754" s="54" t="s">
        <v>46</v>
      </c>
      <c r="AC4754" s="21">
        <v>1</v>
      </c>
      <c r="AD4754" s="51">
        <v>17</v>
      </c>
      <c r="AE4754" s="51">
        <v>1</v>
      </c>
      <c r="AF4754" s="21">
        <v>6</v>
      </c>
      <c r="AG4754" s="54">
        <v>190</v>
      </c>
      <c r="AH4754" t="s">
        <v>250</v>
      </c>
      <c r="AI4754" s="70">
        <f t="shared" ref="AI4754:AI4776" si="992">(0.748*AD4754)+1.2345</f>
        <v>13.9505</v>
      </c>
      <c r="AJ4754" s="74">
        <f t="shared" ref="AJ4754:AJ4776" si="993">((POWER(AI4754*10,3.36))*2.24)/100000</f>
        <v>359.80704047984557</v>
      </c>
      <c r="AK4754" s="74">
        <f t="shared" ref="AK4754:AK4776" si="994">(0.0026*AJ4754)-0.61</f>
        <v>0.32549830524759849</v>
      </c>
      <c r="AL4754" s="73">
        <f t="shared" ref="AL4754:AL4776" si="995">IF(AK4754&gt;0,AK4754:AK4754,0)</f>
        <v>0.32549830524759849</v>
      </c>
    </row>
    <row r="4755" spans="1:38" hidden="1">
      <c r="A4755" s="47" t="s">
        <v>314</v>
      </c>
      <c r="B4755" s="54" t="s">
        <v>178</v>
      </c>
      <c r="C4755" s="57">
        <v>40393</v>
      </c>
      <c r="D4755" s="49">
        <v>2010</v>
      </c>
      <c r="E4755" s="55">
        <v>0.44375000000000003</v>
      </c>
      <c r="F4755" s="55">
        <v>0.46388888888888885</v>
      </c>
      <c r="G4755" s="55">
        <f t="shared" si="988"/>
        <v>2.0138888888888817E-2</v>
      </c>
      <c r="H4755" s="21">
        <v>2</v>
      </c>
      <c r="I4755" s="56">
        <v>2</v>
      </c>
      <c r="J4755" s="56">
        <v>1</v>
      </c>
      <c r="K4755" s="56">
        <v>1</v>
      </c>
      <c r="L4755" s="14" t="s">
        <v>194</v>
      </c>
      <c r="M4755" s="14" t="s">
        <v>102</v>
      </c>
      <c r="N4755" s="47">
        <v>2</v>
      </c>
      <c r="O4755" s="47">
        <f t="shared" si="979"/>
        <v>21.45</v>
      </c>
      <c r="P4755" s="52">
        <v>6.5</v>
      </c>
      <c r="Q4755" s="52">
        <f t="shared" si="980"/>
        <v>16.829999999999998</v>
      </c>
      <c r="R4755" s="21">
        <v>5.0999999999999996</v>
      </c>
      <c r="S4755" s="21">
        <f t="shared" si="981"/>
        <v>21.45</v>
      </c>
      <c r="T4755" s="21">
        <v>6.5</v>
      </c>
      <c r="U4755" s="21" t="s">
        <v>43</v>
      </c>
      <c r="V4755" s="21" t="s">
        <v>43</v>
      </c>
      <c r="W4755" s="53">
        <v>27.89395</v>
      </c>
      <c r="X4755" s="53">
        <v>-115.20492</v>
      </c>
      <c r="Y4755" s="67">
        <f t="shared" si="982"/>
        <v>60.8</v>
      </c>
      <c r="Z4755" s="56">
        <v>16</v>
      </c>
      <c r="AA4755" s="21">
        <v>7</v>
      </c>
      <c r="AB4755" s="54" t="s">
        <v>46</v>
      </c>
      <c r="AC4755" s="21">
        <v>1</v>
      </c>
      <c r="AD4755" s="58">
        <v>19</v>
      </c>
      <c r="AE4755" s="51">
        <v>1</v>
      </c>
      <c r="AF4755" s="21">
        <v>6</v>
      </c>
      <c r="AG4755" s="54">
        <v>190</v>
      </c>
      <c r="AH4755" t="s">
        <v>250</v>
      </c>
      <c r="AI4755" s="70">
        <f t="shared" si="992"/>
        <v>15.4465</v>
      </c>
      <c r="AJ4755" s="74">
        <f t="shared" si="993"/>
        <v>506.66058069508574</v>
      </c>
      <c r="AK4755" s="74">
        <f t="shared" si="994"/>
        <v>0.70731750980722297</v>
      </c>
      <c r="AL4755" s="73">
        <f t="shared" si="995"/>
        <v>0.70731750980722297</v>
      </c>
    </row>
    <row r="4756" spans="1:38" hidden="1">
      <c r="A4756" s="47" t="s">
        <v>314</v>
      </c>
      <c r="B4756" s="54" t="s">
        <v>178</v>
      </c>
      <c r="C4756" s="57">
        <v>40393</v>
      </c>
      <c r="D4756" s="49">
        <v>2010</v>
      </c>
      <c r="E4756" s="55">
        <v>0.44375000000000003</v>
      </c>
      <c r="F4756" s="55">
        <v>0.46388888888888885</v>
      </c>
      <c r="G4756" s="55">
        <f t="shared" si="988"/>
        <v>2.0138888888888817E-2</v>
      </c>
      <c r="H4756" s="21">
        <v>2</v>
      </c>
      <c r="I4756" s="56">
        <v>2</v>
      </c>
      <c r="J4756" s="56">
        <v>1</v>
      </c>
      <c r="K4756" s="56">
        <v>1</v>
      </c>
      <c r="L4756" s="14" t="s">
        <v>194</v>
      </c>
      <c r="M4756" s="14" t="s">
        <v>102</v>
      </c>
      <c r="N4756" s="47">
        <v>2</v>
      </c>
      <c r="O4756" s="47">
        <f t="shared" si="979"/>
        <v>21.45</v>
      </c>
      <c r="P4756" s="52">
        <v>6.5</v>
      </c>
      <c r="Q4756" s="52">
        <f t="shared" si="980"/>
        <v>16.829999999999998</v>
      </c>
      <c r="R4756" s="21">
        <v>5.0999999999999996</v>
      </c>
      <c r="S4756" s="21">
        <f t="shared" si="981"/>
        <v>21.45</v>
      </c>
      <c r="T4756" s="21">
        <v>6.5</v>
      </c>
      <c r="U4756" s="21" t="s">
        <v>43</v>
      </c>
      <c r="V4756" s="21" t="s">
        <v>43</v>
      </c>
      <c r="W4756" s="53">
        <v>27.89395</v>
      </c>
      <c r="X4756" s="53">
        <v>-115.20492</v>
      </c>
      <c r="Y4756" s="67">
        <f t="shared" si="982"/>
        <v>60.8</v>
      </c>
      <c r="Z4756" s="56">
        <v>16</v>
      </c>
      <c r="AA4756" s="21">
        <v>7</v>
      </c>
      <c r="AB4756" s="54" t="s">
        <v>46</v>
      </c>
      <c r="AC4756" s="21">
        <v>2</v>
      </c>
      <c r="AD4756" s="58">
        <v>20</v>
      </c>
      <c r="AE4756" s="51">
        <v>1</v>
      </c>
      <c r="AF4756" s="21">
        <v>9</v>
      </c>
      <c r="AG4756" s="54">
        <v>190</v>
      </c>
      <c r="AH4756" t="s">
        <v>250</v>
      </c>
      <c r="AI4756" s="70">
        <f t="shared" si="992"/>
        <v>16.194500000000001</v>
      </c>
      <c r="AJ4756" s="74">
        <f t="shared" si="993"/>
        <v>593.9131834357014</v>
      </c>
      <c r="AK4756" s="74">
        <f t="shared" si="994"/>
        <v>0.93417427693282351</v>
      </c>
      <c r="AL4756" s="73">
        <f t="shared" si="995"/>
        <v>0.93417427693282351</v>
      </c>
    </row>
    <row r="4757" spans="1:38" hidden="1">
      <c r="A4757" s="47" t="s">
        <v>314</v>
      </c>
      <c r="B4757" s="54" t="s">
        <v>178</v>
      </c>
      <c r="C4757" s="57">
        <v>40393</v>
      </c>
      <c r="D4757" s="49">
        <v>2010</v>
      </c>
      <c r="E4757" s="55">
        <v>0.44375000000000003</v>
      </c>
      <c r="F4757" s="55">
        <v>0.46388888888888885</v>
      </c>
      <c r="G4757" s="55">
        <f t="shared" si="988"/>
        <v>2.0138888888888817E-2</v>
      </c>
      <c r="H4757" s="21">
        <v>2</v>
      </c>
      <c r="I4757" s="56">
        <v>2</v>
      </c>
      <c r="J4757" s="56">
        <v>1</v>
      </c>
      <c r="K4757" s="56">
        <v>1</v>
      </c>
      <c r="L4757" s="14" t="s">
        <v>194</v>
      </c>
      <c r="M4757" s="14" t="s">
        <v>102</v>
      </c>
      <c r="N4757" s="47">
        <v>2</v>
      </c>
      <c r="O4757" s="47">
        <f t="shared" si="979"/>
        <v>21.45</v>
      </c>
      <c r="P4757" s="52">
        <v>6.5</v>
      </c>
      <c r="Q4757" s="52">
        <f t="shared" si="980"/>
        <v>16.829999999999998</v>
      </c>
      <c r="R4757" s="21">
        <v>5.0999999999999996</v>
      </c>
      <c r="S4757" s="21">
        <f t="shared" si="981"/>
        <v>21.45</v>
      </c>
      <c r="T4757" s="21">
        <v>6.5</v>
      </c>
      <c r="U4757" s="21" t="s">
        <v>43</v>
      </c>
      <c r="V4757" s="21" t="s">
        <v>43</v>
      </c>
      <c r="W4757" s="53">
        <v>27.89395</v>
      </c>
      <c r="X4757" s="53">
        <v>-115.20492</v>
      </c>
      <c r="Y4757" s="67">
        <f t="shared" si="982"/>
        <v>60.8</v>
      </c>
      <c r="Z4757" s="56">
        <v>16</v>
      </c>
      <c r="AA4757" s="21">
        <v>7</v>
      </c>
      <c r="AB4757" s="54" t="s">
        <v>46</v>
      </c>
      <c r="AC4757" s="21">
        <v>2</v>
      </c>
      <c r="AD4757" s="58">
        <v>21</v>
      </c>
      <c r="AE4757" s="51">
        <v>1</v>
      </c>
      <c r="AF4757" s="21">
        <v>9</v>
      </c>
      <c r="AG4757" s="54">
        <v>190</v>
      </c>
      <c r="AH4757" t="s">
        <v>250</v>
      </c>
      <c r="AI4757" s="70">
        <f t="shared" si="992"/>
        <v>16.942499999999999</v>
      </c>
      <c r="AJ4757" s="74">
        <f t="shared" si="993"/>
        <v>691.21379845369552</v>
      </c>
      <c r="AK4757" s="74">
        <f t="shared" si="994"/>
        <v>1.1871558759796081</v>
      </c>
      <c r="AL4757" s="73">
        <f t="shared" si="995"/>
        <v>1.1871558759796081</v>
      </c>
    </row>
    <row r="4758" spans="1:38" hidden="1">
      <c r="A4758" s="47" t="s">
        <v>314</v>
      </c>
      <c r="B4758" s="54" t="s">
        <v>178</v>
      </c>
      <c r="C4758" s="57">
        <v>40393</v>
      </c>
      <c r="D4758" s="49">
        <v>2010</v>
      </c>
      <c r="E4758" s="55">
        <v>0.44375000000000003</v>
      </c>
      <c r="F4758" s="55">
        <v>0.46388888888888885</v>
      </c>
      <c r="G4758" s="55">
        <f t="shared" si="988"/>
        <v>2.0138888888888817E-2</v>
      </c>
      <c r="H4758" s="21">
        <v>2</v>
      </c>
      <c r="I4758" s="56">
        <v>2</v>
      </c>
      <c r="J4758" s="56">
        <v>1</v>
      </c>
      <c r="K4758" s="56">
        <v>1</v>
      </c>
      <c r="L4758" s="14" t="s">
        <v>194</v>
      </c>
      <c r="M4758" s="14" t="s">
        <v>102</v>
      </c>
      <c r="N4758" s="47">
        <v>2</v>
      </c>
      <c r="O4758" s="47">
        <f t="shared" si="979"/>
        <v>21.45</v>
      </c>
      <c r="P4758" s="52">
        <v>6.5</v>
      </c>
      <c r="Q4758" s="52">
        <f t="shared" si="980"/>
        <v>16.829999999999998</v>
      </c>
      <c r="R4758" s="21">
        <v>5.0999999999999996</v>
      </c>
      <c r="S4758" s="21">
        <f t="shared" si="981"/>
        <v>21.45</v>
      </c>
      <c r="T4758" s="21">
        <v>6.5</v>
      </c>
      <c r="U4758" s="21" t="s">
        <v>43</v>
      </c>
      <c r="V4758" s="21" t="s">
        <v>43</v>
      </c>
      <c r="W4758" s="53">
        <v>27.89395</v>
      </c>
      <c r="X4758" s="53">
        <v>-115.20492</v>
      </c>
      <c r="Y4758" s="67">
        <f t="shared" si="982"/>
        <v>60.8</v>
      </c>
      <c r="Z4758" s="56">
        <v>16</v>
      </c>
      <c r="AA4758" s="21">
        <v>7</v>
      </c>
      <c r="AB4758" s="54" t="s">
        <v>46</v>
      </c>
      <c r="AC4758" s="21">
        <v>2</v>
      </c>
      <c r="AD4758" s="58">
        <v>22</v>
      </c>
      <c r="AE4758" s="51">
        <v>1</v>
      </c>
      <c r="AF4758" s="21">
        <v>9</v>
      </c>
      <c r="AG4758" s="54">
        <v>190</v>
      </c>
      <c r="AH4758" t="s">
        <v>250</v>
      </c>
      <c r="AI4758" s="70">
        <f t="shared" si="992"/>
        <v>17.6905</v>
      </c>
      <c r="AJ4758" s="74">
        <f t="shared" si="993"/>
        <v>799.19872211710003</v>
      </c>
      <c r="AK4758" s="74">
        <f t="shared" si="994"/>
        <v>1.4679166775044603</v>
      </c>
      <c r="AL4758" s="73">
        <f t="shared" si="995"/>
        <v>1.4679166775044603</v>
      </c>
    </row>
    <row r="4759" spans="1:38" hidden="1">
      <c r="A4759" s="47" t="s">
        <v>315</v>
      </c>
      <c r="B4759" s="54" t="s">
        <v>129</v>
      </c>
      <c r="C4759" s="57">
        <v>40393</v>
      </c>
      <c r="D4759" s="49">
        <v>2010</v>
      </c>
      <c r="E4759" s="55">
        <v>0.4465277777777778</v>
      </c>
      <c r="F4759" s="55">
        <v>0.4770833333333333</v>
      </c>
      <c r="G4759" s="55">
        <f t="shared" si="988"/>
        <v>3.0555555555555503E-2</v>
      </c>
      <c r="H4759" s="21">
        <v>2</v>
      </c>
      <c r="I4759" s="56">
        <v>2</v>
      </c>
      <c r="J4759" s="56">
        <v>2</v>
      </c>
      <c r="K4759" s="56">
        <v>2</v>
      </c>
      <c r="L4759" s="14" t="s">
        <v>194</v>
      </c>
      <c r="M4759" s="14" t="s">
        <v>102</v>
      </c>
      <c r="N4759" s="47">
        <v>2</v>
      </c>
      <c r="O4759" s="47">
        <f t="shared" si="979"/>
        <v>18.479999999999997</v>
      </c>
      <c r="P4759" s="52">
        <v>5.6</v>
      </c>
      <c r="Q4759" s="52">
        <f t="shared" si="980"/>
        <v>19.799999999999997</v>
      </c>
      <c r="R4759" s="21">
        <v>6</v>
      </c>
      <c r="S4759" s="21">
        <f t="shared" si="981"/>
        <v>18.479999999999997</v>
      </c>
      <c r="T4759" s="21">
        <v>5.6</v>
      </c>
      <c r="U4759" s="21" t="s">
        <v>43</v>
      </c>
      <c r="V4759" s="21" t="s">
        <v>43</v>
      </c>
      <c r="W4759" s="53">
        <v>27.89395</v>
      </c>
      <c r="X4759" s="53">
        <v>-115.20492</v>
      </c>
      <c r="Y4759" s="67">
        <f t="shared" si="982"/>
        <v>60.8</v>
      </c>
      <c r="Z4759" s="56">
        <v>16</v>
      </c>
      <c r="AA4759" s="21">
        <v>8</v>
      </c>
      <c r="AB4759" s="54" t="s">
        <v>46</v>
      </c>
      <c r="AC4759" s="21">
        <v>1</v>
      </c>
      <c r="AD4759" s="58">
        <v>17</v>
      </c>
      <c r="AE4759" s="51">
        <v>1</v>
      </c>
      <c r="AF4759" s="21">
        <v>14</v>
      </c>
      <c r="AG4759" s="54">
        <v>0</v>
      </c>
      <c r="AH4759" t="s">
        <v>250</v>
      </c>
      <c r="AI4759" s="70">
        <f t="shared" si="992"/>
        <v>13.9505</v>
      </c>
      <c r="AJ4759" s="74">
        <f t="shared" si="993"/>
        <v>359.80704047984557</v>
      </c>
      <c r="AK4759" s="74">
        <f t="shared" si="994"/>
        <v>0.32549830524759849</v>
      </c>
      <c r="AL4759" s="73">
        <f t="shared" si="995"/>
        <v>0.32549830524759849</v>
      </c>
    </row>
    <row r="4760" spans="1:38" hidden="1">
      <c r="A4760" s="47" t="s">
        <v>315</v>
      </c>
      <c r="B4760" s="54" t="s">
        <v>129</v>
      </c>
      <c r="C4760" s="57">
        <v>40393</v>
      </c>
      <c r="D4760" s="49">
        <v>2010</v>
      </c>
      <c r="E4760" s="55">
        <v>0.4465277777777778</v>
      </c>
      <c r="F4760" s="55">
        <v>0.4770833333333333</v>
      </c>
      <c r="G4760" s="55">
        <f t="shared" si="988"/>
        <v>3.0555555555555503E-2</v>
      </c>
      <c r="H4760" s="21">
        <v>2</v>
      </c>
      <c r="I4760" s="56">
        <v>2</v>
      </c>
      <c r="J4760" s="56">
        <v>2</v>
      </c>
      <c r="K4760" s="56">
        <v>2</v>
      </c>
      <c r="L4760" s="14" t="s">
        <v>194</v>
      </c>
      <c r="M4760" s="14" t="s">
        <v>102</v>
      </c>
      <c r="N4760" s="47">
        <v>2</v>
      </c>
      <c r="O4760" s="47">
        <f t="shared" si="979"/>
        <v>18.479999999999997</v>
      </c>
      <c r="P4760" s="52">
        <v>5.6</v>
      </c>
      <c r="Q4760" s="52">
        <f t="shared" si="980"/>
        <v>19.799999999999997</v>
      </c>
      <c r="R4760" s="21">
        <v>6</v>
      </c>
      <c r="S4760" s="21">
        <f t="shared" si="981"/>
        <v>18.479999999999997</v>
      </c>
      <c r="T4760" s="21">
        <v>5.6</v>
      </c>
      <c r="U4760" s="21" t="s">
        <v>43</v>
      </c>
      <c r="V4760" s="21" t="s">
        <v>43</v>
      </c>
      <c r="W4760" s="53">
        <v>27.89395</v>
      </c>
      <c r="X4760" s="53">
        <v>-115.20492</v>
      </c>
      <c r="Y4760" s="67">
        <f t="shared" si="982"/>
        <v>60.8</v>
      </c>
      <c r="Z4760" s="56">
        <v>16</v>
      </c>
      <c r="AA4760" s="21">
        <v>8</v>
      </c>
      <c r="AB4760" s="54" t="s">
        <v>46</v>
      </c>
      <c r="AC4760" s="21">
        <v>2</v>
      </c>
      <c r="AD4760" s="58">
        <v>13</v>
      </c>
      <c r="AE4760" s="51">
        <v>1</v>
      </c>
      <c r="AF4760" s="21">
        <v>23</v>
      </c>
      <c r="AG4760" s="54">
        <v>0</v>
      </c>
      <c r="AH4760" t="s">
        <v>250</v>
      </c>
      <c r="AI4760" s="70">
        <f t="shared" si="992"/>
        <v>10.958500000000001</v>
      </c>
      <c r="AJ4760" s="74">
        <f t="shared" si="993"/>
        <v>159.88648485388254</v>
      </c>
      <c r="AK4760" s="74">
        <f t="shared" si="994"/>
        <v>-0.19429513937990539</v>
      </c>
      <c r="AL4760" s="73">
        <f t="shared" si="995"/>
        <v>0</v>
      </c>
    </row>
    <row r="4761" spans="1:38" hidden="1">
      <c r="A4761" s="47" t="s">
        <v>315</v>
      </c>
      <c r="B4761" s="54" t="s">
        <v>129</v>
      </c>
      <c r="C4761" s="57">
        <v>40393</v>
      </c>
      <c r="D4761" s="49">
        <v>2010</v>
      </c>
      <c r="E4761" s="55">
        <v>0.4465277777777778</v>
      </c>
      <c r="F4761" s="55">
        <v>0.4770833333333333</v>
      </c>
      <c r="G4761" s="55">
        <f t="shared" si="988"/>
        <v>3.0555555555555503E-2</v>
      </c>
      <c r="H4761" s="21">
        <v>2</v>
      </c>
      <c r="I4761" s="56">
        <v>2</v>
      </c>
      <c r="J4761" s="56">
        <v>2</v>
      </c>
      <c r="K4761" s="56">
        <v>2</v>
      </c>
      <c r="L4761" s="14" t="s">
        <v>194</v>
      </c>
      <c r="M4761" s="14" t="s">
        <v>102</v>
      </c>
      <c r="N4761" s="47">
        <v>2</v>
      </c>
      <c r="O4761" s="47">
        <f t="shared" si="979"/>
        <v>18.479999999999997</v>
      </c>
      <c r="P4761" s="52">
        <v>5.6</v>
      </c>
      <c r="Q4761" s="52">
        <f t="shared" si="980"/>
        <v>19.799999999999997</v>
      </c>
      <c r="R4761" s="21">
        <v>6</v>
      </c>
      <c r="S4761" s="21">
        <f t="shared" si="981"/>
        <v>18.479999999999997</v>
      </c>
      <c r="T4761" s="21">
        <v>5.6</v>
      </c>
      <c r="U4761" s="21" t="s">
        <v>43</v>
      </c>
      <c r="V4761" s="21" t="s">
        <v>43</v>
      </c>
      <c r="W4761" s="53">
        <v>27.89395</v>
      </c>
      <c r="X4761" s="53">
        <v>-115.20492</v>
      </c>
      <c r="Y4761" s="67">
        <f t="shared" si="982"/>
        <v>60.8</v>
      </c>
      <c r="Z4761" s="56">
        <v>16</v>
      </c>
      <c r="AA4761" s="21">
        <v>8</v>
      </c>
      <c r="AB4761" s="54" t="s">
        <v>46</v>
      </c>
      <c r="AC4761" s="21">
        <v>2</v>
      </c>
      <c r="AD4761" s="58">
        <v>15</v>
      </c>
      <c r="AE4761" s="51">
        <v>1</v>
      </c>
      <c r="AF4761" s="21">
        <v>23</v>
      </c>
      <c r="AG4761" s="54">
        <v>0</v>
      </c>
      <c r="AH4761" t="s">
        <v>250</v>
      </c>
      <c r="AI4761" s="70">
        <f t="shared" si="992"/>
        <v>12.454500000000001</v>
      </c>
      <c r="AJ4761" s="74">
        <f t="shared" si="993"/>
        <v>245.7787754986133</v>
      </c>
      <c r="AK4761" s="74">
        <f t="shared" si="994"/>
        <v>2.9024816296394529E-2</v>
      </c>
      <c r="AL4761" s="73">
        <f t="shared" si="995"/>
        <v>2.9024816296394529E-2</v>
      </c>
    </row>
    <row r="4762" spans="1:38" hidden="1">
      <c r="A4762" s="47" t="s">
        <v>315</v>
      </c>
      <c r="B4762" s="54" t="s">
        <v>129</v>
      </c>
      <c r="C4762" s="57">
        <v>40393</v>
      </c>
      <c r="D4762" s="49">
        <v>2010</v>
      </c>
      <c r="E4762" s="55">
        <v>0.4465277777777778</v>
      </c>
      <c r="F4762" s="55">
        <v>0.4770833333333333</v>
      </c>
      <c r="G4762" s="55">
        <f t="shared" si="988"/>
        <v>3.0555555555555503E-2</v>
      </c>
      <c r="H4762" s="21">
        <v>2</v>
      </c>
      <c r="I4762" s="56">
        <v>2</v>
      </c>
      <c r="J4762" s="56">
        <v>2</v>
      </c>
      <c r="K4762" s="56">
        <v>2</v>
      </c>
      <c r="L4762" s="14" t="s">
        <v>194</v>
      </c>
      <c r="M4762" s="14" t="s">
        <v>102</v>
      </c>
      <c r="N4762" s="47">
        <v>2</v>
      </c>
      <c r="O4762" s="47">
        <f t="shared" si="979"/>
        <v>18.479999999999997</v>
      </c>
      <c r="P4762" s="52">
        <v>5.6</v>
      </c>
      <c r="Q4762" s="52">
        <f t="shared" si="980"/>
        <v>19.799999999999997</v>
      </c>
      <c r="R4762" s="21">
        <v>6</v>
      </c>
      <c r="S4762" s="21">
        <f t="shared" si="981"/>
        <v>18.479999999999997</v>
      </c>
      <c r="T4762" s="21">
        <v>5.6</v>
      </c>
      <c r="U4762" s="21" t="s">
        <v>43</v>
      </c>
      <c r="V4762" s="21" t="s">
        <v>43</v>
      </c>
      <c r="W4762" s="53">
        <v>27.89395</v>
      </c>
      <c r="X4762" s="53">
        <v>-115.20492</v>
      </c>
      <c r="Y4762" s="67">
        <f t="shared" si="982"/>
        <v>60.8</v>
      </c>
      <c r="Z4762" s="56">
        <v>16</v>
      </c>
      <c r="AA4762" s="21">
        <v>8</v>
      </c>
      <c r="AB4762" s="54" t="s">
        <v>46</v>
      </c>
      <c r="AC4762" s="21">
        <v>2</v>
      </c>
      <c r="AD4762" s="58">
        <v>17</v>
      </c>
      <c r="AE4762" s="51">
        <v>1</v>
      </c>
      <c r="AF4762" s="21">
        <v>23</v>
      </c>
      <c r="AG4762" s="54">
        <v>0</v>
      </c>
      <c r="AH4762" t="s">
        <v>250</v>
      </c>
      <c r="AI4762" s="70">
        <f t="shared" si="992"/>
        <v>13.9505</v>
      </c>
      <c r="AJ4762" s="74">
        <f t="shared" si="993"/>
        <v>359.80704047984557</v>
      </c>
      <c r="AK4762" s="74">
        <f t="shared" si="994"/>
        <v>0.32549830524759849</v>
      </c>
      <c r="AL4762" s="73">
        <f t="shared" si="995"/>
        <v>0.32549830524759849</v>
      </c>
    </row>
    <row r="4763" spans="1:38" hidden="1">
      <c r="A4763" s="47" t="s">
        <v>315</v>
      </c>
      <c r="B4763" s="54" t="s">
        <v>129</v>
      </c>
      <c r="C4763" s="57">
        <v>40393</v>
      </c>
      <c r="D4763" s="49">
        <v>2010</v>
      </c>
      <c r="E4763" s="55">
        <v>0.4465277777777778</v>
      </c>
      <c r="F4763" s="55">
        <v>0.4770833333333333</v>
      </c>
      <c r="G4763" s="55">
        <f t="shared" si="988"/>
        <v>3.0555555555555503E-2</v>
      </c>
      <c r="H4763" s="21">
        <v>2</v>
      </c>
      <c r="I4763" s="56">
        <v>2</v>
      </c>
      <c r="J4763" s="56">
        <v>2</v>
      </c>
      <c r="K4763" s="56">
        <v>2</v>
      </c>
      <c r="L4763" s="14" t="s">
        <v>194</v>
      </c>
      <c r="M4763" s="14" t="s">
        <v>102</v>
      </c>
      <c r="N4763" s="47">
        <v>2</v>
      </c>
      <c r="O4763" s="47">
        <f t="shared" si="979"/>
        <v>18.479999999999997</v>
      </c>
      <c r="P4763" s="52">
        <v>5.6</v>
      </c>
      <c r="Q4763" s="52">
        <f t="shared" si="980"/>
        <v>19.799999999999997</v>
      </c>
      <c r="R4763" s="21">
        <v>6</v>
      </c>
      <c r="S4763" s="21">
        <f t="shared" si="981"/>
        <v>18.479999999999997</v>
      </c>
      <c r="T4763" s="21">
        <v>5.6</v>
      </c>
      <c r="U4763" s="21" t="s">
        <v>43</v>
      </c>
      <c r="V4763" s="21" t="s">
        <v>43</v>
      </c>
      <c r="W4763" s="53">
        <v>27.89395</v>
      </c>
      <c r="X4763" s="53">
        <v>-115.20492</v>
      </c>
      <c r="Y4763" s="67">
        <f t="shared" si="982"/>
        <v>60.8</v>
      </c>
      <c r="Z4763" s="56">
        <v>16</v>
      </c>
      <c r="AA4763" s="21">
        <v>8</v>
      </c>
      <c r="AB4763" s="54" t="s">
        <v>46</v>
      </c>
      <c r="AC4763" s="21">
        <v>2</v>
      </c>
      <c r="AD4763" s="58">
        <v>19</v>
      </c>
      <c r="AE4763" s="51">
        <v>1</v>
      </c>
      <c r="AF4763" s="21">
        <v>23</v>
      </c>
      <c r="AG4763" s="54">
        <v>0</v>
      </c>
      <c r="AH4763" t="s">
        <v>250</v>
      </c>
      <c r="AI4763" s="70">
        <f t="shared" si="992"/>
        <v>15.4465</v>
      </c>
      <c r="AJ4763" s="74">
        <f t="shared" si="993"/>
        <v>506.66058069508574</v>
      </c>
      <c r="AK4763" s="74">
        <f t="shared" si="994"/>
        <v>0.70731750980722297</v>
      </c>
      <c r="AL4763" s="73">
        <f t="shared" si="995"/>
        <v>0.70731750980722297</v>
      </c>
    </row>
    <row r="4764" spans="1:38" hidden="1">
      <c r="A4764" s="47" t="s">
        <v>315</v>
      </c>
      <c r="B4764" s="54" t="s">
        <v>129</v>
      </c>
      <c r="C4764" s="57">
        <v>40393</v>
      </c>
      <c r="D4764" s="49">
        <v>2010</v>
      </c>
      <c r="E4764" s="55">
        <v>0.4465277777777778</v>
      </c>
      <c r="F4764" s="55">
        <v>0.4770833333333333</v>
      </c>
      <c r="G4764" s="55">
        <f t="shared" si="988"/>
        <v>3.0555555555555503E-2</v>
      </c>
      <c r="H4764" s="21">
        <v>2</v>
      </c>
      <c r="I4764" s="56">
        <v>2</v>
      </c>
      <c r="J4764" s="56">
        <v>2</v>
      </c>
      <c r="K4764" s="56">
        <v>2</v>
      </c>
      <c r="L4764" s="14" t="s">
        <v>194</v>
      </c>
      <c r="M4764" s="14" t="s">
        <v>102</v>
      </c>
      <c r="N4764" s="47">
        <v>2</v>
      </c>
      <c r="O4764" s="47">
        <f t="shared" si="979"/>
        <v>18.479999999999997</v>
      </c>
      <c r="P4764" s="52">
        <v>5.6</v>
      </c>
      <c r="Q4764" s="52">
        <f t="shared" si="980"/>
        <v>19.799999999999997</v>
      </c>
      <c r="R4764" s="21">
        <v>6</v>
      </c>
      <c r="S4764" s="21">
        <f t="shared" si="981"/>
        <v>18.479999999999997</v>
      </c>
      <c r="T4764" s="21">
        <v>5.6</v>
      </c>
      <c r="U4764" s="21" t="s">
        <v>43</v>
      </c>
      <c r="V4764" s="21" t="s">
        <v>43</v>
      </c>
      <c r="W4764" s="53">
        <v>27.89395</v>
      </c>
      <c r="X4764" s="53">
        <v>-115.20492</v>
      </c>
      <c r="Y4764" s="67">
        <f t="shared" si="982"/>
        <v>60.8</v>
      </c>
      <c r="Z4764" s="56">
        <v>16</v>
      </c>
      <c r="AA4764" s="21">
        <v>8</v>
      </c>
      <c r="AB4764" s="54" t="s">
        <v>46</v>
      </c>
      <c r="AC4764" s="21">
        <v>2</v>
      </c>
      <c r="AD4764" s="51">
        <v>21</v>
      </c>
      <c r="AE4764" s="51">
        <v>1</v>
      </c>
      <c r="AF4764" s="21">
        <v>23</v>
      </c>
      <c r="AG4764" s="54">
        <v>0</v>
      </c>
      <c r="AH4764" t="s">
        <v>250</v>
      </c>
      <c r="AI4764" s="70">
        <f t="shared" si="992"/>
        <v>16.942499999999999</v>
      </c>
      <c r="AJ4764" s="74">
        <f t="shared" si="993"/>
        <v>691.21379845369552</v>
      </c>
      <c r="AK4764" s="74">
        <f t="shared" si="994"/>
        <v>1.1871558759796081</v>
      </c>
      <c r="AL4764" s="73">
        <f t="shared" si="995"/>
        <v>1.1871558759796081</v>
      </c>
    </row>
    <row r="4765" spans="1:38" hidden="1">
      <c r="A4765" s="47" t="s">
        <v>315</v>
      </c>
      <c r="B4765" s="54" t="s">
        <v>129</v>
      </c>
      <c r="C4765" s="57">
        <v>40393</v>
      </c>
      <c r="D4765" s="49">
        <v>2010</v>
      </c>
      <c r="E4765" s="55">
        <v>0.4465277777777778</v>
      </c>
      <c r="F4765" s="55">
        <v>0.4770833333333333</v>
      </c>
      <c r="G4765" s="55">
        <f t="shared" si="988"/>
        <v>3.0555555555555503E-2</v>
      </c>
      <c r="H4765" s="21">
        <v>2</v>
      </c>
      <c r="I4765" s="56">
        <v>2</v>
      </c>
      <c r="J4765" s="56">
        <v>2</v>
      </c>
      <c r="K4765" s="56">
        <v>2</v>
      </c>
      <c r="L4765" s="14" t="s">
        <v>194</v>
      </c>
      <c r="M4765" s="14" t="s">
        <v>102</v>
      </c>
      <c r="N4765" s="47">
        <v>2</v>
      </c>
      <c r="O4765" s="47">
        <f t="shared" si="979"/>
        <v>18.479999999999997</v>
      </c>
      <c r="P4765" s="52">
        <v>5.6</v>
      </c>
      <c r="Q4765" s="52">
        <f t="shared" si="980"/>
        <v>19.799999999999997</v>
      </c>
      <c r="R4765" s="21">
        <v>6</v>
      </c>
      <c r="S4765" s="21">
        <f t="shared" si="981"/>
        <v>18.479999999999997</v>
      </c>
      <c r="T4765" s="21">
        <v>5.6</v>
      </c>
      <c r="U4765" s="21" t="s">
        <v>43</v>
      </c>
      <c r="V4765" s="21" t="s">
        <v>43</v>
      </c>
      <c r="W4765" s="53">
        <v>27.89395</v>
      </c>
      <c r="X4765" s="53">
        <v>-115.20492</v>
      </c>
      <c r="Y4765" s="67">
        <f t="shared" si="982"/>
        <v>60.8</v>
      </c>
      <c r="Z4765" s="56">
        <v>16</v>
      </c>
      <c r="AA4765" s="21">
        <v>8</v>
      </c>
      <c r="AB4765" s="54" t="s">
        <v>46</v>
      </c>
      <c r="AC4765" s="21">
        <v>2</v>
      </c>
      <c r="AD4765" s="51">
        <v>21</v>
      </c>
      <c r="AE4765" s="51">
        <v>1</v>
      </c>
      <c r="AF4765" s="21">
        <v>23</v>
      </c>
      <c r="AG4765" s="54">
        <v>0</v>
      </c>
      <c r="AH4765" t="s">
        <v>250</v>
      </c>
      <c r="AI4765" s="70">
        <f t="shared" si="992"/>
        <v>16.942499999999999</v>
      </c>
      <c r="AJ4765" s="74">
        <f t="shared" si="993"/>
        <v>691.21379845369552</v>
      </c>
      <c r="AK4765" s="74">
        <f t="shared" si="994"/>
        <v>1.1871558759796081</v>
      </c>
      <c r="AL4765" s="73">
        <f t="shared" si="995"/>
        <v>1.1871558759796081</v>
      </c>
    </row>
    <row r="4766" spans="1:38" hidden="1">
      <c r="A4766" s="47" t="s">
        <v>315</v>
      </c>
      <c r="B4766" s="54" t="s">
        <v>129</v>
      </c>
      <c r="C4766" s="57">
        <v>40393</v>
      </c>
      <c r="D4766" s="49">
        <v>2010</v>
      </c>
      <c r="E4766" s="55">
        <v>0.4465277777777778</v>
      </c>
      <c r="F4766" s="55">
        <v>0.4770833333333333</v>
      </c>
      <c r="G4766" s="55">
        <f t="shared" si="988"/>
        <v>3.0555555555555503E-2</v>
      </c>
      <c r="H4766" s="21">
        <v>2</v>
      </c>
      <c r="I4766" s="56">
        <v>2</v>
      </c>
      <c r="J4766" s="56">
        <v>2</v>
      </c>
      <c r="K4766" s="56">
        <v>2</v>
      </c>
      <c r="L4766" s="14" t="s">
        <v>194</v>
      </c>
      <c r="M4766" s="14" t="s">
        <v>102</v>
      </c>
      <c r="N4766" s="47">
        <v>2</v>
      </c>
      <c r="O4766" s="47">
        <f t="shared" si="979"/>
        <v>18.479999999999997</v>
      </c>
      <c r="P4766" s="52">
        <v>5.6</v>
      </c>
      <c r="Q4766" s="52">
        <f t="shared" si="980"/>
        <v>19.799999999999997</v>
      </c>
      <c r="R4766" s="21">
        <v>6</v>
      </c>
      <c r="S4766" s="21">
        <f t="shared" si="981"/>
        <v>18.479999999999997</v>
      </c>
      <c r="T4766" s="21">
        <v>5.6</v>
      </c>
      <c r="U4766" s="21" t="s">
        <v>43</v>
      </c>
      <c r="V4766" s="21" t="s">
        <v>43</v>
      </c>
      <c r="W4766" s="53">
        <v>27.89395</v>
      </c>
      <c r="X4766" s="53">
        <v>-115.20492</v>
      </c>
      <c r="Y4766" s="67">
        <f t="shared" si="982"/>
        <v>60.8</v>
      </c>
      <c r="Z4766" s="56">
        <v>16</v>
      </c>
      <c r="AA4766" s="21">
        <v>8</v>
      </c>
      <c r="AB4766" s="54" t="s">
        <v>46</v>
      </c>
      <c r="AC4766" s="21">
        <v>2</v>
      </c>
      <c r="AD4766" s="51">
        <v>22</v>
      </c>
      <c r="AE4766" s="51">
        <v>1</v>
      </c>
      <c r="AF4766" s="21">
        <v>23</v>
      </c>
      <c r="AG4766" s="54">
        <v>0</v>
      </c>
      <c r="AH4766" t="s">
        <v>250</v>
      </c>
      <c r="AI4766" s="70">
        <f t="shared" si="992"/>
        <v>17.6905</v>
      </c>
      <c r="AJ4766" s="74">
        <f t="shared" si="993"/>
        <v>799.19872211710003</v>
      </c>
      <c r="AK4766" s="74">
        <f t="shared" si="994"/>
        <v>1.4679166775044603</v>
      </c>
      <c r="AL4766" s="73">
        <f t="shared" si="995"/>
        <v>1.4679166775044603</v>
      </c>
    </row>
    <row r="4767" spans="1:38" hidden="1">
      <c r="A4767" s="47" t="s">
        <v>315</v>
      </c>
      <c r="B4767" s="54" t="s">
        <v>129</v>
      </c>
      <c r="C4767" s="57">
        <v>40393</v>
      </c>
      <c r="D4767" s="49">
        <v>2010</v>
      </c>
      <c r="E4767" s="55">
        <v>0.4465277777777778</v>
      </c>
      <c r="F4767" s="55">
        <v>0.4770833333333333</v>
      </c>
      <c r="G4767" s="55">
        <f t="shared" si="988"/>
        <v>3.0555555555555503E-2</v>
      </c>
      <c r="H4767" s="21">
        <v>2</v>
      </c>
      <c r="I4767" s="56">
        <v>2</v>
      </c>
      <c r="J4767" s="56">
        <v>2</v>
      </c>
      <c r="K4767" s="56">
        <v>2</v>
      </c>
      <c r="L4767" s="14" t="s">
        <v>194</v>
      </c>
      <c r="M4767" s="14" t="s">
        <v>102</v>
      </c>
      <c r="N4767" s="47">
        <v>2</v>
      </c>
      <c r="O4767" s="47">
        <f t="shared" si="979"/>
        <v>18.479999999999997</v>
      </c>
      <c r="P4767" s="52">
        <v>5.6</v>
      </c>
      <c r="Q4767" s="52">
        <f t="shared" si="980"/>
        <v>19.799999999999997</v>
      </c>
      <c r="R4767" s="21">
        <v>6</v>
      </c>
      <c r="S4767" s="21">
        <f t="shared" si="981"/>
        <v>18.479999999999997</v>
      </c>
      <c r="T4767" s="21">
        <v>5.6</v>
      </c>
      <c r="U4767" s="21" t="s">
        <v>43</v>
      </c>
      <c r="V4767" s="21" t="s">
        <v>43</v>
      </c>
      <c r="W4767" s="53">
        <v>27.89395</v>
      </c>
      <c r="X4767" s="53">
        <v>-115.20492</v>
      </c>
      <c r="Y4767" s="67">
        <f t="shared" si="982"/>
        <v>60.8</v>
      </c>
      <c r="Z4767" s="56">
        <v>16</v>
      </c>
      <c r="AA4767" s="21">
        <v>8</v>
      </c>
      <c r="AB4767" s="54" t="s">
        <v>46</v>
      </c>
      <c r="AC4767" s="21">
        <v>2</v>
      </c>
      <c r="AD4767" s="51">
        <v>22</v>
      </c>
      <c r="AE4767" s="51">
        <v>1</v>
      </c>
      <c r="AF4767" s="21">
        <v>23</v>
      </c>
      <c r="AG4767" s="54">
        <v>0</v>
      </c>
      <c r="AH4767" t="s">
        <v>250</v>
      </c>
      <c r="AI4767" s="70">
        <f t="shared" si="992"/>
        <v>17.6905</v>
      </c>
      <c r="AJ4767" s="74">
        <f t="shared" si="993"/>
        <v>799.19872211710003</v>
      </c>
      <c r="AK4767" s="74">
        <f t="shared" si="994"/>
        <v>1.4679166775044603</v>
      </c>
      <c r="AL4767" s="73">
        <f t="shared" si="995"/>
        <v>1.4679166775044603</v>
      </c>
    </row>
    <row r="4768" spans="1:38" hidden="1">
      <c r="A4768" s="47" t="s">
        <v>315</v>
      </c>
      <c r="B4768" s="54" t="s">
        <v>129</v>
      </c>
      <c r="C4768" s="57">
        <v>40393</v>
      </c>
      <c r="D4768" s="49">
        <v>2010</v>
      </c>
      <c r="E4768" s="55">
        <v>0.4465277777777778</v>
      </c>
      <c r="F4768" s="55">
        <v>0.4770833333333333</v>
      </c>
      <c r="G4768" s="55">
        <f t="shared" si="988"/>
        <v>3.0555555555555503E-2</v>
      </c>
      <c r="H4768" s="21">
        <v>2</v>
      </c>
      <c r="I4768" s="56">
        <v>2</v>
      </c>
      <c r="J4768" s="56">
        <v>2</v>
      </c>
      <c r="K4768" s="56">
        <v>2</v>
      </c>
      <c r="L4768" s="14" t="s">
        <v>194</v>
      </c>
      <c r="M4768" s="14" t="s">
        <v>102</v>
      </c>
      <c r="N4768" s="47">
        <v>2</v>
      </c>
      <c r="O4768" s="47">
        <f t="shared" si="979"/>
        <v>18.479999999999997</v>
      </c>
      <c r="P4768" s="52">
        <v>5.6</v>
      </c>
      <c r="Q4768" s="52">
        <f t="shared" si="980"/>
        <v>19.799999999999997</v>
      </c>
      <c r="R4768" s="21">
        <v>6</v>
      </c>
      <c r="S4768" s="21">
        <f t="shared" si="981"/>
        <v>18.479999999999997</v>
      </c>
      <c r="T4768" s="21">
        <v>5.6</v>
      </c>
      <c r="U4768" s="21" t="s">
        <v>43</v>
      </c>
      <c r="V4768" s="21" t="s">
        <v>43</v>
      </c>
      <c r="W4768" s="53">
        <v>27.89395</v>
      </c>
      <c r="X4768" s="53">
        <v>-115.20492</v>
      </c>
      <c r="Y4768" s="67">
        <f t="shared" si="982"/>
        <v>60.8</v>
      </c>
      <c r="Z4768" s="56">
        <v>16</v>
      </c>
      <c r="AA4768" s="21">
        <v>8</v>
      </c>
      <c r="AB4768" s="54" t="s">
        <v>46</v>
      </c>
      <c r="AC4768" s="21">
        <v>3</v>
      </c>
      <c r="AD4768" s="51">
        <v>16</v>
      </c>
      <c r="AE4768" s="51">
        <v>1</v>
      </c>
      <c r="AF4768" s="21">
        <v>35</v>
      </c>
      <c r="AG4768" s="54">
        <v>0</v>
      </c>
      <c r="AH4768" t="s">
        <v>250</v>
      </c>
      <c r="AI4768" s="70">
        <f t="shared" si="992"/>
        <v>13.202500000000001</v>
      </c>
      <c r="AJ4768" s="74">
        <f t="shared" si="993"/>
        <v>298.98731991165073</v>
      </c>
      <c r="AK4768" s="74">
        <f t="shared" si="994"/>
        <v>0.16736703177029189</v>
      </c>
      <c r="AL4768" s="73">
        <f t="shared" si="995"/>
        <v>0.16736703177029189</v>
      </c>
    </row>
    <row r="4769" spans="1:38" hidden="1">
      <c r="A4769" s="47" t="s">
        <v>315</v>
      </c>
      <c r="B4769" s="54" t="s">
        <v>129</v>
      </c>
      <c r="C4769" s="57">
        <v>40393</v>
      </c>
      <c r="D4769" s="49">
        <v>2010</v>
      </c>
      <c r="E4769" s="55">
        <v>0.4465277777777778</v>
      </c>
      <c r="F4769" s="55">
        <v>0.4770833333333333</v>
      </c>
      <c r="G4769" s="55">
        <f t="shared" si="988"/>
        <v>3.0555555555555503E-2</v>
      </c>
      <c r="H4769" s="21">
        <v>2</v>
      </c>
      <c r="I4769" s="56">
        <v>2</v>
      </c>
      <c r="J4769" s="56">
        <v>2</v>
      </c>
      <c r="K4769" s="56">
        <v>2</v>
      </c>
      <c r="L4769" s="14" t="s">
        <v>194</v>
      </c>
      <c r="M4769" s="14" t="s">
        <v>102</v>
      </c>
      <c r="N4769" s="47">
        <v>2</v>
      </c>
      <c r="O4769" s="47">
        <f t="shared" si="979"/>
        <v>18.479999999999997</v>
      </c>
      <c r="P4769" s="52">
        <v>5.6</v>
      </c>
      <c r="Q4769" s="52">
        <f t="shared" si="980"/>
        <v>19.799999999999997</v>
      </c>
      <c r="R4769" s="21">
        <v>6</v>
      </c>
      <c r="S4769" s="21">
        <f t="shared" si="981"/>
        <v>18.479999999999997</v>
      </c>
      <c r="T4769" s="21">
        <v>5.6</v>
      </c>
      <c r="U4769" s="21" t="s">
        <v>43</v>
      </c>
      <c r="V4769" s="21" t="s">
        <v>43</v>
      </c>
      <c r="W4769" s="53">
        <v>27.89395</v>
      </c>
      <c r="X4769" s="53">
        <v>-115.20492</v>
      </c>
      <c r="Y4769" s="67">
        <f t="shared" si="982"/>
        <v>60.8</v>
      </c>
      <c r="Z4769" s="56">
        <v>16</v>
      </c>
      <c r="AA4769" s="21">
        <v>8</v>
      </c>
      <c r="AB4769" s="54" t="s">
        <v>46</v>
      </c>
      <c r="AC4769" s="21">
        <v>3</v>
      </c>
      <c r="AD4769" s="51">
        <v>18</v>
      </c>
      <c r="AE4769" s="51">
        <v>1</v>
      </c>
      <c r="AF4769" s="21">
        <v>35</v>
      </c>
      <c r="AG4769" s="54">
        <v>0</v>
      </c>
      <c r="AH4769" t="s">
        <v>250</v>
      </c>
      <c r="AI4769" s="70">
        <f t="shared" si="992"/>
        <v>14.698500000000001</v>
      </c>
      <c r="AJ4769" s="74">
        <f t="shared" si="993"/>
        <v>428.83019204754055</v>
      </c>
      <c r="AK4769" s="74">
        <f t="shared" si="994"/>
        <v>0.50495849932360548</v>
      </c>
      <c r="AL4769" s="73">
        <f t="shared" si="995"/>
        <v>0.50495849932360548</v>
      </c>
    </row>
    <row r="4770" spans="1:38" hidden="1">
      <c r="A4770" s="47" t="s">
        <v>315</v>
      </c>
      <c r="B4770" s="54" t="s">
        <v>129</v>
      </c>
      <c r="C4770" s="57">
        <v>40393</v>
      </c>
      <c r="D4770" s="49">
        <v>2010</v>
      </c>
      <c r="E4770" s="55">
        <v>0.4465277777777778</v>
      </c>
      <c r="F4770" s="55">
        <v>0.4770833333333333</v>
      </c>
      <c r="G4770" s="55">
        <f t="shared" si="988"/>
        <v>3.0555555555555503E-2</v>
      </c>
      <c r="H4770" s="21">
        <v>2</v>
      </c>
      <c r="I4770" s="56">
        <v>2</v>
      </c>
      <c r="J4770" s="56">
        <v>2</v>
      </c>
      <c r="K4770" s="56">
        <v>2</v>
      </c>
      <c r="L4770" s="14" t="s">
        <v>194</v>
      </c>
      <c r="M4770" s="14" t="s">
        <v>102</v>
      </c>
      <c r="N4770" s="47">
        <v>2</v>
      </c>
      <c r="O4770" s="47">
        <f t="shared" si="979"/>
        <v>18.479999999999997</v>
      </c>
      <c r="P4770" s="52">
        <v>5.6</v>
      </c>
      <c r="Q4770" s="52">
        <f t="shared" si="980"/>
        <v>19.799999999999997</v>
      </c>
      <c r="R4770" s="21">
        <v>6</v>
      </c>
      <c r="S4770" s="21">
        <f t="shared" si="981"/>
        <v>18.479999999999997</v>
      </c>
      <c r="T4770" s="21">
        <v>5.6</v>
      </c>
      <c r="U4770" s="21" t="s">
        <v>43</v>
      </c>
      <c r="V4770" s="21" t="s">
        <v>43</v>
      </c>
      <c r="W4770" s="53">
        <v>27.89395</v>
      </c>
      <c r="X4770" s="53">
        <v>-115.20492</v>
      </c>
      <c r="Y4770" s="67">
        <f t="shared" si="982"/>
        <v>60.8</v>
      </c>
      <c r="Z4770" s="56">
        <v>16</v>
      </c>
      <c r="AA4770" s="21">
        <v>8</v>
      </c>
      <c r="AB4770" s="54" t="s">
        <v>46</v>
      </c>
      <c r="AC4770" s="21">
        <v>3</v>
      </c>
      <c r="AD4770" s="51">
        <v>18</v>
      </c>
      <c r="AE4770" s="51">
        <v>1</v>
      </c>
      <c r="AF4770" s="21">
        <v>35</v>
      </c>
      <c r="AG4770" s="54">
        <v>0</v>
      </c>
      <c r="AH4770" t="s">
        <v>250</v>
      </c>
      <c r="AI4770" s="70">
        <f t="shared" si="992"/>
        <v>14.698500000000001</v>
      </c>
      <c r="AJ4770" s="74">
        <f t="shared" si="993"/>
        <v>428.83019204754055</v>
      </c>
      <c r="AK4770" s="74">
        <f t="shared" si="994"/>
        <v>0.50495849932360548</v>
      </c>
      <c r="AL4770" s="73">
        <f t="shared" si="995"/>
        <v>0.50495849932360548</v>
      </c>
    </row>
    <row r="4771" spans="1:38" hidden="1">
      <c r="A4771" s="47" t="s">
        <v>315</v>
      </c>
      <c r="B4771" s="54" t="s">
        <v>129</v>
      </c>
      <c r="C4771" s="57">
        <v>40393</v>
      </c>
      <c r="D4771" s="49">
        <v>2010</v>
      </c>
      <c r="E4771" s="55">
        <v>0.4465277777777778</v>
      </c>
      <c r="F4771" s="55">
        <v>0.4770833333333333</v>
      </c>
      <c r="G4771" s="55">
        <f t="shared" si="988"/>
        <v>3.0555555555555503E-2</v>
      </c>
      <c r="H4771" s="21">
        <v>2</v>
      </c>
      <c r="I4771" s="56">
        <v>2</v>
      </c>
      <c r="J4771" s="56">
        <v>2</v>
      </c>
      <c r="K4771" s="56">
        <v>2</v>
      </c>
      <c r="L4771" s="14" t="s">
        <v>194</v>
      </c>
      <c r="M4771" s="14" t="s">
        <v>102</v>
      </c>
      <c r="N4771" s="47">
        <v>2</v>
      </c>
      <c r="O4771" s="47">
        <f t="shared" si="979"/>
        <v>18.479999999999997</v>
      </c>
      <c r="P4771" s="52">
        <v>5.6</v>
      </c>
      <c r="Q4771" s="52">
        <f t="shared" si="980"/>
        <v>19.799999999999997</v>
      </c>
      <c r="R4771" s="21">
        <v>6</v>
      </c>
      <c r="S4771" s="21">
        <f t="shared" si="981"/>
        <v>18.479999999999997</v>
      </c>
      <c r="T4771" s="21">
        <v>5.6</v>
      </c>
      <c r="U4771" s="21" t="s">
        <v>43</v>
      </c>
      <c r="V4771" s="21" t="s">
        <v>43</v>
      </c>
      <c r="W4771" s="53">
        <v>27.89395</v>
      </c>
      <c r="X4771" s="53">
        <v>-115.20492</v>
      </c>
      <c r="Y4771" s="67">
        <f t="shared" si="982"/>
        <v>60.8</v>
      </c>
      <c r="Z4771" s="56">
        <v>16</v>
      </c>
      <c r="AA4771" s="21">
        <v>8</v>
      </c>
      <c r="AB4771" s="54" t="s">
        <v>46</v>
      </c>
      <c r="AC4771" s="21">
        <v>3</v>
      </c>
      <c r="AD4771" s="51">
        <v>19</v>
      </c>
      <c r="AE4771" s="51">
        <v>1</v>
      </c>
      <c r="AF4771" s="21">
        <v>35</v>
      </c>
      <c r="AG4771" s="54">
        <v>0</v>
      </c>
      <c r="AH4771" t="s">
        <v>250</v>
      </c>
      <c r="AI4771" s="70">
        <f t="shared" si="992"/>
        <v>15.4465</v>
      </c>
      <c r="AJ4771" s="74">
        <f t="shared" si="993"/>
        <v>506.66058069508574</v>
      </c>
      <c r="AK4771" s="74">
        <f t="shared" si="994"/>
        <v>0.70731750980722297</v>
      </c>
      <c r="AL4771" s="73">
        <f t="shared" si="995"/>
        <v>0.70731750980722297</v>
      </c>
    </row>
    <row r="4772" spans="1:38" hidden="1">
      <c r="A4772" s="47" t="s">
        <v>315</v>
      </c>
      <c r="B4772" s="54" t="s">
        <v>129</v>
      </c>
      <c r="C4772" s="57">
        <v>40393</v>
      </c>
      <c r="D4772" s="49">
        <v>2010</v>
      </c>
      <c r="E4772" s="55">
        <v>0.4465277777777778</v>
      </c>
      <c r="F4772" s="55">
        <v>0.4770833333333333</v>
      </c>
      <c r="G4772" s="55">
        <f t="shared" si="988"/>
        <v>3.0555555555555503E-2</v>
      </c>
      <c r="H4772" s="21">
        <v>2</v>
      </c>
      <c r="I4772" s="56">
        <v>2</v>
      </c>
      <c r="J4772" s="56">
        <v>2</v>
      </c>
      <c r="K4772" s="56">
        <v>2</v>
      </c>
      <c r="L4772" s="14" t="s">
        <v>194</v>
      </c>
      <c r="M4772" s="14" t="s">
        <v>102</v>
      </c>
      <c r="N4772" s="47">
        <v>2</v>
      </c>
      <c r="O4772" s="47">
        <f t="shared" si="979"/>
        <v>18.479999999999997</v>
      </c>
      <c r="P4772" s="52">
        <v>5.6</v>
      </c>
      <c r="Q4772" s="52">
        <f t="shared" si="980"/>
        <v>19.799999999999997</v>
      </c>
      <c r="R4772" s="21">
        <v>6</v>
      </c>
      <c r="S4772" s="21">
        <f t="shared" si="981"/>
        <v>18.479999999999997</v>
      </c>
      <c r="T4772" s="21">
        <v>5.6</v>
      </c>
      <c r="U4772" s="21" t="s">
        <v>43</v>
      </c>
      <c r="V4772" s="21" t="s">
        <v>43</v>
      </c>
      <c r="W4772" s="53">
        <v>27.89395</v>
      </c>
      <c r="X4772" s="53">
        <v>-115.20492</v>
      </c>
      <c r="Y4772" s="67">
        <f t="shared" si="982"/>
        <v>60.8</v>
      </c>
      <c r="Z4772" s="56">
        <v>16</v>
      </c>
      <c r="AA4772" s="21">
        <v>8</v>
      </c>
      <c r="AB4772" s="54" t="s">
        <v>46</v>
      </c>
      <c r="AC4772" s="21">
        <v>4</v>
      </c>
      <c r="AD4772" s="51">
        <v>13</v>
      </c>
      <c r="AE4772" s="51">
        <v>1</v>
      </c>
      <c r="AF4772" s="21">
        <v>41</v>
      </c>
      <c r="AG4772" s="54">
        <v>0</v>
      </c>
      <c r="AH4772" t="s">
        <v>250</v>
      </c>
      <c r="AI4772" s="70">
        <f t="shared" si="992"/>
        <v>10.958500000000001</v>
      </c>
      <c r="AJ4772" s="74">
        <f t="shared" si="993"/>
        <v>159.88648485388254</v>
      </c>
      <c r="AK4772" s="74">
        <f t="shared" si="994"/>
        <v>-0.19429513937990539</v>
      </c>
      <c r="AL4772" s="73">
        <f t="shared" si="995"/>
        <v>0</v>
      </c>
    </row>
    <row r="4773" spans="1:38" hidden="1">
      <c r="A4773" s="47" t="s">
        <v>315</v>
      </c>
      <c r="B4773" s="54" t="s">
        <v>129</v>
      </c>
      <c r="C4773" s="57">
        <v>40393</v>
      </c>
      <c r="D4773" s="49">
        <v>2010</v>
      </c>
      <c r="E4773" s="55">
        <v>0.4465277777777778</v>
      </c>
      <c r="F4773" s="55">
        <v>0.4770833333333333</v>
      </c>
      <c r="G4773" s="55">
        <f t="shared" si="988"/>
        <v>3.0555555555555503E-2</v>
      </c>
      <c r="H4773" s="21">
        <v>2</v>
      </c>
      <c r="I4773" s="56">
        <v>2</v>
      </c>
      <c r="J4773" s="56">
        <v>2</v>
      </c>
      <c r="K4773" s="56">
        <v>2</v>
      </c>
      <c r="L4773" s="14" t="s">
        <v>194</v>
      </c>
      <c r="M4773" s="14" t="s">
        <v>102</v>
      </c>
      <c r="N4773" s="47">
        <v>2</v>
      </c>
      <c r="O4773" s="47">
        <f t="shared" si="979"/>
        <v>18.479999999999997</v>
      </c>
      <c r="P4773" s="52">
        <v>5.6</v>
      </c>
      <c r="Q4773" s="52">
        <f t="shared" si="980"/>
        <v>19.799999999999997</v>
      </c>
      <c r="R4773" s="21">
        <v>6</v>
      </c>
      <c r="S4773" s="21">
        <f t="shared" si="981"/>
        <v>18.479999999999997</v>
      </c>
      <c r="T4773" s="21">
        <v>5.6</v>
      </c>
      <c r="U4773" s="21" t="s">
        <v>43</v>
      </c>
      <c r="V4773" s="21" t="s">
        <v>43</v>
      </c>
      <c r="W4773" s="53">
        <v>27.89395</v>
      </c>
      <c r="X4773" s="53">
        <v>-115.20492</v>
      </c>
      <c r="Y4773" s="67">
        <f t="shared" si="982"/>
        <v>60.8</v>
      </c>
      <c r="Z4773" s="56">
        <v>16</v>
      </c>
      <c r="AA4773" s="21">
        <v>8</v>
      </c>
      <c r="AB4773" s="54" t="s">
        <v>46</v>
      </c>
      <c r="AC4773" s="21">
        <v>4</v>
      </c>
      <c r="AD4773" s="51">
        <v>19</v>
      </c>
      <c r="AE4773" s="51">
        <v>1</v>
      </c>
      <c r="AF4773" s="21">
        <v>41</v>
      </c>
      <c r="AG4773" s="54">
        <v>0</v>
      </c>
      <c r="AH4773" t="s">
        <v>250</v>
      </c>
      <c r="AI4773" s="70">
        <f t="shared" si="992"/>
        <v>15.4465</v>
      </c>
      <c r="AJ4773" s="74">
        <f t="shared" si="993"/>
        <v>506.66058069508574</v>
      </c>
      <c r="AK4773" s="74">
        <f t="shared" si="994"/>
        <v>0.70731750980722297</v>
      </c>
      <c r="AL4773" s="73">
        <f t="shared" si="995"/>
        <v>0.70731750980722297</v>
      </c>
    </row>
    <row r="4774" spans="1:38" hidden="1">
      <c r="A4774" s="47" t="s">
        <v>315</v>
      </c>
      <c r="B4774" s="54" t="s">
        <v>129</v>
      </c>
      <c r="C4774" s="57">
        <v>40393</v>
      </c>
      <c r="D4774" s="49">
        <v>2010</v>
      </c>
      <c r="E4774" s="55">
        <v>0.4465277777777778</v>
      </c>
      <c r="F4774" s="55">
        <v>0.4770833333333333</v>
      </c>
      <c r="G4774" s="55">
        <f t="shared" si="988"/>
        <v>3.0555555555555503E-2</v>
      </c>
      <c r="H4774" s="21">
        <v>2</v>
      </c>
      <c r="I4774" s="56">
        <v>2</v>
      </c>
      <c r="J4774" s="56">
        <v>2</v>
      </c>
      <c r="K4774" s="56">
        <v>2</v>
      </c>
      <c r="L4774" s="14" t="s">
        <v>194</v>
      </c>
      <c r="M4774" s="14" t="s">
        <v>102</v>
      </c>
      <c r="N4774" s="47">
        <v>2</v>
      </c>
      <c r="O4774" s="47">
        <f t="shared" si="979"/>
        <v>18.479999999999997</v>
      </c>
      <c r="P4774" s="52">
        <v>5.6</v>
      </c>
      <c r="Q4774" s="52">
        <f t="shared" si="980"/>
        <v>19.799999999999997</v>
      </c>
      <c r="R4774" s="21">
        <v>6</v>
      </c>
      <c r="S4774" s="21">
        <f t="shared" si="981"/>
        <v>18.479999999999997</v>
      </c>
      <c r="T4774" s="21">
        <v>5.6</v>
      </c>
      <c r="U4774" s="21" t="s">
        <v>43</v>
      </c>
      <c r="V4774" s="21" t="s">
        <v>43</v>
      </c>
      <c r="W4774" s="53">
        <v>27.89395</v>
      </c>
      <c r="X4774" s="53">
        <v>-115.20492</v>
      </c>
      <c r="Y4774" s="67">
        <f t="shared" si="982"/>
        <v>60.8</v>
      </c>
      <c r="Z4774" s="56">
        <v>16</v>
      </c>
      <c r="AA4774" s="21">
        <v>8</v>
      </c>
      <c r="AB4774" s="54" t="s">
        <v>46</v>
      </c>
      <c r="AC4774" s="21">
        <v>4</v>
      </c>
      <c r="AD4774" s="51">
        <v>19</v>
      </c>
      <c r="AE4774" s="51">
        <v>1</v>
      </c>
      <c r="AF4774" s="21">
        <v>41</v>
      </c>
      <c r="AG4774" s="54">
        <v>0</v>
      </c>
      <c r="AH4774" t="s">
        <v>250</v>
      </c>
      <c r="AI4774" s="70">
        <f t="shared" si="992"/>
        <v>15.4465</v>
      </c>
      <c r="AJ4774" s="74">
        <f t="shared" si="993"/>
        <v>506.66058069508574</v>
      </c>
      <c r="AK4774" s="74">
        <f t="shared" si="994"/>
        <v>0.70731750980722297</v>
      </c>
      <c r="AL4774" s="73">
        <f t="shared" si="995"/>
        <v>0.70731750980722297</v>
      </c>
    </row>
    <row r="4775" spans="1:38" hidden="1">
      <c r="A4775" s="47" t="s">
        <v>315</v>
      </c>
      <c r="B4775" s="54" t="s">
        <v>129</v>
      </c>
      <c r="C4775" s="57">
        <v>40393</v>
      </c>
      <c r="D4775" s="49">
        <v>2010</v>
      </c>
      <c r="E4775" s="55">
        <v>0.4465277777777778</v>
      </c>
      <c r="F4775" s="55">
        <v>0.4770833333333333</v>
      </c>
      <c r="G4775" s="55">
        <f t="shared" si="988"/>
        <v>3.0555555555555503E-2</v>
      </c>
      <c r="H4775" s="21">
        <v>2</v>
      </c>
      <c r="I4775" s="56">
        <v>2</v>
      </c>
      <c r="J4775" s="56">
        <v>2</v>
      </c>
      <c r="K4775" s="56">
        <v>2</v>
      </c>
      <c r="L4775" s="14" t="s">
        <v>194</v>
      </c>
      <c r="M4775" s="14" t="s">
        <v>102</v>
      </c>
      <c r="N4775" s="47">
        <v>2</v>
      </c>
      <c r="O4775" s="47">
        <f t="shared" si="979"/>
        <v>18.479999999999997</v>
      </c>
      <c r="P4775" s="52">
        <v>5.6</v>
      </c>
      <c r="Q4775" s="52">
        <f t="shared" si="980"/>
        <v>19.799999999999997</v>
      </c>
      <c r="R4775" s="21">
        <v>6</v>
      </c>
      <c r="S4775" s="21">
        <f t="shared" si="981"/>
        <v>18.479999999999997</v>
      </c>
      <c r="T4775" s="21">
        <v>5.6</v>
      </c>
      <c r="U4775" s="21" t="s">
        <v>43</v>
      </c>
      <c r="V4775" s="21" t="s">
        <v>43</v>
      </c>
      <c r="W4775" s="53">
        <v>27.89395</v>
      </c>
      <c r="X4775" s="53">
        <v>-115.20492</v>
      </c>
      <c r="Y4775" s="67">
        <f t="shared" si="982"/>
        <v>60.8</v>
      </c>
      <c r="Z4775" s="56">
        <v>16</v>
      </c>
      <c r="AA4775" s="21">
        <v>8</v>
      </c>
      <c r="AB4775" s="54" t="s">
        <v>46</v>
      </c>
      <c r="AC4775" s="21">
        <v>5</v>
      </c>
      <c r="AD4775" s="51">
        <v>14</v>
      </c>
      <c r="AE4775" s="51">
        <v>1</v>
      </c>
      <c r="AF4775" s="21">
        <v>43</v>
      </c>
      <c r="AG4775" s="54">
        <v>0</v>
      </c>
      <c r="AH4775" t="s">
        <v>250</v>
      </c>
      <c r="AI4775" s="70">
        <f t="shared" si="992"/>
        <v>11.7065</v>
      </c>
      <c r="AJ4775" s="74">
        <f t="shared" si="993"/>
        <v>199.60111901661068</v>
      </c>
      <c r="AK4775" s="74">
        <f t="shared" si="994"/>
        <v>-9.1037090556812195E-2</v>
      </c>
      <c r="AL4775" s="73">
        <f t="shared" si="995"/>
        <v>0</v>
      </c>
    </row>
    <row r="4776" spans="1:38" hidden="1">
      <c r="A4776" s="47" t="s">
        <v>315</v>
      </c>
      <c r="B4776" s="54" t="s">
        <v>129</v>
      </c>
      <c r="C4776" s="57">
        <v>40393</v>
      </c>
      <c r="D4776" s="49">
        <v>2010</v>
      </c>
      <c r="E4776" s="55">
        <v>0.4465277777777778</v>
      </c>
      <c r="F4776" s="55">
        <v>0.4770833333333333</v>
      </c>
      <c r="G4776" s="55">
        <f t="shared" si="988"/>
        <v>3.0555555555555503E-2</v>
      </c>
      <c r="H4776" s="21">
        <v>2</v>
      </c>
      <c r="I4776" s="56">
        <v>2</v>
      </c>
      <c r="J4776" s="56">
        <v>2</v>
      </c>
      <c r="K4776" s="56">
        <v>2</v>
      </c>
      <c r="L4776" s="14" t="s">
        <v>194</v>
      </c>
      <c r="M4776" s="14" t="s">
        <v>102</v>
      </c>
      <c r="N4776" s="47">
        <v>2</v>
      </c>
      <c r="O4776" s="47">
        <f t="shared" si="979"/>
        <v>18.479999999999997</v>
      </c>
      <c r="P4776" s="52">
        <v>5.6</v>
      </c>
      <c r="Q4776" s="52">
        <f t="shared" si="980"/>
        <v>19.799999999999997</v>
      </c>
      <c r="R4776" s="21">
        <v>6</v>
      </c>
      <c r="S4776" s="21">
        <f t="shared" si="981"/>
        <v>18.479999999999997</v>
      </c>
      <c r="T4776" s="21">
        <v>5.6</v>
      </c>
      <c r="U4776" s="21" t="s">
        <v>43</v>
      </c>
      <c r="V4776" s="21" t="s">
        <v>43</v>
      </c>
      <c r="W4776" s="53">
        <v>27.89395</v>
      </c>
      <c r="X4776" s="53">
        <v>-115.20492</v>
      </c>
      <c r="Y4776" s="67">
        <f t="shared" si="982"/>
        <v>60.8</v>
      </c>
      <c r="Z4776" s="56">
        <v>16</v>
      </c>
      <c r="AA4776" s="21">
        <v>8</v>
      </c>
      <c r="AB4776" s="54" t="s">
        <v>46</v>
      </c>
      <c r="AC4776" s="21">
        <v>5</v>
      </c>
      <c r="AD4776" s="51">
        <v>18</v>
      </c>
      <c r="AE4776" s="51">
        <v>1</v>
      </c>
      <c r="AF4776" s="21">
        <v>43</v>
      </c>
      <c r="AG4776" s="54">
        <v>0</v>
      </c>
      <c r="AH4776" t="s">
        <v>250</v>
      </c>
      <c r="AI4776" s="70">
        <f t="shared" si="992"/>
        <v>14.698500000000001</v>
      </c>
      <c r="AJ4776" s="74">
        <f t="shared" si="993"/>
        <v>428.83019204754055</v>
      </c>
      <c r="AK4776" s="74">
        <f t="shared" si="994"/>
        <v>0.50495849932360548</v>
      </c>
      <c r="AL4776" s="73">
        <f t="shared" si="995"/>
        <v>0.50495849932360548</v>
      </c>
    </row>
    <row r="4777" spans="1:38" hidden="1">
      <c r="A4777" s="47" t="s">
        <v>316</v>
      </c>
      <c r="B4777" s="54" t="s">
        <v>129</v>
      </c>
      <c r="C4777" s="57">
        <v>40393</v>
      </c>
      <c r="D4777" s="49">
        <v>2010</v>
      </c>
      <c r="E4777" s="55">
        <v>0.4465277777777778</v>
      </c>
      <c r="F4777" s="55">
        <v>0.4770833333333333</v>
      </c>
      <c r="G4777" s="55">
        <f>F4777-E4777</f>
        <v>3.0555555555555503E-2</v>
      </c>
      <c r="H4777" s="21">
        <v>2</v>
      </c>
      <c r="I4777" s="56">
        <v>2</v>
      </c>
      <c r="J4777" s="56">
        <v>2</v>
      </c>
      <c r="K4777" s="56">
        <v>2</v>
      </c>
      <c r="L4777" s="14" t="s">
        <v>194</v>
      </c>
      <c r="M4777" s="14" t="s">
        <v>102</v>
      </c>
      <c r="N4777" s="47">
        <v>2</v>
      </c>
      <c r="O4777" s="47">
        <f>P4777*3.3</f>
        <v>18.479999999999997</v>
      </c>
      <c r="P4777" s="52">
        <v>5.6</v>
      </c>
      <c r="Q4777" s="52">
        <f>R4777*3.3</f>
        <v>19.799999999999997</v>
      </c>
      <c r="R4777" s="21">
        <v>6</v>
      </c>
      <c r="S4777" s="21">
        <f>T4777*3.3</f>
        <v>18.479999999999997</v>
      </c>
      <c r="T4777" s="21">
        <v>5.6</v>
      </c>
      <c r="U4777" s="21" t="s">
        <v>43</v>
      </c>
      <c r="V4777" s="21" t="s">
        <v>43</v>
      </c>
      <c r="W4777" s="53">
        <v>27.89395</v>
      </c>
      <c r="X4777" s="53">
        <v>-115.20492</v>
      </c>
      <c r="Y4777" s="67">
        <f>(Z4777*1.8)+32</f>
        <v>60.8</v>
      </c>
      <c r="Z4777" s="56">
        <v>16</v>
      </c>
      <c r="AA4777" s="21">
        <v>8</v>
      </c>
      <c r="AB4777" s="54" t="s">
        <v>44</v>
      </c>
      <c r="AC4777" s="21">
        <v>1</v>
      </c>
      <c r="AD4777" s="51">
        <v>16</v>
      </c>
      <c r="AE4777" s="51">
        <v>1</v>
      </c>
      <c r="AF4777" s="21">
        <v>12</v>
      </c>
      <c r="AG4777" s="54">
        <v>0</v>
      </c>
      <c r="AH4777" t="s">
        <v>250</v>
      </c>
      <c r="AI4777" s="70">
        <f t="shared" ref="AI4777:AI4779" si="996">(0.709*AD4777)+1.157</f>
        <v>12.500999999999999</v>
      </c>
      <c r="AJ4777" s="71" t="s">
        <v>369</v>
      </c>
      <c r="AK4777" s="72">
        <f t="shared" ref="AK4777:AK4779" si="997">((POWER(AI4777*10,2.19))*0.037)/1000</f>
        <v>1.4471406331162124</v>
      </c>
      <c r="AL4777" s="73">
        <f t="shared" ref="AL4777:AL4779" si="998">((POWER(AI4777*10,2.19))*0.037)/1000</f>
        <v>1.4471406331162124</v>
      </c>
    </row>
    <row r="4778" spans="1:38" hidden="1">
      <c r="A4778" s="47" t="s">
        <v>317</v>
      </c>
      <c r="B4778" s="54" t="s">
        <v>318</v>
      </c>
      <c r="C4778" s="57">
        <v>40393</v>
      </c>
      <c r="D4778" s="49">
        <v>2010</v>
      </c>
      <c r="E4778" s="55">
        <v>0.44375000000000003</v>
      </c>
      <c r="F4778" s="55">
        <v>0.47083333333333338</v>
      </c>
      <c r="G4778" s="55">
        <f>F4778-E4778</f>
        <v>2.7083333333333348E-2</v>
      </c>
      <c r="H4778" s="21">
        <v>2</v>
      </c>
      <c r="I4778" s="56">
        <v>2</v>
      </c>
      <c r="J4778" s="56">
        <v>3</v>
      </c>
      <c r="K4778" s="56">
        <v>3</v>
      </c>
      <c r="L4778" s="14" t="s">
        <v>194</v>
      </c>
      <c r="M4778" s="14" t="s">
        <v>102</v>
      </c>
      <c r="N4778" s="47">
        <v>2</v>
      </c>
      <c r="O4778" s="47">
        <f>P4778*3.3</f>
        <v>21.45</v>
      </c>
      <c r="P4778" s="52">
        <v>6.5</v>
      </c>
      <c r="Q4778" s="52">
        <f>R4778*3.3</f>
        <v>16.829999999999998</v>
      </c>
      <c r="R4778" s="21">
        <v>5.0999999999999996</v>
      </c>
      <c r="S4778" s="21">
        <f>T4778*3.3</f>
        <v>21.45</v>
      </c>
      <c r="T4778" s="21">
        <v>6.5</v>
      </c>
      <c r="U4778" s="21" t="s">
        <v>43</v>
      </c>
      <c r="V4778" s="21" t="s">
        <v>43</v>
      </c>
      <c r="W4778" s="53">
        <v>27.89395</v>
      </c>
      <c r="X4778" s="53">
        <v>-115.20492</v>
      </c>
      <c r="Y4778" s="67">
        <f>(Z4778*1.8)+32</f>
        <v>60.8</v>
      </c>
      <c r="Z4778" s="56">
        <v>16</v>
      </c>
      <c r="AA4778" s="21">
        <v>8</v>
      </c>
      <c r="AB4778" s="54" t="s">
        <v>44</v>
      </c>
      <c r="AC4778" s="21">
        <v>1</v>
      </c>
      <c r="AD4778" s="51">
        <v>18</v>
      </c>
      <c r="AE4778" s="51">
        <v>1</v>
      </c>
      <c r="AF4778" s="21">
        <v>13</v>
      </c>
      <c r="AG4778" s="54">
        <v>240</v>
      </c>
      <c r="AH4778" t="s">
        <v>250</v>
      </c>
      <c r="AI4778" s="70">
        <f t="shared" si="996"/>
        <v>13.918999999999999</v>
      </c>
      <c r="AJ4778" s="71" t="s">
        <v>369</v>
      </c>
      <c r="AK4778" s="72">
        <f t="shared" si="997"/>
        <v>1.8310631406548505</v>
      </c>
      <c r="AL4778" s="73">
        <f t="shared" si="998"/>
        <v>1.8310631406548505</v>
      </c>
    </row>
    <row r="4779" spans="1:38" hidden="1">
      <c r="A4779" s="47" t="s">
        <v>317</v>
      </c>
      <c r="B4779" s="54" t="s">
        <v>318</v>
      </c>
      <c r="C4779" s="57">
        <v>40393</v>
      </c>
      <c r="D4779" s="49">
        <v>2010</v>
      </c>
      <c r="E4779" s="55">
        <v>0.44375000000000003</v>
      </c>
      <c r="F4779" s="55">
        <v>0.47083333333333338</v>
      </c>
      <c r="G4779" s="55">
        <f>F4779-E4779</f>
        <v>2.7083333333333348E-2</v>
      </c>
      <c r="H4779" s="21">
        <v>2</v>
      </c>
      <c r="I4779" s="56">
        <v>2</v>
      </c>
      <c r="J4779" s="56">
        <v>3</v>
      </c>
      <c r="K4779" s="56">
        <v>3</v>
      </c>
      <c r="L4779" s="14" t="s">
        <v>194</v>
      </c>
      <c r="M4779" s="14" t="s">
        <v>102</v>
      </c>
      <c r="N4779" s="47">
        <v>2</v>
      </c>
      <c r="O4779" s="47">
        <f>P4779*3.3</f>
        <v>21.45</v>
      </c>
      <c r="P4779" s="52">
        <v>6.5</v>
      </c>
      <c r="Q4779" s="52">
        <f>R4779*3.3</f>
        <v>16.829999999999998</v>
      </c>
      <c r="R4779" s="21">
        <v>5.0999999999999996</v>
      </c>
      <c r="S4779" s="21">
        <f>T4779*3.3</f>
        <v>21.45</v>
      </c>
      <c r="T4779" s="21">
        <v>6.5</v>
      </c>
      <c r="U4779" s="21" t="s">
        <v>43</v>
      </c>
      <c r="V4779" s="21" t="s">
        <v>43</v>
      </c>
      <c r="W4779" s="53">
        <v>27.89395</v>
      </c>
      <c r="X4779" s="53">
        <v>-115.20492</v>
      </c>
      <c r="Y4779" s="67">
        <f>(Z4779*1.8)+32</f>
        <v>60.8</v>
      </c>
      <c r="Z4779" s="56">
        <v>16</v>
      </c>
      <c r="AA4779" s="21">
        <v>8</v>
      </c>
      <c r="AB4779" s="54" t="s">
        <v>44</v>
      </c>
      <c r="AC4779" s="21">
        <v>1</v>
      </c>
      <c r="AD4779" s="51">
        <v>18</v>
      </c>
      <c r="AE4779" s="51">
        <v>1</v>
      </c>
      <c r="AF4779" s="21">
        <v>13</v>
      </c>
      <c r="AG4779" s="54">
        <v>240</v>
      </c>
      <c r="AH4779" t="s">
        <v>250</v>
      </c>
      <c r="AI4779" s="70">
        <f t="shared" si="996"/>
        <v>13.918999999999999</v>
      </c>
      <c r="AJ4779" s="71" t="s">
        <v>369</v>
      </c>
      <c r="AK4779" s="72">
        <f t="shared" si="997"/>
        <v>1.8310631406548505</v>
      </c>
      <c r="AL4779" s="73">
        <f t="shared" si="998"/>
        <v>1.8310631406548505</v>
      </c>
    </row>
    <row r="4780" spans="1:38" hidden="1">
      <c r="A4780" s="47" t="s">
        <v>319</v>
      </c>
      <c r="B4780" s="54" t="s">
        <v>318</v>
      </c>
      <c r="C4780" s="57">
        <v>40393</v>
      </c>
      <c r="D4780" s="49">
        <v>2010</v>
      </c>
      <c r="E4780" s="55">
        <v>0.44375000000000003</v>
      </c>
      <c r="F4780" s="55">
        <v>0.47083333333333338</v>
      </c>
      <c r="G4780" s="55">
        <f>F4780-E4780</f>
        <v>2.7083333333333348E-2</v>
      </c>
      <c r="H4780" s="21">
        <v>2</v>
      </c>
      <c r="I4780" s="56">
        <v>2</v>
      </c>
      <c r="J4780" s="56">
        <v>3</v>
      </c>
      <c r="K4780" s="56">
        <v>3</v>
      </c>
      <c r="L4780" s="14" t="s">
        <v>194</v>
      </c>
      <c r="M4780" s="14" t="s">
        <v>102</v>
      </c>
      <c r="N4780" s="47">
        <v>2</v>
      </c>
      <c r="O4780" s="47">
        <f>P4780*3.3</f>
        <v>21.45</v>
      </c>
      <c r="P4780" s="52">
        <v>6.5</v>
      </c>
      <c r="Q4780" s="52">
        <f>R4780*3.3</f>
        <v>16.829999999999998</v>
      </c>
      <c r="R4780" s="21">
        <v>5.0999999999999996</v>
      </c>
      <c r="S4780" s="21">
        <f>T4780*3.3</f>
        <v>21.45</v>
      </c>
      <c r="T4780" s="21">
        <v>6.5</v>
      </c>
      <c r="U4780" s="21" t="s">
        <v>43</v>
      </c>
      <c r="V4780" s="21" t="s">
        <v>43</v>
      </c>
      <c r="W4780" s="53">
        <v>27.89395</v>
      </c>
      <c r="X4780" s="53">
        <v>-115.20492</v>
      </c>
      <c r="Y4780" s="67">
        <f>(Z4780*1.8)+32</f>
        <v>60.8</v>
      </c>
      <c r="Z4780" s="56">
        <v>16</v>
      </c>
      <c r="AA4780" s="21">
        <v>8</v>
      </c>
      <c r="AB4780" s="54" t="s">
        <v>46</v>
      </c>
      <c r="AC4780" s="21">
        <v>0</v>
      </c>
      <c r="AD4780" s="51">
        <v>0</v>
      </c>
      <c r="AE4780" s="51">
        <v>0</v>
      </c>
      <c r="AF4780" s="21"/>
      <c r="AG4780" s="54">
        <v>240</v>
      </c>
      <c r="AH4780" t="s">
        <v>250</v>
      </c>
      <c r="AI4780" s="70">
        <f t="shared" ref="AI4780:AI4793" si="999">(0.748*AD4780)+1.2345</f>
        <v>1.2344999999999999</v>
      </c>
      <c r="AJ4780" s="74">
        <f t="shared" ref="AJ4780:AJ4793" si="1000">((POWER(AI4780*10,3.36))*2.24)/100000</f>
        <v>0.10414971720920797</v>
      </c>
      <c r="AK4780" s="74">
        <f t="shared" ref="AK4780:AK4793" si="1001">(0.0026*AJ4780)-0.61</f>
        <v>-0.6097292107352561</v>
      </c>
      <c r="AL4780" s="73">
        <f t="shared" ref="AL4780:AL4793" si="1002">IF(AK4780&gt;0,AK4780:AK4780,0)</f>
        <v>0</v>
      </c>
    </row>
    <row r="4781" spans="1:38" hidden="1">
      <c r="A4781" s="47" t="s">
        <v>320</v>
      </c>
      <c r="B4781" s="54" t="s">
        <v>318</v>
      </c>
      <c r="C4781" s="57">
        <v>40393</v>
      </c>
      <c r="D4781" s="49">
        <v>2010</v>
      </c>
      <c r="E4781" s="55">
        <v>0.4993055555555555</v>
      </c>
      <c r="F4781" s="55">
        <v>0.5180555555555556</v>
      </c>
      <c r="G4781" s="55">
        <f>F4781-E4781</f>
        <v>1.87500000000001E-2</v>
      </c>
      <c r="H4781" s="21">
        <v>2</v>
      </c>
      <c r="I4781" s="56">
        <v>3</v>
      </c>
      <c r="J4781" s="56">
        <v>1</v>
      </c>
      <c r="K4781" s="56">
        <v>1</v>
      </c>
      <c r="L4781" s="47" t="s">
        <v>321</v>
      </c>
      <c r="M4781" s="47" t="s">
        <v>322</v>
      </c>
      <c r="N4781" s="47">
        <v>2</v>
      </c>
      <c r="O4781" s="47">
        <f>P4781*3.3</f>
        <v>22.439999999999998</v>
      </c>
      <c r="P4781" s="52">
        <v>6.8</v>
      </c>
      <c r="Q4781" s="52">
        <f>R4781*3.3</f>
        <v>22.11</v>
      </c>
      <c r="R4781" s="21">
        <v>6.7</v>
      </c>
      <c r="S4781" s="21">
        <f>T4781*3.3</f>
        <v>22.439999999999998</v>
      </c>
      <c r="T4781" s="21">
        <v>6.8</v>
      </c>
      <c r="U4781" s="21" t="s">
        <v>43</v>
      </c>
      <c r="V4781" s="21" t="s">
        <v>43</v>
      </c>
      <c r="W4781" s="53">
        <v>27.892029999999998</v>
      </c>
      <c r="X4781" s="53">
        <v>-115.22024999999999</v>
      </c>
      <c r="Y4781" s="67">
        <f>(Z4781*1.8)+32</f>
        <v>62.6</v>
      </c>
      <c r="Z4781" s="56">
        <v>17</v>
      </c>
      <c r="AA4781" s="21">
        <v>5</v>
      </c>
      <c r="AB4781" s="54" t="s">
        <v>46</v>
      </c>
      <c r="AC4781" s="21">
        <v>1</v>
      </c>
      <c r="AD4781" s="51">
        <v>9</v>
      </c>
      <c r="AE4781" s="51">
        <v>1</v>
      </c>
      <c r="AF4781" s="21">
        <v>4</v>
      </c>
      <c r="AG4781" s="54">
        <v>330</v>
      </c>
      <c r="AH4781" t="s">
        <v>250</v>
      </c>
      <c r="AI4781" s="70">
        <f t="shared" si="999"/>
        <v>7.9664999999999999</v>
      </c>
      <c r="AJ4781" s="74">
        <f t="shared" si="1000"/>
        <v>54.7654955194511</v>
      </c>
      <c r="AK4781" s="74">
        <f t="shared" si="1001"/>
        <v>-0.46760971164942711</v>
      </c>
      <c r="AL4781" s="73">
        <f t="shared" si="1002"/>
        <v>0</v>
      </c>
    </row>
    <row r="4782" spans="1:38" hidden="1">
      <c r="A4782" s="47" t="s">
        <v>320</v>
      </c>
      <c r="B4782" s="54" t="s">
        <v>318</v>
      </c>
      <c r="C4782" s="57">
        <v>40393</v>
      </c>
      <c r="D4782" s="49">
        <v>2010</v>
      </c>
      <c r="E4782" s="55">
        <v>0.4993055555555555</v>
      </c>
      <c r="F4782" s="55">
        <v>0.5180555555555556</v>
      </c>
      <c r="G4782" s="55">
        <f t="shared" ref="G4782:G4793" si="1003">F4782-E4782</f>
        <v>1.87500000000001E-2</v>
      </c>
      <c r="H4782" s="21">
        <v>2</v>
      </c>
      <c r="I4782" s="56">
        <v>3</v>
      </c>
      <c r="J4782" s="56">
        <v>1</v>
      </c>
      <c r="K4782" s="56">
        <v>1</v>
      </c>
      <c r="L4782" s="47" t="s">
        <v>321</v>
      </c>
      <c r="M4782" s="47" t="s">
        <v>322</v>
      </c>
      <c r="N4782" s="47">
        <v>2</v>
      </c>
      <c r="O4782" s="47">
        <f t="shared" ref="O4782:O4793" si="1004">P4782*3.3</f>
        <v>22.439999999999998</v>
      </c>
      <c r="P4782" s="52">
        <v>6.8</v>
      </c>
      <c r="Q4782" s="52">
        <f t="shared" ref="Q4782:Q4793" si="1005">R4782*3.3</f>
        <v>22.11</v>
      </c>
      <c r="R4782" s="21">
        <v>6.7</v>
      </c>
      <c r="S4782" s="21">
        <f t="shared" ref="S4782:S4793" si="1006">T4782*3.3</f>
        <v>22.439999999999998</v>
      </c>
      <c r="T4782" s="21">
        <v>6.8</v>
      </c>
      <c r="U4782" s="21" t="s">
        <v>43</v>
      </c>
      <c r="V4782" s="21" t="s">
        <v>43</v>
      </c>
      <c r="W4782" s="53">
        <v>27.892029999999998</v>
      </c>
      <c r="X4782" s="53">
        <v>-115.22024999999999</v>
      </c>
      <c r="Y4782" s="67">
        <f t="shared" ref="Y4782:Y4793" si="1007">(Z4782*1.8)+32</f>
        <v>62.6</v>
      </c>
      <c r="Z4782" s="56">
        <v>17</v>
      </c>
      <c r="AA4782" s="21">
        <v>5</v>
      </c>
      <c r="AB4782" s="54" t="s">
        <v>46</v>
      </c>
      <c r="AC4782" s="21">
        <v>1</v>
      </c>
      <c r="AD4782" s="51">
        <v>11</v>
      </c>
      <c r="AE4782" s="51">
        <v>1</v>
      </c>
      <c r="AF4782" s="21">
        <v>4</v>
      </c>
      <c r="AG4782" s="54">
        <v>330</v>
      </c>
      <c r="AH4782" t="s">
        <v>250</v>
      </c>
      <c r="AI4782" s="70">
        <f t="shared" si="999"/>
        <v>9.4625000000000004</v>
      </c>
      <c r="AJ4782" s="74">
        <f t="shared" si="1000"/>
        <v>97.640010435523564</v>
      </c>
      <c r="AK4782" s="74">
        <f t="shared" si="1001"/>
        <v>-0.35613597286763871</v>
      </c>
      <c r="AL4782" s="73">
        <f t="shared" si="1002"/>
        <v>0</v>
      </c>
    </row>
    <row r="4783" spans="1:38" hidden="1">
      <c r="A4783" s="47" t="s">
        <v>320</v>
      </c>
      <c r="B4783" s="54" t="s">
        <v>318</v>
      </c>
      <c r="C4783" s="57">
        <v>40393</v>
      </c>
      <c r="D4783" s="49">
        <v>2010</v>
      </c>
      <c r="E4783" s="55">
        <v>0.4993055555555555</v>
      </c>
      <c r="F4783" s="55">
        <v>0.5180555555555556</v>
      </c>
      <c r="G4783" s="55">
        <f t="shared" si="1003"/>
        <v>1.87500000000001E-2</v>
      </c>
      <c r="H4783" s="21">
        <v>2</v>
      </c>
      <c r="I4783" s="56">
        <v>3</v>
      </c>
      <c r="J4783" s="56">
        <v>1</v>
      </c>
      <c r="K4783" s="56">
        <v>1</v>
      </c>
      <c r="L4783" s="47" t="s">
        <v>321</v>
      </c>
      <c r="M4783" s="47" t="s">
        <v>322</v>
      </c>
      <c r="N4783" s="47">
        <v>2</v>
      </c>
      <c r="O4783" s="47">
        <f t="shared" si="1004"/>
        <v>22.439999999999998</v>
      </c>
      <c r="P4783" s="52">
        <v>6.8</v>
      </c>
      <c r="Q4783" s="52">
        <f t="shared" si="1005"/>
        <v>22.11</v>
      </c>
      <c r="R4783" s="21">
        <v>6.7</v>
      </c>
      <c r="S4783" s="21">
        <f t="shared" si="1006"/>
        <v>22.439999999999998</v>
      </c>
      <c r="T4783" s="21">
        <v>6.8</v>
      </c>
      <c r="U4783" s="21" t="s">
        <v>43</v>
      </c>
      <c r="V4783" s="21" t="s">
        <v>43</v>
      </c>
      <c r="W4783" s="53">
        <v>27.892029999999998</v>
      </c>
      <c r="X4783" s="53">
        <v>-115.22024999999999</v>
      </c>
      <c r="Y4783" s="67">
        <f t="shared" si="1007"/>
        <v>62.6</v>
      </c>
      <c r="Z4783" s="56">
        <v>17</v>
      </c>
      <c r="AA4783" s="21">
        <v>5</v>
      </c>
      <c r="AB4783" s="54" t="s">
        <v>46</v>
      </c>
      <c r="AC4783" s="21">
        <v>2</v>
      </c>
      <c r="AD4783" s="51">
        <v>17</v>
      </c>
      <c r="AE4783" s="51">
        <v>1</v>
      </c>
      <c r="AF4783" s="21">
        <v>7</v>
      </c>
      <c r="AG4783" s="54">
        <v>330</v>
      </c>
      <c r="AH4783" t="s">
        <v>250</v>
      </c>
      <c r="AI4783" s="70">
        <f t="shared" si="999"/>
        <v>13.9505</v>
      </c>
      <c r="AJ4783" s="74">
        <f t="shared" si="1000"/>
        <v>359.80704047984557</v>
      </c>
      <c r="AK4783" s="74">
        <f t="shared" si="1001"/>
        <v>0.32549830524759849</v>
      </c>
      <c r="AL4783" s="73">
        <f t="shared" si="1002"/>
        <v>0.32549830524759849</v>
      </c>
    </row>
    <row r="4784" spans="1:38" hidden="1">
      <c r="A4784" s="47" t="s">
        <v>320</v>
      </c>
      <c r="B4784" s="54" t="s">
        <v>318</v>
      </c>
      <c r="C4784" s="57">
        <v>40393</v>
      </c>
      <c r="D4784" s="49">
        <v>2010</v>
      </c>
      <c r="E4784" s="55">
        <v>0.4993055555555555</v>
      </c>
      <c r="F4784" s="55">
        <v>0.5180555555555556</v>
      </c>
      <c r="G4784" s="55">
        <f t="shared" si="1003"/>
        <v>1.87500000000001E-2</v>
      </c>
      <c r="H4784" s="21">
        <v>2</v>
      </c>
      <c r="I4784" s="56">
        <v>3</v>
      </c>
      <c r="J4784" s="56">
        <v>1</v>
      </c>
      <c r="K4784" s="56">
        <v>1</v>
      </c>
      <c r="L4784" s="47" t="s">
        <v>321</v>
      </c>
      <c r="M4784" s="47" t="s">
        <v>322</v>
      </c>
      <c r="N4784" s="47">
        <v>2</v>
      </c>
      <c r="O4784" s="47">
        <f t="shared" si="1004"/>
        <v>22.439999999999998</v>
      </c>
      <c r="P4784" s="52">
        <v>6.8</v>
      </c>
      <c r="Q4784" s="52">
        <f t="shared" si="1005"/>
        <v>22.11</v>
      </c>
      <c r="R4784" s="21">
        <v>6.7</v>
      </c>
      <c r="S4784" s="21">
        <f t="shared" si="1006"/>
        <v>22.439999999999998</v>
      </c>
      <c r="T4784" s="21">
        <v>6.8</v>
      </c>
      <c r="U4784" s="21" t="s">
        <v>43</v>
      </c>
      <c r="V4784" s="21" t="s">
        <v>43</v>
      </c>
      <c r="W4784" s="53">
        <v>27.892029999999998</v>
      </c>
      <c r="X4784" s="53">
        <v>-115.22024999999999</v>
      </c>
      <c r="Y4784" s="67">
        <f t="shared" si="1007"/>
        <v>62.6</v>
      </c>
      <c r="Z4784" s="56">
        <v>17</v>
      </c>
      <c r="AA4784" s="21">
        <v>5</v>
      </c>
      <c r="AB4784" s="54" t="s">
        <v>46</v>
      </c>
      <c r="AC4784" s="21">
        <v>2</v>
      </c>
      <c r="AD4784" s="51">
        <v>19</v>
      </c>
      <c r="AE4784" s="51">
        <v>1</v>
      </c>
      <c r="AF4784" s="21">
        <v>7</v>
      </c>
      <c r="AG4784" s="54">
        <v>330</v>
      </c>
      <c r="AH4784" t="s">
        <v>250</v>
      </c>
      <c r="AI4784" s="70">
        <f t="shared" si="999"/>
        <v>15.4465</v>
      </c>
      <c r="AJ4784" s="74">
        <f t="shared" si="1000"/>
        <v>506.66058069508574</v>
      </c>
      <c r="AK4784" s="74">
        <f t="shared" si="1001"/>
        <v>0.70731750980722297</v>
      </c>
      <c r="AL4784" s="73">
        <f t="shared" si="1002"/>
        <v>0.70731750980722297</v>
      </c>
    </row>
    <row r="4785" spans="1:38" hidden="1">
      <c r="A4785" s="47" t="s">
        <v>320</v>
      </c>
      <c r="B4785" s="54" t="s">
        <v>318</v>
      </c>
      <c r="C4785" s="57">
        <v>40393</v>
      </c>
      <c r="D4785" s="49">
        <v>2010</v>
      </c>
      <c r="E4785" s="55">
        <v>0.4993055555555555</v>
      </c>
      <c r="F4785" s="55">
        <v>0.5180555555555556</v>
      </c>
      <c r="G4785" s="55">
        <f t="shared" si="1003"/>
        <v>1.87500000000001E-2</v>
      </c>
      <c r="H4785" s="21">
        <v>2</v>
      </c>
      <c r="I4785" s="56">
        <v>3</v>
      </c>
      <c r="J4785" s="56">
        <v>1</v>
      </c>
      <c r="K4785" s="56">
        <v>1</v>
      </c>
      <c r="L4785" s="47" t="s">
        <v>321</v>
      </c>
      <c r="M4785" s="47" t="s">
        <v>322</v>
      </c>
      <c r="N4785" s="47">
        <v>2</v>
      </c>
      <c r="O4785" s="47">
        <f t="shared" si="1004"/>
        <v>22.439999999999998</v>
      </c>
      <c r="P4785" s="52">
        <v>6.8</v>
      </c>
      <c r="Q4785" s="52">
        <f t="shared" si="1005"/>
        <v>22.11</v>
      </c>
      <c r="R4785" s="21">
        <v>6.7</v>
      </c>
      <c r="S4785" s="21">
        <f t="shared" si="1006"/>
        <v>22.439999999999998</v>
      </c>
      <c r="T4785" s="21">
        <v>6.8</v>
      </c>
      <c r="U4785" s="21" t="s">
        <v>43</v>
      </c>
      <c r="V4785" s="21" t="s">
        <v>43</v>
      </c>
      <c r="W4785" s="53">
        <v>27.892029999999998</v>
      </c>
      <c r="X4785" s="53">
        <v>-115.22024999999999</v>
      </c>
      <c r="Y4785" s="67">
        <f t="shared" si="1007"/>
        <v>62.6</v>
      </c>
      <c r="Z4785" s="56">
        <v>17</v>
      </c>
      <c r="AA4785" s="21">
        <v>5</v>
      </c>
      <c r="AB4785" s="54" t="s">
        <v>46</v>
      </c>
      <c r="AC4785" s="21">
        <v>3</v>
      </c>
      <c r="AD4785" s="51">
        <v>18</v>
      </c>
      <c r="AE4785" s="51">
        <v>1</v>
      </c>
      <c r="AF4785" s="21">
        <v>8</v>
      </c>
      <c r="AG4785" s="54">
        <v>330</v>
      </c>
      <c r="AH4785" t="s">
        <v>250</v>
      </c>
      <c r="AI4785" s="70">
        <f t="shared" si="999"/>
        <v>14.698500000000001</v>
      </c>
      <c r="AJ4785" s="74">
        <f t="shared" si="1000"/>
        <v>428.83019204754055</v>
      </c>
      <c r="AK4785" s="74">
        <f t="shared" si="1001"/>
        <v>0.50495849932360548</v>
      </c>
      <c r="AL4785" s="73">
        <f t="shared" si="1002"/>
        <v>0.50495849932360548</v>
      </c>
    </row>
    <row r="4786" spans="1:38" hidden="1">
      <c r="A4786" s="47" t="s">
        <v>320</v>
      </c>
      <c r="B4786" s="54" t="s">
        <v>318</v>
      </c>
      <c r="C4786" s="57">
        <v>40393</v>
      </c>
      <c r="D4786" s="49">
        <v>2010</v>
      </c>
      <c r="E4786" s="55">
        <v>0.4993055555555555</v>
      </c>
      <c r="F4786" s="55">
        <v>0.5180555555555556</v>
      </c>
      <c r="G4786" s="55">
        <f t="shared" si="1003"/>
        <v>1.87500000000001E-2</v>
      </c>
      <c r="H4786" s="21">
        <v>2</v>
      </c>
      <c r="I4786" s="56">
        <v>3</v>
      </c>
      <c r="J4786" s="56">
        <v>1</v>
      </c>
      <c r="K4786" s="56">
        <v>1</v>
      </c>
      <c r="L4786" s="47" t="s">
        <v>321</v>
      </c>
      <c r="M4786" s="47" t="s">
        <v>322</v>
      </c>
      <c r="N4786" s="47">
        <v>2</v>
      </c>
      <c r="O4786" s="47">
        <f t="shared" si="1004"/>
        <v>22.439999999999998</v>
      </c>
      <c r="P4786" s="52">
        <v>6.8</v>
      </c>
      <c r="Q4786" s="52">
        <f t="shared" si="1005"/>
        <v>22.11</v>
      </c>
      <c r="R4786" s="21">
        <v>6.7</v>
      </c>
      <c r="S4786" s="21">
        <f t="shared" si="1006"/>
        <v>22.439999999999998</v>
      </c>
      <c r="T4786" s="21">
        <v>6.8</v>
      </c>
      <c r="U4786" s="21" t="s">
        <v>43</v>
      </c>
      <c r="V4786" s="21" t="s">
        <v>43</v>
      </c>
      <c r="W4786" s="53">
        <v>27.892029999999998</v>
      </c>
      <c r="X4786" s="53">
        <v>-115.22024999999999</v>
      </c>
      <c r="Y4786" s="67">
        <f t="shared" si="1007"/>
        <v>62.6</v>
      </c>
      <c r="Z4786" s="56">
        <v>17</v>
      </c>
      <c r="AA4786" s="21">
        <v>5</v>
      </c>
      <c r="AB4786" s="54" t="s">
        <v>46</v>
      </c>
      <c r="AC4786" s="21">
        <v>4</v>
      </c>
      <c r="AD4786" s="54">
        <v>22</v>
      </c>
      <c r="AE4786" s="51">
        <v>1</v>
      </c>
      <c r="AF4786" s="54">
        <v>13</v>
      </c>
      <c r="AG4786" s="54">
        <v>330</v>
      </c>
      <c r="AH4786" t="s">
        <v>250</v>
      </c>
      <c r="AI4786" s="70">
        <f t="shared" si="999"/>
        <v>17.6905</v>
      </c>
      <c r="AJ4786" s="74">
        <f t="shared" si="1000"/>
        <v>799.19872211710003</v>
      </c>
      <c r="AK4786" s="74">
        <f t="shared" si="1001"/>
        <v>1.4679166775044603</v>
      </c>
      <c r="AL4786" s="73">
        <f t="shared" si="1002"/>
        <v>1.4679166775044603</v>
      </c>
    </row>
    <row r="4787" spans="1:38" hidden="1">
      <c r="A4787" s="47" t="s">
        <v>320</v>
      </c>
      <c r="B4787" s="54" t="s">
        <v>318</v>
      </c>
      <c r="C4787" s="57">
        <v>40393</v>
      </c>
      <c r="D4787" s="49">
        <v>2010</v>
      </c>
      <c r="E4787" s="55">
        <v>0.4993055555555555</v>
      </c>
      <c r="F4787" s="55">
        <v>0.5180555555555556</v>
      </c>
      <c r="G4787" s="55">
        <f t="shared" si="1003"/>
        <v>1.87500000000001E-2</v>
      </c>
      <c r="H4787" s="21">
        <v>2</v>
      </c>
      <c r="I4787" s="56">
        <v>3</v>
      </c>
      <c r="J4787" s="56">
        <v>1</v>
      </c>
      <c r="K4787" s="56">
        <v>1</v>
      </c>
      <c r="L4787" s="47" t="s">
        <v>321</v>
      </c>
      <c r="M4787" s="47" t="s">
        <v>322</v>
      </c>
      <c r="N4787" s="47">
        <v>2</v>
      </c>
      <c r="O4787" s="47">
        <f t="shared" si="1004"/>
        <v>22.439999999999998</v>
      </c>
      <c r="P4787" s="52">
        <v>6.8</v>
      </c>
      <c r="Q4787" s="52">
        <f t="shared" si="1005"/>
        <v>22.11</v>
      </c>
      <c r="R4787" s="21">
        <v>6.7</v>
      </c>
      <c r="S4787" s="21">
        <f t="shared" si="1006"/>
        <v>22.439999999999998</v>
      </c>
      <c r="T4787" s="21">
        <v>6.8</v>
      </c>
      <c r="U4787" s="21" t="s">
        <v>43</v>
      </c>
      <c r="V4787" s="21" t="s">
        <v>43</v>
      </c>
      <c r="W4787" s="53">
        <v>27.892029999999998</v>
      </c>
      <c r="X4787" s="53">
        <v>-115.22024999999999</v>
      </c>
      <c r="Y4787" s="67">
        <f t="shared" si="1007"/>
        <v>62.6</v>
      </c>
      <c r="Z4787" s="56">
        <v>17</v>
      </c>
      <c r="AA4787" s="21">
        <v>5</v>
      </c>
      <c r="AB4787" s="54" t="s">
        <v>46</v>
      </c>
      <c r="AC4787" s="21">
        <v>5</v>
      </c>
      <c r="AD4787" s="51">
        <v>8</v>
      </c>
      <c r="AE4787" s="51">
        <v>1</v>
      </c>
      <c r="AF4787" s="21">
        <v>19</v>
      </c>
      <c r="AG4787" s="54">
        <v>330</v>
      </c>
      <c r="AH4787" t="s">
        <v>250</v>
      </c>
      <c r="AI4787" s="70">
        <f t="shared" si="999"/>
        <v>7.2184999999999997</v>
      </c>
      <c r="AJ4787" s="74">
        <f t="shared" si="1000"/>
        <v>39.321475564653859</v>
      </c>
      <c r="AK4787" s="74">
        <f t="shared" si="1001"/>
        <v>-0.5077641635318999</v>
      </c>
      <c r="AL4787" s="73">
        <f t="shared" si="1002"/>
        <v>0</v>
      </c>
    </row>
    <row r="4788" spans="1:38" hidden="1">
      <c r="A4788" s="47" t="s">
        <v>320</v>
      </c>
      <c r="B4788" s="54" t="s">
        <v>318</v>
      </c>
      <c r="C4788" s="57">
        <v>40393</v>
      </c>
      <c r="D4788" s="49">
        <v>2010</v>
      </c>
      <c r="E4788" s="55">
        <v>0.4993055555555555</v>
      </c>
      <c r="F4788" s="55">
        <v>0.5180555555555556</v>
      </c>
      <c r="G4788" s="55">
        <f t="shared" si="1003"/>
        <v>1.87500000000001E-2</v>
      </c>
      <c r="H4788" s="21">
        <v>2</v>
      </c>
      <c r="I4788" s="56">
        <v>3</v>
      </c>
      <c r="J4788" s="56">
        <v>1</v>
      </c>
      <c r="K4788" s="56">
        <v>1</v>
      </c>
      <c r="L4788" s="47" t="s">
        <v>321</v>
      </c>
      <c r="M4788" s="47" t="s">
        <v>322</v>
      </c>
      <c r="N4788" s="47">
        <v>2</v>
      </c>
      <c r="O4788" s="47">
        <f t="shared" si="1004"/>
        <v>22.439999999999998</v>
      </c>
      <c r="P4788" s="52">
        <v>6.8</v>
      </c>
      <c r="Q4788" s="52">
        <f t="shared" si="1005"/>
        <v>22.11</v>
      </c>
      <c r="R4788" s="21">
        <v>6.7</v>
      </c>
      <c r="S4788" s="21">
        <f t="shared" si="1006"/>
        <v>22.439999999999998</v>
      </c>
      <c r="T4788" s="21">
        <v>6.8</v>
      </c>
      <c r="U4788" s="21" t="s">
        <v>43</v>
      </c>
      <c r="V4788" s="21" t="s">
        <v>43</v>
      </c>
      <c r="W4788" s="53">
        <v>27.892029999999998</v>
      </c>
      <c r="X4788" s="53">
        <v>-115.22024999999999</v>
      </c>
      <c r="Y4788" s="67">
        <f t="shared" si="1007"/>
        <v>62.6</v>
      </c>
      <c r="Z4788" s="56">
        <v>17</v>
      </c>
      <c r="AA4788" s="21">
        <v>5</v>
      </c>
      <c r="AB4788" s="54" t="s">
        <v>46</v>
      </c>
      <c r="AC4788" s="21">
        <v>5</v>
      </c>
      <c r="AD4788" s="51">
        <v>20</v>
      </c>
      <c r="AE4788" s="51">
        <v>1</v>
      </c>
      <c r="AF4788" s="21">
        <v>19</v>
      </c>
      <c r="AG4788" s="54">
        <v>330</v>
      </c>
      <c r="AH4788" t="s">
        <v>250</v>
      </c>
      <c r="AI4788" s="70">
        <f t="shared" si="999"/>
        <v>16.194500000000001</v>
      </c>
      <c r="AJ4788" s="74">
        <f t="shared" si="1000"/>
        <v>593.9131834357014</v>
      </c>
      <c r="AK4788" s="74">
        <f t="shared" si="1001"/>
        <v>0.93417427693282351</v>
      </c>
      <c r="AL4788" s="73">
        <f t="shared" si="1002"/>
        <v>0.93417427693282351</v>
      </c>
    </row>
    <row r="4789" spans="1:38" hidden="1">
      <c r="A4789" s="47" t="s">
        <v>320</v>
      </c>
      <c r="B4789" s="54" t="s">
        <v>318</v>
      </c>
      <c r="C4789" s="57">
        <v>40393</v>
      </c>
      <c r="D4789" s="49">
        <v>2010</v>
      </c>
      <c r="E4789" s="55">
        <v>0.4993055555555555</v>
      </c>
      <c r="F4789" s="55">
        <v>0.5180555555555556</v>
      </c>
      <c r="G4789" s="55">
        <f t="shared" si="1003"/>
        <v>1.87500000000001E-2</v>
      </c>
      <c r="H4789" s="21">
        <v>2</v>
      </c>
      <c r="I4789" s="56">
        <v>3</v>
      </c>
      <c r="J4789" s="56">
        <v>1</v>
      </c>
      <c r="K4789" s="56">
        <v>1</v>
      </c>
      <c r="L4789" s="47" t="s">
        <v>321</v>
      </c>
      <c r="M4789" s="47" t="s">
        <v>322</v>
      </c>
      <c r="N4789" s="47">
        <v>2</v>
      </c>
      <c r="O4789" s="47">
        <f t="shared" si="1004"/>
        <v>22.439999999999998</v>
      </c>
      <c r="P4789" s="52">
        <v>6.8</v>
      </c>
      <c r="Q4789" s="52">
        <f t="shared" si="1005"/>
        <v>22.11</v>
      </c>
      <c r="R4789" s="21">
        <v>6.7</v>
      </c>
      <c r="S4789" s="21">
        <f t="shared" si="1006"/>
        <v>22.439999999999998</v>
      </c>
      <c r="T4789" s="21">
        <v>6.8</v>
      </c>
      <c r="U4789" s="21" t="s">
        <v>43</v>
      </c>
      <c r="V4789" s="21" t="s">
        <v>43</v>
      </c>
      <c r="W4789" s="53">
        <v>27.892029999999998</v>
      </c>
      <c r="X4789" s="53">
        <v>-115.22024999999999</v>
      </c>
      <c r="Y4789" s="67">
        <f t="shared" si="1007"/>
        <v>62.6</v>
      </c>
      <c r="Z4789" s="56">
        <v>17</v>
      </c>
      <c r="AA4789" s="21">
        <v>5</v>
      </c>
      <c r="AB4789" s="54" t="s">
        <v>46</v>
      </c>
      <c r="AC4789" s="21">
        <v>5</v>
      </c>
      <c r="AD4789" s="51">
        <v>24</v>
      </c>
      <c r="AE4789" s="51">
        <v>1</v>
      </c>
      <c r="AF4789" s="21">
        <v>19</v>
      </c>
      <c r="AG4789" s="54">
        <v>330</v>
      </c>
      <c r="AH4789" t="s">
        <v>250</v>
      </c>
      <c r="AI4789" s="70">
        <f t="shared" si="999"/>
        <v>19.186499999999999</v>
      </c>
      <c r="AJ4789" s="74">
        <f t="shared" si="1000"/>
        <v>1049.8173965226345</v>
      </c>
      <c r="AK4789" s="74">
        <f t="shared" si="1001"/>
        <v>2.1195252309588497</v>
      </c>
      <c r="AL4789" s="73">
        <f t="shared" si="1002"/>
        <v>2.1195252309588497</v>
      </c>
    </row>
    <row r="4790" spans="1:38" hidden="1">
      <c r="A4790" s="47" t="s">
        <v>320</v>
      </c>
      <c r="B4790" s="54" t="s">
        <v>318</v>
      </c>
      <c r="C4790" s="57">
        <v>40393</v>
      </c>
      <c r="D4790" s="49">
        <v>2010</v>
      </c>
      <c r="E4790" s="55">
        <v>0.4993055555555555</v>
      </c>
      <c r="F4790" s="55">
        <v>0.5180555555555556</v>
      </c>
      <c r="G4790" s="55">
        <f t="shared" si="1003"/>
        <v>1.87500000000001E-2</v>
      </c>
      <c r="H4790" s="21">
        <v>2</v>
      </c>
      <c r="I4790" s="56">
        <v>3</v>
      </c>
      <c r="J4790" s="56">
        <v>1</v>
      </c>
      <c r="K4790" s="56">
        <v>1</v>
      </c>
      <c r="L4790" s="47" t="s">
        <v>321</v>
      </c>
      <c r="M4790" s="47" t="s">
        <v>322</v>
      </c>
      <c r="N4790" s="47">
        <v>2</v>
      </c>
      <c r="O4790" s="47">
        <f t="shared" si="1004"/>
        <v>22.439999999999998</v>
      </c>
      <c r="P4790" s="52">
        <v>6.8</v>
      </c>
      <c r="Q4790" s="52">
        <f t="shared" si="1005"/>
        <v>22.11</v>
      </c>
      <c r="R4790" s="21">
        <v>6.7</v>
      </c>
      <c r="S4790" s="21">
        <f t="shared" si="1006"/>
        <v>22.439999999999998</v>
      </c>
      <c r="T4790" s="21">
        <v>6.8</v>
      </c>
      <c r="U4790" s="21" t="s">
        <v>43</v>
      </c>
      <c r="V4790" s="21" t="s">
        <v>43</v>
      </c>
      <c r="W4790" s="53">
        <v>27.892029999999998</v>
      </c>
      <c r="X4790" s="53">
        <v>-115.22024999999999</v>
      </c>
      <c r="Y4790" s="67">
        <f t="shared" si="1007"/>
        <v>62.6</v>
      </c>
      <c r="Z4790" s="56">
        <v>17</v>
      </c>
      <c r="AA4790" s="21">
        <v>5</v>
      </c>
      <c r="AB4790" s="54" t="s">
        <v>46</v>
      </c>
      <c r="AC4790" s="21">
        <v>6</v>
      </c>
      <c r="AD4790" s="51">
        <v>18</v>
      </c>
      <c r="AE4790" s="51">
        <v>1</v>
      </c>
      <c r="AF4790" s="21">
        <v>20</v>
      </c>
      <c r="AG4790" s="54">
        <v>330</v>
      </c>
      <c r="AH4790" t="s">
        <v>250</v>
      </c>
      <c r="AI4790" s="70">
        <f t="shared" si="999"/>
        <v>14.698500000000001</v>
      </c>
      <c r="AJ4790" s="74">
        <f t="shared" si="1000"/>
        <v>428.83019204754055</v>
      </c>
      <c r="AK4790" s="74">
        <f t="shared" si="1001"/>
        <v>0.50495849932360548</v>
      </c>
      <c r="AL4790" s="73">
        <f t="shared" si="1002"/>
        <v>0.50495849932360548</v>
      </c>
    </row>
    <row r="4791" spans="1:38" hidden="1">
      <c r="A4791" s="47" t="s">
        <v>320</v>
      </c>
      <c r="B4791" s="54" t="s">
        <v>318</v>
      </c>
      <c r="C4791" s="57">
        <v>40393</v>
      </c>
      <c r="D4791" s="49">
        <v>2010</v>
      </c>
      <c r="E4791" s="55">
        <v>0.4993055555555555</v>
      </c>
      <c r="F4791" s="55">
        <v>0.5180555555555556</v>
      </c>
      <c r="G4791" s="55">
        <f t="shared" si="1003"/>
        <v>1.87500000000001E-2</v>
      </c>
      <c r="H4791" s="21">
        <v>2</v>
      </c>
      <c r="I4791" s="56">
        <v>3</v>
      </c>
      <c r="J4791" s="56">
        <v>1</v>
      </c>
      <c r="K4791" s="56">
        <v>1</v>
      </c>
      <c r="L4791" s="47" t="s">
        <v>321</v>
      </c>
      <c r="M4791" s="47" t="s">
        <v>322</v>
      </c>
      <c r="N4791" s="47">
        <v>2</v>
      </c>
      <c r="O4791" s="47">
        <f t="shared" si="1004"/>
        <v>22.439999999999998</v>
      </c>
      <c r="P4791" s="52">
        <v>6.8</v>
      </c>
      <c r="Q4791" s="52">
        <f t="shared" si="1005"/>
        <v>22.11</v>
      </c>
      <c r="R4791" s="21">
        <v>6.7</v>
      </c>
      <c r="S4791" s="21">
        <f t="shared" si="1006"/>
        <v>22.439999999999998</v>
      </c>
      <c r="T4791" s="21">
        <v>6.8</v>
      </c>
      <c r="U4791" s="21" t="s">
        <v>43</v>
      </c>
      <c r="V4791" s="21" t="s">
        <v>43</v>
      </c>
      <c r="W4791" s="53">
        <v>27.892029999999998</v>
      </c>
      <c r="X4791" s="53">
        <v>-115.22024999999999</v>
      </c>
      <c r="Y4791" s="67">
        <f t="shared" si="1007"/>
        <v>62.6</v>
      </c>
      <c r="Z4791" s="56">
        <v>17</v>
      </c>
      <c r="AA4791" s="21">
        <v>5</v>
      </c>
      <c r="AB4791" s="54" t="s">
        <v>46</v>
      </c>
      <c r="AC4791" s="21">
        <v>7</v>
      </c>
      <c r="AD4791" s="54">
        <v>19</v>
      </c>
      <c r="AE4791" s="51">
        <v>1</v>
      </c>
      <c r="AF4791" s="54">
        <v>23</v>
      </c>
      <c r="AG4791" s="54">
        <v>330</v>
      </c>
      <c r="AH4791" t="s">
        <v>250</v>
      </c>
      <c r="AI4791" s="70">
        <f t="shared" si="999"/>
        <v>15.4465</v>
      </c>
      <c r="AJ4791" s="74">
        <f t="shared" si="1000"/>
        <v>506.66058069508574</v>
      </c>
      <c r="AK4791" s="74">
        <f t="shared" si="1001"/>
        <v>0.70731750980722297</v>
      </c>
      <c r="AL4791" s="73">
        <f t="shared" si="1002"/>
        <v>0.70731750980722297</v>
      </c>
    </row>
    <row r="4792" spans="1:38" hidden="1">
      <c r="A4792" s="47" t="s">
        <v>320</v>
      </c>
      <c r="B4792" s="54" t="s">
        <v>318</v>
      </c>
      <c r="C4792" s="57">
        <v>40393</v>
      </c>
      <c r="D4792" s="49">
        <v>2010</v>
      </c>
      <c r="E4792" s="55">
        <v>0.4993055555555555</v>
      </c>
      <c r="F4792" s="55">
        <v>0.5180555555555556</v>
      </c>
      <c r="G4792" s="55">
        <f t="shared" si="1003"/>
        <v>1.87500000000001E-2</v>
      </c>
      <c r="H4792" s="21">
        <v>2</v>
      </c>
      <c r="I4792" s="56">
        <v>3</v>
      </c>
      <c r="J4792" s="56">
        <v>1</v>
      </c>
      <c r="K4792" s="56">
        <v>1</v>
      </c>
      <c r="L4792" s="47" t="s">
        <v>321</v>
      </c>
      <c r="M4792" s="47" t="s">
        <v>322</v>
      </c>
      <c r="N4792" s="47">
        <v>2</v>
      </c>
      <c r="O4792" s="47">
        <f t="shared" si="1004"/>
        <v>22.439999999999998</v>
      </c>
      <c r="P4792" s="52">
        <v>6.8</v>
      </c>
      <c r="Q4792" s="52">
        <f t="shared" si="1005"/>
        <v>22.11</v>
      </c>
      <c r="R4792" s="21">
        <v>6.7</v>
      </c>
      <c r="S4792" s="21">
        <f t="shared" si="1006"/>
        <v>22.439999999999998</v>
      </c>
      <c r="T4792" s="21">
        <v>6.8</v>
      </c>
      <c r="U4792" s="21" t="s">
        <v>43</v>
      </c>
      <c r="V4792" s="21" t="s">
        <v>43</v>
      </c>
      <c r="W4792" s="53">
        <v>27.892029999999998</v>
      </c>
      <c r="X4792" s="53">
        <v>-115.22024999999999</v>
      </c>
      <c r="Y4792" s="67">
        <f t="shared" si="1007"/>
        <v>62.6</v>
      </c>
      <c r="Z4792" s="56">
        <v>17</v>
      </c>
      <c r="AA4792" s="21">
        <v>5</v>
      </c>
      <c r="AB4792" s="54" t="s">
        <v>46</v>
      </c>
      <c r="AC4792" s="21">
        <v>8</v>
      </c>
      <c r="AD4792" s="54">
        <v>30</v>
      </c>
      <c r="AE4792" s="51">
        <v>1</v>
      </c>
      <c r="AF4792" s="54">
        <v>26</v>
      </c>
      <c r="AG4792" s="54">
        <v>330</v>
      </c>
      <c r="AH4792" t="s">
        <v>250</v>
      </c>
      <c r="AI4792" s="70">
        <f t="shared" si="999"/>
        <v>23.674500000000002</v>
      </c>
      <c r="AJ4792" s="74">
        <f t="shared" si="1000"/>
        <v>2127.3138061845034</v>
      </c>
      <c r="AK4792" s="74">
        <f t="shared" si="1001"/>
        <v>4.9210158960797079</v>
      </c>
      <c r="AL4792" s="73">
        <f t="shared" si="1002"/>
        <v>4.9210158960797079</v>
      </c>
    </row>
    <row r="4793" spans="1:38" hidden="1">
      <c r="A4793" s="47" t="s">
        <v>320</v>
      </c>
      <c r="B4793" s="54" t="s">
        <v>318</v>
      </c>
      <c r="C4793" s="57">
        <v>40393</v>
      </c>
      <c r="D4793" s="49">
        <v>2010</v>
      </c>
      <c r="E4793" s="55">
        <v>0.4993055555555555</v>
      </c>
      <c r="F4793" s="55">
        <v>0.5180555555555556</v>
      </c>
      <c r="G4793" s="55">
        <f t="shared" si="1003"/>
        <v>1.87500000000001E-2</v>
      </c>
      <c r="H4793" s="21">
        <v>2</v>
      </c>
      <c r="I4793" s="56">
        <v>3</v>
      </c>
      <c r="J4793" s="56">
        <v>1</v>
      </c>
      <c r="K4793" s="56">
        <v>1</v>
      </c>
      <c r="L4793" s="47" t="s">
        <v>321</v>
      </c>
      <c r="M4793" s="47" t="s">
        <v>322</v>
      </c>
      <c r="N4793" s="47">
        <v>2</v>
      </c>
      <c r="O4793" s="47">
        <f t="shared" si="1004"/>
        <v>22.439999999999998</v>
      </c>
      <c r="P4793" s="52">
        <v>6.8</v>
      </c>
      <c r="Q4793" s="52">
        <f t="shared" si="1005"/>
        <v>22.11</v>
      </c>
      <c r="R4793" s="21">
        <v>6.7</v>
      </c>
      <c r="S4793" s="21">
        <f t="shared" si="1006"/>
        <v>22.439999999999998</v>
      </c>
      <c r="T4793" s="21">
        <v>6.8</v>
      </c>
      <c r="U4793" s="21" t="s">
        <v>43</v>
      </c>
      <c r="V4793" s="21" t="s">
        <v>43</v>
      </c>
      <c r="W4793" s="53">
        <v>27.892029999999998</v>
      </c>
      <c r="X4793" s="53">
        <v>-115.22024999999999</v>
      </c>
      <c r="Y4793" s="67">
        <f t="shared" si="1007"/>
        <v>62.6</v>
      </c>
      <c r="Z4793" s="56">
        <v>17</v>
      </c>
      <c r="AA4793" s="21">
        <v>5</v>
      </c>
      <c r="AB4793" s="54" t="s">
        <v>46</v>
      </c>
      <c r="AC4793" s="21">
        <v>8</v>
      </c>
      <c r="AD4793" s="54">
        <v>21</v>
      </c>
      <c r="AE4793" s="51">
        <v>1</v>
      </c>
      <c r="AF4793" s="54">
        <v>26</v>
      </c>
      <c r="AG4793" s="54">
        <v>330</v>
      </c>
      <c r="AH4793" t="s">
        <v>250</v>
      </c>
      <c r="AI4793" s="70">
        <f t="shared" si="999"/>
        <v>16.942499999999999</v>
      </c>
      <c r="AJ4793" s="74">
        <f t="shared" si="1000"/>
        <v>691.21379845369552</v>
      </c>
      <c r="AK4793" s="74">
        <f t="shared" si="1001"/>
        <v>1.1871558759796081</v>
      </c>
      <c r="AL4793" s="73">
        <f t="shared" si="1002"/>
        <v>1.1871558759796081</v>
      </c>
    </row>
    <row r="4794" spans="1:38" hidden="1">
      <c r="A4794" s="47" t="s">
        <v>323</v>
      </c>
      <c r="B4794" s="54" t="s">
        <v>318</v>
      </c>
      <c r="C4794" s="57">
        <v>40393</v>
      </c>
      <c r="D4794" s="49">
        <v>2010</v>
      </c>
      <c r="E4794" s="55">
        <v>0.4993055555555555</v>
      </c>
      <c r="F4794" s="55">
        <v>0.5180555555555556</v>
      </c>
      <c r="G4794" s="55">
        <f>F4794-E4794</f>
        <v>1.87500000000001E-2</v>
      </c>
      <c r="H4794" s="21">
        <v>2</v>
      </c>
      <c r="I4794" s="56">
        <v>3</v>
      </c>
      <c r="J4794" s="56">
        <v>1</v>
      </c>
      <c r="K4794" s="56">
        <v>1</v>
      </c>
      <c r="L4794" s="47" t="s">
        <v>321</v>
      </c>
      <c r="M4794" s="47" t="s">
        <v>322</v>
      </c>
      <c r="N4794" s="47">
        <v>2</v>
      </c>
      <c r="O4794" s="47">
        <f>P4794*3.3</f>
        <v>22.439999999999998</v>
      </c>
      <c r="P4794" s="52">
        <v>6.8</v>
      </c>
      <c r="Q4794" s="52">
        <f>R4794*3.3</f>
        <v>22.11</v>
      </c>
      <c r="R4794" s="21">
        <v>6.7</v>
      </c>
      <c r="S4794" s="21">
        <f>T4794*3.3</f>
        <v>22.439999999999998</v>
      </c>
      <c r="T4794" s="21">
        <v>6.8</v>
      </c>
      <c r="U4794" s="21" t="s">
        <v>43</v>
      </c>
      <c r="V4794" s="21" t="s">
        <v>43</v>
      </c>
      <c r="W4794" s="53">
        <v>27.892029999999998</v>
      </c>
      <c r="X4794" s="53">
        <v>-115.22024999999999</v>
      </c>
      <c r="Y4794" s="67">
        <f>(Z4794*1.8)+32</f>
        <v>62.6</v>
      </c>
      <c r="Z4794" s="56">
        <v>17</v>
      </c>
      <c r="AA4794" s="21">
        <v>5</v>
      </c>
      <c r="AB4794" s="54" t="s">
        <v>44</v>
      </c>
      <c r="AC4794" s="21">
        <v>0</v>
      </c>
      <c r="AD4794" s="54">
        <v>0</v>
      </c>
      <c r="AE4794" s="51">
        <v>0</v>
      </c>
      <c r="AF4794" s="54"/>
      <c r="AG4794" s="54">
        <v>330</v>
      </c>
      <c r="AH4794" t="s">
        <v>250</v>
      </c>
      <c r="AI4794" s="70">
        <f t="shared" ref="AI4794:AI4795" si="1008">(0.709*AD4794)+1.157</f>
        <v>1.157</v>
      </c>
      <c r="AJ4794" s="71" t="s">
        <v>369</v>
      </c>
      <c r="AK4794" s="72">
        <f t="shared" ref="AK4794:AK4795" si="1009">((POWER(AI4794*10,2.19))*0.037)/1000</f>
        <v>7.8868172957109739E-3</v>
      </c>
      <c r="AL4794" s="73">
        <f t="shared" ref="AL4794:AL4795" si="1010">((POWER(AI4794*10,2.19))*0.037)/1000</f>
        <v>7.8868172957109739E-3</v>
      </c>
    </row>
    <row r="4795" spans="1:38" hidden="1">
      <c r="A4795" s="47" t="s">
        <v>324</v>
      </c>
      <c r="B4795" s="54" t="s">
        <v>178</v>
      </c>
      <c r="C4795" s="57">
        <v>40393</v>
      </c>
      <c r="D4795" s="49">
        <v>2010</v>
      </c>
      <c r="E4795" s="55">
        <v>0.5</v>
      </c>
      <c r="F4795" s="55">
        <v>0.52222222222222225</v>
      </c>
      <c r="G4795" s="55">
        <f>F4795-E4795</f>
        <v>2.2222222222222254E-2</v>
      </c>
      <c r="H4795" s="21">
        <v>2</v>
      </c>
      <c r="I4795" s="56">
        <v>3</v>
      </c>
      <c r="J4795" s="56">
        <v>2</v>
      </c>
      <c r="K4795" s="56">
        <v>2</v>
      </c>
      <c r="L4795" s="47" t="s">
        <v>321</v>
      </c>
      <c r="M4795" s="47" t="s">
        <v>322</v>
      </c>
      <c r="N4795" s="47">
        <v>2</v>
      </c>
      <c r="O4795" s="47">
        <f>P4795*3.3</f>
        <v>22.77</v>
      </c>
      <c r="P4795" s="52">
        <v>6.9</v>
      </c>
      <c r="Q4795" s="52">
        <f>R4795*3.3</f>
        <v>23.429999999999996</v>
      </c>
      <c r="R4795" s="21">
        <v>7.1</v>
      </c>
      <c r="S4795" s="21">
        <f>T4795*3.3</f>
        <v>23.429999999999996</v>
      </c>
      <c r="T4795" s="21">
        <v>7.1</v>
      </c>
      <c r="U4795" s="21" t="s">
        <v>43</v>
      </c>
      <c r="V4795" s="21" t="s">
        <v>43</v>
      </c>
      <c r="W4795" s="53">
        <v>27.892029999999998</v>
      </c>
      <c r="X4795" s="53">
        <v>-115.22024999999999</v>
      </c>
      <c r="Y4795" s="67">
        <f>(Z4795*1.8)+32</f>
        <v>57.2</v>
      </c>
      <c r="Z4795" s="56">
        <v>14</v>
      </c>
      <c r="AA4795" s="21">
        <v>5</v>
      </c>
      <c r="AB4795" s="54" t="s">
        <v>44</v>
      </c>
      <c r="AC4795" s="21">
        <v>0</v>
      </c>
      <c r="AD4795" s="54">
        <v>0</v>
      </c>
      <c r="AE4795" s="51">
        <v>0</v>
      </c>
      <c r="AF4795" s="54"/>
      <c r="AG4795" s="54">
        <v>220</v>
      </c>
      <c r="AH4795" t="s">
        <v>250</v>
      </c>
      <c r="AI4795" s="70">
        <f t="shared" si="1008"/>
        <v>1.157</v>
      </c>
      <c r="AJ4795" s="71" t="s">
        <v>369</v>
      </c>
      <c r="AK4795" s="72">
        <f t="shared" si="1009"/>
        <v>7.8868172957109739E-3</v>
      </c>
      <c r="AL4795" s="73">
        <f t="shared" si="1010"/>
        <v>7.8868172957109739E-3</v>
      </c>
    </row>
    <row r="4796" spans="1:38" hidden="1">
      <c r="A4796" s="47" t="s">
        <v>325</v>
      </c>
      <c r="B4796" s="54" t="s">
        <v>178</v>
      </c>
      <c r="C4796" s="57">
        <v>40393</v>
      </c>
      <c r="D4796" s="49">
        <v>2010</v>
      </c>
      <c r="E4796" s="55">
        <v>0.5</v>
      </c>
      <c r="F4796" s="55">
        <v>0.52222222222222225</v>
      </c>
      <c r="G4796" s="55">
        <f>F4796-E4796</f>
        <v>2.2222222222222254E-2</v>
      </c>
      <c r="H4796" s="21">
        <v>2</v>
      </c>
      <c r="I4796" s="56">
        <v>3</v>
      </c>
      <c r="J4796" s="56">
        <v>2</v>
      </c>
      <c r="K4796" s="56">
        <v>2</v>
      </c>
      <c r="L4796" s="47" t="s">
        <v>321</v>
      </c>
      <c r="M4796" s="47" t="s">
        <v>322</v>
      </c>
      <c r="N4796" s="47">
        <v>2</v>
      </c>
      <c r="O4796" s="47">
        <f>P4796*3.3</f>
        <v>22.77</v>
      </c>
      <c r="P4796" s="52">
        <v>6.9</v>
      </c>
      <c r="Q4796" s="52">
        <f>R4796*3.3</f>
        <v>23.429999999999996</v>
      </c>
      <c r="R4796" s="21">
        <v>7.1</v>
      </c>
      <c r="S4796" s="21">
        <f>T4796*3.3</f>
        <v>23.429999999999996</v>
      </c>
      <c r="T4796" s="21">
        <v>7.1</v>
      </c>
      <c r="U4796" s="21" t="s">
        <v>43</v>
      </c>
      <c r="V4796" s="21" t="s">
        <v>43</v>
      </c>
      <c r="W4796" s="53">
        <v>27.892029999999998</v>
      </c>
      <c r="X4796" s="53">
        <v>-115.22024999999999</v>
      </c>
      <c r="Y4796" s="67">
        <f>(Z4796*1.8)+32</f>
        <v>57.2</v>
      </c>
      <c r="Z4796" s="56">
        <v>14</v>
      </c>
      <c r="AA4796" s="21">
        <v>5</v>
      </c>
      <c r="AB4796" s="54" t="s">
        <v>46</v>
      </c>
      <c r="AC4796" s="21">
        <v>1</v>
      </c>
      <c r="AD4796" s="54">
        <v>14</v>
      </c>
      <c r="AE4796" s="51">
        <v>1</v>
      </c>
      <c r="AF4796" s="54">
        <v>7</v>
      </c>
      <c r="AG4796" s="54">
        <v>220</v>
      </c>
      <c r="AH4796" t="s">
        <v>250</v>
      </c>
      <c r="AI4796" s="70">
        <f t="shared" ref="AI4796:AI4828" si="1011">(0.748*AD4796)+1.2345</f>
        <v>11.7065</v>
      </c>
      <c r="AJ4796" s="74">
        <f t="shared" ref="AJ4796:AJ4828" si="1012">((POWER(AI4796*10,3.36))*2.24)/100000</f>
        <v>199.60111901661068</v>
      </c>
      <c r="AK4796" s="74">
        <f t="shared" ref="AK4796:AK4828" si="1013">(0.0026*AJ4796)-0.61</f>
        <v>-9.1037090556812195E-2</v>
      </c>
      <c r="AL4796" s="73">
        <f t="shared" ref="AL4796:AL4828" si="1014">IF(AK4796&gt;0,AK4796:AK4796,0)</f>
        <v>0</v>
      </c>
    </row>
    <row r="4797" spans="1:38" hidden="1">
      <c r="A4797" s="47" t="s">
        <v>325</v>
      </c>
      <c r="B4797" s="54" t="s">
        <v>178</v>
      </c>
      <c r="C4797" s="57">
        <v>40393</v>
      </c>
      <c r="D4797" s="49">
        <v>2010</v>
      </c>
      <c r="E4797" s="55">
        <v>0.5</v>
      </c>
      <c r="F4797" s="55">
        <v>0.52222222222222225</v>
      </c>
      <c r="G4797" s="55">
        <f t="shared" ref="G4797:G4860" si="1015">F4797-E4797</f>
        <v>2.2222222222222254E-2</v>
      </c>
      <c r="H4797" s="21">
        <v>2</v>
      </c>
      <c r="I4797" s="56">
        <v>3</v>
      </c>
      <c r="J4797" s="56">
        <v>2</v>
      </c>
      <c r="K4797" s="56">
        <v>2</v>
      </c>
      <c r="L4797" s="47" t="s">
        <v>321</v>
      </c>
      <c r="M4797" s="47" t="s">
        <v>322</v>
      </c>
      <c r="N4797" s="47">
        <v>2</v>
      </c>
      <c r="O4797" s="47">
        <f t="shared" ref="O4797:O4860" si="1016">P4797*3.3</f>
        <v>22.77</v>
      </c>
      <c r="P4797" s="52">
        <v>6.9</v>
      </c>
      <c r="Q4797" s="52">
        <f t="shared" ref="Q4797:Q4860" si="1017">R4797*3.3</f>
        <v>23.429999999999996</v>
      </c>
      <c r="R4797" s="21">
        <v>7.1</v>
      </c>
      <c r="S4797" s="21">
        <f t="shared" ref="S4797:S4860" si="1018">T4797*3.3</f>
        <v>23.429999999999996</v>
      </c>
      <c r="T4797" s="21">
        <v>7.1</v>
      </c>
      <c r="U4797" s="21" t="s">
        <v>43</v>
      </c>
      <c r="V4797" s="21" t="s">
        <v>43</v>
      </c>
      <c r="W4797" s="53">
        <v>27.892029999999998</v>
      </c>
      <c r="X4797" s="53">
        <v>-115.22024999999999</v>
      </c>
      <c r="Y4797" s="67">
        <f t="shared" ref="Y4797:Y4860" si="1019">(Z4797*1.8)+32</f>
        <v>57.2</v>
      </c>
      <c r="Z4797" s="56">
        <v>14</v>
      </c>
      <c r="AA4797" s="21">
        <v>5</v>
      </c>
      <c r="AB4797" s="54" t="s">
        <v>46</v>
      </c>
      <c r="AC4797" s="21">
        <v>1</v>
      </c>
      <c r="AD4797" s="51">
        <v>22</v>
      </c>
      <c r="AE4797" s="51">
        <v>1</v>
      </c>
      <c r="AF4797" s="54">
        <v>7</v>
      </c>
      <c r="AG4797" s="54">
        <v>220</v>
      </c>
      <c r="AH4797" t="s">
        <v>250</v>
      </c>
      <c r="AI4797" s="70">
        <f t="shared" si="1011"/>
        <v>17.6905</v>
      </c>
      <c r="AJ4797" s="74">
        <f t="shared" si="1012"/>
        <v>799.19872211710003</v>
      </c>
      <c r="AK4797" s="74">
        <f t="shared" si="1013"/>
        <v>1.4679166775044603</v>
      </c>
      <c r="AL4797" s="73">
        <f t="shared" si="1014"/>
        <v>1.4679166775044603</v>
      </c>
    </row>
    <row r="4798" spans="1:38" hidden="1">
      <c r="A4798" s="47" t="s">
        <v>325</v>
      </c>
      <c r="B4798" s="54" t="s">
        <v>178</v>
      </c>
      <c r="C4798" s="57">
        <v>40393</v>
      </c>
      <c r="D4798" s="49">
        <v>2010</v>
      </c>
      <c r="E4798" s="55">
        <v>0.5</v>
      </c>
      <c r="F4798" s="55">
        <v>0.52222222222222225</v>
      </c>
      <c r="G4798" s="55">
        <f t="shared" si="1015"/>
        <v>2.2222222222222254E-2</v>
      </c>
      <c r="H4798" s="21">
        <v>2</v>
      </c>
      <c r="I4798" s="56">
        <v>3</v>
      </c>
      <c r="J4798" s="56">
        <v>2</v>
      </c>
      <c r="K4798" s="56">
        <v>2</v>
      </c>
      <c r="L4798" s="47" t="s">
        <v>321</v>
      </c>
      <c r="M4798" s="47" t="s">
        <v>322</v>
      </c>
      <c r="N4798" s="47">
        <v>2</v>
      </c>
      <c r="O4798" s="47">
        <f t="shared" si="1016"/>
        <v>22.77</v>
      </c>
      <c r="P4798" s="52">
        <v>6.9</v>
      </c>
      <c r="Q4798" s="52">
        <f t="shared" si="1017"/>
        <v>23.429999999999996</v>
      </c>
      <c r="R4798" s="21">
        <v>7.1</v>
      </c>
      <c r="S4798" s="21">
        <f t="shared" si="1018"/>
        <v>23.429999999999996</v>
      </c>
      <c r="T4798" s="21">
        <v>7.1</v>
      </c>
      <c r="U4798" s="21" t="s">
        <v>43</v>
      </c>
      <c r="V4798" s="21" t="s">
        <v>43</v>
      </c>
      <c r="W4798" s="53">
        <v>27.892029999999998</v>
      </c>
      <c r="X4798" s="53">
        <v>-115.22024999999999</v>
      </c>
      <c r="Y4798" s="67">
        <f t="shared" si="1019"/>
        <v>57.2</v>
      </c>
      <c r="Z4798" s="56">
        <v>14</v>
      </c>
      <c r="AA4798" s="21">
        <v>5</v>
      </c>
      <c r="AB4798" s="54" t="s">
        <v>46</v>
      </c>
      <c r="AC4798" s="21">
        <v>2</v>
      </c>
      <c r="AD4798" s="51">
        <v>16</v>
      </c>
      <c r="AE4798" s="51">
        <v>1</v>
      </c>
      <c r="AF4798" s="21">
        <v>21</v>
      </c>
      <c r="AG4798" s="54">
        <v>220</v>
      </c>
      <c r="AH4798" t="s">
        <v>250</v>
      </c>
      <c r="AI4798" s="70">
        <f t="shared" si="1011"/>
        <v>13.202500000000001</v>
      </c>
      <c r="AJ4798" s="74">
        <f t="shared" si="1012"/>
        <v>298.98731991165073</v>
      </c>
      <c r="AK4798" s="74">
        <f t="shared" si="1013"/>
        <v>0.16736703177029189</v>
      </c>
      <c r="AL4798" s="73">
        <f t="shared" si="1014"/>
        <v>0.16736703177029189</v>
      </c>
    </row>
    <row r="4799" spans="1:38" hidden="1">
      <c r="A4799" s="47" t="s">
        <v>325</v>
      </c>
      <c r="B4799" s="54" t="s">
        <v>178</v>
      </c>
      <c r="C4799" s="57">
        <v>40393</v>
      </c>
      <c r="D4799" s="49">
        <v>2010</v>
      </c>
      <c r="E4799" s="55">
        <v>0.5</v>
      </c>
      <c r="F4799" s="55">
        <v>0.52222222222222225</v>
      </c>
      <c r="G4799" s="55">
        <f t="shared" si="1015"/>
        <v>2.2222222222222254E-2</v>
      </c>
      <c r="H4799" s="21">
        <v>2</v>
      </c>
      <c r="I4799" s="56">
        <v>3</v>
      </c>
      <c r="J4799" s="56">
        <v>2</v>
      </c>
      <c r="K4799" s="56">
        <v>2</v>
      </c>
      <c r="L4799" s="47" t="s">
        <v>321</v>
      </c>
      <c r="M4799" s="47" t="s">
        <v>322</v>
      </c>
      <c r="N4799" s="47">
        <v>2</v>
      </c>
      <c r="O4799" s="47">
        <f t="shared" si="1016"/>
        <v>22.77</v>
      </c>
      <c r="P4799" s="52">
        <v>6.9</v>
      </c>
      <c r="Q4799" s="52">
        <f t="shared" si="1017"/>
        <v>23.429999999999996</v>
      </c>
      <c r="R4799" s="21">
        <v>7.1</v>
      </c>
      <c r="S4799" s="21">
        <f t="shared" si="1018"/>
        <v>23.429999999999996</v>
      </c>
      <c r="T4799" s="21">
        <v>7.1</v>
      </c>
      <c r="U4799" s="21" t="s">
        <v>43</v>
      </c>
      <c r="V4799" s="21" t="s">
        <v>43</v>
      </c>
      <c r="W4799" s="53">
        <v>27.892029999999998</v>
      </c>
      <c r="X4799" s="53">
        <v>-115.22024999999999</v>
      </c>
      <c r="Y4799" s="67">
        <f t="shared" si="1019"/>
        <v>57.2</v>
      </c>
      <c r="Z4799" s="56">
        <v>14</v>
      </c>
      <c r="AA4799" s="21">
        <v>5</v>
      </c>
      <c r="AB4799" s="54" t="s">
        <v>46</v>
      </c>
      <c r="AC4799" s="21">
        <v>2</v>
      </c>
      <c r="AD4799" s="51">
        <v>16</v>
      </c>
      <c r="AE4799" s="51">
        <v>1</v>
      </c>
      <c r="AF4799" s="21">
        <v>21</v>
      </c>
      <c r="AG4799" s="54">
        <v>220</v>
      </c>
      <c r="AH4799" t="s">
        <v>250</v>
      </c>
      <c r="AI4799" s="70">
        <f t="shared" si="1011"/>
        <v>13.202500000000001</v>
      </c>
      <c r="AJ4799" s="74">
        <f t="shared" si="1012"/>
        <v>298.98731991165073</v>
      </c>
      <c r="AK4799" s="74">
        <f t="shared" si="1013"/>
        <v>0.16736703177029189</v>
      </c>
      <c r="AL4799" s="73">
        <f t="shared" si="1014"/>
        <v>0.16736703177029189</v>
      </c>
    </row>
    <row r="4800" spans="1:38" hidden="1">
      <c r="A4800" s="47" t="s">
        <v>325</v>
      </c>
      <c r="B4800" s="54" t="s">
        <v>178</v>
      </c>
      <c r="C4800" s="57">
        <v>40393</v>
      </c>
      <c r="D4800" s="49">
        <v>2010</v>
      </c>
      <c r="E4800" s="55">
        <v>0.5</v>
      </c>
      <c r="F4800" s="55">
        <v>0.52222222222222225</v>
      </c>
      <c r="G4800" s="55">
        <f t="shared" si="1015"/>
        <v>2.2222222222222254E-2</v>
      </c>
      <c r="H4800" s="21">
        <v>2</v>
      </c>
      <c r="I4800" s="56">
        <v>3</v>
      </c>
      <c r="J4800" s="56">
        <v>2</v>
      </c>
      <c r="K4800" s="56">
        <v>2</v>
      </c>
      <c r="L4800" s="47" t="s">
        <v>321</v>
      </c>
      <c r="M4800" s="47" t="s">
        <v>322</v>
      </c>
      <c r="N4800" s="47">
        <v>2</v>
      </c>
      <c r="O4800" s="47">
        <f t="shared" si="1016"/>
        <v>22.77</v>
      </c>
      <c r="P4800" s="52">
        <v>6.9</v>
      </c>
      <c r="Q4800" s="52">
        <f t="shared" si="1017"/>
        <v>23.429999999999996</v>
      </c>
      <c r="R4800" s="21">
        <v>7.1</v>
      </c>
      <c r="S4800" s="21">
        <f t="shared" si="1018"/>
        <v>23.429999999999996</v>
      </c>
      <c r="T4800" s="21">
        <v>7.1</v>
      </c>
      <c r="U4800" s="21" t="s">
        <v>43</v>
      </c>
      <c r="V4800" s="21" t="s">
        <v>43</v>
      </c>
      <c r="W4800" s="53">
        <v>27.892029999999998</v>
      </c>
      <c r="X4800" s="53">
        <v>-115.22024999999999</v>
      </c>
      <c r="Y4800" s="67">
        <f t="shared" si="1019"/>
        <v>57.2</v>
      </c>
      <c r="Z4800" s="56">
        <v>14</v>
      </c>
      <c r="AA4800" s="21">
        <v>5</v>
      </c>
      <c r="AB4800" s="54" t="s">
        <v>46</v>
      </c>
      <c r="AC4800" s="21">
        <v>2</v>
      </c>
      <c r="AD4800" s="51">
        <v>17</v>
      </c>
      <c r="AE4800" s="51">
        <v>1</v>
      </c>
      <c r="AF4800" s="21">
        <v>21</v>
      </c>
      <c r="AG4800" s="54">
        <v>220</v>
      </c>
      <c r="AH4800" t="s">
        <v>250</v>
      </c>
      <c r="AI4800" s="70">
        <f t="shared" si="1011"/>
        <v>13.9505</v>
      </c>
      <c r="AJ4800" s="74">
        <f t="shared" si="1012"/>
        <v>359.80704047984557</v>
      </c>
      <c r="AK4800" s="74">
        <f t="shared" si="1013"/>
        <v>0.32549830524759849</v>
      </c>
      <c r="AL4800" s="73">
        <f t="shared" si="1014"/>
        <v>0.32549830524759849</v>
      </c>
    </row>
    <row r="4801" spans="1:38" hidden="1">
      <c r="A4801" s="47" t="s">
        <v>325</v>
      </c>
      <c r="B4801" s="54" t="s">
        <v>178</v>
      </c>
      <c r="C4801" s="57">
        <v>40393</v>
      </c>
      <c r="D4801" s="49">
        <v>2010</v>
      </c>
      <c r="E4801" s="55">
        <v>0.5</v>
      </c>
      <c r="F4801" s="55">
        <v>0.52222222222222225</v>
      </c>
      <c r="G4801" s="55">
        <f t="shared" si="1015"/>
        <v>2.2222222222222254E-2</v>
      </c>
      <c r="H4801" s="21">
        <v>2</v>
      </c>
      <c r="I4801" s="56">
        <v>3</v>
      </c>
      <c r="J4801" s="56">
        <v>2</v>
      </c>
      <c r="K4801" s="56">
        <v>2</v>
      </c>
      <c r="L4801" s="47" t="s">
        <v>321</v>
      </c>
      <c r="M4801" s="47" t="s">
        <v>322</v>
      </c>
      <c r="N4801" s="47">
        <v>2</v>
      </c>
      <c r="O4801" s="47">
        <f t="shared" si="1016"/>
        <v>22.77</v>
      </c>
      <c r="P4801" s="52">
        <v>6.9</v>
      </c>
      <c r="Q4801" s="52">
        <f t="shared" si="1017"/>
        <v>23.429999999999996</v>
      </c>
      <c r="R4801" s="21">
        <v>7.1</v>
      </c>
      <c r="S4801" s="21">
        <f t="shared" si="1018"/>
        <v>23.429999999999996</v>
      </c>
      <c r="T4801" s="21">
        <v>7.1</v>
      </c>
      <c r="U4801" s="21" t="s">
        <v>43</v>
      </c>
      <c r="V4801" s="21" t="s">
        <v>43</v>
      </c>
      <c r="W4801" s="53">
        <v>27.892029999999998</v>
      </c>
      <c r="X4801" s="53">
        <v>-115.22024999999999</v>
      </c>
      <c r="Y4801" s="67">
        <f t="shared" si="1019"/>
        <v>57.2</v>
      </c>
      <c r="Z4801" s="56">
        <v>14</v>
      </c>
      <c r="AA4801" s="21">
        <v>5</v>
      </c>
      <c r="AB4801" s="54" t="s">
        <v>46</v>
      </c>
      <c r="AC4801" s="21">
        <v>2</v>
      </c>
      <c r="AD4801" s="51">
        <v>17</v>
      </c>
      <c r="AE4801" s="51">
        <v>1</v>
      </c>
      <c r="AF4801" s="21">
        <v>21</v>
      </c>
      <c r="AG4801" s="54">
        <v>220</v>
      </c>
      <c r="AH4801" t="s">
        <v>250</v>
      </c>
      <c r="AI4801" s="70">
        <f t="shared" si="1011"/>
        <v>13.9505</v>
      </c>
      <c r="AJ4801" s="74">
        <f t="shared" si="1012"/>
        <v>359.80704047984557</v>
      </c>
      <c r="AK4801" s="74">
        <f t="shared" si="1013"/>
        <v>0.32549830524759849</v>
      </c>
      <c r="AL4801" s="73">
        <f t="shared" si="1014"/>
        <v>0.32549830524759849</v>
      </c>
    </row>
    <row r="4802" spans="1:38" hidden="1">
      <c r="A4802" s="47" t="s">
        <v>325</v>
      </c>
      <c r="B4802" s="54" t="s">
        <v>178</v>
      </c>
      <c r="C4802" s="57">
        <v>40393</v>
      </c>
      <c r="D4802" s="49">
        <v>2010</v>
      </c>
      <c r="E4802" s="55">
        <v>0.5</v>
      </c>
      <c r="F4802" s="55">
        <v>0.52222222222222225</v>
      </c>
      <c r="G4802" s="55">
        <f t="shared" si="1015"/>
        <v>2.2222222222222254E-2</v>
      </c>
      <c r="H4802" s="21">
        <v>2</v>
      </c>
      <c r="I4802" s="56">
        <v>3</v>
      </c>
      <c r="J4802" s="56">
        <v>2</v>
      </c>
      <c r="K4802" s="56">
        <v>2</v>
      </c>
      <c r="L4802" s="47" t="s">
        <v>321</v>
      </c>
      <c r="M4802" s="47" t="s">
        <v>322</v>
      </c>
      <c r="N4802" s="47">
        <v>2</v>
      </c>
      <c r="O4802" s="47">
        <f t="shared" si="1016"/>
        <v>22.77</v>
      </c>
      <c r="P4802" s="52">
        <v>6.9</v>
      </c>
      <c r="Q4802" s="52">
        <f t="shared" si="1017"/>
        <v>23.429999999999996</v>
      </c>
      <c r="R4802" s="21">
        <v>7.1</v>
      </c>
      <c r="S4802" s="21">
        <f t="shared" si="1018"/>
        <v>23.429999999999996</v>
      </c>
      <c r="T4802" s="21">
        <v>7.1</v>
      </c>
      <c r="U4802" s="21" t="s">
        <v>43</v>
      </c>
      <c r="V4802" s="21" t="s">
        <v>43</v>
      </c>
      <c r="W4802" s="53">
        <v>27.892029999999998</v>
      </c>
      <c r="X4802" s="53">
        <v>-115.22024999999999</v>
      </c>
      <c r="Y4802" s="67">
        <f t="shared" si="1019"/>
        <v>57.2</v>
      </c>
      <c r="Z4802" s="56">
        <v>14</v>
      </c>
      <c r="AA4802" s="21">
        <v>5</v>
      </c>
      <c r="AB4802" s="54" t="s">
        <v>46</v>
      </c>
      <c r="AC4802" s="21">
        <v>2</v>
      </c>
      <c r="AD4802" s="51">
        <v>18</v>
      </c>
      <c r="AE4802" s="51">
        <v>1</v>
      </c>
      <c r="AF4802" s="21">
        <v>21</v>
      </c>
      <c r="AG4802" s="54">
        <v>220</v>
      </c>
      <c r="AH4802" t="s">
        <v>250</v>
      </c>
      <c r="AI4802" s="70">
        <f t="shared" si="1011"/>
        <v>14.698500000000001</v>
      </c>
      <c r="AJ4802" s="74">
        <f t="shared" si="1012"/>
        <v>428.83019204754055</v>
      </c>
      <c r="AK4802" s="74">
        <f t="shared" si="1013"/>
        <v>0.50495849932360548</v>
      </c>
      <c r="AL4802" s="73">
        <f t="shared" si="1014"/>
        <v>0.50495849932360548</v>
      </c>
    </row>
    <row r="4803" spans="1:38" hidden="1">
      <c r="A4803" s="47" t="s">
        <v>325</v>
      </c>
      <c r="B4803" s="54" t="s">
        <v>178</v>
      </c>
      <c r="C4803" s="57">
        <v>40393</v>
      </c>
      <c r="D4803" s="49">
        <v>2010</v>
      </c>
      <c r="E4803" s="55">
        <v>0.5</v>
      </c>
      <c r="F4803" s="55">
        <v>0.52222222222222225</v>
      </c>
      <c r="G4803" s="55">
        <f t="shared" si="1015"/>
        <v>2.2222222222222254E-2</v>
      </c>
      <c r="H4803" s="21">
        <v>2</v>
      </c>
      <c r="I4803" s="56">
        <v>3</v>
      </c>
      <c r="J4803" s="56">
        <v>2</v>
      </c>
      <c r="K4803" s="56">
        <v>2</v>
      </c>
      <c r="L4803" s="47" t="s">
        <v>321</v>
      </c>
      <c r="M4803" s="47" t="s">
        <v>322</v>
      </c>
      <c r="N4803" s="47">
        <v>2</v>
      </c>
      <c r="O4803" s="47">
        <f t="shared" si="1016"/>
        <v>22.77</v>
      </c>
      <c r="P4803" s="52">
        <v>6.9</v>
      </c>
      <c r="Q4803" s="52">
        <f t="shared" si="1017"/>
        <v>23.429999999999996</v>
      </c>
      <c r="R4803" s="21">
        <v>7.1</v>
      </c>
      <c r="S4803" s="21">
        <f t="shared" si="1018"/>
        <v>23.429999999999996</v>
      </c>
      <c r="T4803" s="21">
        <v>7.1</v>
      </c>
      <c r="U4803" s="21" t="s">
        <v>43</v>
      </c>
      <c r="V4803" s="21" t="s">
        <v>43</v>
      </c>
      <c r="W4803" s="53">
        <v>27.892029999999998</v>
      </c>
      <c r="X4803" s="53">
        <v>-115.22024999999999</v>
      </c>
      <c r="Y4803" s="67">
        <f t="shared" si="1019"/>
        <v>57.2</v>
      </c>
      <c r="Z4803" s="56">
        <v>14</v>
      </c>
      <c r="AA4803" s="21">
        <v>5</v>
      </c>
      <c r="AB4803" s="54" t="s">
        <v>46</v>
      </c>
      <c r="AC4803" s="21">
        <v>2</v>
      </c>
      <c r="AD4803" s="51">
        <v>18</v>
      </c>
      <c r="AE4803" s="51">
        <v>1</v>
      </c>
      <c r="AF4803" s="21">
        <v>21</v>
      </c>
      <c r="AG4803" s="54">
        <v>220</v>
      </c>
      <c r="AH4803" t="s">
        <v>250</v>
      </c>
      <c r="AI4803" s="70">
        <f t="shared" si="1011"/>
        <v>14.698500000000001</v>
      </c>
      <c r="AJ4803" s="74">
        <f t="shared" si="1012"/>
        <v>428.83019204754055</v>
      </c>
      <c r="AK4803" s="74">
        <f t="shared" si="1013"/>
        <v>0.50495849932360548</v>
      </c>
      <c r="AL4803" s="73">
        <f t="shared" si="1014"/>
        <v>0.50495849932360548</v>
      </c>
    </row>
    <row r="4804" spans="1:38" hidden="1">
      <c r="A4804" s="47" t="s">
        <v>325</v>
      </c>
      <c r="B4804" s="54" t="s">
        <v>178</v>
      </c>
      <c r="C4804" s="57">
        <v>40393</v>
      </c>
      <c r="D4804" s="49">
        <v>2010</v>
      </c>
      <c r="E4804" s="55">
        <v>0.5</v>
      </c>
      <c r="F4804" s="55">
        <v>0.52222222222222225</v>
      </c>
      <c r="G4804" s="55">
        <f t="shared" si="1015"/>
        <v>2.2222222222222254E-2</v>
      </c>
      <c r="H4804" s="21">
        <v>2</v>
      </c>
      <c r="I4804" s="56">
        <v>3</v>
      </c>
      <c r="J4804" s="56">
        <v>2</v>
      </c>
      <c r="K4804" s="56">
        <v>2</v>
      </c>
      <c r="L4804" s="47" t="s">
        <v>321</v>
      </c>
      <c r="M4804" s="47" t="s">
        <v>322</v>
      </c>
      <c r="N4804" s="47">
        <v>2</v>
      </c>
      <c r="O4804" s="47">
        <f t="shared" si="1016"/>
        <v>22.77</v>
      </c>
      <c r="P4804" s="52">
        <v>6.9</v>
      </c>
      <c r="Q4804" s="52">
        <f t="shared" si="1017"/>
        <v>23.429999999999996</v>
      </c>
      <c r="R4804" s="21">
        <v>7.1</v>
      </c>
      <c r="S4804" s="21">
        <f t="shared" si="1018"/>
        <v>23.429999999999996</v>
      </c>
      <c r="T4804" s="21">
        <v>7.1</v>
      </c>
      <c r="U4804" s="21" t="s">
        <v>43</v>
      </c>
      <c r="V4804" s="21" t="s">
        <v>43</v>
      </c>
      <c r="W4804" s="53">
        <v>27.892029999999998</v>
      </c>
      <c r="X4804" s="53">
        <v>-115.22024999999999</v>
      </c>
      <c r="Y4804" s="67">
        <f t="shared" si="1019"/>
        <v>57.2</v>
      </c>
      <c r="Z4804" s="56">
        <v>14</v>
      </c>
      <c r="AA4804" s="21">
        <v>5</v>
      </c>
      <c r="AB4804" s="54" t="s">
        <v>46</v>
      </c>
      <c r="AC4804" s="21">
        <v>2</v>
      </c>
      <c r="AD4804" s="51">
        <v>19</v>
      </c>
      <c r="AE4804" s="51">
        <v>1</v>
      </c>
      <c r="AF4804" s="21">
        <v>21</v>
      </c>
      <c r="AG4804" s="54">
        <v>220</v>
      </c>
      <c r="AH4804" t="s">
        <v>250</v>
      </c>
      <c r="AI4804" s="70">
        <f t="shared" si="1011"/>
        <v>15.4465</v>
      </c>
      <c r="AJ4804" s="74">
        <f t="shared" si="1012"/>
        <v>506.66058069508574</v>
      </c>
      <c r="AK4804" s="74">
        <f t="shared" si="1013"/>
        <v>0.70731750980722297</v>
      </c>
      <c r="AL4804" s="73">
        <f t="shared" si="1014"/>
        <v>0.70731750980722297</v>
      </c>
    </row>
    <row r="4805" spans="1:38" hidden="1">
      <c r="A4805" s="47" t="s">
        <v>325</v>
      </c>
      <c r="B4805" s="54" t="s">
        <v>178</v>
      </c>
      <c r="C4805" s="57">
        <v>40393</v>
      </c>
      <c r="D4805" s="49">
        <v>2010</v>
      </c>
      <c r="E4805" s="55">
        <v>0.5</v>
      </c>
      <c r="F4805" s="55">
        <v>0.52222222222222225</v>
      </c>
      <c r="G4805" s="55">
        <f t="shared" si="1015"/>
        <v>2.2222222222222254E-2</v>
      </c>
      <c r="H4805" s="21">
        <v>2</v>
      </c>
      <c r="I4805" s="56">
        <v>3</v>
      </c>
      <c r="J4805" s="56">
        <v>2</v>
      </c>
      <c r="K4805" s="56">
        <v>2</v>
      </c>
      <c r="L4805" s="47" t="s">
        <v>321</v>
      </c>
      <c r="M4805" s="47" t="s">
        <v>322</v>
      </c>
      <c r="N4805" s="47">
        <v>2</v>
      </c>
      <c r="O4805" s="47">
        <f t="shared" si="1016"/>
        <v>22.77</v>
      </c>
      <c r="P4805" s="52">
        <v>6.9</v>
      </c>
      <c r="Q4805" s="52">
        <f t="shared" si="1017"/>
        <v>23.429999999999996</v>
      </c>
      <c r="R4805" s="21">
        <v>7.1</v>
      </c>
      <c r="S4805" s="21">
        <f t="shared" si="1018"/>
        <v>23.429999999999996</v>
      </c>
      <c r="T4805" s="21">
        <v>7.1</v>
      </c>
      <c r="U4805" s="21" t="s">
        <v>43</v>
      </c>
      <c r="V4805" s="21" t="s">
        <v>43</v>
      </c>
      <c r="W4805" s="53">
        <v>27.892029999999998</v>
      </c>
      <c r="X4805" s="53">
        <v>-115.22024999999999</v>
      </c>
      <c r="Y4805" s="67">
        <f t="shared" si="1019"/>
        <v>57.2</v>
      </c>
      <c r="Z4805" s="56">
        <v>14</v>
      </c>
      <c r="AA4805" s="21">
        <v>5</v>
      </c>
      <c r="AB4805" s="54" t="s">
        <v>46</v>
      </c>
      <c r="AC4805" s="21">
        <v>2</v>
      </c>
      <c r="AD4805" s="51">
        <v>19</v>
      </c>
      <c r="AE4805" s="51">
        <v>1</v>
      </c>
      <c r="AF4805" s="21">
        <v>21</v>
      </c>
      <c r="AG4805" s="54">
        <v>220</v>
      </c>
      <c r="AH4805" t="s">
        <v>250</v>
      </c>
      <c r="AI4805" s="70">
        <f t="shared" si="1011"/>
        <v>15.4465</v>
      </c>
      <c r="AJ4805" s="74">
        <f t="shared" si="1012"/>
        <v>506.66058069508574</v>
      </c>
      <c r="AK4805" s="74">
        <f t="shared" si="1013"/>
        <v>0.70731750980722297</v>
      </c>
      <c r="AL4805" s="73">
        <f t="shared" si="1014"/>
        <v>0.70731750980722297</v>
      </c>
    </row>
    <row r="4806" spans="1:38" hidden="1">
      <c r="A4806" s="47" t="s">
        <v>325</v>
      </c>
      <c r="B4806" s="54" t="s">
        <v>178</v>
      </c>
      <c r="C4806" s="57">
        <v>40393</v>
      </c>
      <c r="D4806" s="49">
        <v>2010</v>
      </c>
      <c r="E4806" s="55">
        <v>0.5</v>
      </c>
      <c r="F4806" s="55">
        <v>0.52222222222222225</v>
      </c>
      <c r="G4806" s="55">
        <f t="shared" si="1015"/>
        <v>2.2222222222222254E-2</v>
      </c>
      <c r="H4806" s="21">
        <v>2</v>
      </c>
      <c r="I4806" s="56">
        <v>3</v>
      </c>
      <c r="J4806" s="56">
        <v>2</v>
      </c>
      <c r="K4806" s="56">
        <v>2</v>
      </c>
      <c r="L4806" s="47" t="s">
        <v>321</v>
      </c>
      <c r="M4806" s="47" t="s">
        <v>322</v>
      </c>
      <c r="N4806" s="47">
        <v>2</v>
      </c>
      <c r="O4806" s="47">
        <f t="shared" si="1016"/>
        <v>22.77</v>
      </c>
      <c r="P4806" s="52">
        <v>6.9</v>
      </c>
      <c r="Q4806" s="52">
        <f t="shared" si="1017"/>
        <v>23.429999999999996</v>
      </c>
      <c r="R4806" s="21">
        <v>7.1</v>
      </c>
      <c r="S4806" s="21">
        <f t="shared" si="1018"/>
        <v>23.429999999999996</v>
      </c>
      <c r="T4806" s="21">
        <v>7.1</v>
      </c>
      <c r="U4806" s="21" t="s">
        <v>43</v>
      </c>
      <c r="V4806" s="21" t="s">
        <v>43</v>
      </c>
      <c r="W4806" s="53">
        <v>27.892029999999998</v>
      </c>
      <c r="X4806" s="53">
        <v>-115.22024999999999</v>
      </c>
      <c r="Y4806" s="67">
        <f t="shared" si="1019"/>
        <v>57.2</v>
      </c>
      <c r="Z4806" s="56">
        <v>14</v>
      </c>
      <c r="AA4806" s="21">
        <v>5</v>
      </c>
      <c r="AB4806" s="54" t="s">
        <v>46</v>
      </c>
      <c r="AC4806" s="21">
        <v>2</v>
      </c>
      <c r="AD4806" s="51">
        <v>19</v>
      </c>
      <c r="AE4806" s="51">
        <v>1</v>
      </c>
      <c r="AF4806" s="21">
        <v>21</v>
      </c>
      <c r="AG4806" s="54">
        <v>220</v>
      </c>
      <c r="AH4806" t="s">
        <v>250</v>
      </c>
      <c r="AI4806" s="70">
        <f t="shared" si="1011"/>
        <v>15.4465</v>
      </c>
      <c r="AJ4806" s="74">
        <f t="shared" si="1012"/>
        <v>506.66058069508574</v>
      </c>
      <c r="AK4806" s="74">
        <f t="shared" si="1013"/>
        <v>0.70731750980722297</v>
      </c>
      <c r="AL4806" s="73">
        <f t="shared" si="1014"/>
        <v>0.70731750980722297</v>
      </c>
    </row>
    <row r="4807" spans="1:38" hidden="1">
      <c r="A4807" s="47" t="s">
        <v>325</v>
      </c>
      <c r="B4807" s="54" t="s">
        <v>178</v>
      </c>
      <c r="C4807" s="57">
        <v>40393</v>
      </c>
      <c r="D4807" s="49">
        <v>2010</v>
      </c>
      <c r="E4807" s="55">
        <v>0.5</v>
      </c>
      <c r="F4807" s="55">
        <v>0.52222222222222225</v>
      </c>
      <c r="G4807" s="55">
        <f t="shared" si="1015"/>
        <v>2.2222222222222254E-2</v>
      </c>
      <c r="H4807" s="21">
        <v>2</v>
      </c>
      <c r="I4807" s="56">
        <v>3</v>
      </c>
      <c r="J4807" s="56">
        <v>2</v>
      </c>
      <c r="K4807" s="56">
        <v>2</v>
      </c>
      <c r="L4807" s="47" t="s">
        <v>321</v>
      </c>
      <c r="M4807" s="47" t="s">
        <v>322</v>
      </c>
      <c r="N4807" s="47">
        <v>2</v>
      </c>
      <c r="O4807" s="47">
        <f t="shared" si="1016"/>
        <v>22.77</v>
      </c>
      <c r="P4807" s="52">
        <v>6.9</v>
      </c>
      <c r="Q4807" s="52">
        <f t="shared" si="1017"/>
        <v>23.429999999999996</v>
      </c>
      <c r="R4807" s="21">
        <v>7.1</v>
      </c>
      <c r="S4807" s="21">
        <f t="shared" si="1018"/>
        <v>23.429999999999996</v>
      </c>
      <c r="T4807" s="21">
        <v>7.1</v>
      </c>
      <c r="U4807" s="21" t="s">
        <v>43</v>
      </c>
      <c r="V4807" s="21" t="s">
        <v>43</v>
      </c>
      <c r="W4807" s="53">
        <v>27.892029999999998</v>
      </c>
      <c r="X4807" s="53">
        <v>-115.22024999999999</v>
      </c>
      <c r="Y4807" s="67">
        <f t="shared" si="1019"/>
        <v>57.2</v>
      </c>
      <c r="Z4807" s="56">
        <v>14</v>
      </c>
      <c r="AA4807" s="21">
        <v>5</v>
      </c>
      <c r="AB4807" s="54" t="s">
        <v>46</v>
      </c>
      <c r="AC4807" s="21">
        <v>2</v>
      </c>
      <c r="AD4807" s="51">
        <v>20</v>
      </c>
      <c r="AE4807" s="51">
        <v>1</v>
      </c>
      <c r="AF4807" s="21">
        <v>21</v>
      </c>
      <c r="AG4807" s="54">
        <v>220</v>
      </c>
      <c r="AH4807" t="s">
        <v>250</v>
      </c>
      <c r="AI4807" s="70">
        <f t="shared" si="1011"/>
        <v>16.194500000000001</v>
      </c>
      <c r="AJ4807" s="74">
        <f t="shared" si="1012"/>
        <v>593.9131834357014</v>
      </c>
      <c r="AK4807" s="74">
        <f t="shared" si="1013"/>
        <v>0.93417427693282351</v>
      </c>
      <c r="AL4807" s="73">
        <f t="shared" si="1014"/>
        <v>0.93417427693282351</v>
      </c>
    </row>
    <row r="4808" spans="1:38" hidden="1">
      <c r="A4808" s="47" t="s">
        <v>325</v>
      </c>
      <c r="B4808" s="54" t="s">
        <v>178</v>
      </c>
      <c r="C4808" s="57">
        <v>40393</v>
      </c>
      <c r="D4808" s="49">
        <v>2010</v>
      </c>
      <c r="E4808" s="55">
        <v>0.5</v>
      </c>
      <c r="F4808" s="55">
        <v>0.52222222222222225</v>
      </c>
      <c r="G4808" s="55">
        <f t="shared" si="1015"/>
        <v>2.2222222222222254E-2</v>
      </c>
      <c r="H4808" s="21">
        <v>2</v>
      </c>
      <c r="I4808" s="56">
        <v>3</v>
      </c>
      <c r="J4808" s="56">
        <v>2</v>
      </c>
      <c r="K4808" s="56">
        <v>2</v>
      </c>
      <c r="L4808" s="47" t="s">
        <v>321</v>
      </c>
      <c r="M4808" s="47" t="s">
        <v>322</v>
      </c>
      <c r="N4808" s="47">
        <v>2</v>
      </c>
      <c r="O4808" s="47">
        <f t="shared" si="1016"/>
        <v>22.77</v>
      </c>
      <c r="P4808" s="52">
        <v>6.9</v>
      </c>
      <c r="Q4808" s="52">
        <f t="shared" si="1017"/>
        <v>23.429999999999996</v>
      </c>
      <c r="R4808" s="21">
        <v>7.1</v>
      </c>
      <c r="S4808" s="21">
        <f t="shared" si="1018"/>
        <v>23.429999999999996</v>
      </c>
      <c r="T4808" s="21">
        <v>7.1</v>
      </c>
      <c r="U4808" s="21" t="s">
        <v>43</v>
      </c>
      <c r="V4808" s="21" t="s">
        <v>43</v>
      </c>
      <c r="W4808" s="53">
        <v>27.892029999999998</v>
      </c>
      <c r="X4808" s="53">
        <v>-115.22024999999999</v>
      </c>
      <c r="Y4808" s="67">
        <f t="shared" si="1019"/>
        <v>57.2</v>
      </c>
      <c r="Z4808" s="56">
        <v>14</v>
      </c>
      <c r="AA4808" s="21">
        <v>5</v>
      </c>
      <c r="AB4808" s="54" t="s">
        <v>46</v>
      </c>
      <c r="AC4808" s="21">
        <v>2</v>
      </c>
      <c r="AD4808" s="51">
        <v>20</v>
      </c>
      <c r="AE4808" s="51">
        <v>1</v>
      </c>
      <c r="AF4808" s="21">
        <v>21</v>
      </c>
      <c r="AG4808" s="54">
        <v>220</v>
      </c>
      <c r="AH4808" t="s">
        <v>250</v>
      </c>
      <c r="AI4808" s="70">
        <f t="shared" si="1011"/>
        <v>16.194500000000001</v>
      </c>
      <c r="AJ4808" s="74">
        <f t="shared" si="1012"/>
        <v>593.9131834357014</v>
      </c>
      <c r="AK4808" s="74">
        <f t="shared" si="1013"/>
        <v>0.93417427693282351</v>
      </c>
      <c r="AL4808" s="73">
        <f t="shared" si="1014"/>
        <v>0.93417427693282351</v>
      </c>
    </row>
    <row r="4809" spans="1:38" hidden="1">
      <c r="A4809" s="47" t="s">
        <v>325</v>
      </c>
      <c r="B4809" s="54" t="s">
        <v>178</v>
      </c>
      <c r="C4809" s="57">
        <v>40393</v>
      </c>
      <c r="D4809" s="49">
        <v>2010</v>
      </c>
      <c r="E4809" s="55">
        <v>0.5</v>
      </c>
      <c r="F4809" s="55">
        <v>0.52222222222222225</v>
      </c>
      <c r="G4809" s="55">
        <f t="shared" si="1015"/>
        <v>2.2222222222222254E-2</v>
      </c>
      <c r="H4809" s="21">
        <v>2</v>
      </c>
      <c r="I4809" s="56">
        <v>3</v>
      </c>
      <c r="J4809" s="56">
        <v>2</v>
      </c>
      <c r="K4809" s="56">
        <v>2</v>
      </c>
      <c r="L4809" s="47" t="s">
        <v>321</v>
      </c>
      <c r="M4809" s="47" t="s">
        <v>322</v>
      </c>
      <c r="N4809" s="47">
        <v>2</v>
      </c>
      <c r="O4809" s="47">
        <f t="shared" si="1016"/>
        <v>22.77</v>
      </c>
      <c r="P4809" s="52">
        <v>6.9</v>
      </c>
      <c r="Q4809" s="52">
        <f t="shared" si="1017"/>
        <v>23.429999999999996</v>
      </c>
      <c r="R4809" s="21">
        <v>7.1</v>
      </c>
      <c r="S4809" s="21">
        <f t="shared" si="1018"/>
        <v>23.429999999999996</v>
      </c>
      <c r="T4809" s="21">
        <v>7.1</v>
      </c>
      <c r="U4809" s="21" t="s">
        <v>43</v>
      </c>
      <c r="V4809" s="21" t="s">
        <v>43</v>
      </c>
      <c r="W4809" s="53">
        <v>27.892029999999998</v>
      </c>
      <c r="X4809" s="53">
        <v>-115.22024999999999</v>
      </c>
      <c r="Y4809" s="67">
        <f t="shared" si="1019"/>
        <v>57.2</v>
      </c>
      <c r="Z4809" s="56">
        <v>14</v>
      </c>
      <c r="AA4809" s="21">
        <v>5</v>
      </c>
      <c r="AB4809" s="54" t="s">
        <v>46</v>
      </c>
      <c r="AC4809" s="21">
        <v>2</v>
      </c>
      <c r="AD4809" s="51">
        <v>21</v>
      </c>
      <c r="AE4809" s="51">
        <v>1</v>
      </c>
      <c r="AF4809" s="21">
        <v>21</v>
      </c>
      <c r="AG4809" s="54">
        <v>220</v>
      </c>
      <c r="AH4809" t="s">
        <v>250</v>
      </c>
      <c r="AI4809" s="70">
        <f t="shared" si="1011"/>
        <v>16.942499999999999</v>
      </c>
      <c r="AJ4809" s="74">
        <f t="shared" si="1012"/>
        <v>691.21379845369552</v>
      </c>
      <c r="AK4809" s="74">
        <f t="shared" si="1013"/>
        <v>1.1871558759796081</v>
      </c>
      <c r="AL4809" s="73">
        <f t="shared" si="1014"/>
        <v>1.1871558759796081</v>
      </c>
    </row>
    <row r="4810" spans="1:38" hidden="1">
      <c r="A4810" s="47" t="s">
        <v>325</v>
      </c>
      <c r="B4810" s="54" t="s">
        <v>178</v>
      </c>
      <c r="C4810" s="57">
        <v>40393</v>
      </c>
      <c r="D4810" s="49">
        <v>2010</v>
      </c>
      <c r="E4810" s="55">
        <v>0.5</v>
      </c>
      <c r="F4810" s="55">
        <v>0.52222222222222225</v>
      </c>
      <c r="G4810" s="55">
        <f t="shared" si="1015"/>
        <v>2.2222222222222254E-2</v>
      </c>
      <c r="H4810" s="21">
        <v>2</v>
      </c>
      <c r="I4810" s="56">
        <v>3</v>
      </c>
      <c r="J4810" s="56">
        <v>2</v>
      </c>
      <c r="K4810" s="56">
        <v>2</v>
      </c>
      <c r="L4810" s="47" t="s">
        <v>321</v>
      </c>
      <c r="M4810" s="47" t="s">
        <v>322</v>
      </c>
      <c r="N4810" s="47">
        <v>2</v>
      </c>
      <c r="O4810" s="47">
        <f t="shared" si="1016"/>
        <v>22.77</v>
      </c>
      <c r="P4810" s="52">
        <v>6.9</v>
      </c>
      <c r="Q4810" s="52">
        <f t="shared" si="1017"/>
        <v>23.429999999999996</v>
      </c>
      <c r="R4810" s="21">
        <v>7.1</v>
      </c>
      <c r="S4810" s="21">
        <f t="shared" si="1018"/>
        <v>23.429999999999996</v>
      </c>
      <c r="T4810" s="21">
        <v>7.1</v>
      </c>
      <c r="U4810" s="21" t="s">
        <v>43</v>
      </c>
      <c r="V4810" s="21" t="s">
        <v>43</v>
      </c>
      <c r="W4810" s="53">
        <v>27.892029999999998</v>
      </c>
      <c r="X4810" s="53">
        <v>-115.22024999999999</v>
      </c>
      <c r="Y4810" s="67">
        <f t="shared" si="1019"/>
        <v>57.2</v>
      </c>
      <c r="Z4810" s="56">
        <v>14</v>
      </c>
      <c r="AA4810" s="21">
        <v>5</v>
      </c>
      <c r="AB4810" s="54" t="s">
        <v>46</v>
      </c>
      <c r="AC4810" s="21">
        <v>2</v>
      </c>
      <c r="AD4810" s="51">
        <v>21</v>
      </c>
      <c r="AE4810" s="51">
        <v>1</v>
      </c>
      <c r="AF4810" s="21">
        <v>21</v>
      </c>
      <c r="AG4810" s="54">
        <v>220</v>
      </c>
      <c r="AH4810" t="s">
        <v>250</v>
      </c>
      <c r="AI4810" s="70">
        <f t="shared" si="1011"/>
        <v>16.942499999999999</v>
      </c>
      <c r="AJ4810" s="74">
        <f t="shared" si="1012"/>
        <v>691.21379845369552</v>
      </c>
      <c r="AK4810" s="74">
        <f t="shared" si="1013"/>
        <v>1.1871558759796081</v>
      </c>
      <c r="AL4810" s="73">
        <f t="shared" si="1014"/>
        <v>1.1871558759796081</v>
      </c>
    </row>
    <row r="4811" spans="1:38" hidden="1">
      <c r="A4811" s="47" t="s">
        <v>325</v>
      </c>
      <c r="B4811" s="54" t="s">
        <v>178</v>
      </c>
      <c r="C4811" s="57">
        <v>40393</v>
      </c>
      <c r="D4811" s="49">
        <v>2010</v>
      </c>
      <c r="E4811" s="55">
        <v>0.5</v>
      </c>
      <c r="F4811" s="55">
        <v>0.52222222222222225</v>
      </c>
      <c r="G4811" s="55">
        <f t="shared" si="1015"/>
        <v>2.2222222222222254E-2</v>
      </c>
      <c r="H4811" s="21">
        <v>2</v>
      </c>
      <c r="I4811" s="56">
        <v>3</v>
      </c>
      <c r="J4811" s="56">
        <v>2</v>
      </c>
      <c r="K4811" s="56">
        <v>2</v>
      </c>
      <c r="L4811" s="47" t="s">
        <v>321</v>
      </c>
      <c r="M4811" s="47" t="s">
        <v>322</v>
      </c>
      <c r="N4811" s="47">
        <v>2</v>
      </c>
      <c r="O4811" s="47">
        <f t="shared" si="1016"/>
        <v>22.77</v>
      </c>
      <c r="P4811" s="52">
        <v>6.9</v>
      </c>
      <c r="Q4811" s="52">
        <f t="shared" si="1017"/>
        <v>23.429999999999996</v>
      </c>
      <c r="R4811" s="21">
        <v>7.1</v>
      </c>
      <c r="S4811" s="21">
        <f t="shared" si="1018"/>
        <v>23.429999999999996</v>
      </c>
      <c r="T4811" s="21">
        <v>7.1</v>
      </c>
      <c r="U4811" s="21" t="s">
        <v>43</v>
      </c>
      <c r="V4811" s="21" t="s">
        <v>43</v>
      </c>
      <c r="W4811" s="53">
        <v>27.892029999999998</v>
      </c>
      <c r="X4811" s="53">
        <v>-115.22024999999999</v>
      </c>
      <c r="Y4811" s="67">
        <f t="shared" si="1019"/>
        <v>57.2</v>
      </c>
      <c r="Z4811" s="56">
        <v>14</v>
      </c>
      <c r="AA4811" s="21">
        <v>5</v>
      </c>
      <c r="AB4811" s="54" t="s">
        <v>46</v>
      </c>
      <c r="AC4811" s="21">
        <v>2</v>
      </c>
      <c r="AD4811" s="51">
        <v>22</v>
      </c>
      <c r="AE4811" s="51">
        <v>1</v>
      </c>
      <c r="AF4811" s="21">
        <v>21</v>
      </c>
      <c r="AG4811" s="54">
        <v>220</v>
      </c>
      <c r="AH4811" t="s">
        <v>250</v>
      </c>
      <c r="AI4811" s="70">
        <f t="shared" si="1011"/>
        <v>17.6905</v>
      </c>
      <c r="AJ4811" s="74">
        <f t="shared" si="1012"/>
        <v>799.19872211710003</v>
      </c>
      <c r="AK4811" s="74">
        <f t="shared" si="1013"/>
        <v>1.4679166775044603</v>
      </c>
      <c r="AL4811" s="73">
        <f t="shared" si="1014"/>
        <v>1.4679166775044603</v>
      </c>
    </row>
    <row r="4812" spans="1:38" hidden="1">
      <c r="A4812" s="47" t="s">
        <v>325</v>
      </c>
      <c r="B4812" s="54" t="s">
        <v>178</v>
      </c>
      <c r="C4812" s="57">
        <v>40393</v>
      </c>
      <c r="D4812" s="49">
        <v>2010</v>
      </c>
      <c r="E4812" s="55">
        <v>0.5</v>
      </c>
      <c r="F4812" s="55">
        <v>0.52222222222222225</v>
      </c>
      <c r="G4812" s="55">
        <f t="shared" si="1015"/>
        <v>2.2222222222222254E-2</v>
      </c>
      <c r="H4812" s="21">
        <v>2</v>
      </c>
      <c r="I4812" s="56">
        <v>3</v>
      </c>
      <c r="J4812" s="56">
        <v>2</v>
      </c>
      <c r="K4812" s="56">
        <v>2</v>
      </c>
      <c r="L4812" s="47" t="s">
        <v>321</v>
      </c>
      <c r="M4812" s="47" t="s">
        <v>322</v>
      </c>
      <c r="N4812" s="47">
        <v>2</v>
      </c>
      <c r="O4812" s="47">
        <f t="shared" si="1016"/>
        <v>22.77</v>
      </c>
      <c r="P4812" s="52">
        <v>6.9</v>
      </c>
      <c r="Q4812" s="52">
        <f t="shared" si="1017"/>
        <v>23.429999999999996</v>
      </c>
      <c r="R4812" s="21">
        <v>7.1</v>
      </c>
      <c r="S4812" s="21">
        <f t="shared" si="1018"/>
        <v>23.429999999999996</v>
      </c>
      <c r="T4812" s="21">
        <v>7.1</v>
      </c>
      <c r="U4812" s="21" t="s">
        <v>43</v>
      </c>
      <c r="V4812" s="21" t="s">
        <v>43</v>
      </c>
      <c r="W4812" s="53">
        <v>27.892029999999998</v>
      </c>
      <c r="X4812" s="53">
        <v>-115.22024999999999</v>
      </c>
      <c r="Y4812" s="67">
        <f t="shared" si="1019"/>
        <v>57.2</v>
      </c>
      <c r="Z4812" s="56">
        <v>14</v>
      </c>
      <c r="AA4812" s="21">
        <v>5</v>
      </c>
      <c r="AB4812" s="54" t="s">
        <v>46</v>
      </c>
      <c r="AC4812" s="21">
        <v>2</v>
      </c>
      <c r="AD4812" s="51">
        <v>22</v>
      </c>
      <c r="AE4812" s="51">
        <v>1</v>
      </c>
      <c r="AF4812" s="21">
        <v>21</v>
      </c>
      <c r="AG4812" s="54">
        <v>220</v>
      </c>
      <c r="AH4812" t="s">
        <v>250</v>
      </c>
      <c r="AI4812" s="70">
        <f t="shared" si="1011"/>
        <v>17.6905</v>
      </c>
      <c r="AJ4812" s="74">
        <f t="shared" si="1012"/>
        <v>799.19872211710003</v>
      </c>
      <c r="AK4812" s="74">
        <f t="shared" si="1013"/>
        <v>1.4679166775044603</v>
      </c>
      <c r="AL4812" s="73">
        <f t="shared" si="1014"/>
        <v>1.4679166775044603</v>
      </c>
    </row>
    <row r="4813" spans="1:38" hidden="1">
      <c r="A4813" s="47" t="s">
        <v>325</v>
      </c>
      <c r="B4813" s="54" t="s">
        <v>178</v>
      </c>
      <c r="C4813" s="57">
        <v>40393</v>
      </c>
      <c r="D4813" s="49">
        <v>2010</v>
      </c>
      <c r="E4813" s="55">
        <v>0.5</v>
      </c>
      <c r="F4813" s="55">
        <v>0.52222222222222225</v>
      </c>
      <c r="G4813" s="55">
        <f t="shared" si="1015"/>
        <v>2.2222222222222254E-2</v>
      </c>
      <c r="H4813" s="21">
        <v>2</v>
      </c>
      <c r="I4813" s="56">
        <v>3</v>
      </c>
      <c r="J4813" s="56">
        <v>2</v>
      </c>
      <c r="K4813" s="56">
        <v>2</v>
      </c>
      <c r="L4813" s="47" t="s">
        <v>321</v>
      </c>
      <c r="M4813" s="47" t="s">
        <v>322</v>
      </c>
      <c r="N4813" s="47">
        <v>2</v>
      </c>
      <c r="O4813" s="47">
        <f t="shared" si="1016"/>
        <v>22.77</v>
      </c>
      <c r="P4813" s="52">
        <v>6.9</v>
      </c>
      <c r="Q4813" s="52">
        <f t="shared" si="1017"/>
        <v>23.429999999999996</v>
      </c>
      <c r="R4813" s="21">
        <v>7.1</v>
      </c>
      <c r="S4813" s="21">
        <f t="shared" si="1018"/>
        <v>23.429999999999996</v>
      </c>
      <c r="T4813" s="21">
        <v>7.1</v>
      </c>
      <c r="U4813" s="21" t="s">
        <v>43</v>
      </c>
      <c r="V4813" s="21" t="s">
        <v>43</v>
      </c>
      <c r="W4813" s="53">
        <v>27.892029999999998</v>
      </c>
      <c r="X4813" s="53">
        <v>-115.22024999999999</v>
      </c>
      <c r="Y4813" s="67">
        <f t="shared" si="1019"/>
        <v>57.2</v>
      </c>
      <c r="Z4813" s="56">
        <v>14</v>
      </c>
      <c r="AA4813" s="21">
        <v>5</v>
      </c>
      <c r="AB4813" s="54" t="s">
        <v>46</v>
      </c>
      <c r="AC4813" s="21">
        <v>2</v>
      </c>
      <c r="AD4813" s="51">
        <v>23</v>
      </c>
      <c r="AE4813" s="51">
        <v>1</v>
      </c>
      <c r="AF4813" s="21">
        <v>21</v>
      </c>
      <c r="AG4813" s="54">
        <v>220</v>
      </c>
      <c r="AH4813" t="s">
        <v>250</v>
      </c>
      <c r="AI4813" s="70">
        <f t="shared" si="1011"/>
        <v>18.438500000000001</v>
      </c>
      <c r="AJ4813" s="74">
        <f t="shared" si="1012"/>
        <v>918.51444961025391</v>
      </c>
      <c r="AK4813" s="74">
        <f t="shared" si="1013"/>
        <v>1.7781375689866601</v>
      </c>
      <c r="AL4813" s="73">
        <f t="shared" si="1014"/>
        <v>1.7781375689866601</v>
      </c>
    </row>
    <row r="4814" spans="1:38" hidden="1">
      <c r="A4814" s="47" t="s">
        <v>325</v>
      </c>
      <c r="B4814" s="54" t="s">
        <v>178</v>
      </c>
      <c r="C4814" s="57">
        <v>40393</v>
      </c>
      <c r="D4814" s="49">
        <v>2010</v>
      </c>
      <c r="E4814" s="55">
        <v>0.5</v>
      </c>
      <c r="F4814" s="55">
        <v>0.52222222222222225</v>
      </c>
      <c r="G4814" s="55">
        <f t="shared" si="1015"/>
        <v>2.2222222222222254E-2</v>
      </c>
      <c r="H4814" s="21">
        <v>2</v>
      </c>
      <c r="I4814" s="56">
        <v>3</v>
      </c>
      <c r="J4814" s="56">
        <v>2</v>
      </c>
      <c r="K4814" s="56">
        <v>2</v>
      </c>
      <c r="L4814" s="47" t="s">
        <v>321</v>
      </c>
      <c r="M4814" s="47" t="s">
        <v>322</v>
      </c>
      <c r="N4814" s="47">
        <v>2</v>
      </c>
      <c r="O4814" s="47">
        <f t="shared" si="1016"/>
        <v>22.77</v>
      </c>
      <c r="P4814" s="52">
        <v>6.9</v>
      </c>
      <c r="Q4814" s="52">
        <f t="shared" si="1017"/>
        <v>23.429999999999996</v>
      </c>
      <c r="R4814" s="21">
        <v>7.1</v>
      </c>
      <c r="S4814" s="21">
        <f t="shared" si="1018"/>
        <v>23.429999999999996</v>
      </c>
      <c r="T4814" s="21">
        <v>7.1</v>
      </c>
      <c r="U4814" s="21" t="s">
        <v>43</v>
      </c>
      <c r="V4814" s="21" t="s">
        <v>43</v>
      </c>
      <c r="W4814" s="53">
        <v>27.892029999999998</v>
      </c>
      <c r="X4814" s="53">
        <v>-115.22024999999999</v>
      </c>
      <c r="Y4814" s="67">
        <f t="shared" si="1019"/>
        <v>57.2</v>
      </c>
      <c r="Z4814" s="56">
        <v>14</v>
      </c>
      <c r="AA4814" s="21">
        <v>5</v>
      </c>
      <c r="AB4814" s="54" t="s">
        <v>46</v>
      </c>
      <c r="AC4814" s="21">
        <v>3</v>
      </c>
      <c r="AD4814" s="51">
        <v>19</v>
      </c>
      <c r="AE4814" s="51">
        <v>1</v>
      </c>
      <c r="AF4814" s="21">
        <v>28</v>
      </c>
      <c r="AG4814" s="54">
        <v>220</v>
      </c>
      <c r="AH4814" t="s">
        <v>250</v>
      </c>
      <c r="AI4814" s="70">
        <f t="shared" si="1011"/>
        <v>15.4465</v>
      </c>
      <c r="AJ4814" s="74">
        <f t="shared" si="1012"/>
        <v>506.66058069508574</v>
      </c>
      <c r="AK4814" s="74">
        <f t="shared" si="1013"/>
        <v>0.70731750980722297</v>
      </c>
      <c r="AL4814" s="73">
        <f t="shared" si="1014"/>
        <v>0.70731750980722297</v>
      </c>
    </row>
    <row r="4815" spans="1:38" hidden="1">
      <c r="A4815" s="47" t="s">
        <v>325</v>
      </c>
      <c r="B4815" s="54" t="s">
        <v>178</v>
      </c>
      <c r="C4815" s="57">
        <v>40393</v>
      </c>
      <c r="D4815" s="49">
        <v>2010</v>
      </c>
      <c r="E4815" s="55">
        <v>0.5</v>
      </c>
      <c r="F4815" s="55">
        <v>0.52222222222222225</v>
      </c>
      <c r="G4815" s="55">
        <f t="shared" si="1015"/>
        <v>2.2222222222222254E-2</v>
      </c>
      <c r="H4815" s="21">
        <v>2</v>
      </c>
      <c r="I4815" s="56">
        <v>3</v>
      </c>
      <c r="J4815" s="56">
        <v>2</v>
      </c>
      <c r="K4815" s="56">
        <v>2</v>
      </c>
      <c r="L4815" s="47" t="s">
        <v>321</v>
      </c>
      <c r="M4815" s="47" t="s">
        <v>322</v>
      </c>
      <c r="N4815" s="47">
        <v>2</v>
      </c>
      <c r="O4815" s="47">
        <f t="shared" si="1016"/>
        <v>22.77</v>
      </c>
      <c r="P4815" s="52">
        <v>6.9</v>
      </c>
      <c r="Q4815" s="52">
        <f t="shared" si="1017"/>
        <v>23.429999999999996</v>
      </c>
      <c r="R4815" s="21">
        <v>7.1</v>
      </c>
      <c r="S4815" s="21">
        <f t="shared" si="1018"/>
        <v>23.429999999999996</v>
      </c>
      <c r="T4815" s="21">
        <v>7.1</v>
      </c>
      <c r="U4815" s="21" t="s">
        <v>43</v>
      </c>
      <c r="V4815" s="21" t="s">
        <v>43</v>
      </c>
      <c r="W4815" s="53">
        <v>27.892029999999998</v>
      </c>
      <c r="X4815" s="53">
        <v>-115.22024999999999</v>
      </c>
      <c r="Y4815" s="67">
        <f t="shared" si="1019"/>
        <v>57.2</v>
      </c>
      <c r="Z4815" s="56">
        <v>14</v>
      </c>
      <c r="AA4815" s="21">
        <v>5</v>
      </c>
      <c r="AB4815" s="54" t="s">
        <v>46</v>
      </c>
      <c r="AC4815" s="21">
        <v>3</v>
      </c>
      <c r="AD4815" s="51">
        <v>20</v>
      </c>
      <c r="AE4815" s="51">
        <v>1</v>
      </c>
      <c r="AF4815" s="21">
        <v>28</v>
      </c>
      <c r="AG4815" s="54">
        <v>220</v>
      </c>
      <c r="AH4815" t="s">
        <v>250</v>
      </c>
      <c r="AI4815" s="70">
        <f t="shared" si="1011"/>
        <v>16.194500000000001</v>
      </c>
      <c r="AJ4815" s="74">
        <f t="shared" si="1012"/>
        <v>593.9131834357014</v>
      </c>
      <c r="AK4815" s="74">
        <f t="shared" si="1013"/>
        <v>0.93417427693282351</v>
      </c>
      <c r="AL4815" s="73">
        <f t="shared" si="1014"/>
        <v>0.93417427693282351</v>
      </c>
    </row>
    <row r="4816" spans="1:38" hidden="1">
      <c r="A4816" s="47" t="s">
        <v>325</v>
      </c>
      <c r="B4816" s="54" t="s">
        <v>178</v>
      </c>
      <c r="C4816" s="57">
        <v>40393</v>
      </c>
      <c r="D4816" s="49">
        <v>2010</v>
      </c>
      <c r="E4816" s="55">
        <v>0.5</v>
      </c>
      <c r="F4816" s="55">
        <v>0.52222222222222225</v>
      </c>
      <c r="G4816" s="55">
        <f t="shared" si="1015"/>
        <v>2.2222222222222254E-2</v>
      </c>
      <c r="H4816" s="21">
        <v>2</v>
      </c>
      <c r="I4816" s="56">
        <v>3</v>
      </c>
      <c r="J4816" s="56">
        <v>2</v>
      </c>
      <c r="K4816" s="56">
        <v>2</v>
      </c>
      <c r="L4816" s="47" t="s">
        <v>321</v>
      </c>
      <c r="M4816" s="47" t="s">
        <v>322</v>
      </c>
      <c r="N4816" s="47">
        <v>2</v>
      </c>
      <c r="O4816" s="47">
        <f t="shared" si="1016"/>
        <v>22.77</v>
      </c>
      <c r="P4816" s="52">
        <v>6.9</v>
      </c>
      <c r="Q4816" s="52">
        <f t="shared" si="1017"/>
        <v>23.429999999999996</v>
      </c>
      <c r="R4816" s="21">
        <v>7.1</v>
      </c>
      <c r="S4816" s="21">
        <f t="shared" si="1018"/>
        <v>23.429999999999996</v>
      </c>
      <c r="T4816" s="21">
        <v>7.1</v>
      </c>
      <c r="U4816" s="21" t="s">
        <v>43</v>
      </c>
      <c r="V4816" s="21" t="s">
        <v>43</v>
      </c>
      <c r="W4816" s="53">
        <v>27.892029999999998</v>
      </c>
      <c r="X4816" s="53">
        <v>-115.22024999999999</v>
      </c>
      <c r="Y4816" s="67">
        <f t="shared" si="1019"/>
        <v>57.2</v>
      </c>
      <c r="Z4816" s="56">
        <v>14</v>
      </c>
      <c r="AA4816" s="21">
        <v>5</v>
      </c>
      <c r="AB4816" s="54" t="s">
        <v>46</v>
      </c>
      <c r="AC4816" s="21">
        <v>3</v>
      </c>
      <c r="AD4816" s="51">
        <v>20</v>
      </c>
      <c r="AE4816" s="51">
        <v>1</v>
      </c>
      <c r="AF4816" s="21">
        <v>28</v>
      </c>
      <c r="AG4816" s="54">
        <v>220</v>
      </c>
      <c r="AH4816" t="s">
        <v>250</v>
      </c>
      <c r="AI4816" s="70">
        <f t="shared" si="1011"/>
        <v>16.194500000000001</v>
      </c>
      <c r="AJ4816" s="74">
        <f t="shared" si="1012"/>
        <v>593.9131834357014</v>
      </c>
      <c r="AK4816" s="74">
        <f t="shared" si="1013"/>
        <v>0.93417427693282351</v>
      </c>
      <c r="AL4816" s="73">
        <f t="shared" si="1014"/>
        <v>0.93417427693282351</v>
      </c>
    </row>
    <row r="4817" spans="1:38" hidden="1">
      <c r="A4817" s="47" t="s">
        <v>325</v>
      </c>
      <c r="B4817" s="54" t="s">
        <v>178</v>
      </c>
      <c r="C4817" s="57">
        <v>40393</v>
      </c>
      <c r="D4817" s="49">
        <v>2010</v>
      </c>
      <c r="E4817" s="55">
        <v>0.5</v>
      </c>
      <c r="F4817" s="55">
        <v>0.52222222222222225</v>
      </c>
      <c r="G4817" s="55">
        <f t="shared" si="1015"/>
        <v>2.2222222222222254E-2</v>
      </c>
      <c r="H4817" s="21">
        <v>2</v>
      </c>
      <c r="I4817" s="56">
        <v>3</v>
      </c>
      <c r="J4817" s="56">
        <v>2</v>
      </c>
      <c r="K4817" s="56">
        <v>2</v>
      </c>
      <c r="L4817" s="47" t="s">
        <v>321</v>
      </c>
      <c r="M4817" s="47" t="s">
        <v>322</v>
      </c>
      <c r="N4817" s="47">
        <v>2</v>
      </c>
      <c r="O4817" s="47">
        <f t="shared" si="1016"/>
        <v>22.77</v>
      </c>
      <c r="P4817" s="52">
        <v>6.9</v>
      </c>
      <c r="Q4817" s="52">
        <f t="shared" si="1017"/>
        <v>23.429999999999996</v>
      </c>
      <c r="R4817" s="21">
        <v>7.1</v>
      </c>
      <c r="S4817" s="21">
        <f t="shared" si="1018"/>
        <v>23.429999999999996</v>
      </c>
      <c r="T4817" s="21">
        <v>7.1</v>
      </c>
      <c r="U4817" s="21" t="s">
        <v>43</v>
      </c>
      <c r="V4817" s="21" t="s">
        <v>43</v>
      </c>
      <c r="W4817" s="53">
        <v>27.892029999999998</v>
      </c>
      <c r="X4817" s="53">
        <v>-115.22024999999999</v>
      </c>
      <c r="Y4817" s="67">
        <f t="shared" si="1019"/>
        <v>57.2</v>
      </c>
      <c r="Z4817" s="56">
        <v>14</v>
      </c>
      <c r="AA4817" s="21">
        <v>5</v>
      </c>
      <c r="AB4817" s="54" t="s">
        <v>46</v>
      </c>
      <c r="AC4817" s="21">
        <v>3</v>
      </c>
      <c r="AD4817" s="51">
        <v>21</v>
      </c>
      <c r="AE4817" s="51">
        <v>1</v>
      </c>
      <c r="AF4817" s="21">
        <v>28</v>
      </c>
      <c r="AG4817" s="54">
        <v>220</v>
      </c>
      <c r="AH4817" t="s">
        <v>250</v>
      </c>
      <c r="AI4817" s="70">
        <f t="shared" si="1011"/>
        <v>16.942499999999999</v>
      </c>
      <c r="AJ4817" s="74">
        <f t="shared" si="1012"/>
        <v>691.21379845369552</v>
      </c>
      <c r="AK4817" s="74">
        <f t="shared" si="1013"/>
        <v>1.1871558759796081</v>
      </c>
      <c r="AL4817" s="73">
        <f t="shared" si="1014"/>
        <v>1.1871558759796081</v>
      </c>
    </row>
    <row r="4818" spans="1:38" hidden="1">
      <c r="A4818" s="47" t="s">
        <v>325</v>
      </c>
      <c r="B4818" s="54" t="s">
        <v>178</v>
      </c>
      <c r="C4818" s="57">
        <v>40393</v>
      </c>
      <c r="D4818" s="49">
        <v>2010</v>
      </c>
      <c r="E4818" s="55">
        <v>0.5</v>
      </c>
      <c r="F4818" s="55">
        <v>0.52222222222222225</v>
      </c>
      <c r="G4818" s="55">
        <f t="shared" si="1015"/>
        <v>2.2222222222222254E-2</v>
      </c>
      <c r="H4818" s="21">
        <v>2</v>
      </c>
      <c r="I4818" s="56">
        <v>3</v>
      </c>
      <c r="J4818" s="56">
        <v>2</v>
      </c>
      <c r="K4818" s="56">
        <v>2</v>
      </c>
      <c r="L4818" s="47" t="s">
        <v>321</v>
      </c>
      <c r="M4818" s="47" t="s">
        <v>322</v>
      </c>
      <c r="N4818" s="47">
        <v>2</v>
      </c>
      <c r="O4818" s="47">
        <f t="shared" si="1016"/>
        <v>22.77</v>
      </c>
      <c r="P4818" s="52">
        <v>6.9</v>
      </c>
      <c r="Q4818" s="52">
        <f t="shared" si="1017"/>
        <v>23.429999999999996</v>
      </c>
      <c r="R4818" s="21">
        <v>7.1</v>
      </c>
      <c r="S4818" s="21">
        <f t="shared" si="1018"/>
        <v>23.429999999999996</v>
      </c>
      <c r="T4818" s="21">
        <v>7.1</v>
      </c>
      <c r="U4818" s="21" t="s">
        <v>43</v>
      </c>
      <c r="V4818" s="21" t="s">
        <v>43</v>
      </c>
      <c r="W4818" s="53">
        <v>27.892029999999998</v>
      </c>
      <c r="X4818" s="53">
        <v>-115.22024999999999</v>
      </c>
      <c r="Y4818" s="67">
        <f t="shared" si="1019"/>
        <v>57.2</v>
      </c>
      <c r="Z4818" s="56">
        <v>14</v>
      </c>
      <c r="AA4818" s="21">
        <v>5</v>
      </c>
      <c r="AB4818" s="54" t="s">
        <v>46</v>
      </c>
      <c r="AC4818" s="21">
        <v>4</v>
      </c>
      <c r="AD4818" s="51">
        <v>17</v>
      </c>
      <c r="AE4818" s="51">
        <v>1</v>
      </c>
      <c r="AF4818" s="21">
        <v>31</v>
      </c>
      <c r="AG4818" s="54">
        <v>220</v>
      </c>
      <c r="AH4818" t="s">
        <v>250</v>
      </c>
      <c r="AI4818" s="70">
        <f t="shared" si="1011"/>
        <v>13.9505</v>
      </c>
      <c r="AJ4818" s="74">
        <f t="shared" si="1012"/>
        <v>359.80704047984557</v>
      </c>
      <c r="AK4818" s="74">
        <f t="shared" si="1013"/>
        <v>0.32549830524759849</v>
      </c>
      <c r="AL4818" s="73">
        <f t="shared" si="1014"/>
        <v>0.32549830524759849</v>
      </c>
    </row>
    <row r="4819" spans="1:38" hidden="1">
      <c r="A4819" s="47" t="s">
        <v>325</v>
      </c>
      <c r="B4819" s="54" t="s">
        <v>178</v>
      </c>
      <c r="C4819" s="57">
        <v>40393</v>
      </c>
      <c r="D4819" s="49">
        <v>2010</v>
      </c>
      <c r="E4819" s="55">
        <v>0.5</v>
      </c>
      <c r="F4819" s="55">
        <v>0.52222222222222225</v>
      </c>
      <c r="G4819" s="55">
        <f t="shared" si="1015"/>
        <v>2.2222222222222254E-2</v>
      </c>
      <c r="H4819" s="21">
        <v>2</v>
      </c>
      <c r="I4819" s="56">
        <v>3</v>
      </c>
      <c r="J4819" s="56">
        <v>2</v>
      </c>
      <c r="K4819" s="56">
        <v>2</v>
      </c>
      <c r="L4819" s="47" t="s">
        <v>321</v>
      </c>
      <c r="M4819" s="47" t="s">
        <v>322</v>
      </c>
      <c r="N4819" s="47">
        <v>2</v>
      </c>
      <c r="O4819" s="47">
        <f t="shared" si="1016"/>
        <v>22.77</v>
      </c>
      <c r="P4819" s="52">
        <v>6.9</v>
      </c>
      <c r="Q4819" s="52">
        <f t="shared" si="1017"/>
        <v>23.429999999999996</v>
      </c>
      <c r="R4819" s="21">
        <v>7.1</v>
      </c>
      <c r="S4819" s="21">
        <f t="shared" si="1018"/>
        <v>23.429999999999996</v>
      </c>
      <c r="T4819" s="21">
        <v>7.1</v>
      </c>
      <c r="U4819" s="21" t="s">
        <v>43</v>
      </c>
      <c r="V4819" s="21" t="s">
        <v>43</v>
      </c>
      <c r="W4819" s="53">
        <v>27.892029999999998</v>
      </c>
      <c r="X4819" s="53">
        <v>-115.22024999999999</v>
      </c>
      <c r="Y4819" s="67">
        <f t="shared" si="1019"/>
        <v>57.2</v>
      </c>
      <c r="Z4819" s="56">
        <v>14</v>
      </c>
      <c r="AA4819" s="21">
        <v>5</v>
      </c>
      <c r="AB4819" s="54" t="s">
        <v>46</v>
      </c>
      <c r="AC4819" s="21">
        <v>4</v>
      </c>
      <c r="AD4819" s="51">
        <v>18</v>
      </c>
      <c r="AE4819" s="51">
        <v>1</v>
      </c>
      <c r="AF4819" s="21">
        <v>31</v>
      </c>
      <c r="AG4819" s="54">
        <v>220</v>
      </c>
      <c r="AH4819" t="s">
        <v>250</v>
      </c>
      <c r="AI4819" s="70">
        <f t="shared" si="1011"/>
        <v>14.698500000000001</v>
      </c>
      <c r="AJ4819" s="74">
        <f t="shared" si="1012"/>
        <v>428.83019204754055</v>
      </c>
      <c r="AK4819" s="74">
        <f t="shared" si="1013"/>
        <v>0.50495849932360548</v>
      </c>
      <c r="AL4819" s="73">
        <f t="shared" si="1014"/>
        <v>0.50495849932360548</v>
      </c>
    </row>
    <row r="4820" spans="1:38" hidden="1">
      <c r="A4820" s="47" t="s">
        <v>325</v>
      </c>
      <c r="B4820" s="54" t="s">
        <v>178</v>
      </c>
      <c r="C4820" s="57">
        <v>40393</v>
      </c>
      <c r="D4820" s="49">
        <v>2010</v>
      </c>
      <c r="E4820" s="55">
        <v>0.5</v>
      </c>
      <c r="F4820" s="55">
        <v>0.52222222222222225</v>
      </c>
      <c r="G4820" s="55">
        <f t="shared" si="1015"/>
        <v>2.2222222222222254E-2</v>
      </c>
      <c r="H4820" s="21">
        <v>2</v>
      </c>
      <c r="I4820" s="56">
        <v>3</v>
      </c>
      <c r="J4820" s="56">
        <v>2</v>
      </c>
      <c r="K4820" s="56">
        <v>2</v>
      </c>
      <c r="L4820" s="47" t="s">
        <v>321</v>
      </c>
      <c r="M4820" s="47" t="s">
        <v>322</v>
      </c>
      <c r="N4820" s="47">
        <v>2</v>
      </c>
      <c r="O4820" s="47">
        <f t="shared" si="1016"/>
        <v>22.77</v>
      </c>
      <c r="P4820" s="52">
        <v>6.9</v>
      </c>
      <c r="Q4820" s="52">
        <f t="shared" si="1017"/>
        <v>23.429999999999996</v>
      </c>
      <c r="R4820" s="21">
        <v>7.1</v>
      </c>
      <c r="S4820" s="21">
        <f t="shared" si="1018"/>
        <v>23.429999999999996</v>
      </c>
      <c r="T4820" s="21">
        <v>7.1</v>
      </c>
      <c r="U4820" s="21" t="s">
        <v>43</v>
      </c>
      <c r="V4820" s="21" t="s">
        <v>43</v>
      </c>
      <c r="W4820" s="53">
        <v>27.892029999999998</v>
      </c>
      <c r="X4820" s="53">
        <v>-115.22024999999999</v>
      </c>
      <c r="Y4820" s="67">
        <f t="shared" si="1019"/>
        <v>57.2</v>
      </c>
      <c r="Z4820" s="56">
        <v>14</v>
      </c>
      <c r="AA4820" s="21">
        <v>5</v>
      </c>
      <c r="AB4820" s="54" t="s">
        <v>46</v>
      </c>
      <c r="AC4820" s="21">
        <v>4</v>
      </c>
      <c r="AD4820" s="51">
        <v>18</v>
      </c>
      <c r="AE4820" s="51">
        <v>1</v>
      </c>
      <c r="AF4820" s="21">
        <v>31</v>
      </c>
      <c r="AG4820" s="54">
        <v>220</v>
      </c>
      <c r="AH4820" t="s">
        <v>250</v>
      </c>
      <c r="AI4820" s="70">
        <f t="shared" si="1011"/>
        <v>14.698500000000001</v>
      </c>
      <c r="AJ4820" s="74">
        <f t="shared" si="1012"/>
        <v>428.83019204754055</v>
      </c>
      <c r="AK4820" s="74">
        <f t="shared" si="1013"/>
        <v>0.50495849932360548</v>
      </c>
      <c r="AL4820" s="73">
        <f t="shared" si="1014"/>
        <v>0.50495849932360548</v>
      </c>
    </row>
    <row r="4821" spans="1:38" hidden="1">
      <c r="A4821" s="47" t="s">
        <v>325</v>
      </c>
      <c r="B4821" s="54" t="s">
        <v>178</v>
      </c>
      <c r="C4821" s="57">
        <v>40393</v>
      </c>
      <c r="D4821" s="49">
        <v>2010</v>
      </c>
      <c r="E4821" s="55">
        <v>0.5</v>
      </c>
      <c r="F4821" s="55">
        <v>0.52222222222222225</v>
      </c>
      <c r="G4821" s="55">
        <f t="shared" si="1015"/>
        <v>2.2222222222222254E-2</v>
      </c>
      <c r="H4821" s="21">
        <v>2</v>
      </c>
      <c r="I4821" s="56">
        <v>3</v>
      </c>
      <c r="J4821" s="56">
        <v>2</v>
      </c>
      <c r="K4821" s="56">
        <v>2</v>
      </c>
      <c r="L4821" s="47" t="s">
        <v>321</v>
      </c>
      <c r="M4821" s="47" t="s">
        <v>322</v>
      </c>
      <c r="N4821" s="47">
        <v>2</v>
      </c>
      <c r="O4821" s="47">
        <f t="shared" si="1016"/>
        <v>22.77</v>
      </c>
      <c r="P4821" s="52">
        <v>6.9</v>
      </c>
      <c r="Q4821" s="52">
        <f t="shared" si="1017"/>
        <v>23.429999999999996</v>
      </c>
      <c r="R4821" s="21">
        <v>7.1</v>
      </c>
      <c r="S4821" s="21">
        <f t="shared" si="1018"/>
        <v>23.429999999999996</v>
      </c>
      <c r="T4821" s="21">
        <v>7.1</v>
      </c>
      <c r="U4821" s="21" t="s">
        <v>43</v>
      </c>
      <c r="V4821" s="21" t="s">
        <v>43</v>
      </c>
      <c r="W4821" s="53">
        <v>27.892029999999998</v>
      </c>
      <c r="X4821" s="53">
        <v>-115.22024999999999</v>
      </c>
      <c r="Y4821" s="67">
        <f t="shared" si="1019"/>
        <v>57.2</v>
      </c>
      <c r="Z4821" s="56">
        <v>14</v>
      </c>
      <c r="AA4821" s="21">
        <v>5</v>
      </c>
      <c r="AB4821" s="54" t="s">
        <v>46</v>
      </c>
      <c r="AC4821" s="21">
        <v>4</v>
      </c>
      <c r="AD4821" s="51">
        <v>19</v>
      </c>
      <c r="AE4821" s="51">
        <v>1</v>
      </c>
      <c r="AF4821" s="21">
        <v>31</v>
      </c>
      <c r="AG4821" s="54">
        <v>220</v>
      </c>
      <c r="AH4821" t="s">
        <v>250</v>
      </c>
      <c r="AI4821" s="70">
        <f t="shared" si="1011"/>
        <v>15.4465</v>
      </c>
      <c r="AJ4821" s="74">
        <f t="shared" si="1012"/>
        <v>506.66058069508574</v>
      </c>
      <c r="AK4821" s="74">
        <f t="shared" si="1013"/>
        <v>0.70731750980722297</v>
      </c>
      <c r="AL4821" s="73">
        <f t="shared" si="1014"/>
        <v>0.70731750980722297</v>
      </c>
    </row>
    <row r="4822" spans="1:38" hidden="1">
      <c r="A4822" s="47" t="s">
        <v>325</v>
      </c>
      <c r="B4822" s="54" t="s">
        <v>178</v>
      </c>
      <c r="C4822" s="57">
        <v>40393</v>
      </c>
      <c r="D4822" s="49">
        <v>2010</v>
      </c>
      <c r="E4822" s="55">
        <v>0.5</v>
      </c>
      <c r="F4822" s="55">
        <v>0.52222222222222225</v>
      </c>
      <c r="G4822" s="55">
        <f t="shared" si="1015"/>
        <v>2.2222222222222254E-2</v>
      </c>
      <c r="H4822" s="21">
        <v>2</v>
      </c>
      <c r="I4822" s="56">
        <v>3</v>
      </c>
      <c r="J4822" s="56">
        <v>2</v>
      </c>
      <c r="K4822" s="56">
        <v>2</v>
      </c>
      <c r="L4822" s="47" t="s">
        <v>321</v>
      </c>
      <c r="M4822" s="47" t="s">
        <v>322</v>
      </c>
      <c r="N4822" s="47">
        <v>2</v>
      </c>
      <c r="O4822" s="47">
        <f t="shared" si="1016"/>
        <v>22.77</v>
      </c>
      <c r="P4822" s="52">
        <v>6.9</v>
      </c>
      <c r="Q4822" s="52">
        <f t="shared" si="1017"/>
        <v>23.429999999999996</v>
      </c>
      <c r="R4822" s="21">
        <v>7.1</v>
      </c>
      <c r="S4822" s="21">
        <f t="shared" si="1018"/>
        <v>23.429999999999996</v>
      </c>
      <c r="T4822" s="21">
        <v>7.1</v>
      </c>
      <c r="U4822" s="21" t="s">
        <v>43</v>
      </c>
      <c r="V4822" s="21" t="s">
        <v>43</v>
      </c>
      <c r="W4822" s="53">
        <v>27.892029999999998</v>
      </c>
      <c r="X4822" s="53">
        <v>-115.22024999999999</v>
      </c>
      <c r="Y4822" s="67">
        <f t="shared" si="1019"/>
        <v>57.2</v>
      </c>
      <c r="Z4822" s="56">
        <v>14</v>
      </c>
      <c r="AA4822" s="21">
        <v>5</v>
      </c>
      <c r="AB4822" s="54" t="s">
        <v>46</v>
      </c>
      <c r="AC4822" s="21">
        <v>4</v>
      </c>
      <c r="AD4822" s="51">
        <v>19</v>
      </c>
      <c r="AE4822" s="51">
        <v>1</v>
      </c>
      <c r="AF4822" s="21">
        <v>31</v>
      </c>
      <c r="AG4822" s="54">
        <v>220</v>
      </c>
      <c r="AH4822" t="s">
        <v>250</v>
      </c>
      <c r="AI4822" s="70">
        <f t="shared" si="1011"/>
        <v>15.4465</v>
      </c>
      <c r="AJ4822" s="74">
        <f t="shared" si="1012"/>
        <v>506.66058069508574</v>
      </c>
      <c r="AK4822" s="74">
        <f t="shared" si="1013"/>
        <v>0.70731750980722297</v>
      </c>
      <c r="AL4822" s="73">
        <f t="shared" si="1014"/>
        <v>0.70731750980722297</v>
      </c>
    </row>
    <row r="4823" spans="1:38" hidden="1">
      <c r="A4823" s="47" t="s">
        <v>326</v>
      </c>
      <c r="B4823" s="54" t="s">
        <v>129</v>
      </c>
      <c r="C4823" s="57">
        <v>40393</v>
      </c>
      <c r="D4823" s="49">
        <v>2010</v>
      </c>
      <c r="E4823" s="55">
        <v>0.4993055555555555</v>
      </c>
      <c r="F4823" s="55">
        <v>0.51874999999999993</v>
      </c>
      <c r="G4823" s="55">
        <f t="shared" si="1015"/>
        <v>1.9444444444444431E-2</v>
      </c>
      <c r="H4823" s="21">
        <v>2</v>
      </c>
      <c r="I4823" s="56">
        <v>3</v>
      </c>
      <c r="J4823" s="56">
        <v>3</v>
      </c>
      <c r="K4823" s="56">
        <v>3</v>
      </c>
      <c r="L4823" s="47" t="s">
        <v>321</v>
      </c>
      <c r="M4823" s="47" t="s">
        <v>322</v>
      </c>
      <c r="N4823" s="47">
        <v>2</v>
      </c>
      <c r="O4823" s="47">
        <f t="shared" si="1016"/>
        <v>19.799999999999997</v>
      </c>
      <c r="P4823" s="52">
        <v>6</v>
      </c>
      <c r="Q4823" s="52">
        <f t="shared" si="1017"/>
        <v>23.099999999999998</v>
      </c>
      <c r="R4823" s="21">
        <v>7</v>
      </c>
      <c r="S4823" s="21">
        <f t="shared" si="1018"/>
        <v>23.099999999999998</v>
      </c>
      <c r="T4823" s="21">
        <v>7</v>
      </c>
      <c r="U4823" s="21" t="s">
        <v>43</v>
      </c>
      <c r="V4823" s="21" t="s">
        <v>43</v>
      </c>
      <c r="W4823" s="53">
        <v>27.892029999999998</v>
      </c>
      <c r="X4823" s="53">
        <v>-115.22024999999999</v>
      </c>
      <c r="Y4823" s="67">
        <f t="shared" si="1019"/>
        <v>57.2</v>
      </c>
      <c r="Z4823" s="56">
        <v>14</v>
      </c>
      <c r="AA4823" s="21">
        <v>5</v>
      </c>
      <c r="AB4823" s="54" t="s">
        <v>46</v>
      </c>
      <c r="AC4823" s="21">
        <v>1</v>
      </c>
      <c r="AD4823" s="51">
        <v>14</v>
      </c>
      <c r="AE4823" s="51">
        <v>1</v>
      </c>
      <c r="AF4823" s="21">
        <v>5</v>
      </c>
      <c r="AG4823" s="54" t="s">
        <v>43</v>
      </c>
      <c r="AH4823" t="s">
        <v>250</v>
      </c>
      <c r="AI4823" s="70">
        <f t="shared" si="1011"/>
        <v>11.7065</v>
      </c>
      <c r="AJ4823" s="74">
        <f t="shared" si="1012"/>
        <v>199.60111901661068</v>
      </c>
      <c r="AK4823" s="74">
        <f t="shared" si="1013"/>
        <v>-9.1037090556812195E-2</v>
      </c>
      <c r="AL4823" s="73">
        <f t="shared" si="1014"/>
        <v>0</v>
      </c>
    </row>
    <row r="4824" spans="1:38" hidden="1">
      <c r="A4824" s="47" t="s">
        <v>326</v>
      </c>
      <c r="B4824" s="54" t="s">
        <v>129</v>
      </c>
      <c r="C4824" s="57">
        <v>40393</v>
      </c>
      <c r="D4824" s="49">
        <v>2010</v>
      </c>
      <c r="E4824" s="55">
        <v>0.4993055555555555</v>
      </c>
      <c r="F4824" s="55">
        <v>0.51874999999999993</v>
      </c>
      <c r="G4824" s="55">
        <f t="shared" si="1015"/>
        <v>1.9444444444444431E-2</v>
      </c>
      <c r="H4824" s="21">
        <v>2</v>
      </c>
      <c r="I4824" s="56">
        <v>3</v>
      </c>
      <c r="J4824" s="56">
        <v>3</v>
      </c>
      <c r="K4824" s="56">
        <v>3</v>
      </c>
      <c r="L4824" s="47" t="s">
        <v>321</v>
      </c>
      <c r="M4824" s="47" t="s">
        <v>322</v>
      </c>
      <c r="N4824" s="47">
        <v>2</v>
      </c>
      <c r="O4824" s="47">
        <f t="shared" si="1016"/>
        <v>19.799999999999997</v>
      </c>
      <c r="P4824" s="52">
        <v>6</v>
      </c>
      <c r="Q4824" s="52">
        <f t="shared" si="1017"/>
        <v>23.099999999999998</v>
      </c>
      <c r="R4824" s="21">
        <v>7</v>
      </c>
      <c r="S4824" s="21">
        <f t="shared" si="1018"/>
        <v>23.099999999999998</v>
      </c>
      <c r="T4824" s="21">
        <v>7</v>
      </c>
      <c r="U4824" s="21" t="s">
        <v>43</v>
      </c>
      <c r="V4824" s="21" t="s">
        <v>43</v>
      </c>
      <c r="W4824" s="53">
        <v>27.892029999999998</v>
      </c>
      <c r="X4824" s="53">
        <v>-115.22024999999999</v>
      </c>
      <c r="Y4824" s="67">
        <f t="shared" si="1019"/>
        <v>57.2</v>
      </c>
      <c r="Z4824" s="56">
        <v>14</v>
      </c>
      <c r="AA4824" s="21">
        <v>5</v>
      </c>
      <c r="AB4824" s="54" t="s">
        <v>46</v>
      </c>
      <c r="AC4824" s="21">
        <v>1</v>
      </c>
      <c r="AD4824" s="51">
        <v>15</v>
      </c>
      <c r="AE4824" s="51">
        <v>1</v>
      </c>
      <c r="AF4824" s="21">
        <v>5</v>
      </c>
      <c r="AG4824" s="54" t="s">
        <v>43</v>
      </c>
      <c r="AH4824" t="s">
        <v>250</v>
      </c>
      <c r="AI4824" s="70">
        <f t="shared" si="1011"/>
        <v>12.454500000000001</v>
      </c>
      <c r="AJ4824" s="74">
        <f t="shared" si="1012"/>
        <v>245.7787754986133</v>
      </c>
      <c r="AK4824" s="74">
        <f t="shared" si="1013"/>
        <v>2.9024816296394529E-2</v>
      </c>
      <c r="AL4824" s="73">
        <f t="shared" si="1014"/>
        <v>2.9024816296394529E-2</v>
      </c>
    </row>
    <row r="4825" spans="1:38" hidden="1">
      <c r="A4825" s="47" t="s">
        <v>326</v>
      </c>
      <c r="B4825" s="54" t="s">
        <v>129</v>
      </c>
      <c r="C4825" s="57">
        <v>40393</v>
      </c>
      <c r="D4825" s="49">
        <v>2010</v>
      </c>
      <c r="E4825" s="55">
        <v>0.4993055555555555</v>
      </c>
      <c r="F4825" s="55">
        <v>0.51874999999999993</v>
      </c>
      <c r="G4825" s="55">
        <f t="shared" si="1015"/>
        <v>1.9444444444444431E-2</v>
      </c>
      <c r="H4825" s="21">
        <v>2</v>
      </c>
      <c r="I4825" s="56">
        <v>3</v>
      </c>
      <c r="J4825" s="56">
        <v>3</v>
      </c>
      <c r="K4825" s="56">
        <v>3</v>
      </c>
      <c r="L4825" s="47" t="s">
        <v>321</v>
      </c>
      <c r="M4825" s="47" t="s">
        <v>322</v>
      </c>
      <c r="N4825" s="47">
        <v>2</v>
      </c>
      <c r="O4825" s="47">
        <f t="shared" si="1016"/>
        <v>19.799999999999997</v>
      </c>
      <c r="P4825" s="52">
        <v>6</v>
      </c>
      <c r="Q4825" s="52">
        <f t="shared" si="1017"/>
        <v>23.099999999999998</v>
      </c>
      <c r="R4825" s="21">
        <v>7</v>
      </c>
      <c r="S4825" s="21">
        <f t="shared" si="1018"/>
        <v>23.099999999999998</v>
      </c>
      <c r="T4825" s="21">
        <v>7</v>
      </c>
      <c r="U4825" s="21" t="s">
        <v>43</v>
      </c>
      <c r="V4825" s="21" t="s">
        <v>43</v>
      </c>
      <c r="W4825" s="53">
        <v>27.892029999999998</v>
      </c>
      <c r="X4825" s="53">
        <v>-115.22024999999999</v>
      </c>
      <c r="Y4825" s="67">
        <f t="shared" si="1019"/>
        <v>57.2</v>
      </c>
      <c r="Z4825" s="56">
        <v>14</v>
      </c>
      <c r="AA4825" s="21">
        <v>5</v>
      </c>
      <c r="AB4825" s="54" t="s">
        <v>46</v>
      </c>
      <c r="AC4825" s="21">
        <v>1</v>
      </c>
      <c r="AD4825" s="51">
        <v>16</v>
      </c>
      <c r="AE4825" s="51">
        <v>1</v>
      </c>
      <c r="AF4825" s="21">
        <v>5</v>
      </c>
      <c r="AG4825" s="54" t="s">
        <v>43</v>
      </c>
      <c r="AH4825" t="s">
        <v>250</v>
      </c>
      <c r="AI4825" s="70">
        <f t="shared" si="1011"/>
        <v>13.202500000000001</v>
      </c>
      <c r="AJ4825" s="74">
        <f t="shared" si="1012"/>
        <v>298.98731991165073</v>
      </c>
      <c r="AK4825" s="74">
        <f t="shared" si="1013"/>
        <v>0.16736703177029189</v>
      </c>
      <c r="AL4825" s="73">
        <f t="shared" si="1014"/>
        <v>0.16736703177029189</v>
      </c>
    </row>
    <row r="4826" spans="1:38" hidden="1">
      <c r="A4826" s="47" t="s">
        <v>326</v>
      </c>
      <c r="B4826" s="54" t="s">
        <v>129</v>
      </c>
      <c r="C4826" s="57">
        <v>40393</v>
      </c>
      <c r="D4826" s="49">
        <v>2010</v>
      </c>
      <c r="E4826" s="55">
        <v>0.4993055555555555</v>
      </c>
      <c r="F4826" s="55">
        <v>0.51874999999999993</v>
      </c>
      <c r="G4826" s="55">
        <f t="shared" si="1015"/>
        <v>1.9444444444444431E-2</v>
      </c>
      <c r="H4826" s="21">
        <v>2</v>
      </c>
      <c r="I4826" s="56">
        <v>3</v>
      </c>
      <c r="J4826" s="56">
        <v>3</v>
      </c>
      <c r="K4826" s="56">
        <v>3</v>
      </c>
      <c r="L4826" s="47" t="s">
        <v>321</v>
      </c>
      <c r="M4826" s="47" t="s">
        <v>322</v>
      </c>
      <c r="N4826" s="47">
        <v>2</v>
      </c>
      <c r="O4826" s="47">
        <f t="shared" si="1016"/>
        <v>19.799999999999997</v>
      </c>
      <c r="P4826" s="52">
        <v>6</v>
      </c>
      <c r="Q4826" s="52">
        <f t="shared" si="1017"/>
        <v>23.099999999999998</v>
      </c>
      <c r="R4826" s="21">
        <v>7</v>
      </c>
      <c r="S4826" s="21">
        <f t="shared" si="1018"/>
        <v>23.099999999999998</v>
      </c>
      <c r="T4826" s="21">
        <v>7</v>
      </c>
      <c r="U4826" s="21" t="s">
        <v>43</v>
      </c>
      <c r="V4826" s="21" t="s">
        <v>43</v>
      </c>
      <c r="W4826" s="53">
        <v>27.892029999999998</v>
      </c>
      <c r="X4826" s="53">
        <v>-115.22024999999999</v>
      </c>
      <c r="Y4826" s="67">
        <f t="shared" si="1019"/>
        <v>57.2</v>
      </c>
      <c r="Z4826" s="56">
        <v>14</v>
      </c>
      <c r="AA4826" s="21">
        <v>5</v>
      </c>
      <c r="AB4826" s="54" t="s">
        <v>46</v>
      </c>
      <c r="AC4826" s="21">
        <v>1</v>
      </c>
      <c r="AD4826" s="51">
        <v>17</v>
      </c>
      <c r="AE4826" s="51">
        <v>1</v>
      </c>
      <c r="AF4826" s="21">
        <v>5</v>
      </c>
      <c r="AG4826" s="54" t="s">
        <v>43</v>
      </c>
      <c r="AH4826" t="s">
        <v>250</v>
      </c>
      <c r="AI4826" s="70">
        <f t="shared" si="1011"/>
        <v>13.9505</v>
      </c>
      <c r="AJ4826" s="74">
        <f t="shared" si="1012"/>
        <v>359.80704047984557</v>
      </c>
      <c r="AK4826" s="74">
        <f t="shared" si="1013"/>
        <v>0.32549830524759849</v>
      </c>
      <c r="AL4826" s="73">
        <f t="shared" si="1014"/>
        <v>0.32549830524759849</v>
      </c>
    </row>
    <row r="4827" spans="1:38" hidden="1">
      <c r="A4827" s="47" t="s">
        <v>327</v>
      </c>
      <c r="B4827" s="54" t="s">
        <v>328</v>
      </c>
      <c r="C4827" s="57">
        <v>40393</v>
      </c>
      <c r="D4827" s="49">
        <v>2010</v>
      </c>
      <c r="E4827" s="55">
        <v>0.3923611111111111</v>
      </c>
      <c r="F4827" s="55">
        <v>0.41319444444444442</v>
      </c>
      <c r="G4827" s="55">
        <f t="shared" si="1015"/>
        <v>2.0833333333333315E-2</v>
      </c>
      <c r="H4827" s="21">
        <v>2</v>
      </c>
      <c r="I4827" s="56">
        <v>1</v>
      </c>
      <c r="J4827" s="56">
        <v>1</v>
      </c>
      <c r="K4827" s="56">
        <v>1</v>
      </c>
      <c r="L4827" s="47" t="s">
        <v>329</v>
      </c>
      <c r="M4827" s="47" t="s">
        <v>330</v>
      </c>
      <c r="N4827" s="47">
        <v>2</v>
      </c>
      <c r="O4827" s="47">
        <f t="shared" si="1016"/>
        <v>55.109999999999992</v>
      </c>
      <c r="P4827" s="52">
        <v>16.7</v>
      </c>
      <c r="Q4827" s="52">
        <f t="shared" si="1017"/>
        <v>52.8</v>
      </c>
      <c r="R4827" s="21">
        <v>16</v>
      </c>
      <c r="S4827" s="21">
        <f t="shared" si="1018"/>
        <v>55.109999999999992</v>
      </c>
      <c r="T4827" s="21">
        <v>16.7</v>
      </c>
      <c r="U4827" s="21" t="s">
        <v>43</v>
      </c>
      <c r="V4827" s="21" t="s">
        <v>43</v>
      </c>
      <c r="W4827" s="53">
        <v>27.84066</v>
      </c>
      <c r="X4827" s="53">
        <v>-115.13275</v>
      </c>
      <c r="Y4827" s="22">
        <f t="shared" si="1019"/>
        <v>53.6</v>
      </c>
      <c r="Z4827" s="23">
        <v>12</v>
      </c>
      <c r="AA4827" s="21">
        <v>4</v>
      </c>
      <c r="AB4827" s="54" t="s">
        <v>46</v>
      </c>
      <c r="AC4827" s="21">
        <v>0</v>
      </c>
      <c r="AD4827" s="51">
        <v>0</v>
      </c>
      <c r="AE4827" s="51">
        <v>0</v>
      </c>
      <c r="AF4827" s="21"/>
      <c r="AG4827" s="54">
        <v>30</v>
      </c>
      <c r="AH4827" t="s">
        <v>250</v>
      </c>
      <c r="AI4827" s="70">
        <f t="shared" si="1011"/>
        <v>1.2344999999999999</v>
      </c>
      <c r="AJ4827" s="74">
        <f t="shared" si="1012"/>
        <v>0.10414971720920797</v>
      </c>
      <c r="AK4827" s="74">
        <f t="shared" si="1013"/>
        <v>-0.6097292107352561</v>
      </c>
      <c r="AL4827" s="73">
        <f t="shared" si="1014"/>
        <v>0</v>
      </c>
    </row>
    <row r="4828" spans="1:38" hidden="1">
      <c r="A4828" s="47" t="s">
        <v>331</v>
      </c>
      <c r="B4828" s="54" t="s">
        <v>328</v>
      </c>
      <c r="C4828" s="57">
        <v>40393</v>
      </c>
      <c r="D4828" s="49">
        <v>2010</v>
      </c>
      <c r="E4828" s="55">
        <v>0.3923611111111111</v>
      </c>
      <c r="F4828" s="55">
        <v>0.41319444444444442</v>
      </c>
      <c r="G4828" s="55">
        <f t="shared" si="1015"/>
        <v>2.0833333333333315E-2</v>
      </c>
      <c r="H4828" s="21">
        <v>2</v>
      </c>
      <c r="I4828" s="56">
        <v>1</v>
      </c>
      <c r="J4828" s="56">
        <v>1</v>
      </c>
      <c r="K4828" s="56">
        <v>1</v>
      </c>
      <c r="L4828" s="47" t="s">
        <v>329</v>
      </c>
      <c r="M4828" s="47" t="s">
        <v>330</v>
      </c>
      <c r="N4828" s="47">
        <v>2</v>
      </c>
      <c r="O4828" s="47">
        <f t="shared" si="1016"/>
        <v>55.109999999999992</v>
      </c>
      <c r="P4828" s="52">
        <v>16.7</v>
      </c>
      <c r="Q4828" s="52">
        <f t="shared" si="1017"/>
        <v>52.8</v>
      </c>
      <c r="R4828" s="21">
        <v>16</v>
      </c>
      <c r="S4828" s="21">
        <f t="shared" si="1018"/>
        <v>55.109999999999992</v>
      </c>
      <c r="T4828" s="21">
        <v>16.7</v>
      </c>
      <c r="U4828" s="21" t="s">
        <v>43</v>
      </c>
      <c r="V4828" s="21" t="s">
        <v>43</v>
      </c>
      <c r="W4828" s="53">
        <v>27.84066</v>
      </c>
      <c r="X4828" s="53">
        <v>-115.13275</v>
      </c>
      <c r="Y4828" s="22">
        <f t="shared" si="1019"/>
        <v>53.6</v>
      </c>
      <c r="Z4828" s="23">
        <v>12</v>
      </c>
      <c r="AA4828" s="21">
        <v>4</v>
      </c>
      <c r="AB4828" s="54" t="s">
        <v>46</v>
      </c>
      <c r="AC4828" s="21">
        <v>0</v>
      </c>
      <c r="AD4828" s="51">
        <v>0</v>
      </c>
      <c r="AE4828" s="51">
        <v>0</v>
      </c>
      <c r="AF4828" s="21"/>
      <c r="AG4828" s="54">
        <v>30</v>
      </c>
      <c r="AH4828" t="s">
        <v>250</v>
      </c>
      <c r="AI4828" s="70">
        <f t="shared" si="1011"/>
        <v>1.2344999999999999</v>
      </c>
      <c r="AJ4828" s="74">
        <f t="shared" si="1012"/>
        <v>0.10414971720920797</v>
      </c>
      <c r="AK4828" s="74">
        <f t="shared" si="1013"/>
        <v>-0.6097292107352561</v>
      </c>
      <c r="AL4828" s="73">
        <f t="shared" si="1014"/>
        <v>0</v>
      </c>
    </row>
    <row r="4829" spans="1:38" hidden="1">
      <c r="A4829" s="47" t="s">
        <v>332</v>
      </c>
      <c r="B4829" s="54" t="s">
        <v>333</v>
      </c>
      <c r="C4829" s="57">
        <v>40393</v>
      </c>
      <c r="D4829" s="49">
        <v>2010</v>
      </c>
      <c r="E4829" s="55">
        <v>0.3888888888888889</v>
      </c>
      <c r="F4829" s="55">
        <v>0.40625</v>
      </c>
      <c r="G4829" s="55">
        <f t="shared" si="1015"/>
        <v>1.7361111111111105E-2</v>
      </c>
      <c r="H4829" s="21">
        <v>2</v>
      </c>
      <c r="I4829" s="56">
        <v>1</v>
      </c>
      <c r="J4829" s="56">
        <v>2</v>
      </c>
      <c r="K4829" s="56">
        <v>2</v>
      </c>
      <c r="L4829" s="47" t="s">
        <v>329</v>
      </c>
      <c r="M4829" s="47" t="s">
        <v>330</v>
      </c>
      <c r="N4829" s="47">
        <v>2</v>
      </c>
      <c r="O4829" s="47">
        <f t="shared" si="1016"/>
        <v>57.419999999999995</v>
      </c>
      <c r="P4829" s="52">
        <v>17.399999999999999</v>
      </c>
      <c r="Q4829" s="52">
        <f t="shared" si="1017"/>
        <v>52.8</v>
      </c>
      <c r="R4829" s="21">
        <v>16</v>
      </c>
      <c r="S4829" s="21">
        <f t="shared" si="1018"/>
        <v>57.419999999999995</v>
      </c>
      <c r="T4829" s="21">
        <v>17.399999999999999</v>
      </c>
      <c r="U4829" s="21" t="s">
        <v>43</v>
      </c>
      <c r="V4829" s="21" t="s">
        <v>43</v>
      </c>
      <c r="W4829" s="53">
        <v>27.84066</v>
      </c>
      <c r="X4829" s="53">
        <v>-115.13275</v>
      </c>
      <c r="Y4829" s="22">
        <f t="shared" si="1019"/>
        <v>53.6</v>
      </c>
      <c r="Z4829" s="23">
        <v>12</v>
      </c>
      <c r="AA4829" s="21">
        <v>4</v>
      </c>
      <c r="AB4829" s="54" t="s">
        <v>44</v>
      </c>
      <c r="AC4829" s="21">
        <v>1</v>
      </c>
      <c r="AD4829" s="51">
        <v>13</v>
      </c>
      <c r="AE4829" s="51">
        <v>1</v>
      </c>
      <c r="AF4829" s="21">
        <v>5</v>
      </c>
      <c r="AG4829" s="54">
        <v>30</v>
      </c>
      <c r="AH4829" t="s">
        <v>250</v>
      </c>
      <c r="AI4829" s="70">
        <f t="shared" ref="AI4829:AI4831" si="1020">(0.709*AD4829)+1.157</f>
        <v>10.373999999999999</v>
      </c>
      <c r="AJ4829" s="71" t="s">
        <v>369</v>
      </c>
      <c r="AK4829" s="72">
        <f t="shared" ref="AK4829:AK4831" si="1021">((POWER(AI4829*10,2.19))*0.037)/1000</f>
        <v>0.96188687250685145</v>
      </c>
      <c r="AL4829" s="73">
        <f t="shared" ref="AL4829:AL4831" si="1022">((POWER(AI4829*10,2.19))*0.037)/1000</f>
        <v>0.96188687250685145</v>
      </c>
    </row>
    <row r="4830" spans="1:38" hidden="1">
      <c r="A4830" s="47" t="s">
        <v>332</v>
      </c>
      <c r="B4830" s="54" t="s">
        <v>333</v>
      </c>
      <c r="C4830" s="57">
        <v>40393</v>
      </c>
      <c r="D4830" s="49">
        <v>2010</v>
      </c>
      <c r="E4830" s="55">
        <v>0.3888888888888889</v>
      </c>
      <c r="F4830" s="55">
        <v>0.40625</v>
      </c>
      <c r="G4830" s="55">
        <f t="shared" si="1015"/>
        <v>1.7361111111111105E-2</v>
      </c>
      <c r="H4830" s="21">
        <v>2</v>
      </c>
      <c r="I4830" s="56">
        <v>1</v>
      </c>
      <c r="J4830" s="56">
        <v>2</v>
      </c>
      <c r="K4830" s="56">
        <v>2</v>
      </c>
      <c r="L4830" s="47" t="s">
        <v>329</v>
      </c>
      <c r="M4830" s="47" t="s">
        <v>330</v>
      </c>
      <c r="N4830" s="47">
        <v>2</v>
      </c>
      <c r="O4830" s="47">
        <f t="shared" si="1016"/>
        <v>57.419999999999995</v>
      </c>
      <c r="P4830" s="52">
        <v>17.399999999999999</v>
      </c>
      <c r="Q4830" s="52">
        <f t="shared" si="1017"/>
        <v>52.8</v>
      </c>
      <c r="R4830" s="21">
        <v>16</v>
      </c>
      <c r="S4830" s="21">
        <f t="shared" si="1018"/>
        <v>57.419999999999995</v>
      </c>
      <c r="T4830" s="21">
        <v>17.399999999999999</v>
      </c>
      <c r="U4830" s="21" t="s">
        <v>43</v>
      </c>
      <c r="V4830" s="21" t="s">
        <v>43</v>
      </c>
      <c r="W4830" s="53">
        <v>27.84066</v>
      </c>
      <c r="X4830" s="53">
        <v>-115.13275</v>
      </c>
      <c r="Y4830" s="22">
        <f t="shared" si="1019"/>
        <v>53.6</v>
      </c>
      <c r="Z4830" s="23">
        <v>12</v>
      </c>
      <c r="AA4830" s="21">
        <v>4</v>
      </c>
      <c r="AB4830" s="54" t="s">
        <v>44</v>
      </c>
      <c r="AC4830" s="21">
        <v>2</v>
      </c>
      <c r="AD4830" s="51">
        <v>11</v>
      </c>
      <c r="AE4830" s="51">
        <v>1</v>
      </c>
      <c r="AF4830" s="21">
        <v>8</v>
      </c>
      <c r="AG4830" s="54">
        <v>30</v>
      </c>
      <c r="AH4830" t="s">
        <v>250</v>
      </c>
      <c r="AI4830" s="70">
        <f t="shared" si="1020"/>
        <v>8.9559999999999995</v>
      </c>
      <c r="AJ4830" s="71" t="s">
        <v>369</v>
      </c>
      <c r="AK4830" s="72">
        <f t="shared" si="1021"/>
        <v>0.69715856935839871</v>
      </c>
      <c r="AL4830" s="73">
        <f t="shared" si="1022"/>
        <v>0.69715856935839871</v>
      </c>
    </row>
    <row r="4831" spans="1:38" hidden="1">
      <c r="A4831" s="47" t="s">
        <v>332</v>
      </c>
      <c r="B4831" s="54" t="s">
        <v>333</v>
      </c>
      <c r="C4831" s="57">
        <v>40393</v>
      </c>
      <c r="D4831" s="49">
        <v>2010</v>
      </c>
      <c r="E4831" s="55">
        <v>0.3888888888888889</v>
      </c>
      <c r="F4831" s="55">
        <v>0.40625</v>
      </c>
      <c r="G4831" s="55">
        <f t="shared" si="1015"/>
        <v>1.7361111111111105E-2</v>
      </c>
      <c r="H4831" s="21">
        <v>2</v>
      </c>
      <c r="I4831" s="56">
        <v>1</v>
      </c>
      <c r="J4831" s="56">
        <v>2</v>
      </c>
      <c r="K4831" s="56">
        <v>2</v>
      </c>
      <c r="L4831" s="47" t="s">
        <v>329</v>
      </c>
      <c r="M4831" s="47" t="s">
        <v>330</v>
      </c>
      <c r="N4831" s="47">
        <v>2</v>
      </c>
      <c r="O4831" s="47">
        <f t="shared" si="1016"/>
        <v>57.419999999999995</v>
      </c>
      <c r="P4831" s="52">
        <v>17.399999999999999</v>
      </c>
      <c r="Q4831" s="52">
        <f t="shared" si="1017"/>
        <v>52.8</v>
      </c>
      <c r="R4831" s="21">
        <v>16</v>
      </c>
      <c r="S4831" s="21">
        <f t="shared" si="1018"/>
        <v>57.419999999999995</v>
      </c>
      <c r="T4831" s="21">
        <v>17.399999999999999</v>
      </c>
      <c r="U4831" s="21" t="s">
        <v>43</v>
      </c>
      <c r="V4831" s="21" t="s">
        <v>43</v>
      </c>
      <c r="W4831" s="53">
        <v>27.84066</v>
      </c>
      <c r="X4831" s="53">
        <v>-115.13275</v>
      </c>
      <c r="Y4831" s="22">
        <f t="shared" si="1019"/>
        <v>53.6</v>
      </c>
      <c r="Z4831" s="23">
        <v>12</v>
      </c>
      <c r="AA4831" s="21">
        <v>4</v>
      </c>
      <c r="AB4831" s="54" t="s">
        <v>44</v>
      </c>
      <c r="AC4831" s="21">
        <v>3</v>
      </c>
      <c r="AD4831" s="51">
        <v>10</v>
      </c>
      <c r="AE4831" s="51">
        <v>1</v>
      </c>
      <c r="AF4831" s="21">
        <v>10</v>
      </c>
      <c r="AG4831" s="54">
        <v>30</v>
      </c>
      <c r="AH4831" t="s">
        <v>250</v>
      </c>
      <c r="AI4831" s="70">
        <f t="shared" si="1020"/>
        <v>8.2469999999999999</v>
      </c>
      <c r="AJ4831" s="71" t="s">
        <v>369</v>
      </c>
      <c r="AK4831" s="72">
        <f t="shared" si="1021"/>
        <v>0.58195573469462847</v>
      </c>
      <c r="AL4831" s="73">
        <f t="shared" si="1022"/>
        <v>0.58195573469462847</v>
      </c>
    </row>
    <row r="4832" spans="1:38" hidden="1">
      <c r="A4832" s="47" t="s">
        <v>334</v>
      </c>
      <c r="B4832" s="54" t="s">
        <v>333</v>
      </c>
      <c r="C4832" s="57">
        <v>40393</v>
      </c>
      <c r="D4832" s="49">
        <v>2010</v>
      </c>
      <c r="E4832" s="55">
        <v>0.3888888888888889</v>
      </c>
      <c r="F4832" s="55">
        <v>0.40625</v>
      </c>
      <c r="G4832" s="55">
        <f t="shared" si="1015"/>
        <v>1.7361111111111105E-2</v>
      </c>
      <c r="H4832" s="21">
        <v>2</v>
      </c>
      <c r="I4832" s="56">
        <v>1</v>
      </c>
      <c r="J4832" s="56">
        <v>2</v>
      </c>
      <c r="K4832" s="56">
        <v>2</v>
      </c>
      <c r="L4832" s="47" t="s">
        <v>329</v>
      </c>
      <c r="M4832" s="47" t="s">
        <v>330</v>
      </c>
      <c r="N4832" s="47">
        <v>2</v>
      </c>
      <c r="O4832" s="47">
        <f t="shared" si="1016"/>
        <v>57.419999999999995</v>
      </c>
      <c r="P4832" s="52">
        <v>17.399999999999999</v>
      </c>
      <c r="Q4832" s="52">
        <f t="shared" si="1017"/>
        <v>52.8</v>
      </c>
      <c r="R4832" s="21">
        <v>16</v>
      </c>
      <c r="S4832" s="21">
        <f t="shared" si="1018"/>
        <v>57.419999999999995</v>
      </c>
      <c r="T4832" s="21">
        <v>17.399999999999999</v>
      </c>
      <c r="U4832" s="21" t="s">
        <v>43</v>
      </c>
      <c r="V4832" s="21" t="s">
        <v>43</v>
      </c>
      <c r="W4832" s="53">
        <v>27.84066</v>
      </c>
      <c r="X4832" s="53">
        <v>-115.13275</v>
      </c>
      <c r="Y4832" s="22">
        <f t="shared" si="1019"/>
        <v>53.6</v>
      </c>
      <c r="Z4832" s="23">
        <v>12</v>
      </c>
      <c r="AA4832" s="21">
        <v>4</v>
      </c>
      <c r="AB4832" s="54" t="s">
        <v>46</v>
      </c>
      <c r="AC4832" s="21">
        <v>0</v>
      </c>
      <c r="AD4832" s="51">
        <v>0</v>
      </c>
      <c r="AE4832" s="51">
        <v>0</v>
      </c>
      <c r="AF4832" s="21"/>
      <c r="AG4832" s="54">
        <v>30</v>
      </c>
      <c r="AH4832" t="s">
        <v>250</v>
      </c>
      <c r="AI4832" s="70">
        <f t="shared" ref="AI4832:AI4833" si="1023">(0.748*AD4832)+1.2345</f>
        <v>1.2344999999999999</v>
      </c>
      <c r="AJ4832" s="74">
        <f t="shared" ref="AJ4832:AJ4833" si="1024">((POWER(AI4832*10,3.36))*2.24)/100000</f>
        <v>0.10414971720920797</v>
      </c>
      <c r="AK4832" s="74">
        <f t="shared" ref="AK4832:AK4833" si="1025">(0.0026*AJ4832)-0.61</f>
        <v>-0.6097292107352561</v>
      </c>
      <c r="AL4832" s="73">
        <f t="shared" ref="AL4832:AL4833" si="1026">IF(AK4832&gt;0,AK4832:AK4832,0)</f>
        <v>0</v>
      </c>
    </row>
    <row r="4833" spans="1:38" hidden="1">
      <c r="A4833" s="47" t="s">
        <v>335</v>
      </c>
      <c r="B4833" s="54" t="s">
        <v>40</v>
      </c>
      <c r="C4833" s="57">
        <v>40393</v>
      </c>
      <c r="D4833" s="49">
        <v>2010</v>
      </c>
      <c r="E4833" s="55">
        <v>0.3833333333333333</v>
      </c>
      <c r="F4833" s="55">
        <v>0.40486111111111112</v>
      </c>
      <c r="G4833" s="55">
        <f t="shared" si="1015"/>
        <v>2.1527777777777812E-2</v>
      </c>
      <c r="H4833" s="21">
        <v>2</v>
      </c>
      <c r="I4833" s="56">
        <v>1</v>
      </c>
      <c r="J4833" s="56">
        <v>3</v>
      </c>
      <c r="K4833" s="56">
        <v>3</v>
      </c>
      <c r="L4833" s="47" t="s">
        <v>329</v>
      </c>
      <c r="M4833" s="47" t="s">
        <v>330</v>
      </c>
      <c r="N4833" s="47">
        <v>2</v>
      </c>
      <c r="O4833" s="47">
        <f t="shared" si="1016"/>
        <v>48.839999999999996</v>
      </c>
      <c r="P4833" s="52">
        <v>14.8</v>
      </c>
      <c r="Q4833" s="52">
        <f t="shared" si="1017"/>
        <v>46.199999999999996</v>
      </c>
      <c r="R4833" s="21">
        <v>14</v>
      </c>
      <c r="S4833" s="21">
        <f t="shared" si="1018"/>
        <v>48.839999999999996</v>
      </c>
      <c r="T4833" s="21">
        <v>14.8</v>
      </c>
      <c r="U4833" s="21" t="s">
        <v>43</v>
      </c>
      <c r="V4833" s="21" t="s">
        <v>43</v>
      </c>
      <c r="W4833" s="53">
        <v>27.842099999999999</v>
      </c>
      <c r="X4833" s="53">
        <v>-115.13329</v>
      </c>
      <c r="Y4833" s="22">
        <f t="shared" si="1019"/>
        <v>53.6</v>
      </c>
      <c r="Z4833" s="23">
        <v>12</v>
      </c>
      <c r="AA4833" s="21">
        <v>4</v>
      </c>
      <c r="AB4833" s="54" t="s">
        <v>46</v>
      </c>
      <c r="AC4833" s="21">
        <v>0</v>
      </c>
      <c r="AD4833" s="51">
        <v>0</v>
      </c>
      <c r="AE4833" s="51">
        <v>0</v>
      </c>
      <c r="AF4833" s="21"/>
      <c r="AG4833" s="54">
        <v>240</v>
      </c>
      <c r="AH4833" t="s">
        <v>250</v>
      </c>
      <c r="AI4833" s="70">
        <f t="shared" si="1023"/>
        <v>1.2344999999999999</v>
      </c>
      <c r="AJ4833" s="74">
        <f t="shared" si="1024"/>
        <v>0.10414971720920797</v>
      </c>
      <c r="AK4833" s="74">
        <f t="shared" si="1025"/>
        <v>-0.6097292107352561</v>
      </c>
      <c r="AL4833" s="73">
        <f t="shared" si="1026"/>
        <v>0</v>
      </c>
    </row>
    <row r="4834" spans="1:38" hidden="1">
      <c r="A4834" s="47" t="s">
        <v>335</v>
      </c>
      <c r="B4834" s="54" t="s">
        <v>40</v>
      </c>
      <c r="C4834" s="57">
        <v>40393</v>
      </c>
      <c r="D4834" s="49">
        <v>2010</v>
      </c>
      <c r="E4834" s="55">
        <v>0.3833333333333333</v>
      </c>
      <c r="F4834" s="55">
        <v>0.40486111111111112</v>
      </c>
      <c r="G4834" s="55">
        <f t="shared" si="1015"/>
        <v>2.1527777777777812E-2</v>
      </c>
      <c r="H4834" s="21">
        <v>2</v>
      </c>
      <c r="I4834" s="56">
        <v>1</v>
      </c>
      <c r="J4834" s="56">
        <v>3</v>
      </c>
      <c r="K4834" s="56">
        <v>3</v>
      </c>
      <c r="L4834" s="47" t="s">
        <v>329</v>
      </c>
      <c r="M4834" s="47" t="s">
        <v>330</v>
      </c>
      <c r="N4834" s="47">
        <v>2</v>
      </c>
      <c r="O4834" s="47">
        <f t="shared" si="1016"/>
        <v>48.839999999999996</v>
      </c>
      <c r="P4834" s="52">
        <v>14.8</v>
      </c>
      <c r="Q4834" s="52">
        <f t="shared" si="1017"/>
        <v>46.199999999999996</v>
      </c>
      <c r="R4834" s="21">
        <v>14</v>
      </c>
      <c r="S4834" s="21">
        <f t="shared" si="1018"/>
        <v>48.839999999999996</v>
      </c>
      <c r="T4834" s="21">
        <v>14.8</v>
      </c>
      <c r="U4834" s="21" t="s">
        <v>43</v>
      </c>
      <c r="V4834" s="21" t="s">
        <v>43</v>
      </c>
      <c r="W4834" s="53">
        <v>27.842099999999999</v>
      </c>
      <c r="X4834" s="53">
        <v>-115.13329</v>
      </c>
      <c r="Y4834" s="22">
        <f t="shared" si="1019"/>
        <v>53.6</v>
      </c>
      <c r="Z4834" s="23">
        <v>12</v>
      </c>
      <c r="AA4834" s="21">
        <v>4</v>
      </c>
      <c r="AB4834" s="54" t="s">
        <v>44</v>
      </c>
      <c r="AC4834" s="21">
        <v>1</v>
      </c>
      <c r="AD4834" s="51">
        <v>12</v>
      </c>
      <c r="AE4834" s="51">
        <v>1</v>
      </c>
      <c r="AF4834" s="21">
        <v>7</v>
      </c>
      <c r="AG4834" s="54">
        <v>240</v>
      </c>
      <c r="AH4834" t="s">
        <v>250</v>
      </c>
      <c r="AI4834" s="70">
        <f t="shared" ref="AI4834:AI4843" si="1027">(0.709*AD4834)+1.157</f>
        <v>9.6649999999999991</v>
      </c>
      <c r="AJ4834" s="71" t="s">
        <v>369</v>
      </c>
      <c r="AK4834" s="72">
        <f t="shared" ref="AK4834:AK4843" si="1028">((POWER(AI4834*10,2.19))*0.037)/1000</f>
        <v>0.82374690124645178</v>
      </c>
      <c r="AL4834" s="73">
        <f t="shared" ref="AL4834:AL4843" si="1029">((POWER(AI4834*10,2.19))*0.037)/1000</f>
        <v>0.82374690124645178</v>
      </c>
    </row>
    <row r="4835" spans="1:38" hidden="1">
      <c r="A4835" s="47" t="s">
        <v>335</v>
      </c>
      <c r="B4835" s="54" t="s">
        <v>40</v>
      </c>
      <c r="C4835" s="57">
        <v>40393</v>
      </c>
      <c r="D4835" s="49">
        <v>2010</v>
      </c>
      <c r="E4835" s="55">
        <v>0.3833333333333333</v>
      </c>
      <c r="F4835" s="55">
        <v>0.40486111111111112</v>
      </c>
      <c r="G4835" s="55">
        <f t="shared" si="1015"/>
        <v>2.1527777777777812E-2</v>
      </c>
      <c r="H4835" s="21">
        <v>2</v>
      </c>
      <c r="I4835" s="56">
        <v>1</v>
      </c>
      <c r="J4835" s="56">
        <v>3</v>
      </c>
      <c r="K4835" s="56">
        <v>3</v>
      </c>
      <c r="L4835" s="47" t="s">
        <v>329</v>
      </c>
      <c r="M4835" s="47" t="s">
        <v>330</v>
      </c>
      <c r="N4835" s="47">
        <v>2</v>
      </c>
      <c r="O4835" s="47">
        <f t="shared" si="1016"/>
        <v>48.839999999999996</v>
      </c>
      <c r="P4835" s="52">
        <v>14.8</v>
      </c>
      <c r="Q4835" s="52">
        <f t="shared" si="1017"/>
        <v>46.199999999999996</v>
      </c>
      <c r="R4835" s="21">
        <v>14</v>
      </c>
      <c r="S4835" s="21">
        <f t="shared" si="1018"/>
        <v>48.839999999999996</v>
      </c>
      <c r="T4835" s="21">
        <v>14.8</v>
      </c>
      <c r="U4835" s="21" t="s">
        <v>43</v>
      </c>
      <c r="V4835" s="21" t="s">
        <v>43</v>
      </c>
      <c r="W4835" s="53">
        <v>27.842099999999999</v>
      </c>
      <c r="X4835" s="53">
        <v>-115.13329</v>
      </c>
      <c r="Y4835" s="22">
        <f t="shared" si="1019"/>
        <v>53.6</v>
      </c>
      <c r="Z4835" s="23">
        <v>12</v>
      </c>
      <c r="AA4835" s="21">
        <v>4</v>
      </c>
      <c r="AB4835" s="54" t="s">
        <v>44</v>
      </c>
      <c r="AC4835" s="21">
        <v>1</v>
      </c>
      <c r="AD4835" s="51">
        <v>15</v>
      </c>
      <c r="AE4835" s="51">
        <v>1</v>
      </c>
      <c r="AF4835" s="21">
        <v>7</v>
      </c>
      <c r="AG4835" s="54">
        <v>240</v>
      </c>
      <c r="AH4835" t="s">
        <v>250</v>
      </c>
      <c r="AI4835" s="70">
        <f t="shared" si="1027"/>
        <v>11.792</v>
      </c>
      <c r="AJ4835" s="71" t="s">
        <v>369</v>
      </c>
      <c r="AK4835" s="72">
        <f t="shared" si="1028"/>
        <v>1.2734394051640829</v>
      </c>
      <c r="AL4835" s="73">
        <f t="shared" si="1029"/>
        <v>1.2734394051640829</v>
      </c>
    </row>
    <row r="4836" spans="1:38" hidden="1">
      <c r="A4836" s="47" t="s">
        <v>335</v>
      </c>
      <c r="B4836" s="54" t="s">
        <v>40</v>
      </c>
      <c r="C4836" s="57">
        <v>40393</v>
      </c>
      <c r="D4836" s="49">
        <v>2010</v>
      </c>
      <c r="E4836" s="55">
        <v>0.3833333333333333</v>
      </c>
      <c r="F4836" s="55">
        <v>0.40486111111111112</v>
      </c>
      <c r="G4836" s="55">
        <f t="shared" si="1015"/>
        <v>2.1527777777777812E-2</v>
      </c>
      <c r="H4836" s="21">
        <v>2</v>
      </c>
      <c r="I4836" s="56">
        <v>1</v>
      </c>
      <c r="J4836" s="56">
        <v>3</v>
      </c>
      <c r="K4836" s="56">
        <v>3</v>
      </c>
      <c r="L4836" s="47" t="s">
        <v>329</v>
      </c>
      <c r="M4836" s="47" t="s">
        <v>330</v>
      </c>
      <c r="N4836" s="47">
        <v>2</v>
      </c>
      <c r="O4836" s="47">
        <f t="shared" si="1016"/>
        <v>48.839999999999996</v>
      </c>
      <c r="P4836" s="52">
        <v>14.8</v>
      </c>
      <c r="Q4836" s="52">
        <f t="shared" si="1017"/>
        <v>46.199999999999996</v>
      </c>
      <c r="R4836" s="21">
        <v>14</v>
      </c>
      <c r="S4836" s="21">
        <f t="shared" si="1018"/>
        <v>48.839999999999996</v>
      </c>
      <c r="T4836" s="21">
        <v>14.8</v>
      </c>
      <c r="U4836" s="21" t="s">
        <v>43</v>
      </c>
      <c r="V4836" s="21" t="s">
        <v>43</v>
      </c>
      <c r="W4836" s="53">
        <v>27.842099999999999</v>
      </c>
      <c r="X4836" s="53">
        <v>-115.13329</v>
      </c>
      <c r="Y4836" s="22">
        <f t="shared" si="1019"/>
        <v>53.6</v>
      </c>
      <c r="Z4836" s="23">
        <v>12</v>
      </c>
      <c r="AA4836" s="21">
        <v>4</v>
      </c>
      <c r="AB4836" s="54" t="s">
        <v>44</v>
      </c>
      <c r="AC4836" s="21">
        <v>2</v>
      </c>
      <c r="AD4836" s="51">
        <v>18</v>
      </c>
      <c r="AE4836" s="51">
        <v>1</v>
      </c>
      <c r="AF4836" s="21">
        <v>9</v>
      </c>
      <c r="AG4836" s="54">
        <v>240</v>
      </c>
      <c r="AH4836" t="s">
        <v>250</v>
      </c>
      <c r="AI4836" s="70">
        <f t="shared" si="1027"/>
        <v>13.918999999999999</v>
      </c>
      <c r="AJ4836" s="71" t="s">
        <v>369</v>
      </c>
      <c r="AK4836" s="72">
        <f t="shared" si="1028"/>
        <v>1.8310631406548505</v>
      </c>
      <c r="AL4836" s="73">
        <f t="shared" si="1029"/>
        <v>1.8310631406548505</v>
      </c>
    </row>
    <row r="4837" spans="1:38" hidden="1">
      <c r="A4837" s="47" t="s">
        <v>335</v>
      </c>
      <c r="B4837" s="54" t="s">
        <v>40</v>
      </c>
      <c r="C4837" s="57">
        <v>40393</v>
      </c>
      <c r="D4837" s="49">
        <v>2010</v>
      </c>
      <c r="E4837" s="55">
        <v>0.3833333333333333</v>
      </c>
      <c r="F4837" s="55">
        <v>0.40486111111111112</v>
      </c>
      <c r="G4837" s="55">
        <f t="shared" si="1015"/>
        <v>2.1527777777777812E-2</v>
      </c>
      <c r="H4837" s="21">
        <v>2</v>
      </c>
      <c r="I4837" s="56">
        <v>1</v>
      </c>
      <c r="J4837" s="56">
        <v>3</v>
      </c>
      <c r="K4837" s="56">
        <v>3</v>
      </c>
      <c r="L4837" s="47" t="s">
        <v>329</v>
      </c>
      <c r="M4837" s="47" t="s">
        <v>330</v>
      </c>
      <c r="N4837" s="47">
        <v>2</v>
      </c>
      <c r="O4837" s="47">
        <f t="shared" si="1016"/>
        <v>48.839999999999996</v>
      </c>
      <c r="P4837" s="52">
        <v>14.8</v>
      </c>
      <c r="Q4837" s="52">
        <f t="shared" si="1017"/>
        <v>46.199999999999996</v>
      </c>
      <c r="R4837" s="21">
        <v>14</v>
      </c>
      <c r="S4837" s="21">
        <f t="shared" si="1018"/>
        <v>48.839999999999996</v>
      </c>
      <c r="T4837" s="21">
        <v>14.8</v>
      </c>
      <c r="U4837" s="21" t="s">
        <v>43</v>
      </c>
      <c r="V4837" s="21" t="s">
        <v>43</v>
      </c>
      <c r="W4837" s="53">
        <v>27.842099999999999</v>
      </c>
      <c r="X4837" s="53">
        <v>-115.13329</v>
      </c>
      <c r="Y4837" s="22">
        <f t="shared" si="1019"/>
        <v>53.6</v>
      </c>
      <c r="Z4837" s="23">
        <v>12</v>
      </c>
      <c r="AA4837" s="21">
        <v>4</v>
      </c>
      <c r="AB4837" s="54" t="s">
        <v>44</v>
      </c>
      <c r="AC4837" s="21">
        <v>2</v>
      </c>
      <c r="AD4837" s="51">
        <v>19</v>
      </c>
      <c r="AE4837" s="51">
        <v>1</v>
      </c>
      <c r="AF4837" s="21">
        <v>9</v>
      </c>
      <c r="AG4837" s="54">
        <v>240</v>
      </c>
      <c r="AH4837" t="s">
        <v>250</v>
      </c>
      <c r="AI4837" s="70">
        <f t="shared" si="1027"/>
        <v>14.628</v>
      </c>
      <c r="AJ4837" s="71" t="s">
        <v>369</v>
      </c>
      <c r="AK4837" s="72">
        <f t="shared" si="1028"/>
        <v>2.041534710262368</v>
      </c>
      <c r="AL4837" s="73">
        <f t="shared" si="1029"/>
        <v>2.041534710262368</v>
      </c>
    </row>
    <row r="4838" spans="1:38" hidden="1">
      <c r="A4838" s="47" t="s">
        <v>336</v>
      </c>
      <c r="B4838" s="54" t="s">
        <v>40</v>
      </c>
      <c r="C4838" s="57">
        <v>40393</v>
      </c>
      <c r="D4838" s="49">
        <v>2010</v>
      </c>
      <c r="E4838" s="55">
        <v>0.3833333333333333</v>
      </c>
      <c r="F4838" s="55">
        <v>0.40486111111111112</v>
      </c>
      <c r="G4838" s="55">
        <f t="shared" si="1015"/>
        <v>2.1527777777777812E-2</v>
      </c>
      <c r="H4838" s="21">
        <v>2</v>
      </c>
      <c r="I4838" s="56">
        <v>1</v>
      </c>
      <c r="J4838" s="56">
        <v>4</v>
      </c>
      <c r="K4838" s="56">
        <v>4</v>
      </c>
      <c r="L4838" s="47" t="s">
        <v>329</v>
      </c>
      <c r="M4838" s="47" t="s">
        <v>330</v>
      </c>
      <c r="N4838" s="47">
        <v>2</v>
      </c>
      <c r="O4838" s="47">
        <f t="shared" si="1016"/>
        <v>49.83</v>
      </c>
      <c r="P4838" s="52">
        <v>15.1</v>
      </c>
      <c r="Q4838" s="52">
        <f t="shared" si="1017"/>
        <v>56.099999999999994</v>
      </c>
      <c r="R4838" s="21">
        <v>17</v>
      </c>
      <c r="S4838" s="21">
        <f t="shared" si="1018"/>
        <v>56.099999999999994</v>
      </c>
      <c r="T4838" s="21">
        <v>17</v>
      </c>
      <c r="U4838" s="21" t="s">
        <v>43</v>
      </c>
      <c r="V4838" s="21" t="s">
        <v>43</v>
      </c>
      <c r="W4838" s="53">
        <v>27.842099999999999</v>
      </c>
      <c r="X4838" s="53">
        <v>-115.13329</v>
      </c>
      <c r="Y4838" s="22">
        <f t="shared" si="1019"/>
        <v>53.6</v>
      </c>
      <c r="Z4838" s="23">
        <v>12</v>
      </c>
      <c r="AA4838" s="21">
        <v>4</v>
      </c>
      <c r="AB4838" s="54" t="s">
        <v>44</v>
      </c>
      <c r="AC4838" s="21">
        <v>1</v>
      </c>
      <c r="AD4838" s="51">
        <v>19</v>
      </c>
      <c r="AE4838" s="51">
        <v>1</v>
      </c>
      <c r="AF4838" s="21">
        <v>6</v>
      </c>
      <c r="AG4838" s="54">
        <v>240</v>
      </c>
      <c r="AH4838" t="s">
        <v>250</v>
      </c>
      <c r="AI4838" s="70">
        <f t="shared" si="1027"/>
        <v>14.628</v>
      </c>
      <c r="AJ4838" s="71" t="s">
        <v>369</v>
      </c>
      <c r="AK4838" s="72">
        <f t="shared" si="1028"/>
        <v>2.041534710262368</v>
      </c>
      <c r="AL4838" s="73">
        <f t="shared" si="1029"/>
        <v>2.041534710262368</v>
      </c>
    </row>
    <row r="4839" spans="1:38" hidden="1">
      <c r="A4839" s="47" t="s">
        <v>336</v>
      </c>
      <c r="B4839" s="54" t="s">
        <v>40</v>
      </c>
      <c r="C4839" s="57">
        <v>40393</v>
      </c>
      <c r="D4839" s="49">
        <v>2010</v>
      </c>
      <c r="E4839" s="55">
        <v>0.3833333333333333</v>
      </c>
      <c r="F4839" s="55">
        <v>0.40486111111111112</v>
      </c>
      <c r="G4839" s="55">
        <f t="shared" si="1015"/>
        <v>2.1527777777777812E-2</v>
      </c>
      <c r="H4839" s="21">
        <v>2</v>
      </c>
      <c r="I4839" s="56">
        <v>1</v>
      </c>
      <c r="J4839" s="56">
        <v>4</v>
      </c>
      <c r="K4839" s="56">
        <v>4</v>
      </c>
      <c r="L4839" s="47" t="s">
        <v>329</v>
      </c>
      <c r="M4839" s="47" t="s">
        <v>330</v>
      </c>
      <c r="N4839" s="47">
        <v>2</v>
      </c>
      <c r="O4839" s="47">
        <f t="shared" si="1016"/>
        <v>49.83</v>
      </c>
      <c r="P4839" s="52">
        <v>15.1</v>
      </c>
      <c r="Q4839" s="52">
        <f t="shared" si="1017"/>
        <v>56.099999999999994</v>
      </c>
      <c r="R4839" s="21">
        <v>17</v>
      </c>
      <c r="S4839" s="21">
        <f t="shared" si="1018"/>
        <v>56.099999999999994</v>
      </c>
      <c r="T4839" s="21">
        <v>17</v>
      </c>
      <c r="U4839" s="21" t="s">
        <v>43</v>
      </c>
      <c r="V4839" s="21" t="s">
        <v>43</v>
      </c>
      <c r="W4839" s="53">
        <v>27.842099999999999</v>
      </c>
      <c r="X4839" s="53">
        <v>-115.13329</v>
      </c>
      <c r="Y4839" s="22">
        <f t="shared" si="1019"/>
        <v>53.6</v>
      </c>
      <c r="Z4839" s="23">
        <v>12</v>
      </c>
      <c r="AA4839" s="21">
        <v>4</v>
      </c>
      <c r="AB4839" s="54" t="s">
        <v>44</v>
      </c>
      <c r="AC4839" s="21">
        <v>2</v>
      </c>
      <c r="AD4839" s="51">
        <v>15</v>
      </c>
      <c r="AE4839" s="51">
        <v>1</v>
      </c>
      <c r="AF4839" s="21">
        <v>13</v>
      </c>
      <c r="AG4839" s="54">
        <v>60</v>
      </c>
      <c r="AH4839" t="s">
        <v>250</v>
      </c>
      <c r="AI4839" s="70">
        <f t="shared" si="1027"/>
        <v>11.792</v>
      </c>
      <c r="AJ4839" s="71" t="s">
        <v>369</v>
      </c>
      <c r="AK4839" s="72">
        <f t="shared" si="1028"/>
        <v>1.2734394051640829</v>
      </c>
      <c r="AL4839" s="73">
        <f t="shared" si="1029"/>
        <v>1.2734394051640829</v>
      </c>
    </row>
    <row r="4840" spans="1:38" hidden="1">
      <c r="A4840" s="47" t="s">
        <v>336</v>
      </c>
      <c r="B4840" s="54" t="s">
        <v>40</v>
      </c>
      <c r="C4840" s="57">
        <v>40393</v>
      </c>
      <c r="D4840" s="49">
        <v>2010</v>
      </c>
      <c r="E4840" s="55">
        <v>0.3833333333333333</v>
      </c>
      <c r="F4840" s="55">
        <v>0.40486111111111112</v>
      </c>
      <c r="G4840" s="55">
        <f t="shared" si="1015"/>
        <v>2.1527777777777812E-2</v>
      </c>
      <c r="H4840" s="21">
        <v>2</v>
      </c>
      <c r="I4840" s="56">
        <v>1</v>
      </c>
      <c r="J4840" s="56">
        <v>4</v>
      </c>
      <c r="K4840" s="56">
        <v>4</v>
      </c>
      <c r="L4840" s="47" t="s">
        <v>329</v>
      </c>
      <c r="M4840" s="47" t="s">
        <v>330</v>
      </c>
      <c r="N4840" s="47">
        <v>2</v>
      </c>
      <c r="O4840" s="47">
        <f t="shared" si="1016"/>
        <v>49.83</v>
      </c>
      <c r="P4840" s="52">
        <v>15.1</v>
      </c>
      <c r="Q4840" s="52">
        <f t="shared" si="1017"/>
        <v>56.099999999999994</v>
      </c>
      <c r="R4840" s="21">
        <v>17</v>
      </c>
      <c r="S4840" s="21">
        <f t="shared" si="1018"/>
        <v>56.099999999999994</v>
      </c>
      <c r="T4840" s="21">
        <v>17</v>
      </c>
      <c r="U4840" s="21" t="s">
        <v>43</v>
      </c>
      <c r="V4840" s="21" t="s">
        <v>43</v>
      </c>
      <c r="W4840" s="53">
        <v>27.842099999999999</v>
      </c>
      <c r="X4840" s="53">
        <v>-115.13329</v>
      </c>
      <c r="Y4840" s="22">
        <f t="shared" si="1019"/>
        <v>53.6</v>
      </c>
      <c r="Z4840" s="23">
        <v>12</v>
      </c>
      <c r="AA4840" s="21">
        <v>4</v>
      </c>
      <c r="AB4840" s="54" t="s">
        <v>44</v>
      </c>
      <c r="AC4840" s="21">
        <v>3</v>
      </c>
      <c r="AD4840" s="51">
        <v>17</v>
      </c>
      <c r="AE4840" s="51">
        <v>1</v>
      </c>
      <c r="AF4840" s="21">
        <v>15</v>
      </c>
      <c r="AG4840" s="54">
        <v>60</v>
      </c>
      <c r="AH4840" t="s">
        <v>250</v>
      </c>
      <c r="AI4840" s="70">
        <f t="shared" si="1027"/>
        <v>13.209999999999999</v>
      </c>
      <c r="AJ4840" s="71" t="s">
        <v>369</v>
      </c>
      <c r="AK4840" s="72">
        <f t="shared" si="1028"/>
        <v>1.6329725885917237</v>
      </c>
      <c r="AL4840" s="73">
        <f t="shared" si="1029"/>
        <v>1.6329725885917237</v>
      </c>
    </row>
    <row r="4841" spans="1:38" hidden="1">
      <c r="A4841" s="47" t="s">
        <v>336</v>
      </c>
      <c r="B4841" s="54" t="s">
        <v>40</v>
      </c>
      <c r="C4841" s="57">
        <v>40393</v>
      </c>
      <c r="D4841" s="49">
        <v>2010</v>
      </c>
      <c r="E4841" s="55">
        <v>0.3833333333333333</v>
      </c>
      <c r="F4841" s="55">
        <v>0.40486111111111112</v>
      </c>
      <c r="G4841" s="55">
        <f t="shared" si="1015"/>
        <v>2.1527777777777812E-2</v>
      </c>
      <c r="H4841" s="21">
        <v>2</v>
      </c>
      <c r="I4841" s="56">
        <v>1</v>
      </c>
      <c r="J4841" s="56">
        <v>4</v>
      </c>
      <c r="K4841" s="56">
        <v>4</v>
      </c>
      <c r="L4841" s="47" t="s">
        <v>329</v>
      </c>
      <c r="M4841" s="47" t="s">
        <v>330</v>
      </c>
      <c r="N4841" s="47">
        <v>2</v>
      </c>
      <c r="O4841" s="47">
        <f t="shared" si="1016"/>
        <v>49.83</v>
      </c>
      <c r="P4841" s="52">
        <v>15.1</v>
      </c>
      <c r="Q4841" s="52">
        <f t="shared" si="1017"/>
        <v>56.099999999999994</v>
      </c>
      <c r="R4841" s="21">
        <v>17</v>
      </c>
      <c r="S4841" s="21">
        <f t="shared" si="1018"/>
        <v>56.099999999999994</v>
      </c>
      <c r="T4841" s="21">
        <v>17</v>
      </c>
      <c r="U4841" s="21" t="s">
        <v>43</v>
      </c>
      <c r="V4841" s="21" t="s">
        <v>43</v>
      </c>
      <c r="W4841" s="53">
        <v>27.842099999999999</v>
      </c>
      <c r="X4841" s="53">
        <v>-115.13329</v>
      </c>
      <c r="Y4841" s="22">
        <f t="shared" si="1019"/>
        <v>53.6</v>
      </c>
      <c r="Z4841" s="23">
        <v>12</v>
      </c>
      <c r="AA4841" s="21">
        <v>4</v>
      </c>
      <c r="AB4841" s="54" t="s">
        <v>44</v>
      </c>
      <c r="AC4841" s="21">
        <v>4</v>
      </c>
      <c r="AD4841" s="51">
        <v>15</v>
      </c>
      <c r="AE4841" s="51">
        <v>1</v>
      </c>
      <c r="AF4841" s="21">
        <v>21</v>
      </c>
      <c r="AG4841" s="54">
        <v>60</v>
      </c>
      <c r="AH4841" t="s">
        <v>250</v>
      </c>
      <c r="AI4841" s="70">
        <f t="shared" si="1027"/>
        <v>11.792</v>
      </c>
      <c r="AJ4841" s="71" t="s">
        <v>369</v>
      </c>
      <c r="AK4841" s="72">
        <f t="shared" si="1028"/>
        <v>1.2734394051640829</v>
      </c>
      <c r="AL4841" s="73">
        <f t="shared" si="1029"/>
        <v>1.2734394051640829</v>
      </c>
    </row>
    <row r="4842" spans="1:38" hidden="1">
      <c r="A4842" s="47" t="s">
        <v>336</v>
      </c>
      <c r="B4842" s="54" t="s">
        <v>40</v>
      </c>
      <c r="C4842" s="57">
        <v>40393</v>
      </c>
      <c r="D4842" s="49">
        <v>2010</v>
      </c>
      <c r="E4842" s="55">
        <v>0.3833333333333333</v>
      </c>
      <c r="F4842" s="55">
        <v>0.40486111111111112</v>
      </c>
      <c r="G4842" s="55">
        <f t="shared" si="1015"/>
        <v>2.1527777777777812E-2</v>
      </c>
      <c r="H4842" s="21">
        <v>2</v>
      </c>
      <c r="I4842" s="56">
        <v>1</v>
      </c>
      <c r="J4842" s="56">
        <v>4</v>
      </c>
      <c r="K4842" s="56">
        <v>4</v>
      </c>
      <c r="L4842" s="47" t="s">
        <v>329</v>
      </c>
      <c r="M4842" s="47" t="s">
        <v>330</v>
      </c>
      <c r="N4842" s="47">
        <v>2</v>
      </c>
      <c r="O4842" s="47">
        <f t="shared" si="1016"/>
        <v>49.83</v>
      </c>
      <c r="P4842" s="52">
        <v>15.1</v>
      </c>
      <c r="Q4842" s="52">
        <f t="shared" si="1017"/>
        <v>56.099999999999994</v>
      </c>
      <c r="R4842" s="21">
        <v>17</v>
      </c>
      <c r="S4842" s="21">
        <f t="shared" si="1018"/>
        <v>56.099999999999994</v>
      </c>
      <c r="T4842" s="21">
        <v>17</v>
      </c>
      <c r="U4842" s="21" t="s">
        <v>43</v>
      </c>
      <c r="V4842" s="21" t="s">
        <v>43</v>
      </c>
      <c r="W4842" s="53">
        <v>27.842099999999999</v>
      </c>
      <c r="X4842" s="53">
        <v>-115.13329</v>
      </c>
      <c r="Y4842" s="22">
        <f t="shared" si="1019"/>
        <v>53.6</v>
      </c>
      <c r="Z4842" s="23">
        <v>12</v>
      </c>
      <c r="AA4842" s="21">
        <v>4</v>
      </c>
      <c r="AB4842" s="54" t="s">
        <v>44</v>
      </c>
      <c r="AC4842" s="21">
        <v>5</v>
      </c>
      <c r="AD4842" s="51">
        <v>18</v>
      </c>
      <c r="AE4842" s="51">
        <v>1</v>
      </c>
      <c r="AF4842" s="21">
        <v>29</v>
      </c>
      <c r="AG4842" s="54">
        <v>60</v>
      </c>
      <c r="AH4842" t="s">
        <v>250</v>
      </c>
      <c r="AI4842" s="70">
        <f t="shared" si="1027"/>
        <v>13.918999999999999</v>
      </c>
      <c r="AJ4842" s="71" t="s">
        <v>369</v>
      </c>
      <c r="AK4842" s="72">
        <f t="shared" si="1028"/>
        <v>1.8310631406548505</v>
      </c>
      <c r="AL4842" s="73">
        <f t="shared" si="1029"/>
        <v>1.8310631406548505</v>
      </c>
    </row>
    <row r="4843" spans="1:38" hidden="1">
      <c r="A4843" s="47" t="s">
        <v>336</v>
      </c>
      <c r="B4843" s="54" t="s">
        <v>40</v>
      </c>
      <c r="C4843" s="57">
        <v>40393</v>
      </c>
      <c r="D4843" s="49">
        <v>2010</v>
      </c>
      <c r="E4843" s="55">
        <v>0.3833333333333333</v>
      </c>
      <c r="F4843" s="55">
        <v>0.40486111111111112</v>
      </c>
      <c r="G4843" s="55">
        <f t="shared" si="1015"/>
        <v>2.1527777777777812E-2</v>
      </c>
      <c r="H4843" s="21">
        <v>2</v>
      </c>
      <c r="I4843" s="56">
        <v>1</v>
      </c>
      <c r="J4843" s="56">
        <v>4</v>
      </c>
      <c r="K4843" s="56">
        <v>4</v>
      </c>
      <c r="L4843" s="47" t="s">
        <v>329</v>
      </c>
      <c r="M4843" s="47" t="s">
        <v>330</v>
      </c>
      <c r="N4843" s="47">
        <v>2</v>
      </c>
      <c r="O4843" s="47">
        <f t="shared" si="1016"/>
        <v>49.83</v>
      </c>
      <c r="P4843" s="52">
        <v>15.1</v>
      </c>
      <c r="Q4843" s="52">
        <f t="shared" si="1017"/>
        <v>56.099999999999994</v>
      </c>
      <c r="R4843" s="21">
        <v>17</v>
      </c>
      <c r="S4843" s="21">
        <f t="shared" si="1018"/>
        <v>56.099999999999994</v>
      </c>
      <c r="T4843" s="21">
        <v>17</v>
      </c>
      <c r="U4843" s="21" t="s">
        <v>43</v>
      </c>
      <c r="V4843" s="21" t="s">
        <v>43</v>
      </c>
      <c r="W4843" s="53">
        <v>27.842099999999999</v>
      </c>
      <c r="X4843" s="53">
        <v>-115.13329</v>
      </c>
      <c r="Y4843" s="22">
        <f t="shared" si="1019"/>
        <v>53.6</v>
      </c>
      <c r="Z4843" s="23">
        <v>12</v>
      </c>
      <c r="AA4843" s="21">
        <v>4</v>
      </c>
      <c r="AB4843" s="54" t="s">
        <v>44</v>
      </c>
      <c r="AC4843" s="21">
        <v>6</v>
      </c>
      <c r="AD4843" s="51">
        <v>19</v>
      </c>
      <c r="AE4843" s="51">
        <v>1</v>
      </c>
      <c r="AF4843" s="21">
        <v>29</v>
      </c>
      <c r="AG4843" s="54">
        <v>60</v>
      </c>
      <c r="AH4843" t="s">
        <v>250</v>
      </c>
      <c r="AI4843" s="70">
        <f t="shared" si="1027"/>
        <v>14.628</v>
      </c>
      <c r="AJ4843" s="71" t="s">
        <v>369</v>
      </c>
      <c r="AK4843" s="72">
        <f t="shared" si="1028"/>
        <v>2.041534710262368</v>
      </c>
      <c r="AL4843" s="73">
        <f t="shared" si="1029"/>
        <v>2.041534710262368</v>
      </c>
    </row>
    <row r="4844" spans="1:38" hidden="1">
      <c r="A4844" s="47" t="s">
        <v>337</v>
      </c>
      <c r="B4844" s="54" t="s">
        <v>40</v>
      </c>
      <c r="C4844" s="57">
        <v>40393</v>
      </c>
      <c r="D4844" s="49">
        <v>2010</v>
      </c>
      <c r="E4844" s="55">
        <v>0.3833333333333333</v>
      </c>
      <c r="F4844" s="55">
        <v>0.40486111111111112</v>
      </c>
      <c r="G4844" s="55">
        <f t="shared" si="1015"/>
        <v>2.1527777777777812E-2</v>
      </c>
      <c r="H4844" s="21">
        <v>2</v>
      </c>
      <c r="I4844" s="56">
        <v>1</v>
      </c>
      <c r="J4844" s="56">
        <v>4</v>
      </c>
      <c r="K4844" s="56">
        <v>4</v>
      </c>
      <c r="L4844" s="47" t="s">
        <v>329</v>
      </c>
      <c r="M4844" s="47" t="s">
        <v>330</v>
      </c>
      <c r="N4844" s="47">
        <v>2</v>
      </c>
      <c r="O4844" s="47">
        <f t="shared" si="1016"/>
        <v>49.83</v>
      </c>
      <c r="P4844" s="52">
        <v>15.1</v>
      </c>
      <c r="Q4844" s="52">
        <f t="shared" si="1017"/>
        <v>56.099999999999994</v>
      </c>
      <c r="R4844" s="21">
        <v>17</v>
      </c>
      <c r="S4844" s="21">
        <f t="shared" si="1018"/>
        <v>56.099999999999994</v>
      </c>
      <c r="T4844" s="21">
        <v>17</v>
      </c>
      <c r="U4844" s="21" t="s">
        <v>43</v>
      </c>
      <c r="V4844" s="21" t="s">
        <v>43</v>
      </c>
      <c r="W4844" s="53">
        <v>27.842099999999999</v>
      </c>
      <c r="X4844" s="53">
        <v>-115.13329</v>
      </c>
      <c r="Y4844" s="22">
        <f t="shared" si="1019"/>
        <v>53.6</v>
      </c>
      <c r="Z4844" s="23">
        <v>12</v>
      </c>
      <c r="AA4844" s="21">
        <v>4</v>
      </c>
      <c r="AB4844" s="54" t="s">
        <v>46</v>
      </c>
      <c r="AC4844" s="21">
        <v>0</v>
      </c>
      <c r="AD4844" s="51">
        <v>0</v>
      </c>
      <c r="AE4844" s="51">
        <v>0</v>
      </c>
      <c r="AF4844" s="21"/>
      <c r="AG4844" s="54">
        <v>60</v>
      </c>
      <c r="AH4844" t="s">
        <v>250</v>
      </c>
      <c r="AI4844" s="70">
        <f>(0.748*AD4844)+1.2345</f>
        <v>1.2344999999999999</v>
      </c>
      <c r="AJ4844" s="74">
        <f>((POWER(AI4844*10,3.36))*2.24)/100000</f>
        <v>0.10414971720920797</v>
      </c>
      <c r="AK4844" s="74">
        <f>(0.0026*AJ4844)-0.61</f>
        <v>-0.6097292107352561</v>
      </c>
      <c r="AL4844" s="73">
        <f>IF(AK4844&gt;0,AK4844:AK4844,0)</f>
        <v>0</v>
      </c>
    </row>
    <row r="4845" spans="1:38" hidden="1">
      <c r="A4845" s="47" t="s">
        <v>338</v>
      </c>
      <c r="B4845" s="54" t="s">
        <v>40</v>
      </c>
      <c r="C4845" s="57">
        <v>40393</v>
      </c>
      <c r="D4845" s="49">
        <v>2010</v>
      </c>
      <c r="E4845" s="55">
        <v>0.43402777777777773</v>
      </c>
      <c r="F4845" s="55">
        <v>0.45833333333333331</v>
      </c>
      <c r="G4845" s="55">
        <f t="shared" si="1015"/>
        <v>2.430555555555558E-2</v>
      </c>
      <c r="H4845" s="21">
        <v>2</v>
      </c>
      <c r="I4845" s="56">
        <v>2</v>
      </c>
      <c r="J4845" s="56">
        <v>1</v>
      </c>
      <c r="K4845" s="56">
        <v>1</v>
      </c>
      <c r="L4845" s="47" t="s">
        <v>339</v>
      </c>
      <c r="M4845" s="47" t="s">
        <v>340</v>
      </c>
      <c r="N4845" s="47">
        <v>2</v>
      </c>
      <c r="O4845" s="47">
        <f t="shared" si="1016"/>
        <v>35.64</v>
      </c>
      <c r="P4845" s="52">
        <v>10.8</v>
      </c>
      <c r="Q4845" s="52">
        <f t="shared" si="1017"/>
        <v>26.4</v>
      </c>
      <c r="R4845" s="21">
        <v>8</v>
      </c>
      <c r="S4845" s="21">
        <f t="shared" si="1018"/>
        <v>35.64</v>
      </c>
      <c r="T4845" s="21">
        <v>10.8</v>
      </c>
      <c r="U4845" s="21" t="s">
        <v>43</v>
      </c>
      <c r="V4845" s="21" t="s">
        <v>43</v>
      </c>
      <c r="W4845" s="53">
        <v>27.84376</v>
      </c>
      <c r="X4845" s="53">
        <v>-115.18521</v>
      </c>
      <c r="Y4845" s="22">
        <f t="shared" si="1019"/>
        <v>53.6</v>
      </c>
      <c r="Z4845" s="23">
        <v>12</v>
      </c>
      <c r="AA4845" s="21">
        <v>4</v>
      </c>
      <c r="AB4845" s="54" t="s">
        <v>44</v>
      </c>
      <c r="AC4845" s="21">
        <v>1</v>
      </c>
      <c r="AD4845" s="51">
        <v>16</v>
      </c>
      <c r="AE4845" s="51">
        <v>1</v>
      </c>
      <c r="AF4845" s="21">
        <v>7</v>
      </c>
      <c r="AG4845" s="54">
        <v>90</v>
      </c>
      <c r="AH4845" t="s">
        <v>250</v>
      </c>
      <c r="AI4845" s="70">
        <f t="shared" ref="AI4845:AI4850" si="1030">(0.709*AD4845)+1.157</f>
        <v>12.500999999999999</v>
      </c>
      <c r="AJ4845" s="71" t="s">
        <v>369</v>
      </c>
      <c r="AK4845" s="72">
        <f t="shared" ref="AK4845:AK4850" si="1031">((POWER(AI4845*10,2.19))*0.037)/1000</f>
        <v>1.4471406331162124</v>
      </c>
      <c r="AL4845" s="73">
        <f t="shared" ref="AL4845:AL4850" si="1032">((POWER(AI4845*10,2.19))*0.037)/1000</f>
        <v>1.4471406331162124</v>
      </c>
    </row>
    <row r="4846" spans="1:38" hidden="1">
      <c r="A4846" s="47" t="s">
        <v>338</v>
      </c>
      <c r="B4846" s="54" t="s">
        <v>40</v>
      </c>
      <c r="C4846" s="57">
        <v>40393</v>
      </c>
      <c r="D4846" s="49">
        <v>2010</v>
      </c>
      <c r="E4846" s="55">
        <v>0.43402777777777773</v>
      </c>
      <c r="F4846" s="55">
        <v>0.45833333333333331</v>
      </c>
      <c r="G4846" s="55">
        <f t="shared" si="1015"/>
        <v>2.430555555555558E-2</v>
      </c>
      <c r="H4846" s="21">
        <v>2</v>
      </c>
      <c r="I4846" s="56">
        <v>2</v>
      </c>
      <c r="J4846" s="56">
        <v>1</v>
      </c>
      <c r="K4846" s="56">
        <v>1</v>
      </c>
      <c r="L4846" s="47" t="s">
        <v>339</v>
      </c>
      <c r="M4846" s="47" t="s">
        <v>340</v>
      </c>
      <c r="N4846" s="47">
        <v>2</v>
      </c>
      <c r="O4846" s="47">
        <f t="shared" si="1016"/>
        <v>35.64</v>
      </c>
      <c r="P4846" s="52">
        <v>10.8</v>
      </c>
      <c r="Q4846" s="52">
        <f t="shared" si="1017"/>
        <v>26.4</v>
      </c>
      <c r="R4846" s="21">
        <v>8</v>
      </c>
      <c r="S4846" s="21">
        <f t="shared" si="1018"/>
        <v>35.64</v>
      </c>
      <c r="T4846" s="21">
        <v>10.8</v>
      </c>
      <c r="U4846" s="21" t="s">
        <v>43</v>
      </c>
      <c r="V4846" s="21" t="s">
        <v>43</v>
      </c>
      <c r="W4846" s="53">
        <v>27.84376</v>
      </c>
      <c r="X4846" s="53">
        <v>-115.18521</v>
      </c>
      <c r="Y4846" s="22">
        <f t="shared" si="1019"/>
        <v>53.6</v>
      </c>
      <c r="Z4846" s="23">
        <v>12</v>
      </c>
      <c r="AA4846" s="21">
        <v>4</v>
      </c>
      <c r="AB4846" s="54" t="s">
        <v>44</v>
      </c>
      <c r="AC4846" s="21">
        <v>2</v>
      </c>
      <c r="AD4846" s="51">
        <v>19</v>
      </c>
      <c r="AE4846" s="51">
        <v>1</v>
      </c>
      <c r="AF4846" s="21">
        <v>9</v>
      </c>
      <c r="AG4846" s="54">
        <v>90</v>
      </c>
      <c r="AH4846" t="s">
        <v>250</v>
      </c>
      <c r="AI4846" s="70">
        <f t="shared" si="1030"/>
        <v>14.628</v>
      </c>
      <c r="AJ4846" s="71" t="s">
        <v>369</v>
      </c>
      <c r="AK4846" s="72">
        <f t="shared" si="1031"/>
        <v>2.041534710262368</v>
      </c>
      <c r="AL4846" s="73">
        <f t="shared" si="1032"/>
        <v>2.041534710262368</v>
      </c>
    </row>
    <row r="4847" spans="1:38" hidden="1">
      <c r="A4847" s="47" t="s">
        <v>338</v>
      </c>
      <c r="B4847" s="54" t="s">
        <v>40</v>
      </c>
      <c r="C4847" s="57">
        <v>40393</v>
      </c>
      <c r="D4847" s="49">
        <v>2010</v>
      </c>
      <c r="E4847" s="55">
        <v>0.43402777777777773</v>
      </c>
      <c r="F4847" s="55">
        <v>0.45833333333333331</v>
      </c>
      <c r="G4847" s="55">
        <f t="shared" si="1015"/>
        <v>2.430555555555558E-2</v>
      </c>
      <c r="H4847" s="21">
        <v>2</v>
      </c>
      <c r="I4847" s="56">
        <v>2</v>
      </c>
      <c r="J4847" s="56">
        <v>1</v>
      </c>
      <c r="K4847" s="56">
        <v>1</v>
      </c>
      <c r="L4847" s="47" t="s">
        <v>339</v>
      </c>
      <c r="M4847" s="47" t="s">
        <v>340</v>
      </c>
      <c r="N4847" s="47">
        <v>2</v>
      </c>
      <c r="O4847" s="47">
        <f t="shared" si="1016"/>
        <v>35.64</v>
      </c>
      <c r="P4847" s="52">
        <v>10.8</v>
      </c>
      <c r="Q4847" s="52">
        <f t="shared" si="1017"/>
        <v>26.4</v>
      </c>
      <c r="R4847" s="21">
        <v>8</v>
      </c>
      <c r="S4847" s="21">
        <f t="shared" si="1018"/>
        <v>35.64</v>
      </c>
      <c r="T4847" s="21">
        <v>10.8</v>
      </c>
      <c r="U4847" s="21" t="s">
        <v>43</v>
      </c>
      <c r="V4847" s="21" t="s">
        <v>43</v>
      </c>
      <c r="W4847" s="53">
        <v>27.84376</v>
      </c>
      <c r="X4847" s="53">
        <v>-115.18521</v>
      </c>
      <c r="Y4847" s="22">
        <f t="shared" si="1019"/>
        <v>53.6</v>
      </c>
      <c r="Z4847" s="23">
        <v>12</v>
      </c>
      <c r="AA4847" s="21">
        <v>4</v>
      </c>
      <c r="AB4847" s="54" t="s">
        <v>44</v>
      </c>
      <c r="AC4847" s="21">
        <v>3</v>
      </c>
      <c r="AD4847" s="51">
        <v>14</v>
      </c>
      <c r="AE4847" s="51">
        <v>1</v>
      </c>
      <c r="AF4847" s="21">
        <v>12</v>
      </c>
      <c r="AG4847" s="54">
        <v>90</v>
      </c>
      <c r="AH4847" t="s">
        <v>250</v>
      </c>
      <c r="AI4847" s="70">
        <f t="shared" si="1030"/>
        <v>11.083</v>
      </c>
      <c r="AJ4847" s="71" t="s">
        <v>369</v>
      </c>
      <c r="AK4847" s="72">
        <f t="shared" si="1031"/>
        <v>1.1117350137621949</v>
      </c>
      <c r="AL4847" s="73">
        <f t="shared" si="1032"/>
        <v>1.1117350137621949</v>
      </c>
    </row>
    <row r="4848" spans="1:38" hidden="1">
      <c r="A4848" s="47" t="s">
        <v>338</v>
      </c>
      <c r="B4848" s="54" t="s">
        <v>40</v>
      </c>
      <c r="C4848" s="57">
        <v>40393</v>
      </c>
      <c r="D4848" s="49">
        <v>2010</v>
      </c>
      <c r="E4848" s="55">
        <v>0.43402777777777773</v>
      </c>
      <c r="F4848" s="55">
        <v>0.45833333333333331</v>
      </c>
      <c r="G4848" s="55">
        <f t="shared" si="1015"/>
        <v>2.430555555555558E-2</v>
      </c>
      <c r="H4848" s="21">
        <v>2</v>
      </c>
      <c r="I4848" s="56">
        <v>2</v>
      </c>
      <c r="J4848" s="56">
        <v>1</v>
      </c>
      <c r="K4848" s="56">
        <v>1</v>
      </c>
      <c r="L4848" s="47" t="s">
        <v>339</v>
      </c>
      <c r="M4848" s="47" t="s">
        <v>340</v>
      </c>
      <c r="N4848" s="47">
        <v>2</v>
      </c>
      <c r="O4848" s="47">
        <f t="shared" si="1016"/>
        <v>35.64</v>
      </c>
      <c r="P4848" s="52">
        <v>10.8</v>
      </c>
      <c r="Q4848" s="52">
        <f t="shared" si="1017"/>
        <v>26.4</v>
      </c>
      <c r="R4848" s="21">
        <v>8</v>
      </c>
      <c r="S4848" s="21">
        <f t="shared" si="1018"/>
        <v>35.64</v>
      </c>
      <c r="T4848" s="21">
        <v>10.8</v>
      </c>
      <c r="U4848" s="21" t="s">
        <v>43</v>
      </c>
      <c r="V4848" s="21" t="s">
        <v>43</v>
      </c>
      <c r="W4848" s="53">
        <v>27.84376</v>
      </c>
      <c r="X4848" s="53">
        <v>-115.18521</v>
      </c>
      <c r="Y4848" s="22">
        <f t="shared" si="1019"/>
        <v>53.6</v>
      </c>
      <c r="Z4848" s="23">
        <v>12</v>
      </c>
      <c r="AA4848" s="21">
        <v>4</v>
      </c>
      <c r="AB4848" s="54" t="s">
        <v>44</v>
      </c>
      <c r="AC4848" s="21">
        <v>3</v>
      </c>
      <c r="AD4848" s="51">
        <v>14</v>
      </c>
      <c r="AE4848" s="51">
        <v>1</v>
      </c>
      <c r="AF4848" s="21">
        <v>12</v>
      </c>
      <c r="AG4848" s="54">
        <v>90</v>
      </c>
      <c r="AH4848" t="s">
        <v>250</v>
      </c>
      <c r="AI4848" s="70">
        <f t="shared" si="1030"/>
        <v>11.083</v>
      </c>
      <c r="AJ4848" s="71" t="s">
        <v>369</v>
      </c>
      <c r="AK4848" s="72">
        <f t="shared" si="1031"/>
        <v>1.1117350137621949</v>
      </c>
      <c r="AL4848" s="73">
        <f t="shared" si="1032"/>
        <v>1.1117350137621949</v>
      </c>
    </row>
    <row r="4849" spans="1:38" hidden="1">
      <c r="A4849" s="47" t="s">
        <v>338</v>
      </c>
      <c r="B4849" s="54" t="s">
        <v>40</v>
      </c>
      <c r="C4849" s="57">
        <v>40393</v>
      </c>
      <c r="D4849" s="49">
        <v>2010</v>
      </c>
      <c r="E4849" s="55">
        <v>0.43402777777777773</v>
      </c>
      <c r="F4849" s="55">
        <v>0.45833333333333331</v>
      </c>
      <c r="G4849" s="55">
        <f t="shared" si="1015"/>
        <v>2.430555555555558E-2</v>
      </c>
      <c r="H4849" s="21">
        <v>2</v>
      </c>
      <c r="I4849" s="56">
        <v>2</v>
      </c>
      <c r="J4849" s="56">
        <v>1</v>
      </c>
      <c r="K4849" s="56">
        <v>1</v>
      </c>
      <c r="L4849" s="47" t="s">
        <v>339</v>
      </c>
      <c r="M4849" s="47" t="s">
        <v>340</v>
      </c>
      <c r="N4849" s="47">
        <v>2</v>
      </c>
      <c r="O4849" s="47">
        <f t="shared" si="1016"/>
        <v>35.64</v>
      </c>
      <c r="P4849" s="52">
        <v>10.8</v>
      </c>
      <c r="Q4849" s="52">
        <f t="shared" si="1017"/>
        <v>26.4</v>
      </c>
      <c r="R4849" s="21">
        <v>8</v>
      </c>
      <c r="S4849" s="21">
        <f t="shared" si="1018"/>
        <v>35.64</v>
      </c>
      <c r="T4849" s="21">
        <v>10.8</v>
      </c>
      <c r="U4849" s="21" t="s">
        <v>43</v>
      </c>
      <c r="V4849" s="21" t="s">
        <v>43</v>
      </c>
      <c r="W4849" s="53">
        <v>27.84376</v>
      </c>
      <c r="X4849" s="53">
        <v>-115.18521</v>
      </c>
      <c r="Y4849" s="22">
        <f t="shared" si="1019"/>
        <v>53.6</v>
      </c>
      <c r="Z4849" s="23">
        <v>12</v>
      </c>
      <c r="AA4849" s="21">
        <v>4</v>
      </c>
      <c r="AB4849" s="54" t="s">
        <v>44</v>
      </c>
      <c r="AC4849" s="21">
        <v>3</v>
      </c>
      <c r="AD4849" s="51">
        <v>16</v>
      </c>
      <c r="AE4849" s="51">
        <v>1</v>
      </c>
      <c r="AF4849" s="21">
        <v>12</v>
      </c>
      <c r="AG4849" s="54">
        <v>90</v>
      </c>
      <c r="AH4849" t="s">
        <v>250</v>
      </c>
      <c r="AI4849" s="70">
        <f t="shared" si="1030"/>
        <v>12.500999999999999</v>
      </c>
      <c r="AJ4849" s="71" t="s">
        <v>369</v>
      </c>
      <c r="AK4849" s="72">
        <f t="shared" si="1031"/>
        <v>1.4471406331162124</v>
      </c>
      <c r="AL4849" s="73">
        <f t="shared" si="1032"/>
        <v>1.4471406331162124</v>
      </c>
    </row>
    <row r="4850" spans="1:38" hidden="1">
      <c r="A4850" s="47" t="s">
        <v>338</v>
      </c>
      <c r="B4850" s="54" t="s">
        <v>40</v>
      </c>
      <c r="C4850" s="57">
        <v>40393</v>
      </c>
      <c r="D4850" s="49">
        <v>2010</v>
      </c>
      <c r="E4850" s="55">
        <v>0.43402777777777773</v>
      </c>
      <c r="F4850" s="55">
        <v>0.45833333333333331</v>
      </c>
      <c r="G4850" s="55">
        <f t="shared" si="1015"/>
        <v>2.430555555555558E-2</v>
      </c>
      <c r="H4850" s="21">
        <v>2</v>
      </c>
      <c r="I4850" s="56">
        <v>2</v>
      </c>
      <c r="J4850" s="56">
        <v>1</v>
      </c>
      <c r="K4850" s="56">
        <v>1</v>
      </c>
      <c r="L4850" s="47" t="s">
        <v>339</v>
      </c>
      <c r="M4850" s="47" t="s">
        <v>340</v>
      </c>
      <c r="N4850" s="47">
        <v>2</v>
      </c>
      <c r="O4850" s="47">
        <f t="shared" si="1016"/>
        <v>35.64</v>
      </c>
      <c r="P4850" s="52">
        <v>10.8</v>
      </c>
      <c r="Q4850" s="52">
        <f t="shared" si="1017"/>
        <v>26.4</v>
      </c>
      <c r="R4850" s="21">
        <v>8</v>
      </c>
      <c r="S4850" s="21">
        <f t="shared" si="1018"/>
        <v>35.64</v>
      </c>
      <c r="T4850" s="21">
        <v>10.8</v>
      </c>
      <c r="U4850" s="21" t="s">
        <v>43</v>
      </c>
      <c r="V4850" s="21" t="s">
        <v>43</v>
      </c>
      <c r="W4850" s="53">
        <v>27.84376</v>
      </c>
      <c r="X4850" s="53">
        <v>-115.18521</v>
      </c>
      <c r="Y4850" s="22">
        <f t="shared" si="1019"/>
        <v>53.6</v>
      </c>
      <c r="Z4850" s="23">
        <v>12</v>
      </c>
      <c r="AA4850" s="21">
        <v>4</v>
      </c>
      <c r="AB4850" s="54" t="s">
        <v>44</v>
      </c>
      <c r="AC4850" s="21">
        <v>3</v>
      </c>
      <c r="AD4850" s="51">
        <v>20</v>
      </c>
      <c r="AE4850" s="51">
        <v>1</v>
      </c>
      <c r="AF4850" s="21">
        <v>12</v>
      </c>
      <c r="AG4850" s="54">
        <v>90</v>
      </c>
      <c r="AH4850" t="s">
        <v>250</v>
      </c>
      <c r="AI4850" s="70">
        <f t="shared" si="1030"/>
        <v>15.337</v>
      </c>
      <c r="AJ4850" s="71" t="s">
        <v>369</v>
      </c>
      <c r="AK4850" s="72">
        <f t="shared" si="1031"/>
        <v>2.2645047633742106</v>
      </c>
      <c r="AL4850" s="73">
        <f t="shared" si="1032"/>
        <v>2.2645047633742106</v>
      </c>
    </row>
    <row r="4851" spans="1:38" hidden="1">
      <c r="A4851" s="47" t="s">
        <v>341</v>
      </c>
      <c r="B4851" s="54" t="s">
        <v>40</v>
      </c>
      <c r="C4851" s="57">
        <v>40393</v>
      </c>
      <c r="D4851" s="49">
        <v>2010</v>
      </c>
      <c r="E4851" s="55">
        <v>0.43402777777777773</v>
      </c>
      <c r="F4851" s="55">
        <v>0.45833333333333331</v>
      </c>
      <c r="G4851" s="55">
        <f t="shared" si="1015"/>
        <v>2.430555555555558E-2</v>
      </c>
      <c r="H4851" s="21">
        <v>2</v>
      </c>
      <c r="I4851" s="56">
        <v>2</v>
      </c>
      <c r="J4851" s="56">
        <v>1</v>
      </c>
      <c r="K4851" s="56">
        <v>1</v>
      </c>
      <c r="L4851" s="47" t="s">
        <v>339</v>
      </c>
      <c r="M4851" s="47" t="s">
        <v>340</v>
      </c>
      <c r="N4851" s="47">
        <v>2</v>
      </c>
      <c r="O4851" s="47">
        <f t="shared" si="1016"/>
        <v>35.64</v>
      </c>
      <c r="P4851" s="52">
        <v>10.8</v>
      </c>
      <c r="Q4851" s="52">
        <f t="shared" si="1017"/>
        <v>26.4</v>
      </c>
      <c r="R4851" s="21">
        <v>8</v>
      </c>
      <c r="S4851" s="21">
        <f t="shared" si="1018"/>
        <v>35.64</v>
      </c>
      <c r="T4851" s="21">
        <v>10.8</v>
      </c>
      <c r="U4851" s="21" t="s">
        <v>43</v>
      </c>
      <c r="V4851" s="21" t="s">
        <v>43</v>
      </c>
      <c r="W4851" s="53">
        <v>27.84376</v>
      </c>
      <c r="X4851" s="53">
        <v>-115.18521</v>
      </c>
      <c r="Y4851" s="22">
        <f t="shared" si="1019"/>
        <v>53.6</v>
      </c>
      <c r="Z4851" s="23">
        <v>12</v>
      </c>
      <c r="AA4851" s="21">
        <v>4</v>
      </c>
      <c r="AB4851" s="54" t="s">
        <v>46</v>
      </c>
      <c r="AC4851" s="21">
        <v>1</v>
      </c>
      <c r="AD4851" s="51">
        <v>17</v>
      </c>
      <c r="AE4851" s="51">
        <v>1</v>
      </c>
      <c r="AF4851" s="21">
        <v>3</v>
      </c>
      <c r="AG4851" s="54">
        <v>90</v>
      </c>
      <c r="AH4851" t="s">
        <v>250</v>
      </c>
      <c r="AI4851" s="70">
        <f t="shared" ref="AI4851:AI4856" si="1033">(0.748*AD4851)+1.2345</f>
        <v>13.9505</v>
      </c>
      <c r="AJ4851" s="74">
        <f t="shared" ref="AJ4851:AJ4856" si="1034">((POWER(AI4851*10,3.36))*2.24)/100000</f>
        <v>359.80704047984557</v>
      </c>
      <c r="AK4851" s="74">
        <f t="shared" ref="AK4851:AK4856" si="1035">(0.0026*AJ4851)-0.61</f>
        <v>0.32549830524759849</v>
      </c>
      <c r="AL4851" s="73">
        <f t="shared" ref="AL4851:AL4856" si="1036">IF(AK4851&gt;0,AK4851:AK4851,0)</f>
        <v>0.32549830524759849</v>
      </c>
    </row>
    <row r="4852" spans="1:38" hidden="1">
      <c r="A4852" s="47" t="s">
        <v>341</v>
      </c>
      <c r="B4852" s="54" t="s">
        <v>40</v>
      </c>
      <c r="C4852" s="57">
        <v>40393</v>
      </c>
      <c r="D4852" s="49">
        <v>2010</v>
      </c>
      <c r="E4852" s="55">
        <v>0.43402777777777773</v>
      </c>
      <c r="F4852" s="55">
        <v>0.45833333333333331</v>
      </c>
      <c r="G4852" s="55">
        <f t="shared" si="1015"/>
        <v>2.430555555555558E-2</v>
      </c>
      <c r="H4852" s="21">
        <v>2</v>
      </c>
      <c r="I4852" s="56">
        <v>2</v>
      </c>
      <c r="J4852" s="56">
        <v>1</v>
      </c>
      <c r="K4852" s="56">
        <v>1</v>
      </c>
      <c r="L4852" s="47" t="s">
        <v>339</v>
      </c>
      <c r="M4852" s="47" t="s">
        <v>340</v>
      </c>
      <c r="N4852" s="47">
        <v>2</v>
      </c>
      <c r="O4852" s="47">
        <f t="shared" si="1016"/>
        <v>35.64</v>
      </c>
      <c r="P4852" s="52">
        <v>10.8</v>
      </c>
      <c r="Q4852" s="52">
        <f t="shared" si="1017"/>
        <v>26.4</v>
      </c>
      <c r="R4852" s="21">
        <v>8</v>
      </c>
      <c r="S4852" s="21">
        <f t="shared" si="1018"/>
        <v>35.64</v>
      </c>
      <c r="T4852" s="21">
        <v>10.8</v>
      </c>
      <c r="U4852" s="21" t="s">
        <v>43</v>
      </c>
      <c r="V4852" s="21" t="s">
        <v>43</v>
      </c>
      <c r="W4852" s="53">
        <v>27.84376</v>
      </c>
      <c r="X4852" s="53">
        <v>-115.18521</v>
      </c>
      <c r="Y4852" s="22">
        <f t="shared" si="1019"/>
        <v>53.6</v>
      </c>
      <c r="Z4852" s="23">
        <v>12</v>
      </c>
      <c r="AA4852" s="21">
        <v>4</v>
      </c>
      <c r="AB4852" s="54" t="s">
        <v>46</v>
      </c>
      <c r="AC4852" s="21">
        <v>2</v>
      </c>
      <c r="AD4852" s="51">
        <v>19</v>
      </c>
      <c r="AE4852" s="51">
        <v>1</v>
      </c>
      <c r="AF4852" s="21">
        <v>17</v>
      </c>
      <c r="AG4852" s="54">
        <v>90</v>
      </c>
      <c r="AH4852" t="s">
        <v>250</v>
      </c>
      <c r="AI4852" s="70">
        <f t="shared" si="1033"/>
        <v>15.4465</v>
      </c>
      <c r="AJ4852" s="74">
        <f t="shared" si="1034"/>
        <v>506.66058069508574</v>
      </c>
      <c r="AK4852" s="74">
        <f t="shared" si="1035"/>
        <v>0.70731750980722297</v>
      </c>
      <c r="AL4852" s="73">
        <f t="shared" si="1036"/>
        <v>0.70731750980722297</v>
      </c>
    </row>
    <row r="4853" spans="1:38" hidden="1">
      <c r="A4853" s="47" t="s">
        <v>342</v>
      </c>
      <c r="B4853" s="54" t="s">
        <v>328</v>
      </c>
      <c r="C4853" s="57">
        <v>40393</v>
      </c>
      <c r="D4853" s="49">
        <v>2010</v>
      </c>
      <c r="E4853" s="55">
        <v>0.43958333333333338</v>
      </c>
      <c r="F4853" s="55">
        <v>0.46527777777777773</v>
      </c>
      <c r="G4853" s="55">
        <f t="shared" si="1015"/>
        <v>2.5694444444444353E-2</v>
      </c>
      <c r="H4853" s="21">
        <v>2</v>
      </c>
      <c r="I4853" s="56">
        <v>2</v>
      </c>
      <c r="J4853" s="56">
        <v>2</v>
      </c>
      <c r="K4853" s="56">
        <v>2</v>
      </c>
      <c r="L4853" s="47" t="s">
        <v>339</v>
      </c>
      <c r="M4853" s="47" t="s">
        <v>340</v>
      </c>
      <c r="N4853" s="47">
        <v>2</v>
      </c>
      <c r="O4853" s="47">
        <f t="shared" si="1016"/>
        <v>29.7</v>
      </c>
      <c r="P4853" s="52">
        <v>9</v>
      </c>
      <c r="Q4853" s="52">
        <f t="shared" si="1017"/>
        <v>26.729999999999997</v>
      </c>
      <c r="R4853" s="21">
        <v>8.1</v>
      </c>
      <c r="S4853" s="21">
        <f t="shared" si="1018"/>
        <v>29.7</v>
      </c>
      <c r="T4853" s="21">
        <v>9</v>
      </c>
      <c r="U4853" s="21" t="s">
        <v>43</v>
      </c>
      <c r="V4853" s="21" t="s">
        <v>43</v>
      </c>
      <c r="W4853" s="53">
        <v>27.845549999999999</v>
      </c>
      <c r="X4853" s="53">
        <v>-115.18470000000001</v>
      </c>
      <c r="Y4853" s="22">
        <f t="shared" si="1019"/>
        <v>55.400000000000006</v>
      </c>
      <c r="Z4853" s="23">
        <v>13</v>
      </c>
      <c r="AA4853" s="21">
        <v>4</v>
      </c>
      <c r="AB4853" s="54" t="s">
        <v>46</v>
      </c>
      <c r="AC4853" s="21">
        <v>1</v>
      </c>
      <c r="AD4853" s="51">
        <v>14</v>
      </c>
      <c r="AE4853" s="51">
        <v>1</v>
      </c>
      <c r="AF4853" s="21">
        <v>32</v>
      </c>
      <c r="AG4853" s="54">
        <v>90</v>
      </c>
      <c r="AH4853" t="s">
        <v>250</v>
      </c>
      <c r="AI4853" s="70">
        <f t="shared" si="1033"/>
        <v>11.7065</v>
      </c>
      <c r="AJ4853" s="74">
        <f t="shared" si="1034"/>
        <v>199.60111901661068</v>
      </c>
      <c r="AK4853" s="74">
        <f t="shared" si="1035"/>
        <v>-9.1037090556812195E-2</v>
      </c>
      <c r="AL4853" s="73">
        <f t="shared" si="1036"/>
        <v>0</v>
      </c>
    </row>
    <row r="4854" spans="1:38" hidden="1">
      <c r="A4854" s="47" t="s">
        <v>342</v>
      </c>
      <c r="B4854" s="54" t="s">
        <v>328</v>
      </c>
      <c r="C4854" s="57">
        <v>40393</v>
      </c>
      <c r="D4854" s="49">
        <v>2010</v>
      </c>
      <c r="E4854" s="55">
        <v>0.43958333333333338</v>
      </c>
      <c r="F4854" s="55">
        <v>0.46527777777777773</v>
      </c>
      <c r="G4854" s="55">
        <f t="shared" si="1015"/>
        <v>2.5694444444444353E-2</v>
      </c>
      <c r="H4854" s="21">
        <v>2</v>
      </c>
      <c r="I4854" s="56">
        <v>2</v>
      </c>
      <c r="J4854" s="56">
        <v>2</v>
      </c>
      <c r="K4854" s="56">
        <v>2</v>
      </c>
      <c r="L4854" s="47" t="s">
        <v>339</v>
      </c>
      <c r="M4854" s="47" t="s">
        <v>340</v>
      </c>
      <c r="N4854" s="47">
        <v>2</v>
      </c>
      <c r="O4854" s="47">
        <f t="shared" si="1016"/>
        <v>29.7</v>
      </c>
      <c r="P4854" s="52">
        <v>9</v>
      </c>
      <c r="Q4854" s="52">
        <f t="shared" si="1017"/>
        <v>26.729999999999997</v>
      </c>
      <c r="R4854" s="21">
        <v>8.1</v>
      </c>
      <c r="S4854" s="21">
        <f t="shared" si="1018"/>
        <v>29.7</v>
      </c>
      <c r="T4854" s="21">
        <v>9</v>
      </c>
      <c r="U4854" s="21" t="s">
        <v>43</v>
      </c>
      <c r="V4854" s="21" t="s">
        <v>43</v>
      </c>
      <c r="W4854" s="53">
        <v>27.845549999999999</v>
      </c>
      <c r="X4854" s="53">
        <v>-115.18470000000001</v>
      </c>
      <c r="Y4854" s="22">
        <f t="shared" si="1019"/>
        <v>55.400000000000006</v>
      </c>
      <c r="Z4854" s="23">
        <v>13</v>
      </c>
      <c r="AA4854" s="21">
        <v>4</v>
      </c>
      <c r="AB4854" s="54" t="s">
        <v>46</v>
      </c>
      <c r="AC4854" s="21">
        <v>2</v>
      </c>
      <c r="AD4854" s="51">
        <v>16</v>
      </c>
      <c r="AE4854" s="51">
        <v>1</v>
      </c>
      <c r="AF4854" s="21">
        <v>34</v>
      </c>
      <c r="AG4854" s="54">
        <v>90</v>
      </c>
      <c r="AH4854" t="s">
        <v>250</v>
      </c>
      <c r="AI4854" s="70">
        <f t="shared" si="1033"/>
        <v>13.202500000000001</v>
      </c>
      <c r="AJ4854" s="74">
        <f t="shared" si="1034"/>
        <v>298.98731991165073</v>
      </c>
      <c r="AK4854" s="74">
        <f t="shared" si="1035"/>
        <v>0.16736703177029189</v>
      </c>
      <c r="AL4854" s="73">
        <f t="shared" si="1036"/>
        <v>0.16736703177029189</v>
      </c>
    </row>
    <row r="4855" spans="1:38" hidden="1">
      <c r="A4855" s="47" t="s">
        <v>342</v>
      </c>
      <c r="B4855" s="54" t="s">
        <v>328</v>
      </c>
      <c r="C4855" s="57">
        <v>40393</v>
      </c>
      <c r="D4855" s="49">
        <v>2010</v>
      </c>
      <c r="E4855" s="55">
        <v>0.43958333333333338</v>
      </c>
      <c r="F4855" s="55">
        <v>0.46527777777777773</v>
      </c>
      <c r="G4855" s="55">
        <f t="shared" si="1015"/>
        <v>2.5694444444444353E-2</v>
      </c>
      <c r="H4855" s="21">
        <v>2</v>
      </c>
      <c r="I4855" s="56">
        <v>2</v>
      </c>
      <c r="J4855" s="56">
        <v>2</v>
      </c>
      <c r="K4855" s="56">
        <v>2</v>
      </c>
      <c r="L4855" s="47" t="s">
        <v>339</v>
      </c>
      <c r="M4855" s="47" t="s">
        <v>340</v>
      </c>
      <c r="N4855" s="47">
        <v>2</v>
      </c>
      <c r="O4855" s="47">
        <f t="shared" si="1016"/>
        <v>29.7</v>
      </c>
      <c r="P4855" s="52">
        <v>9</v>
      </c>
      <c r="Q4855" s="52">
        <f t="shared" si="1017"/>
        <v>26.729999999999997</v>
      </c>
      <c r="R4855" s="21">
        <v>8.1</v>
      </c>
      <c r="S4855" s="21">
        <f t="shared" si="1018"/>
        <v>29.7</v>
      </c>
      <c r="T4855" s="21">
        <v>9</v>
      </c>
      <c r="U4855" s="21" t="s">
        <v>43</v>
      </c>
      <c r="V4855" s="21" t="s">
        <v>43</v>
      </c>
      <c r="W4855" s="53">
        <v>27.845549999999999</v>
      </c>
      <c r="X4855" s="53">
        <v>-115.18470000000001</v>
      </c>
      <c r="Y4855" s="22">
        <f t="shared" si="1019"/>
        <v>55.400000000000006</v>
      </c>
      <c r="Z4855" s="23">
        <v>13</v>
      </c>
      <c r="AA4855" s="21">
        <v>4</v>
      </c>
      <c r="AB4855" s="54" t="s">
        <v>46</v>
      </c>
      <c r="AC4855" s="21">
        <v>3</v>
      </c>
      <c r="AD4855" s="51">
        <v>18</v>
      </c>
      <c r="AE4855" s="51">
        <v>1</v>
      </c>
      <c r="AF4855" s="21">
        <v>36</v>
      </c>
      <c r="AG4855" s="54">
        <v>90</v>
      </c>
      <c r="AH4855" t="s">
        <v>250</v>
      </c>
      <c r="AI4855" s="70">
        <f t="shared" si="1033"/>
        <v>14.698500000000001</v>
      </c>
      <c r="AJ4855" s="74">
        <f t="shared" si="1034"/>
        <v>428.83019204754055</v>
      </c>
      <c r="AK4855" s="74">
        <f t="shared" si="1035"/>
        <v>0.50495849932360548</v>
      </c>
      <c r="AL4855" s="73">
        <f t="shared" si="1036"/>
        <v>0.50495849932360548</v>
      </c>
    </row>
    <row r="4856" spans="1:38" hidden="1">
      <c r="A4856" s="47" t="s">
        <v>342</v>
      </c>
      <c r="B4856" s="54" t="s">
        <v>328</v>
      </c>
      <c r="C4856" s="57">
        <v>40393</v>
      </c>
      <c r="D4856" s="49">
        <v>2010</v>
      </c>
      <c r="E4856" s="55">
        <v>0.43958333333333338</v>
      </c>
      <c r="F4856" s="55">
        <v>0.46527777777777773</v>
      </c>
      <c r="G4856" s="55">
        <f t="shared" si="1015"/>
        <v>2.5694444444444353E-2</v>
      </c>
      <c r="H4856" s="21">
        <v>2</v>
      </c>
      <c r="I4856" s="56">
        <v>2</v>
      </c>
      <c r="J4856" s="56">
        <v>2</v>
      </c>
      <c r="K4856" s="56">
        <v>2</v>
      </c>
      <c r="L4856" s="47" t="s">
        <v>339</v>
      </c>
      <c r="M4856" s="47" t="s">
        <v>340</v>
      </c>
      <c r="N4856" s="47">
        <v>2</v>
      </c>
      <c r="O4856" s="47">
        <f t="shared" si="1016"/>
        <v>29.7</v>
      </c>
      <c r="P4856" s="52">
        <v>9</v>
      </c>
      <c r="Q4856" s="52">
        <f t="shared" si="1017"/>
        <v>26.729999999999997</v>
      </c>
      <c r="R4856" s="21">
        <v>8.1</v>
      </c>
      <c r="S4856" s="21">
        <f t="shared" si="1018"/>
        <v>29.7</v>
      </c>
      <c r="T4856" s="21">
        <v>9</v>
      </c>
      <c r="U4856" s="21" t="s">
        <v>43</v>
      </c>
      <c r="V4856" s="21" t="s">
        <v>43</v>
      </c>
      <c r="W4856" s="53">
        <v>27.845549999999999</v>
      </c>
      <c r="X4856" s="53">
        <v>-115.18470000000001</v>
      </c>
      <c r="Y4856" s="22">
        <f t="shared" si="1019"/>
        <v>55.400000000000006</v>
      </c>
      <c r="Z4856" s="23">
        <v>13</v>
      </c>
      <c r="AA4856" s="21">
        <v>4</v>
      </c>
      <c r="AB4856" s="54" t="s">
        <v>46</v>
      </c>
      <c r="AC4856" s="21">
        <v>3</v>
      </c>
      <c r="AD4856" s="51">
        <v>19</v>
      </c>
      <c r="AE4856" s="51">
        <v>1</v>
      </c>
      <c r="AF4856" s="21">
        <v>36</v>
      </c>
      <c r="AG4856" s="54">
        <v>90</v>
      </c>
      <c r="AH4856" t="s">
        <v>250</v>
      </c>
      <c r="AI4856" s="70">
        <f t="shared" si="1033"/>
        <v>15.4465</v>
      </c>
      <c r="AJ4856" s="74">
        <f t="shared" si="1034"/>
        <v>506.66058069508574</v>
      </c>
      <c r="AK4856" s="74">
        <f t="shared" si="1035"/>
        <v>0.70731750980722297</v>
      </c>
      <c r="AL4856" s="73">
        <f t="shared" si="1036"/>
        <v>0.70731750980722297</v>
      </c>
    </row>
    <row r="4857" spans="1:38" hidden="1">
      <c r="A4857" s="47" t="s">
        <v>343</v>
      </c>
      <c r="B4857" s="54" t="s">
        <v>328</v>
      </c>
      <c r="C4857" s="57">
        <v>40393</v>
      </c>
      <c r="D4857" s="49">
        <v>2010</v>
      </c>
      <c r="E4857" s="55">
        <v>0.43958333333333338</v>
      </c>
      <c r="F4857" s="55">
        <v>0.46527777777777773</v>
      </c>
      <c r="G4857" s="55">
        <f t="shared" si="1015"/>
        <v>2.5694444444444353E-2</v>
      </c>
      <c r="H4857" s="21">
        <v>2</v>
      </c>
      <c r="I4857" s="56">
        <v>2</v>
      </c>
      <c r="J4857" s="56">
        <v>2</v>
      </c>
      <c r="K4857" s="56">
        <v>2</v>
      </c>
      <c r="L4857" s="47" t="s">
        <v>339</v>
      </c>
      <c r="M4857" s="47" t="s">
        <v>340</v>
      </c>
      <c r="N4857" s="47">
        <v>2</v>
      </c>
      <c r="O4857" s="47">
        <f t="shared" si="1016"/>
        <v>29.7</v>
      </c>
      <c r="P4857" s="52">
        <v>9</v>
      </c>
      <c r="Q4857" s="52">
        <f t="shared" si="1017"/>
        <v>26.729999999999997</v>
      </c>
      <c r="R4857" s="21">
        <v>8.1</v>
      </c>
      <c r="S4857" s="21">
        <f t="shared" si="1018"/>
        <v>29.7</v>
      </c>
      <c r="T4857" s="21">
        <v>9</v>
      </c>
      <c r="U4857" s="21" t="s">
        <v>43</v>
      </c>
      <c r="V4857" s="21" t="s">
        <v>43</v>
      </c>
      <c r="W4857" s="53">
        <v>27.845549999999999</v>
      </c>
      <c r="X4857" s="53">
        <v>-115.18470000000001</v>
      </c>
      <c r="Y4857" s="22">
        <f t="shared" si="1019"/>
        <v>55.400000000000006</v>
      </c>
      <c r="Z4857" s="23">
        <v>13</v>
      </c>
      <c r="AA4857" s="21">
        <v>4</v>
      </c>
      <c r="AB4857" s="54" t="s">
        <v>44</v>
      </c>
      <c r="AC4857" s="21">
        <v>1</v>
      </c>
      <c r="AD4857" s="51">
        <v>15</v>
      </c>
      <c r="AE4857" s="51">
        <v>1</v>
      </c>
      <c r="AF4857" s="21">
        <v>2</v>
      </c>
      <c r="AG4857" s="54">
        <v>180</v>
      </c>
      <c r="AH4857" t="s">
        <v>250</v>
      </c>
      <c r="AI4857" s="70">
        <f t="shared" ref="AI4857:AI4878" si="1037">(0.709*AD4857)+1.157</f>
        <v>11.792</v>
      </c>
      <c r="AJ4857" s="71" t="s">
        <v>369</v>
      </c>
      <c r="AK4857" s="72">
        <f t="shared" ref="AK4857:AK4878" si="1038">((POWER(AI4857*10,2.19))*0.037)/1000</f>
        <v>1.2734394051640829</v>
      </c>
      <c r="AL4857" s="73">
        <f t="shared" ref="AL4857:AL4878" si="1039">((POWER(AI4857*10,2.19))*0.037)/1000</f>
        <v>1.2734394051640829</v>
      </c>
    </row>
    <row r="4858" spans="1:38" hidden="1">
      <c r="A4858" s="47" t="s">
        <v>343</v>
      </c>
      <c r="B4858" s="54" t="s">
        <v>328</v>
      </c>
      <c r="C4858" s="57">
        <v>40393</v>
      </c>
      <c r="D4858" s="49">
        <v>2010</v>
      </c>
      <c r="E4858" s="55">
        <v>0.43958333333333338</v>
      </c>
      <c r="F4858" s="55">
        <v>0.46527777777777773</v>
      </c>
      <c r="G4858" s="55">
        <f t="shared" si="1015"/>
        <v>2.5694444444444353E-2</v>
      </c>
      <c r="H4858" s="21">
        <v>2</v>
      </c>
      <c r="I4858" s="56">
        <v>2</v>
      </c>
      <c r="J4858" s="56">
        <v>2</v>
      </c>
      <c r="K4858" s="56">
        <v>2</v>
      </c>
      <c r="L4858" s="47" t="s">
        <v>339</v>
      </c>
      <c r="M4858" s="47" t="s">
        <v>340</v>
      </c>
      <c r="N4858" s="47">
        <v>2</v>
      </c>
      <c r="O4858" s="47">
        <f t="shared" si="1016"/>
        <v>29.7</v>
      </c>
      <c r="P4858" s="52">
        <v>9</v>
      </c>
      <c r="Q4858" s="52">
        <f t="shared" si="1017"/>
        <v>26.729999999999997</v>
      </c>
      <c r="R4858" s="21">
        <v>8.1</v>
      </c>
      <c r="S4858" s="21">
        <f t="shared" si="1018"/>
        <v>29.7</v>
      </c>
      <c r="T4858" s="21">
        <v>9</v>
      </c>
      <c r="U4858" s="21" t="s">
        <v>43</v>
      </c>
      <c r="V4858" s="21" t="s">
        <v>43</v>
      </c>
      <c r="W4858" s="53">
        <v>27.845549999999999</v>
      </c>
      <c r="X4858" s="53">
        <v>-115.18470000000001</v>
      </c>
      <c r="Y4858" s="22">
        <f t="shared" si="1019"/>
        <v>55.400000000000006</v>
      </c>
      <c r="Z4858" s="23">
        <v>13</v>
      </c>
      <c r="AA4858" s="21">
        <v>4</v>
      </c>
      <c r="AB4858" s="54" t="s">
        <v>44</v>
      </c>
      <c r="AC4858" s="21">
        <v>2</v>
      </c>
      <c r="AD4858" s="51">
        <v>17</v>
      </c>
      <c r="AE4858" s="51">
        <v>1</v>
      </c>
      <c r="AF4858" s="21">
        <v>5</v>
      </c>
      <c r="AG4858" s="54">
        <v>180</v>
      </c>
      <c r="AH4858" t="s">
        <v>250</v>
      </c>
      <c r="AI4858" s="70">
        <f t="shared" si="1037"/>
        <v>13.209999999999999</v>
      </c>
      <c r="AJ4858" s="71" t="s">
        <v>369</v>
      </c>
      <c r="AK4858" s="72">
        <f t="shared" si="1038"/>
        <v>1.6329725885917237</v>
      </c>
      <c r="AL4858" s="73">
        <f t="shared" si="1039"/>
        <v>1.6329725885917237</v>
      </c>
    </row>
    <row r="4859" spans="1:38" hidden="1">
      <c r="A4859" s="47" t="s">
        <v>343</v>
      </c>
      <c r="B4859" s="54" t="s">
        <v>328</v>
      </c>
      <c r="C4859" s="57">
        <v>40393</v>
      </c>
      <c r="D4859" s="49">
        <v>2010</v>
      </c>
      <c r="E4859" s="55">
        <v>0.43958333333333338</v>
      </c>
      <c r="F4859" s="55">
        <v>0.46527777777777773</v>
      </c>
      <c r="G4859" s="55">
        <f t="shared" si="1015"/>
        <v>2.5694444444444353E-2</v>
      </c>
      <c r="H4859" s="21">
        <v>2</v>
      </c>
      <c r="I4859" s="56">
        <v>2</v>
      </c>
      <c r="J4859" s="56">
        <v>2</v>
      </c>
      <c r="K4859" s="56">
        <v>2</v>
      </c>
      <c r="L4859" s="47" t="s">
        <v>339</v>
      </c>
      <c r="M4859" s="47" t="s">
        <v>340</v>
      </c>
      <c r="N4859" s="47">
        <v>2</v>
      </c>
      <c r="O4859" s="47">
        <f t="shared" si="1016"/>
        <v>29.7</v>
      </c>
      <c r="P4859" s="52">
        <v>9</v>
      </c>
      <c r="Q4859" s="52">
        <f t="shared" si="1017"/>
        <v>26.729999999999997</v>
      </c>
      <c r="R4859" s="21">
        <v>8.1</v>
      </c>
      <c r="S4859" s="21">
        <f t="shared" si="1018"/>
        <v>29.7</v>
      </c>
      <c r="T4859" s="21">
        <v>9</v>
      </c>
      <c r="U4859" s="21" t="s">
        <v>43</v>
      </c>
      <c r="V4859" s="21" t="s">
        <v>43</v>
      </c>
      <c r="W4859" s="53">
        <v>27.845549999999999</v>
      </c>
      <c r="X4859" s="53">
        <v>-115.18470000000001</v>
      </c>
      <c r="Y4859" s="22">
        <f t="shared" si="1019"/>
        <v>55.400000000000006</v>
      </c>
      <c r="Z4859" s="23">
        <v>13</v>
      </c>
      <c r="AA4859" s="21">
        <v>4</v>
      </c>
      <c r="AB4859" s="54" t="s">
        <v>44</v>
      </c>
      <c r="AC4859" s="21">
        <v>3</v>
      </c>
      <c r="AD4859" s="51">
        <v>11</v>
      </c>
      <c r="AE4859" s="51">
        <v>1</v>
      </c>
      <c r="AF4859" s="21">
        <v>7</v>
      </c>
      <c r="AG4859" s="54">
        <v>180</v>
      </c>
      <c r="AH4859" t="s">
        <v>250</v>
      </c>
      <c r="AI4859" s="70">
        <f t="shared" si="1037"/>
        <v>8.9559999999999995</v>
      </c>
      <c r="AJ4859" s="71" t="s">
        <v>369</v>
      </c>
      <c r="AK4859" s="72">
        <f t="shared" si="1038"/>
        <v>0.69715856935839871</v>
      </c>
      <c r="AL4859" s="73">
        <f t="shared" si="1039"/>
        <v>0.69715856935839871</v>
      </c>
    </row>
    <row r="4860" spans="1:38" hidden="1">
      <c r="A4860" s="47" t="s">
        <v>343</v>
      </c>
      <c r="B4860" s="54" t="s">
        <v>328</v>
      </c>
      <c r="C4860" s="57">
        <v>40393</v>
      </c>
      <c r="D4860" s="49">
        <v>2010</v>
      </c>
      <c r="E4860" s="55">
        <v>0.43958333333333338</v>
      </c>
      <c r="F4860" s="55">
        <v>0.46527777777777773</v>
      </c>
      <c r="G4860" s="55">
        <f t="shared" si="1015"/>
        <v>2.5694444444444353E-2</v>
      </c>
      <c r="H4860" s="21">
        <v>2</v>
      </c>
      <c r="I4860" s="56">
        <v>2</v>
      </c>
      <c r="J4860" s="56">
        <v>2</v>
      </c>
      <c r="K4860" s="56">
        <v>2</v>
      </c>
      <c r="L4860" s="47" t="s">
        <v>339</v>
      </c>
      <c r="M4860" s="47" t="s">
        <v>340</v>
      </c>
      <c r="N4860" s="47">
        <v>2</v>
      </c>
      <c r="O4860" s="47">
        <f t="shared" si="1016"/>
        <v>29.7</v>
      </c>
      <c r="P4860" s="52">
        <v>9</v>
      </c>
      <c r="Q4860" s="52">
        <f t="shared" si="1017"/>
        <v>26.729999999999997</v>
      </c>
      <c r="R4860" s="21">
        <v>8.1</v>
      </c>
      <c r="S4860" s="21">
        <f t="shared" si="1018"/>
        <v>29.7</v>
      </c>
      <c r="T4860" s="21">
        <v>9</v>
      </c>
      <c r="U4860" s="21" t="s">
        <v>43</v>
      </c>
      <c r="V4860" s="21" t="s">
        <v>43</v>
      </c>
      <c r="W4860" s="53">
        <v>27.845549999999999</v>
      </c>
      <c r="X4860" s="53">
        <v>-115.18470000000001</v>
      </c>
      <c r="Y4860" s="22">
        <f t="shared" si="1019"/>
        <v>55.400000000000006</v>
      </c>
      <c r="Z4860" s="23">
        <v>13</v>
      </c>
      <c r="AA4860" s="21">
        <v>4</v>
      </c>
      <c r="AB4860" s="54" t="s">
        <v>44</v>
      </c>
      <c r="AC4860" s="21">
        <v>3</v>
      </c>
      <c r="AD4860" s="51">
        <v>13</v>
      </c>
      <c r="AE4860" s="51">
        <v>1</v>
      </c>
      <c r="AF4860" s="21">
        <v>7</v>
      </c>
      <c r="AG4860" s="54">
        <v>180</v>
      </c>
      <c r="AH4860" t="s">
        <v>250</v>
      </c>
      <c r="AI4860" s="70">
        <f t="shared" si="1037"/>
        <v>10.373999999999999</v>
      </c>
      <c r="AJ4860" s="71" t="s">
        <v>369</v>
      </c>
      <c r="AK4860" s="72">
        <f t="shared" si="1038"/>
        <v>0.96188687250685145</v>
      </c>
      <c r="AL4860" s="73">
        <f t="shared" si="1039"/>
        <v>0.96188687250685145</v>
      </c>
    </row>
    <row r="4861" spans="1:38" hidden="1">
      <c r="A4861" s="47" t="s">
        <v>343</v>
      </c>
      <c r="B4861" s="54" t="s">
        <v>328</v>
      </c>
      <c r="C4861" s="57">
        <v>40393</v>
      </c>
      <c r="D4861" s="49">
        <v>2010</v>
      </c>
      <c r="E4861" s="55">
        <v>0.43958333333333338</v>
      </c>
      <c r="F4861" s="55">
        <v>0.46527777777777773</v>
      </c>
      <c r="G4861" s="55">
        <f t="shared" ref="G4861:G4867" si="1040">F4861-E4861</f>
        <v>2.5694444444444353E-2</v>
      </c>
      <c r="H4861" s="21">
        <v>2</v>
      </c>
      <c r="I4861" s="56">
        <v>2</v>
      </c>
      <c r="J4861" s="56">
        <v>2</v>
      </c>
      <c r="K4861" s="56">
        <v>2</v>
      </c>
      <c r="L4861" s="47" t="s">
        <v>339</v>
      </c>
      <c r="M4861" s="47" t="s">
        <v>340</v>
      </c>
      <c r="N4861" s="47">
        <v>2</v>
      </c>
      <c r="O4861" s="47">
        <f t="shared" ref="O4861:O4916" si="1041">P4861*3.3</f>
        <v>29.7</v>
      </c>
      <c r="P4861" s="52">
        <v>9</v>
      </c>
      <c r="Q4861" s="52">
        <f t="shared" ref="Q4861:Q4916" si="1042">R4861*3.3</f>
        <v>26.729999999999997</v>
      </c>
      <c r="R4861" s="21">
        <v>8.1</v>
      </c>
      <c r="S4861" s="21">
        <f t="shared" ref="S4861:S4916" si="1043">T4861*3.3</f>
        <v>29.7</v>
      </c>
      <c r="T4861" s="21">
        <v>9</v>
      </c>
      <c r="U4861" s="21" t="s">
        <v>43</v>
      </c>
      <c r="V4861" s="21" t="s">
        <v>43</v>
      </c>
      <c r="W4861" s="53">
        <v>27.845549999999999</v>
      </c>
      <c r="X4861" s="53">
        <v>-115.18470000000001</v>
      </c>
      <c r="Y4861" s="22">
        <f t="shared" ref="Y4861:Y4892" si="1044">(Z4861*1.8)+32</f>
        <v>55.400000000000006</v>
      </c>
      <c r="Z4861" s="23">
        <v>13</v>
      </c>
      <c r="AA4861" s="21">
        <v>4</v>
      </c>
      <c r="AB4861" s="54" t="s">
        <v>44</v>
      </c>
      <c r="AC4861" s="21">
        <v>4</v>
      </c>
      <c r="AD4861" s="51">
        <v>15</v>
      </c>
      <c r="AE4861" s="51">
        <v>1</v>
      </c>
      <c r="AF4861" s="21">
        <v>10</v>
      </c>
      <c r="AG4861" s="54">
        <v>180</v>
      </c>
      <c r="AH4861" t="s">
        <v>250</v>
      </c>
      <c r="AI4861" s="70">
        <f t="shared" si="1037"/>
        <v>11.792</v>
      </c>
      <c r="AJ4861" s="71" t="s">
        <v>369</v>
      </c>
      <c r="AK4861" s="72">
        <f t="shared" si="1038"/>
        <v>1.2734394051640829</v>
      </c>
      <c r="AL4861" s="73">
        <f t="shared" si="1039"/>
        <v>1.2734394051640829</v>
      </c>
    </row>
    <row r="4862" spans="1:38" hidden="1">
      <c r="A4862" s="47" t="s">
        <v>343</v>
      </c>
      <c r="B4862" s="54" t="s">
        <v>328</v>
      </c>
      <c r="C4862" s="57">
        <v>40393</v>
      </c>
      <c r="D4862" s="49">
        <v>2010</v>
      </c>
      <c r="E4862" s="55">
        <v>0.43958333333333338</v>
      </c>
      <c r="F4862" s="55">
        <v>0.46527777777777773</v>
      </c>
      <c r="G4862" s="55">
        <f t="shared" si="1040"/>
        <v>2.5694444444444353E-2</v>
      </c>
      <c r="H4862" s="21">
        <v>2</v>
      </c>
      <c r="I4862" s="56">
        <v>2</v>
      </c>
      <c r="J4862" s="56">
        <v>2</v>
      </c>
      <c r="K4862" s="56">
        <v>2</v>
      </c>
      <c r="L4862" s="47" t="s">
        <v>339</v>
      </c>
      <c r="M4862" s="47" t="s">
        <v>340</v>
      </c>
      <c r="N4862" s="47">
        <v>2</v>
      </c>
      <c r="O4862" s="47">
        <f t="shared" si="1041"/>
        <v>29.7</v>
      </c>
      <c r="P4862" s="52">
        <v>9</v>
      </c>
      <c r="Q4862" s="52">
        <f t="shared" si="1042"/>
        <v>26.729999999999997</v>
      </c>
      <c r="R4862" s="21">
        <v>8.1</v>
      </c>
      <c r="S4862" s="21">
        <f t="shared" si="1043"/>
        <v>29.7</v>
      </c>
      <c r="T4862" s="21">
        <v>9</v>
      </c>
      <c r="U4862" s="21" t="s">
        <v>43</v>
      </c>
      <c r="V4862" s="21" t="s">
        <v>43</v>
      </c>
      <c r="W4862" s="53">
        <v>27.845549999999999</v>
      </c>
      <c r="X4862" s="53">
        <v>-115.18470000000001</v>
      </c>
      <c r="Y4862" s="22">
        <f t="shared" si="1044"/>
        <v>55.400000000000006</v>
      </c>
      <c r="Z4862" s="23">
        <v>13</v>
      </c>
      <c r="AA4862" s="21">
        <v>4</v>
      </c>
      <c r="AB4862" s="54" t="s">
        <v>44</v>
      </c>
      <c r="AC4862" s="21">
        <v>5</v>
      </c>
      <c r="AD4862" s="51">
        <v>9</v>
      </c>
      <c r="AE4862" s="51">
        <v>1</v>
      </c>
      <c r="AF4862" s="21">
        <v>11</v>
      </c>
      <c r="AG4862" s="54">
        <v>180</v>
      </c>
      <c r="AH4862" t="s">
        <v>250</v>
      </c>
      <c r="AI4862" s="70">
        <f t="shared" si="1037"/>
        <v>7.5379999999999994</v>
      </c>
      <c r="AJ4862" s="71" t="s">
        <v>369</v>
      </c>
      <c r="AK4862" s="72">
        <f t="shared" si="1038"/>
        <v>0.47796121404284658</v>
      </c>
      <c r="AL4862" s="73">
        <f t="shared" si="1039"/>
        <v>0.47796121404284658</v>
      </c>
    </row>
    <row r="4863" spans="1:38" hidden="1">
      <c r="A4863" s="47" t="s">
        <v>343</v>
      </c>
      <c r="B4863" s="54" t="s">
        <v>328</v>
      </c>
      <c r="C4863" s="57">
        <v>40393</v>
      </c>
      <c r="D4863" s="49">
        <v>2010</v>
      </c>
      <c r="E4863" s="55">
        <v>0.43958333333333338</v>
      </c>
      <c r="F4863" s="55">
        <v>0.46527777777777773</v>
      </c>
      <c r="G4863" s="55">
        <f t="shared" si="1040"/>
        <v>2.5694444444444353E-2</v>
      </c>
      <c r="H4863" s="21">
        <v>2</v>
      </c>
      <c r="I4863" s="56">
        <v>2</v>
      </c>
      <c r="J4863" s="56">
        <v>2</v>
      </c>
      <c r="K4863" s="56">
        <v>2</v>
      </c>
      <c r="L4863" s="47" t="s">
        <v>339</v>
      </c>
      <c r="M4863" s="47" t="s">
        <v>340</v>
      </c>
      <c r="N4863" s="47">
        <v>2</v>
      </c>
      <c r="O4863" s="47">
        <f t="shared" si="1041"/>
        <v>29.7</v>
      </c>
      <c r="P4863" s="52">
        <v>9</v>
      </c>
      <c r="Q4863" s="52">
        <f t="shared" si="1042"/>
        <v>26.729999999999997</v>
      </c>
      <c r="R4863" s="21">
        <v>8.1</v>
      </c>
      <c r="S4863" s="21">
        <f t="shared" si="1043"/>
        <v>29.7</v>
      </c>
      <c r="T4863" s="21">
        <v>9</v>
      </c>
      <c r="U4863" s="21" t="s">
        <v>43</v>
      </c>
      <c r="V4863" s="21" t="s">
        <v>43</v>
      </c>
      <c r="W4863" s="53">
        <v>27.845549999999999</v>
      </c>
      <c r="X4863" s="53">
        <v>-115.18470000000001</v>
      </c>
      <c r="Y4863" s="22">
        <f t="shared" si="1044"/>
        <v>55.400000000000006</v>
      </c>
      <c r="Z4863" s="23">
        <v>13</v>
      </c>
      <c r="AA4863" s="21">
        <v>4</v>
      </c>
      <c r="AB4863" s="54" t="s">
        <v>44</v>
      </c>
      <c r="AC4863" s="21">
        <v>6</v>
      </c>
      <c r="AD4863" s="51">
        <v>15</v>
      </c>
      <c r="AE4863" s="51">
        <v>1</v>
      </c>
      <c r="AF4863" s="21">
        <v>23</v>
      </c>
      <c r="AG4863" s="54">
        <v>180</v>
      </c>
      <c r="AH4863" t="s">
        <v>250</v>
      </c>
      <c r="AI4863" s="70">
        <f t="shared" si="1037"/>
        <v>11.792</v>
      </c>
      <c r="AJ4863" s="71" t="s">
        <v>369</v>
      </c>
      <c r="AK4863" s="72">
        <f t="shared" si="1038"/>
        <v>1.2734394051640829</v>
      </c>
      <c r="AL4863" s="73">
        <f t="shared" si="1039"/>
        <v>1.2734394051640829</v>
      </c>
    </row>
    <row r="4864" spans="1:38" hidden="1">
      <c r="A4864" s="47" t="s">
        <v>343</v>
      </c>
      <c r="B4864" s="54" t="s">
        <v>328</v>
      </c>
      <c r="C4864" s="57">
        <v>40393</v>
      </c>
      <c r="D4864" s="49">
        <v>2010</v>
      </c>
      <c r="E4864" s="55">
        <v>0.43958333333333338</v>
      </c>
      <c r="F4864" s="55">
        <v>0.46527777777777773</v>
      </c>
      <c r="G4864" s="55">
        <f t="shared" si="1040"/>
        <v>2.5694444444444353E-2</v>
      </c>
      <c r="H4864" s="21">
        <v>2</v>
      </c>
      <c r="I4864" s="56">
        <v>2</v>
      </c>
      <c r="J4864" s="56">
        <v>2</v>
      </c>
      <c r="K4864" s="56">
        <v>2</v>
      </c>
      <c r="L4864" s="47" t="s">
        <v>339</v>
      </c>
      <c r="M4864" s="47" t="s">
        <v>340</v>
      </c>
      <c r="N4864" s="47">
        <v>2</v>
      </c>
      <c r="O4864" s="47">
        <f t="shared" si="1041"/>
        <v>29.7</v>
      </c>
      <c r="P4864" s="52">
        <v>9</v>
      </c>
      <c r="Q4864" s="52">
        <f t="shared" si="1042"/>
        <v>26.729999999999997</v>
      </c>
      <c r="R4864" s="21">
        <v>8.1</v>
      </c>
      <c r="S4864" s="21">
        <f t="shared" si="1043"/>
        <v>29.7</v>
      </c>
      <c r="T4864" s="21">
        <v>9</v>
      </c>
      <c r="U4864" s="21" t="s">
        <v>43</v>
      </c>
      <c r="V4864" s="21" t="s">
        <v>43</v>
      </c>
      <c r="W4864" s="53">
        <v>27.845549999999999</v>
      </c>
      <c r="X4864" s="53">
        <v>-115.18470000000001</v>
      </c>
      <c r="Y4864" s="22">
        <f t="shared" si="1044"/>
        <v>55.400000000000006</v>
      </c>
      <c r="Z4864" s="23">
        <v>13</v>
      </c>
      <c r="AA4864" s="21">
        <v>4</v>
      </c>
      <c r="AB4864" s="54" t="s">
        <v>44</v>
      </c>
      <c r="AC4864" s="21">
        <v>7</v>
      </c>
      <c r="AD4864" s="51">
        <v>8</v>
      </c>
      <c r="AE4864" s="51">
        <v>1</v>
      </c>
      <c r="AF4864" s="21">
        <v>24</v>
      </c>
      <c r="AG4864" s="54">
        <v>180</v>
      </c>
      <c r="AH4864" t="s">
        <v>250</v>
      </c>
      <c r="AI4864" s="70">
        <f t="shared" si="1037"/>
        <v>6.8289999999999997</v>
      </c>
      <c r="AJ4864" s="71" t="s">
        <v>369</v>
      </c>
      <c r="AK4864" s="72">
        <f t="shared" si="1038"/>
        <v>0.38498499317927082</v>
      </c>
      <c r="AL4864" s="73">
        <f t="shared" si="1039"/>
        <v>0.38498499317927082</v>
      </c>
    </row>
    <row r="4865" spans="1:38" hidden="1">
      <c r="A4865" s="47" t="s">
        <v>343</v>
      </c>
      <c r="B4865" s="54" t="s">
        <v>328</v>
      </c>
      <c r="C4865" s="57">
        <v>40393</v>
      </c>
      <c r="D4865" s="49">
        <v>2010</v>
      </c>
      <c r="E4865" s="55">
        <v>0.43958333333333338</v>
      </c>
      <c r="F4865" s="55">
        <v>0.46527777777777773</v>
      </c>
      <c r="G4865" s="55">
        <f t="shared" si="1040"/>
        <v>2.5694444444444353E-2</v>
      </c>
      <c r="H4865" s="21">
        <v>2</v>
      </c>
      <c r="I4865" s="56">
        <v>2</v>
      </c>
      <c r="J4865" s="56">
        <v>2</v>
      </c>
      <c r="K4865" s="56">
        <v>2</v>
      </c>
      <c r="L4865" s="47" t="s">
        <v>339</v>
      </c>
      <c r="M4865" s="47" t="s">
        <v>340</v>
      </c>
      <c r="N4865" s="47">
        <v>2</v>
      </c>
      <c r="O4865" s="47">
        <f t="shared" si="1041"/>
        <v>29.7</v>
      </c>
      <c r="P4865" s="52">
        <v>9</v>
      </c>
      <c r="Q4865" s="52">
        <f t="shared" si="1042"/>
        <v>26.729999999999997</v>
      </c>
      <c r="R4865" s="21">
        <v>8.1</v>
      </c>
      <c r="S4865" s="21">
        <f t="shared" si="1043"/>
        <v>29.7</v>
      </c>
      <c r="T4865" s="21">
        <v>9</v>
      </c>
      <c r="U4865" s="21" t="s">
        <v>43</v>
      </c>
      <c r="V4865" s="21" t="s">
        <v>43</v>
      </c>
      <c r="W4865" s="53">
        <v>27.845549999999999</v>
      </c>
      <c r="X4865" s="53">
        <v>-115.18470000000001</v>
      </c>
      <c r="Y4865" s="22">
        <f t="shared" si="1044"/>
        <v>55.400000000000006</v>
      </c>
      <c r="Z4865" s="23">
        <v>13</v>
      </c>
      <c r="AA4865" s="21">
        <v>4</v>
      </c>
      <c r="AB4865" s="54" t="s">
        <v>44</v>
      </c>
      <c r="AC4865" s="21">
        <v>8</v>
      </c>
      <c r="AD4865" s="51">
        <v>17</v>
      </c>
      <c r="AE4865" s="51">
        <v>1</v>
      </c>
      <c r="AF4865" s="21">
        <v>25</v>
      </c>
      <c r="AG4865" s="54">
        <v>180</v>
      </c>
      <c r="AH4865" t="s">
        <v>250</v>
      </c>
      <c r="AI4865" s="70">
        <f t="shared" si="1037"/>
        <v>13.209999999999999</v>
      </c>
      <c r="AJ4865" s="71" t="s">
        <v>369</v>
      </c>
      <c r="AK4865" s="72">
        <f t="shared" si="1038"/>
        <v>1.6329725885917237</v>
      </c>
      <c r="AL4865" s="73">
        <f t="shared" si="1039"/>
        <v>1.6329725885917237</v>
      </c>
    </row>
    <row r="4866" spans="1:38" hidden="1">
      <c r="A4866" s="47" t="s">
        <v>343</v>
      </c>
      <c r="B4866" s="54" t="s">
        <v>328</v>
      </c>
      <c r="C4866" s="57">
        <v>40393</v>
      </c>
      <c r="D4866" s="49">
        <v>2010</v>
      </c>
      <c r="E4866" s="55">
        <v>0.43958333333333338</v>
      </c>
      <c r="F4866" s="55">
        <v>0.46527777777777773</v>
      </c>
      <c r="G4866" s="55">
        <f t="shared" si="1040"/>
        <v>2.5694444444444353E-2</v>
      </c>
      <c r="H4866" s="21">
        <v>2</v>
      </c>
      <c r="I4866" s="56">
        <v>2</v>
      </c>
      <c r="J4866" s="56">
        <v>2</v>
      </c>
      <c r="K4866" s="56">
        <v>2</v>
      </c>
      <c r="L4866" s="47" t="s">
        <v>339</v>
      </c>
      <c r="M4866" s="47" t="s">
        <v>340</v>
      </c>
      <c r="N4866" s="47">
        <v>2</v>
      </c>
      <c r="O4866" s="47">
        <f t="shared" si="1041"/>
        <v>29.7</v>
      </c>
      <c r="P4866" s="52">
        <v>9</v>
      </c>
      <c r="Q4866" s="52">
        <f t="shared" si="1042"/>
        <v>26.729999999999997</v>
      </c>
      <c r="R4866" s="21">
        <v>8.1</v>
      </c>
      <c r="S4866" s="21">
        <f t="shared" si="1043"/>
        <v>29.7</v>
      </c>
      <c r="T4866" s="21">
        <v>9</v>
      </c>
      <c r="U4866" s="21" t="s">
        <v>43</v>
      </c>
      <c r="V4866" s="21" t="s">
        <v>43</v>
      </c>
      <c r="W4866" s="53">
        <v>27.845549999999999</v>
      </c>
      <c r="X4866" s="53">
        <v>-115.18470000000001</v>
      </c>
      <c r="Y4866" s="22">
        <f t="shared" si="1044"/>
        <v>55.400000000000006</v>
      </c>
      <c r="Z4866" s="23">
        <v>13</v>
      </c>
      <c r="AA4866" s="21">
        <v>4</v>
      </c>
      <c r="AB4866" s="54" t="s">
        <v>44</v>
      </c>
      <c r="AC4866" s="21">
        <v>9</v>
      </c>
      <c r="AD4866" s="51">
        <v>13</v>
      </c>
      <c r="AE4866" s="51">
        <v>1</v>
      </c>
      <c r="AF4866" s="21">
        <v>29</v>
      </c>
      <c r="AG4866" s="54">
        <v>180</v>
      </c>
      <c r="AH4866" t="s">
        <v>250</v>
      </c>
      <c r="AI4866" s="70">
        <f t="shared" si="1037"/>
        <v>10.373999999999999</v>
      </c>
      <c r="AJ4866" s="71" t="s">
        <v>369</v>
      </c>
      <c r="AK4866" s="72">
        <f t="shared" si="1038"/>
        <v>0.96188687250685145</v>
      </c>
      <c r="AL4866" s="73">
        <f t="shared" si="1039"/>
        <v>0.96188687250685145</v>
      </c>
    </row>
    <row r="4867" spans="1:38" hidden="1">
      <c r="A4867" s="47" t="s">
        <v>343</v>
      </c>
      <c r="B4867" s="54" t="s">
        <v>328</v>
      </c>
      <c r="C4867" s="57">
        <v>40393</v>
      </c>
      <c r="D4867" s="49">
        <v>2010</v>
      </c>
      <c r="E4867" s="55">
        <v>0.43958333333333338</v>
      </c>
      <c r="F4867" s="55">
        <v>0.46527777777777773</v>
      </c>
      <c r="G4867" s="55">
        <f t="shared" si="1040"/>
        <v>2.5694444444444353E-2</v>
      </c>
      <c r="H4867" s="21">
        <v>2</v>
      </c>
      <c r="I4867" s="56">
        <v>2</v>
      </c>
      <c r="J4867" s="56">
        <v>2</v>
      </c>
      <c r="K4867" s="56">
        <v>2</v>
      </c>
      <c r="L4867" s="47" t="s">
        <v>339</v>
      </c>
      <c r="M4867" s="47" t="s">
        <v>340</v>
      </c>
      <c r="N4867" s="47">
        <v>2</v>
      </c>
      <c r="O4867" s="47">
        <f t="shared" si="1041"/>
        <v>29.7</v>
      </c>
      <c r="P4867" s="52">
        <v>9</v>
      </c>
      <c r="Q4867" s="52">
        <f t="shared" si="1042"/>
        <v>26.729999999999997</v>
      </c>
      <c r="R4867" s="21">
        <v>8.1</v>
      </c>
      <c r="S4867" s="21">
        <f t="shared" si="1043"/>
        <v>29.7</v>
      </c>
      <c r="T4867" s="21">
        <v>9</v>
      </c>
      <c r="U4867" s="21" t="s">
        <v>43</v>
      </c>
      <c r="V4867" s="21" t="s">
        <v>43</v>
      </c>
      <c r="W4867" s="53">
        <v>27.845549999999999</v>
      </c>
      <c r="X4867" s="53">
        <v>-115.18470000000001</v>
      </c>
      <c r="Y4867" s="22">
        <f t="shared" si="1044"/>
        <v>55.400000000000006</v>
      </c>
      <c r="Z4867" s="23">
        <v>13</v>
      </c>
      <c r="AA4867" s="21">
        <v>4</v>
      </c>
      <c r="AB4867" s="54" t="s">
        <v>44</v>
      </c>
      <c r="AC4867" s="21">
        <v>10</v>
      </c>
      <c r="AD4867" s="51">
        <v>13</v>
      </c>
      <c r="AE4867" s="51">
        <v>1</v>
      </c>
      <c r="AF4867" s="21">
        <v>32</v>
      </c>
      <c r="AG4867" s="54">
        <v>180</v>
      </c>
      <c r="AH4867" t="s">
        <v>250</v>
      </c>
      <c r="AI4867" s="70">
        <f t="shared" si="1037"/>
        <v>10.373999999999999</v>
      </c>
      <c r="AJ4867" s="71" t="s">
        <v>369</v>
      </c>
      <c r="AK4867" s="72">
        <f t="shared" si="1038"/>
        <v>0.96188687250685145</v>
      </c>
      <c r="AL4867" s="73">
        <f t="shared" si="1039"/>
        <v>0.96188687250685145</v>
      </c>
    </row>
    <row r="4868" spans="1:38" hidden="1">
      <c r="A4868" s="47" t="s">
        <v>344</v>
      </c>
      <c r="B4868" s="54" t="s">
        <v>333</v>
      </c>
      <c r="C4868" s="57">
        <v>40393</v>
      </c>
      <c r="D4868" s="49">
        <v>2010</v>
      </c>
      <c r="E4868" s="55">
        <v>0.43611111111111112</v>
      </c>
      <c r="F4868" s="55">
        <v>0.46249999999999997</v>
      </c>
      <c r="G4868" s="55">
        <f>F4868-E4868</f>
        <v>2.6388888888888851E-2</v>
      </c>
      <c r="H4868" s="21">
        <v>2</v>
      </c>
      <c r="I4868" s="56">
        <v>2</v>
      </c>
      <c r="J4868" s="56">
        <v>3</v>
      </c>
      <c r="K4868" s="56">
        <v>3</v>
      </c>
      <c r="L4868" s="47" t="s">
        <v>339</v>
      </c>
      <c r="M4868" s="47" t="s">
        <v>340</v>
      </c>
      <c r="N4868" s="47">
        <v>2</v>
      </c>
      <c r="O4868" s="47">
        <f t="shared" si="1041"/>
        <v>30.69</v>
      </c>
      <c r="P4868" s="52">
        <v>9.3000000000000007</v>
      </c>
      <c r="Q4868" s="52">
        <f t="shared" si="1042"/>
        <v>23.099999999999998</v>
      </c>
      <c r="R4868" s="21">
        <v>7</v>
      </c>
      <c r="S4868" s="21">
        <f t="shared" si="1043"/>
        <v>30.69</v>
      </c>
      <c r="T4868" s="21">
        <v>9.3000000000000007</v>
      </c>
      <c r="U4868" s="21" t="s">
        <v>43</v>
      </c>
      <c r="V4868" s="21" t="s">
        <v>43</v>
      </c>
      <c r="W4868" s="53">
        <v>27.845549999999999</v>
      </c>
      <c r="X4868" s="53">
        <v>-115.18470000000001</v>
      </c>
      <c r="Y4868" s="22">
        <f t="shared" si="1044"/>
        <v>53.6</v>
      </c>
      <c r="Z4868" s="23">
        <v>12</v>
      </c>
      <c r="AA4868" s="21">
        <v>4</v>
      </c>
      <c r="AB4868" s="54" t="s">
        <v>44</v>
      </c>
      <c r="AC4868" s="21">
        <v>1</v>
      </c>
      <c r="AD4868" s="51">
        <v>14</v>
      </c>
      <c r="AE4868" s="51">
        <v>1</v>
      </c>
      <c r="AF4868" s="21">
        <v>2</v>
      </c>
      <c r="AG4868" s="54">
        <v>0</v>
      </c>
      <c r="AH4868" t="s">
        <v>250</v>
      </c>
      <c r="AI4868" s="70">
        <f t="shared" si="1037"/>
        <v>11.083</v>
      </c>
      <c r="AJ4868" s="71" t="s">
        <v>369</v>
      </c>
      <c r="AK4868" s="72">
        <f t="shared" si="1038"/>
        <v>1.1117350137621949</v>
      </c>
      <c r="AL4868" s="73">
        <f t="shared" si="1039"/>
        <v>1.1117350137621949</v>
      </c>
    </row>
    <row r="4869" spans="1:38" hidden="1">
      <c r="A4869" s="47" t="s">
        <v>344</v>
      </c>
      <c r="B4869" s="54" t="s">
        <v>333</v>
      </c>
      <c r="C4869" s="57">
        <v>40393</v>
      </c>
      <c r="D4869" s="49">
        <v>2010</v>
      </c>
      <c r="E4869" s="55">
        <v>0.43611111111111112</v>
      </c>
      <c r="F4869" s="55">
        <v>0.46249999999999997</v>
      </c>
      <c r="G4869" s="55">
        <f t="shared" ref="G4869:G4892" si="1045">F4869-E4869</f>
        <v>2.6388888888888851E-2</v>
      </c>
      <c r="H4869" s="21">
        <v>2</v>
      </c>
      <c r="I4869" s="56">
        <v>2</v>
      </c>
      <c r="J4869" s="56">
        <v>3</v>
      </c>
      <c r="K4869" s="56">
        <v>3</v>
      </c>
      <c r="L4869" s="47" t="s">
        <v>339</v>
      </c>
      <c r="M4869" s="47" t="s">
        <v>340</v>
      </c>
      <c r="N4869" s="47">
        <v>2</v>
      </c>
      <c r="O4869" s="47">
        <f t="shared" si="1041"/>
        <v>30.69</v>
      </c>
      <c r="P4869" s="52">
        <v>9.3000000000000007</v>
      </c>
      <c r="Q4869" s="52">
        <f t="shared" si="1042"/>
        <v>23.099999999999998</v>
      </c>
      <c r="R4869" s="21">
        <v>7</v>
      </c>
      <c r="S4869" s="21">
        <f t="shared" si="1043"/>
        <v>30.69</v>
      </c>
      <c r="T4869" s="21">
        <v>9.3000000000000007</v>
      </c>
      <c r="U4869" s="21" t="s">
        <v>43</v>
      </c>
      <c r="V4869" s="21" t="s">
        <v>43</v>
      </c>
      <c r="W4869" s="53">
        <v>27.845549999999999</v>
      </c>
      <c r="X4869" s="53">
        <v>-115.18470000000001</v>
      </c>
      <c r="Y4869" s="22">
        <f t="shared" si="1044"/>
        <v>53.6</v>
      </c>
      <c r="Z4869" s="23">
        <v>12</v>
      </c>
      <c r="AA4869" s="21">
        <v>4</v>
      </c>
      <c r="AB4869" s="54" t="s">
        <v>44</v>
      </c>
      <c r="AC4869" s="21">
        <v>2</v>
      </c>
      <c r="AD4869" s="51">
        <v>14</v>
      </c>
      <c r="AE4869" s="51">
        <v>1</v>
      </c>
      <c r="AF4869" s="21">
        <v>7</v>
      </c>
      <c r="AG4869" s="54">
        <v>0</v>
      </c>
      <c r="AH4869" t="s">
        <v>250</v>
      </c>
      <c r="AI4869" s="70">
        <f t="shared" si="1037"/>
        <v>11.083</v>
      </c>
      <c r="AJ4869" s="71" t="s">
        <v>369</v>
      </c>
      <c r="AK4869" s="72">
        <f t="shared" si="1038"/>
        <v>1.1117350137621949</v>
      </c>
      <c r="AL4869" s="73">
        <f t="shared" si="1039"/>
        <v>1.1117350137621949</v>
      </c>
    </row>
    <row r="4870" spans="1:38" hidden="1">
      <c r="A4870" s="47" t="s">
        <v>344</v>
      </c>
      <c r="B4870" s="54" t="s">
        <v>333</v>
      </c>
      <c r="C4870" s="57">
        <v>40393</v>
      </c>
      <c r="D4870" s="49">
        <v>2010</v>
      </c>
      <c r="E4870" s="55">
        <v>0.43611111111111112</v>
      </c>
      <c r="F4870" s="55">
        <v>0.46249999999999997</v>
      </c>
      <c r="G4870" s="55">
        <f t="shared" si="1045"/>
        <v>2.6388888888888851E-2</v>
      </c>
      <c r="H4870" s="21">
        <v>2</v>
      </c>
      <c r="I4870" s="56">
        <v>2</v>
      </c>
      <c r="J4870" s="56">
        <v>3</v>
      </c>
      <c r="K4870" s="56">
        <v>3</v>
      </c>
      <c r="L4870" s="47" t="s">
        <v>339</v>
      </c>
      <c r="M4870" s="47" t="s">
        <v>340</v>
      </c>
      <c r="N4870" s="47">
        <v>2</v>
      </c>
      <c r="O4870" s="47">
        <f t="shared" si="1041"/>
        <v>30.69</v>
      </c>
      <c r="P4870" s="52">
        <v>9.3000000000000007</v>
      </c>
      <c r="Q4870" s="52">
        <f t="shared" si="1042"/>
        <v>23.099999999999998</v>
      </c>
      <c r="R4870" s="21">
        <v>7</v>
      </c>
      <c r="S4870" s="21">
        <f t="shared" si="1043"/>
        <v>30.69</v>
      </c>
      <c r="T4870" s="21">
        <v>9.3000000000000007</v>
      </c>
      <c r="U4870" s="21" t="s">
        <v>43</v>
      </c>
      <c r="V4870" s="21" t="s">
        <v>43</v>
      </c>
      <c r="W4870" s="53">
        <v>27.845549999999999</v>
      </c>
      <c r="X4870" s="53">
        <v>-115.18470000000001</v>
      </c>
      <c r="Y4870" s="22">
        <f t="shared" si="1044"/>
        <v>53.6</v>
      </c>
      <c r="Z4870" s="23">
        <v>12</v>
      </c>
      <c r="AA4870" s="21">
        <v>4</v>
      </c>
      <c r="AB4870" s="54" t="s">
        <v>44</v>
      </c>
      <c r="AC4870" s="21">
        <v>3</v>
      </c>
      <c r="AD4870" s="51">
        <v>7</v>
      </c>
      <c r="AE4870" s="51">
        <v>1</v>
      </c>
      <c r="AF4870" s="21">
        <v>9</v>
      </c>
      <c r="AG4870" s="54">
        <v>0</v>
      </c>
      <c r="AH4870" t="s">
        <v>250</v>
      </c>
      <c r="AI4870" s="70">
        <f t="shared" si="1037"/>
        <v>6.12</v>
      </c>
      <c r="AJ4870" s="71" t="s">
        <v>369</v>
      </c>
      <c r="AK4870" s="72">
        <f t="shared" si="1038"/>
        <v>0.30282194081802571</v>
      </c>
      <c r="AL4870" s="73">
        <f t="shared" si="1039"/>
        <v>0.30282194081802571</v>
      </c>
    </row>
    <row r="4871" spans="1:38" hidden="1">
      <c r="A4871" s="47" t="s">
        <v>344</v>
      </c>
      <c r="B4871" s="54" t="s">
        <v>333</v>
      </c>
      <c r="C4871" s="57">
        <v>40393</v>
      </c>
      <c r="D4871" s="49">
        <v>2010</v>
      </c>
      <c r="E4871" s="55">
        <v>0.43611111111111112</v>
      </c>
      <c r="F4871" s="55">
        <v>0.46249999999999997</v>
      </c>
      <c r="G4871" s="55">
        <f t="shared" si="1045"/>
        <v>2.6388888888888851E-2</v>
      </c>
      <c r="H4871" s="21">
        <v>2</v>
      </c>
      <c r="I4871" s="56">
        <v>2</v>
      </c>
      <c r="J4871" s="56">
        <v>3</v>
      </c>
      <c r="K4871" s="56">
        <v>3</v>
      </c>
      <c r="L4871" s="47" t="s">
        <v>339</v>
      </c>
      <c r="M4871" s="47" t="s">
        <v>340</v>
      </c>
      <c r="N4871" s="47">
        <v>2</v>
      </c>
      <c r="O4871" s="47">
        <f t="shared" si="1041"/>
        <v>30.69</v>
      </c>
      <c r="P4871" s="52">
        <v>9.3000000000000007</v>
      </c>
      <c r="Q4871" s="52">
        <f t="shared" si="1042"/>
        <v>23.099999999999998</v>
      </c>
      <c r="R4871" s="21">
        <v>7</v>
      </c>
      <c r="S4871" s="21">
        <f t="shared" si="1043"/>
        <v>30.69</v>
      </c>
      <c r="T4871" s="21">
        <v>9.3000000000000007</v>
      </c>
      <c r="U4871" s="21" t="s">
        <v>43</v>
      </c>
      <c r="V4871" s="21" t="s">
        <v>43</v>
      </c>
      <c r="W4871" s="53">
        <v>27.845549999999999</v>
      </c>
      <c r="X4871" s="53">
        <v>-115.18470000000001</v>
      </c>
      <c r="Y4871" s="22">
        <f t="shared" si="1044"/>
        <v>53.6</v>
      </c>
      <c r="Z4871" s="23">
        <v>12</v>
      </c>
      <c r="AA4871" s="21">
        <v>4</v>
      </c>
      <c r="AB4871" s="54" t="s">
        <v>44</v>
      </c>
      <c r="AC4871" s="21">
        <v>4</v>
      </c>
      <c r="AD4871" s="51">
        <v>15</v>
      </c>
      <c r="AE4871" s="51">
        <v>1</v>
      </c>
      <c r="AF4871" s="21">
        <v>10</v>
      </c>
      <c r="AG4871" s="54">
        <v>0</v>
      </c>
      <c r="AH4871" t="s">
        <v>250</v>
      </c>
      <c r="AI4871" s="70">
        <f t="shared" si="1037"/>
        <v>11.792</v>
      </c>
      <c r="AJ4871" s="71" t="s">
        <v>369</v>
      </c>
      <c r="AK4871" s="72">
        <f t="shared" si="1038"/>
        <v>1.2734394051640829</v>
      </c>
      <c r="AL4871" s="73">
        <f t="shared" si="1039"/>
        <v>1.2734394051640829</v>
      </c>
    </row>
    <row r="4872" spans="1:38" hidden="1">
      <c r="A4872" s="47" t="s">
        <v>344</v>
      </c>
      <c r="B4872" s="54" t="s">
        <v>333</v>
      </c>
      <c r="C4872" s="57">
        <v>40393</v>
      </c>
      <c r="D4872" s="49">
        <v>2010</v>
      </c>
      <c r="E4872" s="55">
        <v>0.43611111111111112</v>
      </c>
      <c r="F4872" s="55">
        <v>0.46249999999999997</v>
      </c>
      <c r="G4872" s="55">
        <f t="shared" si="1045"/>
        <v>2.6388888888888851E-2</v>
      </c>
      <c r="H4872" s="21">
        <v>2</v>
      </c>
      <c r="I4872" s="56">
        <v>2</v>
      </c>
      <c r="J4872" s="56">
        <v>3</v>
      </c>
      <c r="K4872" s="56">
        <v>3</v>
      </c>
      <c r="L4872" s="47" t="s">
        <v>339</v>
      </c>
      <c r="M4872" s="47" t="s">
        <v>340</v>
      </c>
      <c r="N4872" s="47">
        <v>2</v>
      </c>
      <c r="O4872" s="47">
        <f t="shared" si="1041"/>
        <v>30.69</v>
      </c>
      <c r="P4872" s="52">
        <v>9.3000000000000007</v>
      </c>
      <c r="Q4872" s="52">
        <f t="shared" si="1042"/>
        <v>23.099999999999998</v>
      </c>
      <c r="R4872" s="21">
        <v>7</v>
      </c>
      <c r="S4872" s="21">
        <f t="shared" si="1043"/>
        <v>30.69</v>
      </c>
      <c r="T4872" s="21">
        <v>9.3000000000000007</v>
      </c>
      <c r="U4872" s="21" t="s">
        <v>43</v>
      </c>
      <c r="V4872" s="21" t="s">
        <v>43</v>
      </c>
      <c r="W4872" s="53">
        <v>27.845549999999999</v>
      </c>
      <c r="X4872" s="53">
        <v>-115.18470000000001</v>
      </c>
      <c r="Y4872" s="22">
        <f t="shared" si="1044"/>
        <v>53.6</v>
      </c>
      <c r="Z4872" s="23">
        <v>12</v>
      </c>
      <c r="AA4872" s="21">
        <v>4</v>
      </c>
      <c r="AB4872" s="54" t="s">
        <v>44</v>
      </c>
      <c r="AC4872" s="21">
        <v>5</v>
      </c>
      <c r="AD4872" s="51">
        <v>12</v>
      </c>
      <c r="AE4872" s="51">
        <v>1</v>
      </c>
      <c r="AF4872" s="21">
        <v>14</v>
      </c>
      <c r="AG4872" s="54">
        <v>0</v>
      </c>
      <c r="AH4872" t="s">
        <v>250</v>
      </c>
      <c r="AI4872" s="70">
        <f t="shared" si="1037"/>
        <v>9.6649999999999991</v>
      </c>
      <c r="AJ4872" s="71" t="s">
        <v>369</v>
      </c>
      <c r="AK4872" s="72">
        <f t="shared" si="1038"/>
        <v>0.82374690124645178</v>
      </c>
      <c r="AL4872" s="73">
        <f t="shared" si="1039"/>
        <v>0.82374690124645178</v>
      </c>
    </row>
    <row r="4873" spans="1:38" hidden="1">
      <c r="A4873" s="47" t="s">
        <v>344</v>
      </c>
      <c r="B4873" s="54" t="s">
        <v>333</v>
      </c>
      <c r="C4873" s="57">
        <v>40393</v>
      </c>
      <c r="D4873" s="49">
        <v>2010</v>
      </c>
      <c r="E4873" s="55">
        <v>0.43611111111111112</v>
      </c>
      <c r="F4873" s="55">
        <v>0.46249999999999997</v>
      </c>
      <c r="G4873" s="55">
        <f t="shared" si="1045"/>
        <v>2.6388888888888851E-2</v>
      </c>
      <c r="H4873" s="21">
        <v>2</v>
      </c>
      <c r="I4873" s="56">
        <v>2</v>
      </c>
      <c r="J4873" s="56">
        <v>3</v>
      </c>
      <c r="K4873" s="56">
        <v>3</v>
      </c>
      <c r="L4873" s="47" t="s">
        <v>339</v>
      </c>
      <c r="M4873" s="47" t="s">
        <v>340</v>
      </c>
      <c r="N4873" s="47">
        <v>2</v>
      </c>
      <c r="O4873" s="47">
        <f t="shared" si="1041"/>
        <v>30.69</v>
      </c>
      <c r="P4873" s="52">
        <v>9.3000000000000007</v>
      </c>
      <c r="Q4873" s="52">
        <f t="shared" si="1042"/>
        <v>23.099999999999998</v>
      </c>
      <c r="R4873" s="21">
        <v>7</v>
      </c>
      <c r="S4873" s="21">
        <f t="shared" si="1043"/>
        <v>30.69</v>
      </c>
      <c r="T4873" s="21">
        <v>9.3000000000000007</v>
      </c>
      <c r="U4873" s="21" t="s">
        <v>43</v>
      </c>
      <c r="V4873" s="21" t="s">
        <v>43</v>
      </c>
      <c r="W4873" s="53">
        <v>27.845549999999999</v>
      </c>
      <c r="X4873" s="53">
        <v>-115.18470000000001</v>
      </c>
      <c r="Y4873" s="22">
        <f t="shared" si="1044"/>
        <v>53.6</v>
      </c>
      <c r="Z4873" s="23">
        <v>12</v>
      </c>
      <c r="AA4873" s="21">
        <v>4</v>
      </c>
      <c r="AB4873" s="54" t="s">
        <v>44</v>
      </c>
      <c r="AC4873" s="21">
        <v>6</v>
      </c>
      <c r="AD4873" s="51">
        <v>12</v>
      </c>
      <c r="AE4873" s="51">
        <v>1</v>
      </c>
      <c r="AF4873" s="21">
        <v>19</v>
      </c>
      <c r="AG4873" s="54">
        <v>0</v>
      </c>
      <c r="AH4873" t="s">
        <v>250</v>
      </c>
      <c r="AI4873" s="70">
        <f t="shared" si="1037"/>
        <v>9.6649999999999991</v>
      </c>
      <c r="AJ4873" s="71" t="s">
        <v>369</v>
      </c>
      <c r="AK4873" s="72">
        <f t="shared" si="1038"/>
        <v>0.82374690124645178</v>
      </c>
      <c r="AL4873" s="73">
        <f t="shared" si="1039"/>
        <v>0.82374690124645178</v>
      </c>
    </row>
    <row r="4874" spans="1:38" hidden="1">
      <c r="A4874" s="47" t="s">
        <v>344</v>
      </c>
      <c r="B4874" s="54" t="s">
        <v>333</v>
      </c>
      <c r="C4874" s="57">
        <v>40393</v>
      </c>
      <c r="D4874" s="49">
        <v>2010</v>
      </c>
      <c r="E4874" s="55">
        <v>0.43611111111111112</v>
      </c>
      <c r="F4874" s="55">
        <v>0.46249999999999997</v>
      </c>
      <c r="G4874" s="55">
        <f t="shared" si="1045"/>
        <v>2.6388888888888851E-2</v>
      </c>
      <c r="H4874" s="21">
        <v>2</v>
      </c>
      <c r="I4874" s="56">
        <v>2</v>
      </c>
      <c r="J4874" s="56">
        <v>3</v>
      </c>
      <c r="K4874" s="56">
        <v>3</v>
      </c>
      <c r="L4874" s="47" t="s">
        <v>339</v>
      </c>
      <c r="M4874" s="47" t="s">
        <v>340</v>
      </c>
      <c r="N4874" s="47">
        <v>2</v>
      </c>
      <c r="O4874" s="47">
        <f t="shared" si="1041"/>
        <v>30.69</v>
      </c>
      <c r="P4874" s="52">
        <v>9.3000000000000007</v>
      </c>
      <c r="Q4874" s="52">
        <f t="shared" si="1042"/>
        <v>23.099999999999998</v>
      </c>
      <c r="R4874" s="21">
        <v>7</v>
      </c>
      <c r="S4874" s="21">
        <f t="shared" si="1043"/>
        <v>30.69</v>
      </c>
      <c r="T4874" s="21">
        <v>9.3000000000000007</v>
      </c>
      <c r="U4874" s="21" t="s">
        <v>43</v>
      </c>
      <c r="V4874" s="21" t="s">
        <v>43</v>
      </c>
      <c r="W4874" s="53">
        <v>27.845549999999999</v>
      </c>
      <c r="X4874" s="53">
        <v>-115.18470000000001</v>
      </c>
      <c r="Y4874" s="22">
        <f t="shared" si="1044"/>
        <v>53.6</v>
      </c>
      <c r="Z4874" s="23">
        <v>12</v>
      </c>
      <c r="AA4874" s="21">
        <v>4</v>
      </c>
      <c r="AB4874" s="54" t="s">
        <v>44</v>
      </c>
      <c r="AC4874" s="21">
        <v>6</v>
      </c>
      <c r="AD4874" s="51">
        <v>14</v>
      </c>
      <c r="AE4874" s="51">
        <v>1</v>
      </c>
      <c r="AF4874" s="21">
        <v>19</v>
      </c>
      <c r="AG4874" s="54">
        <v>0</v>
      </c>
      <c r="AH4874" t="s">
        <v>250</v>
      </c>
      <c r="AI4874" s="70">
        <f t="shared" si="1037"/>
        <v>11.083</v>
      </c>
      <c r="AJ4874" s="71" t="s">
        <v>369</v>
      </c>
      <c r="AK4874" s="72">
        <f t="shared" si="1038"/>
        <v>1.1117350137621949</v>
      </c>
      <c r="AL4874" s="73">
        <f t="shared" si="1039"/>
        <v>1.1117350137621949</v>
      </c>
    </row>
    <row r="4875" spans="1:38" hidden="1">
      <c r="A4875" s="47" t="s">
        <v>344</v>
      </c>
      <c r="B4875" s="54" t="s">
        <v>333</v>
      </c>
      <c r="C4875" s="57">
        <v>40393</v>
      </c>
      <c r="D4875" s="49">
        <v>2010</v>
      </c>
      <c r="E4875" s="55">
        <v>0.43611111111111112</v>
      </c>
      <c r="F4875" s="55">
        <v>0.46249999999999997</v>
      </c>
      <c r="G4875" s="55">
        <f t="shared" si="1045"/>
        <v>2.6388888888888851E-2</v>
      </c>
      <c r="H4875" s="21">
        <v>2</v>
      </c>
      <c r="I4875" s="56">
        <v>2</v>
      </c>
      <c r="J4875" s="56">
        <v>3</v>
      </c>
      <c r="K4875" s="56">
        <v>3</v>
      </c>
      <c r="L4875" s="47" t="s">
        <v>339</v>
      </c>
      <c r="M4875" s="47" t="s">
        <v>340</v>
      </c>
      <c r="N4875" s="47">
        <v>2</v>
      </c>
      <c r="O4875" s="47">
        <f t="shared" si="1041"/>
        <v>30.69</v>
      </c>
      <c r="P4875" s="52">
        <v>9.3000000000000007</v>
      </c>
      <c r="Q4875" s="52">
        <f t="shared" si="1042"/>
        <v>23.099999999999998</v>
      </c>
      <c r="R4875" s="21">
        <v>7</v>
      </c>
      <c r="S4875" s="21">
        <f t="shared" si="1043"/>
        <v>30.69</v>
      </c>
      <c r="T4875" s="21">
        <v>9.3000000000000007</v>
      </c>
      <c r="U4875" s="21" t="s">
        <v>43</v>
      </c>
      <c r="V4875" s="21" t="s">
        <v>43</v>
      </c>
      <c r="W4875" s="53">
        <v>27.845549999999999</v>
      </c>
      <c r="X4875" s="53">
        <v>-115.18470000000001</v>
      </c>
      <c r="Y4875" s="22">
        <f t="shared" si="1044"/>
        <v>53.6</v>
      </c>
      <c r="Z4875" s="23">
        <v>12</v>
      </c>
      <c r="AA4875" s="21">
        <v>4</v>
      </c>
      <c r="AB4875" s="54" t="s">
        <v>44</v>
      </c>
      <c r="AC4875" s="21">
        <v>7</v>
      </c>
      <c r="AD4875" s="51">
        <v>9</v>
      </c>
      <c r="AE4875" s="51">
        <v>1</v>
      </c>
      <c r="AF4875" s="21">
        <v>22</v>
      </c>
      <c r="AG4875" s="54">
        <v>0</v>
      </c>
      <c r="AH4875" t="s">
        <v>250</v>
      </c>
      <c r="AI4875" s="70">
        <f t="shared" si="1037"/>
        <v>7.5379999999999994</v>
      </c>
      <c r="AJ4875" s="71" t="s">
        <v>369</v>
      </c>
      <c r="AK4875" s="72">
        <f t="shared" si="1038"/>
        <v>0.47796121404284658</v>
      </c>
      <c r="AL4875" s="73">
        <f t="shared" si="1039"/>
        <v>0.47796121404284658</v>
      </c>
    </row>
    <row r="4876" spans="1:38" hidden="1">
      <c r="A4876" s="47" t="s">
        <v>344</v>
      </c>
      <c r="B4876" s="54" t="s">
        <v>333</v>
      </c>
      <c r="C4876" s="57">
        <v>40393</v>
      </c>
      <c r="D4876" s="49">
        <v>2010</v>
      </c>
      <c r="E4876" s="55">
        <v>0.43611111111111112</v>
      </c>
      <c r="F4876" s="55">
        <v>0.46249999999999997</v>
      </c>
      <c r="G4876" s="55">
        <f t="shared" si="1045"/>
        <v>2.6388888888888851E-2</v>
      </c>
      <c r="H4876" s="21">
        <v>2</v>
      </c>
      <c r="I4876" s="56">
        <v>2</v>
      </c>
      <c r="J4876" s="56">
        <v>3</v>
      </c>
      <c r="K4876" s="56">
        <v>3</v>
      </c>
      <c r="L4876" s="47" t="s">
        <v>339</v>
      </c>
      <c r="M4876" s="47" t="s">
        <v>340</v>
      </c>
      <c r="N4876" s="47">
        <v>2</v>
      </c>
      <c r="O4876" s="47">
        <f t="shared" si="1041"/>
        <v>30.69</v>
      </c>
      <c r="P4876" s="52">
        <v>9.3000000000000007</v>
      </c>
      <c r="Q4876" s="52">
        <f t="shared" si="1042"/>
        <v>23.099999999999998</v>
      </c>
      <c r="R4876" s="21">
        <v>7</v>
      </c>
      <c r="S4876" s="21">
        <f t="shared" si="1043"/>
        <v>30.69</v>
      </c>
      <c r="T4876" s="21">
        <v>9.3000000000000007</v>
      </c>
      <c r="U4876" s="21" t="s">
        <v>43</v>
      </c>
      <c r="V4876" s="21" t="s">
        <v>43</v>
      </c>
      <c r="W4876" s="53">
        <v>27.845549999999999</v>
      </c>
      <c r="X4876" s="53">
        <v>-115.18470000000001</v>
      </c>
      <c r="Y4876" s="22">
        <f t="shared" si="1044"/>
        <v>53.6</v>
      </c>
      <c r="Z4876" s="23">
        <v>12</v>
      </c>
      <c r="AA4876" s="21">
        <v>4</v>
      </c>
      <c r="AB4876" s="54" t="s">
        <v>44</v>
      </c>
      <c r="AC4876" s="21">
        <v>7</v>
      </c>
      <c r="AD4876" s="51">
        <v>14</v>
      </c>
      <c r="AE4876" s="51">
        <v>1</v>
      </c>
      <c r="AF4876" s="21">
        <v>22</v>
      </c>
      <c r="AG4876" s="54">
        <v>0</v>
      </c>
      <c r="AH4876" t="s">
        <v>250</v>
      </c>
      <c r="AI4876" s="70">
        <f t="shared" si="1037"/>
        <v>11.083</v>
      </c>
      <c r="AJ4876" s="71" t="s">
        <v>369</v>
      </c>
      <c r="AK4876" s="72">
        <f t="shared" si="1038"/>
        <v>1.1117350137621949</v>
      </c>
      <c r="AL4876" s="73">
        <f t="shared" si="1039"/>
        <v>1.1117350137621949</v>
      </c>
    </row>
    <row r="4877" spans="1:38" hidden="1">
      <c r="A4877" s="47" t="s">
        <v>344</v>
      </c>
      <c r="B4877" s="54" t="s">
        <v>333</v>
      </c>
      <c r="C4877" s="57">
        <v>40393</v>
      </c>
      <c r="D4877" s="49">
        <v>2010</v>
      </c>
      <c r="E4877" s="55">
        <v>0.43611111111111112</v>
      </c>
      <c r="F4877" s="55">
        <v>0.46249999999999997</v>
      </c>
      <c r="G4877" s="55">
        <f t="shared" si="1045"/>
        <v>2.6388888888888851E-2</v>
      </c>
      <c r="H4877" s="21">
        <v>2</v>
      </c>
      <c r="I4877" s="56">
        <v>2</v>
      </c>
      <c r="J4877" s="56">
        <v>3</v>
      </c>
      <c r="K4877" s="56">
        <v>3</v>
      </c>
      <c r="L4877" s="47" t="s">
        <v>339</v>
      </c>
      <c r="M4877" s="47" t="s">
        <v>340</v>
      </c>
      <c r="N4877" s="47">
        <v>2</v>
      </c>
      <c r="O4877" s="47">
        <f t="shared" si="1041"/>
        <v>30.69</v>
      </c>
      <c r="P4877" s="52">
        <v>9.3000000000000007</v>
      </c>
      <c r="Q4877" s="52">
        <f t="shared" si="1042"/>
        <v>23.099999999999998</v>
      </c>
      <c r="R4877" s="21">
        <v>7</v>
      </c>
      <c r="S4877" s="21">
        <f t="shared" si="1043"/>
        <v>30.69</v>
      </c>
      <c r="T4877" s="21">
        <v>9.3000000000000007</v>
      </c>
      <c r="U4877" s="21" t="s">
        <v>43</v>
      </c>
      <c r="V4877" s="21" t="s">
        <v>43</v>
      </c>
      <c r="W4877" s="53">
        <v>27.845549999999999</v>
      </c>
      <c r="X4877" s="53">
        <v>-115.18470000000001</v>
      </c>
      <c r="Y4877" s="22">
        <f t="shared" si="1044"/>
        <v>53.6</v>
      </c>
      <c r="Z4877" s="23">
        <v>12</v>
      </c>
      <c r="AA4877" s="21">
        <v>4</v>
      </c>
      <c r="AB4877" s="54" t="s">
        <v>44</v>
      </c>
      <c r="AC4877" s="21">
        <v>8</v>
      </c>
      <c r="AD4877" s="51">
        <v>10</v>
      </c>
      <c r="AE4877" s="51">
        <v>1</v>
      </c>
      <c r="AF4877" s="21">
        <v>28</v>
      </c>
      <c r="AG4877" s="54">
        <v>0</v>
      </c>
      <c r="AH4877" t="s">
        <v>250</v>
      </c>
      <c r="AI4877" s="70">
        <f t="shared" si="1037"/>
        <v>8.2469999999999999</v>
      </c>
      <c r="AJ4877" s="71" t="s">
        <v>369</v>
      </c>
      <c r="AK4877" s="72">
        <f t="shared" si="1038"/>
        <v>0.58195573469462847</v>
      </c>
      <c r="AL4877" s="73">
        <f t="shared" si="1039"/>
        <v>0.58195573469462847</v>
      </c>
    </row>
    <row r="4878" spans="1:38" hidden="1">
      <c r="A4878" s="47" t="s">
        <v>344</v>
      </c>
      <c r="B4878" s="54" t="s">
        <v>333</v>
      </c>
      <c r="C4878" s="57">
        <v>40393</v>
      </c>
      <c r="D4878" s="49">
        <v>2010</v>
      </c>
      <c r="E4878" s="55">
        <v>0.43611111111111112</v>
      </c>
      <c r="F4878" s="55">
        <v>0.46249999999999997</v>
      </c>
      <c r="G4878" s="55">
        <f t="shared" si="1045"/>
        <v>2.6388888888888851E-2</v>
      </c>
      <c r="H4878" s="21">
        <v>2</v>
      </c>
      <c r="I4878" s="56">
        <v>2</v>
      </c>
      <c r="J4878" s="56">
        <v>3</v>
      </c>
      <c r="K4878" s="56">
        <v>3</v>
      </c>
      <c r="L4878" s="47" t="s">
        <v>339</v>
      </c>
      <c r="M4878" s="47" t="s">
        <v>340</v>
      </c>
      <c r="N4878" s="47">
        <v>2</v>
      </c>
      <c r="O4878" s="47">
        <f t="shared" si="1041"/>
        <v>30.69</v>
      </c>
      <c r="P4878" s="52">
        <v>9.3000000000000007</v>
      </c>
      <c r="Q4878" s="52">
        <f t="shared" si="1042"/>
        <v>23.099999999999998</v>
      </c>
      <c r="R4878" s="21">
        <v>7</v>
      </c>
      <c r="S4878" s="21">
        <f t="shared" si="1043"/>
        <v>30.69</v>
      </c>
      <c r="T4878" s="21">
        <v>9.3000000000000007</v>
      </c>
      <c r="U4878" s="21" t="s">
        <v>43</v>
      </c>
      <c r="V4878" s="21" t="s">
        <v>43</v>
      </c>
      <c r="W4878" s="53">
        <v>27.845549999999999</v>
      </c>
      <c r="X4878" s="53">
        <v>-115.18470000000001</v>
      </c>
      <c r="Y4878" s="22">
        <f t="shared" si="1044"/>
        <v>53.6</v>
      </c>
      <c r="Z4878" s="23">
        <v>12</v>
      </c>
      <c r="AA4878" s="21">
        <v>4</v>
      </c>
      <c r="AB4878" s="54" t="s">
        <v>44</v>
      </c>
      <c r="AC4878" s="21">
        <v>8</v>
      </c>
      <c r="AD4878" s="51">
        <v>12</v>
      </c>
      <c r="AE4878" s="51">
        <v>1</v>
      </c>
      <c r="AF4878" s="21">
        <v>28</v>
      </c>
      <c r="AG4878" s="54">
        <v>0</v>
      </c>
      <c r="AH4878" t="s">
        <v>250</v>
      </c>
      <c r="AI4878" s="70">
        <f t="shared" si="1037"/>
        <v>9.6649999999999991</v>
      </c>
      <c r="AJ4878" s="71" t="s">
        <v>369</v>
      </c>
      <c r="AK4878" s="72">
        <f t="shared" si="1038"/>
        <v>0.82374690124645178</v>
      </c>
      <c r="AL4878" s="73">
        <f t="shared" si="1039"/>
        <v>0.82374690124645178</v>
      </c>
    </row>
    <row r="4879" spans="1:38" hidden="1">
      <c r="A4879" s="47" t="s">
        <v>345</v>
      </c>
      <c r="B4879" s="54" t="s">
        <v>333</v>
      </c>
      <c r="C4879" s="57">
        <v>40393</v>
      </c>
      <c r="D4879" s="49">
        <v>2010</v>
      </c>
      <c r="E4879" s="55">
        <v>0.43611111111111112</v>
      </c>
      <c r="F4879" s="55">
        <v>0.46249999999999997</v>
      </c>
      <c r="G4879" s="55">
        <f t="shared" si="1045"/>
        <v>2.6388888888888851E-2</v>
      </c>
      <c r="H4879" s="21">
        <v>2</v>
      </c>
      <c r="I4879" s="56">
        <v>2</v>
      </c>
      <c r="J4879" s="56">
        <v>3</v>
      </c>
      <c r="K4879" s="56">
        <v>3</v>
      </c>
      <c r="L4879" s="47" t="s">
        <v>339</v>
      </c>
      <c r="M4879" s="47" t="s">
        <v>340</v>
      </c>
      <c r="N4879" s="47">
        <v>2</v>
      </c>
      <c r="O4879" s="47">
        <f t="shared" si="1041"/>
        <v>30.69</v>
      </c>
      <c r="P4879" s="52">
        <v>9.3000000000000007</v>
      </c>
      <c r="Q4879" s="52">
        <f t="shared" si="1042"/>
        <v>23.099999999999998</v>
      </c>
      <c r="R4879" s="21">
        <v>7</v>
      </c>
      <c r="S4879" s="21">
        <f t="shared" si="1043"/>
        <v>30.69</v>
      </c>
      <c r="T4879" s="21">
        <v>9.3000000000000007</v>
      </c>
      <c r="U4879" s="21" t="s">
        <v>43</v>
      </c>
      <c r="V4879" s="21" t="s">
        <v>43</v>
      </c>
      <c r="W4879" s="53">
        <v>27.845549999999999</v>
      </c>
      <c r="X4879" s="53">
        <v>-115.18470000000001</v>
      </c>
      <c r="Y4879" s="22">
        <f t="shared" si="1044"/>
        <v>53.6</v>
      </c>
      <c r="Z4879" s="23">
        <v>12</v>
      </c>
      <c r="AA4879" s="21">
        <v>4</v>
      </c>
      <c r="AB4879" s="54" t="s">
        <v>46</v>
      </c>
      <c r="AC4879" s="21">
        <v>1</v>
      </c>
      <c r="AD4879" s="51">
        <v>16</v>
      </c>
      <c r="AE4879" s="51">
        <v>1</v>
      </c>
      <c r="AF4879" s="21">
        <v>11</v>
      </c>
      <c r="AG4879" s="54">
        <v>0</v>
      </c>
      <c r="AH4879" t="s">
        <v>250</v>
      </c>
      <c r="AI4879" s="70">
        <f t="shared" ref="AI4879:AI4885" si="1046">(0.748*AD4879)+1.2345</f>
        <v>13.202500000000001</v>
      </c>
      <c r="AJ4879" s="74">
        <f t="shared" ref="AJ4879:AJ4885" si="1047">((POWER(AI4879*10,3.36))*2.24)/100000</f>
        <v>298.98731991165073</v>
      </c>
      <c r="AK4879" s="74">
        <f t="shared" ref="AK4879:AK4885" si="1048">(0.0026*AJ4879)-0.61</f>
        <v>0.16736703177029189</v>
      </c>
      <c r="AL4879" s="73">
        <f t="shared" ref="AL4879:AL4885" si="1049">IF(AK4879&gt;0,AK4879:AK4879,0)</f>
        <v>0.16736703177029189</v>
      </c>
    </row>
    <row r="4880" spans="1:38" hidden="1">
      <c r="A4880" s="47" t="s">
        <v>345</v>
      </c>
      <c r="B4880" s="54" t="s">
        <v>333</v>
      </c>
      <c r="C4880" s="57">
        <v>40393</v>
      </c>
      <c r="D4880" s="49">
        <v>2010</v>
      </c>
      <c r="E4880" s="55">
        <v>0.43611111111111112</v>
      </c>
      <c r="F4880" s="55">
        <v>0.46249999999999997</v>
      </c>
      <c r="G4880" s="55">
        <f t="shared" si="1045"/>
        <v>2.6388888888888851E-2</v>
      </c>
      <c r="H4880" s="21">
        <v>2</v>
      </c>
      <c r="I4880" s="56">
        <v>2</v>
      </c>
      <c r="J4880" s="56">
        <v>3</v>
      </c>
      <c r="K4880" s="56">
        <v>3</v>
      </c>
      <c r="L4880" s="47" t="s">
        <v>339</v>
      </c>
      <c r="M4880" s="47" t="s">
        <v>340</v>
      </c>
      <c r="N4880" s="47">
        <v>2</v>
      </c>
      <c r="O4880" s="47">
        <f t="shared" si="1041"/>
        <v>30.69</v>
      </c>
      <c r="P4880" s="52">
        <v>9.3000000000000007</v>
      </c>
      <c r="Q4880" s="52">
        <f t="shared" si="1042"/>
        <v>23.099999999999998</v>
      </c>
      <c r="R4880" s="21">
        <v>7</v>
      </c>
      <c r="S4880" s="21">
        <f t="shared" si="1043"/>
        <v>30.69</v>
      </c>
      <c r="T4880" s="21">
        <v>9.3000000000000007</v>
      </c>
      <c r="U4880" s="21" t="s">
        <v>43</v>
      </c>
      <c r="V4880" s="21" t="s">
        <v>43</v>
      </c>
      <c r="W4880" s="53">
        <v>27.845549999999999</v>
      </c>
      <c r="X4880" s="53">
        <v>-115.18470000000001</v>
      </c>
      <c r="Y4880" s="22">
        <f t="shared" si="1044"/>
        <v>53.6</v>
      </c>
      <c r="Z4880" s="23">
        <v>12</v>
      </c>
      <c r="AA4880" s="21">
        <v>4</v>
      </c>
      <c r="AB4880" s="54" t="s">
        <v>46</v>
      </c>
      <c r="AC4880" s="21">
        <v>2</v>
      </c>
      <c r="AD4880" s="51">
        <v>11</v>
      </c>
      <c r="AE4880" s="51">
        <v>1</v>
      </c>
      <c r="AF4880" s="21">
        <v>14</v>
      </c>
      <c r="AG4880" s="54">
        <v>0</v>
      </c>
      <c r="AH4880" t="s">
        <v>250</v>
      </c>
      <c r="AI4880" s="70">
        <f t="shared" si="1046"/>
        <v>9.4625000000000004</v>
      </c>
      <c r="AJ4880" s="74">
        <f t="shared" si="1047"/>
        <v>97.640010435523564</v>
      </c>
      <c r="AK4880" s="74">
        <f t="shared" si="1048"/>
        <v>-0.35613597286763871</v>
      </c>
      <c r="AL4880" s="73">
        <f t="shared" si="1049"/>
        <v>0</v>
      </c>
    </row>
    <row r="4881" spans="1:39" hidden="1">
      <c r="A4881" s="47" t="s">
        <v>345</v>
      </c>
      <c r="B4881" s="54" t="s">
        <v>333</v>
      </c>
      <c r="C4881" s="57">
        <v>40393</v>
      </c>
      <c r="D4881" s="49">
        <v>2010</v>
      </c>
      <c r="E4881" s="55">
        <v>0.43611111111111112</v>
      </c>
      <c r="F4881" s="55">
        <v>0.46249999999999997</v>
      </c>
      <c r="G4881" s="55">
        <f t="shared" si="1045"/>
        <v>2.6388888888888851E-2</v>
      </c>
      <c r="H4881" s="21">
        <v>2</v>
      </c>
      <c r="I4881" s="56">
        <v>2</v>
      </c>
      <c r="J4881" s="56">
        <v>3</v>
      </c>
      <c r="K4881" s="56">
        <v>3</v>
      </c>
      <c r="L4881" s="47" t="s">
        <v>339</v>
      </c>
      <c r="M4881" s="47" t="s">
        <v>340</v>
      </c>
      <c r="N4881" s="47">
        <v>2</v>
      </c>
      <c r="O4881" s="47">
        <f t="shared" si="1041"/>
        <v>30.69</v>
      </c>
      <c r="P4881" s="52">
        <v>9.3000000000000007</v>
      </c>
      <c r="Q4881" s="52">
        <f t="shared" si="1042"/>
        <v>23.099999999999998</v>
      </c>
      <c r="R4881" s="21">
        <v>7</v>
      </c>
      <c r="S4881" s="21">
        <f t="shared" si="1043"/>
        <v>30.69</v>
      </c>
      <c r="T4881" s="21">
        <v>9.3000000000000007</v>
      </c>
      <c r="U4881" s="21" t="s">
        <v>43</v>
      </c>
      <c r="V4881" s="21" t="s">
        <v>43</v>
      </c>
      <c r="W4881" s="53">
        <v>27.845549999999999</v>
      </c>
      <c r="X4881" s="53">
        <v>-115.18470000000001</v>
      </c>
      <c r="Y4881" s="22">
        <f t="shared" si="1044"/>
        <v>53.6</v>
      </c>
      <c r="Z4881" s="23">
        <v>12</v>
      </c>
      <c r="AA4881" s="21">
        <v>4</v>
      </c>
      <c r="AB4881" s="54" t="s">
        <v>46</v>
      </c>
      <c r="AC4881" s="21">
        <v>3</v>
      </c>
      <c r="AD4881" s="51">
        <v>15</v>
      </c>
      <c r="AE4881" s="51">
        <v>1</v>
      </c>
      <c r="AF4881" s="21">
        <v>23</v>
      </c>
      <c r="AG4881" s="54">
        <v>0</v>
      </c>
      <c r="AH4881" t="s">
        <v>250</v>
      </c>
      <c r="AI4881" s="70">
        <f t="shared" si="1046"/>
        <v>12.454500000000001</v>
      </c>
      <c r="AJ4881" s="74">
        <f t="shared" si="1047"/>
        <v>245.7787754986133</v>
      </c>
      <c r="AK4881" s="74">
        <f t="shared" si="1048"/>
        <v>2.9024816296394529E-2</v>
      </c>
      <c r="AL4881" s="73">
        <f t="shared" si="1049"/>
        <v>2.9024816296394529E-2</v>
      </c>
    </row>
    <row r="4882" spans="1:39" hidden="1">
      <c r="A4882" s="47" t="s">
        <v>345</v>
      </c>
      <c r="B4882" s="54" t="s">
        <v>333</v>
      </c>
      <c r="C4882" s="57">
        <v>40393</v>
      </c>
      <c r="D4882" s="49">
        <v>2010</v>
      </c>
      <c r="E4882" s="55">
        <v>0.43611111111111112</v>
      </c>
      <c r="F4882" s="55">
        <v>0.46249999999999997</v>
      </c>
      <c r="G4882" s="55">
        <f t="shared" si="1045"/>
        <v>2.6388888888888851E-2</v>
      </c>
      <c r="H4882" s="21">
        <v>2</v>
      </c>
      <c r="I4882" s="56">
        <v>2</v>
      </c>
      <c r="J4882" s="56">
        <v>3</v>
      </c>
      <c r="K4882" s="56">
        <v>3</v>
      </c>
      <c r="L4882" s="47" t="s">
        <v>339</v>
      </c>
      <c r="M4882" s="47" t="s">
        <v>340</v>
      </c>
      <c r="N4882" s="47">
        <v>2</v>
      </c>
      <c r="O4882" s="47">
        <f t="shared" si="1041"/>
        <v>30.69</v>
      </c>
      <c r="P4882" s="52">
        <v>9.3000000000000007</v>
      </c>
      <c r="Q4882" s="52">
        <f t="shared" si="1042"/>
        <v>23.099999999999998</v>
      </c>
      <c r="R4882" s="21">
        <v>7</v>
      </c>
      <c r="S4882" s="21">
        <f t="shared" si="1043"/>
        <v>30.69</v>
      </c>
      <c r="T4882" s="21">
        <v>9.3000000000000007</v>
      </c>
      <c r="U4882" s="21" t="s">
        <v>43</v>
      </c>
      <c r="V4882" s="21" t="s">
        <v>43</v>
      </c>
      <c r="W4882" s="53">
        <v>27.845549999999999</v>
      </c>
      <c r="X4882" s="53">
        <v>-115.18470000000001</v>
      </c>
      <c r="Y4882" s="22">
        <f t="shared" si="1044"/>
        <v>53.6</v>
      </c>
      <c r="Z4882" s="23">
        <v>12</v>
      </c>
      <c r="AA4882" s="21">
        <v>4</v>
      </c>
      <c r="AB4882" s="54" t="s">
        <v>46</v>
      </c>
      <c r="AC4882" s="21">
        <v>4</v>
      </c>
      <c r="AD4882" s="51">
        <v>12</v>
      </c>
      <c r="AE4882" s="51">
        <v>1</v>
      </c>
      <c r="AF4882" s="21">
        <v>30</v>
      </c>
      <c r="AG4882" s="54">
        <v>0</v>
      </c>
      <c r="AH4882" t="s">
        <v>250</v>
      </c>
      <c r="AI4882" s="70">
        <f t="shared" si="1046"/>
        <v>10.2105</v>
      </c>
      <c r="AJ4882" s="74">
        <f t="shared" si="1047"/>
        <v>126.07993341662893</v>
      </c>
      <c r="AK4882" s="74">
        <f t="shared" si="1048"/>
        <v>-0.28219217311676476</v>
      </c>
      <c r="AL4882" s="73">
        <f t="shared" si="1049"/>
        <v>0</v>
      </c>
    </row>
    <row r="4883" spans="1:39" hidden="1">
      <c r="A4883" s="47" t="s">
        <v>345</v>
      </c>
      <c r="B4883" s="54" t="s">
        <v>333</v>
      </c>
      <c r="C4883" s="57">
        <v>40393</v>
      </c>
      <c r="D4883" s="49">
        <v>2010</v>
      </c>
      <c r="E4883" s="55">
        <v>0.43611111111111112</v>
      </c>
      <c r="F4883" s="55">
        <v>0.46249999999999997</v>
      </c>
      <c r="G4883" s="55">
        <f t="shared" si="1045"/>
        <v>2.6388888888888851E-2</v>
      </c>
      <c r="H4883" s="21">
        <v>2</v>
      </c>
      <c r="I4883" s="56">
        <v>2</v>
      </c>
      <c r="J4883" s="56">
        <v>3</v>
      </c>
      <c r="K4883" s="56">
        <v>3</v>
      </c>
      <c r="L4883" s="47" t="s">
        <v>339</v>
      </c>
      <c r="M4883" s="47" t="s">
        <v>340</v>
      </c>
      <c r="N4883" s="47">
        <v>2</v>
      </c>
      <c r="O4883" s="47">
        <f t="shared" si="1041"/>
        <v>30.69</v>
      </c>
      <c r="P4883" s="52">
        <v>9.3000000000000007</v>
      </c>
      <c r="Q4883" s="52">
        <f t="shared" si="1042"/>
        <v>23.099999999999998</v>
      </c>
      <c r="R4883" s="21">
        <v>7</v>
      </c>
      <c r="S4883" s="21">
        <f t="shared" si="1043"/>
        <v>30.69</v>
      </c>
      <c r="T4883" s="21">
        <v>9.3000000000000007</v>
      </c>
      <c r="U4883" s="21" t="s">
        <v>43</v>
      </c>
      <c r="V4883" s="21" t="s">
        <v>43</v>
      </c>
      <c r="W4883" s="53">
        <v>27.845549999999999</v>
      </c>
      <c r="X4883" s="53">
        <v>-115.18470000000001</v>
      </c>
      <c r="Y4883" s="22">
        <f t="shared" si="1044"/>
        <v>53.6</v>
      </c>
      <c r="Z4883" s="23">
        <v>12</v>
      </c>
      <c r="AA4883" s="21">
        <v>4</v>
      </c>
      <c r="AB4883" s="54" t="s">
        <v>46</v>
      </c>
      <c r="AC4883" s="21">
        <v>4</v>
      </c>
      <c r="AD4883" s="51">
        <v>16</v>
      </c>
      <c r="AE4883" s="51">
        <v>1</v>
      </c>
      <c r="AF4883" s="21">
        <v>30</v>
      </c>
      <c r="AG4883" s="54">
        <v>0</v>
      </c>
      <c r="AH4883" t="s">
        <v>250</v>
      </c>
      <c r="AI4883" s="70">
        <f t="shared" si="1046"/>
        <v>13.202500000000001</v>
      </c>
      <c r="AJ4883" s="74">
        <f t="shared" si="1047"/>
        <v>298.98731991165073</v>
      </c>
      <c r="AK4883" s="74">
        <f t="shared" si="1048"/>
        <v>0.16736703177029189</v>
      </c>
      <c r="AL4883" s="73">
        <f t="shared" si="1049"/>
        <v>0.16736703177029189</v>
      </c>
    </row>
    <row r="4884" spans="1:39" hidden="1">
      <c r="A4884" s="47" t="s">
        <v>345</v>
      </c>
      <c r="B4884" s="54" t="s">
        <v>333</v>
      </c>
      <c r="C4884" s="57">
        <v>40393</v>
      </c>
      <c r="D4884" s="49">
        <v>2010</v>
      </c>
      <c r="E4884" s="55">
        <v>0.43611111111111112</v>
      </c>
      <c r="F4884" s="55">
        <v>0.46249999999999997</v>
      </c>
      <c r="G4884" s="55">
        <f t="shared" si="1045"/>
        <v>2.6388888888888851E-2</v>
      </c>
      <c r="H4884" s="21">
        <v>2</v>
      </c>
      <c r="I4884" s="56">
        <v>2</v>
      </c>
      <c r="J4884" s="56">
        <v>3</v>
      </c>
      <c r="K4884" s="56">
        <v>3</v>
      </c>
      <c r="L4884" s="47" t="s">
        <v>339</v>
      </c>
      <c r="M4884" s="47" t="s">
        <v>340</v>
      </c>
      <c r="N4884" s="47">
        <v>2</v>
      </c>
      <c r="O4884" s="47">
        <f t="shared" si="1041"/>
        <v>30.69</v>
      </c>
      <c r="P4884" s="52">
        <v>9.3000000000000007</v>
      </c>
      <c r="Q4884" s="52">
        <f t="shared" si="1042"/>
        <v>23.099999999999998</v>
      </c>
      <c r="R4884" s="21">
        <v>7</v>
      </c>
      <c r="S4884" s="21">
        <f t="shared" si="1043"/>
        <v>30.69</v>
      </c>
      <c r="T4884" s="21">
        <v>9.3000000000000007</v>
      </c>
      <c r="U4884" s="21" t="s">
        <v>43</v>
      </c>
      <c r="V4884" s="21" t="s">
        <v>43</v>
      </c>
      <c r="W4884" s="53">
        <v>27.845549999999999</v>
      </c>
      <c r="X4884" s="53">
        <v>-115.18470000000001</v>
      </c>
      <c r="Y4884" s="22">
        <f t="shared" si="1044"/>
        <v>53.6</v>
      </c>
      <c r="Z4884" s="23">
        <v>12</v>
      </c>
      <c r="AA4884" s="21">
        <v>4</v>
      </c>
      <c r="AB4884" s="54" t="s">
        <v>46</v>
      </c>
      <c r="AC4884" s="21">
        <v>4</v>
      </c>
      <c r="AD4884" s="51">
        <v>17</v>
      </c>
      <c r="AE4884" s="51">
        <v>1</v>
      </c>
      <c r="AF4884" s="21">
        <v>30</v>
      </c>
      <c r="AG4884" s="54">
        <v>0</v>
      </c>
      <c r="AH4884" t="s">
        <v>250</v>
      </c>
      <c r="AI4884" s="70">
        <f t="shared" si="1046"/>
        <v>13.9505</v>
      </c>
      <c r="AJ4884" s="74">
        <f t="shared" si="1047"/>
        <v>359.80704047984557</v>
      </c>
      <c r="AK4884" s="74">
        <f t="shared" si="1048"/>
        <v>0.32549830524759849</v>
      </c>
      <c r="AL4884" s="73">
        <f>IF(AK4884&gt;0,AK4884:AK4884,0)</f>
        <v>0.32549830524759849</v>
      </c>
    </row>
    <row r="4885" spans="1:39" hidden="1">
      <c r="A4885" s="47" t="s">
        <v>346</v>
      </c>
      <c r="B4885" s="54" t="s">
        <v>347</v>
      </c>
      <c r="C4885" s="57">
        <v>40393</v>
      </c>
      <c r="D4885" s="49">
        <v>2010</v>
      </c>
      <c r="E4885" s="55">
        <v>0.43402777777777773</v>
      </c>
      <c r="F4885" s="55">
        <v>0.45833333333333331</v>
      </c>
      <c r="G4885" s="55">
        <f t="shared" si="1045"/>
        <v>2.430555555555558E-2</v>
      </c>
      <c r="H4885" s="21">
        <v>2</v>
      </c>
      <c r="I4885" s="56">
        <v>2</v>
      </c>
      <c r="J4885" s="56">
        <v>4</v>
      </c>
      <c r="K4885" s="56">
        <v>4</v>
      </c>
      <c r="L4885" s="47" t="s">
        <v>339</v>
      </c>
      <c r="M4885" s="47" t="s">
        <v>340</v>
      </c>
      <c r="N4885" s="47">
        <v>2</v>
      </c>
      <c r="O4885" s="47">
        <f t="shared" si="1041"/>
        <v>33.99</v>
      </c>
      <c r="P4885" s="52">
        <v>10.3</v>
      </c>
      <c r="Q4885" s="52">
        <f t="shared" si="1042"/>
        <v>27.059999999999995</v>
      </c>
      <c r="R4885" s="21">
        <v>8.1999999999999993</v>
      </c>
      <c r="S4885" s="21">
        <f t="shared" si="1043"/>
        <v>33.99</v>
      </c>
      <c r="T4885" s="21">
        <v>10.3</v>
      </c>
      <c r="U4885" s="21" t="s">
        <v>43</v>
      </c>
      <c r="V4885" s="21" t="s">
        <v>43</v>
      </c>
      <c r="W4885" s="53">
        <v>27.84376</v>
      </c>
      <c r="X4885" s="53">
        <v>-115.18521</v>
      </c>
      <c r="Y4885" s="22">
        <f t="shared" si="1044"/>
        <v>53.6</v>
      </c>
      <c r="Z4885" s="23">
        <v>12</v>
      </c>
      <c r="AA4885" s="21">
        <v>4</v>
      </c>
      <c r="AB4885" s="54" t="s">
        <v>46</v>
      </c>
      <c r="AC4885" s="21">
        <v>1</v>
      </c>
      <c r="AD4885" s="51">
        <v>17</v>
      </c>
      <c r="AE4885" s="51">
        <v>1</v>
      </c>
      <c r="AF4885" s="21">
        <v>6</v>
      </c>
      <c r="AG4885" s="54">
        <v>240</v>
      </c>
      <c r="AH4885" t="s">
        <v>250</v>
      </c>
      <c r="AI4885" s="70">
        <f t="shared" si="1046"/>
        <v>13.9505</v>
      </c>
      <c r="AJ4885" s="74">
        <f t="shared" si="1047"/>
        <v>359.80704047984557</v>
      </c>
      <c r="AK4885" s="74">
        <f t="shared" si="1048"/>
        <v>0.32549830524759849</v>
      </c>
      <c r="AL4885" s="73">
        <f t="shared" si="1049"/>
        <v>0.32549830524759849</v>
      </c>
    </row>
    <row r="4886" spans="1:39" hidden="1">
      <c r="A4886" s="47" t="s">
        <v>348</v>
      </c>
      <c r="B4886" s="54" t="s">
        <v>347</v>
      </c>
      <c r="C4886" s="57">
        <v>40393</v>
      </c>
      <c r="D4886" s="49">
        <v>2010</v>
      </c>
      <c r="E4886" s="55">
        <v>0.43402777777777773</v>
      </c>
      <c r="F4886" s="55">
        <v>0.45833333333333331</v>
      </c>
      <c r="G4886" s="55">
        <f t="shared" si="1045"/>
        <v>2.430555555555558E-2</v>
      </c>
      <c r="H4886" s="21">
        <v>2</v>
      </c>
      <c r="I4886" s="56">
        <v>2</v>
      </c>
      <c r="J4886" s="56">
        <v>4</v>
      </c>
      <c r="K4886" s="56">
        <v>4</v>
      </c>
      <c r="L4886" s="47" t="s">
        <v>339</v>
      </c>
      <c r="M4886" s="47" t="s">
        <v>340</v>
      </c>
      <c r="N4886" s="47">
        <v>2</v>
      </c>
      <c r="O4886" s="47">
        <f t="shared" si="1041"/>
        <v>33.99</v>
      </c>
      <c r="P4886" s="52">
        <v>10.3</v>
      </c>
      <c r="Q4886" s="52">
        <f t="shared" si="1042"/>
        <v>27.059999999999995</v>
      </c>
      <c r="R4886" s="21">
        <v>8.1999999999999993</v>
      </c>
      <c r="S4886" s="21">
        <f t="shared" si="1043"/>
        <v>33.99</v>
      </c>
      <c r="T4886" s="21">
        <v>10.3</v>
      </c>
      <c r="U4886" s="21" t="s">
        <v>43</v>
      </c>
      <c r="V4886" s="21" t="s">
        <v>43</v>
      </c>
      <c r="W4886" s="53">
        <v>27.84376</v>
      </c>
      <c r="X4886" s="53">
        <v>-115.18521</v>
      </c>
      <c r="Y4886" s="22">
        <f t="shared" si="1044"/>
        <v>53.6</v>
      </c>
      <c r="Z4886" s="23">
        <v>12</v>
      </c>
      <c r="AA4886" s="21">
        <v>4</v>
      </c>
      <c r="AB4886" s="54" t="s">
        <v>44</v>
      </c>
      <c r="AC4886" s="21">
        <v>1</v>
      </c>
      <c r="AD4886" s="51">
        <v>14</v>
      </c>
      <c r="AE4886" s="51">
        <v>1</v>
      </c>
      <c r="AF4886" s="21">
        <v>9</v>
      </c>
      <c r="AG4886" s="54">
        <v>240</v>
      </c>
      <c r="AH4886" t="s">
        <v>250</v>
      </c>
      <c r="AI4886" s="70">
        <f t="shared" ref="AI4886:AI4892" si="1050">(0.709*AD4886)+1.157</f>
        <v>11.083</v>
      </c>
      <c r="AJ4886" s="71" t="s">
        <v>369</v>
      </c>
      <c r="AK4886" s="72">
        <f t="shared" ref="AK4886:AK4892" si="1051">((POWER(AI4886*10,2.19))*0.037)/1000</f>
        <v>1.1117350137621949</v>
      </c>
      <c r="AL4886" s="73">
        <f t="shared" ref="AL4886:AL4892" si="1052">((POWER(AI4886*10,2.19))*0.037)/1000</f>
        <v>1.1117350137621949</v>
      </c>
    </row>
    <row r="4887" spans="1:39" hidden="1">
      <c r="A4887" s="47" t="s">
        <v>348</v>
      </c>
      <c r="B4887" s="54" t="s">
        <v>347</v>
      </c>
      <c r="C4887" s="57">
        <v>40393</v>
      </c>
      <c r="D4887" s="49">
        <v>2010</v>
      </c>
      <c r="E4887" s="55">
        <v>0.43402777777777773</v>
      </c>
      <c r="F4887" s="55">
        <v>0.45833333333333331</v>
      </c>
      <c r="G4887" s="55">
        <f t="shared" si="1045"/>
        <v>2.430555555555558E-2</v>
      </c>
      <c r="H4887" s="21">
        <v>2</v>
      </c>
      <c r="I4887" s="56">
        <v>2</v>
      </c>
      <c r="J4887" s="56">
        <v>4</v>
      </c>
      <c r="K4887" s="56">
        <v>4</v>
      </c>
      <c r="L4887" s="47" t="s">
        <v>339</v>
      </c>
      <c r="M4887" s="47" t="s">
        <v>340</v>
      </c>
      <c r="N4887" s="47">
        <v>2</v>
      </c>
      <c r="O4887" s="47">
        <f t="shared" si="1041"/>
        <v>33.99</v>
      </c>
      <c r="P4887" s="52">
        <v>10.3</v>
      </c>
      <c r="Q4887" s="52">
        <f t="shared" si="1042"/>
        <v>27.059999999999995</v>
      </c>
      <c r="R4887" s="21">
        <v>8.1999999999999993</v>
      </c>
      <c r="S4887" s="21">
        <f t="shared" si="1043"/>
        <v>33.99</v>
      </c>
      <c r="T4887" s="21">
        <v>10.3</v>
      </c>
      <c r="U4887" s="21" t="s">
        <v>43</v>
      </c>
      <c r="V4887" s="21" t="s">
        <v>43</v>
      </c>
      <c r="W4887" s="53">
        <v>27.84376</v>
      </c>
      <c r="X4887" s="53">
        <v>-115.18521</v>
      </c>
      <c r="Y4887" s="22">
        <f t="shared" si="1044"/>
        <v>53.6</v>
      </c>
      <c r="Z4887" s="23">
        <v>12</v>
      </c>
      <c r="AA4887" s="21">
        <v>4</v>
      </c>
      <c r="AB4887" s="54" t="s">
        <v>44</v>
      </c>
      <c r="AC4887" s="21">
        <v>2</v>
      </c>
      <c r="AD4887" s="51">
        <v>13</v>
      </c>
      <c r="AE4887" s="51">
        <v>1</v>
      </c>
      <c r="AF4887" s="21">
        <v>11</v>
      </c>
      <c r="AG4887" s="54">
        <v>240</v>
      </c>
      <c r="AH4887" t="s">
        <v>250</v>
      </c>
      <c r="AI4887" s="70">
        <f t="shared" si="1050"/>
        <v>10.373999999999999</v>
      </c>
      <c r="AJ4887" s="71" t="s">
        <v>369</v>
      </c>
      <c r="AK4887" s="72">
        <f t="shared" si="1051"/>
        <v>0.96188687250685145</v>
      </c>
      <c r="AL4887" s="73">
        <f t="shared" si="1052"/>
        <v>0.96188687250685145</v>
      </c>
    </row>
    <row r="4888" spans="1:39" hidden="1">
      <c r="A4888" s="47" t="s">
        <v>348</v>
      </c>
      <c r="B4888" s="54" t="s">
        <v>347</v>
      </c>
      <c r="C4888" s="57">
        <v>40393</v>
      </c>
      <c r="D4888" s="49">
        <v>2010</v>
      </c>
      <c r="E4888" s="55">
        <v>0.43402777777777773</v>
      </c>
      <c r="F4888" s="55">
        <v>0.45833333333333331</v>
      </c>
      <c r="G4888" s="55">
        <f t="shared" si="1045"/>
        <v>2.430555555555558E-2</v>
      </c>
      <c r="H4888" s="21">
        <v>2</v>
      </c>
      <c r="I4888" s="56">
        <v>2</v>
      </c>
      <c r="J4888" s="56">
        <v>4</v>
      </c>
      <c r="K4888" s="56">
        <v>4</v>
      </c>
      <c r="L4888" s="47" t="s">
        <v>339</v>
      </c>
      <c r="M4888" s="47" t="s">
        <v>340</v>
      </c>
      <c r="N4888" s="47">
        <v>2</v>
      </c>
      <c r="O4888" s="47">
        <f t="shared" si="1041"/>
        <v>33.99</v>
      </c>
      <c r="P4888" s="52">
        <v>10.3</v>
      </c>
      <c r="Q4888" s="52">
        <f t="shared" si="1042"/>
        <v>27.059999999999995</v>
      </c>
      <c r="R4888" s="21">
        <v>8.1999999999999993</v>
      </c>
      <c r="S4888" s="21">
        <f t="shared" si="1043"/>
        <v>33.99</v>
      </c>
      <c r="T4888" s="21">
        <v>10.3</v>
      </c>
      <c r="U4888" s="21" t="s">
        <v>43</v>
      </c>
      <c r="V4888" s="21" t="s">
        <v>43</v>
      </c>
      <c r="W4888" s="53">
        <v>27.84376</v>
      </c>
      <c r="X4888" s="53">
        <v>-115.18521</v>
      </c>
      <c r="Y4888" s="22">
        <f t="shared" si="1044"/>
        <v>53.6</v>
      </c>
      <c r="Z4888" s="23">
        <v>12</v>
      </c>
      <c r="AA4888" s="21">
        <v>4</v>
      </c>
      <c r="AB4888" s="54" t="s">
        <v>44</v>
      </c>
      <c r="AC4888" s="21">
        <v>2</v>
      </c>
      <c r="AD4888" s="51">
        <v>15</v>
      </c>
      <c r="AE4888" s="51">
        <v>1</v>
      </c>
      <c r="AF4888" s="21">
        <v>11</v>
      </c>
      <c r="AG4888" s="54">
        <v>240</v>
      </c>
      <c r="AH4888" t="s">
        <v>250</v>
      </c>
      <c r="AI4888" s="70">
        <f t="shared" si="1050"/>
        <v>11.792</v>
      </c>
      <c r="AJ4888" s="71" t="s">
        <v>369</v>
      </c>
      <c r="AK4888" s="72">
        <f t="shared" si="1051"/>
        <v>1.2734394051640829</v>
      </c>
      <c r="AL4888" s="73">
        <f t="shared" si="1052"/>
        <v>1.2734394051640829</v>
      </c>
    </row>
    <row r="4889" spans="1:39" hidden="1">
      <c r="A4889" s="47" t="s">
        <v>348</v>
      </c>
      <c r="B4889" s="54" t="s">
        <v>347</v>
      </c>
      <c r="C4889" s="57">
        <v>40393</v>
      </c>
      <c r="D4889" s="49">
        <v>2010</v>
      </c>
      <c r="E4889" s="55">
        <v>0.43402777777777773</v>
      </c>
      <c r="F4889" s="55">
        <v>0.45833333333333331</v>
      </c>
      <c r="G4889" s="55">
        <f t="shared" si="1045"/>
        <v>2.430555555555558E-2</v>
      </c>
      <c r="H4889" s="21">
        <v>2</v>
      </c>
      <c r="I4889" s="56">
        <v>2</v>
      </c>
      <c r="J4889" s="56">
        <v>4</v>
      </c>
      <c r="K4889" s="56">
        <v>4</v>
      </c>
      <c r="L4889" s="47" t="s">
        <v>339</v>
      </c>
      <c r="M4889" s="47" t="s">
        <v>340</v>
      </c>
      <c r="N4889" s="47">
        <v>2</v>
      </c>
      <c r="O4889" s="47">
        <f t="shared" si="1041"/>
        <v>33.99</v>
      </c>
      <c r="P4889" s="52">
        <v>10.3</v>
      </c>
      <c r="Q4889" s="52">
        <f t="shared" si="1042"/>
        <v>27.059999999999995</v>
      </c>
      <c r="R4889" s="21">
        <v>8.1999999999999993</v>
      </c>
      <c r="S4889" s="21">
        <f t="shared" si="1043"/>
        <v>33.99</v>
      </c>
      <c r="T4889" s="21">
        <v>10.3</v>
      </c>
      <c r="U4889" s="21" t="s">
        <v>43</v>
      </c>
      <c r="V4889" s="21" t="s">
        <v>43</v>
      </c>
      <c r="W4889" s="53">
        <v>27.84376</v>
      </c>
      <c r="X4889" s="53">
        <v>-115.18521</v>
      </c>
      <c r="Y4889" s="22">
        <f t="shared" si="1044"/>
        <v>53.6</v>
      </c>
      <c r="Z4889" s="23">
        <v>12</v>
      </c>
      <c r="AA4889" s="21">
        <v>4</v>
      </c>
      <c r="AB4889" s="54" t="s">
        <v>44</v>
      </c>
      <c r="AC4889" s="21">
        <v>3</v>
      </c>
      <c r="AD4889" s="51">
        <v>15</v>
      </c>
      <c r="AE4889" s="51">
        <v>1</v>
      </c>
      <c r="AF4889" s="21">
        <v>14</v>
      </c>
      <c r="AG4889" s="54">
        <v>240</v>
      </c>
      <c r="AH4889" t="s">
        <v>250</v>
      </c>
      <c r="AI4889" s="70">
        <f t="shared" si="1050"/>
        <v>11.792</v>
      </c>
      <c r="AJ4889" s="71" t="s">
        <v>369</v>
      </c>
      <c r="AK4889" s="72">
        <f t="shared" si="1051"/>
        <v>1.2734394051640829</v>
      </c>
      <c r="AL4889" s="73">
        <f t="shared" si="1052"/>
        <v>1.2734394051640829</v>
      </c>
    </row>
    <row r="4890" spans="1:39" hidden="1">
      <c r="A4890" s="47" t="s">
        <v>348</v>
      </c>
      <c r="B4890" s="54" t="s">
        <v>347</v>
      </c>
      <c r="C4890" s="57">
        <v>40393</v>
      </c>
      <c r="D4890" s="49">
        <v>2010</v>
      </c>
      <c r="E4890" s="55">
        <v>0.43402777777777773</v>
      </c>
      <c r="F4890" s="55">
        <v>0.45833333333333331</v>
      </c>
      <c r="G4890" s="55">
        <f t="shared" si="1045"/>
        <v>2.430555555555558E-2</v>
      </c>
      <c r="H4890" s="21">
        <v>2</v>
      </c>
      <c r="I4890" s="56">
        <v>2</v>
      </c>
      <c r="J4890" s="56">
        <v>4</v>
      </c>
      <c r="K4890" s="56">
        <v>4</v>
      </c>
      <c r="L4890" s="47" t="s">
        <v>339</v>
      </c>
      <c r="M4890" s="47" t="s">
        <v>340</v>
      </c>
      <c r="N4890" s="47">
        <v>2</v>
      </c>
      <c r="O4890" s="47">
        <f t="shared" si="1041"/>
        <v>33.99</v>
      </c>
      <c r="P4890" s="52">
        <v>10.3</v>
      </c>
      <c r="Q4890" s="52">
        <f t="shared" si="1042"/>
        <v>27.059999999999995</v>
      </c>
      <c r="R4890" s="21">
        <v>8.1999999999999993</v>
      </c>
      <c r="S4890" s="21">
        <f t="shared" si="1043"/>
        <v>33.99</v>
      </c>
      <c r="T4890" s="21">
        <v>10.3</v>
      </c>
      <c r="U4890" s="21" t="s">
        <v>43</v>
      </c>
      <c r="V4890" s="21" t="s">
        <v>43</v>
      </c>
      <c r="W4890" s="53">
        <v>27.84376</v>
      </c>
      <c r="X4890" s="53">
        <v>-115.18521</v>
      </c>
      <c r="Y4890" s="22">
        <f t="shared" si="1044"/>
        <v>53.6</v>
      </c>
      <c r="Z4890" s="23">
        <v>12</v>
      </c>
      <c r="AA4890" s="21">
        <v>4</v>
      </c>
      <c r="AB4890" s="54" t="s">
        <v>44</v>
      </c>
      <c r="AC4890" s="21">
        <v>4</v>
      </c>
      <c r="AD4890" s="51">
        <v>16</v>
      </c>
      <c r="AE4890" s="51">
        <v>1</v>
      </c>
      <c r="AF4890" s="21">
        <v>16</v>
      </c>
      <c r="AG4890" s="54">
        <v>240</v>
      </c>
      <c r="AH4890" t="s">
        <v>250</v>
      </c>
      <c r="AI4890" s="70">
        <f t="shared" si="1050"/>
        <v>12.500999999999999</v>
      </c>
      <c r="AJ4890" s="71" t="s">
        <v>369</v>
      </c>
      <c r="AK4890" s="72">
        <f t="shared" si="1051"/>
        <v>1.4471406331162124</v>
      </c>
      <c r="AL4890" s="73">
        <f t="shared" si="1052"/>
        <v>1.4471406331162124</v>
      </c>
    </row>
    <row r="4891" spans="1:39" hidden="1">
      <c r="A4891" s="47" t="s">
        <v>348</v>
      </c>
      <c r="B4891" s="54" t="s">
        <v>347</v>
      </c>
      <c r="C4891" s="57">
        <v>40393</v>
      </c>
      <c r="D4891" s="49">
        <v>2010</v>
      </c>
      <c r="E4891" s="55">
        <v>0.43402777777777773</v>
      </c>
      <c r="F4891" s="55">
        <v>0.45833333333333331</v>
      </c>
      <c r="G4891" s="55">
        <f t="shared" si="1045"/>
        <v>2.430555555555558E-2</v>
      </c>
      <c r="H4891" s="21">
        <v>2</v>
      </c>
      <c r="I4891" s="56">
        <v>2</v>
      </c>
      <c r="J4891" s="56">
        <v>4</v>
      </c>
      <c r="K4891" s="56">
        <v>4</v>
      </c>
      <c r="L4891" s="47" t="s">
        <v>339</v>
      </c>
      <c r="M4891" s="47" t="s">
        <v>340</v>
      </c>
      <c r="N4891" s="47">
        <v>2</v>
      </c>
      <c r="O4891" s="47">
        <f t="shared" si="1041"/>
        <v>33.99</v>
      </c>
      <c r="P4891" s="52">
        <v>10.3</v>
      </c>
      <c r="Q4891" s="52">
        <f t="shared" si="1042"/>
        <v>27.059999999999995</v>
      </c>
      <c r="R4891" s="21">
        <v>8.1999999999999993</v>
      </c>
      <c r="S4891" s="21">
        <f t="shared" si="1043"/>
        <v>33.99</v>
      </c>
      <c r="T4891" s="21">
        <v>10.3</v>
      </c>
      <c r="U4891" s="21" t="s">
        <v>43</v>
      </c>
      <c r="V4891" s="21" t="s">
        <v>43</v>
      </c>
      <c r="W4891" s="53">
        <v>27.84376</v>
      </c>
      <c r="X4891" s="53">
        <v>-115.18521</v>
      </c>
      <c r="Y4891" s="22">
        <f t="shared" si="1044"/>
        <v>53.6</v>
      </c>
      <c r="Z4891" s="23">
        <v>12</v>
      </c>
      <c r="AA4891" s="21">
        <v>4</v>
      </c>
      <c r="AB4891" s="54" t="s">
        <v>44</v>
      </c>
      <c r="AC4891" s="21">
        <v>5</v>
      </c>
      <c r="AD4891" s="51">
        <v>14</v>
      </c>
      <c r="AE4891" s="51">
        <v>1</v>
      </c>
      <c r="AF4891" s="21">
        <v>21</v>
      </c>
      <c r="AG4891" s="54">
        <v>240</v>
      </c>
      <c r="AH4891" t="s">
        <v>250</v>
      </c>
      <c r="AI4891" s="70">
        <f t="shared" si="1050"/>
        <v>11.083</v>
      </c>
      <c r="AJ4891" s="71" t="s">
        <v>369</v>
      </c>
      <c r="AK4891" s="72">
        <f t="shared" si="1051"/>
        <v>1.1117350137621949</v>
      </c>
      <c r="AL4891" s="73">
        <f t="shared" si="1052"/>
        <v>1.1117350137621949</v>
      </c>
    </row>
    <row r="4892" spans="1:39" hidden="1">
      <c r="A4892" s="47" t="s">
        <v>348</v>
      </c>
      <c r="B4892" s="54" t="s">
        <v>347</v>
      </c>
      <c r="C4892" s="57">
        <v>40393</v>
      </c>
      <c r="D4892" s="49">
        <v>2010</v>
      </c>
      <c r="E4892" s="55">
        <v>0.43402777777777773</v>
      </c>
      <c r="F4892" s="55">
        <v>0.45833333333333331</v>
      </c>
      <c r="G4892" s="55">
        <f t="shared" si="1045"/>
        <v>2.430555555555558E-2</v>
      </c>
      <c r="H4892" s="21">
        <v>2</v>
      </c>
      <c r="I4892" s="56">
        <v>2</v>
      </c>
      <c r="J4892" s="56">
        <v>4</v>
      </c>
      <c r="K4892" s="56">
        <v>4</v>
      </c>
      <c r="L4892" s="47" t="s">
        <v>339</v>
      </c>
      <c r="M4892" s="47" t="s">
        <v>340</v>
      </c>
      <c r="N4892" s="47">
        <v>2</v>
      </c>
      <c r="O4892" s="47">
        <f t="shared" si="1041"/>
        <v>33.99</v>
      </c>
      <c r="P4892" s="52">
        <v>10.3</v>
      </c>
      <c r="Q4892" s="52">
        <f t="shared" si="1042"/>
        <v>27.059999999999995</v>
      </c>
      <c r="R4892" s="21">
        <v>8.1999999999999993</v>
      </c>
      <c r="S4892" s="21">
        <f t="shared" si="1043"/>
        <v>33.99</v>
      </c>
      <c r="T4892" s="21">
        <v>10.3</v>
      </c>
      <c r="U4892" s="21" t="s">
        <v>43</v>
      </c>
      <c r="V4892" s="21" t="s">
        <v>43</v>
      </c>
      <c r="W4892" s="53">
        <v>27.84376</v>
      </c>
      <c r="X4892" s="53">
        <v>-115.18521</v>
      </c>
      <c r="Y4892" s="22">
        <f t="shared" si="1044"/>
        <v>53.6</v>
      </c>
      <c r="Z4892" s="23">
        <v>12</v>
      </c>
      <c r="AA4892" s="21">
        <v>4</v>
      </c>
      <c r="AB4892" s="54" t="s">
        <v>44</v>
      </c>
      <c r="AC4892" s="21">
        <v>6</v>
      </c>
      <c r="AD4892" s="51">
        <v>25</v>
      </c>
      <c r="AE4892" s="51">
        <v>1</v>
      </c>
      <c r="AF4892" s="21">
        <v>23</v>
      </c>
      <c r="AG4892" s="54">
        <v>240</v>
      </c>
      <c r="AH4892" t="s">
        <v>250</v>
      </c>
      <c r="AI4892" s="70">
        <f t="shared" si="1050"/>
        <v>18.881999999999998</v>
      </c>
      <c r="AJ4892" s="71" t="s">
        <v>369</v>
      </c>
      <c r="AK4892" s="72">
        <f t="shared" si="1051"/>
        <v>3.5706462775960586</v>
      </c>
      <c r="AL4892" s="73">
        <f t="shared" si="1052"/>
        <v>3.5706462775960586</v>
      </c>
    </row>
    <row r="4893" spans="1:39" hidden="1">
      <c r="A4893" s="25" t="s">
        <v>349</v>
      </c>
      <c r="B4893" s="25" t="s">
        <v>178</v>
      </c>
      <c r="C4893" s="59">
        <v>40451</v>
      </c>
      <c r="D4893" s="60">
        <v>2010</v>
      </c>
      <c r="E4893" s="26">
        <v>0.45416666666666666</v>
      </c>
      <c r="F4893" s="26">
        <v>0.47291666666666665</v>
      </c>
      <c r="G4893" s="26">
        <f>F4893-E4893</f>
        <v>1.8749999999999989E-2</v>
      </c>
      <c r="H4893" s="21">
        <v>2</v>
      </c>
      <c r="I4893" s="27">
        <v>1</v>
      </c>
      <c r="J4893" s="27">
        <v>1</v>
      </c>
      <c r="K4893" s="27">
        <v>1</v>
      </c>
      <c r="L4893" s="25" t="s">
        <v>350</v>
      </c>
      <c r="M4893" s="25" t="s">
        <v>351</v>
      </c>
      <c r="N4893" s="25">
        <v>2</v>
      </c>
      <c r="O4893" s="28">
        <f t="shared" si="1041"/>
        <v>50.16</v>
      </c>
      <c r="P4893" s="28">
        <v>15.2</v>
      </c>
      <c r="Q4893" s="28">
        <f t="shared" si="1042"/>
        <v>50.16</v>
      </c>
      <c r="R4893" s="28">
        <v>15.2</v>
      </c>
      <c r="S4893" s="28">
        <f t="shared" si="1043"/>
        <v>50.16</v>
      </c>
      <c r="T4893" s="22">
        <v>15.2</v>
      </c>
      <c r="U4893" s="22">
        <f>V4893*3.3</f>
        <v>50.16</v>
      </c>
      <c r="V4893" s="22">
        <f>(R4893+P4893)/2</f>
        <v>15.2</v>
      </c>
      <c r="W4893" s="53">
        <v>27.818480000000001</v>
      </c>
      <c r="X4893" s="53">
        <v>-115.14937999999999</v>
      </c>
      <c r="Y4893" s="22">
        <f>(Z4893*1.8)+32</f>
        <v>64.400000000000006</v>
      </c>
      <c r="Z4893" s="23">
        <v>18</v>
      </c>
      <c r="AA4893" s="21">
        <v>5</v>
      </c>
      <c r="AB4893" s="25" t="s">
        <v>46</v>
      </c>
      <c r="AC4893" s="21">
        <v>0</v>
      </c>
      <c r="AD4893" s="61">
        <v>0</v>
      </c>
      <c r="AE4893" s="61">
        <v>0</v>
      </c>
      <c r="AF4893" s="21"/>
      <c r="AG4893" s="62" t="s">
        <v>43</v>
      </c>
      <c r="AH4893" t="s">
        <v>250</v>
      </c>
      <c r="AI4893" s="70">
        <f t="shared" ref="AI4893" si="1053">(0.748*AD4893)+1.2345</f>
        <v>1.2344999999999999</v>
      </c>
      <c r="AJ4893" s="74">
        <f t="shared" ref="AJ4893" si="1054">((POWER(AI4893*10,3.36))*2.24)/100000</f>
        <v>0.10414971720920797</v>
      </c>
      <c r="AK4893" s="74">
        <f t="shared" ref="AK4893" si="1055">(0.0026*AJ4893)-0.61</f>
        <v>-0.6097292107352561</v>
      </c>
      <c r="AL4893" s="73">
        <f t="shared" ref="AL4893" si="1056">IF(AK4893&gt;0,AK4893:AK4893,0)</f>
        <v>0</v>
      </c>
      <c r="AM4893" t="s">
        <v>43</v>
      </c>
    </row>
    <row r="4894" spans="1:39" hidden="1">
      <c r="A4894" s="25" t="s">
        <v>352</v>
      </c>
      <c r="B4894" s="25" t="s">
        <v>178</v>
      </c>
      <c r="C4894" s="59">
        <v>40451</v>
      </c>
      <c r="D4894" s="60">
        <v>2010</v>
      </c>
      <c r="E4894" s="26">
        <v>0.45416666666666666</v>
      </c>
      <c r="F4894" s="26">
        <v>0.47291666666666665</v>
      </c>
      <c r="G4894" s="26">
        <f t="shared" ref="G4894:G4916" si="1057">F4894-E4894</f>
        <v>1.8749999999999989E-2</v>
      </c>
      <c r="H4894" s="21">
        <v>2</v>
      </c>
      <c r="I4894" s="27">
        <v>1</v>
      </c>
      <c r="J4894" s="27">
        <v>1</v>
      </c>
      <c r="K4894" s="27">
        <v>1</v>
      </c>
      <c r="L4894" s="25" t="s">
        <v>350</v>
      </c>
      <c r="M4894" s="25" t="s">
        <v>351</v>
      </c>
      <c r="N4894" s="25">
        <v>2</v>
      </c>
      <c r="O4894" s="28">
        <f t="shared" si="1041"/>
        <v>50.16</v>
      </c>
      <c r="P4894" s="28">
        <v>15.2</v>
      </c>
      <c r="Q4894" s="28">
        <f t="shared" si="1042"/>
        <v>50.16</v>
      </c>
      <c r="R4894" s="28">
        <v>15.2</v>
      </c>
      <c r="S4894" s="28">
        <f t="shared" si="1043"/>
        <v>50.16</v>
      </c>
      <c r="T4894" s="22">
        <v>15.2</v>
      </c>
      <c r="U4894" s="22">
        <f>V4894*3.3</f>
        <v>50.16</v>
      </c>
      <c r="V4894" s="22">
        <f t="shared" ref="V4894:V4916" si="1058">(R4894+P4894)/2</f>
        <v>15.2</v>
      </c>
      <c r="W4894" s="53">
        <v>27.818480000000001</v>
      </c>
      <c r="X4894" s="53">
        <v>-115.14937999999999</v>
      </c>
      <c r="Y4894" s="22">
        <f>(Z4894*1.8)+32</f>
        <v>64.400000000000006</v>
      </c>
      <c r="Z4894" s="23">
        <v>18</v>
      </c>
      <c r="AA4894" s="21">
        <v>5</v>
      </c>
      <c r="AB4894" s="25" t="s">
        <v>44</v>
      </c>
      <c r="AC4894" s="21">
        <v>1</v>
      </c>
      <c r="AD4894" s="61">
        <v>13</v>
      </c>
      <c r="AE4894" s="61">
        <v>1</v>
      </c>
      <c r="AF4894" s="21">
        <v>3</v>
      </c>
      <c r="AG4894" s="62" t="s">
        <v>43</v>
      </c>
      <c r="AH4894" t="s">
        <v>250</v>
      </c>
      <c r="AI4894" s="70">
        <f t="shared" ref="AI4894:AI4902" si="1059">(0.709*AD4894)+1.157</f>
        <v>10.373999999999999</v>
      </c>
      <c r="AJ4894" s="71" t="s">
        <v>369</v>
      </c>
      <c r="AK4894" s="72">
        <f t="shared" ref="AK4894:AK4902" si="1060">((POWER(AI4894*10,2.19))*0.037)/1000</f>
        <v>0.96188687250685145</v>
      </c>
      <c r="AL4894" s="73">
        <f t="shared" ref="AL4894:AL4902" si="1061">((POWER(AI4894*10,2.19))*0.037)/1000</f>
        <v>0.96188687250685145</v>
      </c>
      <c r="AM4894" t="s">
        <v>353</v>
      </c>
    </row>
    <row r="4895" spans="1:39" hidden="1">
      <c r="A4895" s="25" t="s">
        <v>352</v>
      </c>
      <c r="B4895" s="25" t="s">
        <v>178</v>
      </c>
      <c r="C4895" s="59">
        <v>40451</v>
      </c>
      <c r="D4895" s="60">
        <v>2010</v>
      </c>
      <c r="E4895" s="26">
        <v>0.45416666666666666</v>
      </c>
      <c r="F4895" s="26">
        <v>0.47291666666666665</v>
      </c>
      <c r="G4895" s="26">
        <f t="shared" si="1057"/>
        <v>1.8749999999999989E-2</v>
      </c>
      <c r="H4895" s="21">
        <v>2</v>
      </c>
      <c r="I4895" s="27">
        <v>1</v>
      </c>
      <c r="J4895" s="27">
        <v>1</v>
      </c>
      <c r="K4895" s="27">
        <v>1</v>
      </c>
      <c r="L4895" s="25" t="s">
        <v>350</v>
      </c>
      <c r="M4895" s="25" t="s">
        <v>351</v>
      </c>
      <c r="N4895" s="25">
        <v>2</v>
      </c>
      <c r="O4895" s="28">
        <f t="shared" si="1041"/>
        <v>50.16</v>
      </c>
      <c r="P4895" s="28">
        <v>15.2</v>
      </c>
      <c r="Q4895" s="28">
        <f t="shared" si="1042"/>
        <v>50.16</v>
      </c>
      <c r="R4895" s="28">
        <v>15.2</v>
      </c>
      <c r="S4895" s="28">
        <f t="shared" si="1043"/>
        <v>50.16</v>
      </c>
      <c r="T4895" s="22">
        <v>15.2</v>
      </c>
      <c r="U4895" s="22">
        <f t="shared" ref="U4895:U4916" si="1062">V4895*3.3</f>
        <v>50.16</v>
      </c>
      <c r="V4895" s="22">
        <f t="shared" si="1058"/>
        <v>15.2</v>
      </c>
      <c r="W4895" s="53">
        <v>27.818480000000001</v>
      </c>
      <c r="X4895" s="53">
        <v>-115.14937999999999</v>
      </c>
      <c r="Y4895" s="22">
        <f t="shared" ref="Y4895:Y4916" si="1063">(Z4895*1.8)+32</f>
        <v>64.400000000000006</v>
      </c>
      <c r="Z4895" s="23">
        <v>18</v>
      </c>
      <c r="AA4895" s="21">
        <v>5</v>
      </c>
      <c r="AB4895" s="25" t="s">
        <v>44</v>
      </c>
      <c r="AC4895" s="21">
        <v>1</v>
      </c>
      <c r="AD4895">
        <v>19</v>
      </c>
      <c r="AE4895" s="61">
        <v>1</v>
      </c>
      <c r="AF4895" s="21">
        <v>3</v>
      </c>
      <c r="AG4895" s="62" t="s">
        <v>43</v>
      </c>
      <c r="AH4895" t="s">
        <v>250</v>
      </c>
      <c r="AI4895" s="70">
        <f t="shared" si="1059"/>
        <v>14.628</v>
      </c>
      <c r="AJ4895" s="71" t="s">
        <v>369</v>
      </c>
      <c r="AK4895" s="72">
        <f t="shared" si="1060"/>
        <v>2.041534710262368</v>
      </c>
      <c r="AL4895" s="73">
        <f t="shared" si="1061"/>
        <v>2.041534710262368</v>
      </c>
      <c r="AM4895" t="s">
        <v>353</v>
      </c>
    </row>
    <row r="4896" spans="1:39" hidden="1">
      <c r="A4896" s="25" t="s">
        <v>352</v>
      </c>
      <c r="B4896" s="25" t="s">
        <v>178</v>
      </c>
      <c r="C4896" s="59">
        <v>40451</v>
      </c>
      <c r="D4896" s="60">
        <v>2010</v>
      </c>
      <c r="E4896" s="26">
        <v>0.45416666666666666</v>
      </c>
      <c r="F4896" s="26">
        <v>0.47291666666666665</v>
      </c>
      <c r="G4896" s="26">
        <f t="shared" si="1057"/>
        <v>1.8749999999999989E-2</v>
      </c>
      <c r="H4896" s="21">
        <v>2</v>
      </c>
      <c r="I4896" s="27">
        <v>1</v>
      </c>
      <c r="J4896" s="27">
        <v>1</v>
      </c>
      <c r="K4896" s="27">
        <v>1</v>
      </c>
      <c r="L4896" s="25" t="s">
        <v>350</v>
      </c>
      <c r="M4896" s="25" t="s">
        <v>351</v>
      </c>
      <c r="N4896" s="25">
        <v>2</v>
      </c>
      <c r="O4896" s="28">
        <f t="shared" si="1041"/>
        <v>50.16</v>
      </c>
      <c r="P4896" s="28">
        <v>15.2</v>
      </c>
      <c r="Q4896" s="28">
        <f t="shared" si="1042"/>
        <v>50.16</v>
      </c>
      <c r="R4896" s="28">
        <v>15.2</v>
      </c>
      <c r="S4896" s="28">
        <f t="shared" si="1043"/>
        <v>50.16</v>
      </c>
      <c r="T4896" s="22">
        <v>15.2</v>
      </c>
      <c r="U4896" s="22">
        <f t="shared" si="1062"/>
        <v>50.16</v>
      </c>
      <c r="V4896" s="22">
        <f t="shared" si="1058"/>
        <v>15.2</v>
      </c>
      <c r="W4896" s="53">
        <v>27.818480000000001</v>
      </c>
      <c r="X4896" s="53">
        <v>-115.14937999999999</v>
      </c>
      <c r="Y4896" s="22">
        <f t="shared" si="1063"/>
        <v>64.400000000000006</v>
      </c>
      <c r="Z4896" s="23">
        <v>18</v>
      </c>
      <c r="AA4896" s="21">
        <v>5</v>
      </c>
      <c r="AB4896" s="25" t="s">
        <v>44</v>
      </c>
      <c r="AC4896" s="21">
        <v>2</v>
      </c>
      <c r="AD4896">
        <v>15</v>
      </c>
      <c r="AE4896" s="61">
        <v>1</v>
      </c>
      <c r="AF4896" s="21">
        <v>10</v>
      </c>
      <c r="AG4896" s="62" t="s">
        <v>43</v>
      </c>
      <c r="AH4896" t="s">
        <v>250</v>
      </c>
      <c r="AI4896" s="70">
        <f t="shared" si="1059"/>
        <v>11.792</v>
      </c>
      <c r="AJ4896" s="71" t="s">
        <v>369</v>
      </c>
      <c r="AK4896" s="72">
        <f t="shared" si="1060"/>
        <v>1.2734394051640829</v>
      </c>
      <c r="AL4896" s="73">
        <f t="shared" si="1061"/>
        <v>1.2734394051640829</v>
      </c>
      <c r="AM4896" t="s">
        <v>353</v>
      </c>
    </row>
    <row r="4897" spans="1:39" hidden="1">
      <c r="A4897" s="25" t="s">
        <v>352</v>
      </c>
      <c r="B4897" s="25" t="s">
        <v>178</v>
      </c>
      <c r="C4897" s="59">
        <v>40451</v>
      </c>
      <c r="D4897" s="60">
        <v>2010</v>
      </c>
      <c r="E4897" s="26">
        <v>0.45416666666666666</v>
      </c>
      <c r="F4897" s="26">
        <v>0.47291666666666665</v>
      </c>
      <c r="G4897" s="26">
        <f t="shared" si="1057"/>
        <v>1.8749999999999989E-2</v>
      </c>
      <c r="H4897" s="21">
        <v>2</v>
      </c>
      <c r="I4897" s="27">
        <v>1</v>
      </c>
      <c r="J4897" s="27">
        <v>1</v>
      </c>
      <c r="K4897" s="27">
        <v>1</v>
      </c>
      <c r="L4897" s="25" t="s">
        <v>350</v>
      </c>
      <c r="M4897" s="25" t="s">
        <v>351</v>
      </c>
      <c r="N4897" s="25">
        <v>2</v>
      </c>
      <c r="O4897" s="28">
        <f t="shared" si="1041"/>
        <v>50.16</v>
      </c>
      <c r="P4897" s="28">
        <v>15.2</v>
      </c>
      <c r="Q4897" s="28">
        <f t="shared" si="1042"/>
        <v>50.16</v>
      </c>
      <c r="R4897" s="28">
        <v>15.2</v>
      </c>
      <c r="S4897" s="28">
        <f t="shared" si="1043"/>
        <v>50.16</v>
      </c>
      <c r="T4897" s="22">
        <v>15.2</v>
      </c>
      <c r="U4897" s="22">
        <f t="shared" si="1062"/>
        <v>50.16</v>
      </c>
      <c r="V4897" s="22">
        <f t="shared" si="1058"/>
        <v>15.2</v>
      </c>
      <c r="W4897" s="53">
        <v>27.818480000000001</v>
      </c>
      <c r="X4897" s="53">
        <v>-115.14937999999999</v>
      </c>
      <c r="Y4897" s="22">
        <f t="shared" si="1063"/>
        <v>64.400000000000006</v>
      </c>
      <c r="Z4897" s="23">
        <v>18</v>
      </c>
      <c r="AA4897" s="21">
        <v>5</v>
      </c>
      <c r="AB4897" s="25" t="s">
        <v>44</v>
      </c>
      <c r="AC4897" s="21">
        <v>3</v>
      </c>
      <c r="AD4897">
        <v>16</v>
      </c>
      <c r="AE4897" s="61">
        <v>1</v>
      </c>
      <c r="AF4897" s="61">
        <v>13</v>
      </c>
      <c r="AG4897" s="62" t="s">
        <v>43</v>
      </c>
      <c r="AH4897" t="s">
        <v>250</v>
      </c>
      <c r="AI4897" s="70">
        <f t="shared" si="1059"/>
        <v>12.500999999999999</v>
      </c>
      <c r="AJ4897" s="71" t="s">
        <v>369</v>
      </c>
      <c r="AK4897" s="72">
        <f t="shared" si="1060"/>
        <v>1.4471406331162124</v>
      </c>
      <c r="AL4897" s="73">
        <f t="shared" si="1061"/>
        <v>1.4471406331162124</v>
      </c>
      <c r="AM4897" t="s">
        <v>353</v>
      </c>
    </row>
    <row r="4898" spans="1:39" hidden="1">
      <c r="A4898" s="25" t="s">
        <v>352</v>
      </c>
      <c r="B4898" s="25" t="s">
        <v>178</v>
      </c>
      <c r="C4898" s="59">
        <v>40451</v>
      </c>
      <c r="D4898" s="60">
        <v>2010</v>
      </c>
      <c r="E4898" s="26">
        <v>0.45416666666666666</v>
      </c>
      <c r="F4898" s="26">
        <v>0.47291666666666665</v>
      </c>
      <c r="G4898" s="26">
        <f t="shared" si="1057"/>
        <v>1.8749999999999989E-2</v>
      </c>
      <c r="H4898" s="21">
        <v>2</v>
      </c>
      <c r="I4898" s="27">
        <v>1</v>
      </c>
      <c r="J4898" s="27">
        <v>1</v>
      </c>
      <c r="K4898" s="27">
        <v>1</v>
      </c>
      <c r="L4898" s="25" t="s">
        <v>350</v>
      </c>
      <c r="M4898" s="25" t="s">
        <v>351</v>
      </c>
      <c r="N4898" s="25">
        <v>2</v>
      </c>
      <c r="O4898" s="28">
        <f t="shared" si="1041"/>
        <v>50.16</v>
      </c>
      <c r="P4898" s="28">
        <v>15.2</v>
      </c>
      <c r="Q4898" s="28">
        <f t="shared" si="1042"/>
        <v>50.16</v>
      </c>
      <c r="R4898" s="28">
        <v>15.2</v>
      </c>
      <c r="S4898" s="28">
        <f t="shared" si="1043"/>
        <v>50.16</v>
      </c>
      <c r="T4898" s="22">
        <v>15.2</v>
      </c>
      <c r="U4898" s="22">
        <f t="shared" si="1062"/>
        <v>50.16</v>
      </c>
      <c r="V4898" s="22">
        <f t="shared" si="1058"/>
        <v>15.2</v>
      </c>
      <c r="W4898" s="53">
        <v>27.818480000000001</v>
      </c>
      <c r="X4898" s="53">
        <v>-115.14937999999999</v>
      </c>
      <c r="Y4898" s="22">
        <f t="shared" si="1063"/>
        <v>64.400000000000006</v>
      </c>
      <c r="Z4898" s="23">
        <v>18</v>
      </c>
      <c r="AA4898" s="21">
        <v>5</v>
      </c>
      <c r="AB4898" s="25" t="s">
        <v>44</v>
      </c>
      <c r="AC4898" s="21">
        <v>4</v>
      </c>
      <c r="AD4898">
        <v>18</v>
      </c>
      <c r="AE4898" s="61">
        <v>1</v>
      </c>
      <c r="AF4898" s="61">
        <v>18</v>
      </c>
      <c r="AG4898" s="62" t="s">
        <v>43</v>
      </c>
      <c r="AH4898" t="s">
        <v>250</v>
      </c>
      <c r="AI4898" s="70">
        <f t="shared" si="1059"/>
        <v>13.918999999999999</v>
      </c>
      <c r="AJ4898" s="71" t="s">
        <v>369</v>
      </c>
      <c r="AK4898" s="72">
        <f t="shared" si="1060"/>
        <v>1.8310631406548505</v>
      </c>
      <c r="AL4898" s="73">
        <f t="shared" si="1061"/>
        <v>1.8310631406548505</v>
      </c>
      <c r="AM4898" t="s">
        <v>354</v>
      </c>
    </row>
    <row r="4899" spans="1:39" hidden="1">
      <c r="A4899" s="25" t="s">
        <v>352</v>
      </c>
      <c r="B4899" s="25" t="s">
        <v>178</v>
      </c>
      <c r="C4899" s="59">
        <v>40451</v>
      </c>
      <c r="D4899" s="60">
        <v>2010</v>
      </c>
      <c r="E4899" s="26">
        <v>0.45416666666666666</v>
      </c>
      <c r="F4899" s="26">
        <v>0.47291666666666665</v>
      </c>
      <c r="G4899" s="26">
        <f t="shared" si="1057"/>
        <v>1.8749999999999989E-2</v>
      </c>
      <c r="H4899" s="21">
        <v>2</v>
      </c>
      <c r="I4899" s="27">
        <v>1</v>
      </c>
      <c r="J4899" s="27">
        <v>1</v>
      </c>
      <c r="K4899" s="27">
        <v>1</v>
      </c>
      <c r="L4899" s="25" t="s">
        <v>350</v>
      </c>
      <c r="M4899" s="25" t="s">
        <v>351</v>
      </c>
      <c r="N4899" s="25">
        <v>2</v>
      </c>
      <c r="O4899" s="28">
        <f t="shared" si="1041"/>
        <v>50.16</v>
      </c>
      <c r="P4899" s="28">
        <v>15.2</v>
      </c>
      <c r="Q4899" s="28">
        <f t="shared" si="1042"/>
        <v>50.16</v>
      </c>
      <c r="R4899" s="28">
        <v>15.2</v>
      </c>
      <c r="S4899" s="28">
        <f t="shared" si="1043"/>
        <v>50.16</v>
      </c>
      <c r="T4899" s="22">
        <v>15.2</v>
      </c>
      <c r="U4899" s="22">
        <f t="shared" si="1062"/>
        <v>50.16</v>
      </c>
      <c r="V4899" s="22">
        <f t="shared" si="1058"/>
        <v>15.2</v>
      </c>
      <c r="W4899" s="53">
        <v>27.818480000000001</v>
      </c>
      <c r="X4899" s="53">
        <v>-115.14937999999999</v>
      </c>
      <c r="Y4899" s="22">
        <f t="shared" si="1063"/>
        <v>64.400000000000006</v>
      </c>
      <c r="Z4899" s="23">
        <v>18</v>
      </c>
      <c r="AA4899" s="21">
        <v>5</v>
      </c>
      <c r="AB4899" s="25" t="s">
        <v>44</v>
      </c>
      <c r="AC4899" s="21">
        <v>4</v>
      </c>
      <c r="AD4899">
        <v>20</v>
      </c>
      <c r="AE4899" s="61">
        <v>1</v>
      </c>
      <c r="AF4899" s="61">
        <v>18</v>
      </c>
      <c r="AG4899" s="62" t="s">
        <v>43</v>
      </c>
      <c r="AH4899" t="s">
        <v>250</v>
      </c>
      <c r="AI4899" s="70">
        <f t="shared" si="1059"/>
        <v>15.337</v>
      </c>
      <c r="AJ4899" s="71" t="s">
        <v>369</v>
      </c>
      <c r="AK4899" s="72">
        <f t="shared" si="1060"/>
        <v>2.2645047633742106</v>
      </c>
      <c r="AL4899" s="73">
        <f t="shared" si="1061"/>
        <v>2.2645047633742106</v>
      </c>
      <c r="AM4899" t="s">
        <v>353</v>
      </c>
    </row>
    <row r="4900" spans="1:39" hidden="1">
      <c r="A4900" s="25" t="s">
        <v>352</v>
      </c>
      <c r="B4900" s="25" t="s">
        <v>178</v>
      </c>
      <c r="C4900" s="59">
        <v>40451</v>
      </c>
      <c r="D4900" s="60">
        <v>2010</v>
      </c>
      <c r="E4900" s="26">
        <v>0.45416666666666666</v>
      </c>
      <c r="F4900" s="26">
        <v>0.47291666666666665</v>
      </c>
      <c r="G4900" s="26">
        <f t="shared" si="1057"/>
        <v>1.8749999999999989E-2</v>
      </c>
      <c r="H4900" s="21">
        <v>2</v>
      </c>
      <c r="I4900" s="27">
        <v>1</v>
      </c>
      <c r="J4900" s="27">
        <v>1</v>
      </c>
      <c r="K4900" s="27">
        <v>1</v>
      </c>
      <c r="L4900" s="25" t="s">
        <v>350</v>
      </c>
      <c r="M4900" s="25" t="s">
        <v>351</v>
      </c>
      <c r="N4900" s="25">
        <v>2</v>
      </c>
      <c r="O4900" s="28">
        <f t="shared" si="1041"/>
        <v>50.16</v>
      </c>
      <c r="P4900" s="28">
        <v>15.2</v>
      </c>
      <c r="Q4900" s="28">
        <f t="shared" si="1042"/>
        <v>50.16</v>
      </c>
      <c r="R4900" s="28">
        <v>15.2</v>
      </c>
      <c r="S4900" s="28">
        <f t="shared" si="1043"/>
        <v>50.16</v>
      </c>
      <c r="T4900" s="22">
        <v>15.2</v>
      </c>
      <c r="U4900" s="22">
        <f t="shared" si="1062"/>
        <v>50.16</v>
      </c>
      <c r="V4900" s="22">
        <f t="shared" si="1058"/>
        <v>15.2</v>
      </c>
      <c r="W4900" s="53">
        <v>27.818480000000001</v>
      </c>
      <c r="X4900" s="53">
        <v>-115.14937999999999</v>
      </c>
      <c r="Y4900" s="22">
        <f t="shared" si="1063"/>
        <v>64.400000000000006</v>
      </c>
      <c r="Z4900" s="23">
        <v>18</v>
      </c>
      <c r="AA4900" s="21">
        <v>5</v>
      </c>
      <c r="AB4900" s="25" t="s">
        <v>44</v>
      </c>
      <c r="AC4900" s="21">
        <v>4</v>
      </c>
      <c r="AD4900">
        <v>21</v>
      </c>
      <c r="AE4900" s="61">
        <v>1</v>
      </c>
      <c r="AF4900" s="61">
        <v>18</v>
      </c>
      <c r="AG4900" s="62" t="s">
        <v>43</v>
      </c>
      <c r="AH4900" t="s">
        <v>250</v>
      </c>
      <c r="AI4900" s="70">
        <f t="shared" si="1059"/>
        <v>16.045999999999999</v>
      </c>
      <c r="AJ4900" s="71" t="s">
        <v>369</v>
      </c>
      <c r="AK4900" s="72">
        <f t="shared" si="1060"/>
        <v>2.5000862380340183</v>
      </c>
      <c r="AL4900" s="73">
        <f t="shared" si="1061"/>
        <v>2.5000862380340183</v>
      </c>
      <c r="AM4900" t="s">
        <v>353</v>
      </c>
    </row>
    <row r="4901" spans="1:39" hidden="1">
      <c r="A4901" s="25" t="s">
        <v>352</v>
      </c>
      <c r="B4901" s="25" t="s">
        <v>178</v>
      </c>
      <c r="C4901" s="59">
        <v>40451</v>
      </c>
      <c r="D4901" s="60">
        <v>2010</v>
      </c>
      <c r="E4901" s="26">
        <v>0.45416666666666666</v>
      </c>
      <c r="F4901" s="26">
        <v>0.47291666666666665</v>
      </c>
      <c r="G4901" s="26">
        <f t="shared" si="1057"/>
        <v>1.8749999999999989E-2</v>
      </c>
      <c r="H4901" s="21">
        <v>2</v>
      </c>
      <c r="I4901" s="27">
        <v>1</v>
      </c>
      <c r="J4901" s="27">
        <v>1</v>
      </c>
      <c r="K4901" s="27">
        <v>1</v>
      </c>
      <c r="L4901" s="25" t="s">
        <v>350</v>
      </c>
      <c r="M4901" s="25" t="s">
        <v>351</v>
      </c>
      <c r="N4901" s="25">
        <v>2</v>
      </c>
      <c r="O4901" s="28">
        <f t="shared" si="1041"/>
        <v>50.16</v>
      </c>
      <c r="P4901" s="28">
        <v>15.2</v>
      </c>
      <c r="Q4901" s="28">
        <f t="shared" si="1042"/>
        <v>50.16</v>
      </c>
      <c r="R4901" s="28">
        <v>15.2</v>
      </c>
      <c r="S4901" s="28">
        <f t="shared" si="1043"/>
        <v>50.16</v>
      </c>
      <c r="T4901" s="22">
        <v>15.2</v>
      </c>
      <c r="U4901" s="22">
        <f t="shared" si="1062"/>
        <v>50.16</v>
      </c>
      <c r="V4901" s="22">
        <f t="shared" si="1058"/>
        <v>15.2</v>
      </c>
      <c r="W4901" s="53">
        <v>27.818480000000001</v>
      </c>
      <c r="X4901" s="53">
        <v>-115.14937999999999</v>
      </c>
      <c r="Y4901" s="22">
        <f t="shared" si="1063"/>
        <v>64.400000000000006</v>
      </c>
      <c r="Z4901" s="23">
        <v>18</v>
      </c>
      <c r="AA4901" s="21">
        <v>5</v>
      </c>
      <c r="AB4901" s="25" t="s">
        <v>44</v>
      </c>
      <c r="AC4901" s="21">
        <v>4</v>
      </c>
      <c r="AD4901">
        <v>22</v>
      </c>
      <c r="AE4901" s="61">
        <v>1</v>
      </c>
      <c r="AF4901" s="61">
        <v>18</v>
      </c>
      <c r="AG4901" s="62" t="s">
        <v>43</v>
      </c>
      <c r="AH4901" t="s">
        <v>250</v>
      </c>
      <c r="AI4901" s="70">
        <f t="shared" si="1059"/>
        <v>16.754999999999999</v>
      </c>
      <c r="AJ4901" s="71" t="s">
        <v>369</v>
      </c>
      <c r="AK4901" s="72">
        <f t="shared" si="1060"/>
        <v>2.7483879168691034</v>
      </c>
      <c r="AL4901" s="73">
        <f t="shared" si="1061"/>
        <v>2.7483879168691034</v>
      </c>
      <c r="AM4901" t="s">
        <v>353</v>
      </c>
    </row>
    <row r="4902" spans="1:39" hidden="1">
      <c r="A4902" s="25" t="s">
        <v>355</v>
      </c>
      <c r="B4902" s="25" t="s">
        <v>201</v>
      </c>
      <c r="C4902" s="59">
        <v>40451</v>
      </c>
      <c r="D4902" s="60">
        <v>2010</v>
      </c>
      <c r="E4902" s="26">
        <v>0.37777777777777777</v>
      </c>
      <c r="F4902" s="26">
        <v>0.3972222222222222</v>
      </c>
      <c r="G4902" s="26">
        <f t="shared" si="1057"/>
        <v>1.9444444444444431E-2</v>
      </c>
      <c r="H4902" s="21">
        <v>2</v>
      </c>
      <c r="I4902" s="27">
        <v>1</v>
      </c>
      <c r="J4902" s="27">
        <v>1</v>
      </c>
      <c r="K4902" s="27">
        <v>1</v>
      </c>
      <c r="L4902" s="25" t="s">
        <v>41</v>
      </c>
      <c r="M4902" s="14" t="s">
        <v>42</v>
      </c>
      <c r="N4902" s="25">
        <v>2</v>
      </c>
      <c r="O4902" s="28">
        <f t="shared" si="1041"/>
        <v>50.82</v>
      </c>
      <c r="P4902" s="28">
        <v>15.4</v>
      </c>
      <c r="Q4902" s="28">
        <f t="shared" si="1042"/>
        <v>51.48</v>
      </c>
      <c r="R4902" s="28">
        <v>15.6</v>
      </c>
      <c r="S4902" s="28">
        <f t="shared" si="1043"/>
        <v>51.48</v>
      </c>
      <c r="T4902" s="22">
        <v>15.6</v>
      </c>
      <c r="U4902" s="22">
        <f t="shared" si="1062"/>
        <v>51.15</v>
      </c>
      <c r="V4902" s="22">
        <f t="shared" si="1058"/>
        <v>15.5</v>
      </c>
      <c r="W4902" s="53">
        <v>27.847709999999999</v>
      </c>
      <c r="X4902" s="53">
        <v>-115.14306999999999</v>
      </c>
      <c r="Y4902" s="22">
        <f t="shared" si="1063"/>
        <v>60.8</v>
      </c>
      <c r="Z4902" s="23">
        <v>16</v>
      </c>
      <c r="AA4902" s="21">
        <v>6</v>
      </c>
      <c r="AB4902" s="25" t="s">
        <v>44</v>
      </c>
      <c r="AC4902" s="21">
        <v>1</v>
      </c>
      <c r="AD4902">
        <v>22</v>
      </c>
      <c r="AE4902" s="61">
        <v>1</v>
      </c>
      <c r="AF4902" s="61">
        <v>21</v>
      </c>
      <c r="AG4902" s="62">
        <v>150</v>
      </c>
      <c r="AH4902" t="s">
        <v>250</v>
      </c>
      <c r="AI4902" s="70">
        <f t="shared" si="1059"/>
        <v>16.754999999999999</v>
      </c>
      <c r="AJ4902" s="71" t="s">
        <v>369</v>
      </c>
      <c r="AK4902" s="72">
        <f t="shared" si="1060"/>
        <v>2.7483879168691034</v>
      </c>
      <c r="AL4902" s="73">
        <f t="shared" si="1061"/>
        <v>2.7483879168691034</v>
      </c>
      <c r="AM4902" t="s">
        <v>354</v>
      </c>
    </row>
    <row r="4903" spans="1:39" hidden="1">
      <c r="A4903" s="25" t="s">
        <v>356</v>
      </c>
      <c r="B4903" s="25" t="s">
        <v>201</v>
      </c>
      <c r="C4903" s="59">
        <v>40451</v>
      </c>
      <c r="D4903" s="60">
        <v>2010</v>
      </c>
      <c r="E4903" s="26">
        <v>0.37777777777777777</v>
      </c>
      <c r="F4903" s="26">
        <v>0.3972222222222222</v>
      </c>
      <c r="G4903" s="26">
        <f t="shared" si="1057"/>
        <v>1.9444444444444431E-2</v>
      </c>
      <c r="H4903" s="21">
        <v>2</v>
      </c>
      <c r="I4903" s="27">
        <v>1</v>
      </c>
      <c r="J4903" s="27">
        <v>1</v>
      </c>
      <c r="K4903" s="27">
        <v>1</v>
      </c>
      <c r="L4903" s="25" t="s">
        <v>41</v>
      </c>
      <c r="M4903" s="14" t="s">
        <v>42</v>
      </c>
      <c r="N4903" s="25">
        <v>2</v>
      </c>
      <c r="O4903" s="28">
        <f t="shared" si="1041"/>
        <v>50.82</v>
      </c>
      <c r="P4903" s="28">
        <v>15.4</v>
      </c>
      <c r="Q4903" s="28">
        <f t="shared" si="1042"/>
        <v>51.48</v>
      </c>
      <c r="R4903" s="28">
        <v>15.6</v>
      </c>
      <c r="S4903" s="28">
        <f t="shared" si="1043"/>
        <v>51.48</v>
      </c>
      <c r="T4903" s="22">
        <v>15.6</v>
      </c>
      <c r="U4903" s="22">
        <f t="shared" si="1062"/>
        <v>51.15</v>
      </c>
      <c r="V4903" s="22">
        <f t="shared" si="1058"/>
        <v>15.5</v>
      </c>
      <c r="W4903" s="53">
        <v>27.847709999999999</v>
      </c>
      <c r="X4903" s="53">
        <v>-115.14306999999999</v>
      </c>
      <c r="Y4903" s="22">
        <f t="shared" si="1063"/>
        <v>60.8</v>
      </c>
      <c r="Z4903" s="23">
        <v>16</v>
      </c>
      <c r="AA4903" s="21">
        <v>6</v>
      </c>
      <c r="AB4903" s="25" t="s">
        <v>46</v>
      </c>
      <c r="AC4903" s="21">
        <v>0</v>
      </c>
      <c r="AD4903">
        <v>0</v>
      </c>
      <c r="AE4903" s="61">
        <v>0</v>
      </c>
      <c r="AF4903" s="61"/>
      <c r="AG4903" s="62">
        <v>150</v>
      </c>
      <c r="AH4903" t="s">
        <v>250</v>
      </c>
      <c r="AI4903" s="70">
        <f t="shared" ref="AI4903" si="1064">(0.748*AD4903)+1.2345</f>
        <v>1.2344999999999999</v>
      </c>
      <c r="AJ4903" s="74">
        <f t="shared" ref="AJ4903" si="1065">((POWER(AI4903*10,3.36))*2.24)/100000</f>
        <v>0.10414971720920797</v>
      </c>
      <c r="AK4903" s="74">
        <f t="shared" ref="AK4903" si="1066">(0.0026*AJ4903)-0.61</f>
        <v>-0.6097292107352561</v>
      </c>
      <c r="AL4903" s="73">
        <f t="shared" ref="AL4903" si="1067">IF(AK4903&gt;0,AK4903:AK4903,0)</f>
        <v>0</v>
      </c>
      <c r="AM4903" t="s">
        <v>43</v>
      </c>
    </row>
    <row r="4904" spans="1:39" hidden="1">
      <c r="A4904" s="25" t="s">
        <v>357</v>
      </c>
      <c r="B4904" s="25" t="s">
        <v>201</v>
      </c>
      <c r="C4904" s="59">
        <v>40450</v>
      </c>
      <c r="D4904" s="60">
        <v>2010</v>
      </c>
      <c r="E4904" s="26">
        <v>0.51111111111111118</v>
      </c>
      <c r="F4904" s="26">
        <v>0.52500000000000002</v>
      </c>
      <c r="G4904" s="26">
        <f t="shared" si="1057"/>
        <v>1.388888888888884E-2</v>
      </c>
      <c r="H4904" s="21">
        <v>2</v>
      </c>
      <c r="I4904" s="27">
        <v>2</v>
      </c>
      <c r="J4904" s="27">
        <v>1</v>
      </c>
      <c r="K4904" s="27">
        <v>1</v>
      </c>
      <c r="L4904" s="25" t="s">
        <v>358</v>
      </c>
      <c r="M4904" s="25" t="s">
        <v>359</v>
      </c>
      <c r="N4904" s="25">
        <v>2</v>
      </c>
      <c r="O4904" s="28">
        <f t="shared" si="1041"/>
        <v>65.009999999999991</v>
      </c>
      <c r="P4904" s="28">
        <v>19.7</v>
      </c>
      <c r="Q4904" s="28">
        <f t="shared" si="1042"/>
        <v>63.69</v>
      </c>
      <c r="R4904" s="28">
        <v>19.3</v>
      </c>
      <c r="S4904" s="28">
        <f t="shared" si="1043"/>
        <v>65.009999999999991</v>
      </c>
      <c r="T4904" s="22">
        <v>19.7</v>
      </c>
      <c r="U4904" s="22">
        <f t="shared" si="1062"/>
        <v>64.349999999999994</v>
      </c>
      <c r="V4904" s="22">
        <f t="shared" si="1058"/>
        <v>19.5</v>
      </c>
      <c r="W4904" s="53">
        <v>27.88036</v>
      </c>
      <c r="X4904" s="53">
        <v>-115.21432</v>
      </c>
      <c r="Y4904" s="22">
        <f t="shared" si="1063"/>
        <v>60.8</v>
      </c>
      <c r="Z4904" s="23">
        <v>16</v>
      </c>
      <c r="AA4904" s="21">
        <v>6</v>
      </c>
      <c r="AB4904" s="25" t="s">
        <v>44</v>
      </c>
      <c r="AC4904" s="21">
        <v>1</v>
      </c>
      <c r="AD4904">
        <v>8</v>
      </c>
      <c r="AE4904" s="61">
        <v>1</v>
      </c>
      <c r="AF4904" s="61">
        <v>10</v>
      </c>
      <c r="AG4904" s="62">
        <v>30</v>
      </c>
      <c r="AH4904" t="s">
        <v>250</v>
      </c>
      <c r="AI4904" s="70">
        <f t="shared" ref="AI4904:AI4914" si="1068">(0.709*AD4904)+1.157</f>
        <v>6.8289999999999997</v>
      </c>
      <c r="AJ4904" s="71" t="s">
        <v>369</v>
      </c>
      <c r="AK4904" s="72">
        <f t="shared" ref="AK4904:AK4912" si="1069">((POWER(AI4904*10,2.19))*0.037)/1000</f>
        <v>0.38498499317927082</v>
      </c>
      <c r="AL4904" s="73">
        <f t="shared" ref="AL4904:AL4912" si="1070">((POWER(AI4904*10,2.19))*0.037)/1000</f>
        <v>0.38498499317927082</v>
      </c>
      <c r="AM4904" t="s">
        <v>360</v>
      </c>
    </row>
    <row r="4905" spans="1:39" hidden="1">
      <c r="A4905" s="25" t="s">
        <v>357</v>
      </c>
      <c r="B4905" s="25" t="s">
        <v>201</v>
      </c>
      <c r="C4905" s="59">
        <v>40450</v>
      </c>
      <c r="D4905" s="60">
        <v>2010</v>
      </c>
      <c r="E4905" s="26">
        <v>0.51111111111111118</v>
      </c>
      <c r="F4905" s="26">
        <v>0.52500000000000002</v>
      </c>
      <c r="G4905" s="26">
        <f t="shared" si="1057"/>
        <v>1.388888888888884E-2</v>
      </c>
      <c r="H4905" s="21">
        <v>2</v>
      </c>
      <c r="I4905" s="27">
        <v>2</v>
      </c>
      <c r="J4905" s="27">
        <v>1</v>
      </c>
      <c r="K4905" s="27">
        <v>1</v>
      </c>
      <c r="L4905" s="25" t="s">
        <v>358</v>
      </c>
      <c r="M4905" s="25" t="s">
        <v>359</v>
      </c>
      <c r="N4905" s="25">
        <v>2</v>
      </c>
      <c r="O4905" s="28">
        <f t="shared" si="1041"/>
        <v>65.009999999999991</v>
      </c>
      <c r="P4905" s="28">
        <v>19.7</v>
      </c>
      <c r="Q4905" s="28">
        <f t="shared" si="1042"/>
        <v>63.69</v>
      </c>
      <c r="R4905" s="28">
        <v>19.3</v>
      </c>
      <c r="S4905" s="28">
        <f t="shared" si="1043"/>
        <v>65.009999999999991</v>
      </c>
      <c r="T4905" s="22">
        <v>19.7</v>
      </c>
      <c r="U4905" s="22">
        <f t="shared" si="1062"/>
        <v>64.349999999999994</v>
      </c>
      <c r="V4905" s="22">
        <f t="shared" si="1058"/>
        <v>19.5</v>
      </c>
      <c r="W4905" s="53">
        <v>27.88036</v>
      </c>
      <c r="X4905" s="53">
        <v>-115.21432</v>
      </c>
      <c r="Y4905" s="22">
        <f t="shared" si="1063"/>
        <v>60.8</v>
      </c>
      <c r="Z4905" s="23">
        <v>16</v>
      </c>
      <c r="AA4905" s="21">
        <v>6</v>
      </c>
      <c r="AB4905" s="25" t="s">
        <v>44</v>
      </c>
      <c r="AC4905" s="21">
        <v>2</v>
      </c>
      <c r="AD4905">
        <v>9</v>
      </c>
      <c r="AE4905" s="61">
        <v>1</v>
      </c>
      <c r="AF4905" s="61">
        <v>13</v>
      </c>
      <c r="AG4905" s="62">
        <v>30</v>
      </c>
      <c r="AH4905" t="s">
        <v>250</v>
      </c>
      <c r="AI4905" s="70">
        <f t="shared" si="1068"/>
        <v>7.5379999999999994</v>
      </c>
      <c r="AJ4905" s="71" t="s">
        <v>369</v>
      </c>
      <c r="AK4905" s="72">
        <f t="shared" si="1069"/>
        <v>0.47796121404284658</v>
      </c>
      <c r="AL4905" s="73">
        <f t="shared" si="1070"/>
        <v>0.47796121404284658</v>
      </c>
      <c r="AM4905" t="s">
        <v>354</v>
      </c>
    </row>
    <row r="4906" spans="1:39" hidden="1">
      <c r="A4906" s="25" t="s">
        <v>361</v>
      </c>
      <c r="B4906" s="25" t="s">
        <v>201</v>
      </c>
      <c r="C4906" s="59">
        <v>40451</v>
      </c>
      <c r="D4906" s="60">
        <v>2010</v>
      </c>
      <c r="E4906" s="26">
        <v>0.4465277777777778</v>
      </c>
      <c r="F4906" s="26">
        <v>0.47013888888888888</v>
      </c>
      <c r="G4906" s="26">
        <f t="shared" si="1057"/>
        <v>2.3611111111111083E-2</v>
      </c>
      <c r="H4906" s="21">
        <v>2</v>
      </c>
      <c r="I4906" s="27">
        <v>1</v>
      </c>
      <c r="J4906" s="27">
        <v>2</v>
      </c>
      <c r="K4906" s="27">
        <v>2</v>
      </c>
      <c r="L4906" s="25" t="s">
        <v>350</v>
      </c>
      <c r="M4906" s="25" t="s">
        <v>351</v>
      </c>
      <c r="N4906" s="25">
        <v>2</v>
      </c>
      <c r="O4906" s="28">
        <f t="shared" si="1041"/>
        <v>56.43</v>
      </c>
      <c r="P4906" s="28">
        <v>17.100000000000001</v>
      </c>
      <c r="Q4906" s="28">
        <f t="shared" si="1042"/>
        <v>46.199999999999996</v>
      </c>
      <c r="R4906" s="28">
        <v>14</v>
      </c>
      <c r="S4906" s="28">
        <f t="shared" si="1043"/>
        <v>56.43</v>
      </c>
      <c r="T4906" s="22">
        <v>17.100000000000001</v>
      </c>
      <c r="U4906" s="22">
        <f t="shared" si="1062"/>
        <v>51.314999999999998</v>
      </c>
      <c r="V4906" s="22">
        <f t="shared" si="1058"/>
        <v>15.55</v>
      </c>
      <c r="W4906" s="53">
        <v>27.818480000000001</v>
      </c>
      <c r="X4906" s="53">
        <v>-115.14937999999999</v>
      </c>
      <c r="Y4906" s="22">
        <f t="shared" si="1063"/>
        <v>64.400000000000006</v>
      </c>
      <c r="Z4906" s="23">
        <v>18</v>
      </c>
      <c r="AA4906" s="21">
        <v>3</v>
      </c>
      <c r="AB4906" s="25" t="s">
        <v>44</v>
      </c>
      <c r="AC4906" s="21">
        <v>1</v>
      </c>
      <c r="AD4906">
        <v>12</v>
      </c>
      <c r="AE4906" s="61">
        <v>1</v>
      </c>
      <c r="AF4906" s="61">
        <v>3</v>
      </c>
      <c r="AG4906" s="62" t="s">
        <v>43</v>
      </c>
      <c r="AH4906" t="s">
        <v>250</v>
      </c>
      <c r="AI4906" s="70">
        <f t="shared" si="1068"/>
        <v>9.6649999999999991</v>
      </c>
      <c r="AJ4906" s="71" t="s">
        <v>369</v>
      </c>
      <c r="AK4906" s="72">
        <f t="shared" si="1069"/>
        <v>0.82374690124645178</v>
      </c>
      <c r="AL4906" s="73">
        <f t="shared" si="1070"/>
        <v>0.82374690124645178</v>
      </c>
      <c r="AM4906" t="s">
        <v>353</v>
      </c>
    </row>
    <row r="4907" spans="1:39" hidden="1">
      <c r="A4907" s="25" t="s">
        <v>361</v>
      </c>
      <c r="B4907" s="25" t="s">
        <v>201</v>
      </c>
      <c r="C4907" s="59">
        <v>40451</v>
      </c>
      <c r="D4907" s="60">
        <v>2010</v>
      </c>
      <c r="E4907" s="26">
        <v>0.4465277777777778</v>
      </c>
      <c r="F4907" s="26">
        <v>0.47013888888888888</v>
      </c>
      <c r="G4907" s="26">
        <f t="shared" si="1057"/>
        <v>2.3611111111111083E-2</v>
      </c>
      <c r="H4907" s="21">
        <v>2</v>
      </c>
      <c r="I4907" s="27">
        <v>1</v>
      </c>
      <c r="J4907" s="27">
        <v>2</v>
      </c>
      <c r="K4907" s="27">
        <v>2</v>
      </c>
      <c r="L4907" s="25" t="s">
        <v>350</v>
      </c>
      <c r="M4907" s="25" t="s">
        <v>351</v>
      </c>
      <c r="N4907" s="25">
        <v>2</v>
      </c>
      <c r="O4907" s="28">
        <f t="shared" si="1041"/>
        <v>56.43</v>
      </c>
      <c r="P4907" s="28">
        <v>17.100000000000001</v>
      </c>
      <c r="Q4907" s="28">
        <f t="shared" si="1042"/>
        <v>46.199999999999996</v>
      </c>
      <c r="R4907" s="28">
        <v>14</v>
      </c>
      <c r="S4907" s="28">
        <f t="shared" si="1043"/>
        <v>56.43</v>
      </c>
      <c r="T4907" s="22">
        <v>17.100000000000001</v>
      </c>
      <c r="U4907" s="22">
        <f t="shared" si="1062"/>
        <v>51.314999999999998</v>
      </c>
      <c r="V4907" s="22">
        <f t="shared" si="1058"/>
        <v>15.55</v>
      </c>
      <c r="W4907" s="53">
        <v>27.818480000000001</v>
      </c>
      <c r="X4907" s="53">
        <v>-115.14937999999999</v>
      </c>
      <c r="Y4907" s="22">
        <f t="shared" si="1063"/>
        <v>64.400000000000006</v>
      </c>
      <c r="Z4907" s="23">
        <v>18</v>
      </c>
      <c r="AA4907" s="21">
        <v>3</v>
      </c>
      <c r="AB4907" s="25" t="s">
        <v>44</v>
      </c>
      <c r="AC4907" s="21">
        <v>2</v>
      </c>
      <c r="AD4907">
        <v>16</v>
      </c>
      <c r="AE4907" s="61">
        <v>1</v>
      </c>
      <c r="AF4907" s="61">
        <v>11</v>
      </c>
      <c r="AG4907" s="62" t="s">
        <v>43</v>
      </c>
      <c r="AH4907" t="s">
        <v>250</v>
      </c>
      <c r="AI4907" s="70">
        <f t="shared" si="1068"/>
        <v>12.500999999999999</v>
      </c>
      <c r="AJ4907" s="71" t="s">
        <v>369</v>
      </c>
      <c r="AK4907" s="72">
        <f t="shared" si="1069"/>
        <v>1.4471406331162124</v>
      </c>
      <c r="AL4907" s="73">
        <f t="shared" si="1070"/>
        <v>1.4471406331162124</v>
      </c>
      <c r="AM4907" t="s">
        <v>353</v>
      </c>
    </row>
    <row r="4908" spans="1:39" hidden="1">
      <c r="A4908" s="25" t="s">
        <v>361</v>
      </c>
      <c r="B4908" s="25" t="s">
        <v>201</v>
      </c>
      <c r="C4908" s="59">
        <v>40451</v>
      </c>
      <c r="D4908" s="60">
        <v>2010</v>
      </c>
      <c r="E4908" s="26">
        <v>0.4465277777777778</v>
      </c>
      <c r="F4908" s="26">
        <v>0.47013888888888888</v>
      </c>
      <c r="G4908" s="26">
        <f t="shared" si="1057"/>
        <v>2.3611111111111083E-2</v>
      </c>
      <c r="H4908" s="21">
        <v>2</v>
      </c>
      <c r="I4908" s="27">
        <v>1</v>
      </c>
      <c r="J4908" s="27">
        <v>2</v>
      </c>
      <c r="K4908" s="27">
        <v>2</v>
      </c>
      <c r="L4908" s="25" t="s">
        <v>350</v>
      </c>
      <c r="M4908" s="25" t="s">
        <v>351</v>
      </c>
      <c r="N4908" s="25">
        <v>2</v>
      </c>
      <c r="O4908" s="28">
        <f t="shared" si="1041"/>
        <v>56.43</v>
      </c>
      <c r="P4908" s="28">
        <v>17.100000000000001</v>
      </c>
      <c r="Q4908" s="28">
        <f t="shared" si="1042"/>
        <v>46.199999999999996</v>
      </c>
      <c r="R4908" s="28">
        <v>14</v>
      </c>
      <c r="S4908" s="28">
        <f t="shared" si="1043"/>
        <v>56.43</v>
      </c>
      <c r="T4908" s="22">
        <v>17.100000000000001</v>
      </c>
      <c r="U4908" s="22">
        <f t="shared" si="1062"/>
        <v>51.314999999999998</v>
      </c>
      <c r="V4908" s="22">
        <f t="shared" si="1058"/>
        <v>15.55</v>
      </c>
      <c r="W4908" s="53">
        <v>27.818480000000001</v>
      </c>
      <c r="X4908" s="53">
        <v>-115.14937999999999</v>
      </c>
      <c r="Y4908" s="22">
        <f t="shared" si="1063"/>
        <v>64.400000000000006</v>
      </c>
      <c r="Z4908" s="23">
        <v>18</v>
      </c>
      <c r="AA4908" s="21">
        <v>3</v>
      </c>
      <c r="AB4908" s="25" t="s">
        <v>44</v>
      </c>
      <c r="AC4908" s="21">
        <v>3</v>
      </c>
      <c r="AD4908">
        <v>11</v>
      </c>
      <c r="AE4908" s="61">
        <v>1</v>
      </c>
      <c r="AF4908" s="61">
        <v>15</v>
      </c>
      <c r="AG4908" s="62" t="s">
        <v>43</v>
      </c>
      <c r="AH4908" t="s">
        <v>250</v>
      </c>
      <c r="AI4908" s="70">
        <f t="shared" si="1068"/>
        <v>8.9559999999999995</v>
      </c>
      <c r="AJ4908" s="71" t="s">
        <v>369</v>
      </c>
      <c r="AK4908" s="72">
        <f t="shared" si="1069"/>
        <v>0.69715856935839871</v>
      </c>
      <c r="AL4908" s="73">
        <f t="shared" si="1070"/>
        <v>0.69715856935839871</v>
      </c>
      <c r="AM4908" t="s">
        <v>360</v>
      </c>
    </row>
    <row r="4909" spans="1:39" hidden="1">
      <c r="A4909" s="25" t="s">
        <v>361</v>
      </c>
      <c r="B4909" s="25" t="s">
        <v>201</v>
      </c>
      <c r="C4909" s="59">
        <v>40451</v>
      </c>
      <c r="D4909" s="60">
        <v>2010</v>
      </c>
      <c r="E4909" s="26">
        <v>0.4465277777777778</v>
      </c>
      <c r="F4909" s="26">
        <v>0.47013888888888888</v>
      </c>
      <c r="G4909" s="26">
        <f t="shared" si="1057"/>
        <v>2.3611111111111083E-2</v>
      </c>
      <c r="H4909" s="21">
        <v>2</v>
      </c>
      <c r="I4909" s="27">
        <v>1</v>
      </c>
      <c r="J4909" s="27">
        <v>2</v>
      </c>
      <c r="K4909" s="27">
        <v>2</v>
      </c>
      <c r="L4909" s="25" t="s">
        <v>350</v>
      </c>
      <c r="M4909" s="25" t="s">
        <v>351</v>
      </c>
      <c r="N4909" s="25">
        <v>2</v>
      </c>
      <c r="O4909" s="28">
        <f t="shared" si="1041"/>
        <v>56.43</v>
      </c>
      <c r="P4909" s="28">
        <v>17.100000000000001</v>
      </c>
      <c r="Q4909" s="28">
        <f t="shared" si="1042"/>
        <v>46.199999999999996</v>
      </c>
      <c r="R4909" s="28">
        <v>14</v>
      </c>
      <c r="S4909" s="28">
        <f t="shared" si="1043"/>
        <v>56.43</v>
      </c>
      <c r="T4909" s="22">
        <v>17.100000000000001</v>
      </c>
      <c r="U4909" s="22">
        <f t="shared" si="1062"/>
        <v>51.314999999999998</v>
      </c>
      <c r="V4909" s="22">
        <f t="shared" si="1058"/>
        <v>15.55</v>
      </c>
      <c r="W4909" s="53">
        <v>27.818480000000001</v>
      </c>
      <c r="X4909" s="53">
        <v>-115.14937999999999</v>
      </c>
      <c r="Y4909" s="22">
        <f t="shared" si="1063"/>
        <v>64.400000000000006</v>
      </c>
      <c r="Z4909" s="23">
        <v>18</v>
      </c>
      <c r="AA4909" s="21">
        <v>3</v>
      </c>
      <c r="AB4909" s="25" t="s">
        <v>44</v>
      </c>
      <c r="AC4909" s="21">
        <v>4</v>
      </c>
      <c r="AD4909">
        <v>15</v>
      </c>
      <c r="AE4909" s="61">
        <v>1</v>
      </c>
      <c r="AF4909" s="61">
        <v>19</v>
      </c>
      <c r="AG4909" s="62" t="s">
        <v>43</v>
      </c>
      <c r="AH4909" t="s">
        <v>250</v>
      </c>
      <c r="AI4909" s="70">
        <f t="shared" si="1068"/>
        <v>11.792</v>
      </c>
      <c r="AJ4909" s="71" t="s">
        <v>369</v>
      </c>
      <c r="AK4909" s="72">
        <f t="shared" si="1069"/>
        <v>1.2734394051640829</v>
      </c>
      <c r="AL4909" s="73">
        <f t="shared" si="1070"/>
        <v>1.2734394051640829</v>
      </c>
      <c r="AM4909" t="s">
        <v>353</v>
      </c>
    </row>
    <row r="4910" spans="1:39" hidden="1">
      <c r="A4910" s="25" t="s">
        <v>361</v>
      </c>
      <c r="B4910" s="25" t="s">
        <v>201</v>
      </c>
      <c r="C4910" s="59">
        <v>40451</v>
      </c>
      <c r="D4910" s="60">
        <v>2010</v>
      </c>
      <c r="E4910" s="26">
        <v>0.4465277777777778</v>
      </c>
      <c r="F4910" s="26">
        <v>0.47013888888888888</v>
      </c>
      <c r="G4910" s="26">
        <f t="shared" si="1057"/>
        <v>2.3611111111111083E-2</v>
      </c>
      <c r="H4910" s="21">
        <v>2</v>
      </c>
      <c r="I4910" s="27">
        <v>1</v>
      </c>
      <c r="J4910" s="27">
        <v>2</v>
      </c>
      <c r="K4910" s="27">
        <v>2</v>
      </c>
      <c r="L4910" s="25" t="s">
        <v>350</v>
      </c>
      <c r="M4910" s="25" t="s">
        <v>351</v>
      </c>
      <c r="N4910" s="25">
        <v>2</v>
      </c>
      <c r="O4910" s="28">
        <f t="shared" si="1041"/>
        <v>56.43</v>
      </c>
      <c r="P4910" s="28">
        <v>17.100000000000001</v>
      </c>
      <c r="Q4910" s="28">
        <f t="shared" si="1042"/>
        <v>46.199999999999996</v>
      </c>
      <c r="R4910" s="28">
        <v>14</v>
      </c>
      <c r="S4910" s="28">
        <f t="shared" si="1043"/>
        <v>56.43</v>
      </c>
      <c r="T4910" s="22">
        <v>17.100000000000001</v>
      </c>
      <c r="U4910" s="22">
        <f t="shared" si="1062"/>
        <v>51.314999999999998</v>
      </c>
      <c r="V4910" s="22">
        <f t="shared" si="1058"/>
        <v>15.55</v>
      </c>
      <c r="W4910" s="53">
        <v>27.818480000000001</v>
      </c>
      <c r="X4910" s="53">
        <v>-115.14937999999999</v>
      </c>
      <c r="Y4910" s="22">
        <f t="shared" si="1063"/>
        <v>64.400000000000006</v>
      </c>
      <c r="Z4910" s="23">
        <v>18</v>
      </c>
      <c r="AA4910" s="21">
        <v>3</v>
      </c>
      <c r="AB4910" s="25" t="s">
        <v>44</v>
      </c>
      <c r="AC4910" s="21">
        <v>5</v>
      </c>
      <c r="AD4910">
        <v>12</v>
      </c>
      <c r="AE4910" s="61">
        <v>1</v>
      </c>
      <c r="AF4910" s="61">
        <v>25</v>
      </c>
      <c r="AG4910" s="62" t="s">
        <v>43</v>
      </c>
      <c r="AH4910" t="s">
        <v>250</v>
      </c>
      <c r="AI4910" s="70">
        <f t="shared" si="1068"/>
        <v>9.6649999999999991</v>
      </c>
      <c r="AJ4910" s="71" t="s">
        <v>369</v>
      </c>
      <c r="AK4910" s="72">
        <f t="shared" si="1069"/>
        <v>0.82374690124645178</v>
      </c>
      <c r="AL4910" s="73">
        <f t="shared" si="1070"/>
        <v>0.82374690124645178</v>
      </c>
      <c r="AM4910" t="s">
        <v>353</v>
      </c>
    </row>
    <row r="4911" spans="1:39" hidden="1">
      <c r="A4911" s="25" t="s">
        <v>361</v>
      </c>
      <c r="B4911" s="25" t="s">
        <v>201</v>
      </c>
      <c r="C4911" s="59">
        <v>40451</v>
      </c>
      <c r="D4911" s="60">
        <v>2010</v>
      </c>
      <c r="E4911" s="26">
        <v>0.4465277777777778</v>
      </c>
      <c r="F4911" s="26">
        <v>0.47013888888888888</v>
      </c>
      <c r="G4911" s="26">
        <f t="shared" si="1057"/>
        <v>2.3611111111111083E-2</v>
      </c>
      <c r="H4911" s="21">
        <v>2</v>
      </c>
      <c r="I4911" s="27">
        <v>1</v>
      </c>
      <c r="J4911" s="27">
        <v>2</v>
      </c>
      <c r="K4911" s="27">
        <v>2</v>
      </c>
      <c r="L4911" s="25" t="s">
        <v>350</v>
      </c>
      <c r="M4911" s="25" t="s">
        <v>351</v>
      </c>
      <c r="N4911" s="25">
        <v>2</v>
      </c>
      <c r="O4911" s="28">
        <f t="shared" si="1041"/>
        <v>56.43</v>
      </c>
      <c r="P4911" s="28">
        <v>17.100000000000001</v>
      </c>
      <c r="Q4911" s="28">
        <f t="shared" si="1042"/>
        <v>46.199999999999996</v>
      </c>
      <c r="R4911" s="28">
        <v>14</v>
      </c>
      <c r="S4911" s="28">
        <f t="shared" si="1043"/>
        <v>56.43</v>
      </c>
      <c r="T4911" s="22">
        <v>17.100000000000001</v>
      </c>
      <c r="U4911" s="22">
        <f t="shared" si="1062"/>
        <v>51.314999999999998</v>
      </c>
      <c r="V4911" s="22">
        <f t="shared" si="1058"/>
        <v>15.55</v>
      </c>
      <c r="W4911" s="53">
        <v>27.818480000000001</v>
      </c>
      <c r="X4911" s="53">
        <v>-115.14937999999999</v>
      </c>
      <c r="Y4911" s="22">
        <f t="shared" si="1063"/>
        <v>64.400000000000006</v>
      </c>
      <c r="Z4911" s="23">
        <v>18</v>
      </c>
      <c r="AA4911" s="21">
        <v>3</v>
      </c>
      <c r="AB4911" s="25" t="s">
        <v>44</v>
      </c>
      <c r="AC4911" s="21">
        <v>6</v>
      </c>
      <c r="AD4911">
        <v>19</v>
      </c>
      <c r="AE4911" s="61">
        <v>1</v>
      </c>
      <c r="AF4911" s="61">
        <v>28</v>
      </c>
      <c r="AG4911" s="62" t="s">
        <v>43</v>
      </c>
      <c r="AH4911" t="s">
        <v>250</v>
      </c>
      <c r="AI4911" s="70">
        <f t="shared" si="1068"/>
        <v>14.628</v>
      </c>
      <c r="AJ4911" s="71" t="s">
        <v>369</v>
      </c>
      <c r="AK4911" s="72">
        <f t="shared" si="1069"/>
        <v>2.041534710262368</v>
      </c>
      <c r="AL4911" s="73">
        <f t="shared" si="1070"/>
        <v>2.041534710262368</v>
      </c>
      <c r="AM4911" t="s">
        <v>353</v>
      </c>
    </row>
    <row r="4912" spans="1:39" hidden="1">
      <c r="A4912" s="25" t="s">
        <v>362</v>
      </c>
      <c r="B4912" s="25" t="s">
        <v>178</v>
      </c>
      <c r="C4912" s="59">
        <v>40451</v>
      </c>
      <c r="D4912" s="60">
        <v>2010</v>
      </c>
      <c r="E4912" s="26">
        <v>0.38750000000000001</v>
      </c>
      <c r="F4912" s="26">
        <v>0.40902777777777777</v>
      </c>
      <c r="G4912" s="26">
        <f t="shared" si="1057"/>
        <v>2.1527777777777757E-2</v>
      </c>
      <c r="H4912" s="21">
        <v>2</v>
      </c>
      <c r="I4912" s="27">
        <v>1</v>
      </c>
      <c r="J4912" s="27">
        <v>2</v>
      </c>
      <c r="K4912" s="27">
        <v>2</v>
      </c>
      <c r="L4912" s="25" t="s">
        <v>41</v>
      </c>
      <c r="M4912" s="14" t="s">
        <v>42</v>
      </c>
      <c r="N4912" s="25">
        <v>2</v>
      </c>
      <c r="O4912" s="28">
        <f t="shared" si="1041"/>
        <v>60.059999999999995</v>
      </c>
      <c r="P4912" s="28">
        <v>18.2</v>
      </c>
      <c r="Q4912" s="28">
        <f t="shared" si="1042"/>
        <v>55.44</v>
      </c>
      <c r="R4912" s="28">
        <v>16.8</v>
      </c>
      <c r="S4912" s="28">
        <f t="shared" si="1043"/>
        <v>60.059999999999995</v>
      </c>
      <c r="T4912" s="22">
        <v>18.2</v>
      </c>
      <c r="U4912" s="22">
        <f t="shared" si="1062"/>
        <v>57.75</v>
      </c>
      <c r="V4912" s="22">
        <f t="shared" si="1058"/>
        <v>17.5</v>
      </c>
      <c r="W4912" s="53">
        <v>27.847709999999999</v>
      </c>
      <c r="X4912" s="53">
        <v>-115.14306999999999</v>
      </c>
      <c r="Y4912" s="22">
        <f t="shared" si="1063"/>
        <v>62.6</v>
      </c>
      <c r="Z4912" s="23">
        <v>17</v>
      </c>
      <c r="AA4912" s="21">
        <v>10</v>
      </c>
      <c r="AB4912" s="25" t="s">
        <v>44</v>
      </c>
      <c r="AC4912" s="21">
        <v>0</v>
      </c>
      <c r="AD4912">
        <v>0</v>
      </c>
      <c r="AE4912" s="61">
        <v>0</v>
      </c>
      <c r="AF4912" s="61"/>
      <c r="AG4912" s="62">
        <v>0</v>
      </c>
      <c r="AH4912" t="s">
        <v>250</v>
      </c>
      <c r="AI4912" s="70">
        <f t="shared" si="1068"/>
        <v>1.157</v>
      </c>
      <c r="AJ4912" s="71" t="s">
        <v>369</v>
      </c>
      <c r="AK4912" s="72">
        <f t="shared" si="1069"/>
        <v>7.8868172957109739E-3</v>
      </c>
      <c r="AL4912" s="73">
        <f t="shared" si="1070"/>
        <v>7.8868172957109739E-3</v>
      </c>
      <c r="AM4912" t="s">
        <v>43</v>
      </c>
    </row>
    <row r="4913" spans="1:16384" hidden="1">
      <c r="A4913" s="25" t="s">
        <v>363</v>
      </c>
      <c r="B4913" s="25" t="s">
        <v>178</v>
      </c>
      <c r="C4913" s="59">
        <v>40451</v>
      </c>
      <c r="D4913" s="60">
        <v>2010</v>
      </c>
      <c r="E4913" s="26">
        <v>0.38750000000000001</v>
      </c>
      <c r="F4913" s="26">
        <v>0.40902777777777777</v>
      </c>
      <c r="G4913" s="26">
        <f t="shared" si="1057"/>
        <v>2.1527777777777757E-2</v>
      </c>
      <c r="H4913" s="21">
        <v>2</v>
      </c>
      <c r="I4913" s="27">
        <v>1</v>
      </c>
      <c r="J4913" s="27">
        <v>2</v>
      </c>
      <c r="K4913" s="27">
        <v>2</v>
      </c>
      <c r="L4913" s="25" t="s">
        <v>41</v>
      </c>
      <c r="M4913" s="14" t="s">
        <v>42</v>
      </c>
      <c r="N4913" s="25">
        <v>2</v>
      </c>
      <c r="O4913" s="28">
        <f t="shared" si="1041"/>
        <v>60.059999999999995</v>
      </c>
      <c r="P4913" s="28">
        <v>18.2</v>
      </c>
      <c r="Q4913" s="28">
        <f t="shared" si="1042"/>
        <v>55.44</v>
      </c>
      <c r="R4913" s="28">
        <v>16.8</v>
      </c>
      <c r="S4913" s="28">
        <f t="shared" si="1043"/>
        <v>60.059999999999995</v>
      </c>
      <c r="T4913" s="22">
        <v>18.2</v>
      </c>
      <c r="U4913" s="22">
        <f t="shared" si="1062"/>
        <v>57.75</v>
      </c>
      <c r="V4913" s="22">
        <f t="shared" si="1058"/>
        <v>17.5</v>
      </c>
      <c r="W4913" s="53">
        <v>27.847709999999999</v>
      </c>
      <c r="X4913" s="53">
        <v>-115.14306999999999</v>
      </c>
      <c r="Y4913" s="22">
        <f t="shared" si="1063"/>
        <v>62.6</v>
      </c>
      <c r="Z4913" s="23">
        <v>17</v>
      </c>
      <c r="AA4913" s="21">
        <v>10</v>
      </c>
      <c r="AB4913" s="25" t="s">
        <v>46</v>
      </c>
      <c r="AC4913" s="21">
        <v>0</v>
      </c>
      <c r="AD4913">
        <v>0</v>
      </c>
      <c r="AE4913" s="61">
        <v>0</v>
      </c>
      <c r="AF4913" s="61"/>
      <c r="AG4913" s="62">
        <v>0</v>
      </c>
      <c r="AH4913" t="s">
        <v>250</v>
      </c>
      <c r="AI4913" s="70">
        <f t="shared" ref="AI4913" si="1071">(0.748*AD4913)+1.2345</f>
        <v>1.2344999999999999</v>
      </c>
      <c r="AJ4913" s="74">
        <f t="shared" ref="AJ4913" si="1072">((POWER(AI4913*10,3.36))*2.24)/100000</f>
        <v>0.10414971720920797</v>
      </c>
      <c r="AK4913" s="74">
        <f t="shared" ref="AK4913" si="1073">(0.0026*AJ4913)-0.61</f>
        <v>-0.6097292107352561</v>
      </c>
      <c r="AL4913" s="73">
        <f t="shared" ref="AL4913" si="1074">IF(AK4913&gt;0,AK4913:AK4913,0)</f>
        <v>0</v>
      </c>
      <c r="AM4913" t="s">
        <v>43</v>
      </c>
    </row>
    <row r="4914" spans="1:16384" hidden="1">
      <c r="A4914" s="25" t="s">
        <v>364</v>
      </c>
      <c r="B4914" s="25" t="s">
        <v>178</v>
      </c>
      <c r="C4914" s="59">
        <v>40450</v>
      </c>
      <c r="D4914" s="60">
        <v>2010</v>
      </c>
      <c r="E4914" s="26">
        <v>0.51111111111111118</v>
      </c>
      <c r="F4914" s="26">
        <v>0.52500000000000002</v>
      </c>
      <c r="G4914" s="26">
        <f t="shared" si="1057"/>
        <v>1.388888888888884E-2</v>
      </c>
      <c r="H4914" s="21">
        <v>2</v>
      </c>
      <c r="I4914" s="27">
        <v>2</v>
      </c>
      <c r="J4914" s="27">
        <v>2</v>
      </c>
      <c r="K4914" s="27">
        <v>2</v>
      </c>
      <c r="L4914" s="25" t="s">
        <v>358</v>
      </c>
      <c r="M4914" s="25" t="s">
        <v>359</v>
      </c>
      <c r="N4914" s="25">
        <v>2</v>
      </c>
      <c r="O4914" s="28">
        <f t="shared" si="1041"/>
        <v>65.009999999999991</v>
      </c>
      <c r="P4914" s="28">
        <v>19.7</v>
      </c>
      <c r="Q4914" s="28">
        <f t="shared" si="1042"/>
        <v>63.69</v>
      </c>
      <c r="R4914" s="28">
        <v>19.3</v>
      </c>
      <c r="S4914" s="28">
        <f t="shared" si="1043"/>
        <v>65.009999999999991</v>
      </c>
      <c r="T4914" s="22">
        <v>19.7</v>
      </c>
      <c r="U4914" s="22">
        <f t="shared" si="1062"/>
        <v>64.349999999999994</v>
      </c>
      <c r="V4914" s="22">
        <f t="shared" si="1058"/>
        <v>19.5</v>
      </c>
      <c r="W4914" s="53">
        <v>27.88036</v>
      </c>
      <c r="X4914" s="53">
        <v>-115.21432</v>
      </c>
      <c r="Y4914" s="22">
        <f t="shared" si="1063"/>
        <v>60.8</v>
      </c>
      <c r="Z4914" s="23">
        <v>16</v>
      </c>
      <c r="AA4914" s="21">
        <v>6</v>
      </c>
      <c r="AB4914" s="25" t="s">
        <v>44</v>
      </c>
      <c r="AC4914" s="21">
        <v>0</v>
      </c>
      <c r="AD4914">
        <v>0</v>
      </c>
      <c r="AE4914" s="61">
        <v>0</v>
      </c>
      <c r="AF4914" s="61"/>
      <c r="AG4914" s="62">
        <v>60</v>
      </c>
      <c r="AH4914" t="s">
        <v>250</v>
      </c>
      <c r="AI4914" s="70">
        <f t="shared" si="1068"/>
        <v>1.157</v>
      </c>
      <c r="AJ4914" s="71" t="s">
        <v>369</v>
      </c>
      <c r="AK4914" s="72">
        <f t="shared" ref="AK4914" si="1075">((POWER(AI4914*10,2.19))*0.037)/1000</f>
        <v>7.8868172957109739E-3</v>
      </c>
      <c r="AL4914" s="73">
        <f t="shared" ref="AL4914" si="1076">((POWER(AI4914*10,2.19))*0.037)/1000</f>
        <v>7.8868172957109739E-3</v>
      </c>
      <c r="AM4914" t="s">
        <v>43</v>
      </c>
    </row>
    <row r="4915" spans="1:16384" hidden="1">
      <c r="A4915" s="25" t="s">
        <v>365</v>
      </c>
      <c r="B4915" s="25" t="s">
        <v>178</v>
      </c>
      <c r="C4915" s="59">
        <v>40450</v>
      </c>
      <c r="D4915" s="60">
        <v>2010</v>
      </c>
      <c r="E4915" s="26">
        <v>0.51111111111111118</v>
      </c>
      <c r="F4915" s="26">
        <v>0.52500000000000002</v>
      </c>
      <c r="G4915" s="26">
        <f t="shared" si="1057"/>
        <v>1.388888888888884E-2</v>
      </c>
      <c r="H4915" s="21">
        <v>2</v>
      </c>
      <c r="I4915" s="27">
        <v>2</v>
      </c>
      <c r="J4915" s="27">
        <v>2</v>
      </c>
      <c r="K4915" s="27">
        <v>2</v>
      </c>
      <c r="L4915" s="25" t="s">
        <v>358</v>
      </c>
      <c r="M4915" s="25" t="s">
        <v>359</v>
      </c>
      <c r="N4915" s="25">
        <v>2</v>
      </c>
      <c r="O4915" s="28">
        <f t="shared" si="1041"/>
        <v>65.009999999999991</v>
      </c>
      <c r="P4915" s="28">
        <v>19.7</v>
      </c>
      <c r="Q4915" s="28">
        <f t="shared" si="1042"/>
        <v>63.69</v>
      </c>
      <c r="R4915" s="28">
        <v>19.3</v>
      </c>
      <c r="S4915" s="28">
        <f t="shared" si="1043"/>
        <v>65.009999999999991</v>
      </c>
      <c r="T4915" s="22">
        <v>19.7</v>
      </c>
      <c r="U4915" s="22">
        <f t="shared" si="1062"/>
        <v>64.349999999999994</v>
      </c>
      <c r="V4915" s="22">
        <f t="shared" si="1058"/>
        <v>19.5</v>
      </c>
      <c r="W4915" s="53">
        <v>27.88036</v>
      </c>
      <c r="X4915" s="53">
        <v>-115.21432</v>
      </c>
      <c r="Y4915" s="22">
        <f t="shared" si="1063"/>
        <v>60.8</v>
      </c>
      <c r="Z4915" s="23">
        <v>16</v>
      </c>
      <c r="AA4915" s="21">
        <v>6</v>
      </c>
      <c r="AB4915" s="25" t="s">
        <v>46</v>
      </c>
      <c r="AC4915" s="21">
        <v>0</v>
      </c>
      <c r="AD4915">
        <v>0</v>
      </c>
      <c r="AE4915" s="61">
        <v>0</v>
      </c>
      <c r="AF4915" s="61"/>
      <c r="AG4915" s="62">
        <v>60</v>
      </c>
      <c r="AH4915" t="s">
        <v>250</v>
      </c>
      <c r="AI4915" s="70">
        <f t="shared" ref="AI4915:AI4916" si="1077">(0.748*AD4915)+1.2345</f>
        <v>1.2344999999999999</v>
      </c>
      <c r="AJ4915" s="74">
        <f t="shared" ref="AJ4915:AJ4916" si="1078">((POWER(AI4915*10,3.36))*2.24)/100000</f>
        <v>0.10414971720920797</v>
      </c>
      <c r="AK4915" s="74">
        <f t="shared" ref="AK4915:AK4916" si="1079">(0.0026*AJ4915)-0.61</f>
        <v>-0.6097292107352561</v>
      </c>
      <c r="AL4915" s="73">
        <f t="shared" ref="AL4915:AL4916" si="1080">IF(AK4915&gt;0,AK4915:AK4915,0)</f>
        <v>0</v>
      </c>
    </row>
    <row r="4916" spans="1:16384" hidden="1">
      <c r="A4916" s="25" t="s">
        <v>433</v>
      </c>
      <c r="B4916" s="25" t="s">
        <v>40</v>
      </c>
      <c r="C4916" s="59">
        <v>40751</v>
      </c>
      <c r="D4916" s="60">
        <v>2011</v>
      </c>
      <c r="E4916" s="26">
        <v>0.42499999999999999</v>
      </c>
      <c r="F4916" s="26">
        <v>0.44930555555555557</v>
      </c>
      <c r="G4916" s="26">
        <f t="shared" si="1057"/>
        <v>2.430555555555558E-2</v>
      </c>
      <c r="H4916" s="21">
        <v>2</v>
      </c>
      <c r="I4916" s="27">
        <v>1</v>
      </c>
      <c r="J4916" s="27">
        <v>1</v>
      </c>
      <c r="K4916" s="27">
        <v>1</v>
      </c>
      <c r="L4916" s="25" t="s">
        <v>41</v>
      </c>
      <c r="M4916" s="25" t="s">
        <v>42</v>
      </c>
      <c r="N4916" s="25">
        <v>2</v>
      </c>
      <c r="O4916" s="28">
        <f t="shared" si="1041"/>
        <v>46.859999999999992</v>
      </c>
      <c r="P4916" s="28">
        <v>14.2</v>
      </c>
      <c r="Q4916" s="28">
        <f t="shared" si="1042"/>
        <v>50.82</v>
      </c>
      <c r="R4916" s="28">
        <v>15.4</v>
      </c>
      <c r="S4916" s="28">
        <f t="shared" si="1043"/>
        <v>50.82</v>
      </c>
      <c r="T4916" s="22">
        <v>15.4</v>
      </c>
      <c r="U4916" s="22">
        <f t="shared" si="1062"/>
        <v>48.839999999999996</v>
      </c>
      <c r="V4916" s="22">
        <f t="shared" si="1058"/>
        <v>14.8</v>
      </c>
      <c r="W4916" s="53">
        <v>27.844550000000002</v>
      </c>
      <c r="X4916" s="53">
        <v>-115.14399</v>
      </c>
      <c r="Y4916" s="22">
        <f t="shared" si="1063"/>
        <v>57.2</v>
      </c>
      <c r="Z4916" s="23">
        <v>14</v>
      </c>
      <c r="AA4916" s="21">
        <v>6</v>
      </c>
      <c r="AB4916" s="25" t="s">
        <v>46</v>
      </c>
      <c r="AC4916" s="21">
        <v>0</v>
      </c>
      <c r="AD4916">
        <v>0</v>
      </c>
      <c r="AE4916" s="61">
        <v>0</v>
      </c>
      <c r="AF4916" s="25"/>
      <c r="AG4916" s="25">
        <v>120</v>
      </c>
      <c r="AH4916" s="59"/>
      <c r="AI4916" s="70">
        <f t="shared" si="1077"/>
        <v>1.2344999999999999</v>
      </c>
      <c r="AJ4916" s="74">
        <f t="shared" si="1078"/>
        <v>0.10414971720920797</v>
      </c>
      <c r="AK4916" s="74">
        <f t="shared" si="1079"/>
        <v>-0.6097292107352561</v>
      </c>
      <c r="AL4916" s="73">
        <f t="shared" si="1080"/>
        <v>0</v>
      </c>
      <c r="AN4916" s="27"/>
      <c r="AO4916" s="27"/>
      <c r="AP4916" s="27"/>
      <c r="AQ4916" s="25"/>
      <c r="AR4916" s="25"/>
      <c r="AS4916" s="25"/>
      <c r="AT4916" s="28"/>
      <c r="AU4916" s="28"/>
      <c r="AV4916" s="28"/>
      <c r="AW4916" s="28"/>
      <c r="AX4916" s="28"/>
      <c r="AY4916" s="22"/>
      <c r="AZ4916" s="22"/>
      <c r="BA4916" s="22"/>
      <c r="BB4916" s="53"/>
      <c r="BC4916" s="53"/>
      <c r="BD4916" s="22"/>
      <c r="BE4916" s="23"/>
      <c r="BF4916" s="21"/>
      <c r="BG4916" s="25"/>
      <c r="BH4916" s="21"/>
      <c r="BJ4916" s="61"/>
      <c r="BK4916" s="25"/>
      <c r="BL4916" s="25"/>
      <c r="BM4916" s="59"/>
      <c r="BN4916" s="60"/>
      <c r="BO4916" s="26"/>
      <c r="BP4916" s="26"/>
      <c r="BQ4916" s="26"/>
      <c r="BR4916" s="21"/>
      <c r="BS4916" s="27"/>
      <c r="BT4916" s="27"/>
      <c r="BU4916" s="27"/>
      <c r="BV4916" s="25"/>
      <c r="BW4916" s="25"/>
      <c r="BX4916" s="25"/>
      <c r="BY4916" s="28"/>
      <c r="BZ4916" s="28"/>
      <c r="CA4916" s="28"/>
      <c r="CB4916" s="28"/>
      <c r="CC4916" s="28"/>
      <c r="CD4916" s="22"/>
      <c r="CE4916" s="22"/>
      <c r="CF4916" s="22"/>
      <c r="CG4916" s="53"/>
      <c r="CH4916" s="53"/>
      <c r="CI4916" s="22"/>
      <c r="CJ4916" s="23"/>
      <c r="CK4916" s="21"/>
      <c r="CL4916" s="25"/>
      <c r="CM4916" s="21"/>
      <c r="CO4916" s="61"/>
      <c r="CP4916" s="25"/>
      <c r="CQ4916" s="25"/>
      <c r="CR4916" s="59"/>
      <c r="CS4916" s="60"/>
      <c r="CT4916" s="26"/>
      <c r="CU4916" s="26"/>
      <c r="CV4916" s="26"/>
      <c r="CW4916" s="21"/>
      <c r="CX4916" s="27"/>
      <c r="CY4916" s="27"/>
      <c r="CZ4916" s="27"/>
      <c r="DA4916" s="25"/>
      <c r="DB4916" s="25"/>
      <c r="DC4916" s="25"/>
      <c r="DD4916" s="28"/>
      <c r="DE4916" s="28"/>
      <c r="DF4916" s="28"/>
      <c r="DG4916" s="28"/>
      <c r="DH4916" s="28"/>
      <c r="DI4916" s="22"/>
      <c r="DJ4916" s="22"/>
      <c r="DK4916" s="22"/>
      <c r="DL4916" s="53"/>
      <c r="DM4916" s="53"/>
      <c r="DN4916" s="22"/>
      <c r="DO4916" s="23"/>
      <c r="DP4916" s="21"/>
      <c r="DQ4916" s="25"/>
      <c r="DR4916" s="21"/>
      <c r="DT4916" s="61"/>
      <c r="DU4916" s="25"/>
      <c r="DV4916" s="25"/>
      <c r="DW4916" s="59"/>
      <c r="DX4916" s="60"/>
      <c r="DY4916" s="26"/>
      <c r="DZ4916" s="26"/>
      <c r="EA4916" s="26"/>
      <c r="EB4916" s="21"/>
      <c r="EC4916" s="27"/>
      <c r="ED4916" s="27"/>
      <c r="EE4916" s="27"/>
      <c r="EF4916" s="25"/>
      <c r="EG4916" s="25"/>
      <c r="EH4916" s="25"/>
      <c r="EI4916" s="28"/>
      <c r="EJ4916" s="28"/>
      <c r="EK4916" s="28"/>
      <c r="EL4916" s="28"/>
      <c r="EM4916" s="28"/>
      <c r="EN4916" s="22"/>
      <c r="EO4916" s="22"/>
      <c r="EP4916" s="22"/>
      <c r="EQ4916" s="53"/>
      <c r="ER4916" s="53"/>
      <c r="ES4916" s="22"/>
      <c r="ET4916" s="23"/>
      <c r="EU4916" s="21"/>
      <c r="EV4916" s="25"/>
      <c r="EW4916" s="21"/>
      <c r="EY4916" s="61"/>
      <c r="EZ4916" s="25"/>
      <c r="FA4916" s="25"/>
      <c r="FB4916" s="59"/>
      <c r="FC4916" s="60"/>
      <c r="FD4916" s="26"/>
      <c r="FE4916" s="26"/>
      <c r="FF4916" s="26"/>
      <c r="FG4916" s="21"/>
      <c r="FH4916" s="27"/>
      <c r="FI4916" s="27"/>
      <c r="FJ4916" s="27"/>
      <c r="FK4916" s="25"/>
      <c r="FL4916" s="25"/>
      <c r="FM4916" s="25"/>
      <c r="FN4916" s="28"/>
      <c r="FO4916" s="28"/>
      <c r="FP4916" s="28"/>
      <c r="FQ4916" s="28"/>
      <c r="FR4916" s="28"/>
      <c r="FS4916" s="22"/>
      <c r="FT4916" s="22"/>
      <c r="FU4916" s="22"/>
      <c r="FV4916" s="53"/>
      <c r="FW4916" s="53"/>
      <c r="FX4916" s="22"/>
      <c r="FY4916" s="23"/>
      <c r="FZ4916" s="21"/>
      <c r="GA4916" s="25"/>
      <c r="GB4916" s="21"/>
      <c r="GD4916" s="61"/>
      <c r="GE4916" s="25"/>
      <c r="GF4916" s="25"/>
      <c r="GG4916" s="59"/>
      <c r="GH4916" s="60"/>
      <c r="GI4916" s="26"/>
      <c r="GJ4916" s="26"/>
      <c r="GK4916" s="26"/>
      <c r="GL4916" s="21"/>
      <c r="GM4916" s="27"/>
      <c r="GN4916" s="27"/>
      <c r="GO4916" s="27"/>
      <c r="GP4916" s="25"/>
      <c r="GQ4916" s="25"/>
      <c r="GR4916" s="25"/>
      <c r="GS4916" s="28"/>
      <c r="GT4916" s="28"/>
      <c r="GU4916" s="28"/>
      <c r="GV4916" s="28"/>
      <c r="GW4916" s="28"/>
      <c r="GX4916" s="22"/>
      <c r="GY4916" s="22"/>
      <c r="GZ4916" s="22"/>
      <c r="HA4916" s="53"/>
      <c r="HB4916" s="53"/>
      <c r="HC4916" s="22"/>
      <c r="HD4916" s="23"/>
      <c r="HE4916" s="21"/>
      <c r="HF4916" s="25"/>
      <c r="HG4916" s="21"/>
      <c r="HI4916" s="61"/>
      <c r="HJ4916" s="25"/>
      <c r="HK4916" s="25"/>
      <c r="HL4916" s="59"/>
      <c r="HM4916" s="60"/>
      <c r="HN4916" s="26"/>
      <c r="HO4916" s="26"/>
      <c r="HP4916" s="26"/>
      <c r="HQ4916" s="21"/>
      <c r="HR4916" s="27"/>
      <c r="HS4916" s="27"/>
      <c r="HT4916" s="27"/>
      <c r="HU4916" s="25"/>
      <c r="HV4916" s="25"/>
      <c r="HW4916" s="25"/>
      <c r="HX4916" s="28"/>
      <c r="HY4916" s="28"/>
      <c r="HZ4916" s="28"/>
      <c r="IA4916" s="28"/>
      <c r="IB4916" s="28"/>
      <c r="IC4916" s="22"/>
      <c r="ID4916" s="22"/>
      <c r="IE4916" s="22"/>
      <c r="IF4916" s="53"/>
      <c r="IG4916" s="53"/>
      <c r="IH4916" s="22"/>
      <c r="II4916" s="23"/>
      <c r="IJ4916" s="21"/>
      <c r="IK4916" s="25"/>
      <c r="IL4916" s="21"/>
      <c r="IN4916" s="61"/>
      <c r="IO4916" s="25"/>
      <c r="IP4916" s="25"/>
      <c r="IQ4916" s="59"/>
      <c r="IR4916" s="60"/>
      <c r="IS4916" s="26"/>
      <c r="IT4916" s="26"/>
      <c r="IU4916" s="26"/>
      <c r="IV4916" s="21"/>
      <c r="IW4916" s="27"/>
      <c r="IX4916" s="27"/>
      <c r="IY4916" s="27"/>
      <c r="IZ4916" s="25"/>
      <c r="JA4916" s="25"/>
      <c r="JB4916" s="25"/>
      <c r="JC4916" s="28"/>
      <c r="JD4916" s="28"/>
      <c r="JE4916" s="28"/>
      <c r="JF4916" s="28"/>
      <c r="JG4916" s="28"/>
      <c r="JH4916" s="22"/>
      <c r="JI4916" s="22"/>
      <c r="JJ4916" s="22"/>
      <c r="JK4916" s="53"/>
      <c r="JL4916" s="53"/>
      <c r="JM4916" s="22"/>
      <c r="JN4916" s="23"/>
      <c r="JO4916" s="21"/>
      <c r="JP4916" s="25"/>
      <c r="JQ4916" s="21"/>
      <c r="JS4916" s="61"/>
      <c r="JT4916" s="25"/>
      <c r="JU4916" s="25"/>
      <c r="JV4916" s="59"/>
      <c r="JW4916" s="60"/>
      <c r="JX4916" s="26"/>
      <c r="JY4916" s="26"/>
      <c r="JZ4916" s="26"/>
      <c r="KA4916" s="21"/>
      <c r="KB4916" s="27"/>
      <c r="KC4916" s="27"/>
      <c r="KD4916" s="27"/>
      <c r="KE4916" s="25"/>
      <c r="KF4916" s="25"/>
      <c r="KG4916" s="25"/>
      <c r="KH4916" s="28"/>
      <c r="KI4916" s="28"/>
      <c r="KJ4916" s="28"/>
      <c r="KK4916" s="28"/>
      <c r="KL4916" s="28"/>
      <c r="KM4916" s="22"/>
      <c r="KN4916" s="22"/>
      <c r="KO4916" s="22"/>
      <c r="KP4916" s="53"/>
      <c r="KQ4916" s="53"/>
      <c r="KR4916" s="22"/>
      <c r="KS4916" s="23"/>
      <c r="KT4916" s="21"/>
      <c r="KU4916" s="25"/>
      <c r="KV4916" s="21"/>
      <c r="KX4916" s="61"/>
      <c r="KY4916" s="25"/>
      <c r="KZ4916" s="25"/>
      <c r="LA4916" s="59"/>
      <c r="LB4916" s="60"/>
      <c r="LC4916" s="26"/>
      <c r="LD4916" s="26"/>
      <c r="LE4916" s="26"/>
      <c r="LF4916" s="21"/>
      <c r="LG4916" s="27"/>
      <c r="LH4916" s="27"/>
      <c r="LI4916" s="27"/>
      <c r="LJ4916" s="25"/>
      <c r="LK4916" s="25"/>
      <c r="LL4916" s="25"/>
      <c r="LM4916" s="28"/>
      <c r="LN4916" s="28"/>
      <c r="LO4916" s="28"/>
      <c r="LP4916" s="28"/>
      <c r="LQ4916" s="28"/>
      <c r="LR4916" s="22"/>
      <c r="LS4916" s="22"/>
      <c r="LT4916" s="22"/>
      <c r="LU4916" s="53"/>
      <c r="LV4916" s="53"/>
      <c r="LW4916" s="22"/>
      <c r="LX4916" s="23"/>
      <c r="LY4916" s="21"/>
      <c r="LZ4916" s="25"/>
      <c r="MA4916" s="21"/>
      <c r="MC4916" s="61"/>
      <c r="MD4916" s="25"/>
      <c r="ME4916" s="25"/>
      <c r="MF4916" s="59"/>
      <c r="MG4916" s="60"/>
      <c r="MH4916" s="26"/>
      <c r="MI4916" s="26"/>
      <c r="MJ4916" s="26"/>
      <c r="MK4916" s="21"/>
      <c r="ML4916" s="27"/>
      <c r="MM4916" s="27"/>
      <c r="MN4916" s="27"/>
      <c r="MO4916" s="25"/>
      <c r="MP4916" s="25"/>
      <c r="MQ4916" s="25"/>
      <c r="MR4916" s="28"/>
      <c r="MS4916" s="28"/>
      <c r="MT4916" s="28"/>
      <c r="MU4916" s="28"/>
      <c r="MV4916" s="28"/>
      <c r="MW4916" s="22"/>
      <c r="MX4916" s="22"/>
      <c r="MY4916" s="22"/>
      <c r="MZ4916" s="53"/>
      <c r="NA4916" s="53"/>
      <c r="NB4916" s="22"/>
      <c r="NC4916" s="23"/>
      <c r="ND4916" s="21"/>
      <c r="NE4916" s="25"/>
      <c r="NF4916" s="21"/>
      <c r="NH4916" s="61"/>
      <c r="NI4916" s="25"/>
      <c r="NJ4916" s="25"/>
      <c r="NK4916" s="59"/>
      <c r="NL4916" s="60"/>
      <c r="NM4916" s="26"/>
      <c r="NN4916" s="26"/>
      <c r="NO4916" s="26"/>
      <c r="NP4916" s="21"/>
      <c r="NQ4916" s="27"/>
      <c r="NR4916" s="27"/>
      <c r="NS4916" s="27"/>
      <c r="NT4916" s="25"/>
      <c r="NU4916" s="25"/>
      <c r="NV4916" s="25"/>
      <c r="NW4916" s="28"/>
      <c r="NX4916" s="28"/>
      <c r="NY4916" s="28"/>
      <c r="NZ4916" s="28"/>
      <c r="OA4916" s="28"/>
      <c r="OB4916" s="22"/>
      <c r="OC4916" s="22"/>
      <c r="OD4916" s="22"/>
      <c r="OE4916" s="53"/>
      <c r="OF4916" s="53"/>
      <c r="OG4916" s="22"/>
      <c r="OH4916" s="23"/>
      <c r="OI4916" s="21"/>
      <c r="OJ4916" s="25"/>
      <c r="OK4916" s="21"/>
      <c r="OM4916" s="61"/>
      <c r="ON4916" s="25"/>
      <c r="OO4916" s="25"/>
      <c r="OP4916" s="59"/>
      <c r="OQ4916" s="60"/>
      <c r="OR4916" s="26"/>
      <c r="OS4916" s="26"/>
      <c r="OT4916" s="26"/>
      <c r="OU4916" s="21"/>
      <c r="OV4916" s="27"/>
      <c r="OW4916" s="27"/>
      <c r="OX4916" s="27"/>
      <c r="OY4916" s="25"/>
      <c r="OZ4916" s="25"/>
      <c r="PA4916" s="25"/>
      <c r="PB4916" s="28"/>
      <c r="PC4916" s="28"/>
      <c r="PD4916" s="28"/>
      <c r="PE4916" s="28"/>
      <c r="PF4916" s="28"/>
      <c r="PG4916" s="22"/>
      <c r="PH4916" s="22"/>
      <c r="PI4916" s="22"/>
      <c r="PJ4916" s="53"/>
      <c r="PK4916" s="53"/>
      <c r="PL4916" s="22"/>
      <c r="PM4916" s="23"/>
      <c r="PN4916" s="21"/>
      <c r="PO4916" s="25"/>
      <c r="PP4916" s="21"/>
      <c r="PR4916" s="61"/>
      <c r="PS4916" s="25"/>
      <c r="PT4916" s="25"/>
      <c r="PU4916" s="59"/>
      <c r="PV4916" s="60"/>
      <c r="PW4916" s="26"/>
      <c r="PX4916" s="26"/>
      <c r="PY4916" s="26"/>
      <c r="PZ4916" s="21"/>
      <c r="QA4916" s="27"/>
      <c r="QB4916" s="27"/>
      <c r="QC4916" s="27"/>
      <c r="QD4916" s="25"/>
      <c r="QE4916" s="25"/>
      <c r="QF4916" s="25"/>
      <c r="QG4916" s="28"/>
      <c r="QH4916" s="28"/>
      <c r="QI4916" s="28"/>
      <c r="QJ4916" s="28"/>
      <c r="QK4916" s="28"/>
      <c r="QL4916" s="22"/>
      <c r="QM4916" s="22"/>
      <c r="QN4916" s="22"/>
      <c r="QO4916" s="53"/>
      <c r="QP4916" s="53"/>
      <c r="QQ4916" s="22"/>
      <c r="QR4916" s="23"/>
      <c r="QS4916" s="21"/>
      <c r="QT4916" s="25"/>
      <c r="QU4916" s="21"/>
      <c r="QW4916" s="61"/>
      <c r="QX4916" s="25"/>
      <c r="QY4916" s="25"/>
      <c r="QZ4916" s="59"/>
      <c r="RA4916" s="60"/>
      <c r="RB4916" s="26"/>
      <c r="RC4916" s="26"/>
      <c r="RD4916" s="26"/>
      <c r="RE4916" s="21"/>
      <c r="RF4916" s="27"/>
      <c r="RG4916" s="27"/>
      <c r="RH4916" s="27"/>
      <c r="RI4916" s="25"/>
      <c r="RJ4916" s="25"/>
      <c r="RK4916" s="25"/>
      <c r="RL4916" s="28"/>
      <c r="RM4916" s="28"/>
      <c r="RN4916" s="28"/>
      <c r="RO4916" s="28"/>
      <c r="RP4916" s="28"/>
      <c r="RQ4916" s="22"/>
      <c r="RR4916" s="22"/>
      <c r="RS4916" s="22"/>
      <c r="RT4916" s="53"/>
      <c r="RU4916" s="53"/>
      <c r="RV4916" s="22"/>
      <c r="RW4916" s="23"/>
      <c r="RX4916" s="21"/>
      <c r="RY4916" s="25"/>
      <c r="RZ4916" s="21"/>
      <c r="SB4916" s="61"/>
      <c r="SC4916" s="25"/>
      <c r="SD4916" s="25"/>
      <c r="SE4916" s="59"/>
      <c r="SF4916" s="60"/>
      <c r="SG4916" s="26"/>
      <c r="SH4916" s="26"/>
      <c r="SI4916" s="26"/>
      <c r="SJ4916" s="21"/>
      <c r="SK4916" s="27"/>
      <c r="SL4916" s="27"/>
      <c r="SM4916" s="27"/>
      <c r="SN4916" s="25"/>
      <c r="SO4916" s="25"/>
      <c r="SP4916" s="25"/>
      <c r="SQ4916" s="28"/>
      <c r="SR4916" s="28"/>
      <c r="SS4916" s="28"/>
      <c r="ST4916" s="28"/>
      <c r="SU4916" s="28"/>
      <c r="SV4916" s="22"/>
      <c r="SW4916" s="22"/>
      <c r="SX4916" s="22"/>
      <c r="SY4916" s="53"/>
      <c r="SZ4916" s="53"/>
      <c r="TA4916" s="22"/>
      <c r="TB4916" s="23"/>
      <c r="TC4916" s="21"/>
      <c r="TD4916" s="25"/>
      <c r="TE4916" s="21"/>
      <c r="TG4916" s="61"/>
      <c r="TH4916" s="25"/>
      <c r="TI4916" s="25"/>
      <c r="TJ4916" s="59"/>
      <c r="TK4916" s="60"/>
      <c r="TL4916" s="26"/>
      <c r="TM4916" s="26"/>
      <c r="TN4916" s="26"/>
      <c r="TO4916" s="21"/>
      <c r="TP4916" s="27"/>
      <c r="TQ4916" s="27"/>
      <c r="TR4916" s="27"/>
      <c r="TS4916" s="25"/>
      <c r="TT4916" s="25"/>
      <c r="TU4916" s="25"/>
      <c r="TV4916" s="28"/>
      <c r="TW4916" s="28"/>
      <c r="TX4916" s="28"/>
      <c r="TY4916" s="28"/>
      <c r="TZ4916" s="28"/>
      <c r="UA4916" s="22"/>
      <c r="UB4916" s="22"/>
      <c r="UC4916" s="22"/>
      <c r="UD4916" s="53"/>
      <c r="UE4916" s="53"/>
      <c r="UF4916" s="22"/>
      <c r="UG4916" s="23"/>
      <c r="UH4916" s="21"/>
      <c r="UI4916" s="25"/>
      <c r="UJ4916" s="21"/>
      <c r="UL4916" s="61"/>
      <c r="UM4916" s="25"/>
      <c r="UN4916" s="25"/>
      <c r="UO4916" s="59"/>
      <c r="UP4916" s="60"/>
      <c r="UQ4916" s="26"/>
      <c r="UR4916" s="26"/>
      <c r="US4916" s="26"/>
      <c r="UT4916" s="21"/>
      <c r="UU4916" s="27"/>
      <c r="UV4916" s="27"/>
      <c r="UW4916" s="27"/>
      <c r="UX4916" s="25"/>
      <c r="UY4916" s="25"/>
      <c r="UZ4916" s="25"/>
      <c r="VA4916" s="28"/>
      <c r="VB4916" s="28"/>
      <c r="VC4916" s="28"/>
      <c r="VD4916" s="28"/>
      <c r="VE4916" s="28"/>
      <c r="VF4916" s="22"/>
      <c r="VG4916" s="22"/>
      <c r="VH4916" s="22"/>
      <c r="VI4916" s="53"/>
      <c r="VJ4916" s="53"/>
      <c r="VK4916" s="22"/>
      <c r="VL4916" s="23"/>
      <c r="VM4916" s="21"/>
      <c r="VN4916" s="25"/>
      <c r="VO4916" s="21"/>
      <c r="VQ4916" s="61"/>
      <c r="VR4916" s="25"/>
      <c r="VS4916" s="25"/>
      <c r="VT4916" s="59"/>
      <c r="VU4916" s="60"/>
      <c r="VV4916" s="26"/>
      <c r="VW4916" s="26"/>
      <c r="VX4916" s="26"/>
      <c r="VY4916" s="21"/>
      <c r="VZ4916" s="27"/>
      <c r="WA4916" s="27"/>
      <c r="WB4916" s="27"/>
      <c r="WC4916" s="25"/>
      <c r="WD4916" s="25"/>
      <c r="WE4916" s="25"/>
      <c r="WF4916" s="28"/>
      <c r="WG4916" s="28"/>
      <c r="WH4916" s="28"/>
      <c r="WI4916" s="28"/>
      <c r="WJ4916" s="28"/>
      <c r="WK4916" s="22"/>
      <c r="WL4916" s="22"/>
      <c r="WM4916" s="22"/>
      <c r="WN4916" s="53"/>
      <c r="WO4916" s="53"/>
      <c r="WP4916" s="22"/>
      <c r="WQ4916" s="23"/>
      <c r="WR4916" s="21"/>
      <c r="WS4916" s="25"/>
      <c r="WT4916" s="21"/>
      <c r="WV4916" s="61"/>
      <c r="WW4916" s="25"/>
      <c r="WX4916" s="25"/>
      <c r="WY4916" s="59"/>
      <c r="WZ4916" s="60"/>
      <c r="XA4916" s="26"/>
      <c r="XB4916" s="26"/>
      <c r="XC4916" s="26"/>
      <c r="XD4916" s="21"/>
      <c r="XE4916" s="27"/>
      <c r="XF4916" s="27"/>
      <c r="XG4916" s="27"/>
      <c r="XH4916" s="25"/>
      <c r="XI4916" s="25"/>
      <c r="XJ4916" s="25"/>
      <c r="XK4916" s="28"/>
      <c r="XL4916" s="28"/>
      <c r="XM4916" s="28"/>
      <c r="XN4916" s="28"/>
      <c r="XO4916" s="28"/>
      <c r="XP4916" s="22"/>
      <c r="XQ4916" s="22"/>
      <c r="XR4916" s="22"/>
      <c r="XS4916" s="53"/>
      <c r="XT4916" s="53"/>
      <c r="XU4916" s="22"/>
      <c r="XV4916" s="23"/>
      <c r="XW4916" s="21"/>
      <c r="XX4916" s="25"/>
      <c r="XY4916" s="21"/>
      <c r="YA4916" s="61"/>
      <c r="YB4916" s="25"/>
      <c r="YC4916" s="25"/>
      <c r="YD4916" s="59"/>
      <c r="YE4916" s="60"/>
      <c r="YF4916" s="26"/>
      <c r="YG4916" s="26"/>
      <c r="YH4916" s="26"/>
      <c r="YI4916" s="21"/>
      <c r="YJ4916" s="27"/>
      <c r="YK4916" s="27"/>
      <c r="YL4916" s="27"/>
      <c r="YM4916" s="25"/>
      <c r="YN4916" s="25"/>
      <c r="YO4916" s="25"/>
      <c r="YP4916" s="28"/>
      <c r="YQ4916" s="28"/>
      <c r="YR4916" s="28"/>
      <c r="YS4916" s="28"/>
      <c r="YT4916" s="28"/>
      <c r="YU4916" s="22"/>
      <c r="YV4916" s="22"/>
      <c r="YW4916" s="22"/>
      <c r="YX4916" s="53"/>
      <c r="YY4916" s="53"/>
      <c r="YZ4916" s="22"/>
      <c r="ZA4916" s="23"/>
      <c r="ZB4916" s="21"/>
      <c r="ZC4916" s="25"/>
      <c r="ZD4916" s="21"/>
      <c r="ZF4916" s="61"/>
      <c r="ZG4916" s="25"/>
      <c r="ZH4916" s="25"/>
      <c r="ZI4916" s="59"/>
      <c r="ZJ4916" s="60"/>
      <c r="ZK4916" s="26"/>
      <c r="ZL4916" s="26"/>
      <c r="ZM4916" s="26"/>
      <c r="ZN4916" s="21"/>
      <c r="ZO4916" s="27"/>
      <c r="ZP4916" s="27"/>
      <c r="ZQ4916" s="27"/>
      <c r="ZR4916" s="25"/>
      <c r="ZS4916" s="25"/>
      <c r="ZT4916" s="25"/>
      <c r="ZU4916" s="28"/>
      <c r="ZV4916" s="28"/>
      <c r="ZW4916" s="28"/>
      <c r="ZX4916" s="28"/>
      <c r="ZY4916" s="28"/>
      <c r="ZZ4916" s="22"/>
      <c r="AAA4916" s="22"/>
      <c r="AAB4916" s="22"/>
      <c r="AAC4916" s="53"/>
      <c r="AAD4916" s="53"/>
      <c r="AAE4916" s="22"/>
      <c r="AAF4916" s="23"/>
      <c r="AAG4916" s="21"/>
      <c r="AAH4916" s="25"/>
      <c r="AAI4916" s="21"/>
      <c r="AAK4916" s="61"/>
      <c r="AAL4916" s="25"/>
      <c r="AAM4916" s="25"/>
      <c r="AAN4916" s="59"/>
      <c r="AAO4916" s="60"/>
      <c r="AAP4916" s="26"/>
      <c r="AAQ4916" s="26"/>
      <c r="AAR4916" s="26"/>
      <c r="AAS4916" s="21"/>
      <c r="AAT4916" s="27"/>
      <c r="AAU4916" s="27"/>
      <c r="AAV4916" s="27"/>
      <c r="AAW4916" s="25"/>
      <c r="AAX4916" s="25"/>
      <c r="AAY4916" s="25"/>
      <c r="AAZ4916" s="28"/>
      <c r="ABA4916" s="28"/>
      <c r="ABB4916" s="28"/>
      <c r="ABC4916" s="28"/>
      <c r="ABD4916" s="28"/>
      <c r="ABE4916" s="22"/>
      <c r="ABF4916" s="22"/>
      <c r="ABG4916" s="22"/>
      <c r="ABH4916" s="53"/>
      <c r="ABI4916" s="53"/>
      <c r="ABJ4916" s="22"/>
      <c r="ABK4916" s="23"/>
      <c r="ABL4916" s="21"/>
      <c r="ABM4916" s="25"/>
      <c r="ABN4916" s="21"/>
      <c r="ABP4916" s="61"/>
      <c r="ABQ4916" s="25"/>
      <c r="ABR4916" s="25"/>
      <c r="ABS4916" s="59"/>
      <c r="ABT4916" s="60"/>
      <c r="ABU4916" s="26"/>
      <c r="ABV4916" s="26"/>
      <c r="ABW4916" s="26"/>
      <c r="ABX4916" s="21"/>
      <c r="ABY4916" s="27"/>
      <c r="ABZ4916" s="27"/>
      <c r="ACA4916" s="27"/>
      <c r="ACB4916" s="25"/>
      <c r="ACC4916" s="25"/>
      <c r="ACD4916" s="25"/>
      <c r="ACE4916" s="28"/>
      <c r="ACF4916" s="28"/>
      <c r="ACG4916" s="28"/>
      <c r="ACH4916" s="28"/>
      <c r="ACI4916" s="28"/>
      <c r="ACJ4916" s="22"/>
      <c r="ACK4916" s="22"/>
      <c r="ACL4916" s="22"/>
      <c r="ACM4916" s="53"/>
      <c r="ACN4916" s="53"/>
      <c r="ACO4916" s="22"/>
      <c r="ACP4916" s="23"/>
      <c r="ACQ4916" s="21"/>
      <c r="ACR4916" s="25"/>
      <c r="ACS4916" s="21"/>
      <c r="ACU4916" s="61"/>
      <c r="ACV4916" s="25"/>
      <c r="ACW4916" s="25"/>
      <c r="ACX4916" s="59"/>
      <c r="ACY4916" s="60"/>
      <c r="ACZ4916" s="26"/>
      <c r="ADA4916" s="26"/>
      <c r="ADB4916" s="26"/>
      <c r="ADC4916" s="21"/>
      <c r="ADD4916" s="27"/>
      <c r="ADE4916" s="27"/>
      <c r="ADF4916" s="27"/>
      <c r="ADG4916" s="25"/>
      <c r="ADH4916" s="25"/>
      <c r="ADI4916" s="25"/>
      <c r="ADJ4916" s="28"/>
      <c r="ADK4916" s="28"/>
      <c r="ADL4916" s="28"/>
      <c r="ADM4916" s="28"/>
      <c r="ADN4916" s="28"/>
      <c r="ADO4916" s="22"/>
      <c r="ADP4916" s="22"/>
      <c r="ADQ4916" s="22"/>
      <c r="ADR4916" s="53"/>
      <c r="ADS4916" s="53"/>
      <c r="ADT4916" s="22"/>
      <c r="ADU4916" s="23"/>
      <c r="ADV4916" s="21"/>
      <c r="ADW4916" s="25"/>
      <c r="ADX4916" s="21"/>
      <c r="ADZ4916" s="61"/>
      <c r="AEA4916" s="25"/>
      <c r="AEB4916" s="25"/>
      <c r="AEC4916" s="59"/>
      <c r="AED4916" s="60"/>
      <c r="AEE4916" s="26"/>
      <c r="AEF4916" s="26"/>
      <c r="AEG4916" s="26"/>
      <c r="AEH4916" s="21"/>
      <c r="AEI4916" s="27"/>
      <c r="AEJ4916" s="27"/>
      <c r="AEK4916" s="27"/>
      <c r="AEL4916" s="25"/>
      <c r="AEM4916" s="25"/>
      <c r="AEN4916" s="25"/>
      <c r="AEO4916" s="28"/>
      <c r="AEP4916" s="28"/>
      <c r="AEQ4916" s="28"/>
      <c r="AER4916" s="28"/>
      <c r="AES4916" s="28"/>
      <c r="AET4916" s="22"/>
      <c r="AEU4916" s="22"/>
      <c r="AEV4916" s="22"/>
      <c r="AEW4916" s="53"/>
      <c r="AEX4916" s="53"/>
      <c r="AEY4916" s="22"/>
      <c r="AEZ4916" s="23"/>
      <c r="AFA4916" s="21"/>
      <c r="AFB4916" s="25"/>
      <c r="AFC4916" s="21"/>
      <c r="AFE4916" s="61"/>
      <c r="AFF4916" s="25"/>
      <c r="AFG4916" s="25"/>
      <c r="AFH4916" s="59"/>
      <c r="AFI4916" s="60"/>
      <c r="AFJ4916" s="26"/>
      <c r="AFK4916" s="26"/>
      <c r="AFL4916" s="26"/>
      <c r="AFM4916" s="21"/>
      <c r="AFN4916" s="27"/>
      <c r="AFO4916" s="27"/>
      <c r="AFP4916" s="27"/>
      <c r="AFQ4916" s="25"/>
      <c r="AFR4916" s="25"/>
      <c r="AFS4916" s="25"/>
      <c r="AFT4916" s="28"/>
      <c r="AFU4916" s="28"/>
      <c r="AFV4916" s="28"/>
      <c r="AFW4916" s="28"/>
      <c r="AFX4916" s="28"/>
      <c r="AFY4916" s="22"/>
      <c r="AFZ4916" s="22"/>
      <c r="AGA4916" s="22"/>
      <c r="AGB4916" s="53"/>
      <c r="AGC4916" s="53"/>
      <c r="AGD4916" s="22"/>
      <c r="AGE4916" s="23"/>
      <c r="AGF4916" s="21"/>
      <c r="AGG4916" s="25"/>
      <c r="AGH4916" s="21"/>
      <c r="AGJ4916" s="61"/>
      <c r="AGK4916" s="25"/>
      <c r="AGL4916" s="25"/>
      <c r="AGM4916" s="59"/>
      <c r="AGN4916" s="60"/>
      <c r="AGO4916" s="26"/>
      <c r="AGP4916" s="26"/>
      <c r="AGQ4916" s="26"/>
      <c r="AGR4916" s="21"/>
      <c r="AGS4916" s="27"/>
      <c r="AGT4916" s="27"/>
      <c r="AGU4916" s="27"/>
      <c r="AGV4916" s="25"/>
      <c r="AGW4916" s="25"/>
      <c r="AGX4916" s="25"/>
      <c r="AGY4916" s="28"/>
      <c r="AGZ4916" s="28"/>
      <c r="AHA4916" s="28"/>
      <c r="AHB4916" s="28"/>
      <c r="AHC4916" s="28"/>
      <c r="AHD4916" s="22"/>
      <c r="AHE4916" s="22"/>
      <c r="AHF4916" s="22"/>
      <c r="AHG4916" s="53"/>
      <c r="AHH4916" s="53"/>
      <c r="AHI4916" s="22"/>
      <c r="AHJ4916" s="23"/>
      <c r="AHK4916" s="21"/>
      <c r="AHL4916" s="25"/>
      <c r="AHM4916" s="21"/>
      <c r="AHO4916" s="61"/>
      <c r="AHP4916" s="25"/>
      <c r="AHQ4916" s="25"/>
      <c r="AHR4916" s="59"/>
      <c r="AHS4916" s="60"/>
      <c r="AHT4916" s="26"/>
      <c r="AHU4916" s="26"/>
      <c r="AHV4916" s="26"/>
      <c r="AHW4916" s="21"/>
      <c r="AHX4916" s="27"/>
      <c r="AHY4916" s="27"/>
      <c r="AHZ4916" s="27"/>
      <c r="AIA4916" s="25"/>
      <c r="AIB4916" s="25"/>
      <c r="AIC4916" s="25"/>
      <c r="AID4916" s="28"/>
      <c r="AIE4916" s="28"/>
      <c r="AIF4916" s="28"/>
      <c r="AIG4916" s="28"/>
      <c r="AIH4916" s="28"/>
      <c r="AII4916" s="22"/>
      <c r="AIJ4916" s="22"/>
      <c r="AIK4916" s="22"/>
      <c r="AIL4916" s="53"/>
      <c r="AIM4916" s="53"/>
      <c r="AIN4916" s="22"/>
      <c r="AIO4916" s="23"/>
      <c r="AIP4916" s="21"/>
      <c r="AIQ4916" s="25"/>
      <c r="AIR4916" s="21"/>
      <c r="AIT4916" s="61"/>
      <c r="AIU4916" s="25"/>
      <c r="AIV4916" s="25"/>
      <c r="AIW4916" s="59"/>
      <c r="AIX4916" s="60"/>
      <c r="AIY4916" s="26"/>
      <c r="AIZ4916" s="26"/>
      <c r="AJA4916" s="26"/>
      <c r="AJB4916" s="21"/>
      <c r="AJC4916" s="27"/>
      <c r="AJD4916" s="27"/>
      <c r="AJE4916" s="27"/>
      <c r="AJF4916" s="25"/>
      <c r="AJG4916" s="25"/>
      <c r="AJH4916" s="25"/>
      <c r="AJI4916" s="28"/>
      <c r="AJJ4916" s="28"/>
      <c r="AJK4916" s="28"/>
      <c r="AJL4916" s="28"/>
      <c r="AJM4916" s="28"/>
      <c r="AJN4916" s="22"/>
      <c r="AJO4916" s="22"/>
      <c r="AJP4916" s="22"/>
      <c r="AJQ4916" s="53"/>
      <c r="AJR4916" s="53"/>
      <c r="AJS4916" s="22"/>
      <c r="AJT4916" s="23"/>
      <c r="AJU4916" s="21"/>
      <c r="AJV4916" s="25"/>
      <c r="AJW4916" s="21"/>
      <c r="AJY4916" s="61"/>
      <c r="AJZ4916" s="25"/>
      <c r="AKA4916" s="25"/>
      <c r="AKB4916" s="59"/>
      <c r="AKC4916" s="60"/>
      <c r="AKD4916" s="26"/>
      <c r="AKE4916" s="26"/>
      <c r="AKF4916" s="26"/>
      <c r="AKG4916" s="21"/>
      <c r="AKH4916" s="27"/>
      <c r="AKI4916" s="27"/>
      <c r="AKJ4916" s="27"/>
      <c r="AKK4916" s="25"/>
      <c r="AKL4916" s="25"/>
      <c r="AKM4916" s="25"/>
      <c r="AKN4916" s="28"/>
      <c r="AKO4916" s="28"/>
      <c r="AKP4916" s="28"/>
      <c r="AKQ4916" s="28"/>
      <c r="AKR4916" s="28"/>
      <c r="AKS4916" s="22"/>
      <c r="AKT4916" s="22"/>
      <c r="AKU4916" s="22"/>
      <c r="AKV4916" s="53"/>
      <c r="AKW4916" s="53"/>
      <c r="AKX4916" s="22"/>
      <c r="AKY4916" s="23"/>
      <c r="AKZ4916" s="21"/>
      <c r="ALA4916" s="25"/>
      <c r="ALB4916" s="21"/>
      <c r="ALD4916" s="61"/>
      <c r="ALE4916" s="25"/>
      <c r="ALF4916" s="25"/>
      <c r="ALG4916" s="59"/>
      <c r="ALH4916" s="60"/>
      <c r="ALI4916" s="26"/>
      <c r="ALJ4916" s="26"/>
      <c r="ALK4916" s="26"/>
      <c r="ALL4916" s="21"/>
      <c r="ALM4916" s="27"/>
      <c r="ALN4916" s="27"/>
      <c r="ALO4916" s="27"/>
      <c r="ALP4916" s="25"/>
      <c r="ALQ4916" s="25"/>
      <c r="ALR4916" s="25"/>
      <c r="ALS4916" s="28"/>
      <c r="ALT4916" s="28"/>
      <c r="ALU4916" s="28"/>
      <c r="ALV4916" s="28"/>
      <c r="ALW4916" s="28"/>
      <c r="ALX4916" s="22"/>
      <c r="ALY4916" s="22"/>
      <c r="ALZ4916" s="22"/>
      <c r="AMA4916" s="53"/>
      <c r="AMB4916" s="53"/>
      <c r="AMC4916" s="22"/>
      <c r="AMD4916" s="23"/>
      <c r="AME4916" s="21"/>
      <c r="AMF4916" s="25"/>
      <c r="AMG4916" s="21"/>
      <c r="AMI4916" s="61"/>
      <c r="AMJ4916" s="25"/>
      <c r="AMK4916" s="25"/>
      <c r="AML4916" s="59"/>
      <c r="AMM4916" s="60"/>
      <c r="AMN4916" s="26"/>
      <c r="AMO4916" s="26"/>
      <c r="AMP4916" s="26"/>
      <c r="AMQ4916" s="21"/>
      <c r="AMR4916" s="27"/>
      <c r="AMS4916" s="27"/>
      <c r="AMT4916" s="27"/>
      <c r="AMU4916" s="25"/>
      <c r="AMV4916" s="25"/>
      <c r="AMW4916" s="25"/>
      <c r="AMX4916" s="28"/>
      <c r="AMY4916" s="28"/>
      <c r="AMZ4916" s="28"/>
      <c r="ANA4916" s="28"/>
      <c r="ANB4916" s="28"/>
      <c r="ANC4916" s="22"/>
      <c r="AND4916" s="22"/>
      <c r="ANE4916" s="22"/>
      <c r="ANF4916" s="53"/>
      <c r="ANG4916" s="53"/>
      <c r="ANH4916" s="22"/>
      <c r="ANI4916" s="23"/>
      <c r="ANJ4916" s="21"/>
      <c r="ANK4916" s="25"/>
      <c r="ANL4916" s="21"/>
      <c r="ANN4916" s="61"/>
      <c r="ANO4916" s="25"/>
      <c r="ANP4916" s="25"/>
      <c r="ANQ4916" s="59"/>
      <c r="ANR4916" s="60"/>
      <c r="ANS4916" s="26"/>
      <c r="ANT4916" s="26"/>
      <c r="ANU4916" s="26"/>
      <c r="ANV4916" s="21"/>
      <c r="ANW4916" s="27"/>
      <c r="ANX4916" s="27"/>
      <c r="ANY4916" s="27"/>
      <c r="ANZ4916" s="25"/>
      <c r="AOA4916" s="25"/>
      <c r="AOB4916" s="25"/>
      <c r="AOC4916" s="28"/>
      <c r="AOD4916" s="28"/>
      <c r="AOE4916" s="28"/>
      <c r="AOF4916" s="28"/>
      <c r="AOG4916" s="28"/>
      <c r="AOH4916" s="22"/>
      <c r="AOI4916" s="22"/>
      <c r="AOJ4916" s="22"/>
      <c r="AOK4916" s="53"/>
      <c r="AOL4916" s="53"/>
      <c r="AOM4916" s="22"/>
      <c r="AON4916" s="23"/>
      <c r="AOO4916" s="21"/>
      <c r="AOP4916" s="25"/>
      <c r="AOQ4916" s="21"/>
      <c r="AOS4916" s="61"/>
      <c r="AOT4916" s="25"/>
      <c r="AOU4916" s="25"/>
      <c r="AOV4916" s="59"/>
      <c r="AOW4916" s="60"/>
      <c r="AOX4916" s="26"/>
      <c r="AOY4916" s="26"/>
      <c r="AOZ4916" s="26"/>
      <c r="APA4916" s="21"/>
      <c r="APB4916" s="27"/>
      <c r="APC4916" s="27"/>
      <c r="APD4916" s="27"/>
      <c r="APE4916" s="25"/>
      <c r="APF4916" s="25"/>
      <c r="APG4916" s="25"/>
      <c r="APH4916" s="28"/>
      <c r="API4916" s="28"/>
      <c r="APJ4916" s="28"/>
      <c r="APK4916" s="28"/>
      <c r="APL4916" s="28"/>
      <c r="APM4916" s="22"/>
      <c r="APN4916" s="22"/>
      <c r="APO4916" s="22"/>
      <c r="APP4916" s="53"/>
      <c r="APQ4916" s="53"/>
      <c r="APR4916" s="22"/>
      <c r="APS4916" s="23"/>
      <c r="APT4916" s="21"/>
      <c r="APU4916" s="25"/>
      <c r="APV4916" s="21"/>
      <c r="APX4916" s="61"/>
      <c r="APY4916" s="25"/>
      <c r="APZ4916" s="25"/>
      <c r="AQA4916" s="59"/>
      <c r="AQB4916" s="60"/>
      <c r="AQC4916" s="26"/>
      <c r="AQD4916" s="26"/>
      <c r="AQE4916" s="26"/>
      <c r="AQF4916" s="21"/>
      <c r="AQG4916" s="27"/>
      <c r="AQH4916" s="27"/>
      <c r="AQI4916" s="27"/>
      <c r="AQJ4916" s="25"/>
      <c r="AQK4916" s="25"/>
      <c r="AQL4916" s="25"/>
      <c r="AQM4916" s="28"/>
      <c r="AQN4916" s="28"/>
      <c r="AQO4916" s="28"/>
      <c r="AQP4916" s="28"/>
      <c r="AQQ4916" s="28"/>
      <c r="AQR4916" s="22"/>
      <c r="AQS4916" s="22"/>
      <c r="AQT4916" s="22"/>
      <c r="AQU4916" s="53"/>
      <c r="AQV4916" s="53"/>
      <c r="AQW4916" s="22"/>
      <c r="AQX4916" s="23"/>
      <c r="AQY4916" s="21"/>
      <c r="AQZ4916" s="25"/>
      <c r="ARA4916" s="21"/>
      <c r="ARC4916" s="61"/>
      <c r="ARD4916" s="25"/>
      <c r="ARE4916" s="25"/>
      <c r="ARF4916" s="59"/>
      <c r="ARG4916" s="60"/>
      <c r="ARH4916" s="26"/>
      <c r="ARI4916" s="26"/>
      <c r="ARJ4916" s="26"/>
      <c r="ARK4916" s="21"/>
      <c r="ARL4916" s="27"/>
      <c r="ARM4916" s="27"/>
      <c r="ARN4916" s="27"/>
      <c r="ARO4916" s="25"/>
      <c r="ARP4916" s="25"/>
      <c r="ARQ4916" s="25"/>
      <c r="ARR4916" s="28"/>
      <c r="ARS4916" s="28"/>
      <c r="ART4916" s="28"/>
      <c r="ARU4916" s="28"/>
      <c r="ARV4916" s="28"/>
      <c r="ARW4916" s="22"/>
      <c r="ARX4916" s="22"/>
      <c r="ARY4916" s="22"/>
      <c r="ARZ4916" s="53"/>
      <c r="ASA4916" s="53"/>
      <c r="ASB4916" s="22"/>
      <c r="ASC4916" s="23"/>
      <c r="ASD4916" s="21"/>
      <c r="ASE4916" s="25"/>
      <c r="ASF4916" s="21"/>
      <c r="ASH4916" s="61"/>
      <c r="ASI4916" s="25"/>
      <c r="ASJ4916" s="25"/>
      <c r="ASK4916" s="59"/>
      <c r="ASL4916" s="60"/>
      <c r="ASM4916" s="26"/>
      <c r="ASN4916" s="26"/>
      <c r="ASO4916" s="26"/>
      <c r="ASP4916" s="21"/>
      <c r="ASQ4916" s="27"/>
      <c r="ASR4916" s="27"/>
      <c r="ASS4916" s="27"/>
      <c r="AST4916" s="25"/>
      <c r="ASU4916" s="25"/>
      <c r="ASV4916" s="25"/>
      <c r="ASW4916" s="28"/>
      <c r="ASX4916" s="28"/>
      <c r="ASY4916" s="28"/>
      <c r="ASZ4916" s="28"/>
      <c r="ATA4916" s="28"/>
      <c r="ATB4916" s="22"/>
      <c r="ATC4916" s="22"/>
      <c r="ATD4916" s="22"/>
      <c r="ATE4916" s="53"/>
      <c r="ATF4916" s="53"/>
      <c r="ATG4916" s="22"/>
      <c r="ATH4916" s="23"/>
      <c r="ATI4916" s="21"/>
      <c r="ATJ4916" s="25"/>
      <c r="ATK4916" s="21"/>
      <c r="ATM4916" s="61"/>
      <c r="ATN4916" s="25"/>
      <c r="ATO4916" s="25"/>
      <c r="ATP4916" s="59"/>
      <c r="ATQ4916" s="60"/>
      <c r="ATR4916" s="26"/>
      <c r="ATS4916" s="26"/>
      <c r="ATT4916" s="26"/>
      <c r="ATU4916" s="21"/>
      <c r="ATV4916" s="27"/>
      <c r="ATW4916" s="27"/>
      <c r="ATX4916" s="27"/>
      <c r="ATY4916" s="25"/>
      <c r="ATZ4916" s="25"/>
      <c r="AUA4916" s="25"/>
      <c r="AUB4916" s="28"/>
      <c r="AUC4916" s="28"/>
      <c r="AUD4916" s="28"/>
      <c r="AUE4916" s="28"/>
      <c r="AUF4916" s="28"/>
      <c r="AUG4916" s="22"/>
      <c r="AUH4916" s="22"/>
      <c r="AUI4916" s="22"/>
      <c r="AUJ4916" s="53"/>
      <c r="AUK4916" s="53"/>
      <c r="AUL4916" s="22"/>
      <c r="AUM4916" s="23"/>
      <c r="AUN4916" s="21"/>
      <c r="AUO4916" s="25"/>
      <c r="AUP4916" s="21"/>
      <c r="AUR4916" s="61"/>
      <c r="AUS4916" s="25"/>
      <c r="AUT4916" s="25"/>
      <c r="AUU4916" s="59"/>
      <c r="AUV4916" s="60"/>
      <c r="AUW4916" s="26"/>
      <c r="AUX4916" s="26"/>
      <c r="AUY4916" s="26"/>
      <c r="AUZ4916" s="21"/>
      <c r="AVA4916" s="27"/>
      <c r="AVB4916" s="27"/>
      <c r="AVC4916" s="27"/>
      <c r="AVD4916" s="25"/>
      <c r="AVE4916" s="25"/>
      <c r="AVF4916" s="25"/>
      <c r="AVG4916" s="28"/>
      <c r="AVH4916" s="28"/>
      <c r="AVI4916" s="28"/>
      <c r="AVJ4916" s="28"/>
      <c r="AVK4916" s="28"/>
      <c r="AVL4916" s="22"/>
      <c r="AVM4916" s="22"/>
      <c r="AVN4916" s="22"/>
      <c r="AVO4916" s="53"/>
      <c r="AVP4916" s="53"/>
      <c r="AVQ4916" s="22"/>
      <c r="AVR4916" s="23"/>
      <c r="AVS4916" s="21"/>
      <c r="AVT4916" s="25"/>
      <c r="AVU4916" s="21"/>
      <c r="AVW4916" s="61"/>
      <c r="AVX4916" s="25"/>
      <c r="AVY4916" s="25"/>
      <c r="AVZ4916" s="59"/>
      <c r="AWA4916" s="60"/>
      <c r="AWB4916" s="26"/>
      <c r="AWC4916" s="26"/>
      <c r="AWD4916" s="26"/>
      <c r="AWE4916" s="21"/>
      <c r="AWF4916" s="27"/>
      <c r="AWG4916" s="27"/>
      <c r="AWH4916" s="27"/>
      <c r="AWI4916" s="25"/>
      <c r="AWJ4916" s="25"/>
      <c r="AWK4916" s="25"/>
      <c r="AWL4916" s="28"/>
      <c r="AWM4916" s="28"/>
      <c r="AWN4916" s="28"/>
      <c r="AWO4916" s="28"/>
      <c r="AWP4916" s="28"/>
      <c r="AWQ4916" s="22"/>
      <c r="AWR4916" s="22"/>
      <c r="AWS4916" s="22"/>
      <c r="AWT4916" s="53"/>
      <c r="AWU4916" s="53"/>
      <c r="AWV4916" s="22"/>
      <c r="AWW4916" s="23"/>
      <c r="AWX4916" s="21"/>
      <c r="AWY4916" s="25"/>
      <c r="AWZ4916" s="21"/>
      <c r="AXB4916" s="61"/>
      <c r="AXC4916" s="25"/>
      <c r="AXD4916" s="25"/>
      <c r="AXE4916" s="59"/>
      <c r="AXF4916" s="60"/>
      <c r="AXG4916" s="26"/>
      <c r="AXH4916" s="26"/>
      <c r="AXI4916" s="26"/>
      <c r="AXJ4916" s="21"/>
      <c r="AXK4916" s="27"/>
      <c r="AXL4916" s="27"/>
      <c r="AXM4916" s="27"/>
      <c r="AXN4916" s="25"/>
      <c r="AXO4916" s="25"/>
      <c r="AXP4916" s="25"/>
      <c r="AXQ4916" s="28"/>
      <c r="AXR4916" s="28"/>
      <c r="AXS4916" s="28"/>
      <c r="AXT4916" s="28"/>
      <c r="AXU4916" s="28"/>
      <c r="AXV4916" s="22"/>
      <c r="AXW4916" s="22"/>
      <c r="AXX4916" s="22"/>
      <c r="AXY4916" s="53"/>
      <c r="AXZ4916" s="53"/>
      <c r="AYA4916" s="22"/>
      <c r="AYB4916" s="23"/>
      <c r="AYC4916" s="21"/>
      <c r="AYD4916" s="25"/>
      <c r="AYE4916" s="21"/>
      <c r="AYG4916" s="61"/>
      <c r="AYH4916" s="25"/>
      <c r="AYI4916" s="25"/>
      <c r="AYJ4916" s="59"/>
      <c r="AYK4916" s="60"/>
      <c r="AYL4916" s="26"/>
      <c r="AYM4916" s="26"/>
      <c r="AYN4916" s="26"/>
      <c r="AYO4916" s="21"/>
      <c r="AYP4916" s="27"/>
      <c r="AYQ4916" s="27"/>
      <c r="AYR4916" s="27"/>
      <c r="AYS4916" s="25"/>
      <c r="AYT4916" s="25"/>
      <c r="AYU4916" s="25"/>
      <c r="AYV4916" s="28"/>
      <c r="AYW4916" s="28"/>
      <c r="AYX4916" s="28"/>
      <c r="AYY4916" s="28"/>
      <c r="AYZ4916" s="28"/>
      <c r="AZA4916" s="22"/>
      <c r="AZB4916" s="22"/>
      <c r="AZC4916" s="22"/>
      <c r="AZD4916" s="53"/>
      <c r="AZE4916" s="53"/>
      <c r="AZF4916" s="22"/>
      <c r="AZG4916" s="23"/>
      <c r="AZH4916" s="21"/>
      <c r="AZI4916" s="25"/>
      <c r="AZJ4916" s="21"/>
      <c r="AZL4916" s="61"/>
      <c r="AZM4916" s="25"/>
      <c r="AZN4916" s="25"/>
      <c r="AZO4916" s="59"/>
      <c r="AZP4916" s="60"/>
      <c r="AZQ4916" s="26"/>
      <c r="AZR4916" s="26"/>
      <c r="AZS4916" s="26"/>
      <c r="AZT4916" s="21"/>
      <c r="AZU4916" s="27"/>
      <c r="AZV4916" s="27"/>
      <c r="AZW4916" s="27"/>
      <c r="AZX4916" s="25"/>
      <c r="AZY4916" s="25"/>
      <c r="AZZ4916" s="25"/>
      <c r="BAA4916" s="28"/>
      <c r="BAB4916" s="28"/>
      <c r="BAC4916" s="28"/>
      <c r="BAD4916" s="28"/>
      <c r="BAE4916" s="28"/>
      <c r="BAF4916" s="22"/>
      <c r="BAG4916" s="22"/>
      <c r="BAH4916" s="22"/>
      <c r="BAI4916" s="53"/>
      <c r="BAJ4916" s="53"/>
      <c r="BAK4916" s="22"/>
      <c r="BAL4916" s="23"/>
      <c r="BAM4916" s="21"/>
      <c r="BAN4916" s="25"/>
      <c r="BAO4916" s="21"/>
      <c r="BAQ4916" s="61"/>
      <c r="BAR4916" s="25"/>
      <c r="BAS4916" s="25"/>
      <c r="BAT4916" s="59"/>
      <c r="BAU4916" s="60"/>
      <c r="BAV4916" s="26"/>
      <c r="BAW4916" s="26"/>
      <c r="BAX4916" s="26"/>
      <c r="BAY4916" s="21"/>
      <c r="BAZ4916" s="27"/>
      <c r="BBA4916" s="27"/>
      <c r="BBB4916" s="27"/>
      <c r="BBC4916" s="25"/>
      <c r="BBD4916" s="25"/>
      <c r="BBE4916" s="25"/>
      <c r="BBF4916" s="28"/>
      <c r="BBG4916" s="28"/>
      <c r="BBH4916" s="28"/>
      <c r="BBI4916" s="28"/>
      <c r="BBJ4916" s="28"/>
      <c r="BBK4916" s="22"/>
      <c r="BBL4916" s="22"/>
      <c r="BBM4916" s="22"/>
      <c r="BBN4916" s="53"/>
      <c r="BBO4916" s="53"/>
      <c r="BBP4916" s="22"/>
      <c r="BBQ4916" s="23"/>
      <c r="BBR4916" s="21"/>
      <c r="BBS4916" s="25"/>
      <c r="BBT4916" s="21"/>
      <c r="BBV4916" s="61"/>
      <c r="BBW4916" s="25"/>
      <c r="BBX4916" s="25"/>
      <c r="BBY4916" s="59"/>
      <c r="BBZ4916" s="60"/>
      <c r="BCA4916" s="26"/>
      <c r="BCB4916" s="26"/>
      <c r="BCC4916" s="26"/>
      <c r="BCD4916" s="21"/>
      <c r="BCE4916" s="27"/>
      <c r="BCF4916" s="27"/>
      <c r="BCG4916" s="27"/>
      <c r="BCH4916" s="25"/>
      <c r="BCI4916" s="25"/>
      <c r="BCJ4916" s="25"/>
      <c r="BCK4916" s="28"/>
      <c r="BCL4916" s="28"/>
      <c r="BCM4916" s="28"/>
      <c r="BCN4916" s="28"/>
      <c r="BCO4916" s="28"/>
      <c r="BCP4916" s="22"/>
      <c r="BCQ4916" s="22"/>
      <c r="BCR4916" s="22"/>
      <c r="BCS4916" s="53"/>
      <c r="BCT4916" s="53"/>
      <c r="BCU4916" s="22"/>
      <c r="BCV4916" s="23"/>
      <c r="BCW4916" s="21"/>
      <c r="BCX4916" s="25"/>
      <c r="BCY4916" s="21"/>
      <c r="BDA4916" s="61"/>
      <c r="BDB4916" s="25"/>
      <c r="BDC4916" s="25"/>
      <c r="BDD4916" s="59"/>
      <c r="BDE4916" s="60"/>
      <c r="BDF4916" s="26"/>
      <c r="BDG4916" s="26"/>
      <c r="BDH4916" s="26"/>
      <c r="BDI4916" s="21"/>
      <c r="BDJ4916" s="27"/>
      <c r="BDK4916" s="27"/>
      <c r="BDL4916" s="27"/>
      <c r="BDM4916" s="25"/>
      <c r="BDN4916" s="25"/>
      <c r="BDO4916" s="25"/>
      <c r="BDP4916" s="28"/>
      <c r="BDQ4916" s="28"/>
      <c r="BDR4916" s="28"/>
      <c r="BDS4916" s="28"/>
      <c r="BDT4916" s="28"/>
      <c r="BDU4916" s="22"/>
      <c r="BDV4916" s="22"/>
      <c r="BDW4916" s="22"/>
      <c r="BDX4916" s="53"/>
      <c r="BDY4916" s="53"/>
      <c r="BDZ4916" s="22"/>
      <c r="BEA4916" s="23"/>
      <c r="BEB4916" s="21"/>
      <c r="BEC4916" s="25"/>
      <c r="BED4916" s="21"/>
      <c r="BEF4916" s="61"/>
      <c r="BEG4916" s="25"/>
      <c r="BEH4916" s="25"/>
      <c r="BEI4916" s="59"/>
      <c r="BEJ4916" s="60"/>
      <c r="BEK4916" s="26"/>
      <c r="BEL4916" s="26"/>
      <c r="BEM4916" s="26"/>
      <c r="BEN4916" s="21"/>
      <c r="BEO4916" s="27"/>
      <c r="BEP4916" s="27"/>
      <c r="BEQ4916" s="27"/>
      <c r="BER4916" s="25"/>
      <c r="BES4916" s="25"/>
      <c r="BET4916" s="25"/>
      <c r="BEU4916" s="28"/>
      <c r="BEV4916" s="28"/>
      <c r="BEW4916" s="28"/>
      <c r="BEX4916" s="28"/>
      <c r="BEY4916" s="28"/>
      <c r="BEZ4916" s="22"/>
      <c r="BFA4916" s="22"/>
      <c r="BFB4916" s="22"/>
      <c r="BFC4916" s="53"/>
      <c r="BFD4916" s="53"/>
      <c r="BFE4916" s="22"/>
      <c r="BFF4916" s="23"/>
      <c r="BFG4916" s="21"/>
      <c r="BFH4916" s="25"/>
      <c r="BFI4916" s="21"/>
      <c r="BFK4916" s="61"/>
      <c r="BFL4916" s="25"/>
      <c r="BFM4916" s="25"/>
      <c r="BFN4916" s="59"/>
      <c r="BFO4916" s="60"/>
      <c r="BFP4916" s="26"/>
      <c r="BFQ4916" s="26"/>
      <c r="BFR4916" s="26"/>
      <c r="BFS4916" s="21"/>
      <c r="BFT4916" s="27"/>
      <c r="BFU4916" s="27"/>
      <c r="BFV4916" s="27"/>
      <c r="BFW4916" s="25"/>
      <c r="BFX4916" s="25"/>
      <c r="BFY4916" s="25"/>
      <c r="BFZ4916" s="28"/>
      <c r="BGA4916" s="28"/>
      <c r="BGB4916" s="28"/>
      <c r="BGC4916" s="28"/>
      <c r="BGD4916" s="28"/>
      <c r="BGE4916" s="22"/>
      <c r="BGF4916" s="22"/>
      <c r="BGG4916" s="22"/>
      <c r="BGH4916" s="53"/>
      <c r="BGI4916" s="53"/>
      <c r="BGJ4916" s="22"/>
      <c r="BGK4916" s="23"/>
      <c r="BGL4916" s="21"/>
      <c r="BGM4916" s="25"/>
      <c r="BGN4916" s="21"/>
      <c r="BGP4916" s="61"/>
      <c r="BGQ4916" s="25"/>
      <c r="BGR4916" s="25"/>
      <c r="BGS4916" s="59"/>
      <c r="BGT4916" s="60"/>
      <c r="BGU4916" s="26"/>
      <c r="BGV4916" s="26"/>
      <c r="BGW4916" s="26"/>
      <c r="BGX4916" s="21"/>
      <c r="BGY4916" s="27"/>
      <c r="BGZ4916" s="27"/>
      <c r="BHA4916" s="27"/>
      <c r="BHB4916" s="25"/>
      <c r="BHC4916" s="25"/>
      <c r="BHD4916" s="25"/>
      <c r="BHE4916" s="28"/>
      <c r="BHF4916" s="28"/>
      <c r="BHG4916" s="28"/>
      <c r="BHH4916" s="28"/>
      <c r="BHI4916" s="28"/>
      <c r="BHJ4916" s="22"/>
      <c r="BHK4916" s="22"/>
      <c r="BHL4916" s="22"/>
      <c r="BHM4916" s="53"/>
      <c r="BHN4916" s="53"/>
      <c r="BHO4916" s="22"/>
      <c r="BHP4916" s="23"/>
      <c r="BHQ4916" s="21"/>
      <c r="BHR4916" s="25"/>
      <c r="BHS4916" s="21"/>
      <c r="BHU4916" s="61"/>
      <c r="BHV4916" s="25"/>
      <c r="BHW4916" s="25"/>
      <c r="BHX4916" s="59"/>
      <c r="BHY4916" s="60"/>
      <c r="BHZ4916" s="26"/>
      <c r="BIA4916" s="26"/>
      <c r="BIB4916" s="26"/>
      <c r="BIC4916" s="21"/>
      <c r="BID4916" s="27"/>
      <c r="BIE4916" s="27"/>
      <c r="BIF4916" s="27"/>
      <c r="BIG4916" s="25"/>
      <c r="BIH4916" s="25"/>
      <c r="BII4916" s="25"/>
      <c r="BIJ4916" s="28"/>
      <c r="BIK4916" s="28"/>
      <c r="BIL4916" s="28"/>
      <c r="BIM4916" s="28"/>
      <c r="BIN4916" s="28"/>
      <c r="BIO4916" s="22"/>
      <c r="BIP4916" s="22"/>
      <c r="BIQ4916" s="22"/>
      <c r="BIR4916" s="53"/>
      <c r="BIS4916" s="53"/>
      <c r="BIT4916" s="22"/>
      <c r="BIU4916" s="23"/>
      <c r="BIV4916" s="21"/>
      <c r="BIW4916" s="25"/>
      <c r="BIX4916" s="21"/>
      <c r="BIZ4916" s="61"/>
      <c r="BJA4916" s="25"/>
      <c r="BJB4916" s="25"/>
      <c r="BJC4916" s="59"/>
      <c r="BJD4916" s="60"/>
      <c r="BJE4916" s="26"/>
      <c r="BJF4916" s="26"/>
      <c r="BJG4916" s="26"/>
      <c r="BJH4916" s="21"/>
      <c r="BJI4916" s="27"/>
      <c r="BJJ4916" s="27"/>
      <c r="BJK4916" s="27"/>
      <c r="BJL4916" s="25"/>
      <c r="BJM4916" s="25"/>
      <c r="BJN4916" s="25"/>
      <c r="BJO4916" s="28"/>
      <c r="BJP4916" s="28"/>
      <c r="BJQ4916" s="28"/>
      <c r="BJR4916" s="28"/>
      <c r="BJS4916" s="28"/>
      <c r="BJT4916" s="22"/>
      <c r="BJU4916" s="22"/>
      <c r="BJV4916" s="22"/>
      <c r="BJW4916" s="53"/>
      <c r="BJX4916" s="53"/>
      <c r="BJY4916" s="22"/>
      <c r="BJZ4916" s="23"/>
      <c r="BKA4916" s="21"/>
      <c r="BKB4916" s="25"/>
      <c r="BKC4916" s="21"/>
      <c r="BKE4916" s="61"/>
      <c r="BKF4916" s="25"/>
      <c r="BKG4916" s="25"/>
      <c r="BKH4916" s="59"/>
      <c r="BKI4916" s="60"/>
      <c r="BKJ4916" s="26"/>
      <c r="BKK4916" s="26"/>
      <c r="BKL4916" s="26"/>
      <c r="BKM4916" s="21"/>
      <c r="BKN4916" s="27"/>
      <c r="BKO4916" s="27"/>
      <c r="BKP4916" s="27"/>
      <c r="BKQ4916" s="25"/>
      <c r="BKR4916" s="25"/>
      <c r="BKS4916" s="25"/>
      <c r="BKT4916" s="28"/>
      <c r="BKU4916" s="28"/>
      <c r="BKV4916" s="28"/>
      <c r="BKW4916" s="28"/>
      <c r="BKX4916" s="28"/>
      <c r="BKY4916" s="22"/>
      <c r="BKZ4916" s="22"/>
      <c r="BLA4916" s="22"/>
      <c r="BLB4916" s="53"/>
      <c r="BLC4916" s="53"/>
      <c r="BLD4916" s="22"/>
      <c r="BLE4916" s="23"/>
      <c r="BLF4916" s="21"/>
      <c r="BLG4916" s="25"/>
      <c r="BLH4916" s="21"/>
      <c r="BLJ4916" s="61"/>
      <c r="BLK4916" s="25"/>
      <c r="BLL4916" s="25"/>
      <c r="BLM4916" s="59"/>
      <c r="BLN4916" s="60"/>
      <c r="BLO4916" s="26"/>
      <c r="BLP4916" s="26"/>
      <c r="BLQ4916" s="26"/>
      <c r="BLR4916" s="21"/>
      <c r="BLS4916" s="27"/>
      <c r="BLT4916" s="27"/>
      <c r="BLU4916" s="27"/>
      <c r="BLV4916" s="25"/>
      <c r="BLW4916" s="25"/>
      <c r="BLX4916" s="25"/>
      <c r="BLY4916" s="28"/>
      <c r="BLZ4916" s="28"/>
      <c r="BMA4916" s="28"/>
      <c r="BMB4916" s="28"/>
      <c r="BMC4916" s="28"/>
      <c r="BMD4916" s="22"/>
      <c r="BME4916" s="22"/>
      <c r="BMF4916" s="22"/>
      <c r="BMG4916" s="53"/>
      <c r="BMH4916" s="53"/>
      <c r="BMI4916" s="22"/>
      <c r="BMJ4916" s="23"/>
      <c r="BMK4916" s="21"/>
      <c r="BML4916" s="25"/>
      <c r="BMM4916" s="21"/>
      <c r="BMO4916" s="61"/>
      <c r="BMP4916" s="25"/>
      <c r="BMQ4916" s="25"/>
      <c r="BMR4916" s="59"/>
      <c r="BMS4916" s="60"/>
      <c r="BMT4916" s="26"/>
      <c r="BMU4916" s="26"/>
      <c r="BMV4916" s="26"/>
      <c r="BMW4916" s="21"/>
      <c r="BMX4916" s="27"/>
      <c r="BMY4916" s="27"/>
      <c r="BMZ4916" s="27"/>
      <c r="BNA4916" s="25"/>
      <c r="BNB4916" s="25"/>
      <c r="BNC4916" s="25"/>
      <c r="BND4916" s="28"/>
      <c r="BNE4916" s="28"/>
      <c r="BNF4916" s="28"/>
      <c r="BNG4916" s="28"/>
      <c r="BNH4916" s="28"/>
      <c r="BNI4916" s="22"/>
      <c r="BNJ4916" s="22"/>
      <c r="BNK4916" s="22"/>
      <c r="BNL4916" s="53"/>
      <c r="BNM4916" s="53"/>
      <c r="BNN4916" s="22"/>
      <c r="BNO4916" s="23"/>
      <c r="BNP4916" s="21"/>
      <c r="BNQ4916" s="25"/>
      <c r="BNR4916" s="21"/>
      <c r="BNT4916" s="61"/>
      <c r="BNU4916" s="25"/>
      <c r="BNV4916" s="25"/>
      <c r="BNW4916" s="59"/>
      <c r="BNX4916" s="60"/>
      <c r="BNY4916" s="26"/>
      <c r="BNZ4916" s="26"/>
      <c r="BOA4916" s="26"/>
      <c r="BOB4916" s="21"/>
      <c r="BOC4916" s="27"/>
      <c r="BOD4916" s="27"/>
      <c r="BOE4916" s="27"/>
      <c r="BOF4916" s="25"/>
      <c r="BOG4916" s="25"/>
      <c r="BOH4916" s="25"/>
      <c r="BOI4916" s="28"/>
      <c r="BOJ4916" s="28"/>
      <c r="BOK4916" s="28"/>
      <c r="BOL4916" s="28"/>
      <c r="BOM4916" s="28"/>
      <c r="BON4916" s="22"/>
      <c r="BOO4916" s="22"/>
      <c r="BOP4916" s="22"/>
      <c r="BOQ4916" s="53"/>
      <c r="BOR4916" s="53"/>
      <c r="BOS4916" s="22"/>
      <c r="BOT4916" s="23"/>
      <c r="BOU4916" s="21"/>
      <c r="BOV4916" s="25"/>
      <c r="BOW4916" s="21"/>
      <c r="BOY4916" s="61"/>
      <c r="BOZ4916" s="25"/>
      <c r="BPA4916" s="25"/>
      <c r="BPB4916" s="59"/>
      <c r="BPC4916" s="60"/>
      <c r="BPD4916" s="26"/>
      <c r="BPE4916" s="26"/>
      <c r="BPF4916" s="26"/>
      <c r="BPG4916" s="21"/>
      <c r="BPH4916" s="27"/>
      <c r="BPI4916" s="27"/>
      <c r="BPJ4916" s="27"/>
      <c r="BPK4916" s="25"/>
      <c r="BPL4916" s="25"/>
      <c r="BPM4916" s="25"/>
      <c r="BPN4916" s="28"/>
      <c r="BPO4916" s="28"/>
      <c r="BPP4916" s="28"/>
      <c r="BPQ4916" s="28"/>
      <c r="BPR4916" s="28"/>
      <c r="BPS4916" s="22"/>
      <c r="BPT4916" s="22"/>
      <c r="BPU4916" s="22"/>
      <c r="BPV4916" s="53"/>
      <c r="BPW4916" s="53"/>
      <c r="BPX4916" s="22"/>
      <c r="BPY4916" s="23"/>
      <c r="BPZ4916" s="21"/>
      <c r="BQA4916" s="25"/>
      <c r="BQB4916" s="21"/>
      <c r="BQD4916" s="61"/>
      <c r="BQE4916" s="25"/>
      <c r="BQF4916" s="25"/>
      <c r="BQG4916" s="59"/>
      <c r="BQH4916" s="60"/>
      <c r="BQI4916" s="26"/>
      <c r="BQJ4916" s="26"/>
      <c r="BQK4916" s="26"/>
      <c r="BQL4916" s="21"/>
      <c r="BQM4916" s="27"/>
      <c r="BQN4916" s="27"/>
      <c r="BQO4916" s="27"/>
      <c r="BQP4916" s="25"/>
      <c r="BQQ4916" s="25"/>
      <c r="BQR4916" s="25"/>
      <c r="BQS4916" s="28"/>
      <c r="BQT4916" s="28"/>
      <c r="BQU4916" s="28"/>
      <c r="BQV4916" s="28"/>
      <c r="BQW4916" s="28"/>
      <c r="BQX4916" s="22"/>
      <c r="BQY4916" s="22"/>
      <c r="BQZ4916" s="22"/>
      <c r="BRA4916" s="53"/>
      <c r="BRB4916" s="53"/>
      <c r="BRC4916" s="22"/>
      <c r="BRD4916" s="23"/>
      <c r="BRE4916" s="21"/>
      <c r="BRF4916" s="25"/>
      <c r="BRG4916" s="21"/>
      <c r="BRI4916" s="61"/>
      <c r="BRJ4916" s="25"/>
      <c r="BRK4916" s="25"/>
      <c r="BRL4916" s="59"/>
      <c r="BRM4916" s="60"/>
      <c r="BRN4916" s="26"/>
      <c r="BRO4916" s="26"/>
      <c r="BRP4916" s="26"/>
      <c r="BRQ4916" s="21"/>
      <c r="BRR4916" s="27"/>
      <c r="BRS4916" s="27"/>
      <c r="BRT4916" s="27"/>
      <c r="BRU4916" s="25"/>
      <c r="BRV4916" s="25"/>
      <c r="BRW4916" s="25"/>
      <c r="BRX4916" s="28"/>
      <c r="BRY4916" s="28"/>
      <c r="BRZ4916" s="28"/>
      <c r="BSA4916" s="28"/>
      <c r="BSB4916" s="28"/>
      <c r="BSC4916" s="22"/>
      <c r="BSD4916" s="22"/>
      <c r="BSE4916" s="22"/>
      <c r="BSF4916" s="53"/>
      <c r="BSG4916" s="53"/>
      <c r="BSH4916" s="22"/>
      <c r="BSI4916" s="23"/>
      <c r="BSJ4916" s="21"/>
      <c r="BSK4916" s="25"/>
      <c r="BSL4916" s="21"/>
      <c r="BSN4916" s="61"/>
      <c r="BSO4916" s="25"/>
      <c r="BSP4916" s="25"/>
      <c r="BSQ4916" s="59"/>
      <c r="BSR4916" s="60"/>
      <c r="BSS4916" s="26"/>
      <c r="BST4916" s="26"/>
      <c r="BSU4916" s="26"/>
      <c r="BSV4916" s="21"/>
      <c r="BSW4916" s="27"/>
      <c r="BSX4916" s="27"/>
      <c r="BSY4916" s="27"/>
      <c r="BSZ4916" s="25"/>
      <c r="BTA4916" s="25"/>
      <c r="BTB4916" s="25"/>
      <c r="BTC4916" s="28"/>
      <c r="BTD4916" s="28"/>
      <c r="BTE4916" s="28"/>
      <c r="BTF4916" s="28"/>
      <c r="BTG4916" s="28"/>
      <c r="BTH4916" s="22"/>
      <c r="BTI4916" s="22"/>
      <c r="BTJ4916" s="22"/>
      <c r="BTK4916" s="53"/>
      <c r="BTL4916" s="53"/>
      <c r="BTM4916" s="22"/>
      <c r="BTN4916" s="23"/>
      <c r="BTO4916" s="21"/>
      <c r="BTP4916" s="25"/>
      <c r="BTQ4916" s="21"/>
      <c r="BTS4916" s="61"/>
      <c r="BTT4916" s="25"/>
      <c r="BTU4916" s="25"/>
      <c r="BTV4916" s="59"/>
      <c r="BTW4916" s="60"/>
      <c r="BTX4916" s="26"/>
      <c r="BTY4916" s="26"/>
      <c r="BTZ4916" s="26"/>
      <c r="BUA4916" s="21"/>
      <c r="BUB4916" s="27"/>
      <c r="BUC4916" s="27"/>
      <c r="BUD4916" s="27"/>
      <c r="BUE4916" s="25"/>
      <c r="BUF4916" s="25"/>
      <c r="BUG4916" s="25"/>
      <c r="BUH4916" s="28"/>
      <c r="BUI4916" s="28"/>
      <c r="BUJ4916" s="28"/>
      <c r="BUK4916" s="28"/>
      <c r="BUL4916" s="28"/>
      <c r="BUM4916" s="22"/>
      <c r="BUN4916" s="22"/>
      <c r="BUO4916" s="22"/>
      <c r="BUP4916" s="53"/>
      <c r="BUQ4916" s="53"/>
      <c r="BUR4916" s="22"/>
      <c r="BUS4916" s="23"/>
      <c r="BUT4916" s="21"/>
      <c r="BUU4916" s="25"/>
      <c r="BUV4916" s="21"/>
      <c r="BUX4916" s="61"/>
      <c r="BUY4916" s="25"/>
      <c r="BUZ4916" s="25"/>
      <c r="BVA4916" s="59"/>
      <c r="BVB4916" s="60"/>
      <c r="BVC4916" s="26"/>
      <c r="BVD4916" s="26"/>
      <c r="BVE4916" s="26"/>
      <c r="BVF4916" s="21"/>
      <c r="BVG4916" s="27"/>
      <c r="BVH4916" s="27"/>
      <c r="BVI4916" s="27"/>
      <c r="BVJ4916" s="25"/>
      <c r="BVK4916" s="25"/>
      <c r="BVL4916" s="25"/>
      <c r="BVM4916" s="28"/>
      <c r="BVN4916" s="28"/>
      <c r="BVO4916" s="28"/>
      <c r="BVP4916" s="28"/>
      <c r="BVQ4916" s="28"/>
      <c r="BVR4916" s="22"/>
      <c r="BVS4916" s="22"/>
      <c r="BVT4916" s="22"/>
      <c r="BVU4916" s="53"/>
      <c r="BVV4916" s="53"/>
      <c r="BVW4916" s="22"/>
      <c r="BVX4916" s="23"/>
      <c r="BVY4916" s="21"/>
      <c r="BVZ4916" s="25"/>
      <c r="BWA4916" s="21"/>
      <c r="BWC4916" s="61"/>
      <c r="BWD4916" s="25"/>
      <c r="BWE4916" s="25"/>
      <c r="BWF4916" s="59"/>
      <c r="BWG4916" s="60"/>
      <c r="BWH4916" s="26"/>
      <c r="BWI4916" s="26"/>
      <c r="BWJ4916" s="26"/>
      <c r="BWK4916" s="21"/>
      <c r="BWL4916" s="27"/>
      <c r="BWM4916" s="27"/>
      <c r="BWN4916" s="27"/>
      <c r="BWO4916" s="25"/>
      <c r="BWP4916" s="25"/>
      <c r="BWQ4916" s="25"/>
      <c r="BWR4916" s="28"/>
      <c r="BWS4916" s="28"/>
      <c r="BWT4916" s="28"/>
      <c r="BWU4916" s="28"/>
      <c r="BWV4916" s="28"/>
      <c r="BWW4916" s="22"/>
      <c r="BWX4916" s="22"/>
      <c r="BWY4916" s="22"/>
      <c r="BWZ4916" s="53"/>
      <c r="BXA4916" s="53"/>
      <c r="BXB4916" s="22"/>
      <c r="BXC4916" s="23"/>
      <c r="BXD4916" s="21"/>
      <c r="BXE4916" s="25"/>
      <c r="BXF4916" s="21"/>
      <c r="BXH4916" s="61"/>
      <c r="BXI4916" s="25"/>
      <c r="BXJ4916" s="25"/>
      <c r="BXK4916" s="59"/>
      <c r="BXL4916" s="60"/>
      <c r="BXM4916" s="26"/>
      <c r="BXN4916" s="26"/>
      <c r="BXO4916" s="26"/>
      <c r="BXP4916" s="21"/>
      <c r="BXQ4916" s="27"/>
      <c r="BXR4916" s="27"/>
      <c r="BXS4916" s="27"/>
      <c r="BXT4916" s="25"/>
      <c r="BXU4916" s="25"/>
      <c r="BXV4916" s="25"/>
      <c r="BXW4916" s="28"/>
      <c r="BXX4916" s="28"/>
      <c r="BXY4916" s="28"/>
      <c r="BXZ4916" s="28"/>
      <c r="BYA4916" s="28"/>
      <c r="BYB4916" s="22"/>
      <c r="BYC4916" s="22"/>
      <c r="BYD4916" s="22"/>
      <c r="BYE4916" s="53"/>
      <c r="BYF4916" s="53"/>
      <c r="BYG4916" s="22"/>
      <c r="BYH4916" s="23"/>
      <c r="BYI4916" s="21"/>
      <c r="BYJ4916" s="25"/>
      <c r="BYK4916" s="21"/>
      <c r="BYM4916" s="61"/>
      <c r="BYN4916" s="25"/>
      <c r="BYO4916" s="25"/>
      <c r="BYP4916" s="59"/>
      <c r="BYQ4916" s="60"/>
      <c r="BYR4916" s="26"/>
      <c r="BYS4916" s="26"/>
      <c r="BYT4916" s="26"/>
      <c r="BYU4916" s="21"/>
      <c r="BYV4916" s="27"/>
      <c r="BYW4916" s="27"/>
      <c r="BYX4916" s="27"/>
      <c r="BYY4916" s="25"/>
      <c r="BYZ4916" s="25"/>
      <c r="BZA4916" s="25"/>
      <c r="BZB4916" s="28"/>
      <c r="BZC4916" s="28"/>
      <c r="BZD4916" s="28"/>
      <c r="BZE4916" s="28"/>
      <c r="BZF4916" s="28"/>
      <c r="BZG4916" s="22"/>
      <c r="BZH4916" s="22"/>
      <c r="BZI4916" s="22"/>
      <c r="BZJ4916" s="53"/>
      <c r="BZK4916" s="53"/>
      <c r="BZL4916" s="22"/>
      <c r="BZM4916" s="23"/>
      <c r="BZN4916" s="21"/>
      <c r="BZO4916" s="25"/>
      <c r="BZP4916" s="21"/>
      <c r="BZR4916" s="61"/>
      <c r="BZS4916" s="25"/>
      <c r="BZT4916" s="25"/>
      <c r="BZU4916" s="59"/>
      <c r="BZV4916" s="60"/>
      <c r="BZW4916" s="26"/>
      <c r="BZX4916" s="26"/>
      <c r="BZY4916" s="26"/>
      <c r="BZZ4916" s="21"/>
      <c r="CAA4916" s="27"/>
      <c r="CAB4916" s="27"/>
      <c r="CAC4916" s="27"/>
      <c r="CAD4916" s="25"/>
      <c r="CAE4916" s="25"/>
      <c r="CAF4916" s="25"/>
      <c r="CAG4916" s="28"/>
      <c r="CAH4916" s="28"/>
      <c r="CAI4916" s="28"/>
      <c r="CAJ4916" s="28"/>
      <c r="CAK4916" s="28"/>
      <c r="CAL4916" s="22"/>
      <c r="CAM4916" s="22"/>
      <c r="CAN4916" s="22"/>
      <c r="CAO4916" s="53"/>
      <c r="CAP4916" s="53"/>
      <c r="CAQ4916" s="22"/>
      <c r="CAR4916" s="23"/>
      <c r="CAS4916" s="21"/>
      <c r="CAT4916" s="25"/>
      <c r="CAU4916" s="21"/>
      <c r="CAW4916" s="61"/>
      <c r="CAX4916" s="25"/>
      <c r="CAY4916" s="25"/>
      <c r="CAZ4916" s="59"/>
      <c r="CBA4916" s="60"/>
      <c r="CBB4916" s="26"/>
      <c r="CBC4916" s="26"/>
      <c r="CBD4916" s="26"/>
      <c r="CBE4916" s="21"/>
      <c r="CBF4916" s="27"/>
      <c r="CBG4916" s="27"/>
      <c r="CBH4916" s="27"/>
      <c r="CBI4916" s="25"/>
      <c r="CBJ4916" s="25"/>
      <c r="CBK4916" s="25"/>
      <c r="CBL4916" s="28"/>
      <c r="CBM4916" s="28"/>
      <c r="CBN4916" s="28"/>
      <c r="CBO4916" s="28"/>
      <c r="CBP4916" s="28"/>
      <c r="CBQ4916" s="22"/>
      <c r="CBR4916" s="22"/>
      <c r="CBS4916" s="22"/>
      <c r="CBT4916" s="53"/>
      <c r="CBU4916" s="53"/>
      <c r="CBV4916" s="22"/>
      <c r="CBW4916" s="23"/>
      <c r="CBX4916" s="21"/>
      <c r="CBY4916" s="25"/>
      <c r="CBZ4916" s="21"/>
      <c r="CCB4916" s="61"/>
      <c r="CCC4916" s="25"/>
      <c r="CCD4916" s="25"/>
      <c r="CCE4916" s="59"/>
      <c r="CCF4916" s="60"/>
      <c r="CCG4916" s="26"/>
      <c r="CCH4916" s="26"/>
      <c r="CCI4916" s="26"/>
      <c r="CCJ4916" s="21"/>
      <c r="CCK4916" s="27"/>
      <c r="CCL4916" s="27"/>
      <c r="CCM4916" s="27"/>
      <c r="CCN4916" s="25"/>
      <c r="CCO4916" s="25"/>
      <c r="CCP4916" s="25"/>
      <c r="CCQ4916" s="28"/>
      <c r="CCR4916" s="28"/>
      <c r="CCS4916" s="28"/>
      <c r="CCT4916" s="28"/>
      <c r="CCU4916" s="28"/>
      <c r="CCV4916" s="22"/>
      <c r="CCW4916" s="22"/>
      <c r="CCX4916" s="22"/>
      <c r="CCY4916" s="53"/>
      <c r="CCZ4916" s="53"/>
      <c r="CDA4916" s="22"/>
      <c r="CDB4916" s="23"/>
      <c r="CDC4916" s="21"/>
      <c r="CDD4916" s="25"/>
      <c r="CDE4916" s="21"/>
      <c r="CDG4916" s="61"/>
      <c r="CDH4916" s="25"/>
      <c r="CDI4916" s="25"/>
      <c r="CDJ4916" s="59"/>
      <c r="CDK4916" s="60"/>
      <c r="CDL4916" s="26"/>
      <c r="CDM4916" s="26"/>
      <c r="CDN4916" s="26"/>
      <c r="CDO4916" s="21"/>
      <c r="CDP4916" s="27"/>
      <c r="CDQ4916" s="27"/>
      <c r="CDR4916" s="27"/>
      <c r="CDS4916" s="25"/>
      <c r="CDT4916" s="25"/>
      <c r="CDU4916" s="25"/>
      <c r="CDV4916" s="28"/>
      <c r="CDW4916" s="28"/>
      <c r="CDX4916" s="28"/>
      <c r="CDY4916" s="28"/>
      <c r="CDZ4916" s="28"/>
      <c r="CEA4916" s="22"/>
      <c r="CEB4916" s="22"/>
      <c r="CEC4916" s="22"/>
      <c r="CED4916" s="53"/>
      <c r="CEE4916" s="53"/>
      <c r="CEF4916" s="22"/>
      <c r="CEG4916" s="23"/>
      <c r="CEH4916" s="21"/>
      <c r="CEI4916" s="25"/>
      <c r="CEJ4916" s="21"/>
      <c r="CEL4916" s="61"/>
      <c r="CEM4916" s="25"/>
      <c r="CEN4916" s="25"/>
      <c r="CEO4916" s="59"/>
      <c r="CEP4916" s="60"/>
      <c r="CEQ4916" s="26"/>
      <c r="CER4916" s="26"/>
      <c r="CES4916" s="26"/>
      <c r="CET4916" s="21"/>
      <c r="CEU4916" s="27"/>
      <c r="CEV4916" s="27"/>
      <c r="CEW4916" s="27"/>
      <c r="CEX4916" s="25"/>
      <c r="CEY4916" s="25"/>
      <c r="CEZ4916" s="25"/>
      <c r="CFA4916" s="28"/>
      <c r="CFB4916" s="28"/>
      <c r="CFC4916" s="28"/>
      <c r="CFD4916" s="28"/>
      <c r="CFE4916" s="28"/>
      <c r="CFF4916" s="22"/>
      <c r="CFG4916" s="22"/>
      <c r="CFH4916" s="22"/>
      <c r="CFI4916" s="53"/>
      <c r="CFJ4916" s="53"/>
      <c r="CFK4916" s="22"/>
      <c r="CFL4916" s="23"/>
      <c r="CFM4916" s="21"/>
      <c r="CFN4916" s="25"/>
      <c r="CFO4916" s="21"/>
      <c r="CFQ4916" s="61"/>
      <c r="CFR4916" s="25"/>
      <c r="CFS4916" s="25"/>
      <c r="CFT4916" s="59"/>
      <c r="CFU4916" s="60"/>
      <c r="CFV4916" s="26"/>
      <c r="CFW4916" s="26"/>
      <c r="CFX4916" s="26"/>
      <c r="CFY4916" s="21"/>
      <c r="CFZ4916" s="27"/>
      <c r="CGA4916" s="27"/>
      <c r="CGB4916" s="27"/>
      <c r="CGC4916" s="25"/>
      <c r="CGD4916" s="25"/>
      <c r="CGE4916" s="25"/>
      <c r="CGF4916" s="28"/>
      <c r="CGG4916" s="28"/>
      <c r="CGH4916" s="28"/>
      <c r="CGI4916" s="28"/>
      <c r="CGJ4916" s="28"/>
      <c r="CGK4916" s="22"/>
      <c r="CGL4916" s="22"/>
      <c r="CGM4916" s="22"/>
      <c r="CGN4916" s="53"/>
      <c r="CGO4916" s="53"/>
      <c r="CGP4916" s="22"/>
      <c r="CGQ4916" s="23"/>
      <c r="CGR4916" s="21"/>
      <c r="CGS4916" s="25"/>
      <c r="CGT4916" s="21"/>
      <c r="CGV4916" s="61"/>
      <c r="CGW4916" s="25"/>
      <c r="CGX4916" s="25"/>
      <c r="CGY4916" s="59"/>
      <c r="CGZ4916" s="60"/>
      <c r="CHA4916" s="26"/>
      <c r="CHB4916" s="26"/>
      <c r="CHC4916" s="26"/>
      <c r="CHD4916" s="21"/>
      <c r="CHE4916" s="27"/>
      <c r="CHF4916" s="27"/>
      <c r="CHG4916" s="27"/>
      <c r="CHH4916" s="25"/>
      <c r="CHI4916" s="25"/>
      <c r="CHJ4916" s="25"/>
      <c r="CHK4916" s="28"/>
      <c r="CHL4916" s="28"/>
      <c r="CHM4916" s="28"/>
      <c r="CHN4916" s="28"/>
      <c r="CHO4916" s="28"/>
      <c r="CHP4916" s="22"/>
      <c r="CHQ4916" s="22"/>
      <c r="CHR4916" s="22"/>
      <c r="CHS4916" s="53"/>
      <c r="CHT4916" s="53"/>
      <c r="CHU4916" s="22"/>
      <c r="CHV4916" s="23"/>
      <c r="CHW4916" s="21"/>
      <c r="CHX4916" s="25"/>
      <c r="CHY4916" s="21"/>
      <c r="CIA4916" s="61"/>
      <c r="CIB4916" s="25"/>
      <c r="CIC4916" s="25"/>
      <c r="CID4916" s="59"/>
      <c r="CIE4916" s="60"/>
      <c r="CIF4916" s="26"/>
      <c r="CIG4916" s="26"/>
      <c r="CIH4916" s="26"/>
      <c r="CII4916" s="21"/>
      <c r="CIJ4916" s="27"/>
      <c r="CIK4916" s="27"/>
      <c r="CIL4916" s="27"/>
      <c r="CIM4916" s="25"/>
      <c r="CIN4916" s="25"/>
      <c r="CIO4916" s="25"/>
      <c r="CIP4916" s="28"/>
      <c r="CIQ4916" s="28"/>
      <c r="CIR4916" s="28"/>
      <c r="CIS4916" s="28"/>
      <c r="CIT4916" s="28"/>
      <c r="CIU4916" s="22"/>
      <c r="CIV4916" s="22"/>
      <c r="CIW4916" s="22"/>
      <c r="CIX4916" s="53"/>
      <c r="CIY4916" s="53"/>
      <c r="CIZ4916" s="22"/>
      <c r="CJA4916" s="23"/>
      <c r="CJB4916" s="21"/>
      <c r="CJC4916" s="25"/>
      <c r="CJD4916" s="21"/>
      <c r="CJF4916" s="61"/>
      <c r="CJG4916" s="25"/>
      <c r="CJH4916" s="25"/>
      <c r="CJI4916" s="59"/>
      <c r="CJJ4916" s="60"/>
      <c r="CJK4916" s="26"/>
      <c r="CJL4916" s="26"/>
      <c r="CJM4916" s="26"/>
      <c r="CJN4916" s="21"/>
      <c r="CJO4916" s="27"/>
      <c r="CJP4916" s="27"/>
      <c r="CJQ4916" s="27"/>
      <c r="CJR4916" s="25"/>
      <c r="CJS4916" s="25"/>
      <c r="CJT4916" s="25"/>
      <c r="CJU4916" s="28"/>
      <c r="CJV4916" s="28"/>
      <c r="CJW4916" s="28"/>
      <c r="CJX4916" s="28"/>
      <c r="CJY4916" s="28"/>
      <c r="CJZ4916" s="22"/>
      <c r="CKA4916" s="22"/>
      <c r="CKB4916" s="22"/>
      <c r="CKC4916" s="53"/>
      <c r="CKD4916" s="53"/>
      <c r="CKE4916" s="22"/>
      <c r="CKF4916" s="23"/>
      <c r="CKG4916" s="21"/>
      <c r="CKH4916" s="25"/>
      <c r="CKI4916" s="21"/>
      <c r="CKK4916" s="61"/>
      <c r="CKL4916" s="25"/>
      <c r="CKM4916" s="25"/>
      <c r="CKN4916" s="59"/>
      <c r="CKO4916" s="60"/>
      <c r="CKP4916" s="26"/>
      <c r="CKQ4916" s="26"/>
      <c r="CKR4916" s="26"/>
      <c r="CKS4916" s="21"/>
      <c r="CKT4916" s="27"/>
      <c r="CKU4916" s="27"/>
      <c r="CKV4916" s="27"/>
      <c r="CKW4916" s="25"/>
      <c r="CKX4916" s="25"/>
      <c r="CKY4916" s="25"/>
      <c r="CKZ4916" s="28"/>
      <c r="CLA4916" s="28"/>
      <c r="CLB4916" s="28"/>
      <c r="CLC4916" s="28"/>
      <c r="CLD4916" s="28"/>
      <c r="CLE4916" s="22"/>
      <c r="CLF4916" s="22"/>
      <c r="CLG4916" s="22"/>
      <c r="CLH4916" s="53"/>
      <c r="CLI4916" s="53"/>
      <c r="CLJ4916" s="22"/>
      <c r="CLK4916" s="23"/>
      <c r="CLL4916" s="21"/>
      <c r="CLM4916" s="25"/>
      <c r="CLN4916" s="21"/>
      <c r="CLP4916" s="61"/>
      <c r="CLQ4916" s="25"/>
      <c r="CLR4916" s="25"/>
      <c r="CLS4916" s="59"/>
      <c r="CLT4916" s="60"/>
      <c r="CLU4916" s="26"/>
      <c r="CLV4916" s="26"/>
      <c r="CLW4916" s="26"/>
      <c r="CLX4916" s="21"/>
      <c r="CLY4916" s="27"/>
      <c r="CLZ4916" s="27"/>
      <c r="CMA4916" s="27"/>
      <c r="CMB4916" s="25"/>
      <c r="CMC4916" s="25"/>
      <c r="CMD4916" s="25"/>
      <c r="CME4916" s="28"/>
      <c r="CMF4916" s="28"/>
      <c r="CMG4916" s="28"/>
      <c r="CMH4916" s="28"/>
      <c r="CMI4916" s="28"/>
      <c r="CMJ4916" s="22"/>
      <c r="CMK4916" s="22"/>
      <c r="CML4916" s="22"/>
      <c r="CMM4916" s="53"/>
      <c r="CMN4916" s="53"/>
      <c r="CMO4916" s="22"/>
      <c r="CMP4916" s="23"/>
      <c r="CMQ4916" s="21"/>
      <c r="CMR4916" s="25"/>
      <c r="CMS4916" s="21"/>
      <c r="CMU4916" s="61"/>
      <c r="CMV4916" s="25"/>
      <c r="CMW4916" s="25"/>
      <c r="CMX4916" s="59"/>
      <c r="CMY4916" s="60"/>
      <c r="CMZ4916" s="26"/>
      <c r="CNA4916" s="26"/>
      <c r="CNB4916" s="26"/>
      <c r="CNC4916" s="21"/>
      <c r="CND4916" s="27"/>
      <c r="CNE4916" s="27"/>
      <c r="CNF4916" s="27"/>
      <c r="CNG4916" s="25"/>
      <c r="CNH4916" s="25"/>
      <c r="CNI4916" s="25"/>
      <c r="CNJ4916" s="28"/>
      <c r="CNK4916" s="28"/>
      <c r="CNL4916" s="28"/>
      <c r="CNM4916" s="28"/>
      <c r="CNN4916" s="28"/>
      <c r="CNO4916" s="22"/>
      <c r="CNP4916" s="22"/>
      <c r="CNQ4916" s="22"/>
      <c r="CNR4916" s="53"/>
      <c r="CNS4916" s="53"/>
      <c r="CNT4916" s="22"/>
      <c r="CNU4916" s="23"/>
      <c r="CNV4916" s="21"/>
      <c r="CNW4916" s="25"/>
      <c r="CNX4916" s="21"/>
      <c r="CNZ4916" s="61"/>
      <c r="COA4916" s="25"/>
      <c r="COB4916" s="25"/>
      <c r="COC4916" s="59"/>
      <c r="COD4916" s="60"/>
      <c r="COE4916" s="26"/>
      <c r="COF4916" s="26"/>
      <c r="COG4916" s="26"/>
      <c r="COH4916" s="21"/>
      <c r="COI4916" s="27"/>
      <c r="COJ4916" s="27"/>
      <c r="COK4916" s="27"/>
      <c r="COL4916" s="25"/>
      <c r="COM4916" s="25"/>
      <c r="CON4916" s="25"/>
      <c r="COO4916" s="28"/>
      <c r="COP4916" s="28"/>
      <c r="COQ4916" s="28"/>
      <c r="COR4916" s="28"/>
      <c r="COS4916" s="28"/>
      <c r="COT4916" s="22"/>
      <c r="COU4916" s="22"/>
      <c r="COV4916" s="22"/>
      <c r="COW4916" s="53"/>
      <c r="COX4916" s="53"/>
      <c r="COY4916" s="22"/>
      <c r="COZ4916" s="23"/>
      <c r="CPA4916" s="21"/>
      <c r="CPB4916" s="25"/>
      <c r="CPC4916" s="21"/>
      <c r="CPE4916" s="61"/>
      <c r="CPF4916" s="25"/>
      <c r="CPG4916" s="25"/>
      <c r="CPH4916" s="59"/>
      <c r="CPI4916" s="60"/>
      <c r="CPJ4916" s="26"/>
      <c r="CPK4916" s="26"/>
      <c r="CPL4916" s="26"/>
      <c r="CPM4916" s="21"/>
      <c r="CPN4916" s="27"/>
      <c r="CPO4916" s="27"/>
      <c r="CPP4916" s="27"/>
      <c r="CPQ4916" s="25"/>
      <c r="CPR4916" s="25"/>
      <c r="CPS4916" s="25"/>
      <c r="CPT4916" s="28"/>
      <c r="CPU4916" s="28"/>
      <c r="CPV4916" s="28"/>
      <c r="CPW4916" s="28"/>
      <c r="CPX4916" s="28"/>
      <c r="CPY4916" s="22"/>
      <c r="CPZ4916" s="22"/>
      <c r="CQA4916" s="22"/>
      <c r="CQB4916" s="53"/>
      <c r="CQC4916" s="53"/>
      <c r="CQD4916" s="22"/>
      <c r="CQE4916" s="23"/>
      <c r="CQF4916" s="21"/>
      <c r="CQG4916" s="25"/>
      <c r="CQH4916" s="21"/>
      <c r="CQJ4916" s="61"/>
      <c r="CQK4916" s="25"/>
      <c r="CQL4916" s="25"/>
      <c r="CQM4916" s="59"/>
      <c r="CQN4916" s="60"/>
      <c r="CQO4916" s="26"/>
      <c r="CQP4916" s="26"/>
      <c r="CQQ4916" s="26"/>
      <c r="CQR4916" s="21"/>
      <c r="CQS4916" s="27"/>
      <c r="CQT4916" s="27"/>
      <c r="CQU4916" s="27"/>
      <c r="CQV4916" s="25"/>
      <c r="CQW4916" s="25"/>
      <c r="CQX4916" s="25"/>
      <c r="CQY4916" s="28"/>
      <c r="CQZ4916" s="28"/>
      <c r="CRA4916" s="28"/>
      <c r="CRB4916" s="28"/>
      <c r="CRC4916" s="28"/>
      <c r="CRD4916" s="22"/>
      <c r="CRE4916" s="22"/>
      <c r="CRF4916" s="22"/>
      <c r="CRG4916" s="53"/>
      <c r="CRH4916" s="53"/>
      <c r="CRI4916" s="22"/>
      <c r="CRJ4916" s="23"/>
      <c r="CRK4916" s="21"/>
      <c r="CRL4916" s="25"/>
      <c r="CRM4916" s="21"/>
      <c r="CRO4916" s="61"/>
      <c r="CRP4916" s="25"/>
      <c r="CRQ4916" s="25"/>
      <c r="CRR4916" s="59"/>
      <c r="CRS4916" s="60"/>
      <c r="CRT4916" s="26"/>
      <c r="CRU4916" s="26"/>
      <c r="CRV4916" s="26"/>
      <c r="CRW4916" s="21"/>
      <c r="CRX4916" s="27"/>
      <c r="CRY4916" s="27"/>
      <c r="CRZ4916" s="27"/>
      <c r="CSA4916" s="25"/>
      <c r="CSB4916" s="25"/>
      <c r="CSC4916" s="25"/>
      <c r="CSD4916" s="28"/>
      <c r="CSE4916" s="28"/>
      <c r="CSF4916" s="28"/>
      <c r="CSG4916" s="28"/>
      <c r="CSH4916" s="28"/>
      <c r="CSI4916" s="22"/>
      <c r="CSJ4916" s="22"/>
      <c r="CSK4916" s="22"/>
      <c r="CSL4916" s="53"/>
      <c r="CSM4916" s="53"/>
      <c r="CSN4916" s="22"/>
      <c r="CSO4916" s="23"/>
      <c r="CSP4916" s="21"/>
      <c r="CSQ4916" s="25"/>
      <c r="CSR4916" s="21"/>
      <c r="CST4916" s="61"/>
      <c r="CSU4916" s="25"/>
      <c r="CSV4916" s="25"/>
      <c r="CSW4916" s="59"/>
      <c r="CSX4916" s="60"/>
      <c r="CSY4916" s="26"/>
      <c r="CSZ4916" s="26"/>
      <c r="CTA4916" s="26"/>
      <c r="CTB4916" s="21"/>
      <c r="CTC4916" s="27"/>
      <c r="CTD4916" s="27"/>
      <c r="CTE4916" s="27"/>
      <c r="CTF4916" s="25"/>
      <c r="CTG4916" s="25"/>
      <c r="CTH4916" s="25"/>
      <c r="CTI4916" s="28"/>
      <c r="CTJ4916" s="28"/>
      <c r="CTK4916" s="28"/>
      <c r="CTL4916" s="28"/>
      <c r="CTM4916" s="28"/>
      <c r="CTN4916" s="22"/>
      <c r="CTO4916" s="22"/>
      <c r="CTP4916" s="22"/>
      <c r="CTQ4916" s="53"/>
      <c r="CTR4916" s="53"/>
      <c r="CTS4916" s="22"/>
      <c r="CTT4916" s="23"/>
      <c r="CTU4916" s="21"/>
      <c r="CTV4916" s="25"/>
      <c r="CTW4916" s="21"/>
      <c r="CTY4916" s="61"/>
      <c r="CTZ4916" s="25"/>
      <c r="CUA4916" s="25"/>
      <c r="CUB4916" s="59"/>
      <c r="CUC4916" s="60"/>
      <c r="CUD4916" s="26"/>
      <c r="CUE4916" s="26"/>
      <c r="CUF4916" s="26"/>
      <c r="CUG4916" s="21"/>
      <c r="CUH4916" s="27"/>
      <c r="CUI4916" s="27"/>
      <c r="CUJ4916" s="27"/>
      <c r="CUK4916" s="25"/>
      <c r="CUL4916" s="25"/>
      <c r="CUM4916" s="25"/>
      <c r="CUN4916" s="28"/>
      <c r="CUO4916" s="28"/>
      <c r="CUP4916" s="28"/>
      <c r="CUQ4916" s="28"/>
      <c r="CUR4916" s="28"/>
      <c r="CUS4916" s="22"/>
      <c r="CUT4916" s="22"/>
      <c r="CUU4916" s="22"/>
      <c r="CUV4916" s="53"/>
      <c r="CUW4916" s="53"/>
      <c r="CUX4916" s="22"/>
      <c r="CUY4916" s="23"/>
      <c r="CUZ4916" s="21"/>
      <c r="CVA4916" s="25"/>
      <c r="CVB4916" s="21"/>
      <c r="CVD4916" s="61"/>
      <c r="CVE4916" s="25"/>
      <c r="CVF4916" s="25"/>
      <c r="CVG4916" s="59"/>
      <c r="CVH4916" s="60"/>
      <c r="CVI4916" s="26"/>
      <c r="CVJ4916" s="26"/>
      <c r="CVK4916" s="26"/>
      <c r="CVL4916" s="21"/>
      <c r="CVM4916" s="27"/>
      <c r="CVN4916" s="27"/>
      <c r="CVO4916" s="27"/>
      <c r="CVP4916" s="25"/>
      <c r="CVQ4916" s="25"/>
      <c r="CVR4916" s="25"/>
      <c r="CVS4916" s="28"/>
      <c r="CVT4916" s="28"/>
      <c r="CVU4916" s="28"/>
      <c r="CVV4916" s="28"/>
      <c r="CVW4916" s="28"/>
      <c r="CVX4916" s="22"/>
      <c r="CVY4916" s="22"/>
      <c r="CVZ4916" s="22"/>
      <c r="CWA4916" s="53"/>
      <c r="CWB4916" s="53"/>
      <c r="CWC4916" s="22"/>
      <c r="CWD4916" s="23"/>
      <c r="CWE4916" s="21"/>
      <c r="CWF4916" s="25"/>
      <c r="CWG4916" s="21"/>
      <c r="CWI4916" s="61"/>
      <c r="CWJ4916" s="25"/>
      <c r="CWK4916" s="25"/>
      <c r="CWL4916" s="59"/>
      <c r="CWM4916" s="60"/>
      <c r="CWN4916" s="26"/>
      <c r="CWO4916" s="26"/>
      <c r="CWP4916" s="26"/>
      <c r="CWQ4916" s="21"/>
      <c r="CWR4916" s="27"/>
      <c r="CWS4916" s="27"/>
      <c r="CWT4916" s="27"/>
      <c r="CWU4916" s="25"/>
      <c r="CWV4916" s="25"/>
      <c r="CWW4916" s="25"/>
      <c r="CWX4916" s="28"/>
      <c r="CWY4916" s="28"/>
      <c r="CWZ4916" s="28"/>
      <c r="CXA4916" s="28"/>
      <c r="CXB4916" s="28"/>
      <c r="CXC4916" s="22"/>
      <c r="CXD4916" s="22"/>
      <c r="CXE4916" s="22"/>
      <c r="CXF4916" s="53"/>
      <c r="CXG4916" s="53"/>
      <c r="CXH4916" s="22"/>
      <c r="CXI4916" s="23"/>
      <c r="CXJ4916" s="21"/>
      <c r="CXK4916" s="25"/>
      <c r="CXL4916" s="21"/>
      <c r="CXN4916" s="61"/>
      <c r="CXO4916" s="25"/>
      <c r="CXP4916" s="25"/>
      <c r="CXQ4916" s="59"/>
      <c r="CXR4916" s="60"/>
      <c r="CXS4916" s="26"/>
      <c r="CXT4916" s="26"/>
      <c r="CXU4916" s="26"/>
      <c r="CXV4916" s="21"/>
      <c r="CXW4916" s="27"/>
      <c r="CXX4916" s="27"/>
      <c r="CXY4916" s="27"/>
      <c r="CXZ4916" s="25"/>
      <c r="CYA4916" s="25"/>
      <c r="CYB4916" s="25"/>
      <c r="CYC4916" s="28"/>
      <c r="CYD4916" s="28"/>
      <c r="CYE4916" s="28"/>
      <c r="CYF4916" s="28"/>
      <c r="CYG4916" s="28"/>
      <c r="CYH4916" s="22"/>
      <c r="CYI4916" s="22"/>
      <c r="CYJ4916" s="22"/>
      <c r="CYK4916" s="53"/>
      <c r="CYL4916" s="53"/>
      <c r="CYM4916" s="22"/>
      <c r="CYN4916" s="23"/>
      <c r="CYO4916" s="21"/>
      <c r="CYP4916" s="25"/>
      <c r="CYQ4916" s="21"/>
      <c r="CYS4916" s="61"/>
      <c r="CYT4916" s="25"/>
      <c r="CYU4916" s="25"/>
      <c r="CYV4916" s="59"/>
      <c r="CYW4916" s="60"/>
      <c r="CYX4916" s="26"/>
      <c r="CYY4916" s="26"/>
      <c r="CYZ4916" s="26"/>
      <c r="CZA4916" s="21"/>
      <c r="CZB4916" s="27"/>
      <c r="CZC4916" s="27"/>
      <c r="CZD4916" s="27"/>
      <c r="CZE4916" s="25"/>
      <c r="CZF4916" s="25"/>
      <c r="CZG4916" s="25"/>
      <c r="CZH4916" s="28"/>
      <c r="CZI4916" s="28"/>
      <c r="CZJ4916" s="28"/>
      <c r="CZK4916" s="28"/>
      <c r="CZL4916" s="28"/>
      <c r="CZM4916" s="22"/>
      <c r="CZN4916" s="22"/>
      <c r="CZO4916" s="22"/>
      <c r="CZP4916" s="53"/>
      <c r="CZQ4916" s="53"/>
      <c r="CZR4916" s="22"/>
      <c r="CZS4916" s="23"/>
      <c r="CZT4916" s="21"/>
      <c r="CZU4916" s="25"/>
      <c r="CZV4916" s="21"/>
      <c r="CZX4916" s="61"/>
      <c r="CZY4916" s="25"/>
      <c r="CZZ4916" s="25"/>
      <c r="DAA4916" s="59"/>
      <c r="DAB4916" s="60"/>
      <c r="DAC4916" s="26"/>
      <c r="DAD4916" s="26"/>
      <c r="DAE4916" s="26"/>
      <c r="DAF4916" s="21"/>
      <c r="DAG4916" s="27"/>
      <c r="DAH4916" s="27"/>
      <c r="DAI4916" s="27"/>
      <c r="DAJ4916" s="25"/>
      <c r="DAK4916" s="25"/>
      <c r="DAL4916" s="25"/>
      <c r="DAM4916" s="28"/>
      <c r="DAN4916" s="28"/>
      <c r="DAO4916" s="28"/>
      <c r="DAP4916" s="28"/>
      <c r="DAQ4916" s="28"/>
      <c r="DAR4916" s="22"/>
      <c r="DAS4916" s="22"/>
      <c r="DAT4916" s="22"/>
      <c r="DAU4916" s="53"/>
      <c r="DAV4916" s="53"/>
      <c r="DAW4916" s="22"/>
      <c r="DAX4916" s="23"/>
      <c r="DAY4916" s="21"/>
      <c r="DAZ4916" s="25"/>
      <c r="DBA4916" s="21"/>
      <c r="DBC4916" s="61"/>
      <c r="DBD4916" s="25"/>
      <c r="DBE4916" s="25"/>
      <c r="DBF4916" s="59"/>
      <c r="DBG4916" s="60"/>
      <c r="DBH4916" s="26"/>
      <c r="DBI4916" s="26"/>
      <c r="DBJ4916" s="26"/>
      <c r="DBK4916" s="21"/>
      <c r="DBL4916" s="27"/>
      <c r="DBM4916" s="27"/>
      <c r="DBN4916" s="27"/>
      <c r="DBO4916" s="25"/>
      <c r="DBP4916" s="25"/>
      <c r="DBQ4916" s="25"/>
      <c r="DBR4916" s="28"/>
      <c r="DBS4916" s="28"/>
      <c r="DBT4916" s="28"/>
      <c r="DBU4916" s="28"/>
      <c r="DBV4916" s="28"/>
      <c r="DBW4916" s="22"/>
      <c r="DBX4916" s="22"/>
      <c r="DBY4916" s="22"/>
      <c r="DBZ4916" s="53"/>
      <c r="DCA4916" s="53"/>
      <c r="DCB4916" s="22"/>
      <c r="DCC4916" s="23"/>
      <c r="DCD4916" s="21"/>
      <c r="DCE4916" s="25"/>
      <c r="DCF4916" s="21"/>
      <c r="DCH4916" s="61"/>
      <c r="DCI4916" s="25"/>
      <c r="DCJ4916" s="25"/>
      <c r="DCK4916" s="59"/>
      <c r="DCL4916" s="60"/>
      <c r="DCM4916" s="26"/>
      <c r="DCN4916" s="26"/>
      <c r="DCO4916" s="26"/>
      <c r="DCP4916" s="21"/>
      <c r="DCQ4916" s="27"/>
      <c r="DCR4916" s="27"/>
      <c r="DCS4916" s="27"/>
      <c r="DCT4916" s="25"/>
      <c r="DCU4916" s="25"/>
      <c r="DCV4916" s="25"/>
      <c r="DCW4916" s="28"/>
      <c r="DCX4916" s="28"/>
      <c r="DCY4916" s="28"/>
      <c r="DCZ4916" s="28"/>
      <c r="DDA4916" s="28"/>
      <c r="DDB4916" s="22"/>
      <c r="DDC4916" s="22"/>
      <c r="DDD4916" s="22"/>
      <c r="DDE4916" s="53"/>
      <c r="DDF4916" s="53"/>
      <c r="DDG4916" s="22"/>
      <c r="DDH4916" s="23"/>
      <c r="DDI4916" s="21"/>
      <c r="DDJ4916" s="25"/>
      <c r="DDK4916" s="21"/>
      <c r="DDM4916" s="61"/>
      <c r="DDN4916" s="25"/>
      <c r="DDO4916" s="25"/>
      <c r="DDP4916" s="59"/>
      <c r="DDQ4916" s="60"/>
      <c r="DDR4916" s="26"/>
      <c r="DDS4916" s="26"/>
      <c r="DDT4916" s="26"/>
      <c r="DDU4916" s="21"/>
      <c r="DDV4916" s="27"/>
      <c r="DDW4916" s="27"/>
      <c r="DDX4916" s="27"/>
      <c r="DDY4916" s="25"/>
      <c r="DDZ4916" s="25"/>
      <c r="DEA4916" s="25"/>
      <c r="DEB4916" s="28"/>
      <c r="DEC4916" s="28"/>
      <c r="DED4916" s="28"/>
      <c r="DEE4916" s="28"/>
      <c r="DEF4916" s="28"/>
      <c r="DEG4916" s="22"/>
      <c r="DEH4916" s="22"/>
      <c r="DEI4916" s="22"/>
      <c r="DEJ4916" s="53"/>
      <c r="DEK4916" s="53"/>
      <c r="DEL4916" s="22"/>
      <c r="DEM4916" s="23"/>
      <c r="DEN4916" s="21"/>
      <c r="DEO4916" s="25"/>
      <c r="DEP4916" s="21"/>
      <c r="DER4916" s="61"/>
      <c r="DES4916" s="25"/>
      <c r="DET4916" s="25"/>
      <c r="DEU4916" s="59"/>
      <c r="DEV4916" s="60"/>
      <c r="DEW4916" s="26"/>
      <c r="DEX4916" s="26"/>
      <c r="DEY4916" s="26"/>
      <c r="DEZ4916" s="21"/>
      <c r="DFA4916" s="27"/>
      <c r="DFB4916" s="27"/>
      <c r="DFC4916" s="27"/>
      <c r="DFD4916" s="25"/>
      <c r="DFE4916" s="25"/>
      <c r="DFF4916" s="25"/>
      <c r="DFG4916" s="28"/>
      <c r="DFH4916" s="28"/>
      <c r="DFI4916" s="28"/>
      <c r="DFJ4916" s="28"/>
      <c r="DFK4916" s="28"/>
      <c r="DFL4916" s="22"/>
      <c r="DFM4916" s="22"/>
      <c r="DFN4916" s="22"/>
      <c r="DFO4916" s="53"/>
      <c r="DFP4916" s="53"/>
      <c r="DFQ4916" s="22"/>
      <c r="DFR4916" s="23"/>
      <c r="DFS4916" s="21"/>
      <c r="DFT4916" s="25"/>
      <c r="DFU4916" s="21"/>
      <c r="DFW4916" s="61"/>
      <c r="DFX4916" s="25"/>
      <c r="DFY4916" s="25"/>
      <c r="DFZ4916" s="59"/>
      <c r="DGA4916" s="60"/>
      <c r="DGB4916" s="26"/>
      <c r="DGC4916" s="26"/>
      <c r="DGD4916" s="26"/>
      <c r="DGE4916" s="21"/>
      <c r="DGF4916" s="27"/>
      <c r="DGG4916" s="27"/>
      <c r="DGH4916" s="27"/>
      <c r="DGI4916" s="25"/>
      <c r="DGJ4916" s="25"/>
      <c r="DGK4916" s="25"/>
      <c r="DGL4916" s="28"/>
      <c r="DGM4916" s="28"/>
      <c r="DGN4916" s="28"/>
      <c r="DGO4916" s="28"/>
      <c r="DGP4916" s="28"/>
      <c r="DGQ4916" s="22"/>
      <c r="DGR4916" s="22"/>
      <c r="DGS4916" s="22"/>
      <c r="DGT4916" s="53"/>
      <c r="DGU4916" s="53"/>
      <c r="DGV4916" s="22"/>
      <c r="DGW4916" s="23"/>
      <c r="DGX4916" s="21"/>
      <c r="DGY4916" s="25"/>
      <c r="DGZ4916" s="21"/>
      <c r="DHB4916" s="61"/>
      <c r="DHC4916" s="25"/>
      <c r="DHD4916" s="25"/>
      <c r="DHE4916" s="59"/>
      <c r="DHF4916" s="60"/>
      <c r="DHG4916" s="26"/>
      <c r="DHH4916" s="26"/>
      <c r="DHI4916" s="26"/>
      <c r="DHJ4916" s="21"/>
      <c r="DHK4916" s="27"/>
      <c r="DHL4916" s="27"/>
      <c r="DHM4916" s="27"/>
      <c r="DHN4916" s="25"/>
      <c r="DHO4916" s="25"/>
      <c r="DHP4916" s="25"/>
      <c r="DHQ4916" s="28"/>
      <c r="DHR4916" s="28"/>
      <c r="DHS4916" s="28"/>
      <c r="DHT4916" s="28"/>
      <c r="DHU4916" s="28"/>
      <c r="DHV4916" s="22"/>
      <c r="DHW4916" s="22"/>
      <c r="DHX4916" s="22"/>
      <c r="DHY4916" s="53"/>
      <c r="DHZ4916" s="53"/>
      <c r="DIA4916" s="22"/>
      <c r="DIB4916" s="23"/>
      <c r="DIC4916" s="21"/>
      <c r="DID4916" s="25"/>
      <c r="DIE4916" s="21"/>
      <c r="DIG4916" s="61"/>
      <c r="DIH4916" s="25"/>
      <c r="DII4916" s="25"/>
      <c r="DIJ4916" s="59"/>
      <c r="DIK4916" s="60"/>
      <c r="DIL4916" s="26"/>
      <c r="DIM4916" s="26"/>
      <c r="DIN4916" s="26"/>
      <c r="DIO4916" s="21"/>
      <c r="DIP4916" s="27"/>
      <c r="DIQ4916" s="27"/>
      <c r="DIR4916" s="27"/>
      <c r="DIS4916" s="25"/>
      <c r="DIT4916" s="25"/>
      <c r="DIU4916" s="25"/>
      <c r="DIV4916" s="28"/>
      <c r="DIW4916" s="28"/>
      <c r="DIX4916" s="28"/>
      <c r="DIY4916" s="28"/>
      <c r="DIZ4916" s="28"/>
      <c r="DJA4916" s="22"/>
      <c r="DJB4916" s="22"/>
      <c r="DJC4916" s="22"/>
      <c r="DJD4916" s="53"/>
      <c r="DJE4916" s="53"/>
      <c r="DJF4916" s="22"/>
      <c r="DJG4916" s="23"/>
      <c r="DJH4916" s="21"/>
      <c r="DJI4916" s="25"/>
      <c r="DJJ4916" s="21"/>
      <c r="DJL4916" s="61"/>
      <c r="DJM4916" s="25"/>
      <c r="DJN4916" s="25"/>
      <c r="DJO4916" s="59"/>
      <c r="DJP4916" s="60"/>
      <c r="DJQ4916" s="26"/>
      <c r="DJR4916" s="26"/>
      <c r="DJS4916" s="26"/>
      <c r="DJT4916" s="21"/>
      <c r="DJU4916" s="27"/>
      <c r="DJV4916" s="27"/>
      <c r="DJW4916" s="27"/>
      <c r="DJX4916" s="25"/>
      <c r="DJY4916" s="25"/>
      <c r="DJZ4916" s="25"/>
      <c r="DKA4916" s="28"/>
      <c r="DKB4916" s="28"/>
      <c r="DKC4916" s="28"/>
      <c r="DKD4916" s="28"/>
      <c r="DKE4916" s="28"/>
      <c r="DKF4916" s="22"/>
      <c r="DKG4916" s="22"/>
      <c r="DKH4916" s="22"/>
      <c r="DKI4916" s="53"/>
      <c r="DKJ4916" s="53"/>
      <c r="DKK4916" s="22"/>
      <c r="DKL4916" s="23"/>
      <c r="DKM4916" s="21"/>
      <c r="DKN4916" s="25"/>
      <c r="DKO4916" s="21"/>
      <c r="DKQ4916" s="61"/>
      <c r="DKR4916" s="25"/>
      <c r="DKS4916" s="25"/>
      <c r="DKT4916" s="59"/>
      <c r="DKU4916" s="60"/>
      <c r="DKV4916" s="26"/>
      <c r="DKW4916" s="26"/>
      <c r="DKX4916" s="26"/>
      <c r="DKY4916" s="21"/>
      <c r="DKZ4916" s="27"/>
      <c r="DLA4916" s="27"/>
      <c r="DLB4916" s="27"/>
      <c r="DLC4916" s="25"/>
      <c r="DLD4916" s="25"/>
      <c r="DLE4916" s="25"/>
      <c r="DLF4916" s="28"/>
      <c r="DLG4916" s="28"/>
      <c r="DLH4916" s="28"/>
      <c r="DLI4916" s="28"/>
      <c r="DLJ4916" s="28"/>
      <c r="DLK4916" s="22"/>
      <c r="DLL4916" s="22"/>
      <c r="DLM4916" s="22"/>
      <c r="DLN4916" s="53"/>
      <c r="DLO4916" s="53"/>
      <c r="DLP4916" s="22"/>
      <c r="DLQ4916" s="23"/>
      <c r="DLR4916" s="21"/>
      <c r="DLS4916" s="25"/>
      <c r="DLT4916" s="21"/>
      <c r="DLV4916" s="61"/>
      <c r="DLW4916" s="25"/>
      <c r="DLX4916" s="25"/>
      <c r="DLY4916" s="59"/>
      <c r="DLZ4916" s="60"/>
      <c r="DMA4916" s="26"/>
      <c r="DMB4916" s="26"/>
      <c r="DMC4916" s="26"/>
      <c r="DMD4916" s="21"/>
      <c r="DME4916" s="27"/>
      <c r="DMF4916" s="27"/>
      <c r="DMG4916" s="27"/>
      <c r="DMH4916" s="25"/>
      <c r="DMI4916" s="25"/>
      <c r="DMJ4916" s="25"/>
      <c r="DMK4916" s="28"/>
      <c r="DML4916" s="28"/>
      <c r="DMM4916" s="28"/>
      <c r="DMN4916" s="28"/>
      <c r="DMO4916" s="28"/>
      <c r="DMP4916" s="22"/>
      <c r="DMQ4916" s="22"/>
      <c r="DMR4916" s="22"/>
      <c r="DMS4916" s="53"/>
      <c r="DMT4916" s="53"/>
      <c r="DMU4916" s="22"/>
      <c r="DMV4916" s="23"/>
      <c r="DMW4916" s="21"/>
      <c r="DMX4916" s="25"/>
      <c r="DMY4916" s="21"/>
      <c r="DNA4916" s="61"/>
      <c r="DNB4916" s="25"/>
      <c r="DNC4916" s="25"/>
      <c r="DND4916" s="59"/>
      <c r="DNE4916" s="60"/>
      <c r="DNF4916" s="26"/>
      <c r="DNG4916" s="26"/>
      <c r="DNH4916" s="26"/>
      <c r="DNI4916" s="21"/>
      <c r="DNJ4916" s="27"/>
      <c r="DNK4916" s="27"/>
      <c r="DNL4916" s="27"/>
      <c r="DNM4916" s="25"/>
      <c r="DNN4916" s="25"/>
      <c r="DNO4916" s="25"/>
      <c r="DNP4916" s="28"/>
      <c r="DNQ4916" s="28"/>
      <c r="DNR4916" s="28"/>
      <c r="DNS4916" s="28"/>
      <c r="DNT4916" s="28"/>
      <c r="DNU4916" s="22"/>
      <c r="DNV4916" s="22"/>
      <c r="DNW4916" s="22"/>
      <c r="DNX4916" s="53"/>
      <c r="DNY4916" s="53"/>
      <c r="DNZ4916" s="22"/>
      <c r="DOA4916" s="23"/>
      <c r="DOB4916" s="21"/>
      <c r="DOC4916" s="25"/>
      <c r="DOD4916" s="21"/>
      <c r="DOF4916" s="61"/>
      <c r="DOG4916" s="25"/>
      <c r="DOH4916" s="25"/>
      <c r="DOI4916" s="59"/>
      <c r="DOJ4916" s="60"/>
      <c r="DOK4916" s="26"/>
      <c r="DOL4916" s="26"/>
      <c r="DOM4916" s="26"/>
      <c r="DON4916" s="21"/>
      <c r="DOO4916" s="27"/>
      <c r="DOP4916" s="27"/>
      <c r="DOQ4916" s="27"/>
      <c r="DOR4916" s="25"/>
      <c r="DOS4916" s="25"/>
      <c r="DOT4916" s="25"/>
      <c r="DOU4916" s="28"/>
      <c r="DOV4916" s="28"/>
      <c r="DOW4916" s="28"/>
      <c r="DOX4916" s="28"/>
      <c r="DOY4916" s="28"/>
      <c r="DOZ4916" s="22"/>
      <c r="DPA4916" s="22"/>
      <c r="DPB4916" s="22"/>
      <c r="DPC4916" s="53"/>
      <c r="DPD4916" s="53"/>
      <c r="DPE4916" s="22"/>
      <c r="DPF4916" s="23"/>
      <c r="DPG4916" s="21"/>
      <c r="DPH4916" s="25"/>
      <c r="DPI4916" s="21"/>
      <c r="DPK4916" s="61"/>
      <c r="DPL4916" s="25"/>
      <c r="DPM4916" s="25"/>
      <c r="DPN4916" s="59"/>
      <c r="DPO4916" s="60"/>
      <c r="DPP4916" s="26"/>
      <c r="DPQ4916" s="26"/>
      <c r="DPR4916" s="26"/>
      <c r="DPS4916" s="21"/>
      <c r="DPT4916" s="27"/>
      <c r="DPU4916" s="27"/>
      <c r="DPV4916" s="27"/>
      <c r="DPW4916" s="25"/>
      <c r="DPX4916" s="25"/>
      <c r="DPY4916" s="25"/>
      <c r="DPZ4916" s="28"/>
      <c r="DQA4916" s="28"/>
      <c r="DQB4916" s="28"/>
      <c r="DQC4916" s="28"/>
      <c r="DQD4916" s="28"/>
      <c r="DQE4916" s="22"/>
      <c r="DQF4916" s="22"/>
      <c r="DQG4916" s="22"/>
      <c r="DQH4916" s="53"/>
      <c r="DQI4916" s="53"/>
      <c r="DQJ4916" s="22"/>
      <c r="DQK4916" s="23"/>
      <c r="DQL4916" s="21"/>
      <c r="DQM4916" s="25"/>
      <c r="DQN4916" s="21"/>
      <c r="DQP4916" s="61"/>
      <c r="DQQ4916" s="25"/>
      <c r="DQR4916" s="25"/>
      <c r="DQS4916" s="59"/>
      <c r="DQT4916" s="60"/>
      <c r="DQU4916" s="26"/>
      <c r="DQV4916" s="26"/>
      <c r="DQW4916" s="26"/>
      <c r="DQX4916" s="21"/>
      <c r="DQY4916" s="27"/>
      <c r="DQZ4916" s="27"/>
      <c r="DRA4916" s="27"/>
      <c r="DRB4916" s="25"/>
      <c r="DRC4916" s="25"/>
      <c r="DRD4916" s="25"/>
      <c r="DRE4916" s="28"/>
      <c r="DRF4916" s="28"/>
      <c r="DRG4916" s="28"/>
      <c r="DRH4916" s="28"/>
      <c r="DRI4916" s="28"/>
      <c r="DRJ4916" s="22"/>
      <c r="DRK4916" s="22"/>
      <c r="DRL4916" s="22"/>
      <c r="DRM4916" s="53"/>
      <c r="DRN4916" s="53"/>
      <c r="DRO4916" s="22"/>
      <c r="DRP4916" s="23"/>
      <c r="DRQ4916" s="21"/>
      <c r="DRR4916" s="25"/>
      <c r="DRS4916" s="21"/>
      <c r="DRU4916" s="61"/>
      <c r="DRV4916" s="25"/>
      <c r="DRW4916" s="25"/>
      <c r="DRX4916" s="59"/>
      <c r="DRY4916" s="60"/>
      <c r="DRZ4916" s="26"/>
      <c r="DSA4916" s="26"/>
      <c r="DSB4916" s="26"/>
      <c r="DSC4916" s="21"/>
      <c r="DSD4916" s="27"/>
      <c r="DSE4916" s="27"/>
      <c r="DSF4916" s="27"/>
      <c r="DSG4916" s="25"/>
      <c r="DSH4916" s="25"/>
      <c r="DSI4916" s="25"/>
      <c r="DSJ4916" s="28"/>
      <c r="DSK4916" s="28"/>
      <c r="DSL4916" s="28"/>
      <c r="DSM4916" s="28"/>
      <c r="DSN4916" s="28"/>
      <c r="DSO4916" s="22"/>
      <c r="DSP4916" s="22"/>
      <c r="DSQ4916" s="22"/>
      <c r="DSR4916" s="53"/>
      <c r="DSS4916" s="53"/>
      <c r="DST4916" s="22"/>
      <c r="DSU4916" s="23"/>
      <c r="DSV4916" s="21"/>
      <c r="DSW4916" s="25"/>
      <c r="DSX4916" s="21"/>
      <c r="DSZ4916" s="61"/>
      <c r="DTA4916" s="25"/>
      <c r="DTB4916" s="25"/>
      <c r="DTC4916" s="59"/>
      <c r="DTD4916" s="60"/>
      <c r="DTE4916" s="26"/>
      <c r="DTF4916" s="26"/>
      <c r="DTG4916" s="26"/>
      <c r="DTH4916" s="21"/>
      <c r="DTI4916" s="27"/>
      <c r="DTJ4916" s="27"/>
      <c r="DTK4916" s="27"/>
      <c r="DTL4916" s="25"/>
      <c r="DTM4916" s="25"/>
      <c r="DTN4916" s="25"/>
      <c r="DTO4916" s="28"/>
      <c r="DTP4916" s="28"/>
      <c r="DTQ4916" s="28"/>
      <c r="DTR4916" s="28"/>
      <c r="DTS4916" s="28"/>
      <c r="DTT4916" s="22"/>
      <c r="DTU4916" s="22"/>
      <c r="DTV4916" s="22"/>
      <c r="DTW4916" s="53"/>
      <c r="DTX4916" s="53"/>
      <c r="DTY4916" s="22"/>
      <c r="DTZ4916" s="23"/>
      <c r="DUA4916" s="21"/>
      <c r="DUB4916" s="25"/>
      <c r="DUC4916" s="21"/>
      <c r="DUE4916" s="61"/>
      <c r="DUF4916" s="25"/>
      <c r="DUG4916" s="25"/>
      <c r="DUH4916" s="59"/>
      <c r="DUI4916" s="60"/>
      <c r="DUJ4916" s="26"/>
      <c r="DUK4916" s="26"/>
      <c r="DUL4916" s="26"/>
      <c r="DUM4916" s="21"/>
      <c r="DUN4916" s="27"/>
      <c r="DUO4916" s="27"/>
      <c r="DUP4916" s="27"/>
      <c r="DUQ4916" s="25"/>
      <c r="DUR4916" s="25"/>
      <c r="DUS4916" s="25"/>
      <c r="DUT4916" s="28"/>
      <c r="DUU4916" s="28"/>
      <c r="DUV4916" s="28"/>
      <c r="DUW4916" s="28"/>
      <c r="DUX4916" s="28"/>
      <c r="DUY4916" s="22"/>
      <c r="DUZ4916" s="22"/>
      <c r="DVA4916" s="22"/>
      <c r="DVB4916" s="53"/>
      <c r="DVC4916" s="53"/>
      <c r="DVD4916" s="22"/>
      <c r="DVE4916" s="23"/>
      <c r="DVF4916" s="21"/>
      <c r="DVG4916" s="25"/>
      <c r="DVH4916" s="21"/>
      <c r="DVJ4916" s="61"/>
      <c r="DVK4916" s="25"/>
      <c r="DVL4916" s="25"/>
      <c r="DVM4916" s="59"/>
      <c r="DVN4916" s="60"/>
      <c r="DVO4916" s="26"/>
      <c r="DVP4916" s="26"/>
      <c r="DVQ4916" s="26"/>
      <c r="DVR4916" s="21"/>
      <c r="DVS4916" s="27"/>
      <c r="DVT4916" s="27"/>
      <c r="DVU4916" s="27"/>
      <c r="DVV4916" s="25"/>
      <c r="DVW4916" s="25"/>
      <c r="DVX4916" s="25"/>
      <c r="DVY4916" s="28"/>
      <c r="DVZ4916" s="28"/>
      <c r="DWA4916" s="28"/>
      <c r="DWB4916" s="28"/>
      <c r="DWC4916" s="28"/>
      <c r="DWD4916" s="22"/>
      <c r="DWE4916" s="22"/>
      <c r="DWF4916" s="22"/>
      <c r="DWG4916" s="53"/>
      <c r="DWH4916" s="53"/>
      <c r="DWI4916" s="22"/>
      <c r="DWJ4916" s="23"/>
      <c r="DWK4916" s="21"/>
      <c r="DWL4916" s="25"/>
      <c r="DWM4916" s="21"/>
      <c r="DWO4916" s="61"/>
      <c r="DWP4916" s="25"/>
      <c r="DWQ4916" s="25"/>
      <c r="DWR4916" s="59"/>
      <c r="DWS4916" s="60"/>
      <c r="DWT4916" s="26"/>
      <c r="DWU4916" s="26"/>
      <c r="DWV4916" s="26"/>
      <c r="DWW4916" s="21"/>
      <c r="DWX4916" s="27"/>
      <c r="DWY4916" s="27"/>
      <c r="DWZ4916" s="27"/>
      <c r="DXA4916" s="25"/>
      <c r="DXB4916" s="25"/>
      <c r="DXC4916" s="25"/>
      <c r="DXD4916" s="28"/>
      <c r="DXE4916" s="28"/>
      <c r="DXF4916" s="28"/>
      <c r="DXG4916" s="28"/>
      <c r="DXH4916" s="28"/>
      <c r="DXI4916" s="22"/>
      <c r="DXJ4916" s="22"/>
      <c r="DXK4916" s="22"/>
      <c r="DXL4916" s="53"/>
      <c r="DXM4916" s="53"/>
      <c r="DXN4916" s="22"/>
      <c r="DXO4916" s="23"/>
      <c r="DXP4916" s="21"/>
      <c r="DXQ4916" s="25"/>
      <c r="DXR4916" s="21"/>
      <c r="DXT4916" s="61"/>
      <c r="DXU4916" s="25"/>
      <c r="DXV4916" s="25"/>
      <c r="DXW4916" s="59"/>
      <c r="DXX4916" s="60"/>
      <c r="DXY4916" s="26"/>
      <c r="DXZ4916" s="26"/>
      <c r="DYA4916" s="26"/>
      <c r="DYB4916" s="21"/>
      <c r="DYC4916" s="27"/>
      <c r="DYD4916" s="27"/>
      <c r="DYE4916" s="27"/>
      <c r="DYF4916" s="25"/>
      <c r="DYG4916" s="25"/>
      <c r="DYH4916" s="25"/>
      <c r="DYI4916" s="28"/>
      <c r="DYJ4916" s="28"/>
      <c r="DYK4916" s="28"/>
      <c r="DYL4916" s="28"/>
      <c r="DYM4916" s="28"/>
      <c r="DYN4916" s="22"/>
      <c r="DYO4916" s="22"/>
      <c r="DYP4916" s="22"/>
      <c r="DYQ4916" s="53"/>
      <c r="DYR4916" s="53"/>
      <c r="DYS4916" s="22"/>
      <c r="DYT4916" s="23"/>
      <c r="DYU4916" s="21"/>
      <c r="DYV4916" s="25"/>
      <c r="DYW4916" s="21"/>
      <c r="DYY4916" s="61"/>
      <c r="DYZ4916" s="25"/>
      <c r="DZA4916" s="25"/>
      <c r="DZB4916" s="59"/>
      <c r="DZC4916" s="60"/>
      <c r="DZD4916" s="26"/>
      <c r="DZE4916" s="26"/>
      <c r="DZF4916" s="26"/>
      <c r="DZG4916" s="21"/>
      <c r="DZH4916" s="27"/>
      <c r="DZI4916" s="27"/>
      <c r="DZJ4916" s="27"/>
      <c r="DZK4916" s="25"/>
      <c r="DZL4916" s="25"/>
      <c r="DZM4916" s="25"/>
      <c r="DZN4916" s="28"/>
      <c r="DZO4916" s="28"/>
      <c r="DZP4916" s="28"/>
      <c r="DZQ4916" s="28"/>
      <c r="DZR4916" s="28"/>
      <c r="DZS4916" s="22"/>
      <c r="DZT4916" s="22"/>
      <c r="DZU4916" s="22"/>
      <c r="DZV4916" s="53"/>
      <c r="DZW4916" s="53"/>
      <c r="DZX4916" s="22"/>
      <c r="DZY4916" s="23"/>
      <c r="DZZ4916" s="21"/>
      <c r="EAA4916" s="25"/>
      <c r="EAB4916" s="21"/>
      <c r="EAD4916" s="61"/>
      <c r="EAE4916" s="25"/>
      <c r="EAF4916" s="25"/>
      <c r="EAG4916" s="59"/>
      <c r="EAH4916" s="60"/>
      <c r="EAI4916" s="26"/>
      <c r="EAJ4916" s="26"/>
      <c r="EAK4916" s="26"/>
      <c r="EAL4916" s="21"/>
      <c r="EAM4916" s="27"/>
      <c r="EAN4916" s="27"/>
      <c r="EAO4916" s="27"/>
      <c r="EAP4916" s="25"/>
      <c r="EAQ4916" s="25"/>
      <c r="EAR4916" s="25"/>
      <c r="EAS4916" s="28"/>
      <c r="EAT4916" s="28"/>
      <c r="EAU4916" s="28"/>
      <c r="EAV4916" s="28"/>
      <c r="EAW4916" s="28"/>
      <c r="EAX4916" s="22"/>
      <c r="EAY4916" s="22"/>
      <c r="EAZ4916" s="22"/>
      <c r="EBA4916" s="53"/>
      <c r="EBB4916" s="53"/>
      <c r="EBC4916" s="22"/>
      <c r="EBD4916" s="23"/>
      <c r="EBE4916" s="21"/>
      <c r="EBF4916" s="25"/>
      <c r="EBG4916" s="21"/>
      <c r="EBI4916" s="61"/>
      <c r="EBJ4916" s="25"/>
      <c r="EBK4916" s="25"/>
      <c r="EBL4916" s="59"/>
      <c r="EBM4916" s="60"/>
      <c r="EBN4916" s="26"/>
      <c r="EBO4916" s="26"/>
      <c r="EBP4916" s="26"/>
      <c r="EBQ4916" s="21"/>
      <c r="EBR4916" s="27"/>
      <c r="EBS4916" s="27"/>
      <c r="EBT4916" s="27"/>
      <c r="EBU4916" s="25"/>
      <c r="EBV4916" s="25"/>
      <c r="EBW4916" s="25"/>
      <c r="EBX4916" s="28"/>
      <c r="EBY4916" s="28"/>
      <c r="EBZ4916" s="28"/>
      <c r="ECA4916" s="28"/>
      <c r="ECB4916" s="28"/>
      <c r="ECC4916" s="22"/>
      <c r="ECD4916" s="22"/>
      <c r="ECE4916" s="22"/>
      <c r="ECF4916" s="53"/>
      <c r="ECG4916" s="53"/>
      <c r="ECH4916" s="22"/>
      <c r="ECI4916" s="23"/>
      <c r="ECJ4916" s="21"/>
      <c r="ECK4916" s="25"/>
      <c r="ECL4916" s="21"/>
      <c r="ECN4916" s="61"/>
      <c r="ECO4916" s="25"/>
      <c r="ECP4916" s="25"/>
      <c r="ECQ4916" s="59"/>
      <c r="ECR4916" s="60"/>
      <c r="ECS4916" s="26"/>
      <c r="ECT4916" s="26"/>
      <c r="ECU4916" s="26"/>
      <c r="ECV4916" s="21"/>
      <c r="ECW4916" s="27"/>
      <c r="ECX4916" s="27"/>
      <c r="ECY4916" s="27"/>
      <c r="ECZ4916" s="25"/>
      <c r="EDA4916" s="25"/>
      <c r="EDB4916" s="25"/>
      <c r="EDC4916" s="28"/>
      <c r="EDD4916" s="28"/>
      <c r="EDE4916" s="28"/>
      <c r="EDF4916" s="28"/>
      <c r="EDG4916" s="28"/>
      <c r="EDH4916" s="22"/>
      <c r="EDI4916" s="22"/>
      <c r="EDJ4916" s="22"/>
      <c r="EDK4916" s="53"/>
      <c r="EDL4916" s="53"/>
      <c r="EDM4916" s="22"/>
      <c r="EDN4916" s="23"/>
      <c r="EDO4916" s="21"/>
      <c r="EDP4916" s="25"/>
      <c r="EDQ4916" s="21"/>
      <c r="EDS4916" s="61"/>
      <c r="EDT4916" s="25"/>
      <c r="EDU4916" s="25"/>
      <c r="EDV4916" s="59"/>
      <c r="EDW4916" s="60"/>
      <c r="EDX4916" s="26"/>
      <c r="EDY4916" s="26"/>
      <c r="EDZ4916" s="26"/>
      <c r="EEA4916" s="21"/>
      <c r="EEB4916" s="27"/>
      <c r="EEC4916" s="27"/>
      <c r="EED4916" s="27"/>
      <c r="EEE4916" s="25"/>
      <c r="EEF4916" s="25"/>
      <c r="EEG4916" s="25"/>
      <c r="EEH4916" s="28"/>
      <c r="EEI4916" s="28"/>
      <c r="EEJ4916" s="28"/>
      <c r="EEK4916" s="28"/>
      <c r="EEL4916" s="28"/>
      <c r="EEM4916" s="22"/>
      <c r="EEN4916" s="22"/>
      <c r="EEO4916" s="22"/>
      <c r="EEP4916" s="53"/>
      <c r="EEQ4916" s="53"/>
      <c r="EER4916" s="22"/>
      <c r="EES4916" s="23"/>
      <c r="EET4916" s="21"/>
      <c r="EEU4916" s="25"/>
      <c r="EEV4916" s="21"/>
      <c r="EEX4916" s="61"/>
      <c r="EEY4916" s="25"/>
      <c r="EEZ4916" s="25"/>
      <c r="EFA4916" s="59"/>
      <c r="EFB4916" s="60"/>
      <c r="EFC4916" s="26"/>
      <c r="EFD4916" s="26"/>
      <c r="EFE4916" s="26"/>
      <c r="EFF4916" s="21"/>
      <c r="EFG4916" s="27"/>
      <c r="EFH4916" s="27"/>
      <c r="EFI4916" s="27"/>
      <c r="EFJ4916" s="25"/>
      <c r="EFK4916" s="25"/>
      <c r="EFL4916" s="25"/>
      <c r="EFM4916" s="28"/>
      <c r="EFN4916" s="28"/>
      <c r="EFO4916" s="28"/>
      <c r="EFP4916" s="28"/>
      <c r="EFQ4916" s="28"/>
      <c r="EFR4916" s="22"/>
      <c r="EFS4916" s="22"/>
      <c r="EFT4916" s="22"/>
      <c r="EFU4916" s="53"/>
      <c r="EFV4916" s="53"/>
      <c r="EFW4916" s="22"/>
      <c r="EFX4916" s="23"/>
      <c r="EFY4916" s="21"/>
      <c r="EFZ4916" s="25"/>
      <c r="EGA4916" s="21"/>
      <c r="EGC4916" s="61"/>
      <c r="EGD4916" s="25"/>
      <c r="EGE4916" s="25"/>
      <c r="EGF4916" s="59"/>
      <c r="EGG4916" s="60"/>
      <c r="EGH4916" s="26"/>
      <c r="EGI4916" s="26"/>
      <c r="EGJ4916" s="26"/>
      <c r="EGK4916" s="21"/>
      <c r="EGL4916" s="27"/>
      <c r="EGM4916" s="27"/>
      <c r="EGN4916" s="27"/>
      <c r="EGO4916" s="25"/>
      <c r="EGP4916" s="25"/>
      <c r="EGQ4916" s="25"/>
      <c r="EGR4916" s="28"/>
      <c r="EGS4916" s="28"/>
      <c r="EGT4916" s="28"/>
      <c r="EGU4916" s="28"/>
      <c r="EGV4916" s="28"/>
      <c r="EGW4916" s="22"/>
      <c r="EGX4916" s="22"/>
      <c r="EGY4916" s="22"/>
      <c r="EGZ4916" s="53"/>
      <c r="EHA4916" s="53"/>
      <c r="EHB4916" s="22"/>
      <c r="EHC4916" s="23"/>
      <c r="EHD4916" s="21"/>
      <c r="EHE4916" s="25"/>
      <c r="EHF4916" s="21"/>
      <c r="EHH4916" s="61"/>
      <c r="EHI4916" s="25"/>
      <c r="EHJ4916" s="25"/>
      <c r="EHK4916" s="59"/>
      <c r="EHL4916" s="60"/>
      <c r="EHM4916" s="26"/>
      <c r="EHN4916" s="26"/>
      <c r="EHO4916" s="26"/>
      <c r="EHP4916" s="21"/>
      <c r="EHQ4916" s="27"/>
      <c r="EHR4916" s="27"/>
      <c r="EHS4916" s="27"/>
      <c r="EHT4916" s="25"/>
      <c r="EHU4916" s="25"/>
      <c r="EHV4916" s="25"/>
      <c r="EHW4916" s="28"/>
      <c r="EHX4916" s="28"/>
      <c r="EHY4916" s="28"/>
      <c r="EHZ4916" s="28"/>
      <c r="EIA4916" s="28"/>
      <c r="EIB4916" s="22"/>
      <c r="EIC4916" s="22"/>
      <c r="EID4916" s="22"/>
      <c r="EIE4916" s="53"/>
      <c r="EIF4916" s="53"/>
      <c r="EIG4916" s="22"/>
      <c r="EIH4916" s="23"/>
      <c r="EII4916" s="21"/>
      <c r="EIJ4916" s="25"/>
      <c r="EIK4916" s="21"/>
      <c r="EIM4916" s="61"/>
      <c r="EIN4916" s="25"/>
      <c r="EIO4916" s="25"/>
      <c r="EIP4916" s="59"/>
      <c r="EIQ4916" s="60"/>
      <c r="EIR4916" s="26"/>
      <c r="EIS4916" s="26"/>
      <c r="EIT4916" s="26"/>
      <c r="EIU4916" s="21"/>
      <c r="EIV4916" s="27"/>
      <c r="EIW4916" s="27"/>
      <c r="EIX4916" s="27"/>
      <c r="EIY4916" s="25"/>
      <c r="EIZ4916" s="25"/>
      <c r="EJA4916" s="25"/>
      <c r="EJB4916" s="28"/>
      <c r="EJC4916" s="28"/>
      <c r="EJD4916" s="28"/>
      <c r="EJE4916" s="28"/>
      <c r="EJF4916" s="28"/>
      <c r="EJG4916" s="22"/>
      <c r="EJH4916" s="22"/>
      <c r="EJI4916" s="22"/>
      <c r="EJJ4916" s="53"/>
      <c r="EJK4916" s="53"/>
      <c r="EJL4916" s="22"/>
      <c r="EJM4916" s="23"/>
      <c r="EJN4916" s="21"/>
      <c r="EJO4916" s="25"/>
      <c r="EJP4916" s="21"/>
      <c r="EJR4916" s="61"/>
      <c r="EJS4916" s="25"/>
      <c r="EJT4916" s="25"/>
      <c r="EJU4916" s="59"/>
      <c r="EJV4916" s="60"/>
      <c r="EJW4916" s="26"/>
      <c r="EJX4916" s="26"/>
      <c r="EJY4916" s="26"/>
      <c r="EJZ4916" s="21"/>
      <c r="EKA4916" s="27"/>
      <c r="EKB4916" s="27"/>
      <c r="EKC4916" s="27"/>
      <c r="EKD4916" s="25"/>
      <c r="EKE4916" s="25"/>
      <c r="EKF4916" s="25"/>
      <c r="EKG4916" s="28"/>
      <c r="EKH4916" s="28"/>
      <c r="EKI4916" s="28"/>
      <c r="EKJ4916" s="28"/>
      <c r="EKK4916" s="28"/>
      <c r="EKL4916" s="22"/>
      <c r="EKM4916" s="22"/>
      <c r="EKN4916" s="22"/>
      <c r="EKO4916" s="53"/>
      <c r="EKP4916" s="53"/>
      <c r="EKQ4916" s="22"/>
      <c r="EKR4916" s="23"/>
      <c r="EKS4916" s="21"/>
      <c r="EKT4916" s="25"/>
      <c r="EKU4916" s="21"/>
      <c r="EKW4916" s="61"/>
      <c r="EKX4916" s="25"/>
      <c r="EKY4916" s="25"/>
      <c r="EKZ4916" s="59"/>
      <c r="ELA4916" s="60"/>
      <c r="ELB4916" s="26"/>
      <c r="ELC4916" s="26"/>
      <c r="ELD4916" s="26"/>
      <c r="ELE4916" s="21"/>
      <c r="ELF4916" s="27"/>
      <c r="ELG4916" s="27"/>
      <c r="ELH4916" s="27"/>
      <c r="ELI4916" s="25"/>
      <c r="ELJ4916" s="25"/>
      <c r="ELK4916" s="25"/>
      <c r="ELL4916" s="28"/>
      <c r="ELM4916" s="28"/>
      <c r="ELN4916" s="28"/>
      <c r="ELO4916" s="28"/>
      <c r="ELP4916" s="28"/>
      <c r="ELQ4916" s="22"/>
      <c r="ELR4916" s="22"/>
      <c r="ELS4916" s="22"/>
      <c r="ELT4916" s="53"/>
      <c r="ELU4916" s="53"/>
      <c r="ELV4916" s="22"/>
      <c r="ELW4916" s="23"/>
      <c r="ELX4916" s="21"/>
      <c r="ELY4916" s="25"/>
      <c r="ELZ4916" s="21"/>
      <c r="EMB4916" s="61"/>
      <c r="EMC4916" s="25"/>
      <c r="EMD4916" s="25"/>
      <c r="EME4916" s="59"/>
      <c r="EMF4916" s="60"/>
      <c r="EMG4916" s="26"/>
      <c r="EMH4916" s="26"/>
      <c r="EMI4916" s="26"/>
      <c r="EMJ4916" s="21"/>
      <c r="EMK4916" s="27"/>
      <c r="EML4916" s="27"/>
      <c r="EMM4916" s="27"/>
      <c r="EMN4916" s="25"/>
      <c r="EMO4916" s="25"/>
      <c r="EMP4916" s="25"/>
      <c r="EMQ4916" s="28"/>
      <c r="EMR4916" s="28"/>
      <c r="EMS4916" s="28"/>
      <c r="EMT4916" s="28"/>
      <c r="EMU4916" s="28"/>
      <c r="EMV4916" s="22"/>
      <c r="EMW4916" s="22"/>
      <c r="EMX4916" s="22"/>
      <c r="EMY4916" s="53"/>
      <c r="EMZ4916" s="53"/>
      <c r="ENA4916" s="22"/>
      <c r="ENB4916" s="23"/>
      <c r="ENC4916" s="21"/>
      <c r="END4916" s="25"/>
      <c r="ENE4916" s="21"/>
      <c r="ENG4916" s="61"/>
      <c r="ENH4916" s="25"/>
      <c r="ENI4916" s="25"/>
      <c r="ENJ4916" s="59"/>
      <c r="ENK4916" s="60"/>
      <c r="ENL4916" s="26"/>
      <c r="ENM4916" s="26"/>
      <c r="ENN4916" s="26"/>
      <c r="ENO4916" s="21"/>
      <c r="ENP4916" s="27"/>
      <c r="ENQ4916" s="27"/>
      <c r="ENR4916" s="27"/>
      <c r="ENS4916" s="25"/>
      <c r="ENT4916" s="25"/>
      <c r="ENU4916" s="25"/>
      <c r="ENV4916" s="28"/>
      <c r="ENW4916" s="28"/>
      <c r="ENX4916" s="28"/>
      <c r="ENY4916" s="28"/>
      <c r="ENZ4916" s="28"/>
      <c r="EOA4916" s="22"/>
      <c r="EOB4916" s="22"/>
      <c r="EOC4916" s="22"/>
      <c r="EOD4916" s="53"/>
      <c r="EOE4916" s="53"/>
      <c r="EOF4916" s="22"/>
      <c r="EOG4916" s="23"/>
      <c r="EOH4916" s="21"/>
      <c r="EOI4916" s="25"/>
      <c r="EOJ4916" s="21"/>
      <c r="EOL4916" s="61"/>
      <c r="EOM4916" s="25"/>
      <c r="EON4916" s="25"/>
      <c r="EOO4916" s="59"/>
      <c r="EOP4916" s="60"/>
      <c r="EOQ4916" s="26"/>
      <c r="EOR4916" s="26"/>
      <c r="EOS4916" s="26"/>
      <c r="EOT4916" s="21"/>
      <c r="EOU4916" s="27"/>
      <c r="EOV4916" s="27"/>
      <c r="EOW4916" s="27"/>
      <c r="EOX4916" s="25"/>
      <c r="EOY4916" s="25"/>
      <c r="EOZ4916" s="25"/>
      <c r="EPA4916" s="28"/>
      <c r="EPB4916" s="28"/>
      <c r="EPC4916" s="28"/>
      <c r="EPD4916" s="28"/>
      <c r="EPE4916" s="28"/>
      <c r="EPF4916" s="22"/>
      <c r="EPG4916" s="22"/>
      <c r="EPH4916" s="22"/>
      <c r="EPI4916" s="53"/>
      <c r="EPJ4916" s="53"/>
      <c r="EPK4916" s="22"/>
      <c r="EPL4916" s="23"/>
      <c r="EPM4916" s="21"/>
      <c r="EPN4916" s="25"/>
      <c r="EPO4916" s="21"/>
      <c r="EPQ4916" s="61"/>
      <c r="EPR4916" s="25"/>
      <c r="EPS4916" s="25"/>
      <c r="EPT4916" s="59"/>
      <c r="EPU4916" s="60"/>
      <c r="EPV4916" s="26"/>
      <c r="EPW4916" s="26"/>
      <c r="EPX4916" s="26"/>
      <c r="EPY4916" s="21"/>
      <c r="EPZ4916" s="27"/>
      <c r="EQA4916" s="27"/>
      <c r="EQB4916" s="27"/>
      <c r="EQC4916" s="25"/>
      <c r="EQD4916" s="25"/>
      <c r="EQE4916" s="25"/>
      <c r="EQF4916" s="28"/>
      <c r="EQG4916" s="28"/>
      <c r="EQH4916" s="28"/>
      <c r="EQI4916" s="28"/>
      <c r="EQJ4916" s="28"/>
      <c r="EQK4916" s="22"/>
      <c r="EQL4916" s="22"/>
      <c r="EQM4916" s="22"/>
      <c r="EQN4916" s="53"/>
      <c r="EQO4916" s="53"/>
      <c r="EQP4916" s="22"/>
      <c r="EQQ4916" s="23"/>
      <c r="EQR4916" s="21"/>
      <c r="EQS4916" s="25"/>
      <c r="EQT4916" s="21"/>
      <c r="EQV4916" s="61"/>
      <c r="EQW4916" s="25"/>
      <c r="EQX4916" s="25"/>
      <c r="EQY4916" s="59"/>
      <c r="EQZ4916" s="60"/>
      <c r="ERA4916" s="26"/>
      <c r="ERB4916" s="26"/>
      <c r="ERC4916" s="26"/>
      <c r="ERD4916" s="21"/>
      <c r="ERE4916" s="27"/>
      <c r="ERF4916" s="27"/>
      <c r="ERG4916" s="27"/>
      <c r="ERH4916" s="25"/>
      <c r="ERI4916" s="25"/>
      <c r="ERJ4916" s="25"/>
      <c r="ERK4916" s="28"/>
      <c r="ERL4916" s="28"/>
      <c r="ERM4916" s="28"/>
      <c r="ERN4916" s="28"/>
      <c r="ERO4916" s="28"/>
      <c r="ERP4916" s="22"/>
      <c r="ERQ4916" s="22"/>
      <c r="ERR4916" s="22"/>
      <c r="ERS4916" s="53"/>
      <c r="ERT4916" s="53"/>
      <c r="ERU4916" s="22"/>
      <c r="ERV4916" s="23"/>
      <c r="ERW4916" s="21"/>
      <c r="ERX4916" s="25"/>
      <c r="ERY4916" s="21"/>
      <c r="ESA4916" s="61"/>
      <c r="ESB4916" s="25"/>
      <c r="ESC4916" s="25"/>
      <c r="ESD4916" s="59"/>
      <c r="ESE4916" s="60"/>
      <c r="ESF4916" s="26"/>
      <c r="ESG4916" s="26"/>
      <c r="ESH4916" s="26"/>
      <c r="ESI4916" s="21"/>
      <c r="ESJ4916" s="27"/>
      <c r="ESK4916" s="27"/>
      <c r="ESL4916" s="27"/>
      <c r="ESM4916" s="25"/>
      <c r="ESN4916" s="25"/>
      <c r="ESO4916" s="25"/>
      <c r="ESP4916" s="28"/>
      <c r="ESQ4916" s="28"/>
      <c r="ESR4916" s="28"/>
      <c r="ESS4916" s="28"/>
      <c r="EST4916" s="28"/>
      <c r="ESU4916" s="22"/>
      <c r="ESV4916" s="22"/>
      <c r="ESW4916" s="22"/>
      <c r="ESX4916" s="53"/>
      <c r="ESY4916" s="53"/>
      <c r="ESZ4916" s="22"/>
      <c r="ETA4916" s="23"/>
      <c r="ETB4916" s="21"/>
      <c r="ETC4916" s="25"/>
      <c r="ETD4916" s="21"/>
      <c r="ETF4916" s="61"/>
      <c r="ETG4916" s="25"/>
      <c r="ETH4916" s="25"/>
      <c r="ETI4916" s="59"/>
      <c r="ETJ4916" s="60"/>
      <c r="ETK4916" s="26"/>
      <c r="ETL4916" s="26"/>
      <c r="ETM4916" s="26"/>
      <c r="ETN4916" s="21"/>
      <c r="ETO4916" s="27"/>
      <c r="ETP4916" s="27"/>
      <c r="ETQ4916" s="27"/>
      <c r="ETR4916" s="25"/>
      <c r="ETS4916" s="25"/>
      <c r="ETT4916" s="25"/>
      <c r="ETU4916" s="28"/>
      <c r="ETV4916" s="28"/>
      <c r="ETW4916" s="28"/>
      <c r="ETX4916" s="28"/>
      <c r="ETY4916" s="28"/>
      <c r="ETZ4916" s="22"/>
      <c r="EUA4916" s="22"/>
      <c r="EUB4916" s="22"/>
      <c r="EUC4916" s="53"/>
      <c r="EUD4916" s="53"/>
      <c r="EUE4916" s="22"/>
      <c r="EUF4916" s="23"/>
      <c r="EUG4916" s="21"/>
      <c r="EUH4916" s="25"/>
      <c r="EUI4916" s="21"/>
      <c r="EUK4916" s="61"/>
      <c r="EUL4916" s="25"/>
      <c r="EUM4916" s="25"/>
      <c r="EUN4916" s="59"/>
      <c r="EUO4916" s="60"/>
      <c r="EUP4916" s="26"/>
      <c r="EUQ4916" s="26"/>
      <c r="EUR4916" s="26"/>
      <c r="EUS4916" s="21"/>
      <c r="EUT4916" s="27"/>
      <c r="EUU4916" s="27"/>
      <c r="EUV4916" s="27"/>
      <c r="EUW4916" s="25"/>
      <c r="EUX4916" s="25"/>
      <c r="EUY4916" s="25"/>
      <c r="EUZ4916" s="28"/>
      <c r="EVA4916" s="28"/>
      <c r="EVB4916" s="28"/>
      <c r="EVC4916" s="28"/>
      <c r="EVD4916" s="28"/>
      <c r="EVE4916" s="22"/>
      <c r="EVF4916" s="22"/>
      <c r="EVG4916" s="22"/>
      <c r="EVH4916" s="53"/>
      <c r="EVI4916" s="53"/>
      <c r="EVJ4916" s="22"/>
      <c r="EVK4916" s="23"/>
      <c r="EVL4916" s="21"/>
      <c r="EVM4916" s="25"/>
      <c r="EVN4916" s="21"/>
      <c r="EVP4916" s="61"/>
      <c r="EVQ4916" s="25"/>
      <c r="EVR4916" s="25"/>
      <c r="EVS4916" s="59"/>
      <c r="EVT4916" s="60"/>
      <c r="EVU4916" s="26"/>
      <c r="EVV4916" s="26"/>
      <c r="EVW4916" s="26"/>
      <c r="EVX4916" s="21"/>
      <c r="EVY4916" s="27"/>
      <c r="EVZ4916" s="27"/>
      <c r="EWA4916" s="27"/>
      <c r="EWB4916" s="25"/>
      <c r="EWC4916" s="25"/>
      <c r="EWD4916" s="25"/>
      <c r="EWE4916" s="28"/>
      <c r="EWF4916" s="28"/>
      <c r="EWG4916" s="28"/>
      <c r="EWH4916" s="28"/>
      <c r="EWI4916" s="28"/>
      <c r="EWJ4916" s="22"/>
      <c r="EWK4916" s="22"/>
      <c r="EWL4916" s="22"/>
      <c r="EWM4916" s="53"/>
      <c r="EWN4916" s="53"/>
      <c r="EWO4916" s="22"/>
      <c r="EWP4916" s="23"/>
      <c r="EWQ4916" s="21"/>
      <c r="EWR4916" s="25"/>
      <c r="EWS4916" s="21"/>
      <c r="EWU4916" s="61"/>
      <c r="EWV4916" s="25"/>
      <c r="EWW4916" s="25"/>
      <c r="EWX4916" s="59"/>
      <c r="EWY4916" s="60"/>
      <c r="EWZ4916" s="26"/>
      <c r="EXA4916" s="26"/>
      <c r="EXB4916" s="26"/>
      <c r="EXC4916" s="21"/>
      <c r="EXD4916" s="27"/>
      <c r="EXE4916" s="27"/>
      <c r="EXF4916" s="27"/>
      <c r="EXG4916" s="25"/>
      <c r="EXH4916" s="25"/>
      <c r="EXI4916" s="25"/>
      <c r="EXJ4916" s="28"/>
      <c r="EXK4916" s="28"/>
      <c r="EXL4916" s="28"/>
      <c r="EXM4916" s="28"/>
      <c r="EXN4916" s="28"/>
      <c r="EXO4916" s="22"/>
      <c r="EXP4916" s="22"/>
      <c r="EXQ4916" s="22"/>
      <c r="EXR4916" s="53"/>
      <c r="EXS4916" s="53"/>
      <c r="EXT4916" s="22"/>
      <c r="EXU4916" s="23"/>
      <c r="EXV4916" s="21"/>
      <c r="EXW4916" s="25"/>
      <c r="EXX4916" s="21"/>
      <c r="EXZ4916" s="61"/>
      <c r="EYA4916" s="25"/>
      <c r="EYB4916" s="25"/>
      <c r="EYC4916" s="59"/>
      <c r="EYD4916" s="60"/>
      <c r="EYE4916" s="26"/>
      <c r="EYF4916" s="26"/>
      <c r="EYG4916" s="26"/>
      <c r="EYH4916" s="21"/>
      <c r="EYI4916" s="27"/>
      <c r="EYJ4916" s="27"/>
      <c r="EYK4916" s="27"/>
      <c r="EYL4916" s="25"/>
      <c r="EYM4916" s="25"/>
      <c r="EYN4916" s="25"/>
      <c r="EYO4916" s="28"/>
      <c r="EYP4916" s="28"/>
      <c r="EYQ4916" s="28"/>
      <c r="EYR4916" s="28"/>
      <c r="EYS4916" s="28"/>
      <c r="EYT4916" s="22"/>
      <c r="EYU4916" s="22"/>
      <c r="EYV4916" s="22"/>
      <c r="EYW4916" s="53"/>
      <c r="EYX4916" s="53"/>
      <c r="EYY4916" s="22"/>
      <c r="EYZ4916" s="23"/>
      <c r="EZA4916" s="21"/>
      <c r="EZB4916" s="25"/>
      <c r="EZC4916" s="21"/>
      <c r="EZE4916" s="61"/>
      <c r="EZF4916" s="25"/>
      <c r="EZG4916" s="25"/>
      <c r="EZH4916" s="59"/>
      <c r="EZI4916" s="60"/>
      <c r="EZJ4916" s="26"/>
      <c r="EZK4916" s="26"/>
      <c r="EZL4916" s="26"/>
      <c r="EZM4916" s="21"/>
      <c r="EZN4916" s="27"/>
      <c r="EZO4916" s="27"/>
      <c r="EZP4916" s="27"/>
      <c r="EZQ4916" s="25"/>
      <c r="EZR4916" s="25"/>
      <c r="EZS4916" s="25"/>
      <c r="EZT4916" s="28"/>
      <c r="EZU4916" s="28"/>
      <c r="EZV4916" s="28"/>
      <c r="EZW4916" s="28"/>
      <c r="EZX4916" s="28"/>
      <c r="EZY4916" s="22"/>
      <c r="EZZ4916" s="22"/>
      <c r="FAA4916" s="22"/>
      <c r="FAB4916" s="53"/>
      <c r="FAC4916" s="53"/>
      <c r="FAD4916" s="22"/>
      <c r="FAE4916" s="23"/>
      <c r="FAF4916" s="21"/>
      <c r="FAG4916" s="25"/>
      <c r="FAH4916" s="21"/>
      <c r="FAJ4916" s="61"/>
      <c r="FAK4916" s="25"/>
      <c r="FAL4916" s="25"/>
      <c r="FAM4916" s="59"/>
      <c r="FAN4916" s="60"/>
      <c r="FAO4916" s="26"/>
      <c r="FAP4916" s="26"/>
      <c r="FAQ4916" s="26"/>
      <c r="FAR4916" s="21"/>
      <c r="FAS4916" s="27"/>
      <c r="FAT4916" s="27"/>
      <c r="FAU4916" s="27"/>
      <c r="FAV4916" s="25"/>
      <c r="FAW4916" s="25"/>
      <c r="FAX4916" s="25"/>
      <c r="FAY4916" s="28"/>
      <c r="FAZ4916" s="28"/>
      <c r="FBA4916" s="28"/>
      <c r="FBB4916" s="28"/>
      <c r="FBC4916" s="28"/>
      <c r="FBD4916" s="22"/>
      <c r="FBE4916" s="22"/>
      <c r="FBF4916" s="22"/>
      <c r="FBG4916" s="53"/>
      <c r="FBH4916" s="53"/>
      <c r="FBI4916" s="22"/>
      <c r="FBJ4916" s="23"/>
      <c r="FBK4916" s="21"/>
      <c r="FBL4916" s="25"/>
      <c r="FBM4916" s="21"/>
      <c r="FBO4916" s="61"/>
      <c r="FBP4916" s="25"/>
      <c r="FBQ4916" s="25"/>
      <c r="FBR4916" s="59"/>
      <c r="FBS4916" s="60"/>
      <c r="FBT4916" s="26"/>
      <c r="FBU4916" s="26"/>
      <c r="FBV4916" s="26"/>
      <c r="FBW4916" s="21"/>
      <c r="FBX4916" s="27"/>
      <c r="FBY4916" s="27"/>
      <c r="FBZ4916" s="27"/>
      <c r="FCA4916" s="25"/>
      <c r="FCB4916" s="25"/>
      <c r="FCC4916" s="25"/>
      <c r="FCD4916" s="28"/>
      <c r="FCE4916" s="28"/>
      <c r="FCF4916" s="28"/>
      <c r="FCG4916" s="28"/>
      <c r="FCH4916" s="28"/>
      <c r="FCI4916" s="22"/>
      <c r="FCJ4916" s="22"/>
      <c r="FCK4916" s="22"/>
      <c r="FCL4916" s="53"/>
      <c r="FCM4916" s="53"/>
      <c r="FCN4916" s="22"/>
      <c r="FCO4916" s="23"/>
      <c r="FCP4916" s="21"/>
      <c r="FCQ4916" s="25"/>
      <c r="FCR4916" s="21"/>
      <c r="FCT4916" s="61"/>
      <c r="FCU4916" s="25"/>
      <c r="FCV4916" s="25"/>
      <c r="FCW4916" s="59"/>
      <c r="FCX4916" s="60"/>
      <c r="FCY4916" s="26"/>
      <c r="FCZ4916" s="26"/>
      <c r="FDA4916" s="26"/>
      <c r="FDB4916" s="21"/>
      <c r="FDC4916" s="27"/>
      <c r="FDD4916" s="27"/>
      <c r="FDE4916" s="27"/>
      <c r="FDF4916" s="25"/>
      <c r="FDG4916" s="25"/>
      <c r="FDH4916" s="25"/>
      <c r="FDI4916" s="28"/>
      <c r="FDJ4916" s="28"/>
      <c r="FDK4916" s="28"/>
      <c r="FDL4916" s="28"/>
      <c r="FDM4916" s="28"/>
      <c r="FDN4916" s="22"/>
      <c r="FDO4916" s="22"/>
      <c r="FDP4916" s="22"/>
      <c r="FDQ4916" s="53"/>
      <c r="FDR4916" s="53"/>
      <c r="FDS4916" s="22"/>
      <c r="FDT4916" s="23"/>
      <c r="FDU4916" s="21"/>
      <c r="FDV4916" s="25"/>
      <c r="FDW4916" s="21"/>
      <c r="FDY4916" s="61"/>
      <c r="FDZ4916" s="25"/>
      <c r="FEA4916" s="25"/>
      <c r="FEB4916" s="59"/>
      <c r="FEC4916" s="60"/>
      <c r="FED4916" s="26"/>
      <c r="FEE4916" s="26"/>
      <c r="FEF4916" s="26"/>
      <c r="FEG4916" s="21"/>
      <c r="FEH4916" s="27"/>
      <c r="FEI4916" s="27"/>
      <c r="FEJ4916" s="27"/>
      <c r="FEK4916" s="25"/>
      <c r="FEL4916" s="25"/>
      <c r="FEM4916" s="25"/>
      <c r="FEN4916" s="28"/>
      <c r="FEO4916" s="28"/>
      <c r="FEP4916" s="28"/>
      <c r="FEQ4916" s="28"/>
      <c r="FER4916" s="28"/>
      <c r="FES4916" s="22"/>
      <c r="FET4916" s="22"/>
      <c r="FEU4916" s="22"/>
      <c r="FEV4916" s="53"/>
      <c r="FEW4916" s="53"/>
      <c r="FEX4916" s="22"/>
      <c r="FEY4916" s="23"/>
      <c r="FEZ4916" s="21"/>
      <c r="FFA4916" s="25"/>
      <c r="FFB4916" s="21"/>
      <c r="FFD4916" s="61"/>
      <c r="FFE4916" s="25"/>
      <c r="FFF4916" s="25"/>
      <c r="FFG4916" s="59"/>
      <c r="FFH4916" s="60"/>
      <c r="FFI4916" s="26"/>
      <c r="FFJ4916" s="26"/>
      <c r="FFK4916" s="26"/>
      <c r="FFL4916" s="21"/>
      <c r="FFM4916" s="27"/>
      <c r="FFN4916" s="27"/>
      <c r="FFO4916" s="27"/>
      <c r="FFP4916" s="25"/>
      <c r="FFQ4916" s="25"/>
      <c r="FFR4916" s="25"/>
      <c r="FFS4916" s="28"/>
      <c r="FFT4916" s="28"/>
      <c r="FFU4916" s="28"/>
      <c r="FFV4916" s="28"/>
      <c r="FFW4916" s="28"/>
      <c r="FFX4916" s="22"/>
      <c r="FFY4916" s="22"/>
      <c r="FFZ4916" s="22"/>
      <c r="FGA4916" s="53"/>
      <c r="FGB4916" s="53"/>
      <c r="FGC4916" s="22"/>
      <c r="FGD4916" s="23"/>
      <c r="FGE4916" s="21"/>
      <c r="FGF4916" s="25"/>
      <c r="FGG4916" s="21"/>
      <c r="FGI4916" s="61"/>
      <c r="FGJ4916" s="25"/>
      <c r="FGK4916" s="25"/>
      <c r="FGL4916" s="59"/>
      <c r="FGM4916" s="60"/>
      <c r="FGN4916" s="26"/>
      <c r="FGO4916" s="26"/>
      <c r="FGP4916" s="26"/>
      <c r="FGQ4916" s="21"/>
      <c r="FGR4916" s="27"/>
      <c r="FGS4916" s="27"/>
      <c r="FGT4916" s="27"/>
      <c r="FGU4916" s="25"/>
      <c r="FGV4916" s="25"/>
      <c r="FGW4916" s="25"/>
      <c r="FGX4916" s="28"/>
      <c r="FGY4916" s="28"/>
      <c r="FGZ4916" s="28"/>
      <c r="FHA4916" s="28"/>
      <c r="FHB4916" s="28"/>
      <c r="FHC4916" s="22"/>
      <c r="FHD4916" s="22"/>
      <c r="FHE4916" s="22"/>
      <c r="FHF4916" s="53"/>
      <c r="FHG4916" s="53"/>
      <c r="FHH4916" s="22"/>
      <c r="FHI4916" s="23"/>
      <c r="FHJ4916" s="21"/>
      <c r="FHK4916" s="25"/>
      <c r="FHL4916" s="21"/>
      <c r="FHN4916" s="61"/>
      <c r="FHO4916" s="25"/>
      <c r="FHP4916" s="25"/>
      <c r="FHQ4916" s="59"/>
      <c r="FHR4916" s="60"/>
      <c r="FHS4916" s="26"/>
      <c r="FHT4916" s="26"/>
      <c r="FHU4916" s="26"/>
      <c r="FHV4916" s="21"/>
      <c r="FHW4916" s="27"/>
      <c r="FHX4916" s="27"/>
      <c r="FHY4916" s="27"/>
      <c r="FHZ4916" s="25"/>
      <c r="FIA4916" s="25"/>
      <c r="FIB4916" s="25"/>
      <c r="FIC4916" s="28"/>
      <c r="FID4916" s="28"/>
      <c r="FIE4916" s="28"/>
      <c r="FIF4916" s="28"/>
      <c r="FIG4916" s="28"/>
      <c r="FIH4916" s="22"/>
      <c r="FII4916" s="22"/>
      <c r="FIJ4916" s="22"/>
      <c r="FIK4916" s="53"/>
      <c r="FIL4916" s="53"/>
      <c r="FIM4916" s="22"/>
      <c r="FIN4916" s="23"/>
      <c r="FIO4916" s="21"/>
      <c r="FIP4916" s="25"/>
      <c r="FIQ4916" s="21"/>
      <c r="FIS4916" s="61"/>
      <c r="FIT4916" s="25"/>
      <c r="FIU4916" s="25"/>
      <c r="FIV4916" s="59"/>
      <c r="FIW4916" s="60"/>
      <c r="FIX4916" s="26"/>
      <c r="FIY4916" s="26"/>
      <c r="FIZ4916" s="26"/>
      <c r="FJA4916" s="21"/>
      <c r="FJB4916" s="27"/>
      <c r="FJC4916" s="27"/>
      <c r="FJD4916" s="27"/>
      <c r="FJE4916" s="25"/>
      <c r="FJF4916" s="25"/>
      <c r="FJG4916" s="25"/>
      <c r="FJH4916" s="28"/>
      <c r="FJI4916" s="28"/>
      <c r="FJJ4916" s="28"/>
      <c r="FJK4916" s="28"/>
      <c r="FJL4916" s="28"/>
      <c r="FJM4916" s="22"/>
      <c r="FJN4916" s="22"/>
      <c r="FJO4916" s="22"/>
      <c r="FJP4916" s="53"/>
      <c r="FJQ4916" s="53"/>
      <c r="FJR4916" s="22"/>
      <c r="FJS4916" s="23"/>
      <c r="FJT4916" s="21"/>
      <c r="FJU4916" s="25"/>
      <c r="FJV4916" s="21"/>
      <c r="FJX4916" s="61"/>
      <c r="FJY4916" s="25"/>
      <c r="FJZ4916" s="25"/>
      <c r="FKA4916" s="59"/>
      <c r="FKB4916" s="60"/>
      <c r="FKC4916" s="26"/>
      <c r="FKD4916" s="26"/>
      <c r="FKE4916" s="26"/>
      <c r="FKF4916" s="21"/>
      <c r="FKG4916" s="27"/>
      <c r="FKH4916" s="27"/>
      <c r="FKI4916" s="27"/>
      <c r="FKJ4916" s="25"/>
      <c r="FKK4916" s="25"/>
      <c r="FKL4916" s="25"/>
      <c r="FKM4916" s="28"/>
      <c r="FKN4916" s="28"/>
      <c r="FKO4916" s="28"/>
      <c r="FKP4916" s="28"/>
      <c r="FKQ4916" s="28"/>
      <c r="FKR4916" s="22"/>
      <c r="FKS4916" s="22"/>
      <c r="FKT4916" s="22"/>
      <c r="FKU4916" s="53"/>
      <c r="FKV4916" s="53"/>
      <c r="FKW4916" s="22"/>
      <c r="FKX4916" s="23"/>
      <c r="FKY4916" s="21"/>
      <c r="FKZ4916" s="25"/>
      <c r="FLA4916" s="21"/>
      <c r="FLC4916" s="61"/>
      <c r="FLD4916" s="25"/>
      <c r="FLE4916" s="25"/>
      <c r="FLF4916" s="59"/>
      <c r="FLG4916" s="60"/>
      <c r="FLH4916" s="26"/>
      <c r="FLI4916" s="26"/>
      <c r="FLJ4916" s="26"/>
      <c r="FLK4916" s="21"/>
      <c r="FLL4916" s="27"/>
      <c r="FLM4916" s="27"/>
      <c r="FLN4916" s="27"/>
      <c r="FLO4916" s="25"/>
      <c r="FLP4916" s="25"/>
      <c r="FLQ4916" s="25"/>
      <c r="FLR4916" s="28"/>
      <c r="FLS4916" s="28"/>
      <c r="FLT4916" s="28"/>
      <c r="FLU4916" s="28"/>
      <c r="FLV4916" s="28"/>
      <c r="FLW4916" s="22"/>
      <c r="FLX4916" s="22"/>
      <c r="FLY4916" s="22"/>
      <c r="FLZ4916" s="53"/>
      <c r="FMA4916" s="53"/>
      <c r="FMB4916" s="22"/>
      <c r="FMC4916" s="23"/>
      <c r="FMD4916" s="21"/>
      <c r="FME4916" s="25"/>
      <c r="FMF4916" s="21"/>
      <c r="FMH4916" s="61"/>
      <c r="FMI4916" s="25"/>
      <c r="FMJ4916" s="25"/>
      <c r="FMK4916" s="59"/>
      <c r="FML4916" s="60"/>
      <c r="FMM4916" s="26"/>
      <c r="FMN4916" s="26"/>
      <c r="FMO4916" s="26"/>
      <c r="FMP4916" s="21"/>
      <c r="FMQ4916" s="27"/>
      <c r="FMR4916" s="27"/>
      <c r="FMS4916" s="27"/>
      <c r="FMT4916" s="25"/>
      <c r="FMU4916" s="25"/>
      <c r="FMV4916" s="25"/>
      <c r="FMW4916" s="28"/>
      <c r="FMX4916" s="28"/>
      <c r="FMY4916" s="28"/>
      <c r="FMZ4916" s="28"/>
      <c r="FNA4916" s="28"/>
      <c r="FNB4916" s="22"/>
      <c r="FNC4916" s="22"/>
      <c r="FND4916" s="22"/>
      <c r="FNE4916" s="53"/>
      <c r="FNF4916" s="53"/>
      <c r="FNG4916" s="22"/>
      <c r="FNH4916" s="23"/>
      <c r="FNI4916" s="21"/>
      <c r="FNJ4916" s="25"/>
      <c r="FNK4916" s="21"/>
      <c r="FNM4916" s="61"/>
      <c r="FNN4916" s="25"/>
      <c r="FNO4916" s="25"/>
      <c r="FNP4916" s="59"/>
      <c r="FNQ4916" s="60"/>
      <c r="FNR4916" s="26"/>
      <c r="FNS4916" s="26"/>
      <c r="FNT4916" s="26"/>
      <c r="FNU4916" s="21"/>
      <c r="FNV4916" s="27"/>
      <c r="FNW4916" s="27"/>
      <c r="FNX4916" s="27"/>
      <c r="FNY4916" s="25"/>
      <c r="FNZ4916" s="25"/>
      <c r="FOA4916" s="25"/>
      <c r="FOB4916" s="28"/>
      <c r="FOC4916" s="28"/>
      <c r="FOD4916" s="28"/>
      <c r="FOE4916" s="28"/>
      <c r="FOF4916" s="28"/>
      <c r="FOG4916" s="22"/>
      <c r="FOH4916" s="22"/>
      <c r="FOI4916" s="22"/>
      <c r="FOJ4916" s="53"/>
      <c r="FOK4916" s="53"/>
      <c r="FOL4916" s="22"/>
      <c r="FOM4916" s="23"/>
      <c r="FON4916" s="21"/>
      <c r="FOO4916" s="25"/>
      <c r="FOP4916" s="21"/>
      <c r="FOR4916" s="61"/>
      <c r="FOS4916" s="25"/>
      <c r="FOT4916" s="25"/>
      <c r="FOU4916" s="59"/>
      <c r="FOV4916" s="60"/>
      <c r="FOW4916" s="26"/>
      <c r="FOX4916" s="26"/>
      <c r="FOY4916" s="26"/>
      <c r="FOZ4916" s="21"/>
      <c r="FPA4916" s="27"/>
      <c r="FPB4916" s="27"/>
      <c r="FPC4916" s="27"/>
      <c r="FPD4916" s="25"/>
      <c r="FPE4916" s="25"/>
      <c r="FPF4916" s="25"/>
      <c r="FPG4916" s="28"/>
      <c r="FPH4916" s="28"/>
      <c r="FPI4916" s="28"/>
      <c r="FPJ4916" s="28"/>
      <c r="FPK4916" s="28"/>
      <c r="FPL4916" s="22"/>
      <c r="FPM4916" s="22"/>
      <c r="FPN4916" s="22"/>
      <c r="FPO4916" s="53"/>
      <c r="FPP4916" s="53"/>
      <c r="FPQ4916" s="22"/>
      <c r="FPR4916" s="23"/>
      <c r="FPS4916" s="21"/>
      <c r="FPT4916" s="25"/>
      <c r="FPU4916" s="21"/>
      <c r="FPW4916" s="61"/>
      <c r="FPX4916" s="25"/>
      <c r="FPY4916" s="25"/>
      <c r="FPZ4916" s="59"/>
      <c r="FQA4916" s="60"/>
      <c r="FQB4916" s="26"/>
      <c r="FQC4916" s="26"/>
      <c r="FQD4916" s="26"/>
      <c r="FQE4916" s="21"/>
      <c r="FQF4916" s="27"/>
      <c r="FQG4916" s="27"/>
      <c r="FQH4916" s="27"/>
      <c r="FQI4916" s="25"/>
      <c r="FQJ4916" s="25"/>
      <c r="FQK4916" s="25"/>
      <c r="FQL4916" s="28"/>
      <c r="FQM4916" s="28"/>
      <c r="FQN4916" s="28"/>
      <c r="FQO4916" s="28"/>
      <c r="FQP4916" s="28"/>
      <c r="FQQ4916" s="22"/>
      <c r="FQR4916" s="22"/>
      <c r="FQS4916" s="22"/>
      <c r="FQT4916" s="53"/>
      <c r="FQU4916" s="53"/>
      <c r="FQV4916" s="22"/>
      <c r="FQW4916" s="23"/>
      <c r="FQX4916" s="21"/>
      <c r="FQY4916" s="25"/>
      <c r="FQZ4916" s="21"/>
      <c r="FRB4916" s="61"/>
      <c r="FRC4916" s="25"/>
      <c r="FRD4916" s="25"/>
      <c r="FRE4916" s="59"/>
      <c r="FRF4916" s="60"/>
      <c r="FRG4916" s="26"/>
      <c r="FRH4916" s="26"/>
      <c r="FRI4916" s="26"/>
      <c r="FRJ4916" s="21"/>
      <c r="FRK4916" s="27"/>
      <c r="FRL4916" s="27"/>
      <c r="FRM4916" s="27"/>
      <c r="FRN4916" s="25"/>
      <c r="FRO4916" s="25"/>
      <c r="FRP4916" s="25"/>
      <c r="FRQ4916" s="28"/>
      <c r="FRR4916" s="28"/>
      <c r="FRS4916" s="28"/>
      <c r="FRT4916" s="28"/>
      <c r="FRU4916" s="28"/>
      <c r="FRV4916" s="22"/>
      <c r="FRW4916" s="22"/>
      <c r="FRX4916" s="22"/>
      <c r="FRY4916" s="53"/>
      <c r="FRZ4916" s="53"/>
      <c r="FSA4916" s="22"/>
      <c r="FSB4916" s="23"/>
      <c r="FSC4916" s="21"/>
      <c r="FSD4916" s="25"/>
      <c r="FSE4916" s="21"/>
      <c r="FSG4916" s="61"/>
      <c r="FSH4916" s="25"/>
      <c r="FSI4916" s="25"/>
      <c r="FSJ4916" s="59"/>
      <c r="FSK4916" s="60"/>
      <c r="FSL4916" s="26"/>
      <c r="FSM4916" s="26"/>
      <c r="FSN4916" s="26"/>
      <c r="FSO4916" s="21"/>
      <c r="FSP4916" s="27"/>
      <c r="FSQ4916" s="27"/>
      <c r="FSR4916" s="27"/>
      <c r="FSS4916" s="25"/>
      <c r="FST4916" s="25"/>
      <c r="FSU4916" s="25"/>
      <c r="FSV4916" s="28"/>
      <c r="FSW4916" s="28"/>
      <c r="FSX4916" s="28"/>
      <c r="FSY4916" s="28"/>
      <c r="FSZ4916" s="28"/>
      <c r="FTA4916" s="22"/>
      <c r="FTB4916" s="22"/>
      <c r="FTC4916" s="22"/>
      <c r="FTD4916" s="53"/>
      <c r="FTE4916" s="53"/>
      <c r="FTF4916" s="22"/>
      <c r="FTG4916" s="23"/>
      <c r="FTH4916" s="21"/>
      <c r="FTI4916" s="25"/>
      <c r="FTJ4916" s="21"/>
      <c r="FTL4916" s="61"/>
      <c r="FTM4916" s="25"/>
      <c r="FTN4916" s="25"/>
      <c r="FTO4916" s="59"/>
      <c r="FTP4916" s="60"/>
      <c r="FTQ4916" s="26"/>
      <c r="FTR4916" s="26"/>
      <c r="FTS4916" s="26"/>
      <c r="FTT4916" s="21"/>
      <c r="FTU4916" s="27"/>
      <c r="FTV4916" s="27"/>
      <c r="FTW4916" s="27"/>
      <c r="FTX4916" s="25"/>
      <c r="FTY4916" s="25"/>
      <c r="FTZ4916" s="25"/>
      <c r="FUA4916" s="28"/>
      <c r="FUB4916" s="28"/>
      <c r="FUC4916" s="28"/>
      <c r="FUD4916" s="28"/>
      <c r="FUE4916" s="28"/>
      <c r="FUF4916" s="22"/>
      <c r="FUG4916" s="22"/>
      <c r="FUH4916" s="22"/>
      <c r="FUI4916" s="53"/>
      <c r="FUJ4916" s="53"/>
      <c r="FUK4916" s="22"/>
      <c r="FUL4916" s="23"/>
      <c r="FUM4916" s="21"/>
      <c r="FUN4916" s="25"/>
      <c r="FUO4916" s="21"/>
      <c r="FUQ4916" s="61"/>
      <c r="FUR4916" s="25"/>
      <c r="FUS4916" s="25"/>
      <c r="FUT4916" s="59"/>
      <c r="FUU4916" s="60"/>
      <c r="FUV4916" s="26"/>
      <c r="FUW4916" s="26"/>
      <c r="FUX4916" s="26"/>
      <c r="FUY4916" s="21"/>
      <c r="FUZ4916" s="27"/>
      <c r="FVA4916" s="27"/>
      <c r="FVB4916" s="27"/>
      <c r="FVC4916" s="25"/>
      <c r="FVD4916" s="25"/>
      <c r="FVE4916" s="25"/>
      <c r="FVF4916" s="28"/>
      <c r="FVG4916" s="28"/>
      <c r="FVH4916" s="28"/>
      <c r="FVI4916" s="28"/>
      <c r="FVJ4916" s="28"/>
      <c r="FVK4916" s="22"/>
      <c r="FVL4916" s="22"/>
      <c r="FVM4916" s="22"/>
      <c r="FVN4916" s="53"/>
      <c r="FVO4916" s="53"/>
      <c r="FVP4916" s="22"/>
      <c r="FVQ4916" s="23"/>
      <c r="FVR4916" s="21"/>
      <c r="FVS4916" s="25"/>
      <c r="FVT4916" s="21"/>
      <c r="FVV4916" s="61"/>
      <c r="FVW4916" s="25"/>
      <c r="FVX4916" s="25"/>
      <c r="FVY4916" s="59"/>
      <c r="FVZ4916" s="60"/>
      <c r="FWA4916" s="26"/>
      <c r="FWB4916" s="26"/>
      <c r="FWC4916" s="26"/>
      <c r="FWD4916" s="21"/>
      <c r="FWE4916" s="27"/>
      <c r="FWF4916" s="27"/>
      <c r="FWG4916" s="27"/>
      <c r="FWH4916" s="25"/>
      <c r="FWI4916" s="25"/>
      <c r="FWJ4916" s="25"/>
      <c r="FWK4916" s="28"/>
      <c r="FWL4916" s="28"/>
      <c r="FWM4916" s="28"/>
      <c r="FWN4916" s="28"/>
      <c r="FWO4916" s="28"/>
      <c r="FWP4916" s="22"/>
      <c r="FWQ4916" s="22"/>
      <c r="FWR4916" s="22"/>
      <c r="FWS4916" s="53"/>
      <c r="FWT4916" s="53"/>
      <c r="FWU4916" s="22"/>
      <c r="FWV4916" s="23"/>
      <c r="FWW4916" s="21"/>
      <c r="FWX4916" s="25"/>
      <c r="FWY4916" s="21"/>
      <c r="FXA4916" s="61"/>
      <c r="FXB4916" s="25"/>
      <c r="FXC4916" s="25"/>
      <c r="FXD4916" s="59"/>
      <c r="FXE4916" s="60"/>
      <c r="FXF4916" s="26"/>
      <c r="FXG4916" s="26"/>
      <c r="FXH4916" s="26"/>
      <c r="FXI4916" s="21"/>
      <c r="FXJ4916" s="27"/>
      <c r="FXK4916" s="27"/>
      <c r="FXL4916" s="27"/>
      <c r="FXM4916" s="25"/>
      <c r="FXN4916" s="25"/>
      <c r="FXO4916" s="25"/>
      <c r="FXP4916" s="28"/>
      <c r="FXQ4916" s="28"/>
      <c r="FXR4916" s="28"/>
      <c r="FXS4916" s="28"/>
      <c r="FXT4916" s="28"/>
      <c r="FXU4916" s="22"/>
      <c r="FXV4916" s="22"/>
      <c r="FXW4916" s="22"/>
      <c r="FXX4916" s="53"/>
      <c r="FXY4916" s="53"/>
      <c r="FXZ4916" s="22"/>
      <c r="FYA4916" s="23"/>
      <c r="FYB4916" s="21"/>
      <c r="FYC4916" s="25"/>
      <c r="FYD4916" s="21"/>
      <c r="FYF4916" s="61"/>
      <c r="FYG4916" s="25"/>
      <c r="FYH4916" s="25"/>
      <c r="FYI4916" s="59"/>
      <c r="FYJ4916" s="60"/>
      <c r="FYK4916" s="26"/>
      <c r="FYL4916" s="26"/>
      <c r="FYM4916" s="26"/>
      <c r="FYN4916" s="21"/>
      <c r="FYO4916" s="27"/>
      <c r="FYP4916" s="27"/>
      <c r="FYQ4916" s="27"/>
      <c r="FYR4916" s="25"/>
      <c r="FYS4916" s="25"/>
      <c r="FYT4916" s="25"/>
      <c r="FYU4916" s="28"/>
      <c r="FYV4916" s="28"/>
      <c r="FYW4916" s="28"/>
      <c r="FYX4916" s="28"/>
      <c r="FYY4916" s="28"/>
      <c r="FYZ4916" s="22"/>
      <c r="FZA4916" s="22"/>
      <c r="FZB4916" s="22"/>
      <c r="FZC4916" s="53"/>
      <c r="FZD4916" s="53"/>
      <c r="FZE4916" s="22"/>
      <c r="FZF4916" s="23"/>
      <c r="FZG4916" s="21"/>
      <c r="FZH4916" s="25"/>
      <c r="FZI4916" s="21"/>
      <c r="FZK4916" s="61"/>
      <c r="FZL4916" s="25"/>
      <c r="FZM4916" s="25"/>
      <c r="FZN4916" s="59"/>
      <c r="FZO4916" s="60"/>
      <c r="FZP4916" s="26"/>
      <c r="FZQ4916" s="26"/>
      <c r="FZR4916" s="26"/>
      <c r="FZS4916" s="21"/>
      <c r="FZT4916" s="27"/>
      <c r="FZU4916" s="27"/>
      <c r="FZV4916" s="27"/>
      <c r="FZW4916" s="25"/>
      <c r="FZX4916" s="25"/>
      <c r="FZY4916" s="25"/>
      <c r="FZZ4916" s="28"/>
      <c r="GAA4916" s="28"/>
      <c r="GAB4916" s="28"/>
      <c r="GAC4916" s="28"/>
      <c r="GAD4916" s="28"/>
      <c r="GAE4916" s="22"/>
      <c r="GAF4916" s="22"/>
      <c r="GAG4916" s="22"/>
      <c r="GAH4916" s="53"/>
      <c r="GAI4916" s="53"/>
      <c r="GAJ4916" s="22"/>
      <c r="GAK4916" s="23"/>
      <c r="GAL4916" s="21"/>
      <c r="GAM4916" s="25"/>
      <c r="GAN4916" s="21"/>
      <c r="GAP4916" s="61"/>
      <c r="GAQ4916" s="25"/>
      <c r="GAR4916" s="25"/>
      <c r="GAS4916" s="59"/>
      <c r="GAT4916" s="60"/>
      <c r="GAU4916" s="26"/>
      <c r="GAV4916" s="26"/>
      <c r="GAW4916" s="26"/>
      <c r="GAX4916" s="21"/>
      <c r="GAY4916" s="27"/>
      <c r="GAZ4916" s="27"/>
      <c r="GBA4916" s="27"/>
      <c r="GBB4916" s="25"/>
      <c r="GBC4916" s="25"/>
      <c r="GBD4916" s="25"/>
      <c r="GBE4916" s="28"/>
      <c r="GBF4916" s="28"/>
      <c r="GBG4916" s="28"/>
      <c r="GBH4916" s="28"/>
      <c r="GBI4916" s="28"/>
      <c r="GBJ4916" s="22"/>
      <c r="GBK4916" s="22"/>
      <c r="GBL4916" s="22"/>
      <c r="GBM4916" s="53"/>
      <c r="GBN4916" s="53"/>
      <c r="GBO4916" s="22"/>
      <c r="GBP4916" s="23"/>
      <c r="GBQ4916" s="21"/>
      <c r="GBR4916" s="25"/>
      <c r="GBS4916" s="21"/>
      <c r="GBU4916" s="61"/>
      <c r="GBV4916" s="25"/>
      <c r="GBW4916" s="25"/>
      <c r="GBX4916" s="59"/>
      <c r="GBY4916" s="60"/>
      <c r="GBZ4916" s="26"/>
      <c r="GCA4916" s="26"/>
      <c r="GCB4916" s="26"/>
      <c r="GCC4916" s="21"/>
      <c r="GCD4916" s="27"/>
      <c r="GCE4916" s="27"/>
      <c r="GCF4916" s="27"/>
      <c r="GCG4916" s="25"/>
      <c r="GCH4916" s="25"/>
      <c r="GCI4916" s="25"/>
      <c r="GCJ4916" s="28"/>
      <c r="GCK4916" s="28"/>
      <c r="GCL4916" s="28"/>
      <c r="GCM4916" s="28"/>
      <c r="GCN4916" s="28"/>
      <c r="GCO4916" s="22"/>
      <c r="GCP4916" s="22"/>
      <c r="GCQ4916" s="22"/>
      <c r="GCR4916" s="53"/>
      <c r="GCS4916" s="53"/>
      <c r="GCT4916" s="22"/>
      <c r="GCU4916" s="23"/>
      <c r="GCV4916" s="21"/>
      <c r="GCW4916" s="25"/>
      <c r="GCX4916" s="21"/>
      <c r="GCZ4916" s="61"/>
      <c r="GDA4916" s="25"/>
      <c r="GDB4916" s="25"/>
      <c r="GDC4916" s="59"/>
      <c r="GDD4916" s="60"/>
      <c r="GDE4916" s="26"/>
      <c r="GDF4916" s="26"/>
      <c r="GDG4916" s="26"/>
      <c r="GDH4916" s="21"/>
      <c r="GDI4916" s="27"/>
      <c r="GDJ4916" s="27"/>
      <c r="GDK4916" s="27"/>
      <c r="GDL4916" s="25"/>
      <c r="GDM4916" s="25"/>
      <c r="GDN4916" s="25"/>
      <c r="GDO4916" s="28"/>
      <c r="GDP4916" s="28"/>
      <c r="GDQ4916" s="28"/>
      <c r="GDR4916" s="28"/>
      <c r="GDS4916" s="28"/>
      <c r="GDT4916" s="22"/>
      <c r="GDU4916" s="22"/>
      <c r="GDV4916" s="22"/>
      <c r="GDW4916" s="53"/>
      <c r="GDX4916" s="53"/>
      <c r="GDY4916" s="22"/>
      <c r="GDZ4916" s="23"/>
      <c r="GEA4916" s="21"/>
      <c r="GEB4916" s="25"/>
      <c r="GEC4916" s="21"/>
      <c r="GEE4916" s="61"/>
      <c r="GEF4916" s="25"/>
      <c r="GEG4916" s="25"/>
      <c r="GEH4916" s="59"/>
      <c r="GEI4916" s="60"/>
      <c r="GEJ4916" s="26"/>
      <c r="GEK4916" s="26"/>
      <c r="GEL4916" s="26"/>
      <c r="GEM4916" s="21"/>
      <c r="GEN4916" s="27"/>
      <c r="GEO4916" s="27"/>
      <c r="GEP4916" s="27"/>
      <c r="GEQ4916" s="25"/>
      <c r="GER4916" s="25"/>
      <c r="GES4916" s="25"/>
      <c r="GET4916" s="28"/>
      <c r="GEU4916" s="28"/>
      <c r="GEV4916" s="28"/>
      <c r="GEW4916" s="28"/>
      <c r="GEX4916" s="28"/>
      <c r="GEY4916" s="22"/>
      <c r="GEZ4916" s="22"/>
      <c r="GFA4916" s="22"/>
      <c r="GFB4916" s="53"/>
      <c r="GFC4916" s="53"/>
      <c r="GFD4916" s="22"/>
      <c r="GFE4916" s="23"/>
      <c r="GFF4916" s="21"/>
      <c r="GFG4916" s="25"/>
      <c r="GFH4916" s="21"/>
      <c r="GFJ4916" s="61"/>
      <c r="GFK4916" s="25"/>
      <c r="GFL4916" s="25"/>
      <c r="GFM4916" s="59"/>
      <c r="GFN4916" s="60"/>
      <c r="GFO4916" s="26"/>
      <c r="GFP4916" s="26"/>
      <c r="GFQ4916" s="26"/>
      <c r="GFR4916" s="21"/>
      <c r="GFS4916" s="27"/>
      <c r="GFT4916" s="27"/>
      <c r="GFU4916" s="27"/>
      <c r="GFV4916" s="25"/>
      <c r="GFW4916" s="25"/>
      <c r="GFX4916" s="25"/>
      <c r="GFY4916" s="28"/>
      <c r="GFZ4916" s="28"/>
      <c r="GGA4916" s="28"/>
      <c r="GGB4916" s="28"/>
      <c r="GGC4916" s="28"/>
      <c r="GGD4916" s="22"/>
      <c r="GGE4916" s="22"/>
      <c r="GGF4916" s="22"/>
      <c r="GGG4916" s="53"/>
      <c r="GGH4916" s="53"/>
      <c r="GGI4916" s="22"/>
      <c r="GGJ4916" s="23"/>
      <c r="GGK4916" s="21"/>
      <c r="GGL4916" s="25"/>
      <c r="GGM4916" s="21"/>
      <c r="GGO4916" s="61"/>
      <c r="GGP4916" s="25"/>
      <c r="GGQ4916" s="25"/>
      <c r="GGR4916" s="59"/>
      <c r="GGS4916" s="60"/>
      <c r="GGT4916" s="26"/>
      <c r="GGU4916" s="26"/>
      <c r="GGV4916" s="26"/>
      <c r="GGW4916" s="21"/>
      <c r="GGX4916" s="27"/>
      <c r="GGY4916" s="27"/>
      <c r="GGZ4916" s="27"/>
      <c r="GHA4916" s="25"/>
      <c r="GHB4916" s="25"/>
      <c r="GHC4916" s="25"/>
      <c r="GHD4916" s="28"/>
      <c r="GHE4916" s="28"/>
      <c r="GHF4916" s="28"/>
      <c r="GHG4916" s="28"/>
      <c r="GHH4916" s="28"/>
      <c r="GHI4916" s="22"/>
      <c r="GHJ4916" s="22"/>
      <c r="GHK4916" s="22"/>
      <c r="GHL4916" s="53"/>
      <c r="GHM4916" s="53"/>
      <c r="GHN4916" s="22"/>
      <c r="GHO4916" s="23"/>
      <c r="GHP4916" s="21"/>
      <c r="GHQ4916" s="25"/>
      <c r="GHR4916" s="21"/>
      <c r="GHT4916" s="61"/>
      <c r="GHU4916" s="25"/>
      <c r="GHV4916" s="25"/>
      <c r="GHW4916" s="59"/>
      <c r="GHX4916" s="60"/>
      <c r="GHY4916" s="26"/>
      <c r="GHZ4916" s="26"/>
      <c r="GIA4916" s="26"/>
      <c r="GIB4916" s="21"/>
      <c r="GIC4916" s="27"/>
      <c r="GID4916" s="27"/>
      <c r="GIE4916" s="27"/>
      <c r="GIF4916" s="25"/>
      <c r="GIG4916" s="25"/>
      <c r="GIH4916" s="25"/>
      <c r="GII4916" s="28"/>
      <c r="GIJ4916" s="28"/>
      <c r="GIK4916" s="28"/>
      <c r="GIL4916" s="28"/>
      <c r="GIM4916" s="28"/>
      <c r="GIN4916" s="22"/>
      <c r="GIO4916" s="22"/>
      <c r="GIP4916" s="22"/>
      <c r="GIQ4916" s="53"/>
      <c r="GIR4916" s="53"/>
      <c r="GIS4916" s="22"/>
      <c r="GIT4916" s="23"/>
      <c r="GIU4916" s="21"/>
      <c r="GIV4916" s="25"/>
      <c r="GIW4916" s="21"/>
      <c r="GIY4916" s="61"/>
      <c r="GIZ4916" s="25"/>
      <c r="GJA4916" s="25"/>
      <c r="GJB4916" s="59"/>
      <c r="GJC4916" s="60"/>
      <c r="GJD4916" s="26"/>
      <c r="GJE4916" s="26"/>
      <c r="GJF4916" s="26"/>
      <c r="GJG4916" s="21"/>
      <c r="GJH4916" s="27"/>
      <c r="GJI4916" s="27"/>
      <c r="GJJ4916" s="27"/>
      <c r="GJK4916" s="25"/>
      <c r="GJL4916" s="25"/>
      <c r="GJM4916" s="25"/>
      <c r="GJN4916" s="28"/>
      <c r="GJO4916" s="28"/>
      <c r="GJP4916" s="28"/>
      <c r="GJQ4916" s="28"/>
      <c r="GJR4916" s="28"/>
      <c r="GJS4916" s="22"/>
      <c r="GJT4916" s="22"/>
      <c r="GJU4916" s="22"/>
      <c r="GJV4916" s="53"/>
      <c r="GJW4916" s="53"/>
      <c r="GJX4916" s="22"/>
      <c r="GJY4916" s="23"/>
      <c r="GJZ4916" s="21"/>
      <c r="GKA4916" s="25"/>
      <c r="GKB4916" s="21"/>
      <c r="GKD4916" s="61"/>
      <c r="GKE4916" s="25"/>
      <c r="GKF4916" s="25"/>
      <c r="GKG4916" s="59"/>
      <c r="GKH4916" s="60"/>
      <c r="GKI4916" s="26"/>
      <c r="GKJ4916" s="26"/>
      <c r="GKK4916" s="26"/>
      <c r="GKL4916" s="21"/>
      <c r="GKM4916" s="27"/>
      <c r="GKN4916" s="27"/>
      <c r="GKO4916" s="27"/>
      <c r="GKP4916" s="25"/>
      <c r="GKQ4916" s="25"/>
      <c r="GKR4916" s="25"/>
      <c r="GKS4916" s="28"/>
      <c r="GKT4916" s="28"/>
      <c r="GKU4916" s="28"/>
      <c r="GKV4916" s="28"/>
      <c r="GKW4916" s="28"/>
      <c r="GKX4916" s="22"/>
      <c r="GKY4916" s="22"/>
      <c r="GKZ4916" s="22"/>
      <c r="GLA4916" s="53"/>
      <c r="GLB4916" s="53"/>
      <c r="GLC4916" s="22"/>
      <c r="GLD4916" s="23"/>
      <c r="GLE4916" s="21"/>
      <c r="GLF4916" s="25"/>
      <c r="GLG4916" s="21"/>
      <c r="GLI4916" s="61"/>
      <c r="GLJ4916" s="25"/>
      <c r="GLK4916" s="25"/>
      <c r="GLL4916" s="59"/>
      <c r="GLM4916" s="60"/>
      <c r="GLN4916" s="26"/>
      <c r="GLO4916" s="26"/>
      <c r="GLP4916" s="26"/>
      <c r="GLQ4916" s="21"/>
      <c r="GLR4916" s="27"/>
      <c r="GLS4916" s="27"/>
      <c r="GLT4916" s="27"/>
      <c r="GLU4916" s="25"/>
      <c r="GLV4916" s="25"/>
      <c r="GLW4916" s="25"/>
      <c r="GLX4916" s="28"/>
      <c r="GLY4916" s="28"/>
      <c r="GLZ4916" s="28"/>
      <c r="GMA4916" s="28"/>
      <c r="GMB4916" s="28"/>
      <c r="GMC4916" s="22"/>
      <c r="GMD4916" s="22"/>
      <c r="GME4916" s="22"/>
      <c r="GMF4916" s="53"/>
      <c r="GMG4916" s="53"/>
      <c r="GMH4916" s="22"/>
      <c r="GMI4916" s="23"/>
      <c r="GMJ4916" s="21"/>
      <c r="GMK4916" s="25"/>
      <c r="GML4916" s="21"/>
      <c r="GMN4916" s="61"/>
      <c r="GMO4916" s="25"/>
      <c r="GMP4916" s="25"/>
      <c r="GMQ4916" s="59"/>
      <c r="GMR4916" s="60"/>
      <c r="GMS4916" s="26"/>
      <c r="GMT4916" s="26"/>
      <c r="GMU4916" s="26"/>
      <c r="GMV4916" s="21"/>
      <c r="GMW4916" s="27"/>
      <c r="GMX4916" s="27"/>
      <c r="GMY4916" s="27"/>
      <c r="GMZ4916" s="25"/>
      <c r="GNA4916" s="25"/>
      <c r="GNB4916" s="25"/>
      <c r="GNC4916" s="28"/>
      <c r="GND4916" s="28"/>
      <c r="GNE4916" s="28"/>
      <c r="GNF4916" s="28"/>
      <c r="GNG4916" s="28"/>
      <c r="GNH4916" s="22"/>
      <c r="GNI4916" s="22"/>
      <c r="GNJ4916" s="22"/>
      <c r="GNK4916" s="53"/>
      <c r="GNL4916" s="53"/>
      <c r="GNM4916" s="22"/>
      <c r="GNN4916" s="23"/>
      <c r="GNO4916" s="21"/>
      <c r="GNP4916" s="25"/>
      <c r="GNQ4916" s="21"/>
      <c r="GNS4916" s="61"/>
      <c r="GNT4916" s="25"/>
      <c r="GNU4916" s="25"/>
      <c r="GNV4916" s="59"/>
      <c r="GNW4916" s="60"/>
      <c r="GNX4916" s="26"/>
      <c r="GNY4916" s="26"/>
      <c r="GNZ4916" s="26"/>
      <c r="GOA4916" s="21"/>
      <c r="GOB4916" s="27"/>
      <c r="GOC4916" s="27"/>
      <c r="GOD4916" s="27"/>
      <c r="GOE4916" s="25"/>
      <c r="GOF4916" s="25"/>
      <c r="GOG4916" s="25"/>
      <c r="GOH4916" s="28"/>
      <c r="GOI4916" s="28"/>
      <c r="GOJ4916" s="28"/>
      <c r="GOK4916" s="28"/>
      <c r="GOL4916" s="28"/>
      <c r="GOM4916" s="22"/>
      <c r="GON4916" s="22"/>
      <c r="GOO4916" s="22"/>
      <c r="GOP4916" s="53"/>
      <c r="GOQ4916" s="53"/>
      <c r="GOR4916" s="22"/>
      <c r="GOS4916" s="23"/>
      <c r="GOT4916" s="21"/>
      <c r="GOU4916" s="25"/>
      <c r="GOV4916" s="21"/>
      <c r="GOX4916" s="61"/>
      <c r="GOY4916" s="25"/>
      <c r="GOZ4916" s="25"/>
      <c r="GPA4916" s="59"/>
      <c r="GPB4916" s="60"/>
      <c r="GPC4916" s="26"/>
      <c r="GPD4916" s="26"/>
      <c r="GPE4916" s="26"/>
      <c r="GPF4916" s="21"/>
      <c r="GPG4916" s="27"/>
      <c r="GPH4916" s="27"/>
      <c r="GPI4916" s="27"/>
      <c r="GPJ4916" s="25"/>
      <c r="GPK4916" s="25"/>
      <c r="GPL4916" s="25"/>
      <c r="GPM4916" s="28"/>
      <c r="GPN4916" s="28"/>
      <c r="GPO4916" s="28"/>
      <c r="GPP4916" s="28"/>
      <c r="GPQ4916" s="28"/>
      <c r="GPR4916" s="22"/>
      <c r="GPS4916" s="22"/>
      <c r="GPT4916" s="22"/>
      <c r="GPU4916" s="53"/>
      <c r="GPV4916" s="53"/>
      <c r="GPW4916" s="22"/>
      <c r="GPX4916" s="23"/>
      <c r="GPY4916" s="21"/>
      <c r="GPZ4916" s="25"/>
      <c r="GQA4916" s="21"/>
      <c r="GQC4916" s="61"/>
      <c r="GQD4916" s="25"/>
      <c r="GQE4916" s="25"/>
      <c r="GQF4916" s="59"/>
      <c r="GQG4916" s="60"/>
      <c r="GQH4916" s="26"/>
      <c r="GQI4916" s="26"/>
      <c r="GQJ4916" s="26"/>
      <c r="GQK4916" s="21"/>
      <c r="GQL4916" s="27"/>
      <c r="GQM4916" s="27"/>
      <c r="GQN4916" s="27"/>
      <c r="GQO4916" s="25"/>
      <c r="GQP4916" s="25"/>
      <c r="GQQ4916" s="25"/>
      <c r="GQR4916" s="28"/>
      <c r="GQS4916" s="28"/>
      <c r="GQT4916" s="28"/>
      <c r="GQU4916" s="28"/>
      <c r="GQV4916" s="28"/>
      <c r="GQW4916" s="22"/>
      <c r="GQX4916" s="22"/>
      <c r="GQY4916" s="22"/>
      <c r="GQZ4916" s="53"/>
      <c r="GRA4916" s="53"/>
      <c r="GRB4916" s="22"/>
      <c r="GRC4916" s="23"/>
      <c r="GRD4916" s="21"/>
      <c r="GRE4916" s="25"/>
      <c r="GRF4916" s="21"/>
      <c r="GRH4916" s="61"/>
      <c r="GRI4916" s="25"/>
      <c r="GRJ4916" s="25"/>
      <c r="GRK4916" s="59"/>
      <c r="GRL4916" s="60"/>
      <c r="GRM4916" s="26"/>
      <c r="GRN4916" s="26"/>
      <c r="GRO4916" s="26"/>
      <c r="GRP4916" s="21"/>
      <c r="GRQ4916" s="27"/>
      <c r="GRR4916" s="27"/>
      <c r="GRS4916" s="27"/>
      <c r="GRT4916" s="25"/>
      <c r="GRU4916" s="25"/>
      <c r="GRV4916" s="25"/>
      <c r="GRW4916" s="28"/>
      <c r="GRX4916" s="28"/>
      <c r="GRY4916" s="28"/>
      <c r="GRZ4916" s="28"/>
      <c r="GSA4916" s="28"/>
      <c r="GSB4916" s="22"/>
      <c r="GSC4916" s="22"/>
      <c r="GSD4916" s="22"/>
      <c r="GSE4916" s="53"/>
      <c r="GSF4916" s="53"/>
      <c r="GSG4916" s="22"/>
      <c r="GSH4916" s="23"/>
      <c r="GSI4916" s="21"/>
      <c r="GSJ4916" s="25"/>
      <c r="GSK4916" s="21"/>
      <c r="GSM4916" s="61"/>
      <c r="GSN4916" s="25"/>
      <c r="GSO4916" s="25"/>
      <c r="GSP4916" s="59"/>
      <c r="GSQ4916" s="60"/>
      <c r="GSR4916" s="26"/>
      <c r="GSS4916" s="26"/>
      <c r="GST4916" s="26"/>
      <c r="GSU4916" s="21"/>
      <c r="GSV4916" s="27"/>
      <c r="GSW4916" s="27"/>
      <c r="GSX4916" s="27"/>
      <c r="GSY4916" s="25"/>
      <c r="GSZ4916" s="25"/>
      <c r="GTA4916" s="25"/>
      <c r="GTB4916" s="28"/>
      <c r="GTC4916" s="28"/>
      <c r="GTD4916" s="28"/>
      <c r="GTE4916" s="28"/>
      <c r="GTF4916" s="28"/>
      <c r="GTG4916" s="22"/>
      <c r="GTH4916" s="22"/>
      <c r="GTI4916" s="22"/>
      <c r="GTJ4916" s="53"/>
      <c r="GTK4916" s="53"/>
      <c r="GTL4916" s="22"/>
      <c r="GTM4916" s="23"/>
      <c r="GTN4916" s="21"/>
      <c r="GTO4916" s="25"/>
      <c r="GTP4916" s="21"/>
      <c r="GTR4916" s="61"/>
      <c r="GTS4916" s="25"/>
      <c r="GTT4916" s="25"/>
      <c r="GTU4916" s="59"/>
      <c r="GTV4916" s="60"/>
      <c r="GTW4916" s="26"/>
      <c r="GTX4916" s="26"/>
      <c r="GTY4916" s="26"/>
      <c r="GTZ4916" s="21"/>
      <c r="GUA4916" s="27"/>
      <c r="GUB4916" s="27"/>
      <c r="GUC4916" s="27"/>
      <c r="GUD4916" s="25"/>
      <c r="GUE4916" s="25"/>
      <c r="GUF4916" s="25"/>
      <c r="GUG4916" s="28"/>
      <c r="GUH4916" s="28"/>
      <c r="GUI4916" s="28"/>
      <c r="GUJ4916" s="28"/>
      <c r="GUK4916" s="28"/>
      <c r="GUL4916" s="22"/>
      <c r="GUM4916" s="22"/>
      <c r="GUN4916" s="22"/>
      <c r="GUO4916" s="53"/>
      <c r="GUP4916" s="53"/>
      <c r="GUQ4916" s="22"/>
      <c r="GUR4916" s="23"/>
      <c r="GUS4916" s="21"/>
      <c r="GUT4916" s="25"/>
      <c r="GUU4916" s="21"/>
      <c r="GUW4916" s="61"/>
      <c r="GUX4916" s="25"/>
      <c r="GUY4916" s="25"/>
      <c r="GUZ4916" s="59"/>
      <c r="GVA4916" s="60"/>
      <c r="GVB4916" s="26"/>
      <c r="GVC4916" s="26"/>
      <c r="GVD4916" s="26"/>
      <c r="GVE4916" s="21"/>
      <c r="GVF4916" s="27"/>
      <c r="GVG4916" s="27"/>
      <c r="GVH4916" s="27"/>
      <c r="GVI4916" s="25"/>
      <c r="GVJ4916" s="25"/>
      <c r="GVK4916" s="25"/>
      <c r="GVL4916" s="28"/>
      <c r="GVM4916" s="28"/>
      <c r="GVN4916" s="28"/>
      <c r="GVO4916" s="28"/>
      <c r="GVP4916" s="28"/>
      <c r="GVQ4916" s="22"/>
      <c r="GVR4916" s="22"/>
      <c r="GVS4916" s="22"/>
      <c r="GVT4916" s="53"/>
      <c r="GVU4916" s="53"/>
      <c r="GVV4916" s="22"/>
      <c r="GVW4916" s="23"/>
      <c r="GVX4916" s="21"/>
      <c r="GVY4916" s="25"/>
      <c r="GVZ4916" s="21"/>
      <c r="GWB4916" s="61"/>
      <c r="GWC4916" s="25"/>
      <c r="GWD4916" s="25"/>
      <c r="GWE4916" s="59"/>
      <c r="GWF4916" s="60"/>
      <c r="GWG4916" s="26"/>
      <c r="GWH4916" s="26"/>
      <c r="GWI4916" s="26"/>
      <c r="GWJ4916" s="21"/>
      <c r="GWK4916" s="27"/>
      <c r="GWL4916" s="27"/>
      <c r="GWM4916" s="27"/>
      <c r="GWN4916" s="25"/>
      <c r="GWO4916" s="25"/>
      <c r="GWP4916" s="25"/>
      <c r="GWQ4916" s="28"/>
      <c r="GWR4916" s="28"/>
      <c r="GWS4916" s="28"/>
      <c r="GWT4916" s="28"/>
      <c r="GWU4916" s="28"/>
      <c r="GWV4916" s="22"/>
      <c r="GWW4916" s="22"/>
      <c r="GWX4916" s="22"/>
      <c r="GWY4916" s="53"/>
      <c r="GWZ4916" s="53"/>
      <c r="GXA4916" s="22"/>
      <c r="GXB4916" s="23"/>
      <c r="GXC4916" s="21"/>
      <c r="GXD4916" s="25"/>
      <c r="GXE4916" s="21"/>
      <c r="GXG4916" s="61"/>
      <c r="GXH4916" s="25"/>
      <c r="GXI4916" s="25"/>
      <c r="GXJ4916" s="59"/>
      <c r="GXK4916" s="60"/>
      <c r="GXL4916" s="26"/>
      <c r="GXM4916" s="26"/>
      <c r="GXN4916" s="26"/>
      <c r="GXO4916" s="21"/>
      <c r="GXP4916" s="27"/>
      <c r="GXQ4916" s="27"/>
      <c r="GXR4916" s="27"/>
      <c r="GXS4916" s="25"/>
      <c r="GXT4916" s="25"/>
      <c r="GXU4916" s="25"/>
      <c r="GXV4916" s="28"/>
      <c r="GXW4916" s="28"/>
      <c r="GXX4916" s="28"/>
      <c r="GXY4916" s="28"/>
      <c r="GXZ4916" s="28"/>
      <c r="GYA4916" s="22"/>
      <c r="GYB4916" s="22"/>
      <c r="GYC4916" s="22"/>
      <c r="GYD4916" s="53"/>
      <c r="GYE4916" s="53"/>
      <c r="GYF4916" s="22"/>
      <c r="GYG4916" s="23"/>
      <c r="GYH4916" s="21"/>
      <c r="GYI4916" s="25"/>
      <c r="GYJ4916" s="21"/>
      <c r="GYL4916" s="61"/>
      <c r="GYM4916" s="25"/>
      <c r="GYN4916" s="25"/>
      <c r="GYO4916" s="59"/>
      <c r="GYP4916" s="60"/>
      <c r="GYQ4916" s="26"/>
      <c r="GYR4916" s="26"/>
      <c r="GYS4916" s="26"/>
      <c r="GYT4916" s="21"/>
      <c r="GYU4916" s="27"/>
      <c r="GYV4916" s="27"/>
      <c r="GYW4916" s="27"/>
      <c r="GYX4916" s="25"/>
      <c r="GYY4916" s="25"/>
      <c r="GYZ4916" s="25"/>
      <c r="GZA4916" s="28"/>
      <c r="GZB4916" s="28"/>
      <c r="GZC4916" s="28"/>
      <c r="GZD4916" s="28"/>
      <c r="GZE4916" s="28"/>
      <c r="GZF4916" s="22"/>
      <c r="GZG4916" s="22"/>
      <c r="GZH4916" s="22"/>
      <c r="GZI4916" s="53"/>
      <c r="GZJ4916" s="53"/>
      <c r="GZK4916" s="22"/>
      <c r="GZL4916" s="23"/>
      <c r="GZM4916" s="21"/>
      <c r="GZN4916" s="25"/>
      <c r="GZO4916" s="21"/>
      <c r="GZQ4916" s="61"/>
      <c r="GZR4916" s="25"/>
      <c r="GZS4916" s="25"/>
      <c r="GZT4916" s="59"/>
      <c r="GZU4916" s="60"/>
      <c r="GZV4916" s="26"/>
      <c r="GZW4916" s="26"/>
      <c r="GZX4916" s="26"/>
      <c r="GZY4916" s="21"/>
      <c r="GZZ4916" s="27"/>
      <c r="HAA4916" s="27"/>
      <c r="HAB4916" s="27"/>
      <c r="HAC4916" s="25"/>
      <c r="HAD4916" s="25"/>
      <c r="HAE4916" s="25"/>
      <c r="HAF4916" s="28"/>
      <c r="HAG4916" s="28"/>
      <c r="HAH4916" s="28"/>
      <c r="HAI4916" s="28"/>
      <c r="HAJ4916" s="28"/>
      <c r="HAK4916" s="22"/>
      <c r="HAL4916" s="22"/>
      <c r="HAM4916" s="22"/>
      <c r="HAN4916" s="53"/>
      <c r="HAO4916" s="53"/>
      <c r="HAP4916" s="22"/>
      <c r="HAQ4916" s="23"/>
      <c r="HAR4916" s="21"/>
      <c r="HAS4916" s="25"/>
      <c r="HAT4916" s="21"/>
      <c r="HAV4916" s="61"/>
      <c r="HAW4916" s="25"/>
      <c r="HAX4916" s="25"/>
      <c r="HAY4916" s="59"/>
      <c r="HAZ4916" s="60"/>
      <c r="HBA4916" s="26"/>
      <c r="HBB4916" s="26"/>
      <c r="HBC4916" s="26"/>
      <c r="HBD4916" s="21"/>
      <c r="HBE4916" s="27"/>
      <c r="HBF4916" s="27"/>
      <c r="HBG4916" s="27"/>
      <c r="HBH4916" s="25"/>
      <c r="HBI4916" s="25"/>
      <c r="HBJ4916" s="25"/>
      <c r="HBK4916" s="28"/>
      <c r="HBL4916" s="28"/>
      <c r="HBM4916" s="28"/>
      <c r="HBN4916" s="28"/>
      <c r="HBO4916" s="28"/>
      <c r="HBP4916" s="22"/>
      <c r="HBQ4916" s="22"/>
      <c r="HBR4916" s="22"/>
      <c r="HBS4916" s="53"/>
      <c r="HBT4916" s="53"/>
      <c r="HBU4916" s="22"/>
      <c r="HBV4916" s="23"/>
      <c r="HBW4916" s="21"/>
      <c r="HBX4916" s="25"/>
      <c r="HBY4916" s="21"/>
      <c r="HCA4916" s="61"/>
      <c r="HCB4916" s="25"/>
      <c r="HCC4916" s="25"/>
      <c r="HCD4916" s="59"/>
      <c r="HCE4916" s="60"/>
      <c r="HCF4916" s="26"/>
      <c r="HCG4916" s="26"/>
      <c r="HCH4916" s="26"/>
      <c r="HCI4916" s="21"/>
      <c r="HCJ4916" s="27"/>
      <c r="HCK4916" s="27"/>
      <c r="HCL4916" s="27"/>
      <c r="HCM4916" s="25"/>
      <c r="HCN4916" s="25"/>
      <c r="HCO4916" s="25"/>
      <c r="HCP4916" s="28"/>
      <c r="HCQ4916" s="28"/>
      <c r="HCR4916" s="28"/>
      <c r="HCS4916" s="28"/>
      <c r="HCT4916" s="28"/>
      <c r="HCU4916" s="22"/>
      <c r="HCV4916" s="22"/>
      <c r="HCW4916" s="22"/>
      <c r="HCX4916" s="53"/>
      <c r="HCY4916" s="53"/>
      <c r="HCZ4916" s="22"/>
      <c r="HDA4916" s="23"/>
      <c r="HDB4916" s="21"/>
      <c r="HDC4916" s="25"/>
      <c r="HDD4916" s="21"/>
      <c r="HDF4916" s="61"/>
      <c r="HDG4916" s="25"/>
      <c r="HDH4916" s="25"/>
      <c r="HDI4916" s="59"/>
      <c r="HDJ4916" s="60"/>
      <c r="HDK4916" s="26"/>
      <c r="HDL4916" s="26"/>
      <c r="HDM4916" s="26"/>
      <c r="HDN4916" s="21"/>
      <c r="HDO4916" s="27"/>
      <c r="HDP4916" s="27"/>
      <c r="HDQ4916" s="27"/>
      <c r="HDR4916" s="25"/>
      <c r="HDS4916" s="25"/>
      <c r="HDT4916" s="25"/>
      <c r="HDU4916" s="28"/>
      <c r="HDV4916" s="28"/>
      <c r="HDW4916" s="28"/>
      <c r="HDX4916" s="28"/>
      <c r="HDY4916" s="28"/>
      <c r="HDZ4916" s="22"/>
      <c r="HEA4916" s="22"/>
      <c r="HEB4916" s="22"/>
      <c r="HEC4916" s="53"/>
      <c r="HED4916" s="53"/>
      <c r="HEE4916" s="22"/>
      <c r="HEF4916" s="23"/>
      <c r="HEG4916" s="21"/>
      <c r="HEH4916" s="25"/>
      <c r="HEI4916" s="21"/>
      <c r="HEK4916" s="61"/>
      <c r="HEL4916" s="25"/>
      <c r="HEM4916" s="25"/>
      <c r="HEN4916" s="59"/>
      <c r="HEO4916" s="60"/>
      <c r="HEP4916" s="26"/>
      <c r="HEQ4916" s="26"/>
      <c r="HER4916" s="26"/>
      <c r="HES4916" s="21"/>
      <c r="HET4916" s="27"/>
      <c r="HEU4916" s="27"/>
      <c r="HEV4916" s="27"/>
      <c r="HEW4916" s="25"/>
      <c r="HEX4916" s="25"/>
      <c r="HEY4916" s="25"/>
      <c r="HEZ4916" s="28"/>
      <c r="HFA4916" s="28"/>
      <c r="HFB4916" s="28"/>
      <c r="HFC4916" s="28"/>
      <c r="HFD4916" s="28"/>
      <c r="HFE4916" s="22"/>
      <c r="HFF4916" s="22"/>
      <c r="HFG4916" s="22"/>
      <c r="HFH4916" s="53"/>
      <c r="HFI4916" s="53"/>
      <c r="HFJ4916" s="22"/>
      <c r="HFK4916" s="23"/>
      <c r="HFL4916" s="21"/>
      <c r="HFM4916" s="25"/>
      <c r="HFN4916" s="21"/>
      <c r="HFP4916" s="61"/>
      <c r="HFQ4916" s="25"/>
      <c r="HFR4916" s="25"/>
      <c r="HFS4916" s="59"/>
      <c r="HFT4916" s="60"/>
      <c r="HFU4916" s="26"/>
      <c r="HFV4916" s="26"/>
      <c r="HFW4916" s="26"/>
      <c r="HFX4916" s="21"/>
      <c r="HFY4916" s="27"/>
      <c r="HFZ4916" s="27"/>
      <c r="HGA4916" s="27"/>
      <c r="HGB4916" s="25"/>
      <c r="HGC4916" s="25"/>
      <c r="HGD4916" s="25"/>
      <c r="HGE4916" s="28"/>
      <c r="HGF4916" s="28"/>
      <c r="HGG4916" s="28"/>
      <c r="HGH4916" s="28"/>
      <c r="HGI4916" s="28"/>
      <c r="HGJ4916" s="22"/>
      <c r="HGK4916" s="22"/>
      <c r="HGL4916" s="22"/>
      <c r="HGM4916" s="53"/>
      <c r="HGN4916" s="53"/>
      <c r="HGO4916" s="22"/>
      <c r="HGP4916" s="23"/>
      <c r="HGQ4916" s="21"/>
      <c r="HGR4916" s="25"/>
      <c r="HGS4916" s="21"/>
      <c r="HGU4916" s="61"/>
      <c r="HGV4916" s="25"/>
      <c r="HGW4916" s="25"/>
      <c r="HGX4916" s="59"/>
      <c r="HGY4916" s="60"/>
      <c r="HGZ4916" s="26"/>
      <c r="HHA4916" s="26"/>
      <c r="HHB4916" s="26"/>
      <c r="HHC4916" s="21"/>
      <c r="HHD4916" s="27"/>
      <c r="HHE4916" s="27"/>
      <c r="HHF4916" s="27"/>
      <c r="HHG4916" s="25"/>
      <c r="HHH4916" s="25"/>
      <c r="HHI4916" s="25"/>
      <c r="HHJ4916" s="28"/>
      <c r="HHK4916" s="28"/>
      <c r="HHL4916" s="28"/>
      <c r="HHM4916" s="28"/>
      <c r="HHN4916" s="28"/>
      <c r="HHO4916" s="22"/>
      <c r="HHP4916" s="22"/>
      <c r="HHQ4916" s="22"/>
      <c r="HHR4916" s="53"/>
      <c r="HHS4916" s="53"/>
      <c r="HHT4916" s="22"/>
      <c r="HHU4916" s="23"/>
      <c r="HHV4916" s="21"/>
      <c r="HHW4916" s="25"/>
      <c r="HHX4916" s="21"/>
      <c r="HHZ4916" s="61"/>
      <c r="HIA4916" s="25"/>
      <c r="HIB4916" s="25"/>
      <c r="HIC4916" s="59"/>
      <c r="HID4916" s="60"/>
      <c r="HIE4916" s="26"/>
      <c r="HIF4916" s="26"/>
      <c r="HIG4916" s="26"/>
      <c r="HIH4916" s="21"/>
      <c r="HII4916" s="27"/>
      <c r="HIJ4916" s="27"/>
      <c r="HIK4916" s="27"/>
      <c r="HIL4916" s="25"/>
      <c r="HIM4916" s="25"/>
      <c r="HIN4916" s="25"/>
      <c r="HIO4916" s="28"/>
      <c r="HIP4916" s="28"/>
      <c r="HIQ4916" s="28"/>
      <c r="HIR4916" s="28"/>
      <c r="HIS4916" s="28"/>
      <c r="HIT4916" s="22"/>
      <c r="HIU4916" s="22"/>
      <c r="HIV4916" s="22"/>
      <c r="HIW4916" s="53"/>
      <c r="HIX4916" s="53"/>
      <c r="HIY4916" s="22"/>
      <c r="HIZ4916" s="23"/>
      <c r="HJA4916" s="21"/>
      <c r="HJB4916" s="25"/>
      <c r="HJC4916" s="21"/>
      <c r="HJE4916" s="61"/>
      <c r="HJF4916" s="25"/>
      <c r="HJG4916" s="25"/>
      <c r="HJH4916" s="59"/>
      <c r="HJI4916" s="60"/>
      <c r="HJJ4916" s="26"/>
      <c r="HJK4916" s="26"/>
      <c r="HJL4916" s="26"/>
      <c r="HJM4916" s="21"/>
      <c r="HJN4916" s="27"/>
      <c r="HJO4916" s="27"/>
      <c r="HJP4916" s="27"/>
      <c r="HJQ4916" s="25"/>
      <c r="HJR4916" s="25"/>
      <c r="HJS4916" s="25"/>
      <c r="HJT4916" s="28"/>
      <c r="HJU4916" s="28"/>
      <c r="HJV4916" s="28"/>
      <c r="HJW4916" s="28"/>
      <c r="HJX4916" s="28"/>
      <c r="HJY4916" s="22"/>
      <c r="HJZ4916" s="22"/>
      <c r="HKA4916" s="22"/>
      <c r="HKB4916" s="53"/>
      <c r="HKC4916" s="53"/>
      <c r="HKD4916" s="22"/>
      <c r="HKE4916" s="23"/>
      <c r="HKF4916" s="21"/>
      <c r="HKG4916" s="25"/>
      <c r="HKH4916" s="21"/>
      <c r="HKJ4916" s="61"/>
      <c r="HKK4916" s="25"/>
      <c r="HKL4916" s="25"/>
      <c r="HKM4916" s="59"/>
      <c r="HKN4916" s="60"/>
      <c r="HKO4916" s="26"/>
      <c r="HKP4916" s="26"/>
      <c r="HKQ4916" s="26"/>
      <c r="HKR4916" s="21"/>
      <c r="HKS4916" s="27"/>
      <c r="HKT4916" s="27"/>
      <c r="HKU4916" s="27"/>
      <c r="HKV4916" s="25"/>
      <c r="HKW4916" s="25"/>
      <c r="HKX4916" s="25"/>
      <c r="HKY4916" s="28"/>
      <c r="HKZ4916" s="28"/>
      <c r="HLA4916" s="28"/>
      <c r="HLB4916" s="28"/>
      <c r="HLC4916" s="28"/>
      <c r="HLD4916" s="22"/>
      <c r="HLE4916" s="22"/>
      <c r="HLF4916" s="22"/>
      <c r="HLG4916" s="53"/>
      <c r="HLH4916" s="53"/>
      <c r="HLI4916" s="22"/>
      <c r="HLJ4916" s="23"/>
      <c r="HLK4916" s="21"/>
      <c r="HLL4916" s="25"/>
      <c r="HLM4916" s="21"/>
      <c r="HLO4916" s="61"/>
      <c r="HLP4916" s="25"/>
      <c r="HLQ4916" s="25"/>
      <c r="HLR4916" s="59"/>
      <c r="HLS4916" s="60"/>
      <c r="HLT4916" s="26"/>
      <c r="HLU4916" s="26"/>
      <c r="HLV4916" s="26"/>
      <c r="HLW4916" s="21"/>
      <c r="HLX4916" s="27"/>
      <c r="HLY4916" s="27"/>
      <c r="HLZ4916" s="27"/>
      <c r="HMA4916" s="25"/>
      <c r="HMB4916" s="25"/>
      <c r="HMC4916" s="25"/>
      <c r="HMD4916" s="28"/>
      <c r="HME4916" s="28"/>
      <c r="HMF4916" s="28"/>
      <c r="HMG4916" s="28"/>
      <c r="HMH4916" s="28"/>
      <c r="HMI4916" s="22"/>
      <c r="HMJ4916" s="22"/>
      <c r="HMK4916" s="22"/>
      <c r="HML4916" s="53"/>
      <c r="HMM4916" s="53"/>
      <c r="HMN4916" s="22"/>
      <c r="HMO4916" s="23"/>
      <c r="HMP4916" s="21"/>
      <c r="HMQ4916" s="25"/>
      <c r="HMR4916" s="21"/>
      <c r="HMT4916" s="61"/>
      <c r="HMU4916" s="25"/>
      <c r="HMV4916" s="25"/>
      <c r="HMW4916" s="59"/>
      <c r="HMX4916" s="60"/>
      <c r="HMY4916" s="26"/>
      <c r="HMZ4916" s="26"/>
      <c r="HNA4916" s="26"/>
      <c r="HNB4916" s="21"/>
      <c r="HNC4916" s="27"/>
      <c r="HND4916" s="27"/>
      <c r="HNE4916" s="27"/>
      <c r="HNF4916" s="25"/>
      <c r="HNG4916" s="25"/>
      <c r="HNH4916" s="25"/>
      <c r="HNI4916" s="28"/>
      <c r="HNJ4916" s="28"/>
      <c r="HNK4916" s="28"/>
      <c r="HNL4916" s="28"/>
      <c r="HNM4916" s="28"/>
      <c r="HNN4916" s="22"/>
      <c r="HNO4916" s="22"/>
      <c r="HNP4916" s="22"/>
      <c r="HNQ4916" s="53"/>
      <c r="HNR4916" s="53"/>
      <c r="HNS4916" s="22"/>
      <c r="HNT4916" s="23"/>
      <c r="HNU4916" s="21"/>
      <c r="HNV4916" s="25"/>
      <c r="HNW4916" s="21"/>
      <c r="HNY4916" s="61"/>
      <c r="HNZ4916" s="25"/>
      <c r="HOA4916" s="25"/>
      <c r="HOB4916" s="59"/>
      <c r="HOC4916" s="60"/>
      <c r="HOD4916" s="26"/>
      <c r="HOE4916" s="26"/>
      <c r="HOF4916" s="26"/>
      <c r="HOG4916" s="21"/>
      <c r="HOH4916" s="27"/>
      <c r="HOI4916" s="27"/>
      <c r="HOJ4916" s="27"/>
      <c r="HOK4916" s="25"/>
      <c r="HOL4916" s="25"/>
      <c r="HOM4916" s="25"/>
      <c r="HON4916" s="28"/>
      <c r="HOO4916" s="28"/>
      <c r="HOP4916" s="28"/>
      <c r="HOQ4916" s="28"/>
      <c r="HOR4916" s="28"/>
      <c r="HOS4916" s="22"/>
      <c r="HOT4916" s="22"/>
      <c r="HOU4916" s="22"/>
      <c r="HOV4916" s="53"/>
      <c r="HOW4916" s="53"/>
      <c r="HOX4916" s="22"/>
      <c r="HOY4916" s="23"/>
      <c r="HOZ4916" s="21"/>
      <c r="HPA4916" s="25"/>
      <c r="HPB4916" s="21"/>
      <c r="HPD4916" s="61"/>
      <c r="HPE4916" s="25"/>
      <c r="HPF4916" s="25"/>
      <c r="HPG4916" s="59"/>
      <c r="HPH4916" s="60"/>
      <c r="HPI4916" s="26"/>
      <c r="HPJ4916" s="26"/>
      <c r="HPK4916" s="26"/>
      <c r="HPL4916" s="21"/>
      <c r="HPM4916" s="27"/>
      <c r="HPN4916" s="27"/>
      <c r="HPO4916" s="27"/>
      <c r="HPP4916" s="25"/>
      <c r="HPQ4916" s="25"/>
      <c r="HPR4916" s="25"/>
      <c r="HPS4916" s="28"/>
      <c r="HPT4916" s="28"/>
      <c r="HPU4916" s="28"/>
      <c r="HPV4916" s="28"/>
      <c r="HPW4916" s="28"/>
      <c r="HPX4916" s="22"/>
      <c r="HPY4916" s="22"/>
      <c r="HPZ4916" s="22"/>
      <c r="HQA4916" s="53"/>
      <c r="HQB4916" s="53"/>
      <c r="HQC4916" s="22"/>
      <c r="HQD4916" s="23"/>
      <c r="HQE4916" s="21"/>
      <c r="HQF4916" s="25"/>
      <c r="HQG4916" s="21"/>
      <c r="HQI4916" s="61"/>
      <c r="HQJ4916" s="25"/>
      <c r="HQK4916" s="25"/>
      <c r="HQL4916" s="59"/>
      <c r="HQM4916" s="60"/>
      <c r="HQN4916" s="26"/>
      <c r="HQO4916" s="26"/>
      <c r="HQP4916" s="26"/>
      <c r="HQQ4916" s="21"/>
      <c r="HQR4916" s="27"/>
      <c r="HQS4916" s="27"/>
      <c r="HQT4916" s="27"/>
      <c r="HQU4916" s="25"/>
      <c r="HQV4916" s="25"/>
      <c r="HQW4916" s="25"/>
      <c r="HQX4916" s="28"/>
      <c r="HQY4916" s="28"/>
      <c r="HQZ4916" s="28"/>
      <c r="HRA4916" s="28"/>
      <c r="HRB4916" s="28"/>
      <c r="HRC4916" s="22"/>
      <c r="HRD4916" s="22"/>
      <c r="HRE4916" s="22"/>
      <c r="HRF4916" s="53"/>
      <c r="HRG4916" s="53"/>
      <c r="HRH4916" s="22"/>
      <c r="HRI4916" s="23"/>
      <c r="HRJ4916" s="21"/>
      <c r="HRK4916" s="25"/>
      <c r="HRL4916" s="21"/>
      <c r="HRN4916" s="61"/>
      <c r="HRO4916" s="25"/>
      <c r="HRP4916" s="25"/>
      <c r="HRQ4916" s="59"/>
      <c r="HRR4916" s="60"/>
      <c r="HRS4916" s="26"/>
      <c r="HRT4916" s="26"/>
      <c r="HRU4916" s="26"/>
      <c r="HRV4916" s="21"/>
      <c r="HRW4916" s="27"/>
      <c r="HRX4916" s="27"/>
      <c r="HRY4916" s="27"/>
      <c r="HRZ4916" s="25"/>
      <c r="HSA4916" s="25"/>
      <c r="HSB4916" s="25"/>
      <c r="HSC4916" s="28"/>
      <c r="HSD4916" s="28"/>
      <c r="HSE4916" s="28"/>
      <c r="HSF4916" s="28"/>
      <c r="HSG4916" s="28"/>
      <c r="HSH4916" s="22"/>
      <c r="HSI4916" s="22"/>
      <c r="HSJ4916" s="22"/>
      <c r="HSK4916" s="53"/>
      <c r="HSL4916" s="53"/>
      <c r="HSM4916" s="22"/>
      <c r="HSN4916" s="23"/>
      <c r="HSO4916" s="21"/>
      <c r="HSP4916" s="25"/>
      <c r="HSQ4916" s="21"/>
      <c r="HSS4916" s="61"/>
      <c r="HST4916" s="25"/>
      <c r="HSU4916" s="25"/>
      <c r="HSV4916" s="59"/>
      <c r="HSW4916" s="60"/>
      <c r="HSX4916" s="26"/>
      <c r="HSY4916" s="26"/>
      <c r="HSZ4916" s="26"/>
      <c r="HTA4916" s="21"/>
      <c r="HTB4916" s="27"/>
      <c r="HTC4916" s="27"/>
      <c r="HTD4916" s="27"/>
      <c r="HTE4916" s="25"/>
      <c r="HTF4916" s="25"/>
      <c r="HTG4916" s="25"/>
      <c r="HTH4916" s="28"/>
      <c r="HTI4916" s="28"/>
      <c r="HTJ4916" s="28"/>
      <c r="HTK4916" s="28"/>
      <c r="HTL4916" s="28"/>
      <c r="HTM4916" s="22"/>
      <c r="HTN4916" s="22"/>
      <c r="HTO4916" s="22"/>
      <c r="HTP4916" s="53"/>
      <c r="HTQ4916" s="53"/>
      <c r="HTR4916" s="22"/>
      <c r="HTS4916" s="23"/>
      <c r="HTT4916" s="21"/>
      <c r="HTU4916" s="25"/>
      <c r="HTV4916" s="21"/>
      <c r="HTX4916" s="61"/>
      <c r="HTY4916" s="25"/>
      <c r="HTZ4916" s="25"/>
      <c r="HUA4916" s="59"/>
      <c r="HUB4916" s="60"/>
      <c r="HUC4916" s="26"/>
      <c r="HUD4916" s="26"/>
      <c r="HUE4916" s="26"/>
      <c r="HUF4916" s="21"/>
      <c r="HUG4916" s="27"/>
      <c r="HUH4916" s="27"/>
      <c r="HUI4916" s="27"/>
      <c r="HUJ4916" s="25"/>
      <c r="HUK4916" s="25"/>
      <c r="HUL4916" s="25"/>
      <c r="HUM4916" s="28"/>
      <c r="HUN4916" s="28"/>
      <c r="HUO4916" s="28"/>
      <c r="HUP4916" s="28"/>
      <c r="HUQ4916" s="28"/>
      <c r="HUR4916" s="22"/>
      <c r="HUS4916" s="22"/>
      <c r="HUT4916" s="22"/>
      <c r="HUU4916" s="53"/>
      <c r="HUV4916" s="53"/>
      <c r="HUW4916" s="22"/>
      <c r="HUX4916" s="23"/>
      <c r="HUY4916" s="21"/>
      <c r="HUZ4916" s="25"/>
      <c r="HVA4916" s="21"/>
      <c r="HVC4916" s="61"/>
      <c r="HVD4916" s="25"/>
      <c r="HVE4916" s="25"/>
      <c r="HVF4916" s="59"/>
      <c r="HVG4916" s="60"/>
      <c r="HVH4916" s="26"/>
      <c r="HVI4916" s="26"/>
      <c r="HVJ4916" s="26"/>
      <c r="HVK4916" s="21"/>
      <c r="HVL4916" s="27"/>
      <c r="HVM4916" s="27"/>
      <c r="HVN4916" s="27"/>
      <c r="HVO4916" s="25"/>
      <c r="HVP4916" s="25"/>
      <c r="HVQ4916" s="25"/>
      <c r="HVR4916" s="28"/>
      <c r="HVS4916" s="28"/>
      <c r="HVT4916" s="28"/>
      <c r="HVU4916" s="28"/>
      <c r="HVV4916" s="28"/>
      <c r="HVW4916" s="22"/>
      <c r="HVX4916" s="22"/>
      <c r="HVY4916" s="22"/>
      <c r="HVZ4916" s="53"/>
      <c r="HWA4916" s="53"/>
      <c r="HWB4916" s="22"/>
      <c r="HWC4916" s="23"/>
      <c r="HWD4916" s="21"/>
      <c r="HWE4916" s="25"/>
      <c r="HWF4916" s="21"/>
      <c r="HWH4916" s="61"/>
      <c r="HWI4916" s="25"/>
      <c r="HWJ4916" s="25"/>
      <c r="HWK4916" s="59"/>
      <c r="HWL4916" s="60"/>
      <c r="HWM4916" s="26"/>
      <c r="HWN4916" s="26"/>
      <c r="HWO4916" s="26"/>
      <c r="HWP4916" s="21"/>
      <c r="HWQ4916" s="27"/>
      <c r="HWR4916" s="27"/>
      <c r="HWS4916" s="27"/>
      <c r="HWT4916" s="25"/>
      <c r="HWU4916" s="25"/>
      <c r="HWV4916" s="25"/>
      <c r="HWW4916" s="28"/>
      <c r="HWX4916" s="28"/>
      <c r="HWY4916" s="28"/>
      <c r="HWZ4916" s="28"/>
      <c r="HXA4916" s="28"/>
      <c r="HXB4916" s="22"/>
      <c r="HXC4916" s="22"/>
      <c r="HXD4916" s="22"/>
      <c r="HXE4916" s="53"/>
      <c r="HXF4916" s="53"/>
      <c r="HXG4916" s="22"/>
      <c r="HXH4916" s="23"/>
      <c r="HXI4916" s="21"/>
      <c r="HXJ4916" s="25"/>
      <c r="HXK4916" s="21"/>
      <c r="HXM4916" s="61"/>
      <c r="HXN4916" s="25"/>
      <c r="HXO4916" s="25"/>
      <c r="HXP4916" s="59"/>
      <c r="HXQ4916" s="60"/>
      <c r="HXR4916" s="26"/>
      <c r="HXS4916" s="26"/>
      <c r="HXT4916" s="26"/>
      <c r="HXU4916" s="21"/>
      <c r="HXV4916" s="27"/>
      <c r="HXW4916" s="27"/>
      <c r="HXX4916" s="27"/>
      <c r="HXY4916" s="25"/>
      <c r="HXZ4916" s="25"/>
      <c r="HYA4916" s="25"/>
      <c r="HYB4916" s="28"/>
      <c r="HYC4916" s="28"/>
      <c r="HYD4916" s="28"/>
      <c r="HYE4916" s="28"/>
      <c r="HYF4916" s="28"/>
      <c r="HYG4916" s="22"/>
      <c r="HYH4916" s="22"/>
      <c r="HYI4916" s="22"/>
      <c r="HYJ4916" s="53"/>
      <c r="HYK4916" s="53"/>
      <c r="HYL4916" s="22"/>
      <c r="HYM4916" s="23"/>
      <c r="HYN4916" s="21"/>
      <c r="HYO4916" s="25"/>
      <c r="HYP4916" s="21"/>
      <c r="HYR4916" s="61"/>
      <c r="HYS4916" s="25"/>
      <c r="HYT4916" s="25"/>
      <c r="HYU4916" s="59"/>
      <c r="HYV4916" s="60"/>
      <c r="HYW4916" s="26"/>
      <c r="HYX4916" s="26"/>
      <c r="HYY4916" s="26"/>
      <c r="HYZ4916" s="21"/>
      <c r="HZA4916" s="27"/>
      <c r="HZB4916" s="27"/>
      <c r="HZC4916" s="27"/>
      <c r="HZD4916" s="25"/>
      <c r="HZE4916" s="25"/>
      <c r="HZF4916" s="25"/>
      <c r="HZG4916" s="28"/>
      <c r="HZH4916" s="28"/>
      <c r="HZI4916" s="28"/>
      <c r="HZJ4916" s="28"/>
      <c r="HZK4916" s="28"/>
      <c r="HZL4916" s="22"/>
      <c r="HZM4916" s="22"/>
      <c r="HZN4916" s="22"/>
      <c r="HZO4916" s="53"/>
      <c r="HZP4916" s="53"/>
      <c r="HZQ4916" s="22"/>
      <c r="HZR4916" s="23"/>
      <c r="HZS4916" s="21"/>
      <c r="HZT4916" s="25"/>
      <c r="HZU4916" s="21"/>
      <c r="HZW4916" s="61"/>
      <c r="HZX4916" s="25"/>
      <c r="HZY4916" s="25"/>
      <c r="HZZ4916" s="59"/>
      <c r="IAA4916" s="60"/>
      <c r="IAB4916" s="26"/>
      <c r="IAC4916" s="26"/>
      <c r="IAD4916" s="26"/>
      <c r="IAE4916" s="21"/>
      <c r="IAF4916" s="27"/>
      <c r="IAG4916" s="27"/>
      <c r="IAH4916" s="27"/>
      <c r="IAI4916" s="25"/>
      <c r="IAJ4916" s="25"/>
      <c r="IAK4916" s="25"/>
      <c r="IAL4916" s="28"/>
      <c r="IAM4916" s="28"/>
      <c r="IAN4916" s="28"/>
      <c r="IAO4916" s="28"/>
      <c r="IAP4916" s="28"/>
      <c r="IAQ4916" s="22"/>
      <c r="IAR4916" s="22"/>
      <c r="IAS4916" s="22"/>
      <c r="IAT4916" s="53"/>
      <c r="IAU4916" s="53"/>
      <c r="IAV4916" s="22"/>
      <c r="IAW4916" s="23"/>
      <c r="IAX4916" s="21"/>
      <c r="IAY4916" s="25"/>
      <c r="IAZ4916" s="21"/>
      <c r="IBB4916" s="61"/>
      <c r="IBC4916" s="25"/>
      <c r="IBD4916" s="25"/>
      <c r="IBE4916" s="59"/>
      <c r="IBF4916" s="60"/>
      <c r="IBG4916" s="26"/>
      <c r="IBH4916" s="26"/>
      <c r="IBI4916" s="26"/>
      <c r="IBJ4916" s="21"/>
      <c r="IBK4916" s="27"/>
      <c r="IBL4916" s="27"/>
      <c r="IBM4916" s="27"/>
      <c r="IBN4916" s="25"/>
      <c r="IBO4916" s="25"/>
      <c r="IBP4916" s="25"/>
      <c r="IBQ4916" s="28"/>
      <c r="IBR4916" s="28"/>
      <c r="IBS4916" s="28"/>
      <c r="IBT4916" s="28"/>
      <c r="IBU4916" s="28"/>
      <c r="IBV4916" s="22"/>
      <c r="IBW4916" s="22"/>
      <c r="IBX4916" s="22"/>
      <c r="IBY4916" s="53"/>
      <c r="IBZ4916" s="53"/>
      <c r="ICA4916" s="22"/>
      <c r="ICB4916" s="23"/>
      <c r="ICC4916" s="21"/>
      <c r="ICD4916" s="25"/>
      <c r="ICE4916" s="21"/>
      <c r="ICG4916" s="61"/>
      <c r="ICH4916" s="25"/>
      <c r="ICI4916" s="25"/>
      <c r="ICJ4916" s="59"/>
      <c r="ICK4916" s="60"/>
      <c r="ICL4916" s="26"/>
      <c r="ICM4916" s="26"/>
      <c r="ICN4916" s="26"/>
      <c r="ICO4916" s="21"/>
      <c r="ICP4916" s="27"/>
      <c r="ICQ4916" s="27"/>
      <c r="ICR4916" s="27"/>
      <c r="ICS4916" s="25"/>
      <c r="ICT4916" s="25"/>
      <c r="ICU4916" s="25"/>
      <c r="ICV4916" s="28"/>
      <c r="ICW4916" s="28"/>
      <c r="ICX4916" s="28"/>
      <c r="ICY4916" s="28"/>
      <c r="ICZ4916" s="28"/>
      <c r="IDA4916" s="22"/>
      <c r="IDB4916" s="22"/>
      <c r="IDC4916" s="22"/>
      <c r="IDD4916" s="53"/>
      <c r="IDE4916" s="53"/>
      <c r="IDF4916" s="22"/>
      <c r="IDG4916" s="23"/>
      <c r="IDH4916" s="21"/>
      <c r="IDI4916" s="25"/>
      <c r="IDJ4916" s="21"/>
      <c r="IDL4916" s="61"/>
      <c r="IDM4916" s="25"/>
      <c r="IDN4916" s="25"/>
      <c r="IDO4916" s="59"/>
      <c r="IDP4916" s="60"/>
      <c r="IDQ4916" s="26"/>
      <c r="IDR4916" s="26"/>
      <c r="IDS4916" s="26"/>
      <c r="IDT4916" s="21"/>
      <c r="IDU4916" s="27"/>
      <c r="IDV4916" s="27"/>
      <c r="IDW4916" s="27"/>
      <c r="IDX4916" s="25"/>
      <c r="IDY4916" s="25"/>
      <c r="IDZ4916" s="25"/>
      <c r="IEA4916" s="28"/>
      <c r="IEB4916" s="28"/>
      <c r="IEC4916" s="28"/>
      <c r="IED4916" s="28"/>
      <c r="IEE4916" s="28"/>
      <c r="IEF4916" s="22"/>
      <c r="IEG4916" s="22"/>
      <c r="IEH4916" s="22"/>
      <c r="IEI4916" s="53"/>
      <c r="IEJ4916" s="53"/>
      <c r="IEK4916" s="22"/>
      <c r="IEL4916" s="23"/>
      <c r="IEM4916" s="21"/>
      <c r="IEN4916" s="25"/>
      <c r="IEO4916" s="21"/>
      <c r="IEQ4916" s="61"/>
      <c r="IER4916" s="25"/>
      <c r="IES4916" s="25"/>
      <c r="IET4916" s="59"/>
      <c r="IEU4916" s="60"/>
      <c r="IEV4916" s="26"/>
      <c r="IEW4916" s="26"/>
      <c r="IEX4916" s="26"/>
      <c r="IEY4916" s="21"/>
      <c r="IEZ4916" s="27"/>
      <c r="IFA4916" s="27"/>
      <c r="IFB4916" s="27"/>
      <c r="IFC4916" s="25"/>
      <c r="IFD4916" s="25"/>
      <c r="IFE4916" s="25"/>
      <c r="IFF4916" s="28"/>
      <c r="IFG4916" s="28"/>
      <c r="IFH4916" s="28"/>
      <c r="IFI4916" s="28"/>
      <c r="IFJ4916" s="28"/>
      <c r="IFK4916" s="22"/>
      <c r="IFL4916" s="22"/>
      <c r="IFM4916" s="22"/>
      <c r="IFN4916" s="53"/>
      <c r="IFO4916" s="53"/>
      <c r="IFP4916" s="22"/>
      <c r="IFQ4916" s="23"/>
      <c r="IFR4916" s="21"/>
      <c r="IFS4916" s="25"/>
      <c r="IFT4916" s="21"/>
      <c r="IFV4916" s="61"/>
      <c r="IFW4916" s="25"/>
      <c r="IFX4916" s="25"/>
      <c r="IFY4916" s="59"/>
      <c r="IFZ4916" s="60"/>
      <c r="IGA4916" s="26"/>
      <c r="IGB4916" s="26"/>
      <c r="IGC4916" s="26"/>
      <c r="IGD4916" s="21"/>
      <c r="IGE4916" s="27"/>
      <c r="IGF4916" s="27"/>
      <c r="IGG4916" s="27"/>
      <c r="IGH4916" s="25"/>
      <c r="IGI4916" s="25"/>
      <c r="IGJ4916" s="25"/>
      <c r="IGK4916" s="28"/>
      <c r="IGL4916" s="28"/>
      <c r="IGM4916" s="28"/>
      <c r="IGN4916" s="28"/>
      <c r="IGO4916" s="28"/>
      <c r="IGP4916" s="22"/>
      <c r="IGQ4916" s="22"/>
      <c r="IGR4916" s="22"/>
      <c r="IGS4916" s="53"/>
      <c r="IGT4916" s="53"/>
      <c r="IGU4916" s="22"/>
      <c r="IGV4916" s="23"/>
      <c r="IGW4916" s="21"/>
      <c r="IGX4916" s="25"/>
      <c r="IGY4916" s="21"/>
      <c r="IHA4916" s="61"/>
      <c r="IHB4916" s="25"/>
      <c r="IHC4916" s="25"/>
      <c r="IHD4916" s="59"/>
      <c r="IHE4916" s="60"/>
      <c r="IHF4916" s="26"/>
      <c r="IHG4916" s="26"/>
      <c r="IHH4916" s="26"/>
      <c r="IHI4916" s="21"/>
      <c r="IHJ4916" s="27"/>
      <c r="IHK4916" s="27"/>
      <c r="IHL4916" s="27"/>
      <c r="IHM4916" s="25"/>
      <c r="IHN4916" s="25"/>
      <c r="IHO4916" s="25"/>
      <c r="IHP4916" s="28"/>
      <c r="IHQ4916" s="28"/>
      <c r="IHR4916" s="28"/>
      <c r="IHS4916" s="28"/>
      <c r="IHT4916" s="28"/>
      <c r="IHU4916" s="22"/>
      <c r="IHV4916" s="22"/>
      <c r="IHW4916" s="22"/>
      <c r="IHX4916" s="53"/>
      <c r="IHY4916" s="53"/>
      <c r="IHZ4916" s="22"/>
      <c r="IIA4916" s="23"/>
      <c r="IIB4916" s="21"/>
      <c r="IIC4916" s="25"/>
      <c r="IID4916" s="21"/>
      <c r="IIF4916" s="61"/>
      <c r="IIG4916" s="25"/>
      <c r="IIH4916" s="25"/>
      <c r="III4916" s="59"/>
      <c r="IIJ4916" s="60"/>
      <c r="IIK4916" s="26"/>
      <c r="IIL4916" s="26"/>
      <c r="IIM4916" s="26"/>
      <c r="IIN4916" s="21"/>
      <c r="IIO4916" s="27"/>
      <c r="IIP4916" s="27"/>
      <c r="IIQ4916" s="27"/>
      <c r="IIR4916" s="25"/>
      <c r="IIS4916" s="25"/>
      <c r="IIT4916" s="25"/>
      <c r="IIU4916" s="28"/>
      <c r="IIV4916" s="28"/>
      <c r="IIW4916" s="28"/>
      <c r="IIX4916" s="28"/>
      <c r="IIY4916" s="28"/>
      <c r="IIZ4916" s="22"/>
      <c r="IJA4916" s="22"/>
      <c r="IJB4916" s="22"/>
      <c r="IJC4916" s="53"/>
      <c r="IJD4916" s="53"/>
      <c r="IJE4916" s="22"/>
      <c r="IJF4916" s="23"/>
      <c r="IJG4916" s="21"/>
      <c r="IJH4916" s="25"/>
      <c r="IJI4916" s="21"/>
      <c r="IJK4916" s="61"/>
      <c r="IJL4916" s="25"/>
      <c r="IJM4916" s="25"/>
      <c r="IJN4916" s="59"/>
      <c r="IJO4916" s="60"/>
      <c r="IJP4916" s="26"/>
      <c r="IJQ4916" s="26"/>
      <c r="IJR4916" s="26"/>
      <c r="IJS4916" s="21"/>
      <c r="IJT4916" s="27"/>
      <c r="IJU4916" s="27"/>
      <c r="IJV4916" s="27"/>
      <c r="IJW4916" s="25"/>
      <c r="IJX4916" s="25"/>
      <c r="IJY4916" s="25"/>
      <c r="IJZ4916" s="28"/>
      <c r="IKA4916" s="28"/>
      <c r="IKB4916" s="28"/>
      <c r="IKC4916" s="28"/>
      <c r="IKD4916" s="28"/>
      <c r="IKE4916" s="22"/>
      <c r="IKF4916" s="22"/>
      <c r="IKG4916" s="22"/>
      <c r="IKH4916" s="53"/>
      <c r="IKI4916" s="53"/>
      <c r="IKJ4916" s="22"/>
      <c r="IKK4916" s="23"/>
      <c r="IKL4916" s="21"/>
      <c r="IKM4916" s="25"/>
      <c r="IKN4916" s="21"/>
      <c r="IKP4916" s="61"/>
      <c r="IKQ4916" s="25"/>
      <c r="IKR4916" s="25"/>
      <c r="IKS4916" s="59"/>
      <c r="IKT4916" s="60"/>
      <c r="IKU4916" s="26"/>
      <c r="IKV4916" s="26"/>
      <c r="IKW4916" s="26"/>
      <c r="IKX4916" s="21"/>
      <c r="IKY4916" s="27"/>
      <c r="IKZ4916" s="27"/>
      <c r="ILA4916" s="27"/>
      <c r="ILB4916" s="25"/>
      <c r="ILC4916" s="25"/>
      <c r="ILD4916" s="25"/>
      <c r="ILE4916" s="28"/>
      <c r="ILF4916" s="28"/>
      <c r="ILG4916" s="28"/>
      <c r="ILH4916" s="28"/>
      <c r="ILI4916" s="28"/>
      <c r="ILJ4916" s="22"/>
      <c r="ILK4916" s="22"/>
      <c r="ILL4916" s="22"/>
      <c r="ILM4916" s="53"/>
      <c r="ILN4916" s="53"/>
      <c r="ILO4916" s="22"/>
      <c r="ILP4916" s="23"/>
      <c r="ILQ4916" s="21"/>
      <c r="ILR4916" s="25"/>
      <c r="ILS4916" s="21"/>
      <c r="ILU4916" s="61"/>
      <c r="ILV4916" s="25"/>
      <c r="ILW4916" s="25"/>
      <c r="ILX4916" s="59"/>
      <c r="ILY4916" s="60"/>
      <c r="ILZ4916" s="26"/>
      <c r="IMA4916" s="26"/>
      <c r="IMB4916" s="26"/>
      <c r="IMC4916" s="21"/>
      <c r="IMD4916" s="27"/>
      <c r="IME4916" s="27"/>
      <c r="IMF4916" s="27"/>
      <c r="IMG4916" s="25"/>
      <c r="IMH4916" s="25"/>
      <c r="IMI4916" s="25"/>
      <c r="IMJ4916" s="28"/>
      <c r="IMK4916" s="28"/>
      <c r="IML4916" s="28"/>
      <c r="IMM4916" s="28"/>
      <c r="IMN4916" s="28"/>
      <c r="IMO4916" s="22"/>
      <c r="IMP4916" s="22"/>
      <c r="IMQ4916" s="22"/>
      <c r="IMR4916" s="53"/>
      <c r="IMS4916" s="53"/>
      <c r="IMT4916" s="22"/>
      <c r="IMU4916" s="23"/>
      <c r="IMV4916" s="21"/>
      <c r="IMW4916" s="25"/>
      <c r="IMX4916" s="21"/>
      <c r="IMZ4916" s="61"/>
      <c r="INA4916" s="25"/>
      <c r="INB4916" s="25"/>
      <c r="INC4916" s="59"/>
      <c r="IND4916" s="60"/>
      <c r="INE4916" s="26"/>
      <c r="INF4916" s="26"/>
      <c r="ING4916" s="26"/>
      <c r="INH4916" s="21"/>
      <c r="INI4916" s="27"/>
      <c r="INJ4916" s="27"/>
      <c r="INK4916" s="27"/>
      <c r="INL4916" s="25"/>
      <c r="INM4916" s="25"/>
      <c r="INN4916" s="25"/>
      <c r="INO4916" s="28"/>
      <c r="INP4916" s="28"/>
      <c r="INQ4916" s="28"/>
      <c r="INR4916" s="28"/>
      <c r="INS4916" s="28"/>
      <c r="INT4916" s="22"/>
      <c r="INU4916" s="22"/>
      <c r="INV4916" s="22"/>
      <c r="INW4916" s="53"/>
      <c r="INX4916" s="53"/>
      <c r="INY4916" s="22"/>
      <c r="INZ4916" s="23"/>
      <c r="IOA4916" s="21"/>
      <c r="IOB4916" s="25"/>
      <c r="IOC4916" s="21"/>
      <c r="IOE4916" s="61"/>
      <c r="IOF4916" s="25"/>
      <c r="IOG4916" s="25"/>
      <c r="IOH4916" s="59"/>
      <c r="IOI4916" s="60"/>
      <c r="IOJ4916" s="26"/>
      <c r="IOK4916" s="26"/>
      <c r="IOL4916" s="26"/>
      <c r="IOM4916" s="21"/>
      <c r="ION4916" s="27"/>
      <c r="IOO4916" s="27"/>
      <c r="IOP4916" s="27"/>
      <c r="IOQ4916" s="25"/>
      <c r="IOR4916" s="25"/>
      <c r="IOS4916" s="25"/>
      <c r="IOT4916" s="28"/>
      <c r="IOU4916" s="28"/>
      <c r="IOV4916" s="28"/>
      <c r="IOW4916" s="28"/>
      <c r="IOX4916" s="28"/>
      <c r="IOY4916" s="22"/>
      <c r="IOZ4916" s="22"/>
      <c r="IPA4916" s="22"/>
      <c r="IPB4916" s="53"/>
      <c r="IPC4916" s="53"/>
      <c r="IPD4916" s="22"/>
      <c r="IPE4916" s="23"/>
      <c r="IPF4916" s="21"/>
      <c r="IPG4916" s="25"/>
      <c r="IPH4916" s="21"/>
      <c r="IPJ4916" s="61"/>
      <c r="IPK4916" s="25"/>
      <c r="IPL4916" s="25"/>
      <c r="IPM4916" s="59"/>
      <c r="IPN4916" s="60"/>
      <c r="IPO4916" s="26"/>
      <c r="IPP4916" s="26"/>
      <c r="IPQ4916" s="26"/>
      <c r="IPR4916" s="21"/>
      <c r="IPS4916" s="27"/>
      <c r="IPT4916" s="27"/>
      <c r="IPU4916" s="27"/>
      <c r="IPV4916" s="25"/>
      <c r="IPW4916" s="25"/>
      <c r="IPX4916" s="25"/>
      <c r="IPY4916" s="28"/>
      <c r="IPZ4916" s="28"/>
      <c r="IQA4916" s="28"/>
      <c r="IQB4916" s="28"/>
      <c r="IQC4916" s="28"/>
      <c r="IQD4916" s="22"/>
      <c r="IQE4916" s="22"/>
      <c r="IQF4916" s="22"/>
      <c r="IQG4916" s="53"/>
      <c r="IQH4916" s="53"/>
      <c r="IQI4916" s="22"/>
      <c r="IQJ4916" s="23"/>
      <c r="IQK4916" s="21"/>
      <c r="IQL4916" s="25"/>
      <c r="IQM4916" s="21"/>
      <c r="IQO4916" s="61"/>
      <c r="IQP4916" s="25"/>
      <c r="IQQ4916" s="25"/>
      <c r="IQR4916" s="59"/>
      <c r="IQS4916" s="60"/>
      <c r="IQT4916" s="26"/>
      <c r="IQU4916" s="26"/>
      <c r="IQV4916" s="26"/>
      <c r="IQW4916" s="21"/>
      <c r="IQX4916" s="27"/>
      <c r="IQY4916" s="27"/>
      <c r="IQZ4916" s="27"/>
      <c r="IRA4916" s="25"/>
      <c r="IRB4916" s="25"/>
      <c r="IRC4916" s="25"/>
      <c r="IRD4916" s="28"/>
      <c r="IRE4916" s="28"/>
      <c r="IRF4916" s="28"/>
      <c r="IRG4916" s="28"/>
      <c r="IRH4916" s="28"/>
      <c r="IRI4916" s="22"/>
      <c r="IRJ4916" s="22"/>
      <c r="IRK4916" s="22"/>
      <c r="IRL4916" s="53"/>
      <c r="IRM4916" s="53"/>
      <c r="IRN4916" s="22"/>
      <c r="IRO4916" s="23"/>
      <c r="IRP4916" s="21"/>
      <c r="IRQ4916" s="25"/>
      <c r="IRR4916" s="21"/>
      <c r="IRT4916" s="61"/>
      <c r="IRU4916" s="25"/>
      <c r="IRV4916" s="25"/>
      <c r="IRW4916" s="59"/>
      <c r="IRX4916" s="60"/>
      <c r="IRY4916" s="26"/>
      <c r="IRZ4916" s="26"/>
      <c r="ISA4916" s="26"/>
      <c r="ISB4916" s="21"/>
      <c r="ISC4916" s="27"/>
      <c r="ISD4916" s="27"/>
      <c r="ISE4916" s="27"/>
      <c r="ISF4916" s="25"/>
      <c r="ISG4916" s="25"/>
      <c r="ISH4916" s="25"/>
      <c r="ISI4916" s="28"/>
      <c r="ISJ4916" s="28"/>
      <c r="ISK4916" s="28"/>
      <c r="ISL4916" s="28"/>
      <c r="ISM4916" s="28"/>
      <c r="ISN4916" s="22"/>
      <c r="ISO4916" s="22"/>
      <c r="ISP4916" s="22"/>
      <c r="ISQ4916" s="53"/>
      <c r="ISR4916" s="53"/>
      <c r="ISS4916" s="22"/>
      <c r="IST4916" s="23"/>
      <c r="ISU4916" s="21"/>
      <c r="ISV4916" s="25"/>
      <c r="ISW4916" s="21"/>
      <c r="ISY4916" s="61"/>
      <c r="ISZ4916" s="25"/>
      <c r="ITA4916" s="25"/>
      <c r="ITB4916" s="59"/>
      <c r="ITC4916" s="60"/>
      <c r="ITD4916" s="26"/>
      <c r="ITE4916" s="26"/>
      <c r="ITF4916" s="26"/>
      <c r="ITG4916" s="21"/>
      <c r="ITH4916" s="27"/>
      <c r="ITI4916" s="27"/>
      <c r="ITJ4916" s="27"/>
      <c r="ITK4916" s="25"/>
      <c r="ITL4916" s="25"/>
      <c r="ITM4916" s="25"/>
      <c r="ITN4916" s="28"/>
      <c r="ITO4916" s="28"/>
      <c r="ITP4916" s="28"/>
      <c r="ITQ4916" s="28"/>
      <c r="ITR4916" s="28"/>
      <c r="ITS4916" s="22"/>
      <c r="ITT4916" s="22"/>
      <c r="ITU4916" s="22"/>
      <c r="ITV4916" s="53"/>
      <c r="ITW4916" s="53"/>
      <c r="ITX4916" s="22"/>
      <c r="ITY4916" s="23"/>
      <c r="ITZ4916" s="21"/>
      <c r="IUA4916" s="25"/>
      <c r="IUB4916" s="21"/>
      <c r="IUD4916" s="61"/>
      <c r="IUE4916" s="25"/>
      <c r="IUF4916" s="25"/>
      <c r="IUG4916" s="59"/>
      <c r="IUH4916" s="60"/>
      <c r="IUI4916" s="26"/>
      <c r="IUJ4916" s="26"/>
      <c r="IUK4916" s="26"/>
      <c r="IUL4916" s="21"/>
      <c r="IUM4916" s="27"/>
      <c r="IUN4916" s="27"/>
      <c r="IUO4916" s="27"/>
      <c r="IUP4916" s="25"/>
      <c r="IUQ4916" s="25"/>
      <c r="IUR4916" s="25"/>
      <c r="IUS4916" s="28"/>
      <c r="IUT4916" s="28"/>
      <c r="IUU4916" s="28"/>
      <c r="IUV4916" s="28"/>
      <c r="IUW4916" s="28"/>
      <c r="IUX4916" s="22"/>
      <c r="IUY4916" s="22"/>
      <c r="IUZ4916" s="22"/>
      <c r="IVA4916" s="53"/>
      <c r="IVB4916" s="53"/>
      <c r="IVC4916" s="22"/>
      <c r="IVD4916" s="23"/>
      <c r="IVE4916" s="21"/>
      <c r="IVF4916" s="25"/>
      <c r="IVG4916" s="21"/>
      <c r="IVI4916" s="61"/>
      <c r="IVJ4916" s="25"/>
      <c r="IVK4916" s="25"/>
      <c r="IVL4916" s="59"/>
      <c r="IVM4916" s="60"/>
      <c r="IVN4916" s="26"/>
      <c r="IVO4916" s="26"/>
      <c r="IVP4916" s="26"/>
      <c r="IVQ4916" s="21"/>
      <c r="IVR4916" s="27"/>
      <c r="IVS4916" s="27"/>
      <c r="IVT4916" s="27"/>
      <c r="IVU4916" s="25"/>
      <c r="IVV4916" s="25"/>
      <c r="IVW4916" s="25"/>
      <c r="IVX4916" s="28"/>
      <c r="IVY4916" s="28"/>
      <c r="IVZ4916" s="28"/>
      <c r="IWA4916" s="28"/>
      <c r="IWB4916" s="28"/>
      <c r="IWC4916" s="22"/>
      <c r="IWD4916" s="22"/>
      <c r="IWE4916" s="22"/>
      <c r="IWF4916" s="53"/>
      <c r="IWG4916" s="53"/>
      <c r="IWH4916" s="22"/>
      <c r="IWI4916" s="23"/>
      <c r="IWJ4916" s="21"/>
      <c r="IWK4916" s="25"/>
      <c r="IWL4916" s="21"/>
      <c r="IWN4916" s="61"/>
      <c r="IWO4916" s="25"/>
      <c r="IWP4916" s="25"/>
      <c r="IWQ4916" s="59"/>
      <c r="IWR4916" s="60"/>
      <c r="IWS4916" s="26"/>
      <c r="IWT4916" s="26"/>
      <c r="IWU4916" s="26"/>
      <c r="IWV4916" s="21"/>
      <c r="IWW4916" s="27"/>
      <c r="IWX4916" s="27"/>
      <c r="IWY4916" s="27"/>
      <c r="IWZ4916" s="25"/>
      <c r="IXA4916" s="25"/>
      <c r="IXB4916" s="25"/>
      <c r="IXC4916" s="28"/>
      <c r="IXD4916" s="28"/>
      <c r="IXE4916" s="28"/>
      <c r="IXF4916" s="28"/>
      <c r="IXG4916" s="28"/>
      <c r="IXH4916" s="22"/>
      <c r="IXI4916" s="22"/>
      <c r="IXJ4916" s="22"/>
      <c r="IXK4916" s="53"/>
      <c r="IXL4916" s="53"/>
      <c r="IXM4916" s="22"/>
      <c r="IXN4916" s="23"/>
      <c r="IXO4916" s="21"/>
      <c r="IXP4916" s="25"/>
      <c r="IXQ4916" s="21"/>
      <c r="IXS4916" s="61"/>
      <c r="IXT4916" s="25"/>
      <c r="IXU4916" s="25"/>
      <c r="IXV4916" s="59"/>
      <c r="IXW4916" s="60"/>
      <c r="IXX4916" s="26"/>
      <c r="IXY4916" s="26"/>
      <c r="IXZ4916" s="26"/>
      <c r="IYA4916" s="21"/>
      <c r="IYB4916" s="27"/>
      <c r="IYC4916" s="27"/>
      <c r="IYD4916" s="27"/>
      <c r="IYE4916" s="25"/>
      <c r="IYF4916" s="25"/>
      <c r="IYG4916" s="25"/>
      <c r="IYH4916" s="28"/>
      <c r="IYI4916" s="28"/>
      <c r="IYJ4916" s="28"/>
      <c r="IYK4916" s="28"/>
      <c r="IYL4916" s="28"/>
      <c r="IYM4916" s="22"/>
      <c r="IYN4916" s="22"/>
      <c r="IYO4916" s="22"/>
      <c r="IYP4916" s="53"/>
      <c r="IYQ4916" s="53"/>
      <c r="IYR4916" s="22"/>
      <c r="IYS4916" s="23"/>
      <c r="IYT4916" s="21"/>
      <c r="IYU4916" s="25"/>
      <c r="IYV4916" s="21"/>
      <c r="IYX4916" s="61"/>
      <c r="IYY4916" s="25"/>
      <c r="IYZ4916" s="25"/>
      <c r="IZA4916" s="59"/>
      <c r="IZB4916" s="60"/>
      <c r="IZC4916" s="26"/>
      <c r="IZD4916" s="26"/>
      <c r="IZE4916" s="26"/>
      <c r="IZF4916" s="21"/>
      <c r="IZG4916" s="27"/>
      <c r="IZH4916" s="27"/>
      <c r="IZI4916" s="27"/>
      <c r="IZJ4916" s="25"/>
      <c r="IZK4916" s="25"/>
      <c r="IZL4916" s="25"/>
      <c r="IZM4916" s="28"/>
      <c r="IZN4916" s="28"/>
      <c r="IZO4916" s="28"/>
      <c r="IZP4916" s="28"/>
      <c r="IZQ4916" s="28"/>
      <c r="IZR4916" s="22"/>
      <c r="IZS4916" s="22"/>
      <c r="IZT4916" s="22"/>
      <c r="IZU4916" s="53"/>
      <c r="IZV4916" s="53"/>
      <c r="IZW4916" s="22"/>
      <c r="IZX4916" s="23"/>
      <c r="IZY4916" s="21"/>
      <c r="IZZ4916" s="25"/>
      <c r="JAA4916" s="21"/>
      <c r="JAC4916" s="61"/>
      <c r="JAD4916" s="25"/>
      <c r="JAE4916" s="25"/>
      <c r="JAF4916" s="59"/>
      <c r="JAG4916" s="60"/>
      <c r="JAH4916" s="26"/>
      <c r="JAI4916" s="26"/>
      <c r="JAJ4916" s="26"/>
      <c r="JAK4916" s="21"/>
      <c r="JAL4916" s="27"/>
      <c r="JAM4916" s="27"/>
      <c r="JAN4916" s="27"/>
      <c r="JAO4916" s="25"/>
      <c r="JAP4916" s="25"/>
      <c r="JAQ4916" s="25"/>
      <c r="JAR4916" s="28"/>
      <c r="JAS4916" s="28"/>
      <c r="JAT4916" s="28"/>
      <c r="JAU4916" s="28"/>
      <c r="JAV4916" s="28"/>
      <c r="JAW4916" s="22"/>
      <c r="JAX4916" s="22"/>
      <c r="JAY4916" s="22"/>
      <c r="JAZ4916" s="53"/>
      <c r="JBA4916" s="53"/>
      <c r="JBB4916" s="22"/>
      <c r="JBC4916" s="23"/>
      <c r="JBD4916" s="21"/>
      <c r="JBE4916" s="25"/>
      <c r="JBF4916" s="21"/>
      <c r="JBH4916" s="61"/>
      <c r="JBI4916" s="25"/>
      <c r="JBJ4916" s="25"/>
      <c r="JBK4916" s="59"/>
      <c r="JBL4916" s="60"/>
      <c r="JBM4916" s="26"/>
      <c r="JBN4916" s="26"/>
      <c r="JBO4916" s="26"/>
      <c r="JBP4916" s="21"/>
      <c r="JBQ4916" s="27"/>
      <c r="JBR4916" s="27"/>
      <c r="JBS4916" s="27"/>
      <c r="JBT4916" s="25"/>
      <c r="JBU4916" s="25"/>
      <c r="JBV4916" s="25"/>
      <c r="JBW4916" s="28"/>
      <c r="JBX4916" s="28"/>
      <c r="JBY4916" s="28"/>
      <c r="JBZ4916" s="28"/>
      <c r="JCA4916" s="28"/>
      <c r="JCB4916" s="22"/>
      <c r="JCC4916" s="22"/>
      <c r="JCD4916" s="22"/>
      <c r="JCE4916" s="53"/>
      <c r="JCF4916" s="53"/>
      <c r="JCG4916" s="22"/>
      <c r="JCH4916" s="23"/>
      <c r="JCI4916" s="21"/>
      <c r="JCJ4916" s="25"/>
      <c r="JCK4916" s="21"/>
      <c r="JCM4916" s="61"/>
      <c r="JCN4916" s="25"/>
      <c r="JCO4916" s="25"/>
      <c r="JCP4916" s="59"/>
      <c r="JCQ4916" s="60"/>
      <c r="JCR4916" s="26"/>
      <c r="JCS4916" s="26"/>
      <c r="JCT4916" s="26"/>
      <c r="JCU4916" s="21"/>
      <c r="JCV4916" s="27"/>
      <c r="JCW4916" s="27"/>
      <c r="JCX4916" s="27"/>
      <c r="JCY4916" s="25"/>
      <c r="JCZ4916" s="25"/>
      <c r="JDA4916" s="25"/>
      <c r="JDB4916" s="28"/>
      <c r="JDC4916" s="28"/>
      <c r="JDD4916" s="28"/>
      <c r="JDE4916" s="28"/>
      <c r="JDF4916" s="28"/>
      <c r="JDG4916" s="22"/>
      <c r="JDH4916" s="22"/>
      <c r="JDI4916" s="22"/>
      <c r="JDJ4916" s="53"/>
      <c r="JDK4916" s="53"/>
      <c r="JDL4916" s="22"/>
      <c r="JDM4916" s="23"/>
      <c r="JDN4916" s="21"/>
      <c r="JDO4916" s="25"/>
      <c r="JDP4916" s="21"/>
      <c r="JDR4916" s="61"/>
      <c r="JDS4916" s="25"/>
      <c r="JDT4916" s="25"/>
      <c r="JDU4916" s="59"/>
      <c r="JDV4916" s="60"/>
      <c r="JDW4916" s="26"/>
      <c r="JDX4916" s="26"/>
      <c r="JDY4916" s="26"/>
      <c r="JDZ4916" s="21"/>
      <c r="JEA4916" s="27"/>
      <c r="JEB4916" s="27"/>
      <c r="JEC4916" s="27"/>
      <c r="JED4916" s="25"/>
      <c r="JEE4916" s="25"/>
      <c r="JEF4916" s="25"/>
      <c r="JEG4916" s="28"/>
      <c r="JEH4916" s="28"/>
      <c r="JEI4916" s="28"/>
      <c r="JEJ4916" s="28"/>
      <c r="JEK4916" s="28"/>
      <c r="JEL4916" s="22"/>
      <c r="JEM4916" s="22"/>
      <c r="JEN4916" s="22"/>
      <c r="JEO4916" s="53"/>
      <c r="JEP4916" s="53"/>
      <c r="JEQ4916" s="22"/>
      <c r="JER4916" s="23"/>
      <c r="JES4916" s="21"/>
      <c r="JET4916" s="25"/>
      <c r="JEU4916" s="21"/>
      <c r="JEW4916" s="61"/>
      <c r="JEX4916" s="25"/>
      <c r="JEY4916" s="25"/>
      <c r="JEZ4916" s="59"/>
      <c r="JFA4916" s="60"/>
      <c r="JFB4916" s="26"/>
      <c r="JFC4916" s="26"/>
      <c r="JFD4916" s="26"/>
      <c r="JFE4916" s="21"/>
      <c r="JFF4916" s="27"/>
      <c r="JFG4916" s="27"/>
      <c r="JFH4916" s="27"/>
      <c r="JFI4916" s="25"/>
      <c r="JFJ4916" s="25"/>
      <c r="JFK4916" s="25"/>
      <c r="JFL4916" s="28"/>
      <c r="JFM4916" s="28"/>
      <c r="JFN4916" s="28"/>
      <c r="JFO4916" s="28"/>
      <c r="JFP4916" s="28"/>
      <c r="JFQ4916" s="22"/>
      <c r="JFR4916" s="22"/>
      <c r="JFS4916" s="22"/>
      <c r="JFT4916" s="53"/>
      <c r="JFU4916" s="53"/>
      <c r="JFV4916" s="22"/>
      <c r="JFW4916" s="23"/>
      <c r="JFX4916" s="21"/>
      <c r="JFY4916" s="25"/>
      <c r="JFZ4916" s="21"/>
      <c r="JGB4916" s="61"/>
      <c r="JGC4916" s="25"/>
      <c r="JGD4916" s="25"/>
      <c r="JGE4916" s="59"/>
      <c r="JGF4916" s="60"/>
      <c r="JGG4916" s="26"/>
      <c r="JGH4916" s="26"/>
      <c r="JGI4916" s="26"/>
      <c r="JGJ4916" s="21"/>
      <c r="JGK4916" s="27"/>
      <c r="JGL4916" s="27"/>
      <c r="JGM4916" s="27"/>
      <c r="JGN4916" s="25"/>
      <c r="JGO4916" s="25"/>
      <c r="JGP4916" s="25"/>
      <c r="JGQ4916" s="28"/>
      <c r="JGR4916" s="28"/>
      <c r="JGS4916" s="28"/>
      <c r="JGT4916" s="28"/>
      <c r="JGU4916" s="28"/>
      <c r="JGV4916" s="22"/>
      <c r="JGW4916" s="22"/>
      <c r="JGX4916" s="22"/>
      <c r="JGY4916" s="53"/>
      <c r="JGZ4916" s="53"/>
      <c r="JHA4916" s="22"/>
      <c r="JHB4916" s="23"/>
      <c r="JHC4916" s="21"/>
      <c r="JHD4916" s="25"/>
      <c r="JHE4916" s="21"/>
      <c r="JHG4916" s="61"/>
      <c r="JHH4916" s="25"/>
      <c r="JHI4916" s="25"/>
      <c r="JHJ4916" s="59"/>
      <c r="JHK4916" s="60"/>
      <c r="JHL4916" s="26"/>
      <c r="JHM4916" s="26"/>
      <c r="JHN4916" s="26"/>
      <c r="JHO4916" s="21"/>
      <c r="JHP4916" s="27"/>
      <c r="JHQ4916" s="27"/>
      <c r="JHR4916" s="27"/>
      <c r="JHS4916" s="25"/>
      <c r="JHT4916" s="25"/>
      <c r="JHU4916" s="25"/>
      <c r="JHV4916" s="28"/>
      <c r="JHW4916" s="28"/>
      <c r="JHX4916" s="28"/>
      <c r="JHY4916" s="28"/>
      <c r="JHZ4916" s="28"/>
      <c r="JIA4916" s="22"/>
      <c r="JIB4916" s="22"/>
      <c r="JIC4916" s="22"/>
      <c r="JID4916" s="53"/>
      <c r="JIE4916" s="53"/>
      <c r="JIF4916" s="22"/>
      <c r="JIG4916" s="23"/>
      <c r="JIH4916" s="21"/>
      <c r="JII4916" s="25"/>
      <c r="JIJ4916" s="21"/>
      <c r="JIL4916" s="61"/>
      <c r="JIM4916" s="25"/>
      <c r="JIN4916" s="25"/>
      <c r="JIO4916" s="59"/>
      <c r="JIP4916" s="60"/>
      <c r="JIQ4916" s="26"/>
      <c r="JIR4916" s="26"/>
      <c r="JIS4916" s="26"/>
      <c r="JIT4916" s="21"/>
      <c r="JIU4916" s="27"/>
      <c r="JIV4916" s="27"/>
      <c r="JIW4916" s="27"/>
      <c r="JIX4916" s="25"/>
      <c r="JIY4916" s="25"/>
      <c r="JIZ4916" s="25"/>
      <c r="JJA4916" s="28"/>
      <c r="JJB4916" s="28"/>
      <c r="JJC4916" s="28"/>
      <c r="JJD4916" s="28"/>
      <c r="JJE4916" s="28"/>
      <c r="JJF4916" s="22"/>
      <c r="JJG4916" s="22"/>
      <c r="JJH4916" s="22"/>
      <c r="JJI4916" s="53"/>
      <c r="JJJ4916" s="53"/>
      <c r="JJK4916" s="22"/>
      <c r="JJL4916" s="23"/>
      <c r="JJM4916" s="21"/>
      <c r="JJN4916" s="25"/>
      <c r="JJO4916" s="21"/>
      <c r="JJQ4916" s="61"/>
      <c r="JJR4916" s="25"/>
      <c r="JJS4916" s="25"/>
      <c r="JJT4916" s="59"/>
      <c r="JJU4916" s="60"/>
      <c r="JJV4916" s="26"/>
      <c r="JJW4916" s="26"/>
      <c r="JJX4916" s="26"/>
      <c r="JJY4916" s="21"/>
      <c r="JJZ4916" s="27"/>
      <c r="JKA4916" s="27"/>
      <c r="JKB4916" s="27"/>
      <c r="JKC4916" s="25"/>
      <c r="JKD4916" s="25"/>
      <c r="JKE4916" s="25"/>
      <c r="JKF4916" s="28"/>
      <c r="JKG4916" s="28"/>
      <c r="JKH4916" s="28"/>
      <c r="JKI4916" s="28"/>
      <c r="JKJ4916" s="28"/>
      <c r="JKK4916" s="22"/>
      <c r="JKL4916" s="22"/>
      <c r="JKM4916" s="22"/>
      <c r="JKN4916" s="53"/>
      <c r="JKO4916" s="53"/>
      <c r="JKP4916" s="22"/>
      <c r="JKQ4916" s="23"/>
      <c r="JKR4916" s="21"/>
      <c r="JKS4916" s="25"/>
      <c r="JKT4916" s="21"/>
      <c r="JKV4916" s="61"/>
      <c r="JKW4916" s="25"/>
      <c r="JKX4916" s="25"/>
      <c r="JKY4916" s="59"/>
      <c r="JKZ4916" s="60"/>
      <c r="JLA4916" s="26"/>
      <c r="JLB4916" s="26"/>
      <c r="JLC4916" s="26"/>
      <c r="JLD4916" s="21"/>
      <c r="JLE4916" s="27"/>
      <c r="JLF4916" s="27"/>
      <c r="JLG4916" s="27"/>
      <c r="JLH4916" s="25"/>
      <c r="JLI4916" s="25"/>
      <c r="JLJ4916" s="25"/>
      <c r="JLK4916" s="28"/>
      <c r="JLL4916" s="28"/>
      <c r="JLM4916" s="28"/>
      <c r="JLN4916" s="28"/>
      <c r="JLO4916" s="28"/>
      <c r="JLP4916" s="22"/>
      <c r="JLQ4916" s="22"/>
      <c r="JLR4916" s="22"/>
      <c r="JLS4916" s="53"/>
      <c r="JLT4916" s="53"/>
      <c r="JLU4916" s="22"/>
      <c r="JLV4916" s="23"/>
      <c r="JLW4916" s="21"/>
      <c r="JLX4916" s="25"/>
      <c r="JLY4916" s="21"/>
      <c r="JMA4916" s="61"/>
      <c r="JMB4916" s="25"/>
      <c r="JMC4916" s="25"/>
      <c r="JMD4916" s="59"/>
      <c r="JME4916" s="60"/>
      <c r="JMF4916" s="26"/>
      <c r="JMG4916" s="26"/>
      <c r="JMH4916" s="26"/>
      <c r="JMI4916" s="21"/>
      <c r="JMJ4916" s="27"/>
      <c r="JMK4916" s="27"/>
      <c r="JML4916" s="27"/>
      <c r="JMM4916" s="25"/>
      <c r="JMN4916" s="25"/>
      <c r="JMO4916" s="25"/>
      <c r="JMP4916" s="28"/>
      <c r="JMQ4916" s="28"/>
      <c r="JMR4916" s="28"/>
      <c r="JMS4916" s="28"/>
      <c r="JMT4916" s="28"/>
      <c r="JMU4916" s="22"/>
      <c r="JMV4916" s="22"/>
      <c r="JMW4916" s="22"/>
      <c r="JMX4916" s="53"/>
      <c r="JMY4916" s="53"/>
      <c r="JMZ4916" s="22"/>
      <c r="JNA4916" s="23"/>
      <c r="JNB4916" s="21"/>
      <c r="JNC4916" s="25"/>
      <c r="JND4916" s="21"/>
      <c r="JNF4916" s="61"/>
      <c r="JNG4916" s="25"/>
      <c r="JNH4916" s="25"/>
      <c r="JNI4916" s="59"/>
      <c r="JNJ4916" s="60"/>
      <c r="JNK4916" s="26"/>
      <c r="JNL4916" s="26"/>
      <c r="JNM4916" s="26"/>
      <c r="JNN4916" s="21"/>
      <c r="JNO4916" s="27"/>
      <c r="JNP4916" s="27"/>
      <c r="JNQ4916" s="27"/>
      <c r="JNR4916" s="25"/>
      <c r="JNS4916" s="25"/>
      <c r="JNT4916" s="25"/>
      <c r="JNU4916" s="28"/>
      <c r="JNV4916" s="28"/>
      <c r="JNW4916" s="28"/>
      <c r="JNX4916" s="28"/>
      <c r="JNY4916" s="28"/>
      <c r="JNZ4916" s="22"/>
      <c r="JOA4916" s="22"/>
      <c r="JOB4916" s="22"/>
      <c r="JOC4916" s="53"/>
      <c r="JOD4916" s="53"/>
      <c r="JOE4916" s="22"/>
      <c r="JOF4916" s="23"/>
      <c r="JOG4916" s="21"/>
      <c r="JOH4916" s="25"/>
      <c r="JOI4916" s="21"/>
      <c r="JOK4916" s="61"/>
      <c r="JOL4916" s="25"/>
      <c r="JOM4916" s="25"/>
      <c r="JON4916" s="59"/>
      <c r="JOO4916" s="60"/>
      <c r="JOP4916" s="26"/>
      <c r="JOQ4916" s="26"/>
      <c r="JOR4916" s="26"/>
      <c r="JOS4916" s="21"/>
      <c r="JOT4916" s="27"/>
      <c r="JOU4916" s="27"/>
      <c r="JOV4916" s="27"/>
      <c r="JOW4916" s="25"/>
      <c r="JOX4916" s="25"/>
      <c r="JOY4916" s="25"/>
      <c r="JOZ4916" s="28"/>
      <c r="JPA4916" s="28"/>
      <c r="JPB4916" s="28"/>
      <c r="JPC4916" s="28"/>
      <c r="JPD4916" s="28"/>
      <c r="JPE4916" s="22"/>
      <c r="JPF4916" s="22"/>
      <c r="JPG4916" s="22"/>
      <c r="JPH4916" s="53"/>
      <c r="JPI4916" s="53"/>
      <c r="JPJ4916" s="22"/>
      <c r="JPK4916" s="23"/>
      <c r="JPL4916" s="21"/>
      <c r="JPM4916" s="25"/>
      <c r="JPN4916" s="21"/>
      <c r="JPP4916" s="61"/>
      <c r="JPQ4916" s="25"/>
      <c r="JPR4916" s="25"/>
      <c r="JPS4916" s="59"/>
      <c r="JPT4916" s="60"/>
      <c r="JPU4916" s="26"/>
      <c r="JPV4916" s="26"/>
      <c r="JPW4916" s="26"/>
      <c r="JPX4916" s="21"/>
      <c r="JPY4916" s="27"/>
      <c r="JPZ4916" s="27"/>
      <c r="JQA4916" s="27"/>
      <c r="JQB4916" s="25"/>
      <c r="JQC4916" s="25"/>
      <c r="JQD4916" s="25"/>
      <c r="JQE4916" s="28"/>
      <c r="JQF4916" s="28"/>
      <c r="JQG4916" s="28"/>
      <c r="JQH4916" s="28"/>
      <c r="JQI4916" s="28"/>
      <c r="JQJ4916" s="22"/>
      <c r="JQK4916" s="22"/>
      <c r="JQL4916" s="22"/>
      <c r="JQM4916" s="53"/>
      <c r="JQN4916" s="53"/>
      <c r="JQO4916" s="22"/>
      <c r="JQP4916" s="23"/>
      <c r="JQQ4916" s="21"/>
      <c r="JQR4916" s="25"/>
      <c r="JQS4916" s="21"/>
      <c r="JQU4916" s="61"/>
      <c r="JQV4916" s="25"/>
      <c r="JQW4916" s="25"/>
      <c r="JQX4916" s="59"/>
      <c r="JQY4916" s="60"/>
      <c r="JQZ4916" s="26"/>
      <c r="JRA4916" s="26"/>
      <c r="JRB4916" s="26"/>
      <c r="JRC4916" s="21"/>
      <c r="JRD4916" s="27"/>
      <c r="JRE4916" s="27"/>
      <c r="JRF4916" s="27"/>
      <c r="JRG4916" s="25"/>
      <c r="JRH4916" s="25"/>
      <c r="JRI4916" s="25"/>
      <c r="JRJ4916" s="28"/>
      <c r="JRK4916" s="28"/>
      <c r="JRL4916" s="28"/>
      <c r="JRM4916" s="28"/>
      <c r="JRN4916" s="28"/>
      <c r="JRO4916" s="22"/>
      <c r="JRP4916" s="22"/>
      <c r="JRQ4916" s="22"/>
      <c r="JRR4916" s="53"/>
      <c r="JRS4916" s="53"/>
      <c r="JRT4916" s="22"/>
      <c r="JRU4916" s="23"/>
      <c r="JRV4916" s="21"/>
      <c r="JRW4916" s="25"/>
      <c r="JRX4916" s="21"/>
      <c r="JRZ4916" s="61"/>
      <c r="JSA4916" s="25"/>
      <c r="JSB4916" s="25"/>
      <c r="JSC4916" s="59"/>
      <c r="JSD4916" s="60"/>
      <c r="JSE4916" s="26"/>
      <c r="JSF4916" s="26"/>
      <c r="JSG4916" s="26"/>
      <c r="JSH4916" s="21"/>
      <c r="JSI4916" s="27"/>
      <c r="JSJ4916" s="27"/>
      <c r="JSK4916" s="27"/>
      <c r="JSL4916" s="25"/>
      <c r="JSM4916" s="25"/>
      <c r="JSN4916" s="25"/>
      <c r="JSO4916" s="28"/>
      <c r="JSP4916" s="28"/>
      <c r="JSQ4916" s="28"/>
      <c r="JSR4916" s="28"/>
      <c r="JSS4916" s="28"/>
      <c r="JST4916" s="22"/>
      <c r="JSU4916" s="22"/>
      <c r="JSV4916" s="22"/>
      <c r="JSW4916" s="53"/>
      <c r="JSX4916" s="53"/>
      <c r="JSY4916" s="22"/>
      <c r="JSZ4916" s="23"/>
      <c r="JTA4916" s="21"/>
      <c r="JTB4916" s="25"/>
      <c r="JTC4916" s="21"/>
      <c r="JTE4916" s="61"/>
      <c r="JTF4916" s="25"/>
      <c r="JTG4916" s="25"/>
      <c r="JTH4916" s="59"/>
      <c r="JTI4916" s="60"/>
      <c r="JTJ4916" s="26"/>
      <c r="JTK4916" s="26"/>
      <c r="JTL4916" s="26"/>
      <c r="JTM4916" s="21"/>
      <c r="JTN4916" s="27"/>
      <c r="JTO4916" s="27"/>
      <c r="JTP4916" s="27"/>
      <c r="JTQ4916" s="25"/>
      <c r="JTR4916" s="25"/>
      <c r="JTS4916" s="25"/>
      <c r="JTT4916" s="28"/>
      <c r="JTU4916" s="28"/>
      <c r="JTV4916" s="28"/>
      <c r="JTW4916" s="28"/>
      <c r="JTX4916" s="28"/>
      <c r="JTY4916" s="22"/>
      <c r="JTZ4916" s="22"/>
      <c r="JUA4916" s="22"/>
      <c r="JUB4916" s="53"/>
      <c r="JUC4916" s="53"/>
      <c r="JUD4916" s="22"/>
      <c r="JUE4916" s="23"/>
      <c r="JUF4916" s="21"/>
      <c r="JUG4916" s="25"/>
      <c r="JUH4916" s="21"/>
      <c r="JUJ4916" s="61"/>
      <c r="JUK4916" s="25"/>
      <c r="JUL4916" s="25"/>
      <c r="JUM4916" s="59"/>
      <c r="JUN4916" s="60"/>
      <c r="JUO4916" s="26"/>
      <c r="JUP4916" s="26"/>
      <c r="JUQ4916" s="26"/>
      <c r="JUR4916" s="21"/>
      <c r="JUS4916" s="27"/>
      <c r="JUT4916" s="27"/>
      <c r="JUU4916" s="27"/>
      <c r="JUV4916" s="25"/>
      <c r="JUW4916" s="25"/>
      <c r="JUX4916" s="25"/>
      <c r="JUY4916" s="28"/>
      <c r="JUZ4916" s="28"/>
      <c r="JVA4916" s="28"/>
      <c r="JVB4916" s="28"/>
      <c r="JVC4916" s="28"/>
      <c r="JVD4916" s="22"/>
      <c r="JVE4916" s="22"/>
      <c r="JVF4916" s="22"/>
      <c r="JVG4916" s="53"/>
      <c r="JVH4916" s="53"/>
      <c r="JVI4916" s="22"/>
      <c r="JVJ4916" s="23"/>
      <c r="JVK4916" s="21"/>
      <c r="JVL4916" s="25"/>
      <c r="JVM4916" s="21"/>
      <c r="JVO4916" s="61"/>
      <c r="JVP4916" s="25"/>
      <c r="JVQ4916" s="25"/>
      <c r="JVR4916" s="59"/>
      <c r="JVS4916" s="60"/>
      <c r="JVT4916" s="26"/>
      <c r="JVU4916" s="26"/>
      <c r="JVV4916" s="26"/>
      <c r="JVW4916" s="21"/>
      <c r="JVX4916" s="27"/>
      <c r="JVY4916" s="27"/>
      <c r="JVZ4916" s="27"/>
      <c r="JWA4916" s="25"/>
      <c r="JWB4916" s="25"/>
      <c r="JWC4916" s="25"/>
      <c r="JWD4916" s="28"/>
      <c r="JWE4916" s="28"/>
      <c r="JWF4916" s="28"/>
      <c r="JWG4916" s="28"/>
      <c r="JWH4916" s="28"/>
      <c r="JWI4916" s="22"/>
      <c r="JWJ4916" s="22"/>
      <c r="JWK4916" s="22"/>
      <c r="JWL4916" s="53"/>
      <c r="JWM4916" s="53"/>
      <c r="JWN4916" s="22"/>
      <c r="JWO4916" s="23"/>
      <c r="JWP4916" s="21"/>
      <c r="JWQ4916" s="25"/>
      <c r="JWR4916" s="21"/>
      <c r="JWT4916" s="61"/>
      <c r="JWU4916" s="25"/>
      <c r="JWV4916" s="25"/>
      <c r="JWW4916" s="59"/>
      <c r="JWX4916" s="60"/>
      <c r="JWY4916" s="26"/>
      <c r="JWZ4916" s="26"/>
      <c r="JXA4916" s="26"/>
      <c r="JXB4916" s="21"/>
      <c r="JXC4916" s="27"/>
      <c r="JXD4916" s="27"/>
      <c r="JXE4916" s="27"/>
      <c r="JXF4916" s="25"/>
      <c r="JXG4916" s="25"/>
      <c r="JXH4916" s="25"/>
      <c r="JXI4916" s="28"/>
      <c r="JXJ4916" s="28"/>
      <c r="JXK4916" s="28"/>
      <c r="JXL4916" s="28"/>
      <c r="JXM4916" s="28"/>
      <c r="JXN4916" s="22"/>
      <c r="JXO4916" s="22"/>
      <c r="JXP4916" s="22"/>
      <c r="JXQ4916" s="53"/>
      <c r="JXR4916" s="53"/>
      <c r="JXS4916" s="22"/>
      <c r="JXT4916" s="23"/>
      <c r="JXU4916" s="21"/>
      <c r="JXV4916" s="25"/>
      <c r="JXW4916" s="21"/>
      <c r="JXY4916" s="61"/>
      <c r="JXZ4916" s="25"/>
      <c r="JYA4916" s="25"/>
      <c r="JYB4916" s="59"/>
      <c r="JYC4916" s="60"/>
      <c r="JYD4916" s="26"/>
      <c r="JYE4916" s="26"/>
      <c r="JYF4916" s="26"/>
      <c r="JYG4916" s="21"/>
      <c r="JYH4916" s="27"/>
      <c r="JYI4916" s="27"/>
      <c r="JYJ4916" s="27"/>
      <c r="JYK4916" s="25"/>
      <c r="JYL4916" s="25"/>
      <c r="JYM4916" s="25"/>
      <c r="JYN4916" s="28"/>
      <c r="JYO4916" s="28"/>
      <c r="JYP4916" s="28"/>
      <c r="JYQ4916" s="28"/>
      <c r="JYR4916" s="28"/>
      <c r="JYS4916" s="22"/>
      <c r="JYT4916" s="22"/>
      <c r="JYU4916" s="22"/>
      <c r="JYV4916" s="53"/>
      <c r="JYW4916" s="53"/>
      <c r="JYX4916" s="22"/>
      <c r="JYY4916" s="23"/>
      <c r="JYZ4916" s="21"/>
      <c r="JZA4916" s="25"/>
      <c r="JZB4916" s="21"/>
      <c r="JZD4916" s="61"/>
      <c r="JZE4916" s="25"/>
      <c r="JZF4916" s="25"/>
      <c r="JZG4916" s="59"/>
      <c r="JZH4916" s="60"/>
      <c r="JZI4916" s="26"/>
      <c r="JZJ4916" s="26"/>
      <c r="JZK4916" s="26"/>
      <c r="JZL4916" s="21"/>
      <c r="JZM4916" s="27"/>
      <c r="JZN4916" s="27"/>
      <c r="JZO4916" s="27"/>
      <c r="JZP4916" s="25"/>
      <c r="JZQ4916" s="25"/>
      <c r="JZR4916" s="25"/>
      <c r="JZS4916" s="28"/>
      <c r="JZT4916" s="28"/>
      <c r="JZU4916" s="28"/>
      <c r="JZV4916" s="28"/>
      <c r="JZW4916" s="28"/>
      <c r="JZX4916" s="22"/>
      <c r="JZY4916" s="22"/>
      <c r="JZZ4916" s="22"/>
      <c r="KAA4916" s="53"/>
      <c r="KAB4916" s="53"/>
      <c r="KAC4916" s="22"/>
      <c r="KAD4916" s="23"/>
      <c r="KAE4916" s="21"/>
      <c r="KAF4916" s="25"/>
      <c r="KAG4916" s="21"/>
      <c r="KAI4916" s="61"/>
      <c r="KAJ4916" s="25"/>
      <c r="KAK4916" s="25"/>
      <c r="KAL4916" s="59"/>
      <c r="KAM4916" s="60"/>
      <c r="KAN4916" s="26"/>
      <c r="KAO4916" s="26"/>
      <c r="KAP4916" s="26"/>
      <c r="KAQ4916" s="21"/>
      <c r="KAR4916" s="27"/>
      <c r="KAS4916" s="27"/>
      <c r="KAT4916" s="27"/>
      <c r="KAU4916" s="25"/>
      <c r="KAV4916" s="25"/>
      <c r="KAW4916" s="25"/>
      <c r="KAX4916" s="28"/>
      <c r="KAY4916" s="28"/>
      <c r="KAZ4916" s="28"/>
      <c r="KBA4916" s="28"/>
      <c r="KBB4916" s="28"/>
      <c r="KBC4916" s="22"/>
      <c r="KBD4916" s="22"/>
      <c r="KBE4916" s="22"/>
      <c r="KBF4916" s="53"/>
      <c r="KBG4916" s="53"/>
      <c r="KBH4916" s="22"/>
      <c r="KBI4916" s="23"/>
      <c r="KBJ4916" s="21"/>
      <c r="KBK4916" s="25"/>
      <c r="KBL4916" s="21"/>
      <c r="KBN4916" s="61"/>
      <c r="KBO4916" s="25"/>
      <c r="KBP4916" s="25"/>
      <c r="KBQ4916" s="59"/>
      <c r="KBR4916" s="60"/>
      <c r="KBS4916" s="26"/>
      <c r="KBT4916" s="26"/>
      <c r="KBU4916" s="26"/>
      <c r="KBV4916" s="21"/>
      <c r="KBW4916" s="27"/>
      <c r="KBX4916" s="27"/>
      <c r="KBY4916" s="27"/>
      <c r="KBZ4916" s="25"/>
      <c r="KCA4916" s="25"/>
      <c r="KCB4916" s="25"/>
      <c r="KCC4916" s="28"/>
      <c r="KCD4916" s="28"/>
      <c r="KCE4916" s="28"/>
      <c r="KCF4916" s="28"/>
      <c r="KCG4916" s="28"/>
      <c r="KCH4916" s="22"/>
      <c r="KCI4916" s="22"/>
      <c r="KCJ4916" s="22"/>
      <c r="KCK4916" s="53"/>
      <c r="KCL4916" s="53"/>
      <c r="KCM4916" s="22"/>
      <c r="KCN4916" s="23"/>
      <c r="KCO4916" s="21"/>
      <c r="KCP4916" s="25"/>
      <c r="KCQ4916" s="21"/>
      <c r="KCS4916" s="61"/>
      <c r="KCT4916" s="25"/>
      <c r="KCU4916" s="25"/>
      <c r="KCV4916" s="59"/>
      <c r="KCW4916" s="60"/>
      <c r="KCX4916" s="26"/>
      <c r="KCY4916" s="26"/>
      <c r="KCZ4916" s="26"/>
      <c r="KDA4916" s="21"/>
      <c r="KDB4916" s="27"/>
      <c r="KDC4916" s="27"/>
      <c r="KDD4916" s="27"/>
      <c r="KDE4916" s="25"/>
      <c r="KDF4916" s="25"/>
      <c r="KDG4916" s="25"/>
      <c r="KDH4916" s="28"/>
      <c r="KDI4916" s="28"/>
      <c r="KDJ4916" s="28"/>
      <c r="KDK4916" s="28"/>
      <c r="KDL4916" s="28"/>
      <c r="KDM4916" s="22"/>
      <c r="KDN4916" s="22"/>
      <c r="KDO4916" s="22"/>
      <c r="KDP4916" s="53"/>
      <c r="KDQ4916" s="53"/>
      <c r="KDR4916" s="22"/>
      <c r="KDS4916" s="23"/>
      <c r="KDT4916" s="21"/>
      <c r="KDU4916" s="25"/>
      <c r="KDV4916" s="21"/>
      <c r="KDX4916" s="61"/>
      <c r="KDY4916" s="25"/>
      <c r="KDZ4916" s="25"/>
      <c r="KEA4916" s="59"/>
      <c r="KEB4916" s="60"/>
      <c r="KEC4916" s="26"/>
      <c r="KED4916" s="26"/>
      <c r="KEE4916" s="26"/>
      <c r="KEF4916" s="21"/>
      <c r="KEG4916" s="27"/>
      <c r="KEH4916" s="27"/>
      <c r="KEI4916" s="27"/>
      <c r="KEJ4916" s="25"/>
      <c r="KEK4916" s="25"/>
      <c r="KEL4916" s="25"/>
      <c r="KEM4916" s="28"/>
      <c r="KEN4916" s="28"/>
      <c r="KEO4916" s="28"/>
      <c r="KEP4916" s="28"/>
      <c r="KEQ4916" s="28"/>
      <c r="KER4916" s="22"/>
      <c r="KES4916" s="22"/>
      <c r="KET4916" s="22"/>
      <c r="KEU4916" s="53"/>
      <c r="KEV4916" s="53"/>
      <c r="KEW4916" s="22"/>
      <c r="KEX4916" s="23"/>
      <c r="KEY4916" s="21"/>
      <c r="KEZ4916" s="25"/>
      <c r="KFA4916" s="21"/>
      <c r="KFC4916" s="61"/>
      <c r="KFD4916" s="25"/>
      <c r="KFE4916" s="25"/>
      <c r="KFF4916" s="59"/>
      <c r="KFG4916" s="60"/>
      <c r="KFH4916" s="26"/>
      <c r="KFI4916" s="26"/>
      <c r="KFJ4916" s="26"/>
      <c r="KFK4916" s="21"/>
      <c r="KFL4916" s="27"/>
      <c r="KFM4916" s="27"/>
      <c r="KFN4916" s="27"/>
      <c r="KFO4916" s="25"/>
      <c r="KFP4916" s="25"/>
      <c r="KFQ4916" s="25"/>
      <c r="KFR4916" s="28"/>
      <c r="KFS4916" s="28"/>
      <c r="KFT4916" s="28"/>
      <c r="KFU4916" s="28"/>
      <c r="KFV4916" s="28"/>
      <c r="KFW4916" s="22"/>
      <c r="KFX4916" s="22"/>
      <c r="KFY4916" s="22"/>
      <c r="KFZ4916" s="53"/>
      <c r="KGA4916" s="53"/>
      <c r="KGB4916" s="22"/>
      <c r="KGC4916" s="23"/>
      <c r="KGD4916" s="21"/>
      <c r="KGE4916" s="25"/>
      <c r="KGF4916" s="21"/>
      <c r="KGH4916" s="61"/>
      <c r="KGI4916" s="25"/>
      <c r="KGJ4916" s="25"/>
      <c r="KGK4916" s="59"/>
      <c r="KGL4916" s="60"/>
      <c r="KGM4916" s="26"/>
      <c r="KGN4916" s="26"/>
      <c r="KGO4916" s="26"/>
      <c r="KGP4916" s="21"/>
      <c r="KGQ4916" s="27"/>
      <c r="KGR4916" s="27"/>
      <c r="KGS4916" s="27"/>
      <c r="KGT4916" s="25"/>
      <c r="KGU4916" s="25"/>
      <c r="KGV4916" s="25"/>
      <c r="KGW4916" s="28"/>
      <c r="KGX4916" s="28"/>
      <c r="KGY4916" s="28"/>
      <c r="KGZ4916" s="28"/>
      <c r="KHA4916" s="28"/>
      <c r="KHB4916" s="22"/>
      <c r="KHC4916" s="22"/>
      <c r="KHD4916" s="22"/>
      <c r="KHE4916" s="53"/>
      <c r="KHF4916" s="53"/>
      <c r="KHG4916" s="22"/>
      <c r="KHH4916" s="23"/>
      <c r="KHI4916" s="21"/>
      <c r="KHJ4916" s="25"/>
      <c r="KHK4916" s="21"/>
      <c r="KHM4916" s="61"/>
      <c r="KHN4916" s="25"/>
      <c r="KHO4916" s="25"/>
      <c r="KHP4916" s="59"/>
      <c r="KHQ4916" s="60"/>
      <c r="KHR4916" s="26"/>
      <c r="KHS4916" s="26"/>
      <c r="KHT4916" s="26"/>
      <c r="KHU4916" s="21"/>
      <c r="KHV4916" s="27"/>
      <c r="KHW4916" s="27"/>
      <c r="KHX4916" s="27"/>
      <c r="KHY4916" s="25"/>
      <c r="KHZ4916" s="25"/>
      <c r="KIA4916" s="25"/>
      <c r="KIB4916" s="28"/>
      <c r="KIC4916" s="28"/>
      <c r="KID4916" s="28"/>
      <c r="KIE4916" s="28"/>
      <c r="KIF4916" s="28"/>
      <c r="KIG4916" s="22"/>
      <c r="KIH4916" s="22"/>
      <c r="KII4916" s="22"/>
      <c r="KIJ4916" s="53"/>
      <c r="KIK4916" s="53"/>
      <c r="KIL4916" s="22"/>
      <c r="KIM4916" s="23"/>
      <c r="KIN4916" s="21"/>
      <c r="KIO4916" s="25"/>
      <c r="KIP4916" s="21"/>
      <c r="KIR4916" s="61"/>
      <c r="KIS4916" s="25"/>
      <c r="KIT4916" s="25"/>
      <c r="KIU4916" s="59"/>
      <c r="KIV4916" s="60"/>
      <c r="KIW4916" s="26"/>
      <c r="KIX4916" s="26"/>
      <c r="KIY4916" s="26"/>
      <c r="KIZ4916" s="21"/>
      <c r="KJA4916" s="27"/>
      <c r="KJB4916" s="27"/>
      <c r="KJC4916" s="27"/>
      <c r="KJD4916" s="25"/>
      <c r="KJE4916" s="25"/>
      <c r="KJF4916" s="25"/>
      <c r="KJG4916" s="28"/>
      <c r="KJH4916" s="28"/>
      <c r="KJI4916" s="28"/>
      <c r="KJJ4916" s="28"/>
      <c r="KJK4916" s="28"/>
      <c r="KJL4916" s="22"/>
      <c r="KJM4916" s="22"/>
      <c r="KJN4916" s="22"/>
      <c r="KJO4916" s="53"/>
      <c r="KJP4916" s="53"/>
      <c r="KJQ4916" s="22"/>
      <c r="KJR4916" s="23"/>
      <c r="KJS4916" s="21"/>
      <c r="KJT4916" s="25"/>
      <c r="KJU4916" s="21"/>
      <c r="KJW4916" s="61"/>
      <c r="KJX4916" s="25"/>
      <c r="KJY4916" s="25"/>
      <c r="KJZ4916" s="59"/>
      <c r="KKA4916" s="60"/>
      <c r="KKB4916" s="26"/>
      <c r="KKC4916" s="26"/>
      <c r="KKD4916" s="26"/>
      <c r="KKE4916" s="21"/>
      <c r="KKF4916" s="27"/>
      <c r="KKG4916" s="27"/>
      <c r="KKH4916" s="27"/>
      <c r="KKI4916" s="25"/>
      <c r="KKJ4916" s="25"/>
      <c r="KKK4916" s="25"/>
      <c r="KKL4916" s="28"/>
      <c r="KKM4916" s="28"/>
      <c r="KKN4916" s="28"/>
      <c r="KKO4916" s="28"/>
      <c r="KKP4916" s="28"/>
      <c r="KKQ4916" s="22"/>
      <c r="KKR4916" s="22"/>
      <c r="KKS4916" s="22"/>
      <c r="KKT4916" s="53"/>
      <c r="KKU4916" s="53"/>
      <c r="KKV4916" s="22"/>
      <c r="KKW4916" s="23"/>
      <c r="KKX4916" s="21"/>
      <c r="KKY4916" s="25"/>
      <c r="KKZ4916" s="21"/>
      <c r="KLB4916" s="61"/>
      <c r="KLC4916" s="25"/>
      <c r="KLD4916" s="25"/>
      <c r="KLE4916" s="59"/>
      <c r="KLF4916" s="60"/>
      <c r="KLG4916" s="26"/>
      <c r="KLH4916" s="26"/>
      <c r="KLI4916" s="26"/>
      <c r="KLJ4916" s="21"/>
      <c r="KLK4916" s="27"/>
      <c r="KLL4916" s="27"/>
      <c r="KLM4916" s="27"/>
      <c r="KLN4916" s="25"/>
      <c r="KLO4916" s="25"/>
      <c r="KLP4916" s="25"/>
      <c r="KLQ4916" s="28"/>
      <c r="KLR4916" s="28"/>
      <c r="KLS4916" s="28"/>
      <c r="KLT4916" s="28"/>
      <c r="KLU4916" s="28"/>
      <c r="KLV4916" s="22"/>
      <c r="KLW4916" s="22"/>
      <c r="KLX4916" s="22"/>
      <c r="KLY4916" s="53"/>
      <c r="KLZ4916" s="53"/>
      <c r="KMA4916" s="22"/>
      <c r="KMB4916" s="23"/>
      <c r="KMC4916" s="21"/>
      <c r="KMD4916" s="25"/>
      <c r="KME4916" s="21"/>
      <c r="KMG4916" s="61"/>
      <c r="KMH4916" s="25"/>
      <c r="KMI4916" s="25"/>
      <c r="KMJ4916" s="59"/>
      <c r="KMK4916" s="60"/>
      <c r="KML4916" s="26"/>
      <c r="KMM4916" s="26"/>
      <c r="KMN4916" s="26"/>
      <c r="KMO4916" s="21"/>
      <c r="KMP4916" s="27"/>
      <c r="KMQ4916" s="27"/>
      <c r="KMR4916" s="27"/>
      <c r="KMS4916" s="25"/>
      <c r="KMT4916" s="25"/>
      <c r="KMU4916" s="25"/>
      <c r="KMV4916" s="28"/>
      <c r="KMW4916" s="28"/>
      <c r="KMX4916" s="28"/>
      <c r="KMY4916" s="28"/>
      <c r="KMZ4916" s="28"/>
      <c r="KNA4916" s="22"/>
      <c r="KNB4916" s="22"/>
      <c r="KNC4916" s="22"/>
      <c r="KND4916" s="53"/>
      <c r="KNE4916" s="53"/>
      <c r="KNF4916" s="22"/>
      <c r="KNG4916" s="23"/>
      <c r="KNH4916" s="21"/>
      <c r="KNI4916" s="25"/>
      <c r="KNJ4916" s="21"/>
      <c r="KNL4916" s="61"/>
      <c r="KNM4916" s="25"/>
      <c r="KNN4916" s="25"/>
      <c r="KNO4916" s="59"/>
      <c r="KNP4916" s="60"/>
      <c r="KNQ4916" s="26"/>
      <c r="KNR4916" s="26"/>
      <c r="KNS4916" s="26"/>
      <c r="KNT4916" s="21"/>
      <c r="KNU4916" s="27"/>
      <c r="KNV4916" s="27"/>
      <c r="KNW4916" s="27"/>
      <c r="KNX4916" s="25"/>
      <c r="KNY4916" s="25"/>
      <c r="KNZ4916" s="25"/>
      <c r="KOA4916" s="28"/>
      <c r="KOB4916" s="28"/>
      <c r="KOC4916" s="28"/>
      <c r="KOD4916" s="28"/>
      <c r="KOE4916" s="28"/>
      <c r="KOF4916" s="22"/>
      <c r="KOG4916" s="22"/>
      <c r="KOH4916" s="22"/>
      <c r="KOI4916" s="53"/>
      <c r="KOJ4916" s="53"/>
      <c r="KOK4916" s="22"/>
      <c r="KOL4916" s="23"/>
      <c r="KOM4916" s="21"/>
      <c r="KON4916" s="25"/>
      <c r="KOO4916" s="21"/>
      <c r="KOQ4916" s="61"/>
      <c r="KOR4916" s="25"/>
      <c r="KOS4916" s="25"/>
      <c r="KOT4916" s="59"/>
      <c r="KOU4916" s="60"/>
      <c r="KOV4916" s="26"/>
      <c r="KOW4916" s="26"/>
      <c r="KOX4916" s="26"/>
      <c r="KOY4916" s="21"/>
      <c r="KOZ4916" s="27"/>
      <c r="KPA4916" s="27"/>
      <c r="KPB4916" s="27"/>
      <c r="KPC4916" s="25"/>
      <c r="KPD4916" s="25"/>
      <c r="KPE4916" s="25"/>
      <c r="KPF4916" s="28"/>
      <c r="KPG4916" s="28"/>
      <c r="KPH4916" s="28"/>
      <c r="KPI4916" s="28"/>
      <c r="KPJ4916" s="28"/>
      <c r="KPK4916" s="22"/>
      <c r="KPL4916" s="22"/>
      <c r="KPM4916" s="22"/>
      <c r="KPN4916" s="53"/>
      <c r="KPO4916" s="53"/>
      <c r="KPP4916" s="22"/>
      <c r="KPQ4916" s="23"/>
      <c r="KPR4916" s="21"/>
      <c r="KPS4916" s="25"/>
      <c r="KPT4916" s="21"/>
      <c r="KPV4916" s="61"/>
      <c r="KPW4916" s="25"/>
      <c r="KPX4916" s="25"/>
      <c r="KPY4916" s="59"/>
      <c r="KPZ4916" s="60"/>
      <c r="KQA4916" s="26"/>
      <c r="KQB4916" s="26"/>
      <c r="KQC4916" s="26"/>
      <c r="KQD4916" s="21"/>
      <c r="KQE4916" s="27"/>
      <c r="KQF4916" s="27"/>
      <c r="KQG4916" s="27"/>
      <c r="KQH4916" s="25"/>
      <c r="KQI4916" s="25"/>
      <c r="KQJ4916" s="25"/>
      <c r="KQK4916" s="28"/>
      <c r="KQL4916" s="28"/>
      <c r="KQM4916" s="28"/>
      <c r="KQN4916" s="28"/>
      <c r="KQO4916" s="28"/>
      <c r="KQP4916" s="22"/>
      <c r="KQQ4916" s="22"/>
      <c r="KQR4916" s="22"/>
      <c r="KQS4916" s="53"/>
      <c r="KQT4916" s="53"/>
      <c r="KQU4916" s="22"/>
      <c r="KQV4916" s="23"/>
      <c r="KQW4916" s="21"/>
      <c r="KQX4916" s="25"/>
      <c r="KQY4916" s="21"/>
      <c r="KRA4916" s="61"/>
      <c r="KRB4916" s="25"/>
      <c r="KRC4916" s="25"/>
      <c r="KRD4916" s="59"/>
      <c r="KRE4916" s="60"/>
      <c r="KRF4916" s="26"/>
      <c r="KRG4916" s="26"/>
      <c r="KRH4916" s="26"/>
      <c r="KRI4916" s="21"/>
      <c r="KRJ4916" s="27"/>
      <c r="KRK4916" s="27"/>
      <c r="KRL4916" s="27"/>
      <c r="KRM4916" s="25"/>
      <c r="KRN4916" s="25"/>
      <c r="KRO4916" s="25"/>
      <c r="KRP4916" s="28"/>
      <c r="KRQ4916" s="28"/>
      <c r="KRR4916" s="28"/>
      <c r="KRS4916" s="28"/>
      <c r="KRT4916" s="28"/>
      <c r="KRU4916" s="22"/>
      <c r="KRV4916" s="22"/>
      <c r="KRW4916" s="22"/>
      <c r="KRX4916" s="53"/>
      <c r="KRY4916" s="53"/>
      <c r="KRZ4916" s="22"/>
      <c r="KSA4916" s="23"/>
      <c r="KSB4916" s="21"/>
      <c r="KSC4916" s="25"/>
      <c r="KSD4916" s="21"/>
      <c r="KSF4916" s="61"/>
      <c r="KSG4916" s="25"/>
      <c r="KSH4916" s="25"/>
      <c r="KSI4916" s="59"/>
      <c r="KSJ4916" s="60"/>
      <c r="KSK4916" s="26"/>
      <c r="KSL4916" s="26"/>
      <c r="KSM4916" s="26"/>
      <c r="KSN4916" s="21"/>
      <c r="KSO4916" s="27"/>
      <c r="KSP4916" s="27"/>
      <c r="KSQ4916" s="27"/>
      <c r="KSR4916" s="25"/>
      <c r="KSS4916" s="25"/>
      <c r="KST4916" s="25"/>
      <c r="KSU4916" s="28"/>
      <c r="KSV4916" s="28"/>
      <c r="KSW4916" s="28"/>
      <c r="KSX4916" s="28"/>
      <c r="KSY4916" s="28"/>
      <c r="KSZ4916" s="22"/>
      <c r="KTA4916" s="22"/>
      <c r="KTB4916" s="22"/>
      <c r="KTC4916" s="53"/>
      <c r="KTD4916" s="53"/>
      <c r="KTE4916" s="22"/>
      <c r="KTF4916" s="23"/>
      <c r="KTG4916" s="21"/>
      <c r="KTH4916" s="25"/>
      <c r="KTI4916" s="21"/>
      <c r="KTK4916" s="61"/>
      <c r="KTL4916" s="25"/>
      <c r="KTM4916" s="25"/>
      <c r="KTN4916" s="59"/>
      <c r="KTO4916" s="60"/>
      <c r="KTP4916" s="26"/>
      <c r="KTQ4916" s="26"/>
      <c r="KTR4916" s="26"/>
      <c r="KTS4916" s="21"/>
      <c r="KTT4916" s="27"/>
      <c r="KTU4916" s="27"/>
      <c r="KTV4916" s="27"/>
      <c r="KTW4916" s="25"/>
      <c r="KTX4916" s="25"/>
      <c r="KTY4916" s="25"/>
      <c r="KTZ4916" s="28"/>
      <c r="KUA4916" s="28"/>
      <c r="KUB4916" s="28"/>
      <c r="KUC4916" s="28"/>
      <c r="KUD4916" s="28"/>
      <c r="KUE4916" s="22"/>
      <c r="KUF4916" s="22"/>
      <c r="KUG4916" s="22"/>
      <c r="KUH4916" s="53"/>
      <c r="KUI4916" s="53"/>
      <c r="KUJ4916" s="22"/>
      <c r="KUK4916" s="23"/>
      <c r="KUL4916" s="21"/>
      <c r="KUM4916" s="25"/>
      <c r="KUN4916" s="21"/>
      <c r="KUP4916" s="61"/>
      <c r="KUQ4916" s="25"/>
      <c r="KUR4916" s="25"/>
      <c r="KUS4916" s="59"/>
      <c r="KUT4916" s="60"/>
      <c r="KUU4916" s="26"/>
      <c r="KUV4916" s="26"/>
      <c r="KUW4916" s="26"/>
      <c r="KUX4916" s="21"/>
      <c r="KUY4916" s="27"/>
      <c r="KUZ4916" s="27"/>
      <c r="KVA4916" s="27"/>
      <c r="KVB4916" s="25"/>
      <c r="KVC4916" s="25"/>
      <c r="KVD4916" s="25"/>
      <c r="KVE4916" s="28"/>
      <c r="KVF4916" s="28"/>
      <c r="KVG4916" s="28"/>
      <c r="KVH4916" s="28"/>
      <c r="KVI4916" s="28"/>
      <c r="KVJ4916" s="22"/>
      <c r="KVK4916" s="22"/>
      <c r="KVL4916" s="22"/>
      <c r="KVM4916" s="53"/>
      <c r="KVN4916" s="53"/>
      <c r="KVO4916" s="22"/>
      <c r="KVP4916" s="23"/>
      <c r="KVQ4916" s="21"/>
      <c r="KVR4916" s="25"/>
      <c r="KVS4916" s="21"/>
      <c r="KVU4916" s="61"/>
      <c r="KVV4916" s="25"/>
      <c r="KVW4916" s="25"/>
      <c r="KVX4916" s="59"/>
      <c r="KVY4916" s="60"/>
      <c r="KVZ4916" s="26"/>
      <c r="KWA4916" s="26"/>
      <c r="KWB4916" s="26"/>
      <c r="KWC4916" s="21"/>
      <c r="KWD4916" s="27"/>
      <c r="KWE4916" s="27"/>
      <c r="KWF4916" s="27"/>
      <c r="KWG4916" s="25"/>
      <c r="KWH4916" s="25"/>
      <c r="KWI4916" s="25"/>
      <c r="KWJ4916" s="28"/>
      <c r="KWK4916" s="28"/>
      <c r="KWL4916" s="28"/>
      <c r="KWM4916" s="28"/>
      <c r="KWN4916" s="28"/>
      <c r="KWO4916" s="22"/>
      <c r="KWP4916" s="22"/>
      <c r="KWQ4916" s="22"/>
      <c r="KWR4916" s="53"/>
      <c r="KWS4916" s="53"/>
      <c r="KWT4916" s="22"/>
      <c r="KWU4916" s="23"/>
      <c r="KWV4916" s="21"/>
      <c r="KWW4916" s="25"/>
      <c r="KWX4916" s="21"/>
      <c r="KWZ4916" s="61"/>
      <c r="KXA4916" s="25"/>
      <c r="KXB4916" s="25"/>
      <c r="KXC4916" s="59"/>
      <c r="KXD4916" s="60"/>
      <c r="KXE4916" s="26"/>
      <c r="KXF4916" s="26"/>
      <c r="KXG4916" s="26"/>
      <c r="KXH4916" s="21"/>
      <c r="KXI4916" s="27"/>
      <c r="KXJ4916" s="27"/>
      <c r="KXK4916" s="27"/>
      <c r="KXL4916" s="25"/>
      <c r="KXM4916" s="25"/>
      <c r="KXN4916" s="25"/>
      <c r="KXO4916" s="28"/>
      <c r="KXP4916" s="28"/>
      <c r="KXQ4916" s="28"/>
      <c r="KXR4916" s="28"/>
      <c r="KXS4916" s="28"/>
      <c r="KXT4916" s="22"/>
      <c r="KXU4916" s="22"/>
      <c r="KXV4916" s="22"/>
      <c r="KXW4916" s="53"/>
      <c r="KXX4916" s="53"/>
      <c r="KXY4916" s="22"/>
      <c r="KXZ4916" s="23"/>
      <c r="KYA4916" s="21"/>
      <c r="KYB4916" s="25"/>
      <c r="KYC4916" s="21"/>
      <c r="KYE4916" s="61"/>
      <c r="KYF4916" s="25"/>
      <c r="KYG4916" s="25"/>
      <c r="KYH4916" s="59"/>
      <c r="KYI4916" s="60"/>
      <c r="KYJ4916" s="26"/>
      <c r="KYK4916" s="26"/>
      <c r="KYL4916" s="26"/>
      <c r="KYM4916" s="21"/>
      <c r="KYN4916" s="27"/>
      <c r="KYO4916" s="27"/>
      <c r="KYP4916" s="27"/>
      <c r="KYQ4916" s="25"/>
      <c r="KYR4916" s="25"/>
      <c r="KYS4916" s="25"/>
      <c r="KYT4916" s="28"/>
      <c r="KYU4916" s="28"/>
      <c r="KYV4916" s="28"/>
      <c r="KYW4916" s="28"/>
      <c r="KYX4916" s="28"/>
      <c r="KYY4916" s="22"/>
      <c r="KYZ4916" s="22"/>
      <c r="KZA4916" s="22"/>
      <c r="KZB4916" s="53"/>
      <c r="KZC4916" s="53"/>
      <c r="KZD4916" s="22"/>
      <c r="KZE4916" s="23"/>
      <c r="KZF4916" s="21"/>
      <c r="KZG4916" s="25"/>
      <c r="KZH4916" s="21"/>
      <c r="KZJ4916" s="61"/>
      <c r="KZK4916" s="25"/>
      <c r="KZL4916" s="25"/>
      <c r="KZM4916" s="59"/>
      <c r="KZN4916" s="60"/>
      <c r="KZO4916" s="26"/>
      <c r="KZP4916" s="26"/>
      <c r="KZQ4916" s="26"/>
      <c r="KZR4916" s="21"/>
      <c r="KZS4916" s="27"/>
      <c r="KZT4916" s="27"/>
      <c r="KZU4916" s="27"/>
      <c r="KZV4916" s="25"/>
      <c r="KZW4916" s="25"/>
      <c r="KZX4916" s="25"/>
      <c r="KZY4916" s="28"/>
      <c r="KZZ4916" s="28"/>
      <c r="LAA4916" s="28"/>
      <c r="LAB4916" s="28"/>
      <c r="LAC4916" s="28"/>
      <c r="LAD4916" s="22"/>
      <c r="LAE4916" s="22"/>
      <c r="LAF4916" s="22"/>
      <c r="LAG4916" s="53"/>
      <c r="LAH4916" s="53"/>
      <c r="LAI4916" s="22"/>
      <c r="LAJ4916" s="23"/>
      <c r="LAK4916" s="21"/>
      <c r="LAL4916" s="25"/>
      <c r="LAM4916" s="21"/>
      <c r="LAO4916" s="61"/>
      <c r="LAP4916" s="25"/>
      <c r="LAQ4916" s="25"/>
      <c r="LAR4916" s="59"/>
      <c r="LAS4916" s="60"/>
      <c r="LAT4916" s="26"/>
      <c r="LAU4916" s="26"/>
      <c r="LAV4916" s="26"/>
      <c r="LAW4916" s="21"/>
      <c r="LAX4916" s="27"/>
      <c r="LAY4916" s="27"/>
      <c r="LAZ4916" s="27"/>
      <c r="LBA4916" s="25"/>
      <c r="LBB4916" s="25"/>
      <c r="LBC4916" s="25"/>
      <c r="LBD4916" s="28"/>
      <c r="LBE4916" s="28"/>
      <c r="LBF4916" s="28"/>
      <c r="LBG4916" s="28"/>
      <c r="LBH4916" s="28"/>
      <c r="LBI4916" s="22"/>
      <c r="LBJ4916" s="22"/>
      <c r="LBK4916" s="22"/>
      <c r="LBL4916" s="53"/>
      <c r="LBM4916" s="53"/>
      <c r="LBN4916" s="22"/>
      <c r="LBO4916" s="23"/>
      <c r="LBP4916" s="21"/>
      <c r="LBQ4916" s="25"/>
      <c r="LBR4916" s="21"/>
      <c r="LBT4916" s="61"/>
      <c r="LBU4916" s="25"/>
      <c r="LBV4916" s="25"/>
      <c r="LBW4916" s="59"/>
      <c r="LBX4916" s="60"/>
      <c r="LBY4916" s="26"/>
      <c r="LBZ4916" s="26"/>
      <c r="LCA4916" s="26"/>
      <c r="LCB4916" s="21"/>
      <c r="LCC4916" s="27"/>
      <c r="LCD4916" s="27"/>
      <c r="LCE4916" s="27"/>
      <c r="LCF4916" s="25"/>
      <c r="LCG4916" s="25"/>
      <c r="LCH4916" s="25"/>
      <c r="LCI4916" s="28"/>
      <c r="LCJ4916" s="28"/>
      <c r="LCK4916" s="28"/>
      <c r="LCL4916" s="28"/>
      <c r="LCM4916" s="28"/>
      <c r="LCN4916" s="22"/>
      <c r="LCO4916" s="22"/>
      <c r="LCP4916" s="22"/>
      <c r="LCQ4916" s="53"/>
      <c r="LCR4916" s="53"/>
      <c r="LCS4916" s="22"/>
      <c r="LCT4916" s="23"/>
      <c r="LCU4916" s="21"/>
      <c r="LCV4916" s="25"/>
      <c r="LCW4916" s="21"/>
      <c r="LCY4916" s="61"/>
      <c r="LCZ4916" s="25"/>
      <c r="LDA4916" s="25"/>
      <c r="LDB4916" s="59"/>
      <c r="LDC4916" s="60"/>
      <c r="LDD4916" s="26"/>
      <c r="LDE4916" s="26"/>
      <c r="LDF4916" s="26"/>
      <c r="LDG4916" s="21"/>
      <c r="LDH4916" s="27"/>
      <c r="LDI4916" s="27"/>
      <c r="LDJ4916" s="27"/>
      <c r="LDK4916" s="25"/>
      <c r="LDL4916" s="25"/>
      <c r="LDM4916" s="25"/>
      <c r="LDN4916" s="28"/>
      <c r="LDO4916" s="28"/>
      <c r="LDP4916" s="28"/>
      <c r="LDQ4916" s="28"/>
      <c r="LDR4916" s="28"/>
      <c r="LDS4916" s="22"/>
      <c r="LDT4916" s="22"/>
      <c r="LDU4916" s="22"/>
      <c r="LDV4916" s="53"/>
      <c r="LDW4916" s="53"/>
      <c r="LDX4916" s="22"/>
      <c r="LDY4916" s="23"/>
      <c r="LDZ4916" s="21"/>
      <c r="LEA4916" s="25"/>
      <c r="LEB4916" s="21"/>
      <c r="LED4916" s="61"/>
      <c r="LEE4916" s="25"/>
      <c r="LEF4916" s="25"/>
      <c r="LEG4916" s="59"/>
      <c r="LEH4916" s="60"/>
      <c r="LEI4916" s="26"/>
      <c r="LEJ4916" s="26"/>
      <c r="LEK4916" s="26"/>
      <c r="LEL4916" s="21"/>
      <c r="LEM4916" s="27"/>
      <c r="LEN4916" s="27"/>
      <c r="LEO4916" s="27"/>
      <c r="LEP4916" s="25"/>
      <c r="LEQ4916" s="25"/>
      <c r="LER4916" s="25"/>
      <c r="LES4916" s="28"/>
      <c r="LET4916" s="28"/>
      <c r="LEU4916" s="28"/>
      <c r="LEV4916" s="28"/>
      <c r="LEW4916" s="28"/>
      <c r="LEX4916" s="22"/>
      <c r="LEY4916" s="22"/>
      <c r="LEZ4916" s="22"/>
      <c r="LFA4916" s="53"/>
      <c r="LFB4916" s="53"/>
      <c r="LFC4916" s="22"/>
      <c r="LFD4916" s="23"/>
      <c r="LFE4916" s="21"/>
      <c r="LFF4916" s="25"/>
      <c r="LFG4916" s="21"/>
      <c r="LFI4916" s="61"/>
      <c r="LFJ4916" s="25"/>
      <c r="LFK4916" s="25"/>
      <c r="LFL4916" s="59"/>
      <c r="LFM4916" s="60"/>
      <c r="LFN4916" s="26"/>
      <c r="LFO4916" s="26"/>
      <c r="LFP4916" s="26"/>
      <c r="LFQ4916" s="21"/>
      <c r="LFR4916" s="27"/>
      <c r="LFS4916" s="27"/>
      <c r="LFT4916" s="27"/>
      <c r="LFU4916" s="25"/>
      <c r="LFV4916" s="25"/>
      <c r="LFW4916" s="25"/>
      <c r="LFX4916" s="28"/>
      <c r="LFY4916" s="28"/>
      <c r="LFZ4916" s="28"/>
      <c r="LGA4916" s="28"/>
      <c r="LGB4916" s="28"/>
      <c r="LGC4916" s="22"/>
      <c r="LGD4916" s="22"/>
      <c r="LGE4916" s="22"/>
      <c r="LGF4916" s="53"/>
      <c r="LGG4916" s="53"/>
      <c r="LGH4916" s="22"/>
      <c r="LGI4916" s="23"/>
      <c r="LGJ4916" s="21"/>
      <c r="LGK4916" s="25"/>
      <c r="LGL4916" s="21"/>
      <c r="LGN4916" s="61"/>
      <c r="LGO4916" s="25"/>
      <c r="LGP4916" s="25"/>
      <c r="LGQ4916" s="59"/>
      <c r="LGR4916" s="60"/>
      <c r="LGS4916" s="26"/>
      <c r="LGT4916" s="26"/>
      <c r="LGU4916" s="26"/>
      <c r="LGV4916" s="21"/>
      <c r="LGW4916" s="27"/>
      <c r="LGX4916" s="27"/>
      <c r="LGY4916" s="27"/>
      <c r="LGZ4916" s="25"/>
      <c r="LHA4916" s="25"/>
      <c r="LHB4916" s="25"/>
      <c r="LHC4916" s="28"/>
      <c r="LHD4916" s="28"/>
      <c r="LHE4916" s="28"/>
      <c r="LHF4916" s="28"/>
      <c r="LHG4916" s="28"/>
      <c r="LHH4916" s="22"/>
      <c r="LHI4916" s="22"/>
      <c r="LHJ4916" s="22"/>
      <c r="LHK4916" s="53"/>
      <c r="LHL4916" s="53"/>
      <c r="LHM4916" s="22"/>
      <c r="LHN4916" s="23"/>
      <c r="LHO4916" s="21"/>
      <c r="LHP4916" s="25"/>
      <c r="LHQ4916" s="21"/>
      <c r="LHS4916" s="61"/>
      <c r="LHT4916" s="25"/>
      <c r="LHU4916" s="25"/>
      <c r="LHV4916" s="59"/>
      <c r="LHW4916" s="60"/>
      <c r="LHX4916" s="26"/>
      <c r="LHY4916" s="26"/>
      <c r="LHZ4916" s="26"/>
      <c r="LIA4916" s="21"/>
      <c r="LIB4916" s="27"/>
      <c r="LIC4916" s="27"/>
      <c r="LID4916" s="27"/>
      <c r="LIE4916" s="25"/>
      <c r="LIF4916" s="25"/>
      <c r="LIG4916" s="25"/>
      <c r="LIH4916" s="28"/>
      <c r="LII4916" s="28"/>
      <c r="LIJ4916" s="28"/>
      <c r="LIK4916" s="28"/>
      <c r="LIL4916" s="28"/>
      <c r="LIM4916" s="22"/>
      <c r="LIN4916" s="22"/>
      <c r="LIO4916" s="22"/>
      <c r="LIP4916" s="53"/>
      <c r="LIQ4916" s="53"/>
      <c r="LIR4916" s="22"/>
      <c r="LIS4916" s="23"/>
      <c r="LIT4916" s="21"/>
      <c r="LIU4916" s="25"/>
      <c r="LIV4916" s="21"/>
      <c r="LIX4916" s="61"/>
      <c r="LIY4916" s="25"/>
      <c r="LIZ4916" s="25"/>
      <c r="LJA4916" s="59"/>
      <c r="LJB4916" s="60"/>
      <c r="LJC4916" s="26"/>
      <c r="LJD4916" s="26"/>
      <c r="LJE4916" s="26"/>
      <c r="LJF4916" s="21"/>
      <c r="LJG4916" s="27"/>
      <c r="LJH4916" s="27"/>
      <c r="LJI4916" s="27"/>
      <c r="LJJ4916" s="25"/>
      <c r="LJK4916" s="25"/>
      <c r="LJL4916" s="25"/>
      <c r="LJM4916" s="28"/>
      <c r="LJN4916" s="28"/>
      <c r="LJO4916" s="28"/>
      <c r="LJP4916" s="28"/>
      <c r="LJQ4916" s="28"/>
      <c r="LJR4916" s="22"/>
      <c r="LJS4916" s="22"/>
      <c r="LJT4916" s="22"/>
      <c r="LJU4916" s="53"/>
      <c r="LJV4916" s="53"/>
      <c r="LJW4916" s="22"/>
      <c r="LJX4916" s="23"/>
      <c r="LJY4916" s="21"/>
      <c r="LJZ4916" s="25"/>
      <c r="LKA4916" s="21"/>
      <c r="LKC4916" s="61"/>
      <c r="LKD4916" s="25"/>
      <c r="LKE4916" s="25"/>
      <c r="LKF4916" s="59"/>
      <c r="LKG4916" s="60"/>
      <c r="LKH4916" s="26"/>
      <c r="LKI4916" s="26"/>
      <c r="LKJ4916" s="26"/>
      <c r="LKK4916" s="21"/>
      <c r="LKL4916" s="27"/>
      <c r="LKM4916" s="27"/>
      <c r="LKN4916" s="27"/>
      <c r="LKO4916" s="25"/>
      <c r="LKP4916" s="25"/>
      <c r="LKQ4916" s="25"/>
      <c r="LKR4916" s="28"/>
      <c r="LKS4916" s="28"/>
      <c r="LKT4916" s="28"/>
      <c r="LKU4916" s="28"/>
      <c r="LKV4916" s="28"/>
      <c r="LKW4916" s="22"/>
      <c r="LKX4916" s="22"/>
      <c r="LKY4916" s="22"/>
      <c r="LKZ4916" s="53"/>
      <c r="LLA4916" s="53"/>
      <c r="LLB4916" s="22"/>
      <c r="LLC4916" s="23"/>
      <c r="LLD4916" s="21"/>
      <c r="LLE4916" s="25"/>
      <c r="LLF4916" s="21"/>
      <c r="LLH4916" s="61"/>
      <c r="LLI4916" s="25"/>
      <c r="LLJ4916" s="25"/>
      <c r="LLK4916" s="59"/>
      <c r="LLL4916" s="60"/>
      <c r="LLM4916" s="26"/>
      <c r="LLN4916" s="26"/>
      <c r="LLO4916" s="26"/>
      <c r="LLP4916" s="21"/>
      <c r="LLQ4916" s="27"/>
      <c r="LLR4916" s="27"/>
      <c r="LLS4916" s="27"/>
      <c r="LLT4916" s="25"/>
      <c r="LLU4916" s="25"/>
      <c r="LLV4916" s="25"/>
      <c r="LLW4916" s="28"/>
      <c r="LLX4916" s="28"/>
      <c r="LLY4916" s="28"/>
      <c r="LLZ4916" s="28"/>
      <c r="LMA4916" s="28"/>
      <c r="LMB4916" s="22"/>
      <c r="LMC4916" s="22"/>
      <c r="LMD4916" s="22"/>
      <c r="LME4916" s="53"/>
      <c r="LMF4916" s="53"/>
      <c r="LMG4916" s="22"/>
      <c r="LMH4916" s="23"/>
      <c r="LMI4916" s="21"/>
      <c r="LMJ4916" s="25"/>
      <c r="LMK4916" s="21"/>
      <c r="LMM4916" s="61"/>
      <c r="LMN4916" s="25"/>
      <c r="LMO4916" s="25"/>
      <c r="LMP4916" s="59"/>
      <c r="LMQ4916" s="60"/>
      <c r="LMR4916" s="26"/>
      <c r="LMS4916" s="26"/>
      <c r="LMT4916" s="26"/>
      <c r="LMU4916" s="21"/>
      <c r="LMV4916" s="27"/>
      <c r="LMW4916" s="27"/>
      <c r="LMX4916" s="27"/>
      <c r="LMY4916" s="25"/>
      <c r="LMZ4916" s="25"/>
      <c r="LNA4916" s="25"/>
      <c r="LNB4916" s="28"/>
      <c r="LNC4916" s="28"/>
      <c r="LND4916" s="28"/>
      <c r="LNE4916" s="28"/>
      <c r="LNF4916" s="28"/>
      <c r="LNG4916" s="22"/>
      <c r="LNH4916" s="22"/>
      <c r="LNI4916" s="22"/>
      <c r="LNJ4916" s="53"/>
      <c r="LNK4916" s="53"/>
      <c r="LNL4916" s="22"/>
      <c r="LNM4916" s="23"/>
      <c r="LNN4916" s="21"/>
      <c r="LNO4916" s="25"/>
      <c r="LNP4916" s="21"/>
      <c r="LNR4916" s="61"/>
      <c r="LNS4916" s="25"/>
      <c r="LNT4916" s="25"/>
      <c r="LNU4916" s="59"/>
      <c r="LNV4916" s="60"/>
      <c r="LNW4916" s="26"/>
      <c r="LNX4916" s="26"/>
      <c r="LNY4916" s="26"/>
      <c r="LNZ4916" s="21"/>
      <c r="LOA4916" s="27"/>
      <c r="LOB4916" s="27"/>
      <c r="LOC4916" s="27"/>
      <c r="LOD4916" s="25"/>
      <c r="LOE4916" s="25"/>
      <c r="LOF4916" s="25"/>
      <c r="LOG4916" s="28"/>
      <c r="LOH4916" s="28"/>
      <c r="LOI4916" s="28"/>
      <c r="LOJ4916" s="28"/>
      <c r="LOK4916" s="28"/>
      <c r="LOL4916" s="22"/>
      <c r="LOM4916" s="22"/>
      <c r="LON4916" s="22"/>
      <c r="LOO4916" s="53"/>
      <c r="LOP4916" s="53"/>
      <c r="LOQ4916" s="22"/>
      <c r="LOR4916" s="23"/>
      <c r="LOS4916" s="21"/>
      <c r="LOT4916" s="25"/>
      <c r="LOU4916" s="21"/>
      <c r="LOW4916" s="61"/>
      <c r="LOX4916" s="25"/>
      <c r="LOY4916" s="25"/>
      <c r="LOZ4916" s="59"/>
      <c r="LPA4916" s="60"/>
      <c r="LPB4916" s="26"/>
      <c r="LPC4916" s="26"/>
      <c r="LPD4916" s="26"/>
      <c r="LPE4916" s="21"/>
      <c r="LPF4916" s="27"/>
      <c r="LPG4916" s="27"/>
      <c r="LPH4916" s="27"/>
      <c r="LPI4916" s="25"/>
      <c r="LPJ4916" s="25"/>
      <c r="LPK4916" s="25"/>
      <c r="LPL4916" s="28"/>
      <c r="LPM4916" s="28"/>
      <c r="LPN4916" s="28"/>
      <c r="LPO4916" s="28"/>
      <c r="LPP4916" s="28"/>
      <c r="LPQ4916" s="22"/>
      <c r="LPR4916" s="22"/>
      <c r="LPS4916" s="22"/>
      <c r="LPT4916" s="53"/>
      <c r="LPU4916" s="53"/>
      <c r="LPV4916" s="22"/>
      <c r="LPW4916" s="23"/>
      <c r="LPX4916" s="21"/>
      <c r="LPY4916" s="25"/>
      <c r="LPZ4916" s="21"/>
      <c r="LQB4916" s="61"/>
      <c r="LQC4916" s="25"/>
      <c r="LQD4916" s="25"/>
      <c r="LQE4916" s="59"/>
      <c r="LQF4916" s="60"/>
      <c r="LQG4916" s="26"/>
      <c r="LQH4916" s="26"/>
      <c r="LQI4916" s="26"/>
      <c r="LQJ4916" s="21"/>
      <c r="LQK4916" s="27"/>
      <c r="LQL4916" s="27"/>
      <c r="LQM4916" s="27"/>
      <c r="LQN4916" s="25"/>
      <c r="LQO4916" s="25"/>
      <c r="LQP4916" s="25"/>
      <c r="LQQ4916" s="28"/>
      <c r="LQR4916" s="28"/>
      <c r="LQS4916" s="28"/>
      <c r="LQT4916" s="28"/>
      <c r="LQU4916" s="28"/>
      <c r="LQV4916" s="22"/>
      <c r="LQW4916" s="22"/>
      <c r="LQX4916" s="22"/>
      <c r="LQY4916" s="53"/>
      <c r="LQZ4916" s="53"/>
      <c r="LRA4916" s="22"/>
      <c r="LRB4916" s="23"/>
      <c r="LRC4916" s="21"/>
      <c r="LRD4916" s="25"/>
      <c r="LRE4916" s="21"/>
      <c r="LRG4916" s="61"/>
      <c r="LRH4916" s="25"/>
      <c r="LRI4916" s="25"/>
      <c r="LRJ4916" s="59"/>
      <c r="LRK4916" s="60"/>
      <c r="LRL4916" s="26"/>
      <c r="LRM4916" s="26"/>
      <c r="LRN4916" s="26"/>
      <c r="LRO4916" s="21"/>
      <c r="LRP4916" s="27"/>
      <c r="LRQ4916" s="27"/>
      <c r="LRR4916" s="27"/>
      <c r="LRS4916" s="25"/>
      <c r="LRT4916" s="25"/>
      <c r="LRU4916" s="25"/>
      <c r="LRV4916" s="28"/>
      <c r="LRW4916" s="28"/>
      <c r="LRX4916" s="28"/>
      <c r="LRY4916" s="28"/>
      <c r="LRZ4916" s="28"/>
      <c r="LSA4916" s="22"/>
      <c r="LSB4916" s="22"/>
      <c r="LSC4916" s="22"/>
      <c r="LSD4916" s="53"/>
      <c r="LSE4916" s="53"/>
      <c r="LSF4916" s="22"/>
      <c r="LSG4916" s="23"/>
      <c r="LSH4916" s="21"/>
      <c r="LSI4916" s="25"/>
      <c r="LSJ4916" s="21"/>
      <c r="LSL4916" s="61"/>
      <c r="LSM4916" s="25"/>
      <c r="LSN4916" s="25"/>
      <c r="LSO4916" s="59"/>
      <c r="LSP4916" s="60"/>
      <c r="LSQ4916" s="26"/>
      <c r="LSR4916" s="26"/>
      <c r="LSS4916" s="26"/>
      <c r="LST4916" s="21"/>
      <c r="LSU4916" s="27"/>
      <c r="LSV4916" s="27"/>
      <c r="LSW4916" s="27"/>
      <c r="LSX4916" s="25"/>
      <c r="LSY4916" s="25"/>
      <c r="LSZ4916" s="25"/>
      <c r="LTA4916" s="28"/>
      <c r="LTB4916" s="28"/>
      <c r="LTC4916" s="28"/>
      <c r="LTD4916" s="28"/>
      <c r="LTE4916" s="28"/>
      <c r="LTF4916" s="22"/>
      <c r="LTG4916" s="22"/>
      <c r="LTH4916" s="22"/>
      <c r="LTI4916" s="53"/>
      <c r="LTJ4916" s="53"/>
      <c r="LTK4916" s="22"/>
      <c r="LTL4916" s="23"/>
      <c r="LTM4916" s="21"/>
      <c r="LTN4916" s="25"/>
      <c r="LTO4916" s="21"/>
      <c r="LTQ4916" s="61"/>
      <c r="LTR4916" s="25"/>
      <c r="LTS4916" s="25"/>
      <c r="LTT4916" s="59"/>
      <c r="LTU4916" s="60"/>
      <c r="LTV4916" s="26"/>
      <c r="LTW4916" s="26"/>
      <c r="LTX4916" s="26"/>
      <c r="LTY4916" s="21"/>
      <c r="LTZ4916" s="27"/>
      <c r="LUA4916" s="27"/>
      <c r="LUB4916" s="27"/>
      <c r="LUC4916" s="25"/>
      <c r="LUD4916" s="25"/>
      <c r="LUE4916" s="25"/>
      <c r="LUF4916" s="28"/>
      <c r="LUG4916" s="28"/>
      <c r="LUH4916" s="28"/>
      <c r="LUI4916" s="28"/>
      <c r="LUJ4916" s="28"/>
      <c r="LUK4916" s="22"/>
      <c r="LUL4916" s="22"/>
      <c r="LUM4916" s="22"/>
      <c r="LUN4916" s="53"/>
      <c r="LUO4916" s="53"/>
      <c r="LUP4916" s="22"/>
      <c r="LUQ4916" s="23"/>
      <c r="LUR4916" s="21"/>
      <c r="LUS4916" s="25"/>
      <c r="LUT4916" s="21"/>
      <c r="LUV4916" s="61"/>
      <c r="LUW4916" s="25"/>
      <c r="LUX4916" s="25"/>
      <c r="LUY4916" s="59"/>
      <c r="LUZ4916" s="60"/>
      <c r="LVA4916" s="26"/>
      <c r="LVB4916" s="26"/>
      <c r="LVC4916" s="26"/>
      <c r="LVD4916" s="21"/>
      <c r="LVE4916" s="27"/>
      <c r="LVF4916" s="27"/>
      <c r="LVG4916" s="27"/>
      <c r="LVH4916" s="25"/>
      <c r="LVI4916" s="25"/>
      <c r="LVJ4916" s="25"/>
      <c r="LVK4916" s="28"/>
      <c r="LVL4916" s="28"/>
      <c r="LVM4916" s="28"/>
      <c r="LVN4916" s="28"/>
      <c r="LVO4916" s="28"/>
      <c r="LVP4916" s="22"/>
      <c r="LVQ4916" s="22"/>
      <c r="LVR4916" s="22"/>
      <c r="LVS4916" s="53"/>
      <c r="LVT4916" s="53"/>
      <c r="LVU4916" s="22"/>
      <c r="LVV4916" s="23"/>
      <c r="LVW4916" s="21"/>
      <c r="LVX4916" s="25"/>
      <c r="LVY4916" s="21"/>
      <c r="LWA4916" s="61"/>
      <c r="LWB4916" s="25"/>
      <c r="LWC4916" s="25"/>
      <c r="LWD4916" s="59"/>
      <c r="LWE4916" s="60"/>
      <c r="LWF4916" s="26"/>
      <c r="LWG4916" s="26"/>
      <c r="LWH4916" s="26"/>
      <c r="LWI4916" s="21"/>
      <c r="LWJ4916" s="27"/>
      <c r="LWK4916" s="27"/>
      <c r="LWL4916" s="27"/>
      <c r="LWM4916" s="25"/>
      <c r="LWN4916" s="25"/>
      <c r="LWO4916" s="25"/>
      <c r="LWP4916" s="28"/>
      <c r="LWQ4916" s="28"/>
      <c r="LWR4916" s="28"/>
      <c r="LWS4916" s="28"/>
      <c r="LWT4916" s="28"/>
      <c r="LWU4916" s="22"/>
      <c r="LWV4916" s="22"/>
      <c r="LWW4916" s="22"/>
      <c r="LWX4916" s="53"/>
      <c r="LWY4916" s="53"/>
      <c r="LWZ4916" s="22"/>
      <c r="LXA4916" s="23"/>
      <c r="LXB4916" s="21"/>
      <c r="LXC4916" s="25"/>
      <c r="LXD4916" s="21"/>
      <c r="LXF4916" s="61"/>
      <c r="LXG4916" s="25"/>
      <c r="LXH4916" s="25"/>
      <c r="LXI4916" s="59"/>
      <c r="LXJ4916" s="60"/>
      <c r="LXK4916" s="26"/>
      <c r="LXL4916" s="26"/>
      <c r="LXM4916" s="26"/>
      <c r="LXN4916" s="21"/>
      <c r="LXO4916" s="27"/>
      <c r="LXP4916" s="27"/>
      <c r="LXQ4916" s="27"/>
      <c r="LXR4916" s="25"/>
      <c r="LXS4916" s="25"/>
      <c r="LXT4916" s="25"/>
      <c r="LXU4916" s="28"/>
      <c r="LXV4916" s="28"/>
      <c r="LXW4916" s="28"/>
      <c r="LXX4916" s="28"/>
      <c r="LXY4916" s="28"/>
      <c r="LXZ4916" s="22"/>
      <c r="LYA4916" s="22"/>
      <c r="LYB4916" s="22"/>
      <c r="LYC4916" s="53"/>
      <c r="LYD4916" s="53"/>
      <c r="LYE4916" s="22"/>
      <c r="LYF4916" s="23"/>
      <c r="LYG4916" s="21"/>
      <c r="LYH4916" s="25"/>
      <c r="LYI4916" s="21"/>
      <c r="LYK4916" s="61"/>
      <c r="LYL4916" s="25"/>
      <c r="LYM4916" s="25"/>
      <c r="LYN4916" s="59"/>
      <c r="LYO4916" s="60"/>
      <c r="LYP4916" s="26"/>
      <c r="LYQ4916" s="26"/>
      <c r="LYR4916" s="26"/>
      <c r="LYS4916" s="21"/>
      <c r="LYT4916" s="27"/>
      <c r="LYU4916" s="27"/>
      <c r="LYV4916" s="27"/>
      <c r="LYW4916" s="25"/>
      <c r="LYX4916" s="25"/>
      <c r="LYY4916" s="25"/>
      <c r="LYZ4916" s="28"/>
      <c r="LZA4916" s="28"/>
      <c r="LZB4916" s="28"/>
      <c r="LZC4916" s="28"/>
      <c r="LZD4916" s="28"/>
      <c r="LZE4916" s="22"/>
      <c r="LZF4916" s="22"/>
      <c r="LZG4916" s="22"/>
      <c r="LZH4916" s="53"/>
      <c r="LZI4916" s="53"/>
      <c r="LZJ4916" s="22"/>
      <c r="LZK4916" s="23"/>
      <c r="LZL4916" s="21"/>
      <c r="LZM4916" s="25"/>
      <c r="LZN4916" s="21"/>
      <c r="LZP4916" s="61"/>
      <c r="LZQ4916" s="25"/>
      <c r="LZR4916" s="25"/>
      <c r="LZS4916" s="59"/>
      <c r="LZT4916" s="60"/>
      <c r="LZU4916" s="26"/>
      <c r="LZV4916" s="26"/>
      <c r="LZW4916" s="26"/>
      <c r="LZX4916" s="21"/>
      <c r="LZY4916" s="27"/>
      <c r="LZZ4916" s="27"/>
      <c r="MAA4916" s="27"/>
      <c r="MAB4916" s="25"/>
      <c r="MAC4916" s="25"/>
      <c r="MAD4916" s="25"/>
      <c r="MAE4916" s="28"/>
      <c r="MAF4916" s="28"/>
      <c r="MAG4916" s="28"/>
      <c r="MAH4916" s="28"/>
      <c r="MAI4916" s="28"/>
      <c r="MAJ4916" s="22"/>
      <c r="MAK4916" s="22"/>
      <c r="MAL4916" s="22"/>
      <c r="MAM4916" s="53"/>
      <c r="MAN4916" s="53"/>
      <c r="MAO4916" s="22"/>
      <c r="MAP4916" s="23"/>
      <c r="MAQ4916" s="21"/>
      <c r="MAR4916" s="25"/>
      <c r="MAS4916" s="21"/>
      <c r="MAU4916" s="61"/>
      <c r="MAV4916" s="25"/>
      <c r="MAW4916" s="25"/>
      <c r="MAX4916" s="59"/>
      <c r="MAY4916" s="60"/>
      <c r="MAZ4916" s="26"/>
      <c r="MBA4916" s="26"/>
      <c r="MBB4916" s="26"/>
      <c r="MBC4916" s="21"/>
      <c r="MBD4916" s="27"/>
      <c r="MBE4916" s="27"/>
      <c r="MBF4916" s="27"/>
      <c r="MBG4916" s="25"/>
      <c r="MBH4916" s="25"/>
      <c r="MBI4916" s="25"/>
      <c r="MBJ4916" s="28"/>
      <c r="MBK4916" s="28"/>
      <c r="MBL4916" s="28"/>
      <c r="MBM4916" s="28"/>
      <c r="MBN4916" s="28"/>
      <c r="MBO4916" s="22"/>
      <c r="MBP4916" s="22"/>
      <c r="MBQ4916" s="22"/>
      <c r="MBR4916" s="53"/>
      <c r="MBS4916" s="53"/>
      <c r="MBT4916" s="22"/>
      <c r="MBU4916" s="23"/>
      <c r="MBV4916" s="21"/>
      <c r="MBW4916" s="25"/>
      <c r="MBX4916" s="21"/>
      <c r="MBZ4916" s="61"/>
      <c r="MCA4916" s="25"/>
      <c r="MCB4916" s="25"/>
      <c r="MCC4916" s="59"/>
      <c r="MCD4916" s="60"/>
      <c r="MCE4916" s="26"/>
      <c r="MCF4916" s="26"/>
      <c r="MCG4916" s="26"/>
      <c r="MCH4916" s="21"/>
      <c r="MCI4916" s="27"/>
      <c r="MCJ4916" s="27"/>
      <c r="MCK4916" s="27"/>
      <c r="MCL4916" s="25"/>
      <c r="MCM4916" s="25"/>
      <c r="MCN4916" s="25"/>
      <c r="MCO4916" s="28"/>
      <c r="MCP4916" s="28"/>
      <c r="MCQ4916" s="28"/>
      <c r="MCR4916" s="28"/>
      <c r="MCS4916" s="28"/>
      <c r="MCT4916" s="22"/>
      <c r="MCU4916" s="22"/>
      <c r="MCV4916" s="22"/>
      <c r="MCW4916" s="53"/>
      <c r="MCX4916" s="53"/>
      <c r="MCY4916" s="22"/>
      <c r="MCZ4916" s="23"/>
      <c r="MDA4916" s="21"/>
      <c r="MDB4916" s="25"/>
      <c r="MDC4916" s="21"/>
      <c r="MDE4916" s="61"/>
      <c r="MDF4916" s="25"/>
      <c r="MDG4916" s="25"/>
      <c r="MDH4916" s="59"/>
      <c r="MDI4916" s="60"/>
      <c r="MDJ4916" s="26"/>
      <c r="MDK4916" s="26"/>
      <c r="MDL4916" s="26"/>
      <c r="MDM4916" s="21"/>
      <c r="MDN4916" s="27"/>
      <c r="MDO4916" s="27"/>
      <c r="MDP4916" s="27"/>
      <c r="MDQ4916" s="25"/>
      <c r="MDR4916" s="25"/>
      <c r="MDS4916" s="25"/>
      <c r="MDT4916" s="28"/>
      <c r="MDU4916" s="28"/>
      <c r="MDV4916" s="28"/>
      <c r="MDW4916" s="28"/>
      <c r="MDX4916" s="28"/>
      <c r="MDY4916" s="22"/>
      <c r="MDZ4916" s="22"/>
      <c r="MEA4916" s="22"/>
      <c r="MEB4916" s="53"/>
      <c r="MEC4916" s="53"/>
      <c r="MED4916" s="22"/>
      <c r="MEE4916" s="23"/>
      <c r="MEF4916" s="21"/>
      <c r="MEG4916" s="25"/>
      <c r="MEH4916" s="21"/>
      <c r="MEJ4916" s="61"/>
      <c r="MEK4916" s="25"/>
      <c r="MEL4916" s="25"/>
      <c r="MEM4916" s="59"/>
      <c r="MEN4916" s="60"/>
      <c r="MEO4916" s="26"/>
      <c r="MEP4916" s="26"/>
      <c r="MEQ4916" s="26"/>
      <c r="MER4916" s="21"/>
      <c r="MES4916" s="27"/>
      <c r="MET4916" s="27"/>
      <c r="MEU4916" s="27"/>
      <c r="MEV4916" s="25"/>
      <c r="MEW4916" s="25"/>
      <c r="MEX4916" s="25"/>
      <c r="MEY4916" s="28"/>
      <c r="MEZ4916" s="28"/>
      <c r="MFA4916" s="28"/>
      <c r="MFB4916" s="28"/>
      <c r="MFC4916" s="28"/>
      <c r="MFD4916" s="22"/>
      <c r="MFE4916" s="22"/>
      <c r="MFF4916" s="22"/>
      <c r="MFG4916" s="53"/>
      <c r="MFH4916" s="53"/>
      <c r="MFI4916" s="22"/>
      <c r="MFJ4916" s="23"/>
      <c r="MFK4916" s="21"/>
      <c r="MFL4916" s="25"/>
      <c r="MFM4916" s="21"/>
      <c r="MFO4916" s="61"/>
      <c r="MFP4916" s="25"/>
      <c r="MFQ4916" s="25"/>
      <c r="MFR4916" s="59"/>
      <c r="MFS4916" s="60"/>
      <c r="MFT4916" s="26"/>
      <c r="MFU4916" s="26"/>
      <c r="MFV4916" s="26"/>
      <c r="MFW4916" s="21"/>
      <c r="MFX4916" s="27"/>
      <c r="MFY4916" s="27"/>
      <c r="MFZ4916" s="27"/>
      <c r="MGA4916" s="25"/>
      <c r="MGB4916" s="25"/>
      <c r="MGC4916" s="25"/>
      <c r="MGD4916" s="28"/>
      <c r="MGE4916" s="28"/>
      <c r="MGF4916" s="28"/>
      <c r="MGG4916" s="28"/>
      <c r="MGH4916" s="28"/>
      <c r="MGI4916" s="22"/>
      <c r="MGJ4916" s="22"/>
      <c r="MGK4916" s="22"/>
      <c r="MGL4916" s="53"/>
      <c r="MGM4916" s="53"/>
      <c r="MGN4916" s="22"/>
      <c r="MGO4916" s="23"/>
      <c r="MGP4916" s="21"/>
      <c r="MGQ4916" s="25"/>
      <c r="MGR4916" s="21"/>
      <c r="MGT4916" s="61"/>
      <c r="MGU4916" s="25"/>
      <c r="MGV4916" s="25"/>
      <c r="MGW4916" s="59"/>
      <c r="MGX4916" s="60"/>
      <c r="MGY4916" s="26"/>
      <c r="MGZ4916" s="26"/>
      <c r="MHA4916" s="26"/>
      <c r="MHB4916" s="21"/>
      <c r="MHC4916" s="27"/>
      <c r="MHD4916" s="27"/>
      <c r="MHE4916" s="27"/>
      <c r="MHF4916" s="25"/>
      <c r="MHG4916" s="25"/>
      <c r="MHH4916" s="25"/>
      <c r="MHI4916" s="28"/>
      <c r="MHJ4916" s="28"/>
      <c r="MHK4916" s="28"/>
      <c r="MHL4916" s="28"/>
      <c r="MHM4916" s="28"/>
      <c r="MHN4916" s="22"/>
      <c r="MHO4916" s="22"/>
      <c r="MHP4916" s="22"/>
      <c r="MHQ4916" s="53"/>
      <c r="MHR4916" s="53"/>
      <c r="MHS4916" s="22"/>
      <c r="MHT4916" s="23"/>
      <c r="MHU4916" s="21"/>
      <c r="MHV4916" s="25"/>
      <c r="MHW4916" s="21"/>
      <c r="MHY4916" s="61"/>
      <c r="MHZ4916" s="25"/>
      <c r="MIA4916" s="25"/>
      <c r="MIB4916" s="59"/>
      <c r="MIC4916" s="60"/>
      <c r="MID4916" s="26"/>
      <c r="MIE4916" s="26"/>
      <c r="MIF4916" s="26"/>
      <c r="MIG4916" s="21"/>
      <c r="MIH4916" s="27"/>
      <c r="MII4916" s="27"/>
      <c r="MIJ4916" s="27"/>
      <c r="MIK4916" s="25"/>
      <c r="MIL4916" s="25"/>
      <c r="MIM4916" s="25"/>
      <c r="MIN4916" s="28"/>
      <c r="MIO4916" s="28"/>
      <c r="MIP4916" s="28"/>
      <c r="MIQ4916" s="28"/>
      <c r="MIR4916" s="28"/>
      <c r="MIS4916" s="22"/>
      <c r="MIT4916" s="22"/>
      <c r="MIU4916" s="22"/>
      <c r="MIV4916" s="53"/>
      <c r="MIW4916" s="53"/>
      <c r="MIX4916" s="22"/>
      <c r="MIY4916" s="23"/>
      <c r="MIZ4916" s="21"/>
      <c r="MJA4916" s="25"/>
      <c r="MJB4916" s="21"/>
      <c r="MJD4916" s="61"/>
      <c r="MJE4916" s="25"/>
      <c r="MJF4916" s="25"/>
      <c r="MJG4916" s="59"/>
      <c r="MJH4916" s="60"/>
      <c r="MJI4916" s="26"/>
      <c r="MJJ4916" s="26"/>
      <c r="MJK4916" s="26"/>
      <c r="MJL4916" s="21"/>
      <c r="MJM4916" s="27"/>
      <c r="MJN4916" s="27"/>
      <c r="MJO4916" s="27"/>
      <c r="MJP4916" s="25"/>
      <c r="MJQ4916" s="25"/>
      <c r="MJR4916" s="25"/>
      <c r="MJS4916" s="28"/>
      <c r="MJT4916" s="28"/>
      <c r="MJU4916" s="28"/>
      <c r="MJV4916" s="28"/>
      <c r="MJW4916" s="28"/>
      <c r="MJX4916" s="22"/>
      <c r="MJY4916" s="22"/>
      <c r="MJZ4916" s="22"/>
      <c r="MKA4916" s="53"/>
      <c r="MKB4916" s="53"/>
      <c r="MKC4916" s="22"/>
      <c r="MKD4916" s="23"/>
      <c r="MKE4916" s="21"/>
      <c r="MKF4916" s="25"/>
      <c r="MKG4916" s="21"/>
      <c r="MKI4916" s="61"/>
      <c r="MKJ4916" s="25"/>
      <c r="MKK4916" s="25"/>
      <c r="MKL4916" s="59"/>
      <c r="MKM4916" s="60"/>
      <c r="MKN4916" s="26"/>
      <c r="MKO4916" s="26"/>
      <c r="MKP4916" s="26"/>
      <c r="MKQ4916" s="21"/>
      <c r="MKR4916" s="27"/>
      <c r="MKS4916" s="27"/>
      <c r="MKT4916" s="27"/>
      <c r="MKU4916" s="25"/>
      <c r="MKV4916" s="25"/>
      <c r="MKW4916" s="25"/>
      <c r="MKX4916" s="28"/>
      <c r="MKY4916" s="28"/>
      <c r="MKZ4916" s="28"/>
      <c r="MLA4916" s="28"/>
      <c r="MLB4916" s="28"/>
      <c r="MLC4916" s="22"/>
      <c r="MLD4916" s="22"/>
      <c r="MLE4916" s="22"/>
      <c r="MLF4916" s="53"/>
      <c r="MLG4916" s="53"/>
      <c r="MLH4916" s="22"/>
      <c r="MLI4916" s="23"/>
      <c r="MLJ4916" s="21"/>
      <c r="MLK4916" s="25"/>
      <c r="MLL4916" s="21"/>
      <c r="MLN4916" s="61"/>
      <c r="MLO4916" s="25"/>
      <c r="MLP4916" s="25"/>
      <c r="MLQ4916" s="59"/>
      <c r="MLR4916" s="60"/>
      <c r="MLS4916" s="26"/>
      <c r="MLT4916" s="26"/>
      <c r="MLU4916" s="26"/>
      <c r="MLV4916" s="21"/>
      <c r="MLW4916" s="27"/>
      <c r="MLX4916" s="27"/>
      <c r="MLY4916" s="27"/>
      <c r="MLZ4916" s="25"/>
      <c r="MMA4916" s="25"/>
      <c r="MMB4916" s="25"/>
      <c r="MMC4916" s="28"/>
      <c r="MMD4916" s="28"/>
      <c r="MME4916" s="28"/>
      <c r="MMF4916" s="28"/>
      <c r="MMG4916" s="28"/>
      <c r="MMH4916" s="22"/>
      <c r="MMI4916" s="22"/>
      <c r="MMJ4916" s="22"/>
      <c r="MMK4916" s="53"/>
      <c r="MML4916" s="53"/>
      <c r="MMM4916" s="22"/>
      <c r="MMN4916" s="23"/>
      <c r="MMO4916" s="21"/>
      <c r="MMP4916" s="25"/>
      <c r="MMQ4916" s="21"/>
      <c r="MMS4916" s="61"/>
      <c r="MMT4916" s="25"/>
      <c r="MMU4916" s="25"/>
      <c r="MMV4916" s="59"/>
      <c r="MMW4916" s="60"/>
      <c r="MMX4916" s="26"/>
      <c r="MMY4916" s="26"/>
      <c r="MMZ4916" s="26"/>
      <c r="MNA4916" s="21"/>
      <c r="MNB4916" s="27"/>
      <c r="MNC4916" s="27"/>
      <c r="MND4916" s="27"/>
      <c r="MNE4916" s="25"/>
      <c r="MNF4916" s="25"/>
      <c r="MNG4916" s="25"/>
      <c r="MNH4916" s="28"/>
      <c r="MNI4916" s="28"/>
      <c r="MNJ4916" s="28"/>
      <c r="MNK4916" s="28"/>
      <c r="MNL4916" s="28"/>
      <c r="MNM4916" s="22"/>
      <c r="MNN4916" s="22"/>
      <c r="MNO4916" s="22"/>
      <c r="MNP4916" s="53"/>
      <c r="MNQ4916" s="53"/>
      <c r="MNR4916" s="22"/>
      <c r="MNS4916" s="23"/>
      <c r="MNT4916" s="21"/>
      <c r="MNU4916" s="25"/>
      <c r="MNV4916" s="21"/>
      <c r="MNX4916" s="61"/>
      <c r="MNY4916" s="25"/>
      <c r="MNZ4916" s="25"/>
      <c r="MOA4916" s="59"/>
      <c r="MOB4916" s="60"/>
      <c r="MOC4916" s="26"/>
      <c r="MOD4916" s="26"/>
      <c r="MOE4916" s="26"/>
      <c r="MOF4916" s="21"/>
      <c r="MOG4916" s="27"/>
      <c r="MOH4916" s="27"/>
      <c r="MOI4916" s="27"/>
      <c r="MOJ4916" s="25"/>
      <c r="MOK4916" s="25"/>
      <c r="MOL4916" s="25"/>
      <c r="MOM4916" s="28"/>
      <c r="MON4916" s="28"/>
      <c r="MOO4916" s="28"/>
      <c r="MOP4916" s="28"/>
      <c r="MOQ4916" s="28"/>
      <c r="MOR4916" s="22"/>
      <c r="MOS4916" s="22"/>
      <c r="MOT4916" s="22"/>
      <c r="MOU4916" s="53"/>
      <c r="MOV4916" s="53"/>
      <c r="MOW4916" s="22"/>
      <c r="MOX4916" s="23"/>
      <c r="MOY4916" s="21"/>
      <c r="MOZ4916" s="25"/>
      <c r="MPA4916" s="21"/>
      <c r="MPC4916" s="61"/>
      <c r="MPD4916" s="25"/>
      <c r="MPE4916" s="25"/>
      <c r="MPF4916" s="59"/>
      <c r="MPG4916" s="60"/>
      <c r="MPH4916" s="26"/>
      <c r="MPI4916" s="26"/>
      <c r="MPJ4916" s="26"/>
      <c r="MPK4916" s="21"/>
      <c r="MPL4916" s="27"/>
      <c r="MPM4916" s="27"/>
      <c r="MPN4916" s="27"/>
      <c r="MPO4916" s="25"/>
      <c r="MPP4916" s="25"/>
      <c r="MPQ4916" s="25"/>
      <c r="MPR4916" s="28"/>
      <c r="MPS4916" s="28"/>
      <c r="MPT4916" s="28"/>
      <c r="MPU4916" s="28"/>
      <c r="MPV4916" s="28"/>
      <c r="MPW4916" s="22"/>
      <c r="MPX4916" s="22"/>
      <c r="MPY4916" s="22"/>
      <c r="MPZ4916" s="53"/>
      <c r="MQA4916" s="53"/>
      <c r="MQB4916" s="22"/>
      <c r="MQC4916" s="23"/>
      <c r="MQD4916" s="21"/>
      <c r="MQE4916" s="25"/>
      <c r="MQF4916" s="21"/>
      <c r="MQH4916" s="61"/>
      <c r="MQI4916" s="25"/>
      <c r="MQJ4916" s="25"/>
      <c r="MQK4916" s="59"/>
      <c r="MQL4916" s="60"/>
      <c r="MQM4916" s="26"/>
      <c r="MQN4916" s="26"/>
      <c r="MQO4916" s="26"/>
      <c r="MQP4916" s="21"/>
      <c r="MQQ4916" s="27"/>
      <c r="MQR4916" s="27"/>
      <c r="MQS4916" s="27"/>
      <c r="MQT4916" s="25"/>
      <c r="MQU4916" s="25"/>
      <c r="MQV4916" s="25"/>
      <c r="MQW4916" s="28"/>
      <c r="MQX4916" s="28"/>
      <c r="MQY4916" s="28"/>
      <c r="MQZ4916" s="28"/>
      <c r="MRA4916" s="28"/>
      <c r="MRB4916" s="22"/>
      <c r="MRC4916" s="22"/>
      <c r="MRD4916" s="22"/>
      <c r="MRE4916" s="53"/>
      <c r="MRF4916" s="53"/>
      <c r="MRG4916" s="22"/>
      <c r="MRH4916" s="23"/>
      <c r="MRI4916" s="21"/>
      <c r="MRJ4916" s="25"/>
      <c r="MRK4916" s="21"/>
      <c r="MRM4916" s="61"/>
      <c r="MRN4916" s="25"/>
      <c r="MRO4916" s="25"/>
      <c r="MRP4916" s="59"/>
      <c r="MRQ4916" s="60"/>
      <c r="MRR4916" s="26"/>
      <c r="MRS4916" s="26"/>
      <c r="MRT4916" s="26"/>
      <c r="MRU4916" s="21"/>
      <c r="MRV4916" s="27"/>
      <c r="MRW4916" s="27"/>
      <c r="MRX4916" s="27"/>
      <c r="MRY4916" s="25"/>
      <c r="MRZ4916" s="25"/>
      <c r="MSA4916" s="25"/>
      <c r="MSB4916" s="28"/>
      <c r="MSC4916" s="28"/>
      <c r="MSD4916" s="28"/>
      <c r="MSE4916" s="28"/>
      <c r="MSF4916" s="28"/>
      <c r="MSG4916" s="22"/>
      <c r="MSH4916" s="22"/>
      <c r="MSI4916" s="22"/>
      <c r="MSJ4916" s="53"/>
      <c r="MSK4916" s="53"/>
      <c r="MSL4916" s="22"/>
      <c r="MSM4916" s="23"/>
      <c r="MSN4916" s="21"/>
      <c r="MSO4916" s="25"/>
      <c r="MSP4916" s="21"/>
      <c r="MSR4916" s="61"/>
      <c r="MSS4916" s="25"/>
      <c r="MST4916" s="25"/>
      <c r="MSU4916" s="59"/>
      <c r="MSV4916" s="60"/>
      <c r="MSW4916" s="26"/>
      <c r="MSX4916" s="26"/>
      <c r="MSY4916" s="26"/>
      <c r="MSZ4916" s="21"/>
      <c r="MTA4916" s="27"/>
      <c r="MTB4916" s="27"/>
      <c r="MTC4916" s="27"/>
      <c r="MTD4916" s="25"/>
      <c r="MTE4916" s="25"/>
      <c r="MTF4916" s="25"/>
      <c r="MTG4916" s="28"/>
      <c r="MTH4916" s="28"/>
      <c r="MTI4916" s="28"/>
      <c r="MTJ4916" s="28"/>
      <c r="MTK4916" s="28"/>
      <c r="MTL4916" s="22"/>
      <c r="MTM4916" s="22"/>
      <c r="MTN4916" s="22"/>
      <c r="MTO4916" s="53"/>
      <c r="MTP4916" s="53"/>
      <c r="MTQ4916" s="22"/>
      <c r="MTR4916" s="23"/>
      <c r="MTS4916" s="21"/>
      <c r="MTT4916" s="25"/>
      <c r="MTU4916" s="21"/>
      <c r="MTW4916" s="61"/>
      <c r="MTX4916" s="25"/>
      <c r="MTY4916" s="25"/>
      <c r="MTZ4916" s="59"/>
      <c r="MUA4916" s="60"/>
      <c r="MUB4916" s="26"/>
      <c r="MUC4916" s="26"/>
      <c r="MUD4916" s="26"/>
      <c r="MUE4916" s="21"/>
      <c r="MUF4916" s="27"/>
      <c r="MUG4916" s="27"/>
      <c r="MUH4916" s="27"/>
      <c r="MUI4916" s="25"/>
      <c r="MUJ4916" s="25"/>
      <c r="MUK4916" s="25"/>
      <c r="MUL4916" s="28"/>
      <c r="MUM4916" s="28"/>
      <c r="MUN4916" s="28"/>
      <c r="MUO4916" s="28"/>
      <c r="MUP4916" s="28"/>
      <c r="MUQ4916" s="22"/>
      <c r="MUR4916" s="22"/>
      <c r="MUS4916" s="22"/>
      <c r="MUT4916" s="53"/>
      <c r="MUU4916" s="53"/>
      <c r="MUV4916" s="22"/>
      <c r="MUW4916" s="23"/>
      <c r="MUX4916" s="21"/>
      <c r="MUY4916" s="25"/>
      <c r="MUZ4916" s="21"/>
      <c r="MVB4916" s="61"/>
      <c r="MVC4916" s="25"/>
      <c r="MVD4916" s="25"/>
      <c r="MVE4916" s="59"/>
      <c r="MVF4916" s="60"/>
      <c r="MVG4916" s="26"/>
      <c r="MVH4916" s="26"/>
      <c r="MVI4916" s="26"/>
      <c r="MVJ4916" s="21"/>
      <c r="MVK4916" s="27"/>
      <c r="MVL4916" s="27"/>
      <c r="MVM4916" s="27"/>
      <c r="MVN4916" s="25"/>
      <c r="MVO4916" s="25"/>
      <c r="MVP4916" s="25"/>
      <c r="MVQ4916" s="28"/>
      <c r="MVR4916" s="28"/>
      <c r="MVS4916" s="28"/>
      <c r="MVT4916" s="28"/>
      <c r="MVU4916" s="28"/>
      <c r="MVV4916" s="22"/>
      <c r="MVW4916" s="22"/>
      <c r="MVX4916" s="22"/>
      <c r="MVY4916" s="53"/>
      <c r="MVZ4916" s="53"/>
      <c r="MWA4916" s="22"/>
      <c r="MWB4916" s="23"/>
      <c r="MWC4916" s="21"/>
      <c r="MWD4916" s="25"/>
      <c r="MWE4916" s="21"/>
      <c r="MWG4916" s="61"/>
      <c r="MWH4916" s="25"/>
      <c r="MWI4916" s="25"/>
      <c r="MWJ4916" s="59"/>
      <c r="MWK4916" s="60"/>
      <c r="MWL4916" s="26"/>
      <c r="MWM4916" s="26"/>
      <c r="MWN4916" s="26"/>
      <c r="MWO4916" s="21"/>
      <c r="MWP4916" s="27"/>
      <c r="MWQ4916" s="27"/>
      <c r="MWR4916" s="27"/>
      <c r="MWS4916" s="25"/>
      <c r="MWT4916" s="25"/>
      <c r="MWU4916" s="25"/>
      <c r="MWV4916" s="28"/>
      <c r="MWW4916" s="28"/>
      <c r="MWX4916" s="28"/>
      <c r="MWY4916" s="28"/>
      <c r="MWZ4916" s="28"/>
      <c r="MXA4916" s="22"/>
      <c r="MXB4916" s="22"/>
      <c r="MXC4916" s="22"/>
      <c r="MXD4916" s="53"/>
      <c r="MXE4916" s="53"/>
      <c r="MXF4916" s="22"/>
      <c r="MXG4916" s="23"/>
      <c r="MXH4916" s="21"/>
      <c r="MXI4916" s="25"/>
      <c r="MXJ4916" s="21"/>
      <c r="MXL4916" s="61"/>
      <c r="MXM4916" s="25"/>
      <c r="MXN4916" s="25"/>
      <c r="MXO4916" s="59"/>
      <c r="MXP4916" s="60"/>
      <c r="MXQ4916" s="26"/>
      <c r="MXR4916" s="26"/>
      <c r="MXS4916" s="26"/>
      <c r="MXT4916" s="21"/>
      <c r="MXU4916" s="27"/>
      <c r="MXV4916" s="27"/>
      <c r="MXW4916" s="27"/>
      <c r="MXX4916" s="25"/>
      <c r="MXY4916" s="25"/>
      <c r="MXZ4916" s="25"/>
      <c r="MYA4916" s="28"/>
      <c r="MYB4916" s="28"/>
      <c r="MYC4916" s="28"/>
      <c r="MYD4916" s="28"/>
      <c r="MYE4916" s="28"/>
      <c r="MYF4916" s="22"/>
      <c r="MYG4916" s="22"/>
      <c r="MYH4916" s="22"/>
      <c r="MYI4916" s="53"/>
      <c r="MYJ4916" s="53"/>
      <c r="MYK4916" s="22"/>
      <c r="MYL4916" s="23"/>
      <c r="MYM4916" s="21"/>
      <c r="MYN4916" s="25"/>
      <c r="MYO4916" s="21"/>
      <c r="MYQ4916" s="61"/>
      <c r="MYR4916" s="25"/>
      <c r="MYS4916" s="25"/>
      <c r="MYT4916" s="59"/>
      <c r="MYU4916" s="60"/>
      <c r="MYV4916" s="26"/>
      <c r="MYW4916" s="26"/>
      <c r="MYX4916" s="26"/>
      <c r="MYY4916" s="21"/>
      <c r="MYZ4916" s="27"/>
      <c r="MZA4916" s="27"/>
      <c r="MZB4916" s="27"/>
      <c r="MZC4916" s="25"/>
      <c r="MZD4916" s="25"/>
      <c r="MZE4916" s="25"/>
      <c r="MZF4916" s="28"/>
      <c r="MZG4916" s="28"/>
      <c r="MZH4916" s="28"/>
      <c r="MZI4916" s="28"/>
      <c r="MZJ4916" s="28"/>
      <c r="MZK4916" s="22"/>
      <c r="MZL4916" s="22"/>
      <c r="MZM4916" s="22"/>
      <c r="MZN4916" s="53"/>
      <c r="MZO4916" s="53"/>
      <c r="MZP4916" s="22"/>
      <c r="MZQ4916" s="23"/>
      <c r="MZR4916" s="21"/>
      <c r="MZS4916" s="25"/>
      <c r="MZT4916" s="21"/>
      <c r="MZV4916" s="61"/>
      <c r="MZW4916" s="25"/>
      <c r="MZX4916" s="25"/>
      <c r="MZY4916" s="59"/>
      <c r="MZZ4916" s="60"/>
      <c r="NAA4916" s="26"/>
      <c r="NAB4916" s="26"/>
      <c r="NAC4916" s="26"/>
      <c r="NAD4916" s="21"/>
      <c r="NAE4916" s="27"/>
      <c r="NAF4916" s="27"/>
      <c r="NAG4916" s="27"/>
      <c r="NAH4916" s="25"/>
      <c r="NAI4916" s="25"/>
      <c r="NAJ4916" s="25"/>
      <c r="NAK4916" s="28"/>
      <c r="NAL4916" s="28"/>
      <c r="NAM4916" s="28"/>
      <c r="NAN4916" s="28"/>
      <c r="NAO4916" s="28"/>
      <c r="NAP4916" s="22"/>
      <c r="NAQ4916" s="22"/>
      <c r="NAR4916" s="22"/>
      <c r="NAS4916" s="53"/>
      <c r="NAT4916" s="53"/>
      <c r="NAU4916" s="22"/>
      <c r="NAV4916" s="23"/>
      <c r="NAW4916" s="21"/>
      <c r="NAX4916" s="25"/>
      <c r="NAY4916" s="21"/>
      <c r="NBA4916" s="61"/>
      <c r="NBB4916" s="25"/>
      <c r="NBC4916" s="25"/>
      <c r="NBD4916" s="59"/>
      <c r="NBE4916" s="60"/>
      <c r="NBF4916" s="26"/>
      <c r="NBG4916" s="26"/>
      <c r="NBH4916" s="26"/>
      <c r="NBI4916" s="21"/>
      <c r="NBJ4916" s="27"/>
      <c r="NBK4916" s="27"/>
      <c r="NBL4916" s="27"/>
      <c r="NBM4916" s="25"/>
      <c r="NBN4916" s="25"/>
      <c r="NBO4916" s="25"/>
      <c r="NBP4916" s="28"/>
      <c r="NBQ4916" s="28"/>
      <c r="NBR4916" s="28"/>
      <c r="NBS4916" s="28"/>
      <c r="NBT4916" s="28"/>
      <c r="NBU4916" s="22"/>
      <c r="NBV4916" s="22"/>
      <c r="NBW4916" s="22"/>
      <c r="NBX4916" s="53"/>
      <c r="NBY4916" s="53"/>
      <c r="NBZ4916" s="22"/>
      <c r="NCA4916" s="23"/>
      <c r="NCB4916" s="21"/>
      <c r="NCC4916" s="25"/>
      <c r="NCD4916" s="21"/>
      <c r="NCF4916" s="61"/>
      <c r="NCG4916" s="25"/>
      <c r="NCH4916" s="25"/>
      <c r="NCI4916" s="59"/>
      <c r="NCJ4916" s="60"/>
      <c r="NCK4916" s="26"/>
      <c r="NCL4916" s="26"/>
      <c r="NCM4916" s="26"/>
      <c r="NCN4916" s="21"/>
      <c r="NCO4916" s="27"/>
      <c r="NCP4916" s="27"/>
      <c r="NCQ4916" s="27"/>
      <c r="NCR4916" s="25"/>
      <c r="NCS4916" s="25"/>
      <c r="NCT4916" s="25"/>
      <c r="NCU4916" s="28"/>
      <c r="NCV4916" s="28"/>
      <c r="NCW4916" s="28"/>
      <c r="NCX4916" s="28"/>
      <c r="NCY4916" s="28"/>
      <c r="NCZ4916" s="22"/>
      <c r="NDA4916" s="22"/>
      <c r="NDB4916" s="22"/>
      <c r="NDC4916" s="53"/>
      <c r="NDD4916" s="53"/>
      <c r="NDE4916" s="22"/>
      <c r="NDF4916" s="23"/>
      <c r="NDG4916" s="21"/>
      <c r="NDH4916" s="25"/>
      <c r="NDI4916" s="21"/>
      <c r="NDK4916" s="61"/>
      <c r="NDL4916" s="25"/>
      <c r="NDM4916" s="25"/>
      <c r="NDN4916" s="59"/>
      <c r="NDO4916" s="60"/>
      <c r="NDP4916" s="26"/>
      <c r="NDQ4916" s="26"/>
      <c r="NDR4916" s="26"/>
      <c r="NDS4916" s="21"/>
      <c r="NDT4916" s="27"/>
      <c r="NDU4916" s="27"/>
      <c r="NDV4916" s="27"/>
      <c r="NDW4916" s="25"/>
      <c r="NDX4916" s="25"/>
      <c r="NDY4916" s="25"/>
      <c r="NDZ4916" s="28"/>
      <c r="NEA4916" s="28"/>
      <c r="NEB4916" s="28"/>
      <c r="NEC4916" s="28"/>
      <c r="NED4916" s="28"/>
      <c r="NEE4916" s="22"/>
      <c r="NEF4916" s="22"/>
      <c r="NEG4916" s="22"/>
      <c r="NEH4916" s="53"/>
      <c r="NEI4916" s="53"/>
      <c r="NEJ4916" s="22"/>
      <c r="NEK4916" s="23"/>
      <c r="NEL4916" s="21"/>
      <c r="NEM4916" s="25"/>
      <c r="NEN4916" s="21"/>
      <c r="NEP4916" s="61"/>
      <c r="NEQ4916" s="25"/>
      <c r="NER4916" s="25"/>
      <c r="NES4916" s="59"/>
      <c r="NET4916" s="60"/>
      <c r="NEU4916" s="26"/>
      <c r="NEV4916" s="26"/>
      <c r="NEW4916" s="26"/>
      <c r="NEX4916" s="21"/>
      <c r="NEY4916" s="27"/>
      <c r="NEZ4916" s="27"/>
      <c r="NFA4916" s="27"/>
      <c r="NFB4916" s="25"/>
      <c r="NFC4916" s="25"/>
      <c r="NFD4916" s="25"/>
      <c r="NFE4916" s="28"/>
      <c r="NFF4916" s="28"/>
      <c r="NFG4916" s="28"/>
      <c r="NFH4916" s="28"/>
      <c r="NFI4916" s="28"/>
      <c r="NFJ4916" s="22"/>
      <c r="NFK4916" s="22"/>
      <c r="NFL4916" s="22"/>
      <c r="NFM4916" s="53"/>
      <c r="NFN4916" s="53"/>
      <c r="NFO4916" s="22"/>
      <c r="NFP4916" s="23"/>
      <c r="NFQ4916" s="21"/>
      <c r="NFR4916" s="25"/>
      <c r="NFS4916" s="21"/>
      <c r="NFU4916" s="61"/>
      <c r="NFV4916" s="25"/>
      <c r="NFW4916" s="25"/>
      <c r="NFX4916" s="59"/>
      <c r="NFY4916" s="60"/>
      <c r="NFZ4916" s="26"/>
      <c r="NGA4916" s="26"/>
      <c r="NGB4916" s="26"/>
      <c r="NGC4916" s="21"/>
      <c r="NGD4916" s="27"/>
      <c r="NGE4916" s="27"/>
      <c r="NGF4916" s="27"/>
      <c r="NGG4916" s="25"/>
      <c r="NGH4916" s="25"/>
      <c r="NGI4916" s="25"/>
      <c r="NGJ4916" s="28"/>
      <c r="NGK4916" s="28"/>
      <c r="NGL4916" s="28"/>
      <c r="NGM4916" s="28"/>
      <c r="NGN4916" s="28"/>
      <c r="NGO4916" s="22"/>
      <c r="NGP4916" s="22"/>
      <c r="NGQ4916" s="22"/>
      <c r="NGR4916" s="53"/>
      <c r="NGS4916" s="53"/>
      <c r="NGT4916" s="22"/>
      <c r="NGU4916" s="23"/>
      <c r="NGV4916" s="21"/>
      <c r="NGW4916" s="25"/>
      <c r="NGX4916" s="21"/>
      <c r="NGZ4916" s="61"/>
      <c r="NHA4916" s="25"/>
      <c r="NHB4916" s="25"/>
      <c r="NHC4916" s="59"/>
      <c r="NHD4916" s="60"/>
      <c r="NHE4916" s="26"/>
      <c r="NHF4916" s="26"/>
      <c r="NHG4916" s="26"/>
      <c r="NHH4916" s="21"/>
      <c r="NHI4916" s="27"/>
      <c r="NHJ4916" s="27"/>
      <c r="NHK4916" s="27"/>
      <c r="NHL4916" s="25"/>
      <c r="NHM4916" s="25"/>
      <c r="NHN4916" s="25"/>
      <c r="NHO4916" s="28"/>
      <c r="NHP4916" s="28"/>
      <c r="NHQ4916" s="28"/>
      <c r="NHR4916" s="28"/>
      <c r="NHS4916" s="28"/>
      <c r="NHT4916" s="22"/>
      <c r="NHU4916" s="22"/>
      <c r="NHV4916" s="22"/>
      <c r="NHW4916" s="53"/>
      <c r="NHX4916" s="53"/>
      <c r="NHY4916" s="22"/>
      <c r="NHZ4916" s="23"/>
      <c r="NIA4916" s="21"/>
      <c r="NIB4916" s="25"/>
      <c r="NIC4916" s="21"/>
      <c r="NIE4916" s="61"/>
      <c r="NIF4916" s="25"/>
      <c r="NIG4916" s="25"/>
      <c r="NIH4916" s="59"/>
      <c r="NII4916" s="60"/>
      <c r="NIJ4916" s="26"/>
      <c r="NIK4916" s="26"/>
      <c r="NIL4916" s="26"/>
      <c r="NIM4916" s="21"/>
      <c r="NIN4916" s="27"/>
      <c r="NIO4916" s="27"/>
      <c r="NIP4916" s="27"/>
      <c r="NIQ4916" s="25"/>
      <c r="NIR4916" s="25"/>
      <c r="NIS4916" s="25"/>
      <c r="NIT4916" s="28"/>
      <c r="NIU4916" s="28"/>
      <c r="NIV4916" s="28"/>
      <c r="NIW4916" s="28"/>
      <c r="NIX4916" s="28"/>
      <c r="NIY4916" s="22"/>
      <c r="NIZ4916" s="22"/>
      <c r="NJA4916" s="22"/>
      <c r="NJB4916" s="53"/>
      <c r="NJC4916" s="53"/>
      <c r="NJD4916" s="22"/>
      <c r="NJE4916" s="23"/>
      <c r="NJF4916" s="21"/>
      <c r="NJG4916" s="25"/>
      <c r="NJH4916" s="21"/>
      <c r="NJJ4916" s="61"/>
      <c r="NJK4916" s="25"/>
      <c r="NJL4916" s="25"/>
      <c r="NJM4916" s="59"/>
      <c r="NJN4916" s="60"/>
      <c r="NJO4916" s="26"/>
      <c r="NJP4916" s="26"/>
      <c r="NJQ4916" s="26"/>
      <c r="NJR4916" s="21"/>
      <c r="NJS4916" s="27"/>
      <c r="NJT4916" s="27"/>
      <c r="NJU4916" s="27"/>
      <c r="NJV4916" s="25"/>
      <c r="NJW4916" s="25"/>
      <c r="NJX4916" s="25"/>
      <c r="NJY4916" s="28"/>
      <c r="NJZ4916" s="28"/>
      <c r="NKA4916" s="28"/>
      <c r="NKB4916" s="28"/>
      <c r="NKC4916" s="28"/>
      <c r="NKD4916" s="22"/>
      <c r="NKE4916" s="22"/>
      <c r="NKF4916" s="22"/>
      <c r="NKG4916" s="53"/>
      <c r="NKH4916" s="53"/>
      <c r="NKI4916" s="22"/>
      <c r="NKJ4916" s="23"/>
      <c r="NKK4916" s="21"/>
      <c r="NKL4916" s="25"/>
      <c r="NKM4916" s="21"/>
      <c r="NKO4916" s="61"/>
      <c r="NKP4916" s="25"/>
      <c r="NKQ4916" s="25"/>
      <c r="NKR4916" s="59"/>
      <c r="NKS4916" s="60"/>
      <c r="NKT4916" s="26"/>
      <c r="NKU4916" s="26"/>
      <c r="NKV4916" s="26"/>
      <c r="NKW4916" s="21"/>
      <c r="NKX4916" s="27"/>
      <c r="NKY4916" s="27"/>
      <c r="NKZ4916" s="27"/>
      <c r="NLA4916" s="25"/>
      <c r="NLB4916" s="25"/>
      <c r="NLC4916" s="25"/>
      <c r="NLD4916" s="28"/>
      <c r="NLE4916" s="28"/>
      <c r="NLF4916" s="28"/>
      <c r="NLG4916" s="28"/>
      <c r="NLH4916" s="28"/>
      <c r="NLI4916" s="22"/>
      <c r="NLJ4916" s="22"/>
      <c r="NLK4916" s="22"/>
      <c r="NLL4916" s="53"/>
      <c r="NLM4916" s="53"/>
      <c r="NLN4916" s="22"/>
      <c r="NLO4916" s="23"/>
      <c r="NLP4916" s="21"/>
      <c r="NLQ4916" s="25"/>
      <c r="NLR4916" s="21"/>
      <c r="NLT4916" s="61"/>
      <c r="NLU4916" s="25"/>
      <c r="NLV4916" s="25"/>
      <c r="NLW4916" s="59"/>
      <c r="NLX4916" s="60"/>
      <c r="NLY4916" s="26"/>
      <c r="NLZ4916" s="26"/>
      <c r="NMA4916" s="26"/>
      <c r="NMB4916" s="21"/>
      <c r="NMC4916" s="27"/>
      <c r="NMD4916" s="27"/>
      <c r="NME4916" s="27"/>
      <c r="NMF4916" s="25"/>
      <c r="NMG4916" s="25"/>
      <c r="NMH4916" s="25"/>
      <c r="NMI4916" s="28"/>
      <c r="NMJ4916" s="28"/>
      <c r="NMK4916" s="28"/>
      <c r="NML4916" s="28"/>
      <c r="NMM4916" s="28"/>
      <c r="NMN4916" s="22"/>
      <c r="NMO4916" s="22"/>
      <c r="NMP4916" s="22"/>
      <c r="NMQ4916" s="53"/>
      <c r="NMR4916" s="53"/>
      <c r="NMS4916" s="22"/>
      <c r="NMT4916" s="23"/>
      <c r="NMU4916" s="21"/>
      <c r="NMV4916" s="25"/>
      <c r="NMW4916" s="21"/>
      <c r="NMY4916" s="61"/>
      <c r="NMZ4916" s="25"/>
      <c r="NNA4916" s="25"/>
      <c r="NNB4916" s="59"/>
      <c r="NNC4916" s="60"/>
      <c r="NND4916" s="26"/>
      <c r="NNE4916" s="26"/>
      <c r="NNF4916" s="26"/>
      <c r="NNG4916" s="21"/>
      <c r="NNH4916" s="27"/>
      <c r="NNI4916" s="27"/>
      <c r="NNJ4916" s="27"/>
      <c r="NNK4916" s="25"/>
      <c r="NNL4916" s="25"/>
      <c r="NNM4916" s="25"/>
      <c r="NNN4916" s="28"/>
      <c r="NNO4916" s="28"/>
      <c r="NNP4916" s="28"/>
      <c r="NNQ4916" s="28"/>
      <c r="NNR4916" s="28"/>
      <c r="NNS4916" s="22"/>
      <c r="NNT4916" s="22"/>
      <c r="NNU4916" s="22"/>
      <c r="NNV4916" s="53"/>
      <c r="NNW4916" s="53"/>
      <c r="NNX4916" s="22"/>
      <c r="NNY4916" s="23"/>
      <c r="NNZ4916" s="21"/>
      <c r="NOA4916" s="25"/>
      <c r="NOB4916" s="21"/>
      <c r="NOD4916" s="61"/>
      <c r="NOE4916" s="25"/>
      <c r="NOF4916" s="25"/>
      <c r="NOG4916" s="59"/>
      <c r="NOH4916" s="60"/>
      <c r="NOI4916" s="26"/>
      <c r="NOJ4916" s="26"/>
      <c r="NOK4916" s="26"/>
      <c r="NOL4916" s="21"/>
      <c r="NOM4916" s="27"/>
      <c r="NON4916" s="27"/>
      <c r="NOO4916" s="27"/>
      <c r="NOP4916" s="25"/>
      <c r="NOQ4916" s="25"/>
      <c r="NOR4916" s="25"/>
      <c r="NOS4916" s="28"/>
      <c r="NOT4916" s="28"/>
      <c r="NOU4916" s="28"/>
      <c r="NOV4916" s="28"/>
      <c r="NOW4916" s="28"/>
      <c r="NOX4916" s="22"/>
      <c r="NOY4916" s="22"/>
      <c r="NOZ4916" s="22"/>
      <c r="NPA4916" s="53"/>
      <c r="NPB4916" s="53"/>
      <c r="NPC4916" s="22"/>
      <c r="NPD4916" s="23"/>
      <c r="NPE4916" s="21"/>
      <c r="NPF4916" s="25"/>
      <c r="NPG4916" s="21"/>
      <c r="NPI4916" s="61"/>
      <c r="NPJ4916" s="25"/>
      <c r="NPK4916" s="25"/>
      <c r="NPL4916" s="59"/>
      <c r="NPM4916" s="60"/>
      <c r="NPN4916" s="26"/>
      <c r="NPO4916" s="26"/>
      <c r="NPP4916" s="26"/>
      <c r="NPQ4916" s="21"/>
      <c r="NPR4916" s="27"/>
      <c r="NPS4916" s="27"/>
      <c r="NPT4916" s="27"/>
      <c r="NPU4916" s="25"/>
      <c r="NPV4916" s="25"/>
      <c r="NPW4916" s="25"/>
      <c r="NPX4916" s="28"/>
      <c r="NPY4916" s="28"/>
      <c r="NPZ4916" s="28"/>
      <c r="NQA4916" s="28"/>
      <c r="NQB4916" s="28"/>
      <c r="NQC4916" s="22"/>
      <c r="NQD4916" s="22"/>
      <c r="NQE4916" s="22"/>
      <c r="NQF4916" s="53"/>
      <c r="NQG4916" s="53"/>
      <c r="NQH4916" s="22"/>
      <c r="NQI4916" s="23"/>
      <c r="NQJ4916" s="21"/>
      <c r="NQK4916" s="25"/>
      <c r="NQL4916" s="21"/>
      <c r="NQN4916" s="61"/>
      <c r="NQO4916" s="25"/>
      <c r="NQP4916" s="25"/>
      <c r="NQQ4916" s="59"/>
      <c r="NQR4916" s="60"/>
      <c r="NQS4916" s="26"/>
      <c r="NQT4916" s="26"/>
      <c r="NQU4916" s="26"/>
      <c r="NQV4916" s="21"/>
      <c r="NQW4916" s="27"/>
      <c r="NQX4916" s="27"/>
      <c r="NQY4916" s="27"/>
      <c r="NQZ4916" s="25"/>
      <c r="NRA4916" s="25"/>
      <c r="NRB4916" s="25"/>
      <c r="NRC4916" s="28"/>
      <c r="NRD4916" s="28"/>
      <c r="NRE4916" s="28"/>
      <c r="NRF4916" s="28"/>
      <c r="NRG4916" s="28"/>
      <c r="NRH4916" s="22"/>
      <c r="NRI4916" s="22"/>
      <c r="NRJ4916" s="22"/>
      <c r="NRK4916" s="53"/>
      <c r="NRL4916" s="53"/>
      <c r="NRM4916" s="22"/>
      <c r="NRN4916" s="23"/>
      <c r="NRO4916" s="21"/>
      <c r="NRP4916" s="25"/>
      <c r="NRQ4916" s="21"/>
      <c r="NRS4916" s="61"/>
      <c r="NRT4916" s="25"/>
      <c r="NRU4916" s="25"/>
      <c r="NRV4916" s="59"/>
      <c r="NRW4916" s="60"/>
      <c r="NRX4916" s="26"/>
      <c r="NRY4916" s="26"/>
      <c r="NRZ4916" s="26"/>
      <c r="NSA4916" s="21"/>
      <c r="NSB4916" s="27"/>
      <c r="NSC4916" s="27"/>
      <c r="NSD4916" s="27"/>
      <c r="NSE4916" s="25"/>
      <c r="NSF4916" s="25"/>
      <c r="NSG4916" s="25"/>
      <c r="NSH4916" s="28"/>
      <c r="NSI4916" s="28"/>
      <c r="NSJ4916" s="28"/>
      <c r="NSK4916" s="28"/>
      <c r="NSL4916" s="28"/>
      <c r="NSM4916" s="22"/>
      <c r="NSN4916" s="22"/>
      <c r="NSO4916" s="22"/>
      <c r="NSP4916" s="53"/>
      <c r="NSQ4916" s="53"/>
      <c r="NSR4916" s="22"/>
      <c r="NSS4916" s="23"/>
      <c r="NST4916" s="21"/>
      <c r="NSU4916" s="25"/>
      <c r="NSV4916" s="21"/>
      <c r="NSX4916" s="61"/>
      <c r="NSY4916" s="25"/>
      <c r="NSZ4916" s="25"/>
      <c r="NTA4916" s="59"/>
      <c r="NTB4916" s="60"/>
      <c r="NTC4916" s="26"/>
      <c r="NTD4916" s="26"/>
      <c r="NTE4916" s="26"/>
      <c r="NTF4916" s="21"/>
      <c r="NTG4916" s="27"/>
      <c r="NTH4916" s="27"/>
      <c r="NTI4916" s="27"/>
      <c r="NTJ4916" s="25"/>
      <c r="NTK4916" s="25"/>
      <c r="NTL4916" s="25"/>
      <c r="NTM4916" s="28"/>
      <c r="NTN4916" s="28"/>
      <c r="NTO4916" s="28"/>
      <c r="NTP4916" s="28"/>
      <c r="NTQ4916" s="28"/>
      <c r="NTR4916" s="22"/>
      <c r="NTS4916" s="22"/>
      <c r="NTT4916" s="22"/>
      <c r="NTU4916" s="53"/>
      <c r="NTV4916" s="53"/>
      <c r="NTW4916" s="22"/>
      <c r="NTX4916" s="23"/>
      <c r="NTY4916" s="21"/>
      <c r="NTZ4916" s="25"/>
      <c r="NUA4916" s="21"/>
      <c r="NUC4916" s="61"/>
      <c r="NUD4916" s="25"/>
      <c r="NUE4916" s="25"/>
      <c r="NUF4916" s="59"/>
      <c r="NUG4916" s="60"/>
      <c r="NUH4916" s="26"/>
      <c r="NUI4916" s="26"/>
      <c r="NUJ4916" s="26"/>
      <c r="NUK4916" s="21"/>
      <c r="NUL4916" s="27"/>
      <c r="NUM4916" s="27"/>
      <c r="NUN4916" s="27"/>
      <c r="NUO4916" s="25"/>
      <c r="NUP4916" s="25"/>
      <c r="NUQ4916" s="25"/>
      <c r="NUR4916" s="28"/>
      <c r="NUS4916" s="28"/>
      <c r="NUT4916" s="28"/>
      <c r="NUU4916" s="28"/>
      <c r="NUV4916" s="28"/>
      <c r="NUW4916" s="22"/>
      <c r="NUX4916" s="22"/>
      <c r="NUY4916" s="22"/>
      <c r="NUZ4916" s="53"/>
      <c r="NVA4916" s="53"/>
      <c r="NVB4916" s="22"/>
      <c r="NVC4916" s="23"/>
      <c r="NVD4916" s="21"/>
      <c r="NVE4916" s="25"/>
      <c r="NVF4916" s="21"/>
      <c r="NVH4916" s="61"/>
      <c r="NVI4916" s="25"/>
      <c r="NVJ4916" s="25"/>
      <c r="NVK4916" s="59"/>
      <c r="NVL4916" s="60"/>
      <c r="NVM4916" s="26"/>
      <c r="NVN4916" s="26"/>
      <c r="NVO4916" s="26"/>
      <c r="NVP4916" s="21"/>
      <c r="NVQ4916" s="27"/>
      <c r="NVR4916" s="27"/>
      <c r="NVS4916" s="27"/>
      <c r="NVT4916" s="25"/>
      <c r="NVU4916" s="25"/>
      <c r="NVV4916" s="25"/>
      <c r="NVW4916" s="28"/>
      <c r="NVX4916" s="28"/>
      <c r="NVY4916" s="28"/>
      <c r="NVZ4916" s="28"/>
      <c r="NWA4916" s="28"/>
      <c r="NWB4916" s="22"/>
      <c r="NWC4916" s="22"/>
      <c r="NWD4916" s="22"/>
      <c r="NWE4916" s="53"/>
      <c r="NWF4916" s="53"/>
      <c r="NWG4916" s="22"/>
      <c r="NWH4916" s="23"/>
      <c r="NWI4916" s="21"/>
      <c r="NWJ4916" s="25"/>
      <c r="NWK4916" s="21"/>
      <c r="NWM4916" s="61"/>
      <c r="NWN4916" s="25"/>
      <c r="NWO4916" s="25"/>
      <c r="NWP4916" s="59"/>
      <c r="NWQ4916" s="60"/>
      <c r="NWR4916" s="26"/>
      <c r="NWS4916" s="26"/>
      <c r="NWT4916" s="26"/>
      <c r="NWU4916" s="21"/>
      <c r="NWV4916" s="27"/>
      <c r="NWW4916" s="27"/>
      <c r="NWX4916" s="27"/>
      <c r="NWY4916" s="25"/>
      <c r="NWZ4916" s="25"/>
      <c r="NXA4916" s="25"/>
      <c r="NXB4916" s="28"/>
      <c r="NXC4916" s="28"/>
      <c r="NXD4916" s="28"/>
      <c r="NXE4916" s="28"/>
      <c r="NXF4916" s="28"/>
      <c r="NXG4916" s="22"/>
      <c r="NXH4916" s="22"/>
      <c r="NXI4916" s="22"/>
      <c r="NXJ4916" s="53"/>
      <c r="NXK4916" s="53"/>
      <c r="NXL4916" s="22"/>
      <c r="NXM4916" s="23"/>
      <c r="NXN4916" s="21"/>
      <c r="NXO4916" s="25"/>
      <c r="NXP4916" s="21"/>
      <c r="NXR4916" s="61"/>
      <c r="NXS4916" s="25"/>
      <c r="NXT4916" s="25"/>
      <c r="NXU4916" s="59"/>
      <c r="NXV4916" s="60"/>
      <c r="NXW4916" s="26"/>
      <c r="NXX4916" s="26"/>
      <c r="NXY4916" s="26"/>
      <c r="NXZ4916" s="21"/>
      <c r="NYA4916" s="27"/>
      <c r="NYB4916" s="27"/>
      <c r="NYC4916" s="27"/>
      <c r="NYD4916" s="25"/>
      <c r="NYE4916" s="25"/>
      <c r="NYF4916" s="25"/>
      <c r="NYG4916" s="28"/>
      <c r="NYH4916" s="28"/>
      <c r="NYI4916" s="28"/>
      <c r="NYJ4916" s="28"/>
      <c r="NYK4916" s="28"/>
      <c r="NYL4916" s="22"/>
      <c r="NYM4916" s="22"/>
      <c r="NYN4916" s="22"/>
      <c r="NYO4916" s="53"/>
      <c r="NYP4916" s="53"/>
      <c r="NYQ4916" s="22"/>
      <c r="NYR4916" s="23"/>
      <c r="NYS4916" s="21"/>
      <c r="NYT4916" s="25"/>
      <c r="NYU4916" s="21"/>
      <c r="NYW4916" s="61"/>
      <c r="NYX4916" s="25"/>
      <c r="NYY4916" s="25"/>
      <c r="NYZ4916" s="59"/>
      <c r="NZA4916" s="60"/>
      <c r="NZB4916" s="26"/>
      <c r="NZC4916" s="26"/>
      <c r="NZD4916" s="26"/>
      <c r="NZE4916" s="21"/>
      <c r="NZF4916" s="27"/>
      <c r="NZG4916" s="27"/>
      <c r="NZH4916" s="27"/>
      <c r="NZI4916" s="25"/>
      <c r="NZJ4916" s="25"/>
      <c r="NZK4916" s="25"/>
      <c r="NZL4916" s="28"/>
      <c r="NZM4916" s="28"/>
      <c r="NZN4916" s="28"/>
      <c r="NZO4916" s="28"/>
      <c r="NZP4916" s="28"/>
      <c r="NZQ4916" s="22"/>
      <c r="NZR4916" s="22"/>
      <c r="NZS4916" s="22"/>
      <c r="NZT4916" s="53"/>
      <c r="NZU4916" s="53"/>
      <c r="NZV4916" s="22"/>
      <c r="NZW4916" s="23"/>
      <c r="NZX4916" s="21"/>
      <c r="NZY4916" s="25"/>
      <c r="NZZ4916" s="21"/>
      <c r="OAB4916" s="61"/>
      <c r="OAC4916" s="25"/>
      <c r="OAD4916" s="25"/>
      <c r="OAE4916" s="59"/>
      <c r="OAF4916" s="60"/>
      <c r="OAG4916" s="26"/>
      <c r="OAH4916" s="26"/>
      <c r="OAI4916" s="26"/>
      <c r="OAJ4916" s="21"/>
      <c r="OAK4916" s="27"/>
      <c r="OAL4916" s="27"/>
      <c r="OAM4916" s="27"/>
      <c r="OAN4916" s="25"/>
      <c r="OAO4916" s="25"/>
      <c r="OAP4916" s="25"/>
      <c r="OAQ4916" s="28"/>
      <c r="OAR4916" s="28"/>
      <c r="OAS4916" s="28"/>
      <c r="OAT4916" s="28"/>
      <c r="OAU4916" s="28"/>
      <c r="OAV4916" s="22"/>
      <c r="OAW4916" s="22"/>
      <c r="OAX4916" s="22"/>
      <c r="OAY4916" s="53"/>
      <c r="OAZ4916" s="53"/>
      <c r="OBA4916" s="22"/>
      <c r="OBB4916" s="23"/>
      <c r="OBC4916" s="21"/>
      <c r="OBD4916" s="25"/>
      <c r="OBE4916" s="21"/>
      <c r="OBG4916" s="61"/>
      <c r="OBH4916" s="25"/>
      <c r="OBI4916" s="25"/>
      <c r="OBJ4916" s="59"/>
      <c r="OBK4916" s="60"/>
      <c r="OBL4916" s="26"/>
      <c r="OBM4916" s="26"/>
      <c r="OBN4916" s="26"/>
      <c r="OBO4916" s="21"/>
      <c r="OBP4916" s="27"/>
      <c r="OBQ4916" s="27"/>
      <c r="OBR4916" s="27"/>
      <c r="OBS4916" s="25"/>
      <c r="OBT4916" s="25"/>
      <c r="OBU4916" s="25"/>
      <c r="OBV4916" s="28"/>
      <c r="OBW4916" s="28"/>
      <c r="OBX4916" s="28"/>
      <c r="OBY4916" s="28"/>
      <c r="OBZ4916" s="28"/>
      <c r="OCA4916" s="22"/>
      <c r="OCB4916" s="22"/>
      <c r="OCC4916" s="22"/>
      <c r="OCD4916" s="53"/>
      <c r="OCE4916" s="53"/>
      <c r="OCF4916" s="22"/>
      <c r="OCG4916" s="23"/>
      <c r="OCH4916" s="21"/>
      <c r="OCI4916" s="25"/>
      <c r="OCJ4916" s="21"/>
      <c r="OCL4916" s="61"/>
      <c r="OCM4916" s="25"/>
      <c r="OCN4916" s="25"/>
      <c r="OCO4916" s="59"/>
      <c r="OCP4916" s="60"/>
      <c r="OCQ4916" s="26"/>
      <c r="OCR4916" s="26"/>
      <c r="OCS4916" s="26"/>
      <c r="OCT4916" s="21"/>
      <c r="OCU4916" s="27"/>
      <c r="OCV4916" s="27"/>
      <c r="OCW4916" s="27"/>
      <c r="OCX4916" s="25"/>
      <c r="OCY4916" s="25"/>
      <c r="OCZ4916" s="25"/>
      <c r="ODA4916" s="28"/>
      <c r="ODB4916" s="28"/>
      <c r="ODC4916" s="28"/>
      <c r="ODD4916" s="28"/>
      <c r="ODE4916" s="28"/>
      <c r="ODF4916" s="22"/>
      <c r="ODG4916" s="22"/>
      <c r="ODH4916" s="22"/>
      <c r="ODI4916" s="53"/>
      <c r="ODJ4916" s="53"/>
      <c r="ODK4916" s="22"/>
      <c r="ODL4916" s="23"/>
      <c r="ODM4916" s="21"/>
      <c r="ODN4916" s="25"/>
      <c r="ODO4916" s="21"/>
      <c r="ODQ4916" s="61"/>
      <c r="ODR4916" s="25"/>
      <c r="ODS4916" s="25"/>
      <c r="ODT4916" s="59"/>
      <c r="ODU4916" s="60"/>
      <c r="ODV4916" s="26"/>
      <c r="ODW4916" s="26"/>
      <c r="ODX4916" s="26"/>
      <c r="ODY4916" s="21"/>
      <c r="ODZ4916" s="27"/>
      <c r="OEA4916" s="27"/>
      <c r="OEB4916" s="27"/>
      <c r="OEC4916" s="25"/>
      <c r="OED4916" s="25"/>
      <c r="OEE4916" s="25"/>
      <c r="OEF4916" s="28"/>
      <c r="OEG4916" s="28"/>
      <c r="OEH4916" s="28"/>
      <c r="OEI4916" s="28"/>
      <c r="OEJ4916" s="28"/>
      <c r="OEK4916" s="22"/>
      <c r="OEL4916" s="22"/>
      <c r="OEM4916" s="22"/>
      <c r="OEN4916" s="53"/>
      <c r="OEO4916" s="53"/>
      <c r="OEP4916" s="22"/>
      <c r="OEQ4916" s="23"/>
      <c r="OER4916" s="21"/>
      <c r="OES4916" s="25"/>
      <c r="OET4916" s="21"/>
      <c r="OEV4916" s="61"/>
      <c r="OEW4916" s="25"/>
      <c r="OEX4916" s="25"/>
      <c r="OEY4916" s="59"/>
      <c r="OEZ4916" s="60"/>
      <c r="OFA4916" s="26"/>
      <c r="OFB4916" s="26"/>
      <c r="OFC4916" s="26"/>
      <c r="OFD4916" s="21"/>
      <c r="OFE4916" s="27"/>
      <c r="OFF4916" s="27"/>
      <c r="OFG4916" s="27"/>
      <c r="OFH4916" s="25"/>
      <c r="OFI4916" s="25"/>
      <c r="OFJ4916" s="25"/>
      <c r="OFK4916" s="28"/>
      <c r="OFL4916" s="28"/>
      <c r="OFM4916" s="28"/>
      <c r="OFN4916" s="28"/>
      <c r="OFO4916" s="28"/>
      <c r="OFP4916" s="22"/>
      <c r="OFQ4916" s="22"/>
      <c r="OFR4916" s="22"/>
      <c r="OFS4916" s="53"/>
      <c r="OFT4916" s="53"/>
      <c r="OFU4916" s="22"/>
      <c r="OFV4916" s="23"/>
      <c r="OFW4916" s="21"/>
      <c r="OFX4916" s="25"/>
      <c r="OFY4916" s="21"/>
      <c r="OGA4916" s="61"/>
      <c r="OGB4916" s="25"/>
      <c r="OGC4916" s="25"/>
      <c r="OGD4916" s="59"/>
      <c r="OGE4916" s="60"/>
      <c r="OGF4916" s="26"/>
      <c r="OGG4916" s="26"/>
      <c r="OGH4916" s="26"/>
      <c r="OGI4916" s="21"/>
      <c r="OGJ4916" s="27"/>
      <c r="OGK4916" s="27"/>
      <c r="OGL4916" s="27"/>
      <c r="OGM4916" s="25"/>
      <c r="OGN4916" s="25"/>
      <c r="OGO4916" s="25"/>
      <c r="OGP4916" s="28"/>
      <c r="OGQ4916" s="28"/>
      <c r="OGR4916" s="28"/>
      <c r="OGS4916" s="28"/>
      <c r="OGT4916" s="28"/>
      <c r="OGU4916" s="22"/>
      <c r="OGV4916" s="22"/>
      <c r="OGW4916" s="22"/>
      <c r="OGX4916" s="53"/>
      <c r="OGY4916" s="53"/>
      <c r="OGZ4916" s="22"/>
      <c r="OHA4916" s="23"/>
      <c r="OHB4916" s="21"/>
      <c r="OHC4916" s="25"/>
      <c r="OHD4916" s="21"/>
      <c r="OHF4916" s="61"/>
      <c r="OHG4916" s="25"/>
      <c r="OHH4916" s="25"/>
      <c r="OHI4916" s="59"/>
      <c r="OHJ4916" s="60"/>
      <c r="OHK4916" s="26"/>
      <c r="OHL4916" s="26"/>
      <c r="OHM4916" s="26"/>
      <c r="OHN4916" s="21"/>
      <c r="OHO4916" s="27"/>
      <c r="OHP4916" s="27"/>
      <c r="OHQ4916" s="27"/>
      <c r="OHR4916" s="25"/>
      <c r="OHS4916" s="25"/>
      <c r="OHT4916" s="25"/>
      <c r="OHU4916" s="28"/>
      <c r="OHV4916" s="28"/>
      <c r="OHW4916" s="28"/>
      <c r="OHX4916" s="28"/>
      <c r="OHY4916" s="28"/>
      <c r="OHZ4916" s="22"/>
      <c r="OIA4916" s="22"/>
      <c r="OIB4916" s="22"/>
      <c r="OIC4916" s="53"/>
      <c r="OID4916" s="53"/>
      <c r="OIE4916" s="22"/>
      <c r="OIF4916" s="23"/>
      <c r="OIG4916" s="21"/>
      <c r="OIH4916" s="25"/>
      <c r="OII4916" s="21"/>
      <c r="OIK4916" s="61"/>
      <c r="OIL4916" s="25"/>
      <c r="OIM4916" s="25"/>
      <c r="OIN4916" s="59"/>
      <c r="OIO4916" s="60"/>
      <c r="OIP4916" s="26"/>
      <c r="OIQ4916" s="26"/>
      <c r="OIR4916" s="26"/>
      <c r="OIS4916" s="21"/>
      <c r="OIT4916" s="27"/>
      <c r="OIU4916" s="27"/>
      <c r="OIV4916" s="27"/>
      <c r="OIW4916" s="25"/>
      <c r="OIX4916" s="25"/>
      <c r="OIY4916" s="25"/>
      <c r="OIZ4916" s="28"/>
      <c r="OJA4916" s="28"/>
      <c r="OJB4916" s="28"/>
      <c r="OJC4916" s="28"/>
      <c r="OJD4916" s="28"/>
      <c r="OJE4916" s="22"/>
      <c r="OJF4916" s="22"/>
      <c r="OJG4916" s="22"/>
      <c r="OJH4916" s="53"/>
      <c r="OJI4916" s="53"/>
      <c r="OJJ4916" s="22"/>
      <c r="OJK4916" s="23"/>
      <c r="OJL4916" s="21"/>
      <c r="OJM4916" s="25"/>
      <c r="OJN4916" s="21"/>
      <c r="OJP4916" s="61"/>
      <c r="OJQ4916" s="25"/>
      <c r="OJR4916" s="25"/>
      <c r="OJS4916" s="59"/>
      <c r="OJT4916" s="60"/>
      <c r="OJU4916" s="26"/>
      <c r="OJV4916" s="26"/>
      <c r="OJW4916" s="26"/>
      <c r="OJX4916" s="21"/>
      <c r="OJY4916" s="27"/>
      <c r="OJZ4916" s="27"/>
      <c r="OKA4916" s="27"/>
      <c r="OKB4916" s="25"/>
      <c r="OKC4916" s="25"/>
      <c r="OKD4916" s="25"/>
      <c r="OKE4916" s="28"/>
      <c r="OKF4916" s="28"/>
      <c r="OKG4916" s="28"/>
      <c r="OKH4916" s="28"/>
      <c r="OKI4916" s="28"/>
      <c r="OKJ4916" s="22"/>
      <c r="OKK4916" s="22"/>
      <c r="OKL4916" s="22"/>
      <c r="OKM4916" s="53"/>
      <c r="OKN4916" s="53"/>
      <c r="OKO4916" s="22"/>
      <c r="OKP4916" s="23"/>
      <c r="OKQ4916" s="21"/>
      <c r="OKR4916" s="25"/>
      <c r="OKS4916" s="21"/>
      <c r="OKU4916" s="61"/>
      <c r="OKV4916" s="25"/>
      <c r="OKW4916" s="25"/>
      <c r="OKX4916" s="59"/>
      <c r="OKY4916" s="60"/>
      <c r="OKZ4916" s="26"/>
      <c r="OLA4916" s="26"/>
      <c r="OLB4916" s="26"/>
      <c r="OLC4916" s="21"/>
      <c r="OLD4916" s="27"/>
      <c r="OLE4916" s="27"/>
      <c r="OLF4916" s="27"/>
      <c r="OLG4916" s="25"/>
      <c r="OLH4916" s="25"/>
      <c r="OLI4916" s="25"/>
      <c r="OLJ4916" s="28"/>
      <c r="OLK4916" s="28"/>
      <c r="OLL4916" s="28"/>
      <c r="OLM4916" s="28"/>
      <c r="OLN4916" s="28"/>
      <c r="OLO4916" s="22"/>
      <c r="OLP4916" s="22"/>
      <c r="OLQ4916" s="22"/>
      <c r="OLR4916" s="53"/>
      <c r="OLS4916" s="53"/>
      <c r="OLT4916" s="22"/>
      <c r="OLU4916" s="23"/>
      <c r="OLV4916" s="21"/>
      <c r="OLW4916" s="25"/>
      <c r="OLX4916" s="21"/>
      <c r="OLZ4916" s="61"/>
      <c r="OMA4916" s="25"/>
      <c r="OMB4916" s="25"/>
      <c r="OMC4916" s="59"/>
      <c r="OMD4916" s="60"/>
      <c r="OME4916" s="26"/>
      <c r="OMF4916" s="26"/>
      <c r="OMG4916" s="26"/>
      <c r="OMH4916" s="21"/>
      <c r="OMI4916" s="27"/>
      <c r="OMJ4916" s="27"/>
      <c r="OMK4916" s="27"/>
      <c r="OML4916" s="25"/>
      <c r="OMM4916" s="25"/>
      <c r="OMN4916" s="25"/>
      <c r="OMO4916" s="28"/>
      <c r="OMP4916" s="28"/>
      <c r="OMQ4916" s="28"/>
      <c r="OMR4916" s="28"/>
      <c r="OMS4916" s="28"/>
      <c r="OMT4916" s="22"/>
      <c r="OMU4916" s="22"/>
      <c r="OMV4916" s="22"/>
      <c r="OMW4916" s="53"/>
      <c r="OMX4916" s="53"/>
      <c r="OMY4916" s="22"/>
      <c r="OMZ4916" s="23"/>
      <c r="ONA4916" s="21"/>
      <c r="ONB4916" s="25"/>
      <c r="ONC4916" s="21"/>
      <c r="ONE4916" s="61"/>
      <c r="ONF4916" s="25"/>
      <c r="ONG4916" s="25"/>
      <c r="ONH4916" s="59"/>
      <c r="ONI4916" s="60"/>
      <c r="ONJ4916" s="26"/>
      <c r="ONK4916" s="26"/>
      <c r="ONL4916" s="26"/>
      <c r="ONM4916" s="21"/>
      <c r="ONN4916" s="27"/>
      <c r="ONO4916" s="27"/>
      <c r="ONP4916" s="27"/>
      <c r="ONQ4916" s="25"/>
      <c r="ONR4916" s="25"/>
      <c r="ONS4916" s="25"/>
      <c r="ONT4916" s="28"/>
      <c r="ONU4916" s="28"/>
      <c r="ONV4916" s="28"/>
      <c r="ONW4916" s="28"/>
      <c r="ONX4916" s="28"/>
      <c r="ONY4916" s="22"/>
      <c r="ONZ4916" s="22"/>
      <c r="OOA4916" s="22"/>
      <c r="OOB4916" s="53"/>
      <c r="OOC4916" s="53"/>
      <c r="OOD4916" s="22"/>
      <c r="OOE4916" s="23"/>
      <c r="OOF4916" s="21"/>
      <c r="OOG4916" s="25"/>
      <c r="OOH4916" s="21"/>
      <c r="OOJ4916" s="61"/>
      <c r="OOK4916" s="25"/>
      <c r="OOL4916" s="25"/>
      <c r="OOM4916" s="59"/>
      <c r="OON4916" s="60"/>
      <c r="OOO4916" s="26"/>
      <c r="OOP4916" s="26"/>
      <c r="OOQ4916" s="26"/>
      <c r="OOR4916" s="21"/>
      <c r="OOS4916" s="27"/>
      <c r="OOT4916" s="27"/>
      <c r="OOU4916" s="27"/>
      <c r="OOV4916" s="25"/>
      <c r="OOW4916" s="25"/>
      <c r="OOX4916" s="25"/>
      <c r="OOY4916" s="28"/>
      <c r="OOZ4916" s="28"/>
      <c r="OPA4916" s="28"/>
      <c r="OPB4916" s="28"/>
      <c r="OPC4916" s="28"/>
      <c r="OPD4916" s="22"/>
      <c r="OPE4916" s="22"/>
      <c r="OPF4916" s="22"/>
      <c r="OPG4916" s="53"/>
      <c r="OPH4916" s="53"/>
      <c r="OPI4916" s="22"/>
      <c r="OPJ4916" s="23"/>
      <c r="OPK4916" s="21"/>
      <c r="OPL4916" s="25"/>
      <c r="OPM4916" s="21"/>
      <c r="OPO4916" s="61"/>
      <c r="OPP4916" s="25"/>
      <c r="OPQ4916" s="25"/>
      <c r="OPR4916" s="59"/>
      <c r="OPS4916" s="60"/>
      <c r="OPT4916" s="26"/>
      <c r="OPU4916" s="26"/>
      <c r="OPV4916" s="26"/>
      <c r="OPW4916" s="21"/>
      <c r="OPX4916" s="27"/>
      <c r="OPY4916" s="27"/>
      <c r="OPZ4916" s="27"/>
      <c r="OQA4916" s="25"/>
      <c r="OQB4916" s="25"/>
      <c r="OQC4916" s="25"/>
      <c r="OQD4916" s="28"/>
      <c r="OQE4916" s="28"/>
      <c r="OQF4916" s="28"/>
      <c r="OQG4916" s="28"/>
      <c r="OQH4916" s="28"/>
      <c r="OQI4916" s="22"/>
      <c r="OQJ4916" s="22"/>
      <c r="OQK4916" s="22"/>
      <c r="OQL4916" s="53"/>
      <c r="OQM4916" s="53"/>
      <c r="OQN4916" s="22"/>
      <c r="OQO4916" s="23"/>
      <c r="OQP4916" s="21"/>
      <c r="OQQ4916" s="25"/>
      <c r="OQR4916" s="21"/>
      <c r="OQT4916" s="61"/>
      <c r="OQU4916" s="25"/>
      <c r="OQV4916" s="25"/>
      <c r="OQW4916" s="59"/>
      <c r="OQX4916" s="60"/>
      <c r="OQY4916" s="26"/>
      <c r="OQZ4916" s="26"/>
      <c r="ORA4916" s="26"/>
      <c r="ORB4916" s="21"/>
      <c r="ORC4916" s="27"/>
      <c r="ORD4916" s="27"/>
      <c r="ORE4916" s="27"/>
      <c r="ORF4916" s="25"/>
      <c r="ORG4916" s="25"/>
      <c r="ORH4916" s="25"/>
      <c r="ORI4916" s="28"/>
      <c r="ORJ4916" s="28"/>
      <c r="ORK4916" s="28"/>
      <c r="ORL4916" s="28"/>
      <c r="ORM4916" s="28"/>
      <c r="ORN4916" s="22"/>
      <c r="ORO4916" s="22"/>
      <c r="ORP4916" s="22"/>
      <c r="ORQ4916" s="53"/>
      <c r="ORR4916" s="53"/>
      <c r="ORS4916" s="22"/>
      <c r="ORT4916" s="23"/>
      <c r="ORU4916" s="21"/>
      <c r="ORV4916" s="25"/>
      <c r="ORW4916" s="21"/>
      <c r="ORY4916" s="61"/>
      <c r="ORZ4916" s="25"/>
      <c r="OSA4916" s="25"/>
      <c r="OSB4916" s="59"/>
      <c r="OSC4916" s="60"/>
      <c r="OSD4916" s="26"/>
      <c r="OSE4916" s="26"/>
      <c r="OSF4916" s="26"/>
      <c r="OSG4916" s="21"/>
      <c r="OSH4916" s="27"/>
      <c r="OSI4916" s="27"/>
      <c r="OSJ4916" s="27"/>
      <c r="OSK4916" s="25"/>
      <c r="OSL4916" s="25"/>
      <c r="OSM4916" s="25"/>
      <c r="OSN4916" s="28"/>
      <c r="OSO4916" s="28"/>
      <c r="OSP4916" s="28"/>
      <c r="OSQ4916" s="28"/>
      <c r="OSR4916" s="28"/>
      <c r="OSS4916" s="22"/>
      <c r="OST4916" s="22"/>
      <c r="OSU4916" s="22"/>
      <c r="OSV4916" s="53"/>
      <c r="OSW4916" s="53"/>
      <c r="OSX4916" s="22"/>
      <c r="OSY4916" s="23"/>
      <c r="OSZ4916" s="21"/>
      <c r="OTA4916" s="25"/>
      <c r="OTB4916" s="21"/>
      <c r="OTD4916" s="61"/>
      <c r="OTE4916" s="25"/>
      <c r="OTF4916" s="25"/>
      <c r="OTG4916" s="59"/>
      <c r="OTH4916" s="60"/>
      <c r="OTI4916" s="26"/>
      <c r="OTJ4916" s="26"/>
      <c r="OTK4916" s="26"/>
      <c r="OTL4916" s="21"/>
      <c r="OTM4916" s="27"/>
      <c r="OTN4916" s="27"/>
      <c r="OTO4916" s="27"/>
      <c r="OTP4916" s="25"/>
      <c r="OTQ4916" s="25"/>
      <c r="OTR4916" s="25"/>
      <c r="OTS4916" s="28"/>
      <c r="OTT4916" s="28"/>
      <c r="OTU4916" s="28"/>
      <c r="OTV4916" s="28"/>
      <c r="OTW4916" s="28"/>
      <c r="OTX4916" s="22"/>
      <c r="OTY4916" s="22"/>
      <c r="OTZ4916" s="22"/>
      <c r="OUA4916" s="53"/>
      <c r="OUB4916" s="53"/>
      <c r="OUC4916" s="22"/>
      <c r="OUD4916" s="23"/>
      <c r="OUE4916" s="21"/>
      <c r="OUF4916" s="25"/>
      <c r="OUG4916" s="21"/>
      <c r="OUI4916" s="61"/>
      <c r="OUJ4916" s="25"/>
      <c r="OUK4916" s="25"/>
      <c r="OUL4916" s="59"/>
      <c r="OUM4916" s="60"/>
      <c r="OUN4916" s="26"/>
      <c r="OUO4916" s="26"/>
      <c r="OUP4916" s="26"/>
      <c r="OUQ4916" s="21"/>
      <c r="OUR4916" s="27"/>
      <c r="OUS4916" s="27"/>
      <c r="OUT4916" s="27"/>
      <c r="OUU4916" s="25"/>
      <c r="OUV4916" s="25"/>
      <c r="OUW4916" s="25"/>
      <c r="OUX4916" s="28"/>
      <c r="OUY4916" s="28"/>
      <c r="OUZ4916" s="28"/>
      <c r="OVA4916" s="28"/>
      <c r="OVB4916" s="28"/>
      <c r="OVC4916" s="22"/>
      <c r="OVD4916" s="22"/>
      <c r="OVE4916" s="22"/>
      <c r="OVF4916" s="53"/>
      <c r="OVG4916" s="53"/>
      <c r="OVH4916" s="22"/>
      <c r="OVI4916" s="23"/>
      <c r="OVJ4916" s="21"/>
      <c r="OVK4916" s="25"/>
      <c r="OVL4916" s="21"/>
      <c r="OVN4916" s="61"/>
      <c r="OVO4916" s="25"/>
      <c r="OVP4916" s="25"/>
      <c r="OVQ4916" s="59"/>
      <c r="OVR4916" s="60"/>
      <c r="OVS4916" s="26"/>
      <c r="OVT4916" s="26"/>
      <c r="OVU4916" s="26"/>
      <c r="OVV4916" s="21"/>
      <c r="OVW4916" s="27"/>
      <c r="OVX4916" s="27"/>
      <c r="OVY4916" s="27"/>
      <c r="OVZ4916" s="25"/>
      <c r="OWA4916" s="25"/>
      <c r="OWB4916" s="25"/>
      <c r="OWC4916" s="28"/>
      <c r="OWD4916" s="28"/>
      <c r="OWE4916" s="28"/>
      <c r="OWF4916" s="28"/>
      <c r="OWG4916" s="28"/>
      <c r="OWH4916" s="22"/>
      <c r="OWI4916" s="22"/>
      <c r="OWJ4916" s="22"/>
      <c r="OWK4916" s="53"/>
      <c r="OWL4916" s="53"/>
      <c r="OWM4916" s="22"/>
      <c r="OWN4916" s="23"/>
      <c r="OWO4916" s="21"/>
      <c r="OWP4916" s="25"/>
      <c r="OWQ4916" s="21"/>
      <c r="OWS4916" s="61"/>
      <c r="OWT4916" s="25"/>
      <c r="OWU4916" s="25"/>
      <c r="OWV4916" s="59"/>
      <c r="OWW4916" s="60"/>
      <c r="OWX4916" s="26"/>
      <c r="OWY4916" s="26"/>
      <c r="OWZ4916" s="26"/>
      <c r="OXA4916" s="21"/>
      <c r="OXB4916" s="27"/>
      <c r="OXC4916" s="27"/>
      <c r="OXD4916" s="27"/>
      <c r="OXE4916" s="25"/>
      <c r="OXF4916" s="25"/>
      <c r="OXG4916" s="25"/>
      <c r="OXH4916" s="28"/>
      <c r="OXI4916" s="28"/>
      <c r="OXJ4916" s="28"/>
      <c r="OXK4916" s="28"/>
      <c r="OXL4916" s="28"/>
      <c r="OXM4916" s="22"/>
      <c r="OXN4916" s="22"/>
      <c r="OXO4916" s="22"/>
      <c r="OXP4916" s="53"/>
      <c r="OXQ4916" s="53"/>
      <c r="OXR4916" s="22"/>
      <c r="OXS4916" s="23"/>
      <c r="OXT4916" s="21"/>
      <c r="OXU4916" s="25"/>
      <c r="OXV4916" s="21"/>
      <c r="OXX4916" s="61"/>
      <c r="OXY4916" s="25"/>
      <c r="OXZ4916" s="25"/>
      <c r="OYA4916" s="59"/>
      <c r="OYB4916" s="60"/>
      <c r="OYC4916" s="26"/>
      <c r="OYD4916" s="26"/>
      <c r="OYE4916" s="26"/>
      <c r="OYF4916" s="21"/>
      <c r="OYG4916" s="27"/>
      <c r="OYH4916" s="27"/>
      <c r="OYI4916" s="27"/>
      <c r="OYJ4916" s="25"/>
      <c r="OYK4916" s="25"/>
      <c r="OYL4916" s="25"/>
      <c r="OYM4916" s="28"/>
      <c r="OYN4916" s="28"/>
      <c r="OYO4916" s="28"/>
      <c r="OYP4916" s="28"/>
      <c r="OYQ4916" s="28"/>
      <c r="OYR4916" s="22"/>
      <c r="OYS4916" s="22"/>
      <c r="OYT4916" s="22"/>
      <c r="OYU4916" s="53"/>
      <c r="OYV4916" s="53"/>
      <c r="OYW4916" s="22"/>
      <c r="OYX4916" s="23"/>
      <c r="OYY4916" s="21"/>
      <c r="OYZ4916" s="25"/>
      <c r="OZA4916" s="21"/>
      <c r="OZC4916" s="61"/>
      <c r="OZD4916" s="25"/>
      <c r="OZE4916" s="25"/>
      <c r="OZF4916" s="59"/>
      <c r="OZG4916" s="60"/>
      <c r="OZH4916" s="26"/>
      <c r="OZI4916" s="26"/>
      <c r="OZJ4916" s="26"/>
      <c r="OZK4916" s="21"/>
      <c r="OZL4916" s="27"/>
      <c r="OZM4916" s="27"/>
      <c r="OZN4916" s="27"/>
      <c r="OZO4916" s="25"/>
      <c r="OZP4916" s="25"/>
      <c r="OZQ4916" s="25"/>
      <c r="OZR4916" s="28"/>
      <c r="OZS4916" s="28"/>
      <c r="OZT4916" s="28"/>
      <c r="OZU4916" s="28"/>
      <c r="OZV4916" s="28"/>
      <c r="OZW4916" s="22"/>
      <c r="OZX4916" s="22"/>
      <c r="OZY4916" s="22"/>
      <c r="OZZ4916" s="53"/>
      <c r="PAA4916" s="53"/>
      <c r="PAB4916" s="22"/>
      <c r="PAC4916" s="23"/>
      <c r="PAD4916" s="21"/>
      <c r="PAE4916" s="25"/>
      <c r="PAF4916" s="21"/>
      <c r="PAH4916" s="61"/>
      <c r="PAI4916" s="25"/>
      <c r="PAJ4916" s="25"/>
      <c r="PAK4916" s="59"/>
      <c r="PAL4916" s="60"/>
      <c r="PAM4916" s="26"/>
      <c r="PAN4916" s="26"/>
      <c r="PAO4916" s="26"/>
      <c r="PAP4916" s="21"/>
      <c r="PAQ4916" s="27"/>
      <c r="PAR4916" s="27"/>
      <c r="PAS4916" s="27"/>
      <c r="PAT4916" s="25"/>
      <c r="PAU4916" s="25"/>
      <c r="PAV4916" s="25"/>
      <c r="PAW4916" s="28"/>
      <c r="PAX4916" s="28"/>
      <c r="PAY4916" s="28"/>
      <c r="PAZ4916" s="28"/>
      <c r="PBA4916" s="28"/>
      <c r="PBB4916" s="22"/>
      <c r="PBC4916" s="22"/>
      <c r="PBD4916" s="22"/>
      <c r="PBE4916" s="53"/>
      <c r="PBF4916" s="53"/>
      <c r="PBG4916" s="22"/>
      <c r="PBH4916" s="23"/>
      <c r="PBI4916" s="21"/>
      <c r="PBJ4916" s="25"/>
      <c r="PBK4916" s="21"/>
      <c r="PBM4916" s="61"/>
      <c r="PBN4916" s="25"/>
      <c r="PBO4916" s="25"/>
      <c r="PBP4916" s="59"/>
      <c r="PBQ4916" s="60"/>
      <c r="PBR4916" s="26"/>
      <c r="PBS4916" s="26"/>
      <c r="PBT4916" s="26"/>
      <c r="PBU4916" s="21"/>
      <c r="PBV4916" s="27"/>
      <c r="PBW4916" s="27"/>
      <c r="PBX4916" s="27"/>
      <c r="PBY4916" s="25"/>
      <c r="PBZ4916" s="25"/>
      <c r="PCA4916" s="25"/>
      <c r="PCB4916" s="28"/>
      <c r="PCC4916" s="28"/>
      <c r="PCD4916" s="28"/>
      <c r="PCE4916" s="28"/>
      <c r="PCF4916" s="28"/>
      <c r="PCG4916" s="22"/>
      <c r="PCH4916" s="22"/>
      <c r="PCI4916" s="22"/>
      <c r="PCJ4916" s="53"/>
      <c r="PCK4916" s="53"/>
      <c r="PCL4916" s="22"/>
      <c r="PCM4916" s="23"/>
      <c r="PCN4916" s="21"/>
      <c r="PCO4916" s="25"/>
      <c r="PCP4916" s="21"/>
      <c r="PCR4916" s="61"/>
      <c r="PCS4916" s="25"/>
      <c r="PCT4916" s="25"/>
      <c r="PCU4916" s="59"/>
      <c r="PCV4916" s="60"/>
      <c r="PCW4916" s="26"/>
      <c r="PCX4916" s="26"/>
      <c r="PCY4916" s="26"/>
      <c r="PCZ4916" s="21"/>
      <c r="PDA4916" s="27"/>
      <c r="PDB4916" s="27"/>
      <c r="PDC4916" s="27"/>
      <c r="PDD4916" s="25"/>
      <c r="PDE4916" s="25"/>
      <c r="PDF4916" s="25"/>
      <c r="PDG4916" s="28"/>
      <c r="PDH4916" s="28"/>
      <c r="PDI4916" s="28"/>
      <c r="PDJ4916" s="28"/>
      <c r="PDK4916" s="28"/>
      <c r="PDL4916" s="22"/>
      <c r="PDM4916" s="22"/>
      <c r="PDN4916" s="22"/>
      <c r="PDO4916" s="53"/>
      <c r="PDP4916" s="53"/>
      <c r="PDQ4916" s="22"/>
      <c r="PDR4916" s="23"/>
      <c r="PDS4916" s="21"/>
      <c r="PDT4916" s="25"/>
      <c r="PDU4916" s="21"/>
      <c r="PDW4916" s="61"/>
      <c r="PDX4916" s="25"/>
      <c r="PDY4916" s="25"/>
      <c r="PDZ4916" s="59"/>
      <c r="PEA4916" s="60"/>
      <c r="PEB4916" s="26"/>
      <c r="PEC4916" s="26"/>
      <c r="PED4916" s="26"/>
      <c r="PEE4916" s="21"/>
      <c r="PEF4916" s="27"/>
      <c r="PEG4916" s="27"/>
      <c r="PEH4916" s="27"/>
      <c r="PEI4916" s="25"/>
      <c r="PEJ4916" s="25"/>
      <c r="PEK4916" s="25"/>
      <c r="PEL4916" s="28"/>
      <c r="PEM4916" s="28"/>
      <c r="PEN4916" s="28"/>
      <c r="PEO4916" s="28"/>
      <c r="PEP4916" s="28"/>
      <c r="PEQ4916" s="22"/>
      <c r="PER4916" s="22"/>
      <c r="PES4916" s="22"/>
      <c r="PET4916" s="53"/>
      <c r="PEU4916" s="53"/>
      <c r="PEV4916" s="22"/>
      <c r="PEW4916" s="23"/>
      <c r="PEX4916" s="21"/>
      <c r="PEY4916" s="25"/>
      <c r="PEZ4916" s="21"/>
      <c r="PFB4916" s="61"/>
      <c r="PFC4916" s="25"/>
      <c r="PFD4916" s="25"/>
      <c r="PFE4916" s="59"/>
      <c r="PFF4916" s="60"/>
      <c r="PFG4916" s="26"/>
      <c r="PFH4916" s="26"/>
      <c r="PFI4916" s="26"/>
      <c r="PFJ4916" s="21"/>
      <c r="PFK4916" s="27"/>
      <c r="PFL4916" s="27"/>
      <c r="PFM4916" s="27"/>
      <c r="PFN4916" s="25"/>
      <c r="PFO4916" s="25"/>
      <c r="PFP4916" s="25"/>
      <c r="PFQ4916" s="28"/>
      <c r="PFR4916" s="28"/>
      <c r="PFS4916" s="28"/>
      <c r="PFT4916" s="28"/>
      <c r="PFU4916" s="28"/>
      <c r="PFV4916" s="22"/>
      <c r="PFW4916" s="22"/>
      <c r="PFX4916" s="22"/>
      <c r="PFY4916" s="53"/>
      <c r="PFZ4916" s="53"/>
      <c r="PGA4916" s="22"/>
      <c r="PGB4916" s="23"/>
      <c r="PGC4916" s="21"/>
      <c r="PGD4916" s="25"/>
      <c r="PGE4916" s="21"/>
      <c r="PGG4916" s="61"/>
      <c r="PGH4916" s="25"/>
      <c r="PGI4916" s="25"/>
      <c r="PGJ4916" s="59"/>
      <c r="PGK4916" s="60"/>
      <c r="PGL4916" s="26"/>
      <c r="PGM4916" s="26"/>
      <c r="PGN4916" s="26"/>
      <c r="PGO4916" s="21"/>
      <c r="PGP4916" s="27"/>
      <c r="PGQ4916" s="27"/>
      <c r="PGR4916" s="27"/>
      <c r="PGS4916" s="25"/>
      <c r="PGT4916" s="25"/>
      <c r="PGU4916" s="25"/>
      <c r="PGV4916" s="28"/>
      <c r="PGW4916" s="28"/>
      <c r="PGX4916" s="28"/>
      <c r="PGY4916" s="28"/>
      <c r="PGZ4916" s="28"/>
      <c r="PHA4916" s="22"/>
      <c r="PHB4916" s="22"/>
      <c r="PHC4916" s="22"/>
      <c r="PHD4916" s="53"/>
      <c r="PHE4916" s="53"/>
      <c r="PHF4916" s="22"/>
      <c r="PHG4916" s="23"/>
      <c r="PHH4916" s="21"/>
      <c r="PHI4916" s="25"/>
      <c r="PHJ4916" s="21"/>
      <c r="PHL4916" s="61"/>
      <c r="PHM4916" s="25"/>
      <c r="PHN4916" s="25"/>
      <c r="PHO4916" s="59"/>
      <c r="PHP4916" s="60"/>
      <c r="PHQ4916" s="26"/>
      <c r="PHR4916" s="26"/>
      <c r="PHS4916" s="26"/>
      <c r="PHT4916" s="21"/>
      <c r="PHU4916" s="27"/>
      <c r="PHV4916" s="27"/>
      <c r="PHW4916" s="27"/>
      <c r="PHX4916" s="25"/>
      <c r="PHY4916" s="25"/>
      <c r="PHZ4916" s="25"/>
      <c r="PIA4916" s="28"/>
      <c r="PIB4916" s="28"/>
      <c r="PIC4916" s="28"/>
      <c r="PID4916" s="28"/>
      <c r="PIE4916" s="28"/>
      <c r="PIF4916" s="22"/>
      <c r="PIG4916" s="22"/>
      <c r="PIH4916" s="22"/>
      <c r="PII4916" s="53"/>
      <c r="PIJ4916" s="53"/>
      <c r="PIK4916" s="22"/>
      <c r="PIL4916" s="23"/>
      <c r="PIM4916" s="21"/>
      <c r="PIN4916" s="25"/>
      <c r="PIO4916" s="21"/>
      <c r="PIQ4916" s="61"/>
      <c r="PIR4916" s="25"/>
      <c r="PIS4916" s="25"/>
      <c r="PIT4916" s="59"/>
      <c r="PIU4916" s="60"/>
      <c r="PIV4916" s="26"/>
      <c r="PIW4916" s="26"/>
      <c r="PIX4916" s="26"/>
      <c r="PIY4916" s="21"/>
      <c r="PIZ4916" s="27"/>
      <c r="PJA4916" s="27"/>
      <c r="PJB4916" s="27"/>
      <c r="PJC4916" s="25"/>
      <c r="PJD4916" s="25"/>
      <c r="PJE4916" s="25"/>
      <c r="PJF4916" s="28"/>
      <c r="PJG4916" s="28"/>
      <c r="PJH4916" s="28"/>
      <c r="PJI4916" s="28"/>
      <c r="PJJ4916" s="28"/>
      <c r="PJK4916" s="22"/>
      <c r="PJL4916" s="22"/>
      <c r="PJM4916" s="22"/>
      <c r="PJN4916" s="53"/>
      <c r="PJO4916" s="53"/>
      <c r="PJP4916" s="22"/>
      <c r="PJQ4916" s="23"/>
      <c r="PJR4916" s="21"/>
      <c r="PJS4916" s="25"/>
      <c r="PJT4916" s="21"/>
      <c r="PJV4916" s="61"/>
      <c r="PJW4916" s="25"/>
      <c r="PJX4916" s="25"/>
      <c r="PJY4916" s="59"/>
      <c r="PJZ4916" s="60"/>
      <c r="PKA4916" s="26"/>
      <c r="PKB4916" s="26"/>
      <c r="PKC4916" s="26"/>
      <c r="PKD4916" s="21"/>
      <c r="PKE4916" s="27"/>
      <c r="PKF4916" s="27"/>
      <c r="PKG4916" s="27"/>
      <c r="PKH4916" s="25"/>
      <c r="PKI4916" s="25"/>
      <c r="PKJ4916" s="25"/>
      <c r="PKK4916" s="28"/>
      <c r="PKL4916" s="28"/>
      <c r="PKM4916" s="28"/>
      <c r="PKN4916" s="28"/>
      <c r="PKO4916" s="28"/>
      <c r="PKP4916" s="22"/>
      <c r="PKQ4916" s="22"/>
      <c r="PKR4916" s="22"/>
      <c r="PKS4916" s="53"/>
      <c r="PKT4916" s="53"/>
      <c r="PKU4916" s="22"/>
      <c r="PKV4916" s="23"/>
      <c r="PKW4916" s="21"/>
      <c r="PKX4916" s="25"/>
      <c r="PKY4916" s="21"/>
      <c r="PLA4916" s="61"/>
      <c r="PLB4916" s="25"/>
      <c r="PLC4916" s="25"/>
      <c r="PLD4916" s="59"/>
      <c r="PLE4916" s="60"/>
      <c r="PLF4916" s="26"/>
      <c r="PLG4916" s="26"/>
      <c r="PLH4916" s="26"/>
      <c r="PLI4916" s="21"/>
      <c r="PLJ4916" s="27"/>
      <c r="PLK4916" s="27"/>
      <c r="PLL4916" s="27"/>
      <c r="PLM4916" s="25"/>
      <c r="PLN4916" s="25"/>
      <c r="PLO4916" s="25"/>
      <c r="PLP4916" s="28"/>
      <c r="PLQ4916" s="28"/>
      <c r="PLR4916" s="28"/>
      <c r="PLS4916" s="28"/>
      <c r="PLT4916" s="28"/>
      <c r="PLU4916" s="22"/>
      <c r="PLV4916" s="22"/>
      <c r="PLW4916" s="22"/>
      <c r="PLX4916" s="53"/>
      <c r="PLY4916" s="53"/>
      <c r="PLZ4916" s="22"/>
      <c r="PMA4916" s="23"/>
      <c r="PMB4916" s="21"/>
      <c r="PMC4916" s="25"/>
      <c r="PMD4916" s="21"/>
      <c r="PMF4916" s="61"/>
      <c r="PMG4916" s="25"/>
      <c r="PMH4916" s="25"/>
      <c r="PMI4916" s="59"/>
      <c r="PMJ4916" s="60"/>
      <c r="PMK4916" s="26"/>
      <c r="PML4916" s="26"/>
      <c r="PMM4916" s="26"/>
      <c r="PMN4916" s="21"/>
      <c r="PMO4916" s="27"/>
      <c r="PMP4916" s="27"/>
      <c r="PMQ4916" s="27"/>
      <c r="PMR4916" s="25"/>
      <c r="PMS4916" s="25"/>
      <c r="PMT4916" s="25"/>
      <c r="PMU4916" s="28"/>
      <c r="PMV4916" s="28"/>
      <c r="PMW4916" s="28"/>
      <c r="PMX4916" s="28"/>
      <c r="PMY4916" s="28"/>
      <c r="PMZ4916" s="22"/>
      <c r="PNA4916" s="22"/>
      <c r="PNB4916" s="22"/>
      <c r="PNC4916" s="53"/>
      <c r="PND4916" s="53"/>
      <c r="PNE4916" s="22"/>
      <c r="PNF4916" s="23"/>
      <c r="PNG4916" s="21"/>
      <c r="PNH4916" s="25"/>
      <c r="PNI4916" s="21"/>
      <c r="PNK4916" s="61"/>
      <c r="PNL4916" s="25"/>
      <c r="PNM4916" s="25"/>
      <c r="PNN4916" s="59"/>
      <c r="PNO4916" s="60"/>
      <c r="PNP4916" s="26"/>
      <c r="PNQ4916" s="26"/>
      <c r="PNR4916" s="26"/>
      <c r="PNS4916" s="21"/>
      <c r="PNT4916" s="27"/>
      <c r="PNU4916" s="27"/>
      <c r="PNV4916" s="27"/>
      <c r="PNW4916" s="25"/>
      <c r="PNX4916" s="25"/>
      <c r="PNY4916" s="25"/>
      <c r="PNZ4916" s="28"/>
      <c r="POA4916" s="28"/>
      <c r="POB4916" s="28"/>
      <c r="POC4916" s="28"/>
      <c r="POD4916" s="28"/>
      <c r="POE4916" s="22"/>
      <c r="POF4916" s="22"/>
      <c r="POG4916" s="22"/>
      <c r="POH4916" s="53"/>
      <c r="POI4916" s="53"/>
      <c r="POJ4916" s="22"/>
      <c r="POK4916" s="23"/>
      <c r="POL4916" s="21"/>
      <c r="POM4916" s="25"/>
      <c r="PON4916" s="21"/>
      <c r="POP4916" s="61"/>
      <c r="POQ4916" s="25"/>
      <c r="POR4916" s="25"/>
      <c r="POS4916" s="59"/>
      <c r="POT4916" s="60"/>
      <c r="POU4916" s="26"/>
      <c r="POV4916" s="26"/>
      <c r="POW4916" s="26"/>
      <c r="POX4916" s="21"/>
      <c r="POY4916" s="27"/>
      <c r="POZ4916" s="27"/>
      <c r="PPA4916" s="27"/>
      <c r="PPB4916" s="25"/>
      <c r="PPC4916" s="25"/>
      <c r="PPD4916" s="25"/>
      <c r="PPE4916" s="28"/>
      <c r="PPF4916" s="28"/>
      <c r="PPG4916" s="28"/>
      <c r="PPH4916" s="28"/>
      <c r="PPI4916" s="28"/>
      <c r="PPJ4916" s="22"/>
      <c r="PPK4916" s="22"/>
      <c r="PPL4916" s="22"/>
      <c r="PPM4916" s="53"/>
      <c r="PPN4916" s="53"/>
      <c r="PPO4916" s="22"/>
      <c r="PPP4916" s="23"/>
      <c r="PPQ4916" s="21"/>
      <c r="PPR4916" s="25"/>
      <c r="PPS4916" s="21"/>
      <c r="PPU4916" s="61"/>
      <c r="PPV4916" s="25"/>
      <c r="PPW4916" s="25"/>
      <c r="PPX4916" s="59"/>
      <c r="PPY4916" s="60"/>
      <c r="PPZ4916" s="26"/>
      <c r="PQA4916" s="26"/>
      <c r="PQB4916" s="26"/>
      <c r="PQC4916" s="21"/>
      <c r="PQD4916" s="27"/>
      <c r="PQE4916" s="27"/>
      <c r="PQF4916" s="27"/>
      <c r="PQG4916" s="25"/>
      <c r="PQH4916" s="25"/>
      <c r="PQI4916" s="25"/>
      <c r="PQJ4916" s="28"/>
      <c r="PQK4916" s="28"/>
      <c r="PQL4916" s="28"/>
      <c r="PQM4916" s="28"/>
      <c r="PQN4916" s="28"/>
      <c r="PQO4916" s="22"/>
      <c r="PQP4916" s="22"/>
      <c r="PQQ4916" s="22"/>
      <c r="PQR4916" s="53"/>
      <c r="PQS4916" s="53"/>
      <c r="PQT4916" s="22"/>
      <c r="PQU4916" s="23"/>
      <c r="PQV4916" s="21"/>
      <c r="PQW4916" s="25"/>
      <c r="PQX4916" s="21"/>
      <c r="PQZ4916" s="61"/>
      <c r="PRA4916" s="25"/>
      <c r="PRB4916" s="25"/>
      <c r="PRC4916" s="59"/>
      <c r="PRD4916" s="60"/>
      <c r="PRE4916" s="26"/>
      <c r="PRF4916" s="26"/>
      <c r="PRG4916" s="26"/>
      <c r="PRH4916" s="21"/>
      <c r="PRI4916" s="27"/>
      <c r="PRJ4916" s="27"/>
      <c r="PRK4916" s="27"/>
      <c r="PRL4916" s="25"/>
      <c r="PRM4916" s="25"/>
      <c r="PRN4916" s="25"/>
      <c r="PRO4916" s="28"/>
      <c r="PRP4916" s="28"/>
      <c r="PRQ4916" s="28"/>
      <c r="PRR4916" s="28"/>
      <c r="PRS4916" s="28"/>
      <c r="PRT4916" s="22"/>
      <c r="PRU4916" s="22"/>
      <c r="PRV4916" s="22"/>
      <c r="PRW4916" s="53"/>
      <c r="PRX4916" s="53"/>
      <c r="PRY4916" s="22"/>
      <c r="PRZ4916" s="23"/>
      <c r="PSA4916" s="21"/>
      <c r="PSB4916" s="25"/>
      <c r="PSC4916" s="21"/>
      <c r="PSE4916" s="61"/>
      <c r="PSF4916" s="25"/>
      <c r="PSG4916" s="25"/>
      <c r="PSH4916" s="59"/>
      <c r="PSI4916" s="60"/>
      <c r="PSJ4916" s="26"/>
      <c r="PSK4916" s="26"/>
      <c r="PSL4916" s="26"/>
      <c r="PSM4916" s="21"/>
      <c r="PSN4916" s="27"/>
      <c r="PSO4916" s="27"/>
      <c r="PSP4916" s="27"/>
      <c r="PSQ4916" s="25"/>
      <c r="PSR4916" s="25"/>
      <c r="PSS4916" s="25"/>
      <c r="PST4916" s="28"/>
      <c r="PSU4916" s="28"/>
      <c r="PSV4916" s="28"/>
      <c r="PSW4916" s="28"/>
      <c r="PSX4916" s="28"/>
      <c r="PSY4916" s="22"/>
      <c r="PSZ4916" s="22"/>
      <c r="PTA4916" s="22"/>
      <c r="PTB4916" s="53"/>
      <c r="PTC4916" s="53"/>
      <c r="PTD4916" s="22"/>
      <c r="PTE4916" s="23"/>
      <c r="PTF4916" s="21"/>
      <c r="PTG4916" s="25"/>
      <c r="PTH4916" s="21"/>
      <c r="PTJ4916" s="61"/>
      <c r="PTK4916" s="25"/>
      <c r="PTL4916" s="25"/>
      <c r="PTM4916" s="59"/>
      <c r="PTN4916" s="60"/>
      <c r="PTO4916" s="26"/>
      <c r="PTP4916" s="26"/>
      <c r="PTQ4916" s="26"/>
      <c r="PTR4916" s="21"/>
      <c r="PTS4916" s="27"/>
      <c r="PTT4916" s="27"/>
      <c r="PTU4916" s="27"/>
      <c r="PTV4916" s="25"/>
      <c r="PTW4916" s="25"/>
      <c r="PTX4916" s="25"/>
      <c r="PTY4916" s="28"/>
      <c r="PTZ4916" s="28"/>
      <c r="PUA4916" s="28"/>
      <c r="PUB4916" s="28"/>
      <c r="PUC4916" s="28"/>
      <c r="PUD4916" s="22"/>
      <c r="PUE4916" s="22"/>
      <c r="PUF4916" s="22"/>
      <c r="PUG4916" s="53"/>
      <c r="PUH4916" s="53"/>
      <c r="PUI4916" s="22"/>
      <c r="PUJ4916" s="23"/>
      <c r="PUK4916" s="21"/>
      <c r="PUL4916" s="25"/>
      <c r="PUM4916" s="21"/>
      <c r="PUO4916" s="61"/>
      <c r="PUP4916" s="25"/>
      <c r="PUQ4916" s="25"/>
      <c r="PUR4916" s="59"/>
      <c r="PUS4916" s="60"/>
      <c r="PUT4916" s="26"/>
      <c r="PUU4916" s="26"/>
      <c r="PUV4916" s="26"/>
      <c r="PUW4916" s="21"/>
      <c r="PUX4916" s="27"/>
      <c r="PUY4916" s="27"/>
      <c r="PUZ4916" s="27"/>
      <c r="PVA4916" s="25"/>
      <c r="PVB4916" s="25"/>
      <c r="PVC4916" s="25"/>
      <c r="PVD4916" s="28"/>
      <c r="PVE4916" s="28"/>
      <c r="PVF4916" s="28"/>
      <c r="PVG4916" s="28"/>
      <c r="PVH4916" s="28"/>
      <c r="PVI4916" s="22"/>
      <c r="PVJ4916" s="22"/>
      <c r="PVK4916" s="22"/>
      <c r="PVL4916" s="53"/>
      <c r="PVM4916" s="53"/>
      <c r="PVN4916" s="22"/>
      <c r="PVO4916" s="23"/>
      <c r="PVP4916" s="21"/>
      <c r="PVQ4916" s="25"/>
      <c r="PVR4916" s="21"/>
      <c r="PVT4916" s="61"/>
      <c r="PVU4916" s="25"/>
      <c r="PVV4916" s="25"/>
      <c r="PVW4916" s="59"/>
      <c r="PVX4916" s="60"/>
      <c r="PVY4916" s="26"/>
      <c r="PVZ4916" s="26"/>
      <c r="PWA4916" s="26"/>
      <c r="PWB4916" s="21"/>
      <c r="PWC4916" s="27"/>
      <c r="PWD4916" s="27"/>
      <c r="PWE4916" s="27"/>
      <c r="PWF4916" s="25"/>
      <c r="PWG4916" s="25"/>
      <c r="PWH4916" s="25"/>
      <c r="PWI4916" s="28"/>
      <c r="PWJ4916" s="28"/>
      <c r="PWK4916" s="28"/>
      <c r="PWL4916" s="28"/>
      <c r="PWM4916" s="28"/>
      <c r="PWN4916" s="22"/>
      <c r="PWO4916" s="22"/>
      <c r="PWP4916" s="22"/>
      <c r="PWQ4916" s="53"/>
      <c r="PWR4916" s="53"/>
      <c r="PWS4916" s="22"/>
      <c r="PWT4916" s="23"/>
      <c r="PWU4916" s="21"/>
      <c r="PWV4916" s="25"/>
      <c r="PWW4916" s="21"/>
      <c r="PWY4916" s="61"/>
      <c r="PWZ4916" s="25"/>
      <c r="PXA4916" s="25"/>
      <c r="PXB4916" s="59"/>
      <c r="PXC4916" s="60"/>
      <c r="PXD4916" s="26"/>
      <c r="PXE4916" s="26"/>
      <c r="PXF4916" s="26"/>
      <c r="PXG4916" s="21"/>
      <c r="PXH4916" s="27"/>
      <c r="PXI4916" s="27"/>
      <c r="PXJ4916" s="27"/>
      <c r="PXK4916" s="25"/>
      <c r="PXL4916" s="25"/>
      <c r="PXM4916" s="25"/>
      <c r="PXN4916" s="28"/>
      <c r="PXO4916" s="28"/>
      <c r="PXP4916" s="28"/>
      <c r="PXQ4916" s="28"/>
      <c r="PXR4916" s="28"/>
      <c r="PXS4916" s="22"/>
      <c r="PXT4916" s="22"/>
      <c r="PXU4916" s="22"/>
      <c r="PXV4916" s="53"/>
      <c r="PXW4916" s="53"/>
      <c r="PXX4916" s="22"/>
      <c r="PXY4916" s="23"/>
      <c r="PXZ4916" s="21"/>
      <c r="PYA4916" s="25"/>
      <c r="PYB4916" s="21"/>
      <c r="PYD4916" s="61"/>
      <c r="PYE4916" s="25"/>
      <c r="PYF4916" s="25"/>
      <c r="PYG4916" s="59"/>
      <c r="PYH4916" s="60"/>
      <c r="PYI4916" s="26"/>
      <c r="PYJ4916" s="26"/>
      <c r="PYK4916" s="26"/>
      <c r="PYL4916" s="21"/>
      <c r="PYM4916" s="27"/>
      <c r="PYN4916" s="27"/>
      <c r="PYO4916" s="27"/>
      <c r="PYP4916" s="25"/>
      <c r="PYQ4916" s="25"/>
      <c r="PYR4916" s="25"/>
      <c r="PYS4916" s="28"/>
      <c r="PYT4916" s="28"/>
      <c r="PYU4916" s="28"/>
      <c r="PYV4916" s="28"/>
      <c r="PYW4916" s="28"/>
      <c r="PYX4916" s="22"/>
      <c r="PYY4916" s="22"/>
      <c r="PYZ4916" s="22"/>
      <c r="PZA4916" s="53"/>
      <c r="PZB4916" s="53"/>
      <c r="PZC4916" s="22"/>
      <c r="PZD4916" s="23"/>
      <c r="PZE4916" s="21"/>
      <c r="PZF4916" s="25"/>
      <c r="PZG4916" s="21"/>
      <c r="PZI4916" s="61"/>
      <c r="PZJ4916" s="25"/>
      <c r="PZK4916" s="25"/>
      <c r="PZL4916" s="59"/>
      <c r="PZM4916" s="60"/>
      <c r="PZN4916" s="26"/>
      <c r="PZO4916" s="26"/>
      <c r="PZP4916" s="26"/>
      <c r="PZQ4916" s="21"/>
      <c r="PZR4916" s="27"/>
      <c r="PZS4916" s="27"/>
      <c r="PZT4916" s="27"/>
      <c r="PZU4916" s="25"/>
      <c r="PZV4916" s="25"/>
      <c r="PZW4916" s="25"/>
      <c r="PZX4916" s="28"/>
      <c r="PZY4916" s="28"/>
      <c r="PZZ4916" s="28"/>
      <c r="QAA4916" s="28"/>
      <c r="QAB4916" s="28"/>
      <c r="QAC4916" s="22"/>
      <c r="QAD4916" s="22"/>
      <c r="QAE4916" s="22"/>
      <c r="QAF4916" s="53"/>
      <c r="QAG4916" s="53"/>
      <c r="QAH4916" s="22"/>
      <c r="QAI4916" s="23"/>
      <c r="QAJ4916" s="21"/>
      <c r="QAK4916" s="25"/>
      <c r="QAL4916" s="21"/>
      <c r="QAN4916" s="61"/>
      <c r="QAO4916" s="25"/>
      <c r="QAP4916" s="25"/>
      <c r="QAQ4916" s="59"/>
      <c r="QAR4916" s="60"/>
      <c r="QAS4916" s="26"/>
      <c r="QAT4916" s="26"/>
      <c r="QAU4916" s="26"/>
      <c r="QAV4916" s="21"/>
      <c r="QAW4916" s="27"/>
      <c r="QAX4916" s="27"/>
      <c r="QAY4916" s="27"/>
      <c r="QAZ4916" s="25"/>
      <c r="QBA4916" s="25"/>
      <c r="QBB4916" s="25"/>
      <c r="QBC4916" s="28"/>
      <c r="QBD4916" s="28"/>
      <c r="QBE4916" s="28"/>
      <c r="QBF4916" s="28"/>
      <c r="QBG4916" s="28"/>
      <c r="QBH4916" s="22"/>
      <c r="QBI4916" s="22"/>
      <c r="QBJ4916" s="22"/>
      <c r="QBK4916" s="53"/>
      <c r="QBL4916" s="53"/>
      <c r="QBM4916" s="22"/>
      <c r="QBN4916" s="23"/>
      <c r="QBO4916" s="21"/>
      <c r="QBP4916" s="25"/>
      <c r="QBQ4916" s="21"/>
      <c r="QBS4916" s="61"/>
      <c r="QBT4916" s="25"/>
      <c r="QBU4916" s="25"/>
      <c r="QBV4916" s="59"/>
      <c r="QBW4916" s="60"/>
      <c r="QBX4916" s="26"/>
      <c r="QBY4916" s="26"/>
      <c r="QBZ4916" s="26"/>
      <c r="QCA4916" s="21"/>
      <c r="QCB4916" s="27"/>
      <c r="QCC4916" s="27"/>
      <c r="QCD4916" s="27"/>
      <c r="QCE4916" s="25"/>
      <c r="QCF4916" s="25"/>
      <c r="QCG4916" s="25"/>
      <c r="QCH4916" s="28"/>
      <c r="QCI4916" s="28"/>
      <c r="QCJ4916" s="28"/>
      <c r="QCK4916" s="28"/>
      <c r="QCL4916" s="28"/>
      <c r="QCM4916" s="22"/>
      <c r="QCN4916" s="22"/>
      <c r="QCO4916" s="22"/>
      <c r="QCP4916" s="53"/>
      <c r="QCQ4916" s="53"/>
      <c r="QCR4916" s="22"/>
      <c r="QCS4916" s="23"/>
      <c r="QCT4916" s="21"/>
      <c r="QCU4916" s="25"/>
      <c r="QCV4916" s="21"/>
      <c r="QCX4916" s="61"/>
      <c r="QCY4916" s="25"/>
      <c r="QCZ4916" s="25"/>
      <c r="QDA4916" s="59"/>
      <c r="QDB4916" s="60"/>
      <c r="QDC4916" s="26"/>
      <c r="QDD4916" s="26"/>
      <c r="QDE4916" s="26"/>
      <c r="QDF4916" s="21"/>
      <c r="QDG4916" s="27"/>
      <c r="QDH4916" s="27"/>
      <c r="QDI4916" s="27"/>
      <c r="QDJ4916" s="25"/>
      <c r="QDK4916" s="25"/>
      <c r="QDL4916" s="25"/>
      <c r="QDM4916" s="28"/>
      <c r="QDN4916" s="28"/>
      <c r="QDO4916" s="28"/>
      <c r="QDP4916" s="28"/>
      <c r="QDQ4916" s="28"/>
      <c r="QDR4916" s="22"/>
      <c r="QDS4916" s="22"/>
      <c r="QDT4916" s="22"/>
      <c r="QDU4916" s="53"/>
      <c r="QDV4916" s="53"/>
      <c r="QDW4916" s="22"/>
      <c r="QDX4916" s="23"/>
      <c r="QDY4916" s="21"/>
      <c r="QDZ4916" s="25"/>
      <c r="QEA4916" s="21"/>
      <c r="QEC4916" s="61"/>
      <c r="QED4916" s="25"/>
      <c r="QEE4916" s="25"/>
      <c r="QEF4916" s="59"/>
      <c r="QEG4916" s="60"/>
      <c r="QEH4916" s="26"/>
      <c r="QEI4916" s="26"/>
      <c r="QEJ4916" s="26"/>
      <c r="QEK4916" s="21"/>
      <c r="QEL4916" s="27"/>
      <c r="QEM4916" s="27"/>
      <c r="QEN4916" s="27"/>
      <c r="QEO4916" s="25"/>
      <c r="QEP4916" s="25"/>
      <c r="QEQ4916" s="25"/>
      <c r="QER4916" s="28"/>
      <c r="QES4916" s="28"/>
      <c r="QET4916" s="28"/>
      <c r="QEU4916" s="28"/>
      <c r="QEV4916" s="28"/>
      <c r="QEW4916" s="22"/>
      <c r="QEX4916" s="22"/>
      <c r="QEY4916" s="22"/>
      <c r="QEZ4916" s="53"/>
      <c r="QFA4916" s="53"/>
      <c r="QFB4916" s="22"/>
      <c r="QFC4916" s="23"/>
      <c r="QFD4916" s="21"/>
      <c r="QFE4916" s="25"/>
      <c r="QFF4916" s="21"/>
      <c r="QFH4916" s="61"/>
      <c r="QFI4916" s="25"/>
      <c r="QFJ4916" s="25"/>
      <c r="QFK4916" s="59"/>
      <c r="QFL4916" s="60"/>
      <c r="QFM4916" s="26"/>
      <c r="QFN4916" s="26"/>
      <c r="QFO4916" s="26"/>
      <c r="QFP4916" s="21"/>
      <c r="QFQ4916" s="27"/>
      <c r="QFR4916" s="27"/>
      <c r="QFS4916" s="27"/>
      <c r="QFT4916" s="25"/>
      <c r="QFU4916" s="25"/>
      <c r="QFV4916" s="25"/>
      <c r="QFW4916" s="28"/>
      <c r="QFX4916" s="28"/>
      <c r="QFY4916" s="28"/>
      <c r="QFZ4916" s="28"/>
      <c r="QGA4916" s="28"/>
      <c r="QGB4916" s="22"/>
      <c r="QGC4916" s="22"/>
      <c r="QGD4916" s="22"/>
      <c r="QGE4916" s="53"/>
      <c r="QGF4916" s="53"/>
      <c r="QGG4916" s="22"/>
      <c r="QGH4916" s="23"/>
      <c r="QGI4916" s="21"/>
      <c r="QGJ4916" s="25"/>
      <c r="QGK4916" s="21"/>
      <c r="QGM4916" s="61"/>
      <c r="QGN4916" s="25"/>
      <c r="QGO4916" s="25"/>
      <c r="QGP4916" s="59"/>
      <c r="QGQ4916" s="60"/>
      <c r="QGR4916" s="26"/>
      <c r="QGS4916" s="26"/>
      <c r="QGT4916" s="26"/>
      <c r="QGU4916" s="21"/>
      <c r="QGV4916" s="27"/>
      <c r="QGW4916" s="27"/>
      <c r="QGX4916" s="27"/>
      <c r="QGY4916" s="25"/>
      <c r="QGZ4916" s="25"/>
      <c r="QHA4916" s="25"/>
      <c r="QHB4916" s="28"/>
      <c r="QHC4916" s="28"/>
      <c r="QHD4916" s="28"/>
      <c r="QHE4916" s="28"/>
      <c r="QHF4916" s="28"/>
      <c r="QHG4916" s="22"/>
      <c r="QHH4916" s="22"/>
      <c r="QHI4916" s="22"/>
      <c r="QHJ4916" s="53"/>
      <c r="QHK4916" s="53"/>
      <c r="QHL4916" s="22"/>
      <c r="QHM4916" s="23"/>
      <c r="QHN4916" s="21"/>
      <c r="QHO4916" s="25"/>
      <c r="QHP4916" s="21"/>
      <c r="QHR4916" s="61"/>
      <c r="QHS4916" s="25"/>
      <c r="QHT4916" s="25"/>
      <c r="QHU4916" s="59"/>
      <c r="QHV4916" s="60"/>
      <c r="QHW4916" s="26"/>
      <c r="QHX4916" s="26"/>
      <c r="QHY4916" s="26"/>
      <c r="QHZ4916" s="21"/>
      <c r="QIA4916" s="27"/>
      <c r="QIB4916" s="27"/>
      <c r="QIC4916" s="27"/>
      <c r="QID4916" s="25"/>
      <c r="QIE4916" s="25"/>
      <c r="QIF4916" s="25"/>
      <c r="QIG4916" s="28"/>
      <c r="QIH4916" s="28"/>
      <c r="QII4916" s="28"/>
      <c r="QIJ4916" s="28"/>
      <c r="QIK4916" s="28"/>
      <c r="QIL4916" s="22"/>
      <c r="QIM4916" s="22"/>
      <c r="QIN4916" s="22"/>
      <c r="QIO4916" s="53"/>
      <c r="QIP4916" s="53"/>
      <c r="QIQ4916" s="22"/>
      <c r="QIR4916" s="23"/>
      <c r="QIS4916" s="21"/>
      <c r="QIT4916" s="25"/>
      <c r="QIU4916" s="21"/>
      <c r="QIW4916" s="61"/>
      <c r="QIX4916" s="25"/>
      <c r="QIY4916" s="25"/>
      <c r="QIZ4916" s="59"/>
      <c r="QJA4916" s="60"/>
      <c r="QJB4916" s="26"/>
      <c r="QJC4916" s="26"/>
      <c r="QJD4916" s="26"/>
      <c r="QJE4916" s="21"/>
      <c r="QJF4916" s="27"/>
      <c r="QJG4916" s="27"/>
      <c r="QJH4916" s="27"/>
      <c r="QJI4916" s="25"/>
      <c r="QJJ4916" s="25"/>
      <c r="QJK4916" s="25"/>
      <c r="QJL4916" s="28"/>
      <c r="QJM4916" s="28"/>
      <c r="QJN4916" s="28"/>
      <c r="QJO4916" s="28"/>
      <c r="QJP4916" s="28"/>
      <c r="QJQ4916" s="22"/>
      <c r="QJR4916" s="22"/>
      <c r="QJS4916" s="22"/>
      <c r="QJT4916" s="53"/>
      <c r="QJU4916" s="53"/>
      <c r="QJV4916" s="22"/>
      <c r="QJW4916" s="23"/>
      <c r="QJX4916" s="21"/>
      <c r="QJY4916" s="25"/>
      <c r="QJZ4916" s="21"/>
      <c r="QKB4916" s="61"/>
      <c r="QKC4916" s="25"/>
      <c r="QKD4916" s="25"/>
      <c r="QKE4916" s="59"/>
      <c r="QKF4916" s="60"/>
      <c r="QKG4916" s="26"/>
      <c r="QKH4916" s="26"/>
      <c r="QKI4916" s="26"/>
      <c r="QKJ4916" s="21"/>
      <c r="QKK4916" s="27"/>
      <c r="QKL4916" s="27"/>
      <c r="QKM4916" s="27"/>
      <c r="QKN4916" s="25"/>
      <c r="QKO4916" s="25"/>
      <c r="QKP4916" s="25"/>
      <c r="QKQ4916" s="28"/>
      <c r="QKR4916" s="28"/>
      <c r="QKS4916" s="28"/>
      <c r="QKT4916" s="28"/>
      <c r="QKU4916" s="28"/>
      <c r="QKV4916" s="22"/>
      <c r="QKW4916" s="22"/>
      <c r="QKX4916" s="22"/>
      <c r="QKY4916" s="53"/>
      <c r="QKZ4916" s="53"/>
      <c r="QLA4916" s="22"/>
      <c r="QLB4916" s="23"/>
      <c r="QLC4916" s="21"/>
      <c r="QLD4916" s="25"/>
      <c r="QLE4916" s="21"/>
      <c r="QLG4916" s="61"/>
      <c r="QLH4916" s="25"/>
      <c r="QLI4916" s="25"/>
      <c r="QLJ4916" s="59"/>
      <c r="QLK4916" s="60"/>
      <c r="QLL4916" s="26"/>
      <c r="QLM4916" s="26"/>
      <c r="QLN4916" s="26"/>
      <c r="QLO4916" s="21"/>
      <c r="QLP4916" s="27"/>
      <c r="QLQ4916" s="27"/>
      <c r="QLR4916" s="27"/>
      <c r="QLS4916" s="25"/>
      <c r="QLT4916" s="25"/>
      <c r="QLU4916" s="25"/>
      <c r="QLV4916" s="28"/>
      <c r="QLW4916" s="28"/>
      <c r="QLX4916" s="28"/>
      <c r="QLY4916" s="28"/>
      <c r="QLZ4916" s="28"/>
      <c r="QMA4916" s="22"/>
      <c r="QMB4916" s="22"/>
      <c r="QMC4916" s="22"/>
      <c r="QMD4916" s="53"/>
      <c r="QME4916" s="53"/>
      <c r="QMF4916" s="22"/>
      <c r="QMG4916" s="23"/>
      <c r="QMH4916" s="21"/>
      <c r="QMI4916" s="25"/>
      <c r="QMJ4916" s="21"/>
      <c r="QML4916" s="61"/>
      <c r="QMM4916" s="25"/>
      <c r="QMN4916" s="25"/>
      <c r="QMO4916" s="59"/>
      <c r="QMP4916" s="60"/>
      <c r="QMQ4916" s="26"/>
      <c r="QMR4916" s="26"/>
      <c r="QMS4916" s="26"/>
      <c r="QMT4916" s="21"/>
      <c r="QMU4916" s="27"/>
      <c r="QMV4916" s="27"/>
      <c r="QMW4916" s="27"/>
      <c r="QMX4916" s="25"/>
      <c r="QMY4916" s="25"/>
      <c r="QMZ4916" s="25"/>
      <c r="QNA4916" s="28"/>
      <c r="QNB4916" s="28"/>
      <c r="QNC4916" s="28"/>
      <c r="QND4916" s="28"/>
      <c r="QNE4916" s="28"/>
      <c r="QNF4916" s="22"/>
      <c r="QNG4916" s="22"/>
      <c r="QNH4916" s="22"/>
      <c r="QNI4916" s="53"/>
      <c r="QNJ4916" s="53"/>
      <c r="QNK4916" s="22"/>
      <c r="QNL4916" s="23"/>
      <c r="QNM4916" s="21"/>
      <c r="QNN4916" s="25"/>
      <c r="QNO4916" s="21"/>
      <c r="QNQ4916" s="61"/>
      <c r="QNR4916" s="25"/>
      <c r="QNS4916" s="25"/>
      <c r="QNT4916" s="59"/>
      <c r="QNU4916" s="60"/>
      <c r="QNV4916" s="26"/>
      <c r="QNW4916" s="26"/>
      <c r="QNX4916" s="26"/>
      <c r="QNY4916" s="21"/>
      <c r="QNZ4916" s="27"/>
      <c r="QOA4916" s="27"/>
      <c r="QOB4916" s="27"/>
      <c r="QOC4916" s="25"/>
      <c r="QOD4916" s="25"/>
      <c r="QOE4916" s="25"/>
      <c r="QOF4916" s="28"/>
      <c r="QOG4916" s="28"/>
      <c r="QOH4916" s="28"/>
      <c r="QOI4916" s="28"/>
      <c r="QOJ4916" s="28"/>
      <c r="QOK4916" s="22"/>
      <c r="QOL4916" s="22"/>
      <c r="QOM4916" s="22"/>
      <c r="QON4916" s="53"/>
      <c r="QOO4916" s="53"/>
      <c r="QOP4916" s="22"/>
      <c r="QOQ4916" s="23"/>
      <c r="QOR4916" s="21"/>
      <c r="QOS4916" s="25"/>
      <c r="QOT4916" s="21"/>
      <c r="QOV4916" s="61"/>
      <c r="QOW4916" s="25"/>
      <c r="QOX4916" s="25"/>
      <c r="QOY4916" s="59"/>
      <c r="QOZ4916" s="60"/>
      <c r="QPA4916" s="26"/>
      <c r="QPB4916" s="26"/>
      <c r="QPC4916" s="26"/>
      <c r="QPD4916" s="21"/>
      <c r="QPE4916" s="27"/>
      <c r="QPF4916" s="27"/>
      <c r="QPG4916" s="27"/>
      <c r="QPH4916" s="25"/>
      <c r="QPI4916" s="25"/>
      <c r="QPJ4916" s="25"/>
      <c r="QPK4916" s="28"/>
      <c r="QPL4916" s="28"/>
      <c r="QPM4916" s="28"/>
      <c r="QPN4916" s="28"/>
      <c r="QPO4916" s="28"/>
      <c r="QPP4916" s="22"/>
      <c r="QPQ4916" s="22"/>
      <c r="QPR4916" s="22"/>
      <c r="QPS4916" s="53"/>
      <c r="QPT4916" s="53"/>
      <c r="QPU4916" s="22"/>
      <c r="QPV4916" s="23"/>
      <c r="QPW4916" s="21"/>
      <c r="QPX4916" s="25"/>
      <c r="QPY4916" s="21"/>
      <c r="QQA4916" s="61"/>
      <c r="QQB4916" s="25"/>
      <c r="QQC4916" s="25"/>
      <c r="QQD4916" s="59"/>
      <c r="QQE4916" s="60"/>
      <c r="QQF4916" s="26"/>
      <c r="QQG4916" s="26"/>
      <c r="QQH4916" s="26"/>
      <c r="QQI4916" s="21"/>
      <c r="QQJ4916" s="27"/>
      <c r="QQK4916" s="27"/>
      <c r="QQL4916" s="27"/>
      <c r="QQM4916" s="25"/>
      <c r="QQN4916" s="25"/>
      <c r="QQO4916" s="25"/>
      <c r="QQP4916" s="28"/>
      <c r="QQQ4916" s="28"/>
      <c r="QQR4916" s="28"/>
      <c r="QQS4916" s="28"/>
      <c r="QQT4916" s="28"/>
      <c r="QQU4916" s="22"/>
      <c r="QQV4916" s="22"/>
      <c r="QQW4916" s="22"/>
      <c r="QQX4916" s="53"/>
      <c r="QQY4916" s="53"/>
      <c r="QQZ4916" s="22"/>
      <c r="QRA4916" s="23"/>
      <c r="QRB4916" s="21"/>
      <c r="QRC4916" s="25"/>
      <c r="QRD4916" s="21"/>
      <c r="QRF4916" s="61"/>
      <c r="QRG4916" s="25"/>
      <c r="QRH4916" s="25"/>
      <c r="QRI4916" s="59"/>
      <c r="QRJ4916" s="60"/>
      <c r="QRK4916" s="26"/>
      <c r="QRL4916" s="26"/>
      <c r="QRM4916" s="26"/>
      <c r="QRN4916" s="21"/>
      <c r="QRO4916" s="27"/>
      <c r="QRP4916" s="27"/>
      <c r="QRQ4916" s="27"/>
      <c r="QRR4916" s="25"/>
      <c r="QRS4916" s="25"/>
      <c r="QRT4916" s="25"/>
      <c r="QRU4916" s="28"/>
      <c r="QRV4916" s="28"/>
      <c r="QRW4916" s="28"/>
      <c r="QRX4916" s="28"/>
      <c r="QRY4916" s="28"/>
      <c r="QRZ4916" s="22"/>
      <c r="QSA4916" s="22"/>
      <c r="QSB4916" s="22"/>
      <c r="QSC4916" s="53"/>
      <c r="QSD4916" s="53"/>
      <c r="QSE4916" s="22"/>
      <c r="QSF4916" s="23"/>
      <c r="QSG4916" s="21"/>
      <c r="QSH4916" s="25"/>
      <c r="QSI4916" s="21"/>
      <c r="QSK4916" s="61"/>
      <c r="QSL4916" s="25"/>
      <c r="QSM4916" s="25"/>
      <c r="QSN4916" s="59"/>
      <c r="QSO4916" s="60"/>
      <c r="QSP4916" s="26"/>
      <c r="QSQ4916" s="26"/>
      <c r="QSR4916" s="26"/>
      <c r="QSS4916" s="21"/>
      <c r="QST4916" s="27"/>
      <c r="QSU4916" s="27"/>
      <c r="QSV4916" s="27"/>
      <c r="QSW4916" s="25"/>
      <c r="QSX4916" s="25"/>
      <c r="QSY4916" s="25"/>
      <c r="QSZ4916" s="28"/>
      <c r="QTA4916" s="28"/>
      <c r="QTB4916" s="28"/>
      <c r="QTC4916" s="28"/>
      <c r="QTD4916" s="28"/>
      <c r="QTE4916" s="22"/>
      <c r="QTF4916" s="22"/>
      <c r="QTG4916" s="22"/>
      <c r="QTH4916" s="53"/>
      <c r="QTI4916" s="53"/>
      <c r="QTJ4916" s="22"/>
      <c r="QTK4916" s="23"/>
      <c r="QTL4916" s="21"/>
      <c r="QTM4916" s="25"/>
      <c r="QTN4916" s="21"/>
      <c r="QTP4916" s="61"/>
      <c r="QTQ4916" s="25"/>
      <c r="QTR4916" s="25"/>
      <c r="QTS4916" s="59"/>
      <c r="QTT4916" s="60"/>
      <c r="QTU4916" s="26"/>
      <c r="QTV4916" s="26"/>
      <c r="QTW4916" s="26"/>
      <c r="QTX4916" s="21"/>
      <c r="QTY4916" s="27"/>
      <c r="QTZ4916" s="27"/>
      <c r="QUA4916" s="27"/>
      <c r="QUB4916" s="25"/>
      <c r="QUC4916" s="25"/>
      <c r="QUD4916" s="25"/>
      <c r="QUE4916" s="28"/>
      <c r="QUF4916" s="28"/>
      <c r="QUG4916" s="28"/>
      <c r="QUH4916" s="28"/>
      <c r="QUI4916" s="28"/>
      <c r="QUJ4916" s="22"/>
      <c r="QUK4916" s="22"/>
      <c r="QUL4916" s="22"/>
      <c r="QUM4916" s="53"/>
      <c r="QUN4916" s="53"/>
      <c r="QUO4916" s="22"/>
      <c r="QUP4916" s="23"/>
      <c r="QUQ4916" s="21"/>
      <c r="QUR4916" s="25"/>
      <c r="QUS4916" s="21"/>
      <c r="QUU4916" s="61"/>
      <c r="QUV4916" s="25"/>
      <c r="QUW4916" s="25"/>
      <c r="QUX4916" s="59"/>
      <c r="QUY4916" s="60"/>
      <c r="QUZ4916" s="26"/>
      <c r="QVA4916" s="26"/>
      <c r="QVB4916" s="26"/>
      <c r="QVC4916" s="21"/>
      <c r="QVD4916" s="27"/>
      <c r="QVE4916" s="27"/>
      <c r="QVF4916" s="27"/>
      <c r="QVG4916" s="25"/>
      <c r="QVH4916" s="25"/>
      <c r="QVI4916" s="25"/>
      <c r="QVJ4916" s="28"/>
      <c r="QVK4916" s="28"/>
      <c r="QVL4916" s="28"/>
      <c r="QVM4916" s="28"/>
      <c r="QVN4916" s="28"/>
      <c r="QVO4916" s="22"/>
      <c r="QVP4916" s="22"/>
      <c r="QVQ4916" s="22"/>
      <c r="QVR4916" s="53"/>
      <c r="QVS4916" s="53"/>
      <c r="QVT4916" s="22"/>
      <c r="QVU4916" s="23"/>
      <c r="QVV4916" s="21"/>
      <c r="QVW4916" s="25"/>
      <c r="QVX4916" s="21"/>
      <c r="QVZ4916" s="61"/>
      <c r="QWA4916" s="25"/>
      <c r="QWB4916" s="25"/>
      <c r="QWC4916" s="59"/>
      <c r="QWD4916" s="60"/>
      <c r="QWE4916" s="26"/>
      <c r="QWF4916" s="26"/>
      <c r="QWG4916" s="26"/>
      <c r="QWH4916" s="21"/>
      <c r="QWI4916" s="27"/>
      <c r="QWJ4916" s="27"/>
      <c r="QWK4916" s="27"/>
      <c r="QWL4916" s="25"/>
      <c r="QWM4916" s="25"/>
      <c r="QWN4916" s="25"/>
      <c r="QWO4916" s="28"/>
      <c r="QWP4916" s="28"/>
      <c r="QWQ4916" s="28"/>
      <c r="QWR4916" s="28"/>
      <c r="QWS4916" s="28"/>
      <c r="QWT4916" s="22"/>
      <c r="QWU4916" s="22"/>
      <c r="QWV4916" s="22"/>
      <c r="QWW4916" s="53"/>
      <c r="QWX4916" s="53"/>
      <c r="QWY4916" s="22"/>
      <c r="QWZ4916" s="23"/>
      <c r="QXA4916" s="21"/>
      <c r="QXB4916" s="25"/>
      <c r="QXC4916" s="21"/>
      <c r="QXE4916" s="61"/>
      <c r="QXF4916" s="25"/>
      <c r="QXG4916" s="25"/>
      <c r="QXH4916" s="59"/>
      <c r="QXI4916" s="60"/>
      <c r="QXJ4916" s="26"/>
      <c r="QXK4916" s="26"/>
      <c r="QXL4916" s="26"/>
      <c r="QXM4916" s="21"/>
      <c r="QXN4916" s="27"/>
      <c r="QXO4916" s="27"/>
      <c r="QXP4916" s="27"/>
      <c r="QXQ4916" s="25"/>
      <c r="QXR4916" s="25"/>
      <c r="QXS4916" s="25"/>
      <c r="QXT4916" s="28"/>
      <c r="QXU4916" s="28"/>
      <c r="QXV4916" s="28"/>
      <c r="QXW4916" s="28"/>
      <c r="QXX4916" s="28"/>
      <c r="QXY4916" s="22"/>
      <c r="QXZ4916" s="22"/>
      <c r="QYA4916" s="22"/>
      <c r="QYB4916" s="53"/>
      <c r="QYC4916" s="53"/>
      <c r="QYD4916" s="22"/>
      <c r="QYE4916" s="23"/>
      <c r="QYF4916" s="21"/>
      <c r="QYG4916" s="25"/>
      <c r="QYH4916" s="21"/>
      <c r="QYJ4916" s="61"/>
      <c r="QYK4916" s="25"/>
      <c r="QYL4916" s="25"/>
      <c r="QYM4916" s="59"/>
      <c r="QYN4916" s="60"/>
      <c r="QYO4916" s="26"/>
      <c r="QYP4916" s="26"/>
      <c r="QYQ4916" s="26"/>
      <c r="QYR4916" s="21"/>
      <c r="QYS4916" s="27"/>
      <c r="QYT4916" s="27"/>
      <c r="QYU4916" s="27"/>
      <c r="QYV4916" s="25"/>
      <c r="QYW4916" s="25"/>
      <c r="QYX4916" s="25"/>
      <c r="QYY4916" s="28"/>
      <c r="QYZ4916" s="28"/>
      <c r="QZA4916" s="28"/>
      <c r="QZB4916" s="28"/>
      <c r="QZC4916" s="28"/>
      <c r="QZD4916" s="22"/>
      <c r="QZE4916" s="22"/>
      <c r="QZF4916" s="22"/>
      <c r="QZG4916" s="53"/>
      <c r="QZH4916" s="53"/>
      <c r="QZI4916" s="22"/>
      <c r="QZJ4916" s="23"/>
      <c r="QZK4916" s="21"/>
      <c r="QZL4916" s="25"/>
      <c r="QZM4916" s="21"/>
      <c r="QZO4916" s="61"/>
      <c r="QZP4916" s="25"/>
      <c r="QZQ4916" s="25"/>
      <c r="QZR4916" s="59"/>
      <c r="QZS4916" s="60"/>
      <c r="QZT4916" s="26"/>
      <c r="QZU4916" s="26"/>
      <c r="QZV4916" s="26"/>
      <c r="QZW4916" s="21"/>
      <c r="QZX4916" s="27"/>
      <c r="QZY4916" s="27"/>
      <c r="QZZ4916" s="27"/>
      <c r="RAA4916" s="25"/>
      <c r="RAB4916" s="25"/>
      <c r="RAC4916" s="25"/>
      <c r="RAD4916" s="28"/>
      <c r="RAE4916" s="28"/>
      <c r="RAF4916" s="28"/>
      <c r="RAG4916" s="28"/>
      <c r="RAH4916" s="28"/>
      <c r="RAI4916" s="22"/>
      <c r="RAJ4916" s="22"/>
      <c r="RAK4916" s="22"/>
      <c r="RAL4916" s="53"/>
      <c r="RAM4916" s="53"/>
      <c r="RAN4916" s="22"/>
      <c r="RAO4916" s="23"/>
      <c r="RAP4916" s="21"/>
      <c r="RAQ4916" s="25"/>
      <c r="RAR4916" s="21"/>
      <c r="RAT4916" s="61"/>
      <c r="RAU4916" s="25"/>
      <c r="RAV4916" s="25"/>
      <c r="RAW4916" s="59"/>
      <c r="RAX4916" s="60"/>
      <c r="RAY4916" s="26"/>
      <c r="RAZ4916" s="26"/>
      <c r="RBA4916" s="26"/>
      <c r="RBB4916" s="21"/>
      <c r="RBC4916" s="27"/>
      <c r="RBD4916" s="27"/>
      <c r="RBE4916" s="27"/>
      <c r="RBF4916" s="25"/>
      <c r="RBG4916" s="25"/>
      <c r="RBH4916" s="25"/>
      <c r="RBI4916" s="28"/>
      <c r="RBJ4916" s="28"/>
      <c r="RBK4916" s="28"/>
      <c r="RBL4916" s="28"/>
      <c r="RBM4916" s="28"/>
      <c r="RBN4916" s="22"/>
      <c r="RBO4916" s="22"/>
      <c r="RBP4916" s="22"/>
      <c r="RBQ4916" s="53"/>
      <c r="RBR4916" s="53"/>
      <c r="RBS4916" s="22"/>
      <c r="RBT4916" s="23"/>
      <c r="RBU4916" s="21"/>
      <c r="RBV4916" s="25"/>
      <c r="RBW4916" s="21"/>
      <c r="RBY4916" s="61"/>
      <c r="RBZ4916" s="25"/>
      <c r="RCA4916" s="25"/>
      <c r="RCB4916" s="59"/>
      <c r="RCC4916" s="60"/>
      <c r="RCD4916" s="26"/>
      <c r="RCE4916" s="26"/>
      <c r="RCF4916" s="26"/>
      <c r="RCG4916" s="21"/>
      <c r="RCH4916" s="27"/>
      <c r="RCI4916" s="27"/>
      <c r="RCJ4916" s="27"/>
      <c r="RCK4916" s="25"/>
      <c r="RCL4916" s="25"/>
      <c r="RCM4916" s="25"/>
      <c r="RCN4916" s="28"/>
      <c r="RCO4916" s="28"/>
      <c r="RCP4916" s="28"/>
      <c r="RCQ4916" s="28"/>
      <c r="RCR4916" s="28"/>
      <c r="RCS4916" s="22"/>
      <c r="RCT4916" s="22"/>
      <c r="RCU4916" s="22"/>
      <c r="RCV4916" s="53"/>
      <c r="RCW4916" s="53"/>
      <c r="RCX4916" s="22"/>
      <c r="RCY4916" s="23"/>
      <c r="RCZ4916" s="21"/>
      <c r="RDA4916" s="25"/>
      <c r="RDB4916" s="21"/>
      <c r="RDD4916" s="61"/>
      <c r="RDE4916" s="25"/>
      <c r="RDF4916" s="25"/>
      <c r="RDG4916" s="59"/>
      <c r="RDH4916" s="60"/>
      <c r="RDI4916" s="26"/>
      <c r="RDJ4916" s="26"/>
      <c r="RDK4916" s="26"/>
      <c r="RDL4916" s="21"/>
      <c r="RDM4916" s="27"/>
      <c r="RDN4916" s="27"/>
      <c r="RDO4916" s="27"/>
      <c r="RDP4916" s="25"/>
      <c r="RDQ4916" s="25"/>
      <c r="RDR4916" s="25"/>
      <c r="RDS4916" s="28"/>
      <c r="RDT4916" s="28"/>
      <c r="RDU4916" s="28"/>
      <c r="RDV4916" s="28"/>
      <c r="RDW4916" s="28"/>
      <c r="RDX4916" s="22"/>
      <c r="RDY4916" s="22"/>
      <c r="RDZ4916" s="22"/>
      <c r="REA4916" s="53"/>
      <c r="REB4916" s="53"/>
      <c r="REC4916" s="22"/>
      <c r="RED4916" s="23"/>
      <c r="REE4916" s="21"/>
      <c r="REF4916" s="25"/>
      <c r="REG4916" s="21"/>
      <c r="REI4916" s="61"/>
      <c r="REJ4916" s="25"/>
      <c r="REK4916" s="25"/>
      <c r="REL4916" s="59"/>
      <c r="REM4916" s="60"/>
      <c r="REN4916" s="26"/>
      <c r="REO4916" s="26"/>
      <c r="REP4916" s="26"/>
      <c r="REQ4916" s="21"/>
      <c r="RER4916" s="27"/>
      <c r="RES4916" s="27"/>
      <c r="RET4916" s="27"/>
      <c r="REU4916" s="25"/>
      <c r="REV4916" s="25"/>
      <c r="REW4916" s="25"/>
      <c r="REX4916" s="28"/>
      <c r="REY4916" s="28"/>
      <c r="REZ4916" s="28"/>
      <c r="RFA4916" s="28"/>
      <c r="RFB4916" s="28"/>
      <c r="RFC4916" s="22"/>
      <c r="RFD4916" s="22"/>
      <c r="RFE4916" s="22"/>
      <c r="RFF4916" s="53"/>
      <c r="RFG4916" s="53"/>
      <c r="RFH4916" s="22"/>
      <c r="RFI4916" s="23"/>
      <c r="RFJ4916" s="21"/>
      <c r="RFK4916" s="25"/>
      <c r="RFL4916" s="21"/>
      <c r="RFN4916" s="61"/>
      <c r="RFO4916" s="25"/>
      <c r="RFP4916" s="25"/>
      <c r="RFQ4916" s="59"/>
      <c r="RFR4916" s="60"/>
      <c r="RFS4916" s="26"/>
      <c r="RFT4916" s="26"/>
      <c r="RFU4916" s="26"/>
      <c r="RFV4916" s="21"/>
      <c r="RFW4916" s="27"/>
      <c r="RFX4916" s="27"/>
      <c r="RFY4916" s="27"/>
      <c r="RFZ4916" s="25"/>
      <c r="RGA4916" s="25"/>
      <c r="RGB4916" s="25"/>
      <c r="RGC4916" s="28"/>
      <c r="RGD4916" s="28"/>
      <c r="RGE4916" s="28"/>
      <c r="RGF4916" s="28"/>
      <c r="RGG4916" s="28"/>
      <c r="RGH4916" s="22"/>
      <c r="RGI4916" s="22"/>
      <c r="RGJ4916" s="22"/>
      <c r="RGK4916" s="53"/>
      <c r="RGL4916" s="53"/>
      <c r="RGM4916" s="22"/>
      <c r="RGN4916" s="23"/>
      <c r="RGO4916" s="21"/>
      <c r="RGP4916" s="25"/>
      <c r="RGQ4916" s="21"/>
      <c r="RGS4916" s="61"/>
      <c r="RGT4916" s="25"/>
      <c r="RGU4916" s="25"/>
      <c r="RGV4916" s="59"/>
      <c r="RGW4916" s="60"/>
      <c r="RGX4916" s="26"/>
      <c r="RGY4916" s="26"/>
      <c r="RGZ4916" s="26"/>
      <c r="RHA4916" s="21"/>
      <c r="RHB4916" s="27"/>
      <c r="RHC4916" s="27"/>
      <c r="RHD4916" s="27"/>
      <c r="RHE4916" s="25"/>
      <c r="RHF4916" s="25"/>
      <c r="RHG4916" s="25"/>
      <c r="RHH4916" s="28"/>
      <c r="RHI4916" s="28"/>
      <c r="RHJ4916" s="28"/>
      <c r="RHK4916" s="28"/>
      <c r="RHL4916" s="28"/>
      <c r="RHM4916" s="22"/>
      <c r="RHN4916" s="22"/>
      <c r="RHO4916" s="22"/>
      <c r="RHP4916" s="53"/>
      <c r="RHQ4916" s="53"/>
      <c r="RHR4916" s="22"/>
      <c r="RHS4916" s="23"/>
      <c r="RHT4916" s="21"/>
      <c r="RHU4916" s="25"/>
      <c r="RHV4916" s="21"/>
      <c r="RHX4916" s="61"/>
      <c r="RHY4916" s="25"/>
      <c r="RHZ4916" s="25"/>
      <c r="RIA4916" s="59"/>
      <c r="RIB4916" s="60"/>
      <c r="RIC4916" s="26"/>
      <c r="RID4916" s="26"/>
      <c r="RIE4916" s="26"/>
      <c r="RIF4916" s="21"/>
      <c r="RIG4916" s="27"/>
      <c r="RIH4916" s="27"/>
      <c r="RII4916" s="27"/>
      <c r="RIJ4916" s="25"/>
      <c r="RIK4916" s="25"/>
      <c r="RIL4916" s="25"/>
      <c r="RIM4916" s="28"/>
      <c r="RIN4916" s="28"/>
      <c r="RIO4916" s="28"/>
      <c r="RIP4916" s="28"/>
      <c r="RIQ4916" s="28"/>
      <c r="RIR4916" s="22"/>
      <c r="RIS4916" s="22"/>
      <c r="RIT4916" s="22"/>
      <c r="RIU4916" s="53"/>
      <c r="RIV4916" s="53"/>
      <c r="RIW4916" s="22"/>
      <c r="RIX4916" s="23"/>
      <c r="RIY4916" s="21"/>
      <c r="RIZ4916" s="25"/>
      <c r="RJA4916" s="21"/>
      <c r="RJC4916" s="61"/>
      <c r="RJD4916" s="25"/>
      <c r="RJE4916" s="25"/>
      <c r="RJF4916" s="59"/>
      <c r="RJG4916" s="60"/>
      <c r="RJH4916" s="26"/>
      <c r="RJI4916" s="26"/>
      <c r="RJJ4916" s="26"/>
      <c r="RJK4916" s="21"/>
      <c r="RJL4916" s="27"/>
      <c r="RJM4916" s="27"/>
      <c r="RJN4916" s="27"/>
      <c r="RJO4916" s="25"/>
      <c r="RJP4916" s="25"/>
      <c r="RJQ4916" s="25"/>
      <c r="RJR4916" s="28"/>
      <c r="RJS4916" s="28"/>
      <c r="RJT4916" s="28"/>
      <c r="RJU4916" s="28"/>
      <c r="RJV4916" s="28"/>
      <c r="RJW4916" s="22"/>
      <c r="RJX4916" s="22"/>
      <c r="RJY4916" s="22"/>
      <c r="RJZ4916" s="53"/>
      <c r="RKA4916" s="53"/>
      <c r="RKB4916" s="22"/>
      <c r="RKC4916" s="23"/>
      <c r="RKD4916" s="21"/>
      <c r="RKE4916" s="25"/>
      <c r="RKF4916" s="21"/>
      <c r="RKH4916" s="61"/>
      <c r="RKI4916" s="25"/>
      <c r="RKJ4916" s="25"/>
      <c r="RKK4916" s="59"/>
      <c r="RKL4916" s="60"/>
      <c r="RKM4916" s="26"/>
      <c r="RKN4916" s="26"/>
      <c r="RKO4916" s="26"/>
      <c r="RKP4916" s="21"/>
      <c r="RKQ4916" s="27"/>
      <c r="RKR4916" s="27"/>
      <c r="RKS4916" s="27"/>
      <c r="RKT4916" s="25"/>
      <c r="RKU4916" s="25"/>
      <c r="RKV4916" s="25"/>
      <c r="RKW4916" s="28"/>
      <c r="RKX4916" s="28"/>
      <c r="RKY4916" s="28"/>
      <c r="RKZ4916" s="28"/>
      <c r="RLA4916" s="28"/>
      <c r="RLB4916" s="22"/>
      <c r="RLC4916" s="22"/>
      <c r="RLD4916" s="22"/>
      <c r="RLE4916" s="53"/>
      <c r="RLF4916" s="53"/>
      <c r="RLG4916" s="22"/>
      <c r="RLH4916" s="23"/>
      <c r="RLI4916" s="21"/>
      <c r="RLJ4916" s="25"/>
      <c r="RLK4916" s="21"/>
      <c r="RLM4916" s="61"/>
      <c r="RLN4916" s="25"/>
      <c r="RLO4916" s="25"/>
      <c r="RLP4916" s="59"/>
      <c r="RLQ4916" s="60"/>
      <c r="RLR4916" s="26"/>
      <c r="RLS4916" s="26"/>
      <c r="RLT4916" s="26"/>
      <c r="RLU4916" s="21"/>
      <c r="RLV4916" s="27"/>
      <c r="RLW4916" s="27"/>
      <c r="RLX4916" s="27"/>
      <c r="RLY4916" s="25"/>
      <c r="RLZ4916" s="25"/>
      <c r="RMA4916" s="25"/>
      <c r="RMB4916" s="28"/>
      <c r="RMC4916" s="28"/>
      <c r="RMD4916" s="28"/>
      <c r="RME4916" s="28"/>
      <c r="RMF4916" s="28"/>
      <c r="RMG4916" s="22"/>
      <c r="RMH4916" s="22"/>
      <c r="RMI4916" s="22"/>
      <c r="RMJ4916" s="53"/>
      <c r="RMK4916" s="53"/>
      <c r="RML4916" s="22"/>
      <c r="RMM4916" s="23"/>
      <c r="RMN4916" s="21"/>
      <c r="RMO4916" s="25"/>
      <c r="RMP4916" s="21"/>
      <c r="RMR4916" s="61"/>
      <c r="RMS4916" s="25"/>
      <c r="RMT4916" s="25"/>
      <c r="RMU4916" s="59"/>
      <c r="RMV4916" s="60"/>
      <c r="RMW4916" s="26"/>
      <c r="RMX4916" s="26"/>
      <c r="RMY4916" s="26"/>
      <c r="RMZ4916" s="21"/>
      <c r="RNA4916" s="27"/>
      <c r="RNB4916" s="27"/>
      <c r="RNC4916" s="27"/>
      <c r="RND4916" s="25"/>
      <c r="RNE4916" s="25"/>
      <c r="RNF4916" s="25"/>
      <c r="RNG4916" s="28"/>
      <c r="RNH4916" s="28"/>
      <c r="RNI4916" s="28"/>
      <c r="RNJ4916" s="28"/>
      <c r="RNK4916" s="28"/>
      <c r="RNL4916" s="22"/>
      <c r="RNM4916" s="22"/>
      <c r="RNN4916" s="22"/>
      <c r="RNO4916" s="53"/>
      <c r="RNP4916" s="53"/>
      <c r="RNQ4916" s="22"/>
      <c r="RNR4916" s="23"/>
      <c r="RNS4916" s="21"/>
      <c r="RNT4916" s="25"/>
      <c r="RNU4916" s="21"/>
      <c r="RNW4916" s="61"/>
      <c r="RNX4916" s="25"/>
      <c r="RNY4916" s="25"/>
      <c r="RNZ4916" s="59"/>
      <c r="ROA4916" s="60"/>
      <c r="ROB4916" s="26"/>
      <c r="ROC4916" s="26"/>
      <c r="ROD4916" s="26"/>
      <c r="ROE4916" s="21"/>
      <c r="ROF4916" s="27"/>
      <c r="ROG4916" s="27"/>
      <c r="ROH4916" s="27"/>
      <c r="ROI4916" s="25"/>
      <c r="ROJ4916" s="25"/>
      <c r="ROK4916" s="25"/>
      <c r="ROL4916" s="28"/>
      <c r="ROM4916" s="28"/>
      <c r="RON4916" s="28"/>
      <c r="ROO4916" s="28"/>
      <c r="ROP4916" s="28"/>
      <c r="ROQ4916" s="22"/>
      <c r="ROR4916" s="22"/>
      <c r="ROS4916" s="22"/>
      <c r="ROT4916" s="53"/>
      <c r="ROU4916" s="53"/>
      <c r="ROV4916" s="22"/>
      <c r="ROW4916" s="23"/>
      <c r="ROX4916" s="21"/>
      <c r="ROY4916" s="25"/>
      <c r="ROZ4916" s="21"/>
      <c r="RPB4916" s="61"/>
      <c r="RPC4916" s="25"/>
      <c r="RPD4916" s="25"/>
      <c r="RPE4916" s="59"/>
      <c r="RPF4916" s="60"/>
      <c r="RPG4916" s="26"/>
      <c r="RPH4916" s="26"/>
      <c r="RPI4916" s="26"/>
      <c r="RPJ4916" s="21"/>
      <c r="RPK4916" s="27"/>
      <c r="RPL4916" s="27"/>
      <c r="RPM4916" s="27"/>
      <c r="RPN4916" s="25"/>
      <c r="RPO4916" s="25"/>
      <c r="RPP4916" s="25"/>
      <c r="RPQ4916" s="28"/>
      <c r="RPR4916" s="28"/>
      <c r="RPS4916" s="28"/>
      <c r="RPT4916" s="28"/>
      <c r="RPU4916" s="28"/>
      <c r="RPV4916" s="22"/>
      <c r="RPW4916" s="22"/>
      <c r="RPX4916" s="22"/>
      <c r="RPY4916" s="53"/>
      <c r="RPZ4916" s="53"/>
      <c r="RQA4916" s="22"/>
      <c r="RQB4916" s="23"/>
      <c r="RQC4916" s="21"/>
      <c r="RQD4916" s="25"/>
      <c r="RQE4916" s="21"/>
      <c r="RQG4916" s="61"/>
      <c r="RQH4916" s="25"/>
      <c r="RQI4916" s="25"/>
      <c r="RQJ4916" s="59"/>
      <c r="RQK4916" s="60"/>
      <c r="RQL4916" s="26"/>
      <c r="RQM4916" s="26"/>
      <c r="RQN4916" s="26"/>
      <c r="RQO4916" s="21"/>
      <c r="RQP4916" s="27"/>
      <c r="RQQ4916" s="27"/>
      <c r="RQR4916" s="27"/>
      <c r="RQS4916" s="25"/>
      <c r="RQT4916" s="25"/>
      <c r="RQU4916" s="25"/>
      <c r="RQV4916" s="28"/>
      <c r="RQW4916" s="28"/>
      <c r="RQX4916" s="28"/>
      <c r="RQY4916" s="28"/>
      <c r="RQZ4916" s="28"/>
      <c r="RRA4916" s="22"/>
      <c r="RRB4916" s="22"/>
      <c r="RRC4916" s="22"/>
      <c r="RRD4916" s="53"/>
      <c r="RRE4916" s="53"/>
      <c r="RRF4916" s="22"/>
      <c r="RRG4916" s="23"/>
      <c r="RRH4916" s="21"/>
      <c r="RRI4916" s="25"/>
      <c r="RRJ4916" s="21"/>
      <c r="RRL4916" s="61"/>
      <c r="RRM4916" s="25"/>
      <c r="RRN4916" s="25"/>
      <c r="RRO4916" s="59"/>
      <c r="RRP4916" s="60"/>
      <c r="RRQ4916" s="26"/>
      <c r="RRR4916" s="26"/>
      <c r="RRS4916" s="26"/>
      <c r="RRT4916" s="21"/>
      <c r="RRU4916" s="27"/>
      <c r="RRV4916" s="27"/>
      <c r="RRW4916" s="27"/>
      <c r="RRX4916" s="25"/>
      <c r="RRY4916" s="25"/>
      <c r="RRZ4916" s="25"/>
      <c r="RSA4916" s="28"/>
      <c r="RSB4916" s="28"/>
      <c r="RSC4916" s="28"/>
      <c r="RSD4916" s="28"/>
      <c r="RSE4916" s="28"/>
      <c r="RSF4916" s="22"/>
      <c r="RSG4916" s="22"/>
      <c r="RSH4916" s="22"/>
      <c r="RSI4916" s="53"/>
      <c r="RSJ4916" s="53"/>
      <c r="RSK4916" s="22"/>
      <c r="RSL4916" s="23"/>
      <c r="RSM4916" s="21"/>
      <c r="RSN4916" s="25"/>
      <c r="RSO4916" s="21"/>
      <c r="RSQ4916" s="61"/>
      <c r="RSR4916" s="25"/>
      <c r="RSS4916" s="25"/>
      <c r="RST4916" s="59"/>
      <c r="RSU4916" s="60"/>
      <c r="RSV4916" s="26"/>
      <c r="RSW4916" s="26"/>
      <c r="RSX4916" s="26"/>
      <c r="RSY4916" s="21"/>
      <c r="RSZ4916" s="27"/>
      <c r="RTA4916" s="27"/>
      <c r="RTB4916" s="27"/>
      <c r="RTC4916" s="25"/>
      <c r="RTD4916" s="25"/>
      <c r="RTE4916" s="25"/>
      <c r="RTF4916" s="28"/>
      <c r="RTG4916" s="28"/>
      <c r="RTH4916" s="28"/>
      <c r="RTI4916" s="28"/>
      <c r="RTJ4916" s="28"/>
      <c r="RTK4916" s="22"/>
      <c r="RTL4916" s="22"/>
      <c r="RTM4916" s="22"/>
      <c r="RTN4916" s="53"/>
      <c r="RTO4916" s="53"/>
      <c r="RTP4916" s="22"/>
      <c r="RTQ4916" s="23"/>
      <c r="RTR4916" s="21"/>
      <c r="RTS4916" s="25"/>
      <c r="RTT4916" s="21"/>
      <c r="RTV4916" s="61"/>
      <c r="RTW4916" s="25"/>
      <c r="RTX4916" s="25"/>
      <c r="RTY4916" s="59"/>
      <c r="RTZ4916" s="60"/>
      <c r="RUA4916" s="26"/>
      <c r="RUB4916" s="26"/>
      <c r="RUC4916" s="26"/>
      <c r="RUD4916" s="21"/>
      <c r="RUE4916" s="27"/>
      <c r="RUF4916" s="27"/>
      <c r="RUG4916" s="27"/>
      <c r="RUH4916" s="25"/>
      <c r="RUI4916" s="25"/>
      <c r="RUJ4916" s="25"/>
      <c r="RUK4916" s="28"/>
      <c r="RUL4916" s="28"/>
      <c r="RUM4916" s="28"/>
      <c r="RUN4916" s="28"/>
      <c r="RUO4916" s="28"/>
      <c r="RUP4916" s="22"/>
      <c r="RUQ4916" s="22"/>
      <c r="RUR4916" s="22"/>
      <c r="RUS4916" s="53"/>
      <c r="RUT4916" s="53"/>
      <c r="RUU4916" s="22"/>
      <c r="RUV4916" s="23"/>
      <c r="RUW4916" s="21"/>
      <c r="RUX4916" s="25"/>
      <c r="RUY4916" s="21"/>
      <c r="RVA4916" s="61"/>
      <c r="RVB4916" s="25"/>
      <c r="RVC4916" s="25"/>
      <c r="RVD4916" s="59"/>
      <c r="RVE4916" s="60"/>
      <c r="RVF4916" s="26"/>
      <c r="RVG4916" s="26"/>
      <c r="RVH4916" s="26"/>
      <c r="RVI4916" s="21"/>
      <c r="RVJ4916" s="27"/>
      <c r="RVK4916" s="27"/>
      <c r="RVL4916" s="27"/>
      <c r="RVM4916" s="25"/>
      <c r="RVN4916" s="25"/>
      <c r="RVO4916" s="25"/>
      <c r="RVP4916" s="28"/>
      <c r="RVQ4916" s="28"/>
      <c r="RVR4916" s="28"/>
      <c r="RVS4916" s="28"/>
      <c r="RVT4916" s="28"/>
      <c r="RVU4916" s="22"/>
      <c r="RVV4916" s="22"/>
      <c r="RVW4916" s="22"/>
      <c r="RVX4916" s="53"/>
      <c r="RVY4916" s="53"/>
      <c r="RVZ4916" s="22"/>
      <c r="RWA4916" s="23"/>
      <c r="RWB4916" s="21"/>
      <c r="RWC4916" s="25"/>
      <c r="RWD4916" s="21"/>
      <c r="RWF4916" s="61"/>
      <c r="RWG4916" s="25"/>
      <c r="RWH4916" s="25"/>
      <c r="RWI4916" s="59"/>
      <c r="RWJ4916" s="60"/>
      <c r="RWK4916" s="26"/>
      <c r="RWL4916" s="26"/>
      <c r="RWM4916" s="26"/>
      <c r="RWN4916" s="21"/>
      <c r="RWO4916" s="27"/>
      <c r="RWP4916" s="27"/>
      <c r="RWQ4916" s="27"/>
      <c r="RWR4916" s="25"/>
      <c r="RWS4916" s="25"/>
      <c r="RWT4916" s="25"/>
      <c r="RWU4916" s="28"/>
      <c r="RWV4916" s="28"/>
      <c r="RWW4916" s="28"/>
      <c r="RWX4916" s="28"/>
      <c r="RWY4916" s="28"/>
      <c r="RWZ4916" s="22"/>
      <c r="RXA4916" s="22"/>
      <c r="RXB4916" s="22"/>
      <c r="RXC4916" s="53"/>
      <c r="RXD4916" s="53"/>
      <c r="RXE4916" s="22"/>
      <c r="RXF4916" s="23"/>
      <c r="RXG4916" s="21"/>
      <c r="RXH4916" s="25"/>
      <c r="RXI4916" s="21"/>
      <c r="RXK4916" s="61"/>
      <c r="RXL4916" s="25"/>
      <c r="RXM4916" s="25"/>
      <c r="RXN4916" s="59"/>
      <c r="RXO4916" s="60"/>
      <c r="RXP4916" s="26"/>
      <c r="RXQ4916" s="26"/>
      <c r="RXR4916" s="26"/>
      <c r="RXS4916" s="21"/>
      <c r="RXT4916" s="27"/>
      <c r="RXU4916" s="27"/>
      <c r="RXV4916" s="27"/>
      <c r="RXW4916" s="25"/>
      <c r="RXX4916" s="25"/>
      <c r="RXY4916" s="25"/>
      <c r="RXZ4916" s="28"/>
      <c r="RYA4916" s="28"/>
      <c r="RYB4916" s="28"/>
      <c r="RYC4916" s="28"/>
      <c r="RYD4916" s="28"/>
      <c r="RYE4916" s="22"/>
      <c r="RYF4916" s="22"/>
      <c r="RYG4916" s="22"/>
      <c r="RYH4916" s="53"/>
      <c r="RYI4916" s="53"/>
      <c r="RYJ4916" s="22"/>
      <c r="RYK4916" s="23"/>
      <c r="RYL4916" s="21"/>
      <c r="RYM4916" s="25"/>
      <c r="RYN4916" s="21"/>
      <c r="RYP4916" s="61"/>
      <c r="RYQ4916" s="25"/>
      <c r="RYR4916" s="25"/>
      <c r="RYS4916" s="59"/>
      <c r="RYT4916" s="60"/>
      <c r="RYU4916" s="26"/>
      <c r="RYV4916" s="26"/>
      <c r="RYW4916" s="26"/>
      <c r="RYX4916" s="21"/>
      <c r="RYY4916" s="27"/>
      <c r="RYZ4916" s="27"/>
      <c r="RZA4916" s="27"/>
      <c r="RZB4916" s="25"/>
      <c r="RZC4916" s="25"/>
      <c r="RZD4916" s="25"/>
      <c r="RZE4916" s="28"/>
      <c r="RZF4916" s="28"/>
      <c r="RZG4916" s="28"/>
      <c r="RZH4916" s="28"/>
      <c r="RZI4916" s="28"/>
      <c r="RZJ4916" s="22"/>
      <c r="RZK4916" s="22"/>
      <c r="RZL4916" s="22"/>
      <c r="RZM4916" s="53"/>
      <c r="RZN4916" s="53"/>
      <c r="RZO4916" s="22"/>
      <c r="RZP4916" s="23"/>
      <c r="RZQ4916" s="21"/>
      <c r="RZR4916" s="25"/>
      <c r="RZS4916" s="21"/>
      <c r="RZU4916" s="61"/>
      <c r="RZV4916" s="25"/>
      <c r="RZW4916" s="25"/>
      <c r="RZX4916" s="59"/>
      <c r="RZY4916" s="60"/>
      <c r="RZZ4916" s="26"/>
      <c r="SAA4916" s="26"/>
      <c r="SAB4916" s="26"/>
      <c r="SAC4916" s="21"/>
      <c r="SAD4916" s="27"/>
      <c r="SAE4916" s="27"/>
      <c r="SAF4916" s="27"/>
      <c r="SAG4916" s="25"/>
      <c r="SAH4916" s="25"/>
      <c r="SAI4916" s="25"/>
      <c r="SAJ4916" s="28"/>
      <c r="SAK4916" s="28"/>
      <c r="SAL4916" s="28"/>
      <c r="SAM4916" s="28"/>
      <c r="SAN4916" s="28"/>
      <c r="SAO4916" s="22"/>
      <c r="SAP4916" s="22"/>
      <c r="SAQ4916" s="22"/>
      <c r="SAR4916" s="53"/>
      <c r="SAS4916" s="53"/>
      <c r="SAT4916" s="22"/>
      <c r="SAU4916" s="23"/>
      <c r="SAV4916" s="21"/>
      <c r="SAW4916" s="25"/>
      <c r="SAX4916" s="21"/>
      <c r="SAZ4916" s="61"/>
      <c r="SBA4916" s="25"/>
      <c r="SBB4916" s="25"/>
      <c r="SBC4916" s="59"/>
      <c r="SBD4916" s="60"/>
      <c r="SBE4916" s="26"/>
      <c r="SBF4916" s="26"/>
      <c r="SBG4916" s="26"/>
      <c r="SBH4916" s="21"/>
      <c r="SBI4916" s="27"/>
      <c r="SBJ4916" s="27"/>
      <c r="SBK4916" s="27"/>
      <c r="SBL4916" s="25"/>
      <c r="SBM4916" s="25"/>
      <c r="SBN4916" s="25"/>
      <c r="SBO4916" s="28"/>
      <c r="SBP4916" s="28"/>
      <c r="SBQ4916" s="28"/>
      <c r="SBR4916" s="28"/>
      <c r="SBS4916" s="28"/>
      <c r="SBT4916" s="22"/>
      <c r="SBU4916" s="22"/>
      <c r="SBV4916" s="22"/>
      <c r="SBW4916" s="53"/>
      <c r="SBX4916" s="53"/>
      <c r="SBY4916" s="22"/>
      <c r="SBZ4916" s="23"/>
      <c r="SCA4916" s="21"/>
      <c r="SCB4916" s="25"/>
      <c r="SCC4916" s="21"/>
      <c r="SCE4916" s="61"/>
      <c r="SCF4916" s="25"/>
      <c r="SCG4916" s="25"/>
      <c r="SCH4916" s="59"/>
      <c r="SCI4916" s="60"/>
      <c r="SCJ4916" s="26"/>
      <c r="SCK4916" s="26"/>
      <c r="SCL4916" s="26"/>
      <c r="SCM4916" s="21"/>
      <c r="SCN4916" s="27"/>
      <c r="SCO4916" s="27"/>
      <c r="SCP4916" s="27"/>
      <c r="SCQ4916" s="25"/>
      <c r="SCR4916" s="25"/>
      <c r="SCS4916" s="25"/>
      <c r="SCT4916" s="28"/>
      <c r="SCU4916" s="28"/>
      <c r="SCV4916" s="28"/>
      <c r="SCW4916" s="28"/>
      <c r="SCX4916" s="28"/>
      <c r="SCY4916" s="22"/>
      <c r="SCZ4916" s="22"/>
      <c r="SDA4916" s="22"/>
      <c r="SDB4916" s="53"/>
      <c r="SDC4916" s="53"/>
      <c r="SDD4916" s="22"/>
      <c r="SDE4916" s="23"/>
      <c r="SDF4916" s="21"/>
      <c r="SDG4916" s="25"/>
      <c r="SDH4916" s="21"/>
      <c r="SDJ4916" s="61"/>
      <c r="SDK4916" s="25"/>
      <c r="SDL4916" s="25"/>
      <c r="SDM4916" s="59"/>
      <c r="SDN4916" s="60"/>
      <c r="SDO4916" s="26"/>
      <c r="SDP4916" s="26"/>
      <c r="SDQ4916" s="26"/>
      <c r="SDR4916" s="21"/>
      <c r="SDS4916" s="27"/>
      <c r="SDT4916" s="27"/>
      <c r="SDU4916" s="27"/>
      <c r="SDV4916" s="25"/>
      <c r="SDW4916" s="25"/>
      <c r="SDX4916" s="25"/>
      <c r="SDY4916" s="28"/>
      <c r="SDZ4916" s="28"/>
      <c r="SEA4916" s="28"/>
      <c r="SEB4916" s="28"/>
      <c r="SEC4916" s="28"/>
      <c r="SED4916" s="22"/>
      <c r="SEE4916" s="22"/>
      <c r="SEF4916" s="22"/>
      <c r="SEG4916" s="53"/>
      <c r="SEH4916" s="53"/>
      <c r="SEI4916" s="22"/>
      <c r="SEJ4916" s="23"/>
      <c r="SEK4916" s="21"/>
      <c r="SEL4916" s="25"/>
      <c r="SEM4916" s="21"/>
      <c r="SEO4916" s="61"/>
      <c r="SEP4916" s="25"/>
      <c r="SEQ4916" s="25"/>
      <c r="SER4916" s="59"/>
      <c r="SES4916" s="60"/>
      <c r="SET4916" s="26"/>
      <c r="SEU4916" s="26"/>
      <c r="SEV4916" s="26"/>
      <c r="SEW4916" s="21"/>
      <c r="SEX4916" s="27"/>
      <c r="SEY4916" s="27"/>
      <c r="SEZ4916" s="27"/>
      <c r="SFA4916" s="25"/>
      <c r="SFB4916" s="25"/>
      <c r="SFC4916" s="25"/>
      <c r="SFD4916" s="28"/>
      <c r="SFE4916" s="28"/>
      <c r="SFF4916" s="28"/>
      <c r="SFG4916" s="28"/>
      <c r="SFH4916" s="28"/>
      <c r="SFI4916" s="22"/>
      <c r="SFJ4916" s="22"/>
      <c r="SFK4916" s="22"/>
      <c r="SFL4916" s="53"/>
      <c r="SFM4916" s="53"/>
      <c r="SFN4916" s="22"/>
      <c r="SFO4916" s="23"/>
      <c r="SFP4916" s="21"/>
      <c r="SFQ4916" s="25"/>
      <c r="SFR4916" s="21"/>
      <c r="SFT4916" s="61"/>
      <c r="SFU4916" s="25"/>
      <c r="SFV4916" s="25"/>
      <c r="SFW4916" s="59"/>
      <c r="SFX4916" s="60"/>
      <c r="SFY4916" s="26"/>
      <c r="SFZ4916" s="26"/>
      <c r="SGA4916" s="26"/>
      <c r="SGB4916" s="21"/>
      <c r="SGC4916" s="27"/>
      <c r="SGD4916" s="27"/>
      <c r="SGE4916" s="27"/>
      <c r="SGF4916" s="25"/>
      <c r="SGG4916" s="25"/>
      <c r="SGH4916" s="25"/>
      <c r="SGI4916" s="28"/>
      <c r="SGJ4916" s="28"/>
      <c r="SGK4916" s="28"/>
      <c r="SGL4916" s="28"/>
      <c r="SGM4916" s="28"/>
      <c r="SGN4916" s="22"/>
      <c r="SGO4916" s="22"/>
      <c r="SGP4916" s="22"/>
      <c r="SGQ4916" s="53"/>
      <c r="SGR4916" s="53"/>
      <c r="SGS4916" s="22"/>
      <c r="SGT4916" s="23"/>
      <c r="SGU4916" s="21"/>
      <c r="SGV4916" s="25"/>
      <c r="SGW4916" s="21"/>
      <c r="SGY4916" s="61"/>
      <c r="SGZ4916" s="25"/>
      <c r="SHA4916" s="25"/>
      <c r="SHB4916" s="59"/>
      <c r="SHC4916" s="60"/>
      <c r="SHD4916" s="26"/>
      <c r="SHE4916" s="26"/>
      <c r="SHF4916" s="26"/>
      <c r="SHG4916" s="21"/>
      <c r="SHH4916" s="27"/>
      <c r="SHI4916" s="27"/>
      <c r="SHJ4916" s="27"/>
      <c r="SHK4916" s="25"/>
      <c r="SHL4916" s="25"/>
      <c r="SHM4916" s="25"/>
      <c r="SHN4916" s="28"/>
      <c r="SHO4916" s="28"/>
      <c r="SHP4916" s="28"/>
      <c r="SHQ4916" s="28"/>
      <c r="SHR4916" s="28"/>
      <c r="SHS4916" s="22"/>
      <c r="SHT4916" s="22"/>
      <c r="SHU4916" s="22"/>
      <c r="SHV4916" s="53"/>
      <c r="SHW4916" s="53"/>
      <c r="SHX4916" s="22"/>
      <c r="SHY4916" s="23"/>
      <c r="SHZ4916" s="21"/>
      <c r="SIA4916" s="25"/>
      <c r="SIB4916" s="21"/>
      <c r="SID4916" s="61"/>
      <c r="SIE4916" s="25"/>
      <c r="SIF4916" s="25"/>
      <c r="SIG4916" s="59"/>
      <c r="SIH4916" s="60"/>
      <c r="SII4916" s="26"/>
      <c r="SIJ4916" s="26"/>
      <c r="SIK4916" s="26"/>
      <c r="SIL4916" s="21"/>
      <c r="SIM4916" s="27"/>
      <c r="SIN4916" s="27"/>
      <c r="SIO4916" s="27"/>
      <c r="SIP4916" s="25"/>
      <c r="SIQ4916" s="25"/>
      <c r="SIR4916" s="25"/>
      <c r="SIS4916" s="28"/>
      <c r="SIT4916" s="28"/>
      <c r="SIU4916" s="28"/>
      <c r="SIV4916" s="28"/>
      <c r="SIW4916" s="28"/>
      <c r="SIX4916" s="22"/>
      <c r="SIY4916" s="22"/>
      <c r="SIZ4916" s="22"/>
      <c r="SJA4916" s="53"/>
      <c r="SJB4916" s="53"/>
      <c r="SJC4916" s="22"/>
      <c r="SJD4916" s="23"/>
      <c r="SJE4916" s="21"/>
      <c r="SJF4916" s="25"/>
      <c r="SJG4916" s="21"/>
      <c r="SJI4916" s="61"/>
      <c r="SJJ4916" s="25"/>
      <c r="SJK4916" s="25"/>
      <c r="SJL4916" s="59"/>
      <c r="SJM4916" s="60"/>
      <c r="SJN4916" s="26"/>
      <c r="SJO4916" s="26"/>
      <c r="SJP4916" s="26"/>
      <c r="SJQ4916" s="21"/>
      <c r="SJR4916" s="27"/>
      <c r="SJS4916" s="27"/>
      <c r="SJT4916" s="27"/>
      <c r="SJU4916" s="25"/>
      <c r="SJV4916" s="25"/>
      <c r="SJW4916" s="25"/>
      <c r="SJX4916" s="28"/>
      <c r="SJY4916" s="28"/>
      <c r="SJZ4916" s="28"/>
      <c r="SKA4916" s="28"/>
      <c r="SKB4916" s="28"/>
      <c r="SKC4916" s="22"/>
      <c r="SKD4916" s="22"/>
      <c r="SKE4916" s="22"/>
      <c r="SKF4916" s="53"/>
      <c r="SKG4916" s="53"/>
      <c r="SKH4916" s="22"/>
      <c r="SKI4916" s="23"/>
      <c r="SKJ4916" s="21"/>
      <c r="SKK4916" s="25"/>
      <c r="SKL4916" s="21"/>
      <c r="SKN4916" s="61"/>
      <c r="SKO4916" s="25"/>
      <c r="SKP4916" s="25"/>
      <c r="SKQ4916" s="59"/>
      <c r="SKR4916" s="60"/>
      <c r="SKS4916" s="26"/>
      <c r="SKT4916" s="26"/>
      <c r="SKU4916" s="26"/>
      <c r="SKV4916" s="21"/>
      <c r="SKW4916" s="27"/>
      <c r="SKX4916" s="27"/>
      <c r="SKY4916" s="27"/>
      <c r="SKZ4916" s="25"/>
      <c r="SLA4916" s="25"/>
      <c r="SLB4916" s="25"/>
      <c r="SLC4916" s="28"/>
      <c r="SLD4916" s="28"/>
      <c r="SLE4916" s="28"/>
      <c r="SLF4916" s="28"/>
      <c r="SLG4916" s="28"/>
      <c r="SLH4916" s="22"/>
      <c r="SLI4916" s="22"/>
      <c r="SLJ4916" s="22"/>
      <c r="SLK4916" s="53"/>
      <c r="SLL4916" s="53"/>
      <c r="SLM4916" s="22"/>
      <c r="SLN4916" s="23"/>
      <c r="SLO4916" s="21"/>
      <c r="SLP4916" s="25"/>
      <c r="SLQ4916" s="21"/>
      <c r="SLS4916" s="61"/>
      <c r="SLT4916" s="25"/>
      <c r="SLU4916" s="25"/>
      <c r="SLV4916" s="59"/>
      <c r="SLW4916" s="60"/>
      <c r="SLX4916" s="26"/>
      <c r="SLY4916" s="26"/>
      <c r="SLZ4916" s="26"/>
      <c r="SMA4916" s="21"/>
      <c r="SMB4916" s="27"/>
      <c r="SMC4916" s="27"/>
      <c r="SMD4916" s="27"/>
      <c r="SME4916" s="25"/>
      <c r="SMF4916" s="25"/>
      <c r="SMG4916" s="25"/>
      <c r="SMH4916" s="28"/>
      <c r="SMI4916" s="28"/>
      <c r="SMJ4916" s="28"/>
      <c r="SMK4916" s="28"/>
      <c r="SML4916" s="28"/>
      <c r="SMM4916" s="22"/>
      <c r="SMN4916" s="22"/>
      <c r="SMO4916" s="22"/>
      <c r="SMP4916" s="53"/>
      <c r="SMQ4916" s="53"/>
      <c r="SMR4916" s="22"/>
      <c r="SMS4916" s="23"/>
      <c r="SMT4916" s="21"/>
      <c r="SMU4916" s="25"/>
      <c r="SMV4916" s="21"/>
      <c r="SMX4916" s="61"/>
      <c r="SMY4916" s="25"/>
      <c r="SMZ4916" s="25"/>
      <c r="SNA4916" s="59"/>
      <c r="SNB4916" s="60"/>
      <c r="SNC4916" s="26"/>
      <c r="SND4916" s="26"/>
      <c r="SNE4916" s="26"/>
      <c r="SNF4916" s="21"/>
      <c r="SNG4916" s="27"/>
      <c r="SNH4916" s="27"/>
      <c r="SNI4916" s="27"/>
      <c r="SNJ4916" s="25"/>
      <c r="SNK4916" s="25"/>
      <c r="SNL4916" s="25"/>
      <c r="SNM4916" s="28"/>
      <c r="SNN4916" s="28"/>
      <c r="SNO4916" s="28"/>
      <c r="SNP4916" s="28"/>
      <c r="SNQ4916" s="28"/>
      <c r="SNR4916" s="22"/>
      <c r="SNS4916" s="22"/>
      <c r="SNT4916" s="22"/>
      <c r="SNU4916" s="53"/>
      <c r="SNV4916" s="53"/>
      <c r="SNW4916" s="22"/>
      <c r="SNX4916" s="23"/>
      <c r="SNY4916" s="21"/>
      <c r="SNZ4916" s="25"/>
      <c r="SOA4916" s="21"/>
      <c r="SOC4916" s="61"/>
      <c r="SOD4916" s="25"/>
      <c r="SOE4916" s="25"/>
      <c r="SOF4916" s="59"/>
      <c r="SOG4916" s="60"/>
      <c r="SOH4916" s="26"/>
      <c r="SOI4916" s="26"/>
      <c r="SOJ4916" s="26"/>
      <c r="SOK4916" s="21"/>
      <c r="SOL4916" s="27"/>
      <c r="SOM4916" s="27"/>
      <c r="SON4916" s="27"/>
      <c r="SOO4916" s="25"/>
      <c r="SOP4916" s="25"/>
      <c r="SOQ4916" s="25"/>
      <c r="SOR4916" s="28"/>
      <c r="SOS4916" s="28"/>
      <c r="SOT4916" s="28"/>
      <c r="SOU4916" s="28"/>
      <c r="SOV4916" s="28"/>
      <c r="SOW4916" s="22"/>
      <c r="SOX4916" s="22"/>
      <c r="SOY4916" s="22"/>
      <c r="SOZ4916" s="53"/>
      <c r="SPA4916" s="53"/>
      <c r="SPB4916" s="22"/>
      <c r="SPC4916" s="23"/>
      <c r="SPD4916" s="21"/>
      <c r="SPE4916" s="25"/>
      <c r="SPF4916" s="21"/>
      <c r="SPH4916" s="61"/>
      <c r="SPI4916" s="25"/>
      <c r="SPJ4916" s="25"/>
      <c r="SPK4916" s="59"/>
      <c r="SPL4916" s="60"/>
      <c r="SPM4916" s="26"/>
      <c r="SPN4916" s="26"/>
      <c r="SPO4916" s="26"/>
      <c r="SPP4916" s="21"/>
      <c r="SPQ4916" s="27"/>
      <c r="SPR4916" s="27"/>
      <c r="SPS4916" s="27"/>
      <c r="SPT4916" s="25"/>
      <c r="SPU4916" s="25"/>
      <c r="SPV4916" s="25"/>
      <c r="SPW4916" s="28"/>
      <c r="SPX4916" s="28"/>
      <c r="SPY4916" s="28"/>
      <c r="SPZ4916" s="28"/>
      <c r="SQA4916" s="28"/>
      <c r="SQB4916" s="22"/>
      <c r="SQC4916" s="22"/>
      <c r="SQD4916" s="22"/>
      <c r="SQE4916" s="53"/>
      <c r="SQF4916" s="53"/>
      <c r="SQG4916" s="22"/>
      <c r="SQH4916" s="23"/>
      <c r="SQI4916" s="21"/>
      <c r="SQJ4916" s="25"/>
      <c r="SQK4916" s="21"/>
      <c r="SQM4916" s="61"/>
      <c r="SQN4916" s="25"/>
      <c r="SQO4916" s="25"/>
      <c r="SQP4916" s="59"/>
      <c r="SQQ4916" s="60"/>
      <c r="SQR4916" s="26"/>
      <c r="SQS4916" s="26"/>
      <c r="SQT4916" s="26"/>
      <c r="SQU4916" s="21"/>
      <c r="SQV4916" s="27"/>
      <c r="SQW4916" s="27"/>
      <c r="SQX4916" s="27"/>
      <c r="SQY4916" s="25"/>
      <c r="SQZ4916" s="25"/>
      <c r="SRA4916" s="25"/>
      <c r="SRB4916" s="28"/>
      <c r="SRC4916" s="28"/>
      <c r="SRD4916" s="28"/>
      <c r="SRE4916" s="28"/>
      <c r="SRF4916" s="28"/>
      <c r="SRG4916" s="22"/>
      <c r="SRH4916" s="22"/>
      <c r="SRI4916" s="22"/>
      <c r="SRJ4916" s="53"/>
      <c r="SRK4916" s="53"/>
      <c r="SRL4916" s="22"/>
      <c r="SRM4916" s="23"/>
      <c r="SRN4916" s="21"/>
      <c r="SRO4916" s="25"/>
      <c r="SRP4916" s="21"/>
      <c r="SRR4916" s="61"/>
      <c r="SRS4916" s="25"/>
      <c r="SRT4916" s="25"/>
      <c r="SRU4916" s="59"/>
      <c r="SRV4916" s="60"/>
      <c r="SRW4916" s="26"/>
      <c r="SRX4916" s="26"/>
      <c r="SRY4916" s="26"/>
      <c r="SRZ4916" s="21"/>
      <c r="SSA4916" s="27"/>
      <c r="SSB4916" s="27"/>
      <c r="SSC4916" s="27"/>
      <c r="SSD4916" s="25"/>
      <c r="SSE4916" s="25"/>
      <c r="SSF4916" s="25"/>
      <c r="SSG4916" s="28"/>
      <c r="SSH4916" s="28"/>
      <c r="SSI4916" s="28"/>
      <c r="SSJ4916" s="28"/>
      <c r="SSK4916" s="28"/>
      <c r="SSL4916" s="22"/>
      <c r="SSM4916" s="22"/>
      <c r="SSN4916" s="22"/>
      <c r="SSO4916" s="53"/>
      <c r="SSP4916" s="53"/>
      <c r="SSQ4916" s="22"/>
      <c r="SSR4916" s="23"/>
      <c r="SSS4916" s="21"/>
      <c r="SST4916" s="25"/>
      <c r="SSU4916" s="21"/>
      <c r="SSW4916" s="61"/>
      <c r="SSX4916" s="25"/>
      <c r="SSY4916" s="25"/>
      <c r="SSZ4916" s="59"/>
      <c r="STA4916" s="60"/>
      <c r="STB4916" s="26"/>
      <c r="STC4916" s="26"/>
      <c r="STD4916" s="26"/>
      <c r="STE4916" s="21"/>
      <c r="STF4916" s="27"/>
      <c r="STG4916" s="27"/>
      <c r="STH4916" s="27"/>
      <c r="STI4916" s="25"/>
      <c r="STJ4916" s="25"/>
      <c r="STK4916" s="25"/>
      <c r="STL4916" s="28"/>
      <c r="STM4916" s="28"/>
      <c r="STN4916" s="28"/>
      <c r="STO4916" s="28"/>
      <c r="STP4916" s="28"/>
      <c r="STQ4916" s="22"/>
      <c r="STR4916" s="22"/>
      <c r="STS4916" s="22"/>
      <c r="STT4916" s="53"/>
      <c r="STU4916" s="53"/>
      <c r="STV4916" s="22"/>
      <c r="STW4916" s="23"/>
      <c r="STX4916" s="21"/>
      <c r="STY4916" s="25"/>
      <c r="STZ4916" s="21"/>
      <c r="SUB4916" s="61"/>
      <c r="SUC4916" s="25"/>
      <c r="SUD4916" s="25"/>
      <c r="SUE4916" s="59"/>
      <c r="SUF4916" s="60"/>
      <c r="SUG4916" s="26"/>
      <c r="SUH4916" s="26"/>
      <c r="SUI4916" s="26"/>
      <c r="SUJ4916" s="21"/>
      <c r="SUK4916" s="27"/>
      <c r="SUL4916" s="27"/>
      <c r="SUM4916" s="27"/>
      <c r="SUN4916" s="25"/>
      <c r="SUO4916" s="25"/>
      <c r="SUP4916" s="25"/>
      <c r="SUQ4916" s="28"/>
      <c r="SUR4916" s="28"/>
      <c r="SUS4916" s="28"/>
      <c r="SUT4916" s="28"/>
      <c r="SUU4916" s="28"/>
      <c r="SUV4916" s="22"/>
      <c r="SUW4916" s="22"/>
      <c r="SUX4916" s="22"/>
      <c r="SUY4916" s="53"/>
      <c r="SUZ4916" s="53"/>
      <c r="SVA4916" s="22"/>
      <c r="SVB4916" s="23"/>
      <c r="SVC4916" s="21"/>
      <c r="SVD4916" s="25"/>
      <c r="SVE4916" s="21"/>
      <c r="SVG4916" s="61"/>
      <c r="SVH4916" s="25"/>
      <c r="SVI4916" s="25"/>
      <c r="SVJ4916" s="59"/>
      <c r="SVK4916" s="60"/>
      <c r="SVL4916" s="26"/>
      <c r="SVM4916" s="26"/>
      <c r="SVN4916" s="26"/>
      <c r="SVO4916" s="21"/>
      <c r="SVP4916" s="27"/>
      <c r="SVQ4916" s="27"/>
      <c r="SVR4916" s="27"/>
      <c r="SVS4916" s="25"/>
      <c r="SVT4916" s="25"/>
      <c r="SVU4916" s="25"/>
      <c r="SVV4916" s="28"/>
      <c r="SVW4916" s="28"/>
      <c r="SVX4916" s="28"/>
      <c r="SVY4916" s="28"/>
      <c r="SVZ4916" s="28"/>
      <c r="SWA4916" s="22"/>
      <c r="SWB4916" s="22"/>
      <c r="SWC4916" s="22"/>
      <c r="SWD4916" s="53"/>
      <c r="SWE4916" s="53"/>
      <c r="SWF4916" s="22"/>
      <c r="SWG4916" s="23"/>
      <c r="SWH4916" s="21"/>
      <c r="SWI4916" s="25"/>
      <c r="SWJ4916" s="21"/>
      <c r="SWL4916" s="61"/>
      <c r="SWM4916" s="25"/>
      <c r="SWN4916" s="25"/>
      <c r="SWO4916" s="59"/>
      <c r="SWP4916" s="60"/>
      <c r="SWQ4916" s="26"/>
      <c r="SWR4916" s="26"/>
      <c r="SWS4916" s="26"/>
      <c r="SWT4916" s="21"/>
      <c r="SWU4916" s="27"/>
      <c r="SWV4916" s="27"/>
      <c r="SWW4916" s="27"/>
      <c r="SWX4916" s="25"/>
      <c r="SWY4916" s="25"/>
      <c r="SWZ4916" s="25"/>
      <c r="SXA4916" s="28"/>
      <c r="SXB4916" s="28"/>
      <c r="SXC4916" s="28"/>
      <c r="SXD4916" s="28"/>
      <c r="SXE4916" s="28"/>
      <c r="SXF4916" s="22"/>
      <c r="SXG4916" s="22"/>
      <c r="SXH4916" s="22"/>
      <c r="SXI4916" s="53"/>
      <c r="SXJ4916" s="53"/>
      <c r="SXK4916" s="22"/>
      <c r="SXL4916" s="23"/>
      <c r="SXM4916" s="21"/>
      <c r="SXN4916" s="25"/>
      <c r="SXO4916" s="21"/>
      <c r="SXQ4916" s="61"/>
      <c r="SXR4916" s="25"/>
      <c r="SXS4916" s="25"/>
      <c r="SXT4916" s="59"/>
      <c r="SXU4916" s="60"/>
      <c r="SXV4916" s="26"/>
      <c r="SXW4916" s="26"/>
      <c r="SXX4916" s="26"/>
      <c r="SXY4916" s="21"/>
      <c r="SXZ4916" s="27"/>
      <c r="SYA4916" s="27"/>
      <c r="SYB4916" s="27"/>
      <c r="SYC4916" s="25"/>
      <c r="SYD4916" s="25"/>
      <c r="SYE4916" s="25"/>
      <c r="SYF4916" s="28"/>
      <c r="SYG4916" s="28"/>
      <c r="SYH4916" s="28"/>
      <c r="SYI4916" s="28"/>
      <c r="SYJ4916" s="28"/>
      <c r="SYK4916" s="22"/>
      <c r="SYL4916" s="22"/>
      <c r="SYM4916" s="22"/>
      <c r="SYN4916" s="53"/>
      <c r="SYO4916" s="53"/>
      <c r="SYP4916" s="22"/>
      <c r="SYQ4916" s="23"/>
      <c r="SYR4916" s="21"/>
      <c r="SYS4916" s="25"/>
      <c r="SYT4916" s="21"/>
      <c r="SYV4916" s="61"/>
      <c r="SYW4916" s="25"/>
      <c r="SYX4916" s="25"/>
      <c r="SYY4916" s="59"/>
      <c r="SYZ4916" s="60"/>
      <c r="SZA4916" s="26"/>
      <c r="SZB4916" s="26"/>
      <c r="SZC4916" s="26"/>
      <c r="SZD4916" s="21"/>
      <c r="SZE4916" s="27"/>
      <c r="SZF4916" s="27"/>
      <c r="SZG4916" s="27"/>
      <c r="SZH4916" s="25"/>
      <c r="SZI4916" s="25"/>
      <c r="SZJ4916" s="25"/>
      <c r="SZK4916" s="28"/>
      <c r="SZL4916" s="28"/>
      <c r="SZM4916" s="28"/>
      <c r="SZN4916" s="28"/>
      <c r="SZO4916" s="28"/>
      <c r="SZP4916" s="22"/>
      <c r="SZQ4916" s="22"/>
      <c r="SZR4916" s="22"/>
      <c r="SZS4916" s="53"/>
      <c r="SZT4916" s="53"/>
      <c r="SZU4916" s="22"/>
      <c r="SZV4916" s="23"/>
      <c r="SZW4916" s="21"/>
      <c r="SZX4916" s="25"/>
      <c r="SZY4916" s="21"/>
      <c r="TAA4916" s="61"/>
      <c r="TAB4916" s="25"/>
      <c r="TAC4916" s="25"/>
      <c r="TAD4916" s="59"/>
      <c r="TAE4916" s="60"/>
      <c r="TAF4916" s="26"/>
      <c r="TAG4916" s="26"/>
      <c r="TAH4916" s="26"/>
      <c r="TAI4916" s="21"/>
      <c r="TAJ4916" s="27"/>
      <c r="TAK4916" s="27"/>
      <c r="TAL4916" s="27"/>
      <c r="TAM4916" s="25"/>
      <c r="TAN4916" s="25"/>
      <c r="TAO4916" s="25"/>
      <c r="TAP4916" s="28"/>
      <c r="TAQ4916" s="28"/>
      <c r="TAR4916" s="28"/>
      <c r="TAS4916" s="28"/>
      <c r="TAT4916" s="28"/>
      <c r="TAU4916" s="22"/>
      <c r="TAV4916" s="22"/>
      <c r="TAW4916" s="22"/>
      <c r="TAX4916" s="53"/>
      <c r="TAY4916" s="53"/>
      <c r="TAZ4916" s="22"/>
      <c r="TBA4916" s="23"/>
      <c r="TBB4916" s="21"/>
      <c r="TBC4916" s="25"/>
      <c r="TBD4916" s="21"/>
      <c r="TBF4916" s="61"/>
      <c r="TBG4916" s="25"/>
      <c r="TBH4916" s="25"/>
      <c r="TBI4916" s="59"/>
      <c r="TBJ4916" s="60"/>
      <c r="TBK4916" s="26"/>
      <c r="TBL4916" s="26"/>
      <c r="TBM4916" s="26"/>
      <c r="TBN4916" s="21"/>
      <c r="TBO4916" s="27"/>
      <c r="TBP4916" s="27"/>
      <c r="TBQ4916" s="27"/>
      <c r="TBR4916" s="25"/>
      <c r="TBS4916" s="25"/>
      <c r="TBT4916" s="25"/>
      <c r="TBU4916" s="28"/>
      <c r="TBV4916" s="28"/>
      <c r="TBW4916" s="28"/>
      <c r="TBX4916" s="28"/>
      <c r="TBY4916" s="28"/>
      <c r="TBZ4916" s="22"/>
      <c r="TCA4916" s="22"/>
      <c r="TCB4916" s="22"/>
      <c r="TCC4916" s="53"/>
      <c r="TCD4916" s="53"/>
      <c r="TCE4916" s="22"/>
      <c r="TCF4916" s="23"/>
      <c r="TCG4916" s="21"/>
      <c r="TCH4916" s="25"/>
      <c r="TCI4916" s="21"/>
      <c r="TCK4916" s="61"/>
      <c r="TCL4916" s="25"/>
      <c r="TCM4916" s="25"/>
      <c r="TCN4916" s="59"/>
      <c r="TCO4916" s="60"/>
      <c r="TCP4916" s="26"/>
      <c r="TCQ4916" s="26"/>
      <c r="TCR4916" s="26"/>
      <c r="TCS4916" s="21"/>
      <c r="TCT4916" s="27"/>
      <c r="TCU4916" s="27"/>
      <c r="TCV4916" s="27"/>
      <c r="TCW4916" s="25"/>
      <c r="TCX4916" s="25"/>
      <c r="TCY4916" s="25"/>
      <c r="TCZ4916" s="28"/>
      <c r="TDA4916" s="28"/>
      <c r="TDB4916" s="28"/>
      <c r="TDC4916" s="28"/>
      <c r="TDD4916" s="28"/>
      <c r="TDE4916" s="22"/>
      <c r="TDF4916" s="22"/>
      <c r="TDG4916" s="22"/>
      <c r="TDH4916" s="53"/>
      <c r="TDI4916" s="53"/>
      <c r="TDJ4916" s="22"/>
      <c r="TDK4916" s="23"/>
      <c r="TDL4916" s="21"/>
      <c r="TDM4916" s="25"/>
      <c r="TDN4916" s="21"/>
      <c r="TDP4916" s="61"/>
      <c r="TDQ4916" s="25"/>
      <c r="TDR4916" s="25"/>
      <c r="TDS4916" s="59"/>
      <c r="TDT4916" s="60"/>
      <c r="TDU4916" s="26"/>
      <c r="TDV4916" s="26"/>
      <c r="TDW4916" s="26"/>
      <c r="TDX4916" s="21"/>
      <c r="TDY4916" s="27"/>
      <c r="TDZ4916" s="27"/>
      <c r="TEA4916" s="27"/>
      <c r="TEB4916" s="25"/>
      <c r="TEC4916" s="25"/>
      <c r="TED4916" s="25"/>
      <c r="TEE4916" s="28"/>
      <c r="TEF4916" s="28"/>
      <c r="TEG4916" s="28"/>
      <c r="TEH4916" s="28"/>
      <c r="TEI4916" s="28"/>
      <c r="TEJ4916" s="22"/>
      <c r="TEK4916" s="22"/>
      <c r="TEL4916" s="22"/>
      <c r="TEM4916" s="53"/>
      <c r="TEN4916" s="53"/>
      <c r="TEO4916" s="22"/>
      <c r="TEP4916" s="23"/>
      <c r="TEQ4916" s="21"/>
      <c r="TER4916" s="25"/>
      <c r="TES4916" s="21"/>
      <c r="TEU4916" s="61"/>
      <c r="TEV4916" s="25"/>
      <c r="TEW4916" s="25"/>
      <c r="TEX4916" s="59"/>
      <c r="TEY4916" s="60"/>
      <c r="TEZ4916" s="26"/>
      <c r="TFA4916" s="26"/>
      <c r="TFB4916" s="26"/>
      <c r="TFC4916" s="21"/>
      <c r="TFD4916" s="27"/>
      <c r="TFE4916" s="27"/>
      <c r="TFF4916" s="27"/>
      <c r="TFG4916" s="25"/>
      <c r="TFH4916" s="25"/>
      <c r="TFI4916" s="25"/>
      <c r="TFJ4916" s="28"/>
      <c r="TFK4916" s="28"/>
      <c r="TFL4916" s="28"/>
      <c r="TFM4916" s="28"/>
      <c r="TFN4916" s="28"/>
      <c r="TFO4916" s="22"/>
      <c r="TFP4916" s="22"/>
      <c r="TFQ4916" s="22"/>
      <c r="TFR4916" s="53"/>
      <c r="TFS4916" s="53"/>
      <c r="TFT4916" s="22"/>
      <c r="TFU4916" s="23"/>
      <c r="TFV4916" s="21"/>
      <c r="TFW4916" s="25"/>
      <c r="TFX4916" s="21"/>
      <c r="TFZ4916" s="61"/>
      <c r="TGA4916" s="25"/>
      <c r="TGB4916" s="25"/>
      <c r="TGC4916" s="59"/>
      <c r="TGD4916" s="60"/>
      <c r="TGE4916" s="26"/>
      <c r="TGF4916" s="26"/>
      <c r="TGG4916" s="26"/>
      <c r="TGH4916" s="21"/>
      <c r="TGI4916" s="27"/>
      <c r="TGJ4916" s="27"/>
      <c r="TGK4916" s="27"/>
      <c r="TGL4916" s="25"/>
      <c r="TGM4916" s="25"/>
      <c r="TGN4916" s="25"/>
      <c r="TGO4916" s="28"/>
      <c r="TGP4916" s="28"/>
      <c r="TGQ4916" s="28"/>
      <c r="TGR4916" s="28"/>
      <c r="TGS4916" s="28"/>
      <c r="TGT4916" s="22"/>
      <c r="TGU4916" s="22"/>
      <c r="TGV4916" s="22"/>
      <c r="TGW4916" s="53"/>
      <c r="TGX4916" s="53"/>
      <c r="TGY4916" s="22"/>
      <c r="TGZ4916" s="23"/>
      <c r="THA4916" s="21"/>
      <c r="THB4916" s="25"/>
      <c r="THC4916" s="21"/>
      <c r="THE4916" s="61"/>
      <c r="THF4916" s="25"/>
      <c r="THG4916" s="25"/>
      <c r="THH4916" s="59"/>
      <c r="THI4916" s="60"/>
      <c r="THJ4916" s="26"/>
      <c r="THK4916" s="26"/>
      <c r="THL4916" s="26"/>
      <c r="THM4916" s="21"/>
      <c r="THN4916" s="27"/>
      <c r="THO4916" s="27"/>
      <c r="THP4916" s="27"/>
      <c r="THQ4916" s="25"/>
      <c r="THR4916" s="25"/>
      <c r="THS4916" s="25"/>
      <c r="THT4916" s="28"/>
      <c r="THU4916" s="28"/>
      <c r="THV4916" s="28"/>
      <c r="THW4916" s="28"/>
      <c r="THX4916" s="28"/>
      <c r="THY4916" s="22"/>
      <c r="THZ4916" s="22"/>
      <c r="TIA4916" s="22"/>
      <c r="TIB4916" s="53"/>
      <c r="TIC4916" s="53"/>
      <c r="TID4916" s="22"/>
      <c r="TIE4916" s="23"/>
      <c r="TIF4916" s="21"/>
      <c r="TIG4916" s="25"/>
      <c r="TIH4916" s="21"/>
      <c r="TIJ4916" s="61"/>
      <c r="TIK4916" s="25"/>
      <c r="TIL4916" s="25"/>
      <c r="TIM4916" s="59"/>
      <c r="TIN4916" s="60"/>
      <c r="TIO4916" s="26"/>
      <c r="TIP4916" s="26"/>
      <c r="TIQ4916" s="26"/>
      <c r="TIR4916" s="21"/>
      <c r="TIS4916" s="27"/>
      <c r="TIT4916" s="27"/>
      <c r="TIU4916" s="27"/>
      <c r="TIV4916" s="25"/>
      <c r="TIW4916" s="25"/>
      <c r="TIX4916" s="25"/>
      <c r="TIY4916" s="28"/>
      <c r="TIZ4916" s="28"/>
      <c r="TJA4916" s="28"/>
      <c r="TJB4916" s="28"/>
      <c r="TJC4916" s="28"/>
      <c r="TJD4916" s="22"/>
      <c r="TJE4916" s="22"/>
      <c r="TJF4916" s="22"/>
      <c r="TJG4916" s="53"/>
      <c r="TJH4916" s="53"/>
      <c r="TJI4916" s="22"/>
      <c r="TJJ4916" s="23"/>
      <c r="TJK4916" s="21"/>
      <c r="TJL4916" s="25"/>
      <c r="TJM4916" s="21"/>
      <c r="TJO4916" s="61"/>
      <c r="TJP4916" s="25"/>
      <c r="TJQ4916" s="25"/>
      <c r="TJR4916" s="59"/>
      <c r="TJS4916" s="60"/>
      <c r="TJT4916" s="26"/>
      <c r="TJU4916" s="26"/>
      <c r="TJV4916" s="26"/>
      <c r="TJW4916" s="21"/>
      <c r="TJX4916" s="27"/>
      <c r="TJY4916" s="27"/>
      <c r="TJZ4916" s="27"/>
      <c r="TKA4916" s="25"/>
      <c r="TKB4916" s="25"/>
      <c r="TKC4916" s="25"/>
      <c r="TKD4916" s="28"/>
      <c r="TKE4916" s="28"/>
      <c r="TKF4916" s="28"/>
      <c r="TKG4916" s="28"/>
      <c r="TKH4916" s="28"/>
      <c r="TKI4916" s="22"/>
      <c r="TKJ4916" s="22"/>
      <c r="TKK4916" s="22"/>
      <c r="TKL4916" s="53"/>
      <c r="TKM4916" s="53"/>
      <c r="TKN4916" s="22"/>
      <c r="TKO4916" s="23"/>
      <c r="TKP4916" s="21"/>
      <c r="TKQ4916" s="25"/>
      <c r="TKR4916" s="21"/>
      <c r="TKT4916" s="61"/>
      <c r="TKU4916" s="25"/>
      <c r="TKV4916" s="25"/>
      <c r="TKW4916" s="59"/>
      <c r="TKX4916" s="60"/>
      <c r="TKY4916" s="26"/>
      <c r="TKZ4916" s="26"/>
      <c r="TLA4916" s="26"/>
      <c r="TLB4916" s="21"/>
      <c r="TLC4916" s="27"/>
      <c r="TLD4916" s="27"/>
      <c r="TLE4916" s="27"/>
      <c r="TLF4916" s="25"/>
      <c r="TLG4916" s="25"/>
      <c r="TLH4916" s="25"/>
      <c r="TLI4916" s="28"/>
      <c r="TLJ4916" s="28"/>
      <c r="TLK4916" s="28"/>
      <c r="TLL4916" s="28"/>
      <c r="TLM4916" s="28"/>
      <c r="TLN4916" s="22"/>
      <c r="TLO4916" s="22"/>
      <c r="TLP4916" s="22"/>
      <c r="TLQ4916" s="53"/>
      <c r="TLR4916" s="53"/>
      <c r="TLS4916" s="22"/>
      <c r="TLT4916" s="23"/>
      <c r="TLU4916" s="21"/>
      <c r="TLV4916" s="25"/>
      <c r="TLW4916" s="21"/>
      <c r="TLY4916" s="61"/>
      <c r="TLZ4916" s="25"/>
      <c r="TMA4916" s="25"/>
      <c r="TMB4916" s="59"/>
      <c r="TMC4916" s="60"/>
      <c r="TMD4916" s="26"/>
      <c r="TME4916" s="26"/>
      <c r="TMF4916" s="26"/>
      <c r="TMG4916" s="21"/>
      <c r="TMH4916" s="27"/>
      <c r="TMI4916" s="27"/>
      <c r="TMJ4916" s="27"/>
      <c r="TMK4916" s="25"/>
      <c r="TML4916" s="25"/>
      <c r="TMM4916" s="25"/>
      <c r="TMN4916" s="28"/>
      <c r="TMO4916" s="28"/>
      <c r="TMP4916" s="28"/>
      <c r="TMQ4916" s="28"/>
      <c r="TMR4916" s="28"/>
      <c r="TMS4916" s="22"/>
      <c r="TMT4916" s="22"/>
      <c r="TMU4916" s="22"/>
      <c r="TMV4916" s="53"/>
      <c r="TMW4916" s="53"/>
      <c r="TMX4916" s="22"/>
      <c r="TMY4916" s="23"/>
      <c r="TMZ4916" s="21"/>
      <c r="TNA4916" s="25"/>
      <c r="TNB4916" s="21"/>
      <c r="TND4916" s="61"/>
      <c r="TNE4916" s="25"/>
      <c r="TNF4916" s="25"/>
      <c r="TNG4916" s="59"/>
      <c r="TNH4916" s="60"/>
      <c r="TNI4916" s="26"/>
      <c r="TNJ4916" s="26"/>
      <c r="TNK4916" s="26"/>
      <c r="TNL4916" s="21"/>
      <c r="TNM4916" s="27"/>
      <c r="TNN4916" s="27"/>
      <c r="TNO4916" s="27"/>
      <c r="TNP4916" s="25"/>
      <c r="TNQ4916" s="25"/>
      <c r="TNR4916" s="25"/>
      <c r="TNS4916" s="28"/>
      <c r="TNT4916" s="28"/>
      <c r="TNU4916" s="28"/>
      <c r="TNV4916" s="28"/>
      <c r="TNW4916" s="28"/>
      <c r="TNX4916" s="22"/>
      <c r="TNY4916" s="22"/>
      <c r="TNZ4916" s="22"/>
      <c r="TOA4916" s="53"/>
      <c r="TOB4916" s="53"/>
      <c r="TOC4916" s="22"/>
      <c r="TOD4916" s="23"/>
      <c r="TOE4916" s="21"/>
      <c r="TOF4916" s="25"/>
      <c r="TOG4916" s="21"/>
      <c r="TOI4916" s="61"/>
      <c r="TOJ4916" s="25"/>
      <c r="TOK4916" s="25"/>
      <c r="TOL4916" s="59"/>
      <c r="TOM4916" s="60"/>
      <c r="TON4916" s="26"/>
      <c r="TOO4916" s="26"/>
      <c r="TOP4916" s="26"/>
      <c r="TOQ4916" s="21"/>
      <c r="TOR4916" s="27"/>
      <c r="TOS4916" s="27"/>
      <c r="TOT4916" s="27"/>
      <c r="TOU4916" s="25"/>
      <c r="TOV4916" s="25"/>
      <c r="TOW4916" s="25"/>
      <c r="TOX4916" s="28"/>
      <c r="TOY4916" s="28"/>
      <c r="TOZ4916" s="28"/>
      <c r="TPA4916" s="28"/>
      <c r="TPB4916" s="28"/>
      <c r="TPC4916" s="22"/>
      <c r="TPD4916" s="22"/>
      <c r="TPE4916" s="22"/>
      <c r="TPF4916" s="53"/>
      <c r="TPG4916" s="53"/>
      <c r="TPH4916" s="22"/>
      <c r="TPI4916" s="23"/>
      <c r="TPJ4916" s="21"/>
      <c r="TPK4916" s="25"/>
      <c r="TPL4916" s="21"/>
      <c r="TPN4916" s="61"/>
      <c r="TPO4916" s="25"/>
      <c r="TPP4916" s="25"/>
      <c r="TPQ4916" s="59"/>
      <c r="TPR4916" s="60"/>
      <c r="TPS4916" s="26"/>
      <c r="TPT4916" s="26"/>
      <c r="TPU4916" s="26"/>
      <c r="TPV4916" s="21"/>
      <c r="TPW4916" s="27"/>
      <c r="TPX4916" s="27"/>
      <c r="TPY4916" s="27"/>
      <c r="TPZ4916" s="25"/>
      <c r="TQA4916" s="25"/>
      <c r="TQB4916" s="25"/>
      <c r="TQC4916" s="28"/>
      <c r="TQD4916" s="28"/>
      <c r="TQE4916" s="28"/>
      <c r="TQF4916" s="28"/>
      <c r="TQG4916" s="28"/>
      <c r="TQH4916" s="22"/>
      <c r="TQI4916" s="22"/>
      <c r="TQJ4916" s="22"/>
      <c r="TQK4916" s="53"/>
      <c r="TQL4916" s="53"/>
      <c r="TQM4916" s="22"/>
      <c r="TQN4916" s="23"/>
      <c r="TQO4916" s="21"/>
      <c r="TQP4916" s="25"/>
      <c r="TQQ4916" s="21"/>
      <c r="TQS4916" s="61"/>
      <c r="TQT4916" s="25"/>
      <c r="TQU4916" s="25"/>
      <c r="TQV4916" s="59"/>
      <c r="TQW4916" s="60"/>
      <c r="TQX4916" s="26"/>
      <c r="TQY4916" s="26"/>
      <c r="TQZ4916" s="26"/>
      <c r="TRA4916" s="21"/>
      <c r="TRB4916" s="27"/>
      <c r="TRC4916" s="27"/>
      <c r="TRD4916" s="27"/>
      <c r="TRE4916" s="25"/>
      <c r="TRF4916" s="25"/>
      <c r="TRG4916" s="25"/>
      <c r="TRH4916" s="28"/>
      <c r="TRI4916" s="28"/>
      <c r="TRJ4916" s="28"/>
      <c r="TRK4916" s="28"/>
      <c r="TRL4916" s="28"/>
      <c r="TRM4916" s="22"/>
      <c r="TRN4916" s="22"/>
      <c r="TRO4916" s="22"/>
      <c r="TRP4916" s="53"/>
      <c r="TRQ4916" s="53"/>
      <c r="TRR4916" s="22"/>
      <c r="TRS4916" s="23"/>
      <c r="TRT4916" s="21"/>
      <c r="TRU4916" s="25"/>
      <c r="TRV4916" s="21"/>
      <c r="TRX4916" s="61"/>
      <c r="TRY4916" s="25"/>
      <c r="TRZ4916" s="25"/>
      <c r="TSA4916" s="59"/>
      <c r="TSB4916" s="60"/>
      <c r="TSC4916" s="26"/>
      <c r="TSD4916" s="26"/>
      <c r="TSE4916" s="26"/>
      <c r="TSF4916" s="21"/>
      <c r="TSG4916" s="27"/>
      <c r="TSH4916" s="27"/>
      <c r="TSI4916" s="27"/>
      <c r="TSJ4916" s="25"/>
      <c r="TSK4916" s="25"/>
      <c r="TSL4916" s="25"/>
      <c r="TSM4916" s="28"/>
      <c r="TSN4916" s="28"/>
      <c r="TSO4916" s="28"/>
      <c r="TSP4916" s="28"/>
      <c r="TSQ4916" s="28"/>
      <c r="TSR4916" s="22"/>
      <c r="TSS4916" s="22"/>
      <c r="TST4916" s="22"/>
      <c r="TSU4916" s="53"/>
      <c r="TSV4916" s="53"/>
      <c r="TSW4916" s="22"/>
      <c r="TSX4916" s="23"/>
      <c r="TSY4916" s="21"/>
      <c r="TSZ4916" s="25"/>
      <c r="TTA4916" s="21"/>
      <c r="TTC4916" s="61"/>
      <c r="TTD4916" s="25"/>
      <c r="TTE4916" s="25"/>
      <c r="TTF4916" s="59"/>
      <c r="TTG4916" s="60"/>
      <c r="TTH4916" s="26"/>
      <c r="TTI4916" s="26"/>
      <c r="TTJ4916" s="26"/>
      <c r="TTK4916" s="21"/>
      <c r="TTL4916" s="27"/>
      <c r="TTM4916" s="27"/>
      <c r="TTN4916" s="27"/>
      <c r="TTO4916" s="25"/>
      <c r="TTP4916" s="25"/>
      <c r="TTQ4916" s="25"/>
      <c r="TTR4916" s="28"/>
      <c r="TTS4916" s="28"/>
      <c r="TTT4916" s="28"/>
      <c r="TTU4916" s="28"/>
      <c r="TTV4916" s="28"/>
      <c r="TTW4916" s="22"/>
      <c r="TTX4916" s="22"/>
      <c r="TTY4916" s="22"/>
      <c r="TTZ4916" s="53"/>
      <c r="TUA4916" s="53"/>
      <c r="TUB4916" s="22"/>
      <c r="TUC4916" s="23"/>
      <c r="TUD4916" s="21"/>
      <c r="TUE4916" s="25"/>
      <c r="TUF4916" s="21"/>
      <c r="TUH4916" s="61"/>
      <c r="TUI4916" s="25"/>
      <c r="TUJ4916" s="25"/>
      <c r="TUK4916" s="59"/>
      <c r="TUL4916" s="60"/>
      <c r="TUM4916" s="26"/>
      <c r="TUN4916" s="26"/>
      <c r="TUO4916" s="26"/>
      <c r="TUP4916" s="21"/>
      <c r="TUQ4916" s="27"/>
      <c r="TUR4916" s="27"/>
      <c r="TUS4916" s="27"/>
      <c r="TUT4916" s="25"/>
      <c r="TUU4916" s="25"/>
      <c r="TUV4916" s="25"/>
      <c r="TUW4916" s="28"/>
      <c r="TUX4916" s="28"/>
      <c r="TUY4916" s="28"/>
      <c r="TUZ4916" s="28"/>
      <c r="TVA4916" s="28"/>
      <c r="TVB4916" s="22"/>
      <c r="TVC4916" s="22"/>
      <c r="TVD4916" s="22"/>
      <c r="TVE4916" s="53"/>
      <c r="TVF4916" s="53"/>
      <c r="TVG4916" s="22"/>
      <c r="TVH4916" s="23"/>
      <c r="TVI4916" s="21"/>
      <c r="TVJ4916" s="25"/>
      <c r="TVK4916" s="21"/>
      <c r="TVM4916" s="61"/>
      <c r="TVN4916" s="25"/>
      <c r="TVO4916" s="25"/>
      <c r="TVP4916" s="59"/>
      <c r="TVQ4916" s="60"/>
      <c r="TVR4916" s="26"/>
      <c r="TVS4916" s="26"/>
      <c r="TVT4916" s="26"/>
      <c r="TVU4916" s="21"/>
      <c r="TVV4916" s="27"/>
      <c r="TVW4916" s="27"/>
      <c r="TVX4916" s="27"/>
      <c r="TVY4916" s="25"/>
      <c r="TVZ4916" s="25"/>
      <c r="TWA4916" s="25"/>
      <c r="TWB4916" s="28"/>
      <c r="TWC4916" s="28"/>
      <c r="TWD4916" s="28"/>
      <c r="TWE4916" s="28"/>
      <c r="TWF4916" s="28"/>
      <c r="TWG4916" s="22"/>
      <c r="TWH4916" s="22"/>
      <c r="TWI4916" s="22"/>
      <c r="TWJ4916" s="53"/>
      <c r="TWK4916" s="53"/>
      <c r="TWL4916" s="22"/>
      <c r="TWM4916" s="23"/>
      <c r="TWN4916" s="21"/>
      <c r="TWO4916" s="25"/>
      <c r="TWP4916" s="21"/>
      <c r="TWR4916" s="61"/>
      <c r="TWS4916" s="25"/>
      <c r="TWT4916" s="25"/>
      <c r="TWU4916" s="59"/>
      <c r="TWV4916" s="60"/>
      <c r="TWW4916" s="26"/>
      <c r="TWX4916" s="26"/>
      <c r="TWY4916" s="26"/>
      <c r="TWZ4916" s="21"/>
      <c r="TXA4916" s="27"/>
      <c r="TXB4916" s="27"/>
      <c r="TXC4916" s="27"/>
      <c r="TXD4916" s="25"/>
      <c r="TXE4916" s="25"/>
      <c r="TXF4916" s="25"/>
      <c r="TXG4916" s="28"/>
      <c r="TXH4916" s="28"/>
      <c r="TXI4916" s="28"/>
      <c r="TXJ4916" s="28"/>
      <c r="TXK4916" s="28"/>
      <c r="TXL4916" s="22"/>
      <c r="TXM4916" s="22"/>
      <c r="TXN4916" s="22"/>
      <c r="TXO4916" s="53"/>
      <c r="TXP4916" s="53"/>
      <c r="TXQ4916" s="22"/>
      <c r="TXR4916" s="23"/>
      <c r="TXS4916" s="21"/>
      <c r="TXT4916" s="25"/>
      <c r="TXU4916" s="21"/>
      <c r="TXW4916" s="61"/>
      <c r="TXX4916" s="25"/>
      <c r="TXY4916" s="25"/>
      <c r="TXZ4916" s="59"/>
      <c r="TYA4916" s="60"/>
      <c r="TYB4916" s="26"/>
      <c r="TYC4916" s="26"/>
      <c r="TYD4916" s="26"/>
      <c r="TYE4916" s="21"/>
      <c r="TYF4916" s="27"/>
      <c r="TYG4916" s="27"/>
      <c r="TYH4916" s="27"/>
      <c r="TYI4916" s="25"/>
      <c r="TYJ4916" s="25"/>
      <c r="TYK4916" s="25"/>
      <c r="TYL4916" s="28"/>
      <c r="TYM4916" s="28"/>
      <c r="TYN4916" s="28"/>
      <c r="TYO4916" s="28"/>
      <c r="TYP4916" s="28"/>
      <c r="TYQ4916" s="22"/>
      <c r="TYR4916" s="22"/>
      <c r="TYS4916" s="22"/>
      <c r="TYT4916" s="53"/>
      <c r="TYU4916" s="53"/>
      <c r="TYV4916" s="22"/>
      <c r="TYW4916" s="23"/>
      <c r="TYX4916" s="21"/>
      <c r="TYY4916" s="25"/>
      <c r="TYZ4916" s="21"/>
      <c r="TZB4916" s="61"/>
      <c r="TZC4916" s="25"/>
      <c r="TZD4916" s="25"/>
      <c r="TZE4916" s="59"/>
      <c r="TZF4916" s="60"/>
      <c r="TZG4916" s="26"/>
      <c r="TZH4916" s="26"/>
      <c r="TZI4916" s="26"/>
      <c r="TZJ4916" s="21"/>
      <c r="TZK4916" s="27"/>
      <c r="TZL4916" s="27"/>
      <c r="TZM4916" s="27"/>
      <c r="TZN4916" s="25"/>
      <c r="TZO4916" s="25"/>
      <c r="TZP4916" s="25"/>
      <c r="TZQ4916" s="28"/>
      <c r="TZR4916" s="28"/>
      <c r="TZS4916" s="28"/>
      <c r="TZT4916" s="28"/>
      <c r="TZU4916" s="28"/>
      <c r="TZV4916" s="22"/>
      <c r="TZW4916" s="22"/>
      <c r="TZX4916" s="22"/>
      <c r="TZY4916" s="53"/>
      <c r="TZZ4916" s="53"/>
      <c r="UAA4916" s="22"/>
      <c r="UAB4916" s="23"/>
      <c r="UAC4916" s="21"/>
      <c r="UAD4916" s="25"/>
      <c r="UAE4916" s="21"/>
      <c r="UAG4916" s="61"/>
      <c r="UAH4916" s="25"/>
      <c r="UAI4916" s="25"/>
      <c r="UAJ4916" s="59"/>
      <c r="UAK4916" s="60"/>
      <c r="UAL4916" s="26"/>
      <c r="UAM4916" s="26"/>
      <c r="UAN4916" s="26"/>
      <c r="UAO4916" s="21"/>
      <c r="UAP4916" s="27"/>
      <c r="UAQ4916" s="27"/>
      <c r="UAR4916" s="27"/>
      <c r="UAS4916" s="25"/>
      <c r="UAT4916" s="25"/>
      <c r="UAU4916" s="25"/>
      <c r="UAV4916" s="28"/>
      <c r="UAW4916" s="28"/>
      <c r="UAX4916" s="28"/>
      <c r="UAY4916" s="28"/>
      <c r="UAZ4916" s="28"/>
      <c r="UBA4916" s="22"/>
      <c r="UBB4916" s="22"/>
      <c r="UBC4916" s="22"/>
      <c r="UBD4916" s="53"/>
      <c r="UBE4916" s="53"/>
      <c r="UBF4916" s="22"/>
      <c r="UBG4916" s="23"/>
      <c r="UBH4916" s="21"/>
      <c r="UBI4916" s="25"/>
      <c r="UBJ4916" s="21"/>
      <c r="UBL4916" s="61"/>
      <c r="UBM4916" s="25"/>
      <c r="UBN4916" s="25"/>
      <c r="UBO4916" s="59"/>
      <c r="UBP4916" s="60"/>
      <c r="UBQ4916" s="26"/>
      <c r="UBR4916" s="26"/>
      <c r="UBS4916" s="26"/>
      <c r="UBT4916" s="21"/>
      <c r="UBU4916" s="27"/>
      <c r="UBV4916" s="27"/>
      <c r="UBW4916" s="27"/>
      <c r="UBX4916" s="25"/>
      <c r="UBY4916" s="25"/>
      <c r="UBZ4916" s="25"/>
      <c r="UCA4916" s="28"/>
      <c r="UCB4916" s="28"/>
      <c r="UCC4916" s="28"/>
      <c r="UCD4916" s="28"/>
      <c r="UCE4916" s="28"/>
      <c r="UCF4916" s="22"/>
      <c r="UCG4916" s="22"/>
      <c r="UCH4916" s="22"/>
      <c r="UCI4916" s="53"/>
      <c r="UCJ4916" s="53"/>
      <c r="UCK4916" s="22"/>
      <c r="UCL4916" s="23"/>
      <c r="UCM4916" s="21"/>
      <c r="UCN4916" s="25"/>
      <c r="UCO4916" s="21"/>
      <c r="UCQ4916" s="61"/>
      <c r="UCR4916" s="25"/>
      <c r="UCS4916" s="25"/>
      <c r="UCT4916" s="59"/>
      <c r="UCU4916" s="60"/>
      <c r="UCV4916" s="26"/>
      <c r="UCW4916" s="26"/>
      <c r="UCX4916" s="26"/>
      <c r="UCY4916" s="21"/>
      <c r="UCZ4916" s="27"/>
      <c r="UDA4916" s="27"/>
      <c r="UDB4916" s="27"/>
      <c r="UDC4916" s="25"/>
      <c r="UDD4916" s="25"/>
      <c r="UDE4916" s="25"/>
      <c r="UDF4916" s="28"/>
      <c r="UDG4916" s="28"/>
      <c r="UDH4916" s="28"/>
      <c r="UDI4916" s="28"/>
      <c r="UDJ4916" s="28"/>
      <c r="UDK4916" s="22"/>
      <c r="UDL4916" s="22"/>
      <c r="UDM4916" s="22"/>
      <c r="UDN4916" s="53"/>
      <c r="UDO4916" s="53"/>
      <c r="UDP4916" s="22"/>
      <c r="UDQ4916" s="23"/>
      <c r="UDR4916" s="21"/>
      <c r="UDS4916" s="25"/>
      <c r="UDT4916" s="21"/>
      <c r="UDV4916" s="61"/>
      <c r="UDW4916" s="25"/>
      <c r="UDX4916" s="25"/>
      <c r="UDY4916" s="59"/>
      <c r="UDZ4916" s="60"/>
      <c r="UEA4916" s="26"/>
      <c r="UEB4916" s="26"/>
      <c r="UEC4916" s="26"/>
      <c r="UED4916" s="21"/>
      <c r="UEE4916" s="27"/>
      <c r="UEF4916" s="27"/>
      <c r="UEG4916" s="27"/>
      <c r="UEH4916" s="25"/>
      <c r="UEI4916" s="25"/>
      <c r="UEJ4916" s="25"/>
      <c r="UEK4916" s="28"/>
      <c r="UEL4916" s="28"/>
      <c r="UEM4916" s="28"/>
      <c r="UEN4916" s="28"/>
      <c r="UEO4916" s="28"/>
      <c r="UEP4916" s="22"/>
      <c r="UEQ4916" s="22"/>
      <c r="UER4916" s="22"/>
      <c r="UES4916" s="53"/>
      <c r="UET4916" s="53"/>
      <c r="UEU4916" s="22"/>
      <c r="UEV4916" s="23"/>
      <c r="UEW4916" s="21"/>
      <c r="UEX4916" s="25"/>
      <c r="UEY4916" s="21"/>
      <c r="UFA4916" s="61"/>
      <c r="UFB4916" s="25"/>
      <c r="UFC4916" s="25"/>
      <c r="UFD4916" s="59"/>
      <c r="UFE4916" s="60"/>
      <c r="UFF4916" s="26"/>
      <c r="UFG4916" s="26"/>
      <c r="UFH4916" s="26"/>
      <c r="UFI4916" s="21"/>
      <c r="UFJ4916" s="27"/>
      <c r="UFK4916" s="27"/>
      <c r="UFL4916" s="27"/>
      <c r="UFM4916" s="25"/>
      <c r="UFN4916" s="25"/>
      <c r="UFO4916" s="25"/>
      <c r="UFP4916" s="28"/>
      <c r="UFQ4916" s="28"/>
      <c r="UFR4916" s="28"/>
      <c r="UFS4916" s="28"/>
      <c r="UFT4916" s="28"/>
      <c r="UFU4916" s="22"/>
      <c r="UFV4916" s="22"/>
      <c r="UFW4916" s="22"/>
      <c r="UFX4916" s="53"/>
      <c r="UFY4916" s="53"/>
      <c r="UFZ4916" s="22"/>
      <c r="UGA4916" s="23"/>
      <c r="UGB4916" s="21"/>
      <c r="UGC4916" s="25"/>
      <c r="UGD4916" s="21"/>
      <c r="UGF4916" s="61"/>
      <c r="UGG4916" s="25"/>
      <c r="UGH4916" s="25"/>
      <c r="UGI4916" s="59"/>
      <c r="UGJ4916" s="60"/>
      <c r="UGK4916" s="26"/>
      <c r="UGL4916" s="26"/>
      <c r="UGM4916" s="26"/>
      <c r="UGN4916" s="21"/>
      <c r="UGO4916" s="27"/>
      <c r="UGP4916" s="27"/>
      <c r="UGQ4916" s="27"/>
      <c r="UGR4916" s="25"/>
      <c r="UGS4916" s="25"/>
      <c r="UGT4916" s="25"/>
      <c r="UGU4916" s="28"/>
      <c r="UGV4916" s="28"/>
      <c r="UGW4916" s="28"/>
      <c r="UGX4916" s="28"/>
      <c r="UGY4916" s="28"/>
      <c r="UGZ4916" s="22"/>
      <c r="UHA4916" s="22"/>
      <c r="UHB4916" s="22"/>
      <c r="UHC4916" s="53"/>
      <c r="UHD4916" s="53"/>
      <c r="UHE4916" s="22"/>
      <c r="UHF4916" s="23"/>
      <c r="UHG4916" s="21"/>
      <c r="UHH4916" s="25"/>
      <c r="UHI4916" s="21"/>
      <c r="UHK4916" s="61"/>
      <c r="UHL4916" s="25"/>
      <c r="UHM4916" s="25"/>
      <c r="UHN4916" s="59"/>
      <c r="UHO4916" s="60"/>
      <c r="UHP4916" s="26"/>
      <c r="UHQ4916" s="26"/>
      <c r="UHR4916" s="26"/>
      <c r="UHS4916" s="21"/>
      <c r="UHT4916" s="27"/>
      <c r="UHU4916" s="27"/>
      <c r="UHV4916" s="27"/>
      <c r="UHW4916" s="25"/>
      <c r="UHX4916" s="25"/>
      <c r="UHY4916" s="25"/>
      <c r="UHZ4916" s="28"/>
      <c r="UIA4916" s="28"/>
      <c r="UIB4916" s="28"/>
      <c r="UIC4916" s="28"/>
      <c r="UID4916" s="28"/>
      <c r="UIE4916" s="22"/>
      <c r="UIF4916" s="22"/>
      <c r="UIG4916" s="22"/>
      <c r="UIH4916" s="53"/>
      <c r="UII4916" s="53"/>
      <c r="UIJ4916" s="22"/>
      <c r="UIK4916" s="23"/>
      <c r="UIL4916" s="21"/>
      <c r="UIM4916" s="25"/>
      <c r="UIN4916" s="21"/>
      <c r="UIP4916" s="61"/>
      <c r="UIQ4916" s="25"/>
      <c r="UIR4916" s="25"/>
      <c r="UIS4916" s="59"/>
      <c r="UIT4916" s="60"/>
      <c r="UIU4916" s="26"/>
      <c r="UIV4916" s="26"/>
      <c r="UIW4916" s="26"/>
      <c r="UIX4916" s="21"/>
      <c r="UIY4916" s="27"/>
      <c r="UIZ4916" s="27"/>
      <c r="UJA4916" s="27"/>
      <c r="UJB4916" s="25"/>
      <c r="UJC4916" s="25"/>
      <c r="UJD4916" s="25"/>
      <c r="UJE4916" s="28"/>
      <c r="UJF4916" s="28"/>
      <c r="UJG4916" s="28"/>
      <c r="UJH4916" s="28"/>
      <c r="UJI4916" s="28"/>
      <c r="UJJ4916" s="22"/>
      <c r="UJK4916" s="22"/>
      <c r="UJL4916" s="22"/>
      <c r="UJM4916" s="53"/>
      <c r="UJN4916" s="53"/>
      <c r="UJO4916" s="22"/>
      <c r="UJP4916" s="23"/>
      <c r="UJQ4916" s="21"/>
      <c r="UJR4916" s="25"/>
      <c r="UJS4916" s="21"/>
      <c r="UJU4916" s="61"/>
      <c r="UJV4916" s="25"/>
      <c r="UJW4916" s="25"/>
      <c r="UJX4916" s="59"/>
      <c r="UJY4916" s="60"/>
      <c r="UJZ4916" s="26"/>
      <c r="UKA4916" s="26"/>
      <c r="UKB4916" s="26"/>
      <c r="UKC4916" s="21"/>
      <c r="UKD4916" s="27"/>
      <c r="UKE4916" s="27"/>
      <c r="UKF4916" s="27"/>
      <c r="UKG4916" s="25"/>
      <c r="UKH4916" s="25"/>
      <c r="UKI4916" s="25"/>
      <c r="UKJ4916" s="28"/>
      <c r="UKK4916" s="28"/>
      <c r="UKL4916" s="28"/>
      <c r="UKM4916" s="28"/>
      <c r="UKN4916" s="28"/>
      <c r="UKO4916" s="22"/>
      <c r="UKP4916" s="22"/>
      <c r="UKQ4916" s="22"/>
      <c r="UKR4916" s="53"/>
      <c r="UKS4916" s="53"/>
      <c r="UKT4916" s="22"/>
      <c r="UKU4916" s="23"/>
      <c r="UKV4916" s="21"/>
      <c r="UKW4916" s="25"/>
      <c r="UKX4916" s="21"/>
      <c r="UKZ4916" s="61"/>
      <c r="ULA4916" s="25"/>
      <c r="ULB4916" s="25"/>
      <c r="ULC4916" s="59"/>
      <c r="ULD4916" s="60"/>
      <c r="ULE4916" s="26"/>
      <c r="ULF4916" s="26"/>
      <c r="ULG4916" s="26"/>
      <c r="ULH4916" s="21"/>
      <c r="ULI4916" s="27"/>
      <c r="ULJ4916" s="27"/>
      <c r="ULK4916" s="27"/>
      <c r="ULL4916" s="25"/>
      <c r="ULM4916" s="25"/>
      <c r="ULN4916" s="25"/>
      <c r="ULO4916" s="28"/>
      <c r="ULP4916" s="28"/>
      <c r="ULQ4916" s="28"/>
      <c r="ULR4916" s="28"/>
      <c r="ULS4916" s="28"/>
      <c r="ULT4916" s="22"/>
      <c r="ULU4916" s="22"/>
      <c r="ULV4916" s="22"/>
      <c r="ULW4916" s="53"/>
      <c r="ULX4916" s="53"/>
      <c r="ULY4916" s="22"/>
      <c r="ULZ4916" s="23"/>
      <c r="UMA4916" s="21"/>
      <c r="UMB4916" s="25"/>
      <c r="UMC4916" s="21"/>
      <c r="UME4916" s="61"/>
      <c r="UMF4916" s="25"/>
      <c r="UMG4916" s="25"/>
      <c r="UMH4916" s="59"/>
      <c r="UMI4916" s="60"/>
      <c r="UMJ4916" s="26"/>
      <c r="UMK4916" s="26"/>
      <c r="UML4916" s="26"/>
      <c r="UMM4916" s="21"/>
      <c r="UMN4916" s="27"/>
      <c r="UMO4916" s="27"/>
      <c r="UMP4916" s="27"/>
      <c r="UMQ4916" s="25"/>
      <c r="UMR4916" s="25"/>
      <c r="UMS4916" s="25"/>
      <c r="UMT4916" s="28"/>
      <c r="UMU4916" s="28"/>
      <c r="UMV4916" s="28"/>
      <c r="UMW4916" s="28"/>
      <c r="UMX4916" s="28"/>
      <c r="UMY4916" s="22"/>
      <c r="UMZ4916" s="22"/>
      <c r="UNA4916" s="22"/>
      <c r="UNB4916" s="53"/>
      <c r="UNC4916" s="53"/>
      <c r="UND4916" s="22"/>
      <c r="UNE4916" s="23"/>
      <c r="UNF4916" s="21"/>
      <c r="UNG4916" s="25"/>
      <c r="UNH4916" s="21"/>
      <c r="UNJ4916" s="61"/>
      <c r="UNK4916" s="25"/>
      <c r="UNL4916" s="25"/>
      <c r="UNM4916" s="59"/>
      <c r="UNN4916" s="60"/>
      <c r="UNO4916" s="26"/>
      <c r="UNP4916" s="26"/>
      <c r="UNQ4916" s="26"/>
      <c r="UNR4916" s="21"/>
      <c r="UNS4916" s="27"/>
      <c r="UNT4916" s="27"/>
      <c r="UNU4916" s="27"/>
      <c r="UNV4916" s="25"/>
      <c r="UNW4916" s="25"/>
      <c r="UNX4916" s="25"/>
      <c r="UNY4916" s="28"/>
      <c r="UNZ4916" s="28"/>
      <c r="UOA4916" s="28"/>
      <c r="UOB4916" s="28"/>
      <c r="UOC4916" s="28"/>
      <c r="UOD4916" s="22"/>
      <c r="UOE4916" s="22"/>
      <c r="UOF4916" s="22"/>
      <c r="UOG4916" s="53"/>
      <c r="UOH4916" s="53"/>
      <c r="UOI4916" s="22"/>
      <c r="UOJ4916" s="23"/>
      <c r="UOK4916" s="21"/>
      <c r="UOL4916" s="25"/>
      <c r="UOM4916" s="21"/>
      <c r="UOO4916" s="61"/>
      <c r="UOP4916" s="25"/>
      <c r="UOQ4916" s="25"/>
      <c r="UOR4916" s="59"/>
      <c r="UOS4916" s="60"/>
      <c r="UOT4916" s="26"/>
      <c r="UOU4916" s="26"/>
      <c r="UOV4916" s="26"/>
      <c r="UOW4916" s="21"/>
      <c r="UOX4916" s="27"/>
      <c r="UOY4916" s="27"/>
      <c r="UOZ4916" s="27"/>
      <c r="UPA4916" s="25"/>
      <c r="UPB4916" s="25"/>
      <c r="UPC4916" s="25"/>
      <c r="UPD4916" s="28"/>
      <c r="UPE4916" s="28"/>
      <c r="UPF4916" s="28"/>
      <c r="UPG4916" s="28"/>
      <c r="UPH4916" s="28"/>
      <c r="UPI4916" s="22"/>
      <c r="UPJ4916" s="22"/>
      <c r="UPK4916" s="22"/>
      <c r="UPL4916" s="53"/>
      <c r="UPM4916" s="53"/>
      <c r="UPN4916" s="22"/>
      <c r="UPO4916" s="23"/>
      <c r="UPP4916" s="21"/>
      <c r="UPQ4916" s="25"/>
      <c r="UPR4916" s="21"/>
      <c r="UPT4916" s="61"/>
      <c r="UPU4916" s="25"/>
      <c r="UPV4916" s="25"/>
      <c r="UPW4916" s="59"/>
      <c r="UPX4916" s="60"/>
      <c r="UPY4916" s="26"/>
      <c r="UPZ4916" s="26"/>
      <c r="UQA4916" s="26"/>
      <c r="UQB4916" s="21"/>
      <c r="UQC4916" s="27"/>
      <c r="UQD4916" s="27"/>
      <c r="UQE4916" s="27"/>
      <c r="UQF4916" s="25"/>
      <c r="UQG4916" s="25"/>
      <c r="UQH4916" s="25"/>
      <c r="UQI4916" s="28"/>
      <c r="UQJ4916" s="28"/>
      <c r="UQK4916" s="28"/>
      <c r="UQL4916" s="28"/>
      <c r="UQM4916" s="28"/>
      <c r="UQN4916" s="22"/>
      <c r="UQO4916" s="22"/>
      <c r="UQP4916" s="22"/>
      <c r="UQQ4916" s="53"/>
      <c r="UQR4916" s="53"/>
      <c r="UQS4916" s="22"/>
      <c r="UQT4916" s="23"/>
      <c r="UQU4916" s="21"/>
      <c r="UQV4916" s="25"/>
      <c r="UQW4916" s="21"/>
      <c r="UQY4916" s="61"/>
      <c r="UQZ4916" s="25"/>
      <c r="URA4916" s="25"/>
      <c r="URB4916" s="59"/>
      <c r="URC4916" s="60"/>
      <c r="URD4916" s="26"/>
      <c r="URE4916" s="26"/>
      <c r="URF4916" s="26"/>
      <c r="URG4916" s="21"/>
      <c r="URH4916" s="27"/>
      <c r="URI4916" s="27"/>
      <c r="URJ4916" s="27"/>
      <c r="URK4916" s="25"/>
      <c r="URL4916" s="25"/>
      <c r="URM4916" s="25"/>
      <c r="URN4916" s="28"/>
      <c r="URO4916" s="28"/>
      <c r="URP4916" s="28"/>
      <c r="URQ4916" s="28"/>
      <c r="URR4916" s="28"/>
      <c r="URS4916" s="22"/>
      <c r="URT4916" s="22"/>
      <c r="URU4916" s="22"/>
      <c r="URV4916" s="53"/>
      <c r="URW4916" s="53"/>
      <c r="URX4916" s="22"/>
      <c r="URY4916" s="23"/>
      <c r="URZ4916" s="21"/>
      <c r="USA4916" s="25"/>
      <c r="USB4916" s="21"/>
      <c r="USD4916" s="61"/>
      <c r="USE4916" s="25"/>
      <c r="USF4916" s="25"/>
      <c r="USG4916" s="59"/>
      <c r="USH4916" s="60"/>
      <c r="USI4916" s="26"/>
      <c r="USJ4916" s="26"/>
      <c r="USK4916" s="26"/>
      <c r="USL4916" s="21"/>
      <c r="USM4916" s="27"/>
      <c r="USN4916" s="27"/>
      <c r="USO4916" s="27"/>
      <c r="USP4916" s="25"/>
      <c r="USQ4916" s="25"/>
      <c r="USR4916" s="25"/>
      <c r="USS4916" s="28"/>
      <c r="UST4916" s="28"/>
      <c r="USU4916" s="28"/>
      <c r="USV4916" s="28"/>
      <c r="USW4916" s="28"/>
      <c r="USX4916" s="22"/>
      <c r="USY4916" s="22"/>
      <c r="USZ4916" s="22"/>
      <c r="UTA4916" s="53"/>
      <c r="UTB4916" s="53"/>
      <c r="UTC4916" s="22"/>
      <c r="UTD4916" s="23"/>
      <c r="UTE4916" s="21"/>
      <c r="UTF4916" s="25"/>
      <c r="UTG4916" s="21"/>
      <c r="UTI4916" s="61"/>
      <c r="UTJ4916" s="25"/>
      <c r="UTK4916" s="25"/>
      <c r="UTL4916" s="59"/>
      <c r="UTM4916" s="60"/>
      <c r="UTN4916" s="26"/>
      <c r="UTO4916" s="26"/>
      <c r="UTP4916" s="26"/>
      <c r="UTQ4916" s="21"/>
      <c r="UTR4916" s="27"/>
      <c r="UTS4916" s="27"/>
      <c r="UTT4916" s="27"/>
      <c r="UTU4916" s="25"/>
      <c r="UTV4916" s="25"/>
      <c r="UTW4916" s="25"/>
      <c r="UTX4916" s="28"/>
      <c r="UTY4916" s="28"/>
      <c r="UTZ4916" s="28"/>
      <c r="UUA4916" s="28"/>
      <c r="UUB4916" s="28"/>
      <c r="UUC4916" s="22"/>
      <c r="UUD4916" s="22"/>
      <c r="UUE4916" s="22"/>
      <c r="UUF4916" s="53"/>
      <c r="UUG4916" s="53"/>
      <c r="UUH4916" s="22"/>
      <c r="UUI4916" s="23"/>
      <c r="UUJ4916" s="21"/>
      <c r="UUK4916" s="25"/>
      <c r="UUL4916" s="21"/>
      <c r="UUN4916" s="61"/>
      <c r="UUO4916" s="25"/>
      <c r="UUP4916" s="25"/>
      <c r="UUQ4916" s="59"/>
      <c r="UUR4916" s="60"/>
      <c r="UUS4916" s="26"/>
      <c r="UUT4916" s="26"/>
      <c r="UUU4916" s="26"/>
      <c r="UUV4916" s="21"/>
      <c r="UUW4916" s="27"/>
      <c r="UUX4916" s="27"/>
      <c r="UUY4916" s="27"/>
      <c r="UUZ4916" s="25"/>
      <c r="UVA4916" s="25"/>
      <c r="UVB4916" s="25"/>
      <c r="UVC4916" s="28"/>
      <c r="UVD4916" s="28"/>
      <c r="UVE4916" s="28"/>
      <c r="UVF4916" s="28"/>
      <c r="UVG4916" s="28"/>
      <c r="UVH4916" s="22"/>
      <c r="UVI4916" s="22"/>
      <c r="UVJ4916" s="22"/>
      <c r="UVK4916" s="53"/>
      <c r="UVL4916" s="53"/>
      <c r="UVM4916" s="22"/>
      <c r="UVN4916" s="23"/>
      <c r="UVO4916" s="21"/>
      <c r="UVP4916" s="25"/>
      <c r="UVQ4916" s="21"/>
      <c r="UVS4916" s="61"/>
      <c r="UVT4916" s="25"/>
      <c r="UVU4916" s="25"/>
      <c r="UVV4916" s="59"/>
      <c r="UVW4916" s="60"/>
      <c r="UVX4916" s="26"/>
      <c r="UVY4916" s="26"/>
      <c r="UVZ4916" s="26"/>
      <c r="UWA4916" s="21"/>
      <c r="UWB4916" s="27"/>
      <c r="UWC4916" s="27"/>
      <c r="UWD4916" s="27"/>
      <c r="UWE4916" s="25"/>
      <c r="UWF4916" s="25"/>
      <c r="UWG4916" s="25"/>
      <c r="UWH4916" s="28"/>
      <c r="UWI4916" s="28"/>
      <c r="UWJ4916" s="28"/>
      <c r="UWK4916" s="28"/>
      <c r="UWL4916" s="28"/>
      <c r="UWM4916" s="22"/>
      <c r="UWN4916" s="22"/>
      <c r="UWO4916" s="22"/>
      <c r="UWP4916" s="53"/>
      <c r="UWQ4916" s="53"/>
      <c r="UWR4916" s="22"/>
      <c r="UWS4916" s="23"/>
      <c r="UWT4916" s="21"/>
      <c r="UWU4916" s="25"/>
      <c r="UWV4916" s="21"/>
      <c r="UWX4916" s="61"/>
      <c r="UWY4916" s="25"/>
      <c r="UWZ4916" s="25"/>
      <c r="UXA4916" s="59"/>
      <c r="UXB4916" s="60"/>
      <c r="UXC4916" s="26"/>
      <c r="UXD4916" s="26"/>
      <c r="UXE4916" s="26"/>
      <c r="UXF4916" s="21"/>
      <c r="UXG4916" s="27"/>
      <c r="UXH4916" s="27"/>
      <c r="UXI4916" s="27"/>
      <c r="UXJ4916" s="25"/>
      <c r="UXK4916" s="25"/>
      <c r="UXL4916" s="25"/>
      <c r="UXM4916" s="28"/>
      <c r="UXN4916" s="28"/>
      <c r="UXO4916" s="28"/>
      <c r="UXP4916" s="28"/>
      <c r="UXQ4916" s="28"/>
      <c r="UXR4916" s="22"/>
      <c r="UXS4916" s="22"/>
      <c r="UXT4916" s="22"/>
      <c r="UXU4916" s="53"/>
      <c r="UXV4916" s="53"/>
      <c r="UXW4916" s="22"/>
      <c r="UXX4916" s="23"/>
      <c r="UXY4916" s="21"/>
      <c r="UXZ4916" s="25"/>
      <c r="UYA4916" s="21"/>
      <c r="UYC4916" s="61"/>
      <c r="UYD4916" s="25"/>
      <c r="UYE4916" s="25"/>
      <c r="UYF4916" s="59"/>
      <c r="UYG4916" s="60"/>
      <c r="UYH4916" s="26"/>
      <c r="UYI4916" s="26"/>
      <c r="UYJ4916" s="26"/>
      <c r="UYK4916" s="21"/>
      <c r="UYL4916" s="27"/>
      <c r="UYM4916" s="27"/>
      <c r="UYN4916" s="27"/>
      <c r="UYO4916" s="25"/>
      <c r="UYP4916" s="25"/>
      <c r="UYQ4916" s="25"/>
      <c r="UYR4916" s="28"/>
      <c r="UYS4916" s="28"/>
      <c r="UYT4916" s="28"/>
      <c r="UYU4916" s="28"/>
      <c r="UYV4916" s="28"/>
      <c r="UYW4916" s="22"/>
      <c r="UYX4916" s="22"/>
      <c r="UYY4916" s="22"/>
      <c r="UYZ4916" s="53"/>
      <c r="UZA4916" s="53"/>
      <c r="UZB4916" s="22"/>
      <c r="UZC4916" s="23"/>
      <c r="UZD4916" s="21"/>
      <c r="UZE4916" s="25"/>
      <c r="UZF4916" s="21"/>
      <c r="UZH4916" s="61"/>
      <c r="UZI4916" s="25"/>
      <c r="UZJ4916" s="25"/>
      <c r="UZK4916" s="59"/>
      <c r="UZL4916" s="60"/>
      <c r="UZM4916" s="26"/>
      <c r="UZN4916" s="26"/>
      <c r="UZO4916" s="26"/>
      <c r="UZP4916" s="21"/>
      <c r="UZQ4916" s="27"/>
      <c r="UZR4916" s="27"/>
      <c r="UZS4916" s="27"/>
      <c r="UZT4916" s="25"/>
      <c r="UZU4916" s="25"/>
      <c r="UZV4916" s="25"/>
      <c r="UZW4916" s="28"/>
      <c r="UZX4916" s="28"/>
      <c r="UZY4916" s="28"/>
      <c r="UZZ4916" s="28"/>
      <c r="VAA4916" s="28"/>
      <c r="VAB4916" s="22"/>
      <c r="VAC4916" s="22"/>
      <c r="VAD4916" s="22"/>
      <c r="VAE4916" s="53"/>
      <c r="VAF4916" s="53"/>
      <c r="VAG4916" s="22"/>
      <c r="VAH4916" s="23"/>
      <c r="VAI4916" s="21"/>
      <c r="VAJ4916" s="25"/>
      <c r="VAK4916" s="21"/>
      <c r="VAM4916" s="61"/>
      <c r="VAN4916" s="25"/>
      <c r="VAO4916" s="25"/>
      <c r="VAP4916" s="59"/>
      <c r="VAQ4916" s="60"/>
      <c r="VAR4916" s="26"/>
      <c r="VAS4916" s="26"/>
      <c r="VAT4916" s="26"/>
      <c r="VAU4916" s="21"/>
      <c r="VAV4916" s="27"/>
      <c r="VAW4916" s="27"/>
      <c r="VAX4916" s="27"/>
      <c r="VAY4916" s="25"/>
      <c r="VAZ4916" s="25"/>
      <c r="VBA4916" s="25"/>
      <c r="VBB4916" s="28"/>
      <c r="VBC4916" s="28"/>
      <c r="VBD4916" s="28"/>
      <c r="VBE4916" s="28"/>
      <c r="VBF4916" s="28"/>
      <c r="VBG4916" s="22"/>
      <c r="VBH4916" s="22"/>
      <c r="VBI4916" s="22"/>
      <c r="VBJ4916" s="53"/>
      <c r="VBK4916" s="53"/>
      <c r="VBL4916" s="22"/>
      <c r="VBM4916" s="23"/>
      <c r="VBN4916" s="21"/>
      <c r="VBO4916" s="25"/>
      <c r="VBP4916" s="21"/>
      <c r="VBR4916" s="61"/>
      <c r="VBS4916" s="25"/>
      <c r="VBT4916" s="25"/>
      <c r="VBU4916" s="59"/>
      <c r="VBV4916" s="60"/>
      <c r="VBW4916" s="26"/>
      <c r="VBX4916" s="26"/>
      <c r="VBY4916" s="26"/>
      <c r="VBZ4916" s="21"/>
      <c r="VCA4916" s="27"/>
      <c r="VCB4916" s="27"/>
      <c r="VCC4916" s="27"/>
      <c r="VCD4916" s="25"/>
      <c r="VCE4916" s="25"/>
      <c r="VCF4916" s="25"/>
      <c r="VCG4916" s="28"/>
      <c r="VCH4916" s="28"/>
      <c r="VCI4916" s="28"/>
      <c r="VCJ4916" s="28"/>
      <c r="VCK4916" s="28"/>
      <c r="VCL4916" s="22"/>
      <c r="VCM4916" s="22"/>
      <c r="VCN4916" s="22"/>
      <c r="VCO4916" s="53"/>
      <c r="VCP4916" s="53"/>
      <c r="VCQ4916" s="22"/>
      <c r="VCR4916" s="23"/>
      <c r="VCS4916" s="21"/>
      <c r="VCT4916" s="25"/>
      <c r="VCU4916" s="21"/>
      <c r="VCW4916" s="61"/>
      <c r="VCX4916" s="25"/>
      <c r="VCY4916" s="25"/>
      <c r="VCZ4916" s="59"/>
      <c r="VDA4916" s="60"/>
      <c r="VDB4916" s="26"/>
      <c r="VDC4916" s="26"/>
      <c r="VDD4916" s="26"/>
      <c r="VDE4916" s="21"/>
      <c r="VDF4916" s="27"/>
      <c r="VDG4916" s="27"/>
      <c r="VDH4916" s="27"/>
      <c r="VDI4916" s="25"/>
      <c r="VDJ4916" s="25"/>
      <c r="VDK4916" s="25"/>
      <c r="VDL4916" s="28"/>
      <c r="VDM4916" s="28"/>
      <c r="VDN4916" s="28"/>
      <c r="VDO4916" s="28"/>
      <c r="VDP4916" s="28"/>
      <c r="VDQ4916" s="22"/>
      <c r="VDR4916" s="22"/>
      <c r="VDS4916" s="22"/>
      <c r="VDT4916" s="53"/>
      <c r="VDU4916" s="53"/>
      <c r="VDV4916" s="22"/>
      <c r="VDW4916" s="23"/>
      <c r="VDX4916" s="21"/>
      <c r="VDY4916" s="25"/>
      <c r="VDZ4916" s="21"/>
      <c r="VEB4916" s="61"/>
      <c r="VEC4916" s="25"/>
      <c r="VED4916" s="25"/>
      <c r="VEE4916" s="59"/>
      <c r="VEF4916" s="60"/>
      <c r="VEG4916" s="26"/>
      <c r="VEH4916" s="26"/>
      <c r="VEI4916" s="26"/>
      <c r="VEJ4916" s="21"/>
      <c r="VEK4916" s="27"/>
      <c r="VEL4916" s="27"/>
      <c r="VEM4916" s="27"/>
      <c r="VEN4916" s="25"/>
      <c r="VEO4916" s="25"/>
      <c r="VEP4916" s="25"/>
      <c r="VEQ4916" s="28"/>
      <c r="VER4916" s="28"/>
      <c r="VES4916" s="28"/>
      <c r="VET4916" s="28"/>
      <c r="VEU4916" s="28"/>
      <c r="VEV4916" s="22"/>
      <c r="VEW4916" s="22"/>
      <c r="VEX4916" s="22"/>
      <c r="VEY4916" s="53"/>
      <c r="VEZ4916" s="53"/>
      <c r="VFA4916" s="22"/>
      <c r="VFB4916" s="23"/>
      <c r="VFC4916" s="21"/>
      <c r="VFD4916" s="25"/>
      <c r="VFE4916" s="21"/>
      <c r="VFG4916" s="61"/>
      <c r="VFH4916" s="25"/>
      <c r="VFI4916" s="25"/>
      <c r="VFJ4916" s="59"/>
      <c r="VFK4916" s="60"/>
      <c r="VFL4916" s="26"/>
      <c r="VFM4916" s="26"/>
      <c r="VFN4916" s="26"/>
      <c r="VFO4916" s="21"/>
      <c r="VFP4916" s="27"/>
      <c r="VFQ4916" s="27"/>
      <c r="VFR4916" s="27"/>
      <c r="VFS4916" s="25"/>
      <c r="VFT4916" s="25"/>
      <c r="VFU4916" s="25"/>
      <c r="VFV4916" s="28"/>
      <c r="VFW4916" s="28"/>
      <c r="VFX4916" s="28"/>
      <c r="VFY4916" s="28"/>
      <c r="VFZ4916" s="28"/>
      <c r="VGA4916" s="22"/>
      <c r="VGB4916" s="22"/>
      <c r="VGC4916" s="22"/>
      <c r="VGD4916" s="53"/>
      <c r="VGE4916" s="53"/>
      <c r="VGF4916" s="22"/>
      <c r="VGG4916" s="23"/>
      <c r="VGH4916" s="21"/>
      <c r="VGI4916" s="25"/>
      <c r="VGJ4916" s="21"/>
      <c r="VGL4916" s="61"/>
      <c r="VGM4916" s="25"/>
      <c r="VGN4916" s="25"/>
      <c r="VGO4916" s="59"/>
      <c r="VGP4916" s="60"/>
      <c r="VGQ4916" s="26"/>
      <c r="VGR4916" s="26"/>
      <c r="VGS4916" s="26"/>
      <c r="VGT4916" s="21"/>
      <c r="VGU4916" s="27"/>
      <c r="VGV4916" s="27"/>
      <c r="VGW4916" s="27"/>
      <c r="VGX4916" s="25"/>
      <c r="VGY4916" s="25"/>
      <c r="VGZ4916" s="25"/>
      <c r="VHA4916" s="28"/>
      <c r="VHB4916" s="28"/>
      <c r="VHC4916" s="28"/>
      <c r="VHD4916" s="28"/>
      <c r="VHE4916" s="28"/>
      <c r="VHF4916" s="22"/>
      <c r="VHG4916" s="22"/>
      <c r="VHH4916" s="22"/>
      <c r="VHI4916" s="53"/>
      <c r="VHJ4916" s="53"/>
      <c r="VHK4916" s="22"/>
      <c r="VHL4916" s="23"/>
      <c r="VHM4916" s="21"/>
      <c r="VHN4916" s="25"/>
      <c r="VHO4916" s="21"/>
      <c r="VHQ4916" s="61"/>
      <c r="VHR4916" s="25"/>
      <c r="VHS4916" s="25"/>
      <c r="VHT4916" s="59"/>
      <c r="VHU4916" s="60"/>
      <c r="VHV4916" s="26"/>
      <c r="VHW4916" s="26"/>
      <c r="VHX4916" s="26"/>
      <c r="VHY4916" s="21"/>
      <c r="VHZ4916" s="27"/>
      <c r="VIA4916" s="27"/>
      <c r="VIB4916" s="27"/>
      <c r="VIC4916" s="25"/>
      <c r="VID4916" s="25"/>
      <c r="VIE4916" s="25"/>
      <c r="VIF4916" s="28"/>
      <c r="VIG4916" s="28"/>
      <c r="VIH4916" s="28"/>
      <c r="VII4916" s="28"/>
      <c r="VIJ4916" s="28"/>
      <c r="VIK4916" s="22"/>
      <c r="VIL4916" s="22"/>
      <c r="VIM4916" s="22"/>
      <c r="VIN4916" s="53"/>
      <c r="VIO4916" s="53"/>
      <c r="VIP4916" s="22"/>
      <c r="VIQ4916" s="23"/>
      <c r="VIR4916" s="21"/>
      <c r="VIS4916" s="25"/>
      <c r="VIT4916" s="21"/>
      <c r="VIV4916" s="61"/>
      <c r="VIW4916" s="25"/>
      <c r="VIX4916" s="25"/>
      <c r="VIY4916" s="59"/>
      <c r="VIZ4916" s="60"/>
      <c r="VJA4916" s="26"/>
      <c r="VJB4916" s="26"/>
      <c r="VJC4916" s="26"/>
      <c r="VJD4916" s="21"/>
      <c r="VJE4916" s="27"/>
      <c r="VJF4916" s="27"/>
      <c r="VJG4916" s="27"/>
      <c r="VJH4916" s="25"/>
      <c r="VJI4916" s="25"/>
      <c r="VJJ4916" s="25"/>
      <c r="VJK4916" s="28"/>
      <c r="VJL4916" s="28"/>
      <c r="VJM4916" s="28"/>
      <c r="VJN4916" s="28"/>
      <c r="VJO4916" s="28"/>
      <c r="VJP4916" s="22"/>
      <c r="VJQ4916" s="22"/>
      <c r="VJR4916" s="22"/>
      <c r="VJS4916" s="53"/>
      <c r="VJT4916" s="53"/>
      <c r="VJU4916" s="22"/>
      <c r="VJV4916" s="23"/>
      <c r="VJW4916" s="21"/>
      <c r="VJX4916" s="25"/>
      <c r="VJY4916" s="21"/>
      <c r="VKA4916" s="61"/>
      <c r="VKB4916" s="25"/>
      <c r="VKC4916" s="25"/>
      <c r="VKD4916" s="59"/>
      <c r="VKE4916" s="60"/>
      <c r="VKF4916" s="26"/>
      <c r="VKG4916" s="26"/>
      <c r="VKH4916" s="26"/>
      <c r="VKI4916" s="21"/>
      <c r="VKJ4916" s="27"/>
      <c r="VKK4916" s="27"/>
      <c r="VKL4916" s="27"/>
      <c r="VKM4916" s="25"/>
      <c r="VKN4916" s="25"/>
      <c r="VKO4916" s="25"/>
      <c r="VKP4916" s="28"/>
      <c r="VKQ4916" s="28"/>
      <c r="VKR4916" s="28"/>
      <c r="VKS4916" s="28"/>
      <c r="VKT4916" s="28"/>
      <c r="VKU4916" s="22"/>
      <c r="VKV4916" s="22"/>
      <c r="VKW4916" s="22"/>
      <c r="VKX4916" s="53"/>
      <c r="VKY4916" s="53"/>
      <c r="VKZ4916" s="22"/>
      <c r="VLA4916" s="23"/>
      <c r="VLB4916" s="21"/>
      <c r="VLC4916" s="25"/>
      <c r="VLD4916" s="21"/>
      <c r="VLF4916" s="61"/>
      <c r="VLG4916" s="25"/>
      <c r="VLH4916" s="25"/>
      <c r="VLI4916" s="59"/>
      <c r="VLJ4916" s="60"/>
      <c r="VLK4916" s="26"/>
      <c r="VLL4916" s="26"/>
      <c r="VLM4916" s="26"/>
      <c r="VLN4916" s="21"/>
      <c r="VLO4916" s="27"/>
      <c r="VLP4916" s="27"/>
      <c r="VLQ4916" s="27"/>
      <c r="VLR4916" s="25"/>
      <c r="VLS4916" s="25"/>
      <c r="VLT4916" s="25"/>
      <c r="VLU4916" s="28"/>
      <c r="VLV4916" s="28"/>
      <c r="VLW4916" s="28"/>
      <c r="VLX4916" s="28"/>
      <c r="VLY4916" s="28"/>
      <c r="VLZ4916" s="22"/>
      <c r="VMA4916" s="22"/>
      <c r="VMB4916" s="22"/>
      <c r="VMC4916" s="53"/>
      <c r="VMD4916" s="53"/>
      <c r="VME4916" s="22"/>
      <c r="VMF4916" s="23"/>
      <c r="VMG4916" s="21"/>
      <c r="VMH4916" s="25"/>
      <c r="VMI4916" s="21"/>
      <c r="VMK4916" s="61"/>
      <c r="VML4916" s="25"/>
      <c r="VMM4916" s="25"/>
      <c r="VMN4916" s="59"/>
      <c r="VMO4916" s="60"/>
      <c r="VMP4916" s="26"/>
      <c r="VMQ4916" s="26"/>
      <c r="VMR4916" s="26"/>
      <c r="VMS4916" s="21"/>
      <c r="VMT4916" s="27"/>
      <c r="VMU4916" s="27"/>
      <c r="VMV4916" s="27"/>
      <c r="VMW4916" s="25"/>
      <c r="VMX4916" s="25"/>
      <c r="VMY4916" s="25"/>
      <c r="VMZ4916" s="28"/>
      <c r="VNA4916" s="28"/>
      <c r="VNB4916" s="28"/>
      <c r="VNC4916" s="28"/>
      <c r="VND4916" s="28"/>
      <c r="VNE4916" s="22"/>
      <c r="VNF4916" s="22"/>
      <c r="VNG4916" s="22"/>
      <c r="VNH4916" s="53"/>
      <c r="VNI4916" s="53"/>
      <c r="VNJ4916" s="22"/>
      <c r="VNK4916" s="23"/>
      <c r="VNL4916" s="21"/>
      <c r="VNM4916" s="25"/>
      <c r="VNN4916" s="21"/>
      <c r="VNP4916" s="61"/>
      <c r="VNQ4916" s="25"/>
      <c r="VNR4916" s="25"/>
      <c r="VNS4916" s="59"/>
      <c r="VNT4916" s="60"/>
      <c r="VNU4916" s="26"/>
      <c r="VNV4916" s="26"/>
      <c r="VNW4916" s="26"/>
      <c r="VNX4916" s="21"/>
      <c r="VNY4916" s="27"/>
      <c r="VNZ4916" s="27"/>
      <c r="VOA4916" s="27"/>
      <c r="VOB4916" s="25"/>
      <c r="VOC4916" s="25"/>
      <c r="VOD4916" s="25"/>
      <c r="VOE4916" s="28"/>
      <c r="VOF4916" s="28"/>
      <c r="VOG4916" s="28"/>
      <c r="VOH4916" s="28"/>
      <c r="VOI4916" s="28"/>
      <c r="VOJ4916" s="22"/>
      <c r="VOK4916" s="22"/>
      <c r="VOL4916" s="22"/>
      <c r="VOM4916" s="53"/>
      <c r="VON4916" s="53"/>
      <c r="VOO4916" s="22"/>
      <c r="VOP4916" s="23"/>
      <c r="VOQ4916" s="21"/>
      <c r="VOR4916" s="25"/>
      <c r="VOS4916" s="21"/>
      <c r="VOU4916" s="61"/>
      <c r="VOV4916" s="25"/>
      <c r="VOW4916" s="25"/>
      <c r="VOX4916" s="59"/>
      <c r="VOY4916" s="60"/>
      <c r="VOZ4916" s="26"/>
      <c r="VPA4916" s="26"/>
      <c r="VPB4916" s="26"/>
      <c r="VPC4916" s="21"/>
      <c r="VPD4916" s="27"/>
      <c r="VPE4916" s="27"/>
      <c r="VPF4916" s="27"/>
      <c r="VPG4916" s="25"/>
      <c r="VPH4916" s="25"/>
      <c r="VPI4916" s="25"/>
      <c r="VPJ4916" s="28"/>
      <c r="VPK4916" s="28"/>
      <c r="VPL4916" s="28"/>
      <c r="VPM4916" s="28"/>
      <c r="VPN4916" s="28"/>
      <c r="VPO4916" s="22"/>
      <c r="VPP4916" s="22"/>
      <c r="VPQ4916" s="22"/>
      <c r="VPR4916" s="53"/>
      <c r="VPS4916" s="53"/>
      <c r="VPT4916" s="22"/>
      <c r="VPU4916" s="23"/>
      <c r="VPV4916" s="21"/>
      <c r="VPW4916" s="25"/>
      <c r="VPX4916" s="21"/>
      <c r="VPZ4916" s="61"/>
      <c r="VQA4916" s="25"/>
      <c r="VQB4916" s="25"/>
      <c r="VQC4916" s="59"/>
      <c r="VQD4916" s="60"/>
      <c r="VQE4916" s="26"/>
      <c r="VQF4916" s="26"/>
      <c r="VQG4916" s="26"/>
      <c r="VQH4916" s="21"/>
      <c r="VQI4916" s="27"/>
      <c r="VQJ4916" s="27"/>
      <c r="VQK4916" s="27"/>
      <c r="VQL4916" s="25"/>
      <c r="VQM4916" s="25"/>
      <c r="VQN4916" s="25"/>
      <c r="VQO4916" s="28"/>
      <c r="VQP4916" s="28"/>
      <c r="VQQ4916" s="28"/>
      <c r="VQR4916" s="28"/>
      <c r="VQS4916" s="28"/>
      <c r="VQT4916" s="22"/>
      <c r="VQU4916" s="22"/>
      <c r="VQV4916" s="22"/>
      <c r="VQW4916" s="53"/>
      <c r="VQX4916" s="53"/>
      <c r="VQY4916" s="22"/>
      <c r="VQZ4916" s="23"/>
      <c r="VRA4916" s="21"/>
      <c r="VRB4916" s="25"/>
      <c r="VRC4916" s="21"/>
      <c r="VRE4916" s="61"/>
      <c r="VRF4916" s="25"/>
      <c r="VRG4916" s="25"/>
      <c r="VRH4916" s="59"/>
      <c r="VRI4916" s="60"/>
      <c r="VRJ4916" s="26"/>
      <c r="VRK4916" s="26"/>
      <c r="VRL4916" s="26"/>
      <c r="VRM4916" s="21"/>
      <c r="VRN4916" s="27"/>
      <c r="VRO4916" s="27"/>
      <c r="VRP4916" s="27"/>
      <c r="VRQ4916" s="25"/>
      <c r="VRR4916" s="25"/>
      <c r="VRS4916" s="25"/>
      <c r="VRT4916" s="28"/>
      <c r="VRU4916" s="28"/>
      <c r="VRV4916" s="28"/>
      <c r="VRW4916" s="28"/>
      <c r="VRX4916" s="28"/>
      <c r="VRY4916" s="22"/>
      <c r="VRZ4916" s="22"/>
      <c r="VSA4916" s="22"/>
      <c r="VSB4916" s="53"/>
      <c r="VSC4916" s="53"/>
      <c r="VSD4916" s="22"/>
      <c r="VSE4916" s="23"/>
      <c r="VSF4916" s="21"/>
      <c r="VSG4916" s="25"/>
      <c r="VSH4916" s="21"/>
      <c r="VSJ4916" s="61"/>
      <c r="VSK4916" s="25"/>
      <c r="VSL4916" s="25"/>
      <c r="VSM4916" s="59"/>
      <c r="VSN4916" s="60"/>
      <c r="VSO4916" s="26"/>
      <c r="VSP4916" s="26"/>
      <c r="VSQ4916" s="26"/>
      <c r="VSR4916" s="21"/>
      <c r="VSS4916" s="27"/>
      <c r="VST4916" s="27"/>
      <c r="VSU4916" s="27"/>
      <c r="VSV4916" s="25"/>
      <c r="VSW4916" s="25"/>
      <c r="VSX4916" s="25"/>
      <c r="VSY4916" s="28"/>
      <c r="VSZ4916" s="28"/>
      <c r="VTA4916" s="28"/>
      <c r="VTB4916" s="28"/>
      <c r="VTC4916" s="28"/>
      <c r="VTD4916" s="22"/>
      <c r="VTE4916" s="22"/>
      <c r="VTF4916" s="22"/>
      <c r="VTG4916" s="53"/>
      <c r="VTH4916" s="53"/>
      <c r="VTI4916" s="22"/>
      <c r="VTJ4916" s="23"/>
      <c r="VTK4916" s="21"/>
      <c r="VTL4916" s="25"/>
      <c r="VTM4916" s="21"/>
      <c r="VTO4916" s="61"/>
      <c r="VTP4916" s="25"/>
      <c r="VTQ4916" s="25"/>
      <c r="VTR4916" s="59"/>
      <c r="VTS4916" s="60"/>
      <c r="VTT4916" s="26"/>
      <c r="VTU4916" s="26"/>
      <c r="VTV4916" s="26"/>
      <c r="VTW4916" s="21"/>
      <c r="VTX4916" s="27"/>
      <c r="VTY4916" s="27"/>
      <c r="VTZ4916" s="27"/>
      <c r="VUA4916" s="25"/>
      <c r="VUB4916" s="25"/>
      <c r="VUC4916" s="25"/>
      <c r="VUD4916" s="28"/>
      <c r="VUE4916" s="28"/>
      <c r="VUF4916" s="28"/>
      <c r="VUG4916" s="28"/>
      <c r="VUH4916" s="28"/>
      <c r="VUI4916" s="22"/>
      <c r="VUJ4916" s="22"/>
      <c r="VUK4916" s="22"/>
      <c r="VUL4916" s="53"/>
      <c r="VUM4916" s="53"/>
      <c r="VUN4916" s="22"/>
      <c r="VUO4916" s="23"/>
      <c r="VUP4916" s="21"/>
      <c r="VUQ4916" s="25"/>
      <c r="VUR4916" s="21"/>
      <c r="VUT4916" s="61"/>
      <c r="VUU4916" s="25"/>
      <c r="VUV4916" s="25"/>
      <c r="VUW4916" s="59"/>
      <c r="VUX4916" s="60"/>
      <c r="VUY4916" s="26"/>
      <c r="VUZ4916" s="26"/>
      <c r="VVA4916" s="26"/>
      <c r="VVB4916" s="21"/>
      <c r="VVC4916" s="27"/>
      <c r="VVD4916" s="27"/>
      <c r="VVE4916" s="27"/>
      <c r="VVF4916" s="25"/>
      <c r="VVG4916" s="25"/>
      <c r="VVH4916" s="25"/>
      <c r="VVI4916" s="28"/>
      <c r="VVJ4916" s="28"/>
      <c r="VVK4916" s="28"/>
      <c r="VVL4916" s="28"/>
      <c r="VVM4916" s="28"/>
      <c r="VVN4916" s="22"/>
      <c r="VVO4916" s="22"/>
      <c r="VVP4916" s="22"/>
      <c r="VVQ4916" s="53"/>
      <c r="VVR4916" s="53"/>
      <c r="VVS4916" s="22"/>
      <c r="VVT4916" s="23"/>
      <c r="VVU4916" s="21"/>
      <c r="VVV4916" s="25"/>
      <c r="VVW4916" s="21"/>
      <c r="VVY4916" s="61"/>
      <c r="VVZ4916" s="25"/>
      <c r="VWA4916" s="25"/>
      <c r="VWB4916" s="59"/>
      <c r="VWC4916" s="60"/>
      <c r="VWD4916" s="26"/>
      <c r="VWE4916" s="26"/>
      <c r="VWF4916" s="26"/>
      <c r="VWG4916" s="21"/>
      <c r="VWH4916" s="27"/>
      <c r="VWI4916" s="27"/>
      <c r="VWJ4916" s="27"/>
      <c r="VWK4916" s="25"/>
      <c r="VWL4916" s="25"/>
      <c r="VWM4916" s="25"/>
      <c r="VWN4916" s="28"/>
      <c r="VWO4916" s="28"/>
      <c r="VWP4916" s="28"/>
      <c r="VWQ4916" s="28"/>
      <c r="VWR4916" s="28"/>
      <c r="VWS4916" s="22"/>
      <c r="VWT4916" s="22"/>
      <c r="VWU4916" s="22"/>
      <c r="VWV4916" s="53"/>
      <c r="VWW4916" s="53"/>
      <c r="VWX4916" s="22"/>
      <c r="VWY4916" s="23"/>
      <c r="VWZ4916" s="21"/>
      <c r="VXA4916" s="25"/>
      <c r="VXB4916" s="21"/>
      <c r="VXD4916" s="61"/>
      <c r="VXE4916" s="25"/>
      <c r="VXF4916" s="25"/>
      <c r="VXG4916" s="59"/>
      <c r="VXH4916" s="60"/>
      <c r="VXI4916" s="26"/>
      <c r="VXJ4916" s="26"/>
      <c r="VXK4916" s="26"/>
      <c r="VXL4916" s="21"/>
      <c r="VXM4916" s="27"/>
      <c r="VXN4916" s="27"/>
      <c r="VXO4916" s="27"/>
      <c r="VXP4916" s="25"/>
      <c r="VXQ4916" s="25"/>
      <c r="VXR4916" s="25"/>
      <c r="VXS4916" s="28"/>
      <c r="VXT4916" s="28"/>
      <c r="VXU4916" s="28"/>
      <c r="VXV4916" s="28"/>
      <c r="VXW4916" s="28"/>
      <c r="VXX4916" s="22"/>
      <c r="VXY4916" s="22"/>
      <c r="VXZ4916" s="22"/>
      <c r="VYA4916" s="53"/>
      <c r="VYB4916" s="53"/>
      <c r="VYC4916" s="22"/>
      <c r="VYD4916" s="23"/>
      <c r="VYE4916" s="21"/>
      <c r="VYF4916" s="25"/>
      <c r="VYG4916" s="21"/>
      <c r="VYI4916" s="61"/>
      <c r="VYJ4916" s="25"/>
      <c r="VYK4916" s="25"/>
      <c r="VYL4916" s="59"/>
      <c r="VYM4916" s="60"/>
      <c r="VYN4916" s="26"/>
      <c r="VYO4916" s="26"/>
      <c r="VYP4916" s="26"/>
      <c r="VYQ4916" s="21"/>
      <c r="VYR4916" s="27"/>
      <c r="VYS4916" s="27"/>
      <c r="VYT4916" s="27"/>
      <c r="VYU4916" s="25"/>
      <c r="VYV4916" s="25"/>
      <c r="VYW4916" s="25"/>
      <c r="VYX4916" s="28"/>
      <c r="VYY4916" s="28"/>
      <c r="VYZ4916" s="28"/>
      <c r="VZA4916" s="28"/>
      <c r="VZB4916" s="28"/>
      <c r="VZC4916" s="22"/>
      <c r="VZD4916" s="22"/>
      <c r="VZE4916" s="22"/>
      <c r="VZF4916" s="53"/>
      <c r="VZG4916" s="53"/>
      <c r="VZH4916" s="22"/>
      <c r="VZI4916" s="23"/>
      <c r="VZJ4916" s="21"/>
      <c r="VZK4916" s="25"/>
      <c r="VZL4916" s="21"/>
      <c r="VZN4916" s="61"/>
      <c r="VZO4916" s="25"/>
      <c r="VZP4916" s="25"/>
      <c r="VZQ4916" s="59"/>
      <c r="VZR4916" s="60"/>
      <c r="VZS4916" s="26"/>
      <c r="VZT4916" s="26"/>
      <c r="VZU4916" s="26"/>
      <c r="VZV4916" s="21"/>
      <c r="VZW4916" s="27"/>
      <c r="VZX4916" s="27"/>
      <c r="VZY4916" s="27"/>
      <c r="VZZ4916" s="25"/>
      <c r="WAA4916" s="25"/>
      <c r="WAB4916" s="25"/>
      <c r="WAC4916" s="28"/>
      <c r="WAD4916" s="28"/>
      <c r="WAE4916" s="28"/>
      <c r="WAF4916" s="28"/>
      <c r="WAG4916" s="28"/>
      <c r="WAH4916" s="22"/>
      <c r="WAI4916" s="22"/>
      <c r="WAJ4916" s="22"/>
      <c r="WAK4916" s="53"/>
      <c r="WAL4916" s="53"/>
      <c r="WAM4916" s="22"/>
      <c r="WAN4916" s="23"/>
      <c r="WAO4916" s="21"/>
      <c r="WAP4916" s="25"/>
      <c r="WAQ4916" s="21"/>
      <c r="WAS4916" s="61"/>
      <c r="WAT4916" s="25"/>
      <c r="WAU4916" s="25"/>
      <c r="WAV4916" s="59"/>
      <c r="WAW4916" s="60"/>
      <c r="WAX4916" s="26"/>
      <c r="WAY4916" s="26"/>
      <c r="WAZ4916" s="26"/>
      <c r="WBA4916" s="21"/>
      <c r="WBB4916" s="27"/>
      <c r="WBC4916" s="27"/>
      <c r="WBD4916" s="27"/>
      <c r="WBE4916" s="25"/>
      <c r="WBF4916" s="25"/>
      <c r="WBG4916" s="25"/>
      <c r="WBH4916" s="28"/>
      <c r="WBI4916" s="28"/>
      <c r="WBJ4916" s="28"/>
      <c r="WBK4916" s="28"/>
      <c r="WBL4916" s="28"/>
      <c r="WBM4916" s="22"/>
      <c r="WBN4916" s="22"/>
      <c r="WBO4916" s="22"/>
      <c r="WBP4916" s="53"/>
      <c r="WBQ4916" s="53"/>
      <c r="WBR4916" s="22"/>
      <c r="WBS4916" s="23"/>
      <c r="WBT4916" s="21"/>
      <c r="WBU4916" s="25"/>
      <c r="WBV4916" s="21"/>
      <c r="WBX4916" s="61"/>
      <c r="WBY4916" s="25"/>
      <c r="WBZ4916" s="25"/>
      <c r="WCA4916" s="59"/>
      <c r="WCB4916" s="60"/>
      <c r="WCC4916" s="26"/>
      <c r="WCD4916" s="26"/>
      <c r="WCE4916" s="26"/>
      <c r="WCF4916" s="21"/>
      <c r="WCG4916" s="27"/>
      <c r="WCH4916" s="27"/>
      <c r="WCI4916" s="27"/>
      <c r="WCJ4916" s="25"/>
      <c r="WCK4916" s="25"/>
      <c r="WCL4916" s="25"/>
      <c r="WCM4916" s="28"/>
      <c r="WCN4916" s="28"/>
      <c r="WCO4916" s="28"/>
      <c r="WCP4916" s="28"/>
      <c r="WCQ4916" s="28"/>
      <c r="WCR4916" s="22"/>
      <c r="WCS4916" s="22"/>
      <c r="WCT4916" s="22"/>
      <c r="WCU4916" s="53"/>
      <c r="WCV4916" s="53"/>
      <c r="WCW4916" s="22"/>
      <c r="WCX4916" s="23"/>
      <c r="WCY4916" s="21"/>
      <c r="WCZ4916" s="25"/>
      <c r="WDA4916" s="21"/>
      <c r="WDC4916" s="61"/>
      <c r="WDD4916" s="25"/>
      <c r="WDE4916" s="25"/>
      <c r="WDF4916" s="59"/>
      <c r="WDG4916" s="60"/>
      <c r="WDH4916" s="26"/>
      <c r="WDI4916" s="26"/>
      <c r="WDJ4916" s="26"/>
      <c r="WDK4916" s="21"/>
      <c r="WDL4916" s="27"/>
      <c r="WDM4916" s="27"/>
      <c r="WDN4916" s="27"/>
      <c r="WDO4916" s="25"/>
      <c r="WDP4916" s="25"/>
      <c r="WDQ4916" s="25"/>
      <c r="WDR4916" s="28"/>
      <c r="WDS4916" s="28"/>
      <c r="WDT4916" s="28"/>
      <c r="WDU4916" s="28"/>
      <c r="WDV4916" s="28"/>
      <c r="WDW4916" s="22"/>
      <c r="WDX4916" s="22"/>
      <c r="WDY4916" s="22"/>
      <c r="WDZ4916" s="53"/>
      <c r="WEA4916" s="53"/>
      <c r="WEB4916" s="22"/>
      <c r="WEC4916" s="23"/>
      <c r="WED4916" s="21"/>
      <c r="WEE4916" s="25"/>
      <c r="WEF4916" s="21"/>
      <c r="WEH4916" s="61"/>
      <c r="WEI4916" s="25"/>
      <c r="WEJ4916" s="25"/>
      <c r="WEK4916" s="59"/>
      <c r="WEL4916" s="60"/>
      <c r="WEM4916" s="26"/>
      <c r="WEN4916" s="26"/>
      <c r="WEO4916" s="26"/>
      <c r="WEP4916" s="21"/>
      <c r="WEQ4916" s="27"/>
      <c r="WER4916" s="27"/>
      <c r="WES4916" s="27"/>
      <c r="WET4916" s="25"/>
      <c r="WEU4916" s="25"/>
      <c r="WEV4916" s="25"/>
      <c r="WEW4916" s="28"/>
      <c r="WEX4916" s="28"/>
      <c r="WEY4916" s="28"/>
      <c r="WEZ4916" s="28"/>
      <c r="WFA4916" s="28"/>
      <c r="WFB4916" s="22"/>
      <c r="WFC4916" s="22"/>
      <c r="WFD4916" s="22"/>
      <c r="WFE4916" s="53"/>
      <c r="WFF4916" s="53"/>
      <c r="WFG4916" s="22"/>
      <c r="WFH4916" s="23"/>
      <c r="WFI4916" s="21"/>
      <c r="WFJ4916" s="25"/>
      <c r="WFK4916" s="21"/>
      <c r="WFM4916" s="61"/>
      <c r="WFN4916" s="25"/>
      <c r="WFO4916" s="25"/>
      <c r="WFP4916" s="59"/>
      <c r="WFQ4916" s="60"/>
      <c r="WFR4916" s="26"/>
      <c r="WFS4916" s="26"/>
      <c r="WFT4916" s="26"/>
      <c r="WFU4916" s="21"/>
      <c r="WFV4916" s="27"/>
      <c r="WFW4916" s="27"/>
      <c r="WFX4916" s="27"/>
      <c r="WFY4916" s="25"/>
      <c r="WFZ4916" s="25"/>
      <c r="WGA4916" s="25"/>
      <c r="WGB4916" s="28"/>
      <c r="WGC4916" s="28"/>
      <c r="WGD4916" s="28"/>
      <c r="WGE4916" s="28"/>
      <c r="WGF4916" s="28"/>
      <c r="WGG4916" s="22"/>
      <c r="WGH4916" s="22"/>
      <c r="WGI4916" s="22"/>
      <c r="WGJ4916" s="53"/>
      <c r="WGK4916" s="53"/>
      <c r="WGL4916" s="22"/>
      <c r="WGM4916" s="23"/>
      <c r="WGN4916" s="21"/>
      <c r="WGO4916" s="25"/>
      <c r="WGP4916" s="21"/>
      <c r="WGR4916" s="61"/>
      <c r="WGS4916" s="25"/>
      <c r="WGT4916" s="25"/>
      <c r="WGU4916" s="59"/>
      <c r="WGV4916" s="60"/>
      <c r="WGW4916" s="26"/>
      <c r="WGX4916" s="26"/>
      <c r="WGY4916" s="26"/>
      <c r="WGZ4916" s="21"/>
      <c r="WHA4916" s="27"/>
      <c r="WHB4916" s="27"/>
      <c r="WHC4916" s="27"/>
      <c r="WHD4916" s="25"/>
      <c r="WHE4916" s="25"/>
      <c r="WHF4916" s="25"/>
      <c r="WHG4916" s="28"/>
      <c r="WHH4916" s="28"/>
      <c r="WHI4916" s="28"/>
      <c r="WHJ4916" s="28"/>
      <c r="WHK4916" s="28"/>
      <c r="WHL4916" s="22"/>
      <c r="WHM4916" s="22"/>
      <c r="WHN4916" s="22"/>
      <c r="WHO4916" s="53"/>
      <c r="WHP4916" s="53"/>
      <c r="WHQ4916" s="22"/>
      <c r="WHR4916" s="23"/>
      <c r="WHS4916" s="21"/>
      <c r="WHT4916" s="25"/>
      <c r="WHU4916" s="21"/>
      <c r="WHW4916" s="61"/>
      <c r="WHX4916" s="25"/>
      <c r="WHY4916" s="25"/>
      <c r="WHZ4916" s="59"/>
      <c r="WIA4916" s="60"/>
      <c r="WIB4916" s="26"/>
      <c r="WIC4916" s="26"/>
      <c r="WID4916" s="26"/>
      <c r="WIE4916" s="21"/>
      <c r="WIF4916" s="27"/>
      <c r="WIG4916" s="27"/>
      <c r="WIH4916" s="27"/>
      <c r="WII4916" s="25"/>
      <c r="WIJ4916" s="25"/>
      <c r="WIK4916" s="25"/>
      <c r="WIL4916" s="28"/>
      <c r="WIM4916" s="28"/>
      <c r="WIN4916" s="28"/>
      <c r="WIO4916" s="28"/>
      <c r="WIP4916" s="28"/>
      <c r="WIQ4916" s="22"/>
      <c r="WIR4916" s="22"/>
      <c r="WIS4916" s="22"/>
      <c r="WIT4916" s="53"/>
      <c r="WIU4916" s="53"/>
      <c r="WIV4916" s="22"/>
      <c r="WIW4916" s="23"/>
      <c r="WIX4916" s="21"/>
      <c r="WIY4916" s="25"/>
      <c r="WIZ4916" s="21"/>
      <c r="WJB4916" s="61"/>
      <c r="WJC4916" s="25"/>
      <c r="WJD4916" s="25"/>
      <c r="WJE4916" s="59"/>
      <c r="WJF4916" s="60"/>
      <c r="WJG4916" s="26"/>
      <c r="WJH4916" s="26"/>
      <c r="WJI4916" s="26"/>
      <c r="WJJ4916" s="21"/>
      <c r="WJK4916" s="27"/>
      <c r="WJL4916" s="27"/>
      <c r="WJM4916" s="27"/>
      <c r="WJN4916" s="25"/>
      <c r="WJO4916" s="25"/>
      <c r="WJP4916" s="25"/>
      <c r="WJQ4916" s="28"/>
      <c r="WJR4916" s="28"/>
      <c r="WJS4916" s="28"/>
      <c r="WJT4916" s="28"/>
      <c r="WJU4916" s="28"/>
      <c r="WJV4916" s="22"/>
      <c r="WJW4916" s="22"/>
      <c r="WJX4916" s="22"/>
      <c r="WJY4916" s="53"/>
      <c r="WJZ4916" s="53"/>
      <c r="WKA4916" s="22"/>
      <c r="WKB4916" s="23"/>
      <c r="WKC4916" s="21"/>
      <c r="WKD4916" s="25"/>
      <c r="WKE4916" s="21"/>
      <c r="WKG4916" s="61"/>
      <c r="WKH4916" s="25"/>
      <c r="WKI4916" s="25"/>
      <c r="WKJ4916" s="59"/>
      <c r="WKK4916" s="60"/>
      <c r="WKL4916" s="26"/>
      <c r="WKM4916" s="26"/>
      <c r="WKN4916" s="26"/>
      <c r="WKO4916" s="21"/>
      <c r="WKP4916" s="27"/>
      <c r="WKQ4916" s="27"/>
      <c r="WKR4916" s="27"/>
      <c r="WKS4916" s="25"/>
      <c r="WKT4916" s="25"/>
      <c r="WKU4916" s="25"/>
      <c r="WKV4916" s="28"/>
      <c r="WKW4916" s="28"/>
      <c r="WKX4916" s="28"/>
      <c r="WKY4916" s="28"/>
      <c r="WKZ4916" s="28"/>
      <c r="WLA4916" s="22"/>
      <c r="WLB4916" s="22"/>
      <c r="WLC4916" s="22"/>
      <c r="WLD4916" s="53"/>
      <c r="WLE4916" s="53"/>
      <c r="WLF4916" s="22"/>
      <c r="WLG4916" s="23"/>
      <c r="WLH4916" s="21"/>
      <c r="WLI4916" s="25"/>
      <c r="WLJ4916" s="21"/>
      <c r="WLL4916" s="61"/>
      <c r="WLM4916" s="25"/>
      <c r="WLN4916" s="25"/>
      <c r="WLO4916" s="59"/>
      <c r="WLP4916" s="60"/>
      <c r="WLQ4916" s="26"/>
      <c r="WLR4916" s="26"/>
      <c r="WLS4916" s="26"/>
      <c r="WLT4916" s="21"/>
      <c r="WLU4916" s="27"/>
      <c r="WLV4916" s="27"/>
      <c r="WLW4916" s="27"/>
      <c r="WLX4916" s="25"/>
      <c r="WLY4916" s="25"/>
      <c r="WLZ4916" s="25"/>
      <c r="WMA4916" s="28"/>
      <c r="WMB4916" s="28"/>
      <c r="WMC4916" s="28"/>
      <c r="WMD4916" s="28"/>
      <c r="WME4916" s="28"/>
      <c r="WMF4916" s="22"/>
      <c r="WMG4916" s="22"/>
      <c r="WMH4916" s="22"/>
      <c r="WMI4916" s="53"/>
      <c r="WMJ4916" s="53"/>
      <c r="WMK4916" s="22"/>
      <c r="WML4916" s="23"/>
      <c r="WMM4916" s="21"/>
      <c r="WMN4916" s="25"/>
      <c r="WMO4916" s="21"/>
      <c r="WMQ4916" s="61"/>
      <c r="WMR4916" s="25"/>
      <c r="WMS4916" s="25"/>
      <c r="WMT4916" s="59"/>
      <c r="WMU4916" s="60"/>
      <c r="WMV4916" s="26"/>
      <c r="WMW4916" s="26"/>
      <c r="WMX4916" s="26"/>
      <c r="WMY4916" s="21"/>
      <c r="WMZ4916" s="27"/>
      <c r="WNA4916" s="27"/>
      <c r="WNB4916" s="27"/>
      <c r="WNC4916" s="25"/>
      <c r="WND4916" s="25"/>
      <c r="WNE4916" s="25"/>
      <c r="WNF4916" s="28"/>
      <c r="WNG4916" s="28"/>
      <c r="WNH4916" s="28"/>
      <c r="WNI4916" s="28"/>
      <c r="WNJ4916" s="28"/>
      <c r="WNK4916" s="22"/>
      <c r="WNL4916" s="22"/>
      <c r="WNM4916" s="22"/>
      <c r="WNN4916" s="53"/>
      <c r="WNO4916" s="53"/>
      <c r="WNP4916" s="22"/>
      <c r="WNQ4916" s="23"/>
      <c r="WNR4916" s="21"/>
      <c r="WNS4916" s="25"/>
      <c r="WNT4916" s="21"/>
      <c r="WNV4916" s="61"/>
      <c r="WNW4916" s="25"/>
      <c r="WNX4916" s="25"/>
      <c r="WNY4916" s="59"/>
      <c r="WNZ4916" s="60"/>
      <c r="WOA4916" s="26"/>
      <c r="WOB4916" s="26"/>
      <c r="WOC4916" s="26"/>
      <c r="WOD4916" s="21"/>
      <c r="WOE4916" s="27"/>
      <c r="WOF4916" s="27"/>
      <c r="WOG4916" s="27"/>
      <c r="WOH4916" s="25"/>
      <c r="WOI4916" s="25"/>
      <c r="WOJ4916" s="25"/>
      <c r="WOK4916" s="28"/>
      <c r="WOL4916" s="28"/>
      <c r="WOM4916" s="28"/>
      <c r="WON4916" s="28"/>
      <c r="WOO4916" s="28"/>
      <c r="WOP4916" s="22"/>
      <c r="WOQ4916" s="22"/>
      <c r="WOR4916" s="22"/>
      <c r="WOS4916" s="53"/>
      <c r="WOT4916" s="53"/>
      <c r="WOU4916" s="22"/>
      <c r="WOV4916" s="23"/>
      <c r="WOW4916" s="21"/>
      <c r="WOX4916" s="25"/>
      <c r="WOY4916" s="21"/>
      <c r="WPA4916" s="61"/>
      <c r="WPB4916" s="25"/>
      <c r="WPC4916" s="25"/>
      <c r="WPD4916" s="59"/>
      <c r="WPE4916" s="60"/>
      <c r="WPF4916" s="26"/>
      <c r="WPG4916" s="26"/>
      <c r="WPH4916" s="26"/>
      <c r="WPI4916" s="21"/>
      <c r="WPJ4916" s="27"/>
      <c r="WPK4916" s="27"/>
      <c r="WPL4916" s="27"/>
      <c r="WPM4916" s="25"/>
      <c r="WPN4916" s="25"/>
      <c r="WPO4916" s="25"/>
      <c r="WPP4916" s="28"/>
      <c r="WPQ4916" s="28"/>
      <c r="WPR4916" s="28"/>
      <c r="WPS4916" s="28"/>
      <c r="WPT4916" s="28"/>
      <c r="WPU4916" s="22"/>
      <c r="WPV4916" s="22"/>
      <c r="WPW4916" s="22"/>
      <c r="WPX4916" s="53"/>
      <c r="WPY4916" s="53"/>
      <c r="WPZ4916" s="22"/>
      <c r="WQA4916" s="23"/>
      <c r="WQB4916" s="21"/>
      <c r="WQC4916" s="25"/>
      <c r="WQD4916" s="21"/>
      <c r="WQF4916" s="61"/>
      <c r="WQG4916" s="25"/>
      <c r="WQH4916" s="25"/>
      <c r="WQI4916" s="59"/>
      <c r="WQJ4916" s="60"/>
      <c r="WQK4916" s="26"/>
      <c r="WQL4916" s="26"/>
      <c r="WQM4916" s="26"/>
      <c r="WQN4916" s="21"/>
      <c r="WQO4916" s="27"/>
      <c r="WQP4916" s="27"/>
      <c r="WQQ4916" s="27"/>
      <c r="WQR4916" s="25"/>
      <c r="WQS4916" s="25"/>
      <c r="WQT4916" s="25"/>
      <c r="WQU4916" s="28"/>
      <c r="WQV4916" s="28"/>
      <c r="WQW4916" s="28"/>
      <c r="WQX4916" s="28"/>
      <c r="WQY4916" s="28"/>
      <c r="WQZ4916" s="22"/>
      <c r="WRA4916" s="22"/>
      <c r="WRB4916" s="22"/>
      <c r="WRC4916" s="53"/>
      <c r="WRD4916" s="53"/>
      <c r="WRE4916" s="22"/>
      <c r="WRF4916" s="23"/>
      <c r="WRG4916" s="21"/>
      <c r="WRH4916" s="25"/>
      <c r="WRI4916" s="21"/>
      <c r="WRK4916" s="61"/>
      <c r="WRL4916" s="25"/>
      <c r="WRM4916" s="25"/>
      <c r="WRN4916" s="59"/>
      <c r="WRO4916" s="60"/>
      <c r="WRP4916" s="26"/>
      <c r="WRQ4916" s="26"/>
      <c r="WRR4916" s="26"/>
      <c r="WRS4916" s="21"/>
      <c r="WRT4916" s="27"/>
      <c r="WRU4916" s="27"/>
      <c r="WRV4916" s="27"/>
      <c r="WRW4916" s="25"/>
      <c r="WRX4916" s="25"/>
      <c r="WRY4916" s="25"/>
      <c r="WRZ4916" s="28"/>
      <c r="WSA4916" s="28"/>
      <c r="WSB4916" s="28"/>
      <c r="WSC4916" s="28"/>
      <c r="WSD4916" s="28"/>
      <c r="WSE4916" s="22"/>
      <c r="WSF4916" s="22"/>
      <c r="WSG4916" s="22"/>
      <c r="WSH4916" s="53"/>
      <c r="WSI4916" s="53"/>
      <c r="WSJ4916" s="22"/>
      <c r="WSK4916" s="23"/>
      <c r="WSL4916" s="21"/>
      <c r="WSM4916" s="25"/>
      <c r="WSN4916" s="21"/>
      <c r="WSP4916" s="61"/>
      <c r="WSQ4916" s="25"/>
      <c r="WSR4916" s="25"/>
      <c r="WSS4916" s="59"/>
      <c r="WST4916" s="60"/>
      <c r="WSU4916" s="26"/>
      <c r="WSV4916" s="26"/>
      <c r="WSW4916" s="26"/>
      <c r="WSX4916" s="21"/>
      <c r="WSY4916" s="27"/>
      <c r="WSZ4916" s="27"/>
      <c r="WTA4916" s="27"/>
      <c r="WTB4916" s="25"/>
      <c r="WTC4916" s="25"/>
      <c r="WTD4916" s="25"/>
      <c r="WTE4916" s="28"/>
      <c r="WTF4916" s="28"/>
      <c r="WTG4916" s="28"/>
      <c r="WTH4916" s="28"/>
      <c r="WTI4916" s="28"/>
      <c r="WTJ4916" s="22"/>
      <c r="WTK4916" s="22"/>
      <c r="WTL4916" s="22"/>
      <c r="WTM4916" s="53"/>
      <c r="WTN4916" s="53"/>
      <c r="WTO4916" s="22"/>
      <c r="WTP4916" s="23"/>
      <c r="WTQ4916" s="21"/>
      <c r="WTR4916" s="25"/>
      <c r="WTS4916" s="21"/>
      <c r="WTU4916" s="61"/>
      <c r="WTV4916" s="25"/>
      <c r="WTW4916" s="25"/>
      <c r="WTX4916" s="59"/>
      <c r="WTY4916" s="60"/>
      <c r="WTZ4916" s="26"/>
      <c r="WUA4916" s="26"/>
      <c r="WUB4916" s="26"/>
      <c r="WUC4916" s="21"/>
      <c r="WUD4916" s="27"/>
      <c r="WUE4916" s="27"/>
      <c r="WUF4916" s="27"/>
      <c r="WUG4916" s="25"/>
      <c r="WUH4916" s="25"/>
      <c r="WUI4916" s="25"/>
      <c r="WUJ4916" s="28"/>
      <c r="WUK4916" s="28"/>
      <c r="WUL4916" s="28"/>
      <c r="WUM4916" s="28"/>
      <c r="WUN4916" s="28"/>
      <c r="WUO4916" s="22"/>
      <c r="WUP4916" s="22"/>
      <c r="WUQ4916" s="22"/>
      <c r="WUR4916" s="53"/>
      <c r="WUS4916" s="53"/>
      <c r="WUT4916" s="22"/>
      <c r="WUU4916" s="23"/>
      <c r="WUV4916" s="21"/>
      <c r="WUW4916" s="25"/>
      <c r="WUX4916" s="21"/>
      <c r="WUZ4916" s="61"/>
      <c r="WVA4916" s="25"/>
      <c r="WVB4916" s="25"/>
      <c r="WVC4916" s="59"/>
      <c r="WVD4916" s="60"/>
      <c r="WVE4916" s="26"/>
      <c r="WVF4916" s="26"/>
      <c r="WVG4916" s="26"/>
      <c r="WVH4916" s="21"/>
      <c r="WVI4916" s="27"/>
      <c r="WVJ4916" s="27"/>
      <c r="WVK4916" s="27"/>
      <c r="WVL4916" s="25"/>
      <c r="WVM4916" s="25"/>
      <c r="WVN4916" s="25"/>
      <c r="WVO4916" s="28"/>
      <c r="WVP4916" s="28"/>
      <c r="WVQ4916" s="28"/>
      <c r="WVR4916" s="28"/>
      <c r="WVS4916" s="28"/>
      <c r="WVT4916" s="22"/>
      <c r="WVU4916" s="22"/>
      <c r="WVV4916" s="22"/>
      <c r="WVW4916" s="53"/>
      <c r="WVX4916" s="53"/>
      <c r="WVY4916" s="22"/>
      <c r="WVZ4916" s="23"/>
      <c r="WWA4916" s="21"/>
      <c r="WWB4916" s="25"/>
      <c r="WWC4916" s="21"/>
      <c r="WWE4916" s="61"/>
      <c r="WWF4916" s="25"/>
      <c r="WWG4916" s="25"/>
      <c r="WWH4916" s="59"/>
      <c r="WWI4916" s="60"/>
      <c r="WWJ4916" s="26"/>
      <c r="WWK4916" s="26"/>
      <c r="WWL4916" s="26"/>
      <c r="WWM4916" s="21"/>
      <c r="WWN4916" s="27"/>
      <c r="WWO4916" s="27"/>
      <c r="WWP4916" s="27"/>
      <c r="WWQ4916" s="25"/>
      <c r="WWR4916" s="25"/>
      <c r="WWS4916" s="25"/>
      <c r="WWT4916" s="28"/>
      <c r="WWU4916" s="28"/>
      <c r="WWV4916" s="28"/>
      <c r="WWW4916" s="28"/>
      <c r="WWX4916" s="28"/>
      <c r="WWY4916" s="22"/>
      <c r="WWZ4916" s="22"/>
      <c r="WXA4916" s="22"/>
      <c r="WXB4916" s="53"/>
      <c r="WXC4916" s="53"/>
      <c r="WXD4916" s="22"/>
      <c r="WXE4916" s="23"/>
      <c r="WXF4916" s="21"/>
      <c r="WXG4916" s="25"/>
      <c r="WXH4916" s="21"/>
      <c r="WXJ4916" s="61"/>
      <c r="WXK4916" s="25"/>
      <c r="WXL4916" s="25"/>
      <c r="WXM4916" s="59"/>
      <c r="WXN4916" s="60"/>
      <c r="WXO4916" s="26"/>
      <c r="WXP4916" s="26"/>
      <c r="WXQ4916" s="26"/>
      <c r="WXR4916" s="21"/>
      <c r="WXS4916" s="27"/>
      <c r="WXT4916" s="27"/>
      <c r="WXU4916" s="27"/>
      <c r="WXV4916" s="25"/>
      <c r="WXW4916" s="25"/>
      <c r="WXX4916" s="25"/>
      <c r="WXY4916" s="28"/>
      <c r="WXZ4916" s="28"/>
      <c r="WYA4916" s="28"/>
      <c r="WYB4916" s="28"/>
      <c r="WYC4916" s="28"/>
      <c r="WYD4916" s="22"/>
      <c r="WYE4916" s="22"/>
      <c r="WYF4916" s="22"/>
      <c r="WYG4916" s="53"/>
      <c r="WYH4916" s="53"/>
      <c r="WYI4916" s="22"/>
      <c r="WYJ4916" s="23"/>
      <c r="WYK4916" s="21"/>
      <c r="WYL4916" s="25"/>
      <c r="WYM4916" s="21"/>
      <c r="WYO4916" s="61"/>
      <c r="WYP4916" s="25"/>
      <c r="WYQ4916" s="25"/>
      <c r="WYR4916" s="59"/>
      <c r="WYS4916" s="60"/>
      <c r="WYT4916" s="26"/>
      <c r="WYU4916" s="26"/>
      <c r="WYV4916" s="26"/>
      <c r="WYW4916" s="21"/>
      <c r="WYX4916" s="27"/>
      <c r="WYY4916" s="27"/>
      <c r="WYZ4916" s="27"/>
      <c r="WZA4916" s="25"/>
      <c r="WZB4916" s="25"/>
      <c r="WZC4916" s="25"/>
      <c r="WZD4916" s="28"/>
      <c r="WZE4916" s="28"/>
      <c r="WZF4916" s="28"/>
      <c r="WZG4916" s="28"/>
      <c r="WZH4916" s="28"/>
      <c r="WZI4916" s="22"/>
      <c r="WZJ4916" s="22"/>
      <c r="WZK4916" s="22"/>
      <c r="WZL4916" s="53"/>
      <c r="WZM4916" s="53"/>
      <c r="WZN4916" s="22"/>
      <c r="WZO4916" s="23"/>
      <c r="WZP4916" s="21"/>
      <c r="WZQ4916" s="25"/>
      <c r="WZR4916" s="21"/>
      <c r="WZT4916" s="61"/>
      <c r="WZU4916" s="25"/>
      <c r="WZV4916" s="25"/>
      <c r="WZW4916" s="59"/>
      <c r="WZX4916" s="60"/>
      <c r="WZY4916" s="26"/>
      <c r="WZZ4916" s="26"/>
      <c r="XAA4916" s="26"/>
      <c r="XAB4916" s="21"/>
      <c r="XAC4916" s="27"/>
      <c r="XAD4916" s="27"/>
      <c r="XAE4916" s="27"/>
      <c r="XAF4916" s="25"/>
      <c r="XAG4916" s="25"/>
      <c r="XAH4916" s="25"/>
      <c r="XAI4916" s="28"/>
      <c r="XAJ4916" s="28"/>
      <c r="XAK4916" s="28"/>
      <c r="XAL4916" s="28"/>
      <c r="XAM4916" s="28"/>
      <c r="XAN4916" s="22"/>
      <c r="XAO4916" s="22"/>
      <c r="XAP4916" s="22"/>
      <c r="XAQ4916" s="53"/>
      <c r="XAR4916" s="53"/>
      <c r="XAS4916" s="22"/>
      <c r="XAT4916" s="23"/>
      <c r="XAU4916" s="21"/>
      <c r="XAV4916" s="25"/>
      <c r="XAW4916" s="21"/>
      <c r="XAY4916" s="61"/>
      <c r="XAZ4916" s="25"/>
      <c r="XBA4916" s="25"/>
      <c r="XBB4916" s="59"/>
      <c r="XBC4916" s="60"/>
      <c r="XBD4916" s="26"/>
      <c r="XBE4916" s="26"/>
      <c r="XBF4916" s="26"/>
      <c r="XBG4916" s="21"/>
      <c r="XBH4916" s="27"/>
      <c r="XBI4916" s="27"/>
      <c r="XBJ4916" s="27"/>
      <c r="XBK4916" s="25"/>
      <c r="XBL4916" s="25"/>
      <c r="XBM4916" s="25"/>
      <c r="XBN4916" s="28"/>
      <c r="XBO4916" s="28"/>
      <c r="XBP4916" s="28"/>
      <c r="XBQ4916" s="28"/>
      <c r="XBR4916" s="28"/>
      <c r="XBS4916" s="22"/>
      <c r="XBT4916" s="22"/>
      <c r="XBU4916" s="22"/>
      <c r="XBV4916" s="53"/>
      <c r="XBW4916" s="53"/>
      <c r="XBX4916" s="22"/>
      <c r="XBY4916" s="23"/>
      <c r="XBZ4916" s="21"/>
      <c r="XCA4916" s="25"/>
      <c r="XCB4916" s="21"/>
      <c r="XCD4916" s="61"/>
      <c r="XCE4916" s="25"/>
      <c r="XCF4916" s="25"/>
      <c r="XCG4916" s="59"/>
      <c r="XCH4916" s="60"/>
      <c r="XCI4916" s="26"/>
      <c r="XCJ4916" s="26"/>
      <c r="XCK4916" s="26"/>
      <c r="XCL4916" s="21"/>
      <c r="XCM4916" s="27"/>
      <c r="XCN4916" s="27"/>
      <c r="XCO4916" s="27"/>
      <c r="XCP4916" s="25"/>
      <c r="XCQ4916" s="25"/>
      <c r="XCR4916" s="25"/>
      <c r="XCS4916" s="28"/>
      <c r="XCT4916" s="28"/>
      <c r="XCU4916" s="28"/>
      <c r="XCV4916" s="28"/>
      <c r="XCW4916" s="28"/>
      <c r="XCX4916" s="22"/>
      <c r="XCY4916" s="22"/>
      <c r="XCZ4916" s="22"/>
      <c r="XDA4916" s="53"/>
      <c r="XDB4916" s="53"/>
      <c r="XDC4916" s="22"/>
      <c r="XDD4916" s="23"/>
      <c r="XDE4916" s="21"/>
      <c r="XDF4916" s="25"/>
      <c r="XDG4916" s="21"/>
      <c r="XDI4916" s="61"/>
      <c r="XDJ4916" s="25"/>
      <c r="XDK4916" s="25"/>
      <c r="XDL4916" s="59"/>
      <c r="XDM4916" s="60"/>
      <c r="XDN4916" s="26"/>
      <c r="XDO4916" s="26"/>
      <c r="XDP4916" s="26"/>
      <c r="XDQ4916" s="21"/>
      <c r="XDR4916" s="27"/>
      <c r="XDS4916" s="27"/>
      <c r="XDT4916" s="27"/>
      <c r="XDU4916" s="25"/>
      <c r="XDV4916" s="25"/>
      <c r="XDW4916" s="25"/>
      <c r="XDX4916" s="28"/>
      <c r="XDY4916" s="28"/>
      <c r="XDZ4916" s="28"/>
      <c r="XEA4916" s="28"/>
      <c r="XEB4916" s="28"/>
      <c r="XEC4916" s="22"/>
      <c r="XED4916" s="22"/>
      <c r="XEE4916" s="22"/>
      <c r="XEF4916" s="53"/>
      <c r="XEG4916" s="53"/>
      <c r="XEH4916" s="22"/>
      <c r="XEI4916" s="23"/>
      <c r="XEJ4916" s="21"/>
      <c r="XEK4916" s="25"/>
      <c r="XEL4916" s="21"/>
      <c r="XEN4916" s="61"/>
      <c r="XEO4916" s="25"/>
      <c r="XEP4916" s="25"/>
      <c r="XEQ4916" s="59"/>
      <c r="XER4916" s="60"/>
      <c r="XES4916" s="26"/>
      <c r="XET4916" s="26"/>
      <c r="XEU4916" s="26"/>
      <c r="XEV4916" s="21"/>
      <c r="XEW4916" s="27"/>
      <c r="XEX4916" s="27"/>
      <c r="XEY4916" s="27"/>
      <c r="XEZ4916" s="25"/>
      <c r="XFA4916" s="25"/>
      <c r="XFB4916" s="25"/>
      <c r="XFC4916" s="28"/>
      <c r="XFD4916" s="28"/>
    </row>
    <row r="4917" spans="1:16384" hidden="1">
      <c r="A4917" s="25" t="s">
        <v>434</v>
      </c>
      <c r="B4917" s="25" t="s">
        <v>40</v>
      </c>
      <c r="C4917" s="59">
        <v>40751</v>
      </c>
      <c r="D4917" s="60">
        <v>2011</v>
      </c>
      <c r="E4917" s="26">
        <v>0.42499999999999999</v>
      </c>
      <c r="F4917" s="26">
        <v>0.44930555555555557</v>
      </c>
      <c r="G4917" s="26">
        <f t="shared" ref="G4917" si="1081">F4917-E4917</f>
        <v>2.430555555555558E-2</v>
      </c>
      <c r="H4917" s="21">
        <v>2</v>
      </c>
      <c r="I4917" s="27">
        <v>1</v>
      </c>
      <c r="J4917" s="27">
        <v>1</v>
      </c>
      <c r="K4917" s="27">
        <v>1</v>
      </c>
      <c r="L4917" s="25" t="s">
        <v>41</v>
      </c>
      <c r="M4917" s="25" t="s">
        <v>42</v>
      </c>
      <c r="N4917" s="25">
        <v>2</v>
      </c>
      <c r="O4917" s="28">
        <f t="shared" ref="O4917" si="1082">P4917*3.3</f>
        <v>46.859999999999992</v>
      </c>
      <c r="P4917" s="28">
        <v>14.2</v>
      </c>
      <c r="Q4917" s="28">
        <f t="shared" ref="Q4917" si="1083">R4917*3.3</f>
        <v>50.82</v>
      </c>
      <c r="R4917" s="28">
        <v>15.4</v>
      </c>
      <c r="S4917" s="28">
        <f t="shared" ref="S4917" si="1084">T4917*3.3</f>
        <v>50.82</v>
      </c>
      <c r="T4917" s="22">
        <v>15.4</v>
      </c>
      <c r="U4917" s="22">
        <f t="shared" ref="U4917" si="1085">V4917*3.3</f>
        <v>48.839999999999996</v>
      </c>
      <c r="V4917" s="22">
        <f t="shared" ref="V4917" si="1086">(R4917+P4917)/2</f>
        <v>14.8</v>
      </c>
      <c r="W4917" s="53">
        <v>27.844550000000002</v>
      </c>
      <c r="X4917" s="53">
        <v>-115.14399</v>
      </c>
      <c r="Y4917" s="22">
        <f t="shared" ref="Y4917" si="1087">(Z4917*1.8)+32</f>
        <v>57.2</v>
      </c>
      <c r="Z4917" s="23">
        <v>14</v>
      </c>
      <c r="AA4917" s="21">
        <v>6</v>
      </c>
      <c r="AB4917" s="25" t="s">
        <v>44</v>
      </c>
      <c r="AC4917" s="21">
        <v>1</v>
      </c>
      <c r="AD4917">
        <v>14</v>
      </c>
      <c r="AE4917" s="61">
        <v>1</v>
      </c>
      <c r="AF4917">
        <v>7</v>
      </c>
      <c r="AG4917" s="25">
        <v>120</v>
      </c>
      <c r="AI4917" s="70">
        <f t="shared" ref="AI4917:AI4922" si="1088">(0.709*AD4917)+1.157</f>
        <v>11.083</v>
      </c>
      <c r="AJ4917" s="71" t="s">
        <v>369</v>
      </c>
      <c r="AK4917" s="72">
        <f t="shared" ref="AK4917:AK4922" si="1089">((POWER(AI4917*10,2.19))*0.037)/1000</f>
        <v>1.1117350137621949</v>
      </c>
      <c r="AL4917" s="73">
        <f t="shared" ref="AL4917:AL4922" si="1090">((POWER(AI4917*10,2.19))*0.037)/1000</f>
        <v>1.1117350137621949</v>
      </c>
    </row>
    <row r="4918" spans="1:16384" hidden="1">
      <c r="A4918" s="25" t="s">
        <v>434</v>
      </c>
      <c r="B4918" s="25" t="s">
        <v>40</v>
      </c>
      <c r="C4918" s="59">
        <v>40751</v>
      </c>
      <c r="D4918" s="60">
        <v>2011</v>
      </c>
      <c r="E4918" s="26">
        <v>0.42499999999999999</v>
      </c>
      <c r="F4918" s="26">
        <v>0.44930555555555557</v>
      </c>
      <c r="G4918" s="26">
        <f t="shared" ref="G4918:G4929" si="1091">F4918-E4918</f>
        <v>2.430555555555558E-2</v>
      </c>
      <c r="H4918" s="21">
        <v>2</v>
      </c>
      <c r="I4918" s="27">
        <v>1</v>
      </c>
      <c r="J4918" s="27">
        <v>1</v>
      </c>
      <c r="K4918" s="27">
        <v>1</v>
      </c>
      <c r="L4918" s="25" t="s">
        <v>41</v>
      </c>
      <c r="M4918" s="25" t="s">
        <v>42</v>
      </c>
      <c r="N4918" s="25">
        <v>2</v>
      </c>
      <c r="O4918" s="28">
        <f t="shared" ref="O4918:O4929" si="1092">P4918*3.3</f>
        <v>46.859999999999992</v>
      </c>
      <c r="P4918" s="28">
        <v>14.2</v>
      </c>
      <c r="Q4918" s="28">
        <f t="shared" ref="Q4918:Q4929" si="1093">R4918*3.3</f>
        <v>50.82</v>
      </c>
      <c r="R4918" s="28">
        <v>15.4</v>
      </c>
      <c r="S4918" s="28">
        <f t="shared" ref="S4918:S4929" si="1094">T4918*3.3</f>
        <v>50.82</v>
      </c>
      <c r="T4918" s="22">
        <v>15.4</v>
      </c>
      <c r="U4918" s="22">
        <f t="shared" ref="U4918:U4929" si="1095">V4918*3.3</f>
        <v>48.839999999999996</v>
      </c>
      <c r="V4918" s="22">
        <f t="shared" ref="V4918:V4929" si="1096">(R4918+P4918)/2</f>
        <v>14.8</v>
      </c>
      <c r="W4918" s="53">
        <v>27.844550000000002</v>
      </c>
      <c r="X4918" s="53">
        <v>-115.14399</v>
      </c>
      <c r="Y4918" s="22">
        <f t="shared" ref="Y4918:Y4929" si="1097">(Z4918*1.8)+32</f>
        <v>57.2</v>
      </c>
      <c r="Z4918" s="23">
        <v>14</v>
      </c>
      <c r="AA4918" s="21">
        <v>6</v>
      </c>
      <c r="AB4918" s="25" t="s">
        <v>44</v>
      </c>
      <c r="AC4918" s="21">
        <v>1</v>
      </c>
      <c r="AD4918">
        <v>16</v>
      </c>
      <c r="AE4918" s="61">
        <v>1</v>
      </c>
      <c r="AF4918">
        <v>8</v>
      </c>
      <c r="AG4918" s="25">
        <v>120</v>
      </c>
      <c r="AI4918" s="70">
        <f t="shared" si="1088"/>
        <v>12.500999999999999</v>
      </c>
      <c r="AJ4918" s="71" t="s">
        <v>369</v>
      </c>
      <c r="AK4918" s="72">
        <f t="shared" si="1089"/>
        <v>1.4471406331162124</v>
      </c>
      <c r="AL4918" s="73">
        <f t="shared" si="1090"/>
        <v>1.4471406331162124</v>
      </c>
    </row>
    <row r="4919" spans="1:16384" hidden="1">
      <c r="A4919" s="25" t="s">
        <v>434</v>
      </c>
      <c r="B4919" s="25" t="s">
        <v>40</v>
      </c>
      <c r="C4919" s="59">
        <v>40751</v>
      </c>
      <c r="D4919" s="60">
        <v>2011</v>
      </c>
      <c r="E4919" s="26">
        <v>0.42499999999999999</v>
      </c>
      <c r="F4919" s="26">
        <v>0.44930555555555557</v>
      </c>
      <c r="G4919" s="26">
        <f t="shared" si="1091"/>
        <v>2.430555555555558E-2</v>
      </c>
      <c r="H4919" s="21">
        <v>2</v>
      </c>
      <c r="I4919" s="27">
        <v>1</v>
      </c>
      <c r="J4919" s="27">
        <v>1</v>
      </c>
      <c r="K4919" s="27">
        <v>1</v>
      </c>
      <c r="L4919" s="25" t="s">
        <v>41</v>
      </c>
      <c r="M4919" s="25" t="s">
        <v>42</v>
      </c>
      <c r="N4919" s="25">
        <v>2</v>
      </c>
      <c r="O4919" s="28">
        <f t="shared" si="1092"/>
        <v>46.859999999999992</v>
      </c>
      <c r="P4919" s="28">
        <v>14.2</v>
      </c>
      <c r="Q4919" s="28">
        <f t="shared" si="1093"/>
        <v>50.82</v>
      </c>
      <c r="R4919" s="28">
        <v>15.4</v>
      </c>
      <c r="S4919" s="28">
        <f t="shared" si="1094"/>
        <v>50.82</v>
      </c>
      <c r="T4919" s="22">
        <v>15.4</v>
      </c>
      <c r="U4919" s="22">
        <f t="shared" si="1095"/>
        <v>48.839999999999996</v>
      </c>
      <c r="V4919" s="22">
        <f t="shared" si="1096"/>
        <v>14.8</v>
      </c>
      <c r="W4919" s="53">
        <v>27.844550000000002</v>
      </c>
      <c r="X4919" s="53">
        <v>-115.14399</v>
      </c>
      <c r="Y4919" s="22">
        <f t="shared" si="1097"/>
        <v>57.2</v>
      </c>
      <c r="Z4919" s="23">
        <v>14</v>
      </c>
      <c r="AA4919" s="21">
        <v>6</v>
      </c>
      <c r="AB4919" s="25" t="s">
        <v>44</v>
      </c>
      <c r="AC4919" s="21">
        <v>1</v>
      </c>
      <c r="AD4919">
        <v>16</v>
      </c>
      <c r="AE4919" s="61">
        <v>1</v>
      </c>
      <c r="AF4919">
        <v>14</v>
      </c>
      <c r="AG4919" s="25">
        <v>120</v>
      </c>
      <c r="AI4919" s="70">
        <f t="shared" si="1088"/>
        <v>12.500999999999999</v>
      </c>
      <c r="AJ4919" s="71" t="s">
        <v>369</v>
      </c>
      <c r="AK4919" s="72">
        <f t="shared" si="1089"/>
        <v>1.4471406331162124</v>
      </c>
      <c r="AL4919" s="73">
        <f t="shared" si="1090"/>
        <v>1.4471406331162124</v>
      </c>
    </row>
    <row r="4920" spans="1:16384" hidden="1">
      <c r="A4920" s="25" t="s">
        <v>434</v>
      </c>
      <c r="B4920" s="25" t="s">
        <v>40</v>
      </c>
      <c r="C4920" s="59">
        <v>40751</v>
      </c>
      <c r="D4920" s="60">
        <v>2011</v>
      </c>
      <c r="E4920" s="26">
        <v>0.42499999999999999</v>
      </c>
      <c r="F4920" s="26">
        <v>0.44930555555555557</v>
      </c>
      <c r="G4920" s="26">
        <f t="shared" si="1091"/>
        <v>2.430555555555558E-2</v>
      </c>
      <c r="H4920" s="21">
        <v>2</v>
      </c>
      <c r="I4920" s="27">
        <v>1</v>
      </c>
      <c r="J4920" s="27">
        <v>1</v>
      </c>
      <c r="K4920" s="27">
        <v>1</v>
      </c>
      <c r="L4920" s="25" t="s">
        <v>41</v>
      </c>
      <c r="M4920" s="25" t="s">
        <v>42</v>
      </c>
      <c r="N4920" s="25">
        <v>2</v>
      </c>
      <c r="O4920" s="28">
        <f t="shared" si="1092"/>
        <v>46.859999999999992</v>
      </c>
      <c r="P4920" s="28">
        <v>14.2</v>
      </c>
      <c r="Q4920" s="28">
        <f t="shared" si="1093"/>
        <v>50.82</v>
      </c>
      <c r="R4920" s="28">
        <v>15.4</v>
      </c>
      <c r="S4920" s="28">
        <f t="shared" si="1094"/>
        <v>50.82</v>
      </c>
      <c r="T4920" s="22">
        <v>15.4</v>
      </c>
      <c r="U4920" s="22">
        <f t="shared" si="1095"/>
        <v>48.839999999999996</v>
      </c>
      <c r="V4920" s="22">
        <f t="shared" si="1096"/>
        <v>14.8</v>
      </c>
      <c r="W4920" s="53">
        <v>27.844550000000002</v>
      </c>
      <c r="X4920" s="53">
        <v>-115.14399</v>
      </c>
      <c r="Y4920" s="22">
        <f t="shared" si="1097"/>
        <v>57.2</v>
      </c>
      <c r="Z4920" s="23">
        <v>14</v>
      </c>
      <c r="AA4920" s="21">
        <v>6</v>
      </c>
      <c r="AB4920" s="25" t="s">
        <v>44</v>
      </c>
      <c r="AC4920" s="21">
        <v>1</v>
      </c>
      <c r="AD4920">
        <v>16</v>
      </c>
      <c r="AE4920" s="61">
        <v>1</v>
      </c>
      <c r="AF4920">
        <v>21</v>
      </c>
      <c r="AG4920" s="25">
        <v>120</v>
      </c>
      <c r="AI4920" s="70">
        <f t="shared" si="1088"/>
        <v>12.500999999999999</v>
      </c>
      <c r="AJ4920" s="71" t="s">
        <v>369</v>
      </c>
      <c r="AK4920" s="72">
        <f t="shared" si="1089"/>
        <v>1.4471406331162124</v>
      </c>
      <c r="AL4920" s="73">
        <f t="shared" si="1090"/>
        <v>1.4471406331162124</v>
      </c>
    </row>
    <row r="4921" spans="1:16384" hidden="1">
      <c r="A4921" s="25" t="s">
        <v>434</v>
      </c>
      <c r="B4921" s="25" t="s">
        <v>40</v>
      </c>
      <c r="C4921" s="59">
        <v>40751</v>
      </c>
      <c r="D4921" s="60">
        <v>2011</v>
      </c>
      <c r="E4921" s="26">
        <v>0.42499999999999999</v>
      </c>
      <c r="F4921" s="26">
        <v>0.44930555555555557</v>
      </c>
      <c r="G4921" s="26">
        <f t="shared" si="1091"/>
        <v>2.430555555555558E-2</v>
      </c>
      <c r="H4921" s="21">
        <v>2</v>
      </c>
      <c r="I4921" s="27">
        <v>1</v>
      </c>
      <c r="J4921" s="27">
        <v>1</v>
      </c>
      <c r="K4921" s="27">
        <v>1</v>
      </c>
      <c r="L4921" s="25" t="s">
        <v>41</v>
      </c>
      <c r="M4921" s="25" t="s">
        <v>42</v>
      </c>
      <c r="N4921" s="25">
        <v>2</v>
      </c>
      <c r="O4921" s="28">
        <f t="shared" si="1092"/>
        <v>46.859999999999992</v>
      </c>
      <c r="P4921" s="28">
        <v>14.2</v>
      </c>
      <c r="Q4921" s="28">
        <f t="shared" si="1093"/>
        <v>50.82</v>
      </c>
      <c r="R4921" s="28">
        <v>15.4</v>
      </c>
      <c r="S4921" s="28">
        <f t="shared" si="1094"/>
        <v>50.82</v>
      </c>
      <c r="T4921" s="22">
        <v>15.4</v>
      </c>
      <c r="U4921" s="22">
        <f t="shared" si="1095"/>
        <v>48.839999999999996</v>
      </c>
      <c r="V4921" s="22">
        <f t="shared" si="1096"/>
        <v>14.8</v>
      </c>
      <c r="W4921" s="53">
        <v>27.844550000000002</v>
      </c>
      <c r="X4921" s="53">
        <v>-115.14399</v>
      </c>
      <c r="Y4921" s="22">
        <f t="shared" si="1097"/>
        <v>57.2</v>
      </c>
      <c r="Z4921" s="23">
        <v>14</v>
      </c>
      <c r="AA4921" s="21">
        <v>6</v>
      </c>
      <c r="AB4921" s="25" t="s">
        <v>44</v>
      </c>
      <c r="AC4921" s="21">
        <v>1</v>
      </c>
      <c r="AD4921">
        <v>15</v>
      </c>
      <c r="AE4921" s="61">
        <v>1</v>
      </c>
      <c r="AF4921">
        <v>28</v>
      </c>
      <c r="AG4921" s="25">
        <v>120</v>
      </c>
      <c r="AI4921" s="70">
        <f t="shared" si="1088"/>
        <v>11.792</v>
      </c>
      <c r="AJ4921" s="71" t="s">
        <v>369</v>
      </c>
      <c r="AK4921" s="72">
        <f t="shared" si="1089"/>
        <v>1.2734394051640829</v>
      </c>
      <c r="AL4921" s="73">
        <f t="shared" si="1090"/>
        <v>1.2734394051640829</v>
      </c>
    </row>
    <row r="4922" spans="1:16384" hidden="1">
      <c r="A4922" s="25" t="s">
        <v>439</v>
      </c>
      <c r="B4922" s="25" t="s">
        <v>40</v>
      </c>
      <c r="C4922" s="59">
        <v>40751</v>
      </c>
      <c r="D4922" s="60">
        <v>2011</v>
      </c>
      <c r="E4922" s="26">
        <v>0.48472222222222222</v>
      </c>
      <c r="F4922" s="26">
        <v>0.51111111111111118</v>
      </c>
      <c r="G4922" s="26">
        <f t="shared" si="1091"/>
        <v>2.6388888888888962E-2</v>
      </c>
      <c r="H4922" s="21">
        <v>2</v>
      </c>
      <c r="I4922" s="27">
        <v>2</v>
      </c>
      <c r="J4922" s="27">
        <v>2</v>
      </c>
      <c r="K4922" s="27">
        <v>2</v>
      </c>
      <c r="L4922" s="25" t="s">
        <v>41</v>
      </c>
      <c r="M4922" s="25" t="s">
        <v>42</v>
      </c>
      <c r="N4922" s="25">
        <v>2</v>
      </c>
      <c r="O4922" s="28">
        <f t="shared" si="1092"/>
        <v>16.829999999999998</v>
      </c>
      <c r="P4922" s="28">
        <v>5.0999999999999996</v>
      </c>
      <c r="Q4922" s="28">
        <f t="shared" si="1093"/>
        <v>27.059999999999995</v>
      </c>
      <c r="R4922" s="28">
        <v>8.1999999999999993</v>
      </c>
      <c r="S4922" s="28">
        <f t="shared" si="1094"/>
        <v>27.059999999999995</v>
      </c>
      <c r="T4922" s="22">
        <v>8.1999999999999993</v>
      </c>
      <c r="U4922" s="22">
        <f t="shared" si="1095"/>
        <v>21.944999999999997</v>
      </c>
      <c r="V4922" s="22">
        <f t="shared" si="1096"/>
        <v>6.6499999999999995</v>
      </c>
      <c r="W4922" s="53">
        <v>27.843789999999998</v>
      </c>
      <c r="X4922" s="53">
        <v>-115.14176</v>
      </c>
      <c r="Y4922" s="22">
        <f t="shared" si="1097"/>
        <v>59</v>
      </c>
      <c r="Z4922" s="23">
        <v>15</v>
      </c>
      <c r="AA4922" s="21">
        <v>9</v>
      </c>
      <c r="AB4922" s="25" t="s">
        <v>44</v>
      </c>
      <c r="AC4922" s="21">
        <v>1</v>
      </c>
      <c r="AD4922">
        <v>16</v>
      </c>
      <c r="AE4922" s="61">
        <v>1</v>
      </c>
      <c r="AF4922">
        <v>21</v>
      </c>
      <c r="AG4922" s="25">
        <v>300</v>
      </c>
      <c r="AI4922" s="70">
        <f t="shared" si="1088"/>
        <v>12.500999999999999</v>
      </c>
      <c r="AJ4922" s="71" t="s">
        <v>369</v>
      </c>
      <c r="AK4922" s="72">
        <f t="shared" si="1089"/>
        <v>1.4471406331162124</v>
      </c>
      <c r="AL4922" s="73">
        <f t="shared" si="1090"/>
        <v>1.4471406331162124</v>
      </c>
    </row>
    <row r="4923" spans="1:16384" hidden="1">
      <c r="A4923" s="25" t="s">
        <v>440</v>
      </c>
      <c r="B4923" s="25" t="s">
        <v>40</v>
      </c>
      <c r="C4923" s="59">
        <v>40751</v>
      </c>
      <c r="D4923" s="60">
        <v>2011</v>
      </c>
      <c r="E4923" s="26">
        <v>0.48472222222222222</v>
      </c>
      <c r="F4923" s="26">
        <v>0.51111111111111118</v>
      </c>
      <c r="G4923" s="26">
        <f t="shared" ref="G4923" si="1098">F4923-E4923</f>
        <v>2.6388888888888962E-2</v>
      </c>
      <c r="H4923" s="21">
        <v>2</v>
      </c>
      <c r="I4923" s="27">
        <v>2</v>
      </c>
      <c r="J4923" s="27">
        <v>2</v>
      </c>
      <c r="K4923" s="27">
        <v>2</v>
      </c>
      <c r="L4923" s="25" t="s">
        <v>41</v>
      </c>
      <c r="M4923" s="25" t="s">
        <v>42</v>
      </c>
      <c r="N4923" s="25">
        <v>2</v>
      </c>
      <c r="O4923" s="28">
        <f t="shared" ref="O4923" si="1099">P4923*3.3</f>
        <v>16.829999999999998</v>
      </c>
      <c r="P4923" s="28">
        <v>5.0999999999999996</v>
      </c>
      <c r="Q4923" s="28">
        <f t="shared" ref="Q4923" si="1100">R4923*3.3</f>
        <v>27.059999999999995</v>
      </c>
      <c r="R4923" s="28">
        <v>8.1999999999999993</v>
      </c>
      <c r="S4923" s="28">
        <f t="shared" ref="S4923" si="1101">T4923*3.3</f>
        <v>27.059999999999995</v>
      </c>
      <c r="T4923" s="22">
        <v>8.1999999999999993</v>
      </c>
      <c r="U4923" s="22">
        <f t="shared" ref="U4923" si="1102">V4923*3.3</f>
        <v>21.944999999999997</v>
      </c>
      <c r="V4923" s="22">
        <f t="shared" ref="V4923" si="1103">(R4923+P4923)/2</f>
        <v>6.6499999999999995</v>
      </c>
      <c r="W4923" s="53">
        <v>27.843789999999998</v>
      </c>
      <c r="X4923" s="53">
        <v>-115.14176</v>
      </c>
      <c r="Y4923" s="22">
        <f t="shared" ref="Y4923" si="1104">(Z4923*1.8)+32</f>
        <v>59</v>
      </c>
      <c r="Z4923" s="23">
        <v>15</v>
      </c>
      <c r="AA4923" s="21">
        <v>9</v>
      </c>
      <c r="AB4923" s="25" t="s">
        <v>46</v>
      </c>
      <c r="AC4923" s="21">
        <v>1</v>
      </c>
      <c r="AD4923">
        <v>21</v>
      </c>
      <c r="AE4923" s="61">
        <v>1</v>
      </c>
      <c r="AF4923">
        <v>6</v>
      </c>
      <c r="AG4923" s="25">
        <v>300</v>
      </c>
      <c r="AI4923" s="70">
        <f t="shared" ref="AI4923:AI4926" si="1105">(0.748*AD4923)+1.2345</f>
        <v>16.942499999999999</v>
      </c>
      <c r="AJ4923" s="74">
        <f t="shared" ref="AJ4923:AJ4926" si="1106">((POWER(AI4923*10,3.36))*2.24)/100000</f>
        <v>691.21379845369552</v>
      </c>
      <c r="AK4923" s="74">
        <f t="shared" ref="AK4923:AK4926" si="1107">(0.0026*AJ4923)-0.61</f>
        <v>1.1871558759796081</v>
      </c>
      <c r="AL4923" s="73">
        <f t="shared" ref="AL4923:AL4926" si="1108">IF(AK4923&gt;0,AK4923:AK4923,0)</f>
        <v>1.1871558759796081</v>
      </c>
    </row>
    <row r="4924" spans="1:16384" hidden="1">
      <c r="A4924" s="25" t="s">
        <v>440</v>
      </c>
      <c r="B4924" s="25" t="s">
        <v>40</v>
      </c>
      <c r="C4924" s="59">
        <v>40751</v>
      </c>
      <c r="D4924" s="60">
        <v>2011</v>
      </c>
      <c r="E4924" s="26">
        <v>0.48472222222222222</v>
      </c>
      <c r="F4924" s="26">
        <v>0.51111111111111118</v>
      </c>
      <c r="G4924" s="26">
        <f t="shared" ref="G4924:G4928" si="1109">F4924-E4924</f>
        <v>2.6388888888888962E-2</v>
      </c>
      <c r="H4924" s="21">
        <v>2</v>
      </c>
      <c r="I4924" s="27">
        <v>2</v>
      </c>
      <c r="J4924" s="27">
        <v>2</v>
      </c>
      <c r="K4924" s="27">
        <v>2</v>
      </c>
      <c r="L4924" s="25" t="s">
        <v>41</v>
      </c>
      <c r="M4924" s="25" t="s">
        <v>42</v>
      </c>
      <c r="N4924" s="25">
        <v>2</v>
      </c>
      <c r="O4924" s="28">
        <f t="shared" ref="O4924:O4928" si="1110">P4924*3.3</f>
        <v>16.829999999999998</v>
      </c>
      <c r="P4924" s="28">
        <v>5.0999999999999996</v>
      </c>
      <c r="Q4924" s="28">
        <f t="shared" ref="Q4924:Q4928" si="1111">R4924*3.3</f>
        <v>27.059999999999995</v>
      </c>
      <c r="R4924" s="28">
        <v>8.1999999999999993</v>
      </c>
      <c r="S4924" s="28">
        <f t="shared" ref="S4924:S4928" si="1112">T4924*3.3</f>
        <v>27.059999999999995</v>
      </c>
      <c r="T4924" s="22">
        <v>8.1999999999999993</v>
      </c>
      <c r="U4924" s="22">
        <f t="shared" ref="U4924:U4928" si="1113">V4924*3.3</f>
        <v>21.944999999999997</v>
      </c>
      <c r="V4924" s="22">
        <f t="shared" ref="V4924:V4928" si="1114">(R4924+P4924)/2</f>
        <v>6.6499999999999995</v>
      </c>
      <c r="W4924" s="53">
        <v>27.843789999999998</v>
      </c>
      <c r="X4924" s="53">
        <v>-115.14176</v>
      </c>
      <c r="Y4924" s="22">
        <f t="shared" ref="Y4924:Y4928" si="1115">(Z4924*1.8)+32</f>
        <v>59</v>
      </c>
      <c r="Z4924" s="23">
        <v>15</v>
      </c>
      <c r="AA4924" s="21">
        <v>9</v>
      </c>
      <c r="AB4924" s="25" t="s">
        <v>46</v>
      </c>
      <c r="AC4924" s="21">
        <v>2</v>
      </c>
      <c r="AD4924">
        <v>19</v>
      </c>
      <c r="AE4924" s="61">
        <v>1</v>
      </c>
      <c r="AF4924">
        <v>12</v>
      </c>
      <c r="AG4924" s="25">
        <v>300</v>
      </c>
      <c r="AI4924" s="70">
        <f t="shared" si="1105"/>
        <v>15.4465</v>
      </c>
      <c r="AJ4924" s="74">
        <f t="shared" si="1106"/>
        <v>506.66058069508574</v>
      </c>
      <c r="AK4924" s="74">
        <f t="shared" si="1107"/>
        <v>0.70731750980722297</v>
      </c>
      <c r="AL4924" s="73">
        <f t="shared" si="1108"/>
        <v>0.70731750980722297</v>
      </c>
    </row>
    <row r="4925" spans="1:16384" hidden="1">
      <c r="A4925" s="25" t="s">
        <v>440</v>
      </c>
      <c r="B4925" s="25" t="s">
        <v>40</v>
      </c>
      <c r="C4925" s="59">
        <v>40751</v>
      </c>
      <c r="D4925" s="60">
        <v>2011</v>
      </c>
      <c r="E4925" s="26">
        <v>0.48472222222222222</v>
      </c>
      <c r="F4925" s="26">
        <v>0.51111111111111118</v>
      </c>
      <c r="G4925" s="26">
        <f t="shared" si="1109"/>
        <v>2.6388888888888962E-2</v>
      </c>
      <c r="H4925" s="21">
        <v>2</v>
      </c>
      <c r="I4925" s="27">
        <v>2</v>
      </c>
      <c r="J4925" s="27">
        <v>2</v>
      </c>
      <c r="K4925" s="27">
        <v>2</v>
      </c>
      <c r="L4925" s="25" t="s">
        <v>41</v>
      </c>
      <c r="M4925" s="25" t="s">
        <v>42</v>
      </c>
      <c r="N4925" s="25">
        <v>2</v>
      </c>
      <c r="O4925" s="28">
        <f t="shared" si="1110"/>
        <v>16.829999999999998</v>
      </c>
      <c r="P4925" s="28">
        <v>5.0999999999999996</v>
      </c>
      <c r="Q4925" s="28">
        <f t="shared" si="1111"/>
        <v>27.059999999999995</v>
      </c>
      <c r="R4925" s="28">
        <v>8.1999999999999993</v>
      </c>
      <c r="S4925" s="28">
        <f t="shared" si="1112"/>
        <v>27.059999999999995</v>
      </c>
      <c r="T4925" s="22">
        <v>8.1999999999999993</v>
      </c>
      <c r="U4925" s="22">
        <f t="shared" si="1113"/>
        <v>21.944999999999997</v>
      </c>
      <c r="V4925" s="22">
        <f t="shared" si="1114"/>
        <v>6.6499999999999995</v>
      </c>
      <c r="W4925" s="53">
        <v>27.843789999999998</v>
      </c>
      <c r="X4925" s="53">
        <v>-115.14176</v>
      </c>
      <c r="Y4925" s="22">
        <f t="shared" si="1115"/>
        <v>59</v>
      </c>
      <c r="Z4925" s="23">
        <v>15</v>
      </c>
      <c r="AA4925" s="21">
        <v>9</v>
      </c>
      <c r="AB4925" s="25" t="s">
        <v>46</v>
      </c>
      <c r="AC4925" s="21">
        <v>3</v>
      </c>
      <c r="AD4925">
        <v>17</v>
      </c>
      <c r="AE4925" s="61">
        <v>1</v>
      </c>
      <c r="AF4925">
        <v>18</v>
      </c>
      <c r="AG4925" s="25">
        <v>300</v>
      </c>
      <c r="AI4925" s="70">
        <f t="shared" si="1105"/>
        <v>13.9505</v>
      </c>
      <c r="AJ4925" s="74">
        <f t="shared" si="1106"/>
        <v>359.80704047984557</v>
      </c>
      <c r="AK4925" s="74">
        <f t="shared" si="1107"/>
        <v>0.32549830524759849</v>
      </c>
      <c r="AL4925" s="73">
        <f t="shared" si="1108"/>
        <v>0.32549830524759849</v>
      </c>
    </row>
    <row r="4926" spans="1:16384" hidden="1">
      <c r="A4926" s="25" t="s">
        <v>440</v>
      </c>
      <c r="B4926" s="25" t="s">
        <v>40</v>
      </c>
      <c r="C4926" s="59">
        <v>40751</v>
      </c>
      <c r="D4926" s="60">
        <v>2011</v>
      </c>
      <c r="E4926" s="26">
        <v>0.48472222222222222</v>
      </c>
      <c r="F4926" s="26">
        <v>0.51111111111111118</v>
      </c>
      <c r="G4926" s="26">
        <f t="shared" si="1109"/>
        <v>2.6388888888888962E-2</v>
      </c>
      <c r="H4926" s="21">
        <v>2</v>
      </c>
      <c r="I4926" s="27">
        <v>2</v>
      </c>
      <c r="J4926" s="27">
        <v>2</v>
      </c>
      <c r="K4926" s="27">
        <v>2</v>
      </c>
      <c r="L4926" s="25" t="s">
        <v>41</v>
      </c>
      <c r="M4926" s="25" t="s">
        <v>42</v>
      </c>
      <c r="N4926" s="25">
        <v>2</v>
      </c>
      <c r="O4926" s="28">
        <f t="shared" si="1110"/>
        <v>16.829999999999998</v>
      </c>
      <c r="P4926" s="28">
        <v>5.0999999999999996</v>
      </c>
      <c r="Q4926" s="28">
        <f t="shared" si="1111"/>
        <v>27.059999999999995</v>
      </c>
      <c r="R4926" s="28">
        <v>8.1999999999999993</v>
      </c>
      <c r="S4926" s="28">
        <f t="shared" si="1112"/>
        <v>27.059999999999995</v>
      </c>
      <c r="T4926" s="22">
        <v>8.1999999999999993</v>
      </c>
      <c r="U4926" s="22">
        <f t="shared" si="1113"/>
        <v>21.944999999999997</v>
      </c>
      <c r="V4926" s="22">
        <f t="shared" si="1114"/>
        <v>6.6499999999999995</v>
      </c>
      <c r="W4926" s="53">
        <v>27.843789999999998</v>
      </c>
      <c r="X4926" s="53">
        <v>-115.14176</v>
      </c>
      <c r="Y4926" s="22">
        <f t="shared" si="1115"/>
        <v>59</v>
      </c>
      <c r="Z4926" s="23">
        <v>15</v>
      </c>
      <c r="AA4926" s="21">
        <v>9</v>
      </c>
      <c r="AB4926" s="25" t="s">
        <v>46</v>
      </c>
      <c r="AC4926" s="21">
        <v>3</v>
      </c>
      <c r="AD4926">
        <v>17</v>
      </c>
      <c r="AE4926" s="61">
        <v>1</v>
      </c>
      <c r="AF4926">
        <v>18</v>
      </c>
      <c r="AG4926" s="25">
        <v>300</v>
      </c>
      <c r="AI4926" s="70">
        <f t="shared" si="1105"/>
        <v>13.9505</v>
      </c>
      <c r="AJ4926" s="74">
        <f t="shared" si="1106"/>
        <v>359.80704047984557</v>
      </c>
      <c r="AK4926" s="74">
        <f t="shared" si="1107"/>
        <v>0.32549830524759849</v>
      </c>
      <c r="AL4926" s="73">
        <f t="shared" si="1108"/>
        <v>0.32549830524759849</v>
      </c>
    </row>
    <row r="4927" spans="1:16384" hidden="1">
      <c r="A4927" s="25" t="s">
        <v>440</v>
      </c>
      <c r="B4927" s="25" t="s">
        <v>40</v>
      </c>
      <c r="C4927" s="59">
        <v>40751</v>
      </c>
      <c r="D4927" s="60">
        <v>2011</v>
      </c>
      <c r="E4927" s="26">
        <v>0.48472222222222222</v>
      </c>
      <c r="F4927" s="26">
        <v>0.51111111111111118</v>
      </c>
      <c r="G4927" s="26">
        <f t="shared" si="1109"/>
        <v>2.6388888888888962E-2</v>
      </c>
      <c r="H4927" s="21">
        <v>2</v>
      </c>
      <c r="I4927" s="27">
        <v>2</v>
      </c>
      <c r="J4927" s="27">
        <v>2</v>
      </c>
      <c r="K4927" s="27">
        <v>2</v>
      </c>
      <c r="L4927" s="25" t="s">
        <v>41</v>
      </c>
      <c r="M4927" s="25" t="s">
        <v>42</v>
      </c>
      <c r="N4927" s="25">
        <v>2</v>
      </c>
      <c r="O4927" s="28">
        <f t="shared" si="1110"/>
        <v>16.829999999999998</v>
      </c>
      <c r="P4927" s="28">
        <v>5.0999999999999996</v>
      </c>
      <c r="Q4927" s="28">
        <f t="shared" si="1111"/>
        <v>27.059999999999995</v>
      </c>
      <c r="R4927" s="28">
        <v>8.1999999999999993</v>
      </c>
      <c r="S4927" s="28">
        <f t="shared" si="1112"/>
        <v>27.059999999999995</v>
      </c>
      <c r="T4927" s="22">
        <v>8.1999999999999993</v>
      </c>
      <c r="U4927" s="22">
        <f t="shared" si="1113"/>
        <v>21.944999999999997</v>
      </c>
      <c r="V4927" s="22">
        <f t="shared" si="1114"/>
        <v>6.6499999999999995</v>
      </c>
      <c r="W4927" s="53">
        <v>27.843789999999998</v>
      </c>
      <c r="X4927" s="53">
        <v>-115.14176</v>
      </c>
      <c r="Y4927" s="22">
        <f t="shared" si="1115"/>
        <v>59</v>
      </c>
      <c r="Z4927" s="23">
        <v>15</v>
      </c>
      <c r="AA4927" s="21">
        <v>9</v>
      </c>
      <c r="AB4927" s="25" t="s">
        <v>46</v>
      </c>
      <c r="AC4927" s="21">
        <v>3</v>
      </c>
      <c r="AD4927">
        <v>22</v>
      </c>
      <c r="AE4927" s="61">
        <v>1</v>
      </c>
      <c r="AF4927">
        <v>18</v>
      </c>
      <c r="AG4927" s="25">
        <v>300</v>
      </c>
      <c r="AI4927" s="70">
        <f t="shared" ref="AI4927:AI4929" si="1116">(0.748*AD4927)+1.2345</f>
        <v>17.6905</v>
      </c>
      <c r="AJ4927" s="74">
        <f t="shared" ref="AJ4927:AJ4929" si="1117">((POWER(AI4927*10,3.36))*2.24)/100000</f>
        <v>799.19872211710003</v>
      </c>
      <c r="AK4927" s="74">
        <f t="shared" ref="AK4927:AK4929" si="1118">(0.0026*AJ4927)-0.61</f>
        <v>1.4679166775044603</v>
      </c>
      <c r="AL4927" s="73">
        <f t="shared" ref="AL4927:AL4929" si="1119">IF(AK4927&gt;0,AK4927:AK4927,0)</f>
        <v>1.4679166775044603</v>
      </c>
    </row>
    <row r="4928" spans="1:16384" hidden="1">
      <c r="A4928" s="25" t="s">
        <v>440</v>
      </c>
      <c r="B4928" s="25" t="s">
        <v>40</v>
      </c>
      <c r="C4928" s="59">
        <v>40751</v>
      </c>
      <c r="D4928" s="60">
        <v>2011</v>
      </c>
      <c r="E4928" s="26">
        <v>0.48472222222222222</v>
      </c>
      <c r="F4928" s="26">
        <v>0.51111111111111118</v>
      </c>
      <c r="G4928" s="26">
        <f t="shared" si="1109"/>
        <v>2.6388888888888962E-2</v>
      </c>
      <c r="H4928" s="21">
        <v>2</v>
      </c>
      <c r="I4928" s="27">
        <v>2</v>
      </c>
      <c r="J4928" s="27">
        <v>2</v>
      </c>
      <c r="K4928" s="27">
        <v>2</v>
      </c>
      <c r="L4928" s="25" t="s">
        <v>41</v>
      </c>
      <c r="M4928" s="25" t="s">
        <v>42</v>
      </c>
      <c r="N4928" s="25">
        <v>2</v>
      </c>
      <c r="O4928" s="28">
        <f t="shared" si="1110"/>
        <v>16.829999999999998</v>
      </c>
      <c r="P4928" s="28">
        <v>5.0999999999999996</v>
      </c>
      <c r="Q4928" s="28">
        <f t="shared" si="1111"/>
        <v>27.059999999999995</v>
      </c>
      <c r="R4928" s="28">
        <v>8.1999999999999993</v>
      </c>
      <c r="S4928" s="28">
        <f t="shared" si="1112"/>
        <v>27.059999999999995</v>
      </c>
      <c r="T4928" s="22">
        <v>8.1999999999999993</v>
      </c>
      <c r="U4928" s="22">
        <f t="shared" si="1113"/>
        <v>21.944999999999997</v>
      </c>
      <c r="V4928" s="22">
        <f t="shared" si="1114"/>
        <v>6.6499999999999995</v>
      </c>
      <c r="W4928" s="53">
        <v>27.843789999999998</v>
      </c>
      <c r="X4928" s="53">
        <v>-115.14176</v>
      </c>
      <c r="Y4928" s="22">
        <f t="shared" si="1115"/>
        <v>59</v>
      </c>
      <c r="Z4928" s="23">
        <v>15</v>
      </c>
      <c r="AA4928" s="21">
        <v>9</v>
      </c>
      <c r="AB4928" s="25" t="s">
        <v>46</v>
      </c>
      <c r="AC4928" s="21">
        <v>4</v>
      </c>
      <c r="AD4928">
        <v>17</v>
      </c>
      <c r="AE4928" s="61">
        <v>1</v>
      </c>
      <c r="AF4928">
        <v>29</v>
      </c>
      <c r="AG4928" s="25">
        <v>300</v>
      </c>
      <c r="AI4928" s="70">
        <f t="shared" si="1116"/>
        <v>13.9505</v>
      </c>
      <c r="AJ4928" s="74">
        <f t="shared" si="1117"/>
        <v>359.80704047984557</v>
      </c>
      <c r="AK4928" s="74">
        <f t="shared" si="1118"/>
        <v>0.32549830524759849</v>
      </c>
      <c r="AL4928" s="73">
        <f t="shared" si="1119"/>
        <v>0.32549830524759849</v>
      </c>
    </row>
    <row r="4929" spans="1:16384" hidden="1">
      <c r="A4929" s="25" t="s">
        <v>435</v>
      </c>
      <c r="B4929" s="25" t="s">
        <v>178</v>
      </c>
      <c r="C4929" s="59">
        <v>40752</v>
      </c>
      <c r="D4929" s="60">
        <v>2011</v>
      </c>
      <c r="E4929" s="26">
        <v>0.40208333333333335</v>
      </c>
      <c r="F4929" s="26">
        <v>0.41944444444444445</v>
      </c>
      <c r="G4929" s="26">
        <f t="shared" si="1091"/>
        <v>1.7361111111111105E-2</v>
      </c>
      <c r="H4929" s="21">
        <v>2</v>
      </c>
      <c r="I4929" s="27">
        <v>1</v>
      </c>
      <c r="J4929" s="27">
        <v>2</v>
      </c>
      <c r="K4929" s="27">
        <v>2</v>
      </c>
      <c r="L4929" s="25" t="s">
        <v>41</v>
      </c>
      <c r="M4929" s="25" t="s">
        <v>42</v>
      </c>
      <c r="N4929" s="25">
        <v>2</v>
      </c>
      <c r="O4929" s="28">
        <f t="shared" si="1092"/>
        <v>52.14</v>
      </c>
      <c r="P4929" s="28">
        <v>15.8</v>
      </c>
      <c r="Q4929" s="28">
        <f t="shared" si="1093"/>
        <v>61.38</v>
      </c>
      <c r="R4929" s="28">
        <v>18.600000000000001</v>
      </c>
      <c r="S4929" s="28">
        <f t="shared" si="1094"/>
        <v>61.38</v>
      </c>
      <c r="T4929" s="22">
        <v>18.600000000000001</v>
      </c>
      <c r="U4929" s="22">
        <f t="shared" si="1095"/>
        <v>56.760000000000005</v>
      </c>
      <c r="V4929" s="22">
        <f t="shared" si="1096"/>
        <v>17.200000000000003</v>
      </c>
      <c r="W4929" s="53">
        <v>27.84957</v>
      </c>
      <c r="X4929" s="53">
        <v>-115.14288000000001</v>
      </c>
      <c r="Y4929" s="22">
        <f t="shared" si="1097"/>
        <v>57.2</v>
      </c>
      <c r="Z4929" s="23">
        <v>14</v>
      </c>
      <c r="AA4929" s="21">
        <v>10</v>
      </c>
      <c r="AB4929" s="25" t="s">
        <v>46</v>
      </c>
      <c r="AC4929" s="21">
        <v>0</v>
      </c>
      <c r="AD4929">
        <v>0</v>
      </c>
      <c r="AE4929" s="61">
        <v>0</v>
      </c>
      <c r="AG4929" s="25">
        <v>0</v>
      </c>
      <c r="AH4929" s="25"/>
      <c r="AI4929" s="70">
        <f t="shared" si="1116"/>
        <v>1.2344999999999999</v>
      </c>
      <c r="AJ4929" s="74">
        <f t="shared" si="1117"/>
        <v>0.10414971720920797</v>
      </c>
      <c r="AK4929" s="74">
        <f t="shared" si="1118"/>
        <v>-0.6097292107352561</v>
      </c>
      <c r="AL4929" s="73">
        <f t="shared" si="1119"/>
        <v>0</v>
      </c>
      <c r="AM4929" s="26"/>
      <c r="AN4929" s="26"/>
      <c r="AO4929" s="21"/>
      <c r="AP4929" s="27"/>
      <c r="AQ4929" s="27"/>
      <c r="AR4929" s="27"/>
      <c r="AS4929" s="25"/>
      <c r="AT4929" s="25"/>
      <c r="AU4929" s="25"/>
      <c r="AV4929" s="28"/>
      <c r="AW4929" s="28"/>
      <c r="AX4929" s="28"/>
      <c r="AY4929" s="28"/>
      <c r="AZ4929" s="28"/>
      <c r="BA4929" s="22"/>
      <c r="BB4929" s="22"/>
      <c r="BC4929" s="22"/>
      <c r="BD4929" s="53"/>
      <c r="BE4929" s="53"/>
      <c r="BF4929" s="22"/>
      <c r="BG4929" s="23"/>
      <c r="BH4929" s="21"/>
      <c r="BI4929" s="25"/>
      <c r="BJ4929" s="21"/>
      <c r="BL4929" s="61"/>
      <c r="BN4929" s="25"/>
      <c r="BO4929" s="25"/>
      <c r="BP4929" s="25"/>
      <c r="BQ4929" s="59"/>
      <c r="BR4929" s="60"/>
      <c r="BS4929" s="26"/>
      <c r="BT4929" s="26"/>
      <c r="BU4929" s="26"/>
      <c r="BV4929" s="21"/>
      <c r="BW4929" s="27"/>
      <c r="BX4929" s="27"/>
      <c r="BY4929" s="27"/>
      <c r="BZ4929" s="25"/>
      <c r="CA4929" s="25"/>
      <c r="CB4929" s="25"/>
      <c r="CC4929" s="28"/>
      <c r="CD4929" s="28"/>
      <c r="CE4929" s="28"/>
      <c r="CF4929" s="28"/>
      <c r="CG4929" s="28"/>
      <c r="CH4929" s="22"/>
      <c r="CI4929" s="22"/>
      <c r="CJ4929" s="22"/>
      <c r="CK4929" s="53"/>
      <c r="CL4929" s="53"/>
      <c r="CM4929" s="22"/>
      <c r="CN4929" s="23"/>
      <c r="CO4929" s="21"/>
      <c r="CP4929" s="25"/>
      <c r="CQ4929" s="21"/>
      <c r="CS4929" s="61"/>
      <c r="CU4929" s="25"/>
      <c r="CV4929" s="25"/>
      <c r="CW4929" s="25"/>
      <c r="CX4929" s="59"/>
      <c r="CY4929" s="60"/>
      <c r="CZ4929" s="26"/>
      <c r="DA4929" s="26"/>
      <c r="DB4929" s="26"/>
      <c r="DC4929" s="21"/>
      <c r="DD4929" s="27"/>
      <c r="DE4929" s="27"/>
      <c r="DF4929" s="27"/>
      <c r="DG4929" s="25"/>
      <c r="DH4929" s="25"/>
      <c r="DI4929" s="25"/>
      <c r="DJ4929" s="28"/>
      <c r="DK4929" s="28"/>
      <c r="DL4929" s="28"/>
      <c r="DM4929" s="28"/>
      <c r="DN4929" s="28"/>
      <c r="DO4929" s="22"/>
      <c r="DP4929" s="22"/>
      <c r="DQ4929" s="22"/>
      <c r="DR4929" s="53"/>
      <c r="DS4929" s="53"/>
      <c r="DT4929" s="22"/>
      <c r="DU4929" s="23"/>
      <c r="DV4929" s="21"/>
      <c r="DW4929" s="25"/>
      <c r="DX4929" s="21"/>
      <c r="DZ4929" s="61"/>
      <c r="EB4929" s="25"/>
      <c r="EC4929" s="25"/>
      <c r="ED4929" s="25"/>
      <c r="EE4929" s="59"/>
      <c r="EF4929" s="60"/>
      <c r="EG4929" s="26"/>
      <c r="EH4929" s="26"/>
      <c r="EI4929" s="26"/>
      <c r="EJ4929" s="21"/>
      <c r="EK4929" s="27"/>
      <c r="EL4929" s="27"/>
      <c r="EM4929" s="27"/>
      <c r="EN4929" s="25"/>
      <c r="EO4929" s="25"/>
      <c r="EP4929" s="25"/>
      <c r="EQ4929" s="28"/>
      <c r="ER4929" s="28"/>
      <c r="ES4929" s="28"/>
      <c r="ET4929" s="28"/>
      <c r="EU4929" s="28"/>
      <c r="EV4929" s="22"/>
      <c r="EW4929" s="22"/>
      <c r="EX4929" s="22"/>
      <c r="EY4929" s="53"/>
      <c r="EZ4929" s="53"/>
      <c r="FA4929" s="22"/>
      <c r="FB4929" s="23"/>
      <c r="FC4929" s="21"/>
      <c r="FD4929" s="25"/>
      <c r="FE4929" s="21"/>
      <c r="FG4929" s="61"/>
      <c r="FI4929" s="25"/>
      <c r="FJ4929" s="25"/>
      <c r="FK4929" s="25"/>
      <c r="FL4929" s="59"/>
      <c r="FM4929" s="60"/>
      <c r="FN4929" s="26"/>
      <c r="FO4929" s="26"/>
      <c r="FP4929" s="26"/>
      <c r="FQ4929" s="21"/>
      <c r="FR4929" s="27"/>
      <c r="FS4929" s="27"/>
      <c r="FT4929" s="27"/>
      <c r="FU4929" s="25"/>
      <c r="FV4929" s="25"/>
      <c r="FW4929" s="25"/>
      <c r="FX4929" s="28"/>
      <c r="FY4929" s="28"/>
      <c r="FZ4929" s="28"/>
      <c r="GA4929" s="28"/>
      <c r="GB4929" s="28"/>
      <c r="GC4929" s="22"/>
      <c r="GD4929" s="22"/>
      <c r="GE4929" s="22"/>
      <c r="GF4929" s="53"/>
      <c r="GG4929" s="53"/>
      <c r="GH4929" s="22"/>
      <c r="GI4929" s="23"/>
      <c r="GJ4929" s="21"/>
      <c r="GK4929" s="25"/>
      <c r="GL4929" s="21"/>
      <c r="GN4929" s="61"/>
      <c r="GP4929" s="25"/>
      <c r="GQ4929" s="25"/>
      <c r="GR4929" s="25"/>
      <c r="GS4929" s="59"/>
      <c r="GT4929" s="60"/>
      <c r="GU4929" s="26"/>
      <c r="GV4929" s="26"/>
      <c r="GW4929" s="26"/>
      <c r="GX4929" s="21"/>
      <c r="GY4929" s="27"/>
      <c r="GZ4929" s="27"/>
      <c r="HA4929" s="27"/>
      <c r="HB4929" s="25"/>
      <c r="HC4929" s="25"/>
      <c r="HD4929" s="25"/>
      <c r="HE4929" s="28"/>
      <c r="HF4929" s="28"/>
      <c r="HG4929" s="28"/>
      <c r="HH4929" s="28"/>
      <c r="HI4929" s="28"/>
      <c r="HJ4929" s="22"/>
      <c r="HK4929" s="22"/>
      <c r="HL4929" s="22"/>
      <c r="HM4929" s="53"/>
      <c r="HN4929" s="53"/>
      <c r="HO4929" s="22"/>
      <c r="HP4929" s="23"/>
      <c r="HQ4929" s="21"/>
      <c r="HR4929" s="25"/>
      <c r="HS4929" s="21"/>
      <c r="HU4929" s="61"/>
      <c r="HW4929" s="25"/>
      <c r="HX4929" s="25"/>
      <c r="HY4929" s="25"/>
      <c r="HZ4929" s="59"/>
      <c r="IA4929" s="60"/>
      <c r="IB4929" s="26"/>
      <c r="IC4929" s="26"/>
      <c r="ID4929" s="26"/>
      <c r="IE4929" s="21"/>
      <c r="IF4929" s="27"/>
      <c r="IG4929" s="27"/>
      <c r="IH4929" s="27"/>
      <c r="II4929" s="25"/>
      <c r="IJ4929" s="25"/>
      <c r="IK4929" s="25"/>
      <c r="IL4929" s="28"/>
      <c r="IM4929" s="28"/>
      <c r="IN4929" s="28"/>
      <c r="IO4929" s="28"/>
      <c r="IP4929" s="28"/>
      <c r="IQ4929" s="22"/>
      <c r="IR4929" s="22"/>
      <c r="IS4929" s="22"/>
      <c r="IT4929" s="53"/>
      <c r="IU4929" s="53"/>
      <c r="IV4929" s="22"/>
      <c r="IW4929" s="23"/>
      <c r="IX4929" s="21"/>
      <c r="IY4929" s="25"/>
      <c r="IZ4929" s="21"/>
      <c r="JB4929" s="61"/>
      <c r="JD4929" s="25"/>
      <c r="JE4929" s="25"/>
      <c r="JF4929" s="25"/>
      <c r="JG4929" s="59"/>
      <c r="JH4929" s="60"/>
      <c r="JI4929" s="26"/>
      <c r="JJ4929" s="26"/>
      <c r="JK4929" s="26"/>
      <c r="JL4929" s="21"/>
      <c r="JM4929" s="27"/>
      <c r="JN4929" s="27"/>
      <c r="JO4929" s="27"/>
      <c r="JP4929" s="25"/>
      <c r="JQ4929" s="25"/>
      <c r="JR4929" s="25"/>
      <c r="JS4929" s="28"/>
      <c r="JT4929" s="28"/>
      <c r="JU4929" s="28"/>
      <c r="JV4929" s="28"/>
      <c r="JW4929" s="28"/>
      <c r="JX4929" s="22"/>
      <c r="JY4929" s="22"/>
      <c r="JZ4929" s="22"/>
      <c r="KA4929" s="53"/>
      <c r="KB4929" s="53"/>
      <c r="KC4929" s="22"/>
      <c r="KD4929" s="23"/>
      <c r="KE4929" s="21"/>
      <c r="KF4929" s="25"/>
      <c r="KG4929" s="21"/>
      <c r="KI4929" s="61"/>
      <c r="KK4929" s="25"/>
      <c r="KL4929" s="25"/>
      <c r="KM4929" s="25"/>
      <c r="KN4929" s="59"/>
      <c r="KO4929" s="60"/>
      <c r="KP4929" s="26"/>
      <c r="KQ4929" s="26"/>
      <c r="KR4929" s="26"/>
      <c r="KS4929" s="21"/>
      <c r="KT4929" s="27"/>
      <c r="KU4929" s="27"/>
      <c r="KV4929" s="27"/>
      <c r="KW4929" s="25"/>
      <c r="KX4929" s="25"/>
      <c r="KY4929" s="25"/>
      <c r="KZ4929" s="28"/>
      <c r="LA4929" s="28"/>
      <c r="LB4929" s="28"/>
      <c r="LC4929" s="28"/>
      <c r="LD4929" s="28"/>
      <c r="LE4929" s="22"/>
      <c r="LF4929" s="22"/>
      <c r="LG4929" s="22"/>
      <c r="LH4929" s="53"/>
      <c r="LI4929" s="53"/>
      <c r="LJ4929" s="22"/>
      <c r="LK4929" s="23"/>
      <c r="LL4929" s="21"/>
      <c r="LM4929" s="25"/>
      <c r="LN4929" s="21"/>
      <c r="LP4929" s="61"/>
      <c r="LR4929" s="25"/>
      <c r="LS4929" s="25"/>
      <c r="LT4929" s="25"/>
      <c r="LU4929" s="59"/>
      <c r="LV4929" s="60"/>
      <c r="LW4929" s="26"/>
      <c r="LX4929" s="26"/>
      <c r="LY4929" s="26"/>
      <c r="LZ4929" s="21"/>
      <c r="MA4929" s="27"/>
      <c r="MB4929" s="27"/>
      <c r="MC4929" s="27"/>
      <c r="MD4929" s="25"/>
      <c r="ME4929" s="25"/>
      <c r="MF4929" s="25"/>
      <c r="MG4929" s="28"/>
      <c r="MH4929" s="28"/>
      <c r="MI4929" s="28"/>
      <c r="MJ4929" s="28"/>
      <c r="MK4929" s="28"/>
      <c r="ML4929" s="22"/>
      <c r="MM4929" s="22"/>
      <c r="MN4929" s="22"/>
      <c r="MO4929" s="53"/>
      <c r="MP4929" s="53"/>
      <c r="MQ4929" s="22"/>
      <c r="MR4929" s="23"/>
      <c r="MS4929" s="21"/>
      <c r="MT4929" s="25"/>
      <c r="MU4929" s="21"/>
      <c r="MW4929" s="61"/>
      <c r="MY4929" s="25"/>
      <c r="MZ4929" s="25"/>
      <c r="NA4929" s="25"/>
      <c r="NB4929" s="59"/>
      <c r="NC4929" s="60"/>
      <c r="ND4929" s="26"/>
      <c r="NE4929" s="26"/>
      <c r="NF4929" s="26"/>
      <c r="NG4929" s="21"/>
      <c r="NH4929" s="27"/>
      <c r="NI4929" s="27"/>
      <c r="NJ4929" s="27"/>
      <c r="NK4929" s="25"/>
      <c r="NL4929" s="25"/>
      <c r="NM4929" s="25"/>
      <c r="NN4929" s="28"/>
      <c r="NO4929" s="28"/>
      <c r="NP4929" s="28"/>
      <c r="NQ4929" s="28"/>
      <c r="NR4929" s="28"/>
      <c r="NS4929" s="22"/>
      <c r="NT4929" s="22"/>
      <c r="NU4929" s="22"/>
      <c r="NV4929" s="53"/>
      <c r="NW4929" s="53"/>
      <c r="NX4929" s="22"/>
      <c r="NY4929" s="23"/>
      <c r="NZ4929" s="21"/>
      <c r="OA4929" s="25"/>
      <c r="OB4929" s="21"/>
      <c r="OD4929" s="61"/>
      <c r="OF4929" s="25"/>
      <c r="OG4929" s="25"/>
      <c r="OH4929" s="25"/>
      <c r="OI4929" s="59"/>
      <c r="OJ4929" s="60"/>
      <c r="OK4929" s="26"/>
      <c r="OL4929" s="26"/>
      <c r="OM4929" s="26"/>
      <c r="ON4929" s="21"/>
      <c r="OO4929" s="27"/>
      <c r="OP4929" s="27"/>
      <c r="OQ4929" s="27"/>
      <c r="OR4929" s="25"/>
      <c r="OS4929" s="25"/>
      <c r="OT4929" s="25"/>
      <c r="OU4929" s="28"/>
      <c r="OV4929" s="28"/>
      <c r="OW4929" s="28"/>
      <c r="OX4929" s="28"/>
      <c r="OY4929" s="28"/>
      <c r="OZ4929" s="22"/>
      <c r="PA4929" s="22"/>
      <c r="PB4929" s="22"/>
      <c r="PC4929" s="53"/>
      <c r="PD4929" s="53"/>
      <c r="PE4929" s="22"/>
      <c r="PF4929" s="23"/>
      <c r="PG4929" s="21"/>
      <c r="PH4929" s="25"/>
      <c r="PI4929" s="21"/>
      <c r="PK4929" s="61"/>
      <c r="PM4929" s="25"/>
      <c r="PN4929" s="25"/>
      <c r="PO4929" s="25"/>
      <c r="PP4929" s="59"/>
      <c r="PQ4929" s="60"/>
      <c r="PR4929" s="26"/>
      <c r="PS4929" s="26"/>
      <c r="PT4929" s="26"/>
      <c r="PU4929" s="21"/>
      <c r="PV4929" s="27"/>
      <c r="PW4929" s="27"/>
      <c r="PX4929" s="27"/>
      <c r="PY4929" s="25"/>
      <c r="PZ4929" s="25"/>
      <c r="QA4929" s="25"/>
      <c r="QB4929" s="28"/>
      <c r="QC4929" s="28"/>
      <c r="QD4929" s="28"/>
      <c r="QE4929" s="28"/>
      <c r="QF4929" s="28"/>
      <c r="QG4929" s="22"/>
      <c r="QH4929" s="22"/>
      <c r="QI4929" s="22"/>
      <c r="QJ4929" s="53"/>
      <c r="QK4929" s="53"/>
      <c r="QL4929" s="22"/>
      <c r="QM4929" s="23"/>
      <c r="QN4929" s="21"/>
      <c r="QO4929" s="25"/>
      <c r="QP4929" s="21"/>
      <c r="QR4929" s="61"/>
      <c r="QT4929" s="25"/>
      <c r="QU4929" s="25"/>
      <c r="QV4929" s="25"/>
      <c r="QW4929" s="59"/>
      <c r="QX4929" s="60"/>
      <c r="QY4929" s="26"/>
      <c r="QZ4929" s="26"/>
      <c r="RA4929" s="26"/>
      <c r="RB4929" s="21"/>
      <c r="RC4929" s="27"/>
      <c r="RD4929" s="27"/>
      <c r="RE4929" s="27"/>
      <c r="RF4929" s="25"/>
      <c r="RG4929" s="25"/>
      <c r="RH4929" s="25"/>
      <c r="RI4929" s="28"/>
      <c r="RJ4929" s="28"/>
      <c r="RK4929" s="28"/>
      <c r="RL4929" s="28"/>
      <c r="RM4929" s="28"/>
      <c r="RN4929" s="22"/>
      <c r="RO4929" s="22"/>
      <c r="RP4929" s="22"/>
      <c r="RQ4929" s="53"/>
      <c r="RR4929" s="53"/>
      <c r="RS4929" s="22"/>
      <c r="RT4929" s="23"/>
      <c r="RU4929" s="21"/>
      <c r="RV4929" s="25"/>
      <c r="RW4929" s="21"/>
      <c r="RY4929" s="61"/>
      <c r="SA4929" s="25"/>
      <c r="SB4929" s="25"/>
      <c r="SC4929" s="25"/>
      <c r="SD4929" s="59"/>
      <c r="SE4929" s="60"/>
      <c r="SF4929" s="26"/>
      <c r="SG4929" s="26"/>
      <c r="SH4929" s="26"/>
      <c r="SI4929" s="21"/>
      <c r="SJ4929" s="27"/>
      <c r="SK4929" s="27"/>
      <c r="SL4929" s="27"/>
      <c r="SM4929" s="25"/>
      <c r="SN4929" s="25"/>
      <c r="SO4929" s="25"/>
      <c r="SP4929" s="28"/>
      <c r="SQ4929" s="28"/>
      <c r="SR4929" s="28"/>
      <c r="SS4929" s="28"/>
      <c r="ST4929" s="28"/>
      <c r="SU4929" s="22"/>
      <c r="SV4929" s="22"/>
      <c r="SW4929" s="22"/>
      <c r="SX4929" s="53"/>
      <c r="SY4929" s="53"/>
      <c r="SZ4929" s="22"/>
      <c r="TA4929" s="23"/>
      <c r="TB4929" s="21"/>
      <c r="TC4929" s="25"/>
      <c r="TD4929" s="21"/>
      <c r="TF4929" s="61"/>
      <c r="TH4929" s="25"/>
      <c r="TI4929" s="25"/>
      <c r="TJ4929" s="25"/>
      <c r="TK4929" s="59"/>
      <c r="TL4929" s="60"/>
      <c r="TM4929" s="26"/>
      <c r="TN4929" s="26"/>
      <c r="TO4929" s="26"/>
      <c r="TP4929" s="21"/>
      <c r="TQ4929" s="27"/>
      <c r="TR4929" s="27"/>
      <c r="TS4929" s="27"/>
      <c r="TT4929" s="25"/>
      <c r="TU4929" s="25"/>
      <c r="TV4929" s="25"/>
      <c r="TW4929" s="28"/>
      <c r="TX4929" s="28"/>
      <c r="TY4929" s="28"/>
      <c r="TZ4929" s="28"/>
      <c r="UA4929" s="28"/>
      <c r="UB4929" s="22"/>
      <c r="UC4929" s="22"/>
      <c r="UD4929" s="22"/>
      <c r="UE4929" s="53"/>
      <c r="UF4929" s="53"/>
      <c r="UG4929" s="22"/>
      <c r="UH4929" s="23"/>
      <c r="UI4929" s="21"/>
      <c r="UJ4929" s="25"/>
      <c r="UK4929" s="21"/>
      <c r="UM4929" s="61"/>
      <c r="UO4929" s="25"/>
      <c r="UP4929" s="25"/>
      <c r="UQ4929" s="25"/>
      <c r="UR4929" s="59"/>
      <c r="US4929" s="60"/>
      <c r="UT4929" s="26"/>
      <c r="UU4929" s="26"/>
      <c r="UV4929" s="26"/>
      <c r="UW4929" s="21"/>
      <c r="UX4929" s="27"/>
      <c r="UY4929" s="27"/>
      <c r="UZ4929" s="27"/>
      <c r="VA4929" s="25"/>
      <c r="VB4929" s="25"/>
      <c r="VC4929" s="25"/>
      <c r="VD4929" s="28"/>
      <c r="VE4929" s="28"/>
      <c r="VF4929" s="28"/>
      <c r="VG4929" s="28"/>
      <c r="VH4929" s="28"/>
      <c r="VI4929" s="22"/>
      <c r="VJ4929" s="22"/>
      <c r="VK4929" s="22"/>
      <c r="VL4929" s="53"/>
      <c r="VM4929" s="53"/>
      <c r="VN4929" s="22"/>
      <c r="VO4929" s="23"/>
      <c r="VP4929" s="21"/>
      <c r="VQ4929" s="25"/>
      <c r="VR4929" s="21"/>
      <c r="VT4929" s="61"/>
      <c r="VV4929" s="25"/>
      <c r="VW4929" s="25"/>
      <c r="VX4929" s="25"/>
      <c r="VY4929" s="59"/>
      <c r="VZ4929" s="60"/>
      <c r="WA4929" s="26"/>
      <c r="WB4929" s="26"/>
      <c r="WC4929" s="26"/>
      <c r="WD4929" s="21"/>
      <c r="WE4929" s="27"/>
      <c r="WF4929" s="27"/>
      <c r="WG4929" s="27"/>
      <c r="WH4929" s="25"/>
      <c r="WI4929" s="25"/>
      <c r="WJ4929" s="25"/>
      <c r="WK4929" s="28"/>
      <c r="WL4929" s="28"/>
      <c r="WM4929" s="28"/>
      <c r="WN4929" s="28"/>
      <c r="WO4929" s="28"/>
      <c r="WP4929" s="22"/>
      <c r="WQ4929" s="22"/>
      <c r="WR4929" s="22"/>
      <c r="WS4929" s="53"/>
      <c r="WT4929" s="53"/>
      <c r="WU4929" s="22"/>
      <c r="WV4929" s="23"/>
      <c r="WW4929" s="21"/>
      <c r="WX4929" s="25"/>
      <c r="WY4929" s="21"/>
      <c r="XA4929" s="61"/>
      <c r="XC4929" s="25"/>
      <c r="XD4929" s="25"/>
      <c r="XE4929" s="25"/>
      <c r="XF4929" s="59"/>
      <c r="XG4929" s="60"/>
      <c r="XH4929" s="26"/>
      <c r="XI4929" s="26"/>
      <c r="XJ4929" s="26"/>
      <c r="XK4929" s="21"/>
      <c r="XL4929" s="27"/>
      <c r="XM4929" s="27"/>
      <c r="XN4929" s="27"/>
      <c r="XO4929" s="25"/>
      <c r="XP4929" s="25"/>
      <c r="XQ4929" s="25"/>
      <c r="XR4929" s="28"/>
      <c r="XS4929" s="28"/>
      <c r="XT4929" s="28"/>
      <c r="XU4929" s="28"/>
      <c r="XV4929" s="28"/>
      <c r="XW4929" s="22"/>
      <c r="XX4929" s="22"/>
      <c r="XY4929" s="22"/>
      <c r="XZ4929" s="53"/>
      <c r="YA4929" s="53"/>
      <c r="YB4929" s="22"/>
      <c r="YC4929" s="23"/>
      <c r="YD4929" s="21"/>
      <c r="YE4929" s="25"/>
      <c r="YF4929" s="21"/>
      <c r="YH4929" s="61"/>
      <c r="YJ4929" s="25"/>
      <c r="YK4929" s="25"/>
      <c r="YL4929" s="25"/>
      <c r="YM4929" s="59"/>
      <c r="YN4929" s="60"/>
      <c r="YO4929" s="26"/>
      <c r="YP4929" s="26"/>
      <c r="YQ4929" s="26"/>
      <c r="YR4929" s="21"/>
      <c r="YS4929" s="27"/>
      <c r="YT4929" s="27"/>
      <c r="YU4929" s="27"/>
      <c r="YV4929" s="25"/>
      <c r="YW4929" s="25"/>
      <c r="YX4929" s="25"/>
      <c r="YY4929" s="28"/>
      <c r="YZ4929" s="28"/>
      <c r="ZA4929" s="28"/>
      <c r="ZB4929" s="28"/>
      <c r="ZC4929" s="28"/>
      <c r="ZD4929" s="22"/>
      <c r="ZE4929" s="22"/>
      <c r="ZF4929" s="22"/>
      <c r="ZG4929" s="53"/>
      <c r="ZH4929" s="53"/>
      <c r="ZI4929" s="22"/>
      <c r="ZJ4929" s="23"/>
      <c r="ZK4929" s="21"/>
      <c r="ZL4929" s="25"/>
      <c r="ZM4929" s="21"/>
      <c r="ZO4929" s="61"/>
      <c r="ZQ4929" s="25"/>
      <c r="ZR4929" s="25"/>
      <c r="ZS4929" s="25"/>
      <c r="ZT4929" s="59"/>
      <c r="ZU4929" s="60"/>
      <c r="ZV4929" s="26"/>
      <c r="ZW4929" s="26"/>
      <c r="ZX4929" s="26"/>
      <c r="ZY4929" s="21"/>
      <c r="ZZ4929" s="27"/>
      <c r="AAA4929" s="27"/>
      <c r="AAB4929" s="27"/>
      <c r="AAC4929" s="25"/>
      <c r="AAD4929" s="25"/>
      <c r="AAE4929" s="25"/>
      <c r="AAF4929" s="28"/>
      <c r="AAG4929" s="28"/>
      <c r="AAH4929" s="28"/>
      <c r="AAI4929" s="28"/>
      <c r="AAJ4929" s="28"/>
      <c r="AAK4929" s="22"/>
      <c r="AAL4929" s="22"/>
      <c r="AAM4929" s="22"/>
      <c r="AAN4929" s="53"/>
      <c r="AAO4929" s="53"/>
      <c r="AAP4929" s="22"/>
      <c r="AAQ4929" s="23"/>
      <c r="AAR4929" s="21"/>
      <c r="AAS4929" s="25"/>
      <c r="AAT4929" s="21"/>
      <c r="AAV4929" s="61"/>
      <c r="AAX4929" s="25"/>
      <c r="AAY4929" s="25"/>
      <c r="AAZ4929" s="25"/>
      <c r="ABA4929" s="59"/>
      <c r="ABB4929" s="60"/>
      <c r="ABC4929" s="26"/>
      <c r="ABD4929" s="26"/>
      <c r="ABE4929" s="26"/>
      <c r="ABF4929" s="21"/>
      <c r="ABG4929" s="27"/>
      <c r="ABH4929" s="27"/>
      <c r="ABI4929" s="27"/>
      <c r="ABJ4929" s="25"/>
      <c r="ABK4929" s="25"/>
      <c r="ABL4929" s="25"/>
      <c r="ABM4929" s="28"/>
      <c r="ABN4929" s="28"/>
      <c r="ABO4929" s="28"/>
      <c r="ABP4929" s="28"/>
      <c r="ABQ4929" s="28"/>
      <c r="ABR4929" s="22"/>
      <c r="ABS4929" s="22"/>
      <c r="ABT4929" s="22"/>
      <c r="ABU4929" s="53"/>
      <c r="ABV4929" s="53"/>
      <c r="ABW4929" s="22"/>
      <c r="ABX4929" s="23"/>
      <c r="ABY4929" s="21"/>
      <c r="ABZ4929" s="25"/>
      <c r="ACA4929" s="21"/>
      <c r="ACC4929" s="61"/>
      <c r="ACE4929" s="25"/>
      <c r="ACF4929" s="25"/>
      <c r="ACG4929" s="25"/>
      <c r="ACH4929" s="59"/>
      <c r="ACI4929" s="60"/>
      <c r="ACJ4929" s="26"/>
      <c r="ACK4929" s="26"/>
      <c r="ACL4929" s="26"/>
      <c r="ACM4929" s="21"/>
      <c r="ACN4929" s="27"/>
      <c r="ACO4929" s="27"/>
      <c r="ACP4929" s="27"/>
      <c r="ACQ4929" s="25"/>
      <c r="ACR4929" s="25"/>
      <c r="ACS4929" s="25"/>
      <c r="ACT4929" s="28"/>
      <c r="ACU4929" s="28"/>
      <c r="ACV4929" s="28"/>
      <c r="ACW4929" s="28"/>
      <c r="ACX4929" s="28"/>
      <c r="ACY4929" s="22"/>
      <c r="ACZ4929" s="22"/>
      <c r="ADA4929" s="22"/>
      <c r="ADB4929" s="53"/>
      <c r="ADC4929" s="53"/>
      <c r="ADD4929" s="22"/>
      <c r="ADE4929" s="23"/>
      <c r="ADF4929" s="21"/>
      <c r="ADG4929" s="25"/>
      <c r="ADH4929" s="21"/>
      <c r="ADJ4929" s="61"/>
      <c r="ADL4929" s="25"/>
      <c r="ADM4929" s="25"/>
      <c r="ADN4929" s="25"/>
      <c r="ADO4929" s="59"/>
      <c r="ADP4929" s="60"/>
      <c r="ADQ4929" s="26"/>
      <c r="ADR4929" s="26"/>
      <c r="ADS4929" s="26"/>
      <c r="ADT4929" s="21"/>
      <c r="ADU4929" s="27"/>
      <c r="ADV4929" s="27"/>
      <c r="ADW4929" s="27"/>
      <c r="ADX4929" s="25"/>
      <c r="ADY4929" s="25"/>
      <c r="ADZ4929" s="25"/>
      <c r="AEA4929" s="28"/>
      <c r="AEB4929" s="28"/>
      <c r="AEC4929" s="28"/>
      <c r="AED4929" s="28"/>
      <c r="AEE4929" s="28"/>
      <c r="AEF4929" s="22"/>
      <c r="AEG4929" s="22"/>
      <c r="AEH4929" s="22"/>
      <c r="AEI4929" s="53"/>
      <c r="AEJ4929" s="53"/>
      <c r="AEK4929" s="22"/>
      <c r="AEL4929" s="23"/>
      <c r="AEM4929" s="21"/>
      <c r="AEN4929" s="25"/>
      <c r="AEO4929" s="21"/>
      <c r="AEQ4929" s="61"/>
      <c r="AES4929" s="25"/>
      <c r="AET4929" s="25"/>
      <c r="AEU4929" s="25"/>
      <c r="AEV4929" s="59"/>
      <c r="AEW4929" s="60"/>
      <c r="AEX4929" s="26"/>
      <c r="AEY4929" s="26"/>
      <c r="AEZ4929" s="26"/>
      <c r="AFA4929" s="21"/>
      <c r="AFB4929" s="27"/>
      <c r="AFC4929" s="27"/>
      <c r="AFD4929" s="27"/>
      <c r="AFE4929" s="25"/>
      <c r="AFF4929" s="25"/>
      <c r="AFG4929" s="25"/>
      <c r="AFH4929" s="28"/>
      <c r="AFI4929" s="28"/>
      <c r="AFJ4929" s="28"/>
      <c r="AFK4929" s="28"/>
      <c r="AFL4929" s="28"/>
      <c r="AFM4929" s="22"/>
      <c r="AFN4929" s="22"/>
      <c r="AFO4929" s="22"/>
      <c r="AFP4929" s="53"/>
      <c r="AFQ4929" s="53"/>
      <c r="AFR4929" s="22"/>
      <c r="AFS4929" s="23"/>
      <c r="AFT4929" s="21"/>
      <c r="AFU4929" s="25"/>
      <c r="AFV4929" s="21"/>
      <c r="AFX4929" s="61"/>
      <c r="AFZ4929" s="25"/>
      <c r="AGA4929" s="25"/>
      <c r="AGB4929" s="25"/>
      <c r="AGC4929" s="59"/>
      <c r="AGD4929" s="60"/>
      <c r="AGE4929" s="26"/>
      <c r="AGF4929" s="26"/>
      <c r="AGG4929" s="26"/>
      <c r="AGH4929" s="21"/>
      <c r="AGI4929" s="27"/>
      <c r="AGJ4929" s="27"/>
      <c r="AGK4929" s="27"/>
      <c r="AGL4929" s="25"/>
      <c r="AGM4929" s="25"/>
      <c r="AGN4929" s="25"/>
      <c r="AGO4929" s="28"/>
      <c r="AGP4929" s="28"/>
      <c r="AGQ4929" s="28"/>
      <c r="AGR4929" s="28"/>
      <c r="AGS4929" s="28"/>
      <c r="AGT4929" s="22"/>
      <c r="AGU4929" s="22"/>
      <c r="AGV4929" s="22"/>
      <c r="AGW4929" s="53"/>
      <c r="AGX4929" s="53"/>
      <c r="AGY4929" s="22"/>
      <c r="AGZ4929" s="23"/>
      <c r="AHA4929" s="21"/>
      <c r="AHB4929" s="25"/>
      <c r="AHC4929" s="21"/>
      <c r="AHE4929" s="61"/>
      <c r="AHG4929" s="25"/>
      <c r="AHH4929" s="25"/>
      <c r="AHI4929" s="25"/>
      <c r="AHJ4929" s="59"/>
      <c r="AHK4929" s="60"/>
      <c r="AHL4929" s="26"/>
      <c r="AHM4929" s="26"/>
      <c r="AHN4929" s="26"/>
      <c r="AHO4929" s="21"/>
      <c r="AHP4929" s="27"/>
      <c r="AHQ4929" s="27"/>
      <c r="AHR4929" s="27"/>
      <c r="AHS4929" s="25"/>
      <c r="AHT4929" s="25"/>
      <c r="AHU4929" s="25"/>
      <c r="AHV4929" s="28"/>
      <c r="AHW4929" s="28"/>
      <c r="AHX4929" s="28"/>
      <c r="AHY4929" s="28"/>
      <c r="AHZ4929" s="28"/>
      <c r="AIA4929" s="22"/>
      <c r="AIB4929" s="22"/>
      <c r="AIC4929" s="22"/>
      <c r="AID4929" s="53"/>
      <c r="AIE4929" s="53"/>
      <c r="AIF4929" s="22"/>
      <c r="AIG4929" s="23"/>
      <c r="AIH4929" s="21"/>
      <c r="AII4929" s="25"/>
      <c r="AIJ4929" s="21"/>
      <c r="AIL4929" s="61"/>
      <c r="AIN4929" s="25"/>
      <c r="AIO4929" s="25"/>
      <c r="AIP4929" s="25"/>
      <c r="AIQ4929" s="59"/>
      <c r="AIR4929" s="60"/>
      <c r="AIS4929" s="26"/>
      <c r="AIT4929" s="26"/>
      <c r="AIU4929" s="26"/>
      <c r="AIV4929" s="21"/>
      <c r="AIW4929" s="27"/>
      <c r="AIX4929" s="27"/>
      <c r="AIY4929" s="27"/>
      <c r="AIZ4929" s="25"/>
      <c r="AJA4929" s="25"/>
      <c r="AJB4929" s="25"/>
      <c r="AJC4929" s="28"/>
      <c r="AJD4929" s="28"/>
      <c r="AJE4929" s="28"/>
      <c r="AJF4929" s="28"/>
      <c r="AJG4929" s="28"/>
      <c r="AJH4929" s="22"/>
      <c r="AJI4929" s="22"/>
      <c r="AJJ4929" s="22"/>
      <c r="AJK4929" s="53"/>
      <c r="AJL4929" s="53"/>
      <c r="AJM4929" s="22"/>
      <c r="AJN4929" s="23"/>
      <c r="AJO4929" s="21"/>
      <c r="AJP4929" s="25"/>
      <c r="AJQ4929" s="21"/>
      <c r="AJS4929" s="61"/>
      <c r="AJU4929" s="25"/>
      <c r="AJV4929" s="25"/>
      <c r="AJW4929" s="25"/>
      <c r="AJX4929" s="59"/>
      <c r="AJY4929" s="60"/>
      <c r="AJZ4929" s="26"/>
      <c r="AKA4929" s="26"/>
      <c r="AKB4929" s="26"/>
      <c r="AKC4929" s="21"/>
      <c r="AKD4929" s="27"/>
      <c r="AKE4929" s="27"/>
      <c r="AKF4929" s="27"/>
      <c r="AKG4929" s="25"/>
      <c r="AKH4929" s="25"/>
      <c r="AKI4929" s="25"/>
      <c r="AKJ4929" s="28"/>
      <c r="AKK4929" s="28"/>
      <c r="AKL4929" s="28"/>
      <c r="AKM4929" s="28"/>
      <c r="AKN4929" s="28"/>
      <c r="AKO4929" s="22"/>
      <c r="AKP4929" s="22"/>
      <c r="AKQ4929" s="22"/>
      <c r="AKR4929" s="53"/>
      <c r="AKS4929" s="53"/>
      <c r="AKT4929" s="22"/>
      <c r="AKU4929" s="23"/>
      <c r="AKV4929" s="21"/>
      <c r="AKW4929" s="25"/>
      <c r="AKX4929" s="21"/>
      <c r="AKZ4929" s="61"/>
      <c r="ALB4929" s="25"/>
      <c r="ALC4929" s="25"/>
      <c r="ALD4929" s="25"/>
      <c r="ALE4929" s="59"/>
      <c r="ALF4929" s="60"/>
      <c r="ALG4929" s="26"/>
      <c r="ALH4929" s="26"/>
      <c r="ALI4929" s="26"/>
      <c r="ALJ4929" s="21"/>
      <c r="ALK4929" s="27"/>
      <c r="ALL4929" s="27"/>
      <c r="ALM4929" s="27"/>
      <c r="ALN4929" s="25"/>
      <c r="ALO4929" s="25"/>
      <c r="ALP4929" s="25"/>
      <c r="ALQ4929" s="28"/>
      <c r="ALR4929" s="28"/>
      <c r="ALS4929" s="28"/>
      <c r="ALT4929" s="28"/>
      <c r="ALU4929" s="28"/>
      <c r="ALV4929" s="22"/>
      <c r="ALW4929" s="22"/>
      <c r="ALX4929" s="22"/>
      <c r="ALY4929" s="53"/>
      <c r="ALZ4929" s="53"/>
      <c r="AMA4929" s="22"/>
      <c r="AMB4929" s="23"/>
      <c r="AMC4929" s="21"/>
      <c r="AMD4929" s="25"/>
      <c r="AME4929" s="21"/>
      <c r="AMG4929" s="61"/>
      <c r="AMI4929" s="25"/>
      <c r="AMJ4929" s="25"/>
      <c r="AMK4929" s="25"/>
      <c r="AML4929" s="59"/>
      <c r="AMM4929" s="60"/>
      <c r="AMN4929" s="26"/>
      <c r="AMO4929" s="26"/>
      <c r="AMP4929" s="26"/>
      <c r="AMQ4929" s="21"/>
      <c r="AMR4929" s="27"/>
      <c r="AMS4929" s="27"/>
      <c r="AMT4929" s="27"/>
      <c r="AMU4929" s="25"/>
      <c r="AMV4929" s="25"/>
      <c r="AMW4929" s="25"/>
      <c r="AMX4929" s="28"/>
      <c r="AMY4929" s="28"/>
      <c r="AMZ4929" s="28"/>
      <c r="ANA4929" s="28"/>
      <c r="ANB4929" s="28"/>
      <c r="ANC4929" s="22"/>
      <c r="AND4929" s="22"/>
      <c r="ANE4929" s="22"/>
      <c r="ANF4929" s="53"/>
      <c r="ANG4929" s="53"/>
      <c r="ANH4929" s="22"/>
      <c r="ANI4929" s="23"/>
      <c r="ANJ4929" s="21"/>
      <c r="ANK4929" s="25"/>
      <c r="ANL4929" s="21"/>
      <c r="ANN4929" s="61"/>
      <c r="ANP4929" s="25"/>
      <c r="ANQ4929" s="25"/>
      <c r="ANR4929" s="25"/>
      <c r="ANS4929" s="59"/>
      <c r="ANT4929" s="60"/>
      <c r="ANU4929" s="26"/>
      <c r="ANV4929" s="26"/>
      <c r="ANW4929" s="26"/>
      <c r="ANX4929" s="21"/>
      <c r="ANY4929" s="27"/>
      <c r="ANZ4929" s="27"/>
      <c r="AOA4929" s="27"/>
      <c r="AOB4929" s="25"/>
      <c r="AOC4929" s="25"/>
      <c r="AOD4929" s="25"/>
      <c r="AOE4929" s="28"/>
      <c r="AOF4929" s="28"/>
      <c r="AOG4929" s="28"/>
      <c r="AOH4929" s="28"/>
      <c r="AOI4929" s="28"/>
      <c r="AOJ4929" s="22"/>
      <c r="AOK4929" s="22"/>
      <c r="AOL4929" s="22"/>
      <c r="AOM4929" s="53"/>
      <c r="AON4929" s="53"/>
      <c r="AOO4929" s="22"/>
      <c r="AOP4929" s="23"/>
      <c r="AOQ4929" s="21"/>
      <c r="AOR4929" s="25"/>
      <c r="AOS4929" s="21"/>
      <c r="AOU4929" s="61"/>
      <c r="AOW4929" s="25"/>
      <c r="AOX4929" s="25"/>
      <c r="AOY4929" s="25"/>
      <c r="AOZ4929" s="59"/>
      <c r="APA4929" s="60"/>
      <c r="APB4929" s="26"/>
      <c r="APC4929" s="26"/>
      <c r="APD4929" s="26"/>
      <c r="APE4929" s="21"/>
      <c r="APF4929" s="27"/>
      <c r="APG4929" s="27"/>
      <c r="APH4929" s="27"/>
      <c r="API4929" s="25"/>
      <c r="APJ4929" s="25"/>
      <c r="APK4929" s="25"/>
      <c r="APL4929" s="28"/>
      <c r="APM4929" s="28"/>
      <c r="APN4929" s="28"/>
      <c r="APO4929" s="28"/>
      <c r="APP4929" s="28"/>
      <c r="APQ4929" s="22"/>
      <c r="APR4929" s="22"/>
      <c r="APS4929" s="22"/>
      <c r="APT4929" s="53"/>
      <c r="APU4929" s="53"/>
      <c r="APV4929" s="22"/>
      <c r="APW4929" s="23"/>
      <c r="APX4929" s="21"/>
      <c r="APY4929" s="25"/>
      <c r="APZ4929" s="21"/>
      <c r="AQB4929" s="61"/>
      <c r="AQD4929" s="25"/>
      <c r="AQE4929" s="25"/>
      <c r="AQF4929" s="25"/>
      <c r="AQG4929" s="59"/>
      <c r="AQH4929" s="60"/>
      <c r="AQI4929" s="26"/>
      <c r="AQJ4929" s="26"/>
      <c r="AQK4929" s="26"/>
      <c r="AQL4929" s="21"/>
      <c r="AQM4929" s="27"/>
      <c r="AQN4929" s="27"/>
      <c r="AQO4929" s="27"/>
      <c r="AQP4929" s="25"/>
      <c r="AQQ4929" s="25"/>
      <c r="AQR4929" s="25"/>
      <c r="AQS4929" s="28"/>
      <c r="AQT4929" s="28"/>
      <c r="AQU4929" s="28"/>
      <c r="AQV4929" s="28"/>
      <c r="AQW4929" s="28"/>
      <c r="AQX4929" s="22"/>
      <c r="AQY4929" s="22"/>
      <c r="AQZ4929" s="22"/>
      <c r="ARA4929" s="53"/>
      <c r="ARB4929" s="53"/>
      <c r="ARC4929" s="22"/>
      <c r="ARD4929" s="23"/>
      <c r="ARE4929" s="21"/>
      <c r="ARF4929" s="25"/>
      <c r="ARG4929" s="21"/>
      <c r="ARI4929" s="61"/>
      <c r="ARK4929" s="25"/>
      <c r="ARL4929" s="25"/>
      <c r="ARM4929" s="25"/>
      <c r="ARN4929" s="59"/>
      <c r="ARO4929" s="60"/>
      <c r="ARP4929" s="26"/>
      <c r="ARQ4929" s="26"/>
      <c r="ARR4929" s="26"/>
      <c r="ARS4929" s="21"/>
      <c r="ART4929" s="27"/>
      <c r="ARU4929" s="27"/>
      <c r="ARV4929" s="27"/>
      <c r="ARW4929" s="25"/>
      <c r="ARX4929" s="25"/>
      <c r="ARY4929" s="25"/>
      <c r="ARZ4929" s="28"/>
      <c r="ASA4929" s="28"/>
      <c r="ASB4929" s="28"/>
      <c r="ASC4929" s="28"/>
      <c r="ASD4929" s="28"/>
      <c r="ASE4929" s="22"/>
      <c r="ASF4929" s="22"/>
      <c r="ASG4929" s="22"/>
      <c r="ASH4929" s="53"/>
      <c r="ASI4929" s="53"/>
      <c r="ASJ4929" s="22"/>
      <c r="ASK4929" s="23"/>
      <c r="ASL4929" s="21"/>
      <c r="ASM4929" s="25"/>
      <c r="ASN4929" s="21"/>
      <c r="ASP4929" s="61"/>
      <c r="ASR4929" s="25"/>
      <c r="ASS4929" s="25"/>
      <c r="AST4929" s="25"/>
      <c r="ASU4929" s="59"/>
      <c r="ASV4929" s="60"/>
      <c r="ASW4929" s="26"/>
      <c r="ASX4929" s="26"/>
      <c r="ASY4929" s="26"/>
      <c r="ASZ4929" s="21"/>
      <c r="ATA4929" s="27"/>
      <c r="ATB4929" s="27"/>
      <c r="ATC4929" s="27"/>
      <c r="ATD4929" s="25"/>
      <c r="ATE4929" s="25"/>
      <c r="ATF4929" s="25"/>
      <c r="ATG4929" s="28"/>
      <c r="ATH4929" s="28"/>
      <c r="ATI4929" s="28"/>
      <c r="ATJ4929" s="28"/>
      <c r="ATK4929" s="28"/>
      <c r="ATL4929" s="22"/>
      <c r="ATM4929" s="22"/>
      <c r="ATN4929" s="22"/>
      <c r="ATO4929" s="53"/>
      <c r="ATP4929" s="53"/>
      <c r="ATQ4929" s="22"/>
      <c r="ATR4929" s="23"/>
      <c r="ATS4929" s="21"/>
      <c r="ATT4929" s="25"/>
      <c r="ATU4929" s="21"/>
      <c r="ATW4929" s="61"/>
      <c r="ATY4929" s="25"/>
      <c r="ATZ4929" s="25"/>
      <c r="AUA4929" s="25"/>
      <c r="AUB4929" s="59"/>
      <c r="AUC4929" s="60"/>
      <c r="AUD4929" s="26"/>
      <c r="AUE4929" s="26"/>
      <c r="AUF4929" s="26"/>
      <c r="AUG4929" s="21"/>
      <c r="AUH4929" s="27"/>
      <c r="AUI4929" s="27"/>
      <c r="AUJ4929" s="27"/>
      <c r="AUK4929" s="25"/>
      <c r="AUL4929" s="25"/>
      <c r="AUM4929" s="25"/>
      <c r="AUN4929" s="28"/>
      <c r="AUO4929" s="28"/>
      <c r="AUP4929" s="28"/>
      <c r="AUQ4929" s="28"/>
      <c r="AUR4929" s="28"/>
      <c r="AUS4929" s="22"/>
      <c r="AUT4929" s="22"/>
      <c r="AUU4929" s="22"/>
      <c r="AUV4929" s="53"/>
      <c r="AUW4929" s="53"/>
      <c r="AUX4929" s="22"/>
      <c r="AUY4929" s="23"/>
      <c r="AUZ4929" s="21"/>
      <c r="AVA4929" s="25"/>
      <c r="AVB4929" s="21"/>
      <c r="AVD4929" s="61"/>
      <c r="AVF4929" s="25"/>
      <c r="AVG4929" s="25"/>
      <c r="AVH4929" s="25"/>
      <c r="AVI4929" s="59"/>
      <c r="AVJ4929" s="60"/>
      <c r="AVK4929" s="26"/>
      <c r="AVL4929" s="26"/>
      <c r="AVM4929" s="26"/>
      <c r="AVN4929" s="21"/>
      <c r="AVO4929" s="27"/>
      <c r="AVP4929" s="27"/>
      <c r="AVQ4929" s="27"/>
      <c r="AVR4929" s="25"/>
      <c r="AVS4929" s="25"/>
      <c r="AVT4929" s="25"/>
      <c r="AVU4929" s="28"/>
      <c r="AVV4929" s="28"/>
      <c r="AVW4929" s="28"/>
      <c r="AVX4929" s="28"/>
      <c r="AVY4929" s="28"/>
      <c r="AVZ4929" s="22"/>
      <c r="AWA4929" s="22"/>
      <c r="AWB4929" s="22"/>
      <c r="AWC4929" s="53"/>
      <c r="AWD4929" s="53"/>
      <c r="AWE4929" s="22"/>
      <c r="AWF4929" s="23"/>
      <c r="AWG4929" s="21"/>
      <c r="AWH4929" s="25"/>
      <c r="AWI4929" s="21"/>
      <c r="AWK4929" s="61"/>
      <c r="AWM4929" s="25"/>
      <c r="AWN4929" s="25"/>
      <c r="AWO4929" s="25"/>
      <c r="AWP4929" s="59"/>
      <c r="AWQ4929" s="60"/>
      <c r="AWR4929" s="26"/>
      <c r="AWS4929" s="26"/>
      <c r="AWT4929" s="26"/>
      <c r="AWU4929" s="21"/>
      <c r="AWV4929" s="27"/>
      <c r="AWW4929" s="27"/>
      <c r="AWX4929" s="27"/>
      <c r="AWY4929" s="25"/>
      <c r="AWZ4929" s="25"/>
      <c r="AXA4929" s="25"/>
      <c r="AXB4929" s="28"/>
      <c r="AXC4929" s="28"/>
      <c r="AXD4929" s="28"/>
      <c r="AXE4929" s="28"/>
      <c r="AXF4929" s="28"/>
      <c r="AXG4929" s="22"/>
      <c r="AXH4929" s="22"/>
      <c r="AXI4929" s="22"/>
      <c r="AXJ4929" s="53"/>
      <c r="AXK4929" s="53"/>
      <c r="AXL4929" s="22"/>
      <c r="AXM4929" s="23"/>
      <c r="AXN4929" s="21"/>
      <c r="AXO4929" s="25"/>
      <c r="AXP4929" s="21"/>
      <c r="AXR4929" s="61"/>
      <c r="AXT4929" s="25"/>
      <c r="AXU4929" s="25"/>
      <c r="AXV4929" s="25"/>
      <c r="AXW4929" s="59"/>
      <c r="AXX4929" s="60"/>
      <c r="AXY4929" s="26"/>
      <c r="AXZ4929" s="26"/>
      <c r="AYA4929" s="26"/>
      <c r="AYB4929" s="21"/>
      <c r="AYC4929" s="27"/>
      <c r="AYD4929" s="27"/>
      <c r="AYE4929" s="27"/>
      <c r="AYF4929" s="25"/>
      <c r="AYG4929" s="25"/>
      <c r="AYH4929" s="25"/>
      <c r="AYI4929" s="28"/>
      <c r="AYJ4929" s="28"/>
      <c r="AYK4929" s="28"/>
      <c r="AYL4929" s="28"/>
      <c r="AYM4929" s="28"/>
      <c r="AYN4929" s="22"/>
      <c r="AYO4929" s="22"/>
      <c r="AYP4929" s="22"/>
      <c r="AYQ4929" s="53"/>
      <c r="AYR4929" s="53"/>
      <c r="AYS4929" s="22"/>
      <c r="AYT4929" s="23"/>
      <c r="AYU4929" s="21"/>
      <c r="AYV4929" s="25"/>
      <c r="AYW4929" s="21"/>
      <c r="AYY4929" s="61"/>
      <c r="AZA4929" s="25"/>
      <c r="AZB4929" s="25"/>
      <c r="AZC4929" s="25"/>
      <c r="AZD4929" s="59"/>
      <c r="AZE4929" s="60"/>
      <c r="AZF4929" s="26"/>
      <c r="AZG4929" s="26"/>
      <c r="AZH4929" s="26"/>
      <c r="AZI4929" s="21"/>
      <c r="AZJ4929" s="27"/>
      <c r="AZK4929" s="27"/>
      <c r="AZL4929" s="27"/>
      <c r="AZM4929" s="25"/>
      <c r="AZN4929" s="25"/>
      <c r="AZO4929" s="25"/>
      <c r="AZP4929" s="28"/>
      <c r="AZQ4929" s="28"/>
      <c r="AZR4929" s="28"/>
      <c r="AZS4929" s="28"/>
      <c r="AZT4929" s="28"/>
      <c r="AZU4929" s="22"/>
      <c r="AZV4929" s="22"/>
      <c r="AZW4929" s="22"/>
      <c r="AZX4929" s="53"/>
      <c r="AZY4929" s="53"/>
      <c r="AZZ4929" s="22"/>
      <c r="BAA4929" s="23"/>
      <c r="BAB4929" s="21"/>
      <c r="BAC4929" s="25"/>
      <c r="BAD4929" s="21"/>
      <c r="BAF4929" s="61"/>
      <c r="BAH4929" s="25"/>
      <c r="BAI4929" s="25"/>
      <c r="BAJ4929" s="25"/>
      <c r="BAK4929" s="59"/>
      <c r="BAL4929" s="60"/>
      <c r="BAM4929" s="26"/>
      <c r="BAN4929" s="26"/>
      <c r="BAO4929" s="26"/>
      <c r="BAP4929" s="21"/>
      <c r="BAQ4929" s="27"/>
      <c r="BAR4929" s="27"/>
      <c r="BAS4929" s="27"/>
      <c r="BAT4929" s="25"/>
      <c r="BAU4929" s="25"/>
      <c r="BAV4929" s="25"/>
      <c r="BAW4929" s="28"/>
      <c r="BAX4929" s="28"/>
      <c r="BAY4929" s="28"/>
      <c r="BAZ4929" s="28"/>
      <c r="BBA4929" s="28"/>
      <c r="BBB4929" s="22"/>
      <c r="BBC4929" s="22"/>
      <c r="BBD4929" s="22"/>
      <c r="BBE4929" s="53"/>
      <c r="BBF4929" s="53"/>
      <c r="BBG4929" s="22"/>
      <c r="BBH4929" s="23"/>
      <c r="BBI4929" s="21"/>
      <c r="BBJ4929" s="25"/>
      <c r="BBK4929" s="21"/>
      <c r="BBM4929" s="61"/>
      <c r="BBO4929" s="25"/>
      <c r="BBP4929" s="25"/>
      <c r="BBQ4929" s="25"/>
      <c r="BBR4929" s="59"/>
      <c r="BBS4929" s="60"/>
      <c r="BBT4929" s="26"/>
      <c r="BBU4929" s="26"/>
      <c r="BBV4929" s="26"/>
      <c r="BBW4929" s="21"/>
      <c r="BBX4929" s="27"/>
      <c r="BBY4929" s="27"/>
      <c r="BBZ4929" s="27"/>
      <c r="BCA4929" s="25"/>
      <c r="BCB4929" s="25"/>
      <c r="BCC4929" s="25"/>
      <c r="BCD4929" s="28"/>
      <c r="BCE4929" s="28"/>
      <c r="BCF4929" s="28"/>
      <c r="BCG4929" s="28"/>
      <c r="BCH4929" s="28"/>
      <c r="BCI4929" s="22"/>
      <c r="BCJ4929" s="22"/>
      <c r="BCK4929" s="22"/>
      <c r="BCL4929" s="53"/>
      <c r="BCM4929" s="53"/>
      <c r="BCN4929" s="22"/>
      <c r="BCO4929" s="23"/>
      <c r="BCP4929" s="21"/>
      <c r="BCQ4929" s="25"/>
      <c r="BCR4929" s="21"/>
      <c r="BCT4929" s="61"/>
      <c r="BCV4929" s="25"/>
      <c r="BCW4929" s="25"/>
      <c r="BCX4929" s="25"/>
      <c r="BCY4929" s="59"/>
      <c r="BCZ4929" s="60"/>
      <c r="BDA4929" s="26"/>
      <c r="BDB4929" s="26"/>
      <c r="BDC4929" s="26"/>
      <c r="BDD4929" s="21"/>
      <c r="BDE4929" s="27"/>
      <c r="BDF4929" s="27"/>
      <c r="BDG4929" s="27"/>
      <c r="BDH4929" s="25"/>
      <c r="BDI4929" s="25"/>
      <c r="BDJ4929" s="25"/>
      <c r="BDK4929" s="28"/>
      <c r="BDL4929" s="28"/>
      <c r="BDM4929" s="28"/>
      <c r="BDN4929" s="28"/>
      <c r="BDO4929" s="28"/>
      <c r="BDP4929" s="22"/>
      <c r="BDQ4929" s="22"/>
      <c r="BDR4929" s="22"/>
      <c r="BDS4929" s="53"/>
      <c r="BDT4929" s="53"/>
      <c r="BDU4929" s="22"/>
      <c r="BDV4929" s="23"/>
      <c r="BDW4929" s="21"/>
      <c r="BDX4929" s="25"/>
      <c r="BDY4929" s="21"/>
      <c r="BEA4929" s="61"/>
      <c r="BEC4929" s="25"/>
      <c r="BED4929" s="25"/>
      <c r="BEE4929" s="25"/>
      <c r="BEF4929" s="59"/>
      <c r="BEG4929" s="60"/>
      <c r="BEH4929" s="26"/>
      <c r="BEI4929" s="26"/>
      <c r="BEJ4929" s="26"/>
      <c r="BEK4929" s="21"/>
      <c r="BEL4929" s="27"/>
      <c r="BEM4929" s="27"/>
      <c r="BEN4929" s="27"/>
      <c r="BEO4929" s="25"/>
      <c r="BEP4929" s="25"/>
      <c r="BEQ4929" s="25"/>
      <c r="BER4929" s="28"/>
      <c r="BES4929" s="28"/>
      <c r="BET4929" s="28"/>
      <c r="BEU4929" s="28"/>
      <c r="BEV4929" s="28"/>
      <c r="BEW4929" s="22"/>
      <c r="BEX4929" s="22"/>
      <c r="BEY4929" s="22"/>
      <c r="BEZ4929" s="53"/>
      <c r="BFA4929" s="53"/>
      <c r="BFB4929" s="22"/>
      <c r="BFC4929" s="23"/>
      <c r="BFD4929" s="21"/>
      <c r="BFE4929" s="25"/>
      <c r="BFF4929" s="21"/>
      <c r="BFH4929" s="61"/>
      <c r="BFJ4929" s="25"/>
      <c r="BFK4929" s="25"/>
      <c r="BFL4929" s="25"/>
      <c r="BFM4929" s="59"/>
      <c r="BFN4929" s="60"/>
      <c r="BFO4929" s="26"/>
      <c r="BFP4929" s="26"/>
      <c r="BFQ4929" s="26"/>
      <c r="BFR4929" s="21"/>
      <c r="BFS4929" s="27"/>
      <c r="BFT4929" s="27"/>
      <c r="BFU4929" s="27"/>
      <c r="BFV4929" s="25"/>
      <c r="BFW4929" s="25"/>
      <c r="BFX4929" s="25"/>
      <c r="BFY4929" s="28"/>
      <c r="BFZ4929" s="28"/>
      <c r="BGA4929" s="28"/>
      <c r="BGB4929" s="28"/>
      <c r="BGC4929" s="28"/>
      <c r="BGD4929" s="22"/>
      <c r="BGE4929" s="22"/>
      <c r="BGF4929" s="22"/>
      <c r="BGG4929" s="53"/>
      <c r="BGH4929" s="53"/>
      <c r="BGI4929" s="22"/>
      <c r="BGJ4929" s="23"/>
      <c r="BGK4929" s="21"/>
      <c r="BGL4929" s="25"/>
      <c r="BGM4929" s="21"/>
      <c r="BGO4929" s="61"/>
      <c r="BGQ4929" s="25"/>
      <c r="BGR4929" s="25"/>
      <c r="BGS4929" s="25"/>
      <c r="BGT4929" s="59"/>
      <c r="BGU4929" s="60"/>
      <c r="BGV4929" s="26"/>
      <c r="BGW4929" s="26"/>
      <c r="BGX4929" s="26"/>
      <c r="BGY4929" s="21"/>
      <c r="BGZ4929" s="27"/>
      <c r="BHA4929" s="27"/>
      <c r="BHB4929" s="27"/>
      <c r="BHC4929" s="25"/>
      <c r="BHD4929" s="25"/>
      <c r="BHE4929" s="25"/>
      <c r="BHF4929" s="28"/>
      <c r="BHG4929" s="28"/>
      <c r="BHH4929" s="28"/>
      <c r="BHI4929" s="28"/>
      <c r="BHJ4929" s="28"/>
      <c r="BHK4929" s="22"/>
      <c r="BHL4929" s="22"/>
      <c r="BHM4929" s="22"/>
      <c r="BHN4929" s="53"/>
      <c r="BHO4929" s="53"/>
      <c r="BHP4929" s="22"/>
      <c r="BHQ4929" s="23"/>
      <c r="BHR4929" s="21"/>
      <c r="BHS4929" s="25"/>
      <c r="BHT4929" s="21"/>
      <c r="BHV4929" s="61"/>
      <c r="BHX4929" s="25"/>
      <c r="BHY4929" s="25"/>
      <c r="BHZ4929" s="25"/>
      <c r="BIA4929" s="59"/>
      <c r="BIB4929" s="60"/>
      <c r="BIC4929" s="26"/>
      <c r="BID4929" s="26"/>
      <c r="BIE4929" s="26"/>
      <c r="BIF4929" s="21"/>
      <c r="BIG4929" s="27"/>
      <c r="BIH4929" s="27"/>
      <c r="BII4929" s="27"/>
      <c r="BIJ4929" s="25"/>
      <c r="BIK4929" s="25"/>
      <c r="BIL4929" s="25"/>
      <c r="BIM4929" s="28"/>
      <c r="BIN4929" s="28"/>
      <c r="BIO4929" s="28"/>
      <c r="BIP4929" s="28"/>
      <c r="BIQ4929" s="28"/>
      <c r="BIR4929" s="22"/>
      <c r="BIS4929" s="22"/>
      <c r="BIT4929" s="22"/>
      <c r="BIU4929" s="53"/>
      <c r="BIV4929" s="53"/>
      <c r="BIW4929" s="22"/>
      <c r="BIX4929" s="23"/>
      <c r="BIY4929" s="21"/>
      <c r="BIZ4929" s="25"/>
      <c r="BJA4929" s="21"/>
      <c r="BJC4929" s="61"/>
      <c r="BJE4929" s="25"/>
      <c r="BJF4929" s="25"/>
      <c r="BJG4929" s="25"/>
      <c r="BJH4929" s="59"/>
      <c r="BJI4929" s="60"/>
      <c r="BJJ4929" s="26"/>
      <c r="BJK4929" s="26"/>
      <c r="BJL4929" s="26"/>
      <c r="BJM4929" s="21"/>
      <c r="BJN4929" s="27"/>
      <c r="BJO4929" s="27"/>
      <c r="BJP4929" s="27"/>
      <c r="BJQ4929" s="25"/>
      <c r="BJR4929" s="25"/>
      <c r="BJS4929" s="25"/>
      <c r="BJT4929" s="28"/>
      <c r="BJU4929" s="28"/>
      <c r="BJV4929" s="28"/>
      <c r="BJW4929" s="28"/>
      <c r="BJX4929" s="28"/>
      <c r="BJY4929" s="22"/>
      <c r="BJZ4929" s="22"/>
      <c r="BKA4929" s="22"/>
      <c r="BKB4929" s="53"/>
      <c r="BKC4929" s="53"/>
      <c r="BKD4929" s="22"/>
      <c r="BKE4929" s="23"/>
      <c r="BKF4929" s="21"/>
      <c r="BKG4929" s="25"/>
      <c r="BKH4929" s="21"/>
      <c r="BKJ4929" s="61"/>
      <c r="BKL4929" s="25"/>
      <c r="BKM4929" s="25"/>
      <c r="BKN4929" s="25"/>
      <c r="BKO4929" s="59"/>
      <c r="BKP4929" s="60"/>
      <c r="BKQ4929" s="26"/>
      <c r="BKR4929" s="26"/>
      <c r="BKS4929" s="26"/>
      <c r="BKT4929" s="21"/>
      <c r="BKU4929" s="27"/>
      <c r="BKV4929" s="27"/>
      <c r="BKW4929" s="27"/>
      <c r="BKX4929" s="25"/>
      <c r="BKY4929" s="25"/>
      <c r="BKZ4929" s="25"/>
      <c r="BLA4929" s="28"/>
      <c r="BLB4929" s="28"/>
      <c r="BLC4929" s="28"/>
      <c r="BLD4929" s="28"/>
      <c r="BLE4929" s="28"/>
      <c r="BLF4929" s="22"/>
      <c r="BLG4929" s="22"/>
      <c r="BLH4929" s="22"/>
      <c r="BLI4929" s="53"/>
      <c r="BLJ4929" s="53"/>
      <c r="BLK4929" s="22"/>
      <c r="BLL4929" s="23"/>
      <c r="BLM4929" s="21"/>
      <c r="BLN4929" s="25"/>
      <c r="BLO4929" s="21"/>
      <c r="BLQ4929" s="61"/>
      <c r="BLS4929" s="25"/>
      <c r="BLT4929" s="25"/>
      <c r="BLU4929" s="25"/>
      <c r="BLV4929" s="59"/>
      <c r="BLW4929" s="60"/>
      <c r="BLX4929" s="26"/>
      <c r="BLY4929" s="26"/>
      <c r="BLZ4929" s="26"/>
      <c r="BMA4929" s="21"/>
      <c r="BMB4929" s="27"/>
      <c r="BMC4929" s="27"/>
      <c r="BMD4929" s="27"/>
      <c r="BME4929" s="25"/>
      <c r="BMF4929" s="25"/>
      <c r="BMG4929" s="25"/>
      <c r="BMH4929" s="28"/>
      <c r="BMI4929" s="28"/>
      <c r="BMJ4929" s="28"/>
      <c r="BMK4929" s="28"/>
      <c r="BML4929" s="28"/>
      <c r="BMM4929" s="22"/>
      <c r="BMN4929" s="22"/>
      <c r="BMO4929" s="22"/>
      <c r="BMP4929" s="53"/>
      <c r="BMQ4929" s="53"/>
      <c r="BMR4929" s="22"/>
      <c r="BMS4929" s="23"/>
      <c r="BMT4929" s="21"/>
      <c r="BMU4929" s="25"/>
      <c r="BMV4929" s="21"/>
      <c r="BMX4929" s="61"/>
      <c r="BMZ4929" s="25"/>
      <c r="BNA4929" s="25"/>
      <c r="BNB4929" s="25"/>
      <c r="BNC4929" s="59"/>
      <c r="BND4929" s="60"/>
      <c r="BNE4929" s="26"/>
      <c r="BNF4929" s="26"/>
      <c r="BNG4929" s="26"/>
      <c r="BNH4929" s="21"/>
      <c r="BNI4929" s="27"/>
      <c r="BNJ4929" s="27"/>
      <c r="BNK4929" s="27"/>
      <c r="BNL4929" s="25"/>
      <c r="BNM4929" s="25"/>
      <c r="BNN4929" s="25"/>
      <c r="BNO4929" s="28"/>
      <c r="BNP4929" s="28"/>
      <c r="BNQ4929" s="28"/>
      <c r="BNR4929" s="28"/>
      <c r="BNS4929" s="28"/>
      <c r="BNT4929" s="22"/>
      <c r="BNU4929" s="22"/>
      <c r="BNV4929" s="22"/>
      <c r="BNW4929" s="53"/>
      <c r="BNX4929" s="53"/>
      <c r="BNY4929" s="22"/>
      <c r="BNZ4929" s="23"/>
      <c r="BOA4929" s="21"/>
      <c r="BOB4929" s="25"/>
      <c r="BOC4929" s="21"/>
      <c r="BOE4929" s="61"/>
      <c r="BOG4929" s="25"/>
      <c r="BOH4929" s="25"/>
      <c r="BOI4929" s="25"/>
      <c r="BOJ4929" s="59"/>
      <c r="BOK4929" s="60"/>
      <c r="BOL4929" s="26"/>
      <c r="BOM4929" s="26"/>
      <c r="BON4929" s="26"/>
      <c r="BOO4929" s="21"/>
      <c r="BOP4929" s="27"/>
      <c r="BOQ4929" s="27"/>
      <c r="BOR4929" s="27"/>
      <c r="BOS4929" s="25"/>
      <c r="BOT4929" s="25"/>
      <c r="BOU4929" s="25"/>
      <c r="BOV4929" s="28"/>
      <c r="BOW4929" s="28"/>
      <c r="BOX4929" s="28"/>
      <c r="BOY4929" s="28"/>
      <c r="BOZ4929" s="28"/>
      <c r="BPA4929" s="22"/>
      <c r="BPB4929" s="22"/>
      <c r="BPC4929" s="22"/>
      <c r="BPD4929" s="53"/>
      <c r="BPE4929" s="53"/>
      <c r="BPF4929" s="22"/>
      <c r="BPG4929" s="23"/>
      <c r="BPH4929" s="21"/>
      <c r="BPI4929" s="25"/>
      <c r="BPJ4929" s="21"/>
      <c r="BPL4929" s="61"/>
      <c r="BPN4929" s="25"/>
      <c r="BPO4929" s="25"/>
      <c r="BPP4929" s="25"/>
      <c r="BPQ4929" s="59"/>
      <c r="BPR4929" s="60"/>
      <c r="BPS4929" s="26"/>
      <c r="BPT4929" s="26"/>
      <c r="BPU4929" s="26"/>
      <c r="BPV4929" s="21"/>
      <c r="BPW4929" s="27"/>
      <c r="BPX4929" s="27"/>
      <c r="BPY4929" s="27"/>
      <c r="BPZ4929" s="25"/>
      <c r="BQA4929" s="25"/>
      <c r="BQB4929" s="25"/>
      <c r="BQC4929" s="28"/>
      <c r="BQD4929" s="28"/>
      <c r="BQE4929" s="28"/>
      <c r="BQF4929" s="28"/>
      <c r="BQG4929" s="28"/>
      <c r="BQH4929" s="22"/>
      <c r="BQI4929" s="22"/>
      <c r="BQJ4929" s="22"/>
      <c r="BQK4929" s="53"/>
      <c r="BQL4929" s="53"/>
      <c r="BQM4929" s="22"/>
      <c r="BQN4929" s="23"/>
      <c r="BQO4929" s="21"/>
      <c r="BQP4929" s="25"/>
      <c r="BQQ4929" s="21"/>
      <c r="BQS4929" s="61"/>
      <c r="BQU4929" s="25"/>
      <c r="BQV4929" s="25"/>
      <c r="BQW4929" s="25"/>
      <c r="BQX4929" s="59"/>
      <c r="BQY4929" s="60"/>
      <c r="BQZ4929" s="26"/>
      <c r="BRA4929" s="26"/>
      <c r="BRB4929" s="26"/>
      <c r="BRC4929" s="21"/>
      <c r="BRD4929" s="27"/>
      <c r="BRE4929" s="27"/>
      <c r="BRF4929" s="27"/>
      <c r="BRG4929" s="25"/>
      <c r="BRH4929" s="25"/>
      <c r="BRI4929" s="25"/>
      <c r="BRJ4929" s="28"/>
      <c r="BRK4929" s="28"/>
      <c r="BRL4929" s="28"/>
      <c r="BRM4929" s="28"/>
      <c r="BRN4929" s="28"/>
      <c r="BRO4929" s="22"/>
      <c r="BRP4929" s="22"/>
      <c r="BRQ4929" s="22"/>
      <c r="BRR4929" s="53"/>
      <c r="BRS4929" s="53"/>
      <c r="BRT4929" s="22"/>
      <c r="BRU4929" s="23"/>
      <c r="BRV4929" s="21"/>
      <c r="BRW4929" s="25"/>
      <c r="BRX4929" s="21"/>
      <c r="BRZ4929" s="61"/>
      <c r="BSB4929" s="25"/>
      <c r="BSC4929" s="25"/>
      <c r="BSD4929" s="25"/>
      <c r="BSE4929" s="59"/>
      <c r="BSF4929" s="60"/>
      <c r="BSG4929" s="26"/>
      <c r="BSH4929" s="26"/>
      <c r="BSI4929" s="26"/>
      <c r="BSJ4929" s="21"/>
      <c r="BSK4929" s="27"/>
      <c r="BSL4929" s="27"/>
      <c r="BSM4929" s="27"/>
      <c r="BSN4929" s="25"/>
      <c r="BSO4929" s="25"/>
      <c r="BSP4929" s="25"/>
      <c r="BSQ4929" s="28"/>
      <c r="BSR4929" s="28"/>
      <c r="BSS4929" s="28"/>
      <c r="BST4929" s="28"/>
      <c r="BSU4929" s="28"/>
      <c r="BSV4929" s="22"/>
      <c r="BSW4929" s="22"/>
      <c r="BSX4929" s="22"/>
      <c r="BSY4929" s="53"/>
      <c r="BSZ4929" s="53"/>
      <c r="BTA4929" s="22"/>
      <c r="BTB4929" s="23"/>
      <c r="BTC4929" s="21"/>
      <c r="BTD4929" s="25"/>
      <c r="BTE4929" s="21"/>
      <c r="BTG4929" s="61"/>
      <c r="BTI4929" s="25"/>
      <c r="BTJ4929" s="25"/>
      <c r="BTK4929" s="25"/>
      <c r="BTL4929" s="59"/>
      <c r="BTM4929" s="60"/>
      <c r="BTN4929" s="26"/>
      <c r="BTO4929" s="26"/>
      <c r="BTP4929" s="26"/>
      <c r="BTQ4929" s="21"/>
      <c r="BTR4929" s="27"/>
      <c r="BTS4929" s="27"/>
      <c r="BTT4929" s="27"/>
      <c r="BTU4929" s="25"/>
      <c r="BTV4929" s="25"/>
      <c r="BTW4929" s="25"/>
      <c r="BTX4929" s="28"/>
      <c r="BTY4929" s="28"/>
      <c r="BTZ4929" s="28"/>
      <c r="BUA4929" s="28"/>
      <c r="BUB4929" s="28"/>
      <c r="BUC4929" s="22"/>
      <c r="BUD4929" s="22"/>
      <c r="BUE4929" s="22"/>
      <c r="BUF4929" s="53"/>
      <c r="BUG4929" s="53"/>
      <c r="BUH4929" s="22"/>
      <c r="BUI4929" s="23"/>
      <c r="BUJ4929" s="21"/>
      <c r="BUK4929" s="25"/>
      <c r="BUL4929" s="21"/>
      <c r="BUN4929" s="61"/>
      <c r="BUP4929" s="25"/>
      <c r="BUQ4929" s="25"/>
      <c r="BUR4929" s="25"/>
      <c r="BUS4929" s="59"/>
      <c r="BUT4929" s="60"/>
      <c r="BUU4929" s="26"/>
      <c r="BUV4929" s="26"/>
      <c r="BUW4929" s="26"/>
      <c r="BUX4929" s="21"/>
      <c r="BUY4929" s="27"/>
      <c r="BUZ4929" s="27"/>
      <c r="BVA4929" s="27"/>
      <c r="BVB4929" s="25"/>
      <c r="BVC4929" s="25"/>
      <c r="BVD4929" s="25"/>
      <c r="BVE4929" s="28"/>
      <c r="BVF4929" s="28"/>
      <c r="BVG4929" s="28"/>
      <c r="BVH4929" s="28"/>
      <c r="BVI4929" s="28"/>
      <c r="BVJ4929" s="22"/>
      <c r="BVK4929" s="22"/>
      <c r="BVL4929" s="22"/>
      <c r="BVM4929" s="53"/>
      <c r="BVN4929" s="53"/>
      <c r="BVO4929" s="22"/>
      <c r="BVP4929" s="23"/>
      <c r="BVQ4929" s="21"/>
      <c r="BVR4929" s="25"/>
      <c r="BVS4929" s="21"/>
      <c r="BVU4929" s="61"/>
      <c r="BVW4929" s="25"/>
      <c r="BVX4929" s="25"/>
      <c r="BVY4929" s="25"/>
      <c r="BVZ4929" s="59"/>
      <c r="BWA4929" s="60"/>
      <c r="BWB4929" s="26"/>
      <c r="BWC4929" s="26"/>
      <c r="BWD4929" s="26"/>
      <c r="BWE4929" s="21"/>
      <c r="BWF4929" s="27"/>
      <c r="BWG4929" s="27"/>
      <c r="BWH4929" s="27"/>
      <c r="BWI4929" s="25"/>
      <c r="BWJ4929" s="25"/>
      <c r="BWK4929" s="25"/>
      <c r="BWL4929" s="28"/>
      <c r="BWM4929" s="28"/>
      <c r="BWN4929" s="28"/>
      <c r="BWO4929" s="28"/>
      <c r="BWP4929" s="28"/>
      <c r="BWQ4929" s="22"/>
      <c r="BWR4929" s="22"/>
      <c r="BWS4929" s="22"/>
      <c r="BWT4929" s="53"/>
      <c r="BWU4929" s="53"/>
      <c r="BWV4929" s="22"/>
      <c r="BWW4929" s="23"/>
      <c r="BWX4929" s="21"/>
      <c r="BWY4929" s="25"/>
      <c r="BWZ4929" s="21"/>
      <c r="BXB4929" s="61"/>
      <c r="BXD4929" s="25"/>
      <c r="BXE4929" s="25"/>
      <c r="BXF4929" s="25"/>
      <c r="BXG4929" s="59"/>
      <c r="BXH4929" s="60"/>
      <c r="BXI4929" s="26"/>
      <c r="BXJ4929" s="26"/>
      <c r="BXK4929" s="26"/>
      <c r="BXL4929" s="21"/>
      <c r="BXM4929" s="27"/>
      <c r="BXN4929" s="27"/>
      <c r="BXO4929" s="27"/>
      <c r="BXP4929" s="25"/>
      <c r="BXQ4929" s="25"/>
      <c r="BXR4929" s="25"/>
      <c r="BXS4929" s="28"/>
      <c r="BXT4929" s="28"/>
      <c r="BXU4929" s="28"/>
      <c r="BXV4929" s="28"/>
      <c r="BXW4929" s="28"/>
      <c r="BXX4929" s="22"/>
      <c r="BXY4929" s="22"/>
      <c r="BXZ4929" s="22"/>
      <c r="BYA4929" s="53"/>
      <c r="BYB4929" s="53"/>
      <c r="BYC4929" s="22"/>
      <c r="BYD4929" s="23"/>
      <c r="BYE4929" s="21"/>
      <c r="BYF4929" s="25"/>
      <c r="BYG4929" s="21"/>
      <c r="BYI4929" s="61"/>
      <c r="BYK4929" s="25"/>
      <c r="BYL4929" s="25"/>
      <c r="BYM4929" s="25"/>
      <c r="BYN4929" s="59"/>
      <c r="BYO4929" s="60"/>
      <c r="BYP4929" s="26"/>
      <c r="BYQ4929" s="26"/>
      <c r="BYR4929" s="26"/>
      <c r="BYS4929" s="21"/>
      <c r="BYT4929" s="27"/>
      <c r="BYU4929" s="27"/>
      <c r="BYV4929" s="27"/>
      <c r="BYW4929" s="25"/>
      <c r="BYX4929" s="25"/>
      <c r="BYY4929" s="25"/>
      <c r="BYZ4929" s="28"/>
      <c r="BZA4929" s="28"/>
      <c r="BZB4929" s="28"/>
      <c r="BZC4929" s="28"/>
      <c r="BZD4929" s="28"/>
      <c r="BZE4929" s="22"/>
      <c r="BZF4929" s="22"/>
      <c r="BZG4929" s="22"/>
      <c r="BZH4929" s="53"/>
      <c r="BZI4929" s="53"/>
      <c r="BZJ4929" s="22"/>
      <c r="BZK4929" s="23"/>
      <c r="BZL4929" s="21"/>
      <c r="BZM4929" s="25"/>
      <c r="BZN4929" s="21"/>
      <c r="BZP4929" s="61"/>
      <c r="BZR4929" s="25"/>
      <c r="BZS4929" s="25"/>
      <c r="BZT4929" s="25"/>
      <c r="BZU4929" s="59"/>
      <c r="BZV4929" s="60"/>
      <c r="BZW4929" s="26"/>
      <c r="BZX4929" s="26"/>
      <c r="BZY4929" s="26"/>
      <c r="BZZ4929" s="21"/>
      <c r="CAA4929" s="27"/>
      <c r="CAB4929" s="27"/>
      <c r="CAC4929" s="27"/>
      <c r="CAD4929" s="25"/>
      <c r="CAE4929" s="25"/>
      <c r="CAF4929" s="25"/>
      <c r="CAG4929" s="28"/>
      <c r="CAH4929" s="28"/>
      <c r="CAI4929" s="28"/>
      <c r="CAJ4929" s="28"/>
      <c r="CAK4929" s="28"/>
      <c r="CAL4929" s="22"/>
      <c r="CAM4929" s="22"/>
      <c r="CAN4929" s="22"/>
      <c r="CAO4929" s="53"/>
      <c r="CAP4929" s="53"/>
      <c r="CAQ4929" s="22"/>
      <c r="CAR4929" s="23"/>
      <c r="CAS4929" s="21"/>
      <c r="CAT4929" s="25"/>
      <c r="CAU4929" s="21"/>
      <c r="CAW4929" s="61"/>
      <c r="CAY4929" s="25"/>
      <c r="CAZ4929" s="25"/>
      <c r="CBA4929" s="25"/>
      <c r="CBB4929" s="59"/>
      <c r="CBC4929" s="60"/>
      <c r="CBD4929" s="26"/>
      <c r="CBE4929" s="26"/>
      <c r="CBF4929" s="26"/>
      <c r="CBG4929" s="21"/>
      <c r="CBH4929" s="27"/>
      <c r="CBI4929" s="27"/>
      <c r="CBJ4929" s="27"/>
      <c r="CBK4929" s="25"/>
      <c r="CBL4929" s="25"/>
      <c r="CBM4929" s="25"/>
      <c r="CBN4929" s="28"/>
      <c r="CBO4929" s="28"/>
      <c r="CBP4929" s="28"/>
      <c r="CBQ4929" s="28"/>
      <c r="CBR4929" s="28"/>
      <c r="CBS4929" s="22"/>
      <c r="CBT4929" s="22"/>
      <c r="CBU4929" s="22"/>
      <c r="CBV4929" s="53"/>
      <c r="CBW4929" s="53"/>
      <c r="CBX4929" s="22"/>
      <c r="CBY4929" s="23"/>
      <c r="CBZ4929" s="21"/>
      <c r="CCA4929" s="25"/>
      <c r="CCB4929" s="21"/>
      <c r="CCD4929" s="61"/>
      <c r="CCF4929" s="25"/>
      <c r="CCG4929" s="25"/>
      <c r="CCH4929" s="25"/>
      <c r="CCI4929" s="59"/>
      <c r="CCJ4929" s="60"/>
      <c r="CCK4929" s="26"/>
      <c r="CCL4929" s="26"/>
      <c r="CCM4929" s="26"/>
      <c r="CCN4929" s="21"/>
      <c r="CCO4929" s="27"/>
      <c r="CCP4929" s="27"/>
      <c r="CCQ4929" s="27"/>
      <c r="CCR4929" s="25"/>
      <c r="CCS4929" s="25"/>
      <c r="CCT4929" s="25"/>
      <c r="CCU4929" s="28"/>
      <c r="CCV4929" s="28"/>
      <c r="CCW4929" s="28"/>
      <c r="CCX4929" s="28"/>
      <c r="CCY4929" s="28"/>
      <c r="CCZ4929" s="22"/>
      <c r="CDA4929" s="22"/>
      <c r="CDB4929" s="22"/>
      <c r="CDC4929" s="53"/>
      <c r="CDD4929" s="53"/>
      <c r="CDE4929" s="22"/>
      <c r="CDF4929" s="23"/>
      <c r="CDG4929" s="21"/>
      <c r="CDH4929" s="25"/>
      <c r="CDI4929" s="21"/>
      <c r="CDK4929" s="61"/>
      <c r="CDM4929" s="25"/>
      <c r="CDN4929" s="25"/>
      <c r="CDO4929" s="25"/>
      <c r="CDP4929" s="59"/>
      <c r="CDQ4929" s="60"/>
      <c r="CDR4929" s="26"/>
      <c r="CDS4929" s="26"/>
      <c r="CDT4929" s="26"/>
      <c r="CDU4929" s="21"/>
      <c r="CDV4929" s="27"/>
      <c r="CDW4929" s="27"/>
      <c r="CDX4929" s="27"/>
      <c r="CDY4929" s="25"/>
      <c r="CDZ4929" s="25"/>
      <c r="CEA4929" s="25"/>
      <c r="CEB4929" s="28"/>
      <c r="CEC4929" s="28"/>
      <c r="CED4929" s="28"/>
      <c r="CEE4929" s="28"/>
      <c r="CEF4929" s="28"/>
      <c r="CEG4929" s="22"/>
      <c r="CEH4929" s="22"/>
      <c r="CEI4929" s="22"/>
      <c r="CEJ4929" s="53"/>
      <c r="CEK4929" s="53"/>
      <c r="CEL4929" s="22"/>
      <c r="CEM4929" s="23"/>
      <c r="CEN4929" s="21"/>
      <c r="CEO4929" s="25"/>
      <c r="CEP4929" s="21"/>
      <c r="CER4929" s="61"/>
      <c r="CET4929" s="25"/>
      <c r="CEU4929" s="25"/>
      <c r="CEV4929" s="25"/>
      <c r="CEW4929" s="59"/>
      <c r="CEX4929" s="60"/>
      <c r="CEY4929" s="26"/>
      <c r="CEZ4929" s="26"/>
      <c r="CFA4929" s="26"/>
      <c r="CFB4929" s="21"/>
      <c r="CFC4929" s="27"/>
      <c r="CFD4929" s="27"/>
      <c r="CFE4929" s="27"/>
      <c r="CFF4929" s="25"/>
      <c r="CFG4929" s="25"/>
      <c r="CFH4929" s="25"/>
      <c r="CFI4929" s="28"/>
      <c r="CFJ4929" s="28"/>
      <c r="CFK4929" s="28"/>
      <c r="CFL4929" s="28"/>
      <c r="CFM4929" s="28"/>
      <c r="CFN4929" s="22"/>
      <c r="CFO4929" s="22"/>
      <c r="CFP4929" s="22"/>
      <c r="CFQ4929" s="53"/>
      <c r="CFR4929" s="53"/>
      <c r="CFS4929" s="22"/>
      <c r="CFT4929" s="23"/>
      <c r="CFU4929" s="21"/>
      <c r="CFV4929" s="25"/>
      <c r="CFW4929" s="21"/>
      <c r="CFY4929" s="61"/>
      <c r="CGA4929" s="25"/>
      <c r="CGB4929" s="25"/>
      <c r="CGC4929" s="25"/>
      <c r="CGD4929" s="59"/>
      <c r="CGE4929" s="60"/>
      <c r="CGF4929" s="26"/>
      <c r="CGG4929" s="26"/>
      <c r="CGH4929" s="26"/>
      <c r="CGI4929" s="21"/>
      <c r="CGJ4929" s="27"/>
      <c r="CGK4929" s="27"/>
      <c r="CGL4929" s="27"/>
      <c r="CGM4929" s="25"/>
      <c r="CGN4929" s="25"/>
      <c r="CGO4929" s="25"/>
      <c r="CGP4929" s="28"/>
      <c r="CGQ4929" s="28"/>
      <c r="CGR4929" s="28"/>
      <c r="CGS4929" s="28"/>
      <c r="CGT4929" s="28"/>
      <c r="CGU4929" s="22"/>
      <c r="CGV4929" s="22"/>
      <c r="CGW4929" s="22"/>
      <c r="CGX4929" s="53"/>
      <c r="CGY4929" s="53"/>
      <c r="CGZ4929" s="22"/>
      <c r="CHA4929" s="23"/>
      <c r="CHB4929" s="21"/>
      <c r="CHC4929" s="25"/>
      <c r="CHD4929" s="21"/>
      <c r="CHF4929" s="61"/>
      <c r="CHH4929" s="25"/>
      <c r="CHI4929" s="25"/>
      <c r="CHJ4929" s="25"/>
      <c r="CHK4929" s="59"/>
      <c r="CHL4929" s="60"/>
      <c r="CHM4929" s="26"/>
      <c r="CHN4929" s="26"/>
      <c r="CHO4929" s="26"/>
      <c r="CHP4929" s="21"/>
      <c r="CHQ4929" s="27"/>
      <c r="CHR4929" s="27"/>
      <c r="CHS4929" s="27"/>
      <c r="CHT4929" s="25"/>
      <c r="CHU4929" s="25"/>
      <c r="CHV4929" s="25"/>
      <c r="CHW4929" s="28"/>
      <c r="CHX4929" s="28"/>
      <c r="CHY4929" s="28"/>
      <c r="CHZ4929" s="28"/>
      <c r="CIA4929" s="28"/>
      <c r="CIB4929" s="22"/>
      <c r="CIC4929" s="22"/>
      <c r="CID4929" s="22"/>
      <c r="CIE4929" s="53"/>
      <c r="CIF4929" s="53"/>
      <c r="CIG4929" s="22"/>
      <c r="CIH4929" s="23"/>
      <c r="CII4929" s="21"/>
      <c r="CIJ4929" s="25"/>
      <c r="CIK4929" s="21"/>
      <c r="CIM4929" s="61"/>
      <c r="CIO4929" s="25"/>
      <c r="CIP4929" s="25"/>
      <c r="CIQ4929" s="25"/>
      <c r="CIR4929" s="59"/>
      <c r="CIS4929" s="60"/>
      <c r="CIT4929" s="26"/>
      <c r="CIU4929" s="26"/>
      <c r="CIV4929" s="26"/>
      <c r="CIW4929" s="21"/>
      <c r="CIX4929" s="27"/>
      <c r="CIY4929" s="27"/>
      <c r="CIZ4929" s="27"/>
      <c r="CJA4929" s="25"/>
      <c r="CJB4929" s="25"/>
      <c r="CJC4929" s="25"/>
      <c r="CJD4929" s="28"/>
      <c r="CJE4929" s="28"/>
      <c r="CJF4929" s="28"/>
      <c r="CJG4929" s="28"/>
      <c r="CJH4929" s="28"/>
      <c r="CJI4929" s="22"/>
      <c r="CJJ4929" s="22"/>
      <c r="CJK4929" s="22"/>
      <c r="CJL4929" s="53"/>
      <c r="CJM4929" s="53"/>
      <c r="CJN4929" s="22"/>
      <c r="CJO4929" s="23"/>
      <c r="CJP4929" s="21"/>
      <c r="CJQ4929" s="25"/>
      <c r="CJR4929" s="21"/>
      <c r="CJT4929" s="61"/>
      <c r="CJV4929" s="25"/>
      <c r="CJW4929" s="25"/>
      <c r="CJX4929" s="25"/>
      <c r="CJY4929" s="59"/>
      <c r="CJZ4929" s="60"/>
      <c r="CKA4929" s="26"/>
      <c r="CKB4929" s="26"/>
      <c r="CKC4929" s="26"/>
      <c r="CKD4929" s="21"/>
      <c r="CKE4929" s="27"/>
      <c r="CKF4929" s="27"/>
      <c r="CKG4929" s="27"/>
      <c r="CKH4929" s="25"/>
      <c r="CKI4929" s="25"/>
      <c r="CKJ4929" s="25"/>
      <c r="CKK4929" s="28"/>
      <c r="CKL4929" s="28"/>
      <c r="CKM4929" s="28"/>
      <c r="CKN4929" s="28"/>
      <c r="CKO4929" s="28"/>
      <c r="CKP4929" s="22"/>
      <c r="CKQ4929" s="22"/>
      <c r="CKR4929" s="22"/>
      <c r="CKS4929" s="53"/>
      <c r="CKT4929" s="53"/>
      <c r="CKU4929" s="22"/>
      <c r="CKV4929" s="23"/>
      <c r="CKW4929" s="21"/>
      <c r="CKX4929" s="25"/>
      <c r="CKY4929" s="21"/>
      <c r="CLA4929" s="61"/>
      <c r="CLC4929" s="25"/>
      <c r="CLD4929" s="25"/>
      <c r="CLE4929" s="25"/>
      <c r="CLF4929" s="59"/>
      <c r="CLG4929" s="60"/>
      <c r="CLH4929" s="26"/>
      <c r="CLI4929" s="26"/>
      <c r="CLJ4929" s="26"/>
      <c r="CLK4929" s="21"/>
      <c r="CLL4929" s="27"/>
      <c r="CLM4929" s="27"/>
      <c r="CLN4929" s="27"/>
      <c r="CLO4929" s="25"/>
      <c r="CLP4929" s="25"/>
      <c r="CLQ4929" s="25"/>
      <c r="CLR4929" s="28"/>
      <c r="CLS4929" s="28"/>
      <c r="CLT4929" s="28"/>
      <c r="CLU4929" s="28"/>
      <c r="CLV4929" s="28"/>
      <c r="CLW4929" s="22"/>
      <c r="CLX4929" s="22"/>
      <c r="CLY4929" s="22"/>
      <c r="CLZ4929" s="53"/>
      <c r="CMA4929" s="53"/>
      <c r="CMB4929" s="22"/>
      <c r="CMC4929" s="23"/>
      <c r="CMD4929" s="21"/>
      <c r="CME4929" s="25"/>
      <c r="CMF4929" s="21"/>
      <c r="CMH4929" s="61"/>
      <c r="CMJ4929" s="25"/>
      <c r="CMK4929" s="25"/>
      <c r="CML4929" s="25"/>
      <c r="CMM4929" s="59"/>
      <c r="CMN4929" s="60"/>
      <c r="CMO4929" s="26"/>
      <c r="CMP4929" s="26"/>
      <c r="CMQ4929" s="26"/>
      <c r="CMR4929" s="21"/>
      <c r="CMS4929" s="27"/>
      <c r="CMT4929" s="27"/>
      <c r="CMU4929" s="27"/>
      <c r="CMV4929" s="25"/>
      <c r="CMW4929" s="25"/>
      <c r="CMX4929" s="25"/>
      <c r="CMY4929" s="28"/>
      <c r="CMZ4929" s="28"/>
      <c r="CNA4929" s="28"/>
      <c r="CNB4929" s="28"/>
      <c r="CNC4929" s="28"/>
      <c r="CND4929" s="22"/>
      <c r="CNE4929" s="22"/>
      <c r="CNF4929" s="22"/>
      <c r="CNG4929" s="53"/>
      <c r="CNH4929" s="53"/>
      <c r="CNI4929" s="22"/>
      <c r="CNJ4929" s="23"/>
      <c r="CNK4929" s="21"/>
      <c r="CNL4929" s="25"/>
      <c r="CNM4929" s="21"/>
      <c r="CNO4929" s="61"/>
      <c r="CNQ4929" s="25"/>
      <c r="CNR4929" s="25"/>
      <c r="CNS4929" s="25"/>
      <c r="CNT4929" s="59"/>
      <c r="CNU4929" s="60"/>
      <c r="CNV4929" s="26"/>
      <c r="CNW4929" s="26"/>
      <c r="CNX4929" s="26"/>
      <c r="CNY4929" s="21"/>
      <c r="CNZ4929" s="27"/>
      <c r="COA4929" s="27"/>
      <c r="COB4929" s="27"/>
      <c r="COC4929" s="25"/>
      <c r="COD4929" s="25"/>
      <c r="COE4929" s="25"/>
      <c r="COF4929" s="28"/>
      <c r="COG4929" s="28"/>
      <c r="COH4929" s="28"/>
      <c r="COI4929" s="28"/>
      <c r="COJ4929" s="28"/>
      <c r="COK4929" s="22"/>
      <c r="COL4929" s="22"/>
      <c r="COM4929" s="22"/>
      <c r="CON4929" s="53"/>
      <c r="COO4929" s="53"/>
      <c r="COP4929" s="22"/>
      <c r="COQ4929" s="23"/>
      <c r="COR4929" s="21"/>
      <c r="COS4929" s="25"/>
      <c r="COT4929" s="21"/>
      <c r="COV4929" s="61"/>
      <c r="COX4929" s="25"/>
      <c r="COY4929" s="25"/>
      <c r="COZ4929" s="25"/>
      <c r="CPA4929" s="59"/>
      <c r="CPB4929" s="60"/>
      <c r="CPC4929" s="26"/>
      <c r="CPD4929" s="26"/>
      <c r="CPE4929" s="26"/>
      <c r="CPF4929" s="21"/>
      <c r="CPG4929" s="27"/>
      <c r="CPH4929" s="27"/>
      <c r="CPI4929" s="27"/>
      <c r="CPJ4929" s="25"/>
      <c r="CPK4929" s="25"/>
      <c r="CPL4929" s="25"/>
      <c r="CPM4929" s="28"/>
      <c r="CPN4929" s="28"/>
      <c r="CPO4929" s="28"/>
      <c r="CPP4929" s="28"/>
      <c r="CPQ4929" s="28"/>
      <c r="CPR4929" s="22"/>
      <c r="CPS4929" s="22"/>
      <c r="CPT4929" s="22"/>
      <c r="CPU4929" s="53"/>
      <c r="CPV4929" s="53"/>
      <c r="CPW4929" s="22"/>
      <c r="CPX4929" s="23"/>
      <c r="CPY4929" s="21"/>
      <c r="CPZ4929" s="25"/>
      <c r="CQA4929" s="21"/>
      <c r="CQC4929" s="61"/>
      <c r="CQE4929" s="25"/>
      <c r="CQF4929" s="25"/>
      <c r="CQG4929" s="25"/>
      <c r="CQH4929" s="59"/>
      <c r="CQI4929" s="60"/>
      <c r="CQJ4929" s="26"/>
      <c r="CQK4929" s="26"/>
      <c r="CQL4929" s="26"/>
      <c r="CQM4929" s="21"/>
      <c r="CQN4929" s="27"/>
      <c r="CQO4929" s="27"/>
      <c r="CQP4929" s="27"/>
      <c r="CQQ4929" s="25"/>
      <c r="CQR4929" s="25"/>
      <c r="CQS4929" s="25"/>
      <c r="CQT4929" s="28"/>
      <c r="CQU4929" s="28"/>
      <c r="CQV4929" s="28"/>
      <c r="CQW4929" s="28"/>
      <c r="CQX4929" s="28"/>
      <c r="CQY4929" s="22"/>
      <c r="CQZ4929" s="22"/>
      <c r="CRA4929" s="22"/>
      <c r="CRB4929" s="53"/>
      <c r="CRC4929" s="53"/>
      <c r="CRD4929" s="22"/>
      <c r="CRE4929" s="23"/>
      <c r="CRF4929" s="21"/>
      <c r="CRG4929" s="25"/>
      <c r="CRH4929" s="21"/>
      <c r="CRJ4929" s="61"/>
      <c r="CRL4929" s="25"/>
      <c r="CRM4929" s="25"/>
      <c r="CRN4929" s="25"/>
      <c r="CRO4929" s="59"/>
      <c r="CRP4929" s="60"/>
      <c r="CRQ4929" s="26"/>
      <c r="CRR4929" s="26"/>
      <c r="CRS4929" s="26"/>
      <c r="CRT4929" s="21"/>
      <c r="CRU4929" s="27"/>
      <c r="CRV4929" s="27"/>
      <c r="CRW4929" s="27"/>
      <c r="CRX4929" s="25"/>
      <c r="CRY4929" s="25"/>
      <c r="CRZ4929" s="25"/>
      <c r="CSA4929" s="28"/>
      <c r="CSB4929" s="28"/>
      <c r="CSC4929" s="28"/>
      <c r="CSD4929" s="28"/>
      <c r="CSE4929" s="28"/>
      <c r="CSF4929" s="22"/>
      <c r="CSG4929" s="22"/>
      <c r="CSH4929" s="22"/>
      <c r="CSI4929" s="53"/>
      <c r="CSJ4929" s="53"/>
      <c r="CSK4929" s="22"/>
      <c r="CSL4929" s="23"/>
      <c r="CSM4929" s="21"/>
      <c r="CSN4929" s="25"/>
      <c r="CSO4929" s="21"/>
      <c r="CSQ4929" s="61"/>
      <c r="CSS4929" s="25"/>
      <c r="CST4929" s="25"/>
      <c r="CSU4929" s="25"/>
      <c r="CSV4929" s="59"/>
      <c r="CSW4929" s="60"/>
      <c r="CSX4929" s="26"/>
      <c r="CSY4929" s="26"/>
      <c r="CSZ4929" s="26"/>
      <c r="CTA4929" s="21"/>
      <c r="CTB4929" s="27"/>
      <c r="CTC4929" s="27"/>
      <c r="CTD4929" s="27"/>
      <c r="CTE4929" s="25"/>
      <c r="CTF4929" s="25"/>
      <c r="CTG4929" s="25"/>
      <c r="CTH4929" s="28"/>
      <c r="CTI4929" s="28"/>
      <c r="CTJ4929" s="28"/>
      <c r="CTK4929" s="28"/>
      <c r="CTL4929" s="28"/>
      <c r="CTM4929" s="22"/>
      <c r="CTN4929" s="22"/>
      <c r="CTO4929" s="22"/>
      <c r="CTP4929" s="53"/>
      <c r="CTQ4929" s="53"/>
      <c r="CTR4929" s="22"/>
      <c r="CTS4929" s="23"/>
      <c r="CTT4929" s="21"/>
      <c r="CTU4929" s="25"/>
      <c r="CTV4929" s="21"/>
      <c r="CTX4929" s="61"/>
      <c r="CTZ4929" s="25"/>
      <c r="CUA4929" s="25"/>
      <c r="CUB4929" s="25"/>
      <c r="CUC4929" s="59"/>
      <c r="CUD4929" s="60"/>
      <c r="CUE4929" s="26"/>
      <c r="CUF4929" s="26"/>
      <c r="CUG4929" s="26"/>
      <c r="CUH4929" s="21"/>
      <c r="CUI4929" s="27"/>
      <c r="CUJ4929" s="27"/>
      <c r="CUK4929" s="27"/>
      <c r="CUL4929" s="25"/>
      <c r="CUM4929" s="25"/>
      <c r="CUN4929" s="25"/>
      <c r="CUO4929" s="28"/>
      <c r="CUP4929" s="28"/>
      <c r="CUQ4929" s="28"/>
      <c r="CUR4929" s="28"/>
      <c r="CUS4929" s="28"/>
      <c r="CUT4929" s="22"/>
      <c r="CUU4929" s="22"/>
      <c r="CUV4929" s="22"/>
      <c r="CUW4929" s="53"/>
      <c r="CUX4929" s="53"/>
      <c r="CUY4929" s="22"/>
      <c r="CUZ4929" s="23"/>
      <c r="CVA4929" s="21"/>
      <c r="CVB4929" s="25"/>
      <c r="CVC4929" s="21"/>
      <c r="CVE4929" s="61"/>
      <c r="CVG4929" s="25"/>
      <c r="CVH4929" s="25"/>
      <c r="CVI4929" s="25"/>
      <c r="CVJ4929" s="59"/>
      <c r="CVK4929" s="60"/>
      <c r="CVL4929" s="26"/>
      <c r="CVM4929" s="26"/>
      <c r="CVN4929" s="26"/>
      <c r="CVO4929" s="21"/>
      <c r="CVP4929" s="27"/>
      <c r="CVQ4929" s="27"/>
      <c r="CVR4929" s="27"/>
      <c r="CVS4929" s="25"/>
      <c r="CVT4929" s="25"/>
      <c r="CVU4929" s="25"/>
      <c r="CVV4929" s="28"/>
      <c r="CVW4929" s="28"/>
      <c r="CVX4929" s="28"/>
      <c r="CVY4929" s="28"/>
      <c r="CVZ4929" s="28"/>
      <c r="CWA4929" s="22"/>
      <c r="CWB4929" s="22"/>
      <c r="CWC4929" s="22"/>
      <c r="CWD4929" s="53"/>
      <c r="CWE4929" s="53"/>
      <c r="CWF4929" s="22"/>
      <c r="CWG4929" s="23"/>
      <c r="CWH4929" s="21"/>
      <c r="CWI4929" s="25"/>
      <c r="CWJ4929" s="21"/>
      <c r="CWL4929" s="61"/>
      <c r="CWN4929" s="25"/>
      <c r="CWO4929" s="25"/>
      <c r="CWP4929" s="25"/>
      <c r="CWQ4929" s="59"/>
      <c r="CWR4929" s="60"/>
      <c r="CWS4929" s="26"/>
      <c r="CWT4929" s="26"/>
      <c r="CWU4929" s="26"/>
      <c r="CWV4929" s="21"/>
      <c r="CWW4929" s="27"/>
      <c r="CWX4929" s="27"/>
      <c r="CWY4929" s="27"/>
      <c r="CWZ4929" s="25"/>
      <c r="CXA4929" s="25"/>
      <c r="CXB4929" s="25"/>
      <c r="CXC4929" s="28"/>
      <c r="CXD4929" s="28"/>
      <c r="CXE4929" s="28"/>
      <c r="CXF4929" s="28"/>
      <c r="CXG4929" s="28"/>
      <c r="CXH4929" s="22"/>
      <c r="CXI4929" s="22"/>
      <c r="CXJ4929" s="22"/>
      <c r="CXK4929" s="53"/>
      <c r="CXL4929" s="53"/>
      <c r="CXM4929" s="22"/>
      <c r="CXN4929" s="23"/>
      <c r="CXO4929" s="21"/>
      <c r="CXP4929" s="25"/>
      <c r="CXQ4929" s="21"/>
      <c r="CXS4929" s="61"/>
      <c r="CXU4929" s="25"/>
      <c r="CXV4929" s="25"/>
      <c r="CXW4929" s="25"/>
      <c r="CXX4929" s="59"/>
      <c r="CXY4929" s="60"/>
      <c r="CXZ4929" s="26"/>
      <c r="CYA4929" s="26"/>
      <c r="CYB4929" s="26"/>
      <c r="CYC4929" s="21"/>
      <c r="CYD4929" s="27"/>
      <c r="CYE4929" s="27"/>
      <c r="CYF4929" s="27"/>
      <c r="CYG4929" s="25"/>
      <c r="CYH4929" s="25"/>
      <c r="CYI4929" s="25"/>
      <c r="CYJ4929" s="28"/>
      <c r="CYK4929" s="28"/>
      <c r="CYL4929" s="28"/>
      <c r="CYM4929" s="28"/>
      <c r="CYN4929" s="28"/>
      <c r="CYO4929" s="22"/>
      <c r="CYP4929" s="22"/>
      <c r="CYQ4929" s="22"/>
      <c r="CYR4929" s="53"/>
      <c r="CYS4929" s="53"/>
      <c r="CYT4929" s="22"/>
      <c r="CYU4929" s="23"/>
      <c r="CYV4929" s="21"/>
      <c r="CYW4929" s="25"/>
      <c r="CYX4929" s="21"/>
      <c r="CYZ4929" s="61"/>
      <c r="CZB4929" s="25"/>
      <c r="CZC4929" s="25"/>
      <c r="CZD4929" s="25"/>
      <c r="CZE4929" s="59"/>
      <c r="CZF4929" s="60"/>
      <c r="CZG4929" s="26"/>
      <c r="CZH4929" s="26"/>
      <c r="CZI4929" s="26"/>
      <c r="CZJ4929" s="21"/>
      <c r="CZK4929" s="27"/>
      <c r="CZL4929" s="27"/>
      <c r="CZM4929" s="27"/>
      <c r="CZN4929" s="25"/>
      <c r="CZO4929" s="25"/>
      <c r="CZP4929" s="25"/>
      <c r="CZQ4929" s="28"/>
      <c r="CZR4929" s="28"/>
      <c r="CZS4929" s="28"/>
      <c r="CZT4929" s="28"/>
      <c r="CZU4929" s="28"/>
      <c r="CZV4929" s="22"/>
      <c r="CZW4929" s="22"/>
      <c r="CZX4929" s="22"/>
      <c r="CZY4929" s="53"/>
      <c r="CZZ4929" s="53"/>
      <c r="DAA4929" s="22"/>
      <c r="DAB4929" s="23"/>
      <c r="DAC4929" s="21"/>
      <c r="DAD4929" s="25"/>
      <c r="DAE4929" s="21"/>
      <c r="DAG4929" s="61"/>
      <c r="DAI4929" s="25"/>
      <c r="DAJ4929" s="25"/>
      <c r="DAK4929" s="25"/>
      <c r="DAL4929" s="59"/>
      <c r="DAM4929" s="60"/>
      <c r="DAN4929" s="26"/>
      <c r="DAO4929" s="26"/>
      <c r="DAP4929" s="26"/>
      <c r="DAQ4929" s="21"/>
      <c r="DAR4929" s="27"/>
      <c r="DAS4929" s="27"/>
      <c r="DAT4929" s="27"/>
      <c r="DAU4929" s="25"/>
      <c r="DAV4929" s="25"/>
      <c r="DAW4929" s="25"/>
      <c r="DAX4929" s="28"/>
      <c r="DAY4929" s="28"/>
      <c r="DAZ4929" s="28"/>
      <c r="DBA4929" s="28"/>
      <c r="DBB4929" s="28"/>
      <c r="DBC4929" s="22"/>
      <c r="DBD4929" s="22"/>
      <c r="DBE4929" s="22"/>
      <c r="DBF4929" s="53"/>
      <c r="DBG4929" s="53"/>
      <c r="DBH4929" s="22"/>
      <c r="DBI4929" s="23"/>
      <c r="DBJ4929" s="21"/>
      <c r="DBK4929" s="25"/>
      <c r="DBL4929" s="21"/>
      <c r="DBN4929" s="61"/>
      <c r="DBP4929" s="25"/>
      <c r="DBQ4929" s="25"/>
      <c r="DBR4929" s="25"/>
      <c r="DBS4929" s="59"/>
      <c r="DBT4929" s="60"/>
      <c r="DBU4929" s="26"/>
      <c r="DBV4929" s="26"/>
      <c r="DBW4929" s="26"/>
      <c r="DBX4929" s="21"/>
      <c r="DBY4929" s="27"/>
      <c r="DBZ4929" s="27"/>
      <c r="DCA4929" s="27"/>
      <c r="DCB4929" s="25"/>
      <c r="DCC4929" s="25"/>
      <c r="DCD4929" s="25"/>
      <c r="DCE4929" s="28"/>
      <c r="DCF4929" s="28"/>
      <c r="DCG4929" s="28"/>
      <c r="DCH4929" s="28"/>
      <c r="DCI4929" s="28"/>
      <c r="DCJ4929" s="22"/>
      <c r="DCK4929" s="22"/>
      <c r="DCL4929" s="22"/>
      <c r="DCM4929" s="53"/>
      <c r="DCN4929" s="53"/>
      <c r="DCO4929" s="22"/>
      <c r="DCP4929" s="23"/>
      <c r="DCQ4929" s="21"/>
      <c r="DCR4929" s="25"/>
      <c r="DCS4929" s="21"/>
      <c r="DCU4929" s="61"/>
      <c r="DCW4929" s="25"/>
      <c r="DCX4929" s="25"/>
      <c r="DCY4929" s="25"/>
      <c r="DCZ4929" s="59"/>
      <c r="DDA4929" s="60"/>
      <c r="DDB4929" s="26"/>
      <c r="DDC4929" s="26"/>
      <c r="DDD4929" s="26"/>
      <c r="DDE4929" s="21"/>
      <c r="DDF4929" s="27"/>
      <c r="DDG4929" s="27"/>
      <c r="DDH4929" s="27"/>
      <c r="DDI4929" s="25"/>
      <c r="DDJ4929" s="25"/>
      <c r="DDK4929" s="25"/>
      <c r="DDL4929" s="28"/>
      <c r="DDM4929" s="28"/>
      <c r="DDN4929" s="28"/>
      <c r="DDO4929" s="28"/>
      <c r="DDP4929" s="28"/>
      <c r="DDQ4929" s="22"/>
      <c r="DDR4929" s="22"/>
      <c r="DDS4929" s="22"/>
      <c r="DDT4929" s="53"/>
      <c r="DDU4929" s="53"/>
      <c r="DDV4929" s="22"/>
      <c r="DDW4929" s="23"/>
      <c r="DDX4929" s="21"/>
      <c r="DDY4929" s="25"/>
      <c r="DDZ4929" s="21"/>
      <c r="DEB4929" s="61"/>
      <c r="DED4929" s="25"/>
      <c r="DEE4929" s="25"/>
      <c r="DEF4929" s="25"/>
      <c r="DEG4929" s="59"/>
      <c r="DEH4929" s="60"/>
      <c r="DEI4929" s="26"/>
      <c r="DEJ4929" s="26"/>
      <c r="DEK4929" s="26"/>
      <c r="DEL4929" s="21"/>
      <c r="DEM4929" s="27"/>
      <c r="DEN4929" s="27"/>
      <c r="DEO4929" s="27"/>
      <c r="DEP4929" s="25"/>
      <c r="DEQ4929" s="25"/>
      <c r="DER4929" s="25"/>
      <c r="DES4929" s="28"/>
      <c r="DET4929" s="28"/>
      <c r="DEU4929" s="28"/>
      <c r="DEV4929" s="28"/>
      <c r="DEW4929" s="28"/>
      <c r="DEX4929" s="22"/>
      <c r="DEY4929" s="22"/>
      <c r="DEZ4929" s="22"/>
      <c r="DFA4929" s="53"/>
      <c r="DFB4929" s="53"/>
      <c r="DFC4929" s="22"/>
      <c r="DFD4929" s="23"/>
      <c r="DFE4929" s="21"/>
      <c r="DFF4929" s="25"/>
      <c r="DFG4929" s="21"/>
      <c r="DFI4929" s="61"/>
      <c r="DFK4929" s="25"/>
      <c r="DFL4929" s="25"/>
      <c r="DFM4929" s="25"/>
      <c r="DFN4929" s="59"/>
      <c r="DFO4929" s="60"/>
      <c r="DFP4929" s="26"/>
      <c r="DFQ4929" s="26"/>
      <c r="DFR4929" s="26"/>
      <c r="DFS4929" s="21"/>
      <c r="DFT4929" s="27"/>
      <c r="DFU4929" s="27"/>
      <c r="DFV4929" s="27"/>
      <c r="DFW4929" s="25"/>
      <c r="DFX4929" s="25"/>
      <c r="DFY4929" s="25"/>
      <c r="DFZ4929" s="28"/>
      <c r="DGA4929" s="28"/>
      <c r="DGB4929" s="28"/>
      <c r="DGC4929" s="28"/>
      <c r="DGD4929" s="28"/>
      <c r="DGE4929" s="22"/>
      <c r="DGF4929" s="22"/>
      <c r="DGG4929" s="22"/>
      <c r="DGH4929" s="53"/>
      <c r="DGI4929" s="53"/>
      <c r="DGJ4929" s="22"/>
      <c r="DGK4929" s="23"/>
      <c r="DGL4929" s="21"/>
      <c r="DGM4929" s="25"/>
      <c r="DGN4929" s="21"/>
      <c r="DGP4929" s="61"/>
      <c r="DGR4929" s="25"/>
      <c r="DGS4929" s="25"/>
      <c r="DGT4929" s="25"/>
      <c r="DGU4929" s="59"/>
      <c r="DGV4929" s="60"/>
      <c r="DGW4929" s="26"/>
      <c r="DGX4929" s="26"/>
      <c r="DGY4929" s="26"/>
      <c r="DGZ4929" s="21"/>
      <c r="DHA4929" s="27"/>
      <c r="DHB4929" s="27"/>
      <c r="DHC4929" s="27"/>
      <c r="DHD4929" s="25"/>
      <c r="DHE4929" s="25"/>
      <c r="DHF4929" s="25"/>
      <c r="DHG4929" s="28"/>
      <c r="DHH4929" s="28"/>
      <c r="DHI4929" s="28"/>
      <c r="DHJ4929" s="28"/>
      <c r="DHK4929" s="28"/>
      <c r="DHL4929" s="22"/>
      <c r="DHM4929" s="22"/>
      <c r="DHN4929" s="22"/>
      <c r="DHO4929" s="53"/>
      <c r="DHP4929" s="53"/>
      <c r="DHQ4929" s="22"/>
      <c r="DHR4929" s="23"/>
      <c r="DHS4929" s="21"/>
      <c r="DHT4929" s="25"/>
      <c r="DHU4929" s="21"/>
      <c r="DHW4929" s="61"/>
      <c r="DHY4929" s="25"/>
      <c r="DHZ4929" s="25"/>
      <c r="DIA4929" s="25"/>
      <c r="DIB4929" s="59"/>
      <c r="DIC4929" s="60"/>
      <c r="DID4929" s="26"/>
      <c r="DIE4929" s="26"/>
      <c r="DIF4929" s="26"/>
      <c r="DIG4929" s="21"/>
      <c r="DIH4929" s="27"/>
      <c r="DII4929" s="27"/>
      <c r="DIJ4929" s="27"/>
      <c r="DIK4929" s="25"/>
      <c r="DIL4929" s="25"/>
      <c r="DIM4929" s="25"/>
      <c r="DIN4929" s="28"/>
      <c r="DIO4929" s="28"/>
      <c r="DIP4929" s="28"/>
      <c r="DIQ4929" s="28"/>
      <c r="DIR4929" s="28"/>
      <c r="DIS4929" s="22"/>
      <c r="DIT4929" s="22"/>
      <c r="DIU4929" s="22"/>
      <c r="DIV4929" s="53"/>
      <c r="DIW4929" s="53"/>
      <c r="DIX4929" s="22"/>
      <c r="DIY4929" s="23"/>
      <c r="DIZ4929" s="21"/>
      <c r="DJA4929" s="25"/>
      <c r="DJB4929" s="21"/>
      <c r="DJD4929" s="61"/>
      <c r="DJF4929" s="25"/>
      <c r="DJG4929" s="25"/>
      <c r="DJH4929" s="25"/>
      <c r="DJI4929" s="59"/>
      <c r="DJJ4929" s="60"/>
      <c r="DJK4929" s="26"/>
      <c r="DJL4929" s="26"/>
      <c r="DJM4929" s="26"/>
      <c r="DJN4929" s="21"/>
      <c r="DJO4929" s="27"/>
      <c r="DJP4929" s="27"/>
      <c r="DJQ4929" s="27"/>
      <c r="DJR4929" s="25"/>
      <c r="DJS4929" s="25"/>
      <c r="DJT4929" s="25"/>
      <c r="DJU4929" s="28"/>
      <c r="DJV4929" s="28"/>
      <c r="DJW4929" s="28"/>
      <c r="DJX4929" s="28"/>
      <c r="DJY4929" s="28"/>
      <c r="DJZ4929" s="22"/>
      <c r="DKA4929" s="22"/>
      <c r="DKB4929" s="22"/>
      <c r="DKC4929" s="53"/>
      <c r="DKD4929" s="53"/>
      <c r="DKE4929" s="22"/>
      <c r="DKF4929" s="23"/>
      <c r="DKG4929" s="21"/>
      <c r="DKH4929" s="25"/>
      <c r="DKI4929" s="21"/>
      <c r="DKK4929" s="61"/>
      <c r="DKM4929" s="25"/>
      <c r="DKN4929" s="25"/>
      <c r="DKO4929" s="25"/>
      <c r="DKP4929" s="59"/>
      <c r="DKQ4929" s="60"/>
      <c r="DKR4929" s="26"/>
      <c r="DKS4929" s="26"/>
      <c r="DKT4929" s="26"/>
      <c r="DKU4929" s="21"/>
      <c r="DKV4929" s="27"/>
      <c r="DKW4929" s="27"/>
      <c r="DKX4929" s="27"/>
      <c r="DKY4929" s="25"/>
      <c r="DKZ4929" s="25"/>
      <c r="DLA4929" s="25"/>
      <c r="DLB4929" s="28"/>
      <c r="DLC4929" s="28"/>
      <c r="DLD4929" s="28"/>
      <c r="DLE4929" s="28"/>
      <c r="DLF4929" s="28"/>
      <c r="DLG4929" s="22"/>
      <c r="DLH4929" s="22"/>
      <c r="DLI4929" s="22"/>
      <c r="DLJ4929" s="53"/>
      <c r="DLK4929" s="53"/>
      <c r="DLL4929" s="22"/>
      <c r="DLM4929" s="23"/>
      <c r="DLN4929" s="21"/>
      <c r="DLO4929" s="25"/>
      <c r="DLP4929" s="21"/>
      <c r="DLR4929" s="61"/>
      <c r="DLT4929" s="25"/>
      <c r="DLU4929" s="25"/>
      <c r="DLV4929" s="25"/>
      <c r="DLW4929" s="59"/>
      <c r="DLX4929" s="60"/>
      <c r="DLY4929" s="26"/>
      <c r="DLZ4929" s="26"/>
      <c r="DMA4929" s="26"/>
      <c r="DMB4929" s="21"/>
      <c r="DMC4929" s="27"/>
      <c r="DMD4929" s="27"/>
      <c r="DME4929" s="27"/>
      <c r="DMF4929" s="25"/>
      <c r="DMG4929" s="25"/>
      <c r="DMH4929" s="25"/>
      <c r="DMI4929" s="28"/>
      <c r="DMJ4929" s="28"/>
      <c r="DMK4929" s="28"/>
      <c r="DML4929" s="28"/>
      <c r="DMM4929" s="28"/>
      <c r="DMN4929" s="22"/>
      <c r="DMO4929" s="22"/>
      <c r="DMP4929" s="22"/>
      <c r="DMQ4929" s="53"/>
      <c r="DMR4929" s="53"/>
      <c r="DMS4929" s="22"/>
      <c r="DMT4929" s="23"/>
      <c r="DMU4929" s="21"/>
      <c r="DMV4929" s="25"/>
      <c r="DMW4929" s="21"/>
      <c r="DMY4929" s="61"/>
      <c r="DNA4929" s="25"/>
      <c r="DNB4929" s="25"/>
      <c r="DNC4929" s="25"/>
      <c r="DND4929" s="59"/>
      <c r="DNE4929" s="60"/>
      <c r="DNF4929" s="26"/>
      <c r="DNG4929" s="26"/>
      <c r="DNH4929" s="26"/>
      <c r="DNI4929" s="21"/>
      <c r="DNJ4929" s="27"/>
      <c r="DNK4929" s="27"/>
      <c r="DNL4929" s="27"/>
      <c r="DNM4929" s="25"/>
      <c r="DNN4929" s="25"/>
      <c r="DNO4929" s="25"/>
      <c r="DNP4929" s="28"/>
      <c r="DNQ4929" s="28"/>
      <c r="DNR4929" s="28"/>
      <c r="DNS4929" s="28"/>
      <c r="DNT4929" s="28"/>
      <c r="DNU4929" s="22"/>
      <c r="DNV4929" s="22"/>
      <c r="DNW4929" s="22"/>
      <c r="DNX4929" s="53"/>
      <c r="DNY4929" s="53"/>
      <c r="DNZ4929" s="22"/>
      <c r="DOA4929" s="23"/>
      <c r="DOB4929" s="21"/>
      <c r="DOC4929" s="25"/>
      <c r="DOD4929" s="21"/>
      <c r="DOF4929" s="61"/>
      <c r="DOH4929" s="25"/>
      <c r="DOI4929" s="25"/>
      <c r="DOJ4929" s="25"/>
      <c r="DOK4929" s="59"/>
      <c r="DOL4929" s="60"/>
      <c r="DOM4929" s="26"/>
      <c r="DON4929" s="26"/>
      <c r="DOO4929" s="26"/>
      <c r="DOP4929" s="21"/>
      <c r="DOQ4929" s="27"/>
      <c r="DOR4929" s="27"/>
      <c r="DOS4929" s="27"/>
      <c r="DOT4929" s="25"/>
      <c r="DOU4929" s="25"/>
      <c r="DOV4929" s="25"/>
      <c r="DOW4929" s="28"/>
      <c r="DOX4929" s="28"/>
      <c r="DOY4929" s="28"/>
      <c r="DOZ4929" s="28"/>
      <c r="DPA4929" s="28"/>
      <c r="DPB4929" s="22"/>
      <c r="DPC4929" s="22"/>
      <c r="DPD4929" s="22"/>
      <c r="DPE4929" s="53"/>
      <c r="DPF4929" s="53"/>
      <c r="DPG4929" s="22"/>
      <c r="DPH4929" s="23"/>
      <c r="DPI4929" s="21"/>
      <c r="DPJ4929" s="25"/>
      <c r="DPK4929" s="21"/>
      <c r="DPM4929" s="61"/>
      <c r="DPO4929" s="25"/>
      <c r="DPP4929" s="25"/>
      <c r="DPQ4929" s="25"/>
      <c r="DPR4929" s="59"/>
      <c r="DPS4929" s="60"/>
      <c r="DPT4929" s="26"/>
      <c r="DPU4929" s="26"/>
      <c r="DPV4929" s="26"/>
      <c r="DPW4929" s="21"/>
      <c r="DPX4929" s="27"/>
      <c r="DPY4929" s="27"/>
      <c r="DPZ4929" s="27"/>
      <c r="DQA4929" s="25"/>
      <c r="DQB4929" s="25"/>
      <c r="DQC4929" s="25"/>
      <c r="DQD4929" s="28"/>
      <c r="DQE4929" s="28"/>
      <c r="DQF4929" s="28"/>
      <c r="DQG4929" s="28"/>
      <c r="DQH4929" s="28"/>
      <c r="DQI4929" s="22"/>
      <c r="DQJ4929" s="22"/>
      <c r="DQK4929" s="22"/>
      <c r="DQL4929" s="53"/>
      <c r="DQM4929" s="53"/>
      <c r="DQN4929" s="22"/>
      <c r="DQO4929" s="23"/>
      <c r="DQP4929" s="21"/>
      <c r="DQQ4929" s="25"/>
      <c r="DQR4929" s="21"/>
      <c r="DQT4929" s="61"/>
      <c r="DQV4929" s="25"/>
      <c r="DQW4929" s="25"/>
      <c r="DQX4929" s="25"/>
      <c r="DQY4929" s="59"/>
      <c r="DQZ4929" s="60"/>
      <c r="DRA4929" s="26"/>
      <c r="DRB4929" s="26"/>
      <c r="DRC4929" s="26"/>
      <c r="DRD4929" s="21"/>
      <c r="DRE4929" s="27"/>
      <c r="DRF4929" s="27"/>
      <c r="DRG4929" s="27"/>
      <c r="DRH4929" s="25"/>
      <c r="DRI4929" s="25"/>
      <c r="DRJ4929" s="25"/>
      <c r="DRK4929" s="28"/>
      <c r="DRL4929" s="28"/>
      <c r="DRM4929" s="28"/>
      <c r="DRN4929" s="28"/>
      <c r="DRO4929" s="28"/>
      <c r="DRP4929" s="22"/>
      <c r="DRQ4929" s="22"/>
      <c r="DRR4929" s="22"/>
      <c r="DRS4929" s="53"/>
      <c r="DRT4929" s="53"/>
      <c r="DRU4929" s="22"/>
      <c r="DRV4929" s="23"/>
      <c r="DRW4929" s="21"/>
      <c r="DRX4929" s="25"/>
      <c r="DRY4929" s="21"/>
      <c r="DSA4929" s="61"/>
      <c r="DSC4929" s="25"/>
      <c r="DSD4929" s="25"/>
      <c r="DSE4929" s="25"/>
      <c r="DSF4929" s="59"/>
      <c r="DSG4929" s="60"/>
      <c r="DSH4929" s="26"/>
      <c r="DSI4929" s="26"/>
      <c r="DSJ4929" s="26"/>
      <c r="DSK4929" s="21"/>
      <c r="DSL4929" s="27"/>
      <c r="DSM4929" s="27"/>
      <c r="DSN4929" s="27"/>
      <c r="DSO4929" s="25"/>
      <c r="DSP4929" s="25"/>
      <c r="DSQ4929" s="25"/>
      <c r="DSR4929" s="28"/>
      <c r="DSS4929" s="28"/>
      <c r="DST4929" s="28"/>
      <c r="DSU4929" s="28"/>
      <c r="DSV4929" s="28"/>
      <c r="DSW4929" s="22"/>
      <c r="DSX4929" s="22"/>
      <c r="DSY4929" s="22"/>
      <c r="DSZ4929" s="53"/>
      <c r="DTA4929" s="53"/>
      <c r="DTB4929" s="22"/>
      <c r="DTC4929" s="23"/>
      <c r="DTD4929" s="21"/>
      <c r="DTE4929" s="25"/>
      <c r="DTF4929" s="21"/>
      <c r="DTH4929" s="61"/>
      <c r="DTJ4929" s="25"/>
      <c r="DTK4929" s="25"/>
      <c r="DTL4929" s="25"/>
      <c r="DTM4929" s="59"/>
      <c r="DTN4929" s="60"/>
      <c r="DTO4929" s="26"/>
      <c r="DTP4929" s="26"/>
      <c r="DTQ4929" s="26"/>
      <c r="DTR4929" s="21"/>
      <c r="DTS4929" s="27"/>
      <c r="DTT4929" s="27"/>
      <c r="DTU4929" s="27"/>
      <c r="DTV4929" s="25"/>
      <c r="DTW4929" s="25"/>
      <c r="DTX4929" s="25"/>
      <c r="DTY4929" s="28"/>
      <c r="DTZ4929" s="28"/>
      <c r="DUA4929" s="28"/>
      <c r="DUB4929" s="28"/>
      <c r="DUC4929" s="28"/>
      <c r="DUD4929" s="22"/>
      <c r="DUE4929" s="22"/>
      <c r="DUF4929" s="22"/>
      <c r="DUG4929" s="53"/>
      <c r="DUH4929" s="53"/>
      <c r="DUI4929" s="22"/>
      <c r="DUJ4929" s="23"/>
      <c r="DUK4929" s="21"/>
      <c r="DUL4929" s="25"/>
      <c r="DUM4929" s="21"/>
      <c r="DUO4929" s="61"/>
      <c r="DUQ4929" s="25"/>
      <c r="DUR4929" s="25"/>
      <c r="DUS4929" s="25"/>
      <c r="DUT4929" s="59"/>
      <c r="DUU4929" s="60"/>
      <c r="DUV4929" s="26"/>
      <c r="DUW4929" s="26"/>
      <c r="DUX4929" s="26"/>
      <c r="DUY4929" s="21"/>
      <c r="DUZ4929" s="27"/>
      <c r="DVA4929" s="27"/>
      <c r="DVB4929" s="27"/>
      <c r="DVC4929" s="25"/>
      <c r="DVD4929" s="25"/>
      <c r="DVE4929" s="25"/>
      <c r="DVF4929" s="28"/>
      <c r="DVG4929" s="28"/>
      <c r="DVH4929" s="28"/>
      <c r="DVI4929" s="28"/>
      <c r="DVJ4929" s="28"/>
      <c r="DVK4929" s="22"/>
      <c r="DVL4929" s="22"/>
      <c r="DVM4929" s="22"/>
      <c r="DVN4929" s="53"/>
      <c r="DVO4929" s="53"/>
      <c r="DVP4929" s="22"/>
      <c r="DVQ4929" s="23"/>
      <c r="DVR4929" s="21"/>
      <c r="DVS4929" s="25"/>
      <c r="DVT4929" s="21"/>
      <c r="DVV4929" s="61"/>
      <c r="DVX4929" s="25"/>
      <c r="DVY4929" s="25"/>
      <c r="DVZ4929" s="25"/>
      <c r="DWA4929" s="59"/>
      <c r="DWB4929" s="60"/>
      <c r="DWC4929" s="26"/>
      <c r="DWD4929" s="26"/>
      <c r="DWE4929" s="26"/>
      <c r="DWF4929" s="21"/>
      <c r="DWG4929" s="27"/>
      <c r="DWH4929" s="27"/>
      <c r="DWI4929" s="27"/>
      <c r="DWJ4929" s="25"/>
      <c r="DWK4929" s="25"/>
      <c r="DWL4929" s="25"/>
      <c r="DWM4929" s="28"/>
      <c r="DWN4929" s="28"/>
      <c r="DWO4929" s="28"/>
      <c r="DWP4929" s="28"/>
      <c r="DWQ4929" s="28"/>
      <c r="DWR4929" s="22"/>
      <c r="DWS4929" s="22"/>
      <c r="DWT4929" s="22"/>
      <c r="DWU4929" s="53"/>
      <c r="DWV4929" s="53"/>
      <c r="DWW4929" s="22"/>
      <c r="DWX4929" s="23"/>
      <c r="DWY4929" s="21"/>
      <c r="DWZ4929" s="25"/>
      <c r="DXA4929" s="21"/>
      <c r="DXC4929" s="61"/>
      <c r="DXE4929" s="25"/>
      <c r="DXF4929" s="25"/>
      <c r="DXG4929" s="25"/>
      <c r="DXH4929" s="59"/>
      <c r="DXI4929" s="60"/>
      <c r="DXJ4929" s="26"/>
      <c r="DXK4929" s="26"/>
      <c r="DXL4929" s="26"/>
      <c r="DXM4929" s="21"/>
      <c r="DXN4929" s="27"/>
      <c r="DXO4929" s="27"/>
      <c r="DXP4929" s="27"/>
      <c r="DXQ4929" s="25"/>
      <c r="DXR4929" s="25"/>
      <c r="DXS4929" s="25"/>
      <c r="DXT4929" s="28"/>
      <c r="DXU4929" s="28"/>
      <c r="DXV4929" s="28"/>
      <c r="DXW4929" s="28"/>
      <c r="DXX4929" s="28"/>
      <c r="DXY4929" s="22"/>
      <c r="DXZ4929" s="22"/>
      <c r="DYA4929" s="22"/>
      <c r="DYB4929" s="53"/>
      <c r="DYC4929" s="53"/>
      <c r="DYD4929" s="22"/>
      <c r="DYE4929" s="23"/>
      <c r="DYF4929" s="21"/>
      <c r="DYG4929" s="25"/>
      <c r="DYH4929" s="21"/>
      <c r="DYJ4929" s="61"/>
      <c r="DYL4929" s="25"/>
      <c r="DYM4929" s="25"/>
      <c r="DYN4929" s="25"/>
      <c r="DYO4929" s="59"/>
      <c r="DYP4929" s="60"/>
      <c r="DYQ4929" s="26"/>
      <c r="DYR4929" s="26"/>
      <c r="DYS4929" s="26"/>
      <c r="DYT4929" s="21"/>
      <c r="DYU4929" s="27"/>
      <c r="DYV4929" s="27"/>
      <c r="DYW4929" s="27"/>
      <c r="DYX4929" s="25"/>
      <c r="DYY4929" s="25"/>
      <c r="DYZ4929" s="25"/>
      <c r="DZA4929" s="28"/>
      <c r="DZB4929" s="28"/>
      <c r="DZC4929" s="28"/>
      <c r="DZD4929" s="28"/>
      <c r="DZE4929" s="28"/>
      <c r="DZF4929" s="22"/>
      <c r="DZG4929" s="22"/>
      <c r="DZH4929" s="22"/>
      <c r="DZI4929" s="53"/>
      <c r="DZJ4929" s="53"/>
      <c r="DZK4929" s="22"/>
      <c r="DZL4929" s="23"/>
      <c r="DZM4929" s="21"/>
      <c r="DZN4929" s="25"/>
      <c r="DZO4929" s="21"/>
      <c r="DZQ4929" s="61"/>
      <c r="DZS4929" s="25"/>
      <c r="DZT4929" s="25"/>
      <c r="DZU4929" s="25"/>
      <c r="DZV4929" s="59"/>
      <c r="DZW4929" s="60"/>
      <c r="DZX4929" s="26"/>
      <c r="DZY4929" s="26"/>
      <c r="DZZ4929" s="26"/>
      <c r="EAA4929" s="21"/>
      <c r="EAB4929" s="27"/>
      <c r="EAC4929" s="27"/>
      <c r="EAD4929" s="27"/>
      <c r="EAE4929" s="25"/>
      <c r="EAF4929" s="25"/>
      <c r="EAG4929" s="25"/>
      <c r="EAH4929" s="28"/>
      <c r="EAI4929" s="28"/>
      <c r="EAJ4929" s="28"/>
      <c r="EAK4929" s="28"/>
      <c r="EAL4929" s="28"/>
      <c r="EAM4929" s="22"/>
      <c r="EAN4929" s="22"/>
      <c r="EAO4929" s="22"/>
      <c r="EAP4929" s="53"/>
      <c r="EAQ4929" s="53"/>
      <c r="EAR4929" s="22"/>
      <c r="EAS4929" s="23"/>
      <c r="EAT4929" s="21"/>
      <c r="EAU4929" s="25"/>
      <c r="EAV4929" s="21"/>
      <c r="EAX4929" s="61"/>
      <c r="EAZ4929" s="25"/>
      <c r="EBA4929" s="25"/>
      <c r="EBB4929" s="25"/>
      <c r="EBC4929" s="59"/>
      <c r="EBD4929" s="60"/>
      <c r="EBE4929" s="26"/>
      <c r="EBF4929" s="26"/>
      <c r="EBG4929" s="26"/>
      <c r="EBH4929" s="21"/>
      <c r="EBI4929" s="27"/>
      <c r="EBJ4929" s="27"/>
      <c r="EBK4929" s="27"/>
      <c r="EBL4929" s="25"/>
      <c r="EBM4929" s="25"/>
      <c r="EBN4929" s="25"/>
      <c r="EBO4929" s="28"/>
      <c r="EBP4929" s="28"/>
      <c r="EBQ4929" s="28"/>
      <c r="EBR4929" s="28"/>
      <c r="EBS4929" s="28"/>
      <c r="EBT4929" s="22"/>
      <c r="EBU4929" s="22"/>
      <c r="EBV4929" s="22"/>
      <c r="EBW4929" s="53"/>
      <c r="EBX4929" s="53"/>
      <c r="EBY4929" s="22"/>
      <c r="EBZ4929" s="23"/>
      <c r="ECA4929" s="21"/>
      <c r="ECB4929" s="25"/>
      <c r="ECC4929" s="21"/>
      <c r="ECE4929" s="61"/>
      <c r="ECG4929" s="25"/>
      <c r="ECH4929" s="25"/>
      <c r="ECI4929" s="25"/>
      <c r="ECJ4929" s="59"/>
      <c r="ECK4929" s="60"/>
      <c r="ECL4929" s="26"/>
      <c r="ECM4929" s="26"/>
      <c r="ECN4929" s="26"/>
      <c r="ECO4929" s="21"/>
      <c r="ECP4929" s="27"/>
      <c r="ECQ4929" s="27"/>
      <c r="ECR4929" s="27"/>
      <c r="ECS4929" s="25"/>
      <c r="ECT4929" s="25"/>
      <c r="ECU4929" s="25"/>
      <c r="ECV4929" s="28"/>
      <c r="ECW4929" s="28"/>
      <c r="ECX4929" s="28"/>
      <c r="ECY4929" s="28"/>
      <c r="ECZ4929" s="28"/>
      <c r="EDA4929" s="22"/>
      <c r="EDB4929" s="22"/>
      <c r="EDC4929" s="22"/>
      <c r="EDD4929" s="53"/>
      <c r="EDE4929" s="53"/>
      <c r="EDF4929" s="22"/>
      <c r="EDG4929" s="23"/>
      <c r="EDH4929" s="21"/>
      <c r="EDI4929" s="25"/>
      <c r="EDJ4929" s="21"/>
      <c r="EDL4929" s="61"/>
      <c r="EDN4929" s="25"/>
      <c r="EDO4929" s="25"/>
      <c r="EDP4929" s="25"/>
      <c r="EDQ4929" s="59"/>
      <c r="EDR4929" s="60"/>
      <c r="EDS4929" s="26"/>
      <c r="EDT4929" s="26"/>
      <c r="EDU4929" s="26"/>
      <c r="EDV4929" s="21"/>
      <c r="EDW4929" s="27"/>
      <c r="EDX4929" s="27"/>
      <c r="EDY4929" s="27"/>
      <c r="EDZ4929" s="25"/>
      <c r="EEA4929" s="25"/>
      <c r="EEB4929" s="25"/>
      <c r="EEC4929" s="28"/>
      <c r="EED4929" s="28"/>
      <c r="EEE4929" s="28"/>
      <c r="EEF4929" s="28"/>
      <c r="EEG4929" s="28"/>
      <c r="EEH4929" s="22"/>
      <c r="EEI4929" s="22"/>
      <c r="EEJ4929" s="22"/>
      <c r="EEK4929" s="53"/>
      <c r="EEL4929" s="53"/>
      <c r="EEM4929" s="22"/>
      <c r="EEN4929" s="23"/>
      <c r="EEO4929" s="21"/>
      <c r="EEP4929" s="25"/>
      <c r="EEQ4929" s="21"/>
      <c r="EES4929" s="61"/>
      <c r="EEU4929" s="25"/>
      <c r="EEV4929" s="25"/>
      <c r="EEW4929" s="25"/>
      <c r="EEX4929" s="59"/>
      <c r="EEY4929" s="60"/>
      <c r="EEZ4929" s="26"/>
      <c r="EFA4929" s="26"/>
      <c r="EFB4929" s="26"/>
      <c r="EFC4929" s="21"/>
      <c r="EFD4929" s="27"/>
      <c r="EFE4929" s="27"/>
      <c r="EFF4929" s="27"/>
      <c r="EFG4929" s="25"/>
      <c r="EFH4929" s="25"/>
      <c r="EFI4929" s="25"/>
      <c r="EFJ4929" s="28"/>
      <c r="EFK4929" s="28"/>
      <c r="EFL4929" s="28"/>
      <c r="EFM4929" s="28"/>
      <c r="EFN4929" s="28"/>
      <c r="EFO4929" s="22"/>
      <c r="EFP4929" s="22"/>
      <c r="EFQ4929" s="22"/>
      <c r="EFR4929" s="53"/>
      <c r="EFS4929" s="53"/>
      <c r="EFT4929" s="22"/>
      <c r="EFU4929" s="23"/>
      <c r="EFV4929" s="21"/>
      <c r="EFW4929" s="25"/>
      <c r="EFX4929" s="21"/>
      <c r="EFZ4929" s="61"/>
      <c r="EGB4929" s="25"/>
      <c r="EGC4929" s="25"/>
      <c r="EGD4929" s="25"/>
      <c r="EGE4929" s="59"/>
      <c r="EGF4929" s="60"/>
      <c r="EGG4929" s="26"/>
      <c r="EGH4929" s="26"/>
      <c r="EGI4929" s="26"/>
      <c r="EGJ4929" s="21"/>
      <c r="EGK4929" s="27"/>
      <c r="EGL4929" s="27"/>
      <c r="EGM4929" s="27"/>
      <c r="EGN4929" s="25"/>
      <c r="EGO4929" s="25"/>
      <c r="EGP4929" s="25"/>
      <c r="EGQ4929" s="28"/>
      <c r="EGR4929" s="28"/>
      <c r="EGS4929" s="28"/>
      <c r="EGT4929" s="28"/>
      <c r="EGU4929" s="28"/>
      <c r="EGV4929" s="22"/>
      <c r="EGW4929" s="22"/>
      <c r="EGX4929" s="22"/>
      <c r="EGY4929" s="53"/>
      <c r="EGZ4929" s="53"/>
      <c r="EHA4929" s="22"/>
      <c r="EHB4929" s="23"/>
      <c r="EHC4929" s="21"/>
      <c r="EHD4929" s="25"/>
      <c r="EHE4929" s="21"/>
      <c r="EHG4929" s="61"/>
      <c r="EHI4929" s="25"/>
      <c r="EHJ4929" s="25"/>
      <c r="EHK4929" s="25"/>
      <c r="EHL4929" s="59"/>
      <c r="EHM4929" s="60"/>
      <c r="EHN4929" s="26"/>
      <c r="EHO4929" s="26"/>
      <c r="EHP4929" s="26"/>
      <c r="EHQ4929" s="21"/>
      <c r="EHR4929" s="27"/>
      <c r="EHS4929" s="27"/>
      <c r="EHT4929" s="27"/>
      <c r="EHU4929" s="25"/>
      <c r="EHV4929" s="25"/>
      <c r="EHW4929" s="25"/>
      <c r="EHX4929" s="28"/>
      <c r="EHY4929" s="28"/>
      <c r="EHZ4929" s="28"/>
      <c r="EIA4929" s="28"/>
      <c r="EIB4929" s="28"/>
      <c r="EIC4929" s="22"/>
      <c r="EID4929" s="22"/>
      <c r="EIE4929" s="22"/>
      <c r="EIF4929" s="53"/>
      <c r="EIG4929" s="53"/>
      <c r="EIH4929" s="22"/>
      <c r="EII4929" s="23"/>
      <c r="EIJ4929" s="21"/>
      <c r="EIK4929" s="25"/>
      <c r="EIL4929" s="21"/>
      <c r="EIN4929" s="61"/>
      <c r="EIP4929" s="25"/>
      <c r="EIQ4929" s="25"/>
      <c r="EIR4929" s="25"/>
      <c r="EIS4929" s="59"/>
      <c r="EIT4929" s="60"/>
      <c r="EIU4929" s="26"/>
      <c r="EIV4929" s="26"/>
      <c r="EIW4929" s="26"/>
      <c r="EIX4929" s="21"/>
      <c r="EIY4929" s="27"/>
      <c r="EIZ4929" s="27"/>
      <c r="EJA4929" s="27"/>
      <c r="EJB4929" s="25"/>
      <c r="EJC4929" s="25"/>
      <c r="EJD4929" s="25"/>
      <c r="EJE4929" s="28"/>
      <c r="EJF4929" s="28"/>
      <c r="EJG4929" s="28"/>
      <c r="EJH4929" s="28"/>
      <c r="EJI4929" s="28"/>
      <c r="EJJ4929" s="22"/>
      <c r="EJK4929" s="22"/>
      <c r="EJL4929" s="22"/>
      <c r="EJM4929" s="53"/>
      <c r="EJN4929" s="53"/>
      <c r="EJO4929" s="22"/>
      <c r="EJP4929" s="23"/>
      <c r="EJQ4929" s="21"/>
      <c r="EJR4929" s="25"/>
      <c r="EJS4929" s="21"/>
      <c r="EJU4929" s="61"/>
      <c r="EJW4929" s="25"/>
      <c r="EJX4929" s="25"/>
      <c r="EJY4929" s="25"/>
      <c r="EJZ4929" s="59"/>
      <c r="EKA4929" s="60"/>
      <c r="EKB4929" s="26"/>
      <c r="EKC4929" s="26"/>
      <c r="EKD4929" s="26"/>
      <c r="EKE4929" s="21"/>
      <c r="EKF4929" s="27"/>
      <c r="EKG4929" s="27"/>
      <c r="EKH4929" s="27"/>
      <c r="EKI4929" s="25"/>
      <c r="EKJ4929" s="25"/>
      <c r="EKK4929" s="25"/>
      <c r="EKL4929" s="28"/>
      <c r="EKM4929" s="28"/>
      <c r="EKN4929" s="28"/>
      <c r="EKO4929" s="28"/>
      <c r="EKP4929" s="28"/>
      <c r="EKQ4929" s="22"/>
      <c r="EKR4929" s="22"/>
      <c r="EKS4929" s="22"/>
      <c r="EKT4929" s="53"/>
      <c r="EKU4929" s="53"/>
      <c r="EKV4929" s="22"/>
      <c r="EKW4929" s="23"/>
      <c r="EKX4929" s="21"/>
      <c r="EKY4929" s="25"/>
      <c r="EKZ4929" s="21"/>
      <c r="ELB4929" s="61"/>
      <c r="ELD4929" s="25"/>
      <c r="ELE4929" s="25"/>
      <c r="ELF4929" s="25"/>
      <c r="ELG4929" s="59"/>
      <c r="ELH4929" s="60"/>
      <c r="ELI4929" s="26"/>
      <c r="ELJ4929" s="26"/>
      <c r="ELK4929" s="26"/>
      <c r="ELL4929" s="21"/>
      <c r="ELM4929" s="27"/>
      <c r="ELN4929" s="27"/>
      <c r="ELO4929" s="27"/>
      <c r="ELP4929" s="25"/>
      <c r="ELQ4929" s="25"/>
      <c r="ELR4929" s="25"/>
      <c r="ELS4929" s="28"/>
      <c r="ELT4929" s="28"/>
      <c r="ELU4929" s="28"/>
      <c r="ELV4929" s="28"/>
      <c r="ELW4929" s="28"/>
      <c r="ELX4929" s="22"/>
      <c r="ELY4929" s="22"/>
      <c r="ELZ4929" s="22"/>
      <c r="EMA4929" s="53"/>
      <c r="EMB4929" s="53"/>
      <c r="EMC4929" s="22"/>
      <c r="EMD4929" s="23"/>
      <c r="EME4929" s="21"/>
      <c r="EMF4929" s="25"/>
      <c r="EMG4929" s="21"/>
      <c r="EMI4929" s="61"/>
      <c r="EMK4929" s="25"/>
      <c r="EML4929" s="25"/>
      <c r="EMM4929" s="25"/>
      <c r="EMN4929" s="59"/>
      <c r="EMO4929" s="60"/>
      <c r="EMP4929" s="26"/>
      <c r="EMQ4929" s="26"/>
      <c r="EMR4929" s="26"/>
      <c r="EMS4929" s="21"/>
      <c r="EMT4929" s="27"/>
      <c r="EMU4929" s="27"/>
      <c r="EMV4929" s="27"/>
      <c r="EMW4929" s="25"/>
      <c r="EMX4929" s="25"/>
      <c r="EMY4929" s="25"/>
      <c r="EMZ4929" s="28"/>
      <c r="ENA4929" s="28"/>
      <c r="ENB4929" s="28"/>
      <c r="ENC4929" s="28"/>
      <c r="END4929" s="28"/>
      <c r="ENE4929" s="22"/>
      <c r="ENF4929" s="22"/>
      <c r="ENG4929" s="22"/>
      <c r="ENH4929" s="53"/>
      <c r="ENI4929" s="53"/>
      <c r="ENJ4929" s="22"/>
      <c r="ENK4929" s="23"/>
      <c r="ENL4929" s="21"/>
      <c r="ENM4929" s="25"/>
      <c r="ENN4929" s="21"/>
      <c r="ENP4929" s="61"/>
      <c r="ENR4929" s="25"/>
      <c r="ENS4929" s="25"/>
      <c r="ENT4929" s="25"/>
      <c r="ENU4929" s="59"/>
      <c r="ENV4929" s="60"/>
      <c r="ENW4929" s="26"/>
      <c r="ENX4929" s="26"/>
      <c r="ENY4929" s="26"/>
      <c r="ENZ4929" s="21"/>
      <c r="EOA4929" s="27"/>
      <c r="EOB4929" s="27"/>
      <c r="EOC4929" s="27"/>
      <c r="EOD4929" s="25"/>
      <c r="EOE4929" s="25"/>
      <c r="EOF4929" s="25"/>
      <c r="EOG4929" s="28"/>
      <c r="EOH4929" s="28"/>
      <c r="EOI4929" s="28"/>
      <c r="EOJ4929" s="28"/>
      <c r="EOK4929" s="28"/>
      <c r="EOL4929" s="22"/>
      <c r="EOM4929" s="22"/>
      <c r="EON4929" s="22"/>
      <c r="EOO4929" s="53"/>
      <c r="EOP4929" s="53"/>
      <c r="EOQ4929" s="22"/>
      <c r="EOR4929" s="23"/>
      <c r="EOS4929" s="21"/>
      <c r="EOT4929" s="25"/>
      <c r="EOU4929" s="21"/>
      <c r="EOW4929" s="61"/>
      <c r="EOY4929" s="25"/>
      <c r="EOZ4929" s="25"/>
      <c r="EPA4929" s="25"/>
      <c r="EPB4929" s="59"/>
      <c r="EPC4929" s="60"/>
      <c r="EPD4929" s="26"/>
      <c r="EPE4929" s="26"/>
      <c r="EPF4929" s="26"/>
      <c r="EPG4929" s="21"/>
      <c r="EPH4929" s="27"/>
      <c r="EPI4929" s="27"/>
      <c r="EPJ4929" s="27"/>
      <c r="EPK4929" s="25"/>
      <c r="EPL4929" s="25"/>
      <c r="EPM4929" s="25"/>
      <c r="EPN4929" s="28"/>
      <c r="EPO4929" s="28"/>
      <c r="EPP4929" s="28"/>
      <c r="EPQ4929" s="28"/>
      <c r="EPR4929" s="28"/>
      <c r="EPS4929" s="22"/>
      <c r="EPT4929" s="22"/>
      <c r="EPU4929" s="22"/>
      <c r="EPV4929" s="53"/>
      <c r="EPW4929" s="53"/>
      <c r="EPX4929" s="22"/>
      <c r="EPY4929" s="23"/>
      <c r="EPZ4929" s="21"/>
      <c r="EQA4929" s="25"/>
      <c r="EQB4929" s="21"/>
      <c r="EQD4929" s="61"/>
      <c r="EQF4929" s="25"/>
      <c r="EQG4929" s="25"/>
      <c r="EQH4929" s="25"/>
      <c r="EQI4929" s="59"/>
      <c r="EQJ4929" s="60"/>
      <c r="EQK4929" s="26"/>
      <c r="EQL4929" s="26"/>
      <c r="EQM4929" s="26"/>
      <c r="EQN4929" s="21"/>
      <c r="EQO4929" s="27"/>
      <c r="EQP4929" s="27"/>
      <c r="EQQ4929" s="27"/>
      <c r="EQR4929" s="25"/>
      <c r="EQS4929" s="25"/>
      <c r="EQT4929" s="25"/>
      <c r="EQU4929" s="28"/>
      <c r="EQV4929" s="28"/>
      <c r="EQW4929" s="28"/>
      <c r="EQX4929" s="28"/>
      <c r="EQY4929" s="28"/>
      <c r="EQZ4929" s="22"/>
      <c r="ERA4929" s="22"/>
      <c r="ERB4929" s="22"/>
      <c r="ERC4929" s="53"/>
      <c r="ERD4929" s="53"/>
      <c r="ERE4929" s="22"/>
      <c r="ERF4929" s="23"/>
      <c r="ERG4929" s="21"/>
      <c r="ERH4929" s="25"/>
      <c r="ERI4929" s="21"/>
      <c r="ERK4929" s="61"/>
      <c r="ERM4929" s="25"/>
      <c r="ERN4929" s="25"/>
      <c r="ERO4929" s="25"/>
      <c r="ERP4929" s="59"/>
      <c r="ERQ4929" s="60"/>
      <c r="ERR4929" s="26"/>
      <c r="ERS4929" s="26"/>
      <c r="ERT4929" s="26"/>
      <c r="ERU4929" s="21"/>
      <c r="ERV4929" s="27"/>
      <c r="ERW4929" s="27"/>
      <c r="ERX4929" s="27"/>
      <c r="ERY4929" s="25"/>
      <c r="ERZ4929" s="25"/>
      <c r="ESA4929" s="25"/>
      <c r="ESB4929" s="28"/>
      <c r="ESC4929" s="28"/>
      <c r="ESD4929" s="28"/>
      <c r="ESE4929" s="28"/>
      <c r="ESF4929" s="28"/>
      <c r="ESG4929" s="22"/>
      <c r="ESH4929" s="22"/>
      <c r="ESI4929" s="22"/>
      <c r="ESJ4929" s="53"/>
      <c r="ESK4929" s="53"/>
      <c r="ESL4929" s="22"/>
      <c r="ESM4929" s="23"/>
      <c r="ESN4929" s="21"/>
      <c r="ESO4929" s="25"/>
      <c r="ESP4929" s="21"/>
      <c r="ESR4929" s="61"/>
      <c r="EST4929" s="25"/>
      <c r="ESU4929" s="25"/>
      <c r="ESV4929" s="25"/>
      <c r="ESW4929" s="59"/>
      <c r="ESX4929" s="60"/>
      <c r="ESY4929" s="26"/>
      <c r="ESZ4929" s="26"/>
      <c r="ETA4929" s="26"/>
      <c r="ETB4929" s="21"/>
      <c r="ETC4929" s="27"/>
      <c r="ETD4929" s="27"/>
      <c r="ETE4929" s="27"/>
      <c r="ETF4929" s="25"/>
      <c r="ETG4929" s="25"/>
      <c r="ETH4929" s="25"/>
      <c r="ETI4929" s="28"/>
      <c r="ETJ4929" s="28"/>
      <c r="ETK4929" s="28"/>
      <c r="ETL4929" s="28"/>
      <c r="ETM4929" s="28"/>
      <c r="ETN4929" s="22"/>
      <c r="ETO4929" s="22"/>
      <c r="ETP4929" s="22"/>
      <c r="ETQ4929" s="53"/>
      <c r="ETR4929" s="53"/>
      <c r="ETS4929" s="22"/>
      <c r="ETT4929" s="23"/>
      <c r="ETU4929" s="21"/>
      <c r="ETV4929" s="25"/>
      <c r="ETW4929" s="21"/>
      <c r="ETY4929" s="61"/>
      <c r="EUA4929" s="25"/>
      <c r="EUB4929" s="25"/>
      <c r="EUC4929" s="25"/>
      <c r="EUD4929" s="59"/>
      <c r="EUE4929" s="60"/>
      <c r="EUF4929" s="26"/>
      <c r="EUG4929" s="26"/>
      <c r="EUH4929" s="26"/>
      <c r="EUI4929" s="21"/>
      <c r="EUJ4929" s="27"/>
      <c r="EUK4929" s="27"/>
      <c r="EUL4929" s="27"/>
      <c r="EUM4929" s="25"/>
      <c r="EUN4929" s="25"/>
      <c r="EUO4929" s="25"/>
      <c r="EUP4929" s="28"/>
      <c r="EUQ4929" s="28"/>
      <c r="EUR4929" s="28"/>
      <c r="EUS4929" s="28"/>
      <c r="EUT4929" s="28"/>
      <c r="EUU4929" s="22"/>
      <c r="EUV4929" s="22"/>
      <c r="EUW4929" s="22"/>
      <c r="EUX4929" s="53"/>
      <c r="EUY4929" s="53"/>
      <c r="EUZ4929" s="22"/>
      <c r="EVA4929" s="23"/>
      <c r="EVB4929" s="21"/>
      <c r="EVC4929" s="25"/>
      <c r="EVD4929" s="21"/>
      <c r="EVF4929" s="61"/>
      <c r="EVH4929" s="25"/>
      <c r="EVI4929" s="25"/>
      <c r="EVJ4929" s="25"/>
      <c r="EVK4929" s="59"/>
      <c r="EVL4929" s="60"/>
      <c r="EVM4929" s="26"/>
      <c r="EVN4929" s="26"/>
      <c r="EVO4929" s="26"/>
      <c r="EVP4929" s="21"/>
      <c r="EVQ4929" s="27"/>
      <c r="EVR4929" s="27"/>
      <c r="EVS4929" s="27"/>
      <c r="EVT4929" s="25"/>
      <c r="EVU4929" s="25"/>
      <c r="EVV4929" s="25"/>
      <c r="EVW4929" s="28"/>
      <c r="EVX4929" s="28"/>
      <c r="EVY4929" s="28"/>
      <c r="EVZ4929" s="28"/>
      <c r="EWA4929" s="28"/>
      <c r="EWB4929" s="22"/>
      <c r="EWC4929" s="22"/>
      <c r="EWD4929" s="22"/>
      <c r="EWE4929" s="53"/>
      <c r="EWF4929" s="53"/>
      <c r="EWG4929" s="22"/>
      <c r="EWH4929" s="23"/>
      <c r="EWI4929" s="21"/>
      <c r="EWJ4929" s="25"/>
      <c r="EWK4929" s="21"/>
      <c r="EWM4929" s="61"/>
      <c r="EWO4929" s="25"/>
      <c r="EWP4929" s="25"/>
      <c r="EWQ4929" s="25"/>
      <c r="EWR4929" s="59"/>
      <c r="EWS4929" s="60"/>
      <c r="EWT4929" s="26"/>
      <c r="EWU4929" s="26"/>
      <c r="EWV4929" s="26"/>
      <c r="EWW4929" s="21"/>
      <c r="EWX4929" s="27"/>
      <c r="EWY4929" s="27"/>
      <c r="EWZ4929" s="27"/>
      <c r="EXA4929" s="25"/>
      <c r="EXB4929" s="25"/>
      <c r="EXC4929" s="25"/>
      <c r="EXD4929" s="28"/>
      <c r="EXE4929" s="28"/>
      <c r="EXF4929" s="28"/>
      <c r="EXG4929" s="28"/>
      <c r="EXH4929" s="28"/>
      <c r="EXI4929" s="22"/>
      <c r="EXJ4929" s="22"/>
      <c r="EXK4929" s="22"/>
      <c r="EXL4929" s="53"/>
      <c r="EXM4929" s="53"/>
      <c r="EXN4929" s="22"/>
      <c r="EXO4929" s="23"/>
      <c r="EXP4929" s="21"/>
      <c r="EXQ4929" s="25"/>
      <c r="EXR4929" s="21"/>
      <c r="EXT4929" s="61"/>
      <c r="EXV4929" s="25"/>
      <c r="EXW4929" s="25"/>
      <c r="EXX4929" s="25"/>
      <c r="EXY4929" s="59"/>
      <c r="EXZ4929" s="60"/>
      <c r="EYA4929" s="26"/>
      <c r="EYB4929" s="26"/>
      <c r="EYC4929" s="26"/>
      <c r="EYD4929" s="21"/>
      <c r="EYE4929" s="27"/>
      <c r="EYF4929" s="27"/>
      <c r="EYG4929" s="27"/>
      <c r="EYH4929" s="25"/>
      <c r="EYI4929" s="25"/>
      <c r="EYJ4929" s="25"/>
      <c r="EYK4929" s="28"/>
      <c r="EYL4929" s="28"/>
      <c r="EYM4929" s="28"/>
      <c r="EYN4929" s="28"/>
      <c r="EYO4929" s="28"/>
      <c r="EYP4929" s="22"/>
      <c r="EYQ4929" s="22"/>
      <c r="EYR4929" s="22"/>
      <c r="EYS4929" s="53"/>
      <c r="EYT4929" s="53"/>
      <c r="EYU4929" s="22"/>
      <c r="EYV4929" s="23"/>
      <c r="EYW4929" s="21"/>
      <c r="EYX4929" s="25"/>
      <c r="EYY4929" s="21"/>
      <c r="EZA4929" s="61"/>
      <c r="EZC4929" s="25"/>
      <c r="EZD4929" s="25"/>
      <c r="EZE4929" s="25"/>
      <c r="EZF4929" s="59"/>
      <c r="EZG4929" s="60"/>
      <c r="EZH4929" s="26"/>
      <c r="EZI4929" s="26"/>
      <c r="EZJ4929" s="26"/>
      <c r="EZK4929" s="21"/>
      <c r="EZL4929" s="27"/>
      <c r="EZM4929" s="27"/>
      <c r="EZN4929" s="27"/>
      <c r="EZO4929" s="25"/>
      <c r="EZP4929" s="25"/>
      <c r="EZQ4929" s="25"/>
      <c r="EZR4929" s="28"/>
      <c r="EZS4929" s="28"/>
      <c r="EZT4929" s="28"/>
      <c r="EZU4929" s="28"/>
      <c r="EZV4929" s="28"/>
      <c r="EZW4929" s="22"/>
      <c r="EZX4929" s="22"/>
      <c r="EZY4929" s="22"/>
      <c r="EZZ4929" s="53"/>
      <c r="FAA4929" s="53"/>
      <c r="FAB4929" s="22"/>
      <c r="FAC4929" s="23"/>
      <c r="FAD4929" s="21"/>
      <c r="FAE4929" s="25"/>
      <c r="FAF4929" s="21"/>
      <c r="FAH4929" s="61"/>
      <c r="FAJ4929" s="25"/>
      <c r="FAK4929" s="25"/>
      <c r="FAL4929" s="25"/>
      <c r="FAM4929" s="59"/>
      <c r="FAN4929" s="60"/>
      <c r="FAO4929" s="26"/>
      <c r="FAP4929" s="26"/>
      <c r="FAQ4929" s="26"/>
      <c r="FAR4929" s="21"/>
      <c r="FAS4929" s="27"/>
      <c r="FAT4929" s="27"/>
      <c r="FAU4929" s="27"/>
      <c r="FAV4929" s="25"/>
      <c r="FAW4929" s="25"/>
      <c r="FAX4929" s="25"/>
      <c r="FAY4929" s="28"/>
      <c r="FAZ4929" s="28"/>
      <c r="FBA4929" s="28"/>
      <c r="FBB4929" s="28"/>
      <c r="FBC4929" s="28"/>
      <c r="FBD4929" s="22"/>
      <c r="FBE4929" s="22"/>
      <c r="FBF4929" s="22"/>
      <c r="FBG4929" s="53"/>
      <c r="FBH4929" s="53"/>
      <c r="FBI4929" s="22"/>
      <c r="FBJ4929" s="23"/>
      <c r="FBK4929" s="21"/>
      <c r="FBL4929" s="25"/>
      <c r="FBM4929" s="21"/>
      <c r="FBO4929" s="61"/>
      <c r="FBQ4929" s="25"/>
      <c r="FBR4929" s="25"/>
      <c r="FBS4929" s="25"/>
      <c r="FBT4929" s="59"/>
      <c r="FBU4929" s="60"/>
      <c r="FBV4929" s="26"/>
      <c r="FBW4929" s="26"/>
      <c r="FBX4929" s="26"/>
      <c r="FBY4929" s="21"/>
      <c r="FBZ4929" s="27"/>
      <c r="FCA4929" s="27"/>
      <c r="FCB4929" s="27"/>
      <c r="FCC4929" s="25"/>
      <c r="FCD4929" s="25"/>
      <c r="FCE4929" s="25"/>
      <c r="FCF4929" s="28"/>
      <c r="FCG4929" s="28"/>
      <c r="FCH4929" s="28"/>
      <c r="FCI4929" s="28"/>
      <c r="FCJ4929" s="28"/>
      <c r="FCK4929" s="22"/>
      <c r="FCL4929" s="22"/>
      <c r="FCM4929" s="22"/>
      <c r="FCN4929" s="53"/>
      <c r="FCO4929" s="53"/>
      <c r="FCP4929" s="22"/>
      <c r="FCQ4929" s="23"/>
      <c r="FCR4929" s="21"/>
      <c r="FCS4929" s="25"/>
      <c r="FCT4929" s="21"/>
      <c r="FCV4929" s="61"/>
      <c r="FCX4929" s="25"/>
      <c r="FCY4929" s="25"/>
      <c r="FCZ4929" s="25"/>
      <c r="FDA4929" s="59"/>
      <c r="FDB4929" s="60"/>
      <c r="FDC4929" s="26"/>
      <c r="FDD4929" s="26"/>
      <c r="FDE4929" s="26"/>
      <c r="FDF4929" s="21"/>
      <c r="FDG4929" s="27"/>
      <c r="FDH4929" s="27"/>
      <c r="FDI4929" s="27"/>
      <c r="FDJ4929" s="25"/>
      <c r="FDK4929" s="25"/>
      <c r="FDL4929" s="25"/>
      <c r="FDM4929" s="28"/>
      <c r="FDN4929" s="28"/>
      <c r="FDO4929" s="28"/>
      <c r="FDP4929" s="28"/>
      <c r="FDQ4929" s="28"/>
      <c r="FDR4929" s="22"/>
      <c r="FDS4929" s="22"/>
      <c r="FDT4929" s="22"/>
      <c r="FDU4929" s="53"/>
      <c r="FDV4929" s="53"/>
      <c r="FDW4929" s="22"/>
      <c r="FDX4929" s="23"/>
      <c r="FDY4929" s="21"/>
      <c r="FDZ4929" s="25"/>
      <c r="FEA4929" s="21"/>
      <c r="FEC4929" s="61"/>
      <c r="FEE4929" s="25"/>
      <c r="FEF4929" s="25"/>
      <c r="FEG4929" s="25"/>
      <c r="FEH4929" s="59"/>
      <c r="FEI4929" s="60"/>
      <c r="FEJ4929" s="26"/>
      <c r="FEK4929" s="26"/>
      <c r="FEL4929" s="26"/>
      <c r="FEM4929" s="21"/>
      <c r="FEN4929" s="27"/>
      <c r="FEO4929" s="27"/>
      <c r="FEP4929" s="27"/>
      <c r="FEQ4929" s="25"/>
      <c r="FER4929" s="25"/>
      <c r="FES4929" s="25"/>
      <c r="FET4929" s="28"/>
      <c r="FEU4929" s="28"/>
      <c r="FEV4929" s="28"/>
      <c r="FEW4929" s="28"/>
      <c r="FEX4929" s="28"/>
      <c r="FEY4929" s="22"/>
      <c r="FEZ4929" s="22"/>
      <c r="FFA4929" s="22"/>
      <c r="FFB4929" s="53"/>
      <c r="FFC4929" s="53"/>
      <c r="FFD4929" s="22"/>
      <c r="FFE4929" s="23"/>
      <c r="FFF4929" s="21"/>
      <c r="FFG4929" s="25"/>
      <c r="FFH4929" s="21"/>
      <c r="FFJ4929" s="61"/>
      <c r="FFL4929" s="25"/>
      <c r="FFM4929" s="25"/>
      <c r="FFN4929" s="25"/>
      <c r="FFO4929" s="59"/>
      <c r="FFP4929" s="60"/>
      <c r="FFQ4929" s="26"/>
      <c r="FFR4929" s="26"/>
      <c r="FFS4929" s="26"/>
      <c r="FFT4929" s="21"/>
      <c r="FFU4929" s="27"/>
      <c r="FFV4929" s="27"/>
      <c r="FFW4929" s="27"/>
      <c r="FFX4929" s="25"/>
      <c r="FFY4929" s="25"/>
      <c r="FFZ4929" s="25"/>
      <c r="FGA4929" s="28"/>
      <c r="FGB4929" s="28"/>
      <c r="FGC4929" s="28"/>
      <c r="FGD4929" s="28"/>
      <c r="FGE4929" s="28"/>
      <c r="FGF4929" s="22"/>
      <c r="FGG4929" s="22"/>
      <c r="FGH4929" s="22"/>
      <c r="FGI4929" s="53"/>
      <c r="FGJ4929" s="53"/>
      <c r="FGK4929" s="22"/>
      <c r="FGL4929" s="23"/>
      <c r="FGM4929" s="21"/>
      <c r="FGN4929" s="25"/>
      <c r="FGO4929" s="21"/>
      <c r="FGQ4929" s="61"/>
      <c r="FGS4929" s="25"/>
      <c r="FGT4929" s="25"/>
      <c r="FGU4929" s="25"/>
      <c r="FGV4929" s="59"/>
      <c r="FGW4929" s="60"/>
      <c r="FGX4929" s="26"/>
      <c r="FGY4929" s="26"/>
      <c r="FGZ4929" s="26"/>
      <c r="FHA4929" s="21"/>
      <c r="FHB4929" s="27"/>
      <c r="FHC4929" s="27"/>
      <c r="FHD4929" s="27"/>
      <c r="FHE4929" s="25"/>
      <c r="FHF4929" s="25"/>
      <c r="FHG4929" s="25"/>
      <c r="FHH4929" s="28"/>
      <c r="FHI4929" s="28"/>
      <c r="FHJ4929" s="28"/>
      <c r="FHK4929" s="28"/>
      <c r="FHL4929" s="28"/>
      <c r="FHM4929" s="22"/>
      <c r="FHN4929" s="22"/>
      <c r="FHO4929" s="22"/>
      <c r="FHP4929" s="53"/>
      <c r="FHQ4929" s="53"/>
      <c r="FHR4929" s="22"/>
      <c r="FHS4929" s="23"/>
      <c r="FHT4929" s="21"/>
      <c r="FHU4929" s="25"/>
      <c r="FHV4929" s="21"/>
      <c r="FHX4929" s="61"/>
      <c r="FHZ4929" s="25"/>
      <c r="FIA4929" s="25"/>
      <c r="FIB4929" s="25"/>
      <c r="FIC4929" s="59"/>
      <c r="FID4929" s="60"/>
      <c r="FIE4929" s="26"/>
      <c r="FIF4929" s="26"/>
      <c r="FIG4929" s="26"/>
      <c r="FIH4929" s="21"/>
      <c r="FII4929" s="27"/>
      <c r="FIJ4929" s="27"/>
      <c r="FIK4929" s="27"/>
      <c r="FIL4929" s="25"/>
      <c r="FIM4929" s="25"/>
      <c r="FIN4929" s="25"/>
      <c r="FIO4929" s="28"/>
      <c r="FIP4929" s="28"/>
      <c r="FIQ4929" s="28"/>
      <c r="FIR4929" s="28"/>
      <c r="FIS4929" s="28"/>
      <c r="FIT4929" s="22"/>
      <c r="FIU4929" s="22"/>
      <c r="FIV4929" s="22"/>
      <c r="FIW4929" s="53"/>
      <c r="FIX4929" s="53"/>
      <c r="FIY4929" s="22"/>
      <c r="FIZ4929" s="23"/>
      <c r="FJA4929" s="21"/>
      <c r="FJB4929" s="25"/>
      <c r="FJC4929" s="21"/>
      <c r="FJE4929" s="61"/>
      <c r="FJG4929" s="25"/>
      <c r="FJH4929" s="25"/>
      <c r="FJI4929" s="25"/>
      <c r="FJJ4929" s="59"/>
      <c r="FJK4929" s="60"/>
      <c r="FJL4929" s="26"/>
      <c r="FJM4929" s="26"/>
      <c r="FJN4929" s="26"/>
      <c r="FJO4929" s="21"/>
      <c r="FJP4929" s="27"/>
      <c r="FJQ4929" s="27"/>
      <c r="FJR4929" s="27"/>
      <c r="FJS4929" s="25"/>
      <c r="FJT4929" s="25"/>
      <c r="FJU4929" s="25"/>
      <c r="FJV4929" s="28"/>
      <c r="FJW4929" s="28"/>
      <c r="FJX4929" s="28"/>
      <c r="FJY4929" s="28"/>
      <c r="FJZ4929" s="28"/>
      <c r="FKA4929" s="22"/>
      <c r="FKB4929" s="22"/>
      <c r="FKC4929" s="22"/>
      <c r="FKD4929" s="53"/>
      <c r="FKE4929" s="53"/>
      <c r="FKF4929" s="22"/>
      <c r="FKG4929" s="23"/>
      <c r="FKH4929" s="21"/>
      <c r="FKI4929" s="25"/>
      <c r="FKJ4929" s="21"/>
      <c r="FKL4929" s="61"/>
      <c r="FKN4929" s="25"/>
      <c r="FKO4929" s="25"/>
      <c r="FKP4929" s="25"/>
      <c r="FKQ4929" s="59"/>
      <c r="FKR4929" s="60"/>
      <c r="FKS4929" s="26"/>
      <c r="FKT4929" s="26"/>
      <c r="FKU4929" s="26"/>
      <c r="FKV4929" s="21"/>
      <c r="FKW4929" s="27"/>
      <c r="FKX4929" s="27"/>
      <c r="FKY4929" s="27"/>
      <c r="FKZ4929" s="25"/>
      <c r="FLA4929" s="25"/>
      <c r="FLB4929" s="25"/>
      <c r="FLC4929" s="28"/>
      <c r="FLD4929" s="28"/>
      <c r="FLE4929" s="28"/>
      <c r="FLF4929" s="28"/>
      <c r="FLG4929" s="28"/>
      <c r="FLH4929" s="22"/>
      <c r="FLI4929" s="22"/>
      <c r="FLJ4929" s="22"/>
      <c r="FLK4929" s="53"/>
      <c r="FLL4929" s="53"/>
      <c r="FLM4929" s="22"/>
      <c r="FLN4929" s="23"/>
      <c r="FLO4929" s="21"/>
      <c r="FLP4929" s="25"/>
      <c r="FLQ4929" s="21"/>
      <c r="FLS4929" s="61"/>
      <c r="FLU4929" s="25"/>
      <c r="FLV4929" s="25"/>
      <c r="FLW4929" s="25"/>
      <c r="FLX4929" s="59"/>
      <c r="FLY4929" s="60"/>
      <c r="FLZ4929" s="26"/>
      <c r="FMA4929" s="26"/>
      <c r="FMB4929" s="26"/>
      <c r="FMC4929" s="21"/>
      <c r="FMD4929" s="27"/>
      <c r="FME4929" s="27"/>
      <c r="FMF4929" s="27"/>
      <c r="FMG4929" s="25"/>
      <c r="FMH4929" s="25"/>
      <c r="FMI4929" s="25"/>
      <c r="FMJ4929" s="28"/>
      <c r="FMK4929" s="28"/>
      <c r="FML4929" s="28"/>
      <c r="FMM4929" s="28"/>
      <c r="FMN4929" s="28"/>
      <c r="FMO4929" s="22"/>
      <c r="FMP4929" s="22"/>
      <c r="FMQ4929" s="22"/>
      <c r="FMR4929" s="53"/>
      <c r="FMS4929" s="53"/>
      <c r="FMT4929" s="22"/>
      <c r="FMU4929" s="23"/>
      <c r="FMV4929" s="21"/>
      <c r="FMW4929" s="25"/>
      <c r="FMX4929" s="21"/>
      <c r="FMZ4929" s="61"/>
      <c r="FNB4929" s="25"/>
      <c r="FNC4929" s="25"/>
      <c r="FND4929" s="25"/>
      <c r="FNE4929" s="59"/>
      <c r="FNF4929" s="60"/>
      <c r="FNG4929" s="26"/>
      <c r="FNH4929" s="26"/>
      <c r="FNI4929" s="26"/>
      <c r="FNJ4929" s="21"/>
      <c r="FNK4929" s="27"/>
      <c r="FNL4929" s="27"/>
      <c r="FNM4929" s="27"/>
      <c r="FNN4929" s="25"/>
      <c r="FNO4929" s="25"/>
      <c r="FNP4929" s="25"/>
      <c r="FNQ4929" s="28"/>
      <c r="FNR4929" s="28"/>
      <c r="FNS4929" s="28"/>
      <c r="FNT4929" s="28"/>
      <c r="FNU4929" s="28"/>
      <c r="FNV4929" s="22"/>
      <c r="FNW4929" s="22"/>
      <c r="FNX4929" s="22"/>
      <c r="FNY4929" s="53"/>
      <c r="FNZ4929" s="53"/>
      <c r="FOA4929" s="22"/>
      <c r="FOB4929" s="23"/>
      <c r="FOC4929" s="21"/>
      <c r="FOD4929" s="25"/>
      <c r="FOE4929" s="21"/>
      <c r="FOG4929" s="61"/>
      <c r="FOI4929" s="25"/>
      <c r="FOJ4929" s="25"/>
      <c r="FOK4929" s="25"/>
      <c r="FOL4929" s="59"/>
      <c r="FOM4929" s="60"/>
      <c r="FON4929" s="26"/>
      <c r="FOO4929" s="26"/>
      <c r="FOP4929" s="26"/>
      <c r="FOQ4929" s="21"/>
      <c r="FOR4929" s="27"/>
      <c r="FOS4929" s="27"/>
      <c r="FOT4929" s="27"/>
      <c r="FOU4929" s="25"/>
      <c r="FOV4929" s="25"/>
      <c r="FOW4929" s="25"/>
      <c r="FOX4929" s="28"/>
      <c r="FOY4929" s="28"/>
      <c r="FOZ4929" s="28"/>
      <c r="FPA4929" s="28"/>
      <c r="FPB4929" s="28"/>
      <c r="FPC4929" s="22"/>
      <c r="FPD4929" s="22"/>
      <c r="FPE4929" s="22"/>
      <c r="FPF4929" s="53"/>
      <c r="FPG4929" s="53"/>
      <c r="FPH4929" s="22"/>
      <c r="FPI4929" s="23"/>
      <c r="FPJ4929" s="21"/>
      <c r="FPK4929" s="25"/>
      <c r="FPL4929" s="21"/>
      <c r="FPN4929" s="61"/>
      <c r="FPP4929" s="25"/>
      <c r="FPQ4929" s="25"/>
      <c r="FPR4929" s="25"/>
      <c r="FPS4929" s="59"/>
      <c r="FPT4929" s="60"/>
      <c r="FPU4929" s="26"/>
      <c r="FPV4929" s="26"/>
      <c r="FPW4929" s="26"/>
      <c r="FPX4929" s="21"/>
      <c r="FPY4929" s="27"/>
      <c r="FPZ4929" s="27"/>
      <c r="FQA4929" s="27"/>
      <c r="FQB4929" s="25"/>
      <c r="FQC4929" s="25"/>
      <c r="FQD4929" s="25"/>
      <c r="FQE4929" s="28"/>
      <c r="FQF4929" s="28"/>
      <c r="FQG4929" s="28"/>
      <c r="FQH4929" s="28"/>
      <c r="FQI4929" s="28"/>
      <c r="FQJ4929" s="22"/>
      <c r="FQK4929" s="22"/>
      <c r="FQL4929" s="22"/>
      <c r="FQM4929" s="53"/>
      <c r="FQN4929" s="53"/>
      <c r="FQO4929" s="22"/>
      <c r="FQP4929" s="23"/>
      <c r="FQQ4929" s="21"/>
      <c r="FQR4929" s="25"/>
      <c r="FQS4929" s="21"/>
      <c r="FQU4929" s="61"/>
      <c r="FQW4929" s="25"/>
      <c r="FQX4929" s="25"/>
      <c r="FQY4929" s="25"/>
      <c r="FQZ4929" s="59"/>
      <c r="FRA4929" s="60"/>
      <c r="FRB4929" s="26"/>
      <c r="FRC4929" s="26"/>
      <c r="FRD4929" s="26"/>
      <c r="FRE4929" s="21"/>
      <c r="FRF4929" s="27"/>
      <c r="FRG4929" s="27"/>
      <c r="FRH4929" s="27"/>
      <c r="FRI4929" s="25"/>
      <c r="FRJ4929" s="25"/>
      <c r="FRK4929" s="25"/>
      <c r="FRL4929" s="28"/>
      <c r="FRM4929" s="28"/>
      <c r="FRN4929" s="28"/>
      <c r="FRO4929" s="28"/>
      <c r="FRP4929" s="28"/>
      <c r="FRQ4929" s="22"/>
      <c r="FRR4929" s="22"/>
      <c r="FRS4929" s="22"/>
      <c r="FRT4929" s="53"/>
      <c r="FRU4929" s="53"/>
      <c r="FRV4929" s="22"/>
      <c r="FRW4929" s="23"/>
      <c r="FRX4929" s="21"/>
      <c r="FRY4929" s="25"/>
      <c r="FRZ4929" s="21"/>
      <c r="FSB4929" s="61"/>
      <c r="FSD4929" s="25"/>
      <c r="FSE4929" s="25"/>
      <c r="FSF4929" s="25"/>
      <c r="FSG4929" s="59"/>
      <c r="FSH4929" s="60"/>
      <c r="FSI4929" s="26"/>
      <c r="FSJ4929" s="26"/>
      <c r="FSK4929" s="26"/>
      <c r="FSL4929" s="21"/>
      <c r="FSM4929" s="27"/>
      <c r="FSN4929" s="27"/>
      <c r="FSO4929" s="27"/>
      <c r="FSP4929" s="25"/>
      <c r="FSQ4929" s="25"/>
      <c r="FSR4929" s="25"/>
      <c r="FSS4929" s="28"/>
      <c r="FST4929" s="28"/>
      <c r="FSU4929" s="28"/>
      <c r="FSV4929" s="28"/>
      <c r="FSW4929" s="28"/>
      <c r="FSX4929" s="22"/>
      <c r="FSY4929" s="22"/>
      <c r="FSZ4929" s="22"/>
      <c r="FTA4929" s="53"/>
      <c r="FTB4929" s="53"/>
      <c r="FTC4929" s="22"/>
      <c r="FTD4929" s="23"/>
      <c r="FTE4929" s="21"/>
      <c r="FTF4929" s="25"/>
      <c r="FTG4929" s="21"/>
      <c r="FTI4929" s="61"/>
      <c r="FTK4929" s="25"/>
      <c r="FTL4929" s="25"/>
      <c r="FTM4929" s="25"/>
      <c r="FTN4929" s="59"/>
      <c r="FTO4929" s="60"/>
      <c r="FTP4929" s="26"/>
      <c r="FTQ4929" s="26"/>
      <c r="FTR4929" s="26"/>
      <c r="FTS4929" s="21"/>
      <c r="FTT4929" s="27"/>
      <c r="FTU4929" s="27"/>
      <c r="FTV4929" s="27"/>
      <c r="FTW4929" s="25"/>
      <c r="FTX4929" s="25"/>
      <c r="FTY4929" s="25"/>
      <c r="FTZ4929" s="28"/>
      <c r="FUA4929" s="28"/>
      <c r="FUB4929" s="28"/>
      <c r="FUC4929" s="28"/>
      <c r="FUD4929" s="28"/>
      <c r="FUE4929" s="22"/>
      <c r="FUF4929" s="22"/>
      <c r="FUG4929" s="22"/>
      <c r="FUH4929" s="53"/>
      <c r="FUI4929" s="53"/>
      <c r="FUJ4929" s="22"/>
      <c r="FUK4929" s="23"/>
      <c r="FUL4929" s="21"/>
      <c r="FUM4929" s="25"/>
      <c r="FUN4929" s="21"/>
      <c r="FUP4929" s="61"/>
      <c r="FUR4929" s="25"/>
      <c r="FUS4929" s="25"/>
      <c r="FUT4929" s="25"/>
      <c r="FUU4929" s="59"/>
      <c r="FUV4929" s="60"/>
      <c r="FUW4929" s="26"/>
      <c r="FUX4929" s="26"/>
      <c r="FUY4929" s="26"/>
      <c r="FUZ4929" s="21"/>
      <c r="FVA4929" s="27"/>
      <c r="FVB4929" s="27"/>
      <c r="FVC4929" s="27"/>
      <c r="FVD4929" s="25"/>
      <c r="FVE4929" s="25"/>
      <c r="FVF4929" s="25"/>
      <c r="FVG4929" s="28"/>
      <c r="FVH4929" s="28"/>
      <c r="FVI4929" s="28"/>
      <c r="FVJ4929" s="28"/>
      <c r="FVK4929" s="28"/>
      <c r="FVL4929" s="22"/>
      <c r="FVM4929" s="22"/>
      <c r="FVN4929" s="22"/>
      <c r="FVO4929" s="53"/>
      <c r="FVP4929" s="53"/>
      <c r="FVQ4929" s="22"/>
      <c r="FVR4929" s="23"/>
      <c r="FVS4929" s="21"/>
      <c r="FVT4929" s="25"/>
      <c r="FVU4929" s="21"/>
      <c r="FVW4929" s="61"/>
      <c r="FVY4929" s="25"/>
      <c r="FVZ4929" s="25"/>
      <c r="FWA4929" s="25"/>
      <c r="FWB4929" s="59"/>
      <c r="FWC4929" s="60"/>
      <c r="FWD4929" s="26"/>
      <c r="FWE4929" s="26"/>
      <c r="FWF4929" s="26"/>
      <c r="FWG4929" s="21"/>
      <c r="FWH4929" s="27"/>
      <c r="FWI4929" s="27"/>
      <c r="FWJ4929" s="27"/>
      <c r="FWK4929" s="25"/>
      <c r="FWL4929" s="25"/>
      <c r="FWM4929" s="25"/>
      <c r="FWN4929" s="28"/>
      <c r="FWO4929" s="28"/>
      <c r="FWP4929" s="28"/>
      <c r="FWQ4929" s="28"/>
      <c r="FWR4929" s="28"/>
      <c r="FWS4929" s="22"/>
      <c r="FWT4929" s="22"/>
      <c r="FWU4929" s="22"/>
      <c r="FWV4929" s="53"/>
      <c r="FWW4929" s="53"/>
      <c r="FWX4929" s="22"/>
      <c r="FWY4929" s="23"/>
      <c r="FWZ4929" s="21"/>
      <c r="FXA4929" s="25"/>
      <c r="FXB4929" s="21"/>
      <c r="FXD4929" s="61"/>
      <c r="FXF4929" s="25"/>
      <c r="FXG4929" s="25"/>
      <c r="FXH4929" s="25"/>
      <c r="FXI4929" s="59"/>
      <c r="FXJ4929" s="60"/>
      <c r="FXK4929" s="26"/>
      <c r="FXL4929" s="26"/>
      <c r="FXM4929" s="26"/>
      <c r="FXN4929" s="21"/>
      <c r="FXO4929" s="27"/>
      <c r="FXP4929" s="27"/>
      <c r="FXQ4929" s="27"/>
      <c r="FXR4929" s="25"/>
      <c r="FXS4929" s="25"/>
      <c r="FXT4929" s="25"/>
      <c r="FXU4929" s="28"/>
      <c r="FXV4929" s="28"/>
      <c r="FXW4929" s="28"/>
      <c r="FXX4929" s="28"/>
      <c r="FXY4929" s="28"/>
      <c r="FXZ4929" s="22"/>
      <c r="FYA4929" s="22"/>
      <c r="FYB4929" s="22"/>
      <c r="FYC4929" s="53"/>
      <c r="FYD4929" s="53"/>
      <c r="FYE4929" s="22"/>
      <c r="FYF4929" s="23"/>
      <c r="FYG4929" s="21"/>
      <c r="FYH4929" s="25"/>
      <c r="FYI4929" s="21"/>
      <c r="FYK4929" s="61"/>
      <c r="FYM4929" s="25"/>
      <c r="FYN4929" s="25"/>
      <c r="FYO4929" s="25"/>
      <c r="FYP4929" s="59"/>
      <c r="FYQ4929" s="60"/>
      <c r="FYR4929" s="26"/>
      <c r="FYS4929" s="26"/>
      <c r="FYT4929" s="26"/>
      <c r="FYU4929" s="21"/>
      <c r="FYV4929" s="27"/>
      <c r="FYW4929" s="27"/>
      <c r="FYX4929" s="27"/>
      <c r="FYY4929" s="25"/>
      <c r="FYZ4929" s="25"/>
      <c r="FZA4929" s="25"/>
      <c r="FZB4929" s="28"/>
      <c r="FZC4929" s="28"/>
      <c r="FZD4929" s="28"/>
      <c r="FZE4929" s="28"/>
      <c r="FZF4929" s="28"/>
      <c r="FZG4929" s="22"/>
      <c r="FZH4929" s="22"/>
      <c r="FZI4929" s="22"/>
      <c r="FZJ4929" s="53"/>
      <c r="FZK4929" s="53"/>
      <c r="FZL4929" s="22"/>
      <c r="FZM4929" s="23"/>
      <c r="FZN4929" s="21"/>
      <c r="FZO4929" s="25"/>
      <c r="FZP4929" s="21"/>
      <c r="FZR4929" s="61"/>
      <c r="FZT4929" s="25"/>
      <c r="FZU4929" s="25"/>
      <c r="FZV4929" s="25"/>
      <c r="FZW4929" s="59"/>
      <c r="FZX4929" s="60"/>
      <c r="FZY4929" s="26"/>
      <c r="FZZ4929" s="26"/>
      <c r="GAA4929" s="26"/>
      <c r="GAB4929" s="21"/>
      <c r="GAC4929" s="27"/>
      <c r="GAD4929" s="27"/>
      <c r="GAE4929" s="27"/>
      <c r="GAF4929" s="25"/>
      <c r="GAG4929" s="25"/>
      <c r="GAH4929" s="25"/>
      <c r="GAI4929" s="28"/>
      <c r="GAJ4929" s="28"/>
      <c r="GAK4929" s="28"/>
      <c r="GAL4929" s="28"/>
      <c r="GAM4929" s="28"/>
      <c r="GAN4929" s="22"/>
      <c r="GAO4929" s="22"/>
      <c r="GAP4929" s="22"/>
      <c r="GAQ4929" s="53"/>
      <c r="GAR4929" s="53"/>
      <c r="GAS4929" s="22"/>
      <c r="GAT4929" s="23"/>
      <c r="GAU4929" s="21"/>
      <c r="GAV4929" s="25"/>
      <c r="GAW4929" s="21"/>
      <c r="GAY4929" s="61"/>
      <c r="GBA4929" s="25"/>
      <c r="GBB4929" s="25"/>
      <c r="GBC4929" s="25"/>
      <c r="GBD4929" s="59"/>
      <c r="GBE4929" s="60"/>
      <c r="GBF4929" s="26"/>
      <c r="GBG4929" s="26"/>
      <c r="GBH4929" s="26"/>
      <c r="GBI4929" s="21"/>
      <c r="GBJ4929" s="27"/>
      <c r="GBK4929" s="27"/>
      <c r="GBL4929" s="27"/>
      <c r="GBM4929" s="25"/>
      <c r="GBN4929" s="25"/>
      <c r="GBO4929" s="25"/>
      <c r="GBP4929" s="28"/>
      <c r="GBQ4929" s="28"/>
      <c r="GBR4929" s="28"/>
      <c r="GBS4929" s="28"/>
      <c r="GBT4929" s="28"/>
      <c r="GBU4929" s="22"/>
      <c r="GBV4929" s="22"/>
      <c r="GBW4929" s="22"/>
      <c r="GBX4929" s="53"/>
      <c r="GBY4929" s="53"/>
      <c r="GBZ4929" s="22"/>
      <c r="GCA4929" s="23"/>
      <c r="GCB4929" s="21"/>
      <c r="GCC4929" s="25"/>
      <c r="GCD4929" s="21"/>
      <c r="GCF4929" s="61"/>
      <c r="GCH4929" s="25"/>
      <c r="GCI4929" s="25"/>
      <c r="GCJ4929" s="25"/>
      <c r="GCK4929" s="59"/>
      <c r="GCL4929" s="60"/>
      <c r="GCM4929" s="26"/>
      <c r="GCN4929" s="26"/>
      <c r="GCO4929" s="26"/>
      <c r="GCP4929" s="21"/>
      <c r="GCQ4929" s="27"/>
      <c r="GCR4929" s="27"/>
      <c r="GCS4929" s="27"/>
      <c r="GCT4929" s="25"/>
      <c r="GCU4929" s="25"/>
      <c r="GCV4929" s="25"/>
      <c r="GCW4929" s="28"/>
      <c r="GCX4929" s="28"/>
      <c r="GCY4929" s="28"/>
      <c r="GCZ4929" s="28"/>
      <c r="GDA4929" s="28"/>
      <c r="GDB4929" s="22"/>
      <c r="GDC4929" s="22"/>
      <c r="GDD4929" s="22"/>
      <c r="GDE4929" s="53"/>
      <c r="GDF4929" s="53"/>
      <c r="GDG4929" s="22"/>
      <c r="GDH4929" s="23"/>
      <c r="GDI4929" s="21"/>
      <c r="GDJ4929" s="25"/>
      <c r="GDK4929" s="21"/>
      <c r="GDM4929" s="61"/>
      <c r="GDO4929" s="25"/>
      <c r="GDP4929" s="25"/>
      <c r="GDQ4929" s="25"/>
      <c r="GDR4929" s="59"/>
      <c r="GDS4929" s="60"/>
      <c r="GDT4929" s="26"/>
      <c r="GDU4929" s="26"/>
      <c r="GDV4929" s="26"/>
      <c r="GDW4929" s="21"/>
      <c r="GDX4929" s="27"/>
      <c r="GDY4929" s="27"/>
      <c r="GDZ4929" s="27"/>
      <c r="GEA4929" s="25"/>
      <c r="GEB4929" s="25"/>
      <c r="GEC4929" s="25"/>
      <c r="GED4929" s="28"/>
      <c r="GEE4929" s="28"/>
      <c r="GEF4929" s="28"/>
      <c r="GEG4929" s="28"/>
      <c r="GEH4929" s="28"/>
      <c r="GEI4929" s="22"/>
      <c r="GEJ4929" s="22"/>
      <c r="GEK4929" s="22"/>
      <c r="GEL4929" s="53"/>
      <c r="GEM4929" s="53"/>
      <c r="GEN4929" s="22"/>
      <c r="GEO4929" s="23"/>
      <c r="GEP4929" s="21"/>
      <c r="GEQ4929" s="25"/>
      <c r="GER4929" s="21"/>
      <c r="GET4929" s="61"/>
      <c r="GEV4929" s="25"/>
      <c r="GEW4929" s="25"/>
      <c r="GEX4929" s="25"/>
      <c r="GEY4929" s="59"/>
      <c r="GEZ4929" s="60"/>
      <c r="GFA4929" s="26"/>
      <c r="GFB4929" s="26"/>
      <c r="GFC4929" s="26"/>
      <c r="GFD4929" s="21"/>
      <c r="GFE4929" s="27"/>
      <c r="GFF4929" s="27"/>
      <c r="GFG4929" s="27"/>
      <c r="GFH4929" s="25"/>
      <c r="GFI4929" s="25"/>
      <c r="GFJ4929" s="25"/>
      <c r="GFK4929" s="28"/>
      <c r="GFL4929" s="28"/>
      <c r="GFM4929" s="28"/>
      <c r="GFN4929" s="28"/>
      <c r="GFO4929" s="28"/>
      <c r="GFP4929" s="22"/>
      <c r="GFQ4929" s="22"/>
      <c r="GFR4929" s="22"/>
      <c r="GFS4929" s="53"/>
      <c r="GFT4929" s="53"/>
      <c r="GFU4929" s="22"/>
      <c r="GFV4929" s="23"/>
      <c r="GFW4929" s="21"/>
      <c r="GFX4929" s="25"/>
      <c r="GFY4929" s="21"/>
      <c r="GGA4929" s="61"/>
      <c r="GGC4929" s="25"/>
      <c r="GGD4929" s="25"/>
      <c r="GGE4929" s="25"/>
      <c r="GGF4929" s="59"/>
      <c r="GGG4929" s="60"/>
      <c r="GGH4929" s="26"/>
      <c r="GGI4929" s="26"/>
      <c r="GGJ4929" s="26"/>
      <c r="GGK4929" s="21"/>
      <c r="GGL4929" s="27"/>
      <c r="GGM4929" s="27"/>
      <c r="GGN4929" s="27"/>
      <c r="GGO4929" s="25"/>
      <c r="GGP4929" s="25"/>
      <c r="GGQ4929" s="25"/>
      <c r="GGR4929" s="28"/>
      <c r="GGS4929" s="28"/>
      <c r="GGT4929" s="28"/>
      <c r="GGU4929" s="28"/>
      <c r="GGV4929" s="28"/>
      <c r="GGW4929" s="22"/>
      <c r="GGX4929" s="22"/>
      <c r="GGY4929" s="22"/>
      <c r="GGZ4929" s="53"/>
      <c r="GHA4929" s="53"/>
      <c r="GHB4929" s="22"/>
      <c r="GHC4929" s="23"/>
      <c r="GHD4929" s="21"/>
      <c r="GHE4929" s="25"/>
      <c r="GHF4929" s="21"/>
      <c r="GHH4929" s="61"/>
      <c r="GHJ4929" s="25"/>
      <c r="GHK4929" s="25"/>
      <c r="GHL4929" s="25"/>
      <c r="GHM4929" s="59"/>
      <c r="GHN4929" s="60"/>
      <c r="GHO4929" s="26"/>
      <c r="GHP4929" s="26"/>
      <c r="GHQ4929" s="26"/>
      <c r="GHR4929" s="21"/>
      <c r="GHS4929" s="27"/>
      <c r="GHT4929" s="27"/>
      <c r="GHU4929" s="27"/>
      <c r="GHV4929" s="25"/>
      <c r="GHW4929" s="25"/>
      <c r="GHX4929" s="25"/>
      <c r="GHY4929" s="28"/>
      <c r="GHZ4929" s="28"/>
      <c r="GIA4929" s="28"/>
      <c r="GIB4929" s="28"/>
      <c r="GIC4929" s="28"/>
      <c r="GID4929" s="22"/>
      <c r="GIE4929" s="22"/>
      <c r="GIF4929" s="22"/>
      <c r="GIG4929" s="53"/>
      <c r="GIH4929" s="53"/>
      <c r="GII4929" s="22"/>
      <c r="GIJ4929" s="23"/>
      <c r="GIK4929" s="21"/>
      <c r="GIL4929" s="25"/>
      <c r="GIM4929" s="21"/>
      <c r="GIO4929" s="61"/>
      <c r="GIQ4929" s="25"/>
      <c r="GIR4929" s="25"/>
      <c r="GIS4929" s="25"/>
      <c r="GIT4929" s="59"/>
      <c r="GIU4929" s="60"/>
      <c r="GIV4929" s="26"/>
      <c r="GIW4929" s="26"/>
      <c r="GIX4929" s="26"/>
      <c r="GIY4929" s="21"/>
      <c r="GIZ4929" s="27"/>
      <c r="GJA4929" s="27"/>
      <c r="GJB4929" s="27"/>
      <c r="GJC4929" s="25"/>
      <c r="GJD4929" s="25"/>
      <c r="GJE4929" s="25"/>
      <c r="GJF4929" s="28"/>
      <c r="GJG4929" s="28"/>
      <c r="GJH4929" s="28"/>
      <c r="GJI4929" s="28"/>
      <c r="GJJ4929" s="28"/>
      <c r="GJK4929" s="22"/>
      <c r="GJL4929" s="22"/>
      <c r="GJM4929" s="22"/>
      <c r="GJN4929" s="53"/>
      <c r="GJO4929" s="53"/>
      <c r="GJP4929" s="22"/>
      <c r="GJQ4929" s="23"/>
      <c r="GJR4929" s="21"/>
      <c r="GJS4929" s="25"/>
      <c r="GJT4929" s="21"/>
      <c r="GJV4929" s="61"/>
      <c r="GJX4929" s="25"/>
      <c r="GJY4929" s="25"/>
      <c r="GJZ4929" s="25"/>
      <c r="GKA4929" s="59"/>
      <c r="GKB4929" s="60"/>
      <c r="GKC4929" s="26"/>
      <c r="GKD4929" s="26"/>
      <c r="GKE4929" s="26"/>
      <c r="GKF4929" s="21"/>
      <c r="GKG4929" s="27"/>
      <c r="GKH4929" s="27"/>
      <c r="GKI4929" s="27"/>
      <c r="GKJ4929" s="25"/>
      <c r="GKK4929" s="25"/>
      <c r="GKL4929" s="25"/>
      <c r="GKM4929" s="28"/>
      <c r="GKN4929" s="28"/>
      <c r="GKO4929" s="28"/>
      <c r="GKP4929" s="28"/>
      <c r="GKQ4929" s="28"/>
      <c r="GKR4929" s="22"/>
      <c r="GKS4929" s="22"/>
      <c r="GKT4929" s="22"/>
      <c r="GKU4929" s="53"/>
      <c r="GKV4929" s="53"/>
      <c r="GKW4929" s="22"/>
      <c r="GKX4929" s="23"/>
      <c r="GKY4929" s="21"/>
      <c r="GKZ4929" s="25"/>
      <c r="GLA4929" s="21"/>
      <c r="GLC4929" s="61"/>
      <c r="GLE4929" s="25"/>
      <c r="GLF4929" s="25"/>
      <c r="GLG4929" s="25"/>
      <c r="GLH4929" s="59"/>
      <c r="GLI4929" s="60"/>
      <c r="GLJ4929" s="26"/>
      <c r="GLK4929" s="26"/>
      <c r="GLL4929" s="26"/>
      <c r="GLM4929" s="21"/>
      <c r="GLN4929" s="27"/>
      <c r="GLO4929" s="27"/>
      <c r="GLP4929" s="27"/>
      <c r="GLQ4929" s="25"/>
      <c r="GLR4929" s="25"/>
      <c r="GLS4929" s="25"/>
      <c r="GLT4929" s="28"/>
      <c r="GLU4929" s="28"/>
      <c r="GLV4929" s="28"/>
      <c r="GLW4929" s="28"/>
      <c r="GLX4929" s="28"/>
      <c r="GLY4929" s="22"/>
      <c r="GLZ4929" s="22"/>
      <c r="GMA4929" s="22"/>
      <c r="GMB4929" s="53"/>
      <c r="GMC4929" s="53"/>
      <c r="GMD4929" s="22"/>
      <c r="GME4929" s="23"/>
      <c r="GMF4929" s="21"/>
      <c r="GMG4929" s="25"/>
      <c r="GMH4929" s="21"/>
      <c r="GMJ4929" s="61"/>
      <c r="GML4929" s="25"/>
      <c r="GMM4929" s="25"/>
      <c r="GMN4929" s="25"/>
      <c r="GMO4929" s="59"/>
      <c r="GMP4929" s="60"/>
      <c r="GMQ4929" s="26"/>
      <c r="GMR4929" s="26"/>
      <c r="GMS4929" s="26"/>
      <c r="GMT4929" s="21"/>
      <c r="GMU4929" s="27"/>
      <c r="GMV4929" s="27"/>
      <c r="GMW4929" s="27"/>
      <c r="GMX4929" s="25"/>
      <c r="GMY4929" s="25"/>
      <c r="GMZ4929" s="25"/>
      <c r="GNA4929" s="28"/>
      <c r="GNB4929" s="28"/>
      <c r="GNC4929" s="28"/>
      <c r="GND4929" s="28"/>
      <c r="GNE4929" s="28"/>
      <c r="GNF4929" s="22"/>
      <c r="GNG4929" s="22"/>
      <c r="GNH4929" s="22"/>
      <c r="GNI4929" s="53"/>
      <c r="GNJ4929" s="53"/>
      <c r="GNK4929" s="22"/>
      <c r="GNL4929" s="23"/>
      <c r="GNM4929" s="21"/>
      <c r="GNN4929" s="25"/>
      <c r="GNO4929" s="21"/>
      <c r="GNQ4929" s="61"/>
      <c r="GNS4929" s="25"/>
      <c r="GNT4929" s="25"/>
      <c r="GNU4929" s="25"/>
      <c r="GNV4929" s="59"/>
      <c r="GNW4929" s="60"/>
      <c r="GNX4929" s="26"/>
      <c r="GNY4929" s="26"/>
      <c r="GNZ4929" s="26"/>
      <c r="GOA4929" s="21"/>
      <c r="GOB4929" s="27"/>
      <c r="GOC4929" s="27"/>
      <c r="GOD4929" s="27"/>
      <c r="GOE4929" s="25"/>
      <c r="GOF4929" s="25"/>
      <c r="GOG4929" s="25"/>
      <c r="GOH4929" s="28"/>
      <c r="GOI4929" s="28"/>
      <c r="GOJ4929" s="28"/>
      <c r="GOK4929" s="28"/>
      <c r="GOL4929" s="28"/>
      <c r="GOM4929" s="22"/>
      <c r="GON4929" s="22"/>
      <c r="GOO4929" s="22"/>
      <c r="GOP4929" s="53"/>
      <c r="GOQ4929" s="53"/>
      <c r="GOR4929" s="22"/>
      <c r="GOS4929" s="23"/>
      <c r="GOT4929" s="21"/>
      <c r="GOU4929" s="25"/>
      <c r="GOV4929" s="21"/>
      <c r="GOX4929" s="61"/>
      <c r="GOZ4929" s="25"/>
      <c r="GPA4929" s="25"/>
      <c r="GPB4929" s="25"/>
      <c r="GPC4929" s="59"/>
      <c r="GPD4929" s="60"/>
      <c r="GPE4929" s="26"/>
      <c r="GPF4929" s="26"/>
      <c r="GPG4929" s="26"/>
      <c r="GPH4929" s="21"/>
      <c r="GPI4929" s="27"/>
      <c r="GPJ4929" s="27"/>
      <c r="GPK4929" s="27"/>
      <c r="GPL4929" s="25"/>
      <c r="GPM4929" s="25"/>
      <c r="GPN4929" s="25"/>
      <c r="GPO4929" s="28"/>
      <c r="GPP4929" s="28"/>
      <c r="GPQ4929" s="28"/>
      <c r="GPR4929" s="28"/>
      <c r="GPS4929" s="28"/>
      <c r="GPT4929" s="22"/>
      <c r="GPU4929" s="22"/>
      <c r="GPV4929" s="22"/>
      <c r="GPW4929" s="53"/>
      <c r="GPX4929" s="53"/>
      <c r="GPY4929" s="22"/>
      <c r="GPZ4929" s="23"/>
      <c r="GQA4929" s="21"/>
      <c r="GQB4929" s="25"/>
      <c r="GQC4929" s="21"/>
      <c r="GQE4929" s="61"/>
      <c r="GQG4929" s="25"/>
      <c r="GQH4929" s="25"/>
      <c r="GQI4929" s="25"/>
      <c r="GQJ4929" s="59"/>
      <c r="GQK4929" s="60"/>
      <c r="GQL4929" s="26"/>
      <c r="GQM4929" s="26"/>
      <c r="GQN4929" s="26"/>
      <c r="GQO4929" s="21"/>
      <c r="GQP4929" s="27"/>
      <c r="GQQ4929" s="27"/>
      <c r="GQR4929" s="27"/>
      <c r="GQS4929" s="25"/>
      <c r="GQT4929" s="25"/>
      <c r="GQU4929" s="25"/>
      <c r="GQV4929" s="28"/>
      <c r="GQW4929" s="28"/>
      <c r="GQX4929" s="28"/>
      <c r="GQY4929" s="28"/>
      <c r="GQZ4929" s="28"/>
      <c r="GRA4929" s="22"/>
      <c r="GRB4929" s="22"/>
      <c r="GRC4929" s="22"/>
      <c r="GRD4929" s="53"/>
      <c r="GRE4929" s="53"/>
      <c r="GRF4929" s="22"/>
      <c r="GRG4929" s="23"/>
      <c r="GRH4929" s="21"/>
      <c r="GRI4929" s="25"/>
      <c r="GRJ4929" s="21"/>
      <c r="GRL4929" s="61"/>
      <c r="GRN4929" s="25"/>
      <c r="GRO4929" s="25"/>
      <c r="GRP4929" s="25"/>
      <c r="GRQ4929" s="59"/>
      <c r="GRR4929" s="60"/>
      <c r="GRS4929" s="26"/>
      <c r="GRT4929" s="26"/>
      <c r="GRU4929" s="26"/>
      <c r="GRV4929" s="21"/>
      <c r="GRW4929" s="27"/>
      <c r="GRX4929" s="27"/>
      <c r="GRY4929" s="27"/>
      <c r="GRZ4929" s="25"/>
      <c r="GSA4929" s="25"/>
      <c r="GSB4929" s="25"/>
      <c r="GSC4929" s="28"/>
      <c r="GSD4929" s="28"/>
      <c r="GSE4929" s="28"/>
      <c r="GSF4929" s="28"/>
      <c r="GSG4929" s="28"/>
      <c r="GSH4929" s="22"/>
      <c r="GSI4929" s="22"/>
      <c r="GSJ4929" s="22"/>
      <c r="GSK4929" s="53"/>
      <c r="GSL4929" s="53"/>
      <c r="GSM4929" s="22"/>
      <c r="GSN4929" s="23"/>
      <c r="GSO4929" s="21"/>
      <c r="GSP4929" s="25"/>
      <c r="GSQ4929" s="21"/>
      <c r="GSS4929" s="61"/>
      <c r="GSU4929" s="25"/>
      <c r="GSV4929" s="25"/>
      <c r="GSW4929" s="25"/>
      <c r="GSX4929" s="59"/>
      <c r="GSY4929" s="60"/>
      <c r="GSZ4929" s="26"/>
      <c r="GTA4929" s="26"/>
      <c r="GTB4929" s="26"/>
      <c r="GTC4929" s="21"/>
      <c r="GTD4929" s="27"/>
      <c r="GTE4929" s="27"/>
      <c r="GTF4929" s="27"/>
      <c r="GTG4929" s="25"/>
      <c r="GTH4929" s="25"/>
      <c r="GTI4929" s="25"/>
      <c r="GTJ4929" s="28"/>
      <c r="GTK4929" s="28"/>
      <c r="GTL4929" s="28"/>
      <c r="GTM4929" s="28"/>
      <c r="GTN4929" s="28"/>
      <c r="GTO4929" s="22"/>
      <c r="GTP4929" s="22"/>
      <c r="GTQ4929" s="22"/>
      <c r="GTR4929" s="53"/>
      <c r="GTS4929" s="53"/>
      <c r="GTT4929" s="22"/>
      <c r="GTU4929" s="23"/>
      <c r="GTV4929" s="21"/>
      <c r="GTW4929" s="25"/>
      <c r="GTX4929" s="21"/>
      <c r="GTZ4929" s="61"/>
      <c r="GUB4929" s="25"/>
      <c r="GUC4929" s="25"/>
      <c r="GUD4929" s="25"/>
      <c r="GUE4929" s="59"/>
      <c r="GUF4929" s="60"/>
      <c r="GUG4929" s="26"/>
      <c r="GUH4929" s="26"/>
      <c r="GUI4929" s="26"/>
      <c r="GUJ4929" s="21"/>
      <c r="GUK4929" s="27"/>
      <c r="GUL4929" s="27"/>
      <c r="GUM4929" s="27"/>
      <c r="GUN4929" s="25"/>
      <c r="GUO4929" s="25"/>
      <c r="GUP4929" s="25"/>
      <c r="GUQ4929" s="28"/>
      <c r="GUR4929" s="28"/>
      <c r="GUS4929" s="28"/>
      <c r="GUT4929" s="28"/>
      <c r="GUU4929" s="28"/>
      <c r="GUV4929" s="22"/>
      <c r="GUW4929" s="22"/>
      <c r="GUX4929" s="22"/>
      <c r="GUY4929" s="53"/>
      <c r="GUZ4929" s="53"/>
      <c r="GVA4929" s="22"/>
      <c r="GVB4929" s="23"/>
      <c r="GVC4929" s="21"/>
      <c r="GVD4929" s="25"/>
      <c r="GVE4929" s="21"/>
      <c r="GVG4929" s="61"/>
      <c r="GVI4929" s="25"/>
      <c r="GVJ4929" s="25"/>
      <c r="GVK4929" s="25"/>
      <c r="GVL4929" s="59"/>
      <c r="GVM4929" s="60"/>
      <c r="GVN4929" s="26"/>
      <c r="GVO4929" s="26"/>
      <c r="GVP4929" s="26"/>
      <c r="GVQ4929" s="21"/>
      <c r="GVR4929" s="27"/>
      <c r="GVS4929" s="27"/>
      <c r="GVT4929" s="27"/>
      <c r="GVU4929" s="25"/>
      <c r="GVV4929" s="25"/>
      <c r="GVW4929" s="25"/>
      <c r="GVX4929" s="28"/>
      <c r="GVY4929" s="28"/>
      <c r="GVZ4929" s="28"/>
      <c r="GWA4929" s="28"/>
      <c r="GWB4929" s="28"/>
      <c r="GWC4929" s="22"/>
      <c r="GWD4929" s="22"/>
      <c r="GWE4929" s="22"/>
      <c r="GWF4929" s="53"/>
      <c r="GWG4929" s="53"/>
      <c r="GWH4929" s="22"/>
      <c r="GWI4929" s="23"/>
      <c r="GWJ4929" s="21"/>
      <c r="GWK4929" s="25"/>
      <c r="GWL4929" s="21"/>
      <c r="GWN4929" s="61"/>
      <c r="GWP4929" s="25"/>
      <c r="GWQ4929" s="25"/>
      <c r="GWR4929" s="25"/>
      <c r="GWS4929" s="59"/>
      <c r="GWT4929" s="60"/>
      <c r="GWU4929" s="26"/>
      <c r="GWV4929" s="26"/>
      <c r="GWW4929" s="26"/>
      <c r="GWX4929" s="21"/>
      <c r="GWY4929" s="27"/>
      <c r="GWZ4929" s="27"/>
      <c r="GXA4929" s="27"/>
      <c r="GXB4929" s="25"/>
      <c r="GXC4929" s="25"/>
      <c r="GXD4929" s="25"/>
      <c r="GXE4929" s="28"/>
      <c r="GXF4929" s="28"/>
      <c r="GXG4929" s="28"/>
      <c r="GXH4929" s="28"/>
      <c r="GXI4929" s="28"/>
      <c r="GXJ4929" s="22"/>
      <c r="GXK4929" s="22"/>
      <c r="GXL4929" s="22"/>
      <c r="GXM4929" s="53"/>
      <c r="GXN4929" s="53"/>
      <c r="GXO4929" s="22"/>
      <c r="GXP4929" s="23"/>
      <c r="GXQ4929" s="21"/>
      <c r="GXR4929" s="25"/>
      <c r="GXS4929" s="21"/>
      <c r="GXU4929" s="61"/>
      <c r="GXW4929" s="25"/>
      <c r="GXX4929" s="25"/>
      <c r="GXY4929" s="25"/>
      <c r="GXZ4929" s="59"/>
      <c r="GYA4929" s="60"/>
      <c r="GYB4929" s="26"/>
      <c r="GYC4929" s="26"/>
      <c r="GYD4929" s="26"/>
      <c r="GYE4929" s="21"/>
      <c r="GYF4929" s="27"/>
      <c r="GYG4929" s="27"/>
      <c r="GYH4929" s="27"/>
      <c r="GYI4929" s="25"/>
      <c r="GYJ4929" s="25"/>
      <c r="GYK4929" s="25"/>
      <c r="GYL4929" s="28"/>
      <c r="GYM4929" s="28"/>
      <c r="GYN4929" s="28"/>
      <c r="GYO4929" s="28"/>
      <c r="GYP4929" s="28"/>
      <c r="GYQ4929" s="22"/>
      <c r="GYR4929" s="22"/>
      <c r="GYS4929" s="22"/>
      <c r="GYT4929" s="53"/>
      <c r="GYU4929" s="53"/>
      <c r="GYV4929" s="22"/>
      <c r="GYW4929" s="23"/>
      <c r="GYX4929" s="21"/>
      <c r="GYY4929" s="25"/>
      <c r="GYZ4929" s="21"/>
      <c r="GZB4929" s="61"/>
      <c r="GZD4929" s="25"/>
      <c r="GZE4929" s="25"/>
      <c r="GZF4929" s="25"/>
      <c r="GZG4929" s="59"/>
      <c r="GZH4929" s="60"/>
      <c r="GZI4929" s="26"/>
      <c r="GZJ4929" s="26"/>
      <c r="GZK4929" s="26"/>
      <c r="GZL4929" s="21"/>
      <c r="GZM4929" s="27"/>
      <c r="GZN4929" s="27"/>
      <c r="GZO4929" s="27"/>
      <c r="GZP4929" s="25"/>
      <c r="GZQ4929" s="25"/>
      <c r="GZR4929" s="25"/>
      <c r="GZS4929" s="28"/>
      <c r="GZT4929" s="28"/>
      <c r="GZU4929" s="28"/>
      <c r="GZV4929" s="28"/>
      <c r="GZW4929" s="28"/>
      <c r="GZX4929" s="22"/>
      <c r="GZY4929" s="22"/>
      <c r="GZZ4929" s="22"/>
      <c r="HAA4929" s="53"/>
      <c r="HAB4929" s="53"/>
      <c r="HAC4929" s="22"/>
      <c r="HAD4929" s="23"/>
      <c r="HAE4929" s="21"/>
      <c r="HAF4929" s="25"/>
      <c r="HAG4929" s="21"/>
      <c r="HAI4929" s="61"/>
      <c r="HAK4929" s="25"/>
      <c r="HAL4929" s="25"/>
      <c r="HAM4929" s="25"/>
      <c r="HAN4929" s="59"/>
      <c r="HAO4929" s="60"/>
      <c r="HAP4929" s="26"/>
      <c r="HAQ4929" s="26"/>
      <c r="HAR4929" s="26"/>
      <c r="HAS4929" s="21"/>
      <c r="HAT4929" s="27"/>
      <c r="HAU4929" s="27"/>
      <c r="HAV4929" s="27"/>
      <c r="HAW4929" s="25"/>
      <c r="HAX4929" s="25"/>
      <c r="HAY4929" s="25"/>
      <c r="HAZ4929" s="28"/>
      <c r="HBA4929" s="28"/>
      <c r="HBB4929" s="28"/>
      <c r="HBC4929" s="28"/>
      <c r="HBD4929" s="28"/>
      <c r="HBE4929" s="22"/>
      <c r="HBF4929" s="22"/>
      <c r="HBG4929" s="22"/>
      <c r="HBH4929" s="53"/>
      <c r="HBI4929" s="53"/>
      <c r="HBJ4929" s="22"/>
      <c r="HBK4929" s="23"/>
      <c r="HBL4929" s="21"/>
      <c r="HBM4929" s="25"/>
      <c r="HBN4929" s="21"/>
      <c r="HBP4929" s="61"/>
      <c r="HBR4929" s="25"/>
      <c r="HBS4929" s="25"/>
      <c r="HBT4929" s="25"/>
      <c r="HBU4929" s="59"/>
      <c r="HBV4929" s="60"/>
      <c r="HBW4929" s="26"/>
      <c r="HBX4929" s="26"/>
      <c r="HBY4929" s="26"/>
      <c r="HBZ4929" s="21"/>
      <c r="HCA4929" s="27"/>
      <c r="HCB4929" s="27"/>
      <c r="HCC4929" s="27"/>
      <c r="HCD4929" s="25"/>
      <c r="HCE4929" s="25"/>
      <c r="HCF4929" s="25"/>
      <c r="HCG4929" s="28"/>
      <c r="HCH4929" s="28"/>
      <c r="HCI4929" s="28"/>
      <c r="HCJ4929" s="28"/>
      <c r="HCK4929" s="28"/>
      <c r="HCL4929" s="22"/>
      <c r="HCM4929" s="22"/>
      <c r="HCN4929" s="22"/>
      <c r="HCO4929" s="53"/>
      <c r="HCP4929" s="53"/>
      <c r="HCQ4929" s="22"/>
      <c r="HCR4929" s="23"/>
      <c r="HCS4929" s="21"/>
      <c r="HCT4929" s="25"/>
      <c r="HCU4929" s="21"/>
      <c r="HCW4929" s="61"/>
      <c r="HCY4929" s="25"/>
      <c r="HCZ4929" s="25"/>
      <c r="HDA4929" s="25"/>
      <c r="HDB4929" s="59"/>
      <c r="HDC4929" s="60"/>
      <c r="HDD4929" s="26"/>
      <c r="HDE4929" s="26"/>
      <c r="HDF4929" s="26"/>
      <c r="HDG4929" s="21"/>
      <c r="HDH4929" s="27"/>
      <c r="HDI4929" s="27"/>
      <c r="HDJ4929" s="27"/>
      <c r="HDK4929" s="25"/>
      <c r="HDL4929" s="25"/>
      <c r="HDM4929" s="25"/>
      <c r="HDN4929" s="28"/>
      <c r="HDO4929" s="28"/>
      <c r="HDP4929" s="28"/>
      <c r="HDQ4929" s="28"/>
      <c r="HDR4929" s="28"/>
      <c r="HDS4929" s="22"/>
      <c r="HDT4929" s="22"/>
      <c r="HDU4929" s="22"/>
      <c r="HDV4929" s="53"/>
      <c r="HDW4929" s="53"/>
      <c r="HDX4929" s="22"/>
      <c r="HDY4929" s="23"/>
      <c r="HDZ4929" s="21"/>
      <c r="HEA4929" s="25"/>
      <c r="HEB4929" s="21"/>
      <c r="HED4929" s="61"/>
      <c r="HEF4929" s="25"/>
      <c r="HEG4929" s="25"/>
      <c r="HEH4929" s="25"/>
      <c r="HEI4929" s="59"/>
      <c r="HEJ4929" s="60"/>
      <c r="HEK4929" s="26"/>
      <c r="HEL4929" s="26"/>
      <c r="HEM4929" s="26"/>
      <c r="HEN4929" s="21"/>
      <c r="HEO4929" s="27"/>
      <c r="HEP4929" s="27"/>
      <c r="HEQ4929" s="27"/>
      <c r="HER4929" s="25"/>
      <c r="HES4929" s="25"/>
      <c r="HET4929" s="25"/>
      <c r="HEU4929" s="28"/>
      <c r="HEV4929" s="28"/>
      <c r="HEW4929" s="28"/>
      <c r="HEX4929" s="28"/>
      <c r="HEY4929" s="28"/>
      <c r="HEZ4929" s="22"/>
      <c r="HFA4929" s="22"/>
      <c r="HFB4929" s="22"/>
      <c r="HFC4929" s="53"/>
      <c r="HFD4929" s="53"/>
      <c r="HFE4929" s="22"/>
      <c r="HFF4929" s="23"/>
      <c r="HFG4929" s="21"/>
      <c r="HFH4929" s="25"/>
      <c r="HFI4929" s="21"/>
      <c r="HFK4929" s="61"/>
      <c r="HFM4929" s="25"/>
      <c r="HFN4929" s="25"/>
      <c r="HFO4929" s="25"/>
      <c r="HFP4929" s="59"/>
      <c r="HFQ4929" s="60"/>
      <c r="HFR4929" s="26"/>
      <c r="HFS4929" s="26"/>
      <c r="HFT4929" s="26"/>
      <c r="HFU4929" s="21"/>
      <c r="HFV4929" s="27"/>
      <c r="HFW4929" s="27"/>
      <c r="HFX4929" s="27"/>
      <c r="HFY4929" s="25"/>
      <c r="HFZ4929" s="25"/>
      <c r="HGA4929" s="25"/>
      <c r="HGB4929" s="28"/>
      <c r="HGC4929" s="28"/>
      <c r="HGD4929" s="28"/>
      <c r="HGE4929" s="28"/>
      <c r="HGF4929" s="28"/>
      <c r="HGG4929" s="22"/>
      <c r="HGH4929" s="22"/>
      <c r="HGI4929" s="22"/>
      <c r="HGJ4929" s="53"/>
      <c r="HGK4929" s="53"/>
      <c r="HGL4929" s="22"/>
      <c r="HGM4929" s="23"/>
      <c r="HGN4929" s="21"/>
      <c r="HGO4929" s="25"/>
      <c r="HGP4929" s="21"/>
      <c r="HGR4929" s="61"/>
      <c r="HGT4929" s="25"/>
      <c r="HGU4929" s="25"/>
      <c r="HGV4929" s="25"/>
      <c r="HGW4929" s="59"/>
      <c r="HGX4929" s="60"/>
      <c r="HGY4929" s="26"/>
      <c r="HGZ4929" s="26"/>
      <c r="HHA4929" s="26"/>
      <c r="HHB4929" s="21"/>
      <c r="HHC4929" s="27"/>
      <c r="HHD4929" s="27"/>
      <c r="HHE4929" s="27"/>
      <c r="HHF4929" s="25"/>
      <c r="HHG4929" s="25"/>
      <c r="HHH4929" s="25"/>
      <c r="HHI4929" s="28"/>
      <c r="HHJ4929" s="28"/>
      <c r="HHK4929" s="28"/>
      <c r="HHL4929" s="28"/>
      <c r="HHM4929" s="28"/>
      <c r="HHN4929" s="22"/>
      <c r="HHO4929" s="22"/>
      <c r="HHP4929" s="22"/>
      <c r="HHQ4929" s="53"/>
      <c r="HHR4929" s="53"/>
      <c r="HHS4929" s="22"/>
      <c r="HHT4929" s="23"/>
      <c r="HHU4929" s="21"/>
      <c r="HHV4929" s="25"/>
      <c r="HHW4929" s="21"/>
      <c r="HHY4929" s="61"/>
      <c r="HIA4929" s="25"/>
      <c r="HIB4929" s="25"/>
      <c r="HIC4929" s="25"/>
      <c r="HID4929" s="59"/>
      <c r="HIE4929" s="60"/>
      <c r="HIF4929" s="26"/>
      <c r="HIG4929" s="26"/>
      <c r="HIH4929" s="26"/>
      <c r="HII4929" s="21"/>
      <c r="HIJ4929" s="27"/>
      <c r="HIK4929" s="27"/>
      <c r="HIL4929" s="27"/>
      <c r="HIM4929" s="25"/>
      <c r="HIN4929" s="25"/>
      <c r="HIO4929" s="25"/>
      <c r="HIP4929" s="28"/>
      <c r="HIQ4929" s="28"/>
      <c r="HIR4929" s="28"/>
      <c r="HIS4929" s="28"/>
      <c r="HIT4929" s="28"/>
      <c r="HIU4929" s="22"/>
      <c r="HIV4929" s="22"/>
      <c r="HIW4929" s="22"/>
      <c r="HIX4929" s="53"/>
      <c r="HIY4929" s="53"/>
      <c r="HIZ4929" s="22"/>
      <c r="HJA4929" s="23"/>
      <c r="HJB4929" s="21"/>
      <c r="HJC4929" s="25"/>
      <c r="HJD4929" s="21"/>
      <c r="HJF4929" s="61"/>
      <c r="HJH4929" s="25"/>
      <c r="HJI4929" s="25"/>
      <c r="HJJ4929" s="25"/>
      <c r="HJK4929" s="59"/>
      <c r="HJL4929" s="60"/>
      <c r="HJM4929" s="26"/>
      <c r="HJN4929" s="26"/>
      <c r="HJO4929" s="26"/>
      <c r="HJP4929" s="21"/>
      <c r="HJQ4929" s="27"/>
      <c r="HJR4929" s="27"/>
      <c r="HJS4929" s="27"/>
      <c r="HJT4929" s="25"/>
      <c r="HJU4929" s="25"/>
      <c r="HJV4929" s="25"/>
      <c r="HJW4929" s="28"/>
      <c r="HJX4929" s="28"/>
      <c r="HJY4929" s="28"/>
      <c r="HJZ4929" s="28"/>
      <c r="HKA4929" s="28"/>
      <c r="HKB4929" s="22"/>
      <c r="HKC4929" s="22"/>
      <c r="HKD4929" s="22"/>
      <c r="HKE4929" s="53"/>
      <c r="HKF4929" s="53"/>
      <c r="HKG4929" s="22"/>
      <c r="HKH4929" s="23"/>
      <c r="HKI4929" s="21"/>
      <c r="HKJ4929" s="25"/>
      <c r="HKK4929" s="21"/>
      <c r="HKM4929" s="61"/>
      <c r="HKO4929" s="25"/>
      <c r="HKP4929" s="25"/>
      <c r="HKQ4929" s="25"/>
      <c r="HKR4929" s="59"/>
      <c r="HKS4929" s="60"/>
      <c r="HKT4929" s="26"/>
      <c r="HKU4929" s="26"/>
      <c r="HKV4929" s="26"/>
      <c r="HKW4929" s="21"/>
      <c r="HKX4929" s="27"/>
      <c r="HKY4929" s="27"/>
      <c r="HKZ4929" s="27"/>
      <c r="HLA4929" s="25"/>
      <c r="HLB4929" s="25"/>
      <c r="HLC4929" s="25"/>
      <c r="HLD4929" s="28"/>
      <c r="HLE4929" s="28"/>
      <c r="HLF4929" s="28"/>
      <c r="HLG4929" s="28"/>
      <c r="HLH4929" s="28"/>
      <c r="HLI4929" s="22"/>
      <c r="HLJ4929" s="22"/>
      <c r="HLK4929" s="22"/>
      <c r="HLL4929" s="53"/>
      <c r="HLM4929" s="53"/>
      <c r="HLN4929" s="22"/>
      <c r="HLO4929" s="23"/>
      <c r="HLP4929" s="21"/>
      <c r="HLQ4929" s="25"/>
      <c r="HLR4929" s="21"/>
      <c r="HLT4929" s="61"/>
      <c r="HLV4929" s="25"/>
      <c r="HLW4929" s="25"/>
      <c r="HLX4929" s="25"/>
      <c r="HLY4929" s="59"/>
      <c r="HLZ4929" s="60"/>
      <c r="HMA4929" s="26"/>
      <c r="HMB4929" s="26"/>
      <c r="HMC4929" s="26"/>
      <c r="HMD4929" s="21"/>
      <c r="HME4929" s="27"/>
      <c r="HMF4929" s="27"/>
      <c r="HMG4929" s="27"/>
      <c r="HMH4929" s="25"/>
      <c r="HMI4929" s="25"/>
      <c r="HMJ4929" s="25"/>
      <c r="HMK4929" s="28"/>
      <c r="HML4929" s="28"/>
      <c r="HMM4929" s="28"/>
      <c r="HMN4929" s="28"/>
      <c r="HMO4929" s="28"/>
      <c r="HMP4929" s="22"/>
      <c r="HMQ4929" s="22"/>
      <c r="HMR4929" s="22"/>
      <c r="HMS4929" s="53"/>
      <c r="HMT4929" s="53"/>
      <c r="HMU4929" s="22"/>
      <c r="HMV4929" s="23"/>
      <c r="HMW4929" s="21"/>
      <c r="HMX4929" s="25"/>
      <c r="HMY4929" s="21"/>
      <c r="HNA4929" s="61"/>
      <c r="HNC4929" s="25"/>
      <c r="HND4929" s="25"/>
      <c r="HNE4929" s="25"/>
      <c r="HNF4929" s="59"/>
      <c r="HNG4929" s="60"/>
      <c r="HNH4929" s="26"/>
      <c r="HNI4929" s="26"/>
      <c r="HNJ4929" s="26"/>
      <c r="HNK4929" s="21"/>
      <c r="HNL4929" s="27"/>
      <c r="HNM4929" s="27"/>
      <c r="HNN4929" s="27"/>
      <c r="HNO4929" s="25"/>
      <c r="HNP4929" s="25"/>
      <c r="HNQ4929" s="25"/>
      <c r="HNR4929" s="28"/>
      <c r="HNS4929" s="28"/>
      <c r="HNT4929" s="28"/>
      <c r="HNU4929" s="28"/>
      <c r="HNV4929" s="28"/>
      <c r="HNW4929" s="22"/>
      <c r="HNX4929" s="22"/>
      <c r="HNY4929" s="22"/>
      <c r="HNZ4929" s="53"/>
      <c r="HOA4929" s="53"/>
      <c r="HOB4929" s="22"/>
      <c r="HOC4929" s="23"/>
      <c r="HOD4929" s="21"/>
      <c r="HOE4929" s="25"/>
      <c r="HOF4929" s="21"/>
      <c r="HOH4929" s="61"/>
      <c r="HOJ4929" s="25"/>
      <c r="HOK4929" s="25"/>
      <c r="HOL4929" s="25"/>
      <c r="HOM4929" s="59"/>
      <c r="HON4929" s="60"/>
      <c r="HOO4929" s="26"/>
      <c r="HOP4929" s="26"/>
      <c r="HOQ4929" s="26"/>
      <c r="HOR4929" s="21"/>
      <c r="HOS4929" s="27"/>
      <c r="HOT4929" s="27"/>
      <c r="HOU4929" s="27"/>
      <c r="HOV4929" s="25"/>
      <c r="HOW4929" s="25"/>
      <c r="HOX4929" s="25"/>
      <c r="HOY4929" s="28"/>
      <c r="HOZ4929" s="28"/>
      <c r="HPA4929" s="28"/>
      <c r="HPB4929" s="28"/>
      <c r="HPC4929" s="28"/>
      <c r="HPD4929" s="22"/>
      <c r="HPE4929" s="22"/>
      <c r="HPF4929" s="22"/>
      <c r="HPG4929" s="53"/>
      <c r="HPH4929" s="53"/>
      <c r="HPI4929" s="22"/>
      <c r="HPJ4929" s="23"/>
      <c r="HPK4929" s="21"/>
      <c r="HPL4929" s="25"/>
      <c r="HPM4929" s="21"/>
      <c r="HPO4929" s="61"/>
      <c r="HPQ4929" s="25"/>
      <c r="HPR4929" s="25"/>
      <c r="HPS4929" s="25"/>
      <c r="HPT4929" s="59"/>
      <c r="HPU4929" s="60"/>
      <c r="HPV4929" s="26"/>
      <c r="HPW4929" s="26"/>
      <c r="HPX4929" s="26"/>
      <c r="HPY4929" s="21"/>
      <c r="HPZ4929" s="27"/>
      <c r="HQA4929" s="27"/>
      <c r="HQB4929" s="27"/>
      <c r="HQC4929" s="25"/>
      <c r="HQD4929" s="25"/>
      <c r="HQE4929" s="25"/>
      <c r="HQF4929" s="28"/>
      <c r="HQG4929" s="28"/>
      <c r="HQH4929" s="28"/>
      <c r="HQI4929" s="28"/>
      <c r="HQJ4929" s="28"/>
      <c r="HQK4929" s="22"/>
      <c r="HQL4929" s="22"/>
      <c r="HQM4929" s="22"/>
      <c r="HQN4929" s="53"/>
      <c r="HQO4929" s="53"/>
      <c r="HQP4929" s="22"/>
      <c r="HQQ4929" s="23"/>
      <c r="HQR4929" s="21"/>
      <c r="HQS4929" s="25"/>
      <c r="HQT4929" s="21"/>
      <c r="HQV4929" s="61"/>
      <c r="HQX4929" s="25"/>
      <c r="HQY4929" s="25"/>
      <c r="HQZ4929" s="25"/>
      <c r="HRA4929" s="59"/>
      <c r="HRB4929" s="60"/>
      <c r="HRC4929" s="26"/>
      <c r="HRD4929" s="26"/>
      <c r="HRE4929" s="26"/>
      <c r="HRF4929" s="21"/>
      <c r="HRG4929" s="27"/>
      <c r="HRH4929" s="27"/>
      <c r="HRI4929" s="27"/>
      <c r="HRJ4929" s="25"/>
      <c r="HRK4929" s="25"/>
      <c r="HRL4929" s="25"/>
      <c r="HRM4929" s="28"/>
      <c r="HRN4929" s="28"/>
      <c r="HRO4929" s="28"/>
      <c r="HRP4929" s="28"/>
      <c r="HRQ4929" s="28"/>
      <c r="HRR4929" s="22"/>
      <c r="HRS4929" s="22"/>
      <c r="HRT4929" s="22"/>
      <c r="HRU4929" s="53"/>
      <c r="HRV4929" s="53"/>
      <c r="HRW4929" s="22"/>
      <c r="HRX4929" s="23"/>
      <c r="HRY4929" s="21"/>
      <c r="HRZ4929" s="25"/>
      <c r="HSA4929" s="21"/>
      <c r="HSC4929" s="61"/>
      <c r="HSE4929" s="25"/>
      <c r="HSF4929" s="25"/>
      <c r="HSG4929" s="25"/>
      <c r="HSH4929" s="59"/>
      <c r="HSI4929" s="60"/>
      <c r="HSJ4929" s="26"/>
      <c r="HSK4929" s="26"/>
      <c r="HSL4929" s="26"/>
      <c r="HSM4929" s="21"/>
      <c r="HSN4929" s="27"/>
      <c r="HSO4929" s="27"/>
      <c r="HSP4929" s="27"/>
      <c r="HSQ4929" s="25"/>
      <c r="HSR4929" s="25"/>
      <c r="HSS4929" s="25"/>
      <c r="HST4929" s="28"/>
      <c r="HSU4929" s="28"/>
      <c r="HSV4929" s="28"/>
      <c r="HSW4929" s="28"/>
      <c r="HSX4929" s="28"/>
      <c r="HSY4929" s="22"/>
      <c r="HSZ4929" s="22"/>
      <c r="HTA4929" s="22"/>
      <c r="HTB4929" s="53"/>
      <c r="HTC4929" s="53"/>
      <c r="HTD4929" s="22"/>
      <c r="HTE4929" s="23"/>
      <c r="HTF4929" s="21"/>
      <c r="HTG4929" s="25"/>
      <c r="HTH4929" s="21"/>
      <c r="HTJ4929" s="61"/>
      <c r="HTL4929" s="25"/>
      <c r="HTM4929" s="25"/>
      <c r="HTN4929" s="25"/>
      <c r="HTO4929" s="59"/>
      <c r="HTP4929" s="60"/>
      <c r="HTQ4929" s="26"/>
      <c r="HTR4929" s="26"/>
      <c r="HTS4929" s="26"/>
      <c r="HTT4929" s="21"/>
      <c r="HTU4929" s="27"/>
      <c r="HTV4929" s="27"/>
      <c r="HTW4929" s="27"/>
      <c r="HTX4929" s="25"/>
      <c r="HTY4929" s="25"/>
      <c r="HTZ4929" s="25"/>
      <c r="HUA4929" s="28"/>
      <c r="HUB4929" s="28"/>
      <c r="HUC4929" s="28"/>
      <c r="HUD4929" s="28"/>
      <c r="HUE4929" s="28"/>
      <c r="HUF4929" s="22"/>
      <c r="HUG4929" s="22"/>
      <c r="HUH4929" s="22"/>
      <c r="HUI4929" s="53"/>
      <c r="HUJ4929" s="53"/>
      <c r="HUK4929" s="22"/>
      <c r="HUL4929" s="23"/>
      <c r="HUM4929" s="21"/>
      <c r="HUN4929" s="25"/>
      <c r="HUO4929" s="21"/>
      <c r="HUQ4929" s="61"/>
      <c r="HUS4929" s="25"/>
      <c r="HUT4929" s="25"/>
      <c r="HUU4929" s="25"/>
      <c r="HUV4929" s="59"/>
      <c r="HUW4929" s="60"/>
      <c r="HUX4929" s="26"/>
      <c r="HUY4929" s="26"/>
      <c r="HUZ4929" s="26"/>
      <c r="HVA4929" s="21"/>
      <c r="HVB4929" s="27"/>
      <c r="HVC4929" s="27"/>
      <c r="HVD4929" s="27"/>
      <c r="HVE4929" s="25"/>
      <c r="HVF4929" s="25"/>
      <c r="HVG4929" s="25"/>
      <c r="HVH4929" s="28"/>
      <c r="HVI4929" s="28"/>
      <c r="HVJ4929" s="28"/>
      <c r="HVK4929" s="28"/>
      <c r="HVL4929" s="28"/>
      <c r="HVM4929" s="22"/>
      <c r="HVN4929" s="22"/>
      <c r="HVO4929" s="22"/>
      <c r="HVP4929" s="53"/>
      <c r="HVQ4929" s="53"/>
      <c r="HVR4929" s="22"/>
      <c r="HVS4929" s="23"/>
      <c r="HVT4929" s="21"/>
      <c r="HVU4929" s="25"/>
      <c r="HVV4929" s="21"/>
      <c r="HVX4929" s="61"/>
      <c r="HVZ4929" s="25"/>
      <c r="HWA4929" s="25"/>
      <c r="HWB4929" s="25"/>
      <c r="HWC4929" s="59"/>
      <c r="HWD4929" s="60"/>
      <c r="HWE4929" s="26"/>
      <c r="HWF4929" s="26"/>
      <c r="HWG4929" s="26"/>
      <c r="HWH4929" s="21"/>
      <c r="HWI4929" s="27"/>
      <c r="HWJ4929" s="27"/>
      <c r="HWK4929" s="27"/>
      <c r="HWL4929" s="25"/>
      <c r="HWM4929" s="25"/>
      <c r="HWN4929" s="25"/>
      <c r="HWO4929" s="28"/>
      <c r="HWP4929" s="28"/>
      <c r="HWQ4929" s="28"/>
      <c r="HWR4929" s="28"/>
      <c r="HWS4929" s="28"/>
      <c r="HWT4929" s="22"/>
      <c r="HWU4929" s="22"/>
      <c r="HWV4929" s="22"/>
      <c r="HWW4929" s="53"/>
      <c r="HWX4929" s="53"/>
      <c r="HWY4929" s="22"/>
      <c r="HWZ4929" s="23"/>
      <c r="HXA4929" s="21"/>
      <c r="HXB4929" s="25"/>
      <c r="HXC4929" s="21"/>
      <c r="HXE4929" s="61"/>
      <c r="HXG4929" s="25"/>
      <c r="HXH4929" s="25"/>
      <c r="HXI4929" s="25"/>
      <c r="HXJ4929" s="59"/>
      <c r="HXK4929" s="60"/>
      <c r="HXL4929" s="26"/>
      <c r="HXM4929" s="26"/>
      <c r="HXN4929" s="26"/>
      <c r="HXO4929" s="21"/>
      <c r="HXP4929" s="27"/>
      <c r="HXQ4929" s="27"/>
      <c r="HXR4929" s="27"/>
      <c r="HXS4929" s="25"/>
      <c r="HXT4929" s="25"/>
      <c r="HXU4929" s="25"/>
      <c r="HXV4929" s="28"/>
      <c r="HXW4929" s="28"/>
      <c r="HXX4929" s="28"/>
      <c r="HXY4929" s="28"/>
      <c r="HXZ4929" s="28"/>
      <c r="HYA4929" s="22"/>
      <c r="HYB4929" s="22"/>
      <c r="HYC4929" s="22"/>
      <c r="HYD4929" s="53"/>
      <c r="HYE4929" s="53"/>
      <c r="HYF4929" s="22"/>
      <c r="HYG4929" s="23"/>
      <c r="HYH4929" s="21"/>
      <c r="HYI4929" s="25"/>
      <c r="HYJ4929" s="21"/>
      <c r="HYL4929" s="61"/>
      <c r="HYN4929" s="25"/>
      <c r="HYO4929" s="25"/>
      <c r="HYP4929" s="25"/>
      <c r="HYQ4929" s="59"/>
      <c r="HYR4929" s="60"/>
      <c r="HYS4929" s="26"/>
      <c r="HYT4929" s="26"/>
      <c r="HYU4929" s="26"/>
      <c r="HYV4929" s="21"/>
      <c r="HYW4929" s="27"/>
      <c r="HYX4929" s="27"/>
      <c r="HYY4929" s="27"/>
      <c r="HYZ4929" s="25"/>
      <c r="HZA4929" s="25"/>
      <c r="HZB4929" s="25"/>
      <c r="HZC4929" s="28"/>
      <c r="HZD4929" s="28"/>
      <c r="HZE4929" s="28"/>
      <c r="HZF4929" s="28"/>
      <c r="HZG4929" s="28"/>
      <c r="HZH4929" s="22"/>
      <c r="HZI4929" s="22"/>
      <c r="HZJ4929" s="22"/>
      <c r="HZK4929" s="53"/>
      <c r="HZL4929" s="53"/>
      <c r="HZM4929" s="22"/>
      <c r="HZN4929" s="23"/>
      <c r="HZO4929" s="21"/>
      <c r="HZP4929" s="25"/>
      <c r="HZQ4929" s="21"/>
      <c r="HZS4929" s="61"/>
      <c r="HZU4929" s="25"/>
      <c r="HZV4929" s="25"/>
      <c r="HZW4929" s="25"/>
      <c r="HZX4929" s="59"/>
      <c r="HZY4929" s="60"/>
      <c r="HZZ4929" s="26"/>
      <c r="IAA4929" s="26"/>
      <c r="IAB4929" s="26"/>
      <c r="IAC4929" s="21"/>
      <c r="IAD4929" s="27"/>
      <c r="IAE4929" s="27"/>
      <c r="IAF4929" s="27"/>
      <c r="IAG4929" s="25"/>
      <c r="IAH4929" s="25"/>
      <c r="IAI4929" s="25"/>
      <c r="IAJ4929" s="28"/>
      <c r="IAK4929" s="28"/>
      <c r="IAL4929" s="28"/>
      <c r="IAM4929" s="28"/>
      <c r="IAN4929" s="28"/>
      <c r="IAO4929" s="22"/>
      <c r="IAP4929" s="22"/>
      <c r="IAQ4929" s="22"/>
      <c r="IAR4929" s="53"/>
      <c r="IAS4929" s="53"/>
      <c r="IAT4929" s="22"/>
      <c r="IAU4929" s="23"/>
      <c r="IAV4929" s="21"/>
      <c r="IAW4929" s="25"/>
      <c r="IAX4929" s="21"/>
      <c r="IAZ4929" s="61"/>
      <c r="IBB4929" s="25"/>
      <c r="IBC4929" s="25"/>
      <c r="IBD4929" s="25"/>
      <c r="IBE4929" s="59"/>
      <c r="IBF4929" s="60"/>
      <c r="IBG4929" s="26"/>
      <c r="IBH4929" s="26"/>
      <c r="IBI4929" s="26"/>
      <c r="IBJ4929" s="21"/>
      <c r="IBK4929" s="27"/>
      <c r="IBL4929" s="27"/>
      <c r="IBM4929" s="27"/>
      <c r="IBN4929" s="25"/>
      <c r="IBO4929" s="25"/>
      <c r="IBP4929" s="25"/>
      <c r="IBQ4929" s="28"/>
      <c r="IBR4929" s="28"/>
      <c r="IBS4929" s="28"/>
      <c r="IBT4929" s="28"/>
      <c r="IBU4929" s="28"/>
      <c r="IBV4929" s="22"/>
      <c r="IBW4929" s="22"/>
      <c r="IBX4929" s="22"/>
      <c r="IBY4929" s="53"/>
      <c r="IBZ4929" s="53"/>
      <c r="ICA4929" s="22"/>
      <c r="ICB4929" s="23"/>
      <c r="ICC4929" s="21"/>
      <c r="ICD4929" s="25"/>
      <c r="ICE4929" s="21"/>
      <c r="ICG4929" s="61"/>
      <c r="ICI4929" s="25"/>
      <c r="ICJ4929" s="25"/>
      <c r="ICK4929" s="25"/>
      <c r="ICL4929" s="59"/>
      <c r="ICM4929" s="60"/>
      <c r="ICN4929" s="26"/>
      <c r="ICO4929" s="26"/>
      <c r="ICP4929" s="26"/>
      <c r="ICQ4929" s="21"/>
      <c r="ICR4929" s="27"/>
      <c r="ICS4929" s="27"/>
      <c r="ICT4929" s="27"/>
      <c r="ICU4929" s="25"/>
      <c r="ICV4929" s="25"/>
      <c r="ICW4929" s="25"/>
      <c r="ICX4929" s="28"/>
      <c r="ICY4929" s="28"/>
      <c r="ICZ4929" s="28"/>
      <c r="IDA4929" s="28"/>
      <c r="IDB4929" s="28"/>
      <c r="IDC4929" s="22"/>
      <c r="IDD4929" s="22"/>
      <c r="IDE4929" s="22"/>
      <c r="IDF4929" s="53"/>
      <c r="IDG4929" s="53"/>
      <c r="IDH4929" s="22"/>
      <c r="IDI4929" s="23"/>
      <c r="IDJ4929" s="21"/>
      <c r="IDK4929" s="25"/>
      <c r="IDL4929" s="21"/>
      <c r="IDN4929" s="61"/>
      <c r="IDP4929" s="25"/>
      <c r="IDQ4929" s="25"/>
      <c r="IDR4929" s="25"/>
      <c r="IDS4929" s="59"/>
      <c r="IDT4929" s="60"/>
      <c r="IDU4929" s="26"/>
      <c r="IDV4929" s="26"/>
      <c r="IDW4929" s="26"/>
      <c r="IDX4929" s="21"/>
      <c r="IDY4929" s="27"/>
      <c r="IDZ4929" s="27"/>
      <c r="IEA4929" s="27"/>
      <c r="IEB4929" s="25"/>
      <c r="IEC4929" s="25"/>
      <c r="IED4929" s="25"/>
      <c r="IEE4929" s="28"/>
      <c r="IEF4929" s="28"/>
      <c r="IEG4929" s="28"/>
      <c r="IEH4929" s="28"/>
      <c r="IEI4929" s="28"/>
      <c r="IEJ4929" s="22"/>
      <c r="IEK4929" s="22"/>
      <c r="IEL4929" s="22"/>
      <c r="IEM4929" s="53"/>
      <c r="IEN4929" s="53"/>
      <c r="IEO4929" s="22"/>
      <c r="IEP4929" s="23"/>
      <c r="IEQ4929" s="21"/>
      <c r="IER4929" s="25"/>
      <c r="IES4929" s="21"/>
      <c r="IEU4929" s="61"/>
      <c r="IEW4929" s="25"/>
      <c r="IEX4929" s="25"/>
      <c r="IEY4929" s="25"/>
      <c r="IEZ4929" s="59"/>
      <c r="IFA4929" s="60"/>
      <c r="IFB4929" s="26"/>
      <c r="IFC4929" s="26"/>
      <c r="IFD4929" s="26"/>
      <c r="IFE4929" s="21"/>
      <c r="IFF4929" s="27"/>
      <c r="IFG4929" s="27"/>
      <c r="IFH4929" s="27"/>
      <c r="IFI4929" s="25"/>
      <c r="IFJ4929" s="25"/>
      <c r="IFK4929" s="25"/>
      <c r="IFL4929" s="28"/>
      <c r="IFM4929" s="28"/>
      <c r="IFN4929" s="28"/>
      <c r="IFO4929" s="28"/>
      <c r="IFP4929" s="28"/>
      <c r="IFQ4929" s="22"/>
      <c r="IFR4929" s="22"/>
      <c r="IFS4929" s="22"/>
      <c r="IFT4929" s="53"/>
      <c r="IFU4929" s="53"/>
      <c r="IFV4929" s="22"/>
      <c r="IFW4929" s="23"/>
      <c r="IFX4929" s="21"/>
      <c r="IFY4929" s="25"/>
      <c r="IFZ4929" s="21"/>
      <c r="IGB4929" s="61"/>
      <c r="IGD4929" s="25"/>
      <c r="IGE4929" s="25"/>
      <c r="IGF4929" s="25"/>
      <c r="IGG4929" s="59"/>
      <c r="IGH4929" s="60"/>
      <c r="IGI4929" s="26"/>
      <c r="IGJ4929" s="26"/>
      <c r="IGK4929" s="26"/>
      <c r="IGL4929" s="21"/>
      <c r="IGM4929" s="27"/>
      <c r="IGN4929" s="27"/>
      <c r="IGO4929" s="27"/>
      <c r="IGP4929" s="25"/>
      <c r="IGQ4929" s="25"/>
      <c r="IGR4929" s="25"/>
      <c r="IGS4929" s="28"/>
      <c r="IGT4929" s="28"/>
      <c r="IGU4929" s="28"/>
      <c r="IGV4929" s="28"/>
      <c r="IGW4929" s="28"/>
      <c r="IGX4929" s="22"/>
      <c r="IGY4929" s="22"/>
      <c r="IGZ4929" s="22"/>
      <c r="IHA4929" s="53"/>
      <c r="IHB4929" s="53"/>
      <c r="IHC4929" s="22"/>
      <c r="IHD4929" s="23"/>
      <c r="IHE4929" s="21"/>
      <c r="IHF4929" s="25"/>
      <c r="IHG4929" s="21"/>
      <c r="IHI4929" s="61"/>
      <c r="IHK4929" s="25"/>
      <c r="IHL4929" s="25"/>
      <c r="IHM4929" s="25"/>
      <c r="IHN4929" s="59"/>
      <c r="IHO4929" s="60"/>
      <c r="IHP4929" s="26"/>
      <c r="IHQ4929" s="26"/>
      <c r="IHR4929" s="26"/>
      <c r="IHS4929" s="21"/>
      <c r="IHT4929" s="27"/>
      <c r="IHU4929" s="27"/>
      <c r="IHV4929" s="27"/>
      <c r="IHW4929" s="25"/>
      <c r="IHX4929" s="25"/>
      <c r="IHY4929" s="25"/>
      <c r="IHZ4929" s="28"/>
      <c r="IIA4929" s="28"/>
      <c r="IIB4929" s="28"/>
      <c r="IIC4929" s="28"/>
      <c r="IID4929" s="28"/>
      <c r="IIE4929" s="22"/>
      <c r="IIF4929" s="22"/>
      <c r="IIG4929" s="22"/>
      <c r="IIH4929" s="53"/>
      <c r="III4929" s="53"/>
      <c r="IIJ4929" s="22"/>
      <c r="IIK4929" s="23"/>
      <c r="IIL4929" s="21"/>
      <c r="IIM4929" s="25"/>
      <c r="IIN4929" s="21"/>
      <c r="IIP4929" s="61"/>
      <c r="IIR4929" s="25"/>
      <c r="IIS4929" s="25"/>
      <c r="IIT4929" s="25"/>
      <c r="IIU4929" s="59"/>
      <c r="IIV4929" s="60"/>
      <c r="IIW4929" s="26"/>
      <c r="IIX4929" s="26"/>
      <c r="IIY4929" s="26"/>
      <c r="IIZ4929" s="21"/>
      <c r="IJA4929" s="27"/>
      <c r="IJB4929" s="27"/>
      <c r="IJC4929" s="27"/>
      <c r="IJD4929" s="25"/>
      <c r="IJE4929" s="25"/>
      <c r="IJF4929" s="25"/>
      <c r="IJG4929" s="28"/>
      <c r="IJH4929" s="28"/>
      <c r="IJI4929" s="28"/>
      <c r="IJJ4929" s="28"/>
      <c r="IJK4929" s="28"/>
      <c r="IJL4929" s="22"/>
      <c r="IJM4929" s="22"/>
      <c r="IJN4929" s="22"/>
      <c r="IJO4929" s="53"/>
      <c r="IJP4929" s="53"/>
      <c r="IJQ4929" s="22"/>
      <c r="IJR4929" s="23"/>
      <c r="IJS4929" s="21"/>
      <c r="IJT4929" s="25"/>
      <c r="IJU4929" s="21"/>
      <c r="IJW4929" s="61"/>
      <c r="IJY4929" s="25"/>
      <c r="IJZ4929" s="25"/>
      <c r="IKA4929" s="25"/>
      <c r="IKB4929" s="59"/>
      <c r="IKC4929" s="60"/>
      <c r="IKD4929" s="26"/>
      <c r="IKE4929" s="26"/>
      <c r="IKF4929" s="26"/>
      <c r="IKG4929" s="21"/>
      <c r="IKH4929" s="27"/>
      <c r="IKI4929" s="27"/>
      <c r="IKJ4929" s="27"/>
      <c r="IKK4929" s="25"/>
      <c r="IKL4929" s="25"/>
      <c r="IKM4929" s="25"/>
      <c r="IKN4929" s="28"/>
      <c r="IKO4929" s="28"/>
      <c r="IKP4929" s="28"/>
      <c r="IKQ4929" s="28"/>
      <c r="IKR4929" s="28"/>
      <c r="IKS4929" s="22"/>
      <c r="IKT4929" s="22"/>
      <c r="IKU4929" s="22"/>
      <c r="IKV4929" s="53"/>
      <c r="IKW4929" s="53"/>
      <c r="IKX4929" s="22"/>
      <c r="IKY4929" s="23"/>
      <c r="IKZ4929" s="21"/>
      <c r="ILA4929" s="25"/>
      <c r="ILB4929" s="21"/>
      <c r="ILD4929" s="61"/>
      <c r="ILF4929" s="25"/>
      <c r="ILG4929" s="25"/>
      <c r="ILH4929" s="25"/>
      <c r="ILI4929" s="59"/>
      <c r="ILJ4929" s="60"/>
      <c r="ILK4929" s="26"/>
      <c r="ILL4929" s="26"/>
      <c r="ILM4929" s="26"/>
      <c r="ILN4929" s="21"/>
      <c r="ILO4929" s="27"/>
      <c r="ILP4929" s="27"/>
      <c r="ILQ4929" s="27"/>
      <c r="ILR4929" s="25"/>
      <c r="ILS4929" s="25"/>
      <c r="ILT4929" s="25"/>
      <c r="ILU4929" s="28"/>
      <c r="ILV4929" s="28"/>
      <c r="ILW4929" s="28"/>
      <c r="ILX4929" s="28"/>
      <c r="ILY4929" s="28"/>
      <c r="ILZ4929" s="22"/>
      <c r="IMA4929" s="22"/>
      <c r="IMB4929" s="22"/>
      <c r="IMC4929" s="53"/>
      <c r="IMD4929" s="53"/>
      <c r="IME4929" s="22"/>
      <c r="IMF4929" s="23"/>
      <c r="IMG4929" s="21"/>
      <c r="IMH4929" s="25"/>
      <c r="IMI4929" s="21"/>
      <c r="IMK4929" s="61"/>
      <c r="IMM4929" s="25"/>
      <c r="IMN4929" s="25"/>
      <c r="IMO4929" s="25"/>
      <c r="IMP4929" s="59"/>
      <c r="IMQ4929" s="60"/>
      <c r="IMR4929" s="26"/>
      <c r="IMS4929" s="26"/>
      <c r="IMT4929" s="26"/>
      <c r="IMU4929" s="21"/>
      <c r="IMV4929" s="27"/>
      <c r="IMW4929" s="27"/>
      <c r="IMX4929" s="27"/>
      <c r="IMY4929" s="25"/>
      <c r="IMZ4929" s="25"/>
      <c r="INA4929" s="25"/>
      <c r="INB4929" s="28"/>
      <c r="INC4929" s="28"/>
      <c r="IND4929" s="28"/>
      <c r="INE4929" s="28"/>
      <c r="INF4929" s="28"/>
      <c r="ING4929" s="22"/>
      <c r="INH4929" s="22"/>
      <c r="INI4929" s="22"/>
      <c r="INJ4929" s="53"/>
      <c r="INK4929" s="53"/>
      <c r="INL4929" s="22"/>
      <c r="INM4929" s="23"/>
      <c r="INN4929" s="21"/>
      <c r="INO4929" s="25"/>
      <c r="INP4929" s="21"/>
      <c r="INR4929" s="61"/>
      <c r="INT4929" s="25"/>
      <c r="INU4929" s="25"/>
      <c r="INV4929" s="25"/>
      <c r="INW4929" s="59"/>
      <c r="INX4929" s="60"/>
      <c r="INY4929" s="26"/>
      <c r="INZ4929" s="26"/>
      <c r="IOA4929" s="26"/>
      <c r="IOB4929" s="21"/>
      <c r="IOC4929" s="27"/>
      <c r="IOD4929" s="27"/>
      <c r="IOE4929" s="27"/>
      <c r="IOF4929" s="25"/>
      <c r="IOG4929" s="25"/>
      <c r="IOH4929" s="25"/>
      <c r="IOI4929" s="28"/>
      <c r="IOJ4929" s="28"/>
      <c r="IOK4929" s="28"/>
      <c r="IOL4929" s="28"/>
      <c r="IOM4929" s="28"/>
      <c r="ION4929" s="22"/>
      <c r="IOO4929" s="22"/>
      <c r="IOP4929" s="22"/>
      <c r="IOQ4929" s="53"/>
      <c r="IOR4929" s="53"/>
      <c r="IOS4929" s="22"/>
      <c r="IOT4929" s="23"/>
      <c r="IOU4929" s="21"/>
      <c r="IOV4929" s="25"/>
      <c r="IOW4929" s="21"/>
      <c r="IOY4929" s="61"/>
      <c r="IPA4929" s="25"/>
      <c r="IPB4929" s="25"/>
      <c r="IPC4929" s="25"/>
      <c r="IPD4929" s="59"/>
      <c r="IPE4929" s="60"/>
      <c r="IPF4929" s="26"/>
      <c r="IPG4929" s="26"/>
      <c r="IPH4929" s="26"/>
      <c r="IPI4929" s="21"/>
      <c r="IPJ4929" s="27"/>
      <c r="IPK4929" s="27"/>
      <c r="IPL4929" s="27"/>
      <c r="IPM4929" s="25"/>
      <c r="IPN4929" s="25"/>
      <c r="IPO4929" s="25"/>
      <c r="IPP4929" s="28"/>
      <c r="IPQ4929" s="28"/>
      <c r="IPR4929" s="28"/>
      <c r="IPS4929" s="28"/>
      <c r="IPT4929" s="28"/>
      <c r="IPU4929" s="22"/>
      <c r="IPV4929" s="22"/>
      <c r="IPW4929" s="22"/>
      <c r="IPX4929" s="53"/>
      <c r="IPY4929" s="53"/>
      <c r="IPZ4929" s="22"/>
      <c r="IQA4929" s="23"/>
      <c r="IQB4929" s="21"/>
      <c r="IQC4929" s="25"/>
      <c r="IQD4929" s="21"/>
      <c r="IQF4929" s="61"/>
      <c r="IQH4929" s="25"/>
      <c r="IQI4929" s="25"/>
      <c r="IQJ4929" s="25"/>
      <c r="IQK4929" s="59"/>
      <c r="IQL4929" s="60"/>
      <c r="IQM4929" s="26"/>
      <c r="IQN4929" s="26"/>
      <c r="IQO4929" s="26"/>
      <c r="IQP4929" s="21"/>
      <c r="IQQ4929" s="27"/>
      <c r="IQR4929" s="27"/>
      <c r="IQS4929" s="27"/>
      <c r="IQT4929" s="25"/>
      <c r="IQU4929" s="25"/>
      <c r="IQV4929" s="25"/>
      <c r="IQW4929" s="28"/>
      <c r="IQX4929" s="28"/>
      <c r="IQY4929" s="28"/>
      <c r="IQZ4929" s="28"/>
      <c r="IRA4929" s="28"/>
      <c r="IRB4929" s="22"/>
      <c r="IRC4929" s="22"/>
      <c r="IRD4929" s="22"/>
      <c r="IRE4929" s="53"/>
      <c r="IRF4929" s="53"/>
      <c r="IRG4929" s="22"/>
      <c r="IRH4929" s="23"/>
      <c r="IRI4929" s="21"/>
      <c r="IRJ4929" s="25"/>
      <c r="IRK4929" s="21"/>
      <c r="IRM4929" s="61"/>
      <c r="IRO4929" s="25"/>
      <c r="IRP4929" s="25"/>
      <c r="IRQ4929" s="25"/>
      <c r="IRR4929" s="59"/>
      <c r="IRS4929" s="60"/>
      <c r="IRT4929" s="26"/>
      <c r="IRU4929" s="26"/>
      <c r="IRV4929" s="26"/>
      <c r="IRW4929" s="21"/>
      <c r="IRX4929" s="27"/>
      <c r="IRY4929" s="27"/>
      <c r="IRZ4929" s="27"/>
      <c r="ISA4929" s="25"/>
      <c r="ISB4929" s="25"/>
      <c r="ISC4929" s="25"/>
      <c r="ISD4929" s="28"/>
      <c r="ISE4929" s="28"/>
      <c r="ISF4929" s="28"/>
      <c r="ISG4929" s="28"/>
      <c r="ISH4929" s="28"/>
      <c r="ISI4929" s="22"/>
      <c r="ISJ4929" s="22"/>
      <c r="ISK4929" s="22"/>
      <c r="ISL4929" s="53"/>
      <c r="ISM4929" s="53"/>
      <c r="ISN4929" s="22"/>
      <c r="ISO4929" s="23"/>
      <c r="ISP4929" s="21"/>
      <c r="ISQ4929" s="25"/>
      <c r="ISR4929" s="21"/>
      <c r="IST4929" s="61"/>
      <c r="ISV4929" s="25"/>
      <c r="ISW4929" s="25"/>
      <c r="ISX4929" s="25"/>
      <c r="ISY4929" s="59"/>
      <c r="ISZ4929" s="60"/>
      <c r="ITA4929" s="26"/>
      <c r="ITB4929" s="26"/>
      <c r="ITC4929" s="26"/>
      <c r="ITD4929" s="21"/>
      <c r="ITE4929" s="27"/>
      <c r="ITF4929" s="27"/>
      <c r="ITG4929" s="27"/>
      <c r="ITH4929" s="25"/>
      <c r="ITI4929" s="25"/>
      <c r="ITJ4929" s="25"/>
      <c r="ITK4929" s="28"/>
      <c r="ITL4929" s="28"/>
      <c r="ITM4929" s="28"/>
      <c r="ITN4929" s="28"/>
      <c r="ITO4929" s="28"/>
      <c r="ITP4929" s="22"/>
      <c r="ITQ4929" s="22"/>
      <c r="ITR4929" s="22"/>
      <c r="ITS4929" s="53"/>
      <c r="ITT4929" s="53"/>
      <c r="ITU4929" s="22"/>
      <c r="ITV4929" s="23"/>
      <c r="ITW4929" s="21"/>
      <c r="ITX4929" s="25"/>
      <c r="ITY4929" s="21"/>
      <c r="IUA4929" s="61"/>
      <c r="IUC4929" s="25"/>
      <c r="IUD4929" s="25"/>
      <c r="IUE4929" s="25"/>
      <c r="IUF4929" s="59"/>
      <c r="IUG4929" s="60"/>
      <c r="IUH4929" s="26"/>
      <c r="IUI4929" s="26"/>
      <c r="IUJ4929" s="26"/>
      <c r="IUK4929" s="21"/>
      <c r="IUL4929" s="27"/>
      <c r="IUM4929" s="27"/>
      <c r="IUN4929" s="27"/>
      <c r="IUO4929" s="25"/>
      <c r="IUP4929" s="25"/>
      <c r="IUQ4929" s="25"/>
      <c r="IUR4929" s="28"/>
      <c r="IUS4929" s="28"/>
      <c r="IUT4929" s="28"/>
      <c r="IUU4929" s="28"/>
      <c r="IUV4929" s="28"/>
      <c r="IUW4929" s="22"/>
      <c r="IUX4929" s="22"/>
      <c r="IUY4929" s="22"/>
      <c r="IUZ4929" s="53"/>
      <c r="IVA4929" s="53"/>
      <c r="IVB4929" s="22"/>
      <c r="IVC4929" s="23"/>
      <c r="IVD4929" s="21"/>
      <c r="IVE4929" s="25"/>
      <c r="IVF4929" s="21"/>
      <c r="IVH4929" s="61"/>
      <c r="IVJ4929" s="25"/>
      <c r="IVK4929" s="25"/>
      <c r="IVL4929" s="25"/>
      <c r="IVM4929" s="59"/>
      <c r="IVN4929" s="60"/>
      <c r="IVO4929" s="26"/>
      <c r="IVP4929" s="26"/>
      <c r="IVQ4929" s="26"/>
      <c r="IVR4929" s="21"/>
      <c r="IVS4929" s="27"/>
      <c r="IVT4929" s="27"/>
      <c r="IVU4929" s="27"/>
      <c r="IVV4929" s="25"/>
      <c r="IVW4929" s="25"/>
      <c r="IVX4929" s="25"/>
      <c r="IVY4929" s="28"/>
      <c r="IVZ4929" s="28"/>
      <c r="IWA4929" s="28"/>
      <c r="IWB4929" s="28"/>
      <c r="IWC4929" s="28"/>
      <c r="IWD4929" s="22"/>
      <c r="IWE4929" s="22"/>
      <c r="IWF4929" s="22"/>
      <c r="IWG4929" s="53"/>
      <c r="IWH4929" s="53"/>
      <c r="IWI4929" s="22"/>
      <c r="IWJ4929" s="23"/>
      <c r="IWK4929" s="21"/>
      <c r="IWL4929" s="25"/>
      <c r="IWM4929" s="21"/>
      <c r="IWO4929" s="61"/>
      <c r="IWQ4929" s="25"/>
      <c r="IWR4929" s="25"/>
      <c r="IWS4929" s="25"/>
      <c r="IWT4929" s="59"/>
      <c r="IWU4929" s="60"/>
      <c r="IWV4929" s="26"/>
      <c r="IWW4929" s="26"/>
      <c r="IWX4929" s="26"/>
      <c r="IWY4929" s="21"/>
      <c r="IWZ4929" s="27"/>
      <c r="IXA4929" s="27"/>
      <c r="IXB4929" s="27"/>
      <c r="IXC4929" s="25"/>
      <c r="IXD4929" s="25"/>
      <c r="IXE4929" s="25"/>
      <c r="IXF4929" s="28"/>
      <c r="IXG4929" s="28"/>
      <c r="IXH4929" s="28"/>
      <c r="IXI4929" s="28"/>
      <c r="IXJ4929" s="28"/>
      <c r="IXK4929" s="22"/>
      <c r="IXL4929" s="22"/>
      <c r="IXM4929" s="22"/>
      <c r="IXN4929" s="53"/>
      <c r="IXO4929" s="53"/>
      <c r="IXP4929" s="22"/>
      <c r="IXQ4929" s="23"/>
      <c r="IXR4929" s="21"/>
      <c r="IXS4929" s="25"/>
      <c r="IXT4929" s="21"/>
      <c r="IXV4929" s="61"/>
      <c r="IXX4929" s="25"/>
      <c r="IXY4929" s="25"/>
      <c r="IXZ4929" s="25"/>
      <c r="IYA4929" s="59"/>
      <c r="IYB4929" s="60"/>
      <c r="IYC4929" s="26"/>
      <c r="IYD4929" s="26"/>
      <c r="IYE4929" s="26"/>
      <c r="IYF4929" s="21"/>
      <c r="IYG4929" s="27"/>
      <c r="IYH4929" s="27"/>
      <c r="IYI4929" s="27"/>
      <c r="IYJ4929" s="25"/>
      <c r="IYK4929" s="25"/>
      <c r="IYL4929" s="25"/>
      <c r="IYM4929" s="28"/>
      <c r="IYN4929" s="28"/>
      <c r="IYO4929" s="28"/>
      <c r="IYP4929" s="28"/>
      <c r="IYQ4929" s="28"/>
      <c r="IYR4929" s="22"/>
      <c r="IYS4929" s="22"/>
      <c r="IYT4929" s="22"/>
      <c r="IYU4929" s="53"/>
      <c r="IYV4929" s="53"/>
      <c r="IYW4929" s="22"/>
      <c r="IYX4929" s="23"/>
      <c r="IYY4929" s="21"/>
      <c r="IYZ4929" s="25"/>
      <c r="IZA4929" s="21"/>
      <c r="IZC4929" s="61"/>
      <c r="IZE4929" s="25"/>
      <c r="IZF4929" s="25"/>
      <c r="IZG4929" s="25"/>
      <c r="IZH4929" s="59"/>
      <c r="IZI4929" s="60"/>
      <c r="IZJ4929" s="26"/>
      <c r="IZK4929" s="26"/>
      <c r="IZL4929" s="26"/>
      <c r="IZM4929" s="21"/>
      <c r="IZN4929" s="27"/>
      <c r="IZO4929" s="27"/>
      <c r="IZP4929" s="27"/>
      <c r="IZQ4929" s="25"/>
      <c r="IZR4929" s="25"/>
      <c r="IZS4929" s="25"/>
      <c r="IZT4929" s="28"/>
      <c r="IZU4929" s="28"/>
      <c r="IZV4929" s="28"/>
      <c r="IZW4929" s="28"/>
      <c r="IZX4929" s="28"/>
      <c r="IZY4929" s="22"/>
      <c r="IZZ4929" s="22"/>
      <c r="JAA4929" s="22"/>
      <c r="JAB4929" s="53"/>
      <c r="JAC4929" s="53"/>
      <c r="JAD4929" s="22"/>
      <c r="JAE4929" s="23"/>
      <c r="JAF4929" s="21"/>
      <c r="JAG4929" s="25"/>
      <c r="JAH4929" s="21"/>
      <c r="JAJ4929" s="61"/>
      <c r="JAL4929" s="25"/>
      <c r="JAM4929" s="25"/>
      <c r="JAN4929" s="25"/>
      <c r="JAO4929" s="59"/>
      <c r="JAP4929" s="60"/>
      <c r="JAQ4929" s="26"/>
      <c r="JAR4929" s="26"/>
      <c r="JAS4929" s="26"/>
      <c r="JAT4929" s="21"/>
      <c r="JAU4929" s="27"/>
      <c r="JAV4929" s="27"/>
      <c r="JAW4929" s="27"/>
      <c r="JAX4929" s="25"/>
      <c r="JAY4929" s="25"/>
      <c r="JAZ4929" s="25"/>
      <c r="JBA4929" s="28"/>
      <c r="JBB4929" s="28"/>
      <c r="JBC4929" s="28"/>
      <c r="JBD4929" s="28"/>
      <c r="JBE4929" s="28"/>
      <c r="JBF4929" s="22"/>
      <c r="JBG4929" s="22"/>
      <c r="JBH4929" s="22"/>
      <c r="JBI4929" s="53"/>
      <c r="JBJ4929" s="53"/>
      <c r="JBK4929" s="22"/>
      <c r="JBL4929" s="23"/>
      <c r="JBM4929" s="21"/>
      <c r="JBN4929" s="25"/>
      <c r="JBO4929" s="21"/>
      <c r="JBQ4929" s="61"/>
      <c r="JBS4929" s="25"/>
      <c r="JBT4929" s="25"/>
      <c r="JBU4929" s="25"/>
      <c r="JBV4929" s="59"/>
      <c r="JBW4929" s="60"/>
      <c r="JBX4929" s="26"/>
      <c r="JBY4929" s="26"/>
      <c r="JBZ4929" s="26"/>
      <c r="JCA4929" s="21"/>
      <c r="JCB4929" s="27"/>
      <c r="JCC4929" s="27"/>
      <c r="JCD4929" s="27"/>
      <c r="JCE4929" s="25"/>
      <c r="JCF4929" s="25"/>
      <c r="JCG4929" s="25"/>
      <c r="JCH4929" s="28"/>
      <c r="JCI4929" s="28"/>
      <c r="JCJ4929" s="28"/>
      <c r="JCK4929" s="28"/>
      <c r="JCL4929" s="28"/>
      <c r="JCM4929" s="22"/>
      <c r="JCN4929" s="22"/>
      <c r="JCO4929" s="22"/>
      <c r="JCP4929" s="53"/>
      <c r="JCQ4929" s="53"/>
      <c r="JCR4929" s="22"/>
      <c r="JCS4929" s="23"/>
      <c r="JCT4929" s="21"/>
      <c r="JCU4929" s="25"/>
      <c r="JCV4929" s="21"/>
      <c r="JCX4929" s="61"/>
      <c r="JCZ4929" s="25"/>
      <c r="JDA4929" s="25"/>
      <c r="JDB4929" s="25"/>
      <c r="JDC4929" s="59"/>
      <c r="JDD4929" s="60"/>
      <c r="JDE4929" s="26"/>
      <c r="JDF4929" s="26"/>
      <c r="JDG4929" s="26"/>
      <c r="JDH4929" s="21"/>
      <c r="JDI4929" s="27"/>
      <c r="JDJ4929" s="27"/>
      <c r="JDK4929" s="27"/>
      <c r="JDL4929" s="25"/>
      <c r="JDM4929" s="25"/>
      <c r="JDN4929" s="25"/>
      <c r="JDO4929" s="28"/>
      <c r="JDP4929" s="28"/>
      <c r="JDQ4929" s="28"/>
      <c r="JDR4929" s="28"/>
      <c r="JDS4929" s="28"/>
      <c r="JDT4929" s="22"/>
      <c r="JDU4929" s="22"/>
      <c r="JDV4929" s="22"/>
      <c r="JDW4929" s="53"/>
      <c r="JDX4929" s="53"/>
      <c r="JDY4929" s="22"/>
      <c r="JDZ4929" s="23"/>
      <c r="JEA4929" s="21"/>
      <c r="JEB4929" s="25"/>
      <c r="JEC4929" s="21"/>
      <c r="JEE4929" s="61"/>
      <c r="JEG4929" s="25"/>
      <c r="JEH4929" s="25"/>
      <c r="JEI4929" s="25"/>
      <c r="JEJ4929" s="59"/>
      <c r="JEK4929" s="60"/>
      <c r="JEL4929" s="26"/>
      <c r="JEM4929" s="26"/>
      <c r="JEN4929" s="26"/>
      <c r="JEO4929" s="21"/>
      <c r="JEP4929" s="27"/>
      <c r="JEQ4929" s="27"/>
      <c r="JER4929" s="27"/>
      <c r="JES4929" s="25"/>
      <c r="JET4929" s="25"/>
      <c r="JEU4929" s="25"/>
      <c r="JEV4929" s="28"/>
      <c r="JEW4929" s="28"/>
      <c r="JEX4929" s="28"/>
      <c r="JEY4929" s="28"/>
      <c r="JEZ4929" s="28"/>
      <c r="JFA4929" s="22"/>
      <c r="JFB4929" s="22"/>
      <c r="JFC4929" s="22"/>
      <c r="JFD4929" s="53"/>
      <c r="JFE4929" s="53"/>
      <c r="JFF4929" s="22"/>
      <c r="JFG4929" s="23"/>
      <c r="JFH4929" s="21"/>
      <c r="JFI4929" s="25"/>
      <c r="JFJ4929" s="21"/>
      <c r="JFL4929" s="61"/>
      <c r="JFN4929" s="25"/>
      <c r="JFO4929" s="25"/>
      <c r="JFP4929" s="25"/>
      <c r="JFQ4929" s="59"/>
      <c r="JFR4929" s="60"/>
      <c r="JFS4929" s="26"/>
      <c r="JFT4929" s="26"/>
      <c r="JFU4929" s="26"/>
      <c r="JFV4929" s="21"/>
      <c r="JFW4929" s="27"/>
      <c r="JFX4929" s="27"/>
      <c r="JFY4929" s="27"/>
      <c r="JFZ4929" s="25"/>
      <c r="JGA4929" s="25"/>
      <c r="JGB4929" s="25"/>
      <c r="JGC4929" s="28"/>
      <c r="JGD4929" s="28"/>
      <c r="JGE4929" s="28"/>
      <c r="JGF4929" s="28"/>
      <c r="JGG4929" s="28"/>
      <c r="JGH4929" s="22"/>
      <c r="JGI4929" s="22"/>
      <c r="JGJ4929" s="22"/>
      <c r="JGK4929" s="53"/>
      <c r="JGL4929" s="53"/>
      <c r="JGM4929" s="22"/>
      <c r="JGN4929" s="23"/>
      <c r="JGO4929" s="21"/>
      <c r="JGP4929" s="25"/>
      <c r="JGQ4929" s="21"/>
      <c r="JGS4929" s="61"/>
      <c r="JGU4929" s="25"/>
      <c r="JGV4929" s="25"/>
      <c r="JGW4929" s="25"/>
      <c r="JGX4929" s="59"/>
      <c r="JGY4929" s="60"/>
      <c r="JGZ4929" s="26"/>
      <c r="JHA4929" s="26"/>
      <c r="JHB4929" s="26"/>
      <c r="JHC4929" s="21"/>
      <c r="JHD4929" s="27"/>
      <c r="JHE4929" s="27"/>
      <c r="JHF4929" s="27"/>
      <c r="JHG4929" s="25"/>
      <c r="JHH4929" s="25"/>
      <c r="JHI4929" s="25"/>
      <c r="JHJ4929" s="28"/>
      <c r="JHK4929" s="28"/>
      <c r="JHL4929" s="28"/>
      <c r="JHM4929" s="28"/>
      <c r="JHN4929" s="28"/>
      <c r="JHO4929" s="22"/>
      <c r="JHP4929" s="22"/>
      <c r="JHQ4929" s="22"/>
      <c r="JHR4929" s="53"/>
      <c r="JHS4929" s="53"/>
      <c r="JHT4929" s="22"/>
      <c r="JHU4929" s="23"/>
      <c r="JHV4929" s="21"/>
      <c r="JHW4929" s="25"/>
      <c r="JHX4929" s="21"/>
      <c r="JHZ4929" s="61"/>
      <c r="JIB4929" s="25"/>
      <c r="JIC4929" s="25"/>
      <c r="JID4929" s="25"/>
      <c r="JIE4929" s="59"/>
      <c r="JIF4929" s="60"/>
      <c r="JIG4929" s="26"/>
      <c r="JIH4929" s="26"/>
      <c r="JII4929" s="26"/>
      <c r="JIJ4929" s="21"/>
      <c r="JIK4929" s="27"/>
      <c r="JIL4929" s="27"/>
      <c r="JIM4929" s="27"/>
      <c r="JIN4929" s="25"/>
      <c r="JIO4929" s="25"/>
      <c r="JIP4929" s="25"/>
      <c r="JIQ4929" s="28"/>
      <c r="JIR4929" s="28"/>
      <c r="JIS4929" s="28"/>
      <c r="JIT4929" s="28"/>
      <c r="JIU4929" s="28"/>
      <c r="JIV4929" s="22"/>
      <c r="JIW4929" s="22"/>
      <c r="JIX4929" s="22"/>
      <c r="JIY4929" s="53"/>
      <c r="JIZ4929" s="53"/>
      <c r="JJA4929" s="22"/>
      <c r="JJB4929" s="23"/>
      <c r="JJC4929" s="21"/>
      <c r="JJD4929" s="25"/>
      <c r="JJE4929" s="21"/>
      <c r="JJG4929" s="61"/>
      <c r="JJI4929" s="25"/>
      <c r="JJJ4929" s="25"/>
      <c r="JJK4929" s="25"/>
      <c r="JJL4929" s="59"/>
      <c r="JJM4929" s="60"/>
      <c r="JJN4929" s="26"/>
      <c r="JJO4929" s="26"/>
      <c r="JJP4929" s="26"/>
      <c r="JJQ4929" s="21"/>
      <c r="JJR4929" s="27"/>
      <c r="JJS4929" s="27"/>
      <c r="JJT4929" s="27"/>
      <c r="JJU4929" s="25"/>
      <c r="JJV4929" s="25"/>
      <c r="JJW4929" s="25"/>
      <c r="JJX4929" s="28"/>
      <c r="JJY4929" s="28"/>
      <c r="JJZ4929" s="28"/>
      <c r="JKA4929" s="28"/>
      <c r="JKB4929" s="28"/>
      <c r="JKC4929" s="22"/>
      <c r="JKD4929" s="22"/>
      <c r="JKE4929" s="22"/>
      <c r="JKF4929" s="53"/>
      <c r="JKG4929" s="53"/>
      <c r="JKH4929" s="22"/>
      <c r="JKI4929" s="23"/>
      <c r="JKJ4929" s="21"/>
      <c r="JKK4929" s="25"/>
      <c r="JKL4929" s="21"/>
      <c r="JKN4929" s="61"/>
      <c r="JKP4929" s="25"/>
      <c r="JKQ4929" s="25"/>
      <c r="JKR4929" s="25"/>
      <c r="JKS4929" s="59"/>
      <c r="JKT4929" s="60"/>
      <c r="JKU4929" s="26"/>
      <c r="JKV4929" s="26"/>
      <c r="JKW4929" s="26"/>
      <c r="JKX4929" s="21"/>
      <c r="JKY4929" s="27"/>
      <c r="JKZ4929" s="27"/>
      <c r="JLA4929" s="27"/>
      <c r="JLB4929" s="25"/>
      <c r="JLC4929" s="25"/>
      <c r="JLD4929" s="25"/>
      <c r="JLE4929" s="28"/>
      <c r="JLF4929" s="28"/>
      <c r="JLG4929" s="28"/>
      <c r="JLH4929" s="28"/>
      <c r="JLI4929" s="28"/>
      <c r="JLJ4929" s="22"/>
      <c r="JLK4929" s="22"/>
      <c r="JLL4929" s="22"/>
      <c r="JLM4929" s="53"/>
      <c r="JLN4929" s="53"/>
      <c r="JLO4929" s="22"/>
      <c r="JLP4929" s="23"/>
      <c r="JLQ4929" s="21"/>
      <c r="JLR4929" s="25"/>
      <c r="JLS4929" s="21"/>
      <c r="JLU4929" s="61"/>
      <c r="JLW4929" s="25"/>
      <c r="JLX4929" s="25"/>
      <c r="JLY4929" s="25"/>
      <c r="JLZ4929" s="59"/>
      <c r="JMA4929" s="60"/>
      <c r="JMB4929" s="26"/>
      <c r="JMC4929" s="26"/>
      <c r="JMD4929" s="26"/>
      <c r="JME4929" s="21"/>
      <c r="JMF4929" s="27"/>
      <c r="JMG4929" s="27"/>
      <c r="JMH4929" s="27"/>
      <c r="JMI4929" s="25"/>
      <c r="JMJ4929" s="25"/>
      <c r="JMK4929" s="25"/>
      <c r="JML4929" s="28"/>
      <c r="JMM4929" s="28"/>
      <c r="JMN4929" s="28"/>
      <c r="JMO4929" s="28"/>
      <c r="JMP4929" s="28"/>
      <c r="JMQ4929" s="22"/>
      <c r="JMR4929" s="22"/>
      <c r="JMS4929" s="22"/>
      <c r="JMT4929" s="53"/>
      <c r="JMU4929" s="53"/>
      <c r="JMV4929" s="22"/>
      <c r="JMW4929" s="23"/>
      <c r="JMX4929" s="21"/>
      <c r="JMY4929" s="25"/>
      <c r="JMZ4929" s="21"/>
      <c r="JNB4929" s="61"/>
      <c r="JND4929" s="25"/>
      <c r="JNE4929" s="25"/>
      <c r="JNF4929" s="25"/>
      <c r="JNG4929" s="59"/>
      <c r="JNH4929" s="60"/>
      <c r="JNI4929" s="26"/>
      <c r="JNJ4929" s="26"/>
      <c r="JNK4929" s="26"/>
      <c r="JNL4929" s="21"/>
      <c r="JNM4929" s="27"/>
      <c r="JNN4929" s="27"/>
      <c r="JNO4929" s="27"/>
      <c r="JNP4929" s="25"/>
      <c r="JNQ4929" s="25"/>
      <c r="JNR4929" s="25"/>
      <c r="JNS4929" s="28"/>
      <c r="JNT4929" s="28"/>
      <c r="JNU4929" s="28"/>
      <c r="JNV4929" s="28"/>
      <c r="JNW4929" s="28"/>
      <c r="JNX4929" s="22"/>
      <c r="JNY4929" s="22"/>
      <c r="JNZ4929" s="22"/>
      <c r="JOA4929" s="53"/>
      <c r="JOB4929" s="53"/>
      <c r="JOC4929" s="22"/>
      <c r="JOD4929" s="23"/>
      <c r="JOE4929" s="21"/>
      <c r="JOF4929" s="25"/>
      <c r="JOG4929" s="21"/>
      <c r="JOI4929" s="61"/>
      <c r="JOK4929" s="25"/>
      <c r="JOL4929" s="25"/>
      <c r="JOM4929" s="25"/>
      <c r="JON4929" s="59"/>
      <c r="JOO4929" s="60"/>
      <c r="JOP4929" s="26"/>
      <c r="JOQ4929" s="26"/>
      <c r="JOR4929" s="26"/>
      <c r="JOS4929" s="21"/>
      <c r="JOT4929" s="27"/>
      <c r="JOU4929" s="27"/>
      <c r="JOV4929" s="27"/>
      <c r="JOW4929" s="25"/>
      <c r="JOX4929" s="25"/>
      <c r="JOY4929" s="25"/>
      <c r="JOZ4929" s="28"/>
      <c r="JPA4929" s="28"/>
      <c r="JPB4929" s="28"/>
      <c r="JPC4929" s="28"/>
      <c r="JPD4929" s="28"/>
      <c r="JPE4929" s="22"/>
      <c r="JPF4929" s="22"/>
      <c r="JPG4929" s="22"/>
      <c r="JPH4929" s="53"/>
      <c r="JPI4929" s="53"/>
      <c r="JPJ4929" s="22"/>
      <c r="JPK4929" s="23"/>
      <c r="JPL4929" s="21"/>
      <c r="JPM4929" s="25"/>
      <c r="JPN4929" s="21"/>
      <c r="JPP4929" s="61"/>
      <c r="JPR4929" s="25"/>
      <c r="JPS4929" s="25"/>
      <c r="JPT4929" s="25"/>
      <c r="JPU4929" s="59"/>
      <c r="JPV4929" s="60"/>
      <c r="JPW4929" s="26"/>
      <c r="JPX4929" s="26"/>
      <c r="JPY4929" s="26"/>
      <c r="JPZ4929" s="21"/>
      <c r="JQA4929" s="27"/>
      <c r="JQB4929" s="27"/>
      <c r="JQC4929" s="27"/>
      <c r="JQD4929" s="25"/>
      <c r="JQE4929" s="25"/>
      <c r="JQF4929" s="25"/>
      <c r="JQG4929" s="28"/>
      <c r="JQH4929" s="28"/>
      <c r="JQI4929" s="28"/>
      <c r="JQJ4929" s="28"/>
      <c r="JQK4929" s="28"/>
      <c r="JQL4929" s="22"/>
      <c r="JQM4929" s="22"/>
      <c r="JQN4929" s="22"/>
      <c r="JQO4929" s="53"/>
      <c r="JQP4929" s="53"/>
      <c r="JQQ4929" s="22"/>
      <c r="JQR4929" s="23"/>
      <c r="JQS4929" s="21"/>
      <c r="JQT4929" s="25"/>
      <c r="JQU4929" s="21"/>
      <c r="JQW4929" s="61"/>
      <c r="JQY4929" s="25"/>
      <c r="JQZ4929" s="25"/>
      <c r="JRA4929" s="25"/>
      <c r="JRB4929" s="59"/>
      <c r="JRC4929" s="60"/>
      <c r="JRD4929" s="26"/>
      <c r="JRE4929" s="26"/>
      <c r="JRF4929" s="26"/>
      <c r="JRG4929" s="21"/>
      <c r="JRH4929" s="27"/>
      <c r="JRI4929" s="27"/>
      <c r="JRJ4929" s="27"/>
      <c r="JRK4929" s="25"/>
      <c r="JRL4929" s="25"/>
      <c r="JRM4929" s="25"/>
      <c r="JRN4929" s="28"/>
      <c r="JRO4929" s="28"/>
      <c r="JRP4929" s="28"/>
      <c r="JRQ4929" s="28"/>
      <c r="JRR4929" s="28"/>
      <c r="JRS4929" s="22"/>
      <c r="JRT4929" s="22"/>
      <c r="JRU4929" s="22"/>
      <c r="JRV4929" s="53"/>
      <c r="JRW4929" s="53"/>
      <c r="JRX4929" s="22"/>
      <c r="JRY4929" s="23"/>
      <c r="JRZ4929" s="21"/>
      <c r="JSA4929" s="25"/>
      <c r="JSB4929" s="21"/>
      <c r="JSD4929" s="61"/>
      <c r="JSF4929" s="25"/>
      <c r="JSG4929" s="25"/>
      <c r="JSH4929" s="25"/>
      <c r="JSI4929" s="59"/>
      <c r="JSJ4929" s="60"/>
      <c r="JSK4929" s="26"/>
      <c r="JSL4929" s="26"/>
      <c r="JSM4929" s="26"/>
      <c r="JSN4929" s="21"/>
      <c r="JSO4929" s="27"/>
      <c r="JSP4929" s="27"/>
      <c r="JSQ4929" s="27"/>
      <c r="JSR4929" s="25"/>
      <c r="JSS4929" s="25"/>
      <c r="JST4929" s="25"/>
      <c r="JSU4929" s="28"/>
      <c r="JSV4929" s="28"/>
      <c r="JSW4929" s="28"/>
      <c r="JSX4929" s="28"/>
      <c r="JSY4929" s="28"/>
      <c r="JSZ4929" s="22"/>
      <c r="JTA4929" s="22"/>
      <c r="JTB4929" s="22"/>
      <c r="JTC4929" s="53"/>
      <c r="JTD4929" s="53"/>
      <c r="JTE4929" s="22"/>
      <c r="JTF4929" s="23"/>
      <c r="JTG4929" s="21"/>
      <c r="JTH4929" s="25"/>
      <c r="JTI4929" s="21"/>
      <c r="JTK4929" s="61"/>
      <c r="JTM4929" s="25"/>
      <c r="JTN4929" s="25"/>
      <c r="JTO4929" s="25"/>
      <c r="JTP4929" s="59"/>
      <c r="JTQ4929" s="60"/>
      <c r="JTR4929" s="26"/>
      <c r="JTS4929" s="26"/>
      <c r="JTT4929" s="26"/>
      <c r="JTU4929" s="21"/>
      <c r="JTV4929" s="27"/>
      <c r="JTW4929" s="27"/>
      <c r="JTX4929" s="27"/>
      <c r="JTY4929" s="25"/>
      <c r="JTZ4929" s="25"/>
      <c r="JUA4929" s="25"/>
      <c r="JUB4929" s="28"/>
      <c r="JUC4929" s="28"/>
      <c r="JUD4929" s="28"/>
      <c r="JUE4929" s="28"/>
      <c r="JUF4929" s="28"/>
      <c r="JUG4929" s="22"/>
      <c r="JUH4929" s="22"/>
      <c r="JUI4929" s="22"/>
      <c r="JUJ4929" s="53"/>
      <c r="JUK4929" s="53"/>
      <c r="JUL4929" s="22"/>
      <c r="JUM4929" s="23"/>
      <c r="JUN4929" s="21"/>
      <c r="JUO4929" s="25"/>
      <c r="JUP4929" s="21"/>
      <c r="JUR4929" s="61"/>
      <c r="JUT4929" s="25"/>
      <c r="JUU4929" s="25"/>
      <c r="JUV4929" s="25"/>
      <c r="JUW4929" s="59"/>
      <c r="JUX4929" s="60"/>
      <c r="JUY4929" s="26"/>
      <c r="JUZ4929" s="26"/>
      <c r="JVA4929" s="26"/>
      <c r="JVB4929" s="21"/>
      <c r="JVC4929" s="27"/>
      <c r="JVD4929" s="27"/>
      <c r="JVE4929" s="27"/>
      <c r="JVF4929" s="25"/>
      <c r="JVG4929" s="25"/>
      <c r="JVH4929" s="25"/>
      <c r="JVI4929" s="28"/>
      <c r="JVJ4929" s="28"/>
      <c r="JVK4929" s="28"/>
      <c r="JVL4929" s="28"/>
      <c r="JVM4929" s="28"/>
      <c r="JVN4929" s="22"/>
      <c r="JVO4929" s="22"/>
      <c r="JVP4929" s="22"/>
      <c r="JVQ4929" s="53"/>
      <c r="JVR4929" s="53"/>
      <c r="JVS4929" s="22"/>
      <c r="JVT4929" s="23"/>
      <c r="JVU4929" s="21"/>
      <c r="JVV4929" s="25"/>
      <c r="JVW4929" s="21"/>
      <c r="JVY4929" s="61"/>
      <c r="JWA4929" s="25"/>
      <c r="JWB4929" s="25"/>
      <c r="JWC4929" s="25"/>
      <c r="JWD4929" s="59"/>
      <c r="JWE4929" s="60"/>
      <c r="JWF4929" s="26"/>
      <c r="JWG4929" s="26"/>
      <c r="JWH4929" s="26"/>
      <c r="JWI4929" s="21"/>
      <c r="JWJ4929" s="27"/>
      <c r="JWK4929" s="27"/>
      <c r="JWL4929" s="27"/>
      <c r="JWM4929" s="25"/>
      <c r="JWN4929" s="25"/>
      <c r="JWO4929" s="25"/>
      <c r="JWP4929" s="28"/>
      <c r="JWQ4929" s="28"/>
      <c r="JWR4929" s="28"/>
      <c r="JWS4929" s="28"/>
      <c r="JWT4929" s="28"/>
      <c r="JWU4929" s="22"/>
      <c r="JWV4929" s="22"/>
      <c r="JWW4929" s="22"/>
      <c r="JWX4929" s="53"/>
      <c r="JWY4929" s="53"/>
      <c r="JWZ4929" s="22"/>
      <c r="JXA4929" s="23"/>
      <c r="JXB4929" s="21"/>
      <c r="JXC4929" s="25"/>
      <c r="JXD4929" s="21"/>
      <c r="JXF4929" s="61"/>
      <c r="JXH4929" s="25"/>
      <c r="JXI4929" s="25"/>
      <c r="JXJ4929" s="25"/>
      <c r="JXK4929" s="59"/>
      <c r="JXL4929" s="60"/>
      <c r="JXM4929" s="26"/>
      <c r="JXN4929" s="26"/>
      <c r="JXO4929" s="26"/>
      <c r="JXP4929" s="21"/>
      <c r="JXQ4929" s="27"/>
      <c r="JXR4929" s="27"/>
      <c r="JXS4929" s="27"/>
      <c r="JXT4929" s="25"/>
      <c r="JXU4929" s="25"/>
      <c r="JXV4929" s="25"/>
      <c r="JXW4929" s="28"/>
      <c r="JXX4929" s="28"/>
      <c r="JXY4929" s="28"/>
      <c r="JXZ4929" s="28"/>
      <c r="JYA4929" s="28"/>
      <c r="JYB4929" s="22"/>
      <c r="JYC4929" s="22"/>
      <c r="JYD4929" s="22"/>
      <c r="JYE4929" s="53"/>
      <c r="JYF4929" s="53"/>
      <c r="JYG4929" s="22"/>
      <c r="JYH4929" s="23"/>
      <c r="JYI4929" s="21"/>
      <c r="JYJ4929" s="25"/>
      <c r="JYK4929" s="21"/>
      <c r="JYM4929" s="61"/>
      <c r="JYO4929" s="25"/>
      <c r="JYP4929" s="25"/>
      <c r="JYQ4929" s="25"/>
      <c r="JYR4929" s="59"/>
      <c r="JYS4929" s="60"/>
      <c r="JYT4929" s="26"/>
      <c r="JYU4929" s="26"/>
      <c r="JYV4929" s="26"/>
      <c r="JYW4929" s="21"/>
      <c r="JYX4929" s="27"/>
      <c r="JYY4929" s="27"/>
      <c r="JYZ4929" s="27"/>
      <c r="JZA4929" s="25"/>
      <c r="JZB4929" s="25"/>
      <c r="JZC4929" s="25"/>
      <c r="JZD4929" s="28"/>
      <c r="JZE4929" s="28"/>
      <c r="JZF4929" s="28"/>
      <c r="JZG4929" s="28"/>
      <c r="JZH4929" s="28"/>
      <c r="JZI4929" s="22"/>
      <c r="JZJ4929" s="22"/>
      <c r="JZK4929" s="22"/>
      <c r="JZL4929" s="53"/>
      <c r="JZM4929" s="53"/>
      <c r="JZN4929" s="22"/>
      <c r="JZO4929" s="23"/>
      <c r="JZP4929" s="21"/>
      <c r="JZQ4929" s="25"/>
      <c r="JZR4929" s="21"/>
      <c r="JZT4929" s="61"/>
      <c r="JZV4929" s="25"/>
      <c r="JZW4929" s="25"/>
      <c r="JZX4929" s="25"/>
      <c r="JZY4929" s="59"/>
      <c r="JZZ4929" s="60"/>
      <c r="KAA4929" s="26"/>
      <c r="KAB4929" s="26"/>
      <c r="KAC4929" s="26"/>
      <c r="KAD4929" s="21"/>
      <c r="KAE4929" s="27"/>
      <c r="KAF4929" s="27"/>
      <c r="KAG4929" s="27"/>
      <c r="KAH4929" s="25"/>
      <c r="KAI4929" s="25"/>
      <c r="KAJ4929" s="25"/>
      <c r="KAK4929" s="28"/>
      <c r="KAL4929" s="28"/>
      <c r="KAM4929" s="28"/>
      <c r="KAN4929" s="28"/>
      <c r="KAO4929" s="28"/>
      <c r="KAP4929" s="22"/>
      <c r="KAQ4929" s="22"/>
      <c r="KAR4929" s="22"/>
      <c r="KAS4929" s="53"/>
      <c r="KAT4929" s="53"/>
      <c r="KAU4929" s="22"/>
      <c r="KAV4929" s="23"/>
      <c r="KAW4929" s="21"/>
      <c r="KAX4929" s="25"/>
      <c r="KAY4929" s="21"/>
      <c r="KBA4929" s="61"/>
      <c r="KBC4929" s="25"/>
      <c r="KBD4929" s="25"/>
      <c r="KBE4929" s="25"/>
      <c r="KBF4929" s="59"/>
      <c r="KBG4929" s="60"/>
      <c r="KBH4929" s="26"/>
      <c r="KBI4929" s="26"/>
      <c r="KBJ4929" s="26"/>
      <c r="KBK4929" s="21"/>
      <c r="KBL4929" s="27"/>
      <c r="KBM4929" s="27"/>
      <c r="KBN4929" s="27"/>
      <c r="KBO4929" s="25"/>
      <c r="KBP4929" s="25"/>
      <c r="KBQ4929" s="25"/>
      <c r="KBR4929" s="28"/>
      <c r="KBS4929" s="28"/>
      <c r="KBT4929" s="28"/>
      <c r="KBU4929" s="28"/>
      <c r="KBV4929" s="28"/>
      <c r="KBW4929" s="22"/>
      <c r="KBX4929" s="22"/>
      <c r="KBY4929" s="22"/>
      <c r="KBZ4929" s="53"/>
      <c r="KCA4929" s="53"/>
      <c r="KCB4929" s="22"/>
      <c r="KCC4929" s="23"/>
      <c r="KCD4929" s="21"/>
      <c r="KCE4929" s="25"/>
      <c r="KCF4929" s="21"/>
      <c r="KCH4929" s="61"/>
      <c r="KCJ4929" s="25"/>
      <c r="KCK4929" s="25"/>
      <c r="KCL4929" s="25"/>
      <c r="KCM4929" s="59"/>
      <c r="KCN4929" s="60"/>
      <c r="KCO4929" s="26"/>
      <c r="KCP4929" s="26"/>
      <c r="KCQ4929" s="26"/>
      <c r="KCR4929" s="21"/>
      <c r="KCS4929" s="27"/>
      <c r="KCT4929" s="27"/>
      <c r="KCU4929" s="27"/>
      <c r="KCV4929" s="25"/>
      <c r="KCW4929" s="25"/>
      <c r="KCX4929" s="25"/>
      <c r="KCY4929" s="28"/>
      <c r="KCZ4929" s="28"/>
      <c r="KDA4929" s="28"/>
      <c r="KDB4929" s="28"/>
      <c r="KDC4929" s="28"/>
      <c r="KDD4929" s="22"/>
      <c r="KDE4929" s="22"/>
      <c r="KDF4929" s="22"/>
      <c r="KDG4929" s="53"/>
      <c r="KDH4929" s="53"/>
      <c r="KDI4929" s="22"/>
      <c r="KDJ4929" s="23"/>
      <c r="KDK4929" s="21"/>
      <c r="KDL4929" s="25"/>
      <c r="KDM4929" s="21"/>
      <c r="KDO4929" s="61"/>
      <c r="KDQ4929" s="25"/>
      <c r="KDR4929" s="25"/>
      <c r="KDS4929" s="25"/>
      <c r="KDT4929" s="59"/>
      <c r="KDU4929" s="60"/>
      <c r="KDV4929" s="26"/>
      <c r="KDW4929" s="26"/>
      <c r="KDX4929" s="26"/>
      <c r="KDY4929" s="21"/>
      <c r="KDZ4929" s="27"/>
      <c r="KEA4929" s="27"/>
      <c r="KEB4929" s="27"/>
      <c r="KEC4929" s="25"/>
      <c r="KED4929" s="25"/>
      <c r="KEE4929" s="25"/>
      <c r="KEF4929" s="28"/>
      <c r="KEG4929" s="28"/>
      <c r="KEH4929" s="28"/>
      <c r="KEI4929" s="28"/>
      <c r="KEJ4929" s="28"/>
      <c r="KEK4929" s="22"/>
      <c r="KEL4929" s="22"/>
      <c r="KEM4929" s="22"/>
      <c r="KEN4929" s="53"/>
      <c r="KEO4929" s="53"/>
      <c r="KEP4929" s="22"/>
      <c r="KEQ4929" s="23"/>
      <c r="KER4929" s="21"/>
      <c r="KES4929" s="25"/>
      <c r="KET4929" s="21"/>
      <c r="KEV4929" s="61"/>
      <c r="KEX4929" s="25"/>
      <c r="KEY4929" s="25"/>
      <c r="KEZ4929" s="25"/>
      <c r="KFA4929" s="59"/>
      <c r="KFB4929" s="60"/>
      <c r="KFC4929" s="26"/>
      <c r="KFD4929" s="26"/>
      <c r="KFE4929" s="26"/>
      <c r="KFF4929" s="21"/>
      <c r="KFG4929" s="27"/>
      <c r="KFH4929" s="27"/>
      <c r="KFI4929" s="27"/>
      <c r="KFJ4929" s="25"/>
      <c r="KFK4929" s="25"/>
      <c r="KFL4929" s="25"/>
      <c r="KFM4929" s="28"/>
      <c r="KFN4929" s="28"/>
      <c r="KFO4929" s="28"/>
      <c r="KFP4929" s="28"/>
      <c r="KFQ4929" s="28"/>
      <c r="KFR4929" s="22"/>
      <c r="KFS4929" s="22"/>
      <c r="KFT4929" s="22"/>
      <c r="KFU4929" s="53"/>
      <c r="KFV4929" s="53"/>
      <c r="KFW4929" s="22"/>
      <c r="KFX4929" s="23"/>
      <c r="KFY4929" s="21"/>
      <c r="KFZ4929" s="25"/>
      <c r="KGA4929" s="21"/>
      <c r="KGC4929" s="61"/>
      <c r="KGE4929" s="25"/>
      <c r="KGF4929" s="25"/>
      <c r="KGG4929" s="25"/>
      <c r="KGH4929" s="59"/>
      <c r="KGI4929" s="60"/>
      <c r="KGJ4929" s="26"/>
      <c r="KGK4929" s="26"/>
      <c r="KGL4929" s="26"/>
      <c r="KGM4929" s="21"/>
      <c r="KGN4929" s="27"/>
      <c r="KGO4929" s="27"/>
      <c r="KGP4929" s="27"/>
      <c r="KGQ4929" s="25"/>
      <c r="KGR4929" s="25"/>
      <c r="KGS4929" s="25"/>
      <c r="KGT4929" s="28"/>
      <c r="KGU4929" s="28"/>
      <c r="KGV4929" s="28"/>
      <c r="KGW4929" s="28"/>
      <c r="KGX4929" s="28"/>
      <c r="KGY4929" s="22"/>
      <c r="KGZ4929" s="22"/>
      <c r="KHA4929" s="22"/>
      <c r="KHB4929" s="53"/>
      <c r="KHC4929" s="53"/>
      <c r="KHD4929" s="22"/>
      <c r="KHE4929" s="23"/>
      <c r="KHF4929" s="21"/>
      <c r="KHG4929" s="25"/>
      <c r="KHH4929" s="21"/>
      <c r="KHJ4929" s="61"/>
      <c r="KHL4929" s="25"/>
      <c r="KHM4929" s="25"/>
      <c r="KHN4929" s="25"/>
      <c r="KHO4929" s="59"/>
      <c r="KHP4929" s="60"/>
      <c r="KHQ4929" s="26"/>
      <c r="KHR4929" s="26"/>
      <c r="KHS4929" s="26"/>
      <c r="KHT4929" s="21"/>
      <c r="KHU4929" s="27"/>
      <c r="KHV4929" s="27"/>
      <c r="KHW4929" s="27"/>
      <c r="KHX4929" s="25"/>
      <c r="KHY4929" s="25"/>
      <c r="KHZ4929" s="25"/>
      <c r="KIA4929" s="28"/>
      <c r="KIB4929" s="28"/>
      <c r="KIC4929" s="28"/>
      <c r="KID4929" s="28"/>
      <c r="KIE4929" s="28"/>
      <c r="KIF4929" s="22"/>
      <c r="KIG4929" s="22"/>
      <c r="KIH4929" s="22"/>
      <c r="KII4929" s="53"/>
      <c r="KIJ4929" s="53"/>
      <c r="KIK4929" s="22"/>
      <c r="KIL4929" s="23"/>
      <c r="KIM4929" s="21"/>
      <c r="KIN4929" s="25"/>
      <c r="KIO4929" s="21"/>
      <c r="KIQ4929" s="61"/>
      <c r="KIS4929" s="25"/>
      <c r="KIT4929" s="25"/>
      <c r="KIU4929" s="25"/>
      <c r="KIV4929" s="59"/>
      <c r="KIW4929" s="60"/>
      <c r="KIX4929" s="26"/>
      <c r="KIY4929" s="26"/>
      <c r="KIZ4929" s="26"/>
      <c r="KJA4929" s="21"/>
      <c r="KJB4929" s="27"/>
      <c r="KJC4929" s="27"/>
      <c r="KJD4929" s="27"/>
      <c r="KJE4929" s="25"/>
      <c r="KJF4929" s="25"/>
      <c r="KJG4929" s="25"/>
      <c r="KJH4929" s="28"/>
      <c r="KJI4929" s="28"/>
      <c r="KJJ4929" s="28"/>
      <c r="KJK4929" s="28"/>
      <c r="KJL4929" s="28"/>
      <c r="KJM4929" s="22"/>
      <c r="KJN4929" s="22"/>
      <c r="KJO4929" s="22"/>
      <c r="KJP4929" s="53"/>
      <c r="KJQ4929" s="53"/>
      <c r="KJR4929" s="22"/>
      <c r="KJS4929" s="23"/>
      <c r="KJT4929" s="21"/>
      <c r="KJU4929" s="25"/>
      <c r="KJV4929" s="21"/>
      <c r="KJX4929" s="61"/>
      <c r="KJZ4929" s="25"/>
      <c r="KKA4929" s="25"/>
      <c r="KKB4929" s="25"/>
      <c r="KKC4929" s="59"/>
      <c r="KKD4929" s="60"/>
      <c r="KKE4929" s="26"/>
      <c r="KKF4929" s="26"/>
      <c r="KKG4929" s="26"/>
      <c r="KKH4929" s="21"/>
      <c r="KKI4929" s="27"/>
      <c r="KKJ4929" s="27"/>
      <c r="KKK4929" s="27"/>
      <c r="KKL4929" s="25"/>
      <c r="KKM4929" s="25"/>
      <c r="KKN4929" s="25"/>
      <c r="KKO4929" s="28"/>
      <c r="KKP4929" s="28"/>
      <c r="KKQ4929" s="28"/>
      <c r="KKR4929" s="28"/>
      <c r="KKS4929" s="28"/>
      <c r="KKT4929" s="22"/>
      <c r="KKU4929" s="22"/>
      <c r="KKV4929" s="22"/>
      <c r="KKW4929" s="53"/>
      <c r="KKX4929" s="53"/>
      <c r="KKY4929" s="22"/>
      <c r="KKZ4929" s="23"/>
      <c r="KLA4929" s="21"/>
      <c r="KLB4929" s="25"/>
      <c r="KLC4929" s="21"/>
      <c r="KLE4929" s="61"/>
      <c r="KLG4929" s="25"/>
      <c r="KLH4929" s="25"/>
      <c r="KLI4929" s="25"/>
      <c r="KLJ4929" s="59"/>
      <c r="KLK4929" s="60"/>
      <c r="KLL4929" s="26"/>
      <c r="KLM4929" s="26"/>
      <c r="KLN4929" s="26"/>
      <c r="KLO4929" s="21"/>
      <c r="KLP4929" s="27"/>
      <c r="KLQ4929" s="27"/>
      <c r="KLR4929" s="27"/>
      <c r="KLS4929" s="25"/>
      <c r="KLT4929" s="25"/>
      <c r="KLU4929" s="25"/>
      <c r="KLV4929" s="28"/>
      <c r="KLW4929" s="28"/>
      <c r="KLX4929" s="28"/>
      <c r="KLY4929" s="28"/>
      <c r="KLZ4929" s="28"/>
      <c r="KMA4929" s="22"/>
      <c r="KMB4929" s="22"/>
      <c r="KMC4929" s="22"/>
      <c r="KMD4929" s="53"/>
      <c r="KME4929" s="53"/>
      <c r="KMF4929" s="22"/>
      <c r="KMG4929" s="23"/>
      <c r="KMH4929" s="21"/>
      <c r="KMI4929" s="25"/>
      <c r="KMJ4929" s="21"/>
      <c r="KML4929" s="61"/>
      <c r="KMN4929" s="25"/>
      <c r="KMO4929" s="25"/>
      <c r="KMP4929" s="25"/>
      <c r="KMQ4929" s="59"/>
      <c r="KMR4929" s="60"/>
      <c r="KMS4929" s="26"/>
      <c r="KMT4929" s="26"/>
      <c r="KMU4929" s="26"/>
      <c r="KMV4929" s="21"/>
      <c r="KMW4929" s="27"/>
      <c r="KMX4929" s="27"/>
      <c r="KMY4929" s="27"/>
      <c r="KMZ4929" s="25"/>
      <c r="KNA4929" s="25"/>
      <c r="KNB4929" s="25"/>
      <c r="KNC4929" s="28"/>
      <c r="KND4929" s="28"/>
      <c r="KNE4929" s="28"/>
      <c r="KNF4929" s="28"/>
      <c r="KNG4929" s="28"/>
      <c r="KNH4929" s="22"/>
      <c r="KNI4929" s="22"/>
      <c r="KNJ4929" s="22"/>
      <c r="KNK4929" s="53"/>
      <c r="KNL4929" s="53"/>
      <c r="KNM4929" s="22"/>
      <c r="KNN4929" s="23"/>
      <c r="KNO4929" s="21"/>
      <c r="KNP4929" s="25"/>
      <c r="KNQ4929" s="21"/>
      <c r="KNS4929" s="61"/>
      <c r="KNU4929" s="25"/>
      <c r="KNV4929" s="25"/>
      <c r="KNW4929" s="25"/>
      <c r="KNX4929" s="59"/>
      <c r="KNY4929" s="60"/>
      <c r="KNZ4929" s="26"/>
      <c r="KOA4929" s="26"/>
      <c r="KOB4929" s="26"/>
      <c r="KOC4929" s="21"/>
      <c r="KOD4929" s="27"/>
      <c r="KOE4929" s="27"/>
      <c r="KOF4929" s="27"/>
      <c r="KOG4929" s="25"/>
      <c r="KOH4929" s="25"/>
      <c r="KOI4929" s="25"/>
      <c r="KOJ4929" s="28"/>
      <c r="KOK4929" s="28"/>
      <c r="KOL4929" s="28"/>
      <c r="KOM4929" s="28"/>
      <c r="KON4929" s="28"/>
      <c r="KOO4929" s="22"/>
      <c r="KOP4929" s="22"/>
      <c r="KOQ4929" s="22"/>
      <c r="KOR4929" s="53"/>
      <c r="KOS4929" s="53"/>
      <c r="KOT4929" s="22"/>
      <c r="KOU4929" s="23"/>
      <c r="KOV4929" s="21"/>
      <c r="KOW4929" s="25"/>
      <c r="KOX4929" s="21"/>
      <c r="KOZ4929" s="61"/>
      <c r="KPB4929" s="25"/>
      <c r="KPC4929" s="25"/>
      <c r="KPD4929" s="25"/>
      <c r="KPE4929" s="59"/>
      <c r="KPF4929" s="60"/>
      <c r="KPG4929" s="26"/>
      <c r="KPH4929" s="26"/>
      <c r="KPI4929" s="26"/>
      <c r="KPJ4929" s="21"/>
      <c r="KPK4929" s="27"/>
      <c r="KPL4929" s="27"/>
      <c r="KPM4929" s="27"/>
      <c r="KPN4929" s="25"/>
      <c r="KPO4929" s="25"/>
      <c r="KPP4929" s="25"/>
      <c r="KPQ4929" s="28"/>
      <c r="KPR4929" s="28"/>
      <c r="KPS4929" s="28"/>
      <c r="KPT4929" s="28"/>
      <c r="KPU4929" s="28"/>
      <c r="KPV4929" s="22"/>
      <c r="KPW4929" s="22"/>
      <c r="KPX4929" s="22"/>
      <c r="KPY4929" s="53"/>
      <c r="KPZ4929" s="53"/>
      <c r="KQA4929" s="22"/>
      <c r="KQB4929" s="23"/>
      <c r="KQC4929" s="21"/>
      <c r="KQD4929" s="25"/>
      <c r="KQE4929" s="21"/>
      <c r="KQG4929" s="61"/>
      <c r="KQI4929" s="25"/>
      <c r="KQJ4929" s="25"/>
      <c r="KQK4929" s="25"/>
      <c r="KQL4929" s="59"/>
      <c r="KQM4929" s="60"/>
      <c r="KQN4929" s="26"/>
      <c r="KQO4929" s="26"/>
      <c r="KQP4929" s="26"/>
      <c r="KQQ4929" s="21"/>
      <c r="KQR4929" s="27"/>
      <c r="KQS4929" s="27"/>
      <c r="KQT4929" s="27"/>
      <c r="KQU4929" s="25"/>
      <c r="KQV4929" s="25"/>
      <c r="KQW4929" s="25"/>
      <c r="KQX4929" s="28"/>
      <c r="KQY4929" s="28"/>
      <c r="KQZ4929" s="28"/>
      <c r="KRA4929" s="28"/>
      <c r="KRB4929" s="28"/>
      <c r="KRC4929" s="22"/>
      <c r="KRD4929" s="22"/>
      <c r="KRE4929" s="22"/>
      <c r="KRF4929" s="53"/>
      <c r="KRG4929" s="53"/>
      <c r="KRH4929" s="22"/>
      <c r="KRI4929" s="23"/>
      <c r="KRJ4929" s="21"/>
      <c r="KRK4929" s="25"/>
      <c r="KRL4929" s="21"/>
      <c r="KRN4929" s="61"/>
      <c r="KRP4929" s="25"/>
      <c r="KRQ4929" s="25"/>
      <c r="KRR4929" s="25"/>
      <c r="KRS4929" s="59"/>
      <c r="KRT4929" s="60"/>
      <c r="KRU4929" s="26"/>
      <c r="KRV4929" s="26"/>
      <c r="KRW4929" s="26"/>
      <c r="KRX4929" s="21"/>
      <c r="KRY4929" s="27"/>
      <c r="KRZ4929" s="27"/>
      <c r="KSA4929" s="27"/>
      <c r="KSB4929" s="25"/>
      <c r="KSC4929" s="25"/>
      <c r="KSD4929" s="25"/>
      <c r="KSE4929" s="28"/>
      <c r="KSF4929" s="28"/>
      <c r="KSG4929" s="28"/>
      <c r="KSH4929" s="28"/>
      <c r="KSI4929" s="28"/>
      <c r="KSJ4929" s="22"/>
      <c r="KSK4929" s="22"/>
      <c r="KSL4929" s="22"/>
      <c r="KSM4929" s="53"/>
      <c r="KSN4929" s="53"/>
      <c r="KSO4929" s="22"/>
      <c r="KSP4929" s="23"/>
      <c r="KSQ4929" s="21"/>
      <c r="KSR4929" s="25"/>
      <c r="KSS4929" s="21"/>
      <c r="KSU4929" s="61"/>
      <c r="KSW4929" s="25"/>
      <c r="KSX4929" s="25"/>
      <c r="KSY4929" s="25"/>
      <c r="KSZ4929" s="59"/>
      <c r="KTA4929" s="60"/>
      <c r="KTB4929" s="26"/>
      <c r="KTC4929" s="26"/>
      <c r="KTD4929" s="26"/>
      <c r="KTE4929" s="21"/>
      <c r="KTF4929" s="27"/>
      <c r="KTG4929" s="27"/>
      <c r="KTH4929" s="27"/>
      <c r="KTI4929" s="25"/>
      <c r="KTJ4929" s="25"/>
      <c r="KTK4929" s="25"/>
      <c r="KTL4929" s="28"/>
      <c r="KTM4929" s="28"/>
      <c r="KTN4929" s="28"/>
      <c r="KTO4929" s="28"/>
      <c r="KTP4929" s="28"/>
      <c r="KTQ4929" s="22"/>
      <c r="KTR4929" s="22"/>
      <c r="KTS4929" s="22"/>
      <c r="KTT4929" s="53"/>
      <c r="KTU4929" s="53"/>
      <c r="KTV4929" s="22"/>
      <c r="KTW4929" s="23"/>
      <c r="KTX4929" s="21"/>
      <c r="KTY4929" s="25"/>
      <c r="KTZ4929" s="21"/>
      <c r="KUB4929" s="61"/>
      <c r="KUD4929" s="25"/>
      <c r="KUE4929" s="25"/>
      <c r="KUF4929" s="25"/>
      <c r="KUG4929" s="59"/>
      <c r="KUH4929" s="60"/>
      <c r="KUI4929" s="26"/>
      <c r="KUJ4929" s="26"/>
      <c r="KUK4929" s="26"/>
      <c r="KUL4929" s="21"/>
      <c r="KUM4929" s="27"/>
      <c r="KUN4929" s="27"/>
      <c r="KUO4929" s="27"/>
      <c r="KUP4929" s="25"/>
      <c r="KUQ4929" s="25"/>
      <c r="KUR4929" s="25"/>
      <c r="KUS4929" s="28"/>
      <c r="KUT4929" s="28"/>
      <c r="KUU4929" s="28"/>
      <c r="KUV4929" s="28"/>
      <c r="KUW4929" s="28"/>
      <c r="KUX4929" s="22"/>
      <c r="KUY4929" s="22"/>
      <c r="KUZ4929" s="22"/>
      <c r="KVA4929" s="53"/>
      <c r="KVB4929" s="53"/>
      <c r="KVC4929" s="22"/>
      <c r="KVD4929" s="23"/>
      <c r="KVE4929" s="21"/>
      <c r="KVF4929" s="25"/>
      <c r="KVG4929" s="21"/>
      <c r="KVI4929" s="61"/>
      <c r="KVK4929" s="25"/>
      <c r="KVL4929" s="25"/>
      <c r="KVM4929" s="25"/>
      <c r="KVN4929" s="59"/>
      <c r="KVO4929" s="60"/>
      <c r="KVP4929" s="26"/>
      <c r="KVQ4929" s="26"/>
      <c r="KVR4929" s="26"/>
      <c r="KVS4929" s="21"/>
      <c r="KVT4929" s="27"/>
      <c r="KVU4929" s="27"/>
      <c r="KVV4929" s="27"/>
      <c r="KVW4929" s="25"/>
      <c r="KVX4929" s="25"/>
      <c r="KVY4929" s="25"/>
      <c r="KVZ4929" s="28"/>
      <c r="KWA4929" s="28"/>
      <c r="KWB4929" s="28"/>
      <c r="KWC4929" s="28"/>
      <c r="KWD4929" s="28"/>
      <c r="KWE4929" s="22"/>
      <c r="KWF4929" s="22"/>
      <c r="KWG4929" s="22"/>
      <c r="KWH4929" s="53"/>
      <c r="KWI4929" s="53"/>
      <c r="KWJ4929" s="22"/>
      <c r="KWK4929" s="23"/>
      <c r="KWL4929" s="21"/>
      <c r="KWM4929" s="25"/>
      <c r="KWN4929" s="21"/>
      <c r="KWP4929" s="61"/>
      <c r="KWR4929" s="25"/>
      <c r="KWS4929" s="25"/>
      <c r="KWT4929" s="25"/>
      <c r="KWU4929" s="59"/>
      <c r="KWV4929" s="60"/>
      <c r="KWW4929" s="26"/>
      <c r="KWX4929" s="26"/>
      <c r="KWY4929" s="26"/>
      <c r="KWZ4929" s="21"/>
      <c r="KXA4929" s="27"/>
      <c r="KXB4929" s="27"/>
      <c r="KXC4929" s="27"/>
      <c r="KXD4929" s="25"/>
      <c r="KXE4929" s="25"/>
      <c r="KXF4929" s="25"/>
      <c r="KXG4929" s="28"/>
      <c r="KXH4929" s="28"/>
      <c r="KXI4929" s="28"/>
      <c r="KXJ4929" s="28"/>
      <c r="KXK4929" s="28"/>
      <c r="KXL4929" s="22"/>
      <c r="KXM4929" s="22"/>
      <c r="KXN4929" s="22"/>
      <c r="KXO4929" s="53"/>
      <c r="KXP4929" s="53"/>
      <c r="KXQ4929" s="22"/>
      <c r="KXR4929" s="23"/>
      <c r="KXS4929" s="21"/>
      <c r="KXT4929" s="25"/>
      <c r="KXU4929" s="21"/>
      <c r="KXW4929" s="61"/>
      <c r="KXY4929" s="25"/>
      <c r="KXZ4929" s="25"/>
      <c r="KYA4929" s="25"/>
      <c r="KYB4929" s="59"/>
      <c r="KYC4929" s="60"/>
      <c r="KYD4929" s="26"/>
      <c r="KYE4929" s="26"/>
      <c r="KYF4929" s="26"/>
      <c r="KYG4929" s="21"/>
      <c r="KYH4929" s="27"/>
      <c r="KYI4929" s="27"/>
      <c r="KYJ4929" s="27"/>
      <c r="KYK4929" s="25"/>
      <c r="KYL4929" s="25"/>
      <c r="KYM4929" s="25"/>
      <c r="KYN4929" s="28"/>
      <c r="KYO4929" s="28"/>
      <c r="KYP4929" s="28"/>
      <c r="KYQ4929" s="28"/>
      <c r="KYR4929" s="28"/>
      <c r="KYS4929" s="22"/>
      <c r="KYT4929" s="22"/>
      <c r="KYU4929" s="22"/>
      <c r="KYV4929" s="53"/>
      <c r="KYW4929" s="53"/>
      <c r="KYX4929" s="22"/>
      <c r="KYY4929" s="23"/>
      <c r="KYZ4929" s="21"/>
      <c r="KZA4929" s="25"/>
      <c r="KZB4929" s="21"/>
      <c r="KZD4929" s="61"/>
      <c r="KZF4929" s="25"/>
      <c r="KZG4929" s="25"/>
      <c r="KZH4929" s="25"/>
      <c r="KZI4929" s="59"/>
      <c r="KZJ4929" s="60"/>
      <c r="KZK4929" s="26"/>
      <c r="KZL4929" s="26"/>
      <c r="KZM4929" s="26"/>
      <c r="KZN4929" s="21"/>
      <c r="KZO4929" s="27"/>
      <c r="KZP4929" s="27"/>
      <c r="KZQ4929" s="27"/>
      <c r="KZR4929" s="25"/>
      <c r="KZS4929" s="25"/>
      <c r="KZT4929" s="25"/>
      <c r="KZU4929" s="28"/>
      <c r="KZV4929" s="28"/>
      <c r="KZW4929" s="28"/>
      <c r="KZX4929" s="28"/>
      <c r="KZY4929" s="28"/>
      <c r="KZZ4929" s="22"/>
      <c r="LAA4929" s="22"/>
      <c r="LAB4929" s="22"/>
      <c r="LAC4929" s="53"/>
      <c r="LAD4929" s="53"/>
      <c r="LAE4929" s="22"/>
      <c r="LAF4929" s="23"/>
      <c r="LAG4929" s="21"/>
      <c r="LAH4929" s="25"/>
      <c r="LAI4929" s="21"/>
      <c r="LAK4929" s="61"/>
      <c r="LAM4929" s="25"/>
      <c r="LAN4929" s="25"/>
      <c r="LAO4929" s="25"/>
      <c r="LAP4929" s="59"/>
      <c r="LAQ4929" s="60"/>
      <c r="LAR4929" s="26"/>
      <c r="LAS4929" s="26"/>
      <c r="LAT4929" s="26"/>
      <c r="LAU4929" s="21"/>
      <c r="LAV4929" s="27"/>
      <c r="LAW4929" s="27"/>
      <c r="LAX4929" s="27"/>
      <c r="LAY4929" s="25"/>
      <c r="LAZ4929" s="25"/>
      <c r="LBA4929" s="25"/>
      <c r="LBB4929" s="28"/>
      <c r="LBC4929" s="28"/>
      <c r="LBD4929" s="28"/>
      <c r="LBE4929" s="28"/>
      <c r="LBF4929" s="28"/>
      <c r="LBG4929" s="22"/>
      <c r="LBH4929" s="22"/>
      <c r="LBI4929" s="22"/>
      <c r="LBJ4929" s="53"/>
      <c r="LBK4929" s="53"/>
      <c r="LBL4929" s="22"/>
      <c r="LBM4929" s="23"/>
      <c r="LBN4929" s="21"/>
      <c r="LBO4929" s="25"/>
      <c r="LBP4929" s="21"/>
      <c r="LBR4929" s="61"/>
      <c r="LBT4929" s="25"/>
      <c r="LBU4929" s="25"/>
      <c r="LBV4929" s="25"/>
      <c r="LBW4929" s="59"/>
      <c r="LBX4929" s="60"/>
      <c r="LBY4929" s="26"/>
      <c r="LBZ4929" s="26"/>
      <c r="LCA4929" s="26"/>
      <c r="LCB4929" s="21"/>
      <c r="LCC4929" s="27"/>
      <c r="LCD4929" s="27"/>
      <c r="LCE4929" s="27"/>
      <c r="LCF4929" s="25"/>
      <c r="LCG4929" s="25"/>
      <c r="LCH4929" s="25"/>
      <c r="LCI4929" s="28"/>
      <c r="LCJ4929" s="28"/>
      <c r="LCK4929" s="28"/>
      <c r="LCL4929" s="28"/>
      <c r="LCM4929" s="28"/>
      <c r="LCN4929" s="22"/>
      <c r="LCO4929" s="22"/>
      <c r="LCP4929" s="22"/>
      <c r="LCQ4929" s="53"/>
      <c r="LCR4929" s="53"/>
      <c r="LCS4929" s="22"/>
      <c r="LCT4929" s="23"/>
      <c r="LCU4929" s="21"/>
      <c r="LCV4929" s="25"/>
      <c r="LCW4929" s="21"/>
      <c r="LCY4929" s="61"/>
      <c r="LDA4929" s="25"/>
      <c r="LDB4929" s="25"/>
      <c r="LDC4929" s="25"/>
      <c r="LDD4929" s="59"/>
      <c r="LDE4929" s="60"/>
      <c r="LDF4929" s="26"/>
      <c r="LDG4929" s="26"/>
      <c r="LDH4929" s="26"/>
      <c r="LDI4929" s="21"/>
      <c r="LDJ4929" s="27"/>
      <c r="LDK4929" s="27"/>
      <c r="LDL4929" s="27"/>
      <c r="LDM4929" s="25"/>
      <c r="LDN4929" s="25"/>
      <c r="LDO4929" s="25"/>
      <c r="LDP4929" s="28"/>
      <c r="LDQ4929" s="28"/>
      <c r="LDR4929" s="28"/>
      <c r="LDS4929" s="28"/>
      <c r="LDT4929" s="28"/>
      <c r="LDU4929" s="22"/>
      <c r="LDV4929" s="22"/>
      <c r="LDW4929" s="22"/>
      <c r="LDX4929" s="53"/>
      <c r="LDY4929" s="53"/>
      <c r="LDZ4929" s="22"/>
      <c r="LEA4929" s="23"/>
      <c r="LEB4929" s="21"/>
      <c r="LEC4929" s="25"/>
      <c r="LED4929" s="21"/>
      <c r="LEF4929" s="61"/>
      <c r="LEH4929" s="25"/>
      <c r="LEI4929" s="25"/>
      <c r="LEJ4929" s="25"/>
      <c r="LEK4929" s="59"/>
      <c r="LEL4929" s="60"/>
      <c r="LEM4929" s="26"/>
      <c r="LEN4929" s="26"/>
      <c r="LEO4929" s="26"/>
      <c r="LEP4929" s="21"/>
      <c r="LEQ4929" s="27"/>
      <c r="LER4929" s="27"/>
      <c r="LES4929" s="27"/>
      <c r="LET4929" s="25"/>
      <c r="LEU4929" s="25"/>
      <c r="LEV4929" s="25"/>
      <c r="LEW4929" s="28"/>
      <c r="LEX4929" s="28"/>
      <c r="LEY4929" s="28"/>
      <c r="LEZ4929" s="28"/>
      <c r="LFA4929" s="28"/>
      <c r="LFB4929" s="22"/>
      <c r="LFC4929" s="22"/>
      <c r="LFD4929" s="22"/>
      <c r="LFE4929" s="53"/>
      <c r="LFF4929" s="53"/>
      <c r="LFG4929" s="22"/>
      <c r="LFH4929" s="23"/>
      <c r="LFI4929" s="21"/>
      <c r="LFJ4929" s="25"/>
      <c r="LFK4929" s="21"/>
      <c r="LFM4929" s="61"/>
      <c r="LFO4929" s="25"/>
      <c r="LFP4929" s="25"/>
      <c r="LFQ4929" s="25"/>
      <c r="LFR4929" s="59"/>
      <c r="LFS4929" s="60"/>
      <c r="LFT4929" s="26"/>
      <c r="LFU4929" s="26"/>
      <c r="LFV4929" s="26"/>
      <c r="LFW4929" s="21"/>
      <c r="LFX4929" s="27"/>
      <c r="LFY4929" s="27"/>
      <c r="LFZ4929" s="27"/>
      <c r="LGA4929" s="25"/>
      <c r="LGB4929" s="25"/>
      <c r="LGC4929" s="25"/>
      <c r="LGD4929" s="28"/>
      <c r="LGE4929" s="28"/>
      <c r="LGF4929" s="28"/>
      <c r="LGG4929" s="28"/>
      <c r="LGH4929" s="28"/>
      <c r="LGI4929" s="22"/>
      <c r="LGJ4929" s="22"/>
      <c r="LGK4929" s="22"/>
      <c r="LGL4929" s="53"/>
      <c r="LGM4929" s="53"/>
      <c r="LGN4929" s="22"/>
      <c r="LGO4929" s="23"/>
      <c r="LGP4929" s="21"/>
      <c r="LGQ4929" s="25"/>
      <c r="LGR4929" s="21"/>
      <c r="LGT4929" s="61"/>
      <c r="LGV4929" s="25"/>
      <c r="LGW4929" s="25"/>
      <c r="LGX4929" s="25"/>
      <c r="LGY4929" s="59"/>
      <c r="LGZ4929" s="60"/>
      <c r="LHA4929" s="26"/>
      <c r="LHB4929" s="26"/>
      <c r="LHC4929" s="26"/>
      <c r="LHD4929" s="21"/>
      <c r="LHE4929" s="27"/>
      <c r="LHF4929" s="27"/>
      <c r="LHG4929" s="27"/>
      <c r="LHH4929" s="25"/>
      <c r="LHI4929" s="25"/>
      <c r="LHJ4929" s="25"/>
      <c r="LHK4929" s="28"/>
      <c r="LHL4929" s="28"/>
      <c r="LHM4929" s="28"/>
      <c r="LHN4929" s="28"/>
      <c r="LHO4929" s="28"/>
      <c r="LHP4929" s="22"/>
      <c r="LHQ4929" s="22"/>
      <c r="LHR4929" s="22"/>
      <c r="LHS4929" s="53"/>
      <c r="LHT4929" s="53"/>
      <c r="LHU4929" s="22"/>
      <c r="LHV4929" s="23"/>
      <c r="LHW4929" s="21"/>
      <c r="LHX4929" s="25"/>
      <c r="LHY4929" s="21"/>
      <c r="LIA4929" s="61"/>
      <c r="LIC4929" s="25"/>
      <c r="LID4929" s="25"/>
      <c r="LIE4929" s="25"/>
      <c r="LIF4929" s="59"/>
      <c r="LIG4929" s="60"/>
      <c r="LIH4929" s="26"/>
      <c r="LII4929" s="26"/>
      <c r="LIJ4929" s="26"/>
      <c r="LIK4929" s="21"/>
      <c r="LIL4929" s="27"/>
      <c r="LIM4929" s="27"/>
      <c r="LIN4929" s="27"/>
      <c r="LIO4929" s="25"/>
      <c r="LIP4929" s="25"/>
      <c r="LIQ4929" s="25"/>
      <c r="LIR4929" s="28"/>
      <c r="LIS4929" s="28"/>
      <c r="LIT4929" s="28"/>
      <c r="LIU4929" s="28"/>
      <c r="LIV4929" s="28"/>
      <c r="LIW4929" s="22"/>
      <c r="LIX4929" s="22"/>
      <c r="LIY4929" s="22"/>
      <c r="LIZ4929" s="53"/>
      <c r="LJA4929" s="53"/>
      <c r="LJB4929" s="22"/>
      <c r="LJC4929" s="23"/>
      <c r="LJD4929" s="21"/>
      <c r="LJE4929" s="25"/>
      <c r="LJF4929" s="21"/>
      <c r="LJH4929" s="61"/>
      <c r="LJJ4929" s="25"/>
      <c r="LJK4929" s="25"/>
      <c r="LJL4929" s="25"/>
      <c r="LJM4929" s="59"/>
      <c r="LJN4929" s="60"/>
      <c r="LJO4929" s="26"/>
      <c r="LJP4929" s="26"/>
      <c r="LJQ4929" s="26"/>
      <c r="LJR4929" s="21"/>
      <c r="LJS4929" s="27"/>
      <c r="LJT4929" s="27"/>
      <c r="LJU4929" s="27"/>
      <c r="LJV4929" s="25"/>
      <c r="LJW4929" s="25"/>
      <c r="LJX4929" s="25"/>
      <c r="LJY4929" s="28"/>
      <c r="LJZ4929" s="28"/>
      <c r="LKA4929" s="28"/>
      <c r="LKB4929" s="28"/>
      <c r="LKC4929" s="28"/>
      <c r="LKD4929" s="22"/>
      <c r="LKE4929" s="22"/>
      <c r="LKF4929" s="22"/>
      <c r="LKG4929" s="53"/>
      <c r="LKH4929" s="53"/>
      <c r="LKI4929" s="22"/>
      <c r="LKJ4929" s="23"/>
      <c r="LKK4929" s="21"/>
      <c r="LKL4929" s="25"/>
      <c r="LKM4929" s="21"/>
      <c r="LKO4929" s="61"/>
      <c r="LKQ4929" s="25"/>
      <c r="LKR4929" s="25"/>
      <c r="LKS4929" s="25"/>
      <c r="LKT4929" s="59"/>
      <c r="LKU4929" s="60"/>
      <c r="LKV4929" s="26"/>
      <c r="LKW4929" s="26"/>
      <c r="LKX4929" s="26"/>
      <c r="LKY4929" s="21"/>
      <c r="LKZ4929" s="27"/>
      <c r="LLA4929" s="27"/>
      <c r="LLB4929" s="27"/>
      <c r="LLC4929" s="25"/>
      <c r="LLD4929" s="25"/>
      <c r="LLE4929" s="25"/>
      <c r="LLF4929" s="28"/>
      <c r="LLG4929" s="28"/>
      <c r="LLH4929" s="28"/>
      <c r="LLI4929" s="28"/>
      <c r="LLJ4929" s="28"/>
      <c r="LLK4929" s="22"/>
      <c r="LLL4929" s="22"/>
      <c r="LLM4929" s="22"/>
      <c r="LLN4929" s="53"/>
      <c r="LLO4929" s="53"/>
      <c r="LLP4929" s="22"/>
      <c r="LLQ4929" s="23"/>
      <c r="LLR4929" s="21"/>
      <c r="LLS4929" s="25"/>
      <c r="LLT4929" s="21"/>
      <c r="LLV4929" s="61"/>
      <c r="LLX4929" s="25"/>
      <c r="LLY4929" s="25"/>
      <c r="LLZ4929" s="25"/>
      <c r="LMA4929" s="59"/>
      <c r="LMB4929" s="60"/>
      <c r="LMC4929" s="26"/>
      <c r="LMD4929" s="26"/>
      <c r="LME4929" s="26"/>
      <c r="LMF4929" s="21"/>
      <c r="LMG4929" s="27"/>
      <c r="LMH4929" s="27"/>
      <c r="LMI4929" s="27"/>
      <c r="LMJ4929" s="25"/>
      <c r="LMK4929" s="25"/>
      <c r="LML4929" s="25"/>
      <c r="LMM4929" s="28"/>
      <c r="LMN4929" s="28"/>
      <c r="LMO4929" s="28"/>
      <c r="LMP4929" s="28"/>
      <c r="LMQ4929" s="28"/>
      <c r="LMR4929" s="22"/>
      <c r="LMS4929" s="22"/>
      <c r="LMT4929" s="22"/>
      <c r="LMU4929" s="53"/>
      <c r="LMV4929" s="53"/>
      <c r="LMW4929" s="22"/>
      <c r="LMX4929" s="23"/>
      <c r="LMY4929" s="21"/>
      <c r="LMZ4929" s="25"/>
      <c r="LNA4929" s="21"/>
      <c r="LNC4929" s="61"/>
      <c r="LNE4929" s="25"/>
      <c r="LNF4929" s="25"/>
      <c r="LNG4929" s="25"/>
      <c r="LNH4929" s="59"/>
      <c r="LNI4929" s="60"/>
      <c r="LNJ4929" s="26"/>
      <c r="LNK4929" s="26"/>
      <c r="LNL4929" s="26"/>
      <c r="LNM4929" s="21"/>
      <c r="LNN4929" s="27"/>
      <c r="LNO4929" s="27"/>
      <c r="LNP4929" s="27"/>
      <c r="LNQ4929" s="25"/>
      <c r="LNR4929" s="25"/>
      <c r="LNS4929" s="25"/>
      <c r="LNT4929" s="28"/>
      <c r="LNU4929" s="28"/>
      <c r="LNV4929" s="28"/>
      <c r="LNW4929" s="28"/>
      <c r="LNX4929" s="28"/>
      <c r="LNY4929" s="22"/>
      <c r="LNZ4929" s="22"/>
      <c r="LOA4929" s="22"/>
      <c r="LOB4929" s="53"/>
      <c r="LOC4929" s="53"/>
      <c r="LOD4929" s="22"/>
      <c r="LOE4929" s="23"/>
      <c r="LOF4929" s="21"/>
      <c r="LOG4929" s="25"/>
      <c r="LOH4929" s="21"/>
      <c r="LOJ4929" s="61"/>
      <c r="LOL4929" s="25"/>
      <c r="LOM4929" s="25"/>
      <c r="LON4929" s="25"/>
      <c r="LOO4929" s="59"/>
      <c r="LOP4929" s="60"/>
      <c r="LOQ4929" s="26"/>
      <c r="LOR4929" s="26"/>
      <c r="LOS4929" s="26"/>
      <c r="LOT4929" s="21"/>
      <c r="LOU4929" s="27"/>
      <c r="LOV4929" s="27"/>
      <c r="LOW4929" s="27"/>
      <c r="LOX4929" s="25"/>
      <c r="LOY4929" s="25"/>
      <c r="LOZ4929" s="25"/>
      <c r="LPA4929" s="28"/>
      <c r="LPB4929" s="28"/>
      <c r="LPC4929" s="28"/>
      <c r="LPD4929" s="28"/>
      <c r="LPE4929" s="28"/>
      <c r="LPF4929" s="22"/>
      <c r="LPG4929" s="22"/>
      <c r="LPH4929" s="22"/>
      <c r="LPI4929" s="53"/>
      <c r="LPJ4929" s="53"/>
      <c r="LPK4929" s="22"/>
      <c r="LPL4929" s="23"/>
      <c r="LPM4929" s="21"/>
      <c r="LPN4929" s="25"/>
      <c r="LPO4929" s="21"/>
      <c r="LPQ4929" s="61"/>
      <c r="LPS4929" s="25"/>
      <c r="LPT4929" s="25"/>
      <c r="LPU4929" s="25"/>
      <c r="LPV4929" s="59"/>
      <c r="LPW4929" s="60"/>
      <c r="LPX4929" s="26"/>
      <c r="LPY4929" s="26"/>
      <c r="LPZ4929" s="26"/>
      <c r="LQA4929" s="21"/>
      <c r="LQB4929" s="27"/>
      <c r="LQC4929" s="27"/>
      <c r="LQD4929" s="27"/>
      <c r="LQE4929" s="25"/>
      <c r="LQF4929" s="25"/>
      <c r="LQG4929" s="25"/>
      <c r="LQH4929" s="28"/>
      <c r="LQI4929" s="28"/>
      <c r="LQJ4929" s="28"/>
      <c r="LQK4929" s="28"/>
      <c r="LQL4929" s="28"/>
      <c r="LQM4929" s="22"/>
      <c r="LQN4929" s="22"/>
      <c r="LQO4929" s="22"/>
      <c r="LQP4929" s="53"/>
      <c r="LQQ4929" s="53"/>
      <c r="LQR4929" s="22"/>
      <c r="LQS4929" s="23"/>
      <c r="LQT4929" s="21"/>
      <c r="LQU4929" s="25"/>
      <c r="LQV4929" s="21"/>
      <c r="LQX4929" s="61"/>
      <c r="LQZ4929" s="25"/>
      <c r="LRA4929" s="25"/>
      <c r="LRB4929" s="25"/>
      <c r="LRC4929" s="59"/>
      <c r="LRD4929" s="60"/>
      <c r="LRE4929" s="26"/>
      <c r="LRF4929" s="26"/>
      <c r="LRG4929" s="26"/>
      <c r="LRH4929" s="21"/>
      <c r="LRI4929" s="27"/>
      <c r="LRJ4929" s="27"/>
      <c r="LRK4929" s="27"/>
      <c r="LRL4929" s="25"/>
      <c r="LRM4929" s="25"/>
      <c r="LRN4929" s="25"/>
      <c r="LRO4929" s="28"/>
      <c r="LRP4929" s="28"/>
      <c r="LRQ4929" s="28"/>
      <c r="LRR4929" s="28"/>
      <c r="LRS4929" s="28"/>
      <c r="LRT4929" s="22"/>
      <c r="LRU4929" s="22"/>
      <c r="LRV4929" s="22"/>
      <c r="LRW4929" s="53"/>
      <c r="LRX4929" s="53"/>
      <c r="LRY4929" s="22"/>
      <c r="LRZ4929" s="23"/>
      <c r="LSA4929" s="21"/>
      <c r="LSB4929" s="25"/>
      <c r="LSC4929" s="21"/>
      <c r="LSE4929" s="61"/>
      <c r="LSG4929" s="25"/>
      <c r="LSH4929" s="25"/>
      <c r="LSI4929" s="25"/>
      <c r="LSJ4929" s="59"/>
      <c r="LSK4929" s="60"/>
      <c r="LSL4929" s="26"/>
      <c r="LSM4929" s="26"/>
      <c r="LSN4929" s="26"/>
      <c r="LSO4929" s="21"/>
      <c r="LSP4929" s="27"/>
      <c r="LSQ4929" s="27"/>
      <c r="LSR4929" s="27"/>
      <c r="LSS4929" s="25"/>
      <c r="LST4929" s="25"/>
      <c r="LSU4929" s="25"/>
      <c r="LSV4929" s="28"/>
      <c r="LSW4929" s="28"/>
      <c r="LSX4929" s="28"/>
      <c r="LSY4929" s="28"/>
      <c r="LSZ4929" s="28"/>
      <c r="LTA4929" s="22"/>
      <c r="LTB4929" s="22"/>
      <c r="LTC4929" s="22"/>
      <c r="LTD4929" s="53"/>
      <c r="LTE4929" s="53"/>
      <c r="LTF4929" s="22"/>
      <c r="LTG4929" s="23"/>
      <c r="LTH4929" s="21"/>
      <c r="LTI4929" s="25"/>
      <c r="LTJ4929" s="21"/>
      <c r="LTL4929" s="61"/>
      <c r="LTN4929" s="25"/>
      <c r="LTO4929" s="25"/>
      <c r="LTP4929" s="25"/>
      <c r="LTQ4929" s="59"/>
      <c r="LTR4929" s="60"/>
      <c r="LTS4929" s="26"/>
      <c r="LTT4929" s="26"/>
      <c r="LTU4929" s="26"/>
      <c r="LTV4929" s="21"/>
      <c r="LTW4929" s="27"/>
      <c r="LTX4929" s="27"/>
      <c r="LTY4929" s="27"/>
      <c r="LTZ4929" s="25"/>
      <c r="LUA4929" s="25"/>
      <c r="LUB4929" s="25"/>
      <c r="LUC4929" s="28"/>
      <c r="LUD4929" s="28"/>
      <c r="LUE4929" s="28"/>
      <c r="LUF4929" s="28"/>
      <c r="LUG4929" s="28"/>
      <c r="LUH4929" s="22"/>
      <c r="LUI4929" s="22"/>
      <c r="LUJ4929" s="22"/>
      <c r="LUK4929" s="53"/>
      <c r="LUL4929" s="53"/>
      <c r="LUM4929" s="22"/>
      <c r="LUN4929" s="23"/>
      <c r="LUO4929" s="21"/>
      <c r="LUP4929" s="25"/>
      <c r="LUQ4929" s="21"/>
      <c r="LUS4929" s="61"/>
      <c r="LUU4929" s="25"/>
      <c r="LUV4929" s="25"/>
      <c r="LUW4929" s="25"/>
      <c r="LUX4929" s="59"/>
      <c r="LUY4929" s="60"/>
      <c r="LUZ4929" s="26"/>
      <c r="LVA4929" s="26"/>
      <c r="LVB4929" s="26"/>
      <c r="LVC4929" s="21"/>
      <c r="LVD4929" s="27"/>
      <c r="LVE4929" s="27"/>
      <c r="LVF4929" s="27"/>
      <c r="LVG4929" s="25"/>
      <c r="LVH4929" s="25"/>
      <c r="LVI4929" s="25"/>
      <c r="LVJ4929" s="28"/>
      <c r="LVK4929" s="28"/>
      <c r="LVL4929" s="28"/>
      <c r="LVM4929" s="28"/>
      <c r="LVN4929" s="28"/>
      <c r="LVO4929" s="22"/>
      <c r="LVP4929" s="22"/>
      <c r="LVQ4929" s="22"/>
      <c r="LVR4929" s="53"/>
      <c r="LVS4929" s="53"/>
      <c r="LVT4929" s="22"/>
      <c r="LVU4929" s="23"/>
      <c r="LVV4929" s="21"/>
      <c r="LVW4929" s="25"/>
      <c r="LVX4929" s="21"/>
      <c r="LVZ4929" s="61"/>
      <c r="LWB4929" s="25"/>
      <c r="LWC4929" s="25"/>
      <c r="LWD4929" s="25"/>
      <c r="LWE4929" s="59"/>
      <c r="LWF4929" s="60"/>
      <c r="LWG4929" s="26"/>
      <c r="LWH4929" s="26"/>
      <c r="LWI4929" s="26"/>
      <c r="LWJ4929" s="21"/>
      <c r="LWK4929" s="27"/>
      <c r="LWL4929" s="27"/>
      <c r="LWM4929" s="27"/>
      <c r="LWN4929" s="25"/>
      <c r="LWO4929" s="25"/>
      <c r="LWP4929" s="25"/>
      <c r="LWQ4929" s="28"/>
      <c r="LWR4929" s="28"/>
      <c r="LWS4929" s="28"/>
      <c r="LWT4929" s="28"/>
      <c r="LWU4929" s="28"/>
      <c r="LWV4929" s="22"/>
      <c r="LWW4929" s="22"/>
      <c r="LWX4929" s="22"/>
      <c r="LWY4929" s="53"/>
      <c r="LWZ4929" s="53"/>
      <c r="LXA4929" s="22"/>
      <c r="LXB4929" s="23"/>
      <c r="LXC4929" s="21"/>
      <c r="LXD4929" s="25"/>
      <c r="LXE4929" s="21"/>
      <c r="LXG4929" s="61"/>
      <c r="LXI4929" s="25"/>
      <c r="LXJ4929" s="25"/>
      <c r="LXK4929" s="25"/>
      <c r="LXL4929" s="59"/>
      <c r="LXM4929" s="60"/>
      <c r="LXN4929" s="26"/>
      <c r="LXO4929" s="26"/>
      <c r="LXP4929" s="26"/>
      <c r="LXQ4929" s="21"/>
      <c r="LXR4929" s="27"/>
      <c r="LXS4929" s="27"/>
      <c r="LXT4929" s="27"/>
      <c r="LXU4929" s="25"/>
      <c r="LXV4929" s="25"/>
      <c r="LXW4929" s="25"/>
      <c r="LXX4929" s="28"/>
      <c r="LXY4929" s="28"/>
      <c r="LXZ4929" s="28"/>
      <c r="LYA4929" s="28"/>
      <c r="LYB4929" s="28"/>
      <c r="LYC4929" s="22"/>
      <c r="LYD4929" s="22"/>
      <c r="LYE4929" s="22"/>
      <c r="LYF4929" s="53"/>
      <c r="LYG4929" s="53"/>
      <c r="LYH4929" s="22"/>
      <c r="LYI4929" s="23"/>
      <c r="LYJ4929" s="21"/>
      <c r="LYK4929" s="25"/>
      <c r="LYL4929" s="21"/>
      <c r="LYN4929" s="61"/>
      <c r="LYP4929" s="25"/>
      <c r="LYQ4929" s="25"/>
      <c r="LYR4929" s="25"/>
      <c r="LYS4929" s="59"/>
      <c r="LYT4929" s="60"/>
      <c r="LYU4929" s="26"/>
      <c r="LYV4929" s="26"/>
      <c r="LYW4929" s="26"/>
      <c r="LYX4929" s="21"/>
      <c r="LYY4929" s="27"/>
      <c r="LYZ4929" s="27"/>
      <c r="LZA4929" s="27"/>
      <c r="LZB4929" s="25"/>
      <c r="LZC4929" s="25"/>
      <c r="LZD4929" s="25"/>
      <c r="LZE4929" s="28"/>
      <c r="LZF4929" s="28"/>
      <c r="LZG4929" s="28"/>
      <c r="LZH4929" s="28"/>
      <c r="LZI4929" s="28"/>
      <c r="LZJ4929" s="22"/>
      <c r="LZK4929" s="22"/>
      <c r="LZL4929" s="22"/>
      <c r="LZM4929" s="53"/>
      <c r="LZN4929" s="53"/>
      <c r="LZO4929" s="22"/>
      <c r="LZP4929" s="23"/>
      <c r="LZQ4929" s="21"/>
      <c r="LZR4929" s="25"/>
      <c r="LZS4929" s="21"/>
      <c r="LZU4929" s="61"/>
      <c r="LZW4929" s="25"/>
      <c r="LZX4929" s="25"/>
      <c r="LZY4929" s="25"/>
      <c r="LZZ4929" s="59"/>
      <c r="MAA4929" s="60"/>
      <c r="MAB4929" s="26"/>
      <c r="MAC4929" s="26"/>
      <c r="MAD4929" s="26"/>
      <c r="MAE4929" s="21"/>
      <c r="MAF4929" s="27"/>
      <c r="MAG4929" s="27"/>
      <c r="MAH4929" s="27"/>
      <c r="MAI4929" s="25"/>
      <c r="MAJ4929" s="25"/>
      <c r="MAK4929" s="25"/>
      <c r="MAL4929" s="28"/>
      <c r="MAM4929" s="28"/>
      <c r="MAN4929" s="28"/>
      <c r="MAO4929" s="28"/>
      <c r="MAP4929" s="28"/>
      <c r="MAQ4929" s="22"/>
      <c r="MAR4929" s="22"/>
      <c r="MAS4929" s="22"/>
      <c r="MAT4929" s="53"/>
      <c r="MAU4929" s="53"/>
      <c r="MAV4929" s="22"/>
      <c r="MAW4929" s="23"/>
      <c r="MAX4929" s="21"/>
      <c r="MAY4929" s="25"/>
      <c r="MAZ4929" s="21"/>
      <c r="MBB4929" s="61"/>
      <c r="MBD4929" s="25"/>
      <c r="MBE4929" s="25"/>
      <c r="MBF4929" s="25"/>
      <c r="MBG4929" s="59"/>
      <c r="MBH4929" s="60"/>
      <c r="MBI4929" s="26"/>
      <c r="MBJ4929" s="26"/>
      <c r="MBK4929" s="26"/>
      <c r="MBL4929" s="21"/>
      <c r="MBM4929" s="27"/>
      <c r="MBN4929" s="27"/>
      <c r="MBO4929" s="27"/>
      <c r="MBP4929" s="25"/>
      <c r="MBQ4929" s="25"/>
      <c r="MBR4929" s="25"/>
      <c r="MBS4929" s="28"/>
      <c r="MBT4929" s="28"/>
      <c r="MBU4929" s="28"/>
      <c r="MBV4929" s="28"/>
      <c r="MBW4929" s="28"/>
      <c r="MBX4929" s="22"/>
      <c r="MBY4929" s="22"/>
      <c r="MBZ4929" s="22"/>
      <c r="MCA4929" s="53"/>
      <c r="MCB4929" s="53"/>
      <c r="MCC4929" s="22"/>
      <c r="MCD4929" s="23"/>
      <c r="MCE4929" s="21"/>
      <c r="MCF4929" s="25"/>
      <c r="MCG4929" s="21"/>
      <c r="MCI4929" s="61"/>
      <c r="MCK4929" s="25"/>
      <c r="MCL4929" s="25"/>
      <c r="MCM4929" s="25"/>
      <c r="MCN4929" s="59"/>
      <c r="MCO4929" s="60"/>
      <c r="MCP4929" s="26"/>
      <c r="MCQ4929" s="26"/>
      <c r="MCR4929" s="26"/>
      <c r="MCS4929" s="21"/>
      <c r="MCT4929" s="27"/>
      <c r="MCU4929" s="27"/>
      <c r="MCV4929" s="27"/>
      <c r="MCW4929" s="25"/>
      <c r="MCX4929" s="25"/>
      <c r="MCY4929" s="25"/>
      <c r="MCZ4929" s="28"/>
      <c r="MDA4929" s="28"/>
      <c r="MDB4929" s="28"/>
      <c r="MDC4929" s="28"/>
      <c r="MDD4929" s="28"/>
      <c r="MDE4929" s="22"/>
      <c r="MDF4929" s="22"/>
      <c r="MDG4929" s="22"/>
      <c r="MDH4929" s="53"/>
      <c r="MDI4929" s="53"/>
      <c r="MDJ4929" s="22"/>
      <c r="MDK4929" s="23"/>
      <c r="MDL4929" s="21"/>
      <c r="MDM4929" s="25"/>
      <c r="MDN4929" s="21"/>
      <c r="MDP4929" s="61"/>
      <c r="MDR4929" s="25"/>
      <c r="MDS4929" s="25"/>
      <c r="MDT4929" s="25"/>
      <c r="MDU4929" s="59"/>
      <c r="MDV4929" s="60"/>
      <c r="MDW4929" s="26"/>
      <c r="MDX4929" s="26"/>
      <c r="MDY4929" s="26"/>
      <c r="MDZ4929" s="21"/>
      <c r="MEA4929" s="27"/>
      <c r="MEB4929" s="27"/>
      <c r="MEC4929" s="27"/>
      <c r="MED4929" s="25"/>
      <c r="MEE4929" s="25"/>
      <c r="MEF4929" s="25"/>
      <c r="MEG4929" s="28"/>
      <c r="MEH4929" s="28"/>
      <c r="MEI4929" s="28"/>
      <c r="MEJ4929" s="28"/>
      <c r="MEK4929" s="28"/>
      <c r="MEL4929" s="22"/>
      <c r="MEM4929" s="22"/>
      <c r="MEN4929" s="22"/>
      <c r="MEO4929" s="53"/>
      <c r="MEP4929" s="53"/>
      <c r="MEQ4929" s="22"/>
      <c r="MER4929" s="23"/>
      <c r="MES4929" s="21"/>
      <c r="MET4929" s="25"/>
      <c r="MEU4929" s="21"/>
      <c r="MEW4929" s="61"/>
      <c r="MEY4929" s="25"/>
      <c r="MEZ4929" s="25"/>
      <c r="MFA4929" s="25"/>
      <c r="MFB4929" s="59"/>
      <c r="MFC4929" s="60"/>
      <c r="MFD4929" s="26"/>
      <c r="MFE4929" s="26"/>
      <c r="MFF4929" s="26"/>
      <c r="MFG4929" s="21"/>
      <c r="MFH4929" s="27"/>
      <c r="MFI4929" s="27"/>
      <c r="MFJ4929" s="27"/>
      <c r="MFK4929" s="25"/>
      <c r="MFL4929" s="25"/>
      <c r="MFM4929" s="25"/>
      <c r="MFN4929" s="28"/>
      <c r="MFO4929" s="28"/>
      <c r="MFP4929" s="28"/>
      <c r="MFQ4929" s="28"/>
      <c r="MFR4929" s="28"/>
      <c r="MFS4929" s="22"/>
      <c r="MFT4929" s="22"/>
      <c r="MFU4929" s="22"/>
      <c r="MFV4929" s="53"/>
      <c r="MFW4929" s="53"/>
      <c r="MFX4929" s="22"/>
      <c r="MFY4929" s="23"/>
      <c r="MFZ4929" s="21"/>
      <c r="MGA4929" s="25"/>
      <c r="MGB4929" s="21"/>
      <c r="MGD4929" s="61"/>
      <c r="MGF4929" s="25"/>
      <c r="MGG4929" s="25"/>
      <c r="MGH4929" s="25"/>
      <c r="MGI4929" s="59"/>
      <c r="MGJ4929" s="60"/>
      <c r="MGK4929" s="26"/>
      <c r="MGL4929" s="26"/>
      <c r="MGM4929" s="26"/>
      <c r="MGN4929" s="21"/>
      <c r="MGO4929" s="27"/>
      <c r="MGP4929" s="27"/>
      <c r="MGQ4929" s="27"/>
      <c r="MGR4929" s="25"/>
      <c r="MGS4929" s="25"/>
      <c r="MGT4929" s="25"/>
      <c r="MGU4929" s="28"/>
      <c r="MGV4929" s="28"/>
      <c r="MGW4929" s="28"/>
      <c r="MGX4929" s="28"/>
      <c r="MGY4929" s="28"/>
      <c r="MGZ4929" s="22"/>
      <c r="MHA4929" s="22"/>
      <c r="MHB4929" s="22"/>
      <c r="MHC4929" s="53"/>
      <c r="MHD4929" s="53"/>
      <c r="MHE4929" s="22"/>
      <c r="MHF4929" s="23"/>
      <c r="MHG4929" s="21"/>
      <c r="MHH4929" s="25"/>
      <c r="MHI4929" s="21"/>
      <c r="MHK4929" s="61"/>
      <c r="MHM4929" s="25"/>
      <c r="MHN4929" s="25"/>
      <c r="MHO4929" s="25"/>
      <c r="MHP4929" s="59"/>
      <c r="MHQ4929" s="60"/>
      <c r="MHR4929" s="26"/>
      <c r="MHS4929" s="26"/>
      <c r="MHT4929" s="26"/>
      <c r="MHU4929" s="21"/>
      <c r="MHV4929" s="27"/>
      <c r="MHW4929" s="27"/>
      <c r="MHX4929" s="27"/>
      <c r="MHY4929" s="25"/>
      <c r="MHZ4929" s="25"/>
      <c r="MIA4929" s="25"/>
      <c r="MIB4929" s="28"/>
      <c r="MIC4929" s="28"/>
      <c r="MID4929" s="28"/>
      <c r="MIE4929" s="28"/>
      <c r="MIF4929" s="28"/>
      <c r="MIG4929" s="22"/>
      <c r="MIH4929" s="22"/>
      <c r="MII4929" s="22"/>
      <c r="MIJ4929" s="53"/>
      <c r="MIK4929" s="53"/>
      <c r="MIL4929" s="22"/>
      <c r="MIM4929" s="23"/>
      <c r="MIN4929" s="21"/>
      <c r="MIO4929" s="25"/>
      <c r="MIP4929" s="21"/>
      <c r="MIR4929" s="61"/>
      <c r="MIT4929" s="25"/>
      <c r="MIU4929" s="25"/>
      <c r="MIV4929" s="25"/>
      <c r="MIW4929" s="59"/>
      <c r="MIX4929" s="60"/>
      <c r="MIY4929" s="26"/>
      <c r="MIZ4929" s="26"/>
      <c r="MJA4929" s="26"/>
      <c r="MJB4929" s="21"/>
      <c r="MJC4929" s="27"/>
      <c r="MJD4929" s="27"/>
      <c r="MJE4929" s="27"/>
      <c r="MJF4929" s="25"/>
      <c r="MJG4929" s="25"/>
      <c r="MJH4929" s="25"/>
      <c r="MJI4929" s="28"/>
      <c r="MJJ4929" s="28"/>
      <c r="MJK4929" s="28"/>
      <c r="MJL4929" s="28"/>
      <c r="MJM4929" s="28"/>
      <c r="MJN4929" s="22"/>
      <c r="MJO4929" s="22"/>
      <c r="MJP4929" s="22"/>
      <c r="MJQ4929" s="53"/>
      <c r="MJR4929" s="53"/>
      <c r="MJS4929" s="22"/>
      <c r="MJT4929" s="23"/>
      <c r="MJU4929" s="21"/>
      <c r="MJV4929" s="25"/>
      <c r="MJW4929" s="21"/>
      <c r="MJY4929" s="61"/>
      <c r="MKA4929" s="25"/>
      <c r="MKB4929" s="25"/>
      <c r="MKC4929" s="25"/>
      <c r="MKD4929" s="59"/>
      <c r="MKE4929" s="60"/>
      <c r="MKF4929" s="26"/>
      <c r="MKG4929" s="26"/>
      <c r="MKH4929" s="26"/>
      <c r="MKI4929" s="21"/>
      <c r="MKJ4929" s="27"/>
      <c r="MKK4929" s="27"/>
      <c r="MKL4929" s="27"/>
      <c r="MKM4929" s="25"/>
      <c r="MKN4929" s="25"/>
      <c r="MKO4929" s="25"/>
      <c r="MKP4929" s="28"/>
      <c r="MKQ4929" s="28"/>
      <c r="MKR4929" s="28"/>
      <c r="MKS4929" s="28"/>
      <c r="MKT4929" s="28"/>
      <c r="MKU4929" s="22"/>
      <c r="MKV4929" s="22"/>
      <c r="MKW4929" s="22"/>
      <c r="MKX4929" s="53"/>
      <c r="MKY4929" s="53"/>
      <c r="MKZ4929" s="22"/>
      <c r="MLA4929" s="23"/>
      <c r="MLB4929" s="21"/>
      <c r="MLC4929" s="25"/>
      <c r="MLD4929" s="21"/>
      <c r="MLF4929" s="61"/>
      <c r="MLH4929" s="25"/>
      <c r="MLI4929" s="25"/>
      <c r="MLJ4929" s="25"/>
      <c r="MLK4929" s="59"/>
      <c r="MLL4929" s="60"/>
      <c r="MLM4929" s="26"/>
      <c r="MLN4929" s="26"/>
      <c r="MLO4929" s="26"/>
      <c r="MLP4929" s="21"/>
      <c r="MLQ4929" s="27"/>
      <c r="MLR4929" s="27"/>
      <c r="MLS4929" s="27"/>
      <c r="MLT4929" s="25"/>
      <c r="MLU4929" s="25"/>
      <c r="MLV4929" s="25"/>
      <c r="MLW4929" s="28"/>
      <c r="MLX4929" s="28"/>
      <c r="MLY4929" s="28"/>
      <c r="MLZ4929" s="28"/>
      <c r="MMA4929" s="28"/>
      <c r="MMB4929" s="22"/>
      <c r="MMC4929" s="22"/>
      <c r="MMD4929" s="22"/>
      <c r="MME4929" s="53"/>
      <c r="MMF4929" s="53"/>
      <c r="MMG4929" s="22"/>
      <c r="MMH4929" s="23"/>
      <c r="MMI4929" s="21"/>
      <c r="MMJ4929" s="25"/>
      <c r="MMK4929" s="21"/>
      <c r="MMM4929" s="61"/>
      <c r="MMO4929" s="25"/>
      <c r="MMP4929" s="25"/>
      <c r="MMQ4929" s="25"/>
      <c r="MMR4929" s="59"/>
      <c r="MMS4929" s="60"/>
      <c r="MMT4929" s="26"/>
      <c r="MMU4929" s="26"/>
      <c r="MMV4929" s="26"/>
      <c r="MMW4929" s="21"/>
      <c r="MMX4929" s="27"/>
      <c r="MMY4929" s="27"/>
      <c r="MMZ4929" s="27"/>
      <c r="MNA4929" s="25"/>
      <c r="MNB4929" s="25"/>
      <c r="MNC4929" s="25"/>
      <c r="MND4929" s="28"/>
      <c r="MNE4929" s="28"/>
      <c r="MNF4929" s="28"/>
      <c r="MNG4929" s="28"/>
      <c r="MNH4929" s="28"/>
      <c r="MNI4929" s="22"/>
      <c r="MNJ4929" s="22"/>
      <c r="MNK4929" s="22"/>
      <c r="MNL4929" s="53"/>
      <c r="MNM4929" s="53"/>
      <c r="MNN4929" s="22"/>
      <c r="MNO4929" s="23"/>
      <c r="MNP4929" s="21"/>
      <c r="MNQ4929" s="25"/>
      <c r="MNR4929" s="21"/>
      <c r="MNT4929" s="61"/>
      <c r="MNV4929" s="25"/>
      <c r="MNW4929" s="25"/>
      <c r="MNX4929" s="25"/>
      <c r="MNY4929" s="59"/>
      <c r="MNZ4929" s="60"/>
      <c r="MOA4929" s="26"/>
      <c r="MOB4929" s="26"/>
      <c r="MOC4929" s="26"/>
      <c r="MOD4929" s="21"/>
      <c r="MOE4929" s="27"/>
      <c r="MOF4929" s="27"/>
      <c r="MOG4929" s="27"/>
      <c r="MOH4929" s="25"/>
      <c r="MOI4929" s="25"/>
      <c r="MOJ4929" s="25"/>
      <c r="MOK4929" s="28"/>
      <c r="MOL4929" s="28"/>
      <c r="MOM4929" s="28"/>
      <c r="MON4929" s="28"/>
      <c r="MOO4929" s="28"/>
      <c r="MOP4929" s="22"/>
      <c r="MOQ4929" s="22"/>
      <c r="MOR4929" s="22"/>
      <c r="MOS4929" s="53"/>
      <c r="MOT4929" s="53"/>
      <c r="MOU4929" s="22"/>
      <c r="MOV4929" s="23"/>
      <c r="MOW4929" s="21"/>
      <c r="MOX4929" s="25"/>
      <c r="MOY4929" s="21"/>
      <c r="MPA4929" s="61"/>
      <c r="MPC4929" s="25"/>
      <c r="MPD4929" s="25"/>
      <c r="MPE4929" s="25"/>
      <c r="MPF4929" s="59"/>
      <c r="MPG4929" s="60"/>
      <c r="MPH4929" s="26"/>
      <c r="MPI4929" s="26"/>
      <c r="MPJ4929" s="26"/>
      <c r="MPK4929" s="21"/>
      <c r="MPL4929" s="27"/>
      <c r="MPM4929" s="27"/>
      <c r="MPN4929" s="27"/>
      <c r="MPO4929" s="25"/>
      <c r="MPP4929" s="25"/>
      <c r="MPQ4929" s="25"/>
      <c r="MPR4929" s="28"/>
      <c r="MPS4929" s="28"/>
      <c r="MPT4929" s="28"/>
      <c r="MPU4929" s="28"/>
      <c r="MPV4929" s="28"/>
      <c r="MPW4929" s="22"/>
      <c r="MPX4929" s="22"/>
      <c r="MPY4929" s="22"/>
      <c r="MPZ4929" s="53"/>
      <c r="MQA4929" s="53"/>
      <c r="MQB4929" s="22"/>
      <c r="MQC4929" s="23"/>
      <c r="MQD4929" s="21"/>
      <c r="MQE4929" s="25"/>
      <c r="MQF4929" s="21"/>
      <c r="MQH4929" s="61"/>
      <c r="MQJ4929" s="25"/>
      <c r="MQK4929" s="25"/>
      <c r="MQL4929" s="25"/>
      <c r="MQM4929" s="59"/>
      <c r="MQN4929" s="60"/>
      <c r="MQO4929" s="26"/>
      <c r="MQP4929" s="26"/>
      <c r="MQQ4929" s="26"/>
      <c r="MQR4929" s="21"/>
      <c r="MQS4929" s="27"/>
      <c r="MQT4929" s="27"/>
      <c r="MQU4929" s="27"/>
      <c r="MQV4929" s="25"/>
      <c r="MQW4929" s="25"/>
      <c r="MQX4929" s="25"/>
      <c r="MQY4929" s="28"/>
      <c r="MQZ4929" s="28"/>
      <c r="MRA4929" s="28"/>
      <c r="MRB4929" s="28"/>
      <c r="MRC4929" s="28"/>
      <c r="MRD4929" s="22"/>
      <c r="MRE4929" s="22"/>
      <c r="MRF4929" s="22"/>
      <c r="MRG4929" s="53"/>
      <c r="MRH4929" s="53"/>
      <c r="MRI4929" s="22"/>
      <c r="MRJ4929" s="23"/>
      <c r="MRK4929" s="21"/>
      <c r="MRL4929" s="25"/>
      <c r="MRM4929" s="21"/>
      <c r="MRO4929" s="61"/>
      <c r="MRQ4929" s="25"/>
      <c r="MRR4929" s="25"/>
      <c r="MRS4929" s="25"/>
      <c r="MRT4929" s="59"/>
      <c r="MRU4929" s="60"/>
      <c r="MRV4929" s="26"/>
      <c r="MRW4929" s="26"/>
      <c r="MRX4929" s="26"/>
      <c r="MRY4929" s="21"/>
      <c r="MRZ4929" s="27"/>
      <c r="MSA4929" s="27"/>
      <c r="MSB4929" s="27"/>
      <c r="MSC4929" s="25"/>
      <c r="MSD4929" s="25"/>
      <c r="MSE4929" s="25"/>
      <c r="MSF4929" s="28"/>
      <c r="MSG4929" s="28"/>
      <c r="MSH4929" s="28"/>
      <c r="MSI4929" s="28"/>
      <c r="MSJ4929" s="28"/>
      <c r="MSK4929" s="22"/>
      <c r="MSL4929" s="22"/>
      <c r="MSM4929" s="22"/>
      <c r="MSN4929" s="53"/>
      <c r="MSO4929" s="53"/>
      <c r="MSP4929" s="22"/>
      <c r="MSQ4929" s="23"/>
      <c r="MSR4929" s="21"/>
      <c r="MSS4929" s="25"/>
      <c r="MST4929" s="21"/>
      <c r="MSV4929" s="61"/>
      <c r="MSX4929" s="25"/>
      <c r="MSY4929" s="25"/>
      <c r="MSZ4929" s="25"/>
      <c r="MTA4929" s="59"/>
      <c r="MTB4929" s="60"/>
      <c r="MTC4929" s="26"/>
      <c r="MTD4929" s="26"/>
      <c r="MTE4929" s="26"/>
      <c r="MTF4929" s="21"/>
      <c r="MTG4929" s="27"/>
      <c r="MTH4929" s="27"/>
      <c r="MTI4929" s="27"/>
      <c r="MTJ4929" s="25"/>
      <c r="MTK4929" s="25"/>
      <c r="MTL4929" s="25"/>
      <c r="MTM4929" s="28"/>
      <c r="MTN4929" s="28"/>
      <c r="MTO4929" s="28"/>
      <c r="MTP4929" s="28"/>
      <c r="MTQ4929" s="28"/>
      <c r="MTR4929" s="22"/>
      <c r="MTS4929" s="22"/>
      <c r="MTT4929" s="22"/>
      <c r="MTU4929" s="53"/>
      <c r="MTV4929" s="53"/>
      <c r="MTW4929" s="22"/>
      <c r="MTX4929" s="23"/>
      <c r="MTY4929" s="21"/>
      <c r="MTZ4929" s="25"/>
      <c r="MUA4929" s="21"/>
      <c r="MUC4929" s="61"/>
      <c r="MUE4929" s="25"/>
      <c r="MUF4929" s="25"/>
      <c r="MUG4929" s="25"/>
      <c r="MUH4929" s="59"/>
      <c r="MUI4929" s="60"/>
      <c r="MUJ4929" s="26"/>
      <c r="MUK4929" s="26"/>
      <c r="MUL4929" s="26"/>
      <c r="MUM4929" s="21"/>
      <c r="MUN4929" s="27"/>
      <c r="MUO4929" s="27"/>
      <c r="MUP4929" s="27"/>
      <c r="MUQ4929" s="25"/>
      <c r="MUR4929" s="25"/>
      <c r="MUS4929" s="25"/>
      <c r="MUT4929" s="28"/>
      <c r="MUU4929" s="28"/>
      <c r="MUV4929" s="28"/>
      <c r="MUW4929" s="28"/>
      <c r="MUX4929" s="28"/>
      <c r="MUY4929" s="22"/>
      <c r="MUZ4929" s="22"/>
      <c r="MVA4929" s="22"/>
      <c r="MVB4929" s="53"/>
      <c r="MVC4929" s="53"/>
      <c r="MVD4929" s="22"/>
      <c r="MVE4929" s="23"/>
      <c r="MVF4929" s="21"/>
      <c r="MVG4929" s="25"/>
      <c r="MVH4929" s="21"/>
      <c r="MVJ4929" s="61"/>
      <c r="MVL4929" s="25"/>
      <c r="MVM4929" s="25"/>
      <c r="MVN4929" s="25"/>
      <c r="MVO4929" s="59"/>
      <c r="MVP4929" s="60"/>
      <c r="MVQ4929" s="26"/>
      <c r="MVR4929" s="26"/>
      <c r="MVS4929" s="26"/>
      <c r="MVT4929" s="21"/>
      <c r="MVU4929" s="27"/>
      <c r="MVV4929" s="27"/>
      <c r="MVW4929" s="27"/>
      <c r="MVX4929" s="25"/>
      <c r="MVY4929" s="25"/>
      <c r="MVZ4929" s="25"/>
      <c r="MWA4929" s="28"/>
      <c r="MWB4929" s="28"/>
      <c r="MWC4929" s="28"/>
      <c r="MWD4929" s="28"/>
      <c r="MWE4929" s="28"/>
      <c r="MWF4929" s="22"/>
      <c r="MWG4929" s="22"/>
      <c r="MWH4929" s="22"/>
      <c r="MWI4929" s="53"/>
      <c r="MWJ4929" s="53"/>
      <c r="MWK4929" s="22"/>
      <c r="MWL4929" s="23"/>
      <c r="MWM4929" s="21"/>
      <c r="MWN4929" s="25"/>
      <c r="MWO4929" s="21"/>
      <c r="MWQ4929" s="61"/>
      <c r="MWS4929" s="25"/>
      <c r="MWT4929" s="25"/>
      <c r="MWU4929" s="25"/>
      <c r="MWV4929" s="59"/>
      <c r="MWW4929" s="60"/>
      <c r="MWX4929" s="26"/>
      <c r="MWY4929" s="26"/>
      <c r="MWZ4929" s="26"/>
      <c r="MXA4929" s="21"/>
      <c r="MXB4929" s="27"/>
      <c r="MXC4929" s="27"/>
      <c r="MXD4929" s="27"/>
      <c r="MXE4929" s="25"/>
      <c r="MXF4929" s="25"/>
      <c r="MXG4929" s="25"/>
      <c r="MXH4929" s="28"/>
      <c r="MXI4929" s="28"/>
      <c r="MXJ4929" s="28"/>
      <c r="MXK4929" s="28"/>
      <c r="MXL4929" s="28"/>
      <c r="MXM4929" s="22"/>
      <c r="MXN4929" s="22"/>
      <c r="MXO4929" s="22"/>
      <c r="MXP4929" s="53"/>
      <c r="MXQ4929" s="53"/>
      <c r="MXR4929" s="22"/>
      <c r="MXS4929" s="23"/>
      <c r="MXT4929" s="21"/>
      <c r="MXU4929" s="25"/>
      <c r="MXV4929" s="21"/>
      <c r="MXX4929" s="61"/>
      <c r="MXZ4929" s="25"/>
      <c r="MYA4929" s="25"/>
      <c r="MYB4929" s="25"/>
      <c r="MYC4929" s="59"/>
      <c r="MYD4929" s="60"/>
      <c r="MYE4929" s="26"/>
      <c r="MYF4929" s="26"/>
      <c r="MYG4929" s="26"/>
      <c r="MYH4929" s="21"/>
      <c r="MYI4929" s="27"/>
      <c r="MYJ4929" s="27"/>
      <c r="MYK4929" s="27"/>
      <c r="MYL4929" s="25"/>
      <c r="MYM4929" s="25"/>
      <c r="MYN4929" s="25"/>
      <c r="MYO4929" s="28"/>
      <c r="MYP4929" s="28"/>
      <c r="MYQ4929" s="28"/>
      <c r="MYR4929" s="28"/>
      <c r="MYS4929" s="28"/>
      <c r="MYT4929" s="22"/>
      <c r="MYU4929" s="22"/>
      <c r="MYV4929" s="22"/>
      <c r="MYW4929" s="53"/>
      <c r="MYX4929" s="53"/>
      <c r="MYY4929" s="22"/>
      <c r="MYZ4929" s="23"/>
      <c r="MZA4929" s="21"/>
      <c r="MZB4929" s="25"/>
      <c r="MZC4929" s="21"/>
      <c r="MZE4929" s="61"/>
      <c r="MZG4929" s="25"/>
      <c r="MZH4929" s="25"/>
      <c r="MZI4929" s="25"/>
      <c r="MZJ4929" s="59"/>
      <c r="MZK4929" s="60"/>
      <c r="MZL4929" s="26"/>
      <c r="MZM4929" s="26"/>
      <c r="MZN4929" s="26"/>
      <c r="MZO4929" s="21"/>
      <c r="MZP4929" s="27"/>
      <c r="MZQ4929" s="27"/>
      <c r="MZR4929" s="27"/>
      <c r="MZS4929" s="25"/>
      <c r="MZT4929" s="25"/>
      <c r="MZU4929" s="25"/>
      <c r="MZV4929" s="28"/>
      <c r="MZW4929" s="28"/>
      <c r="MZX4929" s="28"/>
      <c r="MZY4929" s="28"/>
      <c r="MZZ4929" s="28"/>
      <c r="NAA4929" s="22"/>
      <c r="NAB4929" s="22"/>
      <c r="NAC4929" s="22"/>
      <c r="NAD4929" s="53"/>
      <c r="NAE4929" s="53"/>
      <c r="NAF4929" s="22"/>
      <c r="NAG4929" s="23"/>
      <c r="NAH4929" s="21"/>
      <c r="NAI4929" s="25"/>
      <c r="NAJ4929" s="21"/>
      <c r="NAL4929" s="61"/>
      <c r="NAN4929" s="25"/>
      <c r="NAO4929" s="25"/>
      <c r="NAP4929" s="25"/>
      <c r="NAQ4929" s="59"/>
      <c r="NAR4929" s="60"/>
      <c r="NAS4929" s="26"/>
      <c r="NAT4929" s="26"/>
      <c r="NAU4929" s="26"/>
      <c r="NAV4929" s="21"/>
      <c r="NAW4929" s="27"/>
      <c r="NAX4929" s="27"/>
      <c r="NAY4929" s="27"/>
      <c r="NAZ4929" s="25"/>
      <c r="NBA4929" s="25"/>
      <c r="NBB4929" s="25"/>
      <c r="NBC4929" s="28"/>
      <c r="NBD4929" s="28"/>
      <c r="NBE4929" s="28"/>
      <c r="NBF4929" s="28"/>
      <c r="NBG4929" s="28"/>
      <c r="NBH4929" s="22"/>
      <c r="NBI4929" s="22"/>
      <c r="NBJ4929" s="22"/>
      <c r="NBK4929" s="53"/>
      <c r="NBL4929" s="53"/>
      <c r="NBM4929" s="22"/>
      <c r="NBN4929" s="23"/>
      <c r="NBO4929" s="21"/>
      <c r="NBP4929" s="25"/>
      <c r="NBQ4929" s="21"/>
      <c r="NBS4929" s="61"/>
      <c r="NBU4929" s="25"/>
      <c r="NBV4929" s="25"/>
      <c r="NBW4929" s="25"/>
      <c r="NBX4929" s="59"/>
      <c r="NBY4929" s="60"/>
      <c r="NBZ4929" s="26"/>
      <c r="NCA4929" s="26"/>
      <c r="NCB4929" s="26"/>
      <c r="NCC4929" s="21"/>
      <c r="NCD4929" s="27"/>
      <c r="NCE4929" s="27"/>
      <c r="NCF4929" s="27"/>
      <c r="NCG4929" s="25"/>
      <c r="NCH4929" s="25"/>
      <c r="NCI4929" s="25"/>
      <c r="NCJ4929" s="28"/>
      <c r="NCK4929" s="28"/>
      <c r="NCL4929" s="28"/>
      <c r="NCM4929" s="28"/>
      <c r="NCN4929" s="28"/>
      <c r="NCO4929" s="22"/>
      <c r="NCP4929" s="22"/>
      <c r="NCQ4929" s="22"/>
      <c r="NCR4929" s="53"/>
      <c r="NCS4929" s="53"/>
      <c r="NCT4929" s="22"/>
      <c r="NCU4929" s="23"/>
      <c r="NCV4929" s="21"/>
      <c r="NCW4929" s="25"/>
      <c r="NCX4929" s="21"/>
      <c r="NCZ4929" s="61"/>
      <c r="NDB4929" s="25"/>
      <c r="NDC4929" s="25"/>
      <c r="NDD4929" s="25"/>
      <c r="NDE4929" s="59"/>
      <c r="NDF4929" s="60"/>
      <c r="NDG4929" s="26"/>
      <c r="NDH4929" s="26"/>
      <c r="NDI4929" s="26"/>
      <c r="NDJ4929" s="21"/>
      <c r="NDK4929" s="27"/>
      <c r="NDL4929" s="27"/>
      <c r="NDM4929" s="27"/>
      <c r="NDN4929" s="25"/>
      <c r="NDO4929" s="25"/>
      <c r="NDP4929" s="25"/>
      <c r="NDQ4929" s="28"/>
      <c r="NDR4929" s="28"/>
      <c r="NDS4929" s="28"/>
      <c r="NDT4929" s="28"/>
      <c r="NDU4929" s="28"/>
      <c r="NDV4929" s="22"/>
      <c r="NDW4929" s="22"/>
      <c r="NDX4929" s="22"/>
      <c r="NDY4929" s="53"/>
      <c r="NDZ4929" s="53"/>
      <c r="NEA4929" s="22"/>
      <c r="NEB4929" s="23"/>
      <c r="NEC4929" s="21"/>
      <c r="NED4929" s="25"/>
      <c r="NEE4929" s="21"/>
      <c r="NEG4929" s="61"/>
      <c r="NEI4929" s="25"/>
      <c r="NEJ4929" s="25"/>
      <c r="NEK4929" s="25"/>
      <c r="NEL4929" s="59"/>
      <c r="NEM4929" s="60"/>
      <c r="NEN4929" s="26"/>
      <c r="NEO4929" s="26"/>
      <c r="NEP4929" s="26"/>
      <c r="NEQ4929" s="21"/>
      <c r="NER4929" s="27"/>
      <c r="NES4929" s="27"/>
      <c r="NET4929" s="27"/>
      <c r="NEU4929" s="25"/>
      <c r="NEV4929" s="25"/>
      <c r="NEW4929" s="25"/>
      <c r="NEX4929" s="28"/>
      <c r="NEY4929" s="28"/>
      <c r="NEZ4929" s="28"/>
      <c r="NFA4929" s="28"/>
      <c r="NFB4929" s="28"/>
      <c r="NFC4929" s="22"/>
      <c r="NFD4929" s="22"/>
      <c r="NFE4929" s="22"/>
      <c r="NFF4929" s="53"/>
      <c r="NFG4929" s="53"/>
      <c r="NFH4929" s="22"/>
      <c r="NFI4929" s="23"/>
      <c r="NFJ4929" s="21"/>
      <c r="NFK4929" s="25"/>
      <c r="NFL4929" s="21"/>
      <c r="NFN4929" s="61"/>
      <c r="NFP4929" s="25"/>
      <c r="NFQ4929" s="25"/>
      <c r="NFR4929" s="25"/>
      <c r="NFS4929" s="59"/>
      <c r="NFT4929" s="60"/>
      <c r="NFU4929" s="26"/>
      <c r="NFV4929" s="26"/>
      <c r="NFW4929" s="26"/>
      <c r="NFX4929" s="21"/>
      <c r="NFY4929" s="27"/>
      <c r="NFZ4929" s="27"/>
      <c r="NGA4929" s="27"/>
      <c r="NGB4929" s="25"/>
      <c r="NGC4929" s="25"/>
      <c r="NGD4929" s="25"/>
      <c r="NGE4929" s="28"/>
      <c r="NGF4929" s="28"/>
      <c r="NGG4929" s="28"/>
      <c r="NGH4929" s="28"/>
      <c r="NGI4929" s="28"/>
      <c r="NGJ4929" s="22"/>
      <c r="NGK4929" s="22"/>
      <c r="NGL4929" s="22"/>
      <c r="NGM4929" s="53"/>
      <c r="NGN4929" s="53"/>
      <c r="NGO4929" s="22"/>
      <c r="NGP4929" s="23"/>
      <c r="NGQ4929" s="21"/>
      <c r="NGR4929" s="25"/>
      <c r="NGS4929" s="21"/>
      <c r="NGU4929" s="61"/>
      <c r="NGW4929" s="25"/>
      <c r="NGX4929" s="25"/>
      <c r="NGY4929" s="25"/>
      <c r="NGZ4929" s="59"/>
      <c r="NHA4929" s="60"/>
      <c r="NHB4929" s="26"/>
      <c r="NHC4929" s="26"/>
      <c r="NHD4929" s="26"/>
      <c r="NHE4929" s="21"/>
      <c r="NHF4929" s="27"/>
      <c r="NHG4929" s="27"/>
      <c r="NHH4929" s="27"/>
      <c r="NHI4929" s="25"/>
      <c r="NHJ4929" s="25"/>
      <c r="NHK4929" s="25"/>
      <c r="NHL4929" s="28"/>
      <c r="NHM4929" s="28"/>
      <c r="NHN4929" s="28"/>
      <c r="NHO4929" s="28"/>
      <c r="NHP4929" s="28"/>
      <c r="NHQ4929" s="22"/>
      <c r="NHR4929" s="22"/>
      <c r="NHS4929" s="22"/>
      <c r="NHT4929" s="53"/>
      <c r="NHU4929" s="53"/>
      <c r="NHV4929" s="22"/>
      <c r="NHW4929" s="23"/>
      <c r="NHX4929" s="21"/>
      <c r="NHY4929" s="25"/>
      <c r="NHZ4929" s="21"/>
      <c r="NIB4929" s="61"/>
      <c r="NID4929" s="25"/>
      <c r="NIE4929" s="25"/>
      <c r="NIF4929" s="25"/>
      <c r="NIG4929" s="59"/>
      <c r="NIH4929" s="60"/>
      <c r="NII4929" s="26"/>
      <c r="NIJ4929" s="26"/>
      <c r="NIK4929" s="26"/>
      <c r="NIL4929" s="21"/>
      <c r="NIM4929" s="27"/>
      <c r="NIN4929" s="27"/>
      <c r="NIO4929" s="27"/>
      <c r="NIP4929" s="25"/>
      <c r="NIQ4929" s="25"/>
      <c r="NIR4929" s="25"/>
      <c r="NIS4929" s="28"/>
      <c r="NIT4929" s="28"/>
      <c r="NIU4929" s="28"/>
      <c r="NIV4929" s="28"/>
      <c r="NIW4929" s="28"/>
      <c r="NIX4929" s="22"/>
      <c r="NIY4929" s="22"/>
      <c r="NIZ4929" s="22"/>
      <c r="NJA4929" s="53"/>
      <c r="NJB4929" s="53"/>
      <c r="NJC4929" s="22"/>
      <c r="NJD4929" s="23"/>
      <c r="NJE4929" s="21"/>
      <c r="NJF4929" s="25"/>
      <c r="NJG4929" s="21"/>
      <c r="NJI4929" s="61"/>
      <c r="NJK4929" s="25"/>
      <c r="NJL4929" s="25"/>
      <c r="NJM4929" s="25"/>
      <c r="NJN4929" s="59"/>
      <c r="NJO4929" s="60"/>
      <c r="NJP4929" s="26"/>
      <c r="NJQ4929" s="26"/>
      <c r="NJR4929" s="26"/>
      <c r="NJS4929" s="21"/>
      <c r="NJT4929" s="27"/>
      <c r="NJU4929" s="27"/>
      <c r="NJV4929" s="27"/>
      <c r="NJW4929" s="25"/>
      <c r="NJX4929" s="25"/>
      <c r="NJY4929" s="25"/>
      <c r="NJZ4929" s="28"/>
      <c r="NKA4929" s="28"/>
      <c r="NKB4929" s="28"/>
      <c r="NKC4929" s="28"/>
      <c r="NKD4929" s="28"/>
      <c r="NKE4929" s="22"/>
      <c r="NKF4929" s="22"/>
      <c r="NKG4929" s="22"/>
      <c r="NKH4929" s="53"/>
      <c r="NKI4929" s="53"/>
      <c r="NKJ4929" s="22"/>
      <c r="NKK4929" s="23"/>
      <c r="NKL4929" s="21"/>
      <c r="NKM4929" s="25"/>
      <c r="NKN4929" s="21"/>
      <c r="NKP4929" s="61"/>
      <c r="NKR4929" s="25"/>
      <c r="NKS4929" s="25"/>
      <c r="NKT4929" s="25"/>
      <c r="NKU4929" s="59"/>
      <c r="NKV4929" s="60"/>
      <c r="NKW4929" s="26"/>
      <c r="NKX4929" s="26"/>
      <c r="NKY4929" s="26"/>
      <c r="NKZ4929" s="21"/>
      <c r="NLA4929" s="27"/>
      <c r="NLB4929" s="27"/>
      <c r="NLC4929" s="27"/>
      <c r="NLD4929" s="25"/>
      <c r="NLE4929" s="25"/>
      <c r="NLF4929" s="25"/>
      <c r="NLG4929" s="28"/>
      <c r="NLH4929" s="28"/>
      <c r="NLI4929" s="28"/>
      <c r="NLJ4929" s="28"/>
      <c r="NLK4929" s="28"/>
      <c r="NLL4929" s="22"/>
      <c r="NLM4929" s="22"/>
      <c r="NLN4929" s="22"/>
      <c r="NLO4929" s="53"/>
      <c r="NLP4929" s="53"/>
      <c r="NLQ4929" s="22"/>
      <c r="NLR4929" s="23"/>
      <c r="NLS4929" s="21"/>
      <c r="NLT4929" s="25"/>
      <c r="NLU4929" s="21"/>
      <c r="NLW4929" s="61"/>
      <c r="NLY4929" s="25"/>
      <c r="NLZ4929" s="25"/>
      <c r="NMA4929" s="25"/>
      <c r="NMB4929" s="59"/>
      <c r="NMC4929" s="60"/>
      <c r="NMD4929" s="26"/>
      <c r="NME4929" s="26"/>
      <c r="NMF4929" s="26"/>
      <c r="NMG4929" s="21"/>
      <c r="NMH4929" s="27"/>
      <c r="NMI4929" s="27"/>
      <c r="NMJ4929" s="27"/>
      <c r="NMK4929" s="25"/>
      <c r="NML4929" s="25"/>
      <c r="NMM4929" s="25"/>
      <c r="NMN4929" s="28"/>
      <c r="NMO4929" s="28"/>
      <c r="NMP4929" s="28"/>
      <c r="NMQ4929" s="28"/>
      <c r="NMR4929" s="28"/>
      <c r="NMS4929" s="22"/>
      <c r="NMT4929" s="22"/>
      <c r="NMU4929" s="22"/>
      <c r="NMV4929" s="53"/>
      <c r="NMW4929" s="53"/>
      <c r="NMX4929" s="22"/>
      <c r="NMY4929" s="23"/>
      <c r="NMZ4929" s="21"/>
      <c r="NNA4929" s="25"/>
      <c r="NNB4929" s="21"/>
      <c r="NND4929" s="61"/>
      <c r="NNF4929" s="25"/>
      <c r="NNG4929" s="25"/>
      <c r="NNH4929" s="25"/>
      <c r="NNI4929" s="59"/>
      <c r="NNJ4929" s="60"/>
      <c r="NNK4929" s="26"/>
      <c r="NNL4929" s="26"/>
      <c r="NNM4929" s="26"/>
      <c r="NNN4929" s="21"/>
      <c r="NNO4929" s="27"/>
      <c r="NNP4929" s="27"/>
      <c r="NNQ4929" s="27"/>
      <c r="NNR4929" s="25"/>
      <c r="NNS4929" s="25"/>
      <c r="NNT4929" s="25"/>
      <c r="NNU4929" s="28"/>
      <c r="NNV4929" s="28"/>
      <c r="NNW4929" s="28"/>
      <c r="NNX4929" s="28"/>
      <c r="NNY4929" s="28"/>
      <c r="NNZ4929" s="22"/>
      <c r="NOA4929" s="22"/>
      <c r="NOB4929" s="22"/>
      <c r="NOC4929" s="53"/>
      <c r="NOD4929" s="53"/>
      <c r="NOE4929" s="22"/>
      <c r="NOF4929" s="23"/>
      <c r="NOG4929" s="21"/>
      <c r="NOH4929" s="25"/>
      <c r="NOI4929" s="21"/>
      <c r="NOK4929" s="61"/>
      <c r="NOM4929" s="25"/>
      <c r="NON4929" s="25"/>
      <c r="NOO4929" s="25"/>
      <c r="NOP4929" s="59"/>
      <c r="NOQ4929" s="60"/>
      <c r="NOR4929" s="26"/>
      <c r="NOS4929" s="26"/>
      <c r="NOT4929" s="26"/>
      <c r="NOU4929" s="21"/>
      <c r="NOV4929" s="27"/>
      <c r="NOW4929" s="27"/>
      <c r="NOX4929" s="27"/>
      <c r="NOY4929" s="25"/>
      <c r="NOZ4929" s="25"/>
      <c r="NPA4929" s="25"/>
      <c r="NPB4929" s="28"/>
      <c r="NPC4929" s="28"/>
      <c r="NPD4929" s="28"/>
      <c r="NPE4929" s="28"/>
      <c r="NPF4929" s="28"/>
      <c r="NPG4929" s="22"/>
      <c r="NPH4929" s="22"/>
      <c r="NPI4929" s="22"/>
      <c r="NPJ4929" s="53"/>
      <c r="NPK4929" s="53"/>
      <c r="NPL4929" s="22"/>
      <c r="NPM4929" s="23"/>
      <c r="NPN4929" s="21"/>
      <c r="NPO4929" s="25"/>
      <c r="NPP4929" s="21"/>
      <c r="NPR4929" s="61"/>
      <c r="NPT4929" s="25"/>
      <c r="NPU4929" s="25"/>
      <c r="NPV4929" s="25"/>
      <c r="NPW4929" s="59"/>
      <c r="NPX4929" s="60"/>
      <c r="NPY4929" s="26"/>
      <c r="NPZ4929" s="26"/>
      <c r="NQA4929" s="26"/>
      <c r="NQB4929" s="21"/>
      <c r="NQC4929" s="27"/>
      <c r="NQD4929" s="27"/>
      <c r="NQE4929" s="27"/>
      <c r="NQF4929" s="25"/>
      <c r="NQG4929" s="25"/>
      <c r="NQH4929" s="25"/>
      <c r="NQI4929" s="28"/>
      <c r="NQJ4929" s="28"/>
      <c r="NQK4929" s="28"/>
      <c r="NQL4929" s="28"/>
      <c r="NQM4929" s="28"/>
      <c r="NQN4929" s="22"/>
      <c r="NQO4929" s="22"/>
      <c r="NQP4929" s="22"/>
      <c r="NQQ4929" s="53"/>
      <c r="NQR4929" s="53"/>
      <c r="NQS4929" s="22"/>
      <c r="NQT4929" s="23"/>
      <c r="NQU4929" s="21"/>
      <c r="NQV4929" s="25"/>
      <c r="NQW4929" s="21"/>
      <c r="NQY4929" s="61"/>
      <c r="NRA4929" s="25"/>
      <c r="NRB4929" s="25"/>
      <c r="NRC4929" s="25"/>
      <c r="NRD4929" s="59"/>
      <c r="NRE4929" s="60"/>
      <c r="NRF4929" s="26"/>
      <c r="NRG4929" s="26"/>
      <c r="NRH4929" s="26"/>
      <c r="NRI4929" s="21"/>
      <c r="NRJ4929" s="27"/>
      <c r="NRK4929" s="27"/>
      <c r="NRL4929" s="27"/>
      <c r="NRM4929" s="25"/>
      <c r="NRN4929" s="25"/>
      <c r="NRO4929" s="25"/>
      <c r="NRP4929" s="28"/>
      <c r="NRQ4929" s="28"/>
      <c r="NRR4929" s="28"/>
      <c r="NRS4929" s="28"/>
      <c r="NRT4929" s="28"/>
      <c r="NRU4929" s="22"/>
      <c r="NRV4929" s="22"/>
      <c r="NRW4929" s="22"/>
      <c r="NRX4929" s="53"/>
      <c r="NRY4929" s="53"/>
      <c r="NRZ4929" s="22"/>
      <c r="NSA4929" s="23"/>
      <c r="NSB4929" s="21"/>
      <c r="NSC4929" s="25"/>
      <c r="NSD4929" s="21"/>
      <c r="NSF4929" s="61"/>
      <c r="NSH4929" s="25"/>
      <c r="NSI4929" s="25"/>
      <c r="NSJ4929" s="25"/>
      <c r="NSK4929" s="59"/>
      <c r="NSL4929" s="60"/>
      <c r="NSM4929" s="26"/>
      <c r="NSN4929" s="26"/>
      <c r="NSO4929" s="26"/>
      <c r="NSP4929" s="21"/>
      <c r="NSQ4929" s="27"/>
      <c r="NSR4929" s="27"/>
      <c r="NSS4929" s="27"/>
      <c r="NST4929" s="25"/>
      <c r="NSU4929" s="25"/>
      <c r="NSV4929" s="25"/>
      <c r="NSW4929" s="28"/>
      <c r="NSX4929" s="28"/>
      <c r="NSY4929" s="28"/>
      <c r="NSZ4929" s="28"/>
      <c r="NTA4929" s="28"/>
      <c r="NTB4929" s="22"/>
      <c r="NTC4929" s="22"/>
      <c r="NTD4929" s="22"/>
      <c r="NTE4929" s="53"/>
      <c r="NTF4929" s="53"/>
      <c r="NTG4929" s="22"/>
      <c r="NTH4929" s="23"/>
      <c r="NTI4929" s="21"/>
      <c r="NTJ4929" s="25"/>
      <c r="NTK4929" s="21"/>
      <c r="NTM4929" s="61"/>
      <c r="NTO4929" s="25"/>
      <c r="NTP4929" s="25"/>
      <c r="NTQ4929" s="25"/>
      <c r="NTR4929" s="59"/>
      <c r="NTS4929" s="60"/>
      <c r="NTT4929" s="26"/>
      <c r="NTU4929" s="26"/>
      <c r="NTV4929" s="26"/>
      <c r="NTW4929" s="21"/>
      <c r="NTX4929" s="27"/>
      <c r="NTY4929" s="27"/>
      <c r="NTZ4929" s="27"/>
      <c r="NUA4929" s="25"/>
      <c r="NUB4929" s="25"/>
      <c r="NUC4929" s="25"/>
      <c r="NUD4929" s="28"/>
      <c r="NUE4929" s="28"/>
      <c r="NUF4929" s="28"/>
      <c r="NUG4929" s="28"/>
      <c r="NUH4929" s="28"/>
      <c r="NUI4929" s="22"/>
      <c r="NUJ4929" s="22"/>
      <c r="NUK4929" s="22"/>
      <c r="NUL4929" s="53"/>
      <c r="NUM4929" s="53"/>
      <c r="NUN4929" s="22"/>
      <c r="NUO4929" s="23"/>
      <c r="NUP4929" s="21"/>
      <c r="NUQ4929" s="25"/>
      <c r="NUR4929" s="21"/>
      <c r="NUT4929" s="61"/>
      <c r="NUV4929" s="25"/>
      <c r="NUW4929" s="25"/>
      <c r="NUX4929" s="25"/>
      <c r="NUY4929" s="59"/>
      <c r="NUZ4929" s="60"/>
      <c r="NVA4929" s="26"/>
      <c r="NVB4929" s="26"/>
      <c r="NVC4929" s="26"/>
      <c r="NVD4929" s="21"/>
      <c r="NVE4929" s="27"/>
      <c r="NVF4929" s="27"/>
      <c r="NVG4929" s="27"/>
      <c r="NVH4929" s="25"/>
      <c r="NVI4929" s="25"/>
      <c r="NVJ4929" s="25"/>
      <c r="NVK4929" s="28"/>
      <c r="NVL4929" s="28"/>
      <c r="NVM4929" s="28"/>
      <c r="NVN4929" s="28"/>
      <c r="NVO4929" s="28"/>
      <c r="NVP4929" s="22"/>
      <c r="NVQ4929" s="22"/>
      <c r="NVR4929" s="22"/>
      <c r="NVS4929" s="53"/>
      <c r="NVT4929" s="53"/>
      <c r="NVU4929" s="22"/>
      <c r="NVV4929" s="23"/>
      <c r="NVW4929" s="21"/>
      <c r="NVX4929" s="25"/>
      <c r="NVY4929" s="21"/>
      <c r="NWA4929" s="61"/>
      <c r="NWC4929" s="25"/>
      <c r="NWD4929" s="25"/>
      <c r="NWE4929" s="25"/>
      <c r="NWF4929" s="59"/>
      <c r="NWG4929" s="60"/>
      <c r="NWH4929" s="26"/>
      <c r="NWI4929" s="26"/>
      <c r="NWJ4929" s="26"/>
      <c r="NWK4929" s="21"/>
      <c r="NWL4929" s="27"/>
      <c r="NWM4929" s="27"/>
      <c r="NWN4929" s="27"/>
      <c r="NWO4929" s="25"/>
      <c r="NWP4929" s="25"/>
      <c r="NWQ4929" s="25"/>
      <c r="NWR4929" s="28"/>
      <c r="NWS4929" s="28"/>
      <c r="NWT4929" s="28"/>
      <c r="NWU4929" s="28"/>
      <c r="NWV4929" s="28"/>
      <c r="NWW4929" s="22"/>
      <c r="NWX4929" s="22"/>
      <c r="NWY4929" s="22"/>
      <c r="NWZ4929" s="53"/>
      <c r="NXA4929" s="53"/>
      <c r="NXB4929" s="22"/>
      <c r="NXC4929" s="23"/>
      <c r="NXD4929" s="21"/>
      <c r="NXE4929" s="25"/>
      <c r="NXF4929" s="21"/>
      <c r="NXH4929" s="61"/>
      <c r="NXJ4929" s="25"/>
      <c r="NXK4929" s="25"/>
      <c r="NXL4929" s="25"/>
      <c r="NXM4929" s="59"/>
      <c r="NXN4929" s="60"/>
      <c r="NXO4929" s="26"/>
      <c r="NXP4929" s="26"/>
      <c r="NXQ4929" s="26"/>
      <c r="NXR4929" s="21"/>
      <c r="NXS4929" s="27"/>
      <c r="NXT4929" s="27"/>
      <c r="NXU4929" s="27"/>
      <c r="NXV4929" s="25"/>
      <c r="NXW4929" s="25"/>
      <c r="NXX4929" s="25"/>
      <c r="NXY4929" s="28"/>
      <c r="NXZ4929" s="28"/>
      <c r="NYA4929" s="28"/>
      <c r="NYB4929" s="28"/>
      <c r="NYC4929" s="28"/>
      <c r="NYD4929" s="22"/>
      <c r="NYE4929" s="22"/>
      <c r="NYF4929" s="22"/>
      <c r="NYG4929" s="53"/>
      <c r="NYH4929" s="53"/>
      <c r="NYI4929" s="22"/>
      <c r="NYJ4929" s="23"/>
      <c r="NYK4929" s="21"/>
      <c r="NYL4929" s="25"/>
      <c r="NYM4929" s="21"/>
      <c r="NYO4929" s="61"/>
      <c r="NYQ4929" s="25"/>
      <c r="NYR4929" s="25"/>
      <c r="NYS4929" s="25"/>
      <c r="NYT4929" s="59"/>
      <c r="NYU4929" s="60"/>
      <c r="NYV4929" s="26"/>
      <c r="NYW4929" s="26"/>
      <c r="NYX4929" s="26"/>
      <c r="NYY4929" s="21"/>
      <c r="NYZ4929" s="27"/>
      <c r="NZA4929" s="27"/>
      <c r="NZB4929" s="27"/>
      <c r="NZC4929" s="25"/>
      <c r="NZD4929" s="25"/>
      <c r="NZE4929" s="25"/>
      <c r="NZF4929" s="28"/>
      <c r="NZG4929" s="28"/>
      <c r="NZH4929" s="28"/>
      <c r="NZI4929" s="28"/>
      <c r="NZJ4929" s="28"/>
      <c r="NZK4929" s="22"/>
      <c r="NZL4929" s="22"/>
      <c r="NZM4929" s="22"/>
      <c r="NZN4929" s="53"/>
      <c r="NZO4929" s="53"/>
      <c r="NZP4929" s="22"/>
      <c r="NZQ4929" s="23"/>
      <c r="NZR4929" s="21"/>
      <c r="NZS4929" s="25"/>
      <c r="NZT4929" s="21"/>
      <c r="NZV4929" s="61"/>
      <c r="NZX4929" s="25"/>
      <c r="NZY4929" s="25"/>
      <c r="NZZ4929" s="25"/>
      <c r="OAA4929" s="59"/>
      <c r="OAB4929" s="60"/>
      <c r="OAC4929" s="26"/>
      <c r="OAD4929" s="26"/>
      <c r="OAE4929" s="26"/>
      <c r="OAF4929" s="21"/>
      <c r="OAG4929" s="27"/>
      <c r="OAH4929" s="27"/>
      <c r="OAI4929" s="27"/>
      <c r="OAJ4929" s="25"/>
      <c r="OAK4929" s="25"/>
      <c r="OAL4929" s="25"/>
      <c r="OAM4929" s="28"/>
      <c r="OAN4929" s="28"/>
      <c r="OAO4929" s="28"/>
      <c r="OAP4929" s="28"/>
      <c r="OAQ4929" s="28"/>
      <c r="OAR4929" s="22"/>
      <c r="OAS4929" s="22"/>
      <c r="OAT4929" s="22"/>
      <c r="OAU4929" s="53"/>
      <c r="OAV4929" s="53"/>
      <c r="OAW4929" s="22"/>
      <c r="OAX4929" s="23"/>
      <c r="OAY4929" s="21"/>
      <c r="OAZ4929" s="25"/>
      <c r="OBA4929" s="21"/>
      <c r="OBC4929" s="61"/>
      <c r="OBE4929" s="25"/>
      <c r="OBF4929" s="25"/>
      <c r="OBG4929" s="25"/>
      <c r="OBH4929" s="59"/>
      <c r="OBI4929" s="60"/>
      <c r="OBJ4929" s="26"/>
      <c r="OBK4929" s="26"/>
      <c r="OBL4929" s="26"/>
      <c r="OBM4929" s="21"/>
      <c r="OBN4929" s="27"/>
      <c r="OBO4929" s="27"/>
      <c r="OBP4929" s="27"/>
      <c r="OBQ4929" s="25"/>
      <c r="OBR4929" s="25"/>
      <c r="OBS4929" s="25"/>
      <c r="OBT4929" s="28"/>
      <c r="OBU4929" s="28"/>
      <c r="OBV4929" s="28"/>
      <c r="OBW4929" s="28"/>
      <c r="OBX4929" s="28"/>
      <c r="OBY4929" s="22"/>
      <c r="OBZ4929" s="22"/>
      <c r="OCA4929" s="22"/>
      <c r="OCB4929" s="53"/>
      <c r="OCC4929" s="53"/>
      <c r="OCD4929" s="22"/>
      <c r="OCE4929" s="23"/>
      <c r="OCF4929" s="21"/>
      <c r="OCG4929" s="25"/>
      <c r="OCH4929" s="21"/>
      <c r="OCJ4929" s="61"/>
      <c r="OCL4929" s="25"/>
      <c r="OCM4929" s="25"/>
      <c r="OCN4929" s="25"/>
      <c r="OCO4929" s="59"/>
      <c r="OCP4929" s="60"/>
      <c r="OCQ4929" s="26"/>
      <c r="OCR4929" s="26"/>
      <c r="OCS4929" s="26"/>
      <c r="OCT4929" s="21"/>
      <c r="OCU4929" s="27"/>
      <c r="OCV4929" s="27"/>
      <c r="OCW4929" s="27"/>
      <c r="OCX4929" s="25"/>
      <c r="OCY4929" s="25"/>
      <c r="OCZ4929" s="25"/>
      <c r="ODA4929" s="28"/>
      <c r="ODB4929" s="28"/>
      <c r="ODC4929" s="28"/>
      <c r="ODD4929" s="28"/>
      <c r="ODE4929" s="28"/>
      <c r="ODF4929" s="22"/>
      <c r="ODG4929" s="22"/>
      <c r="ODH4929" s="22"/>
      <c r="ODI4929" s="53"/>
      <c r="ODJ4929" s="53"/>
      <c r="ODK4929" s="22"/>
      <c r="ODL4929" s="23"/>
      <c r="ODM4929" s="21"/>
      <c r="ODN4929" s="25"/>
      <c r="ODO4929" s="21"/>
      <c r="ODQ4929" s="61"/>
      <c r="ODS4929" s="25"/>
      <c r="ODT4929" s="25"/>
      <c r="ODU4929" s="25"/>
      <c r="ODV4929" s="59"/>
      <c r="ODW4929" s="60"/>
      <c r="ODX4929" s="26"/>
      <c r="ODY4929" s="26"/>
      <c r="ODZ4929" s="26"/>
      <c r="OEA4929" s="21"/>
      <c r="OEB4929" s="27"/>
      <c r="OEC4929" s="27"/>
      <c r="OED4929" s="27"/>
      <c r="OEE4929" s="25"/>
      <c r="OEF4929" s="25"/>
      <c r="OEG4929" s="25"/>
      <c r="OEH4929" s="28"/>
      <c r="OEI4929" s="28"/>
      <c r="OEJ4929" s="28"/>
      <c r="OEK4929" s="28"/>
      <c r="OEL4929" s="28"/>
      <c r="OEM4929" s="22"/>
      <c r="OEN4929" s="22"/>
      <c r="OEO4929" s="22"/>
      <c r="OEP4929" s="53"/>
      <c r="OEQ4929" s="53"/>
      <c r="OER4929" s="22"/>
      <c r="OES4929" s="23"/>
      <c r="OET4929" s="21"/>
      <c r="OEU4929" s="25"/>
      <c r="OEV4929" s="21"/>
      <c r="OEX4929" s="61"/>
      <c r="OEZ4929" s="25"/>
      <c r="OFA4929" s="25"/>
      <c r="OFB4929" s="25"/>
      <c r="OFC4929" s="59"/>
      <c r="OFD4929" s="60"/>
      <c r="OFE4929" s="26"/>
      <c r="OFF4929" s="26"/>
      <c r="OFG4929" s="26"/>
      <c r="OFH4929" s="21"/>
      <c r="OFI4929" s="27"/>
      <c r="OFJ4929" s="27"/>
      <c r="OFK4929" s="27"/>
      <c r="OFL4929" s="25"/>
      <c r="OFM4929" s="25"/>
      <c r="OFN4929" s="25"/>
      <c r="OFO4929" s="28"/>
      <c r="OFP4929" s="28"/>
      <c r="OFQ4929" s="28"/>
      <c r="OFR4929" s="28"/>
      <c r="OFS4929" s="28"/>
      <c r="OFT4929" s="22"/>
      <c r="OFU4929" s="22"/>
      <c r="OFV4929" s="22"/>
      <c r="OFW4929" s="53"/>
      <c r="OFX4929" s="53"/>
      <c r="OFY4929" s="22"/>
      <c r="OFZ4929" s="23"/>
      <c r="OGA4929" s="21"/>
      <c r="OGB4929" s="25"/>
      <c r="OGC4929" s="21"/>
      <c r="OGE4929" s="61"/>
      <c r="OGG4929" s="25"/>
      <c r="OGH4929" s="25"/>
      <c r="OGI4929" s="25"/>
      <c r="OGJ4929" s="59"/>
      <c r="OGK4929" s="60"/>
      <c r="OGL4929" s="26"/>
      <c r="OGM4929" s="26"/>
      <c r="OGN4929" s="26"/>
      <c r="OGO4929" s="21"/>
      <c r="OGP4929" s="27"/>
      <c r="OGQ4929" s="27"/>
      <c r="OGR4929" s="27"/>
      <c r="OGS4929" s="25"/>
      <c r="OGT4929" s="25"/>
      <c r="OGU4929" s="25"/>
      <c r="OGV4929" s="28"/>
      <c r="OGW4929" s="28"/>
      <c r="OGX4929" s="28"/>
      <c r="OGY4929" s="28"/>
      <c r="OGZ4929" s="28"/>
      <c r="OHA4929" s="22"/>
      <c r="OHB4929" s="22"/>
      <c r="OHC4929" s="22"/>
      <c r="OHD4929" s="53"/>
      <c r="OHE4929" s="53"/>
      <c r="OHF4929" s="22"/>
      <c r="OHG4929" s="23"/>
      <c r="OHH4929" s="21"/>
      <c r="OHI4929" s="25"/>
      <c r="OHJ4929" s="21"/>
      <c r="OHL4929" s="61"/>
      <c r="OHN4929" s="25"/>
      <c r="OHO4929" s="25"/>
      <c r="OHP4929" s="25"/>
      <c r="OHQ4929" s="59"/>
      <c r="OHR4929" s="60"/>
      <c r="OHS4929" s="26"/>
      <c r="OHT4929" s="26"/>
      <c r="OHU4929" s="26"/>
      <c r="OHV4929" s="21"/>
      <c r="OHW4929" s="27"/>
      <c r="OHX4929" s="27"/>
      <c r="OHY4929" s="27"/>
      <c r="OHZ4929" s="25"/>
      <c r="OIA4929" s="25"/>
      <c r="OIB4929" s="25"/>
      <c r="OIC4929" s="28"/>
      <c r="OID4929" s="28"/>
      <c r="OIE4929" s="28"/>
      <c r="OIF4929" s="28"/>
      <c r="OIG4929" s="28"/>
      <c r="OIH4929" s="22"/>
      <c r="OII4929" s="22"/>
      <c r="OIJ4929" s="22"/>
      <c r="OIK4929" s="53"/>
      <c r="OIL4929" s="53"/>
      <c r="OIM4929" s="22"/>
      <c r="OIN4929" s="23"/>
      <c r="OIO4929" s="21"/>
      <c r="OIP4929" s="25"/>
      <c r="OIQ4929" s="21"/>
      <c r="OIS4929" s="61"/>
      <c r="OIU4929" s="25"/>
      <c r="OIV4929" s="25"/>
      <c r="OIW4929" s="25"/>
      <c r="OIX4929" s="59"/>
      <c r="OIY4929" s="60"/>
      <c r="OIZ4929" s="26"/>
      <c r="OJA4929" s="26"/>
      <c r="OJB4929" s="26"/>
      <c r="OJC4929" s="21"/>
      <c r="OJD4929" s="27"/>
      <c r="OJE4929" s="27"/>
      <c r="OJF4929" s="27"/>
      <c r="OJG4929" s="25"/>
      <c r="OJH4929" s="25"/>
      <c r="OJI4929" s="25"/>
      <c r="OJJ4929" s="28"/>
      <c r="OJK4929" s="28"/>
      <c r="OJL4929" s="28"/>
      <c r="OJM4929" s="28"/>
      <c r="OJN4929" s="28"/>
      <c r="OJO4929" s="22"/>
      <c r="OJP4929" s="22"/>
      <c r="OJQ4929" s="22"/>
      <c r="OJR4929" s="53"/>
      <c r="OJS4929" s="53"/>
      <c r="OJT4929" s="22"/>
      <c r="OJU4929" s="23"/>
      <c r="OJV4929" s="21"/>
      <c r="OJW4929" s="25"/>
      <c r="OJX4929" s="21"/>
      <c r="OJZ4929" s="61"/>
      <c r="OKB4929" s="25"/>
      <c r="OKC4929" s="25"/>
      <c r="OKD4929" s="25"/>
      <c r="OKE4929" s="59"/>
      <c r="OKF4929" s="60"/>
      <c r="OKG4929" s="26"/>
      <c r="OKH4929" s="26"/>
      <c r="OKI4929" s="26"/>
      <c r="OKJ4929" s="21"/>
      <c r="OKK4929" s="27"/>
      <c r="OKL4929" s="27"/>
      <c r="OKM4929" s="27"/>
      <c r="OKN4929" s="25"/>
      <c r="OKO4929" s="25"/>
      <c r="OKP4929" s="25"/>
      <c r="OKQ4929" s="28"/>
      <c r="OKR4929" s="28"/>
      <c r="OKS4929" s="28"/>
      <c r="OKT4929" s="28"/>
      <c r="OKU4929" s="28"/>
      <c r="OKV4929" s="22"/>
      <c r="OKW4929" s="22"/>
      <c r="OKX4929" s="22"/>
      <c r="OKY4929" s="53"/>
      <c r="OKZ4929" s="53"/>
      <c r="OLA4929" s="22"/>
      <c r="OLB4929" s="23"/>
      <c r="OLC4929" s="21"/>
      <c r="OLD4929" s="25"/>
      <c r="OLE4929" s="21"/>
      <c r="OLG4929" s="61"/>
      <c r="OLI4929" s="25"/>
      <c r="OLJ4929" s="25"/>
      <c r="OLK4929" s="25"/>
      <c r="OLL4929" s="59"/>
      <c r="OLM4929" s="60"/>
      <c r="OLN4929" s="26"/>
      <c r="OLO4929" s="26"/>
      <c r="OLP4929" s="26"/>
      <c r="OLQ4929" s="21"/>
      <c r="OLR4929" s="27"/>
      <c r="OLS4929" s="27"/>
      <c r="OLT4929" s="27"/>
      <c r="OLU4929" s="25"/>
      <c r="OLV4929" s="25"/>
      <c r="OLW4929" s="25"/>
      <c r="OLX4929" s="28"/>
      <c r="OLY4929" s="28"/>
      <c r="OLZ4929" s="28"/>
      <c r="OMA4929" s="28"/>
      <c r="OMB4929" s="28"/>
      <c r="OMC4929" s="22"/>
      <c r="OMD4929" s="22"/>
      <c r="OME4929" s="22"/>
      <c r="OMF4929" s="53"/>
      <c r="OMG4929" s="53"/>
      <c r="OMH4929" s="22"/>
      <c r="OMI4929" s="23"/>
      <c r="OMJ4929" s="21"/>
      <c r="OMK4929" s="25"/>
      <c r="OML4929" s="21"/>
      <c r="OMN4929" s="61"/>
      <c r="OMP4929" s="25"/>
      <c r="OMQ4929" s="25"/>
      <c r="OMR4929" s="25"/>
      <c r="OMS4929" s="59"/>
      <c r="OMT4929" s="60"/>
      <c r="OMU4929" s="26"/>
      <c r="OMV4929" s="26"/>
      <c r="OMW4929" s="26"/>
      <c r="OMX4929" s="21"/>
      <c r="OMY4929" s="27"/>
      <c r="OMZ4929" s="27"/>
      <c r="ONA4929" s="27"/>
      <c r="ONB4929" s="25"/>
      <c r="ONC4929" s="25"/>
      <c r="OND4929" s="25"/>
      <c r="ONE4929" s="28"/>
      <c r="ONF4929" s="28"/>
      <c r="ONG4929" s="28"/>
      <c r="ONH4929" s="28"/>
      <c r="ONI4929" s="28"/>
      <c r="ONJ4929" s="22"/>
      <c r="ONK4929" s="22"/>
      <c r="ONL4929" s="22"/>
      <c r="ONM4929" s="53"/>
      <c r="ONN4929" s="53"/>
      <c r="ONO4929" s="22"/>
      <c r="ONP4929" s="23"/>
      <c r="ONQ4929" s="21"/>
      <c r="ONR4929" s="25"/>
      <c r="ONS4929" s="21"/>
      <c r="ONU4929" s="61"/>
      <c r="ONW4929" s="25"/>
      <c r="ONX4929" s="25"/>
      <c r="ONY4929" s="25"/>
      <c r="ONZ4929" s="59"/>
      <c r="OOA4929" s="60"/>
      <c r="OOB4929" s="26"/>
      <c r="OOC4929" s="26"/>
      <c r="OOD4929" s="26"/>
      <c r="OOE4929" s="21"/>
      <c r="OOF4929" s="27"/>
      <c r="OOG4929" s="27"/>
      <c r="OOH4929" s="27"/>
      <c r="OOI4929" s="25"/>
      <c r="OOJ4929" s="25"/>
      <c r="OOK4929" s="25"/>
      <c r="OOL4929" s="28"/>
      <c r="OOM4929" s="28"/>
      <c r="OON4929" s="28"/>
      <c r="OOO4929" s="28"/>
      <c r="OOP4929" s="28"/>
      <c r="OOQ4929" s="22"/>
      <c r="OOR4929" s="22"/>
      <c r="OOS4929" s="22"/>
      <c r="OOT4929" s="53"/>
      <c r="OOU4929" s="53"/>
      <c r="OOV4929" s="22"/>
      <c r="OOW4929" s="23"/>
      <c r="OOX4929" s="21"/>
      <c r="OOY4929" s="25"/>
      <c r="OOZ4929" s="21"/>
      <c r="OPB4929" s="61"/>
      <c r="OPD4929" s="25"/>
      <c r="OPE4929" s="25"/>
      <c r="OPF4929" s="25"/>
      <c r="OPG4929" s="59"/>
      <c r="OPH4929" s="60"/>
      <c r="OPI4929" s="26"/>
      <c r="OPJ4929" s="26"/>
      <c r="OPK4929" s="26"/>
      <c r="OPL4929" s="21"/>
      <c r="OPM4929" s="27"/>
      <c r="OPN4929" s="27"/>
      <c r="OPO4929" s="27"/>
      <c r="OPP4929" s="25"/>
      <c r="OPQ4929" s="25"/>
      <c r="OPR4929" s="25"/>
      <c r="OPS4929" s="28"/>
      <c r="OPT4929" s="28"/>
      <c r="OPU4929" s="28"/>
      <c r="OPV4929" s="28"/>
      <c r="OPW4929" s="28"/>
      <c r="OPX4929" s="22"/>
      <c r="OPY4929" s="22"/>
      <c r="OPZ4929" s="22"/>
      <c r="OQA4929" s="53"/>
      <c r="OQB4929" s="53"/>
      <c r="OQC4929" s="22"/>
      <c r="OQD4929" s="23"/>
      <c r="OQE4929" s="21"/>
      <c r="OQF4929" s="25"/>
      <c r="OQG4929" s="21"/>
      <c r="OQI4929" s="61"/>
      <c r="OQK4929" s="25"/>
      <c r="OQL4929" s="25"/>
      <c r="OQM4929" s="25"/>
      <c r="OQN4929" s="59"/>
      <c r="OQO4929" s="60"/>
      <c r="OQP4929" s="26"/>
      <c r="OQQ4929" s="26"/>
      <c r="OQR4929" s="26"/>
      <c r="OQS4929" s="21"/>
      <c r="OQT4929" s="27"/>
      <c r="OQU4929" s="27"/>
      <c r="OQV4929" s="27"/>
      <c r="OQW4929" s="25"/>
      <c r="OQX4929" s="25"/>
      <c r="OQY4929" s="25"/>
      <c r="OQZ4929" s="28"/>
      <c r="ORA4929" s="28"/>
      <c r="ORB4929" s="28"/>
      <c r="ORC4929" s="28"/>
      <c r="ORD4929" s="28"/>
      <c r="ORE4929" s="22"/>
      <c r="ORF4929" s="22"/>
      <c r="ORG4929" s="22"/>
      <c r="ORH4929" s="53"/>
      <c r="ORI4929" s="53"/>
      <c r="ORJ4929" s="22"/>
      <c r="ORK4929" s="23"/>
      <c r="ORL4929" s="21"/>
      <c r="ORM4929" s="25"/>
      <c r="ORN4929" s="21"/>
      <c r="ORP4929" s="61"/>
      <c r="ORR4929" s="25"/>
      <c r="ORS4929" s="25"/>
      <c r="ORT4929" s="25"/>
      <c r="ORU4929" s="59"/>
      <c r="ORV4929" s="60"/>
      <c r="ORW4929" s="26"/>
      <c r="ORX4929" s="26"/>
      <c r="ORY4929" s="26"/>
      <c r="ORZ4929" s="21"/>
      <c r="OSA4929" s="27"/>
      <c r="OSB4929" s="27"/>
      <c r="OSC4929" s="27"/>
      <c r="OSD4929" s="25"/>
      <c r="OSE4929" s="25"/>
      <c r="OSF4929" s="25"/>
      <c r="OSG4929" s="28"/>
      <c r="OSH4929" s="28"/>
      <c r="OSI4929" s="28"/>
      <c r="OSJ4929" s="28"/>
      <c r="OSK4929" s="28"/>
      <c r="OSL4929" s="22"/>
      <c r="OSM4929" s="22"/>
      <c r="OSN4929" s="22"/>
      <c r="OSO4929" s="53"/>
      <c r="OSP4929" s="53"/>
      <c r="OSQ4929" s="22"/>
      <c r="OSR4929" s="23"/>
      <c r="OSS4929" s="21"/>
      <c r="OST4929" s="25"/>
      <c r="OSU4929" s="21"/>
      <c r="OSW4929" s="61"/>
      <c r="OSY4929" s="25"/>
      <c r="OSZ4929" s="25"/>
      <c r="OTA4929" s="25"/>
      <c r="OTB4929" s="59"/>
      <c r="OTC4929" s="60"/>
      <c r="OTD4929" s="26"/>
      <c r="OTE4929" s="26"/>
      <c r="OTF4929" s="26"/>
      <c r="OTG4929" s="21"/>
      <c r="OTH4929" s="27"/>
      <c r="OTI4929" s="27"/>
      <c r="OTJ4929" s="27"/>
      <c r="OTK4929" s="25"/>
      <c r="OTL4929" s="25"/>
      <c r="OTM4929" s="25"/>
      <c r="OTN4929" s="28"/>
      <c r="OTO4929" s="28"/>
      <c r="OTP4929" s="28"/>
      <c r="OTQ4929" s="28"/>
      <c r="OTR4929" s="28"/>
      <c r="OTS4929" s="22"/>
      <c r="OTT4929" s="22"/>
      <c r="OTU4929" s="22"/>
      <c r="OTV4929" s="53"/>
      <c r="OTW4929" s="53"/>
      <c r="OTX4929" s="22"/>
      <c r="OTY4929" s="23"/>
      <c r="OTZ4929" s="21"/>
      <c r="OUA4929" s="25"/>
      <c r="OUB4929" s="21"/>
      <c r="OUD4929" s="61"/>
      <c r="OUF4929" s="25"/>
      <c r="OUG4929" s="25"/>
      <c r="OUH4929" s="25"/>
      <c r="OUI4929" s="59"/>
      <c r="OUJ4929" s="60"/>
      <c r="OUK4929" s="26"/>
      <c r="OUL4929" s="26"/>
      <c r="OUM4929" s="26"/>
      <c r="OUN4929" s="21"/>
      <c r="OUO4929" s="27"/>
      <c r="OUP4929" s="27"/>
      <c r="OUQ4929" s="27"/>
      <c r="OUR4929" s="25"/>
      <c r="OUS4929" s="25"/>
      <c r="OUT4929" s="25"/>
      <c r="OUU4929" s="28"/>
      <c r="OUV4929" s="28"/>
      <c r="OUW4929" s="28"/>
      <c r="OUX4929" s="28"/>
      <c r="OUY4929" s="28"/>
      <c r="OUZ4929" s="22"/>
      <c r="OVA4929" s="22"/>
      <c r="OVB4929" s="22"/>
      <c r="OVC4929" s="53"/>
      <c r="OVD4929" s="53"/>
      <c r="OVE4929" s="22"/>
      <c r="OVF4929" s="23"/>
      <c r="OVG4929" s="21"/>
      <c r="OVH4929" s="25"/>
      <c r="OVI4929" s="21"/>
      <c r="OVK4929" s="61"/>
      <c r="OVM4929" s="25"/>
      <c r="OVN4929" s="25"/>
      <c r="OVO4929" s="25"/>
      <c r="OVP4929" s="59"/>
      <c r="OVQ4929" s="60"/>
      <c r="OVR4929" s="26"/>
      <c r="OVS4929" s="26"/>
      <c r="OVT4929" s="26"/>
      <c r="OVU4929" s="21"/>
      <c r="OVV4929" s="27"/>
      <c r="OVW4929" s="27"/>
      <c r="OVX4929" s="27"/>
      <c r="OVY4929" s="25"/>
      <c r="OVZ4929" s="25"/>
      <c r="OWA4929" s="25"/>
      <c r="OWB4929" s="28"/>
      <c r="OWC4929" s="28"/>
      <c r="OWD4929" s="28"/>
      <c r="OWE4929" s="28"/>
      <c r="OWF4929" s="28"/>
      <c r="OWG4929" s="22"/>
      <c r="OWH4929" s="22"/>
      <c r="OWI4929" s="22"/>
      <c r="OWJ4929" s="53"/>
      <c r="OWK4929" s="53"/>
      <c r="OWL4929" s="22"/>
      <c r="OWM4929" s="23"/>
      <c r="OWN4929" s="21"/>
      <c r="OWO4929" s="25"/>
      <c r="OWP4929" s="21"/>
      <c r="OWR4929" s="61"/>
      <c r="OWT4929" s="25"/>
      <c r="OWU4929" s="25"/>
      <c r="OWV4929" s="25"/>
      <c r="OWW4929" s="59"/>
      <c r="OWX4929" s="60"/>
      <c r="OWY4929" s="26"/>
      <c r="OWZ4929" s="26"/>
      <c r="OXA4929" s="26"/>
      <c r="OXB4929" s="21"/>
      <c r="OXC4929" s="27"/>
      <c r="OXD4929" s="27"/>
      <c r="OXE4929" s="27"/>
      <c r="OXF4929" s="25"/>
      <c r="OXG4929" s="25"/>
      <c r="OXH4929" s="25"/>
      <c r="OXI4929" s="28"/>
      <c r="OXJ4929" s="28"/>
      <c r="OXK4929" s="28"/>
      <c r="OXL4929" s="28"/>
      <c r="OXM4929" s="28"/>
      <c r="OXN4929" s="22"/>
      <c r="OXO4929" s="22"/>
      <c r="OXP4929" s="22"/>
      <c r="OXQ4929" s="53"/>
      <c r="OXR4929" s="53"/>
      <c r="OXS4929" s="22"/>
      <c r="OXT4929" s="23"/>
      <c r="OXU4929" s="21"/>
      <c r="OXV4929" s="25"/>
      <c r="OXW4929" s="21"/>
      <c r="OXY4929" s="61"/>
      <c r="OYA4929" s="25"/>
      <c r="OYB4929" s="25"/>
      <c r="OYC4929" s="25"/>
      <c r="OYD4929" s="59"/>
      <c r="OYE4929" s="60"/>
      <c r="OYF4929" s="26"/>
      <c r="OYG4929" s="26"/>
      <c r="OYH4929" s="26"/>
      <c r="OYI4929" s="21"/>
      <c r="OYJ4929" s="27"/>
      <c r="OYK4929" s="27"/>
      <c r="OYL4929" s="27"/>
      <c r="OYM4929" s="25"/>
      <c r="OYN4929" s="25"/>
      <c r="OYO4929" s="25"/>
      <c r="OYP4929" s="28"/>
      <c r="OYQ4929" s="28"/>
      <c r="OYR4929" s="28"/>
      <c r="OYS4929" s="28"/>
      <c r="OYT4929" s="28"/>
      <c r="OYU4929" s="22"/>
      <c r="OYV4929" s="22"/>
      <c r="OYW4929" s="22"/>
      <c r="OYX4929" s="53"/>
      <c r="OYY4929" s="53"/>
      <c r="OYZ4929" s="22"/>
      <c r="OZA4929" s="23"/>
      <c r="OZB4929" s="21"/>
      <c r="OZC4929" s="25"/>
      <c r="OZD4929" s="21"/>
      <c r="OZF4929" s="61"/>
      <c r="OZH4929" s="25"/>
      <c r="OZI4929" s="25"/>
      <c r="OZJ4929" s="25"/>
      <c r="OZK4929" s="59"/>
      <c r="OZL4929" s="60"/>
      <c r="OZM4929" s="26"/>
      <c r="OZN4929" s="26"/>
      <c r="OZO4929" s="26"/>
      <c r="OZP4929" s="21"/>
      <c r="OZQ4929" s="27"/>
      <c r="OZR4929" s="27"/>
      <c r="OZS4929" s="27"/>
      <c r="OZT4929" s="25"/>
      <c r="OZU4929" s="25"/>
      <c r="OZV4929" s="25"/>
      <c r="OZW4929" s="28"/>
      <c r="OZX4929" s="28"/>
      <c r="OZY4929" s="28"/>
      <c r="OZZ4929" s="28"/>
      <c r="PAA4929" s="28"/>
      <c r="PAB4929" s="22"/>
      <c r="PAC4929" s="22"/>
      <c r="PAD4929" s="22"/>
      <c r="PAE4929" s="53"/>
      <c r="PAF4929" s="53"/>
      <c r="PAG4929" s="22"/>
      <c r="PAH4929" s="23"/>
      <c r="PAI4929" s="21"/>
      <c r="PAJ4929" s="25"/>
      <c r="PAK4929" s="21"/>
      <c r="PAM4929" s="61"/>
      <c r="PAO4929" s="25"/>
      <c r="PAP4929" s="25"/>
      <c r="PAQ4929" s="25"/>
      <c r="PAR4929" s="59"/>
      <c r="PAS4929" s="60"/>
      <c r="PAT4929" s="26"/>
      <c r="PAU4929" s="26"/>
      <c r="PAV4929" s="26"/>
      <c r="PAW4929" s="21"/>
      <c r="PAX4929" s="27"/>
      <c r="PAY4929" s="27"/>
      <c r="PAZ4929" s="27"/>
      <c r="PBA4929" s="25"/>
      <c r="PBB4929" s="25"/>
      <c r="PBC4929" s="25"/>
      <c r="PBD4929" s="28"/>
      <c r="PBE4929" s="28"/>
      <c r="PBF4929" s="28"/>
      <c r="PBG4929" s="28"/>
      <c r="PBH4929" s="28"/>
      <c r="PBI4929" s="22"/>
      <c r="PBJ4929" s="22"/>
      <c r="PBK4929" s="22"/>
      <c r="PBL4929" s="53"/>
      <c r="PBM4929" s="53"/>
      <c r="PBN4929" s="22"/>
      <c r="PBO4929" s="23"/>
      <c r="PBP4929" s="21"/>
      <c r="PBQ4929" s="25"/>
      <c r="PBR4929" s="21"/>
      <c r="PBT4929" s="61"/>
      <c r="PBV4929" s="25"/>
      <c r="PBW4929" s="25"/>
      <c r="PBX4929" s="25"/>
      <c r="PBY4929" s="59"/>
      <c r="PBZ4929" s="60"/>
      <c r="PCA4929" s="26"/>
      <c r="PCB4929" s="26"/>
      <c r="PCC4929" s="26"/>
      <c r="PCD4929" s="21"/>
      <c r="PCE4929" s="27"/>
      <c r="PCF4929" s="27"/>
      <c r="PCG4929" s="27"/>
      <c r="PCH4929" s="25"/>
      <c r="PCI4929" s="25"/>
      <c r="PCJ4929" s="25"/>
      <c r="PCK4929" s="28"/>
      <c r="PCL4929" s="28"/>
      <c r="PCM4929" s="28"/>
      <c r="PCN4929" s="28"/>
      <c r="PCO4929" s="28"/>
      <c r="PCP4929" s="22"/>
      <c r="PCQ4929" s="22"/>
      <c r="PCR4929" s="22"/>
      <c r="PCS4929" s="53"/>
      <c r="PCT4929" s="53"/>
      <c r="PCU4929" s="22"/>
      <c r="PCV4929" s="23"/>
      <c r="PCW4929" s="21"/>
      <c r="PCX4929" s="25"/>
      <c r="PCY4929" s="21"/>
      <c r="PDA4929" s="61"/>
      <c r="PDC4929" s="25"/>
      <c r="PDD4929" s="25"/>
      <c r="PDE4929" s="25"/>
      <c r="PDF4929" s="59"/>
      <c r="PDG4929" s="60"/>
      <c r="PDH4929" s="26"/>
      <c r="PDI4929" s="26"/>
      <c r="PDJ4929" s="26"/>
      <c r="PDK4929" s="21"/>
      <c r="PDL4929" s="27"/>
      <c r="PDM4929" s="27"/>
      <c r="PDN4929" s="27"/>
      <c r="PDO4929" s="25"/>
      <c r="PDP4929" s="25"/>
      <c r="PDQ4929" s="25"/>
      <c r="PDR4929" s="28"/>
      <c r="PDS4929" s="28"/>
      <c r="PDT4929" s="28"/>
      <c r="PDU4929" s="28"/>
      <c r="PDV4929" s="28"/>
      <c r="PDW4929" s="22"/>
      <c r="PDX4929" s="22"/>
      <c r="PDY4929" s="22"/>
      <c r="PDZ4929" s="53"/>
      <c r="PEA4929" s="53"/>
      <c r="PEB4929" s="22"/>
      <c r="PEC4929" s="23"/>
      <c r="PED4929" s="21"/>
      <c r="PEE4929" s="25"/>
      <c r="PEF4929" s="21"/>
      <c r="PEH4929" s="61"/>
      <c r="PEJ4929" s="25"/>
      <c r="PEK4929" s="25"/>
      <c r="PEL4929" s="25"/>
      <c r="PEM4929" s="59"/>
      <c r="PEN4929" s="60"/>
      <c r="PEO4929" s="26"/>
      <c r="PEP4929" s="26"/>
      <c r="PEQ4929" s="26"/>
      <c r="PER4929" s="21"/>
      <c r="PES4929" s="27"/>
      <c r="PET4929" s="27"/>
      <c r="PEU4929" s="27"/>
      <c r="PEV4929" s="25"/>
      <c r="PEW4929" s="25"/>
      <c r="PEX4929" s="25"/>
      <c r="PEY4929" s="28"/>
      <c r="PEZ4929" s="28"/>
      <c r="PFA4929" s="28"/>
      <c r="PFB4929" s="28"/>
      <c r="PFC4929" s="28"/>
      <c r="PFD4929" s="22"/>
      <c r="PFE4929" s="22"/>
      <c r="PFF4929" s="22"/>
      <c r="PFG4929" s="53"/>
      <c r="PFH4929" s="53"/>
      <c r="PFI4929" s="22"/>
      <c r="PFJ4929" s="23"/>
      <c r="PFK4929" s="21"/>
      <c r="PFL4929" s="25"/>
      <c r="PFM4929" s="21"/>
      <c r="PFO4929" s="61"/>
      <c r="PFQ4929" s="25"/>
      <c r="PFR4929" s="25"/>
      <c r="PFS4929" s="25"/>
      <c r="PFT4929" s="59"/>
      <c r="PFU4929" s="60"/>
      <c r="PFV4929" s="26"/>
      <c r="PFW4929" s="26"/>
      <c r="PFX4929" s="26"/>
      <c r="PFY4929" s="21"/>
      <c r="PFZ4929" s="27"/>
      <c r="PGA4929" s="27"/>
      <c r="PGB4929" s="27"/>
      <c r="PGC4929" s="25"/>
      <c r="PGD4929" s="25"/>
      <c r="PGE4929" s="25"/>
      <c r="PGF4929" s="28"/>
      <c r="PGG4929" s="28"/>
      <c r="PGH4929" s="28"/>
      <c r="PGI4929" s="28"/>
      <c r="PGJ4929" s="28"/>
      <c r="PGK4929" s="22"/>
      <c r="PGL4929" s="22"/>
      <c r="PGM4929" s="22"/>
      <c r="PGN4929" s="53"/>
      <c r="PGO4929" s="53"/>
      <c r="PGP4929" s="22"/>
      <c r="PGQ4929" s="23"/>
      <c r="PGR4929" s="21"/>
      <c r="PGS4929" s="25"/>
      <c r="PGT4929" s="21"/>
      <c r="PGV4929" s="61"/>
      <c r="PGX4929" s="25"/>
      <c r="PGY4929" s="25"/>
      <c r="PGZ4929" s="25"/>
      <c r="PHA4929" s="59"/>
      <c r="PHB4929" s="60"/>
      <c r="PHC4929" s="26"/>
      <c r="PHD4929" s="26"/>
      <c r="PHE4929" s="26"/>
      <c r="PHF4929" s="21"/>
      <c r="PHG4929" s="27"/>
      <c r="PHH4929" s="27"/>
      <c r="PHI4929" s="27"/>
      <c r="PHJ4929" s="25"/>
      <c r="PHK4929" s="25"/>
      <c r="PHL4929" s="25"/>
      <c r="PHM4929" s="28"/>
      <c r="PHN4929" s="28"/>
      <c r="PHO4929" s="28"/>
      <c r="PHP4929" s="28"/>
      <c r="PHQ4929" s="28"/>
      <c r="PHR4929" s="22"/>
      <c r="PHS4929" s="22"/>
      <c r="PHT4929" s="22"/>
      <c r="PHU4929" s="53"/>
      <c r="PHV4929" s="53"/>
      <c r="PHW4929" s="22"/>
      <c r="PHX4929" s="23"/>
      <c r="PHY4929" s="21"/>
      <c r="PHZ4929" s="25"/>
      <c r="PIA4929" s="21"/>
      <c r="PIC4929" s="61"/>
      <c r="PIE4929" s="25"/>
      <c r="PIF4929" s="25"/>
      <c r="PIG4929" s="25"/>
      <c r="PIH4929" s="59"/>
      <c r="PII4929" s="60"/>
      <c r="PIJ4929" s="26"/>
      <c r="PIK4929" s="26"/>
      <c r="PIL4929" s="26"/>
      <c r="PIM4929" s="21"/>
      <c r="PIN4929" s="27"/>
      <c r="PIO4929" s="27"/>
      <c r="PIP4929" s="27"/>
      <c r="PIQ4929" s="25"/>
      <c r="PIR4929" s="25"/>
      <c r="PIS4929" s="25"/>
      <c r="PIT4929" s="28"/>
      <c r="PIU4929" s="28"/>
      <c r="PIV4929" s="28"/>
      <c r="PIW4929" s="28"/>
      <c r="PIX4929" s="28"/>
      <c r="PIY4929" s="22"/>
      <c r="PIZ4929" s="22"/>
      <c r="PJA4929" s="22"/>
      <c r="PJB4929" s="53"/>
      <c r="PJC4929" s="53"/>
      <c r="PJD4929" s="22"/>
      <c r="PJE4929" s="23"/>
      <c r="PJF4929" s="21"/>
      <c r="PJG4929" s="25"/>
      <c r="PJH4929" s="21"/>
      <c r="PJJ4929" s="61"/>
      <c r="PJL4929" s="25"/>
      <c r="PJM4929" s="25"/>
      <c r="PJN4929" s="25"/>
      <c r="PJO4929" s="59"/>
      <c r="PJP4929" s="60"/>
      <c r="PJQ4929" s="26"/>
      <c r="PJR4929" s="26"/>
      <c r="PJS4929" s="26"/>
      <c r="PJT4929" s="21"/>
      <c r="PJU4929" s="27"/>
      <c r="PJV4929" s="27"/>
      <c r="PJW4929" s="27"/>
      <c r="PJX4929" s="25"/>
      <c r="PJY4929" s="25"/>
      <c r="PJZ4929" s="25"/>
      <c r="PKA4929" s="28"/>
      <c r="PKB4929" s="28"/>
      <c r="PKC4929" s="28"/>
      <c r="PKD4929" s="28"/>
      <c r="PKE4929" s="28"/>
      <c r="PKF4929" s="22"/>
      <c r="PKG4929" s="22"/>
      <c r="PKH4929" s="22"/>
      <c r="PKI4929" s="53"/>
      <c r="PKJ4929" s="53"/>
      <c r="PKK4929" s="22"/>
      <c r="PKL4929" s="23"/>
      <c r="PKM4929" s="21"/>
      <c r="PKN4929" s="25"/>
      <c r="PKO4929" s="21"/>
      <c r="PKQ4929" s="61"/>
      <c r="PKS4929" s="25"/>
      <c r="PKT4929" s="25"/>
      <c r="PKU4929" s="25"/>
      <c r="PKV4929" s="59"/>
      <c r="PKW4929" s="60"/>
      <c r="PKX4929" s="26"/>
      <c r="PKY4929" s="26"/>
      <c r="PKZ4929" s="26"/>
      <c r="PLA4929" s="21"/>
      <c r="PLB4929" s="27"/>
      <c r="PLC4929" s="27"/>
      <c r="PLD4929" s="27"/>
      <c r="PLE4929" s="25"/>
      <c r="PLF4929" s="25"/>
      <c r="PLG4929" s="25"/>
      <c r="PLH4929" s="28"/>
      <c r="PLI4929" s="28"/>
      <c r="PLJ4929" s="28"/>
      <c r="PLK4929" s="28"/>
      <c r="PLL4929" s="28"/>
      <c r="PLM4929" s="22"/>
      <c r="PLN4929" s="22"/>
      <c r="PLO4929" s="22"/>
      <c r="PLP4929" s="53"/>
      <c r="PLQ4929" s="53"/>
      <c r="PLR4929" s="22"/>
      <c r="PLS4929" s="23"/>
      <c r="PLT4929" s="21"/>
      <c r="PLU4929" s="25"/>
      <c r="PLV4929" s="21"/>
      <c r="PLX4929" s="61"/>
      <c r="PLZ4929" s="25"/>
      <c r="PMA4929" s="25"/>
      <c r="PMB4929" s="25"/>
      <c r="PMC4929" s="59"/>
      <c r="PMD4929" s="60"/>
      <c r="PME4929" s="26"/>
      <c r="PMF4929" s="26"/>
      <c r="PMG4929" s="26"/>
      <c r="PMH4929" s="21"/>
      <c r="PMI4929" s="27"/>
      <c r="PMJ4929" s="27"/>
      <c r="PMK4929" s="27"/>
      <c r="PML4929" s="25"/>
      <c r="PMM4929" s="25"/>
      <c r="PMN4929" s="25"/>
      <c r="PMO4929" s="28"/>
      <c r="PMP4929" s="28"/>
      <c r="PMQ4929" s="28"/>
      <c r="PMR4929" s="28"/>
      <c r="PMS4929" s="28"/>
      <c r="PMT4929" s="22"/>
      <c r="PMU4929" s="22"/>
      <c r="PMV4929" s="22"/>
      <c r="PMW4929" s="53"/>
      <c r="PMX4929" s="53"/>
      <c r="PMY4929" s="22"/>
      <c r="PMZ4929" s="23"/>
      <c r="PNA4929" s="21"/>
      <c r="PNB4929" s="25"/>
      <c r="PNC4929" s="21"/>
      <c r="PNE4929" s="61"/>
      <c r="PNG4929" s="25"/>
      <c r="PNH4929" s="25"/>
      <c r="PNI4929" s="25"/>
      <c r="PNJ4929" s="59"/>
      <c r="PNK4929" s="60"/>
      <c r="PNL4929" s="26"/>
      <c r="PNM4929" s="26"/>
      <c r="PNN4929" s="26"/>
      <c r="PNO4929" s="21"/>
      <c r="PNP4929" s="27"/>
      <c r="PNQ4929" s="27"/>
      <c r="PNR4929" s="27"/>
      <c r="PNS4929" s="25"/>
      <c r="PNT4929" s="25"/>
      <c r="PNU4929" s="25"/>
      <c r="PNV4929" s="28"/>
      <c r="PNW4929" s="28"/>
      <c r="PNX4929" s="28"/>
      <c r="PNY4929" s="28"/>
      <c r="PNZ4929" s="28"/>
      <c r="POA4929" s="22"/>
      <c r="POB4929" s="22"/>
      <c r="POC4929" s="22"/>
      <c r="POD4929" s="53"/>
      <c r="POE4929" s="53"/>
      <c r="POF4929" s="22"/>
      <c r="POG4929" s="23"/>
      <c r="POH4929" s="21"/>
      <c r="POI4929" s="25"/>
      <c r="POJ4929" s="21"/>
      <c r="POL4929" s="61"/>
      <c r="PON4929" s="25"/>
      <c r="POO4929" s="25"/>
      <c r="POP4929" s="25"/>
      <c r="POQ4929" s="59"/>
      <c r="POR4929" s="60"/>
      <c r="POS4929" s="26"/>
      <c r="POT4929" s="26"/>
      <c r="POU4929" s="26"/>
      <c r="POV4929" s="21"/>
      <c r="POW4929" s="27"/>
      <c r="POX4929" s="27"/>
      <c r="POY4929" s="27"/>
      <c r="POZ4929" s="25"/>
      <c r="PPA4929" s="25"/>
      <c r="PPB4929" s="25"/>
      <c r="PPC4929" s="28"/>
      <c r="PPD4929" s="28"/>
      <c r="PPE4929" s="28"/>
      <c r="PPF4929" s="28"/>
      <c r="PPG4929" s="28"/>
      <c r="PPH4929" s="22"/>
      <c r="PPI4929" s="22"/>
      <c r="PPJ4929" s="22"/>
      <c r="PPK4929" s="53"/>
      <c r="PPL4929" s="53"/>
      <c r="PPM4929" s="22"/>
      <c r="PPN4929" s="23"/>
      <c r="PPO4929" s="21"/>
      <c r="PPP4929" s="25"/>
      <c r="PPQ4929" s="21"/>
      <c r="PPS4929" s="61"/>
      <c r="PPU4929" s="25"/>
      <c r="PPV4929" s="25"/>
      <c r="PPW4929" s="25"/>
      <c r="PPX4929" s="59"/>
      <c r="PPY4929" s="60"/>
      <c r="PPZ4929" s="26"/>
      <c r="PQA4929" s="26"/>
      <c r="PQB4929" s="26"/>
      <c r="PQC4929" s="21"/>
      <c r="PQD4929" s="27"/>
      <c r="PQE4929" s="27"/>
      <c r="PQF4929" s="27"/>
      <c r="PQG4929" s="25"/>
      <c r="PQH4929" s="25"/>
      <c r="PQI4929" s="25"/>
      <c r="PQJ4929" s="28"/>
      <c r="PQK4929" s="28"/>
      <c r="PQL4929" s="28"/>
      <c r="PQM4929" s="28"/>
      <c r="PQN4929" s="28"/>
      <c r="PQO4929" s="22"/>
      <c r="PQP4929" s="22"/>
      <c r="PQQ4929" s="22"/>
      <c r="PQR4929" s="53"/>
      <c r="PQS4929" s="53"/>
      <c r="PQT4929" s="22"/>
      <c r="PQU4929" s="23"/>
      <c r="PQV4929" s="21"/>
      <c r="PQW4929" s="25"/>
      <c r="PQX4929" s="21"/>
      <c r="PQZ4929" s="61"/>
      <c r="PRB4929" s="25"/>
      <c r="PRC4929" s="25"/>
      <c r="PRD4929" s="25"/>
      <c r="PRE4929" s="59"/>
      <c r="PRF4929" s="60"/>
      <c r="PRG4929" s="26"/>
      <c r="PRH4929" s="26"/>
      <c r="PRI4929" s="26"/>
      <c r="PRJ4929" s="21"/>
      <c r="PRK4929" s="27"/>
      <c r="PRL4929" s="27"/>
      <c r="PRM4929" s="27"/>
      <c r="PRN4929" s="25"/>
      <c r="PRO4929" s="25"/>
      <c r="PRP4929" s="25"/>
      <c r="PRQ4929" s="28"/>
      <c r="PRR4929" s="28"/>
      <c r="PRS4929" s="28"/>
      <c r="PRT4929" s="28"/>
      <c r="PRU4929" s="28"/>
      <c r="PRV4929" s="22"/>
      <c r="PRW4929" s="22"/>
      <c r="PRX4929" s="22"/>
      <c r="PRY4929" s="53"/>
      <c r="PRZ4929" s="53"/>
      <c r="PSA4929" s="22"/>
      <c r="PSB4929" s="23"/>
      <c r="PSC4929" s="21"/>
      <c r="PSD4929" s="25"/>
      <c r="PSE4929" s="21"/>
      <c r="PSG4929" s="61"/>
      <c r="PSI4929" s="25"/>
      <c r="PSJ4929" s="25"/>
      <c r="PSK4929" s="25"/>
      <c r="PSL4929" s="59"/>
      <c r="PSM4929" s="60"/>
      <c r="PSN4929" s="26"/>
      <c r="PSO4929" s="26"/>
      <c r="PSP4929" s="26"/>
      <c r="PSQ4929" s="21"/>
      <c r="PSR4929" s="27"/>
      <c r="PSS4929" s="27"/>
      <c r="PST4929" s="27"/>
      <c r="PSU4929" s="25"/>
      <c r="PSV4929" s="25"/>
      <c r="PSW4929" s="25"/>
      <c r="PSX4929" s="28"/>
      <c r="PSY4929" s="28"/>
      <c r="PSZ4929" s="28"/>
      <c r="PTA4929" s="28"/>
      <c r="PTB4929" s="28"/>
      <c r="PTC4929" s="22"/>
      <c r="PTD4929" s="22"/>
      <c r="PTE4929" s="22"/>
      <c r="PTF4929" s="53"/>
      <c r="PTG4929" s="53"/>
      <c r="PTH4929" s="22"/>
      <c r="PTI4929" s="23"/>
      <c r="PTJ4929" s="21"/>
      <c r="PTK4929" s="25"/>
      <c r="PTL4929" s="21"/>
      <c r="PTN4929" s="61"/>
      <c r="PTP4929" s="25"/>
      <c r="PTQ4929" s="25"/>
      <c r="PTR4929" s="25"/>
      <c r="PTS4929" s="59"/>
      <c r="PTT4929" s="60"/>
      <c r="PTU4929" s="26"/>
      <c r="PTV4929" s="26"/>
      <c r="PTW4929" s="26"/>
      <c r="PTX4929" s="21"/>
      <c r="PTY4929" s="27"/>
      <c r="PTZ4929" s="27"/>
      <c r="PUA4929" s="27"/>
      <c r="PUB4929" s="25"/>
      <c r="PUC4929" s="25"/>
      <c r="PUD4929" s="25"/>
      <c r="PUE4929" s="28"/>
      <c r="PUF4929" s="28"/>
      <c r="PUG4929" s="28"/>
      <c r="PUH4929" s="28"/>
      <c r="PUI4929" s="28"/>
      <c r="PUJ4929" s="22"/>
      <c r="PUK4929" s="22"/>
      <c r="PUL4929" s="22"/>
      <c r="PUM4929" s="53"/>
      <c r="PUN4929" s="53"/>
      <c r="PUO4929" s="22"/>
      <c r="PUP4929" s="23"/>
      <c r="PUQ4929" s="21"/>
      <c r="PUR4929" s="25"/>
      <c r="PUS4929" s="21"/>
      <c r="PUU4929" s="61"/>
      <c r="PUW4929" s="25"/>
      <c r="PUX4929" s="25"/>
      <c r="PUY4929" s="25"/>
      <c r="PUZ4929" s="59"/>
      <c r="PVA4929" s="60"/>
      <c r="PVB4929" s="26"/>
      <c r="PVC4929" s="26"/>
      <c r="PVD4929" s="26"/>
      <c r="PVE4929" s="21"/>
      <c r="PVF4929" s="27"/>
      <c r="PVG4929" s="27"/>
      <c r="PVH4929" s="27"/>
      <c r="PVI4929" s="25"/>
      <c r="PVJ4929" s="25"/>
      <c r="PVK4929" s="25"/>
      <c r="PVL4929" s="28"/>
      <c r="PVM4929" s="28"/>
      <c r="PVN4929" s="28"/>
      <c r="PVO4929" s="28"/>
      <c r="PVP4929" s="28"/>
      <c r="PVQ4929" s="22"/>
      <c r="PVR4929" s="22"/>
      <c r="PVS4929" s="22"/>
      <c r="PVT4929" s="53"/>
      <c r="PVU4929" s="53"/>
      <c r="PVV4929" s="22"/>
      <c r="PVW4929" s="23"/>
      <c r="PVX4929" s="21"/>
      <c r="PVY4929" s="25"/>
      <c r="PVZ4929" s="21"/>
      <c r="PWB4929" s="61"/>
      <c r="PWD4929" s="25"/>
      <c r="PWE4929" s="25"/>
      <c r="PWF4929" s="25"/>
      <c r="PWG4929" s="59"/>
      <c r="PWH4929" s="60"/>
      <c r="PWI4929" s="26"/>
      <c r="PWJ4929" s="26"/>
      <c r="PWK4929" s="26"/>
      <c r="PWL4929" s="21"/>
      <c r="PWM4929" s="27"/>
      <c r="PWN4929" s="27"/>
      <c r="PWO4929" s="27"/>
      <c r="PWP4929" s="25"/>
      <c r="PWQ4929" s="25"/>
      <c r="PWR4929" s="25"/>
      <c r="PWS4929" s="28"/>
      <c r="PWT4929" s="28"/>
      <c r="PWU4929" s="28"/>
      <c r="PWV4929" s="28"/>
      <c r="PWW4929" s="28"/>
      <c r="PWX4929" s="22"/>
      <c r="PWY4929" s="22"/>
      <c r="PWZ4929" s="22"/>
      <c r="PXA4929" s="53"/>
      <c r="PXB4929" s="53"/>
      <c r="PXC4929" s="22"/>
      <c r="PXD4929" s="23"/>
      <c r="PXE4929" s="21"/>
      <c r="PXF4929" s="25"/>
      <c r="PXG4929" s="21"/>
      <c r="PXI4929" s="61"/>
      <c r="PXK4929" s="25"/>
      <c r="PXL4929" s="25"/>
      <c r="PXM4929" s="25"/>
      <c r="PXN4929" s="59"/>
      <c r="PXO4929" s="60"/>
      <c r="PXP4929" s="26"/>
      <c r="PXQ4929" s="26"/>
      <c r="PXR4929" s="26"/>
      <c r="PXS4929" s="21"/>
      <c r="PXT4929" s="27"/>
      <c r="PXU4929" s="27"/>
      <c r="PXV4929" s="27"/>
      <c r="PXW4929" s="25"/>
      <c r="PXX4929" s="25"/>
      <c r="PXY4929" s="25"/>
      <c r="PXZ4929" s="28"/>
      <c r="PYA4929" s="28"/>
      <c r="PYB4929" s="28"/>
      <c r="PYC4929" s="28"/>
      <c r="PYD4929" s="28"/>
      <c r="PYE4929" s="22"/>
      <c r="PYF4929" s="22"/>
      <c r="PYG4929" s="22"/>
      <c r="PYH4929" s="53"/>
      <c r="PYI4929" s="53"/>
      <c r="PYJ4929" s="22"/>
      <c r="PYK4929" s="23"/>
      <c r="PYL4929" s="21"/>
      <c r="PYM4929" s="25"/>
      <c r="PYN4929" s="21"/>
      <c r="PYP4929" s="61"/>
      <c r="PYR4929" s="25"/>
      <c r="PYS4929" s="25"/>
      <c r="PYT4929" s="25"/>
      <c r="PYU4929" s="59"/>
      <c r="PYV4929" s="60"/>
      <c r="PYW4929" s="26"/>
      <c r="PYX4929" s="26"/>
      <c r="PYY4929" s="26"/>
      <c r="PYZ4929" s="21"/>
      <c r="PZA4929" s="27"/>
      <c r="PZB4929" s="27"/>
      <c r="PZC4929" s="27"/>
      <c r="PZD4929" s="25"/>
      <c r="PZE4929" s="25"/>
      <c r="PZF4929" s="25"/>
      <c r="PZG4929" s="28"/>
      <c r="PZH4929" s="28"/>
      <c r="PZI4929" s="28"/>
      <c r="PZJ4929" s="28"/>
      <c r="PZK4929" s="28"/>
      <c r="PZL4929" s="22"/>
      <c r="PZM4929" s="22"/>
      <c r="PZN4929" s="22"/>
      <c r="PZO4929" s="53"/>
      <c r="PZP4929" s="53"/>
      <c r="PZQ4929" s="22"/>
      <c r="PZR4929" s="23"/>
      <c r="PZS4929" s="21"/>
      <c r="PZT4929" s="25"/>
      <c r="PZU4929" s="21"/>
      <c r="PZW4929" s="61"/>
      <c r="PZY4929" s="25"/>
      <c r="PZZ4929" s="25"/>
      <c r="QAA4929" s="25"/>
      <c r="QAB4929" s="59"/>
      <c r="QAC4929" s="60"/>
      <c r="QAD4929" s="26"/>
      <c r="QAE4929" s="26"/>
      <c r="QAF4929" s="26"/>
      <c r="QAG4929" s="21"/>
      <c r="QAH4929" s="27"/>
      <c r="QAI4929" s="27"/>
      <c r="QAJ4929" s="27"/>
      <c r="QAK4929" s="25"/>
      <c r="QAL4929" s="25"/>
      <c r="QAM4929" s="25"/>
      <c r="QAN4929" s="28"/>
      <c r="QAO4929" s="28"/>
      <c r="QAP4929" s="28"/>
      <c r="QAQ4929" s="28"/>
      <c r="QAR4929" s="28"/>
      <c r="QAS4929" s="22"/>
      <c r="QAT4929" s="22"/>
      <c r="QAU4929" s="22"/>
      <c r="QAV4929" s="53"/>
      <c r="QAW4929" s="53"/>
      <c r="QAX4929" s="22"/>
      <c r="QAY4929" s="23"/>
      <c r="QAZ4929" s="21"/>
      <c r="QBA4929" s="25"/>
      <c r="QBB4929" s="21"/>
      <c r="QBD4929" s="61"/>
      <c r="QBF4929" s="25"/>
      <c r="QBG4929" s="25"/>
      <c r="QBH4929" s="25"/>
      <c r="QBI4929" s="59"/>
      <c r="QBJ4929" s="60"/>
      <c r="QBK4929" s="26"/>
      <c r="QBL4929" s="26"/>
      <c r="QBM4929" s="26"/>
      <c r="QBN4929" s="21"/>
      <c r="QBO4929" s="27"/>
      <c r="QBP4929" s="27"/>
      <c r="QBQ4929" s="27"/>
      <c r="QBR4929" s="25"/>
      <c r="QBS4929" s="25"/>
      <c r="QBT4929" s="25"/>
      <c r="QBU4929" s="28"/>
      <c r="QBV4929" s="28"/>
      <c r="QBW4929" s="28"/>
      <c r="QBX4929" s="28"/>
      <c r="QBY4929" s="28"/>
      <c r="QBZ4929" s="22"/>
      <c r="QCA4929" s="22"/>
      <c r="QCB4929" s="22"/>
      <c r="QCC4929" s="53"/>
      <c r="QCD4929" s="53"/>
      <c r="QCE4929" s="22"/>
      <c r="QCF4929" s="23"/>
      <c r="QCG4929" s="21"/>
      <c r="QCH4929" s="25"/>
      <c r="QCI4929" s="21"/>
      <c r="QCK4929" s="61"/>
      <c r="QCM4929" s="25"/>
      <c r="QCN4929" s="25"/>
      <c r="QCO4929" s="25"/>
      <c r="QCP4929" s="59"/>
      <c r="QCQ4929" s="60"/>
      <c r="QCR4929" s="26"/>
      <c r="QCS4929" s="26"/>
      <c r="QCT4929" s="26"/>
      <c r="QCU4929" s="21"/>
      <c r="QCV4929" s="27"/>
      <c r="QCW4929" s="27"/>
      <c r="QCX4929" s="27"/>
      <c r="QCY4929" s="25"/>
      <c r="QCZ4929" s="25"/>
      <c r="QDA4929" s="25"/>
      <c r="QDB4929" s="28"/>
      <c r="QDC4929" s="28"/>
      <c r="QDD4929" s="28"/>
      <c r="QDE4929" s="28"/>
      <c r="QDF4929" s="28"/>
      <c r="QDG4929" s="22"/>
      <c r="QDH4929" s="22"/>
      <c r="QDI4929" s="22"/>
      <c r="QDJ4929" s="53"/>
      <c r="QDK4929" s="53"/>
      <c r="QDL4929" s="22"/>
      <c r="QDM4929" s="23"/>
      <c r="QDN4929" s="21"/>
      <c r="QDO4929" s="25"/>
      <c r="QDP4929" s="21"/>
      <c r="QDR4929" s="61"/>
      <c r="QDT4929" s="25"/>
      <c r="QDU4929" s="25"/>
      <c r="QDV4929" s="25"/>
      <c r="QDW4929" s="59"/>
      <c r="QDX4929" s="60"/>
      <c r="QDY4929" s="26"/>
      <c r="QDZ4929" s="26"/>
      <c r="QEA4929" s="26"/>
      <c r="QEB4929" s="21"/>
      <c r="QEC4929" s="27"/>
      <c r="QED4929" s="27"/>
      <c r="QEE4929" s="27"/>
      <c r="QEF4929" s="25"/>
      <c r="QEG4929" s="25"/>
      <c r="QEH4929" s="25"/>
      <c r="QEI4929" s="28"/>
      <c r="QEJ4929" s="28"/>
      <c r="QEK4929" s="28"/>
      <c r="QEL4929" s="28"/>
      <c r="QEM4929" s="28"/>
      <c r="QEN4929" s="22"/>
      <c r="QEO4929" s="22"/>
      <c r="QEP4929" s="22"/>
      <c r="QEQ4929" s="53"/>
      <c r="QER4929" s="53"/>
      <c r="QES4929" s="22"/>
      <c r="QET4929" s="23"/>
      <c r="QEU4929" s="21"/>
      <c r="QEV4929" s="25"/>
      <c r="QEW4929" s="21"/>
      <c r="QEY4929" s="61"/>
      <c r="QFA4929" s="25"/>
      <c r="QFB4929" s="25"/>
      <c r="QFC4929" s="25"/>
      <c r="QFD4929" s="59"/>
      <c r="QFE4929" s="60"/>
      <c r="QFF4929" s="26"/>
      <c r="QFG4929" s="26"/>
      <c r="QFH4929" s="26"/>
      <c r="QFI4929" s="21"/>
      <c r="QFJ4929" s="27"/>
      <c r="QFK4929" s="27"/>
      <c r="QFL4929" s="27"/>
      <c r="QFM4929" s="25"/>
      <c r="QFN4929" s="25"/>
      <c r="QFO4929" s="25"/>
      <c r="QFP4929" s="28"/>
      <c r="QFQ4929" s="28"/>
      <c r="QFR4929" s="28"/>
      <c r="QFS4929" s="28"/>
      <c r="QFT4929" s="28"/>
      <c r="QFU4929" s="22"/>
      <c r="QFV4929" s="22"/>
      <c r="QFW4929" s="22"/>
      <c r="QFX4929" s="53"/>
      <c r="QFY4929" s="53"/>
      <c r="QFZ4929" s="22"/>
      <c r="QGA4929" s="23"/>
      <c r="QGB4929" s="21"/>
      <c r="QGC4929" s="25"/>
      <c r="QGD4929" s="21"/>
      <c r="QGF4929" s="61"/>
      <c r="QGH4929" s="25"/>
      <c r="QGI4929" s="25"/>
      <c r="QGJ4929" s="25"/>
      <c r="QGK4929" s="59"/>
      <c r="QGL4929" s="60"/>
      <c r="QGM4929" s="26"/>
      <c r="QGN4929" s="26"/>
      <c r="QGO4929" s="26"/>
      <c r="QGP4929" s="21"/>
      <c r="QGQ4929" s="27"/>
      <c r="QGR4929" s="27"/>
      <c r="QGS4929" s="27"/>
      <c r="QGT4929" s="25"/>
      <c r="QGU4929" s="25"/>
      <c r="QGV4929" s="25"/>
      <c r="QGW4929" s="28"/>
      <c r="QGX4929" s="28"/>
      <c r="QGY4929" s="28"/>
      <c r="QGZ4929" s="28"/>
      <c r="QHA4929" s="28"/>
      <c r="QHB4929" s="22"/>
      <c r="QHC4929" s="22"/>
      <c r="QHD4929" s="22"/>
      <c r="QHE4929" s="53"/>
      <c r="QHF4929" s="53"/>
      <c r="QHG4929" s="22"/>
      <c r="QHH4929" s="23"/>
      <c r="QHI4929" s="21"/>
      <c r="QHJ4929" s="25"/>
      <c r="QHK4929" s="21"/>
      <c r="QHM4929" s="61"/>
      <c r="QHO4929" s="25"/>
      <c r="QHP4929" s="25"/>
      <c r="QHQ4929" s="25"/>
      <c r="QHR4929" s="59"/>
      <c r="QHS4929" s="60"/>
      <c r="QHT4929" s="26"/>
      <c r="QHU4929" s="26"/>
      <c r="QHV4929" s="26"/>
      <c r="QHW4929" s="21"/>
      <c r="QHX4929" s="27"/>
      <c r="QHY4929" s="27"/>
      <c r="QHZ4929" s="27"/>
      <c r="QIA4929" s="25"/>
      <c r="QIB4929" s="25"/>
      <c r="QIC4929" s="25"/>
      <c r="QID4929" s="28"/>
      <c r="QIE4929" s="28"/>
      <c r="QIF4929" s="28"/>
      <c r="QIG4929" s="28"/>
      <c r="QIH4929" s="28"/>
      <c r="QII4929" s="22"/>
      <c r="QIJ4929" s="22"/>
      <c r="QIK4929" s="22"/>
      <c r="QIL4929" s="53"/>
      <c r="QIM4929" s="53"/>
      <c r="QIN4929" s="22"/>
      <c r="QIO4929" s="23"/>
      <c r="QIP4929" s="21"/>
      <c r="QIQ4929" s="25"/>
      <c r="QIR4929" s="21"/>
      <c r="QIT4929" s="61"/>
      <c r="QIV4929" s="25"/>
      <c r="QIW4929" s="25"/>
      <c r="QIX4929" s="25"/>
      <c r="QIY4929" s="59"/>
      <c r="QIZ4929" s="60"/>
      <c r="QJA4929" s="26"/>
      <c r="QJB4929" s="26"/>
      <c r="QJC4929" s="26"/>
      <c r="QJD4929" s="21"/>
      <c r="QJE4929" s="27"/>
      <c r="QJF4929" s="27"/>
      <c r="QJG4929" s="27"/>
      <c r="QJH4929" s="25"/>
      <c r="QJI4929" s="25"/>
      <c r="QJJ4929" s="25"/>
      <c r="QJK4929" s="28"/>
      <c r="QJL4929" s="28"/>
      <c r="QJM4929" s="28"/>
      <c r="QJN4929" s="28"/>
      <c r="QJO4929" s="28"/>
      <c r="QJP4929" s="22"/>
      <c r="QJQ4929" s="22"/>
      <c r="QJR4929" s="22"/>
      <c r="QJS4929" s="53"/>
      <c r="QJT4929" s="53"/>
      <c r="QJU4929" s="22"/>
      <c r="QJV4929" s="23"/>
      <c r="QJW4929" s="21"/>
      <c r="QJX4929" s="25"/>
      <c r="QJY4929" s="21"/>
      <c r="QKA4929" s="61"/>
      <c r="QKC4929" s="25"/>
      <c r="QKD4929" s="25"/>
      <c r="QKE4929" s="25"/>
      <c r="QKF4929" s="59"/>
      <c r="QKG4929" s="60"/>
      <c r="QKH4929" s="26"/>
      <c r="QKI4929" s="26"/>
      <c r="QKJ4929" s="26"/>
      <c r="QKK4929" s="21"/>
      <c r="QKL4929" s="27"/>
      <c r="QKM4929" s="27"/>
      <c r="QKN4929" s="27"/>
      <c r="QKO4929" s="25"/>
      <c r="QKP4929" s="25"/>
      <c r="QKQ4929" s="25"/>
      <c r="QKR4929" s="28"/>
      <c r="QKS4929" s="28"/>
      <c r="QKT4929" s="28"/>
      <c r="QKU4929" s="28"/>
      <c r="QKV4929" s="28"/>
      <c r="QKW4929" s="22"/>
      <c r="QKX4929" s="22"/>
      <c r="QKY4929" s="22"/>
      <c r="QKZ4929" s="53"/>
      <c r="QLA4929" s="53"/>
      <c r="QLB4929" s="22"/>
      <c r="QLC4929" s="23"/>
      <c r="QLD4929" s="21"/>
      <c r="QLE4929" s="25"/>
      <c r="QLF4929" s="21"/>
      <c r="QLH4929" s="61"/>
      <c r="QLJ4929" s="25"/>
      <c r="QLK4929" s="25"/>
      <c r="QLL4929" s="25"/>
      <c r="QLM4929" s="59"/>
      <c r="QLN4929" s="60"/>
      <c r="QLO4929" s="26"/>
      <c r="QLP4929" s="26"/>
      <c r="QLQ4929" s="26"/>
      <c r="QLR4929" s="21"/>
      <c r="QLS4929" s="27"/>
      <c r="QLT4929" s="27"/>
      <c r="QLU4929" s="27"/>
      <c r="QLV4929" s="25"/>
      <c r="QLW4929" s="25"/>
      <c r="QLX4929" s="25"/>
      <c r="QLY4929" s="28"/>
      <c r="QLZ4929" s="28"/>
      <c r="QMA4929" s="28"/>
      <c r="QMB4929" s="28"/>
      <c r="QMC4929" s="28"/>
      <c r="QMD4929" s="22"/>
      <c r="QME4929" s="22"/>
      <c r="QMF4929" s="22"/>
      <c r="QMG4929" s="53"/>
      <c r="QMH4929" s="53"/>
      <c r="QMI4929" s="22"/>
      <c r="QMJ4929" s="23"/>
      <c r="QMK4929" s="21"/>
      <c r="QML4929" s="25"/>
      <c r="QMM4929" s="21"/>
      <c r="QMO4929" s="61"/>
      <c r="QMQ4929" s="25"/>
      <c r="QMR4929" s="25"/>
      <c r="QMS4929" s="25"/>
      <c r="QMT4929" s="59"/>
      <c r="QMU4929" s="60"/>
      <c r="QMV4929" s="26"/>
      <c r="QMW4929" s="26"/>
      <c r="QMX4929" s="26"/>
      <c r="QMY4929" s="21"/>
      <c r="QMZ4929" s="27"/>
      <c r="QNA4929" s="27"/>
      <c r="QNB4929" s="27"/>
      <c r="QNC4929" s="25"/>
      <c r="QND4929" s="25"/>
      <c r="QNE4929" s="25"/>
      <c r="QNF4929" s="28"/>
      <c r="QNG4929" s="28"/>
      <c r="QNH4929" s="28"/>
      <c r="QNI4929" s="28"/>
      <c r="QNJ4929" s="28"/>
      <c r="QNK4929" s="22"/>
      <c r="QNL4929" s="22"/>
      <c r="QNM4929" s="22"/>
      <c r="QNN4929" s="53"/>
      <c r="QNO4929" s="53"/>
      <c r="QNP4929" s="22"/>
      <c r="QNQ4929" s="23"/>
      <c r="QNR4929" s="21"/>
      <c r="QNS4929" s="25"/>
      <c r="QNT4929" s="21"/>
      <c r="QNV4929" s="61"/>
      <c r="QNX4929" s="25"/>
      <c r="QNY4929" s="25"/>
      <c r="QNZ4929" s="25"/>
      <c r="QOA4929" s="59"/>
      <c r="QOB4929" s="60"/>
      <c r="QOC4929" s="26"/>
      <c r="QOD4929" s="26"/>
      <c r="QOE4929" s="26"/>
      <c r="QOF4929" s="21"/>
      <c r="QOG4929" s="27"/>
      <c r="QOH4929" s="27"/>
      <c r="QOI4929" s="27"/>
      <c r="QOJ4929" s="25"/>
      <c r="QOK4929" s="25"/>
      <c r="QOL4929" s="25"/>
      <c r="QOM4929" s="28"/>
      <c r="QON4929" s="28"/>
      <c r="QOO4929" s="28"/>
      <c r="QOP4929" s="28"/>
      <c r="QOQ4929" s="28"/>
      <c r="QOR4929" s="22"/>
      <c r="QOS4929" s="22"/>
      <c r="QOT4929" s="22"/>
      <c r="QOU4929" s="53"/>
      <c r="QOV4929" s="53"/>
      <c r="QOW4929" s="22"/>
      <c r="QOX4929" s="23"/>
      <c r="QOY4929" s="21"/>
      <c r="QOZ4929" s="25"/>
      <c r="QPA4929" s="21"/>
      <c r="QPC4929" s="61"/>
      <c r="QPE4929" s="25"/>
      <c r="QPF4929" s="25"/>
      <c r="QPG4929" s="25"/>
      <c r="QPH4929" s="59"/>
      <c r="QPI4929" s="60"/>
      <c r="QPJ4929" s="26"/>
      <c r="QPK4929" s="26"/>
      <c r="QPL4929" s="26"/>
      <c r="QPM4929" s="21"/>
      <c r="QPN4929" s="27"/>
      <c r="QPO4929" s="27"/>
      <c r="QPP4929" s="27"/>
      <c r="QPQ4929" s="25"/>
      <c r="QPR4929" s="25"/>
      <c r="QPS4929" s="25"/>
      <c r="QPT4929" s="28"/>
      <c r="QPU4929" s="28"/>
      <c r="QPV4929" s="28"/>
      <c r="QPW4929" s="28"/>
      <c r="QPX4929" s="28"/>
      <c r="QPY4929" s="22"/>
      <c r="QPZ4929" s="22"/>
      <c r="QQA4929" s="22"/>
      <c r="QQB4929" s="53"/>
      <c r="QQC4929" s="53"/>
      <c r="QQD4929" s="22"/>
      <c r="QQE4929" s="23"/>
      <c r="QQF4929" s="21"/>
      <c r="QQG4929" s="25"/>
      <c r="QQH4929" s="21"/>
      <c r="QQJ4929" s="61"/>
      <c r="QQL4929" s="25"/>
      <c r="QQM4929" s="25"/>
      <c r="QQN4929" s="25"/>
      <c r="QQO4929" s="59"/>
      <c r="QQP4929" s="60"/>
      <c r="QQQ4929" s="26"/>
      <c r="QQR4929" s="26"/>
      <c r="QQS4929" s="26"/>
      <c r="QQT4929" s="21"/>
      <c r="QQU4929" s="27"/>
      <c r="QQV4929" s="27"/>
      <c r="QQW4929" s="27"/>
      <c r="QQX4929" s="25"/>
      <c r="QQY4929" s="25"/>
      <c r="QQZ4929" s="25"/>
      <c r="QRA4929" s="28"/>
      <c r="QRB4929" s="28"/>
      <c r="QRC4929" s="28"/>
      <c r="QRD4929" s="28"/>
      <c r="QRE4929" s="28"/>
      <c r="QRF4929" s="22"/>
      <c r="QRG4929" s="22"/>
      <c r="QRH4929" s="22"/>
      <c r="QRI4929" s="53"/>
      <c r="QRJ4929" s="53"/>
      <c r="QRK4929" s="22"/>
      <c r="QRL4929" s="23"/>
      <c r="QRM4929" s="21"/>
      <c r="QRN4929" s="25"/>
      <c r="QRO4929" s="21"/>
      <c r="QRQ4929" s="61"/>
      <c r="QRS4929" s="25"/>
      <c r="QRT4929" s="25"/>
      <c r="QRU4929" s="25"/>
      <c r="QRV4929" s="59"/>
      <c r="QRW4929" s="60"/>
      <c r="QRX4929" s="26"/>
      <c r="QRY4929" s="26"/>
      <c r="QRZ4929" s="26"/>
      <c r="QSA4929" s="21"/>
      <c r="QSB4929" s="27"/>
      <c r="QSC4929" s="27"/>
      <c r="QSD4929" s="27"/>
      <c r="QSE4929" s="25"/>
      <c r="QSF4929" s="25"/>
      <c r="QSG4929" s="25"/>
      <c r="QSH4929" s="28"/>
      <c r="QSI4929" s="28"/>
      <c r="QSJ4929" s="28"/>
      <c r="QSK4929" s="28"/>
      <c r="QSL4929" s="28"/>
      <c r="QSM4929" s="22"/>
      <c r="QSN4929" s="22"/>
      <c r="QSO4929" s="22"/>
      <c r="QSP4929" s="53"/>
      <c r="QSQ4929" s="53"/>
      <c r="QSR4929" s="22"/>
      <c r="QSS4929" s="23"/>
      <c r="QST4929" s="21"/>
      <c r="QSU4929" s="25"/>
      <c r="QSV4929" s="21"/>
      <c r="QSX4929" s="61"/>
      <c r="QSZ4929" s="25"/>
      <c r="QTA4929" s="25"/>
      <c r="QTB4929" s="25"/>
      <c r="QTC4929" s="59"/>
      <c r="QTD4929" s="60"/>
      <c r="QTE4929" s="26"/>
      <c r="QTF4929" s="26"/>
      <c r="QTG4929" s="26"/>
      <c r="QTH4929" s="21"/>
      <c r="QTI4929" s="27"/>
      <c r="QTJ4929" s="27"/>
      <c r="QTK4929" s="27"/>
      <c r="QTL4929" s="25"/>
      <c r="QTM4929" s="25"/>
      <c r="QTN4929" s="25"/>
      <c r="QTO4929" s="28"/>
      <c r="QTP4929" s="28"/>
      <c r="QTQ4929" s="28"/>
      <c r="QTR4929" s="28"/>
      <c r="QTS4929" s="28"/>
      <c r="QTT4929" s="22"/>
      <c r="QTU4929" s="22"/>
      <c r="QTV4929" s="22"/>
      <c r="QTW4929" s="53"/>
      <c r="QTX4929" s="53"/>
      <c r="QTY4929" s="22"/>
      <c r="QTZ4929" s="23"/>
      <c r="QUA4929" s="21"/>
      <c r="QUB4929" s="25"/>
      <c r="QUC4929" s="21"/>
      <c r="QUE4929" s="61"/>
      <c r="QUG4929" s="25"/>
      <c r="QUH4929" s="25"/>
      <c r="QUI4929" s="25"/>
      <c r="QUJ4929" s="59"/>
      <c r="QUK4929" s="60"/>
      <c r="QUL4929" s="26"/>
      <c r="QUM4929" s="26"/>
      <c r="QUN4929" s="26"/>
      <c r="QUO4929" s="21"/>
      <c r="QUP4929" s="27"/>
      <c r="QUQ4929" s="27"/>
      <c r="QUR4929" s="27"/>
      <c r="QUS4929" s="25"/>
      <c r="QUT4929" s="25"/>
      <c r="QUU4929" s="25"/>
      <c r="QUV4929" s="28"/>
      <c r="QUW4929" s="28"/>
      <c r="QUX4929" s="28"/>
      <c r="QUY4929" s="28"/>
      <c r="QUZ4929" s="28"/>
      <c r="QVA4929" s="22"/>
      <c r="QVB4929" s="22"/>
      <c r="QVC4929" s="22"/>
      <c r="QVD4929" s="53"/>
      <c r="QVE4929" s="53"/>
      <c r="QVF4929" s="22"/>
      <c r="QVG4929" s="23"/>
      <c r="QVH4929" s="21"/>
      <c r="QVI4929" s="25"/>
      <c r="QVJ4929" s="21"/>
      <c r="QVL4929" s="61"/>
      <c r="QVN4929" s="25"/>
      <c r="QVO4929" s="25"/>
      <c r="QVP4929" s="25"/>
      <c r="QVQ4929" s="59"/>
      <c r="QVR4929" s="60"/>
      <c r="QVS4929" s="26"/>
      <c r="QVT4929" s="26"/>
      <c r="QVU4929" s="26"/>
      <c r="QVV4929" s="21"/>
      <c r="QVW4929" s="27"/>
      <c r="QVX4929" s="27"/>
      <c r="QVY4929" s="27"/>
      <c r="QVZ4929" s="25"/>
      <c r="QWA4929" s="25"/>
      <c r="QWB4929" s="25"/>
      <c r="QWC4929" s="28"/>
      <c r="QWD4929" s="28"/>
      <c r="QWE4929" s="28"/>
      <c r="QWF4929" s="28"/>
      <c r="QWG4929" s="28"/>
      <c r="QWH4929" s="22"/>
      <c r="QWI4929" s="22"/>
      <c r="QWJ4929" s="22"/>
      <c r="QWK4929" s="53"/>
      <c r="QWL4929" s="53"/>
      <c r="QWM4929" s="22"/>
      <c r="QWN4929" s="23"/>
      <c r="QWO4929" s="21"/>
      <c r="QWP4929" s="25"/>
      <c r="QWQ4929" s="21"/>
      <c r="QWS4929" s="61"/>
      <c r="QWU4929" s="25"/>
      <c r="QWV4929" s="25"/>
      <c r="QWW4929" s="25"/>
      <c r="QWX4929" s="59"/>
      <c r="QWY4929" s="60"/>
      <c r="QWZ4929" s="26"/>
      <c r="QXA4929" s="26"/>
      <c r="QXB4929" s="26"/>
      <c r="QXC4929" s="21"/>
      <c r="QXD4929" s="27"/>
      <c r="QXE4929" s="27"/>
      <c r="QXF4929" s="27"/>
      <c r="QXG4929" s="25"/>
      <c r="QXH4929" s="25"/>
      <c r="QXI4929" s="25"/>
      <c r="QXJ4929" s="28"/>
      <c r="QXK4929" s="28"/>
      <c r="QXL4929" s="28"/>
      <c r="QXM4929" s="28"/>
      <c r="QXN4929" s="28"/>
      <c r="QXO4929" s="22"/>
      <c r="QXP4929" s="22"/>
      <c r="QXQ4929" s="22"/>
      <c r="QXR4929" s="53"/>
      <c r="QXS4929" s="53"/>
      <c r="QXT4929" s="22"/>
      <c r="QXU4929" s="23"/>
      <c r="QXV4929" s="21"/>
      <c r="QXW4929" s="25"/>
      <c r="QXX4929" s="21"/>
      <c r="QXZ4929" s="61"/>
      <c r="QYB4929" s="25"/>
      <c r="QYC4929" s="25"/>
      <c r="QYD4929" s="25"/>
      <c r="QYE4929" s="59"/>
      <c r="QYF4929" s="60"/>
      <c r="QYG4929" s="26"/>
      <c r="QYH4929" s="26"/>
      <c r="QYI4929" s="26"/>
      <c r="QYJ4929" s="21"/>
      <c r="QYK4929" s="27"/>
      <c r="QYL4929" s="27"/>
      <c r="QYM4929" s="27"/>
      <c r="QYN4929" s="25"/>
      <c r="QYO4929" s="25"/>
      <c r="QYP4929" s="25"/>
      <c r="QYQ4929" s="28"/>
      <c r="QYR4929" s="28"/>
      <c r="QYS4929" s="28"/>
      <c r="QYT4929" s="28"/>
      <c r="QYU4929" s="28"/>
      <c r="QYV4929" s="22"/>
      <c r="QYW4929" s="22"/>
      <c r="QYX4929" s="22"/>
      <c r="QYY4929" s="53"/>
      <c r="QYZ4929" s="53"/>
      <c r="QZA4929" s="22"/>
      <c r="QZB4929" s="23"/>
      <c r="QZC4929" s="21"/>
      <c r="QZD4929" s="25"/>
      <c r="QZE4929" s="21"/>
      <c r="QZG4929" s="61"/>
      <c r="QZI4929" s="25"/>
      <c r="QZJ4929" s="25"/>
      <c r="QZK4929" s="25"/>
      <c r="QZL4929" s="59"/>
      <c r="QZM4929" s="60"/>
      <c r="QZN4929" s="26"/>
      <c r="QZO4929" s="26"/>
      <c r="QZP4929" s="26"/>
      <c r="QZQ4929" s="21"/>
      <c r="QZR4929" s="27"/>
      <c r="QZS4929" s="27"/>
      <c r="QZT4929" s="27"/>
      <c r="QZU4929" s="25"/>
      <c r="QZV4929" s="25"/>
      <c r="QZW4929" s="25"/>
      <c r="QZX4929" s="28"/>
      <c r="QZY4929" s="28"/>
      <c r="QZZ4929" s="28"/>
      <c r="RAA4929" s="28"/>
      <c r="RAB4929" s="28"/>
      <c r="RAC4929" s="22"/>
      <c r="RAD4929" s="22"/>
      <c r="RAE4929" s="22"/>
      <c r="RAF4929" s="53"/>
      <c r="RAG4929" s="53"/>
      <c r="RAH4929" s="22"/>
      <c r="RAI4929" s="23"/>
      <c r="RAJ4929" s="21"/>
      <c r="RAK4929" s="25"/>
      <c r="RAL4929" s="21"/>
      <c r="RAN4929" s="61"/>
      <c r="RAP4929" s="25"/>
      <c r="RAQ4929" s="25"/>
      <c r="RAR4929" s="25"/>
      <c r="RAS4929" s="59"/>
      <c r="RAT4929" s="60"/>
      <c r="RAU4929" s="26"/>
      <c r="RAV4929" s="26"/>
      <c r="RAW4929" s="26"/>
      <c r="RAX4929" s="21"/>
      <c r="RAY4929" s="27"/>
      <c r="RAZ4929" s="27"/>
      <c r="RBA4929" s="27"/>
      <c r="RBB4929" s="25"/>
      <c r="RBC4929" s="25"/>
      <c r="RBD4929" s="25"/>
      <c r="RBE4929" s="28"/>
      <c r="RBF4929" s="28"/>
      <c r="RBG4929" s="28"/>
      <c r="RBH4929" s="28"/>
      <c r="RBI4929" s="28"/>
      <c r="RBJ4929" s="22"/>
      <c r="RBK4929" s="22"/>
      <c r="RBL4929" s="22"/>
      <c r="RBM4929" s="53"/>
      <c r="RBN4929" s="53"/>
      <c r="RBO4929" s="22"/>
      <c r="RBP4929" s="23"/>
      <c r="RBQ4929" s="21"/>
      <c r="RBR4929" s="25"/>
      <c r="RBS4929" s="21"/>
      <c r="RBU4929" s="61"/>
      <c r="RBW4929" s="25"/>
      <c r="RBX4929" s="25"/>
      <c r="RBY4929" s="25"/>
      <c r="RBZ4929" s="59"/>
      <c r="RCA4929" s="60"/>
      <c r="RCB4929" s="26"/>
      <c r="RCC4929" s="26"/>
      <c r="RCD4929" s="26"/>
      <c r="RCE4929" s="21"/>
      <c r="RCF4929" s="27"/>
      <c r="RCG4929" s="27"/>
      <c r="RCH4929" s="27"/>
      <c r="RCI4929" s="25"/>
      <c r="RCJ4929" s="25"/>
      <c r="RCK4929" s="25"/>
      <c r="RCL4929" s="28"/>
      <c r="RCM4929" s="28"/>
      <c r="RCN4929" s="28"/>
      <c r="RCO4929" s="28"/>
      <c r="RCP4929" s="28"/>
      <c r="RCQ4929" s="22"/>
      <c r="RCR4929" s="22"/>
      <c r="RCS4929" s="22"/>
      <c r="RCT4929" s="53"/>
      <c r="RCU4929" s="53"/>
      <c r="RCV4929" s="22"/>
      <c r="RCW4929" s="23"/>
      <c r="RCX4929" s="21"/>
      <c r="RCY4929" s="25"/>
      <c r="RCZ4929" s="21"/>
      <c r="RDB4929" s="61"/>
      <c r="RDD4929" s="25"/>
      <c r="RDE4929" s="25"/>
      <c r="RDF4929" s="25"/>
      <c r="RDG4929" s="59"/>
      <c r="RDH4929" s="60"/>
      <c r="RDI4929" s="26"/>
      <c r="RDJ4929" s="26"/>
      <c r="RDK4929" s="26"/>
      <c r="RDL4929" s="21"/>
      <c r="RDM4929" s="27"/>
      <c r="RDN4929" s="27"/>
      <c r="RDO4929" s="27"/>
      <c r="RDP4929" s="25"/>
      <c r="RDQ4929" s="25"/>
      <c r="RDR4929" s="25"/>
      <c r="RDS4929" s="28"/>
      <c r="RDT4929" s="28"/>
      <c r="RDU4929" s="28"/>
      <c r="RDV4929" s="28"/>
      <c r="RDW4929" s="28"/>
      <c r="RDX4929" s="22"/>
      <c r="RDY4929" s="22"/>
      <c r="RDZ4929" s="22"/>
      <c r="REA4929" s="53"/>
      <c r="REB4929" s="53"/>
      <c r="REC4929" s="22"/>
      <c r="RED4929" s="23"/>
      <c r="REE4929" s="21"/>
      <c r="REF4929" s="25"/>
      <c r="REG4929" s="21"/>
      <c r="REI4929" s="61"/>
      <c r="REK4929" s="25"/>
      <c r="REL4929" s="25"/>
      <c r="REM4929" s="25"/>
      <c r="REN4929" s="59"/>
      <c r="REO4929" s="60"/>
      <c r="REP4929" s="26"/>
      <c r="REQ4929" s="26"/>
      <c r="RER4929" s="26"/>
      <c r="RES4929" s="21"/>
      <c r="RET4929" s="27"/>
      <c r="REU4929" s="27"/>
      <c r="REV4929" s="27"/>
      <c r="REW4929" s="25"/>
      <c r="REX4929" s="25"/>
      <c r="REY4929" s="25"/>
      <c r="REZ4929" s="28"/>
      <c r="RFA4929" s="28"/>
      <c r="RFB4929" s="28"/>
      <c r="RFC4929" s="28"/>
      <c r="RFD4929" s="28"/>
      <c r="RFE4929" s="22"/>
      <c r="RFF4929" s="22"/>
      <c r="RFG4929" s="22"/>
      <c r="RFH4929" s="53"/>
      <c r="RFI4929" s="53"/>
      <c r="RFJ4929" s="22"/>
      <c r="RFK4929" s="23"/>
      <c r="RFL4929" s="21"/>
      <c r="RFM4929" s="25"/>
      <c r="RFN4929" s="21"/>
      <c r="RFP4929" s="61"/>
      <c r="RFR4929" s="25"/>
      <c r="RFS4929" s="25"/>
      <c r="RFT4929" s="25"/>
      <c r="RFU4929" s="59"/>
      <c r="RFV4929" s="60"/>
      <c r="RFW4929" s="26"/>
      <c r="RFX4929" s="26"/>
      <c r="RFY4929" s="26"/>
      <c r="RFZ4929" s="21"/>
      <c r="RGA4929" s="27"/>
      <c r="RGB4929" s="27"/>
      <c r="RGC4929" s="27"/>
      <c r="RGD4929" s="25"/>
      <c r="RGE4929" s="25"/>
      <c r="RGF4929" s="25"/>
      <c r="RGG4929" s="28"/>
      <c r="RGH4929" s="28"/>
      <c r="RGI4929" s="28"/>
      <c r="RGJ4929" s="28"/>
      <c r="RGK4929" s="28"/>
      <c r="RGL4929" s="22"/>
      <c r="RGM4929" s="22"/>
      <c r="RGN4929" s="22"/>
      <c r="RGO4929" s="53"/>
      <c r="RGP4929" s="53"/>
      <c r="RGQ4929" s="22"/>
      <c r="RGR4929" s="23"/>
      <c r="RGS4929" s="21"/>
      <c r="RGT4929" s="25"/>
      <c r="RGU4929" s="21"/>
      <c r="RGW4929" s="61"/>
      <c r="RGY4929" s="25"/>
      <c r="RGZ4929" s="25"/>
      <c r="RHA4929" s="25"/>
      <c r="RHB4929" s="59"/>
      <c r="RHC4929" s="60"/>
      <c r="RHD4929" s="26"/>
      <c r="RHE4929" s="26"/>
      <c r="RHF4929" s="26"/>
      <c r="RHG4929" s="21"/>
      <c r="RHH4929" s="27"/>
      <c r="RHI4929" s="27"/>
      <c r="RHJ4929" s="27"/>
      <c r="RHK4929" s="25"/>
      <c r="RHL4929" s="25"/>
      <c r="RHM4929" s="25"/>
      <c r="RHN4929" s="28"/>
      <c r="RHO4929" s="28"/>
      <c r="RHP4929" s="28"/>
      <c r="RHQ4929" s="28"/>
      <c r="RHR4929" s="28"/>
      <c r="RHS4929" s="22"/>
      <c r="RHT4929" s="22"/>
      <c r="RHU4929" s="22"/>
      <c r="RHV4929" s="53"/>
      <c r="RHW4929" s="53"/>
      <c r="RHX4929" s="22"/>
      <c r="RHY4929" s="23"/>
      <c r="RHZ4929" s="21"/>
      <c r="RIA4929" s="25"/>
      <c r="RIB4929" s="21"/>
      <c r="RID4929" s="61"/>
      <c r="RIF4929" s="25"/>
      <c r="RIG4929" s="25"/>
      <c r="RIH4929" s="25"/>
      <c r="RII4929" s="59"/>
      <c r="RIJ4929" s="60"/>
      <c r="RIK4929" s="26"/>
      <c r="RIL4929" s="26"/>
      <c r="RIM4929" s="26"/>
      <c r="RIN4929" s="21"/>
      <c r="RIO4929" s="27"/>
      <c r="RIP4929" s="27"/>
      <c r="RIQ4929" s="27"/>
      <c r="RIR4929" s="25"/>
      <c r="RIS4929" s="25"/>
      <c r="RIT4929" s="25"/>
      <c r="RIU4929" s="28"/>
      <c r="RIV4929" s="28"/>
      <c r="RIW4929" s="28"/>
      <c r="RIX4929" s="28"/>
      <c r="RIY4929" s="28"/>
      <c r="RIZ4929" s="22"/>
      <c r="RJA4929" s="22"/>
      <c r="RJB4929" s="22"/>
      <c r="RJC4929" s="53"/>
      <c r="RJD4929" s="53"/>
      <c r="RJE4929" s="22"/>
      <c r="RJF4929" s="23"/>
      <c r="RJG4929" s="21"/>
      <c r="RJH4929" s="25"/>
      <c r="RJI4929" s="21"/>
      <c r="RJK4929" s="61"/>
      <c r="RJM4929" s="25"/>
      <c r="RJN4929" s="25"/>
      <c r="RJO4929" s="25"/>
      <c r="RJP4929" s="59"/>
      <c r="RJQ4929" s="60"/>
      <c r="RJR4929" s="26"/>
      <c r="RJS4929" s="26"/>
      <c r="RJT4929" s="26"/>
      <c r="RJU4929" s="21"/>
      <c r="RJV4929" s="27"/>
      <c r="RJW4929" s="27"/>
      <c r="RJX4929" s="27"/>
      <c r="RJY4929" s="25"/>
      <c r="RJZ4929" s="25"/>
      <c r="RKA4929" s="25"/>
      <c r="RKB4929" s="28"/>
      <c r="RKC4929" s="28"/>
      <c r="RKD4929" s="28"/>
      <c r="RKE4929" s="28"/>
      <c r="RKF4929" s="28"/>
      <c r="RKG4929" s="22"/>
      <c r="RKH4929" s="22"/>
      <c r="RKI4929" s="22"/>
      <c r="RKJ4929" s="53"/>
      <c r="RKK4929" s="53"/>
      <c r="RKL4929" s="22"/>
      <c r="RKM4929" s="23"/>
      <c r="RKN4929" s="21"/>
      <c r="RKO4929" s="25"/>
      <c r="RKP4929" s="21"/>
      <c r="RKR4929" s="61"/>
      <c r="RKT4929" s="25"/>
      <c r="RKU4929" s="25"/>
      <c r="RKV4929" s="25"/>
      <c r="RKW4929" s="59"/>
      <c r="RKX4929" s="60"/>
      <c r="RKY4929" s="26"/>
      <c r="RKZ4929" s="26"/>
      <c r="RLA4929" s="26"/>
      <c r="RLB4929" s="21"/>
      <c r="RLC4929" s="27"/>
      <c r="RLD4929" s="27"/>
      <c r="RLE4929" s="27"/>
      <c r="RLF4929" s="25"/>
      <c r="RLG4929" s="25"/>
      <c r="RLH4929" s="25"/>
      <c r="RLI4929" s="28"/>
      <c r="RLJ4929" s="28"/>
      <c r="RLK4929" s="28"/>
      <c r="RLL4929" s="28"/>
      <c r="RLM4929" s="28"/>
      <c r="RLN4929" s="22"/>
      <c r="RLO4929" s="22"/>
      <c r="RLP4929" s="22"/>
      <c r="RLQ4929" s="53"/>
      <c r="RLR4929" s="53"/>
      <c r="RLS4929" s="22"/>
      <c r="RLT4929" s="23"/>
      <c r="RLU4929" s="21"/>
      <c r="RLV4929" s="25"/>
      <c r="RLW4929" s="21"/>
      <c r="RLY4929" s="61"/>
      <c r="RMA4929" s="25"/>
      <c r="RMB4929" s="25"/>
      <c r="RMC4929" s="25"/>
      <c r="RMD4929" s="59"/>
      <c r="RME4929" s="60"/>
      <c r="RMF4929" s="26"/>
      <c r="RMG4929" s="26"/>
      <c r="RMH4929" s="26"/>
      <c r="RMI4929" s="21"/>
      <c r="RMJ4929" s="27"/>
      <c r="RMK4929" s="27"/>
      <c r="RML4929" s="27"/>
      <c r="RMM4929" s="25"/>
      <c r="RMN4929" s="25"/>
      <c r="RMO4929" s="25"/>
      <c r="RMP4929" s="28"/>
      <c r="RMQ4929" s="28"/>
      <c r="RMR4929" s="28"/>
      <c r="RMS4929" s="28"/>
      <c r="RMT4929" s="28"/>
      <c r="RMU4929" s="22"/>
      <c r="RMV4929" s="22"/>
      <c r="RMW4929" s="22"/>
      <c r="RMX4929" s="53"/>
      <c r="RMY4929" s="53"/>
      <c r="RMZ4929" s="22"/>
      <c r="RNA4929" s="23"/>
      <c r="RNB4929" s="21"/>
      <c r="RNC4929" s="25"/>
      <c r="RND4929" s="21"/>
      <c r="RNF4929" s="61"/>
      <c r="RNH4929" s="25"/>
      <c r="RNI4929" s="25"/>
      <c r="RNJ4929" s="25"/>
      <c r="RNK4929" s="59"/>
      <c r="RNL4929" s="60"/>
      <c r="RNM4929" s="26"/>
      <c r="RNN4929" s="26"/>
      <c r="RNO4929" s="26"/>
      <c r="RNP4929" s="21"/>
      <c r="RNQ4929" s="27"/>
      <c r="RNR4929" s="27"/>
      <c r="RNS4929" s="27"/>
      <c r="RNT4929" s="25"/>
      <c r="RNU4929" s="25"/>
      <c r="RNV4929" s="25"/>
      <c r="RNW4929" s="28"/>
      <c r="RNX4929" s="28"/>
      <c r="RNY4929" s="28"/>
      <c r="RNZ4929" s="28"/>
      <c r="ROA4929" s="28"/>
      <c r="ROB4929" s="22"/>
      <c r="ROC4929" s="22"/>
      <c r="ROD4929" s="22"/>
      <c r="ROE4929" s="53"/>
      <c r="ROF4929" s="53"/>
      <c r="ROG4929" s="22"/>
      <c r="ROH4929" s="23"/>
      <c r="ROI4929" s="21"/>
      <c r="ROJ4929" s="25"/>
      <c r="ROK4929" s="21"/>
      <c r="ROM4929" s="61"/>
      <c r="ROO4929" s="25"/>
      <c r="ROP4929" s="25"/>
      <c r="ROQ4929" s="25"/>
      <c r="ROR4929" s="59"/>
      <c r="ROS4929" s="60"/>
      <c r="ROT4929" s="26"/>
      <c r="ROU4929" s="26"/>
      <c r="ROV4929" s="26"/>
      <c r="ROW4929" s="21"/>
      <c r="ROX4929" s="27"/>
      <c r="ROY4929" s="27"/>
      <c r="ROZ4929" s="27"/>
      <c r="RPA4929" s="25"/>
      <c r="RPB4929" s="25"/>
      <c r="RPC4929" s="25"/>
      <c r="RPD4929" s="28"/>
      <c r="RPE4929" s="28"/>
      <c r="RPF4929" s="28"/>
      <c r="RPG4929" s="28"/>
      <c r="RPH4929" s="28"/>
      <c r="RPI4929" s="22"/>
      <c r="RPJ4929" s="22"/>
      <c r="RPK4929" s="22"/>
      <c r="RPL4929" s="53"/>
      <c r="RPM4929" s="53"/>
      <c r="RPN4929" s="22"/>
      <c r="RPO4929" s="23"/>
      <c r="RPP4929" s="21"/>
      <c r="RPQ4929" s="25"/>
      <c r="RPR4929" s="21"/>
      <c r="RPT4929" s="61"/>
      <c r="RPV4929" s="25"/>
      <c r="RPW4929" s="25"/>
      <c r="RPX4929" s="25"/>
      <c r="RPY4929" s="59"/>
      <c r="RPZ4929" s="60"/>
      <c r="RQA4929" s="26"/>
      <c r="RQB4929" s="26"/>
      <c r="RQC4929" s="26"/>
      <c r="RQD4929" s="21"/>
      <c r="RQE4929" s="27"/>
      <c r="RQF4929" s="27"/>
      <c r="RQG4929" s="27"/>
      <c r="RQH4929" s="25"/>
      <c r="RQI4929" s="25"/>
      <c r="RQJ4929" s="25"/>
      <c r="RQK4929" s="28"/>
      <c r="RQL4929" s="28"/>
      <c r="RQM4929" s="28"/>
      <c r="RQN4929" s="28"/>
      <c r="RQO4929" s="28"/>
      <c r="RQP4929" s="22"/>
      <c r="RQQ4929" s="22"/>
      <c r="RQR4929" s="22"/>
      <c r="RQS4929" s="53"/>
      <c r="RQT4929" s="53"/>
      <c r="RQU4929" s="22"/>
      <c r="RQV4929" s="23"/>
      <c r="RQW4929" s="21"/>
      <c r="RQX4929" s="25"/>
      <c r="RQY4929" s="21"/>
      <c r="RRA4929" s="61"/>
      <c r="RRC4929" s="25"/>
      <c r="RRD4929" s="25"/>
      <c r="RRE4929" s="25"/>
      <c r="RRF4929" s="59"/>
      <c r="RRG4929" s="60"/>
      <c r="RRH4929" s="26"/>
      <c r="RRI4929" s="26"/>
      <c r="RRJ4929" s="26"/>
      <c r="RRK4929" s="21"/>
      <c r="RRL4929" s="27"/>
      <c r="RRM4929" s="27"/>
      <c r="RRN4929" s="27"/>
      <c r="RRO4929" s="25"/>
      <c r="RRP4929" s="25"/>
      <c r="RRQ4929" s="25"/>
      <c r="RRR4929" s="28"/>
      <c r="RRS4929" s="28"/>
      <c r="RRT4929" s="28"/>
      <c r="RRU4929" s="28"/>
      <c r="RRV4929" s="28"/>
      <c r="RRW4929" s="22"/>
      <c r="RRX4929" s="22"/>
      <c r="RRY4929" s="22"/>
      <c r="RRZ4929" s="53"/>
      <c r="RSA4929" s="53"/>
      <c r="RSB4929" s="22"/>
      <c r="RSC4929" s="23"/>
      <c r="RSD4929" s="21"/>
      <c r="RSE4929" s="25"/>
      <c r="RSF4929" s="21"/>
      <c r="RSH4929" s="61"/>
      <c r="RSJ4929" s="25"/>
      <c r="RSK4929" s="25"/>
      <c r="RSL4929" s="25"/>
      <c r="RSM4929" s="59"/>
      <c r="RSN4929" s="60"/>
      <c r="RSO4929" s="26"/>
      <c r="RSP4929" s="26"/>
      <c r="RSQ4929" s="26"/>
      <c r="RSR4929" s="21"/>
      <c r="RSS4929" s="27"/>
      <c r="RST4929" s="27"/>
      <c r="RSU4929" s="27"/>
      <c r="RSV4929" s="25"/>
      <c r="RSW4929" s="25"/>
      <c r="RSX4929" s="25"/>
      <c r="RSY4929" s="28"/>
      <c r="RSZ4929" s="28"/>
      <c r="RTA4929" s="28"/>
      <c r="RTB4929" s="28"/>
      <c r="RTC4929" s="28"/>
      <c r="RTD4929" s="22"/>
      <c r="RTE4929" s="22"/>
      <c r="RTF4929" s="22"/>
      <c r="RTG4929" s="53"/>
      <c r="RTH4929" s="53"/>
      <c r="RTI4929" s="22"/>
      <c r="RTJ4929" s="23"/>
      <c r="RTK4929" s="21"/>
      <c r="RTL4929" s="25"/>
      <c r="RTM4929" s="21"/>
      <c r="RTO4929" s="61"/>
      <c r="RTQ4929" s="25"/>
      <c r="RTR4929" s="25"/>
      <c r="RTS4929" s="25"/>
      <c r="RTT4929" s="59"/>
      <c r="RTU4929" s="60"/>
      <c r="RTV4929" s="26"/>
      <c r="RTW4929" s="26"/>
      <c r="RTX4929" s="26"/>
      <c r="RTY4929" s="21"/>
      <c r="RTZ4929" s="27"/>
      <c r="RUA4929" s="27"/>
      <c r="RUB4929" s="27"/>
      <c r="RUC4929" s="25"/>
      <c r="RUD4929" s="25"/>
      <c r="RUE4929" s="25"/>
      <c r="RUF4929" s="28"/>
      <c r="RUG4929" s="28"/>
      <c r="RUH4929" s="28"/>
      <c r="RUI4929" s="28"/>
      <c r="RUJ4929" s="28"/>
      <c r="RUK4929" s="22"/>
      <c r="RUL4929" s="22"/>
      <c r="RUM4929" s="22"/>
      <c r="RUN4929" s="53"/>
      <c r="RUO4929" s="53"/>
      <c r="RUP4929" s="22"/>
      <c r="RUQ4929" s="23"/>
      <c r="RUR4929" s="21"/>
      <c r="RUS4929" s="25"/>
      <c r="RUT4929" s="21"/>
      <c r="RUV4929" s="61"/>
      <c r="RUX4929" s="25"/>
      <c r="RUY4929" s="25"/>
      <c r="RUZ4929" s="25"/>
      <c r="RVA4929" s="59"/>
      <c r="RVB4929" s="60"/>
      <c r="RVC4929" s="26"/>
      <c r="RVD4929" s="26"/>
      <c r="RVE4929" s="26"/>
      <c r="RVF4929" s="21"/>
      <c r="RVG4929" s="27"/>
      <c r="RVH4929" s="27"/>
      <c r="RVI4929" s="27"/>
      <c r="RVJ4929" s="25"/>
      <c r="RVK4929" s="25"/>
      <c r="RVL4929" s="25"/>
      <c r="RVM4929" s="28"/>
      <c r="RVN4929" s="28"/>
      <c r="RVO4929" s="28"/>
      <c r="RVP4929" s="28"/>
      <c r="RVQ4929" s="28"/>
      <c r="RVR4929" s="22"/>
      <c r="RVS4929" s="22"/>
      <c r="RVT4929" s="22"/>
      <c r="RVU4929" s="53"/>
      <c r="RVV4929" s="53"/>
      <c r="RVW4929" s="22"/>
      <c r="RVX4929" s="23"/>
      <c r="RVY4929" s="21"/>
      <c r="RVZ4929" s="25"/>
      <c r="RWA4929" s="21"/>
      <c r="RWC4929" s="61"/>
      <c r="RWE4929" s="25"/>
      <c r="RWF4929" s="25"/>
      <c r="RWG4929" s="25"/>
      <c r="RWH4929" s="59"/>
      <c r="RWI4929" s="60"/>
      <c r="RWJ4929" s="26"/>
      <c r="RWK4929" s="26"/>
      <c r="RWL4929" s="26"/>
      <c r="RWM4929" s="21"/>
      <c r="RWN4929" s="27"/>
      <c r="RWO4929" s="27"/>
      <c r="RWP4929" s="27"/>
      <c r="RWQ4929" s="25"/>
      <c r="RWR4929" s="25"/>
      <c r="RWS4929" s="25"/>
      <c r="RWT4929" s="28"/>
      <c r="RWU4929" s="28"/>
      <c r="RWV4929" s="28"/>
      <c r="RWW4929" s="28"/>
      <c r="RWX4929" s="28"/>
      <c r="RWY4929" s="22"/>
      <c r="RWZ4929" s="22"/>
      <c r="RXA4929" s="22"/>
      <c r="RXB4929" s="53"/>
      <c r="RXC4929" s="53"/>
      <c r="RXD4929" s="22"/>
      <c r="RXE4929" s="23"/>
      <c r="RXF4929" s="21"/>
      <c r="RXG4929" s="25"/>
      <c r="RXH4929" s="21"/>
      <c r="RXJ4929" s="61"/>
      <c r="RXL4929" s="25"/>
      <c r="RXM4929" s="25"/>
      <c r="RXN4929" s="25"/>
      <c r="RXO4929" s="59"/>
      <c r="RXP4929" s="60"/>
      <c r="RXQ4929" s="26"/>
      <c r="RXR4929" s="26"/>
      <c r="RXS4929" s="26"/>
      <c r="RXT4929" s="21"/>
      <c r="RXU4929" s="27"/>
      <c r="RXV4929" s="27"/>
      <c r="RXW4929" s="27"/>
      <c r="RXX4929" s="25"/>
      <c r="RXY4929" s="25"/>
      <c r="RXZ4929" s="25"/>
      <c r="RYA4929" s="28"/>
      <c r="RYB4929" s="28"/>
      <c r="RYC4929" s="28"/>
      <c r="RYD4929" s="28"/>
      <c r="RYE4929" s="28"/>
      <c r="RYF4929" s="22"/>
      <c r="RYG4929" s="22"/>
      <c r="RYH4929" s="22"/>
      <c r="RYI4929" s="53"/>
      <c r="RYJ4929" s="53"/>
      <c r="RYK4929" s="22"/>
      <c r="RYL4929" s="23"/>
      <c r="RYM4929" s="21"/>
      <c r="RYN4929" s="25"/>
      <c r="RYO4929" s="21"/>
      <c r="RYQ4929" s="61"/>
      <c r="RYS4929" s="25"/>
      <c r="RYT4929" s="25"/>
      <c r="RYU4929" s="25"/>
      <c r="RYV4929" s="59"/>
      <c r="RYW4929" s="60"/>
      <c r="RYX4929" s="26"/>
      <c r="RYY4929" s="26"/>
      <c r="RYZ4929" s="26"/>
      <c r="RZA4929" s="21"/>
      <c r="RZB4929" s="27"/>
      <c r="RZC4929" s="27"/>
      <c r="RZD4929" s="27"/>
      <c r="RZE4929" s="25"/>
      <c r="RZF4929" s="25"/>
      <c r="RZG4929" s="25"/>
      <c r="RZH4929" s="28"/>
      <c r="RZI4929" s="28"/>
      <c r="RZJ4929" s="28"/>
      <c r="RZK4929" s="28"/>
      <c r="RZL4929" s="28"/>
      <c r="RZM4929" s="22"/>
      <c r="RZN4929" s="22"/>
      <c r="RZO4929" s="22"/>
      <c r="RZP4929" s="53"/>
      <c r="RZQ4929" s="53"/>
      <c r="RZR4929" s="22"/>
      <c r="RZS4929" s="23"/>
      <c r="RZT4929" s="21"/>
      <c r="RZU4929" s="25"/>
      <c r="RZV4929" s="21"/>
      <c r="RZX4929" s="61"/>
      <c r="RZZ4929" s="25"/>
      <c r="SAA4929" s="25"/>
      <c r="SAB4929" s="25"/>
      <c r="SAC4929" s="59"/>
      <c r="SAD4929" s="60"/>
      <c r="SAE4929" s="26"/>
      <c r="SAF4929" s="26"/>
      <c r="SAG4929" s="26"/>
      <c r="SAH4929" s="21"/>
      <c r="SAI4929" s="27"/>
      <c r="SAJ4929" s="27"/>
      <c r="SAK4929" s="27"/>
      <c r="SAL4929" s="25"/>
      <c r="SAM4929" s="25"/>
      <c r="SAN4929" s="25"/>
      <c r="SAO4929" s="28"/>
      <c r="SAP4929" s="28"/>
      <c r="SAQ4929" s="28"/>
      <c r="SAR4929" s="28"/>
      <c r="SAS4929" s="28"/>
      <c r="SAT4929" s="22"/>
      <c r="SAU4929" s="22"/>
      <c r="SAV4929" s="22"/>
      <c r="SAW4929" s="53"/>
      <c r="SAX4929" s="53"/>
      <c r="SAY4929" s="22"/>
      <c r="SAZ4929" s="23"/>
      <c r="SBA4929" s="21"/>
      <c r="SBB4929" s="25"/>
      <c r="SBC4929" s="21"/>
      <c r="SBE4929" s="61"/>
      <c r="SBG4929" s="25"/>
      <c r="SBH4929" s="25"/>
      <c r="SBI4929" s="25"/>
      <c r="SBJ4929" s="59"/>
      <c r="SBK4929" s="60"/>
      <c r="SBL4929" s="26"/>
      <c r="SBM4929" s="26"/>
      <c r="SBN4929" s="26"/>
      <c r="SBO4929" s="21"/>
      <c r="SBP4929" s="27"/>
      <c r="SBQ4929" s="27"/>
      <c r="SBR4929" s="27"/>
      <c r="SBS4929" s="25"/>
      <c r="SBT4929" s="25"/>
      <c r="SBU4929" s="25"/>
      <c r="SBV4929" s="28"/>
      <c r="SBW4929" s="28"/>
      <c r="SBX4929" s="28"/>
      <c r="SBY4929" s="28"/>
      <c r="SBZ4929" s="28"/>
      <c r="SCA4929" s="22"/>
      <c r="SCB4929" s="22"/>
      <c r="SCC4929" s="22"/>
      <c r="SCD4929" s="53"/>
      <c r="SCE4929" s="53"/>
      <c r="SCF4929" s="22"/>
      <c r="SCG4929" s="23"/>
      <c r="SCH4929" s="21"/>
      <c r="SCI4929" s="25"/>
      <c r="SCJ4929" s="21"/>
      <c r="SCL4929" s="61"/>
      <c r="SCN4929" s="25"/>
      <c r="SCO4929" s="25"/>
      <c r="SCP4929" s="25"/>
      <c r="SCQ4929" s="59"/>
      <c r="SCR4929" s="60"/>
      <c r="SCS4929" s="26"/>
      <c r="SCT4929" s="26"/>
      <c r="SCU4929" s="26"/>
      <c r="SCV4929" s="21"/>
      <c r="SCW4929" s="27"/>
      <c r="SCX4929" s="27"/>
      <c r="SCY4929" s="27"/>
      <c r="SCZ4929" s="25"/>
      <c r="SDA4929" s="25"/>
      <c r="SDB4929" s="25"/>
      <c r="SDC4929" s="28"/>
      <c r="SDD4929" s="28"/>
      <c r="SDE4929" s="28"/>
      <c r="SDF4929" s="28"/>
      <c r="SDG4929" s="28"/>
      <c r="SDH4929" s="22"/>
      <c r="SDI4929" s="22"/>
      <c r="SDJ4929" s="22"/>
      <c r="SDK4929" s="53"/>
      <c r="SDL4929" s="53"/>
      <c r="SDM4929" s="22"/>
      <c r="SDN4929" s="23"/>
      <c r="SDO4929" s="21"/>
      <c r="SDP4929" s="25"/>
      <c r="SDQ4929" s="21"/>
      <c r="SDS4929" s="61"/>
      <c r="SDU4929" s="25"/>
      <c r="SDV4929" s="25"/>
      <c r="SDW4929" s="25"/>
      <c r="SDX4929" s="59"/>
      <c r="SDY4929" s="60"/>
      <c r="SDZ4929" s="26"/>
      <c r="SEA4929" s="26"/>
      <c r="SEB4929" s="26"/>
      <c r="SEC4929" s="21"/>
      <c r="SED4929" s="27"/>
      <c r="SEE4929" s="27"/>
      <c r="SEF4929" s="27"/>
      <c r="SEG4929" s="25"/>
      <c r="SEH4929" s="25"/>
      <c r="SEI4929" s="25"/>
      <c r="SEJ4929" s="28"/>
      <c r="SEK4929" s="28"/>
      <c r="SEL4929" s="28"/>
      <c r="SEM4929" s="28"/>
      <c r="SEN4929" s="28"/>
      <c r="SEO4929" s="22"/>
      <c r="SEP4929" s="22"/>
      <c r="SEQ4929" s="22"/>
      <c r="SER4929" s="53"/>
      <c r="SES4929" s="53"/>
      <c r="SET4929" s="22"/>
      <c r="SEU4929" s="23"/>
      <c r="SEV4929" s="21"/>
      <c r="SEW4929" s="25"/>
      <c r="SEX4929" s="21"/>
      <c r="SEZ4929" s="61"/>
      <c r="SFB4929" s="25"/>
      <c r="SFC4929" s="25"/>
      <c r="SFD4929" s="25"/>
      <c r="SFE4929" s="59"/>
      <c r="SFF4929" s="60"/>
      <c r="SFG4929" s="26"/>
      <c r="SFH4929" s="26"/>
      <c r="SFI4929" s="26"/>
      <c r="SFJ4929" s="21"/>
      <c r="SFK4929" s="27"/>
      <c r="SFL4929" s="27"/>
      <c r="SFM4929" s="27"/>
      <c r="SFN4929" s="25"/>
      <c r="SFO4929" s="25"/>
      <c r="SFP4929" s="25"/>
      <c r="SFQ4929" s="28"/>
      <c r="SFR4929" s="28"/>
      <c r="SFS4929" s="28"/>
      <c r="SFT4929" s="28"/>
      <c r="SFU4929" s="28"/>
      <c r="SFV4929" s="22"/>
      <c r="SFW4929" s="22"/>
      <c r="SFX4929" s="22"/>
      <c r="SFY4929" s="53"/>
      <c r="SFZ4929" s="53"/>
      <c r="SGA4929" s="22"/>
      <c r="SGB4929" s="23"/>
      <c r="SGC4929" s="21"/>
      <c r="SGD4929" s="25"/>
      <c r="SGE4929" s="21"/>
      <c r="SGG4929" s="61"/>
      <c r="SGI4929" s="25"/>
      <c r="SGJ4929" s="25"/>
      <c r="SGK4929" s="25"/>
      <c r="SGL4929" s="59"/>
      <c r="SGM4929" s="60"/>
      <c r="SGN4929" s="26"/>
      <c r="SGO4929" s="26"/>
      <c r="SGP4929" s="26"/>
      <c r="SGQ4929" s="21"/>
      <c r="SGR4929" s="27"/>
      <c r="SGS4929" s="27"/>
      <c r="SGT4929" s="27"/>
      <c r="SGU4929" s="25"/>
      <c r="SGV4929" s="25"/>
      <c r="SGW4929" s="25"/>
      <c r="SGX4929" s="28"/>
      <c r="SGY4929" s="28"/>
      <c r="SGZ4929" s="28"/>
      <c r="SHA4929" s="28"/>
      <c r="SHB4929" s="28"/>
      <c r="SHC4929" s="22"/>
      <c r="SHD4929" s="22"/>
      <c r="SHE4929" s="22"/>
      <c r="SHF4929" s="53"/>
      <c r="SHG4929" s="53"/>
      <c r="SHH4929" s="22"/>
      <c r="SHI4929" s="23"/>
      <c r="SHJ4929" s="21"/>
      <c r="SHK4929" s="25"/>
      <c r="SHL4929" s="21"/>
      <c r="SHN4929" s="61"/>
      <c r="SHP4929" s="25"/>
      <c r="SHQ4929" s="25"/>
      <c r="SHR4929" s="25"/>
      <c r="SHS4929" s="59"/>
      <c r="SHT4929" s="60"/>
      <c r="SHU4929" s="26"/>
      <c r="SHV4929" s="26"/>
      <c r="SHW4929" s="26"/>
      <c r="SHX4929" s="21"/>
      <c r="SHY4929" s="27"/>
      <c r="SHZ4929" s="27"/>
      <c r="SIA4929" s="27"/>
      <c r="SIB4929" s="25"/>
      <c r="SIC4929" s="25"/>
      <c r="SID4929" s="25"/>
      <c r="SIE4929" s="28"/>
      <c r="SIF4929" s="28"/>
      <c r="SIG4929" s="28"/>
      <c r="SIH4929" s="28"/>
      <c r="SII4929" s="28"/>
      <c r="SIJ4929" s="22"/>
      <c r="SIK4929" s="22"/>
      <c r="SIL4929" s="22"/>
      <c r="SIM4929" s="53"/>
      <c r="SIN4929" s="53"/>
      <c r="SIO4929" s="22"/>
      <c r="SIP4929" s="23"/>
      <c r="SIQ4929" s="21"/>
      <c r="SIR4929" s="25"/>
      <c r="SIS4929" s="21"/>
      <c r="SIU4929" s="61"/>
      <c r="SIW4929" s="25"/>
      <c r="SIX4929" s="25"/>
      <c r="SIY4929" s="25"/>
      <c r="SIZ4929" s="59"/>
      <c r="SJA4929" s="60"/>
      <c r="SJB4929" s="26"/>
      <c r="SJC4929" s="26"/>
      <c r="SJD4929" s="26"/>
      <c r="SJE4929" s="21"/>
      <c r="SJF4929" s="27"/>
      <c r="SJG4929" s="27"/>
      <c r="SJH4929" s="27"/>
      <c r="SJI4929" s="25"/>
      <c r="SJJ4929" s="25"/>
      <c r="SJK4929" s="25"/>
      <c r="SJL4929" s="28"/>
      <c r="SJM4929" s="28"/>
      <c r="SJN4929" s="28"/>
      <c r="SJO4929" s="28"/>
      <c r="SJP4929" s="28"/>
      <c r="SJQ4929" s="22"/>
      <c r="SJR4929" s="22"/>
      <c r="SJS4929" s="22"/>
      <c r="SJT4929" s="53"/>
      <c r="SJU4929" s="53"/>
      <c r="SJV4929" s="22"/>
      <c r="SJW4929" s="23"/>
      <c r="SJX4929" s="21"/>
      <c r="SJY4929" s="25"/>
      <c r="SJZ4929" s="21"/>
      <c r="SKB4929" s="61"/>
      <c r="SKD4929" s="25"/>
      <c r="SKE4929" s="25"/>
      <c r="SKF4929" s="25"/>
      <c r="SKG4929" s="59"/>
      <c r="SKH4929" s="60"/>
      <c r="SKI4929" s="26"/>
      <c r="SKJ4929" s="26"/>
      <c r="SKK4929" s="26"/>
      <c r="SKL4929" s="21"/>
      <c r="SKM4929" s="27"/>
      <c r="SKN4929" s="27"/>
      <c r="SKO4929" s="27"/>
      <c r="SKP4929" s="25"/>
      <c r="SKQ4929" s="25"/>
      <c r="SKR4929" s="25"/>
      <c r="SKS4929" s="28"/>
      <c r="SKT4929" s="28"/>
      <c r="SKU4929" s="28"/>
      <c r="SKV4929" s="28"/>
      <c r="SKW4929" s="28"/>
      <c r="SKX4929" s="22"/>
      <c r="SKY4929" s="22"/>
      <c r="SKZ4929" s="22"/>
      <c r="SLA4929" s="53"/>
      <c r="SLB4929" s="53"/>
      <c r="SLC4929" s="22"/>
      <c r="SLD4929" s="23"/>
      <c r="SLE4929" s="21"/>
      <c r="SLF4929" s="25"/>
      <c r="SLG4929" s="21"/>
      <c r="SLI4929" s="61"/>
      <c r="SLK4929" s="25"/>
      <c r="SLL4929" s="25"/>
      <c r="SLM4929" s="25"/>
      <c r="SLN4929" s="59"/>
      <c r="SLO4929" s="60"/>
      <c r="SLP4929" s="26"/>
      <c r="SLQ4929" s="26"/>
      <c r="SLR4929" s="26"/>
      <c r="SLS4929" s="21"/>
      <c r="SLT4929" s="27"/>
      <c r="SLU4929" s="27"/>
      <c r="SLV4929" s="27"/>
      <c r="SLW4929" s="25"/>
      <c r="SLX4929" s="25"/>
      <c r="SLY4929" s="25"/>
      <c r="SLZ4929" s="28"/>
      <c r="SMA4929" s="28"/>
      <c r="SMB4929" s="28"/>
      <c r="SMC4929" s="28"/>
      <c r="SMD4929" s="28"/>
      <c r="SME4929" s="22"/>
      <c r="SMF4929" s="22"/>
      <c r="SMG4929" s="22"/>
      <c r="SMH4929" s="53"/>
      <c r="SMI4929" s="53"/>
      <c r="SMJ4929" s="22"/>
      <c r="SMK4929" s="23"/>
      <c r="SML4929" s="21"/>
      <c r="SMM4929" s="25"/>
      <c r="SMN4929" s="21"/>
      <c r="SMP4929" s="61"/>
      <c r="SMR4929" s="25"/>
      <c r="SMS4929" s="25"/>
      <c r="SMT4929" s="25"/>
      <c r="SMU4929" s="59"/>
      <c r="SMV4929" s="60"/>
      <c r="SMW4929" s="26"/>
      <c r="SMX4929" s="26"/>
      <c r="SMY4929" s="26"/>
      <c r="SMZ4929" s="21"/>
      <c r="SNA4929" s="27"/>
      <c r="SNB4929" s="27"/>
      <c r="SNC4929" s="27"/>
      <c r="SND4929" s="25"/>
      <c r="SNE4929" s="25"/>
      <c r="SNF4929" s="25"/>
      <c r="SNG4929" s="28"/>
      <c r="SNH4929" s="28"/>
      <c r="SNI4929" s="28"/>
      <c r="SNJ4929" s="28"/>
      <c r="SNK4929" s="28"/>
      <c r="SNL4929" s="22"/>
      <c r="SNM4929" s="22"/>
      <c r="SNN4929" s="22"/>
      <c r="SNO4929" s="53"/>
      <c r="SNP4929" s="53"/>
      <c r="SNQ4929" s="22"/>
      <c r="SNR4929" s="23"/>
      <c r="SNS4929" s="21"/>
      <c r="SNT4929" s="25"/>
      <c r="SNU4929" s="21"/>
      <c r="SNW4929" s="61"/>
      <c r="SNY4929" s="25"/>
      <c r="SNZ4929" s="25"/>
      <c r="SOA4929" s="25"/>
      <c r="SOB4929" s="59"/>
      <c r="SOC4929" s="60"/>
      <c r="SOD4929" s="26"/>
      <c r="SOE4929" s="26"/>
      <c r="SOF4929" s="26"/>
      <c r="SOG4929" s="21"/>
      <c r="SOH4929" s="27"/>
      <c r="SOI4929" s="27"/>
      <c r="SOJ4929" s="27"/>
      <c r="SOK4929" s="25"/>
      <c r="SOL4929" s="25"/>
      <c r="SOM4929" s="25"/>
      <c r="SON4929" s="28"/>
      <c r="SOO4929" s="28"/>
      <c r="SOP4929" s="28"/>
      <c r="SOQ4929" s="28"/>
      <c r="SOR4929" s="28"/>
      <c r="SOS4929" s="22"/>
      <c r="SOT4929" s="22"/>
      <c r="SOU4929" s="22"/>
      <c r="SOV4929" s="53"/>
      <c r="SOW4929" s="53"/>
      <c r="SOX4929" s="22"/>
      <c r="SOY4929" s="23"/>
      <c r="SOZ4929" s="21"/>
      <c r="SPA4929" s="25"/>
      <c r="SPB4929" s="21"/>
      <c r="SPD4929" s="61"/>
      <c r="SPF4929" s="25"/>
      <c r="SPG4929" s="25"/>
      <c r="SPH4929" s="25"/>
      <c r="SPI4929" s="59"/>
      <c r="SPJ4929" s="60"/>
      <c r="SPK4929" s="26"/>
      <c r="SPL4929" s="26"/>
      <c r="SPM4929" s="26"/>
      <c r="SPN4929" s="21"/>
      <c r="SPO4929" s="27"/>
      <c r="SPP4929" s="27"/>
      <c r="SPQ4929" s="27"/>
      <c r="SPR4929" s="25"/>
      <c r="SPS4929" s="25"/>
      <c r="SPT4929" s="25"/>
      <c r="SPU4929" s="28"/>
      <c r="SPV4929" s="28"/>
      <c r="SPW4929" s="28"/>
      <c r="SPX4929" s="28"/>
      <c r="SPY4929" s="28"/>
      <c r="SPZ4929" s="22"/>
      <c r="SQA4929" s="22"/>
      <c r="SQB4929" s="22"/>
      <c r="SQC4929" s="53"/>
      <c r="SQD4929" s="53"/>
      <c r="SQE4929" s="22"/>
      <c r="SQF4929" s="23"/>
      <c r="SQG4929" s="21"/>
      <c r="SQH4929" s="25"/>
      <c r="SQI4929" s="21"/>
      <c r="SQK4929" s="61"/>
      <c r="SQM4929" s="25"/>
      <c r="SQN4929" s="25"/>
      <c r="SQO4929" s="25"/>
      <c r="SQP4929" s="59"/>
      <c r="SQQ4929" s="60"/>
      <c r="SQR4929" s="26"/>
      <c r="SQS4929" s="26"/>
      <c r="SQT4929" s="26"/>
      <c r="SQU4929" s="21"/>
      <c r="SQV4929" s="27"/>
      <c r="SQW4929" s="27"/>
      <c r="SQX4929" s="27"/>
      <c r="SQY4929" s="25"/>
      <c r="SQZ4929" s="25"/>
      <c r="SRA4929" s="25"/>
      <c r="SRB4929" s="28"/>
      <c r="SRC4929" s="28"/>
      <c r="SRD4929" s="28"/>
      <c r="SRE4929" s="28"/>
      <c r="SRF4929" s="28"/>
      <c r="SRG4929" s="22"/>
      <c r="SRH4929" s="22"/>
      <c r="SRI4929" s="22"/>
      <c r="SRJ4929" s="53"/>
      <c r="SRK4929" s="53"/>
      <c r="SRL4929" s="22"/>
      <c r="SRM4929" s="23"/>
      <c r="SRN4929" s="21"/>
      <c r="SRO4929" s="25"/>
      <c r="SRP4929" s="21"/>
      <c r="SRR4929" s="61"/>
      <c r="SRT4929" s="25"/>
      <c r="SRU4929" s="25"/>
      <c r="SRV4929" s="25"/>
      <c r="SRW4929" s="59"/>
      <c r="SRX4929" s="60"/>
      <c r="SRY4929" s="26"/>
      <c r="SRZ4929" s="26"/>
      <c r="SSA4929" s="26"/>
      <c r="SSB4929" s="21"/>
      <c r="SSC4929" s="27"/>
      <c r="SSD4929" s="27"/>
      <c r="SSE4929" s="27"/>
      <c r="SSF4929" s="25"/>
      <c r="SSG4929" s="25"/>
      <c r="SSH4929" s="25"/>
      <c r="SSI4929" s="28"/>
      <c r="SSJ4929" s="28"/>
      <c r="SSK4929" s="28"/>
      <c r="SSL4929" s="28"/>
      <c r="SSM4929" s="28"/>
      <c r="SSN4929" s="22"/>
      <c r="SSO4929" s="22"/>
      <c r="SSP4929" s="22"/>
      <c r="SSQ4929" s="53"/>
      <c r="SSR4929" s="53"/>
      <c r="SSS4929" s="22"/>
      <c r="SST4929" s="23"/>
      <c r="SSU4929" s="21"/>
      <c r="SSV4929" s="25"/>
      <c r="SSW4929" s="21"/>
      <c r="SSY4929" s="61"/>
      <c r="STA4929" s="25"/>
      <c r="STB4929" s="25"/>
      <c r="STC4929" s="25"/>
      <c r="STD4929" s="59"/>
      <c r="STE4929" s="60"/>
      <c r="STF4929" s="26"/>
      <c r="STG4929" s="26"/>
      <c r="STH4929" s="26"/>
      <c r="STI4929" s="21"/>
      <c r="STJ4929" s="27"/>
      <c r="STK4929" s="27"/>
      <c r="STL4929" s="27"/>
      <c r="STM4929" s="25"/>
      <c r="STN4929" s="25"/>
      <c r="STO4929" s="25"/>
      <c r="STP4929" s="28"/>
      <c r="STQ4929" s="28"/>
      <c r="STR4929" s="28"/>
      <c r="STS4929" s="28"/>
      <c r="STT4929" s="28"/>
      <c r="STU4929" s="22"/>
      <c r="STV4929" s="22"/>
      <c r="STW4929" s="22"/>
      <c r="STX4929" s="53"/>
      <c r="STY4929" s="53"/>
      <c r="STZ4929" s="22"/>
      <c r="SUA4929" s="23"/>
      <c r="SUB4929" s="21"/>
      <c r="SUC4929" s="25"/>
      <c r="SUD4929" s="21"/>
      <c r="SUF4929" s="61"/>
      <c r="SUH4929" s="25"/>
      <c r="SUI4929" s="25"/>
      <c r="SUJ4929" s="25"/>
      <c r="SUK4929" s="59"/>
      <c r="SUL4929" s="60"/>
      <c r="SUM4929" s="26"/>
      <c r="SUN4929" s="26"/>
      <c r="SUO4929" s="26"/>
      <c r="SUP4929" s="21"/>
      <c r="SUQ4929" s="27"/>
      <c r="SUR4929" s="27"/>
      <c r="SUS4929" s="27"/>
      <c r="SUT4929" s="25"/>
      <c r="SUU4929" s="25"/>
      <c r="SUV4929" s="25"/>
      <c r="SUW4929" s="28"/>
      <c r="SUX4929" s="28"/>
      <c r="SUY4929" s="28"/>
      <c r="SUZ4929" s="28"/>
      <c r="SVA4929" s="28"/>
      <c r="SVB4929" s="22"/>
      <c r="SVC4929" s="22"/>
      <c r="SVD4929" s="22"/>
      <c r="SVE4929" s="53"/>
      <c r="SVF4929" s="53"/>
      <c r="SVG4929" s="22"/>
      <c r="SVH4929" s="23"/>
      <c r="SVI4929" s="21"/>
      <c r="SVJ4929" s="25"/>
      <c r="SVK4929" s="21"/>
      <c r="SVM4929" s="61"/>
      <c r="SVO4929" s="25"/>
      <c r="SVP4929" s="25"/>
      <c r="SVQ4929" s="25"/>
      <c r="SVR4929" s="59"/>
      <c r="SVS4929" s="60"/>
      <c r="SVT4929" s="26"/>
      <c r="SVU4929" s="26"/>
      <c r="SVV4929" s="26"/>
      <c r="SVW4929" s="21"/>
      <c r="SVX4929" s="27"/>
      <c r="SVY4929" s="27"/>
      <c r="SVZ4929" s="27"/>
      <c r="SWA4929" s="25"/>
      <c r="SWB4929" s="25"/>
      <c r="SWC4929" s="25"/>
      <c r="SWD4929" s="28"/>
      <c r="SWE4929" s="28"/>
      <c r="SWF4929" s="28"/>
      <c r="SWG4929" s="28"/>
      <c r="SWH4929" s="28"/>
      <c r="SWI4929" s="22"/>
      <c r="SWJ4929" s="22"/>
      <c r="SWK4929" s="22"/>
      <c r="SWL4929" s="53"/>
      <c r="SWM4929" s="53"/>
      <c r="SWN4929" s="22"/>
      <c r="SWO4929" s="23"/>
      <c r="SWP4929" s="21"/>
      <c r="SWQ4929" s="25"/>
      <c r="SWR4929" s="21"/>
      <c r="SWT4929" s="61"/>
      <c r="SWV4929" s="25"/>
      <c r="SWW4929" s="25"/>
      <c r="SWX4929" s="25"/>
      <c r="SWY4929" s="59"/>
      <c r="SWZ4929" s="60"/>
      <c r="SXA4929" s="26"/>
      <c r="SXB4929" s="26"/>
      <c r="SXC4929" s="26"/>
      <c r="SXD4929" s="21"/>
      <c r="SXE4929" s="27"/>
      <c r="SXF4929" s="27"/>
      <c r="SXG4929" s="27"/>
      <c r="SXH4929" s="25"/>
      <c r="SXI4929" s="25"/>
      <c r="SXJ4929" s="25"/>
      <c r="SXK4929" s="28"/>
      <c r="SXL4929" s="28"/>
      <c r="SXM4929" s="28"/>
      <c r="SXN4929" s="28"/>
      <c r="SXO4929" s="28"/>
      <c r="SXP4929" s="22"/>
      <c r="SXQ4929" s="22"/>
      <c r="SXR4929" s="22"/>
      <c r="SXS4929" s="53"/>
      <c r="SXT4929" s="53"/>
      <c r="SXU4929" s="22"/>
      <c r="SXV4929" s="23"/>
      <c r="SXW4929" s="21"/>
      <c r="SXX4929" s="25"/>
      <c r="SXY4929" s="21"/>
      <c r="SYA4929" s="61"/>
      <c r="SYC4929" s="25"/>
      <c r="SYD4929" s="25"/>
      <c r="SYE4929" s="25"/>
      <c r="SYF4929" s="59"/>
      <c r="SYG4929" s="60"/>
      <c r="SYH4929" s="26"/>
      <c r="SYI4929" s="26"/>
      <c r="SYJ4929" s="26"/>
      <c r="SYK4929" s="21"/>
      <c r="SYL4929" s="27"/>
      <c r="SYM4929" s="27"/>
      <c r="SYN4929" s="27"/>
      <c r="SYO4929" s="25"/>
      <c r="SYP4929" s="25"/>
      <c r="SYQ4929" s="25"/>
      <c r="SYR4929" s="28"/>
      <c r="SYS4929" s="28"/>
      <c r="SYT4929" s="28"/>
      <c r="SYU4929" s="28"/>
      <c r="SYV4929" s="28"/>
      <c r="SYW4929" s="22"/>
      <c r="SYX4929" s="22"/>
      <c r="SYY4929" s="22"/>
      <c r="SYZ4929" s="53"/>
      <c r="SZA4929" s="53"/>
      <c r="SZB4929" s="22"/>
      <c r="SZC4929" s="23"/>
      <c r="SZD4929" s="21"/>
      <c r="SZE4929" s="25"/>
      <c r="SZF4929" s="21"/>
      <c r="SZH4929" s="61"/>
      <c r="SZJ4929" s="25"/>
      <c r="SZK4929" s="25"/>
      <c r="SZL4929" s="25"/>
      <c r="SZM4929" s="59"/>
      <c r="SZN4929" s="60"/>
      <c r="SZO4929" s="26"/>
      <c r="SZP4929" s="26"/>
      <c r="SZQ4929" s="26"/>
      <c r="SZR4929" s="21"/>
      <c r="SZS4929" s="27"/>
      <c r="SZT4929" s="27"/>
      <c r="SZU4929" s="27"/>
      <c r="SZV4929" s="25"/>
      <c r="SZW4929" s="25"/>
      <c r="SZX4929" s="25"/>
      <c r="SZY4929" s="28"/>
      <c r="SZZ4929" s="28"/>
      <c r="TAA4929" s="28"/>
      <c r="TAB4929" s="28"/>
      <c r="TAC4929" s="28"/>
      <c r="TAD4929" s="22"/>
      <c r="TAE4929" s="22"/>
      <c r="TAF4929" s="22"/>
      <c r="TAG4929" s="53"/>
      <c r="TAH4929" s="53"/>
      <c r="TAI4929" s="22"/>
      <c r="TAJ4929" s="23"/>
      <c r="TAK4929" s="21"/>
      <c r="TAL4929" s="25"/>
      <c r="TAM4929" s="21"/>
      <c r="TAO4929" s="61"/>
      <c r="TAQ4929" s="25"/>
      <c r="TAR4929" s="25"/>
      <c r="TAS4929" s="25"/>
      <c r="TAT4929" s="59"/>
      <c r="TAU4929" s="60"/>
      <c r="TAV4929" s="26"/>
      <c r="TAW4929" s="26"/>
      <c r="TAX4929" s="26"/>
      <c r="TAY4929" s="21"/>
      <c r="TAZ4929" s="27"/>
      <c r="TBA4929" s="27"/>
      <c r="TBB4929" s="27"/>
      <c r="TBC4929" s="25"/>
      <c r="TBD4929" s="25"/>
      <c r="TBE4929" s="25"/>
      <c r="TBF4929" s="28"/>
      <c r="TBG4929" s="28"/>
      <c r="TBH4929" s="28"/>
      <c r="TBI4929" s="28"/>
      <c r="TBJ4929" s="28"/>
      <c r="TBK4929" s="22"/>
      <c r="TBL4929" s="22"/>
      <c r="TBM4929" s="22"/>
      <c r="TBN4929" s="53"/>
      <c r="TBO4929" s="53"/>
      <c r="TBP4929" s="22"/>
      <c r="TBQ4929" s="23"/>
      <c r="TBR4929" s="21"/>
      <c r="TBS4929" s="25"/>
      <c r="TBT4929" s="21"/>
      <c r="TBV4929" s="61"/>
      <c r="TBX4929" s="25"/>
      <c r="TBY4929" s="25"/>
      <c r="TBZ4929" s="25"/>
      <c r="TCA4929" s="59"/>
      <c r="TCB4929" s="60"/>
      <c r="TCC4929" s="26"/>
      <c r="TCD4929" s="26"/>
      <c r="TCE4929" s="26"/>
      <c r="TCF4929" s="21"/>
      <c r="TCG4929" s="27"/>
      <c r="TCH4929" s="27"/>
      <c r="TCI4929" s="27"/>
      <c r="TCJ4929" s="25"/>
      <c r="TCK4929" s="25"/>
      <c r="TCL4929" s="25"/>
      <c r="TCM4929" s="28"/>
      <c r="TCN4929" s="28"/>
      <c r="TCO4929" s="28"/>
      <c r="TCP4929" s="28"/>
      <c r="TCQ4929" s="28"/>
      <c r="TCR4929" s="22"/>
      <c r="TCS4929" s="22"/>
      <c r="TCT4929" s="22"/>
      <c r="TCU4929" s="53"/>
      <c r="TCV4929" s="53"/>
      <c r="TCW4929" s="22"/>
      <c r="TCX4929" s="23"/>
      <c r="TCY4929" s="21"/>
      <c r="TCZ4929" s="25"/>
      <c r="TDA4929" s="21"/>
      <c r="TDC4929" s="61"/>
      <c r="TDE4929" s="25"/>
      <c r="TDF4929" s="25"/>
      <c r="TDG4929" s="25"/>
      <c r="TDH4929" s="59"/>
      <c r="TDI4929" s="60"/>
      <c r="TDJ4929" s="26"/>
      <c r="TDK4929" s="26"/>
      <c r="TDL4929" s="26"/>
      <c r="TDM4929" s="21"/>
      <c r="TDN4929" s="27"/>
      <c r="TDO4929" s="27"/>
      <c r="TDP4929" s="27"/>
      <c r="TDQ4929" s="25"/>
      <c r="TDR4929" s="25"/>
      <c r="TDS4929" s="25"/>
      <c r="TDT4929" s="28"/>
      <c r="TDU4929" s="28"/>
      <c r="TDV4929" s="28"/>
      <c r="TDW4929" s="28"/>
      <c r="TDX4929" s="28"/>
      <c r="TDY4929" s="22"/>
      <c r="TDZ4929" s="22"/>
      <c r="TEA4929" s="22"/>
      <c r="TEB4929" s="53"/>
      <c r="TEC4929" s="53"/>
      <c r="TED4929" s="22"/>
      <c r="TEE4929" s="23"/>
      <c r="TEF4929" s="21"/>
      <c r="TEG4929" s="25"/>
      <c r="TEH4929" s="21"/>
      <c r="TEJ4929" s="61"/>
      <c r="TEL4929" s="25"/>
      <c r="TEM4929" s="25"/>
      <c r="TEN4929" s="25"/>
      <c r="TEO4929" s="59"/>
      <c r="TEP4929" s="60"/>
      <c r="TEQ4929" s="26"/>
      <c r="TER4929" s="26"/>
      <c r="TES4929" s="26"/>
      <c r="TET4929" s="21"/>
      <c r="TEU4929" s="27"/>
      <c r="TEV4929" s="27"/>
      <c r="TEW4929" s="27"/>
      <c r="TEX4929" s="25"/>
      <c r="TEY4929" s="25"/>
      <c r="TEZ4929" s="25"/>
      <c r="TFA4929" s="28"/>
      <c r="TFB4929" s="28"/>
      <c r="TFC4929" s="28"/>
      <c r="TFD4929" s="28"/>
      <c r="TFE4929" s="28"/>
      <c r="TFF4929" s="22"/>
      <c r="TFG4929" s="22"/>
      <c r="TFH4929" s="22"/>
      <c r="TFI4929" s="53"/>
      <c r="TFJ4929" s="53"/>
      <c r="TFK4929" s="22"/>
      <c r="TFL4929" s="23"/>
      <c r="TFM4929" s="21"/>
      <c r="TFN4929" s="25"/>
      <c r="TFO4929" s="21"/>
      <c r="TFQ4929" s="61"/>
      <c r="TFS4929" s="25"/>
      <c r="TFT4929" s="25"/>
      <c r="TFU4929" s="25"/>
      <c r="TFV4929" s="59"/>
      <c r="TFW4929" s="60"/>
      <c r="TFX4929" s="26"/>
      <c r="TFY4929" s="26"/>
      <c r="TFZ4929" s="26"/>
      <c r="TGA4929" s="21"/>
      <c r="TGB4929" s="27"/>
      <c r="TGC4929" s="27"/>
      <c r="TGD4929" s="27"/>
      <c r="TGE4929" s="25"/>
      <c r="TGF4929" s="25"/>
      <c r="TGG4929" s="25"/>
      <c r="TGH4929" s="28"/>
      <c r="TGI4929" s="28"/>
      <c r="TGJ4929" s="28"/>
      <c r="TGK4929" s="28"/>
      <c r="TGL4929" s="28"/>
      <c r="TGM4929" s="22"/>
      <c r="TGN4929" s="22"/>
      <c r="TGO4929" s="22"/>
      <c r="TGP4929" s="53"/>
      <c r="TGQ4929" s="53"/>
      <c r="TGR4929" s="22"/>
      <c r="TGS4929" s="23"/>
      <c r="TGT4929" s="21"/>
      <c r="TGU4929" s="25"/>
      <c r="TGV4929" s="21"/>
      <c r="TGX4929" s="61"/>
      <c r="TGZ4929" s="25"/>
      <c r="THA4929" s="25"/>
      <c r="THB4929" s="25"/>
      <c r="THC4929" s="59"/>
      <c r="THD4929" s="60"/>
      <c r="THE4929" s="26"/>
      <c r="THF4929" s="26"/>
      <c r="THG4929" s="26"/>
      <c r="THH4929" s="21"/>
      <c r="THI4929" s="27"/>
      <c r="THJ4929" s="27"/>
      <c r="THK4929" s="27"/>
      <c r="THL4929" s="25"/>
      <c r="THM4929" s="25"/>
      <c r="THN4929" s="25"/>
      <c r="THO4929" s="28"/>
      <c r="THP4929" s="28"/>
      <c r="THQ4929" s="28"/>
      <c r="THR4929" s="28"/>
      <c r="THS4929" s="28"/>
      <c r="THT4929" s="22"/>
      <c r="THU4929" s="22"/>
      <c r="THV4929" s="22"/>
      <c r="THW4929" s="53"/>
      <c r="THX4929" s="53"/>
      <c r="THY4929" s="22"/>
      <c r="THZ4929" s="23"/>
      <c r="TIA4929" s="21"/>
      <c r="TIB4929" s="25"/>
      <c r="TIC4929" s="21"/>
      <c r="TIE4929" s="61"/>
      <c r="TIG4929" s="25"/>
      <c r="TIH4929" s="25"/>
      <c r="TII4929" s="25"/>
      <c r="TIJ4929" s="59"/>
      <c r="TIK4929" s="60"/>
      <c r="TIL4929" s="26"/>
      <c r="TIM4929" s="26"/>
      <c r="TIN4929" s="26"/>
      <c r="TIO4929" s="21"/>
      <c r="TIP4929" s="27"/>
      <c r="TIQ4929" s="27"/>
      <c r="TIR4929" s="27"/>
      <c r="TIS4929" s="25"/>
      <c r="TIT4929" s="25"/>
      <c r="TIU4929" s="25"/>
      <c r="TIV4929" s="28"/>
      <c r="TIW4929" s="28"/>
      <c r="TIX4929" s="28"/>
      <c r="TIY4929" s="28"/>
      <c r="TIZ4929" s="28"/>
      <c r="TJA4929" s="22"/>
      <c r="TJB4929" s="22"/>
      <c r="TJC4929" s="22"/>
      <c r="TJD4929" s="53"/>
      <c r="TJE4929" s="53"/>
      <c r="TJF4929" s="22"/>
      <c r="TJG4929" s="23"/>
      <c r="TJH4929" s="21"/>
      <c r="TJI4929" s="25"/>
      <c r="TJJ4929" s="21"/>
      <c r="TJL4929" s="61"/>
      <c r="TJN4929" s="25"/>
      <c r="TJO4929" s="25"/>
      <c r="TJP4929" s="25"/>
      <c r="TJQ4929" s="59"/>
      <c r="TJR4929" s="60"/>
      <c r="TJS4929" s="26"/>
      <c r="TJT4929" s="26"/>
      <c r="TJU4929" s="26"/>
      <c r="TJV4929" s="21"/>
      <c r="TJW4929" s="27"/>
      <c r="TJX4929" s="27"/>
      <c r="TJY4929" s="27"/>
      <c r="TJZ4929" s="25"/>
      <c r="TKA4929" s="25"/>
      <c r="TKB4929" s="25"/>
      <c r="TKC4929" s="28"/>
      <c r="TKD4929" s="28"/>
      <c r="TKE4929" s="28"/>
      <c r="TKF4929" s="28"/>
      <c r="TKG4929" s="28"/>
      <c r="TKH4929" s="22"/>
      <c r="TKI4929" s="22"/>
      <c r="TKJ4929" s="22"/>
      <c r="TKK4929" s="53"/>
      <c r="TKL4929" s="53"/>
      <c r="TKM4929" s="22"/>
      <c r="TKN4929" s="23"/>
      <c r="TKO4929" s="21"/>
      <c r="TKP4929" s="25"/>
      <c r="TKQ4929" s="21"/>
      <c r="TKS4929" s="61"/>
      <c r="TKU4929" s="25"/>
      <c r="TKV4929" s="25"/>
      <c r="TKW4929" s="25"/>
      <c r="TKX4929" s="59"/>
      <c r="TKY4929" s="60"/>
      <c r="TKZ4929" s="26"/>
      <c r="TLA4929" s="26"/>
      <c r="TLB4929" s="26"/>
      <c r="TLC4929" s="21"/>
      <c r="TLD4929" s="27"/>
      <c r="TLE4929" s="27"/>
      <c r="TLF4929" s="27"/>
      <c r="TLG4929" s="25"/>
      <c r="TLH4929" s="25"/>
      <c r="TLI4929" s="25"/>
      <c r="TLJ4929" s="28"/>
      <c r="TLK4929" s="28"/>
      <c r="TLL4929" s="28"/>
      <c r="TLM4929" s="28"/>
      <c r="TLN4929" s="28"/>
      <c r="TLO4929" s="22"/>
      <c r="TLP4929" s="22"/>
      <c r="TLQ4929" s="22"/>
      <c r="TLR4929" s="53"/>
      <c r="TLS4929" s="53"/>
      <c r="TLT4929" s="22"/>
      <c r="TLU4929" s="23"/>
      <c r="TLV4929" s="21"/>
      <c r="TLW4929" s="25"/>
      <c r="TLX4929" s="21"/>
      <c r="TLZ4929" s="61"/>
      <c r="TMB4929" s="25"/>
      <c r="TMC4929" s="25"/>
      <c r="TMD4929" s="25"/>
      <c r="TME4929" s="59"/>
      <c r="TMF4929" s="60"/>
      <c r="TMG4929" s="26"/>
      <c r="TMH4929" s="26"/>
      <c r="TMI4929" s="26"/>
      <c r="TMJ4929" s="21"/>
      <c r="TMK4929" s="27"/>
      <c r="TML4929" s="27"/>
      <c r="TMM4929" s="27"/>
      <c r="TMN4929" s="25"/>
      <c r="TMO4929" s="25"/>
      <c r="TMP4929" s="25"/>
      <c r="TMQ4929" s="28"/>
      <c r="TMR4929" s="28"/>
      <c r="TMS4929" s="28"/>
      <c r="TMT4929" s="28"/>
      <c r="TMU4929" s="28"/>
      <c r="TMV4929" s="22"/>
      <c r="TMW4929" s="22"/>
      <c r="TMX4929" s="22"/>
      <c r="TMY4929" s="53"/>
      <c r="TMZ4929" s="53"/>
      <c r="TNA4929" s="22"/>
      <c r="TNB4929" s="23"/>
      <c r="TNC4929" s="21"/>
      <c r="TND4929" s="25"/>
      <c r="TNE4929" s="21"/>
      <c r="TNG4929" s="61"/>
      <c r="TNI4929" s="25"/>
      <c r="TNJ4929" s="25"/>
      <c r="TNK4929" s="25"/>
      <c r="TNL4929" s="59"/>
      <c r="TNM4929" s="60"/>
      <c r="TNN4929" s="26"/>
      <c r="TNO4929" s="26"/>
      <c r="TNP4929" s="26"/>
      <c r="TNQ4929" s="21"/>
      <c r="TNR4929" s="27"/>
      <c r="TNS4929" s="27"/>
      <c r="TNT4929" s="27"/>
      <c r="TNU4929" s="25"/>
      <c r="TNV4929" s="25"/>
      <c r="TNW4929" s="25"/>
      <c r="TNX4929" s="28"/>
      <c r="TNY4929" s="28"/>
      <c r="TNZ4929" s="28"/>
      <c r="TOA4929" s="28"/>
      <c r="TOB4929" s="28"/>
      <c r="TOC4929" s="22"/>
      <c r="TOD4929" s="22"/>
      <c r="TOE4929" s="22"/>
      <c r="TOF4929" s="53"/>
      <c r="TOG4929" s="53"/>
      <c r="TOH4929" s="22"/>
      <c r="TOI4929" s="23"/>
      <c r="TOJ4929" s="21"/>
      <c r="TOK4929" s="25"/>
      <c r="TOL4929" s="21"/>
      <c r="TON4929" s="61"/>
      <c r="TOP4929" s="25"/>
      <c r="TOQ4929" s="25"/>
      <c r="TOR4929" s="25"/>
      <c r="TOS4929" s="59"/>
      <c r="TOT4929" s="60"/>
      <c r="TOU4929" s="26"/>
      <c r="TOV4929" s="26"/>
      <c r="TOW4929" s="26"/>
      <c r="TOX4929" s="21"/>
      <c r="TOY4929" s="27"/>
      <c r="TOZ4929" s="27"/>
      <c r="TPA4929" s="27"/>
      <c r="TPB4929" s="25"/>
      <c r="TPC4929" s="25"/>
      <c r="TPD4929" s="25"/>
      <c r="TPE4929" s="28"/>
      <c r="TPF4929" s="28"/>
      <c r="TPG4929" s="28"/>
      <c r="TPH4929" s="28"/>
      <c r="TPI4929" s="28"/>
      <c r="TPJ4929" s="22"/>
      <c r="TPK4929" s="22"/>
      <c r="TPL4929" s="22"/>
      <c r="TPM4929" s="53"/>
      <c r="TPN4929" s="53"/>
      <c r="TPO4929" s="22"/>
      <c r="TPP4929" s="23"/>
      <c r="TPQ4929" s="21"/>
      <c r="TPR4929" s="25"/>
      <c r="TPS4929" s="21"/>
      <c r="TPU4929" s="61"/>
      <c r="TPW4929" s="25"/>
      <c r="TPX4929" s="25"/>
      <c r="TPY4929" s="25"/>
      <c r="TPZ4929" s="59"/>
      <c r="TQA4929" s="60"/>
      <c r="TQB4929" s="26"/>
      <c r="TQC4929" s="26"/>
      <c r="TQD4929" s="26"/>
      <c r="TQE4929" s="21"/>
      <c r="TQF4929" s="27"/>
      <c r="TQG4929" s="27"/>
      <c r="TQH4929" s="27"/>
      <c r="TQI4929" s="25"/>
      <c r="TQJ4929" s="25"/>
      <c r="TQK4929" s="25"/>
      <c r="TQL4929" s="28"/>
      <c r="TQM4929" s="28"/>
      <c r="TQN4929" s="28"/>
      <c r="TQO4929" s="28"/>
      <c r="TQP4929" s="28"/>
      <c r="TQQ4929" s="22"/>
      <c r="TQR4929" s="22"/>
      <c r="TQS4929" s="22"/>
      <c r="TQT4929" s="53"/>
      <c r="TQU4929" s="53"/>
      <c r="TQV4929" s="22"/>
      <c r="TQW4929" s="23"/>
      <c r="TQX4929" s="21"/>
      <c r="TQY4929" s="25"/>
      <c r="TQZ4929" s="21"/>
      <c r="TRB4929" s="61"/>
      <c r="TRD4929" s="25"/>
      <c r="TRE4929" s="25"/>
      <c r="TRF4929" s="25"/>
      <c r="TRG4929" s="59"/>
      <c r="TRH4929" s="60"/>
      <c r="TRI4929" s="26"/>
      <c r="TRJ4929" s="26"/>
      <c r="TRK4929" s="26"/>
      <c r="TRL4929" s="21"/>
      <c r="TRM4929" s="27"/>
      <c r="TRN4929" s="27"/>
      <c r="TRO4929" s="27"/>
      <c r="TRP4929" s="25"/>
      <c r="TRQ4929" s="25"/>
      <c r="TRR4929" s="25"/>
      <c r="TRS4929" s="28"/>
      <c r="TRT4929" s="28"/>
      <c r="TRU4929" s="28"/>
      <c r="TRV4929" s="28"/>
      <c r="TRW4929" s="28"/>
      <c r="TRX4929" s="22"/>
      <c r="TRY4929" s="22"/>
      <c r="TRZ4929" s="22"/>
      <c r="TSA4929" s="53"/>
      <c r="TSB4929" s="53"/>
      <c r="TSC4929" s="22"/>
      <c r="TSD4929" s="23"/>
      <c r="TSE4929" s="21"/>
      <c r="TSF4929" s="25"/>
      <c r="TSG4929" s="21"/>
      <c r="TSI4929" s="61"/>
      <c r="TSK4929" s="25"/>
      <c r="TSL4929" s="25"/>
      <c r="TSM4929" s="25"/>
      <c r="TSN4929" s="59"/>
      <c r="TSO4929" s="60"/>
      <c r="TSP4929" s="26"/>
      <c r="TSQ4929" s="26"/>
      <c r="TSR4929" s="26"/>
      <c r="TSS4929" s="21"/>
      <c r="TST4929" s="27"/>
      <c r="TSU4929" s="27"/>
      <c r="TSV4929" s="27"/>
      <c r="TSW4929" s="25"/>
      <c r="TSX4929" s="25"/>
      <c r="TSY4929" s="25"/>
      <c r="TSZ4929" s="28"/>
      <c r="TTA4929" s="28"/>
      <c r="TTB4929" s="28"/>
      <c r="TTC4929" s="28"/>
      <c r="TTD4929" s="28"/>
      <c r="TTE4929" s="22"/>
      <c r="TTF4929" s="22"/>
      <c r="TTG4929" s="22"/>
      <c r="TTH4929" s="53"/>
      <c r="TTI4929" s="53"/>
      <c r="TTJ4929" s="22"/>
      <c r="TTK4929" s="23"/>
      <c r="TTL4929" s="21"/>
      <c r="TTM4929" s="25"/>
      <c r="TTN4929" s="21"/>
      <c r="TTP4929" s="61"/>
      <c r="TTR4929" s="25"/>
      <c r="TTS4929" s="25"/>
      <c r="TTT4929" s="25"/>
      <c r="TTU4929" s="59"/>
      <c r="TTV4929" s="60"/>
      <c r="TTW4929" s="26"/>
      <c r="TTX4929" s="26"/>
      <c r="TTY4929" s="26"/>
      <c r="TTZ4929" s="21"/>
      <c r="TUA4929" s="27"/>
      <c r="TUB4929" s="27"/>
      <c r="TUC4929" s="27"/>
      <c r="TUD4929" s="25"/>
      <c r="TUE4929" s="25"/>
      <c r="TUF4929" s="25"/>
      <c r="TUG4929" s="28"/>
      <c r="TUH4929" s="28"/>
      <c r="TUI4929" s="28"/>
      <c r="TUJ4929" s="28"/>
      <c r="TUK4929" s="28"/>
      <c r="TUL4929" s="22"/>
      <c r="TUM4929" s="22"/>
      <c r="TUN4929" s="22"/>
      <c r="TUO4929" s="53"/>
      <c r="TUP4929" s="53"/>
      <c r="TUQ4929" s="22"/>
      <c r="TUR4929" s="23"/>
      <c r="TUS4929" s="21"/>
      <c r="TUT4929" s="25"/>
      <c r="TUU4929" s="21"/>
      <c r="TUW4929" s="61"/>
      <c r="TUY4929" s="25"/>
      <c r="TUZ4929" s="25"/>
      <c r="TVA4929" s="25"/>
      <c r="TVB4929" s="59"/>
      <c r="TVC4929" s="60"/>
      <c r="TVD4929" s="26"/>
      <c r="TVE4929" s="26"/>
      <c r="TVF4929" s="26"/>
      <c r="TVG4929" s="21"/>
      <c r="TVH4929" s="27"/>
      <c r="TVI4929" s="27"/>
      <c r="TVJ4929" s="27"/>
      <c r="TVK4929" s="25"/>
      <c r="TVL4929" s="25"/>
      <c r="TVM4929" s="25"/>
      <c r="TVN4929" s="28"/>
      <c r="TVO4929" s="28"/>
      <c r="TVP4929" s="28"/>
      <c r="TVQ4929" s="28"/>
      <c r="TVR4929" s="28"/>
      <c r="TVS4929" s="22"/>
      <c r="TVT4929" s="22"/>
      <c r="TVU4929" s="22"/>
      <c r="TVV4929" s="53"/>
      <c r="TVW4929" s="53"/>
      <c r="TVX4929" s="22"/>
      <c r="TVY4929" s="23"/>
      <c r="TVZ4929" s="21"/>
      <c r="TWA4929" s="25"/>
      <c r="TWB4929" s="21"/>
      <c r="TWD4929" s="61"/>
      <c r="TWF4929" s="25"/>
      <c r="TWG4929" s="25"/>
      <c r="TWH4929" s="25"/>
      <c r="TWI4929" s="59"/>
      <c r="TWJ4929" s="60"/>
      <c r="TWK4929" s="26"/>
      <c r="TWL4929" s="26"/>
      <c r="TWM4929" s="26"/>
      <c r="TWN4929" s="21"/>
      <c r="TWO4929" s="27"/>
      <c r="TWP4929" s="27"/>
      <c r="TWQ4929" s="27"/>
      <c r="TWR4929" s="25"/>
      <c r="TWS4929" s="25"/>
      <c r="TWT4929" s="25"/>
      <c r="TWU4929" s="28"/>
      <c r="TWV4929" s="28"/>
      <c r="TWW4929" s="28"/>
      <c r="TWX4929" s="28"/>
      <c r="TWY4929" s="28"/>
      <c r="TWZ4929" s="22"/>
      <c r="TXA4929" s="22"/>
      <c r="TXB4929" s="22"/>
      <c r="TXC4929" s="53"/>
      <c r="TXD4929" s="53"/>
      <c r="TXE4929" s="22"/>
      <c r="TXF4929" s="23"/>
      <c r="TXG4929" s="21"/>
      <c r="TXH4929" s="25"/>
      <c r="TXI4929" s="21"/>
      <c r="TXK4929" s="61"/>
      <c r="TXM4929" s="25"/>
      <c r="TXN4929" s="25"/>
      <c r="TXO4929" s="25"/>
      <c r="TXP4929" s="59"/>
      <c r="TXQ4929" s="60"/>
      <c r="TXR4929" s="26"/>
      <c r="TXS4929" s="26"/>
      <c r="TXT4929" s="26"/>
      <c r="TXU4929" s="21"/>
      <c r="TXV4929" s="27"/>
      <c r="TXW4929" s="27"/>
      <c r="TXX4929" s="27"/>
      <c r="TXY4929" s="25"/>
      <c r="TXZ4929" s="25"/>
      <c r="TYA4929" s="25"/>
      <c r="TYB4929" s="28"/>
      <c r="TYC4929" s="28"/>
      <c r="TYD4929" s="28"/>
      <c r="TYE4929" s="28"/>
      <c r="TYF4929" s="28"/>
      <c r="TYG4929" s="22"/>
      <c r="TYH4929" s="22"/>
      <c r="TYI4929" s="22"/>
      <c r="TYJ4929" s="53"/>
      <c r="TYK4929" s="53"/>
      <c r="TYL4929" s="22"/>
      <c r="TYM4929" s="23"/>
      <c r="TYN4929" s="21"/>
      <c r="TYO4929" s="25"/>
      <c r="TYP4929" s="21"/>
      <c r="TYR4929" s="61"/>
      <c r="TYT4929" s="25"/>
      <c r="TYU4929" s="25"/>
      <c r="TYV4929" s="25"/>
      <c r="TYW4929" s="59"/>
      <c r="TYX4929" s="60"/>
      <c r="TYY4929" s="26"/>
      <c r="TYZ4929" s="26"/>
      <c r="TZA4929" s="26"/>
      <c r="TZB4929" s="21"/>
      <c r="TZC4929" s="27"/>
      <c r="TZD4929" s="27"/>
      <c r="TZE4929" s="27"/>
      <c r="TZF4929" s="25"/>
      <c r="TZG4929" s="25"/>
      <c r="TZH4929" s="25"/>
      <c r="TZI4929" s="28"/>
      <c r="TZJ4929" s="28"/>
      <c r="TZK4929" s="28"/>
      <c r="TZL4929" s="28"/>
      <c r="TZM4929" s="28"/>
      <c r="TZN4929" s="22"/>
      <c r="TZO4929" s="22"/>
      <c r="TZP4929" s="22"/>
      <c r="TZQ4929" s="53"/>
      <c r="TZR4929" s="53"/>
      <c r="TZS4929" s="22"/>
      <c r="TZT4929" s="23"/>
      <c r="TZU4929" s="21"/>
      <c r="TZV4929" s="25"/>
      <c r="TZW4929" s="21"/>
      <c r="TZY4929" s="61"/>
      <c r="UAA4929" s="25"/>
      <c r="UAB4929" s="25"/>
      <c r="UAC4929" s="25"/>
      <c r="UAD4929" s="59"/>
      <c r="UAE4929" s="60"/>
      <c r="UAF4929" s="26"/>
      <c r="UAG4929" s="26"/>
      <c r="UAH4929" s="26"/>
      <c r="UAI4929" s="21"/>
      <c r="UAJ4929" s="27"/>
      <c r="UAK4929" s="27"/>
      <c r="UAL4929" s="27"/>
      <c r="UAM4929" s="25"/>
      <c r="UAN4929" s="25"/>
      <c r="UAO4929" s="25"/>
      <c r="UAP4929" s="28"/>
      <c r="UAQ4929" s="28"/>
      <c r="UAR4929" s="28"/>
      <c r="UAS4929" s="28"/>
      <c r="UAT4929" s="28"/>
      <c r="UAU4929" s="22"/>
      <c r="UAV4929" s="22"/>
      <c r="UAW4929" s="22"/>
      <c r="UAX4929" s="53"/>
      <c r="UAY4929" s="53"/>
      <c r="UAZ4929" s="22"/>
      <c r="UBA4929" s="23"/>
      <c r="UBB4929" s="21"/>
      <c r="UBC4929" s="25"/>
      <c r="UBD4929" s="21"/>
      <c r="UBF4929" s="61"/>
      <c r="UBH4929" s="25"/>
      <c r="UBI4929" s="25"/>
      <c r="UBJ4929" s="25"/>
      <c r="UBK4929" s="59"/>
      <c r="UBL4929" s="60"/>
      <c r="UBM4929" s="26"/>
      <c r="UBN4929" s="26"/>
      <c r="UBO4929" s="26"/>
      <c r="UBP4929" s="21"/>
      <c r="UBQ4929" s="27"/>
      <c r="UBR4929" s="27"/>
      <c r="UBS4929" s="27"/>
      <c r="UBT4929" s="25"/>
      <c r="UBU4929" s="25"/>
      <c r="UBV4929" s="25"/>
      <c r="UBW4929" s="28"/>
      <c r="UBX4929" s="28"/>
      <c r="UBY4929" s="28"/>
      <c r="UBZ4929" s="28"/>
      <c r="UCA4929" s="28"/>
      <c r="UCB4929" s="22"/>
      <c r="UCC4929" s="22"/>
      <c r="UCD4929" s="22"/>
      <c r="UCE4929" s="53"/>
      <c r="UCF4929" s="53"/>
      <c r="UCG4929" s="22"/>
      <c r="UCH4929" s="23"/>
      <c r="UCI4929" s="21"/>
      <c r="UCJ4929" s="25"/>
      <c r="UCK4929" s="21"/>
      <c r="UCM4929" s="61"/>
      <c r="UCO4929" s="25"/>
      <c r="UCP4929" s="25"/>
      <c r="UCQ4929" s="25"/>
      <c r="UCR4929" s="59"/>
      <c r="UCS4929" s="60"/>
      <c r="UCT4929" s="26"/>
      <c r="UCU4929" s="26"/>
      <c r="UCV4929" s="26"/>
      <c r="UCW4929" s="21"/>
      <c r="UCX4929" s="27"/>
      <c r="UCY4929" s="27"/>
      <c r="UCZ4929" s="27"/>
      <c r="UDA4929" s="25"/>
      <c r="UDB4929" s="25"/>
      <c r="UDC4929" s="25"/>
      <c r="UDD4929" s="28"/>
      <c r="UDE4929" s="28"/>
      <c r="UDF4929" s="28"/>
      <c r="UDG4929" s="28"/>
      <c r="UDH4929" s="28"/>
      <c r="UDI4929" s="22"/>
      <c r="UDJ4929" s="22"/>
      <c r="UDK4929" s="22"/>
      <c r="UDL4929" s="53"/>
      <c r="UDM4929" s="53"/>
      <c r="UDN4929" s="22"/>
      <c r="UDO4929" s="23"/>
      <c r="UDP4929" s="21"/>
      <c r="UDQ4929" s="25"/>
      <c r="UDR4929" s="21"/>
      <c r="UDT4929" s="61"/>
      <c r="UDV4929" s="25"/>
      <c r="UDW4929" s="25"/>
      <c r="UDX4929" s="25"/>
      <c r="UDY4929" s="59"/>
      <c r="UDZ4929" s="60"/>
      <c r="UEA4929" s="26"/>
      <c r="UEB4929" s="26"/>
      <c r="UEC4929" s="26"/>
      <c r="UED4929" s="21"/>
      <c r="UEE4929" s="27"/>
      <c r="UEF4929" s="27"/>
      <c r="UEG4929" s="27"/>
      <c r="UEH4929" s="25"/>
      <c r="UEI4929" s="25"/>
      <c r="UEJ4929" s="25"/>
      <c r="UEK4929" s="28"/>
      <c r="UEL4929" s="28"/>
      <c r="UEM4929" s="28"/>
      <c r="UEN4929" s="28"/>
      <c r="UEO4929" s="28"/>
      <c r="UEP4929" s="22"/>
      <c r="UEQ4929" s="22"/>
      <c r="UER4929" s="22"/>
      <c r="UES4929" s="53"/>
      <c r="UET4929" s="53"/>
      <c r="UEU4929" s="22"/>
      <c r="UEV4929" s="23"/>
      <c r="UEW4929" s="21"/>
      <c r="UEX4929" s="25"/>
      <c r="UEY4929" s="21"/>
      <c r="UFA4929" s="61"/>
      <c r="UFC4929" s="25"/>
      <c r="UFD4929" s="25"/>
      <c r="UFE4929" s="25"/>
      <c r="UFF4929" s="59"/>
      <c r="UFG4929" s="60"/>
      <c r="UFH4929" s="26"/>
      <c r="UFI4929" s="26"/>
      <c r="UFJ4929" s="26"/>
      <c r="UFK4929" s="21"/>
      <c r="UFL4929" s="27"/>
      <c r="UFM4929" s="27"/>
      <c r="UFN4929" s="27"/>
      <c r="UFO4929" s="25"/>
      <c r="UFP4929" s="25"/>
      <c r="UFQ4929" s="25"/>
      <c r="UFR4929" s="28"/>
      <c r="UFS4929" s="28"/>
      <c r="UFT4929" s="28"/>
      <c r="UFU4929" s="28"/>
      <c r="UFV4929" s="28"/>
      <c r="UFW4929" s="22"/>
      <c r="UFX4929" s="22"/>
      <c r="UFY4929" s="22"/>
      <c r="UFZ4929" s="53"/>
      <c r="UGA4929" s="53"/>
      <c r="UGB4929" s="22"/>
      <c r="UGC4929" s="23"/>
      <c r="UGD4929" s="21"/>
      <c r="UGE4929" s="25"/>
      <c r="UGF4929" s="21"/>
      <c r="UGH4929" s="61"/>
      <c r="UGJ4929" s="25"/>
      <c r="UGK4929" s="25"/>
      <c r="UGL4929" s="25"/>
      <c r="UGM4929" s="59"/>
      <c r="UGN4929" s="60"/>
      <c r="UGO4929" s="26"/>
      <c r="UGP4929" s="26"/>
      <c r="UGQ4929" s="26"/>
      <c r="UGR4929" s="21"/>
      <c r="UGS4929" s="27"/>
      <c r="UGT4929" s="27"/>
      <c r="UGU4929" s="27"/>
      <c r="UGV4929" s="25"/>
      <c r="UGW4929" s="25"/>
      <c r="UGX4929" s="25"/>
      <c r="UGY4929" s="28"/>
      <c r="UGZ4929" s="28"/>
      <c r="UHA4929" s="28"/>
      <c r="UHB4929" s="28"/>
      <c r="UHC4929" s="28"/>
      <c r="UHD4929" s="22"/>
      <c r="UHE4929" s="22"/>
      <c r="UHF4929" s="22"/>
      <c r="UHG4929" s="53"/>
      <c r="UHH4929" s="53"/>
      <c r="UHI4929" s="22"/>
      <c r="UHJ4929" s="23"/>
      <c r="UHK4929" s="21"/>
      <c r="UHL4929" s="25"/>
      <c r="UHM4929" s="21"/>
      <c r="UHO4929" s="61"/>
      <c r="UHQ4929" s="25"/>
      <c r="UHR4929" s="25"/>
      <c r="UHS4929" s="25"/>
      <c r="UHT4929" s="59"/>
      <c r="UHU4929" s="60"/>
      <c r="UHV4929" s="26"/>
      <c r="UHW4929" s="26"/>
      <c r="UHX4929" s="26"/>
      <c r="UHY4929" s="21"/>
      <c r="UHZ4929" s="27"/>
      <c r="UIA4929" s="27"/>
      <c r="UIB4929" s="27"/>
      <c r="UIC4929" s="25"/>
      <c r="UID4929" s="25"/>
      <c r="UIE4929" s="25"/>
      <c r="UIF4929" s="28"/>
      <c r="UIG4929" s="28"/>
      <c r="UIH4929" s="28"/>
      <c r="UII4929" s="28"/>
      <c r="UIJ4929" s="28"/>
      <c r="UIK4929" s="22"/>
      <c r="UIL4929" s="22"/>
      <c r="UIM4929" s="22"/>
      <c r="UIN4929" s="53"/>
      <c r="UIO4929" s="53"/>
      <c r="UIP4929" s="22"/>
      <c r="UIQ4929" s="23"/>
      <c r="UIR4929" s="21"/>
      <c r="UIS4929" s="25"/>
      <c r="UIT4929" s="21"/>
      <c r="UIV4929" s="61"/>
      <c r="UIX4929" s="25"/>
      <c r="UIY4929" s="25"/>
      <c r="UIZ4929" s="25"/>
      <c r="UJA4929" s="59"/>
      <c r="UJB4929" s="60"/>
      <c r="UJC4929" s="26"/>
      <c r="UJD4929" s="26"/>
      <c r="UJE4929" s="26"/>
      <c r="UJF4929" s="21"/>
      <c r="UJG4929" s="27"/>
      <c r="UJH4929" s="27"/>
      <c r="UJI4929" s="27"/>
      <c r="UJJ4929" s="25"/>
      <c r="UJK4929" s="25"/>
      <c r="UJL4929" s="25"/>
      <c r="UJM4929" s="28"/>
      <c r="UJN4929" s="28"/>
      <c r="UJO4929" s="28"/>
      <c r="UJP4929" s="28"/>
      <c r="UJQ4929" s="28"/>
      <c r="UJR4929" s="22"/>
      <c r="UJS4929" s="22"/>
      <c r="UJT4929" s="22"/>
      <c r="UJU4929" s="53"/>
      <c r="UJV4929" s="53"/>
      <c r="UJW4929" s="22"/>
      <c r="UJX4929" s="23"/>
      <c r="UJY4929" s="21"/>
      <c r="UJZ4929" s="25"/>
      <c r="UKA4929" s="21"/>
      <c r="UKC4929" s="61"/>
      <c r="UKE4929" s="25"/>
      <c r="UKF4929" s="25"/>
      <c r="UKG4929" s="25"/>
      <c r="UKH4929" s="59"/>
      <c r="UKI4929" s="60"/>
      <c r="UKJ4929" s="26"/>
      <c r="UKK4929" s="26"/>
      <c r="UKL4929" s="26"/>
      <c r="UKM4929" s="21"/>
      <c r="UKN4929" s="27"/>
      <c r="UKO4929" s="27"/>
      <c r="UKP4929" s="27"/>
      <c r="UKQ4929" s="25"/>
      <c r="UKR4929" s="25"/>
      <c r="UKS4929" s="25"/>
      <c r="UKT4929" s="28"/>
      <c r="UKU4929" s="28"/>
      <c r="UKV4929" s="28"/>
      <c r="UKW4929" s="28"/>
      <c r="UKX4929" s="28"/>
      <c r="UKY4929" s="22"/>
      <c r="UKZ4929" s="22"/>
      <c r="ULA4929" s="22"/>
      <c r="ULB4929" s="53"/>
      <c r="ULC4929" s="53"/>
      <c r="ULD4929" s="22"/>
      <c r="ULE4929" s="23"/>
      <c r="ULF4929" s="21"/>
      <c r="ULG4929" s="25"/>
      <c r="ULH4929" s="21"/>
      <c r="ULJ4929" s="61"/>
      <c r="ULL4929" s="25"/>
      <c r="ULM4929" s="25"/>
      <c r="ULN4929" s="25"/>
      <c r="ULO4929" s="59"/>
      <c r="ULP4929" s="60"/>
      <c r="ULQ4929" s="26"/>
      <c r="ULR4929" s="26"/>
      <c r="ULS4929" s="26"/>
      <c r="ULT4929" s="21"/>
      <c r="ULU4929" s="27"/>
      <c r="ULV4929" s="27"/>
      <c r="ULW4929" s="27"/>
      <c r="ULX4929" s="25"/>
      <c r="ULY4929" s="25"/>
      <c r="ULZ4929" s="25"/>
      <c r="UMA4929" s="28"/>
      <c r="UMB4929" s="28"/>
      <c r="UMC4929" s="28"/>
      <c r="UMD4929" s="28"/>
      <c r="UME4929" s="28"/>
      <c r="UMF4929" s="22"/>
      <c r="UMG4929" s="22"/>
      <c r="UMH4929" s="22"/>
      <c r="UMI4929" s="53"/>
      <c r="UMJ4929" s="53"/>
      <c r="UMK4929" s="22"/>
      <c r="UML4929" s="23"/>
      <c r="UMM4929" s="21"/>
      <c r="UMN4929" s="25"/>
      <c r="UMO4929" s="21"/>
      <c r="UMQ4929" s="61"/>
      <c r="UMS4929" s="25"/>
      <c r="UMT4929" s="25"/>
      <c r="UMU4929" s="25"/>
      <c r="UMV4929" s="59"/>
      <c r="UMW4929" s="60"/>
      <c r="UMX4929" s="26"/>
      <c r="UMY4929" s="26"/>
      <c r="UMZ4929" s="26"/>
      <c r="UNA4929" s="21"/>
      <c r="UNB4929" s="27"/>
      <c r="UNC4929" s="27"/>
      <c r="UND4929" s="27"/>
      <c r="UNE4929" s="25"/>
      <c r="UNF4929" s="25"/>
      <c r="UNG4929" s="25"/>
      <c r="UNH4929" s="28"/>
      <c r="UNI4929" s="28"/>
      <c r="UNJ4929" s="28"/>
      <c r="UNK4929" s="28"/>
      <c r="UNL4929" s="28"/>
      <c r="UNM4929" s="22"/>
      <c r="UNN4929" s="22"/>
      <c r="UNO4929" s="22"/>
      <c r="UNP4929" s="53"/>
      <c r="UNQ4929" s="53"/>
      <c r="UNR4929" s="22"/>
      <c r="UNS4929" s="23"/>
      <c r="UNT4929" s="21"/>
      <c r="UNU4929" s="25"/>
      <c r="UNV4929" s="21"/>
      <c r="UNX4929" s="61"/>
      <c r="UNZ4929" s="25"/>
      <c r="UOA4929" s="25"/>
      <c r="UOB4929" s="25"/>
      <c r="UOC4929" s="59"/>
      <c r="UOD4929" s="60"/>
      <c r="UOE4929" s="26"/>
      <c r="UOF4929" s="26"/>
      <c r="UOG4929" s="26"/>
      <c r="UOH4929" s="21"/>
      <c r="UOI4929" s="27"/>
      <c r="UOJ4929" s="27"/>
      <c r="UOK4929" s="27"/>
      <c r="UOL4929" s="25"/>
      <c r="UOM4929" s="25"/>
      <c r="UON4929" s="25"/>
      <c r="UOO4929" s="28"/>
      <c r="UOP4929" s="28"/>
      <c r="UOQ4929" s="28"/>
      <c r="UOR4929" s="28"/>
      <c r="UOS4929" s="28"/>
      <c r="UOT4929" s="22"/>
      <c r="UOU4929" s="22"/>
      <c r="UOV4929" s="22"/>
      <c r="UOW4929" s="53"/>
      <c r="UOX4929" s="53"/>
      <c r="UOY4929" s="22"/>
      <c r="UOZ4929" s="23"/>
      <c r="UPA4929" s="21"/>
      <c r="UPB4929" s="25"/>
      <c r="UPC4929" s="21"/>
      <c r="UPE4929" s="61"/>
      <c r="UPG4929" s="25"/>
      <c r="UPH4929" s="25"/>
      <c r="UPI4929" s="25"/>
      <c r="UPJ4929" s="59"/>
      <c r="UPK4929" s="60"/>
      <c r="UPL4929" s="26"/>
      <c r="UPM4929" s="26"/>
      <c r="UPN4929" s="26"/>
      <c r="UPO4929" s="21"/>
      <c r="UPP4929" s="27"/>
      <c r="UPQ4929" s="27"/>
      <c r="UPR4929" s="27"/>
      <c r="UPS4929" s="25"/>
      <c r="UPT4929" s="25"/>
      <c r="UPU4929" s="25"/>
      <c r="UPV4929" s="28"/>
      <c r="UPW4929" s="28"/>
      <c r="UPX4929" s="28"/>
      <c r="UPY4929" s="28"/>
      <c r="UPZ4929" s="28"/>
      <c r="UQA4929" s="22"/>
      <c r="UQB4929" s="22"/>
      <c r="UQC4929" s="22"/>
      <c r="UQD4929" s="53"/>
      <c r="UQE4929" s="53"/>
      <c r="UQF4929" s="22"/>
      <c r="UQG4929" s="23"/>
      <c r="UQH4929" s="21"/>
      <c r="UQI4929" s="25"/>
      <c r="UQJ4929" s="21"/>
      <c r="UQL4929" s="61"/>
      <c r="UQN4929" s="25"/>
      <c r="UQO4929" s="25"/>
      <c r="UQP4929" s="25"/>
      <c r="UQQ4929" s="59"/>
      <c r="UQR4929" s="60"/>
      <c r="UQS4929" s="26"/>
      <c r="UQT4929" s="26"/>
      <c r="UQU4929" s="26"/>
      <c r="UQV4929" s="21"/>
      <c r="UQW4929" s="27"/>
      <c r="UQX4929" s="27"/>
      <c r="UQY4929" s="27"/>
      <c r="UQZ4929" s="25"/>
      <c r="URA4929" s="25"/>
      <c r="URB4929" s="25"/>
      <c r="URC4929" s="28"/>
      <c r="URD4929" s="28"/>
      <c r="URE4929" s="28"/>
      <c r="URF4929" s="28"/>
      <c r="URG4929" s="28"/>
      <c r="URH4929" s="22"/>
      <c r="URI4929" s="22"/>
      <c r="URJ4929" s="22"/>
      <c r="URK4929" s="53"/>
      <c r="URL4929" s="53"/>
      <c r="URM4929" s="22"/>
      <c r="URN4929" s="23"/>
      <c r="URO4929" s="21"/>
      <c r="URP4929" s="25"/>
      <c r="URQ4929" s="21"/>
      <c r="URS4929" s="61"/>
      <c r="URU4929" s="25"/>
      <c r="URV4929" s="25"/>
      <c r="URW4929" s="25"/>
      <c r="URX4929" s="59"/>
      <c r="URY4929" s="60"/>
      <c r="URZ4929" s="26"/>
      <c r="USA4929" s="26"/>
      <c r="USB4929" s="26"/>
      <c r="USC4929" s="21"/>
      <c r="USD4929" s="27"/>
      <c r="USE4929" s="27"/>
      <c r="USF4929" s="27"/>
      <c r="USG4929" s="25"/>
      <c r="USH4929" s="25"/>
      <c r="USI4929" s="25"/>
      <c r="USJ4929" s="28"/>
      <c r="USK4929" s="28"/>
      <c r="USL4929" s="28"/>
      <c r="USM4929" s="28"/>
      <c r="USN4929" s="28"/>
      <c r="USO4929" s="22"/>
      <c r="USP4929" s="22"/>
      <c r="USQ4929" s="22"/>
      <c r="USR4929" s="53"/>
      <c r="USS4929" s="53"/>
      <c r="UST4929" s="22"/>
      <c r="USU4929" s="23"/>
      <c r="USV4929" s="21"/>
      <c r="USW4929" s="25"/>
      <c r="USX4929" s="21"/>
      <c r="USZ4929" s="61"/>
      <c r="UTB4929" s="25"/>
      <c r="UTC4929" s="25"/>
      <c r="UTD4929" s="25"/>
      <c r="UTE4929" s="59"/>
      <c r="UTF4929" s="60"/>
      <c r="UTG4929" s="26"/>
      <c r="UTH4929" s="26"/>
      <c r="UTI4929" s="26"/>
      <c r="UTJ4929" s="21"/>
      <c r="UTK4929" s="27"/>
      <c r="UTL4929" s="27"/>
      <c r="UTM4929" s="27"/>
      <c r="UTN4929" s="25"/>
      <c r="UTO4929" s="25"/>
      <c r="UTP4929" s="25"/>
      <c r="UTQ4929" s="28"/>
      <c r="UTR4929" s="28"/>
      <c r="UTS4929" s="28"/>
      <c r="UTT4929" s="28"/>
      <c r="UTU4929" s="28"/>
      <c r="UTV4929" s="22"/>
      <c r="UTW4929" s="22"/>
      <c r="UTX4929" s="22"/>
      <c r="UTY4929" s="53"/>
      <c r="UTZ4929" s="53"/>
      <c r="UUA4929" s="22"/>
      <c r="UUB4929" s="23"/>
      <c r="UUC4929" s="21"/>
      <c r="UUD4929" s="25"/>
      <c r="UUE4929" s="21"/>
      <c r="UUG4929" s="61"/>
      <c r="UUI4929" s="25"/>
      <c r="UUJ4929" s="25"/>
      <c r="UUK4929" s="25"/>
      <c r="UUL4929" s="59"/>
      <c r="UUM4929" s="60"/>
      <c r="UUN4929" s="26"/>
      <c r="UUO4929" s="26"/>
      <c r="UUP4929" s="26"/>
      <c r="UUQ4929" s="21"/>
      <c r="UUR4929" s="27"/>
      <c r="UUS4929" s="27"/>
      <c r="UUT4929" s="27"/>
      <c r="UUU4929" s="25"/>
      <c r="UUV4929" s="25"/>
      <c r="UUW4929" s="25"/>
      <c r="UUX4929" s="28"/>
      <c r="UUY4929" s="28"/>
      <c r="UUZ4929" s="28"/>
      <c r="UVA4929" s="28"/>
      <c r="UVB4929" s="28"/>
      <c r="UVC4929" s="22"/>
      <c r="UVD4929" s="22"/>
      <c r="UVE4929" s="22"/>
      <c r="UVF4929" s="53"/>
      <c r="UVG4929" s="53"/>
      <c r="UVH4929" s="22"/>
      <c r="UVI4929" s="23"/>
      <c r="UVJ4929" s="21"/>
      <c r="UVK4929" s="25"/>
      <c r="UVL4929" s="21"/>
      <c r="UVN4929" s="61"/>
      <c r="UVP4929" s="25"/>
      <c r="UVQ4929" s="25"/>
      <c r="UVR4929" s="25"/>
      <c r="UVS4929" s="59"/>
      <c r="UVT4929" s="60"/>
      <c r="UVU4929" s="26"/>
      <c r="UVV4929" s="26"/>
      <c r="UVW4929" s="26"/>
      <c r="UVX4929" s="21"/>
      <c r="UVY4929" s="27"/>
      <c r="UVZ4929" s="27"/>
      <c r="UWA4929" s="27"/>
      <c r="UWB4929" s="25"/>
      <c r="UWC4929" s="25"/>
      <c r="UWD4929" s="25"/>
      <c r="UWE4929" s="28"/>
      <c r="UWF4929" s="28"/>
      <c r="UWG4929" s="28"/>
      <c r="UWH4929" s="28"/>
      <c r="UWI4929" s="28"/>
      <c r="UWJ4929" s="22"/>
      <c r="UWK4929" s="22"/>
      <c r="UWL4929" s="22"/>
      <c r="UWM4929" s="53"/>
      <c r="UWN4929" s="53"/>
      <c r="UWO4929" s="22"/>
      <c r="UWP4929" s="23"/>
      <c r="UWQ4929" s="21"/>
      <c r="UWR4929" s="25"/>
      <c r="UWS4929" s="21"/>
      <c r="UWU4929" s="61"/>
      <c r="UWW4929" s="25"/>
      <c r="UWX4929" s="25"/>
      <c r="UWY4929" s="25"/>
      <c r="UWZ4929" s="59"/>
      <c r="UXA4929" s="60"/>
      <c r="UXB4929" s="26"/>
      <c r="UXC4929" s="26"/>
      <c r="UXD4929" s="26"/>
      <c r="UXE4929" s="21"/>
      <c r="UXF4929" s="27"/>
      <c r="UXG4929" s="27"/>
      <c r="UXH4929" s="27"/>
      <c r="UXI4929" s="25"/>
      <c r="UXJ4929" s="25"/>
      <c r="UXK4929" s="25"/>
      <c r="UXL4929" s="28"/>
      <c r="UXM4929" s="28"/>
      <c r="UXN4929" s="28"/>
      <c r="UXO4929" s="28"/>
      <c r="UXP4929" s="28"/>
      <c r="UXQ4929" s="22"/>
      <c r="UXR4929" s="22"/>
      <c r="UXS4929" s="22"/>
      <c r="UXT4929" s="53"/>
      <c r="UXU4929" s="53"/>
      <c r="UXV4929" s="22"/>
      <c r="UXW4929" s="23"/>
      <c r="UXX4929" s="21"/>
      <c r="UXY4929" s="25"/>
      <c r="UXZ4929" s="21"/>
      <c r="UYB4929" s="61"/>
      <c r="UYD4929" s="25"/>
      <c r="UYE4929" s="25"/>
      <c r="UYF4929" s="25"/>
      <c r="UYG4929" s="59"/>
      <c r="UYH4929" s="60"/>
      <c r="UYI4929" s="26"/>
      <c r="UYJ4929" s="26"/>
      <c r="UYK4929" s="26"/>
      <c r="UYL4929" s="21"/>
      <c r="UYM4929" s="27"/>
      <c r="UYN4929" s="27"/>
      <c r="UYO4929" s="27"/>
      <c r="UYP4929" s="25"/>
      <c r="UYQ4929" s="25"/>
      <c r="UYR4929" s="25"/>
      <c r="UYS4929" s="28"/>
      <c r="UYT4929" s="28"/>
      <c r="UYU4929" s="28"/>
      <c r="UYV4929" s="28"/>
      <c r="UYW4929" s="28"/>
      <c r="UYX4929" s="22"/>
      <c r="UYY4929" s="22"/>
      <c r="UYZ4929" s="22"/>
      <c r="UZA4929" s="53"/>
      <c r="UZB4929" s="53"/>
      <c r="UZC4929" s="22"/>
      <c r="UZD4929" s="23"/>
      <c r="UZE4929" s="21"/>
      <c r="UZF4929" s="25"/>
      <c r="UZG4929" s="21"/>
      <c r="UZI4929" s="61"/>
      <c r="UZK4929" s="25"/>
      <c r="UZL4929" s="25"/>
      <c r="UZM4929" s="25"/>
      <c r="UZN4929" s="59"/>
      <c r="UZO4929" s="60"/>
      <c r="UZP4929" s="26"/>
      <c r="UZQ4929" s="26"/>
      <c r="UZR4929" s="26"/>
      <c r="UZS4929" s="21"/>
      <c r="UZT4929" s="27"/>
      <c r="UZU4929" s="27"/>
      <c r="UZV4929" s="27"/>
      <c r="UZW4929" s="25"/>
      <c r="UZX4929" s="25"/>
      <c r="UZY4929" s="25"/>
      <c r="UZZ4929" s="28"/>
      <c r="VAA4929" s="28"/>
      <c r="VAB4929" s="28"/>
      <c r="VAC4929" s="28"/>
      <c r="VAD4929" s="28"/>
      <c r="VAE4929" s="22"/>
      <c r="VAF4929" s="22"/>
      <c r="VAG4929" s="22"/>
      <c r="VAH4929" s="53"/>
      <c r="VAI4929" s="53"/>
      <c r="VAJ4929" s="22"/>
      <c r="VAK4929" s="23"/>
      <c r="VAL4929" s="21"/>
      <c r="VAM4929" s="25"/>
      <c r="VAN4929" s="21"/>
      <c r="VAP4929" s="61"/>
      <c r="VAR4929" s="25"/>
      <c r="VAS4929" s="25"/>
      <c r="VAT4929" s="25"/>
      <c r="VAU4929" s="59"/>
      <c r="VAV4929" s="60"/>
      <c r="VAW4929" s="26"/>
      <c r="VAX4929" s="26"/>
      <c r="VAY4929" s="26"/>
      <c r="VAZ4929" s="21"/>
      <c r="VBA4929" s="27"/>
      <c r="VBB4929" s="27"/>
      <c r="VBC4929" s="27"/>
      <c r="VBD4929" s="25"/>
      <c r="VBE4929" s="25"/>
      <c r="VBF4929" s="25"/>
      <c r="VBG4929" s="28"/>
      <c r="VBH4929" s="28"/>
      <c r="VBI4929" s="28"/>
      <c r="VBJ4929" s="28"/>
      <c r="VBK4929" s="28"/>
      <c r="VBL4929" s="22"/>
      <c r="VBM4929" s="22"/>
      <c r="VBN4929" s="22"/>
      <c r="VBO4929" s="53"/>
      <c r="VBP4929" s="53"/>
      <c r="VBQ4929" s="22"/>
      <c r="VBR4929" s="23"/>
      <c r="VBS4929" s="21"/>
      <c r="VBT4929" s="25"/>
      <c r="VBU4929" s="21"/>
      <c r="VBW4929" s="61"/>
      <c r="VBY4929" s="25"/>
      <c r="VBZ4929" s="25"/>
      <c r="VCA4929" s="25"/>
      <c r="VCB4929" s="59"/>
      <c r="VCC4929" s="60"/>
      <c r="VCD4929" s="26"/>
      <c r="VCE4929" s="26"/>
      <c r="VCF4929" s="26"/>
      <c r="VCG4929" s="21"/>
      <c r="VCH4929" s="27"/>
      <c r="VCI4929" s="27"/>
      <c r="VCJ4929" s="27"/>
      <c r="VCK4929" s="25"/>
      <c r="VCL4929" s="25"/>
      <c r="VCM4929" s="25"/>
      <c r="VCN4929" s="28"/>
      <c r="VCO4929" s="28"/>
      <c r="VCP4929" s="28"/>
      <c r="VCQ4929" s="28"/>
      <c r="VCR4929" s="28"/>
      <c r="VCS4929" s="22"/>
      <c r="VCT4929" s="22"/>
      <c r="VCU4929" s="22"/>
      <c r="VCV4929" s="53"/>
      <c r="VCW4929" s="53"/>
      <c r="VCX4929" s="22"/>
      <c r="VCY4929" s="23"/>
      <c r="VCZ4929" s="21"/>
      <c r="VDA4929" s="25"/>
      <c r="VDB4929" s="21"/>
      <c r="VDD4929" s="61"/>
      <c r="VDF4929" s="25"/>
      <c r="VDG4929" s="25"/>
      <c r="VDH4929" s="25"/>
      <c r="VDI4929" s="59"/>
      <c r="VDJ4929" s="60"/>
      <c r="VDK4929" s="26"/>
      <c r="VDL4929" s="26"/>
      <c r="VDM4929" s="26"/>
      <c r="VDN4929" s="21"/>
      <c r="VDO4929" s="27"/>
      <c r="VDP4929" s="27"/>
      <c r="VDQ4929" s="27"/>
      <c r="VDR4929" s="25"/>
      <c r="VDS4929" s="25"/>
      <c r="VDT4929" s="25"/>
      <c r="VDU4929" s="28"/>
      <c r="VDV4929" s="28"/>
      <c r="VDW4929" s="28"/>
      <c r="VDX4929" s="28"/>
      <c r="VDY4929" s="28"/>
      <c r="VDZ4929" s="22"/>
      <c r="VEA4929" s="22"/>
      <c r="VEB4929" s="22"/>
      <c r="VEC4929" s="53"/>
      <c r="VED4929" s="53"/>
      <c r="VEE4929" s="22"/>
      <c r="VEF4929" s="23"/>
      <c r="VEG4929" s="21"/>
      <c r="VEH4929" s="25"/>
      <c r="VEI4929" s="21"/>
      <c r="VEK4929" s="61"/>
      <c r="VEM4929" s="25"/>
      <c r="VEN4929" s="25"/>
      <c r="VEO4929" s="25"/>
      <c r="VEP4929" s="59"/>
      <c r="VEQ4929" s="60"/>
      <c r="VER4929" s="26"/>
      <c r="VES4929" s="26"/>
      <c r="VET4929" s="26"/>
      <c r="VEU4929" s="21"/>
      <c r="VEV4929" s="27"/>
      <c r="VEW4929" s="27"/>
      <c r="VEX4929" s="27"/>
      <c r="VEY4929" s="25"/>
      <c r="VEZ4929" s="25"/>
      <c r="VFA4929" s="25"/>
      <c r="VFB4929" s="28"/>
      <c r="VFC4929" s="28"/>
      <c r="VFD4929" s="28"/>
      <c r="VFE4929" s="28"/>
      <c r="VFF4929" s="28"/>
      <c r="VFG4929" s="22"/>
      <c r="VFH4929" s="22"/>
      <c r="VFI4929" s="22"/>
      <c r="VFJ4929" s="53"/>
      <c r="VFK4929" s="53"/>
      <c r="VFL4929" s="22"/>
      <c r="VFM4929" s="23"/>
      <c r="VFN4929" s="21"/>
      <c r="VFO4929" s="25"/>
      <c r="VFP4929" s="21"/>
      <c r="VFR4929" s="61"/>
      <c r="VFT4929" s="25"/>
      <c r="VFU4929" s="25"/>
      <c r="VFV4929" s="25"/>
      <c r="VFW4929" s="59"/>
      <c r="VFX4929" s="60"/>
      <c r="VFY4929" s="26"/>
      <c r="VFZ4929" s="26"/>
      <c r="VGA4929" s="26"/>
      <c r="VGB4929" s="21"/>
      <c r="VGC4929" s="27"/>
      <c r="VGD4929" s="27"/>
      <c r="VGE4929" s="27"/>
      <c r="VGF4929" s="25"/>
      <c r="VGG4929" s="25"/>
      <c r="VGH4929" s="25"/>
      <c r="VGI4929" s="28"/>
      <c r="VGJ4929" s="28"/>
      <c r="VGK4929" s="28"/>
      <c r="VGL4929" s="28"/>
      <c r="VGM4929" s="28"/>
      <c r="VGN4929" s="22"/>
      <c r="VGO4929" s="22"/>
      <c r="VGP4929" s="22"/>
      <c r="VGQ4929" s="53"/>
      <c r="VGR4929" s="53"/>
      <c r="VGS4929" s="22"/>
      <c r="VGT4929" s="23"/>
      <c r="VGU4929" s="21"/>
      <c r="VGV4929" s="25"/>
      <c r="VGW4929" s="21"/>
      <c r="VGY4929" s="61"/>
      <c r="VHA4929" s="25"/>
      <c r="VHB4929" s="25"/>
      <c r="VHC4929" s="25"/>
      <c r="VHD4929" s="59"/>
      <c r="VHE4929" s="60"/>
      <c r="VHF4929" s="26"/>
      <c r="VHG4929" s="26"/>
      <c r="VHH4929" s="26"/>
      <c r="VHI4929" s="21"/>
      <c r="VHJ4929" s="27"/>
      <c r="VHK4929" s="27"/>
      <c r="VHL4929" s="27"/>
      <c r="VHM4929" s="25"/>
      <c r="VHN4929" s="25"/>
      <c r="VHO4929" s="25"/>
      <c r="VHP4929" s="28"/>
      <c r="VHQ4929" s="28"/>
      <c r="VHR4929" s="28"/>
      <c r="VHS4929" s="28"/>
      <c r="VHT4929" s="28"/>
      <c r="VHU4929" s="22"/>
      <c r="VHV4929" s="22"/>
      <c r="VHW4929" s="22"/>
      <c r="VHX4929" s="53"/>
      <c r="VHY4929" s="53"/>
      <c r="VHZ4929" s="22"/>
      <c r="VIA4929" s="23"/>
      <c r="VIB4929" s="21"/>
      <c r="VIC4929" s="25"/>
      <c r="VID4929" s="21"/>
      <c r="VIF4929" s="61"/>
      <c r="VIH4929" s="25"/>
      <c r="VII4929" s="25"/>
      <c r="VIJ4929" s="25"/>
      <c r="VIK4929" s="59"/>
      <c r="VIL4929" s="60"/>
      <c r="VIM4929" s="26"/>
      <c r="VIN4929" s="26"/>
      <c r="VIO4929" s="26"/>
      <c r="VIP4929" s="21"/>
      <c r="VIQ4929" s="27"/>
      <c r="VIR4929" s="27"/>
      <c r="VIS4929" s="27"/>
      <c r="VIT4929" s="25"/>
      <c r="VIU4929" s="25"/>
      <c r="VIV4929" s="25"/>
      <c r="VIW4929" s="28"/>
      <c r="VIX4929" s="28"/>
      <c r="VIY4929" s="28"/>
      <c r="VIZ4929" s="28"/>
      <c r="VJA4929" s="28"/>
      <c r="VJB4929" s="22"/>
      <c r="VJC4929" s="22"/>
      <c r="VJD4929" s="22"/>
      <c r="VJE4929" s="53"/>
      <c r="VJF4929" s="53"/>
      <c r="VJG4929" s="22"/>
      <c r="VJH4929" s="23"/>
      <c r="VJI4929" s="21"/>
      <c r="VJJ4929" s="25"/>
      <c r="VJK4929" s="21"/>
      <c r="VJM4929" s="61"/>
      <c r="VJO4929" s="25"/>
      <c r="VJP4929" s="25"/>
      <c r="VJQ4929" s="25"/>
      <c r="VJR4929" s="59"/>
      <c r="VJS4929" s="60"/>
      <c r="VJT4929" s="26"/>
      <c r="VJU4929" s="26"/>
      <c r="VJV4929" s="26"/>
      <c r="VJW4929" s="21"/>
      <c r="VJX4929" s="27"/>
      <c r="VJY4929" s="27"/>
      <c r="VJZ4929" s="27"/>
      <c r="VKA4929" s="25"/>
      <c r="VKB4929" s="25"/>
      <c r="VKC4929" s="25"/>
      <c r="VKD4929" s="28"/>
      <c r="VKE4929" s="28"/>
      <c r="VKF4929" s="28"/>
      <c r="VKG4929" s="28"/>
      <c r="VKH4929" s="28"/>
      <c r="VKI4929" s="22"/>
      <c r="VKJ4929" s="22"/>
      <c r="VKK4929" s="22"/>
      <c r="VKL4929" s="53"/>
      <c r="VKM4929" s="53"/>
      <c r="VKN4929" s="22"/>
      <c r="VKO4929" s="23"/>
      <c r="VKP4929" s="21"/>
      <c r="VKQ4929" s="25"/>
      <c r="VKR4929" s="21"/>
      <c r="VKT4929" s="61"/>
      <c r="VKV4929" s="25"/>
      <c r="VKW4929" s="25"/>
      <c r="VKX4929" s="25"/>
      <c r="VKY4929" s="59"/>
      <c r="VKZ4929" s="60"/>
      <c r="VLA4929" s="26"/>
      <c r="VLB4929" s="26"/>
      <c r="VLC4929" s="26"/>
      <c r="VLD4929" s="21"/>
      <c r="VLE4929" s="27"/>
      <c r="VLF4929" s="27"/>
      <c r="VLG4929" s="27"/>
      <c r="VLH4929" s="25"/>
      <c r="VLI4929" s="25"/>
      <c r="VLJ4929" s="25"/>
      <c r="VLK4929" s="28"/>
      <c r="VLL4929" s="28"/>
      <c r="VLM4929" s="28"/>
      <c r="VLN4929" s="28"/>
      <c r="VLO4929" s="28"/>
      <c r="VLP4929" s="22"/>
      <c r="VLQ4929" s="22"/>
      <c r="VLR4929" s="22"/>
      <c r="VLS4929" s="53"/>
      <c r="VLT4929" s="53"/>
      <c r="VLU4929" s="22"/>
      <c r="VLV4929" s="23"/>
      <c r="VLW4929" s="21"/>
      <c r="VLX4929" s="25"/>
      <c r="VLY4929" s="21"/>
      <c r="VMA4929" s="61"/>
      <c r="VMC4929" s="25"/>
      <c r="VMD4929" s="25"/>
      <c r="VME4929" s="25"/>
      <c r="VMF4929" s="59"/>
      <c r="VMG4929" s="60"/>
      <c r="VMH4929" s="26"/>
      <c r="VMI4929" s="26"/>
      <c r="VMJ4929" s="26"/>
      <c r="VMK4929" s="21"/>
      <c r="VML4929" s="27"/>
      <c r="VMM4929" s="27"/>
      <c r="VMN4929" s="27"/>
      <c r="VMO4929" s="25"/>
      <c r="VMP4929" s="25"/>
      <c r="VMQ4929" s="25"/>
      <c r="VMR4929" s="28"/>
      <c r="VMS4929" s="28"/>
      <c r="VMT4929" s="28"/>
      <c r="VMU4929" s="28"/>
      <c r="VMV4929" s="28"/>
      <c r="VMW4929" s="22"/>
      <c r="VMX4929" s="22"/>
      <c r="VMY4929" s="22"/>
      <c r="VMZ4929" s="53"/>
      <c r="VNA4929" s="53"/>
      <c r="VNB4929" s="22"/>
      <c r="VNC4929" s="23"/>
      <c r="VND4929" s="21"/>
      <c r="VNE4929" s="25"/>
      <c r="VNF4929" s="21"/>
      <c r="VNH4929" s="61"/>
      <c r="VNJ4929" s="25"/>
      <c r="VNK4929" s="25"/>
      <c r="VNL4929" s="25"/>
      <c r="VNM4929" s="59"/>
      <c r="VNN4929" s="60"/>
      <c r="VNO4929" s="26"/>
      <c r="VNP4929" s="26"/>
      <c r="VNQ4929" s="26"/>
      <c r="VNR4929" s="21"/>
      <c r="VNS4929" s="27"/>
      <c r="VNT4929" s="27"/>
      <c r="VNU4929" s="27"/>
      <c r="VNV4929" s="25"/>
      <c r="VNW4929" s="25"/>
      <c r="VNX4929" s="25"/>
      <c r="VNY4929" s="28"/>
      <c r="VNZ4929" s="28"/>
      <c r="VOA4929" s="28"/>
      <c r="VOB4929" s="28"/>
      <c r="VOC4929" s="28"/>
      <c r="VOD4929" s="22"/>
      <c r="VOE4929" s="22"/>
      <c r="VOF4929" s="22"/>
      <c r="VOG4929" s="53"/>
      <c r="VOH4929" s="53"/>
      <c r="VOI4929" s="22"/>
      <c r="VOJ4929" s="23"/>
      <c r="VOK4929" s="21"/>
      <c r="VOL4929" s="25"/>
      <c r="VOM4929" s="21"/>
      <c r="VOO4929" s="61"/>
      <c r="VOQ4929" s="25"/>
      <c r="VOR4929" s="25"/>
      <c r="VOS4929" s="25"/>
      <c r="VOT4929" s="59"/>
      <c r="VOU4929" s="60"/>
      <c r="VOV4929" s="26"/>
      <c r="VOW4929" s="26"/>
      <c r="VOX4929" s="26"/>
      <c r="VOY4929" s="21"/>
      <c r="VOZ4929" s="27"/>
      <c r="VPA4929" s="27"/>
      <c r="VPB4929" s="27"/>
      <c r="VPC4929" s="25"/>
      <c r="VPD4929" s="25"/>
      <c r="VPE4929" s="25"/>
      <c r="VPF4929" s="28"/>
      <c r="VPG4929" s="28"/>
      <c r="VPH4929" s="28"/>
      <c r="VPI4929" s="28"/>
      <c r="VPJ4929" s="28"/>
      <c r="VPK4929" s="22"/>
      <c r="VPL4929" s="22"/>
      <c r="VPM4929" s="22"/>
      <c r="VPN4929" s="53"/>
      <c r="VPO4929" s="53"/>
      <c r="VPP4929" s="22"/>
      <c r="VPQ4929" s="23"/>
      <c r="VPR4929" s="21"/>
      <c r="VPS4929" s="25"/>
      <c r="VPT4929" s="21"/>
      <c r="VPV4929" s="61"/>
      <c r="VPX4929" s="25"/>
      <c r="VPY4929" s="25"/>
      <c r="VPZ4929" s="25"/>
      <c r="VQA4929" s="59"/>
      <c r="VQB4929" s="60"/>
      <c r="VQC4929" s="26"/>
      <c r="VQD4929" s="26"/>
      <c r="VQE4929" s="26"/>
      <c r="VQF4929" s="21"/>
      <c r="VQG4929" s="27"/>
      <c r="VQH4929" s="27"/>
      <c r="VQI4929" s="27"/>
      <c r="VQJ4929" s="25"/>
      <c r="VQK4929" s="25"/>
      <c r="VQL4929" s="25"/>
      <c r="VQM4929" s="28"/>
      <c r="VQN4929" s="28"/>
      <c r="VQO4929" s="28"/>
      <c r="VQP4929" s="28"/>
      <c r="VQQ4929" s="28"/>
      <c r="VQR4929" s="22"/>
      <c r="VQS4929" s="22"/>
      <c r="VQT4929" s="22"/>
      <c r="VQU4929" s="53"/>
      <c r="VQV4929" s="53"/>
      <c r="VQW4929" s="22"/>
      <c r="VQX4929" s="23"/>
      <c r="VQY4929" s="21"/>
      <c r="VQZ4929" s="25"/>
      <c r="VRA4929" s="21"/>
      <c r="VRC4929" s="61"/>
      <c r="VRE4929" s="25"/>
      <c r="VRF4929" s="25"/>
      <c r="VRG4929" s="25"/>
      <c r="VRH4929" s="59"/>
      <c r="VRI4929" s="60"/>
      <c r="VRJ4929" s="26"/>
      <c r="VRK4929" s="26"/>
      <c r="VRL4929" s="26"/>
      <c r="VRM4929" s="21"/>
      <c r="VRN4929" s="27"/>
      <c r="VRO4929" s="27"/>
      <c r="VRP4929" s="27"/>
      <c r="VRQ4929" s="25"/>
      <c r="VRR4929" s="25"/>
      <c r="VRS4929" s="25"/>
      <c r="VRT4929" s="28"/>
      <c r="VRU4929" s="28"/>
      <c r="VRV4929" s="28"/>
      <c r="VRW4929" s="28"/>
      <c r="VRX4929" s="28"/>
      <c r="VRY4929" s="22"/>
      <c r="VRZ4929" s="22"/>
      <c r="VSA4929" s="22"/>
      <c r="VSB4929" s="53"/>
      <c r="VSC4929" s="53"/>
      <c r="VSD4929" s="22"/>
      <c r="VSE4929" s="23"/>
      <c r="VSF4929" s="21"/>
      <c r="VSG4929" s="25"/>
      <c r="VSH4929" s="21"/>
      <c r="VSJ4929" s="61"/>
      <c r="VSL4929" s="25"/>
      <c r="VSM4929" s="25"/>
      <c r="VSN4929" s="25"/>
      <c r="VSO4929" s="59"/>
      <c r="VSP4929" s="60"/>
      <c r="VSQ4929" s="26"/>
      <c r="VSR4929" s="26"/>
      <c r="VSS4929" s="26"/>
      <c r="VST4929" s="21"/>
      <c r="VSU4929" s="27"/>
      <c r="VSV4929" s="27"/>
      <c r="VSW4929" s="27"/>
      <c r="VSX4929" s="25"/>
      <c r="VSY4929" s="25"/>
      <c r="VSZ4929" s="25"/>
      <c r="VTA4929" s="28"/>
      <c r="VTB4929" s="28"/>
      <c r="VTC4929" s="28"/>
      <c r="VTD4929" s="28"/>
      <c r="VTE4929" s="28"/>
      <c r="VTF4929" s="22"/>
      <c r="VTG4929" s="22"/>
      <c r="VTH4929" s="22"/>
      <c r="VTI4929" s="53"/>
      <c r="VTJ4929" s="53"/>
      <c r="VTK4929" s="22"/>
      <c r="VTL4929" s="23"/>
      <c r="VTM4929" s="21"/>
      <c r="VTN4929" s="25"/>
      <c r="VTO4929" s="21"/>
      <c r="VTQ4929" s="61"/>
      <c r="VTS4929" s="25"/>
      <c r="VTT4929" s="25"/>
      <c r="VTU4929" s="25"/>
      <c r="VTV4929" s="59"/>
      <c r="VTW4929" s="60"/>
      <c r="VTX4929" s="26"/>
      <c r="VTY4929" s="26"/>
      <c r="VTZ4929" s="26"/>
      <c r="VUA4929" s="21"/>
      <c r="VUB4929" s="27"/>
      <c r="VUC4929" s="27"/>
      <c r="VUD4929" s="27"/>
      <c r="VUE4929" s="25"/>
      <c r="VUF4929" s="25"/>
      <c r="VUG4929" s="25"/>
      <c r="VUH4929" s="28"/>
      <c r="VUI4929" s="28"/>
      <c r="VUJ4929" s="28"/>
      <c r="VUK4929" s="28"/>
      <c r="VUL4929" s="28"/>
      <c r="VUM4929" s="22"/>
      <c r="VUN4929" s="22"/>
      <c r="VUO4929" s="22"/>
      <c r="VUP4929" s="53"/>
      <c r="VUQ4929" s="53"/>
      <c r="VUR4929" s="22"/>
      <c r="VUS4929" s="23"/>
      <c r="VUT4929" s="21"/>
      <c r="VUU4929" s="25"/>
      <c r="VUV4929" s="21"/>
      <c r="VUX4929" s="61"/>
      <c r="VUZ4929" s="25"/>
      <c r="VVA4929" s="25"/>
      <c r="VVB4929" s="25"/>
      <c r="VVC4929" s="59"/>
      <c r="VVD4929" s="60"/>
      <c r="VVE4929" s="26"/>
      <c r="VVF4929" s="26"/>
      <c r="VVG4929" s="26"/>
      <c r="VVH4929" s="21"/>
      <c r="VVI4929" s="27"/>
      <c r="VVJ4929" s="27"/>
      <c r="VVK4929" s="27"/>
      <c r="VVL4929" s="25"/>
      <c r="VVM4929" s="25"/>
      <c r="VVN4929" s="25"/>
      <c r="VVO4929" s="28"/>
      <c r="VVP4929" s="28"/>
      <c r="VVQ4929" s="28"/>
      <c r="VVR4929" s="28"/>
      <c r="VVS4929" s="28"/>
      <c r="VVT4929" s="22"/>
      <c r="VVU4929" s="22"/>
      <c r="VVV4929" s="22"/>
      <c r="VVW4929" s="53"/>
      <c r="VVX4929" s="53"/>
      <c r="VVY4929" s="22"/>
      <c r="VVZ4929" s="23"/>
      <c r="VWA4929" s="21"/>
      <c r="VWB4929" s="25"/>
      <c r="VWC4929" s="21"/>
      <c r="VWE4929" s="61"/>
      <c r="VWG4929" s="25"/>
      <c r="VWH4929" s="25"/>
      <c r="VWI4929" s="25"/>
      <c r="VWJ4929" s="59"/>
      <c r="VWK4929" s="60"/>
      <c r="VWL4929" s="26"/>
      <c r="VWM4929" s="26"/>
      <c r="VWN4929" s="26"/>
      <c r="VWO4929" s="21"/>
      <c r="VWP4929" s="27"/>
      <c r="VWQ4929" s="27"/>
      <c r="VWR4929" s="27"/>
      <c r="VWS4929" s="25"/>
      <c r="VWT4929" s="25"/>
      <c r="VWU4929" s="25"/>
      <c r="VWV4929" s="28"/>
      <c r="VWW4929" s="28"/>
      <c r="VWX4929" s="28"/>
      <c r="VWY4929" s="28"/>
      <c r="VWZ4929" s="28"/>
      <c r="VXA4929" s="22"/>
      <c r="VXB4929" s="22"/>
      <c r="VXC4929" s="22"/>
      <c r="VXD4929" s="53"/>
      <c r="VXE4929" s="53"/>
      <c r="VXF4929" s="22"/>
      <c r="VXG4929" s="23"/>
      <c r="VXH4929" s="21"/>
      <c r="VXI4929" s="25"/>
      <c r="VXJ4929" s="21"/>
      <c r="VXL4929" s="61"/>
      <c r="VXN4929" s="25"/>
      <c r="VXO4929" s="25"/>
      <c r="VXP4929" s="25"/>
      <c r="VXQ4929" s="59"/>
      <c r="VXR4929" s="60"/>
      <c r="VXS4929" s="26"/>
      <c r="VXT4929" s="26"/>
      <c r="VXU4929" s="26"/>
      <c r="VXV4929" s="21"/>
      <c r="VXW4929" s="27"/>
      <c r="VXX4929" s="27"/>
      <c r="VXY4929" s="27"/>
      <c r="VXZ4929" s="25"/>
      <c r="VYA4929" s="25"/>
      <c r="VYB4929" s="25"/>
      <c r="VYC4929" s="28"/>
      <c r="VYD4929" s="28"/>
      <c r="VYE4929" s="28"/>
      <c r="VYF4929" s="28"/>
      <c r="VYG4929" s="28"/>
      <c r="VYH4929" s="22"/>
      <c r="VYI4929" s="22"/>
      <c r="VYJ4929" s="22"/>
      <c r="VYK4929" s="53"/>
      <c r="VYL4929" s="53"/>
      <c r="VYM4929" s="22"/>
      <c r="VYN4929" s="23"/>
      <c r="VYO4929" s="21"/>
      <c r="VYP4929" s="25"/>
      <c r="VYQ4929" s="21"/>
      <c r="VYS4929" s="61"/>
      <c r="VYU4929" s="25"/>
      <c r="VYV4929" s="25"/>
      <c r="VYW4929" s="25"/>
      <c r="VYX4929" s="59"/>
      <c r="VYY4929" s="60"/>
      <c r="VYZ4929" s="26"/>
      <c r="VZA4929" s="26"/>
      <c r="VZB4929" s="26"/>
      <c r="VZC4929" s="21"/>
      <c r="VZD4929" s="27"/>
      <c r="VZE4929" s="27"/>
      <c r="VZF4929" s="27"/>
      <c r="VZG4929" s="25"/>
      <c r="VZH4929" s="25"/>
      <c r="VZI4929" s="25"/>
      <c r="VZJ4929" s="28"/>
      <c r="VZK4929" s="28"/>
      <c r="VZL4929" s="28"/>
      <c r="VZM4929" s="28"/>
      <c r="VZN4929" s="28"/>
      <c r="VZO4929" s="22"/>
      <c r="VZP4929" s="22"/>
      <c r="VZQ4929" s="22"/>
      <c r="VZR4929" s="53"/>
      <c r="VZS4929" s="53"/>
      <c r="VZT4929" s="22"/>
      <c r="VZU4929" s="23"/>
      <c r="VZV4929" s="21"/>
      <c r="VZW4929" s="25"/>
      <c r="VZX4929" s="21"/>
      <c r="VZZ4929" s="61"/>
      <c r="WAB4929" s="25"/>
      <c r="WAC4929" s="25"/>
      <c r="WAD4929" s="25"/>
      <c r="WAE4929" s="59"/>
      <c r="WAF4929" s="60"/>
      <c r="WAG4929" s="26"/>
      <c r="WAH4929" s="26"/>
      <c r="WAI4929" s="26"/>
      <c r="WAJ4929" s="21"/>
      <c r="WAK4929" s="27"/>
      <c r="WAL4929" s="27"/>
      <c r="WAM4929" s="27"/>
      <c r="WAN4929" s="25"/>
      <c r="WAO4929" s="25"/>
      <c r="WAP4929" s="25"/>
      <c r="WAQ4929" s="28"/>
      <c r="WAR4929" s="28"/>
      <c r="WAS4929" s="28"/>
      <c r="WAT4929" s="28"/>
      <c r="WAU4929" s="28"/>
      <c r="WAV4929" s="22"/>
      <c r="WAW4929" s="22"/>
      <c r="WAX4929" s="22"/>
      <c r="WAY4929" s="53"/>
      <c r="WAZ4929" s="53"/>
      <c r="WBA4929" s="22"/>
      <c r="WBB4929" s="23"/>
      <c r="WBC4929" s="21"/>
      <c r="WBD4929" s="25"/>
      <c r="WBE4929" s="21"/>
      <c r="WBG4929" s="61"/>
      <c r="WBI4929" s="25"/>
      <c r="WBJ4929" s="25"/>
      <c r="WBK4929" s="25"/>
      <c r="WBL4929" s="59"/>
      <c r="WBM4929" s="60"/>
      <c r="WBN4929" s="26"/>
      <c r="WBO4929" s="26"/>
      <c r="WBP4929" s="26"/>
      <c r="WBQ4929" s="21"/>
      <c r="WBR4929" s="27"/>
      <c r="WBS4929" s="27"/>
      <c r="WBT4929" s="27"/>
      <c r="WBU4929" s="25"/>
      <c r="WBV4929" s="25"/>
      <c r="WBW4929" s="25"/>
      <c r="WBX4929" s="28"/>
      <c r="WBY4929" s="28"/>
      <c r="WBZ4929" s="28"/>
      <c r="WCA4929" s="28"/>
      <c r="WCB4929" s="28"/>
      <c r="WCC4929" s="22"/>
      <c r="WCD4929" s="22"/>
      <c r="WCE4929" s="22"/>
      <c r="WCF4929" s="53"/>
      <c r="WCG4929" s="53"/>
      <c r="WCH4929" s="22"/>
      <c r="WCI4929" s="23"/>
      <c r="WCJ4929" s="21"/>
      <c r="WCK4929" s="25"/>
      <c r="WCL4929" s="21"/>
      <c r="WCN4929" s="61"/>
      <c r="WCP4929" s="25"/>
      <c r="WCQ4929" s="25"/>
      <c r="WCR4929" s="25"/>
      <c r="WCS4929" s="59"/>
      <c r="WCT4929" s="60"/>
      <c r="WCU4929" s="26"/>
      <c r="WCV4929" s="26"/>
      <c r="WCW4929" s="26"/>
      <c r="WCX4929" s="21"/>
      <c r="WCY4929" s="27"/>
      <c r="WCZ4929" s="27"/>
      <c r="WDA4929" s="27"/>
      <c r="WDB4929" s="25"/>
      <c r="WDC4929" s="25"/>
      <c r="WDD4929" s="25"/>
      <c r="WDE4929" s="28"/>
      <c r="WDF4929" s="28"/>
      <c r="WDG4929" s="28"/>
      <c r="WDH4929" s="28"/>
      <c r="WDI4929" s="28"/>
      <c r="WDJ4929" s="22"/>
      <c r="WDK4929" s="22"/>
      <c r="WDL4929" s="22"/>
      <c r="WDM4929" s="53"/>
      <c r="WDN4929" s="53"/>
      <c r="WDO4929" s="22"/>
      <c r="WDP4929" s="23"/>
      <c r="WDQ4929" s="21"/>
      <c r="WDR4929" s="25"/>
      <c r="WDS4929" s="21"/>
      <c r="WDU4929" s="61"/>
      <c r="WDW4929" s="25"/>
      <c r="WDX4929" s="25"/>
      <c r="WDY4929" s="25"/>
      <c r="WDZ4929" s="59"/>
      <c r="WEA4929" s="60"/>
      <c r="WEB4929" s="26"/>
      <c r="WEC4929" s="26"/>
      <c r="WED4929" s="26"/>
      <c r="WEE4929" s="21"/>
      <c r="WEF4929" s="27"/>
      <c r="WEG4929" s="27"/>
      <c r="WEH4929" s="27"/>
      <c r="WEI4929" s="25"/>
      <c r="WEJ4929" s="25"/>
      <c r="WEK4929" s="25"/>
      <c r="WEL4929" s="28"/>
      <c r="WEM4929" s="28"/>
      <c r="WEN4929" s="28"/>
      <c r="WEO4929" s="28"/>
      <c r="WEP4929" s="28"/>
      <c r="WEQ4929" s="22"/>
      <c r="WER4929" s="22"/>
      <c r="WES4929" s="22"/>
      <c r="WET4929" s="53"/>
      <c r="WEU4929" s="53"/>
      <c r="WEV4929" s="22"/>
      <c r="WEW4929" s="23"/>
      <c r="WEX4929" s="21"/>
      <c r="WEY4929" s="25"/>
      <c r="WEZ4929" s="21"/>
      <c r="WFB4929" s="61"/>
      <c r="WFD4929" s="25"/>
      <c r="WFE4929" s="25"/>
      <c r="WFF4929" s="25"/>
      <c r="WFG4929" s="59"/>
      <c r="WFH4929" s="60"/>
      <c r="WFI4929" s="26"/>
      <c r="WFJ4929" s="26"/>
      <c r="WFK4929" s="26"/>
      <c r="WFL4929" s="21"/>
      <c r="WFM4929" s="27"/>
      <c r="WFN4929" s="27"/>
      <c r="WFO4929" s="27"/>
      <c r="WFP4929" s="25"/>
      <c r="WFQ4929" s="25"/>
      <c r="WFR4929" s="25"/>
      <c r="WFS4929" s="28"/>
      <c r="WFT4929" s="28"/>
      <c r="WFU4929" s="28"/>
      <c r="WFV4929" s="28"/>
      <c r="WFW4929" s="28"/>
      <c r="WFX4929" s="22"/>
      <c r="WFY4929" s="22"/>
      <c r="WFZ4929" s="22"/>
      <c r="WGA4929" s="53"/>
      <c r="WGB4929" s="53"/>
      <c r="WGC4929" s="22"/>
      <c r="WGD4929" s="23"/>
      <c r="WGE4929" s="21"/>
      <c r="WGF4929" s="25"/>
      <c r="WGG4929" s="21"/>
      <c r="WGI4929" s="61"/>
      <c r="WGK4929" s="25"/>
      <c r="WGL4929" s="25"/>
      <c r="WGM4929" s="25"/>
      <c r="WGN4929" s="59"/>
      <c r="WGO4929" s="60"/>
      <c r="WGP4929" s="26"/>
      <c r="WGQ4929" s="26"/>
      <c r="WGR4929" s="26"/>
      <c r="WGS4929" s="21"/>
      <c r="WGT4929" s="27"/>
      <c r="WGU4929" s="27"/>
      <c r="WGV4929" s="27"/>
      <c r="WGW4929" s="25"/>
      <c r="WGX4929" s="25"/>
      <c r="WGY4929" s="25"/>
      <c r="WGZ4929" s="28"/>
      <c r="WHA4929" s="28"/>
      <c r="WHB4929" s="28"/>
      <c r="WHC4929" s="28"/>
      <c r="WHD4929" s="28"/>
      <c r="WHE4929" s="22"/>
      <c r="WHF4929" s="22"/>
      <c r="WHG4929" s="22"/>
      <c r="WHH4929" s="53"/>
      <c r="WHI4929" s="53"/>
      <c r="WHJ4929" s="22"/>
      <c r="WHK4929" s="23"/>
      <c r="WHL4929" s="21"/>
      <c r="WHM4929" s="25"/>
      <c r="WHN4929" s="21"/>
      <c r="WHP4929" s="61"/>
      <c r="WHR4929" s="25"/>
      <c r="WHS4929" s="25"/>
      <c r="WHT4929" s="25"/>
      <c r="WHU4929" s="59"/>
      <c r="WHV4929" s="60"/>
      <c r="WHW4929" s="26"/>
      <c r="WHX4929" s="26"/>
      <c r="WHY4929" s="26"/>
      <c r="WHZ4929" s="21"/>
      <c r="WIA4929" s="27"/>
      <c r="WIB4929" s="27"/>
      <c r="WIC4929" s="27"/>
      <c r="WID4929" s="25"/>
      <c r="WIE4929" s="25"/>
      <c r="WIF4929" s="25"/>
      <c r="WIG4929" s="28"/>
      <c r="WIH4929" s="28"/>
      <c r="WII4929" s="28"/>
      <c r="WIJ4929" s="28"/>
      <c r="WIK4929" s="28"/>
      <c r="WIL4929" s="22"/>
      <c r="WIM4929" s="22"/>
      <c r="WIN4929" s="22"/>
      <c r="WIO4929" s="53"/>
      <c r="WIP4929" s="53"/>
      <c r="WIQ4929" s="22"/>
      <c r="WIR4929" s="23"/>
      <c r="WIS4929" s="21"/>
      <c r="WIT4929" s="25"/>
      <c r="WIU4929" s="21"/>
      <c r="WIW4929" s="61"/>
      <c r="WIY4929" s="25"/>
      <c r="WIZ4929" s="25"/>
      <c r="WJA4929" s="25"/>
      <c r="WJB4929" s="59"/>
      <c r="WJC4929" s="60"/>
      <c r="WJD4929" s="26"/>
      <c r="WJE4929" s="26"/>
      <c r="WJF4929" s="26"/>
      <c r="WJG4929" s="21"/>
      <c r="WJH4929" s="27"/>
      <c r="WJI4929" s="27"/>
      <c r="WJJ4929" s="27"/>
      <c r="WJK4929" s="25"/>
      <c r="WJL4929" s="25"/>
      <c r="WJM4929" s="25"/>
      <c r="WJN4929" s="28"/>
      <c r="WJO4929" s="28"/>
      <c r="WJP4929" s="28"/>
      <c r="WJQ4929" s="28"/>
      <c r="WJR4929" s="28"/>
      <c r="WJS4929" s="22"/>
      <c r="WJT4929" s="22"/>
      <c r="WJU4929" s="22"/>
      <c r="WJV4929" s="53"/>
      <c r="WJW4929" s="53"/>
      <c r="WJX4929" s="22"/>
      <c r="WJY4929" s="23"/>
      <c r="WJZ4929" s="21"/>
      <c r="WKA4929" s="25"/>
      <c r="WKB4929" s="21"/>
      <c r="WKD4929" s="61"/>
      <c r="WKF4929" s="25"/>
      <c r="WKG4929" s="25"/>
      <c r="WKH4929" s="25"/>
      <c r="WKI4929" s="59"/>
      <c r="WKJ4929" s="60"/>
      <c r="WKK4929" s="26"/>
      <c r="WKL4929" s="26"/>
      <c r="WKM4929" s="26"/>
      <c r="WKN4929" s="21"/>
      <c r="WKO4929" s="27"/>
      <c r="WKP4929" s="27"/>
      <c r="WKQ4929" s="27"/>
      <c r="WKR4929" s="25"/>
      <c r="WKS4929" s="25"/>
      <c r="WKT4929" s="25"/>
      <c r="WKU4929" s="28"/>
      <c r="WKV4929" s="28"/>
      <c r="WKW4929" s="28"/>
      <c r="WKX4929" s="28"/>
      <c r="WKY4929" s="28"/>
      <c r="WKZ4929" s="22"/>
      <c r="WLA4929" s="22"/>
      <c r="WLB4929" s="22"/>
      <c r="WLC4929" s="53"/>
      <c r="WLD4929" s="53"/>
      <c r="WLE4929" s="22"/>
      <c r="WLF4929" s="23"/>
      <c r="WLG4929" s="21"/>
      <c r="WLH4929" s="25"/>
      <c r="WLI4929" s="21"/>
      <c r="WLK4929" s="61"/>
      <c r="WLM4929" s="25"/>
      <c r="WLN4929" s="25"/>
      <c r="WLO4929" s="25"/>
      <c r="WLP4929" s="59"/>
      <c r="WLQ4929" s="60"/>
      <c r="WLR4929" s="26"/>
      <c r="WLS4929" s="26"/>
      <c r="WLT4929" s="26"/>
      <c r="WLU4929" s="21"/>
      <c r="WLV4929" s="27"/>
      <c r="WLW4929" s="27"/>
      <c r="WLX4929" s="27"/>
      <c r="WLY4929" s="25"/>
      <c r="WLZ4929" s="25"/>
      <c r="WMA4929" s="25"/>
      <c r="WMB4929" s="28"/>
      <c r="WMC4929" s="28"/>
      <c r="WMD4929" s="28"/>
      <c r="WME4929" s="28"/>
      <c r="WMF4929" s="28"/>
      <c r="WMG4929" s="22"/>
      <c r="WMH4929" s="22"/>
      <c r="WMI4929" s="22"/>
      <c r="WMJ4929" s="53"/>
      <c r="WMK4929" s="53"/>
      <c r="WML4929" s="22"/>
      <c r="WMM4929" s="23"/>
      <c r="WMN4929" s="21"/>
      <c r="WMO4929" s="25"/>
      <c r="WMP4929" s="21"/>
      <c r="WMR4929" s="61"/>
      <c r="WMT4929" s="25"/>
      <c r="WMU4929" s="25"/>
      <c r="WMV4929" s="25"/>
      <c r="WMW4929" s="59"/>
      <c r="WMX4929" s="60"/>
      <c r="WMY4929" s="26"/>
      <c r="WMZ4929" s="26"/>
      <c r="WNA4929" s="26"/>
      <c r="WNB4929" s="21"/>
      <c r="WNC4929" s="27"/>
      <c r="WND4929" s="27"/>
      <c r="WNE4929" s="27"/>
      <c r="WNF4929" s="25"/>
      <c r="WNG4929" s="25"/>
      <c r="WNH4929" s="25"/>
      <c r="WNI4929" s="28"/>
      <c r="WNJ4929" s="28"/>
      <c r="WNK4929" s="28"/>
      <c r="WNL4929" s="28"/>
      <c r="WNM4929" s="28"/>
      <c r="WNN4929" s="22"/>
      <c r="WNO4929" s="22"/>
      <c r="WNP4929" s="22"/>
      <c r="WNQ4929" s="53"/>
      <c r="WNR4929" s="53"/>
      <c r="WNS4929" s="22"/>
      <c r="WNT4929" s="23"/>
      <c r="WNU4929" s="21"/>
      <c r="WNV4929" s="25"/>
      <c r="WNW4929" s="21"/>
      <c r="WNY4929" s="61"/>
      <c r="WOA4929" s="25"/>
      <c r="WOB4929" s="25"/>
      <c r="WOC4929" s="25"/>
      <c r="WOD4929" s="59"/>
      <c r="WOE4929" s="60"/>
      <c r="WOF4929" s="26"/>
      <c r="WOG4929" s="26"/>
      <c r="WOH4929" s="26"/>
      <c r="WOI4929" s="21"/>
      <c r="WOJ4929" s="27"/>
      <c r="WOK4929" s="27"/>
      <c r="WOL4929" s="27"/>
      <c r="WOM4929" s="25"/>
      <c r="WON4929" s="25"/>
      <c r="WOO4929" s="25"/>
      <c r="WOP4929" s="28"/>
      <c r="WOQ4929" s="28"/>
      <c r="WOR4929" s="28"/>
      <c r="WOS4929" s="28"/>
      <c r="WOT4929" s="28"/>
      <c r="WOU4929" s="22"/>
      <c r="WOV4929" s="22"/>
      <c r="WOW4929" s="22"/>
      <c r="WOX4929" s="53"/>
      <c r="WOY4929" s="53"/>
      <c r="WOZ4929" s="22"/>
      <c r="WPA4929" s="23"/>
      <c r="WPB4929" s="21"/>
      <c r="WPC4929" s="25"/>
      <c r="WPD4929" s="21"/>
      <c r="WPF4929" s="61"/>
      <c r="WPH4929" s="25"/>
      <c r="WPI4929" s="25"/>
      <c r="WPJ4929" s="25"/>
      <c r="WPK4929" s="59"/>
      <c r="WPL4929" s="60"/>
      <c r="WPM4929" s="26"/>
      <c r="WPN4929" s="26"/>
      <c r="WPO4929" s="26"/>
      <c r="WPP4929" s="21"/>
      <c r="WPQ4929" s="27"/>
      <c r="WPR4929" s="27"/>
      <c r="WPS4929" s="27"/>
      <c r="WPT4929" s="25"/>
      <c r="WPU4929" s="25"/>
      <c r="WPV4929" s="25"/>
      <c r="WPW4929" s="28"/>
      <c r="WPX4929" s="28"/>
      <c r="WPY4929" s="28"/>
      <c r="WPZ4929" s="28"/>
      <c r="WQA4929" s="28"/>
      <c r="WQB4929" s="22"/>
      <c r="WQC4929" s="22"/>
      <c r="WQD4929" s="22"/>
      <c r="WQE4929" s="53"/>
      <c r="WQF4929" s="53"/>
      <c r="WQG4929" s="22"/>
      <c r="WQH4929" s="23"/>
      <c r="WQI4929" s="21"/>
      <c r="WQJ4929" s="25"/>
      <c r="WQK4929" s="21"/>
      <c r="WQM4929" s="61"/>
      <c r="WQO4929" s="25"/>
      <c r="WQP4929" s="25"/>
      <c r="WQQ4929" s="25"/>
      <c r="WQR4929" s="59"/>
      <c r="WQS4929" s="60"/>
      <c r="WQT4929" s="26"/>
      <c r="WQU4929" s="26"/>
      <c r="WQV4929" s="26"/>
      <c r="WQW4929" s="21"/>
      <c r="WQX4929" s="27"/>
      <c r="WQY4929" s="27"/>
      <c r="WQZ4929" s="27"/>
      <c r="WRA4929" s="25"/>
      <c r="WRB4929" s="25"/>
      <c r="WRC4929" s="25"/>
      <c r="WRD4929" s="28"/>
      <c r="WRE4929" s="28"/>
      <c r="WRF4929" s="28"/>
      <c r="WRG4929" s="28"/>
      <c r="WRH4929" s="28"/>
      <c r="WRI4929" s="22"/>
      <c r="WRJ4929" s="22"/>
      <c r="WRK4929" s="22"/>
      <c r="WRL4929" s="53"/>
      <c r="WRM4929" s="53"/>
      <c r="WRN4929" s="22"/>
      <c r="WRO4929" s="23"/>
      <c r="WRP4929" s="21"/>
      <c r="WRQ4929" s="25"/>
      <c r="WRR4929" s="21"/>
      <c r="WRT4929" s="61"/>
      <c r="WRV4929" s="25"/>
      <c r="WRW4929" s="25"/>
      <c r="WRX4929" s="25"/>
      <c r="WRY4929" s="59"/>
      <c r="WRZ4929" s="60"/>
      <c r="WSA4929" s="26"/>
      <c r="WSB4929" s="26"/>
      <c r="WSC4929" s="26"/>
      <c r="WSD4929" s="21"/>
      <c r="WSE4929" s="27"/>
      <c r="WSF4929" s="27"/>
      <c r="WSG4929" s="27"/>
      <c r="WSH4929" s="25"/>
      <c r="WSI4929" s="25"/>
      <c r="WSJ4929" s="25"/>
      <c r="WSK4929" s="28"/>
      <c r="WSL4929" s="28"/>
      <c r="WSM4929" s="28"/>
      <c r="WSN4929" s="28"/>
      <c r="WSO4929" s="28"/>
      <c r="WSP4929" s="22"/>
      <c r="WSQ4929" s="22"/>
      <c r="WSR4929" s="22"/>
      <c r="WSS4929" s="53"/>
      <c r="WST4929" s="53"/>
      <c r="WSU4929" s="22"/>
      <c r="WSV4929" s="23"/>
      <c r="WSW4929" s="21"/>
      <c r="WSX4929" s="25"/>
      <c r="WSY4929" s="21"/>
      <c r="WTA4929" s="61"/>
      <c r="WTC4929" s="25"/>
      <c r="WTD4929" s="25"/>
      <c r="WTE4929" s="25"/>
      <c r="WTF4929" s="59"/>
      <c r="WTG4929" s="60"/>
      <c r="WTH4929" s="26"/>
      <c r="WTI4929" s="26"/>
      <c r="WTJ4929" s="26"/>
      <c r="WTK4929" s="21"/>
      <c r="WTL4929" s="27"/>
      <c r="WTM4929" s="27"/>
      <c r="WTN4929" s="27"/>
      <c r="WTO4929" s="25"/>
      <c r="WTP4929" s="25"/>
      <c r="WTQ4929" s="25"/>
      <c r="WTR4929" s="28"/>
      <c r="WTS4929" s="28"/>
      <c r="WTT4929" s="28"/>
      <c r="WTU4929" s="28"/>
      <c r="WTV4929" s="28"/>
      <c r="WTW4929" s="22"/>
      <c r="WTX4929" s="22"/>
      <c r="WTY4929" s="22"/>
      <c r="WTZ4929" s="53"/>
      <c r="WUA4929" s="53"/>
      <c r="WUB4929" s="22"/>
      <c r="WUC4929" s="23"/>
      <c r="WUD4929" s="21"/>
      <c r="WUE4929" s="25"/>
      <c r="WUF4929" s="21"/>
      <c r="WUH4929" s="61"/>
      <c r="WUJ4929" s="25"/>
      <c r="WUK4929" s="25"/>
      <c r="WUL4929" s="25"/>
      <c r="WUM4929" s="59"/>
      <c r="WUN4929" s="60"/>
      <c r="WUO4929" s="26"/>
      <c r="WUP4929" s="26"/>
      <c r="WUQ4929" s="26"/>
      <c r="WUR4929" s="21"/>
      <c r="WUS4929" s="27"/>
      <c r="WUT4929" s="27"/>
      <c r="WUU4929" s="27"/>
      <c r="WUV4929" s="25"/>
      <c r="WUW4929" s="25"/>
      <c r="WUX4929" s="25"/>
      <c r="WUY4929" s="28"/>
      <c r="WUZ4929" s="28"/>
      <c r="WVA4929" s="28"/>
      <c r="WVB4929" s="28"/>
      <c r="WVC4929" s="28"/>
      <c r="WVD4929" s="22"/>
      <c r="WVE4929" s="22"/>
      <c r="WVF4929" s="22"/>
      <c r="WVG4929" s="53"/>
      <c r="WVH4929" s="53"/>
      <c r="WVI4929" s="22"/>
      <c r="WVJ4929" s="23"/>
      <c r="WVK4929" s="21"/>
      <c r="WVL4929" s="25"/>
      <c r="WVM4929" s="21"/>
      <c r="WVO4929" s="61"/>
      <c r="WVQ4929" s="25"/>
      <c r="WVR4929" s="25"/>
      <c r="WVS4929" s="25"/>
      <c r="WVT4929" s="59"/>
      <c r="WVU4929" s="60"/>
      <c r="WVV4929" s="26"/>
      <c r="WVW4929" s="26"/>
      <c r="WVX4929" s="26"/>
      <c r="WVY4929" s="21"/>
      <c r="WVZ4929" s="27"/>
      <c r="WWA4929" s="27"/>
      <c r="WWB4929" s="27"/>
      <c r="WWC4929" s="25"/>
      <c r="WWD4929" s="25"/>
      <c r="WWE4929" s="25"/>
      <c r="WWF4929" s="28"/>
      <c r="WWG4929" s="28"/>
      <c r="WWH4929" s="28"/>
      <c r="WWI4929" s="28"/>
      <c r="WWJ4929" s="28"/>
      <c r="WWK4929" s="22"/>
      <c r="WWL4929" s="22"/>
      <c r="WWM4929" s="22"/>
      <c r="WWN4929" s="53"/>
      <c r="WWO4929" s="53"/>
      <c r="WWP4929" s="22"/>
      <c r="WWQ4929" s="23"/>
      <c r="WWR4929" s="21"/>
      <c r="WWS4929" s="25"/>
      <c r="WWT4929" s="21"/>
      <c r="WWV4929" s="61"/>
      <c r="WWX4929" s="25"/>
      <c r="WWY4929" s="25"/>
      <c r="WWZ4929" s="25"/>
      <c r="WXA4929" s="59"/>
      <c r="WXB4929" s="60"/>
      <c r="WXC4929" s="26"/>
      <c r="WXD4929" s="26"/>
      <c r="WXE4929" s="26"/>
      <c r="WXF4929" s="21"/>
      <c r="WXG4929" s="27"/>
      <c r="WXH4929" s="27"/>
      <c r="WXI4929" s="27"/>
      <c r="WXJ4929" s="25"/>
      <c r="WXK4929" s="25"/>
      <c r="WXL4929" s="25"/>
      <c r="WXM4929" s="28"/>
      <c r="WXN4929" s="28"/>
      <c r="WXO4929" s="28"/>
      <c r="WXP4929" s="28"/>
      <c r="WXQ4929" s="28"/>
      <c r="WXR4929" s="22"/>
      <c r="WXS4929" s="22"/>
      <c r="WXT4929" s="22"/>
      <c r="WXU4929" s="53"/>
      <c r="WXV4929" s="53"/>
      <c r="WXW4929" s="22"/>
      <c r="WXX4929" s="23"/>
      <c r="WXY4929" s="21"/>
      <c r="WXZ4929" s="25"/>
      <c r="WYA4929" s="21"/>
      <c r="WYC4929" s="61"/>
      <c r="WYE4929" s="25"/>
      <c r="WYF4929" s="25"/>
      <c r="WYG4929" s="25"/>
      <c r="WYH4929" s="59"/>
      <c r="WYI4929" s="60"/>
      <c r="WYJ4929" s="26"/>
      <c r="WYK4929" s="26"/>
      <c r="WYL4929" s="26"/>
      <c r="WYM4929" s="21"/>
      <c r="WYN4929" s="27"/>
      <c r="WYO4929" s="27"/>
      <c r="WYP4929" s="27"/>
      <c r="WYQ4929" s="25"/>
      <c r="WYR4929" s="25"/>
      <c r="WYS4929" s="25"/>
      <c r="WYT4929" s="28"/>
      <c r="WYU4929" s="28"/>
      <c r="WYV4929" s="28"/>
      <c r="WYW4929" s="28"/>
      <c r="WYX4929" s="28"/>
      <c r="WYY4929" s="22"/>
      <c r="WYZ4929" s="22"/>
      <c r="WZA4929" s="22"/>
      <c r="WZB4929" s="53"/>
      <c r="WZC4929" s="53"/>
      <c r="WZD4929" s="22"/>
      <c r="WZE4929" s="23"/>
      <c r="WZF4929" s="21"/>
      <c r="WZG4929" s="25"/>
      <c r="WZH4929" s="21"/>
      <c r="WZJ4929" s="61"/>
      <c r="WZL4929" s="25"/>
      <c r="WZM4929" s="25"/>
      <c r="WZN4929" s="25"/>
      <c r="WZO4929" s="59"/>
      <c r="WZP4929" s="60"/>
      <c r="WZQ4929" s="26"/>
      <c r="WZR4929" s="26"/>
      <c r="WZS4929" s="26"/>
      <c r="WZT4929" s="21"/>
      <c r="WZU4929" s="27"/>
      <c r="WZV4929" s="27"/>
      <c r="WZW4929" s="27"/>
      <c r="WZX4929" s="25"/>
      <c r="WZY4929" s="25"/>
      <c r="WZZ4929" s="25"/>
      <c r="XAA4929" s="28"/>
      <c r="XAB4929" s="28"/>
      <c r="XAC4929" s="28"/>
      <c r="XAD4929" s="28"/>
      <c r="XAE4929" s="28"/>
      <c r="XAF4929" s="22"/>
      <c r="XAG4929" s="22"/>
      <c r="XAH4929" s="22"/>
      <c r="XAI4929" s="53"/>
      <c r="XAJ4929" s="53"/>
      <c r="XAK4929" s="22"/>
      <c r="XAL4929" s="23"/>
      <c r="XAM4929" s="21"/>
      <c r="XAN4929" s="25"/>
      <c r="XAO4929" s="21"/>
      <c r="XAQ4929" s="61"/>
      <c r="XAS4929" s="25"/>
      <c r="XAT4929" s="25"/>
      <c r="XAU4929" s="25"/>
      <c r="XAV4929" s="59"/>
      <c r="XAW4929" s="60"/>
      <c r="XAX4929" s="26"/>
      <c r="XAY4929" s="26"/>
      <c r="XAZ4929" s="26"/>
      <c r="XBA4929" s="21"/>
      <c r="XBB4929" s="27"/>
      <c r="XBC4929" s="27"/>
      <c r="XBD4929" s="27"/>
      <c r="XBE4929" s="25"/>
      <c r="XBF4929" s="25"/>
      <c r="XBG4929" s="25"/>
      <c r="XBH4929" s="28"/>
      <c r="XBI4929" s="28"/>
      <c r="XBJ4929" s="28"/>
      <c r="XBK4929" s="28"/>
      <c r="XBL4929" s="28"/>
      <c r="XBM4929" s="22"/>
      <c r="XBN4929" s="22"/>
      <c r="XBO4929" s="22"/>
      <c r="XBP4929" s="53"/>
      <c r="XBQ4929" s="53"/>
      <c r="XBR4929" s="22"/>
      <c r="XBS4929" s="23"/>
      <c r="XBT4929" s="21"/>
      <c r="XBU4929" s="25"/>
      <c r="XBV4929" s="21"/>
      <c r="XBX4929" s="61"/>
      <c r="XBZ4929" s="25"/>
      <c r="XCA4929" s="25"/>
      <c r="XCB4929" s="25"/>
      <c r="XCC4929" s="59"/>
      <c r="XCD4929" s="60"/>
      <c r="XCE4929" s="26"/>
      <c r="XCF4929" s="26"/>
      <c r="XCG4929" s="26"/>
      <c r="XCH4929" s="21"/>
      <c r="XCI4929" s="27"/>
      <c r="XCJ4929" s="27"/>
      <c r="XCK4929" s="27"/>
      <c r="XCL4929" s="25"/>
      <c r="XCM4929" s="25"/>
      <c r="XCN4929" s="25"/>
      <c r="XCO4929" s="28"/>
      <c r="XCP4929" s="28"/>
      <c r="XCQ4929" s="28"/>
      <c r="XCR4929" s="28"/>
      <c r="XCS4929" s="28"/>
      <c r="XCT4929" s="22"/>
      <c r="XCU4929" s="22"/>
      <c r="XCV4929" s="22"/>
      <c r="XCW4929" s="53"/>
      <c r="XCX4929" s="53"/>
      <c r="XCY4929" s="22"/>
      <c r="XCZ4929" s="23"/>
      <c r="XDA4929" s="21"/>
      <c r="XDB4929" s="25"/>
      <c r="XDC4929" s="21"/>
      <c r="XDE4929" s="61"/>
      <c r="XDG4929" s="25"/>
      <c r="XDH4929" s="25"/>
      <c r="XDI4929" s="25"/>
      <c r="XDJ4929" s="59"/>
      <c r="XDK4929" s="60"/>
      <c r="XDL4929" s="26"/>
      <c r="XDM4929" s="26"/>
      <c r="XDN4929" s="26"/>
      <c r="XDO4929" s="21"/>
      <c r="XDP4929" s="27"/>
      <c r="XDQ4929" s="27"/>
      <c r="XDR4929" s="27"/>
      <c r="XDS4929" s="25"/>
      <c r="XDT4929" s="25"/>
      <c r="XDU4929" s="25"/>
      <c r="XDV4929" s="28"/>
      <c r="XDW4929" s="28"/>
      <c r="XDX4929" s="28"/>
      <c r="XDY4929" s="28"/>
      <c r="XDZ4929" s="28"/>
      <c r="XEA4929" s="22"/>
      <c r="XEB4929" s="22"/>
      <c r="XEC4929" s="22"/>
      <c r="XED4929" s="53"/>
      <c r="XEE4929" s="53"/>
      <c r="XEF4929" s="22"/>
      <c r="XEG4929" s="23"/>
      <c r="XEH4929" s="21"/>
      <c r="XEI4929" s="25"/>
      <c r="XEJ4929" s="21"/>
      <c r="XEL4929" s="61"/>
      <c r="XEN4929" s="25"/>
      <c r="XEO4929" s="25"/>
      <c r="XEP4929" s="25"/>
      <c r="XEQ4929" s="59"/>
      <c r="XER4929" s="60"/>
      <c r="XES4929" s="26"/>
      <c r="XET4929" s="26"/>
      <c r="XEU4929" s="26"/>
      <c r="XEV4929" s="21"/>
      <c r="XEW4929" s="27"/>
      <c r="XEX4929" s="27"/>
      <c r="XEY4929" s="27"/>
      <c r="XEZ4929" s="25"/>
      <c r="XFA4929" s="25"/>
      <c r="XFB4929" s="25"/>
      <c r="XFC4929" s="28"/>
      <c r="XFD4929" s="28"/>
    </row>
    <row r="4930" spans="1:16384" hidden="1">
      <c r="A4930" s="25" t="s">
        <v>436</v>
      </c>
      <c r="B4930" s="25" t="s">
        <v>178</v>
      </c>
      <c r="C4930" s="59">
        <v>40752</v>
      </c>
      <c r="D4930" s="60">
        <v>2011</v>
      </c>
      <c r="E4930" s="26">
        <v>0.40208333333333335</v>
      </c>
      <c r="F4930" s="26">
        <v>0.41944444444444445</v>
      </c>
      <c r="G4930" s="26">
        <f t="shared" ref="G4930" si="1120">F4930-E4930</f>
        <v>1.7361111111111105E-2</v>
      </c>
      <c r="H4930" s="21">
        <v>2</v>
      </c>
      <c r="I4930" s="27">
        <v>1</v>
      </c>
      <c r="J4930" s="27">
        <v>2</v>
      </c>
      <c r="K4930" s="27">
        <v>2</v>
      </c>
      <c r="L4930" s="25" t="s">
        <v>41</v>
      </c>
      <c r="M4930" s="25" t="s">
        <v>42</v>
      </c>
      <c r="N4930" s="25">
        <v>2</v>
      </c>
      <c r="O4930" s="28">
        <f t="shared" ref="O4930" si="1121">P4930*3.3</f>
        <v>52.14</v>
      </c>
      <c r="P4930" s="28">
        <v>15.8</v>
      </c>
      <c r="Q4930" s="28">
        <f t="shared" ref="Q4930" si="1122">R4930*3.3</f>
        <v>61.38</v>
      </c>
      <c r="R4930" s="28">
        <v>18.600000000000001</v>
      </c>
      <c r="S4930" s="28">
        <f t="shared" ref="S4930" si="1123">T4930*3.3</f>
        <v>61.38</v>
      </c>
      <c r="T4930" s="22">
        <v>18.600000000000001</v>
      </c>
      <c r="U4930" s="22">
        <f t="shared" ref="U4930" si="1124">V4930*3.3</f>
        <v>56.760000000000005</v>
      </c>
      <c r="V4930" s="22">
        <f t="shared" ref="V4930" si="1125">(R4930+P4930)/2</f>
        <v>17.200000000000003</v>
      </c>
      <c r="W4930" s="53">
        <v>27.84957</v>
      </c>
      <c r="X4930" s="53">
        <v>-115.14288000000001</v>
      </c>
      <c r="Y4930" s="22">
        <f t="shared" ref="Y4930" si="1126">(Z4930*1.8)+32</f>
        <v>57.2</v>
      </c>
      <c r="Z4930" s="23">
        <v>14</v>
      </c>
      <c r="AA4930" s="21">
        <v>10</v>
      </c>
      <c r="AB4930" s="25" t="s">
        <v>44</v>
      </c>
      <c r="AC4930" s="21">
        <v>0</v>
      </c>
      <c r="AD4930">
        <v>0</v>
      </c>
      <c r="AE4930" s="61">
        <v>0</v>
      </c>
      <c r="AG4930" s="25">
        <v>0</v>
      </c>
      <c r="AH4930" s="25"/>
      <c r="AI4930" s="70">
        <f t="shared" ref="AI4930:AI4933" si="1127">(0.709*AD4930)+1.157</f>
        <v>1.157</v>
      </c>
      <c r="AJ4930" s="71" t="s">
        <v>369</v>
      </c>
      <c r="AK4930" s="72">
        <f t="shared" ref="AK4930:AK4933" si="1128">((POWER(AI4930*10,2.19))*0.037)/1000</f>
        <v>7.8868172957109739E-3</v>
      </c>
      <c r="AL4930" s="73">
        <f t="shared" ref="AL4930:AL4933" si="1129">((POWER(AI4930*10,2.19))*0.037)/1000</f>
        <v>7.8868172957109739E-3</v>
      </c>
      <c r="AM4930" s="26"/>
      <c r="AN4930" s="26"/>
      <c r="AO4930" s="21"/>
      <c r="AP4930" s="27"/>
      <c r="AQ4930" s="27"/>
      <c r="AR4930" s="27"/>
      <c r="AS4930" s="25"/>
      <c r="AT4930" s="25"/>
      <c r="AU4930" s="25"/>
      <c r="AV4930" s="28"/>
      <c r="AW4930" s="28"/>
      <c r="AX4930" s="28"/>
      <c r="AY4930" s="28"/>
      <c r="AZ4930" s="28"/>
      <c r="BA4930" s="22"/>
      <c r="BB4930" s="22"/>
      <c r="BC4930" s="22"/>
      <c r="BD4930" s="53"/>
      <c r="BE4930" s="53"/>
      <c r="BF4930" s="22"/>
      <c r="BG4930" s="23"/>
      <c r="BH4930" s="21"/>
      <c r="BI4930" s="25"/>
      <c r="BJ4930" s="21"/>
      <c r="BL4930" s="61"/>
      <c r="BN4930" s="25"/>
      <c r="BO4930" s="25"/>
      <c r="BP4930" s="25"/>
      <c r="BQ4930" s="59"/>
      <c r="BR4930" s="60"/>
      <c r="BS4930" s="26"/>
      <c r="BT4930" s="26"/>
      <c r="BU4930" s="26"/>
      <c r="BV4930" s="21"/>
      <c r="BW4930" s="27"/>
      <c r="BX4930" s="27"/>
      <c r="BY4930" s="27"/>
      <c r="BZ4930" s="25"/>
      <c r="CA4930" s="25"/>
      <c r="CB4930" s="25"/>
      <c r="CC4930" s="28"/>
      <c r="CD4930" s="28"/>
      <c r="CE4930" s="28"/>
      <c r="CF4930" s="28"/>
      <c r="CG4930" s="28"/>
      <c r="CH4930" s="22"/>
      <c r="CI4930" s="22"/>
      <c r="CJ4930" s="22"/>
      <c r="CK4930" s="53"/>
      <c r="CL4930" s="53"/>
      <c r="CM4930" s="22"/>
      <c r="CN4930" s="23"/>
      <c r="CO4930" s="21"/>
      <c r="CP4930" s="25"/>
      <c r="CQ4930" s="21"/>
      <c r="CS4930" s="61"/>
      <c r="CU4930" s="25"/>
      <c r="CV4930" s="25"/>
      <c r="CW4930" s="25"/>
      <c r="CX4930" s="59"/>
      <c r="CY4930" s="60"/>
      <c r="CZ4930" s="26"/>
      <c r="DA4930" s="26"/>
      <c r="DB4930" s="26"/>
      <c r="DC4930" s="21"/>
      <c r="DD4930" s="27"/>
      <c r="DE4930" s="27"/>
      <c r="DF4930" s="27"/>
      <c r="DG4930" s="25"/>
      <c r="DH4930" s="25"/>
      <c r="DI4930" s="25"/>
      <c r="DJ4930" s="28"/>
      <c r="DK4930" s="28"/>
      <c r="DL4930" s="28"/>
      <c r="DM4930" s="28"/>
      <c r="DN4930" s="28"/>
      <c r="DO4930" s="22"/>
      <c r="DP4930" s="22"/>
      <c r="DQ4930" s="22"/>
      <c r="DR4930" s="53"/>
      <c r="DS4930" s="53"/>
      <c r="DT4930" s="22"/>
      <c r="DU4930" s="23"/>
      <c r="DV4930" s="21"/>
      <c r="DW4930" s="25"/>
      <c r="DX4930" s="21"/>
      <c r="DZ4930" s="61"/>
      <c r="EB4930" s="25"/>
      <c r="EC4930" s="25"/>
      <c r="ED4930" s="25"/>
      <c r="EE4930" s="59"/>
      <c r="EF4930" s="60"/>
      <c r="EG4930" s="26"/>
      <c r="EH4930" s="26"/>
      <c r="EI4930" s="26"/>
      <c r="EJ4930" s="21"/>
      <c r="EK4930" s="27"/>
      <c r="EL4930" s="27"/>
      <c r="EM4930" s="27"/>
      <c r="EN4930" s="25"/>
      <c r="EO4930" s="25"/>
      <c r="EP4930" s="25"/>
      <c r="EQ4930" s="28"/>
      <c r="ER4930" s="28"/>
      <c r="ES4930" s="28"/>
      <c r="ET4930" s="28"/>
      <c r="EU4930" s="28"/>
      <c r="EV4930" s="22"/>
      <c r="EW4930" s="22"/>
      <c r="EX4930" s="22"/>
      <c r="EY4930" s="53"/>
      <c r="EZ4930" s="53"/>
      <c r="FA4930" s="22"/>
      <c r="FB4930" s="23"/>
      <c r="FC4930" s="21"/>
      <c r="FD4930" s="25"/>
      <c r="FE4930" s="21"/>
      <c r="FG4930" s="61"/>
      <c r="FI4930" s="25"/>
      <c r="FJ4930" s="25"/>
      <c r="FK4930" s="25"/>
      <c r="FL4930" s="59"/>
      <c r="FM4930" s="60"/>
      <c r="FN4930" s="26"/>
      <c r="FO4930" s="26"/>
      <c r="FP4930" s="26"/>
      <c r="FQ4930" s="21"/>
      <c r="FR4930" s="27"/>
      <c r="FS4930" s="27"/>
      <c r="FT4930" s="27"/>
      <c r="FU4930" s="25"/>
      <c r="FV4930" s="25"/>
      <c r="FW4930" s="25"/>
      <c r="FX4930" s="28"/>
      <c r="FY4930" s="28"/>
      <c r="FZ4930" s="28"/>
      <c r="GA4930" s="28"/>
      <c r="GB4930" s="28"/>
      <c r="GC4930" s="22"/>
      <c r="GD4930" s="22"/>
      <c r="GE4930" s="22"/>
      <c r="GF4930" s="53"/>
      <c r="GG4930" s="53"/>
      <c r="GH4930" s="22"/>
      <c r="GI4930" s="23"/>
      <c r="GJ4930" s="21"/>
      <c r="GK4930" s="25"/>
      <c r="GL4930" s="21"/>
      <c r="GN4930" s="61"/>
      <c r="GP4930" s="25"/>
      <c r="GQ4930" s="25"/>
      <c r="GR4930" s="25"/>
      <c r="GS4930" s="59"/>
      <c r="GT4930" s="60"/>
      <c r="GU4930" s="26"/>
      <c r="GV4930" s="26"/>
      <c r="GW4930" s="26"/>
      <c r="GX4930" s="21"/>
      <c r="GY4930" s="27"/>
      <c r="GZ4930" s="27"/>
      <c r="HA4930" s="27"/>
      <c r="HB4930" s="25"/>
      <c r="HC4930" s="25"/>
      <c r="HD4930" s="25"/>
      <c r="HE4930" s="28"/>
      <c r="HF4930" s="28"/>
      <c r="HG4930" s="28"/>
      <c r="HH4930" s="28"/>
      <c r="HI4930" s="28"/>
      <c r="HJ4930" s="22"/>
      <c r="HK4930" s="22"/>
      <c r="HL4930" s="22"/>
      <c r="HM4930" s="53"/>
      <c r="HN4930" s="53"/>
      <c r="HO4930" s="22"/>
      <c r="HP4930" s="23"/>
      <c r="HQ4930" s="21"/>
      <c r="HR4930" s="25"/>
      <c r="HS4930" s="21"/>
      <c r="HU4930" s="61"/>
      <c r="HW4930" s="25"/>
      <c r="HX4930" s="25"/>
      <c r="HY4930" s="25"/>
      <c r="HZ4930" s="59"/>
      <c r="IA4930" s="60"/>
      <c r="IB4930" s="26"/>
      <c r="IC4930" s="26"/>
      <c r="ID4930" s="26"/>
      <c r="IE4930" s="21"/>
      <c r="IF4930" s="27"/>
      <c r="IG4930" s="27"/>
      <c r="IH4930" s="27"/>
      <c r="II4930" s="25"/>
      <c r="IJ4930" s="25"/>
      <c r="IK4930" s="25"/>
      <c r="IL4930" s="28"/>
      <c r="IM4930" s="28"/>
      <c r="IN4930" s="28"/>
      <c r="IO4930" s="28"/>
      <c r="IP4930" s="28"/>
      <c r="IQ4930" s="22"/>
      <c r="IR4930" s="22"/>
      <c r="IS4930" s="22"/>
      <c r="IT4930" s="53"/>
      <c r="IU4930" s="53"/>
      <c r="IV4930" s="22"/>
      <c r="IW4930" s="23"/>
      <c r="IX4930" s="21"/>
      <c r="IY4930" s="25"/>
      <c r="IZ4930" s="21"/>
      <c r="JB4930" s="61"/>
      <c r="JD4930" s="25"/>
      <c r="JE4930" s="25"/>
      <c r="JF4930" s="25"/>
      <c r="JG4930" s="59"/>
      <c r="JH4930" s="60"/>
      <c r="JI4930" s="26"/>
      <c r="JJ4930" s="26"/>
      <c r="JK4930" s="26"/>
      <c r="JL4930" s="21"/>
      <c r="JM4930" s="27"/>
      <c r="JN4930" s="27"/>
      <c r="JO4930" s="27"/>
      <c r="JP4930" s="25"/>
      <c r="JQ4930" s="25"/>
      <c r="JR4930" s="25"/>
      <c r="JS4930" s="28"/>
      <c r="JT4930" s="28"/>
      <c r="JU4930" s="28"/>
      <c r="JV4930" s="28"/>
      <c r="JW4930" s="28"/>
      <c r="JX4930" s="22"/>
      <c r="JY4930" s="22"/>
      <c r="JZ4930" s="22"/>
      <c r="KA4930" s="53"/>
      <c r="KB4930" s="53"/>
      <c r="KC4930" s="22"/>
      <c r="KD4930" s="23"/>
      <c r="KE4930" s="21"/>
      <c r="KF4930" s="25"/>
      <c r="KG4930" s="21"/>
      <c r="KI4930" s="61"/>
      <c r="KK4930" s="25"/>
      <c r="KL4930" s="25"/>
      <c r="KM4930" s="25"/>
      <c r="KN4930" s="59"/>
      <c r="KO4930" s="60"/>
      <c r="KP4930" s="26"/>
      <c r="KQ4930" s="26"/>
      <c r="KR4930" s="26"/>
      <c r="KS4930" s="21"/>
      <c r="KT4930" s="27"/>
      <c r="KU4930" s="27"/>
      <c r="KV4930" s="27"/>
      <c r="KW4930" s="25"/>
      <c r="KX4930" s="25"/>
      <c r="KY4930" s="25"/>
      <c r="KZ4930" s="28"/>
      <c r="LA4930" s="28"/>
      <c r="LB4930" s="28"/>
      <c r="LC4930" s="28"/>
      <c r="LD4930" s="28"/>
      <c r="LE4930" s="22"/>
      <c r="LF4930" s="22"/>
      <c r="LG4930" s="22"/>
      <c r="LH4930" s="53"/>
      <c r="LI4930" s="53"/>
      <c r="LJ4930" s="22"/>
      <c r="LK4930" s="23"/>
      <c r="LL4930" s="21"/>
      <c r="LM4930" s="25"/>
      <c r="LN4930" s="21"/>
      <c r="LP4930" s="61"/>
      <c r="LR4930" s="25"/>
      <c r="LS4930" s="25"/>
      <c r="LT4930" s="25"/>
      <c r="LU4930" s="59"/>
      <c r="LV4930" s="60"/>
      <c r="LW4930" s="26"/>
      <c r="LX4930" s="26"/>
      <c r="LY4930" s="26"/>
      <c r="LZ4930" s="21"/>
      <c r="MA4930" s="27"/>
      <c r="MB4930" s="27"/>
      <c r="MC4930" s="27"/>
      <c r="MD4930" s="25"/>
      <c r="ME4930" s="25"/>
      <c r="MF4930" s="25"/>
      <c r="MG4930" s="28"/>
      <c r="MH4930" s="28"/>
      <c r="MI4930" s="28"/>
      <c r="MJ4930" s="28"/>
      <c r="MK4930" s="28"/>
      <c r="ML4930" s="22"/>
      <c r="MM4930" s="22"/>
      <c r="MN4930" s="22"/>
      <c r="MO4930" s="53"/>
      <c r="MP4930" s="53"/>
      <c r="MQ4930" s="22"/>
      <c r="MR4930" s="23"/>
      <c r="MS4930" s="21"/>
      <c r="MT4930" s="25"/>
      <c r="MU4930" s="21"/>
      <c r="MW4930" s="61"/>
      <c r="MY4930" s="25"/>
      <c r="MZ4930" s="25"/>
      <c r="NA4930" s="25"/>
      <c r="NB4930" s="59"/>
      <c r="NC4930" s="60"/>
      <c r="ND4930" s="26"/>
      <c r="NE4930" s="26"/>
      <c r="NF4930" s="26"/>
      <c r="NG4930" s="21"/>
      <c r="NH4930" s="27"/>
      <c r="NI4930" s="27"/>
      <c r="NJ4930" s="27"/>
      <c r="NK4930" s="25"/>
      <c r="NL4930" s="25"/>
      <c r="NM4930" s="25"/>
      <c r="NN4930" s="28"/>
      <c r="NO4930" s="28"/>
      <c r="NP4930" s="28"/>
      <c r="NQ4930" s="28"/>
      <c r="NR4930" s="28"/>
      <c r="NS4930" s="22"/>
      <c r="NT4930" s="22"/>
      <c r="NU4930" s="22"/>
      <c r="NV4930" s="53"/>
      <c r="NW4930" s="53"/>
      <c r="NX4930" s="22"/>
      <c r="NY4930" s="23"/>
      <c r="NZ4930" s="21"/>
      <c r="OA4930" s="25"/>
      <c r="OB4930" s="21"/>
      <c r="OD4930" s="61"/>
      <c r="OF4930" s="25"/>
      <c r="OG4930" s="25"/>
      <c r="OH4930" s="25"/>
      <c r="OI4930" s="59"/>
      <c r="OJ4930" s="60"/>
      <c r="OK4930" s="26"/>
      <c r="OL4930" s="26"/>
      <c r="OM4930" s="26"/>
      <c r="ON4930" s="21"/>
      <c r="OO4930" s="27"/>
      <c r="OP4930" s="27"/>
      <c r="OQ4930" s="27"/>
      <c r="OR4930" s="25"/>
      <c r="OS4930" s="25"/>
      <c r="OT4930" s="25"/>
      <c r="OU4930" s="28"/>
      <c r="OV4930" s="28"/>
      <c r="OW4930" s="28"/>
      <c r="OX4930" s="28"/>
      <c r="OY4930" s="28"/>
      <c r="OZ4930" s="22"/>
      <c r="PA4930" s="22"/>
      <c r="PB4930" s="22"/>
      <c r="PC4930" s="53"/>
      <c r="PD4930" s="53"/>
      <c r="PE4930" s="22"/>
      <c r="PF4930" s="23"/>
      <c r="PG4930" s="21"/>
      <c r="PH4930" s="25"/>
      <c r="PI4930" s="21"/>
      <c r="PK4930" s="61"/>
      <c r="PM4930" s="25"/>
      <c r="PN4930" s="25"/>
      <c r="PO4930" s="25"/>
      <c r="PP4930" s="59"/>
      <c r="PQ4930" s="60"/>
      <c r="PR4930" s="26"/>
      <c r="PS4930" s="26"/>
      <c r="PT4930" s="26"/>
      <c r="PU4930" s="21"/>
      <c r="PV4930" s="27"/>
      <c r="PW4930" s="27"/>
      <c r="PX4930" s="27"/>
      <c r="PY4930" s="25"/>
      <c r="PZ4930" s="25"/>
      <c r="QA4930" s="25"/>
      <c r="QB4930" s="28"/>
      <c r="QC4930" s="28"/>
      <c r="QD4930" s="28"/>
      <c r="QE4930" s="28"/>
      <c r="QF4930" s="28"/>
      <c r="QG4930" s="22"/>
      <c r="QH4930" s="22"/>
      <c r="QI4930" s="22"/>
      <c r="QJ4930" s="53"/>
      <c r="QK4930" s="53"/>
      <c r="QL4930" s="22"/>
      <c r="QM4930" s="23"/>
      <c r="QN4930" s="21"/>
      <c r="QO4930" s="25"/>
      <c r="QP4930" s="21"/>
      <c r="QR4930" s="61"/>
      <c r="QT4930" s="25"/>
      <c r="QU4930" s="25"/>
      <c r="QV4930" s="25"/>
      <c r="QW4930" s="59"/>
      <c r="QX4930" s="60"/>
      <c r="QY4930" s="26"/>
      <c r="QZ4930" s="26"/>
      <c r="RA4930" s="26"/>
      <c r="RB4930" s="21"/>
      <c r="RC4930" s="27"/>
      <c r="RD4930" s="27"/>
      <c r="RE4930" s="27"/>
      <c r="RF4930" s="25"/>
      <c r="RG4930" s="25"/>
      <c r="RH4930" s="25"/>
      <c r="RI4930" s="28"/>
      <c r="RJ4930" s="28"/>
      <c r="RK4930" s="28"/>
      <c r="RL4930" s="28"/>
      <c r="RM4930" s="28"/>
      <c r="RN4930" s="22"/>
      <c r="RO4930" s="22"/>
      <c r="RP4930" s="22"/>
      <c r="RQ4930" s="53"/>
      <c r="RR4930" s="53"/>
      <c r="RS4930" s="22"/>
      <c r="RT4930" s="23"/>
      <c r="RU4930" s="21"/>
      <c r="RV4930" s="25"/>
      <c r="RW4930" s="21"/>
      <c r="RY4930" s="61"/>
      <c r="SA4930" s="25"/>
      <c r="SB4930" s="25"/>
      <c r="SC4930" s="25"/>
      <c r="SD4930" s="59"/>
      <c r="SE4930" s="60"/>
      <c r="SF4930" s="26"/>
      <c r="SG4930" s="26"/>
      <c r="SH4930" s="26"/>
      <c r="SI4930" s="21"/>
      <c r="SJ4930" s="27"/>
      <c r="SK4930" s="27"/>
      <c r="SL4930" s="27"/>
      <c r="SM4930" s="25"/>
      <c r="SN4930" s="25"/>
      <c r="SO4930" s="25"/>
      <c r="SP4930" s="28"/>
      <c r="SQ4930" s="28"/>
      <c r="SR4930" s="28"/>
      <c r="SS4930" s="28"/>
      <c r="ST4930" s="28"/>
      <c r="SU4930" s="22"/>
      <c r="SV4930" s="22"/>
      <c r="SW4930" s="22"/>
      <c r="SX4930" s="53"/>
      <c r="SY4930" s="53"/>
      <c r="SZ4930" s="22"/>
      <c r="TA4930" s="23"/>
      <c r="TB4930" s="21"/>
      <c r="TC4930" s="25"/>
      <c r="TD4930" s="21"/>
      <c r="TF4930" s="61"/>
      <c r="TH4930" s="25"/>
      <c r="TI4930" s="25"/>
      <c r="TJ4930" s="25"/>
      <c r="TK4930" s="59"/>
      <c r="TL4930" s="60"/>
      <c r="TM4930" s="26"/>
      <c r="TN4930" s="26"/>
      <c r="TO4930" s="26"/>
      <c r="TP4930" s="21"/>
      <c r="TQ4930" s="27"/>
      <c r="TR4930" s="27"/>
      <c r="TS4930" s="27"/>
      <c r="TT4930" s="25"/>
      <c r="TU4930" s="25"/>
      <c r="TV4930" s="25"/>
      <c r="TW4930" s="28"/>
      <c r="TX4930" s="28"/>
      <c r="TY4930" s="28"/>
      <c r="TZ4930" s="28"/>
      <c r="UA4930" s="28"/>
      <c r="UB4930" s="22"/>
      <c r="UC4930" s="22"/>
      <c r="UD4930" s="22"/>
      <c r="UE4930" s="53"/>
      <c r="UF4930" s="53"/>
      <c r="UG4930" s="22"/>
      <c r="UH4930" s="23"/>
      <c r="UI4930" s="21"/>
      <c r="UJ4930" s="25"/>
      <c r="UK4930" s="21"/>
      <c r="UM4930" s="61"/>
      <c r="UO4930" s="25"/>
      <c r="UP4930" s="25"/>
      <c r="UQ4930" s="25"/>
      <c r="UR4930" s="59"/>
      <c r="US4930" s="60"/>
      <c r="UT4930" s="26"/>
      <c r="UU4930" s="26"/>
      <c r="UV4930" s="26"/>
      <c r="UW4930" s="21"/>
      <c r="UX4930" s="27"/>
      <c r="UY4930" s="27"/>
      <c r="UZ4930" s="27"/>
      <c r="VA4930" s="25"/>
      <c r="VB4930" s="25"/>
      <c r="VC4930" s="25"/>
      <c r="VD4930" s="28"/>
      <c r="VE4930" s="28"/>
      <c r="VF4930" s="28"/>
      <c r="VG4930" s="28"/>
      <c r="VH4930" s="28"/>
      <c r="VI4930" s="22"/>
      <c r="VJ4930" s="22"/>
      <c r="VK4930" s="22"/>
      <c r="VL4930" s="53"/>
      <c r="VM4930" s="53"/>
      <c r="VN4930" s="22"/>
      <c r="VO4930" s="23"/>
      <c r="VP4930" s="21"/>
      <c r="VQ4930" s="25"/>
      <c r="VR4930" s="21"/>
      <c r="VT4930" s="61"/>
      <c r="VV4930" s="25"/>
      <c r="VW4930" s="25"/>
      <c r="VX4930" s="25"/>
      <c r="VY4930" s="59"/>
      <c r="VZ4930" s="60"/>
      <c r="WA4930" s="26"/>
      <c r="WB4930" s="26"/>
      <c r="WC4930" s="26"/>
      <c r="WD4930" s="21"/>
      <c r="WE4930" s="27"/>
      <c r="WF4930" s="27"/>
      <c r="WG4930" s="27"/>
      <c r="WH4930" s="25"/>
      <c r="WI4930" s="25"/>
      <c r="WJ4930" s="25"/>
      <c r="WK4930" s="28"/>
      <c r="WL4930" s="28"/>
      <c r="WM4930" s="28"/>
      <c r="WN4930" s="28"/>
      <c r="WO4930" s="28"/>
      <c r="WP4930" s="22"/>
      <c r="WQ4930" s="22"/>
      <c r="WR4930" s="22"/>
      <c r="WS4930" s="53"/>
      <c r="WT4930" s="53"/>
      <c r="WU4930" s="22"/>
      <c r="WV4930" s="23"/>
      <c r="WW4930" s="21"/>
      <c r="WX4930" s="25"/>
      <c r="WY4930" s="21"/>
      <c r="XA4930" s="61"/>
      <c r="XC4930" s="25"/>
      <c r="XD4930" s="25"/>
      <c r="XE4930" s="25"/>
      <c r="XF4930" s="59"/>
      <c r="XG4930" s="60"/>
      <c r="XH4930" s="26"/>
      <c r="XI4930" s="26"/>
      <c r="XJ4930" s="26"/>
      <c r="XK4930" s="21"/>
      <c r="XL4930" s="27"/>
      <c r="XM4930" s="27"/>
      <c r="XN4930" s="27"/>
      <c r="XO4930" s="25"/>
      <c r="XP4930" s="25"/>
      <c r="XQ4930" s="25"/>
      <c r="XR4930" s="28"/>
      <c r="XS4930" s="28"/>
      <c r="XT4930" s="28"/>
      <c r="XU4930" s="28"/>
      <c r="XV4930" s="28"/>
      <c r="XW4930" s="22"/>
      <c r="XX4930" s="22"/>
      <c r="XY4930" s="22"/>
      <c r="XZ4930" s="53"/>
      <c r="YA4930" s="53"/>
      <c r="YB4930" s="22"/>
      <c r="YC4930" s="23"/>
      <c r="YD4930" s="21"/>
      <c r="YE4930" s="25"/>
      <c r="YF4930" s="21"/>
      <c r="YH4930" s="61"/>
      <c r="YJ4930" s="25"/>
      <c r="YK4930" s="25"/>
      <c r="YL4930" s="25"/>
      <c r="YM4930" s="59"/>
      <c r="YN4930" s="60"/>
      <c r="YO4930" s="26"/>
      <c r="YP4930" s="26"/>
      <c r="YQ4930" s="26"/>
      <c r="YR4930" s="21"/>
      <c r="YS4930" s="27"/>
      <c r="YT4930" s="27"/>
      <c r="YU4930" s="27"/>
      <c r="YV4930" s="25"/>
      <c r="YW4930" s="25"/>
      <c r="YX4930" s="25"/>
      <c r="YY4930" s="28"/>
      <c r="YZ4930" s="28"/>
      <c r="ZA4930" s="28"/>
      <c r="ZB4930" s="28"/>
      <c r="ZC4930" s="28"/>
      <c r="ZD4930" s="22"/>
      <c r="ZE4930" s="22"/>
      <c r="ZF4930" s="22"/>
      <c r="ZG4930" s="53"/>
      <c r="ZH4930" s="53"/>
      <c r="ZI4930" s="22"/>
      <c r="ZJ4930" s="23"/>
      <c r="ZK4930" s="21"/>
      <c r="ZL4930" s="25"/>
      <c r="ZM4930" s="21"/>
      <c r="ZO4930" s="61"/>
      <c r="ZQ4930" s="25"/>
      <c r="ZR4930" s="25"/>
      <c r="ZS4930" s="25"/>
      <c r="ZT4930" s="59"/>
      <c r="ZU4930" s="60"/>
      <c r="ZV4930" s="26"/>
      <c r="ZW4930" s="26"/>
      <c r="ZX4930" s="26"/>
      <c r="ZY4930" s="21"/>
      <c r="ZZ4930" s="27"/>
      <c r="AAA4930" s="27"/>
      <c r="AAB4930" s="27"/>
      <c r="AAC4930" s="25"/>
      <c r="AAD4930" s="25"/>
      <c r="AAE4930" s="25"/>
      <c r="AAF4930" s="28"/>
      <c r="AAG4930" s="28"/>
      <c r="AAH4930" s="28"/>
      <c r="AAI4930" s="28"/>
      <c r="AAJ4930" s="28"/>
      <c r="AAK4930" s="22"/>
      <c r="AAL4930" s="22"/>
      <c r="AAM4930" s="22"/>
      <c r="AAN4930" s="53"/>
      <c r="AAO4930" s="53"/>
      <c r="AAP4930" s="22"/>
      <c r="AAQ4930" s="23"/>
      <c r="AAR4930" s="21"/>
      <c r="AAS4930" s="25"/>
      <c r="AAT4930" s="21"/>
      <c r="AAV4930" s="61"/>
      <c r="AAX4930" s="25"/>
      <c r="AAY4930" s="25"/>
      <c r="AAZ4930" s="25"/>
      <c r="ABA4930" s="59"/>
      <c r="ABB4930" s="60"/>
      <c r="ABC4930" s="26"/>
      <c r="ABD4930" s="26"/>
      <c r="ABE4930" s="26"/>
      <c r="ABF4930" s="21"/>
      <c r="ABG4930" s="27"/>
      <c r="ABH4930" s="27"/>
      <c r="ABI4930" s="27"/>
      <c r="ABJ4930" s="25"/>
      <c r="ABK4930" s="25"/>
      <c r="ABL4930" s="25"/>
      <c r="ABM4930" s="28"/>
      <c r="ABN4930" s="28"/>
      <c r="ABO4930" s="28"/>
      <c r="ABP4930" s="28"/>
      <c r="ABQ4930" s="28"/>
      <c r="ABR4930" s="22"/>
      <c r="ABS4930" s="22"/>
      <c r="ABT4930" s="22"/>
      <c r="ABU4930" s="53"/>
      <c r="ABV4930" s="53"/>
      <c r="ABW4930" s="22"/>
      <c r="ABX4930" s="23"/>
      <c r="ABY4930" s="21"/>
      <c r="ABZ4930" s="25"/>
      <c r="ACA4930" s="21"/>
      <c r="ACC4930" s="61"/>
      <c r="ACE4930" s="25"/>
      <c r="ACF4930" s="25"/>
      <c r="ACG4930" s="25"/>
      <c r="ACH4930" s="59"/>
      <c r="ACI4930" s="60"/>
      <c r="ACJ4930" s="26"/>
      <c r="ACK4930" s="26"/>
      <c r="ACL4930" s="26"/>
      <c r="ACM4930" s="21"/>
      <c r="ACN4930" s="27"/>
      <c r="ACO4930" s="27"/>
      <c r="ACP4930" s="27"/>
      <c r="ACQ4930" s="25"/>
      <c r="ACR4930" s="25"/>
      <c r="ACS4930" s="25"/>
      <c r="ACT4930" s="28"/>
      <c r="ACU4930" s="28"/>
      <c r="ACV4930" s="28"/>
      <c r="ACW4930" s="28"/>
      <c r="ACX4930" s="28"/>
      <c r="ACY4930" s="22"/>
      <c r="ACZ4930" s="22"/>
      <c r="ADA4930" s="22"/>
      <c r="ADB4930" s="53"/>
      <c r="ADC4930" s="53"/>
      <c r="ADD4930" s="22"/>
      <c r="ADE4930" s="23"/>
      <c r="ADF4930" s="21"/>
      <c r="ADG4930" s="25"/>
      <c r="ADH4930" s="21"/>
      <c r="ADJ4930" s="61"/>
      <c r="ADL4930" s="25"/>
      <c r="ADM4930" s="25"/>
      <c r="ADN4930" s="25"/>
      <c r="ADO4930" s="59"/>
      <c r="ADP4930" s="60"/>
      <c r="ADQ4930" s="26"/>
      <c r="ADR4930" s="26"/>
      <c r="ADS4930" s="26"/>
      <c r="ADT4930" s="21"/>
      <c r="ADU4930" s="27"/>
      <c r="ADV4930" s="27"/>
      <c r="ADW4930" s="27"/>
      <c r="ADX4930" s="25"/>
      <c r="ADY4930" s="25"/>
      <c r="ADZ4930" s="25"/>
      <c r="AEA4930" s="28"/>
      <c r="AEB4930" s="28"/>
      <c r="AEC4930" s="28"/>
      <c r="AED4930" s="28"/>
      <c r="AEE4930" s="28"/>
      <c r="AEF4930" s="22"/>
      <c r="AEG4930" s="22"/>
      <c r="AEH4930" s="22"/>
      <c r="AEI4930" s="53"/>
      <c r="AEJ4930" s="53"/>
      <c r="AEK4930" s="22"/>
      <c r="AEL4930" s="23"/>
      <c r="AEM4930" s="21"/>
      <c r="AEN4930" s="25"/>
      <c r="AEO4930" s="21"/>
      <c r="AEQ4930" s="61"/>
      <c r="AES4930" s="25"/>
      <c r="AET4930" s="25"/>
      <c r="AEU4930" s="25"/>
      <c r="AEV4930" s="59"/>
      <c r="AEW4930" s="60"/>
      <c r="AEX4930" s="26"/>
      <c r="AEY4930" s="26"/>
      <c r="AEZ4930" s="26"/>
      <c r="AFA4930" s="21"/>
      <c r="AFB4930" s="27"/>
      <c r="AFC4930" s="27"/>
      <c r="AFD4930" s="27"/>
      <c r="AFE4930" s="25"/>
      <c r="AFF4930" s="25"/>
      <c r="AFG4930" s="25"/>
      <c r="AFH4930" s="28"/>
      <c r="AFI4930" s="28"/>
      <c r="AFJ4930" s="28"/>
      <c r="AFK4930" s="28"/>
      <c r="AFL4930" s="28"/>
      <c r="AFM4930" s="22"/>
      <c r="AFN4930" s="22"/>
      <c r="AFO4930" s="22"/>
      <c r="AFP4930" s="53"/>
      <c r="AFQ4930" s="53"/>
      <c r="AFR4930" s="22"/>
      <c r="AFS4930" s="23"/>
      <c r="AFT4930" s="21"/>
      <c r="AFU4930" s="25"/>
      <c r="AFV4930" s="21"/>
      <c r="AFX4930" s="61"/>
      <c r="AFZ4930" s="25"/>
      <c r="AGA4930" s="25"/>
      <c r="AGB4930" s="25"/>
      <c r="AGC4930" s="59"/>
      <c r="AGD4930" s="60"/>
      <c r="AGE4930" s="26"/>
      <c r="AGF4930" s="26"/>
      <c r="AGG4930" s="26"/>
      <c r="AGH4930" s="21"/>
      <c r="AGI4930" s="27"/>
      <c r="AGJ4930" s="27"/>
      <c r="AGK4930" s="27"/>
      <c r="AGL4930" s="25"/>
      <c r="AGM4930" s="25"/>
      <c r="AGN4930" s="25"/>
      <c r="AGO4930" s="28"/>
      <c r="AGP4930" s="28"/>
      <c r="AGQ4930" s="28"/>
      <c r="AGR4930" s="28"/>
      <c r="AGS4930" s="28"/>
      <c r="AGT4930" s="22"/>
      <c r="AGU4930" s="22"/>
      <c r="AGV4930" s="22"/>
      <c r="AGW4930" s="53"/>
      <c r="AGX4930" s="53"/>
      <c r="AGY4930" s="22"/>
      <c r="AGZ4930" s="23"/>
      <c r="AHA4930" s="21"/>
      <c r="AHB4930" s="25"/>
      <c r="AHC4930" s="21"/>
      <c r="AHE4930" s="61"/>
      <c r="AHG4930" s="25"/>
      <c r="AHH4930" s="25"/>
      <c r="AHI4930" s="25"/>
      <c r="AHJ4930" s="59"/>
      <c r="AHK4930" s="60"/>
      <c r="AHL4930" s="26"/>
      <c r="AHM4930" s="26"/>
      <c r="AHN4930" s="26"/>
      <c r="AHO4930" s="21"/>
      <c r="AHP4930" s="27"/>
      <c r="AHQ4930" s="27"/>
      <c r="AHR4930" s="27"/>
      <c r="AHS4930" s="25"/>
      <c r="AHT4930" s="25"/>
      <c r="AHU4930" s="25"/>
      <c r="AHV4930" s="28"/>
      <c r="AHW4930" s="28"/>
      <c r="AHX4930" s="28"/>
      <c r="AHY4930" s="28"/>
      <c r="AHZ4930" s="28"/>
      <c r="AIA4930" s="22"/>
      <c r="AIB4930" s="22"/>
      <c r="AIC4930" s="22"/>
      <c r="AID4930" s="53"/>
      <c r="AIE4930" s="53"/>
      <c r="AIF4930" s="22"/>
      <c r="AIG4930" s="23"/>
      <c r="AIH4930" s="21"/>
      <c r="AII4930" s="25"/>
      <c r="AIJ4930" s="21"/>
      <c r="AIL4930" s="61"/>
      <c r="AIN4930" s="25"/>
      <c r="AIO4930" s="25"/>
      <c r="AIP4930" s="25"/>
      <c r="AIQ4930" s="59"/>
      <c r="AIR4930" s="60"/>
      <c r="AIS4930" s="26"/>
      <c r="AIT4930" s="26"/>
      <c r="AIU4930" s="26"/>
      <c r="AIV4930" s="21"/>
      <c r="AIW4930" s="27"/>
      <c r="AIX4930" s="27"/>
      <c r="AIY4930" s="27"/>
      <c r="AIZ4930" s="25"/>
      <c r="AJA4930" s="25"/>
      <c r="AJB4930" s="25"/>
      <c r="AJC4930" s="28"/>
      <c r="AJD4930" s="28"/>
      <c r="AJE4930" s="28"/>
      <c r="AJF4930" s="28"/>
      <c r="AJG4930" s="28"/>
      <c r="AJH4930" s="22"/>
      <c r="AJI4930" s="22"/>
      <c r="AJJ4930" s="22"/>
      <c r="AJK4930" s="53"/>
      <c r="AJL4930" s="53"/>
      <c r="AJM4930" s="22"/>
      <c r="AJN4930" s="23"/>
      <c r="AJO4930" s="21"/>
      <c r="AJP4930" s="25"/>
      <c r="AJQ4930" s="21"/>
      <c r="AJS4930" s="61"/>
      <c r="AJU4930" s="25"/>
      <c r="AJV4930" s="25"/>
      <c r="AJW4930" s="25"/>
      <c r="AJX4930" s="59"/>
      <c r="AJY4930" s="60"/>
      <c r="AJZ4930" s="26"/>
      <c r="AKA4930" s="26"/>
      <c r="AKB4930" s="26"/>
      <c r="AKC4930" s="21"/>
      <c r="AKD4930" s="27"/>
      <c r="AKE4930" s="27"/>
      <c r="AKF4930" s="27"/>
      <c r="AKG4930" s="25"/>
      <c r="AKH4930" s="25"/>
      <c r="AKI4930" s="25"/>
      <c r="AKJ4930" s="28"/>
      <c r="AKK4930" s="28"/>
      <c r="AKL4930" s="28"/>
      <c r="AKM4930" s="28"/>
      <c r="AKN4930" s="28"/>
      <c r="AKO4930" s="22"/>
      <c r="AKP4930" s="22"/>
      <c r="AKQ4930" s="22"/>
      <c r="AKR4930" s="53"/>
      <c r="AKS4930" s="53"/>
      <c r="AKT4930" s="22"/>
      <c r="AKU4930" s="23"/>
      <c r="AKV4930" s="21"/>
      <c r="AKW4930" s="25"/>
      <c r="AKX4930" s="21"/>
      <c r="AKZ4930" s="61"/>
      <c r="ALB4930" s="25"/>
      <c r="ALC4930" s="25"/>
      <c r="ALD4930" s="25"/>
      <c r="ALE4930" s="59"/>
      <c r="ALF4930" s="60"/>
      <c r="ALG4930" s="26"/>
      <c r="ALH4930" s="26"/>
      <c r="ALI4930" s="26"/>
      <c r="ALJ4930" s="21"/>
      <c r="ALK4930" s="27"/>
      <c r="ALL4930" s="27"/>
      <c r="ALM4930" s="27"/>
      <c r="ALN4930" s="25"/>
      <c r="ALO4930" s="25"/>
      <c r="ALP4930" s="25"/>
      <c r="ALQ4930" s="28"/>
      <c r="ALR4930" s="28"/>
      <c r="ALS4930" s="28"/>
      <c r="ALT4930" s="28"/>
      <c r="ALU4930" s="28"/>
      <c r="ALV4930" s="22"/>
      <c r="ALW4930" s="22"/>
      <c r="ALX4930" s="22"/>
      <c r="ALY4930" s="53"/>
      <c r="ALZ4930" s="53"/>
      <c r="AMA4930" s="22"/>
      <c r="AMB4930" s="23"/>
      <c r="AMC4930" s="21"/>
      <c r="AMD4930" s="25"/>
      <c r="AME4930" s="21"/>
      <c r="AMG4930" s="61"/>
      <c r="AMI4930" s="25"/>
      <c r="AMJ4930" s="25"/>
      <c r="AMK4930" s="25"/>
      <c r="AML4930" s="59"/>
      <c r="AMM4930" s="60"/>
      <c r="AMN4930" s="26"/>
      <c r="AMO4930" s="26"/>
      <c r="AMP4930" s="26"/>
      <c r="AMQ4930" s="21"/>
      <c r="AMR4930" s="27"/>
      <c r="AMS4930" s="27"/>
      <c r="AMT4930" s="27"/>
      <c r="AMU4930" s="25"/>
      <c r="AMV4930" s="25"/>
      <c r="AMW4930" s="25"/>
      <c r="AMX4930" s="28"/>
      <c r="AMY4930" s="28"/>
      <c r="AMZ4930" s="28"/>
      <c r="ANA4930" s="28"/>
      <c r="ANB4930" s="28"/>
      <c r="ANC4930" s="22"/>
      <c r="AND4930" s="22"/>
      <c r="ANE4930" s="22"/>
      <c r="ANF4930" s="53"/>
      <c r="ANG4930" s="53"/>
      <c r="ANH4930" s="22"/>
      <c r="ANI4930" s="23"/>
      <c r="ANJ4930" s="21"/>
      <c r="ANK4930" s="25"/>
      <c r="ANL4930" s="21"/>
      <c r="ANN4930" s="61"/>
      <c r="ANP4930" s="25"/>
      <c r="ANQ4930" s="25"/>
      <c r="ANR4930" s="25"/>
      <c r="ANS4930" s="59"/>
      <c r="ANT4930" s="60"/>
      <c r="ANU4930" s="26"/>
      <c r="ANV4930" s="26"/>
      <c r="ANW4930" s="26"/>
      <c r="ANX4930" s="21"/>
      <c r="ANY4930" s="27"/>
      <c r="ANZ4930" s="27"/>
      <c r="AOA4930" s="27"/>
      <c r="AOB4930" s="25"/>
      <c r="AOC4930" s="25"/>
      <c r="AOD4930" s="25"/>
      <c r="AOE4930" s="28"/>
      <c r="AOF4930" s="28"/>
      <c r="AOG4930" s="28"/>
      <c r="AOH4930" s="28"/>
      <c r="AOI4930" s="28"/>
      <c r="AOJ4930" s="22"/>
      <c r="AOK4930" s="22"/>
      <c r="AOL4930" s="22"/>
      <c r="AOM4930" s="53"/>
      <c r="AON4930" s="53"/>
      <c r="AOO4930" s="22"/>
      <c r="AOP4930" s="23"/>
      <c r="AOQ4930" s="21"/>
      <c r="AOR4930" s="25"/>
      <c r="AOS4930" s="21"/>
      <c r="AOU4930" s="61"/>
      <c r="AOW4930" s="25"/>
      <c r="AOX4930" s="25"/>
      <c r="AOY4930" s="25"/>
      <c r="AOZ4930" s="59"/>
      <c r="APA4930" s="60"/>
      <c r="APB4930" s="26"/>
      <c r="APC4930" s="26"/>
      <c r="APD4930" s="26"/>
      <c r="APE4930" s="21"/>
      <c r="APF4930" s="27"/>
      <c r="APG4930" s="27"/>
      <c r="APH4930" s="27"/>
      <c r="API4930" s="25"/>
      <c r="APJ4930" s="25"/>
      <c r="APK4930" s="25"/>
      <c r="APL4930" s="28"/>
      <c r="APM4930" s="28"/>
      <c r="APN4930" s="28"/>
      <c r="APO4930" s="28"/>
      <c r="APP4930" s="28"/>
      <c r="APQ4930" s="22"/>
      <c r="APR4930" s="22"/>
      <c r="APS4930" s="22"/>
      <c r="APT4930" s="53"/>
      <c r="APU4930" s="53"/>
      <c r="APV4930" s="22"/>
      <c r="APW4930" s="23"/>
      <c r="APX4930" s="21"/>
      <c r="APY4930" s="25"/>
      <c r="APZ4930" s="21"/>
      <c r="AQB4930" s="61"/>
      <c r="AQD4930" s="25"/>
      <c r="AQE4930" s="25"/>
      <c r="AQF4930" s="25"/>
      <c r="AQG4930" s="59"/>
      <c r="AQH4930" s="60"/>
      <c r="AQI4930" s="26"/>
      <c r="AQJ4930" s="26"/>
      <c r="AQK4930" s="26"/>
      <c r="AQL4930" s="21"/>
      <c r="AQM4930" s="27"/>
      <c r="AQN4930" s="27"/>
      <c r="AQO4930" s="27"/>
      <c r="AQP4930" s="25"/>
      <c r="AQQ4930" s="25"/>
      <c r="AQR4930" s="25"/>
      <c r="AQS4930" s="28"/>
      <c r="AQT4930" s="28"/>
      <c r="AQU4930" s="28"/>
      <c r="AQV4930" s="28"/>
      <c r="AQW4930" s="28"/>
      <c r="AQX4930" s="22"/>
      <c r="AQY4930" s="22"/>
      <c r="AQZ4930" s="22"/>
      <c r="ARA4930" s="53"/>
      <c r="ARB4930" s="53"/>
      <c r="ARC4930" s="22"/>
      <c r="ARD4930" s="23"/>
      <c r="ARE4930" s="21"/>
      <c r="ARF4930" s="25"/>
      <c r="ARG4930" s="21"/>
      <c r="ARI4930" s="61"/>
      <c r="ARK4930" s="25"/>
      <c r="ARL4930" s="25"/>
      <c r="ARM4930" s="25"/>
      <c r="ARN4930" s="59"/>
      <c r="ARO4930" s="60"/>
      <c r="ARP4930" s="26"/>
      <c r="ARQ4930" s="26"/>
      <c r="ARR4930" s="26"/>
      <c r="ARS4930" s="21"/>
      <c r="ART4930" s="27"/>
      <c r="ARU4930" s="27"/>
      <c r="ARV4930" s="27"/>
      <c r="ARW4930" s="25"/>
      <c r="ARX4930" s="25"/>
      <c r="ARY4930" s="25"/>
      <c r="ARZ4930" s="28"/>
      <c r="ASA4930" s="28"/>
      <c r="ASB4930" s="28"/>
      <c r="ASC4930" s="28"/>
      <c r="ASD4930" s="28"/>
      <c r="ASE4930" s="22"/>
      <c r="ASF4930" s="22"/>
      <c r="ASG4930" s="22"/>
      <c r="ASH4930" s="53"/>
      <c r="ASI4930" s="53"/>
      <c r="ASJ4930" s="22"/>
      <c r="ASK4930" s="23"/>
      <c r="ASL4930" s="21"/>
      <c r="ASM4930" s="25"/>
      <c r="ASN4930" s="21"/>
      <c r="ASP4930" s="61"/>
      <c r="ASR4930" s="25"/>
      <c r="ASS4930" s="25"/>
      <c r="AST4930" s="25"/>
      <c r="ASU4930" s="59"/>
      <c r="ASV4930" s="60"/>
      <c r="ASW4930" s="26"/>
      <c r="ASX4930" s="26"/>
      <c r="ASY4930" s="26"/>
      <c r="ASZ4930" s="21"/>
      <c r="ATA4930" s="27"/>
      <c r="ATB4930" s="27"/>
      <c r="ATC4930" s="27"/>
      <c r="ATD4930" s="25"/>
      <c r="ATE4930" s="25"/>
      <c r="ATF4930" s="25"/>
      <c r="ATG4930" s="28"/>
      <c r="ATH4930" s="28"/>
      <c r="ATI4930" s="28"/>
      <c r="ATJ4930" s="28"/>
      <c r="ATK4930" s="28"/>
      <c r="ATL4930" s="22"/>
      <c r="ATM4930" s="22"/>
      <c r="ATN4930" s="22"/>
      <c r="ATO4930" s="53"/>
      <c r="ATP4930" s="53"/>
      <c r="ATQ4930" s="22"/>
      <c r="ATR4930" s="23"/>
      <c r="ATS4930" s="21"/>
      <c r="ATT4930" s="25"/>
      <c r="ATU4930" s="21"/>
      <c r="ATW4930" s="61"/>
      <c r="ATY4930" s="25"/>
      <c r="ATZ4930" s="25"/>
      <c r="AUA4930" s="25"/>
      <c r="AUB4930" s="59"/>
      <c r="AUC4930" s="60"/>
      <c r="AUD4930" s="26"/>
      <c r="AUE4930" s="26"/>
      <c r="AUF4930" s="26"/>
      <c r="AUG4930" s="21"/>
      <c r="AUH4930" s="27"/>
      <c r="AUI4930" s="27"/>
      <c r="AUJ4930" s="27"/>
      <c r="AUK4930" s="25"/>
      <c r="AUL4930" s="25"/>
      <c r="AUM4930" s="25"/>
      <c r="AUN4930" s="28"/>
      <c r="AUO4930" s="28"/>
      <c r="AUP4930" s="28"/>
      <c r="AUQ4930" s="28"/>
      <c r="AUR4930" s="28"/>
      <c r="AUS4930" s="22"/>
      <c r="AUT4930" s="22"/>
      <c r="AUU4930" s="22"/>
      <c r="AUV4930" s="53"/>
      <c r="AUW4930" s="53"/>
      <c r="AUX4930" s="22"/>
      <c r="AUY4930" s="23"/>
      <c r="AUZ4930" s="21"/>
      <c r="AVA4930" s="25"/>
      <c r="AVB4930" s="21"/>
      <c r="AVD4930" s="61"/>
      <c r="AVF4930" s="25"/>
      <c r="AVG4930" s="25"/>
      <c r="AVH4930" s="25"/>
      <c r="AVI4930" s="59"/>
      <c r="AVJ4930" s="60"/>
      <c r="AVK4930" s="26"/>
      <c r="AVL4930" s="26"/>
      <c r="AVM4930" s="26"/>
      <c r="AVN4930" s="21"/>
      <c r="AVO4930" s="27"/>
      <c r="AVP4930" s="27"/>
      <c r="AVQ4930" s="27"/>
      <c r="AVR4930" s="25"/>
      <c r="AVS4930" s="25"/>
      <c r="AVT4930" s="25"/>
      <c r="AVU4930" s="28"/>
      <c r="AVV4930" s="28"/>
      <c r="AVW4930" s="28"/>
      <c r="AVX4930" s="28"/>
      <c r="AVY4930" s="28"/>
      <c r="AVZ4930" s="22"/>
      <c r="AWA4930" s="22"/>
      <c r="AWB4930" s="22"/>
      <c r="AWC4930" s="53"/>
      <c r="AWD4930" s="53"/>
      <c r="AWE4930" s="22"/>
      <c r="AWF4930" s="23"/>
      <c r="AWG4930" s="21"/>
      <c r="AWH4930" s="25"/>
      <c r="AWI4930" s="21"/>
      <c r="AWK4930" s="61"/>
      <c r="AWM4930" s="25"/>
      <c r="AWN4930" s="25"/>
      <c r="AWO4930" s="25"/>
      <c r="AWP4930" s="59"/>
      <c r="AWQ4930" s="60"/>
      <c r="AWR4930" s="26"/>
      <c r="AWS4930" s="26"/>
      <c r="AWT4930" s="26"/>
      <c r="AWU4930" s="21"/>
      <c r="AWV4930" s="27"/>
      <c r="AWW4930" s="27"/>
      <c r="AWX4930" s="27"/>
      <c r="AWY4930" s="25"/>
      <c r="AWZ4930" s="25"/>
      <c r="AXA4930" s="25"/>
      <c r="AXB4930" s="28"/>
      <c r="AXC4930" s="28"/>
      <c r="AXD4930" s="28"/>
      <c r="AXE4930" s="28"/>
      <c r="AXF4930" s="28"/>
      <c r="AXG4930" s="22"/>
      <c r="AXH4930" s="22"/>
      <c r="AXI4930" s="22"/>
      <c r="AXJ4930" s="53"/>
      <c r="AXK4930" s="53"/>
      <c r="AXL4930" s="22"/>
      <c r="AXM4930" s="23"/>
      <c r="AXN4930" s="21"/>
      <c r="AXO4930" s="25"/>
      <c r="AXP4930" s="21"/>
      <c r="AXR4930" s="61"/>
      <c r="AXT4930" s="25"/>
      <c r="AXU4930" s="25"/>
      <c r="AXV4930" s="25"/>
      <c r="AXW4930" s="59"/>
      <c r="AXX4930" s="60"/>
      <c r="AXY4930" s="26"/>
      <c r="AXZ4930" s="26"/>
      <c r="AYA4930" s="26"/>
      <c r="AYB4930" s="21"/>
      <c r="AYC4930" s="27"/>
      <c r="AYD4930" s="27"/>
      <c r="AYE4930" s="27"/>
      <c r="AYF4930" s="25"/>
      <c r="AYG4930" s="25"/>
      <c r="AYH4930" s="25"/>
      <c r="AYI4930" s="28"/>
      <c r="AYJ4930" s="28"/>
      <c r="AYK4930" s="28"/>
      <c r="AYL4930" s="28"/>
      <c r="AYM4930" s="28"/>
      <c r="AYN4930" s="22"/>
      <c r="AYO4930" s="22"/>
      <c r="AYP4930" s="22"/>
      <c r="AYQ4930" s="53"/>
      <c r="AYR4930" s="53"/>
      <c r="AYS4930" s="22"/>
      <c r="AYT4930" s="23"/>
      <c r="AYU4930" s="21"/>
      <c r="AYV4930" s="25"/>
      <c r="AYW4930" s="21"/>
      <c r="AYY4930" s="61"/>
      <c r="AZA4930" s="25"/>
      <c r="AZB4930" s="25"/>
      <c r="AZC4930" s="25"/>
      <c r="AZD4930" s="59"/>
      <c r="AZE4930" s="60"/>
      <c r="AZF4930" s="26"/>
      <c r="AZG4930" s="26"/>
      <c r="AZH4930" s="26"/>
      <c r="AZI4930" s="21"/>
      <c r="AZJ4930" s="27"/>
      <c r="AZK4930" s="27"/>
      <c r="AZL4930" s="27"/>
      <c r="AZM4930" s="25"/>
      <c r="AZN4930" s="25"/>
      <c r="AZO4930" s="25"/>
      <c r="AZP4930" s="28"/>
      <c r="AZQ4930" s="28"/>
      <c r="AZR4930" s="28"/>
      <c r="AZS4930" s="28"/>
      <c r="AZT4930" s="28"/>
      <c r="AZU4930" s="22"/>
      <c r="AZV4930" s="22"/>
      <c r="AZW4930" s="22"/>
      <c r="AZX4930" s="53"/>
      <c r="AZY4930" s="53"/>
      <c r="AZZ4930" s="22"/>
      <c r="BAA4930" s="23"/>
      <c r="BAB4930" s="21"/>
      <c r="BAC4930" s="25"/>
      <c r="BAD4930" s="21"/>
      <c r="BAF4930" s="61"/>
      <c r="BAH4930" s="25"/>
      <c r="BAI4930" s="25"/>
      <c r="BAJ4930" s="25"/>
      <c r="BAK4930" s="59"/>
      <c r="BAL4930" s="60"/>
      <c r="BAM4930" s="26"/>
      <c r="BAN4930" s="26"/>
      <c r="BAO4930" s="26"/>
      <c r="BAP4930" s="21"/>
      <c r="BAQ4930" s="27"/>
      <c r="BAR4930" s="27"/>
      <c r="BAS4930" s="27"/>
      <c r="BAT4930" s="25"/>
      <c r="BAU4930" s="25"/>
      <c r="BAV4930" s="25"/>
      <c r="BAW4930" s="28"/>
      <c r="BAX4930" s="28"/>
      <c r="BAY4930" s="28"/>
      <c r="BAZ4930" s="28"/>
      <c r="BBA4930" s="28"/>
      <c r="BBB4930" s="22"/>
      <c r="BBC4930" s="22"/>
      <c r="BBD4930" s="22"/>
      <c r="BBE4930" s="53"/>
      <c r="BBF4930" s="53"/>
      <c r="BBG4930" s="22"/>
      <c r="BBH4930" s="23"/>
      <c r="BBI4930" s="21"/>
      <c r="BBJ4930" s="25"/>
      <c r="BBK4930" s="21"/>
      <c r="BBM4930" s="61"/>
      <c r="BBO4930" s="25"/>
      <c r="BBP4930" s="25"/>
      <c r="BBQ4930" s="25"/>
      <c r="BBR4930" s="59"/>
      <c r="BBS4930" s="60"/>
      <c r="BBT4930" s="26"/>
      <c r="BBU4930" s="26"/>
      <c r="BBV4930" s="26"/>
      <c r="BBW4930" s="21"/>
      <c r="BBX4930" s="27"/>
      <c r="BBY4930" s="27"/>
      <c r="BBZ4930" s="27"/>
      <c r="BCA4930" s="25"/>
      <c r="BCB4930" s="25"/>
      <c r="BCC4930" s="25"/>
      <c r="BCD4930" s="28"/>
      <c r="BCE4930" s="28"/>
      <c r="BCF4930" s="28"/>
      <c r="BCG4930" s="28"/>
      <c r="BCH4930" s="28"/>
      <c r="BCI4930" s="22"/>
      <c r="BCJ4930" s="22"/>
      <c r="BCK4930" s="22"/>
      <c r="BCL4930" s="53"/>
      <c r="BCM4930" s="53"/>
      <c r="BCN4930" s="22"/>
      <c r="BCO4930" s="23"/>
      <c r="BCP4930" s="21"/>
      <c r="BCQ4930" s="25"/>
      <c r="BCR4930" s="21"/>
      <c r="BCT4930" s="61"/>
      <c r="BCV4930" s="25"/>
      <c r="BCW4930" s="25"/>
      <c r="BCX4930" s="25"/>
      <c r="BCY4930" s="59"/>
      <c r="BCZ4930" s="60"/>
      <c r="BDA4930" s="26"/>
      <c r="BDB4930" s="26"/>
      <c r="BDC4930" s="26"/>
      <c r="BDD4930" s="21"/>
      <c r="BDE4930" s="27"/>
      <c r="BDF4930" s="27"/>
      <c r="BDG4930" s="27"/>
      <c r="BDH4930" s="25"/>
      <c r="BDI4930" s="25"/>
      <c r="BDJ4930" s="25"/>
      <c r="BDK4930" s="28"/>
      <c r="BDL4930" s="28"/>
      <c r="BDM4930" s="28"/>
      <c r="BDN4930" s="28"/>
      <c r="BDO4930" s="28"/>
      <c r="BDP4930" s="22"/>
      <c r="BDQ4930" s="22"/>
      <c r="BDR4930" s="22"/>
      <c r="BDS4930" s="53"/>
      <c r="BDT4930" s="53"/>
      <c r="BDU4930" s="22"/>
      <c r="BDV4930" s="23"/>
      <c r="BDW4930" s="21"/>
      <c r="BDX4930" s="25"/>
      <c r="BDY4930" s="21"/>
      <c r="BEA4930" s="61"/>
      <c r="BEC4930" s="25"/>
      <c r="BED4930" s="25"/>
      <c r="BEE4930" s="25"/>
      <c r="BEF4930" s="59"/>
      <c r="BEG4930" s="60"/>
      <c r="BEH4930" s="26"/>
      <c r="BEI4930" s="26"/>
      <c r="BEJ4930" s="26"/>
      <c r="BEK4930" s="21"/>
      <c r="BEL4930" s="27"/>
      <c r="BEM4930" s="27"/>
      <c r="BEN4930" s="27"/>
      <c r="BEO4930" s="25"/>
      <c r="BEP4930" s="25"/>
      <c r="BEQ4930" s="25"/>
      <c r="BER4930" s="28"/>
      <c r="BES4930" s="28"/>
      <c r="BET4930" s="28"/>
      <c r="BEU4930" s="28"/>
      <c r="BEV4930" s="28"/>
      <c r="BEW4930" s="22"/>
      <c r="BEX4930" s="22"/>
      <c r="BEY4930" s="22"/>
      <c r="BEZ4930" s="53"/>
      <c r="BFA4930" s="53"/>
      <c r="BFB4930" s="22"/>
      <c r="BFC4930" s="23"/>
      <c r="BFD4930" s="21"/>
      <c r="BFE4930" s="25"/>
      <c r="BFF4930" s="21"/>
      <c r="BFH4930" s="61"/>
      <c r="BFJ4930" s="25"/>
      <c r="BFK4930" s="25"/>
      <c r="BFL4930" s="25"/>
      <c r="BFM4930" s="59"/>
      <c r="BFN4930" s="60"/>
      <c r="BFO4930" s="26"/>
      <c r="BFP4930" s="26"/>
      <c r="BFQ4930" s="26"/>
      <c r="BFR4930" s="21"/>
      <c r="BFS4930" s="27"/>
      <c r="BFT4930" s="27"/>
      <c r="BFU4930" s="27"/>
      <c r="BFV4930" s="25"/>
      <c r="BFW4930" s="25"/>
      <c r="BFX4930" s="25"/>
      <c r="BFY4930" s="28"/>
      <c r="BFZ4930" s="28"/>
      <c r="BGA4930" s="28"/>
      <c r="BGB4930" s="28"/>
      <c r="BGC4930" s="28"/>
      <c r="BGD4930" s="22"/>
      <c r="BGE4930" s="22"/>
      <c r="BGF4930" s="22"/>
      <c r="BGG4930" s="53"/>
      <c r="BGH4930" s="53"/>
      <c r="BGI4930" s="22"/>
      <c r="BGJ4930" s="23"/>
      <c r="BGK4930" s="21"/>
      <c r="BGL4930" s="25"/>
      <c r="BGM4930" s="21"/>
      <c r="BGO4930" s="61"/>
      <c r="BGQ4930" s="25"/>
      <c r="BGR4930" s="25"/>
      <c r="BGS4930" s="25"/>
      <c r="BGT4930" s="59"/>
      <c r="BGU4930" s="60"/>
      <c r="BGV4930" s="26"/>
      <c r="BGW4930" s="26"/>
      <c r="BGX4930" s="26"/>
      <c r="BGY4930" s="21"/>
      <c r="BGZ4930" s="27"/>
      <c r="BHA4930" s="27"/>
      <c r="BHB4930" s="27"/>
      <c r="BHC4930" s="25"/>
      <c r="BHD4930" s="25"/>
      <c r="BHE4930" s="25"/>
      <c r="BHF4930" s="28"/>
      <c r="BHG4930" s="28"/>
      <c r="BHH4930" s="28"/>
      <c r="BHI4930" s="28"/>
      <c r="BHJ4930" s="28"/>
      <c r="BHK4930" s="22"/>
      <c r="BHL4930" s="22"/>
      <c r="BHM4930" s="22"/>
      <c r="BHN4930" s="53"/>
      <c r="BHO4930" s="53"/>
      <c r="BHP4930" s="22"/>
      <c r="BHQ4930" s="23"/>
      <c r="BHR4930" s="21"/>
      <c r="BHS4930" s="25"/>
      <c r="BHT4930" s="21"/>
      <c r="BHV4930" s="61"/>
      <c r="BHX4930" s="25"/>
      <c r="BHY4930" s="25"/>
      <c r="BHZ4930" s="25"/>
      <c r="BIA4930" s="59"/>
      <c r="BIB4930" s="60"/>
      <c r="BIC4930" s="26"/>
      <c r="BID4930" s="26"/>
      <c r="BIE4930" s="26"/>
      <c r="BIF4930" s="21"/>
      <c r="BIG4930" s="27"/>
      <c r="BIH4930" s="27"/>
      <c r="BII4930" s="27"/>
      <c r="BIJ4930" s="25"/>
      <c r="BIK4930" s="25"/>
      <c r="BIL4930" s="25"/>
      <c r="BIM4930" s="28"/>
      <c r="BIN4930" s="28"/>
      <c r="BIO4930" s="28"/>
      <c r="BIP4930" s="28"/>
      <c r="BIQ4930" s="28"/>
      <c r="BIR4930" s="22"/>
      <c r="BIS4930" s="22"/>
      <c r="BIT4930" s="22"/>
      <c r="BIU4930" s="53"/>
      <c r="BIV4930" s="53"/>
      <c r="BIW4930" s="22"/>
      <c r="BIX4930" s="23"/>
      <c r="BIY4930" s="21"/>
      <c r="BIZ4930" s="25"/>
      <c r="BJA4930" s="21"/>
      <c r="BJC4930" s="61"/>
      <c r="BJE4930" s="25"/>
      <c r="BJF4930" s="25"/>
      <c r="BJG4930" s="25"/>
      <c r="BJH4930" s="59"/>
      <c r="BJI4930" s="60"/>
      <c r="BJJ4930" s="26"/>
      <c r="BJK4930" s="26"/>
      <c r="BJL4930" s="26"/>
      <c r="BJM4930" s="21"/>
      <c r="BJN4930" s="27"/>
      <c r="BJO4930" s="27"/>
      <c r="BJP4930" s="27"/>
      <c r="BJQ4930" s="25"/>
      <c r="BJR4930" s="25"/>
      <c r="BJS4930" s="25"/>
      <c r="BJT4930" s="28"/>
      <c r="BJU4930" s="28"/>
      <c r="BJV4930" s="28"/>
      <c r="BJW4930" s="28"/>
      <c r="BJX4930" s="28"/>
      <c r="BJY4930" s="22"/>
      <c r="BJZ4930" s="22"/>
      <c r="BKA4930" s="22"/>
      <c r="BKB4930" s="53"/>
      <c r="BKC4930" s="53"/>
      <c r="BKD4930" s="22"/>
      <c r="BKE4930" s="23"/>
      <c r="BKF4930" s="21"/>
      <c r="BKG4930" s="25"/>
      <c r="BKH4930" s="21"/>
      <c r="BKJ4930" s="61"/>
      <c r="BKL4930" s="25"/>
      <c r="BKM4930" s="25"/>
      <c r="BKN4930" s="25"/>
      <c r="BKO4930" s="59"/>
      <c r="BKP4930" s="60"/>
      <c r="BKQ4930" s="26"/>
      <c r="BKR4930" s="26"/>
      <c r="BKS4930" s="26"/>
      <c r="BKT4930" s="21"/>
      <c r="BKU4930" s="27"/>
      <c r="BKV4930" s="27"/>
      <c r="BKW4930" s="27"/>
      <c r="BKX4930" s="25"/>
      <c r="BKY4930" s="25"/>
      <c r="BKZ4930" s="25"/>
      <c r="BLA4930" s="28"/>
      <c r="BLB4930" s="28"/>
      <c r="BLC4930" s="28"/>
      <c r="BLD4930" s="28"/>
      <c r="BLE4930" s="28"/>
      <c r="BLF4930" s="22"/>
      <c r="BLG4930" s="22"/>
      <c r="BLH4930" s="22"/>
      <c r="BLI4930" s="53"/>
      <c r="BLJ4930" s="53"/>
      <c r="BLK4930" s="22"/>
      <c r="BLL4930" s="23"/>
      <c r="BLM4930" s="21"/>
      <c r="BLN4930" s="25"/>
      <c r="BLO4930" s="21"/>
      <c r="BLQ4930" s="61"/>
      <c r="BLS4930" s="25"/>
      <c r="BLT4930" s="25"/>
      <c r="BLU4930" s="25"/>
      <c r="BLV4930" s="59"/>
      <c r="BLW4930" s="60"/>
      <c r="BLX4930" s="26"/>
      <c r="BLY4930" s="26"/>
      <c r="BLZ4930" s="26"/>
      <c r="BMA4930" s="21"/>
      <c r="BMB4930" s="27"/>
      <c r="BMC4930" s="27"/>
      <c r="BMD4930" s="27"/>
      <c r="BME4930" s="25"/>
      <c r="BMF4930" s="25"/>
      <c r="BMG4930" s="25"/>
      <c r="BMH4930" s="28"/>
      <c r="BMI4930" s="28"/>
      <c r="BMJ4930" s="28"/>
      <c r="BMK4930" s="28"/>
      <c r="BML4930" s="28"/>
      <c r="BMM4930" s="22"/>
      <c r="BMN4930" s="22"/>
      <c r="BMO4930" s="22"/>
      <c r="BMP4930" s="53"/>
      <c r="BMQ4930" s="53"/>
      <c r="BMR4930" s="22"/>
      <c r="BMS4930" s="23"/>
      <c r="BMT4930" s="21"/>
      <c r="BMU4930" s="25"/>
      <c r="BMV4930" s="21"/>
      <c r="BMX4930" s="61"/>
      <c r="BMZ4930" s="25"/>
      <c r="BNA4930" s="25"/>
      <c r="BNB4930" s="25"/>
      <c r="BNC4930" s="59"/>
      <c r="BND4930" s="60"/>
      <c r="BNE4930" s="26"/>
      <c r="BNF4930" s="26"/>
      <c r="BNG4930" s="26"/>
      <c r="BNH4930" s="21"/>
      <c r="BNI4930" s="27"/>
      <c r="BNJ4930" s="27"/>
      <c r="BNK4930" s="27"/>
      <c r="BNL4930" s="25"/>
      <c r="BNM4930" s="25"/>
      <c r="BNN4930" s="25"/>
      <c r="BNO4930" s="28"/>
      <c r="BNP4930" s="28"/>
      <c r="BNQ4930" s="28"/>
      <c r="BNR4930" s="28"/>
      <c r="BNS4930" s="28"/>
      <c r="BNT4930" s="22"/>
      <c r="BNU4930" s="22"/>
      <c r="BNV4930" s="22"/>
      <c r="BNW4930" s="53"/>
      <c r="BNX4930" s="53"/>
      <c r="BNY4930" s="22"/>
      <c r="BNZ4930" s="23"/>
      <c r="BOA4930" s="21"/>
      <c r="BOB4930" s="25"/>
      <c r="BOC4930" s="21"/>
      <c r="BOE4930" s="61"/>
      <c r="BOG4930" s="25"/>
      <c r="BOH4930" s="25"/>
      <c r="BOI4930" s="25"/>
      <c r="BOJ4930" s="59"/>
      <c r="BOK4930" s="60"/>
      <c r="BOL4930" s="26"/>
      <c r="BOM4930" s="26"/>
      <c r="BON4930" s="26"/>
      <c r="BOO4930" s="21"/>
      <c r="BOP4930" s="27"/>
      <c r="BOQ4930" s="27"/>
      <c r="BOR4930" s="27"/>
      <c r="BOS4930" s="25"/>
      <c r="BOT4930" s="25"/>
      <c r="BOU4930" s="25"/>
      <c r="BOV4930" s="28"/>
      <c r="BOW4930" s="28"/>
      <c r="BOX4930" s="28"/>
      <c r="BOY4930" s="28"/>
      <c r="BOZ4930" s="28"/>
      <c r="BPA4930" s="22"/>
      <c r="BPB4930" s="22"/>
      <c r="BPC4930" s="22"/>
      <c r="BPD4930" s="53"/>
      <c r="BPE4930" s="53"/>
      <c r="BPF4930" s="22"/>
      <c r="BPG4930" s="23"/>
      <c r="BPH4930" s="21"/>
      <c r="BPI4930" s="25"/>
      <c r="BPJ4930" s="21"/>
      <c r="BPL4930" s="61"/>
      <c r="BPN4930" s="25"/>
      <c r="BPO4930" s="25"/>
      <c r="BPP4930" s="25"/>
      <c r="BPQ4930" s="59"/>
      <c r="BPR4930" s="60"/>
      <c r="BPS4930" s="26"/>
      <c r="BPT4930" s="26"/>
      <c r="BPU4930" s="26"/>
      <c r="BPV4930" s="21"/>
      <c r="BPW4930" s="27"/>
      <c r="BPX4930" s="27"/>
      <c r="BPY4930" s="27"/>
      <c r="BPZ4930" s="25"/>
      <c r="BQA4930" s="25"/>
      <c r="BQB4930" s="25"/>
      <c r="BQC4930" s="28"/>
      <c r="BQD4930" s="28"/>
      <c r="BQE4930" s="28"/>
      <c r="BQF4930" s="28"/>
      <c r="BQG4930" s="28"/>
      <c r="BQH4930" s="22"/>
      <c r="BQI4930" s="22"/>
      <c r="BQJ4930" s="22"/>
      <c r="BQK4930" s="53"/>
      <c r="BQL4930" s="53"/>
      <c r="BQM4930" s="22"/>
      <c r="BQN4930" s="23"/>
      <c r="BQO4930" s="21"/>
      <c r="BQP4930" s="25"/>
      <c r="BQQ4930" s="21"/>
      <c r="BQS4930" s="61"/>
      <c r="BQU4930" s="25"/>
      <c r="BQV4930" s="25"/>
      <c r="BQW4930" s="25"/>
      <c r="BQX4930" s="59"/>
      <c r="BQY4930" s="60"/>
      <c r="BQZ4930" s="26"/>
      <c r="BRA4930" s="26"/>
      <c r="BRB4930" s="26"/>
      <c r="BRC4930" s="21"/>
      <c r="BRD4930" s="27"/>
      <c r="BRE4930" s="27"/>
      <c r="BRF4930" s="27"/>
      <c r="BRG4930" s="25"/>
      <c r="BRH4930" s="25"/>
      <c r="BRI4930" s="25"/>
      <c r="BRJ4930" s="28"/>
      <c r="BRK4930" s="28"/>
      <c r="BRL4930" s="28"/>
      <c r="BRM4930" s="28"/>
      <c r="BRN4930" s="28"/>
      <c r="BRO4930" s="22"/>
      <c r="BRP4930" s="22"/>
      <c r="BRQ4930" s="22"/>
      <c r="BRR4930" s="53"/>
      <c r="BRS4930" s="53"/>
      <c r="BRT4930" s="22"/>
      <c r="BRU4930" s="23"/>
      <c r="BRV4930" s="21"/>
      <c r="BRW4930" s="25"/>
      <c r="BRX4930" s="21"/>
      <c r="BRZ4930" s="61"/>
      <c r="BSB4930" s="25"/>
      <c r="BSC4930" s="25"/>
      <c r="BSD4930" s="25"/>
      <c r="BSE4930" s="59"/>
      <c r="BSF4930" s="60"/>
      <c r="BSG4930" s="26"/>
      <c r="BSH4930" s="26"/>
      <c r="BSI4930" s="26"/>
      <c r="BSJ4930" s="21"/>
      <c r="BSK4930" s="27"/>
      <c r="BSL4930" s="27"/>
      <c r="BSM4930" s="27"/>
      <c r="BSN4930" s="25"/>
      <c r="BSO4930" s="25"/>
      <c r="BSP4930" s="25"/>
      <c r="BSQ4930" s="28"/>
      <c r="BSR4930" s="28"/>
      <c r="BSS4930" s="28"/>
      <c r="BST4930" s="28"/>
      <c r="BSU4930" s="28"/>
      <c r="BSV4930" s="22"/>
      <c r="BSW4930" s="22"/>
      <c r="BSX4930" s="22"/>
      <c r="BSY4930" s="53"/>
      <c r="BSZ4930" s="53"/>
      <c r="BTA4930" s="22"/>
      <c r="BTB4930" s="23"/>
      <c r="BTC4930" s="21"/>
      <c r="BTD4930" s="25"/>
      <c r="BTE4930" s="21"/>
      <c r="BTG4930" s="61"/>
      <c r="BTI4930" s="25"/>
      <c r="BTJ4930" s="25"/>
      <c r="BTK4930" s="25"/>
      <c r="BTL4930" s="59"/>
      <c r="BTM4930" s="60"/>
      <c r="BTN4930" s="26"/>
      <c r="BTO4930" s="26"/>
      <c r="BTP4930" s="26"/>
      <c r="BTQ4930" s="21"/>
      <c r="BTR4930" s="27"/>
      <c r="BTS4930" s="27"/>
      <c r="BTT4930" s="27"/>
      <c r="BTU4930" s="25"/>
      <c r="BTV4930" s="25"/>
      <c r="BTW4930" s="25"/>
      <c r="BTX4930" s="28"/>
      <c r="BTY4930" s="28"/>
      <c r="BTZ4930" s="28"/>
      <c r="BUA4930" s="28"/>
      <c r="BUB4930" s="28"/>
      <c r="BUC4930" s="22"/>
      <c r="BUD4930" s="22"/>
      <c r="BUE4930" s="22"/>
      <c r="BUF4930" s="53"/>
      <c r="BUG4930" s="53"/>
      <c r="BUH4930" s="22"/>
      <c r="BUI4930" s="23"/>
      <c r="BUJ4930" s="21"/>
      <c r="BUK4930" s="25"/>
      <c r="BUL4930" s="21"/>
      <c r="BUN4930" s="61"/>
      <c r="BUP4930" s="25"/>
      <c r="BUQ4930" s="25"/>
      <c r="BUR4930" s="25"/>
      <c r="BUS4930" s="59"/>
      <c r="BUT4930" s="60"/>
      <c r="BUU4930" s="26"/>
      <c r="BUV4930" s="26"/>
      <c r="BUW4930" s="26"/>
      <c r="BUX4930" s="21"/>
      <c r="BUY4930" s="27"/>
      <c r="BUZ4930" s="27"/>
      <c r="BVA4930" s="27"/>
      <c r="BVB4930" s="25"/>
      <c r="BVC4930" s="25"/>
      <c r="BVD4930" s="25"/>
      <c r="BVE4930" s="28"/>
      <c r="BVF4930" s="28"/>
      <c r="BVG4930" s="28"/>
      <c r="BVH4930" s="28"/>
      <c r="BVI4930" s="28"/>
      <c r="BVJ4930" s="22"/>
      <c r="BVK4930" s="22"/>
      <c r="BVL4930" s="22"/>
      <c r="BVM4930" s="53"/>
      <c r="BVN4930" s="53"/>
      <c r="BVO4930" s="22"/>
      <c r="BVP4930" s="23"/>
      <c r="BVQ4930" s="21"/>
      <c r="BVR4930" s="25"/>
      <c r="BVS4930" s="21"/>
      <c r="BVU4930" s="61"/>
      <c r="BVW4930" s="25"/>
      <c r="BVX4930" s="25"/>
      <c r="BVY4930" s="25"/>
      <c r="BVZ4930" s="59"/>
      <c r="BWA4930" s="60"/>
      <c r="BWB4930" s="26"/>
      <c r="BWC4930" s="26"/>
      <c r="BWD4930" s="26"/>
      <c r="BWE4930" s="21"/>
      <c r="BWF4930" s="27"/>
      <c r="BWG4930" s="27"/>
      <c r="BWH4930" s="27"/>
      <c r="BWI4930" s="25"/>
      <c r="BWJ4930" s="25"/>
      <c r="BWK4930" s="25"/>
      <c r="BWL4930" s="28"/>
      <c r="BWM4930" s="28"/>
      <c r="BWN4930" s="28"/>
      <c r="BWO4930" s="28"/>
      <c r="BWP4930" s="28"/>
      <c r="BWQ4930" s="22"/>
      <c r="BWR4930" s="22"/>
      <c r="BWS4930" s="22"/>
      <c r="BWT4930" s="53"/>
      <c r="BWU4930" s="53"/>
      <c r="BWV4930" s="22"/>
      <c r="BWW4930" s="23"/>
      <c r="BWX4930" s="21"/>
      <c r="BWY4930" s="25"/>
      <c r="BWZ4930" s="21"/>
      <c r="BXB4930" s="61"/>
      <c r="BXD4930" s="25"/>
      <c r="BXE4930" s="25"/>
      <c r="BXF4930" s="25"/>
      <c r="BXG4930" s="59"/>
      <c r="BXH4930" s="60"/>
      <c r="BXI4930" s="26"/>
      <c r="BXJ4930" s="26"/>
      <c r="BXK4930" s="26"/>
      <c r="BXL4930" s="21"/>
      <c r="BXM4930" s="27"/>
      <c r="BXN4930" s="27"/>
      <c r="BXO4930" s="27"/>
      <c r="BXP4930" s="25"/>
      <c r="BXQ4930" s="25"/>
      <c r="BXR4930" s="25"/>
      <c r="BXS4930" s="28"/>
      <c r="BXT4930" s="28"/>
      <c r="BXU4930" s="28"/>
      <c r="BXV4930" s="28"/>
      <c r="BXW4930" s="28"/>
      <c r="BXX4930" s="22"/>
      <c r="BXY4930" s="22"/>
      <c r="BXZ4930" s="22"/>
      <c r="BYA4930" s="53"/>
      <c r="BYB4930" s="53"/>
      <c r="BYC4930" s="22"/>
      <c r="BYD4930" s="23"/>
      <c r="BYE4930" s="21"/>
      <c r="BYF4930" s="25"/>
      <c r="BYG4930" s="21"/>
      <c r="BYI4930" s="61"/>
      <c r="BYK4930" s="25"/>
      <c r="BYL4930" s="25"/>
      <c r="BYM4930" s="25"/>
      <c r="BYN4930" s="59"/>
      <c r="BYO4930" s="60"/>
      <c r="BYP4930" s="26"/>
      <c r="BYQ4930" s="26"/>
      <c r="BYR4930" s="26"/>
      <c r="BYS4930" s="21"/>
      <c r="BYT4930" s="27"/>
      <c r="BYU4930" s="27"/>
      <c r="BYV4930" s="27"/>
      <c r="BYW4930" s="25"/>
      <c r="BYX4930" s="25"/>
      <c r="BYY4930" s="25"/>
      <c r="BYZ4930" s="28"/>
      <c r="BZA4930" s="28"/>
      <c r="BZB4930" s="28"/>
      <c r="BZC4930" s="28"/>
      <c r="BZD4930" s="28"/>
      <c r="BZE4930" s="22"/>
      <c r="BZF4930" s="22"/>
      <c r="BZG4930" s="22"/>
      <c r="BZH4930" s="53"/>
      <c r="BZI4930" s="53"/>
      <c r="BZJ4930" s="22"/>
      <c r="BZK4930" s="23"/>
      <c r="BZL4930" s="21"/>
      <c r="BZM4930" s="25"/>
      <c r="BZN4930" s="21"/>
      <c r="BZP4930" s="61"/>
      <c r="BZR4930" s="25"/>
      <c r="BZS4930" s="25"/>
      <c r="BZT4930" s="25"/>
      <c r="BZU4930" s="59"/>
      <c r="BZV4930" s="60"/>
      <c r="BZW4930" s="26"/>
      <c r="BZX4930" s="26"/>
      <c r="BZY4930" s="26"/>
      <c r="BZZ4930" s="21"/>
      <c r="CAA4930" s="27"/>
      <c r="CAB4930" s="27"/>
      <c r="CAC4930" s="27"/>
      <c r="CAD4930" s="25"/>
      <c r="CAE4930" s="25"/>
      <c r="CAF4930" s="25"/>
      <c r="CAG4930" s="28"/>
      <c r="CAH4930" s="28"/>
      <c r="CAI4930" s="28"/>
      <c r="CAJ4930" s="28"/>
      <c r="CAK4930" s="28"/>
      <c r="CAL4930" s="22"/>
      <c r="CAM4930" s="22"/>
      <c r="CAN4930" s="22"/>
      <c r="CAO4930" s="53"/>
      <c r="CAP4930" s="53"/>
      <c r="CAQ4930" s="22"/>
      <c r="CAR4930" s="23"/>
      <c r="CAS4930" s="21"/>
      <c r="CAT4930" s="25"/>
      <c r="CAU4930" s="21"/>
      <c r="CAW4930" s="61"/>
      <c r="CAY4930" s="25"/>
      <c r="CAZ4930" s="25"/>
      <c r="CBA4930" s="25"/>
      <c r="CBB4930" s="59"/>
      <c r="CBC4930" s="60"/>
      <c r="CBD4930" s="26"/>
      <c r="CBE4930" s="26"/>
      <c r="CBF4930" s="26"/>
      <c r="CBG4930" s="21"/>
      <c r="CBH4930" s="27"/>
      <c r="CBI4930" s="27"/>
      <c r="CBJ4930" s="27"/>
      <c r="CBK4930" s="25"/>
      <c r="CBL4930" s="25"/>
      <c r="CBM4930" s="25"/>
      <c r="CBN4930" s="28"/>
      <c r="CBO4930" s="28"/>
      <c r="CBP4930" s="28"/>
      <c r="CBQ4930" s="28"/>
      <c r="CBR4930" s="28"/>
      <c r="CBS4930" s="22"/>
      <c r="CBT4930" s="22"/>
      <c r="CBU4930" s="22"/>
      <c r="CBV4930" s="53"/>
      <c r="CBW4930" s="53"/>
      <c r="CBX4930" s="22"/>
      <c r="CBY4930" s="23"/>
      <c r="CBZ4930" s="21"/>
      <c r="CCA4930" s="25"/>
      <c r="CCB4930" s="21"/>
      <c r="CCD4930" s="61"/>
      <c r="CCF4930" s="25"/>
      <c r="CCG4930" s="25"/>
      <c r="CCH4930" s="25"/>
      <c r="CCI4930" s="59"/>
      <c r="CCJ4930" s="60"/>
      <c r="CCK4930" s="26"/>
      <c r="CCL4930" s="26"/>
      <c r="CCM4930" s="26"/>
      <c r="CCN4930" s="21"/>
      <c r="CCO4930" s="27"/>
      <c r="CCP4930" s="27"/>
      <c r="CCQ4930" s="27"/>
      <c r="CCR4930" s="25"/>
      <c r="CCS4930" s="25"/>
      <c r="CCT4930" s="25"/>
      <c r="CCU4930" s="28"/>
      <c r="CCV4930" s="28"/>
      <c r="CCW4930" s="28"/>
      <c r="CCX4930" s="28"/>
      <c r="CCY4930" s="28"/>
      <c r="CCZ4930" s="22"/>
      <c r="CDA4930" s="22"/>
      <c r="CDB4930" s="22"/>
      <c r="CDC4930" s="53"/>
      <c r="CDD4930" s="53"/>
      <c r="CDE4930" s="22"/>
      <c r="CDF4930" s="23"/>
      <c r="CDG4930" s="21"/>
      <c r="CDH4930" s="25"/>
      <c r="CDI4930" s="21"/>
      <c r="CDK4930" s="61"/>
      <c r="CDM4930" s="25"/>
      <c r="CDN4930" s="25"/>
      <c r="CDO4930" s="25"/>
      <c r="CDP4930" s="59"/>
      <c r="CDQ4930" s="60"/>
      <c r="CDR4930" s="26"/>
      <c r="CDS4930" s="26"/>
      <c r="CDT4930" s="26"/>
      <c r="CDU4930" s="21"/>
      <c r="CDV4930" s="27"/>
      <c r="CDW4930" s="27"/>
      <c r="CDX4930" s="27"/>
      <c r="CDY4930" s="25"/>
      <c r="CDZ4930" s="25"/>
      <c r="CEA4930" s="25"/>
      <c r="CEB4930" s="28"/>
      <c r="CEC4930" s="28"/>
      <c r="CED4930" s="28"/>
      <c r="CEE4930" s="28"/>
      <c r="CEF4930" s="28"/>
      <c r="CEG4930" s="22"/>
      <c r="CEH4930" s="22"/>
      <c r="CEI4930" s="22"/>
      <c r="CEJ4930" s="53"/>
      <c r="CEK4930" s="53"/>
      <c r="CEL4930" s="22"/>
      <c r="CEM4930" s="23"/>
      <c r="CEN4930" s="21"/>
      <c r="CEO4930" s="25"/>
      <c r="CEP4930" s="21"/>
      <c r="CER4930" s="61"/>
      <c r="CET4930" s="25"/>
      <c r="CEU4930" s="25"/>
      <c r="CEV4930" s="25"/>
      <c r="CEW4930" s="59"/>
      <c r="CEX4930" s="60"/>
      <c r="CEY4930" s="26"/>
      <c r="CEZ4930" s="26"/>
      <c r="CFA4930" s="26"/>
      <c r="CFB4930" s="21"/>
      <c r="CFC4930" s="27"/>
      <c r="CFD4930" s="27"/>
      <c r="CFE4930" s="27"/>
      <c r="CFF4930" s="25"/>
      <c r="CFG4930" s="25"/>
      <c r="CFH4930" s="25"/>
      <c r="CFI4930" s="28"/>
      <c r="CFJ4930" s="28"/>
      <c r="CFK4930" s="28"/>
      <c r="CFL4930" s="28"/>
      <c r="CFM4930" s="28"/>
      <c r="CFN4930" s="22"/>
      <c r="CFO4930" s="22"/>
      <c r="CFP4930" s="22"/>
      <c r="CFQ4930" s="53"/>
      <c r="CFR4930" s="53"/>
      <c r="CFS4930" s="22"/>
      <c r="CFT4930" s="23"/>
      <c r="CFU4930" s="21"/>
      <c r="CFV4930" s="25"/>
      <c r="CFW4930" s="21"/>
      <c r="CFY4930" s="61"/>
      <c r="CGA4930" s="25"/>
      <c r="CGB4930" s="25"/>
      <c r="CGC4930" s="25"/>
      <c r="CGD4930" s="59"/>
      <c r="CGE4930" s="60"/>
      <c r="CGF4930" s="26"/>
      <c r="CGG4930" s="26"/>
      <c r="CGH4930" s="26"/>
      <c r="CGI4930" s="21"/>
      <c r="CGJ4930" s="27"/>
      <c r="CGK4930" s="27"/>
      <c r="CGL4930" s="27"/>
      <c r="CGM4930" s="25"/>
      <c r="CGN4930" s="25"/>
      <c r="CGO4930" s="25"/>
      <c r="CGP4930" s="28"/>
      <c r="CGQ4930" s="28"/>
      <c r="CGR4930" s="28"/>
      <c r="CGS4930" s="28"/>
      <c r="CGT4930" s="28"/>
      <c r="CGU4930" s="22"/>
      <c r="CGV4930" s="22"/>
      <c r="CGW4930" s="22"/>
      <c r="CGX4930" s="53"/>
      <c r="CGY4930" s="53"/>
      <c r="CGZ4930" s="22"/>
      <c r="CHA4930" s="23"/>
      <c r="CHB4930" s="21"/>
      <c r="CHC4930" s="25"/>
      <c r="CHD4930" s="21"/>
      <c r="CHF4930" s="61"/>
      <c r="CHH4930" s="25"/>
      <c r="CHI4930" s="25"/>
      <c r="CHJ4930" s="25"/>
      <c r="CHK4930" s="59"/>
      <c r="CHL4930" s="60"/>
      <c r="CHM4930" s="26"/>
      <c r="CHN4930" s="26"/>
      <c r="CHO4930" s="26"/>
      <c r="CHP4930" s="21"/>
      <c r="CHQ4930" s="27"/>
      <c r="CHR4930" s="27"/>
      <c r="CHS4930" s="27"/>
      <c r="CHT4930" s="25"/>
      <c r="CHU4930" s="25"/>
      <c r="CHV4930" s="25"/>
      <c r="CHW4930" s="28"/>
      <c r="CHX4930" s="28"/>
      <c r="CHY4930" s="28"/>
      <c r="CHZ4930" s="28"/>
      <c r="CIA4930" s="28"/>
      <c r="CIB4930" s="22"/>
      <c r="CIC4930" s="22"/>
      <c r="CID4930" s="22"/>
      <c r="CIE4930" s="53"/>
      <c r="CIF4930" s="53"/>
      <c r="CIG4930" s="22"/>
      <c r="CIH4930" s="23"/>
      <c r="CII4930" s="21"/>
      <c r="CIJ4930" s="25"/>
      <c r="CIK4930" s="21"/>
      <c r="CIM4930" s="61"/>
      <c r="CIO4930" s="25"/>
      <c r="CIP4930" s="25"/>
      <c r="CIQ4930" s="25"/>
      <c r="CIR4930" s="59"/>
      <c r="CIS4930" s="60"/>
      <c r="CIT4930" s="26"/>
      <c r="CIU4930" s="26"/>
      <c r="CIV4930" s="26"/>
      <c r="CIW4930" s="21"/>
      <c r="CIX4930" s="27"/>
      <c r="CIY4930" s="27"/>
      <c r="CIZ4930" s="27"/>
      <c r="CJA4930" s="25"/>
      <c r="CJB4930" s="25"/>
      <c r="CJC4930" s="25"/>
      <c r="CJD4930" s="28"/>
      <c r="CJE4930" s="28"/>
      <c r="CJF4930" s="28"/>
      <c r="CJG4930" s="28"/>
      <c r="CJH4930" s="28"/>
      <c r="CJI4930" s="22"/>
      <c r="CJJ4930" s="22"/>
      <c r="CJK4930" s="22"/>
      <c r="CJL4930" s="53"/>
      <c r="CJM4930" s="53"/>
      <c r="CJN4930" s="22"/>
      <c r="CJO4930" s="23"/>
      <c r="CJP4930" s="21"/>
      <c r="CJQ4930" s="25"/>
      <c r="CJR4930" s="21"/>
      <c r="CJT4930" s="61"/>
      <c r="CJV4930" s="25"/>
      <c r="CJW4930" s="25"/>
      <c r="CJX4930" s="25"/>
      <c r="CJY4930" s="59"/>
      <c r="CJZ4930" s="60"/>
      <c r="CKA4930" s="26"/>
      <c r="CKB4930" s="26"/>
      <c r="CKC4930" s="26"/>
      <c r="CKD4930" s="21"/>
      <c r="CKE4930" s="27"/>
      <c r="CKF4930" s="27"/>
      <c r="CKG4930" s="27"/>
      <c r="CKH4930" s="25"/>
      <c r="CKI4930" s="25"/>
      <c r="CKJ4930" s="25"/>
      <c r="CKK4930" s="28"/>
      <c r="CKL4930" s="28"/>
      <c r="CKM4930" s="28"/>
      <c r="CKN4930" s="28"/>
      <c r="CKO4930" s="28"/>
      <c r="CKP4930" s="22"/>
      <c r="CKQ4930" s="22"/>
      <c r="CKR4930" s="22"/>
      <c r="CKS4930" s="53"/>
      <c r="CKT4930" s="53"/>
      <c r="CKU4930" s="22"/>
      <c r="CKV4930" s="23"/>
      <c r="CKW4930" s="21"/>
      <c r="CKX4930" s="25"/>
      <c r="CKY4930" s="21"/>
      <c r="CLA4930" s="61"/>
      <c r="CLC4930" s="25"/>
      <c r="CLD4930" s="25"/>
      <c r="CLE4930" s="25"/>
      <c r="CLF4930" s="59"/>
      <c r="CLG4930" s="60"/>
      <c r="CLH4930" s="26"/>
      <c r="CLI4930" s="26"/>
      <c r="CLJ4930" s="26"/>
      <c r="CLK4930" s="21"/>
      <c r="CLL4930" s="27"/>
      <c r="CLM4930" s="27"/>
      <c r="CLN4930" s="27"/>
      <c r="CLO4930" s="25"/>
      <c r="CLP4930" s="25"/>
      <c r="CLQ4930" s="25"/>
      <c r="CLR4930" s="28"/>
      <c r="CLS4930" s="28"/>
      <c r="CLT4930" s="28"/>
      <c r="CLU4930" s="28"/>
      <c r="CLV4930" s="28"/>
      <c r="CLW4930" s="22"/>
      <c r="CLX4930" s="22"/>
      <c r="CLY4930" s="22"/>
      <c r="CLZ4930" s="53"/>
      <c r="CMA4930" s="53"/>
      <c r="CMB4930" s="22"/>
      <c r="CMC4930" s="23"/>
      <c r="CMD4930" s="21"/>
      <c r="CME4930" s="25"/>
      <c r="CMF4930" s="21"/>
      <c r="CMH4930" s="61"/>
      <c r="CMJ4930" s="25"/>
      <c r="CMK4930" s="25"/>
      <c r="CML4930" s="25"/>
      <c r="CMM4930" s="59"/>
      <c r="CMN4930" s="60"/>
      <c r="CMO4930" s="26"/>
      <c r="CMP4930" s="26"/>
      <c r="CMQ4930" s="26"/>
      <c r="CMR4930" s="21"/>
      <c r="CMS4930" s="27"/>
      <c r="CMT4930" s="27"/>
      <c r="CMU4930" s="27"/>
      <c r="CMV4930" s="25"/>
      <c r="CMW4930" s="25"/>
      <c r="CMX4930" s="25"/>
      <c r="CMY4930" s="28"/>
      <c r="CMZ4930" s="28"/>
      <c r="CNA4930" s="28"/>
      <c r="CNB4930" s="28"/>
      <c r="CNC4930" s="28"/>
      <c r="CND4930" s="22"/>
      <c r="CNE4930" s="22"/>
      <c r="CNF4930" s="22"/>
      <c r="CNG4930" s="53"/>
      <c r="CNH4930" s="53"/>
      <c r="CNI4930" s="22"/>
      <c r="CNJ4930" s="23"/>
      <c r="CNK4930" s="21"/>
      <c r="CNL4930" s="25"/>
      <c r="CNM4930" s="21"/>
      <c r="CNO4930" s="61"/>
      <c r="CNQ4930" s="25"/>
      <c r="CNR4930" s="25"/>
      <c r="CNS4930" s="25"/>
      <c r="CNT4930" s="59"/>
      <c r="CNU4930" s="60"/>
      <c r="CNV4930" s="26"/>
      <c r="CNW4930" s="26"/>
      <c r="CNX4930" s="26"/>
      <c r="CNY4930" s="21"/>
      <c r="CNZ4930" s="27"/>
      <c r="COA4930" s="27"/>
      <c r="COB4930" s="27"/>
      <c r="COC4930" s="25"/>
      <c r="COD4930" s="25"/>
      <c r="COE4930" s="25"/>
      <c r="COF4930" s="28"/>
      <c r="COG4930" s="28"/>
      <c r="COH4930" s="28"/>
      <c r="COI4930" s="28"/>
      <c r="COJ4930" s="28"/>
      <c r="COK4930" s="22"/>
      <c r="COL4930" s="22"/>
      <c r="COM4930" s="22"/>
      <c r="CON4930" s="53"/>
      <c r="COO4930" s="53"/>
      <c r="COP4930" s="22"/>
      <c r="COQ4930" s="23"/>
      <c r="COR4930" s="21"/>
      <c r="COS4930" s="25"/>
      <c r="COT4930" s="21"/>
      <c r="COV4930" s="61"/>
      <c r="COX4930" s="25"/>
      <c r="COY4930" s="25"/>
      <c r="COZ4930" s="25"/>
      <c r="CPA4930" s="59"/>
      <c r="CPB4930" s="60"/>
      <c r="CPC4930" s="26"/>
      <c r="CPD4930" s="26"/>
      <c r="CPE4930" s="26"/>
      <c r="CPF4930" s="21"/>
      <c r="CPG4930" s="27"/>
      <c r="CPH4930" s="27"/>
      <c r="CPI4930" s="27"/>
      <c r="CPJ4930" s="25"/>
      <c r="CPK4930" s="25"/>
      <c r="CPL4930" s="25"/>
      <c r="CPM4930" s="28"/>
      <c r="CPN4930" s="28"/>
      <c r="CPO4930" s="28"/>
      <c r="CPP4930" s="28"/>
      <c r="CPQ4930" s="28"/>
      <c r="CPR4930" s="22"/>
      <c r="CPS4930" s="22"/>
      <c r="CPT4930" s="22"/>
      <c r="CPU4930" s="53"/>
      <c r="CPV4930" s="53"/>
      <c r="CPW4930" s="22"/>
      <c r="CPX4930" s="23"/>
      <c r="CPY4930" s="21"/>
      <c r="CPZ4930" s="25"/>
      <c r="CQA4930" s="21"/>
      <c r="CQC4930" s="61"/>
      <c r="CQE4930" s="25"/>
      <c r="CQF4930" s="25"/>
      <c r="CQG4930" s="25"/>
      <c r="CQH4930" s="59"/>
      <c r="CQI4930" s="60"/>
      <c r="CQJ4930" s="26"/>
      <c r="CQK4930" s="26"/>
      <c r="CQL4930" s="26"/>
      <c r="CQM4930" s="21"/>
      <c r="CQN4930" s="27"/>
      <c r="CQO4930" s="27"/>
      <c r="CQP4930" s="27"/>
      <c r="CQQ4930" s="25"/>
      <c r="CQR4930" s="25"/>
      <c r="CQS4930" s="25"/>
      <c r="CQT4930" s="28"/>
      <c r="CQU4930" s="28"/>
      <c r="CQV4930" s="28"/>
      <c r="CQW4930" s="28"/>
      <c r="CQX4930" s="28"/>
      <c r="CQY4930" s="22"/>
      <c r="CQZ4930" s="22"/>
      <c r="CRA4930" s="22"/>
      <c r="CRB4930" s="53"/>
      <c r="CRC4930" s="53"/>
      <c r="CRD4930" s="22"/>
      <c r="CRE4930" s="23"/>
      <c r="CRF4930" s="21"/>
      <c r="CRG4930" s="25"/>
      <c r="CRH4930" s="21"/>
      <c r="CRJ4930" s="61"/>
      <c r="CRL4930" s="25"/>
      <c r="CRM4930" s="25"/>
      <c r="CRN4930" s="25"/>
      <c r="CRO4930" s="59"/>
      <c r="CRP4930" s="60"/>
      <c r="CRQ4930" s="26"/>
      <c r="CRR4930" s="26"/>
      <c r="CRS4930" s="26"/>
      <c r="CRT4930" s="21"/>
      <c r="CRU4930" s="27"/>
      <c r="CRV4930" s="27"/>
      <c r="CRW4930" s="27"/>
      <c r="CRX4930" s="25"/>
      <c r="CRY4930" s="25"/>
      <c r="CRZ4930" s="25"/>
      <c r="CSA4930" s="28"/>
      <c r="CSB4930" s="28"/>
      <c r="CSC4930" s="28"/>
      <c r="CSD4930" s="28"/>
      <c r="CSE4930" s="28"/>
      <c r="CSF4930" s="22"/>
      <c r="CSG4930" s="22"/>
      <c r="CSH4930" s="22"/>
      <c r="CSI4930" s="53"/>
      <c r="CSJ4930" s="53"/>
      <c r="CSK4930" s="22"/>
      <c r="CSL4930" s="23"/>
      <c r="CSM4930" s="21"/>
      <c r="CSN4930" s="25"/>
      <c r="CSO4930" s="21"/>
      <c r="CSQ4930" s="61"/>
      <c r="CSS4930" s="25"/>
      <c r="CST4930" s="25"/>
      <c r="CSU4930" s="25"/>
      <c r="CSV4930" s="59"/>
      <c r="CSW4930" s="60"/>
      <c r="CSX4930" s="26"/>
      <c r="CSY4930" s="26"/>
      <c r="CSZ4930" s="26"/>
      <c r="CTA4930" s="21"/>
      <c r="CTB4930" s="27"/>
      <c r="CTC4930" s="27"/>
      <c r="CTD4930" s="27"/>
      <c r="CTE4930" s="25"/>
      <c r="CTF4930" s="25"/>
      <c r="CTG4930" s="25"/>
      <c r="CTH4930" s="28"/>
      <c r="CTI4930" s="28"/>
      <c r="CTJ4930" s="28"/>
      <c r="CTK4930" s="28"/>
      <c r="CTL4930" s="28"/>
      <c r="CTM4930" s="22"/>
      <c r="CTN4930" s="22"/>
      <c r="CTO4930" s="22"/>
      <c r="CTP4930" s="53"/>
      <c r="CTQ4930" s="53"/>
      <c r="CTR4930" s="22"/>
      <c r="CTS4930" s="23"/>
      <c r="CTT4930" s="21"/>
      <c r="CTU4930" s="25"/>
      <c r="CTV4930" s="21"/>
      <c r="CTX4930" s="61"/>
      <c r="CTZ4930" s="25"/>
      <c r="CUA4930" s="25"/>
      <c r="CUB4930" s="25"/>
      <c r="CUC4930" s="59"/>
      <c r="CUD4930" s="60"/>
      <c r="CUE4930" s="26"/>
      <c r="CUF4930" s="26"/>
      <c r="CUG4930" s="26"/>
      <c r="CUH4930" s="21"/>
      <c r="CUI4930" s="27"/>
      <c r="CUJ4930" s="27"/>
      <c r="CUK4930" s="27"/>
      <c r="CUL4930" s="25"/>
      <c r="CUM4930" s="25"/>
      <c r="CUN4930" s="25"/>
      <c r="CUO4930" s="28"/>
      <c r="CUP4930" s="28"/>
      <c r="CUQ4930" s="28"/>
      <c r="CUR4930" s="28"/>
      <c r="CUS4930" s="28"/>
      <c r="CUT4930" s="22"/>
      <c r="CUU4930" s="22"/>
      <c r="CUV4930" s="22"/>
      <c r="CUW4930" s="53"/>
      <c r="CUX4930" s="53"/>
      <c r="CUY4930" s="22"/>
      <c r="CUZ4930" s="23"/>
      <c r="CVA4930" s="21"/>
      <c r="CVB4930" s="25"/>
      <c r="CVC4930" s="21"/>
      <c r="CVE4930" s="61"/>
      <c r="CVG4930" s="25"/>
      <c r="CVH4930" s="25"/>
      <c r="CVI4930" s="25"/>
      <c r="CVJ4930" s="59"/>
      <c r="CVK4930" s="60"/>
      <c r="CVL4930" s="26"/>
      <c r="CVM4930" s="26"/>
      <c r="CVN4930" s="26"/>
      <c r="CVO4930" s="21"/>
      <c r="CVP4930" s="27"/>
      <c r="CVQ4930" s="27"/>
      <c r="CVR4930" s="27"/>
      <c r="CVS4930" s="25"/>
      <c r="CVT4930" s="25"/>
      <c r="CVU4930" s="25"/>
      <c r="CVV4930" s="28"/>
      <c r="CVW4930" s="28"/>
      <c r="CVX4930" s="28"/>
      <c r="CVY4930" s="28"/>
      <c r="CVZ4930" s="28"/>
      <c r="CWA4930" s="22"/>
      <c r="CWB4930" s="22"/>
      <c r="CWC4930" s="22"/>
      <c r="CWD4930" s="53"/>
      <c r="CWE4930" s="53"/>
      <c r="CWF4930" s="22"/>
      <c r="CWG4930" s="23"/>
      <c r="CWH4930" s="21"/>
      <c r="CWI4930" s="25"/>
      <c r="CWJ4930" s="21"/>
      <c r="CWL4930" s="61"/>
      <c r="CWN4930" s="25"/>
      <c r="CWO4930" s="25"/>
      <c r="CWP4930" s="25"/>
      <c r="CWQ4930" s="59"/>
      <c r="CWR4930" s="60"/>
      <c r="CWS4930" s="26"/>
      <c r="CWT4930" s="26"/>
      <c r="CWU4930" s="26"/>
      <c r="CWV4930" s="21"/>
      <c r="CWW4930" s="27"/>
      <c r="CWX4930" s="27"/>
      <c r="CWY4930" s="27"/>
      <c r="CWZ4930" s="25"/>
      <c r="CXA4930" s="25"/>
      <c r="CXB4930" s="25"/>
      <c r="CXC4930" s="28"/>
      <c r="CXD4930" s="28"/>
      <c r="CXE4930" s="28"/>
      <c r="CXF4930" s="28"/>
      <c r="CXG4930" s="28"/>
      <c r="CXH4930" s="22"/>
      <c r="CXI4930" s="22"/>
      <c r="CXJ4930" s="22"/>
      <c r="CXK4930" s="53"/>
      <c r="CXL4930" s="53"/>
      <c r="CXM4930" s="22"/>
      <c r="CXN4930" s="23"/>
      <c r="CXO4930" s="21"/>
      <c r="CXP4930" s="25"/>
      <c r="CXQ4930" s="21"/>
      <c r="CXS4930" s="61"/>
      <c r="CXU4930" s="25"/>
      <c r="CXV4930" s="25"/>
      <c r="CXW4930" s="25"/>
      <c r="CXX4930" s="59"/>
      <c r="CXY4930" s="60"/>
      <c r="CXZ4930" s="26"/>
      <c r="CYA4930" s="26"/>
      <c r="CYB4930" s="26"/>
      <c r="CYC4930" s="21"/>
      <c r="CYD4930" s="27"/>
      <c r="CYE4930" s="27"/>
      <c r="CYF4930" s="27"/>
      <c r="CYG4930" s="25"/>
      <c r="CYH4930" s="25"/>
      <c r="CYI4930" s="25"/>
      <c r="CYJ4930" s="28"/>
      <c r="CYK4930" s="28"/>
      <c r="CYL4930" s="28"/>
      <c r="CYM4930" s="28"/>
      <c r="CYN4930" s="28"/>
      <c r="CYO4930" s="22"/>
      <c r="CYP4930" s="22"/>
      <c r="CYQ4930" s="22"/>
      <c r="CYR4930" s="53"/>
      <c r="CYS4930" s="53"/>
      <c r="CYT4930" s="22"/>
      <c r="CYU4930" s="23"/>
      <c r="CYV4930" s="21"/>
      <c r="CYW4930" s="25"/>
      <c r="CYX4930" s="21"/>
      <c r="CYZ4930" s="61"/>
      <c r="CZB4930" s="25"/>
      <c r="CZC4930" s="25"/>
      <c r="CZD4930" s="25"/>
      <c r="CZE4930" s="59"/>
      <c r="CZF4930" s="60"/>
      <c r="CZG4930" s="26"/>
      <c r="CZH4930" s="26"/>
      <c r="CZI4930" s="26"/>
      <c r="CZJ4930" s="21"/>
      <c r="CZK4930" s="27"/>
      <c r="CZL4930" s="27"/>
      <c r="CZM4930" s="27"/>
      <c r="CZN4930" s="25"/>
      <c r="CZO4930" s="25"/>
      <c r="CZP4930" s="25"/>
      <c r="CZQ4930" s="28"/>
      <c r="CZR4930" s="28"/>
      <c r="CZS4930" s="28"/>
      <c r="CZT4930" s="28"/>
      <c r="CZU4930" s="28"/>
      <c r="CZV4930" s="22"/>
      <c r="CZW4930" s="22"/>
      <c r="CZX4930" s="22"/>
      <c r="CZY4930" s="53"/>
      <c r="CZZ4930" s="53"/>
      <c r="DAA4930" s="22"/>
      <c r="DAB4930" s="23"/>
      <c r="DAC4930" s="21"/>
      <c r="DAD4930" s="25"/>
      <c r="DAE4930" s="21"/>
      <c r="DAG4930" s="61"/>
      <c r="DAI4930" s="25"/>
      <c r="DAJ4930" s="25"/>
      <c r="DAK4930" s="25"/>
      <c r="DAL4930" s="59"/>
      <c r="DAM4930" s="60"/>
      <c r="DAN4930" s="26"/>
      <c r="DAO4930" s="26"/>
      <c r="DAP4930" s="26"/>
      <c r="DAQ4930" s="21"/>
      <c r="DAR4930" s="27"/>
      <c r="DAS4930" s="27"/>
      <c r="DAT4930" s="27"/>
      <c r="DAU4930" s="25"/>
      <c r="DAV4930" s="25"/>
      <c r="DAW4930" s="25"/>
      <c r="DAX4930" s="28"/>
      <c r="DAY4930" s="28"/>
      <c r="DAZ4930" s="28"/>
      <c r="DBA4930" s="28"/>
      <c r="DBB4930" s="28"/>
      <c r="DBC4930" s="22"/>
      <c r="DBD4930" s="22"/>
      <c r="DBE4930" s="22"/>
      <c r="DBF4930" s="53"/>
      <c r="DBG4930" s="53"/>
      <c r="DBH4930" s="22"/>
      <c r="DBI4930" s="23"/>
      <c r="DBJ4930" s="21"/>
      <c r="DBK4930" s="25"/>
      <c r="DBL4930" s="21"/>
      <c r="DBN4930" s="61"/>
      <c r="DBP4930" s="25"/>
      <c r="DBQ4930" s="25"/>
      <c r="DBR4930" s="25"/>
      <c r="DBS4930" s="59"/>
      <c r="DBT4930" s="60"/>
      <c r="DBU4930" s="26"/>
      <c r="DBV4930" s="26"/>
      <c r="DBW4930" s="26"/>
      <c r="DBX4930" s="21"/>
      <c r="DBY4930" s="27"/>
      <c r="DBZ4930" s="27"/>
      <c r="DCA4930" s="27"/>
      <c r="DCB4930" s="25"/>
      <c r="DCC4930" s="25"/>
      <c r="DCD4930" s="25"/>
      <c r="DCE4930" s="28"/>
      <c r="DCF4930" s="28"/>
      <c r="DCG4930" s="28"/>
      <c r="DCH4930" s="28"/>
      <c r="DCI4930" s="28"/>
      <c r="DCJ4930" s="22"/>
      <c r="DCK4930" s="22"/>
      <c r="DCL4930" s="22"/>
      <c r="DCM4930" s="53"/>
      <c r="DCN4930" s="53"/>
      <c r="DCO4930" s="22"/>
      <c r="DCP4930" s="23"/>
      <c r="DCQ4930" s="21"/>
      <c r="DCR4930" s="25"/>
      <c r="DCS4930" s="21"/>
      <c r="DCU4930" s="61"/>
      <c r="DCW4930" s="25"/>
      <c r="DCX4930" s="25"/>
      <c r="DCY4930" s="25"/>
      <c r="DCZ4930" s="59"/>
      <c r="DDA4930" s="60"/>
      <c r="DDB4930" s="26"/>
      <c r="DDC4930" s="26"/>
      <c r="DDD4930" s="26"/>
      <c r="DDE4930" s="21"/>
      <c r="DDF4930" s="27"/>
      <c r="DDG4930" s="27"/>
      <c r="DDH4930" s="27"/>
      <c r="DDI4930" s="25"/>
      <c r="DDJ4930" s="25"/>
      <c r="DDK4930" s="25"/>
      <c r="DDL4930" s="28"/>
      <c r="DDM4930" s="28"/>
      <c r="DDN4930" s="28"/>
      <c r="DDO4930" s="28"/>
      <c r="DDP4930" s="28"/>
      <c r="DDQ4930" s="22"/>
      <c r="DDR4930" s="22"/>
      <c r="DDS4930" s="22"/>
      <c r="DDT4930" s="53"/>
      <c r="DDU4930" s="53"/>
      <c r="DDV4930" s="22"/>
      <c r="DDW4930" s="23"/>
      <c r="DDX4930" s="21"/>
      <c r="DDY4930" s="25"/>
      <c r="DDZ4930" s="21"/>
      <c r="DEB4930" s="61"/>
      <c r="DED4930" s="25"/>
      <c r="DEE4930" s="25"/>
      <c r="DEF4930" s="25"/>
      <c r="DEG4930" s="59"/>
      <c r="DEH4930" s="60"/>
      <c r="DEI4930" s="26"/>
      <c r="DEJ4930" s="26"/>
      <c r="DEK4930" s="26"/>
      <c r="DEL4930" s="21"/>
      <c r="DEM4930" s="27"/>
      <c r="DEN4930" s="27"/>
      <c r="DEO4930" s="27"/>
      <c r="DEP4930" s="25"/>
      <c r="DEQ4930" s="25"/>
      <c r="DER4930" s="25"/>
      <c r="DES4930" s="28"/>
      <c r="DET4930" s="28"/>
      <c r="DEU4930" s="28"/>
      <c r="DEV4930" s="28"/>
      <c r="DEW4930" s="28"/>
      <c r="DEX4930" s="22"/>
      <c r="DEY4930" s="22"/>
      <c r="DEZ4930" s="22"/>
      <c r="DFA4930" s="53"/>
      <c r="DFB4930" s="53"/>
      <c r="DFC4930" s="22"/>
      <c r="DFD4930" s="23"/>
      <c r="DFE4930" s="21"/>
      <c r="DFF4930" s="25"/>
      <c r="DFG4930" s="21"/>
      <c r="DFI4930" s="61"/>
      <c r="DFK4930" s="25"/>
      <c r="DFL4930" s="25"/>
      <c r="DFM4930" s="25"/>
      <c r="DFN4930" s="59"/>
      <c r="DFO4930" s="60"/>
      <c r="DFP4930" s="26"/>
      <c r="DFQ4930" s="26"/>
      <c r="DFR4930" s="26"/>
      <c r="DFS4930" s="21"/>
      <c r="DFT4930" s="27"/>
      <c r="DFU4930" s="27"/>
      <c r="DFV4930" s="27"/>
      <c r="DFW4930" s="25"/>
      <c r="DFX4930" s="25"/>
      <c r="DFY4930" s="25"/>
      <c r="DFZ4930" s="28"/>
      <c r="DGA4930" s="28"/>
      <c r="DGB4930" s="28"/>
      <c r="DGC4930" s="28"/>
      <c r="DGD4930" s="28"/>
      <c r="DGE4930" s="22"/>
      <c r="DGF4930" s="22"/>
      <c r="DGG4930" s="22"/>
      <c r="DGH4930" s="53"/>
      <c r="DGI4930" s="53"/>
      <c r="DGJ4930" s="22"/>
      <c r="DGK4930" s="23"/>
      <c r="DGL4930" s="21"/>
      <c r="DGM4930" s="25"/>
      <c r="DGN4930" s="21"/>
      <c r="DGP4930" s="61"/>
      <c r="DGR4930" s="25"/>
      <c r="DGS4930" s="25"/>
      <c r="DGT4930" s="25"/>
      <c r="DGU4930" s="59"/>
      <c r="DGV4930" s="60"/>
      <c r="DGW4930" s="26"/>
      <c r="DGX4930" s="26"/>
      <c r="DGY4930" s="26"/>
      <c r="DGZ4930" s="21"/>
      <c r="DHA4930" s="27"/>
      <c r="DHB4930" s="27"/>
      <c r="DHC4930" s="27"/>
      <c r="DHD4930" s="25"/>
      <c r="DHE4930" s="25"/>
      <c r="DHF4930" s="25"/>
      <c r="DHG4930" s="28"/>
      <c r="DHH4930" s="28"/>
      <c r="DHI4930" s="28"/>
      <c r="DHJ4930" s="28"/>
      <c r="DHK4930" s="28"/>
      <c r="DHL4930" s="22"/>
      <c r="DHM4930" s="22"/>
      <c r="DHN4930" s="22"/>
      <c r="DHO4930" s="53"/>
      <c r="DHP4930" s="53"/>
      <c r="DHQ4930" s="22"/>
      <c r="DHR4930" s="23"/>
      <c r="DHS4930" s="21"/>
      <c r="DHT4930" s="25"/>
      <c r="DHU4930" s="21"/>
      <c r="DHW4930" s="61"/>
      <c r="DHY4930" s="25"/>
      <c r="DHZ4930" s="25"/>
      <c r="DIA4930" s="25"/>
      <c r="DIB4930" s="59"/>
      <c r="DIC4930" s="60"/>
      <c r="DID4930" s="26"/>
      <c r="DIE4930" s="26"/>
      <c r="DIF4930" s="26"/>
      <c r="DIG4930" s="21"/>
      <c r="DIH4930" s="27"/>
      <c r="DII4930" s="27"/>
      <c r="DIJ4930" s="27"/>
      <c r="DIK4930" s="25"/>
      <c r="DIL4930" s="25"/>
      <c r="DIM4930" s="25"/>
      <c r="DIN4930" s="28"/>
      <c r="DIO4930" s="28"/>
      <c r="DIP4930" s="28"/>
      <c r="DIQ4930" s="28"/>
      <c r="DIR4930" s="28"/>
      <c r="DIS4930" s="22"/>
      <c r="DIT4930" s="22"/>
      <c r="DIU4930" s="22"/>
      <c r="DIV4930" s="53"/>
      <c r="DIW4930" s="53"/>
      <c r="DIX4930" s="22"/>
      <c r="DIY4930" s="23"/>
      <c r="DIZ4930" s="21"/>
      <c r="DJA4930" s="25"/>
      <c r="DJB4930" s="21"/>
      <c r="DJD4930" s="61"/>
      <c r="DJF4930" s="25"/>
      <c r="DJG4930" s="25"/>
      <c r="DJH4930" s="25"/>
      <c r="DJI4930" s="59"/>
      <c r="DJJ4930" s="60"/>
      <c r="DJK4930" s="26"/>
      <c r="DJL4930" s="26"/>
      <c r="DJM4930" s="26"/>
      <c r="DJN4930" s="21"/>
      <c r="DJO4930" s="27"/>
      <c r="DJP4930" s="27"/>
      <c r="DJQ4930" s="27"/>
      <c r="DJR4930" s="25"/>
      <c r="DJS4930" s="25"/>
      <c r="DJT4930" s="25"/>
      <c r="DJU4930" s="28"/>
      <c r="DJV4930" s="28"/>
      <c r="DJW4930" s="28"/>
      <c r="DJX4930" s="28"/>
      <c r="DJY4930" s="28"/>
      <c r="DJZ4930" s="22"/>
      <c r="DKA4930" s="22"/>
      <c r="DKB4930" s="22"/>
      <c r="DKC4930" s="53"/>
      <c r="DKD4930" s="53"/>
      <c r="DKE4930" s="22"/>
      <c r="DKF4930" s="23"/>
      <c r="DKG4930" s="21"/>
      <c r="DKH4930" s="25"/>
      <c r="DKI4930" s="21"/>
      <c r="DKK4930" s="61"/>
      <c r="DKM4930" s="25"/>
      <c r="DKN4930" s="25"/>
      <c r="DKO4930" s="25"/>
      <c r="DKP4930" s="59"/>
      <c r="DKQ4930" s="60"/>
      <c r="DKR4930" s="26"/>
      <c r="DKS4930" s="26"/>
      <c r="DKT4930" s="26"/>
      <c r="DKU4930" s="21"/>
      <c r="DKV4930" s="27"/>
      <c r="DKW4930" s="27"/>
      <c r="DKX4930" s="27"/>
      <c r="DKY4930" s="25"/>
      <c r="DKZ4930" s="25"/>
      <c r="DLA4930" s="25"/>
      <c r="DLB4930" s="28"/>
      <c r="DLC4930" s="28"/>
      <c r="DLD4930" s="28"/>
      <c r="DLE4930" s="28"/>
      <c r="DLF4930" s="28"/>
      <c r="DLG4930" s="22"/>
      <c r="DLH4930" s="22"/>
      <c r="DLI4930" s="22"/>
      <c r="DLJ4930" s="53"/>
      <c r="DLK4930" s="53"/>
      <c r="DLL4930" s="22"/>
      <c r="DLM4930" s="23"/>
      <c r="DLN4930" s="21"/>
      <c r="DLO4930" s="25"/>
      <c r="DLP4930" s="21"/>
      <c r="DLR4930" s="61"/>
      <c r="DLT4930" s="25"/>
      <c r="DLU4930" s="25"/>
      <c r="DLV4930" s="25"/>
      <c r="DLW4930" s="59"/>
      <c r="DLX4930" s="60"/>
      <c r="DLY4930" s="26"/>
      <c r="DLZ4930" s="26"/>
      <c r="DMA4930" s="26"/>
      <c r="DMB4930" s="21"/>
      <c r="DMC4930" s="27"/>
      <c r="DMD4930" s="27"/>
      <c r="DME4930" s="27"/>
      <c r="DMF4930" s="25"/>
      <c r="DMG4930" s="25"/>
      <c r="DMH4930" s="25"/>
      <c r="DMI4930" s="28"/>
      <c r="DMJ4930" s="28"/>
      <c r="DMK4930" s="28"/>
      <c r="DML4930" s="28"/>
      <c r="DMM4930" s="28"/>
      <c r="DMN4930" s="22"/>
      <c r="DMO4930" s="22"/>
      <c r="DMP4930" s="22"/>
      <c r="DMQ4930" s="53"/>
      <c r="DMR4930" s="53"/>
      <c r="DMS4930" s="22"/>
      <c r="DMT4930" s="23"/>
      <c r="DMU4930" s="21"/>
      <c r="DMV4930" s="25"/>
      <c r="DMW4930" s="21"/>
      <c r="DMY4930" s="61"/>
      <c r="DNA4930" s="25"/>
      <c r="DNB4930" s="25"/>
      <c r="DNC4930" s="25"/>
      <c r="DND4930" s="59"/>
      <c r="DNE4930" s="60"/>
      <c r="DNF4930" s="26"/>
      <c r="DNG4930" s="26"/>
      <c r="DNH4930" s="26"/>
      <c r="DNI4930" s="21"/>
      <c r="DNJ4930" s="27"/>
      <c r="DNK4930" s="27"/>
      <c r="DNL4930" s="27"/>
      <c r="DNM4930" s="25"/>
      <c r="DNN4930" s="25"/>
      <c r="DNO4930" s="25"/>
      <c r="DNP4930" s="28"/>
      <c r="DNQ4930" s="28"/>
      <c r="DNR4930" s="28"/>
      <c r="DNS4930" s="28"/>
      <c r="DNT4930" s="28"/>
      <c r="DNU4930" s="22"/>
      <c r="DNV4930" s="22"/>
      <c r="DNW4930" s="22"/>
      <c r="DNX4930" s="53"/>
      <c r="DNY4930" s="53"/>
      <c r="DNZ4930" s="22"/>
      <c r="DOA4930" s="23"/>
      <c r="DOB4930" s="21"/>
      <c r="DOC4930" s="25"/>
      <c r="DOD4930" s="21"/>
      <c r="DOF4930" s="61"/>
      <c r="DOH4930" s="25"/>
      <c r="DOI4930" s="25"/>
      <c r="DOJ4930" s="25"/>
      <c r="DOK4930" s="59"/>
      <c r="DOL4930" s="60"/>
      <c r="DOM4930" s="26"/>
      <c r="DON4930" s="26"/>
      <c r="DOO4930" s="26"/>
      <c r="DOP4930" s="21"/>
      <c r="DOQ4930" s="27"/>
      <c r="DOR4930" s="27"/>
      <c r="DOS4930" s="27"/>
      <c r="DOT4930" s="25"/>
      <c r="DOU4930" s="25"/>
      <c r="DOV4930" s="25"/>
      <c r="DOW4930" s="28"/>
      <c r="DOX4930" s="28"/>
      <c r="DOY4930" s="28"/>
      <c r="DOZ4930" s="28"/>
      <c r="DPA4930" s="28"/>
      <c r="DPB4930" s="22"/>
      <c r="DPC4930" s="22"/>
      <c r="DPD4930" s="22"/>
      <c r="DPE4930" s="53"/>
      <c r="DPF4930" s="53"/>
      <c r="DPG4930" s="22"/>
      <c r="DPH4930" s="23"/>
      <c r="DPI4930" s="21"/>
      <c r="DPJ4930" s="25"/>
      <c r="DPK4930" s="21"/>
      <c r="DPM4930" s="61"/>
      <c r="DPO4930" s="25"/>
      <c r="DPP4930" s="25"/>
      <c r="DPQ4930" s="25"/>
      <c r="DPR4930" s="59"/>
      <c r="DPS4930" s="60"/>
      <c r="DPT4930" s="26"/>
      <c r="DPU4930" s="26"/>
      <c r="DPV4930" s="26"/>
      <c r="DPW4930" s="21"/>
      <c r="DPX4930" s="27"/>
      <c r="DPY4930" s="27"/>
      <c r="DPZ4930" s="27"/>
      <c r="DQA4930" s="25"/>
      <c r="DQB4930" s="25"/>
      <c r="DQC4930" s="25"/>
      <c r="DQD4930" s="28"/>
      <c r="DQE4930" s="28"/>
      <c r="DQF4930" s="28"/>
      <c r="DQG4930" s="28"/>
      <c r="DQH4930" s="28"/>
      <c r="DQI4930" s="22"/>
      <c r="DQJ4930" s="22"/>
      <c r="DQK4930" s="22"/>
      <c r="DQL4930" s="53"/>
      <c r="DQM4930" s="53"/>
      <c r="DQN4930" s="22"/>
      <c r="DQO4930" s="23"/>
      <c r="DQP4930" s="21"/>
      <c r="DQQ4930" s="25"/>
      <c r="DQR4930" s="21"/>
      <c r="DQT4930" s="61"/>
      <c r="DQV4930" s="25"/>
      <c r="DQW4930" s="25"/>
      <c r="DQX4930" s="25"/>
      <c r="DQY4930" s="59"/>
      <c r="DQZ4930" s="60"/>
      <c r="DRA4930" s="26"/>
      <c r="DRB4930" s="26"/>
      <c r="DRC4930" s="26"/>
      <c r="DRD4930" s="21"/>
      <c r="DRE4930" s="27"/>
      <c r="DRF4930" s="27"/>
      <c r="DRG4930" s="27"/>
      <c r="DRH4930" s="25"/>
      <c r="DRI4930" s="25"/>
      <c r="DRJ4930" s="25"/>
      <c r="DRK4930" s="28"/>
      <c r="DRL4930" s="28"/>
      <c r="DRM4930" s="28"/>
      <c r="DRN4930" s="28"/>
      <c r="DRO4930" s="28"/>
      <c r="DRP4930" s="22"/>
      <c r="DRQ4930" s="22"/>
      <c r="DRR4930" s="22"/>
      <c r="DRS4930" s="53"/>
      <c r="DRT4930" s="53"/>
      <c r="DRU4930" s="22"/>
      <c r="DRV4930" s="23"/>
      <c r="DRW4930" s="21"/>
      <c r="DRX4930" s="25"/>
      <c r="DRY4930" s="21"/>
      <c r="DSA4930" s="61"/>
      <c r="DSC4930" s="25"/>
      <c r="DSD4930" s="25"/>
      <c r="DSE4930" s="25"/>
      <c r="DSF4930" s="59"/>
      <c r="DSG4930" s="60"/>
      <c r="DSH4930" s="26"/>
      <c r="DSI4930" s="26"/>
      <c r="DSJ4930" s="26"/>
      <c r="DSK4930" s="21"/>
      <c r="DSL4930" s="27"/>
      <c r="DSM4930" s="27"/>
      <c r="DSN4930" s="27"/>
      <c r="DSO4930" s="25"/>
      <c r="DSP4930" s="25"/>
      <c r="DSQ4930" s="25"/>
      <c r="DSR4930" s="28"/>
      <c r="DSS4930" s="28"/>
      <c r="DST4930" s="28"/>
      <c r="DSU4930" s="28"/>
      <c r="DSV4930" s="28"/>
      <c r="DSW4930" s="22"/>
      <c r="DSX4930" s="22"/>
      <c r="DSY4930" s="22"/>
      <c r="DSZ4930" s="53"/>
      <c r="DTA4930" s="53"/>
      <c r="DTB4930" s="22"/>
      <c r="DTC4930" s="23"/>
      <c r="DTD4930" s="21"/>
      <c r="DTE4930" s="25"/>
      <c r="DTF4930" s="21"/>
      <c r="DTH4930" s="61"/>
      <c r="DTJ4930" s="25"/>
      <c r="DTK4930" s="25"/>
      <c r="DTL4930" s="25"/>
      <c r="DTM4930" s="59"/>
      <c r="DTN4930" s="60"/>
      <c r="DTO4930" s="26"/>
      <c r="DTP4930" s="26"/>
      <c r="DTQ4930" s="26"/>
      <c r="DTR4930" s="21"/>
      <c r="DTS4930" s="27"/>
      <c r="DTT4930" s="27"/>
      <c r="DTU4930" s="27"/>
      <c r="DTV4930" s="25"/>
      <c r="DTW4930" s="25"/>
      <c r="DTX4930" s="25"/>
      <c r="DTY4930" s="28"/>
      <c r="DTZ4930" s="28"/>
      <c r="DUA4930" s="28"/>
      <c r="DUB4930" s="28"/>
      <c r="DUC4930" s="28"/>
      <c r="DUD4930" s="22"/>
      <c r="DUE4930" s="22"/>
      <c r="DUF4930" s="22"/>
      <c r="DUG4930" s="53"/>
      <c r="DUH4930" s="53"/>
      <c r="DUI4930" s="22"/>
      <c r="DUJ4930" s="23"/>
      <c r="DUK4930" s="21"/>
      <c r="DUL4930" s="25"/>
      <c r="DUM4930" s="21"/>
      <c r="DUO4930" s="61"/>
      <c r="DUQ4930" s="25"/>
      <c r="DUR4930" s="25"/>
      <c r="DUS4930" s="25"/>
      <c r="DUT4930" s="59"/>
      <c r="DUU4930" s="60"/>
      <c r="DUV4930" s="26"/>
      <c r="DUW4930" s="26"/>
      <c r="DUX4930" s="26"/>
      <c r="DUY4930" s="21"/>
      <c r="DUZ4930" s="27"/>
      <c r="DVA4930" s="27"/>
      <c r="DVB4930" s="27"/>
      <c r="DVC4930" s="25"/>
      <c r="DVD4930" s="25"/>
      <c r="DVE4930" s="25"/>
      <c r="DVF4930" s="28"/>
      <c r="DVG4930" s="28"/>
      <c r="DVH4930" s="28"/>
      <c r="DVI4930" s="28"/>
      <c r="DVJ4930" s="28"/>
      <c r="DVK4930" s="22"/>
      <c r="DVL4930" s="22"/>
      <c r="DVM4930" s="22"/>
      <c r="DVN4930" s="53"/>
      <c r="DVO4930" s="53"/>
      <c r="DVP4930" s="22"/>
      <c r="DVQ4930" s="23"/>
      <c r="DVR4930" s="21"/>
      <c r="DVS4930" s="25"/>
      <c r="DVT4930" s="21"/>
      <c r="DVV4930" s="61"/>
      <c r="DVX4930" s="25"/>
      <c r="DVY4930" s="25"/>
      <c r="DVZ4930" s="25"/>
      <c r="DWA4930" s="59"/>
      <c r="DWB4930" s="60"/>
      <c r="DWC4930" s="26"/>
      <c r="DWD4930" s="26"/>
      <c r="DWE4930" s="26"/>
      <c r="DWF4930" s="21"/>
      <c r="DWG4930" s="27"/>
      <c r="DWH4930" s="27"/>
      <c r="DWI4930" s="27"/>
      <c r="DWJ4930" s="25"/>
      <c r="DWK4930" s="25"/>
      <c r="DWL4930" s="25"/>
      <c r="DWM4930" s="28"/>
      <c r="DWN4930" s="28"/>
      <c r="DWO4930" s="28"/>
      <c r="DWP4930" s="28"/>
      <c r="DWQ4930" s="28"/>
      <c r="DWR4930" s="22"/>
      <c r="DWS4930" s="22"/>
      <c r="DWT4930" s="22"/>
      <c r="DWU4930" s="53"/>
      <c r="DWV4930" s="53"/>
      <c r="DWW4930" s="22"/>
      <c r="DWX4930" s="23"/>
      <c r="DWY4930" s="21"/>
      <c r="DWZ4930" s="25"/>
      <c r="DXA4930" s="21"/>
      <c r="DXC4930" s="61"/>
      <c r="DXE4930" s="25"/>
      <c r="DXF4930" s="25"/>
      <c r="DXG4930" s="25"/>
      <c r="DXH4930" s="59"/>
      <c r="DXI4930" s="60"/>
      <c r="DXJ4930" s="26"/>
      <c r="DXK4930" s="26"/>
      <c r="DXL4930" s="26"/>
      <c r="DXM4930" s="21"/>
      <c r="DXN4930" s="27"/>
      <c r="DXO4930" s="27"/>
      <c r="DXP4930" s="27"/>
      <c r="DXQ4930" s="25"/>
      <c r="DXR4930" s="25"/>
      <c r="DXS4930" s="25"/>
      <c r="DXT4930" s="28"/>
      <c r="DXU4930" s="28"/>
      <c r="DXV4930" s="28"/>
      <c r="DXW4930" s="28"/>
      <c r="DXX4930" s="28"/>
      <c r="DXY4930" s="22"/>
      <c r="DXZ4930" s="22"/>
      <c r="DYA4930" s="22"/>
      <c r="DYB4930" s="53"/>
      <c r="DYC4930" s="53"/>
      <c r="DYD4930" s="22"/>
      <c r="DYE4930" s="23"/>
      <c r="DYF4930" s="21"/>
      <c r="DYG4930" s="25"/>
      <c r="DYH4930" s="21"/>
      <c r="DYJ4930" s="61"/>
      <c r="DYL4930" s="25"/>
      <c r="DYM4930" s="25"/>
      <c r="DYN4930" s="25"/>
      <c r="DYO4930" s="59"/>
      <c r="DYP4930" s="60"/>
      <c r="DYQ4930" s="26"/>
      <c r="DYR4930" s="26"/>
      <c r="DYS4930" s="26"/>
      <c r="DYT4930" s="21"/>
      <c r="DYU4930" s="27"/>
      <c r="DYV4930" s="27"/>
      <c r="DYW4930" s="27"/>
      <c r="DYX4930" s="25"/>
      <c r="DYY4930" s="25"/>
      <c r="DYZ4930" s="25"/>
      <c r="DZA4930" s="28"/>
      <c r="DZB4930" s="28"/>
      <c r="DZC4930" s="28"/>
      <c r="DZD4930" s="28"/>
      <c r="DZE4930" s="28"/>
      <c r="DZF4930" s="22"/>
      <c r="DZG4930" s="22"/>
      <c r="DZH4930" s="22"/>
      <c r="DZI4930" s="53"/>
      <c r="DZJ4930" s="53"/>
      <c r="DZK4930" s="22"/>
      <c r="DZL4930" s="23"/>
      <c r="DZM4930" s="21"/>
      <c r="DZN4930" s="25"/>
      <c r="DZO4930" s="21"/>
      <c r="DZQ4930" s="61"/>
      <c r="DZS4930" s="25"/>
      <c r="DZT4930" s="25"/>
      <c r="DZU4930" s="25"/>
      <c r="DZV4930" s="59"/>
      <c r="DZW4930" s="60"/>
      <c r="DZX4930" s="26"/>
      <c r="DZY4930" s="26"/>
      <c r="DZZ4930" s="26"/>
      <c r="EAA4930" s="21"/>
      <c r="EAB4930" s="27"/>
      <c r="EAC4930" s="27"/>
      <c r="EAD4930" s="27"/>
      <c r="EAE4930" s="25"/>
      <c r="EAF4930" s="25"/>
      <c r="EAG4930" s="25"/>
      <c r="EAH4930" s="28"/>
      <c r="EAI4930" s="28"/>
      <c r="EAJ4930" s="28"/>
      <c r="EAK4930" s="28"/>
      <c r="EAL4930" s="28"/>
      <c r="EAM4930" s="22"/>
      <c r="EAN4930" s="22"/>
      <c r="EAO4930" s="22"/>
      <c r="EAP4930" s="53"/>
      <c r="EAQ4930" s="53"/>
      <c r="EAR4930" s="22"/>
      <c r="EAS4930" s="23"/>
      <c r="EAT4930" s="21"/>
      <c r="EAU4930" s="25"/>
      <c r="EAV4930" s="21"/>
      <c r="EAX4930" s="61"/>
      <c r="EAZ4930" s="25"/>
      <c r="EBA4930" s="25"/>
      <c r="EBB4930" s="25"/>
      <c r="EBC4930" s="59"/>
      <c r="EBD4930" s="60"/>
      <c r="EBE4930" s="26"/>
      <c r="EBF4930" s="26"/>
      <c r="EBG4930" s="26"/>
      <c r="EBH4930" s="21"/>
      <c r="EBI4930" s="27"/>
      <c r="EBJ4930" s="27"/>
      <c r="EBK4930" s="27"/>
      <c r="EBL4930" s="25"/>
      <c r="EBM4930" s="25"/>
      <c r="EBN4930" s="25"/>
      <c r="EBO4930" s="28"/>
      <c r="EBP4930" s="28"/>
      <c r="EBQ4930" s="28"/>
      <c r="EBR4930" s="28"/>
      <c r="EBS4930" s="28"/>
      <c r="EBT4930" s="22"/>
      <c r="EBU4930" s="22"/>
      <c r="EBV4930" s="22"/>
      <c r="EBW4930" s="53"/>
      <c r="EBX4930" s="53"/>
      <c r="EBY4930" s="22"/>
      <c r="EBZ4930" s="23"/>
      <c r="ECA4930" s="21"/>
      <c r="ECB4930" s="25"/>
      <c r="ECC4930" s="21"/>
      <c r="ECE4930" s="61"/>
      <c r="ECG4930" s="25"/>
      <c r="ECH4930" s="25"/>
      <c r="ECI4930" s="25"/>
      <c r="ECJ4930" s="59"/>
      <c r="ECK4930" s="60"/>
      <c r="ECL4930" s="26"/>
      <c r="ECM4930" s="26"/>
      <c r="ECN4930" s="26"/>
      <c r="ECO4930" s="21"/>
      <c r="ECP4930" s="27"/>
      <c r="ECQ4930" s="27"/>
      <c r="ECR4930" s="27"/>
      <c r="ECS4930" s="25"/>
      <c r="ECT4930" s="25"/>
      <c r="ECU4930" s="25"/>
      <c r="ECV4930" s="28"/>
      <c r="ECW4930" s="28"/>
      <c r="ECX4930" s="28"/>
      <c r="ECY4930" s="28"/>
      <c r="ECZ4930" s="28"/>
      <c r="EDA4930" s="22"/>
      <c r="EDB4930" s="22"/>
      <c r="EDC4930" s="22"/>
      <c r="EDD4930" s="53"/>
      <c r="EDE4930" s="53"/>
      <c r="EDF4930" s="22"/>
      <c r="EDG4930" s="23"/>
      <c r="EDH4930" s="21"/>
      <c r="EDI4930" s="25"/>
      <c r="EDJ4930" s="21"/>
      <c r="EDL4930" s="61"/>
      <c r="EDN4930" s="25"/>
      <c r="EDO4930" s="25"/>
      <c r="EDP4930" s="25"/>
      <c r="EDQ4930" s="59"/>
      <c r="EDR4930" s="60"/>
      <c r="EDS4930" s="26"/>
      <c r="EDT4930" s="26"/>
      <c r="EDU4930" s="26"/>
      <c r="EDV4930" s="21"/>
      <c r="EDW4930" s="27"/>
      <c r="EDX4930" s="27"/>
      <c r="EDY4930" s="27"/>
      <c r="EDZ4930" s="25"/>
      <c r="EEA4930" s="25"/>
      <c r="EEB4930" s="25"/>
      <c r="EEC4930" s="28"/>
      <c r="EED4930" s="28"/>
      <c r="EEE4930" s="28"/>
      <c r="EEF4930" s="28"/>
      <c r="EEG4930" s="28"/>
      <c r="EEH4930" s="22"/>
      <c r="EEI4930" s="22"/>
      <c r="EEJ4930" s="22"/>
      <c r="EEK4930" s="53"/>
      <c r="EEL4930" s="53"/>
      <c r="EEM4930" s="22"/>
      <c r="EEN4930" s="23"/>
      <c r="EEO4930" s="21"/>
      <c r="EEP4930" s="25"/>
      <c r="EEQ4930" s="21"/>
      <c r="EES4930" s="61"/>
      <c r="EEU4930" s="25"/>
      <c r="EEV4930" s="25"/>
      <c r="EEW4930" s="25"/>
      <c r="EEX4930" s="59"/>
      <c r="EEY4930" s="60"/>
      <c r="EEZ4930" s="26"/>
      <c r="EFA4930" s="26"/>
      <c r="EFB4930" s="26"/>
      <c r="EFC4930" s="21"/>
      <c r="EFD4930" s="27"/>
      <c r="EFE4930" s="27"/>
      <c r="EFF4930" s="27"/>
      <c r="EFG4930" s="25"/>
      <c r="EFH4930" s="25"/>
      <c r="EFI4930" s="25"/>
      <c r="EFJ4930" s="28"/>
      <c r="EFK4930" s="28"/>
      <c r="EFL4930" s="28"/>
      <c r="EFM4930" s="28"/>
      <c r="EFN4930" s="28"/>
      <c r="EFO4930" s="22"/>
      <c r="EFP4930" s="22"/>
      <c r="EFQ4930" s="22"/>
      <c r="EFR4930" s="53"/>
      <c r="EFS4930" s="53"/>
      <c r="EFT4930" s="22"/>
      <c r="EFU4930" s="23"/>
      <c r="EFV4930" s="21"/>
      <c r="EFW4930" s="25"/>
      <c r="EFX4930" s="21"/>
      <c r="EFZ4930" s="61"/>
      <c r="EGB4930" s="25"/>
      <c r="EGC4930" s="25"/>
      <c r="EGD4930" s="25"/>
      <c r="EGE4930" s="59"/>
      <c r="EGF4930" s="60"/>
      <c r="EGG4930" s="26"/>
      <c r="EGH4930" s="26"/>
      <c r="EGI4930" s="26"/>
      <c r="EGJ4930" s="21"/>
      <c r="EGK4930" s="27"/>
      <c r="EGL4930" s="27"/>
      <c r="EGM4930" s="27"/>
      <c r="EGN4930" s="25"/>
      <c r="EGO4930" s="25"/>
      <c r="EGP4930" s="25"/>
      <c r="EGQ4930" s="28"/>
      <c r="EGR4930" s="28"/>
      <c r="EGS4930" s="28"/>
      <c r="EGT4930" s="28"/>
      <c r="EGU4930" s="28"/>
      <c r="EGV4930" s="22"/>
      <c r="EGW4930" s="22"/>
      <c r="EGX4930" s="22"/>
      <c r="EGY4930" s="53"/>
      <c r="EGZ4930" s="53"/>
      <c r="EHA4930" s="22"/>
      <c r="EHB4930" s="23"/>
      <c r="EHC4930" s="21"/>
      <c r="EHD4930" s="25"/>
      <c r="EHE4930" s="21"/>
      <c r="EHG4930" s="61"/>
      <c r="EHI4930" s="25"/>
      <c r="EHJ4930" s="25"/>
      <c r="EHK4930" s="25"/>
      <c r="EHL4930" s="59"/>
      <c r="EHM4930" s="60"/>
      <c r="EHN4930" s="26"/>
      <c r="EHO4930" s="26"/>
      <c r="EHP4930" s="26"/>
      <c r="EHQ4930" s="21"/>
      <c r="EHR4930" s="27"/>
      <c r="EHS4930" s="27"/>
      <c r="EHT4930" s="27"/>
      <c r="EHU4930" s="25"/>
      <c r="EHV4930" s="25"/>
      <c r="EHW4930" s="25"/>
      <c r="EHX4930" s="28"/>
      <c r="EHY4930" s="28"/>
      <c r="EHZ4930" s="28"/>
      <c r="EIA4930" s="28"/>
      <c r="EIB4930" s="28"/>
      <c r="EIC4930" s="22"/>
      <c r="EID4930" s="22"/>
      <c r="EIE4930" s="22"/>
      <c r="EIF4930" s="53"/>
      <c r="EIG4930" s="53"/>
      <c r="EIH4930" s="22"/>
      <c r="EII4930" s="23"/>
      <c r="EIJ4930" s="21"/>
      <c r="EIK4930" s="25"/>
      <c r="EIL4930" s="21"/>
      <c r="EIN4930" s="61"/>
      <c r="EIP4930" s="25"/>
      <c r="EIQ4930" s="25"/>
      <c r="EIR4930" s="25"/>
      <c r="EIS4930" s="59"/>
      <c r="EIT4930" s="60"/>
      <c r="EIU4930" s="26"/>
      <c r="EIV4930" s="26"/>
      <c r="EIW4930" s="26"/>
      <c r="EIX4930" s="21"/>
      <c r="EIY4930" s="27"/>
      <c r="EIZ4930" s="27"/>
      <c r="EJA4930" s="27"/>
      <c r="EJB4930" s="25"/>
      <c r="EJC4930" s="25"/>
      <c r="EJD4930" s="25"/>
      <c r="EJE4930" s="28"/>
      <c r="EJF4930" s="28"/>
      <c r="EJG4930" s="28"/>
      <c r="EJH4930" s="28"/>
      <c r="EJI4930" s="28"/>
      <c r="EJJ4930" s="22"/>
      <c r="EJK4930" s="22"/>
      <c r="EJL4930" s="22"/>
      <c r="EJM4930" s="53"/>
      <c r="EJN4930" s="53"/>
      <c r="EJO4930" s="22"/>
      <c r="EJP4930" s="23"/>
      <c r="EJQ4930" s="21"/>
      <c r="EJR4930" s="25"/>
      <c r="EJS4930" s="21"/>
      <c r="EJU4930" s="61"/>
      <c r="EJW4930" s="25"/>
      <c r="EJX4930" s="25"/>
      <c r="EJY4930" s="25"/>
      <c r="EJZ4930" s="59"/>
      <c r="EKA4930" s="60"/>
      <c r="EKB4930" s="26"/>
      <c r="EKC4930" s="26"/>
      <c r="EKD4930" s="26"/>
      <c r="EKE4930" s="21"/>
      <c r="EKF4930" s="27"/>
      <c r="EKG4930" s="27"/>
      <c r="EKH4930" s="27"/>
      <c r="EKI4930" s="25"/>
      <c r="EKJ4930" s="25"/>
      <c r="EKK4930" s="25"/>
      <c r="EKL4930" s="28"/>
      <c r="EKM4930" s="28"/>
      <c r="EKN4930" s="28"/>
      <c r="EKO4930" s="28"/>
      <c r="EKP4930" s="28"/>
      <c r="EKQ4930" s="22"/>
      <c r="EKR4930" s="22"/>
      <c r="EKS4930" s="22"/>
      <c r="EKT4930" s="53"/>
      <c r="EKU4930" s="53"/>
      <c r="EKV4930" s="22"/>
      <c r="EKW4930" s="23"/>
      <c r="EKX4930" s="21"/>
      <c r="EKY4930" s="25"/>
      <c r="EKZ4930" s="21"/>
      <c r="ELB4930" s="61"/>
      <c r="ELD4930" s="25"/>
      <c r="ELE4930" s="25"/>
      <c r="ELF4930" s="25"/>
      <c r="ELG4930" s="59"/>
      <c r="ELH4930" s="60"/>
      <c r="ELI4930" s="26"/>
      <c r="ELJ4930" s="26"/>
      <c r="ELK4930" s="26"/>
      <c r="ELL4930" s="21"/>
      <c r="ELM4930" s="27"/>
      <c r="ELN4930" s="27"/>
      <c r="ELO4930" s="27"/>
      <c r="ELP4930" s="25"/>
      <c r="ELQ4930" s="25"/>
      <c r="ELR4930" s="25"/>
      <c r="ELS4930" s="28"/>
      <c r="ELT4930" s="28"/>
      <c r="ELU4930" s="28"/>
      <c r="ELV4930" s="28"/>
      <c r="ELW4930" s="28"/>
      <c r="ELX4930" s="22"/>
      <c r="ELY4930" s="22"/>
      <c r="ELZ4930" s="22"/>
      <c r="EMA4930" s="53"/>
      <c r="EMB4930" s="53"/>
      <c r="EMC4930" s="22"/>
      <c r="EMD4930" s="23"/>
      <c r="EME4930" s="21"/>
      <c r="EMF4930" s="25"/>
      <c r="EMG4930" s="21"/>
      <c r="EMI4930" s="61"/>
      <c r="EMK4930" s="25"/>
      <c r="EML4930" s="25"/>
      <c r="EMM4930" s="25"/>
      <c r="EMN4930" s="59"/>
      <c r="EMO4930" s="60"/>
      <c r="EMP4930" s="26"/>
      <c r="EMQ4930" s="26"/>
      <c r="EMR4930" s="26"/>
      <c r="EMS4930" s="21"/>
      <c r="EMT4930" s="27"/>
      <c r="EMU4930" s="27"/>
      <c r="EMV4930" s="27"/>
      <c r="EMW4930" s="25"/>
      <c r="EMX4930" s="25"/>
      <c r="EMY4930" s="25"/>
      <c r="EMZ4930" s="28"/>
      <c r="ENA4930" s="28"/>
      <c r="ENB4930" s="28"/>
      <c r="ENC4930" s="28"/>
      <c r="END4930" s="28"/>
      <c r="ENE4930" s="22"/>
      <c r="ENF4930" s="22"/>
      <c r="ENG4930" s="22"/>
      <c r="ENH4930" s="53"/>
      <c r="ENI4930" s="53"/>
      <c r="ENJ4930" s="22"/>
      <c r="ENK4930" s="23"/>
      <c r="ENL4930" s="21"/>
      <c r="ENM4930" s="25"/>
      <c r="ENN4930" s="21"/>
      <c r="ENP4930" s="61"/>
      <c r="ENR4930" s="25"/>
      <c r="ENS4930" s="25"/>
      <c r="ENT4930" s="25"/>
      <c r="ENU4930" s="59"/>
      <c r="ENV4930" s="60"/>
      <c r="ENW4930" s="26"/>
      <c r="ENX4930" s="26"/>
      <c r="ENY4930" s="26"/>
      <c r="ENZ4930" s="21"/>
      <c r="EOA4930" s="27"/>
      <c r="EOB4930" s="27"/>
      <c r="EOC4930" s="27"/>
      <c r="EOD4930" s="25"/>
      <c r="EOE4930" s="25"/>
      <c r="EOF4930" s="25"/>
      <c r="EOG4930" s="28"/>
      <c r="EOH4930" s="28"/>
      <c r="EOI4930" s="28"/>
      <c r="EOJ4930" s="28"/>
      <c r="EOK4930" s="28"/>
      <c r="EOL4930" s="22"/>
      <c r="EOM4930" s="22"/>
      <c r="EON4930" s="22"/>
      <c r="EOO4930" s="53"/>
      <c r="EOP4930" s="53"/>
      <c r="EOQ4930" s="22"/>
      <c r="EOR4930" s="23"/>
      <c r="EOS4930" s="21"/>
      <c r="EOT4930" s="25"/>
      <c r="EOU4930" s="21"/>
      <c r="EOW4930" s="61"/>
      <c r="EOY4930" s="25"/>
      <c r="EOZ4930" s="25"/>
      <c r="EPA4930" s="25"/>
      <c r="EPB4930" s="59"/>
      <c r="EPC4930" s="60"/>
      <c r="EPD4930" s="26"/>
      <c r="EPE4930" s="26"/>
      <c r="EPF4930" s="26"/>
      <c r="EPG4930" s="21"/>
      <c r="EPH4930" s="27"/>
      <c r="EPI4930" s="27"/>
      <c r="EPJ4930" s="27"/>
      <c r="EPK4930" s="25"/>
      <c r="EPL4930" s="25"/>
      <c r="EPM4930" s="25"/>
      <c r="EPN4930" s="28"/>
      <c r="EPO4930" s="28"/>
      <c r="EPP4930" s="28"/>
      <c r="EPQ4930" s="28"/>
      <c r="EPR4930" s="28"/>
      <c r="EPS4930" s="22"/>
      <c r="EPT4930" s="22"/>
      <c r="EPU4930" s="22"/>
      <c r="EPV4930" s="53"/>
      <c r="EPW4930" s="53"/>
      <c r="EPX4930" s="22"/>
      <c r="EPY4930" s="23"/>
      <c r="EPZ4930" s="21"/>
      <c r="EQA4930" s="25"/>
      <c r="EQB4930" s="21"/>
      <c r="EQD4930" s="61"/>
      <c r="EQF4930" s="25"/>
      <c r="EQG4930" s="25"/>
      <c r="EQH4930" s="25"/>
      <c r="EQI4930" s="59"/>
      <c r="EQJ4930" s="60"/>
      <c r="EQK4930" s="26"/>
      <c r="EQL4930" s="26"/>
      <c r="EQM4930" s="26"/>
      <c r="EQN4930" s="21"/>
      <c r="EQO4930" s="27"/>
      <c r="EQP4930" s="27"/>
      <c r="EQQ4930" s="27"/>
      <c r="EQR4930" s="25"/>
      <c r="EQS4930" s="25"/>
      <c r="EQT4930" s="25"/>
      <c r="EQU4930" s="28"/>
      <c r="EQV4930" s="28"/>
      <c r="EQW4930" s="28"/>
      <c r="EQX4930" s="28"/>
      <c r="EQY4930" s="28"/>
      <c r="EQZ4930" s="22"/>
      <c r="ERA4930" s="22"/>
      <c r="ERB4930" s="22"/>
      <c r="ERC4930" s="53"/>
      <c r="ERD4930" s="53"/>
      <c r="ERE4930" s="22"/>
      <c r="ERF4930" s="23"/>
      <c r="ERG4930" s="21"/>
      <c r="ERH4930" s="25"/>
      <c r="ERI4930" s="21"/>
      <c r="ERK4930" s="61"/>
      <c r="ERM4930" s="25"/>
      <c r="ERN4930" s="25"/>
      <c r="ERO4930" s="25"/>
      <c r="ERP4930" s="59"/>
      <c r="ERQ4930" s="60"/>
      <c r="ERR4930" s="26"/>
      <c r="ERS4930" s="26"/>
      <c r="ERT4930" s="26"/>
      <c r="ERU4930" s="21"/>
      <c r="ERV4930" s="27"/>
      <c r="ERW4930" s="27"/>
      <c r="ERX4930" s="27"/>
      <c r="ERY4930" s="25"/>
      <c r="ERZ4930" s="25"/>
      <c r="ESA4930" s="25"/>
      <c r="ESB4930" s="28"/>
      <c r="ESC4930" s="28"/>
      <c r="ESD4930" s="28"/>
      <c r="ESE4930" s="28"/>
      <c r="ESF4930" s="28"/>
      <c r="ESG4930" s="22"/>
      <c r="ESH4930" s="22"/>
      <c r="ESI4930" s="22"/>
      <c r="ESJ4930" s="53"/>
      <c r="ESK4930" s="53"/>
      <c r="ESL4930" s="22"/>
      <c r="ESM4930" s="23"/>
      <c r="ESN4930" s="21"/>
      <c r="ESO4930" s="25"/>
      <c r="ESP4930" s="21"/>
      <c r="ESR4930" s="61"/>
      <c r="EST4930" s="25"/>
      <c r="ESU4930" s="25"/>
      <c r="ESV4930" s="25"/>
      <c r="ESW4930" s="59"/>
      <c r="ESX4930" s="60"/>
      <c r="ESY4930" s="26"/>
      <c r="ESZ4930" s="26"/>
      <c r="ETA4930" s="26"/>
      <c r="ETB4930" s="21"/>
      <c r="ETC4930" s="27"/>
      <c r="ETD4930" s="27"/>
      <c r="ETE4930" s="27"/>
      <c r="ETF4930" s="25"/>
      <c r="ETG4930" s="25"/>
      <c r="ETH4930" s="25"/>
      <c r="ETI4930" s="28"/>
      <c r="ETJ4930" s="28"/>
      <c r="ETK4930" s="28"/>
      <c r="ETL4930" s="28"/>
      <c r="ETM4930" s="28"/>
      <c r="ETN4930" s="22"/>
      <c r="ETO4930" s="22"/>
      <c r="ETP4930" s="22"/>
      <c r="ETQ4930" s="53"/>
      <c r="ETR4930" s="53"/>
      <c r="ETS4930" s="22"/>
      <c r="ETT4930" s="23"/>
      <c r="ETU4930" s="21"/>
      <c r="ETV4930" s="25"/>
      <c r="ETW4930" s="21"/>
      <c r="ETY4930" s="61"/>
      <c r="EUA4930" s="25"/>
      <c r="EUB4930" s="25"/>
      <c r="EUC4930" s="25"/>
      <c r="EUD4930" s="59"/>
      <c r="EUE4930" s="60"/>
      <c r="EUF4930" s="26"/>
      <c r="EUG4930" s="26"/>
      <c r="EUH4930" s="26"/>
      <c r="EUI4930" s="21"/>
      <c r="EUJ4930" s="27"/>
      <c r="EUK4930" s="27"/>
      <c r="EUL4930" s="27"/>
      <c r="EUM4930" s="25"/>
      <c r="EUN4930" s="25"/>
      <c r="EUO4930" s="25"/>
      <c r="EUP4930" s="28"/>
      <c r="EUQ4930" s="28"/>
      <c r="EUR4930" s="28"/>
      <c r="EUS4930" s="28"/>
      <c r="EUT4930" s="28"/>
      <c r="EUU4930" s="22"/>
      <c r="EUV4930" s="22"/>
      <c r="EUW4930" s="22"/>
      <c r="EUX4930" s="53"/>
      <c r="EUY4930" s="53"/>
      <c r="EUZ4930" s="22"/>
      <c r="EVA4930" s="23"/>
      <c r="EVB4930" s="21"/>
      <c r="EVC4930" s="25"/>
      <c r="EVD4930" s="21"/>
      <c r="EVF4930" s="61"/>
      <c r="EVH4930" s="25"/>
      <c r="EVI4930" s="25"/>
      <c r="EVJ4930" s="25"/>
      <c r="EVK4930" s="59"/>
      <c r="EVL4930" s="60"/>
      <c r="EVM4930" s="26"/>
      <c r="EVN4930" s="26"/>
      <c r="EVO4930" s="26"/>
      <c r="EVP4930" s="21"/>
      <c r="EVQ4930" s="27"/>
      <c r="EVR4930" s="27"/>
      <c r="EVS4930" s="27"/>
      <c r="EVT4930" s="25"/>
      <c r="EVU4930" s="25"/>
      <c r="EVV4930" s="25"/>
      <c r="EVW4930" s="28"/>
      <c r="EVX4930" s="28"/>
      <c r="EVY4930" s="28"/>
      <c r="EVZ4930" s="28"/>
      <c r="EWA4930" s="28"/>
      <c r="EWB4930" s="22"/>
      <c r="EWC4930" s="22"/>
      <c r="EWD4930" s="22"/>
      <c r="EWE4930" s="53"/>
      <c r="EWF4930" s="53"/>
      <c r="EWG4930" s="22"/>
      <c r="EWH4930" s="23"/>
      <c r="EWI4930" s="21"/>
      <c r="EWJ4930" s="25"/>
      <c r="EWK4930" s="21"/>
      <c r="EWM4930" s="61"/>
      <c r="EWO4930" s="25"/>
      <c r="EWP4930" s="25"/>
      <c r="EWQ4930" s="25"/>
      <c r="EWR4930" s="59"/>
      <c r="EWS4930" s="60"/>
      <c r="EWT4930" s="26"/>
      <c r="EWU4930" s="26"/>
      <c r="EWV4930" s="26"/>
      <c r="EWW4930" s="21"/>
      <c r="EWX4930" s="27"/>
      <c r="EWY4930" s="27"/>
      <c r="EWZ4930" s="27"/>
      <c r="EXA4930" s="25"/>
      <c r="EXB4930" s="25"/>
      <c r="EXC4930" s="25"/>
      <c r="EXD4930" s="28"/>
      <c r="EXE4930" s="28"/>
      <c r="EXF4930" s="28"/>
      <c r="EXG4930" s="28"/>
      <c r="EXH4930" s="28"/>
      <c r="EXI4930" s="22"/>
      <c r="EXJ4930" s="22"/>
      <c r="EXK4930" s="22"/>
      <c r="EXL4930" s="53"/>
      <c r="EXM4930" s="53"/>
      <c r="EXN4930" s="22"/>
      <c r="EXO4930" s="23"/>
      <c r="EXP4930" s="21"/>
      <c r="EXQ4930" s="25"/>
      <c r="EXR4930" s="21"/>
      <c r="EXT4930" s="61"/>
      <c r="EXV4930" s="25"/>
      <c r="EXW4930" s="25"/>
      <c r="EXX4930" s="25"/>
      <c r="EXY4930" s="59"/>
      <c r="EXZ4930" s="60"/>
      <c r="EYA4930" s="26"/>
      <c r="EYB4930" s="26"/>
      <c r="EYC4930" s="26"/>
      <c r="EYD4930" s="21"/>
      <c r="EYE4930" s="27"/>
      <c r="EYF4930" s="27"/>
      <c r="EYG4930" s="27"/>
      <c r="EYH4930" s="25"/>
      <c r="EYI4930" s="25"/>
      <c r="EYJ4930" s="25"/>
      <c r="EYK4930" s="28"/>
      <c r="EYL4930" s="28"/>
      <c r="EYM4930" s="28"/>
      <c r="EYN4930" s="28"/>
      <c r="EYO4930" s="28"/>
      <c r="EYP4930" s="22"/>
      <c r="EYQ4930" s="22"/>
      <c r="EYR4930" s="22"/>
      <c r="EYS4930" s="53"/>
      <c r="EYT4930" s="53"/>
      <c r="EYU4930" s="22"/>
      <c r="EYV4930" s="23"/>
      <c r="EYW4930" s="21"/>
      <c r="EYX4930" s="25"/>
      <c r="EYY4930" s="21"/>
      <c r="EZA4930" s="61"/>
      <c r="EZC4930" s="25"/>
      <c r="EZD4930" s="25"/>
      <c r="EZE4930" s="25"/>
      <c r="EZF4930" s="59"/>
      <c r="EZG4930" s="60"/>
      <c r="EZH4930" s="26"/>
      <c r="EZI4930" s="26"/>
      <c r="EZJ4930" s="26"/>
      <c r="EZK4930" s="21"/>
      <c r="EZL4930" s="27"/>
      <c r="EZM4930" s="27"/>
      <c r="EZN4930" s="27"/>
      <c r="EZO4930" s="25"/>
      <c r="EZP4930" s="25"/>
      <c r="EZQ4930" s="25"/>
      <c r="EZR4930" s="28"/>
      <c r="EZS4930" s="28"/>
      <c r="EZT4930" s="28"/>
      <c r="EZU4930" s="28"/>
      <c r="EZV4930" s="28"/>
      <c r="EZW4930" s="22"/>
      <c r="EZX4930" s="22"/>
      <c r="EZY4930" s="22"/>
      <c r="EZZ4930" s="53"/>
      <c r="FAA4930" s="53"/>
      <c r="FAB4930" s="22"/>
      <c r="FAC4930" s="23"/>
      <c r="FAD4930" s="21"/>
      <c r="FAE4930" s="25"/>
      <c r="FAF4930" s="21"/>
      <c r="FAH4930" s="61"/>
      <c r="FAJ4930" s="25"/>
      <c r="FAK4930" s="25"/>
      <c r="FAL4930" s="25"/>
      <c r="FAM4930" s="59"/>
      <c r="FAN4930" s="60"/>
      <c r="FAO4930" s="26"/>
      <c r="FAP4930" s="26"/>
      <c r="FAQ4930" s="26"/>
      <c r="FAR4930" s="21"/>
      <c r="FAS4930" s="27"/>
      <c r="FAT4930" s="27"/>
      <c r="FAU4930" s="27"/>
      <c r="FAV4930" s="25"/>
      <c r="FAW4930" s="25"/>
      <c r="FAX4930" s="25"/>
      <c r="FAY4930" s="28"/>
      <c r="FAZ4930" s="28"/>
      <c r="FBA4930" s="28"/>
      <c r="FBB4930" s="28"/>
      <c r="FBC4930" s="28"/>
      <c r="FBD4930" s="22"/>
      <c r="FBE4930" s="22"/>
      <c r="FBF4930" s="22"/>
      <c r="FBG4930" s="53"/>
      <c r="FBH4930" s="53"/>
      <c r="FBI4930" s="22"/>
      <c r="FBJ4930" s="23"/>
      <c r="FBK4930" s="21"/>
      <c r="FBL4930" s="25"/>
      <c r="FBM4930" s="21"/>
      <c r="FBO4930" s="61"/>
      <c r="FBQ4930" s="25"/>
      <c r="FBR4930" s="25"/>
      <c r="FBS4930" s="25"/>
      <c r="FBT4930" s="59"/>
      <c r="FBU4930" s="60"/>
      <c r="FBV4930" s="26"/>
      <c r="FBW4930" s="26"/>
      <c r="FBX4930" s="26"/>
      <c r="FBY4930" s="21"/>
      <c r="FBZ4930" s="27"/>
      <c r="FCA4930" s="27"/>
      <c r="FCB4930" s="27"/>
      <c r="FCC4930" s="25"/>
      <c r="FCD4930" s="25"/>
      <c r="FCE4930" s="25"/>
      <c r="FCF4930" s="28"/>
      <c r="FCG4930" s="28"/>
      <c r="FCH4930" s="28"/>
      <c r="FCI4930" s="28"/>
      <c r="FCJ4930" s="28"/>
      <c r="FCK4930" s="22"/>
      <c r="FCL4930" s="22"/>
      <c r="FCM4930" s="22"/>
      <c r="FCN4930" s="53"/>
      <c r="FCO4930" s="53"/>
      <c r="FCP4930" s="22"/>
      <c r="FCQ4930" s="23"/>
      <c r="FCR4930" s="21"/>
      <c r="FCS4930" s="25"/>
      <c r="FCT4930" s="21"/>
      <c r="FCV4930" s="61"/>
      <c r="FCX4930" s="25"/>
      <c r="FCY4930" s="25"/>
      <c r="FCZ4930" s="25"/>
      <c r="FDA4930" s="59"/>
      <c r="FDB4930" s="60"/>
      <c r="FDC4930" s="26"/>
      <c r="FDD4930" s="26"/>
      <c r="FDE4930" s="26"/>
      <c r="FDF4930" s="21"/>
      <c r="FDG4930" s="27"/>
      <c r="FDH4930" s="27"/>
      <c r="FDI4930" s="27"/>
      <c r="FDJ4930" s="25"/>
      <c r="FDK4930" s="25"/>
      <c r="FDL4930" s="25"/>
      <c r="FDM4930" s="28"/>
      <c r="FDN4930" s="28"/>
      <c r="FDO4930" s="28"/>
      <c r="FDP4930" s="28"/>
      <c r="FDQ4930" s="28"/>
      <c r="FDR4930" s="22"/>
      <c r="FDS4930" s="22"/>
      <c r="FDT4930" s="22"/>
      <c r="FDU4930" s="53"/>
      <c r="FDV4930" s="53"/>
      <c r="FDW4930" s="22"/>
      <c r="FDX4930" s="23"/>
      <c r="FDY4930" s="21"/>
      <c r="FDZ4930" s="25"/>
      <c r="FEA4930" s="21"/>
      <c r="FEC4930" s="61"/>
      <c r="FEE4930" s="25"/>
      <c r="FEF4930" s="25"/>
      <c r="FEG4930" s="25"/>
      <c r="FEH4930" s="59"/>
      <c r="FEI4930" s="60"/>
      <c r="FEJ4930" s="26"/>
      <c r="FEK4930" s="26"/>
      <c r="FEL4930" s="26"/>
      <c r="FEM4930" s="21"/>
      <c r="FEN4930" s="27"/>
      <c r="FEO4930" s="27"/>
      <c r="FEP4930" s="27"/>
      <c r="FEQ4930" s="25"/>
      <c r="FER4930" s="25"/>
      <c r="FES4930" s="25"/>
      <c r="FET4930" s="28"/>
      <c r="FEU4930" s="28"/>
      <c r="FEV4930" s="28"/>
      <c r="FEW4930" s="28"/>
      <c r="FEX4930" s="28"/>
      <c r="FEY4930" s="22"/>
      <c r="FEZ4930" s="22"/>
      <c r="FFA4930" s="22"/>
      <c r="FFB4930" s="53"/>
      <c r="FFC4930" s="53"/>
      <c r="FFD4930" s="22"/>
      <c r="FFE4930" s="23"/>
      <c r="FFF4930" s="21"/>
      <c r="FFG4930" s="25"/>
      <c r="FFH4930" s="21"/>
      <c r="FFJ4930" s="61"/>
      <c r="FFL4930" s="25"/>
      <c r="FFM4930" s="25"/>
      <c r="FFN4930" s="25"/>
      <c r="FFO4930" s="59"/>
      <c r="FFP4930" s="60"/>
      <c r="FFQ4930" s="26"/>
      <c r="FFR4930" s="26"/>
      <c r="FFS4930" s="26"/>
      <c r="FFT4930" s="21"/>
      <c r="FFU4930" s="27"/>
      <c r="FFV4930" s="27"/>
      <c r="FFW4930" s="27"/>
      <c r="FFX4930" s="25"/>
      <c r="FFY4930" s="25"/>
      <c r="FFZ4930" s="25"/>
      <c r="FGA4930" s="28"/>
      <c r="FGB4930" s="28"/>
      <c r="FGC4930" s="28"/>
      <c r="FGD4930" s="28"/>
      <c r="FGE4930" s="28"/>
      <c r="FGF4930" s="22"/>
      <c r="FGG4930" s="22"/>
      <c r="FGH4930" s="22"/>
      <c r="FGI4930" s="53"/>
      <c r="FGJ4930" s="53"/>
      <c r="FGK4930" s="22"/>
      <c r="FGL4930" s="23"/>
      <c r="FGM4930" s="21"/>
      <c r="FGN4930" s="25"/>
      <c r="FGO4930" s="21"/>
      <c r="FGQ4930" s="61"/>
      <c r="FGS4930" s="25"/>
      <c r="FGT4930" s="25"/>
      <c r="FGU4930" s="25"/>
      <c r="FGV4930" s="59"/>
      <c r="FGW4930" s="60"/>
      <c r="FGX4930" s="26"/>
      <c r="FGY4930" s="26"/>
      <c r="FGZ4930" s="26"/>
      <c r="FHA4930" s="21"/>
      <c r="FHB4930" s="27"/>
      <c r="FHC4930" s="27"/>
      <c r="FHD4930" s="27"/>
      <c r="FHE4930" s="25"/>
      <c r="FHF4930" s="25"/>
      <c r="FHG4930" s="25"/>
      <c r="FHH4930" s="28"/>
      <c r="FHI4930" s="28"/>
      <c r="FHJ4930" s="28"/>
      <c r="FHK4930" s="28"/>
      <c r="FHL4930" s="28"/>
      <c r="FHM4930" s="22"/>
      <c r="FHN4930" s="22"/>
      <c r="FHO4930" s="22"/>
      <c r="FHP4930" s="53"/>
      <c r="FHQ4930" s="53"/>
      <c r="FHR4930" s="22"/>
      <c r="FHS4930" s="23"/>
      <c r="FHT4930" s="21"/>
      <c r="FHU4930" s="25"/>
      <c r="FHV4930" s="21"/>
      <c r="FHX4930" s="61"/>
      <c r="FHZ4930" s="25"/>
      <c r="FIA4930" s="25"/>
      <c r="FIB4930" s="25"/>
      <c r="FIC4930" s="59"/>
      <c r="FID4930" s="60"/>
      <c r="FIE4930" s="26"/>
      <c r="FIF4930" s="26"/>
      <c r="FIG4930" s="26"/>
      <c r="FIH4930" s="21"/>
      <c r="FII4930" s="27"/>
      <c r="FIJ4930" s="27"/>
      <c r="FIK4930" s="27"/>
      <c r="FIL4930" s="25"/>
      <c r="FIM4930" s="25"/>
      <c r="FIN4930" s="25"/>
      <c r="FIO4930" s="28"/>
      <c r="FIP4930" s="28"/>
      <c r="FIQ4930" s="28"/>
      <c r="FIR4930" s="28"/>
      <c r="FIS4930" s="28"/>
      <c r="FIT4930" s="22"/>
      <c r="FIU4930" s="22"/>
      <c r="FIV4930" s="22"/>
      <c r="FIW4930" s="53"/>
      <c r="FIX4930" s="53"/>
      <c r="FIY4930" s="22"/>
      <c r="FIZ4930" s="23"/>
      <c r="FJA4930" s="21"/>
      <c r="FJB4930" s="25"/>
      <c r="FJC4930" s="21"/>
      <c r="FJE4930" s="61"/>
      <c r="FJG4930" s="25"/>
      <c r="FJH4930" s="25"/>
      <c r="FJI4930" s="25"/>
      <c r="FJJ4930" s="59"/>
      <c r="FJK4930" s="60"/>
      <c r="FJL4930" s="26"/>
      <c r="FJM4930" s="26"/>
      <c r="FJN4930" s="26"/>
      <c r="FJO4930" s="21"/>
      <c r="FJP4930" s="27"/>
      <c r="FJQ4930" s="27"/>
      <c r="FJR4930" s="27"/>
      <c r="FJS4930" s="25"/>
      <c r="FJT4930" s="25"/>
      <c r="FJU4930" s="25"/>
      <c r="FJV4930" s="28"/>
      <c r="FJW4930" s="28"/>
      <c r="FJX4930" s="28"/>
      <c r="FJY4930" s="28"/>
      <c r="FJZ4930" s="28"/>
      <c r="FKA4930" s="22"/>
      <c r="FKB4930" s="22"/>
      <c r="FKC4930" s="22"/>
      <c r="FKD4930" s="53"/>
      <c r="FKE4930" s="53"/>
      <c r="FKF4930" s="22"/>
      <c r="FKG4930" s="23"/>
      <c r="FKH4930" s="21"/>
      <c r="FKI4930" s="25"/>
      <c r="FKJ4930" s="21"/>
      <c r="FKL4930" s="61"/>
      <c r="FKN4930" s="25"/>
      <c r="FKO4930" s="25"/>
      <c r="FKP4930" s="25"/>
      <c r="FKQ4930" s="59"/>
      <c r="FKR4930" s="60"/>
      <c r="FKS4930" s="26"/>
      <c r="FKT4930" s="26"/>
      <c r="FKU4930" s="26"/>
      <c r="FKV4930" s="21"/>
      <c r="FKW4930" s="27"/>
      <c r="FKX4930" s="27"/>
      <c r="FKY4930" s="27"/>
      <c r="FKZ4930" s="25"/>
      <c r="FLA4930" s="25"/>
      <c r="FLB4930" s="25"/>
      <c r="FLC4930" s="28"/>
      <c r="FLD4930" s="28"/>
      <c r="FLE4930" s="28"/>
      <c r="FLF4930" s="28"/>
      <c r="FLG4930" s="28"/>
      <c r="FLH4930" s="22"/>
      <c r="FLI4930" s="22"/>
      <c r="FLJ4930" s="22"/>
      <c r="FLK4930" s="53"/>
      <c r="FLL4930" s="53"/>
      <c r="FLM4930" s="22"/>
      <c r="FLN4930" s="23"/>
      <c r="FLO4930" s="21"/>
      <c r="FLP4930" s="25"/>
      <c r="FLQ4930" s="21"/>
      <c r="FLS4930" s="61"/>
      <c r="FLU4930" s="25"/>
      <c r="FLV4930" s="25"/>
      <c r="FLW4930" s="25"/>
      <c r="FLX4930" s="59"/>
      <c r="FLY4930" s="60"/>
      <c r="FLZ4930" s="26"/>
      <c r="FMA4930" s="26"/>
      <c r="FMB4930" s="26"/>
      <c r="FMC4930" s="21"/>
      <c r="FMD4930" s="27"/>
      <c r="FME4930" s="27"/>
      <c r="FMF4930" s="27"/>
      <c r="FMG4930" s="25"/>
      <c r="FMH4930" s="25"/>
      <c r="FMI4930" s="25"/>
      <c r="FMJ4930" s="28"/>
      <c r="FMK4930" s="28"/>
      <c r="FML4930" s="28"/>
      <c r="FMM4930" s="28"/>
      <c r="FMN4930" s="28"/>
      <c r="FMO4930" s="22"/>
      <c r="FMP4930" s="22"/>
      <c r="FMQ4930" s="22"/>
      <c r="FMR4930" s="53"/>
      <c r="FMS4930" s="53"/>
      <c r="FMT4930" s="22"/>
      <c r="FMU4930" s="23"/>
      <c r="FMV4930" s="21"/>
      <c r="FMW4930" s="25"/>
      <c r="FMX4930" s="21"/>
      <c r="FMZ4930" s="61"/>
      <c r="FNB4930" s="25"/>
      <c r="FNC4930" s="25"/>
      <c r="FND4930" s="25"/>
      <c r="FNE4930" s="59"/>
      <c r="FNF4930" s="60"/>
      <c r="FNG4930" s="26"/>
      <c r="FNH4930" s="26"/>
      <c r="FNI4930" s="26"/>
      <c r="FNJ4930" s="21"/>
      <c r="FNK4930" s="27"/>
      <c r="FNL4930" s="27"/>
      <c r="FNM4930" s="27"/>
      <c r="FNN4930" s="25"/>
      <c r="FNO4930" s="25"/>
      <c r="FNP4930" s="25"/>
      <c r="FNQ4930" s="28"/>
      <c r="FNR4930" s="28"/>
      <c r="FNS4930" s="28"/>
      <c r="FNT4930" s="28"/>
      <c r="FNU4930" s="28"/>
      <c r="FNV4930" s="22"/>
      <c r="FNW4930" s="22"/>
      <c r="FNX4930" s="22"/>
      <c r="FNY4930" s="53"/>
      <c r="FNZ4930" s="53"/>
      <c r="FOA4930" s="22"/>
      <c r="FOB4930" s="23"/>
      <c r="FOC4930" s="21"/>
      <c r="FOD4930" s="25"/>
      <c r="FOE4930" s="21"/>
      <c r="FOG4930" s="61"/>
      <c r="FOI4930" s="25"/>
      <c r="FOJ4930" s="25"/>
      <c r="FOK4930" s="25"/>
      <c r="FOL4930" s="59"/>
      <c r="FOM4930" s="60"/>
      <c r="FON4930" s="26"/>
      <c r="FOO4930" s="26"/>
      <c r="FOP4930" s="26"/>
      <c r="FOQ4930" s="21"/>
      <c r="FOR4930" s="27"/>
      <c r="FOS4930" s="27"/>
      <c r="FOT4930" s="27"/>
      <c r="FOU4930" s="25"/>
      <c r="FOV4930" s="25"/>
      <c r="FOW4930" s="25"/>
      <c r="FOX4930" s="28"/>
      <c r="FOY4930" s="28"/>
      <c r="FOZ4930" s="28"/>
      <c r="FPA4930" s="28"/>
      <c r="FPB4930" s="28"/>
      <c r="FPC4930" s="22"/>
      <c r="FPD4930" s="22"/>
      <c r="FPE4930" s="22"/>
      <c r="FPF4930" s="53"/>
      <c r="FPG4930" s="53"/>
      <c r="FPH4930" s="22"/>
      <c r="FPI4930" s="23"/>
      <c r="FPJ4930" s="21"/>
      <c r="FPK4930" s="25"/>
      <c r="FPL4930" s="21"/>
      <c r="FPN4930" s="61"/>
      <c r="FPP4930" s="25"/>
      <c r="FPQ4930" s="25"/>
      <c r="FPR4930" s="25"/>
      <c r="FPS4930" s="59"/>
      <c r="FPT4930" s="60"/>
      <c r="FPU4930" s="26"/>
      <c r="FPV4930" s="26"/>
      <c r="FPW4930" s="26"/>
      <c r="FPX4930" s="21"/>
      <c r="FPY4930" s="27"/>
      <c r="FPZ4930" s="27"/>
      <c r="FQA4930" s="27"/>
      <c r="FQB4930" s="25"/>
      <c r="FQC4930" s="25"/>
      <c r="FQD4930" s="25"/>
      <c r="FQE4930" s="28"/>
      <c r="FQF4930" s="28"/>
      <c r="FQG4930" s="28"/>
      <c r="FQH4930" s="28"/>
      <c r="FQI4930" s="28"/>
      <c r="FQJ4930" s="22"/>
      <c r="FQK4930" s="22"/>
      <c r="FQL4930" s="22"/>
      <c r="FQM4930" s="53"/>
      <c r="FQN4930" s="53"/>
      <c r="FQO4930" s="22"/>
      <c r="FQP4930" s="23"/>
      <c r="FQQ4930" s="21"/>
      <c r="FQR4930" s="25"/>
      <c r="FQS4930" s="21"/>
      <c r="FQU4930" s="61"/>
      <c r="FQW4930" s="25"/>
      <c r="FQX4930" s="25"/>
      <c r="FQY4930" s="25"/>
      <c r="FQZ4930" s="59"/>
      <c r="FRA4930" s="60"/>
      <c r="FRB4930" s="26"/>
      <c r="FRC4930" s="26"/>
      <c r="FRD4930" s="26"/>
      <c r="FRE4930" s="21"/>
      <c r="FRF4930" s="27"/>
      <c r="FRG4930" s="27"/>
      <c r="FRH4930" s="27"/>
      <c r="FRI4930" s="25"/>
      <c r="FRJ4930" s="25"/>
      <c r="FRK4930" s="25"/>
      <c r="FRL4930" s="28"/>
      <c r="FRM4930" s="28"/>
      <c r="FRN4930" s="28"/>
      <c r="FRO4930" s="28"/>
      <c r="FRP4930" s="28"/>
      <c r="FRQ4930" s="22"/>
      <c r="FRR4930" s="22"/>
      <c r="FRS4930" s="22"/>
      <c r="FRT4930" s="53"/>
      <c r="FRU4930" s="53"/>
      <c r="FRV4930" s="22"/>
      <c r="FRW4930" s="23"/>
      <c r="FRX4930" s="21"/>
      <c r="FRY4930" s="25"/>
      <c r="FRZ4930" s="21"/>
      <c r="FSB4930" s="61"/>
      <c r="FSD4930" s="25"/>
      <c r="FSE4930" s="25"/>
      <c r="FSF4930" s="25"/>
      <c r="FSG4930" s="59"/>
      <c r="FSH4930" s="60"/>
      <c r="FSI4930" s="26"/>
      <c r="FSJ4930" s="26"/>
      <c r="FSK4930" s="26"/>
      <c r="FSL4930" s="21"/>
      <c r="FSM4930" s="27"/>
      <c r="FSN4930" s="27"/>
      <c r="FSO4930" s="27"/>
      <c r="FSP4930" s="25"/>
      <c r="FSQ4930" s="25"/>
      <c r="FSR4930" s="25"/>
      <c r="FSS4930" s="28"/>
      <c r="FST4930" s="28"/>
      <c r="FSU4930" s="28"/>
      <c r="FSV4930" s="28"/>
      <c r="FSW4930" s="28"/>
      <c r="FSX4930" s="22"/>
      <c r="FSY4930" s="22"/>
      <c r="FSZ4930" s="22"/>
      <c r="FTA4930" s="53"/>
      <c r="FTB4930" s="53"/>
      <c r="FTC4930" s="22"/>
      <c r="FTD4930" s="23"/>
      <c r="FTE4930" s="21"/>
      <c r="FTF4930" s="25"/>
      <c r="FTG4930" s="21"/>
      <c r="FTI4930" s="61"/>
      <c r="FTK4930" s="25"/>
      <c r="FTL4930" s="25"/>
      <c r="FTM4930" s="25"/>
      <c r="FTN4930" s="59"/>
      <c r="FTO4930" s="60"/>
      <c r="FTP4930" s="26"/>
      <c r="FTQ4930" s="26"/>
      <c r="FTR4930" s="26"/>
      <c r="FTS4930" s="21"/>
      <c r="FTT4930" s="27"/>
      <c r="FTU4930" s="27"/>
      <c r="FTV4930" s="27"/>
      <c r="FTW4930" s="25"/>
      <c r="FTX4930" s="25"/>
      <c r="FTY4930" s="25"/>
      <c r="FTZ4930" s="28"/>
      <c r="FUA4930" s="28"/>
      <c r="FUB4930" s="28"/>
      <c r="FUC4930" s="28"/>
      <c r="FUD4930" s="28"/>
      <c r="FUE4930" s="22"/>
      <c r="FUF4930" s="22"/>
      <c r="FUG4930" s="22"/>
      <c r="FUH4930" s="53"/>
      <c r="FUI4930" s="53"/>
      <c r="FUJ4930" s="22"/>
      <c r="FUK4930" s="23"/>
      <c r="FUL4930" s="21"/>
      <c r="FUM4930" s="25"/>
      <c r="FUN4930" s="21"/>
      <c r="FUP4930" s="61"/>
      <c r="FUR4930" s="25"/>
      <c r="FUS4930" s="25"/>
      <c r="FUT4930" s="25"/>
      <c r="FUU4930" s="59"/>
      <c r="FUV4930" s="60"/>
      <c r="FUW4930" s="26"/>
      <c r="FUX4930" s="26"/>
      <c r="FUY4930" s="26"/>
      <c r="FUZ4930" s="21"/>
      <c r="FVA4930" s="27"/>
      <c r="FVB4930" s="27"/>
      <c r="FVC4930" s="27"/>
      <c r="FVD4930" s="25"/>
      <c r="FVE4930" s="25"/>
      <c r="FVF4930" s="25"/>
      <c r="FVG4930" s="28"/>
      <c r="FVH4930" s="28"/>
      <c r="FVI4930" s="28"/>
      <c r="FVJ4930" s="28"/>
      <c r="FVK4930" s="28"/>
      <c r="FVL4930" s="22"/>
      <c r="FVM4930" s="22"/>
      <c r="FVN4930" s="22"/>
      <c r="FVO4930" s="53"/>
      <c r="FVP4930" s="53"/>
      <c r="FVQ4930" s="22"/>
      <c r="FVR4930" s="23"/>
      <c r="FVS4930" s="21"/>
      <c r="FVT4930" s="25"/>
      <c r="FVU4930" s="21"/>
      <c r="FVW4930" s="61"/>
      <c r="FVY4930" s="25"/>
      <c r="FVZ4930" s="25"/>
      <c r="FWA4930" s="25"/>
      <c r="FWB4930" s="59"/>
      <c r="FWC4930" s="60"/>
      <c r="FWD4930" s="26"/>
      <c r="FWE4930" s="26"/>
      <c r="FWF4930" s="26"/>
      <c r="FWG4930" s="21"/>
      <c r="FWH4930" s="27"/>
      <c r="FWI4930" s="27"/>
      <c r="FWJ4930" s="27"/>
      <c r="FWK4930" s="25"/>
      <c r="FWL4930" s="25"/>
      <c r="FWM4930" s="25"/>
      <c r="FWN4930" s="28"/>
      <c r="FWO4930" s="28"/>
      <c r="FWP4930" s="28"/>
      <c r="FWQ4930" s="28"/>
      <c r="FWR4930" s="28"/>
      <c r="FWS4930" s="22"/>
      <c r="FWT4930" s="22"/>
      <c r="FWU4930" s="22"/>
      <c r="FWV4930" s="53"/>
      <c r="FWW4930" s="53"/>
      <c r="FWX4930" s="22"/>
      <c r="FWY4930" s="23"/>
      <c r="FWZ4930" s="21"/>
      <c r="FXA4930" s="25"/>
      <c r="FXB4930" s="21"/>
      <c r="FXD4930" s="61"/>
      <c r="FXF4930" s="25"/>
      <c r="FXG4930" s="25"/>
      <c r="FXH4930" s="25"/>
      <c r="FXI4930" s="59"/>
      <c r="FXJ4930" s="60"/>
      <c r="FXK4930" s="26"/>
      <c r="FXL4930" s="26"/>
      <c r="FXM4930" s="26"/>
      <c r="FXN4930" s="21"/>
      <c r="FXO4930" s="27"/>
      <c r="FXP4930" s="27"/>
      <c r="FXQ4930" s="27"/>
      <c r="FXR4930" s="25"/>
      <c r="FXS4930" s="25"/>
      <c r="FXT4930" s="25"/>
      <c r="FXU4930" s="28"/>
      <c r="FXV4930" s="28"/>
      <c r="FXW4930" s="28"/>
      <c r="FXX4930" s="28"/>
      <c r="FXY4930" s="28"/>
      <c r="FXZ4930" s="22"/>
      <c r="FYA4930" s="22"/>
      <c r="FYB4930" s="22"/>
      <c r="FYC4930" s="53"/>
      <c r="FYD4930" s="53"/>
      <c r="FYE4930" s="22"/>
      <c r="FYF4930" s="23"/>
      <c r="FYG4930" s="21"/>
      <c r="FYH4930" s="25"/>
      <c r="FYI4930" s="21"/>
      <c r="FYK4930" s="61"/>
      <c r="FYM4930" s="25"/>
      <c r="FYN4930" s="25"/>
      <c r="FYO4930" s="25"/>
      <c r="FYP4930" s="59"/>
      <c r="FYQ4930" s="60"/>
      <c r="FYR4930" s="26"/>
      <c r="FYS4930" s="26"/>
      <c r="FYT4930" s="26"/>
      <c r="FYU4930" s="21"/>
      <c r="FYV4930" s="27"/>
      <c r="FYW4930" s="27"/>
      <c r="FYX4930" s="27"/>
      <c r="FYY4930" s="25"/>
      <c r="FYZ4930" s="25"/>
      <c r="FZA4930" s="25"/>
      <c r="FZB4930" s="28"/>
      <c r="FZC4930" s="28"/>
      <c r="FZD4930" s="28"/>
      <c r="FZE4930" s="28"/>
      <c r="FZF4930" s="28"/>
      <c r="FZG4930" s="22"/>
      <c r="FZH4930" s="22"/>
      <c r="FZI4930" s="22"/>
      <c r="FZJ4930" s="53"/>
      <c r="FZK4930" s="53"/>
      <c r="FZL4930" s="22"/>
      <c r="FZM4930" s="23"/>
      <c r="FZN4930" s="21"/>
      <c r="FZO4930" s="25"/>
      <c r="FZP4930" s="21"/>
      <c r="FZR4930" s="61"/>
      <c r="FZT4930" s="25"/>
      <c r="FZU4930" s="25"/>
      <c r="FZV4930" s="25"/>
      <c r="FZW4930" s="59"/>
      <c r="FZX4930" s="60"/>
      <c r="FZY4930" s="26"/>
      <c r="FZZ4930" s="26"/>
      <c r="GAA4930" s="26"/>
      <c r="GAB4930" s="21"/>
      <c r="GAC4930" s="27"/>
      <c r="GAD4930" s="27"/>
      <c r="GAE4930" s="27"/>
      <c r="GAF4930" s="25"/>
      <c r="GAG4930" s="25"/>
      <c r="GAH4930" s="25"/>
      <c r="GAI4930" s="28"/>
      <c r="GAJ4930" s="28"/>
      <c r="GAK4930" s="28"/>
      <c r="GAL4930" s="28"/>
      <c r="GAM4930" s="28"/>
      <c r="GAN4930" s="22"/>
      <c r="GAO4930" s="22"/>
      <c r="GAP4930" s="22"/>
      <c r="GAQ4930" s="53"/>
      <c r="GAR4930" s="53"/>
      <c r="GAS4930" s="22"/>
      <c r="GAT4930" s="23"/>
      <c r="GAU4930" s="21"/>
      <c r="GAV4930" s="25"/>
      <c r="GAW4930" s="21"/>
      <c r="GAY4930" s="61"/>
      <c r="GBA4930" s="25"/>
      <c r="GBB4930" s="25"/>
      <c r="GBC4930" s="25"/>
      <c r="GBD4930" s="59"/>
      <c r="GBE4930" s="60"/>
      <c r="GBF4930" s="26"/>
      <c r="GBG4930" s="26"/>
      <c r="GBH4930" s="26"/>
      <c r="GBI4930" s="21"/>
      <c r="GBJ4930" s="27"/>
      <c r="GBK4930" s="27"/>
      <c r="GBL4930" s="27"/>
      <c r="GBM4930" s="25"/>
      <c r="GBN4930" s="25"/>
      <c r="GBO4930" s="25"/>
      <c r="GBP4930" s="28"/>
      <c r="GBQ4930" s="28"/>
      <c r="GBR4930" s="28"/>
      <c r="GBS4930" s="28"/>
      <c r="GBT4930" s="28"/>
      <c r="GBU4930" s="22"/>
      <c r="GBV4930" s="22"/>
      <c r="GBW4930" s="22"/>
      <c r="GBX4930" s="53"/>
      <c r="GBY4930" s="53"/>
      <c r="GBZ4930" s="22"/>
      <c r="GCA4930" s="23"/>
      <c r="GCB4930" s="21"/>
      <c r="GCC4930" s="25"/>
      <c r="GCD4930" s="21"/>
      <c r="GCF4930" s="61"/>
      <c r="GCH4930" s="25"/>
      <c r="GCI4930" s="25"/>
      <c r="GCJ4930" s="25"/>
      <c r="GCK4930" s="59"/>
      <c r="GCL4930" s="60"/>
      <c r="GCM4930" s="26"/>
      <c r="GCN4930" s="26"/>
      <c r="GCO4930" s="26"/>
      <c r="GCP4930" s="21"/>
      <c r="GCQ4930" s="27"/>
      <c r="GCR4930" s="27"/>
      <c r="GCS4930" s="27"/>
      <c r="GCT4930" s="25"/>
      <c r="GCU4930" s="25"/>
      <c r="GCV4930" s="25"/>
      <c r="GCW4930" s="28"/>
      <c r="GCX4930" s="28"/>
      <c r="GCY4930" s="28"/>
      <c r="GCZ4930" s="28"/>
      <c r="GDA4930" s="28"/>
      <c r="GDB4930" s="22"/>
      <c r="GDC4930" s="22"/>
      <c r="GDD4930" s="22"/>
      <c r="GDE4930" s="53"/>
      <c r="GDF4930" s="53"/>
      <c r="GDG4930" s="22"/>
      <c r="GDH4930" s="23"/>
      <c r="GDI4930" s="21"/>
      <c r="GDJ4930" s="25"/>
      <c r="GDK4930" s="21"/>
      <c r="GDM4930" s="61"/>
      <c r="GDO4930" s="25"/>
      <c r="GDP4930" s="25"/>
      <c r="GDQ4930" s="25"/>
      <c r="GDR4930" s="59"/>
      <c r="GDS4930" s="60"/>
      <c r="GDT4930" s="26"/>
      <c r="GDU4930" s="26"/>
      <c r="GDV4930" s="26"/>
      <c r="GDW4930" s="21"/>
      <c r="GDX4930" s="27"/>
      <c r="GDY4930" s="27"/>
      <c r="GDZ4930" s="27"/>
      <c r="GEA4930" s="25"/>
      <c r="GEB4930" s="25"/>
      <c r="GEC4930" s="25"/>
      <c r="GED4930" s="28"/>
      <c r="GEE4930" s="28"/>
      <c r="GEF4930" s="28"/>
      <c r="GEG4930" s="28"/>
      <c r="GEH4930" s="28"/>
      <c r="GEI4930" s="22"/>
      <c r="GEJ4930" s="22"/>
      <c r="GEK4930" s="22"/>
      <c r="GEL4930" s="53"/>
      <c r="GEM4930" s="53"/>
      <c r="GEN4930" s="22"/>
      <c r="GEO4930" s="23"/>
      <c r="GEP4930" s="21"/>
      <c r="GEQ4930" s="25"/>
      <c r="GER4930" s="21"/>
      <c r="GET4930" s="61"/>
      <c r="GEV4930" s="25"/>
      <c r="GEW4930" s="25"/>
      <c r="GEX4930" s="25"/>
      <c r="GEY4930" s="59"/>
      <c r="GEZ4930" s="60"/>
      <c r="GFA4930" s="26"/>
      <c r="GFB4930" s="26"/>
      <c r="GFC4930" s="26"/>
      <c r="GFD4930" s="21"/>
      <c r="GFE4930" s="27"/>
      <c r="GFF4930" s="27"/>
      <c r="GFG4930" s="27"/>
      <c r="GFH4930" s="25"/>
      <c r="GFI4930" s="25"/>
      <c r="GFJ4930" s="25"/>
      <c r="GFK4930" s="28"/>
      <c r="GFL4930" s="28"/>
      <c r="GFM4930" s="28"/>
      <c r="GFN4930" s="28"/>
      <c r="GFO4930" s="28"/>
      <c r="GFP4930" s="22"/>
      <c r="GFQ4930" s="22"/>
      <c r="GFR4930" s="22"/>
      <c r="GFS4930" s="53"/>
      <c r="GFT4930" s="53"/>
      <c r="GFU4930" s="22"/>
      <c r="GFV4930" s="23"/>
      <c r="GFW4930" s="21"/>
      <c r="GFX4930" s="25"/>
      <c r="GFY4930" s="21"/>
      <c r="GGA4930" s="61"/>
      <c r="GGC4930" s="25"/>
      <c r="GGD4930" s="25"/>
      <c r="GGE4930" s="25"/>
      <c r="GGF4930" s="59"/>
      <c r="GGG4930" s="60"/>
      <c r="GGH4930" s="26"/>
      <c r="GGI4930" s="26"/>
      <c r="GGJ4930" s="26"/>
      <c r="GGK4930" s="21"/>
      <c r="GGL4930" s="27"/>
      <c r="GGM4930" s="27"/>
      <c r="GGN4930" s="27"/>
      <c r="GGO4930" s="25"/>
      <c r="GGP4930" s="25"/>
      <c r="GGQ4930" s="25"/>
      <c r="GGR4930" s="28"/>
      <c r="GGS4930" s="28"/>
      <c r="GGT4930" s="28"/>
      <c r="GGU4930" s="28"/>
      <c r="GGV4930" s="28"/>
      <c r="GGW4930" s="22"/>
      <c r="GGX4930" s="22"/>
      <c r="GGY4930" s="22"/>
      <c r="GGZ4930" s="53"/>
      <c r="GHA4930" s="53"/>
      <c r="GHB4930" s="22"/>
      <c r="GHC4930" s="23"/>
      <c r="GHD4930" s="21"/>
      <c r="GHE4930" s="25"/>
      <c r="GHF4930" s="21"/>
      <c r="GHH4930" s="61"/>
      <c r="GHJ4930" s="25"/>
      <c r="GHK4930" s="25"/>
      <c r="GHL4930" s="25"/>
      <c r="GHM4930" s="59"/>
      <c r="GHN4930" s="60"/>
      <c r="GHO4930" s="26"/>
      <c r="GHP4930" s="26"/>
      <c r="GHQ4930" s="26"/>
      <c r="GHR4930" s="21"/>
      <c r="GHS4930" s="27"/>
      <c r="GHT4930" s="27"/>
      <c r="GHU4930" s="27"/>
      <c r="GHV4930" s="25"/>
      <c r="GHW4930" s="25"/>
      <c r="GHX4930" s="25"/>
      <c r="GHY4930" s="28"/>
      <c r="GHZ4930" s="28"/>
      <c r="GIA4930" s="28"/>
      <c r="GIB4930" s="28"/>
      <c r="GIC4930" s="28"/>
      <c r="GID4930" s="22"/>
      <c r="GIE4930" s="22"/>
      <c r="GIF4930" s="22"/>
      <c r="GIG4930" s="53"/>
      <c r="GIH4930" s="53"/>
      <c r="GII4930" s="22"/>
      <c r="GIJ4930" s="23"/>
      <c r="GIK4930" s="21"/>
      <c r="GIL4930" s="25"/>
      <c r="GIM4930" s="21"/>
      <c r="GIO4930" s="61"/>
      <c r="GIQ4930" s="25"/>
      <c r="GIR4930" s="25"/>
      <c r="GIS4930" s="25"/>
      <c r="GIT4930" s="59"/>
      <c r="GIU4930" s="60"/>
      <c r="GIV4930" s="26"/>
      <c r="GIW4930" s="26"/>
      <c r="GIX4930" s="26"/>
      <c r="GIY4930" s="21"/>
      <c r="GIZ4930" s="27"/>
      <c r="GJA4930" s="27"/>
      <c r="GJB4930" s="27"/>
      <c r="GJC4930" s="25"/>
      <c r="GJD4930" s="25"/>
      <c r="GJE4930" s="25"/>
      <c r="GJF4930" s="28"/>
      <c r="GJG4930" s="28"/>
      <c r="GJH4930" s="28"/>
      <c r="GJI4930" s="28"/>
      <c r="GJJ4930" s="28"/>
      <c r="GJK4930" s="22"/>
      <c r="GJL4930" s="22"/>
      <c r="GJM4930" s="22"/>
      <c r="GJN4930" s="53"/>
      <c r="GJO4930" s="53"/>
      <c r="GJP4930" s="22"/>
      <c r="GJQ4930" s="23"/>
      <c r="GJR4930" s="21"/>
      <c r="GJS4930" s="25"/>
      <c r="GJT4930" s="21"/>
      <c r="GJV4930" s="61"/>
      <c r="GJX4930" s="25"/>
      <c r="GJY4930" s="25"/>
      <c r="GJZ4930" s="25"/>
      <c r="GKA4930" s="59"/>
      <c r="GKB4930" s="60"/>
      <c r="GKC4930" s="26"/>
      <c r="GKD4930" s="26"/>
      <c r="GKE4930" s="26"/>
      <c r="GKF4930" s="21"/>
      <c r="GKG4930" s="27"/>
      <c r="GKH4930" s="27"/>
      <c r="GKI4930" s="27"/>
      <c r="GKJ4930" s="25"/>
      <c r="GKK4930" s="25"/>
      <c r="GKL4930" s="25"/>
      <c r="GKM4930" s="28"/>
      <c r="GKN4930" s="28"/>
      <c r="GKO4930" s="28"/>
      <c r="GKP4930" s="28"/>
      <c r="GKQ4930" s="28"/>
      <c r="GKR4930" s="22"/>
      <c r="GKS4930" s="22"/>
      <c r="GKT4930" s="22"/>
      <c r="GKU4930" s="53"/>
      <c r="GKV4930" s="53"/>
      <c r="GKW4930" s="22"/>
      <c r="GKX4930" s="23"/>
      <c r="GKY4930" s="21"/>
      <c r="GKZ4930" s="25"/>
      <c r="GLA4930" s="21"/>
      <c r="GLC4930" s="61"/>
      <c r="GLE4930" s="25"/>
      <c r="GLF4930" s="25"/>
      <c r="GLG4930" s="25"/>
      <c r="GLH4930" s="59"/>
      <c r="GLI4930" s="60"/>
      <c r="GLJ4930" s="26"/>
      <c r="GLK4930" s="26"/>
      <c r="GLL4930" s="26"/>
      <c r="GLM4930" s="21"/>
      <c r="GLN4930" s="27"/>
      <c r="GLO4930" s="27"/>
      <c r="GLP4930" s="27"/>
      <c r="GLQ4930" s="25"/>
      <c r="GLR4930" s="25"/>
      <c r="GLS4930" s="25"/>
      <c r="GLT4930" s="28"/>
      <c r="GLU4930" s="28"/>
      <c r="GLV4930" s="28"/>
      <c r="GLW4930" s="28"/>
      <c r="GLX4930" s="28"/>
      <c r="GLY4930" s="22"/>
      <c r="GLZ4930" s="22"/>
      <c r="GMA4930" s="22"/>
      <c r="GMB4930" s="53"/>
      <c r="GMC4930" s="53"/>
      <c r="GMD4930" s="22"/>
      <c r="GME4930" s="23"/>
      <c r="GMF4930" s="21"/>
      <c r="GMG4930" s="25"/>
      <c r="GMH4930" s="21"/>
      <c r="GMJ4930" s="61"/>
      <c r="GML4930" s="25"/>
      <c r="GMM4930" s="25"/>
      <c r="GMN4930" s="25"/>
      <c r="GMO4930" s="59"/>
      <c r="GMP4930" s="60"/>
      <c r="GMQ4930" s="26"/>
      <c r="GMR4930" s="26"/>
      <c r="GMS4930" s="26"/>
      <c r="GMT4930" s="21"/>
      <c r="GMU4930" s="27"/>
      <c r="GMV4930" s="27"/>
      <c r="GMW4930" s="27"/>
      <c r="GMX4930" s="25"/>
      <c r="GMY4930" s="25"/>
      <c r="GMZ4930" s="25"/>
      <c r="GNA4930" s="28"/>
      <c r="GNB4930" s="28"/>
      <c r="GNC4930" s="28"/>
      <c r="GND4930" s="28"/>
      <c r="GNE4930" s="28"/>
      <c r="GNF4930" s="22"/>
      <c r="GNG4930" s="22"/>
      <c r="GNH4930" s="22"/>
      <c r="GNI4930" s="53"/>
      <c r="GNJ4930" s="53"/>
      <c r="GNK4930" s="22"/>
      <c r="GNL4930" s="23"/>
      <c r="GNM4930" s="21"/>
      <c r="GNN4930" s="25"/>
      <c r="GNO4930" s="21"/>
      <c r="GNQ4930" s="61"/>
      <c r="GNS4930" s="25"/>
      <c r="GNT4930" s="25"/>
      <c r="GNU4930" s="25"/>
      <c r="GNV4930" s="59"/>
      <c r="GNW4930" s="60"/>
      <c r="GNX4930" s="26"/>
      <c r="GNY4930" s="26"/>
      <c r="GNZ4930" s="26"/>
      <c r="GOA4930" s="21"/>
      <c r="GOB4930" s="27"/>
      <c r="GOC4930" s="27"/>
      <c r="GOD4930" s="27"/>
      <c r="GOE4930" s="25"/>
      <c r="GOF4930" s="25"/>
      <c r="GOG4930" s="25"/>
      <c r="GOH4930" s="28"/>
      <c r="GOI4930" s="28"/>
      <c r="GOJ4930" s="28"/>
      <c r="GOK4930" s="28"/>
      <c r="GOL4930" s="28"/>
      <c r="GOM4930" s="22"/>
      <c r="GON4930" s="22"/>
      <c r="GOO4930" s="22"/>
      <c r="GOP4930" s="53"/>
      <c r="GOQ4930" s="53"/>
      <c r="GOR4930" s="22"/>
      <c r="GOS4930" s="23"/>
      <c r="GOT4930" s="21"/>
      <c r="GOU4930" s="25"/>
      <c r="GOV4930" s="21"/>
      <c r="GOX4930" s="61"/>
      <c r="GOZ4930" s="25"/>
      <c r="GPA4930" s="25"/>
      <c r="GPB4930" s="25"/>
      <c r="GPC4930" s="59"/>
      <c r="GPD4930" s="60"/>
      <c r="GPE4930" s="26"/>
      <c r="GPF4930" s="26"/>
      <c r="GPG4930" s="26"/>
      <c r="GPH4930" s="21"/>
      <c r="GPI4930" s="27"/>
      <c r="GPJ4930" s="27"/>
      <c r="GPK4930" s="27"/>
      <c r="GPL4930" s="25"/>
      <c r="GPM4930" s="25"/>
      <c r="GPN4930" s="25"/>
      <c r="GPO4930" s="28"/>
      <c r="GPP4930" s="28"/>
      <c r="GPQ4930" s="28"/>
      <c r="GPR4930" s="28"/>
      <c r="GPS4930" s="28"/>
      <c r="GPT4930" s="22"/>
      <c r="GPU4930" s="22"/>
      <c r="GPV4930" s="22"/>
      <c r="GPW4930" s="53"/>
      <c r="GPX4930" s="53"/>
      <c r="GPY4930" s="22"/>
      <c r="GPZ4930" s="23"/>
      <c r="GQA4930" s="21"/>
      <c r="GQB4930" s="25"/>
      <c r="GQC4930" s="21"/>
      <c r="GQE4930" s="61"/>
      <c r="GQG4930" s="25"/>
      <c r="GQH4930" s="25"/>
      <c r="GQI4930" s="25"/>
      <c r="GQJ4930" s="59"/>
      <c r="GQK4930" s="60"/>
      <c r="GQL4930" s="26"/>
      <c r="GQM4930" s="26"/>
      <c r="GQN4930" s="26"/>
      <c r="GQO4930" s="21"/>
      <c r="GQP4930" s="27"/>
      <c r="GQQ4930" s="27"/>
      <c r="GQR4930" s="27"/>
      <c r="GQS4930" s="25"/>
      <c r="GQT4930" s="25"/>
      <c r="GQU4930" s="25"/>
      <c r="GQV4930" s="28"/>
      <c r="GQW4930" s="28"/>
      <c r="GQX4930" s="28"/>
      <c r="GQY4930" s="28"/>
      <c r="GQZ4930" s="28"/>
      <c r="GRA4930" s="22"/>
      <c r="GRB4930" s="22"/>
      <c r="GRC4930" s="22"/>
      <c r="GRD4930" s="53"/>
      <c r="GRE4930" s="53"/>
      <c r="GRF4930" s="22"/>
      <c r="GRG4930" s="23"/>
      <c r="GRH4930" s="21"/>
      <c r="GRI4930" s="25"/>
      <c r="GRJ4930" s="21"/>
      <c r="GRL4930" s="61"/>
      <c r="GRN4930" s="25"/>
      <c r="GRO4930" s="25"/>
      <c r="GRP4930" s="25"/>
      <c r="GRQ4930" s="59"/>
      <c r="GRR4930" s="60"/>
      <c r="GRS4930" s="26"/>
      <c r="GRT4930" s="26"/>
      <c r="GRU4930" s="26"/>
      <c r="GRV4930" s="21"/>
      <c r="GRW4930" s="27"/>
      <c r="GRX4930" s="27"/>
      <c r="GRY4930" s="27"/>
      <c r="GRZ4930" s="25"/>
      <c r="GSA4930" s="25"/>
      <c r="GSB4930" s="25"/>
      <c r="GSC4930" s="28"/>
      <c r="GSD4930" s="28"/>
      <c r="GSE4930" s="28"/>
      <c r="GSF4930" s="28"/>
      <c r="GSG4930" s="28"/>
      <c r="GSH4930" s="22"/>
      <c r="GSI4930" s="22"/>
      <c r="GSJ4930" s="22"/>
      <c r="GSK4930" s="53"/>
      <c r="GSL4930" s="53"/>
      <c r="GSM4930" s="22"/>
      <c r="GSN4930" s="23"/>
      <c r="GSO4930" s="21"/>
      <c r="GSP4930" s="25"/>
      <c r="GSQ4930" s="21"/>
      <c r="GSS4930" s="61"/>
      <c r="GSU4930" s="25"/>
      <c r="GSV4930" s="25"/>
      <c r="GSW4930" s="25"/>
      <c r="GSX4930" s="59"/>
      <c r="GSY4930" s="60"/>
      <c r="GSZ4930" s="26"/>
      <c r="GTA4930" s="26"/>
      <c r="GTB4930" s="26"/>
      <c r="GTC4930" s="21"/>
      <c r="GTD4930" s="27"/>
      <c r="GTE4930" s="27"/>
      <c r="GTF4930" s="27"/>
      <c r="GTG4930" s="25"/>
      <c r="GTH4930" s="25"/>
      <c r="GTI4930" s="25"/>
      <c r="GTJ4930" s="28"/>
      <c r="GTK4930" s="28"/>
      <c r="GTL4930" s="28"/>
      <c r="GTM4930" s="28"/>
      <c r="GTN4930" s="28"/>
      <c r="GTO4930" s="22"/>
      <c r="GTP4930" s="22"/>
      <c r="GTQ4930" s="22"/>
      <c r="GTR4930" s="53"/>
      <c r="GTS4930" s="53"/>
      <c r="GTT4930" s="22"/>
      <c r="GTU4930" s="23"/>
      <c r="GTV4930" s="21"/>
      <c r="GTW4930" s="25"/>
      <c r="GTX4930" s="21"/>
      <c r="GTZ4930" s="61"/>
      <c r="GUB4930" s="25"/>
      <c r="GUC4930" s="25"/>
      <c r="GUD4930" s="25"/>
      <c r="GUE4930" s="59"/>
      <c r="GUF4930" s="60"/>
      <c r="GUG4930" s="26"/>
      <c r="GUH4930" s="26"/>
      <c r="GUI4930" s="26"/>
      <c r="GUJ4930" s="21"/>
      <c r="GUK4930" s="27"/>
      <c r="GUL4930" s="27"/>
      <c r="GUM4930" s="27"/>
      <c r="GUN4930" s="25"/>
      <c r="GUO4930" s="25"/>
      <c r="GUP4930" s="25"/>
      <c r="GUQ4930" s="28"/>
      <c r="GUR4930" s="28"/>
      <c r="GUS4930" s="28"/>
      <c r="GUT4930" s="28"/>
      <c r="GUU4930" s="28"/>
      <c r="GUV4930" s="22"/>
      <c r="GUW4930" s="22"/>
      <c r="GUX4930" s="22"/>
      <c r="GUY4930" s="53"/>
      <c r="GUZ4930" s="53"/>
      <c r="GVA4930" s="22"/>
      <c r="GVB4930" s="23"/>
      <c r="GVC4930" s="21"/>
      <c r="GVD4930" s="25"/>
      <c r="GVE4930" s="21"/>
      <c r="GVG4930" s="61"/>
      <c r="GVI4930" s="25"/>
      <c r="GVJ4930" s="25"/>
      <c r="GVK4930" s="25"/>
      <c r="GVL4930" s="59"/>
      <c r="GVM4930" s="60"/>
      <c r="GVN4930" s="26"/>
      <c r="GVO4930" s="26"/>
      <c r="GVP4930" s="26"/>
      <c r="GVQ4930" s="21"/>
      <c r="GVR4930" s="27"/>
      <c r="GVS4930" s="27"/>
      <c r="GVT4930" s="27"/>
      <c r="GVU4930" s="25"/>
      <c r="GVV4930" s="25"/>
      <c r="GVW4930" s="25"/>
      <c r="GVX4930" s="28"/>
      <c r="GVY4930" s="28"/>
      <c r="GVZ4930" s="28"/>
      <c r="GWA4930" s="28"/>
      <c r="GWB4930" s="28"/>
      <c r="GWC4930" s="22"/>
      <c r="GWD4930" s="22"/>
      <c r="GWE4930" s="22"/>
      <c r="GWF4930" s="53"/>
      <c r="GWG4930" s="53"/>
      <c r="GWH4930" s="22"/>
      <c r="GWI4930" s="23"/>
      <c r="GWJ4930" s="21"/>
      <c r="GWK4930" s="25"/>
      <c r="GWL4930" s="21"/>
      <c r="GWN4930" s="61"/>
      <c r="GWP4930" s="25"/>
      <c r="GWQ4930" s="25"/>
      <c r="GWR4930" s="25"/>
      <c r="GWS4930" s="59"/>
      <c r="GWT4930" s="60"/>
      <c r="GWU4930" s="26"/>
      <c r="GWV4930" s="26"/>
      <c r="GWW4930" s="26"/>
      <c r="GWX4930" s="21"/>
      <c r="GWY4930" s="27"/>
      <c r="GWZ4930" s="27"/>
      <c r="GXA4930" s="27"/>
      <c r="GXB4930" s="25"/>
      <c r="GXC4930" s="25"/>
      <c r="GXD4930" s="25"/>
      <c r="GXE4930" s="28"/>
      <c r="GXF4930" s="28"/>
      <c r="GXG4930" s="28"/>
      <c r="GXH4930" s="28"/>
      <c r="GXI4930" s="28"/>
      <c r="GXJ4930" s="22"/>
      <c r="GXK4930" s="22"/>
      <c r="GXL4930" s="22"/>
      <c r="GXM4930" s="53"/>
      <c r="GXN4930" s="53"/>
      <c r="GXO4930" s="22"/>
      <c r="GXP4930" s="23"/>
      <c r="GXQ4930" s="21"/>
      <c r="GXR4930" s="25"/>
      <c r="GXS4930" s="21"/>
      <c r="GXU4930" s="61"/>
      <c r="GXW4930" s="25"/>
      <c r="GXX4930" s="25"/>
      <c r="GXY4930" s="25"/>
      <c r="GXZ4930" s="59"/>
      <c r="GYA4930" s="60"/>
      <c r="GYB4930" s="26"/>
      <c r="GYC4930" s="26"/>
      <c r="GYD4930" s="26"/>
      <c r="GYE4930" s="21"/>
      <c r="GYF4930" s="27"/>
      <c r="GYG4930" s="27"/>
      <c r="GYH4930" s="27"/>
      <c r="GYI4930" s="25"/>
      <c r="GYJ4930" s="25"/>
      <c r="GYK4930" s="25"/>
      <c r="GYL4930" s="28"/>
      <c r="GYM4930" s="28"/>
      <c r="GYN4930" s="28"/>
      <c r="GYO4930" s="28"/>
      <c r="GYP4930" s="28"/>
      <c r="GYQ4930" s="22"/>
      <c r="GYR4930" s="22"/>
      <c r="GYS4930" s="22"/>
      <c r="GYT4930" s="53"/>
      <c r="GYU4930" s="53"/>
      <c r="GYV4930" s="22"/>
      <c r="GYW4930" s="23"/>
      <c r="GYX4930" s="21"/>
      <c r="GYY4930" s="25"/>
      <c r="GYZ4930" s="21"/>
      <c r="GZB4930" s="61"/>
      <c r="GZD4930" s="25"/>
      <c r="GZE4930" s="25"/>
      <c r="GZF4930" s="25"/>
      <c r="GZG4930" s="59"/>
      <c r="GZH4930" s="60"/>
      <c r="GZI4930" s="26"/>
      <c r="GZJ4930" s="26"/>
      <c r="GZK4930" s="26"/>
      <c r="GZL4930" s="21"/>
      <c r="GZM4930" s="27"/>
      <c r="GZN4930" s="27"/>
      <c r="GZO4930" s="27"/>
      <c r="GZP4930" s="25"/>
      <c r="GZQ4930" s="25"/>
      <c r="GZR4930" s="25"/>
      <c r="GZS4930" s="28"/>
      <c r="GZT4930" s="28"/>
      <c r="GZU4930" s="28"/>
      <c r="GZV4930" s="28"/>
      <c r="GZW4930" s="28"/>
      <c r="GZX4930" s="22"/>
      <c r="GZY4930" s="22"/>
      <c r="GZZ4930" s="22"/>
      <c r="HAA4930" s="53"/>
      <c r="HAB4930" s="53"/>
      <c r="HAC4930" s="22"/>
      <c r="HAD4930" s="23"/>
      <c r="HAE4930" s="21"/>
      <c r="HAF4930" s="25"/>
      <c r="HAG4930" s="21"/>
      <c r="HAI4930" s="61"/>
      <c r="HAK4930" s="25"/>
      <c r="HAL4930" s="25"/>
      <c r="HAM4930" s="25"/>
      <c r="HAN4930" s="59"/>
      <c r="HAO4930" s="60"/>
      <c r="HAP4930" s="26"/>
      <c r="HAQ4930" s="26"/>
      <c r="HAR4930" s="26"/>
      <c r="HAS4930" s="21"/>
      <c r="HAT4930" s="27"/>
      <c r="HAU4930" s="27"/>
      <c r="HAV4930" s="27"/>
      <c r="HAW4930" s="25"/>
      <c r="HAX4930" s="25"/>
      <c r="HAY4930" s="25"/>
      <c r="HAZ4930" s="28"/>
      <c r="HBA4930" s="28"/>
      <c r="HBB4930" s="28"/>
      <c r="HBC4930" s="28"/>
      <c r="HBD4930" s="28"/>
      <c r="HBE4930" s="22"/>
      <c r="HBF4930" s="22"/>
      <c r="HBG4930" s="22"/>
      <c r="HBH4930" s="53"/>
      <c r="HBI4930" s="53"/>
      <c r="HBJ4930" s="22"/>
      <c r="HBK4930" s="23"/>
      <c r="HBL4930" s="21"/>
      <c r="HBM4930" s="25"/>
      <c r="HBN4930" s="21"/>
      <c r="HBP4930" s="61"/>
      <c r="HBR4930" s="25"/>
      <c r="HBS4930" s="25"/>
      <c r="HBT4930" s="25"/>
      <c r="HBU4930" s="59"/>
      <c r="HBV4930" s="60"/>
      <c r="HBW4930" s="26"/>
      <c r="HBX4930" s="26"/>
      <c r="HBY4930" s="26"/>
      <c r="HBZ4930" s="21"/>
      <c r="HCA4930" s="27"/>
      <c r="HCB4930" s="27"/>
      <c r="HCC4930" s="27"/>
      <c r="HCD4930" s="25"/>
      <c r="HCE4930" s="25"/>
      <c r="HCF4930" s="25"/>
      <c r="HCG4930" s="28"/>
      <c r="HCH4930" s="28"/>
      <c r="HCI4930" s="28"/>
      <c r="HCJ4930" s="28"/>
      <c r="HCK4930" s="28"/>
      <c r="HCL4930" s="22"/>
      <c r="HCM4930" s="22"/>
      <c r="HCN4930" s="22"/>
      <c r="HCO4930" s="53"/>
      <c r="HCP4930" s="53"/>
      <c r="HCQ4930" s="22"/>
      <c r="HCR4930" s="23"/>
      <c r="HCS4930" s="21"/>
      <c r="HCT4930" s="25"/>
      <c r="HCU4930" s="21"/>
      <c r="HCW4930" s="61"/>
      <c r="HCY4930" s="25"/>
      <c r="HCZ4930" s="25"/>
      <c r="HDA4930" s="25"/>
      <c r="HDB4930" s="59"/>
      <c r="HDC4930" s="60"/>
      <c r="HDD4930" s="26"/>
      <c r="HDE4930" s="26"/>
      <c r="HDF4930" s="26"/>
      <c r="HDG4930" s="21"/>
      <c r="HDH4930" s="27"/>
      <c r="HDI4930" s="27"/>
      <c r="HDJ4930" s="27"/>
      <c r="HDK4930" s="25"/>
      <c r="HDL4930" s="25"/>
      <c r="HDM4930" s="25"/>
      <c r="HDN4930" s="28"/>
      <c r="HDO4930" s="28"/>
      <c r="HDP4930" s="28"/>
      <c r="HDQ4930" s="28"/>
      <c r="HDR4930" s="28"/>
      <c r="HDS4930" s="22"/>
      <c r="HDT4930" s="22"/>
      <c r="HDU4930" s="22"/>
      <c r="HDV4930" s="53"/>
      <c r="HDW4930" s="53"/>
      <c r="HDX4930" s="22"/>
      <c r="HDY4930" s="23"/>
      <c r="HDZ4930" s="21"/>
      <c r="HEA4930" s="25"/>
      <c r="HEB4930" s="21"/>
      <c r="HED4930" s="61"/>
      <c r="HEF4930" s="25"/>
      <c r="HEG4930" s="25"/>
      <c r="HEH4930" s="25"/>
      <c r="HEI4930" s="59"/>
      <c r="HEJ4930" s="60"/>
      <c r="HEK4930" s="26"/>
      <c r="HEL4930" s="26"/>
      <c r="HEM4930" s="26"/>
      <c r="HEN4930" s="21"/>
      <c r="HEO4930" s="27"/>
      <c r="HEP4930" s="27"/>
      <c r="HEQ4930" s="27"/>
      <c r="HER4930" s="25"/>
      <c r="HES4930" s="25"/>
      <c r="HET4930" s="25"/>
      <c r="HEU4930" s="28"/>
      <c r="HEV4930" s="28"/>
      <c r="HEW4930" s="28"/>
      <c r="HEX4930" s="28"/>
      <c r="HEY4930" s="28"/>
      <c r="HEZ4930" s="22"/>
      <c r="HFA4930" s="22"/>
      <c r="HFB4930" s="22"/>
      <c r="HFC4930" s="53"/>
      <c r="HFD4930" s="53"/>
      <c r="HFE4930" s="22"/>
      <c r="HFF4930" s="23"/>
      <c r="HFG4930" s="21"/>
      <c r="HFH4930" s="25"/>
      <c r="HFI4930" s="21"/>
      <c r="HFK4930" s="61"/>
      <c r="HFM4930" s="25"/>
      <c r="HFN4930" s="25"/>
      <c r="HFO4930" s="25"/>
      <c r="HFP4930" s="59"/>
      <c r="HFQ4930" s="60"/>
      <c r="HFR4930" s="26"/>
      <c r="HFS4930" s="26"/>
      <c r="HFT4930" s="26"/>
      <c r="HFU4930" s="21"/>
      <c r="HFV4930" s="27"/>
      <c r="HFW4930" s="27"/>
      <c r="HFX4930" s="27"/>
      <c r="HFY4930" s="25"/>
      <c r="HFZ4930" s="25"/>
      <c r="HGA4930" s="25"/>
      <c r="HGB4930" s="28"/>
      <c r="HGC4930" s="28"/>
      <c r="HGD4930" s="28"/>
      <c r="HGE4930" s="28"/>
      <c r="HGF4930" s="28"/>
      <c r="HGG4930" s="22"/>
      <c r="HGH4930" s="22"/>
      <c r="HGI4930" s="22"/>
      <c r="HGJ4930" s="53"/>
      <c r="HGK4930" s="53"/>
      <c r="HGL4930" s="22"/>
      <c r="HGM4930" s="23"/>
      <c r="HGN4930" s="21"/>
      <c r="HGO4930" s="25"/>
      <c r="HGP4930" s="21"/>
      <c r="HGR4930" s="61"/>
      <c r="HGT4930" s="25"/>
      <c r="HGU4930" s="25"/>
      <c r="HGV4930" s="25"/>
      <c r="HGW4930" s="59"/>
      <c r="HGX4930" s="60"/>
      <c r="HGY4930" s="26"/>
      <c r="HGZ4930" s="26"/>
      <c r="HHA4930" s="26"/>
      <c r="HHB4930" s="21"/>
      <c r="HHC4930" s="27"/>
      <c r="HHD4930" s="27"/>
      <c r="HHE4930" s="27"/>
      <c r="HHF4930" s="25"/>
      <c r="HHG4930" s="25"/>
      <c r="HHH4930" s="25"/>
      <c r="HHI4930" s="28"/>
      <c r="HHJ4930" s="28"/>
      <c r="HHK4930" s="28"/>
      <c r="HHL4930" s="28"/>
      <c r="HHM4930" s="28"/>
      <c r="HHN4930" s="22"/>
      <c r="HHO4930" s="22"/>
      <c r="HHP4930" s="22"/>
      <c r="HHQ4930" s="53"/>
      <c r="HHR4930" s="53"/>
      <c r="HHS4930" s="22"/>
      <c r="HHT4930" s="23"/>
      <c r="HHU4930" s="21"/>
      <c r="HHV4930" s="25"/>
      <c r="HHW4930" s="21"/>
      <c r="HHY4930" s="61"/>
      <c r="HIA4930" s="25"/>
      <c r="HIB4930" s="25"/>
      <c r="HIC4930" s="25"/>
      <c r="HID4930" s="59"/>
      <c r="HIE4930" s="60"/>
      <c r="HIF4930" s="26"/>
      <c r="HIG4930" s="26"/>
      <c r="HIH4930" s="26"/>
      <c r="HII4930" s="21"/>
      <c r="HIJ4930" s="27"/>
      <c r="HIK4930" s="27"/>
      <c r="HIL4930" s="27"/>
      <c r="HIM4930" s="25"/>
      <c r="HIN4930" s="25"/>
      <c r="HIO4930" s="25"/>
      <c r="HIP4930" s="28"/>
      <c r="HIQ4930" s="28"/>
      <c r="HIR4930" s="28"/>
      <c r="HIS4930" s="28"/>
      <c r="HIT4930" s="28"/>
      <c r="HIU4930" s="22"/>
      <c r="HIV4930" s="22"/>
      <c r="HIW4930" s="22"/>
      <c r="HIX4930" s="53"/>
      <c r="HIY4930" s="53"/>
      <c r="HIZ4930" s="22"/>
      <c r="HJA4930" s="23"/>
      <c r="HJB4930" s="21"/>
      <c r="HJC4930" s="25"/>
      <c r="HJD4930" s="21"/>
      <c r="HJF4930" s="61"/>
      <c r="HJH4930" s="25"/>
      <c r="HJI4930" s="25"/>
      <c r="HJJ4930" s="25"/>
      <c r="HJK4930" s="59"/>
      <c r="HJL4930" s="60"/>
      <c r="HJM4930" s="26"/>
      <c r="HJN4930" s="26"/>
      <c r="HJO4930" s="26"/>
      <c r="HJP4930" s="21"/>
      <c r="HJQ4930" s="27"/>
      <c r="HJR4930" s="27"/>
      <c r="HJS4930" s="27"/>
      <c r="HJT4930" s="25"/>
      <c r="HJU4930" s="25"/>
      <c r="HJV4930" s="25"/>
      <c r="HJW4930" s="28"/>
      <c r="HJX4930" s="28"/>
      <c r="HJY4930" s="28"/>
      <c r="HJZ4930" s="28"/>
      <c r="HKA4930" s="28"/>
      <c r="HKB4930" s="22"/>
      <c r="HKC4930" s="22"/>
      <c r="HKD4930" s="22"/>
      <c r="HKE4930" s="53"/>
      <c r="HKF4930" s="53"/>
      <c r="HKG4930" s="22"/>
      <c r="HKH4930" s="23"/>
      <c r="HKI4930" s="21"/>
      <c r="HKJ4930" s="25"/>
      <c r="HKK4930" s="21"/>
      <c r="HKM4930" s="61"/>
      <c r="HKO4930" s="25"/>
      <c r="HKP4930" s="25"/>
      <c r="HKQ4930" s="25"/>
      <c r="HKR4930" s="59"/>
      <c r="HKS4930" s="60"/>
      <c r="HKT4930" s="26"/>
      <c r="HKU4930" s="26"/>
      <c r="HKV4930" s="26"/>
      <c r="HKW4930" s="21"/>
      <c r="HKX4930" s="27"/>
      <c r="HKY4930" s="27"/>
      <c r="HKZ4930" s="27"/>
      <c r="HLA4930" s="25"/>
      <c r="HLB4930" s="25"/>
      <c r="HLC4930" s="25"/>
      <c r="HLD4930" s="28"/>
      <c r="HLE4930" s="28"/>
      <c r="HLF4930" s="28"/>
      <c r="HLG4930" s="28"/>
      <c r="HLH4930" s="28"/>
      <c r="HLI4930" s="22"/>
      <c r="HLJ4930" s="22"/>
      <c r="HLK4930" s="22"/>
      <c r="HLL4930" s="53"/>
      <c r="HLM4930" s="53"/>
      <c r="HLN4930" s="22"/>
      <c r="HLO4930" s="23"/>
      <c r="HLP4930" s="21"/>
      <c r="HLQ4930" s="25"/>
      <c r="HLR4930" s="21"/>
      <c r="HLT4930" s="61"/>
      <c r="HLV4930" s="25"/>
      <c r="HLW4930" s="25"/>
      <c r="HLX4930" s="25"/>
      <c r="HLY4930" s="59"/>
      <c r="HLZ4930" s="60"/>
      <c r="HMA4930" s="26"/>
      <c r="HMB4930" s="26"/>
      <c r="HMC4930" s="26"/>
      <c r="HMD4930" s="21"/>
      <c r="HME4930" s="27"/>
      <c r="HMF4930" s="27"/>
      <c r="HMG4930" s="27"/>
      <c r="HMH4930" s="25"/>
      <c r="HMI4930" s="25"/>
      <c r="HMJ4930" s="25"/>
      <c r="HMK4930" s="28"/>
      <c r="HML4930" s="28"/>
      <c r="HMM4930" s="28"/>
      <c r="HMN4930" s="28"/>
      <c r="HMO4930" s="28"/>
      <c r="HMP4930" s="22"/>
      <c r="HMQ4930" s="22"/>
      <c r="HMR4930" s="22"/>
      <c r="HMS4930" s="53"/>
      <c r="HMT4930" s="53"/>
      <c r="HMU4930" s="22"/>
      <c r="HMV4930" s="23"/>
      <c r="HMW4930" s="21"/>
      <c r="HMX4930" s="25"/>
      <c r="HMY4930" s="21"/>
      <c r="HNA4930" s="61"/>
      <c r="HNC4930" s="25"/>
      <c r="HND4930" s="25"/>
      <c r="HNE4930" s="25"/>
      <c r="HNF4930" s="59"/>
      <c r="HNG4930" s="60"/>
      <c r="HNH4930" s="26"/>
      <c r="HNI4930" s="26"/>
      <c r="HNJ4930" s="26"/>
      <c r="HNK4930" s="21"/>
      <c r="HNL4930" s="27"/>
      <c r="HNM4930" s="27"/>
      <c r="HNN4930" s="27"/>
      <c r="HNO4930" s="25"/>
      <c r="HNP4930" s="25"/>
      <c r="HNQ4930" s="25"/>
      <c r="HNR4930" s="28"/>
      <c r="HNS4930" s="28"/>
      <c r="HNT4930" s="28"/>
      <c r="HNU4930" s="28"/>
      <c r="HNV4930" s="28"/>
      <c r="HNW4930" s="22"/>
      <c r="HNX4930" s="22"/>
      <c r="HNY4930" s="22"/>
      <c r="HNZ4930" s="53"/>
      <c r="HOA4930" s="53"/>
      <c r="HOB4930" s="22"/>
      <c r="HOC4930" s="23"/>
      <c r="HOD4930" s="21"/>
      <c r="HOE4930" s="25"/>
      <c r="HOF4930" s="21"/>
      <c r="HOH4930" s="61"/>
      <c r="HOJ4930" s="25"/>
      <c r="HOK4930" s="25"/>
      <c r="HOL4930" s="25"/>
      <c r="HOM4930" s="59"/>
      <c r="HON4930" s="60"/>
      <c r="HOO4930" s="26"/>
      <c r="HOP4930" s="26"/>
      <c r="HOQ4930" s="26"/>
      <c r="HOR4930" s="21"/>
      <c r="HOS4930" s="27"/>
      <c r="HOT4930" s="27"/>
      <c r="HOU4930" s="27"/>
      <c r="HOV4930" s="25"/>
      <c r="HOW4930" s="25"/>
      <c r="HOX4930" s="25"/>
      <c r="HOY4930" s="28"/>
      <c r="HOZ4930" s="28"/>
      <c r="HPA4930" s="28"/>
      <c r="HPB4930" s="28"/>
      <c r="HPC4930" s="28"/>
      <c r="HPD4930" s="22"/>
      <c r="HPE4930" s="22"/>
      <c r="HPF4930" s="22"/>
      <c r="HPG4930" s="53"/>
      <c r="HPH4930" s="53"/>
      <c r="HPI4930" s="22"/>
      <c r="HPJ4930" s="23"/>
      <c r="HPK4930" s="21"/>
      <c r="HPL4930" s="25"/>
      <c r="HPM4930" s="21"/>
      <c r="HPO4930" s="61"/>
      <c r="HPQ4930" s="25"/>
      <c r="HPR4930" s="25"/>
      <c r="HPS4930" s="25"/>
      <c r="HPT4930" s="59"/>
      <c r="HPU4930" s="60"/>
      <c r="HPV4930" s="26"/>
      <c r="HPW4930" s="26"/>
      <c r="HPX4930" s="26"/>
      <c r="HPY4930" s="21"/>
      <c r="HPZ4930" s="27"/>
      <c r="HQA4930" s="27"/>
      <c r="HQB4930" s="27"/>
      <c r="HQC4930" s="25"/>
      <c r="HQD4930" s="25"/>
      <c r="HQE4930" s="25"/>
      <c r="HQF4930" s="28"/>
      <c r="HQG4930" s="28"/>
      <c r="HQH4930" s="28"/>
      <c r="HQI4930" s="28"/>
      <c r="HQJ4930" s="28"/>
      <c r="HQK4930" s="22"/>
      <c r="HQL4930" s="22"/>
      <c r="HQM4930" s="22"/>
      <c r="HQN4930" s="53"/>
      <c r="HQO4930" s="53"/>
      <c r="HQP4930" s="22"/>
      <c r="HQQ4930" s="23"/>
      <c r="HQR4930" s="21"/>
      <c r="HQS4930" s="25"/>
      <c r="HQT4930" s="21"/>
      <c r="HQV4930" s="61"/>
      <c r="HQX4930" s="25"/>
      <c r="HQY4930" s="25"/>
      <c r="HQZ4930" s="25"/>
      <c r="HRA4930" s="59"/>
      <c r="HRB4930" s="60"/>
      <c r="HRC4930" s="26"/>
      <c r="HRD4930" s="26"/>
      <c r="HRE4930" s="26"/>
      <c r="HRF4930" s="21"/>
      <c r="HRG4930" s="27"/>
      <c r="HRH4930" s="27"/>
      <c r="HRI4930" s="27"/>
      <c r="HRJ4930" s="25"/>
      <c r="HRK4930" s="25"/>
      <c r="HRL4930" s="25"/>
      <c r="HRM4930" s="28"/>
      <c r="HRN4930" s="28"/>
      <c r="HRO4930" s="28"/>
      <c r="HRP4930" s="28"/>
      <c r="HRQ4930" s="28"/>
      <c r="HRR4930" s="22"/>
      <c r="HRS4930" s="22"/>
      <c r="HRT4930" s="22"/>
      <c r="HRU4930" s="53"/>
      <c r="HRV4930" s="53"/>
      <c r="HRW4930" s="22"/>
      <c r="HRX4930" s="23"/>
      <c r="HRY4930" s="21"/>
      <c r="HRZ4930" s="25"/>
      <c r="HSA4930" s="21"/>
      <c r="HSC4930" s="61"/>
      <c r="HSE4930" s="25"/>
      <c r="HSF4930" s="25"/>
      <c r="HSG4930" s="25"/>
      <c r="HSH4930" s="59"/>
      <c r="HSI4930" s="60"/>
      <c r="HSJ4930" s="26"/>
      <c r="HSK4930" s="26"/>
      <c r="HSL4930" s="26"/>
      <c r="HSM4930" s="21"/>
      <c r="HSN4930" s="27"/>
      <c r="HSO4930" s="27"/>
      <c r="HSP4930" s="27"/>
      <c r="HSQ4930" s="25"/>
      <c r="HSR4930" s="25"/>
      <c r="HSS4930" s="25"/>
      <c r="HST4930" s="28"/>
      <c r="HSU4930" s="28"/>
      <c r="HSV4930" s="28"/>
      <c r="HSW4930" s="28"/>
      <c r="HSX4930" s="28"/>
      <c r="HSY4930" s="22"/>
      <c r="HSZ4930" s="22"/>
      <c r="HTA4930" s="22"/>
      <c r="HTB4930" s="53"/>
      <c r="HTC4930" s="53"/>
      <c r="HTD4930" s="22"/>
      <c r="HTE4930" s="23"/>
      <c r="HTF4930" s="21"/>
      <c r="HTG4930" s="25"/>
      <c r="HTH4930" s="21"/>
      <c r="HTJ4930" s="61"/>
      <c r="HTL4930" s="25"/>
      <c r="HTM4930" s="25"/>
      <c r="HTN4930" s="25"/>
      <c r="HTO4930" s="59"/>
      <c r="HTP4930" s="60"/>
      <c r="HTQ4930" s="26"/>
      <c r="HTR4930" s="26"/>
      <c r="HTS4930" s="26"/>
      <c r="HTT4930" s="21"/>
      <c r="HTU4930" s="27"/>
      <c r="HTV4930" s="27"/>
      <c r="HTW4930" s="27"/>
      <c r="HTX4930" s="25"/>
      <c r="HTY4930" s="25"/>
      <c r="HTZ4930" s="25"/>
      <c r="HUA4930" s="28"/>
      <c r="HUB4930" s="28"/>
      <c r="HUC4930" s="28"/>
      <c r="HUD4930" s="28"/>
      <c r="HUE4930" s="28"/>
      <c r="HUF4930" s="22"/>
      <c r="HUG4930" s="22"/>
      <c r="HUH4930" s="22"/>
      <c r="HUI4930" s="53"/>
      <c r="HUJ4930" s="53"/>
      <c r="HUK4930" s="22"/>
      <c r="HUL4930" s="23"/>
      <c r="HUM4930" s="21"/>
      <c r="HUN4930" s="25"/>
      <c r="HUO4930" s="21"/>
      <c r="HUQ4930" s="61"/>
      <c r="HUS4930" s="25"/>
      <c r="HUT4930" s="25"/>
      <c r="HUU4930" s="25"/>
      <c r="HUV4930" s="59"/>
      <c r="HUW4930" s="60"/>
      <c r="HUX4930" s="26"/>
      <c r="HUY4930" s="26"/>
      <c r="HUZ4930" s="26"/>
      <c r="HVA4930" s="21"/>
      <c r="HVB4930" s="27"/>
      <c r="HVC4930" s="27"/>
      <c r="HVD4930" s="27"/>
      <c r="HVE4930" s="25"/>
      <c r="HVF4930" s="25"/>
      <c r="HVG4930" s="25"/>
      <c r="HVH4930" s="28"/>
      <c r="HVI4930" s="28"/>
      <c r="HVJ4930" s="28"/>
      <c r="HVK4930" s="28"/>
      <c r="HVL4930" s="28"/>
      <c r="HVM4930" s="22"/>
      <c r="HVN4930" s="22"/>
      <c r="HVO4930" s="22"/>
      <c r="HVP4930" s="53"/>
      <c r="HVQ4930" s="53"/>
      <c r="HVR4930" s="22"/>
      <c r="HVS4930" s="23"/>
      <c r="HVT4930" s="21"/>
      <c r="HVU4930" s="25"/>
      <c r="HVV4930" s="21"/>
      <c r="HVX4930" s="61"/>
      <c r="HVZ4930" s="25"/>
      <c r="HWA4930" s="25"/>
      <c r="HWB4930" s="25"/>
      <c r="HWC4930" s="59"/>
      <c r="HWD4930" s="60"/>
      <c r="HWE4930" s="26"/>
      <c r="HWF4930" s="26"/>
      <c r="HWG4930" s="26"/>
      <c r="HWH4930" s="21"/>
      <c r="HWI4930" s="27"/>
      <c r="HWJ4930" s="27"/>
      <c r="HWK4930" s="27"/>
      <c r="HWL4930" s="25"/>
      <c r="HWM4930" s="25"/>
      <c r="HWN4930" s="25"/>
      <c r="HWO4930" s="28"/>
      <c r="HWP4930" s="28"/>
      <c r="HWQ4930" s="28"/>
      <c r="HWR4930" s="28"/>
      <c r="HWS4930" s="28"/>
      <c r="HWT4930" s="22"/>
      <c r="HWU4930" s="22"/>
      <c r="HWV4930" s="22"/>
      <c r="HWW4930" s="53"/>
      <c r="HWX4930" s="53"/>
      <c r="HWY4930" s="22"/>
      <c r="HWZ4930" s="23"/>
      <c r="HXA4930" s="21"/>
      <c r="HXB4930" s="25"/>
      <c r="HXC4930" s="21"/>
      <c r="HXE4930" s="61"/>
      <c r="HXG4930" s="25"/>
      <c r="HXH4930" s="25"/>
      <c r="HXI4930" s="25"/>
      <c r="HXJ4930" s="59"/>
      <c r="HXK4930" s="60"/>
      <c r="HXL4930" s="26"/>
      <c r="HXM4930" s="26"/>
      <c r="HXN4930" s="26"/>
      <c r="HXO4930" s="21"/>
      <c r="HXP4930" s="27"/>
      <c r="HXQ4930" s="27"/>
      <c r="HXR4930" s="27"/>
      <c r="HXS4930" s="25"/>
      <c r="HXT4930" s="25"/>
      <c r="HXU4930" s="25"/>
      <c r="HXV4930" s="28"/>
      <c r="HXW4930" s="28"/>
      <c r="HXX4930" s="28"/>
      <c r="HXY4930" s="28"/>
      <c r="HXZ4930" s="28"/>
      <c r="HYA4930" s="22"/>
      <c r="HYB4930" s="22"/>
      <c r="HYC4930" s="22"/>
      <c r="HYD4930" s="53"/>
      <c r="HYE4930" s="53"/>
      <c r="HYF4930" s="22"/>
      <c r="HYG4930" s="23"/>
      <c r="HYH4930" s="21"/>
      <c r="HYI4930" s="25"/>
      <c r="HYJ4930" s="21"/>
      <c r="HYL4930" s="61"/>
      <c r="HYN4930" s="25"/>
      <c r="HYO4930" s="25"/>
      <c r="HYP4930" s="25"/>
      <c r="HYQ4930" s="59"/>
      <c r="HYR4930" s="60"/>
      <c r="HYS4930" s="26"/>
      <c r="HYT4930" s="26"/>
      <c r="HYU4930" s="26"/>
      <c r="HYV4930" s="21"/>
      <c r="HYW4930" s="27"/>
      <c r="HYX4930" s="27"/>
      <c r="HYY4930" s="27"/>
      <c r="HYZ4930" s="25"/>
      <c r="HZA4930" s="25"/>
      <c r="HZB4930" s="25"/>
      <c r="HZC4930" s="28"/>
      <c r="HZD4930" s="28"/>
      <c r="HZE4930" s="28"/>
      <c r="HZF4930" s="28"/>
      <c r="HZG4930" s="28"/>
      <c r="HZH4930" s="22"/>
      <c r="HZI4930" s="22"/>
      <c r="HZJ4930" s="22"/>
      <c r="HZK4930" s="53"/>
      <c r="HZL4930" s="53"/>
      <c r="HZM4930" s="22"/>
      <c r="HZN4930" s="23"/>
      <c r="HZO4930" s="21"/>
      <c r="HZP4930" s="25"/>
      <c r="HZQ4930" s="21"/>
      <c r="HZS4930" s="61"/>
      <c r="HZU4930" s="25"/>
      <c r="HZV4930" s="25"/>
      <c r="HZW4930" s="25"/>
      <c r="HZX4930" s="59"/>
      <c r="HZY4930" s="60"/>
      <c r="HZZ4930" s="26"/>
      <c r="IAA4930" s="26"/>
      <c r="IAB4930" s="26"/>
      <c r="IAC4930" s="21"/>
      <c r="IAD4930" s="27"/>
      <c r="IAE4930" s="27"/>
      <c r="IAF4930" s="27"/>
      <c r="IAG4930" s="25"/>
      <c r="IAH4930" s="25"/>
      <c r="IAI4930" s="25"/>
      <c r="IAJ4930" s="28"/>
      <c r="IAK4930" s="28"/>
      <c r="IAL4930" s="28"/>
      <c r="IAM4930" s="28"/>
      <c r="IAN4930" s="28"/>
      <c r="IAO4930" s="22"/>
      <c r="IAP4930" s="22"/>
      <c r="IAQ4930" s="22"/>
      <c r="IAR4930" s="53"/>
      <c r="IAS4930" s="53"/>
      <c r="IAT4930" s="22"/>
      <c r="IAU4930" s="23"/>
      <c r="IAV4930" s="21"/>
      <c r="IAW4930" s="25"/>
      <c r="IAX4930" s="21"/>
      <c r="IAZ4930" s="61"/>
      <c r="IBB4930" s="25"/>
      <c r="IBC4930" s="25"/>
      <c r="IBD4930" s="25"/>
      <c r="IBE4930" s="59"/>
      <c r="IBF4930" s="60"/>
      <c r="IBG4930" s="26"/>
      <c r="IBH4930" s="26"/>
      <c r="IBI4930" s="26"/>
      <c r="IBJ4930" s="21"/>
      <c r="IBK4930" s="27"/>
      <c r="IBL4930" s="27"/>
      <c r="IBM4930" s="27"/>
      <c r="IBN4930" s="25"/>
      <c r="IBO4930" s="25"/>
      <c r="IBP4930" s="25"/>
      <c r="IBQ4930" s="28"/>
      <c r="IBR4930" s="28"/>
      <c r="IBS4930" s="28"/>
      <c r="IBT4930" s="28"/>
      <c r="IBU4930" s="28"/>
      <c r="IBV4930" s="22"/>
      <c r="IBW4930" s="22"/>
      <c r="IBX4930" s="22"/>
      <c r="IBY4930" s="53"/>
      <c r="IBZ4930" s="53"/>
      <c r="ICA4930" s="22"/>
      <c r="ICB4930" s="23"/>
      <c r="ICC4930" s="21"/>
      <c r="ICD4930" s="25"/>
      <c r="ICE4930" s="21"/>
      <c r="ICG4930" s="61"/>
      <c r="ICI4930" s="25"/>
      <c r="ICJ4930" s="25"/>
      <c r="ICK4930" s="25"/>
      <c r="ICL4930" s="59"/>
      <c r="ICM4930" s="60"/>
      <c r="ICN4930" s="26"/>
      <c r="ICO4930" s="26"/>
      <c r="ICP4930" s="26"/>
      <c r="ICQ4930" s="21"/>
      <c r="ICR4930" s="27"/>
      <c r="ICS4930" s="27"/>
      <c r="ICT4930" s="27"/>
      <c r="ICU4930" s="25"/>
      <c r="ICV4930" s="25"/>
      <c r="ICW4930" s="25"/>
      <c r="ICX4930" s="28"/>
      <c r="ICY4930" s="28"/>
      <c r="ICZ4930" s="28"/>
      <c r="IDA4930" s="28"/>
      <c r="IDB4930" s="28"/>
      <c r="IDC4930" s="22"/>
      <c r="IDD4930" s="22"/>
      <c r="IDE4930" s="22"/>
      <c r="IDF4930" s="53"/>
      <c r="IDG4930" s="53"/>
      <c r="IDH4930" s="22"/>
      <c r="IDI4930" s="23"/>
      <c r="IDJ4930" s="21"/>
      <c r="IDK4930" s="25"/>
      <c r="IDL4930" s="21"/>
      <c r="IDN4930" s="61"/>
      <c r="IDP4930" s="25"/>
      <c r="IDQ4930" s="25"/>
      <c r="IDR4930" s="25"/>
      <c r="IDS4930" s="59"/>
      <c r="IDT4930" s="60"/>
      <c r="IDU4930" s="26"/>
      <c r="IDV4930" s="26"/>
      <c r="IDW4930" s="26"/>
      <c r="IDX4930" s="21"/>
      <c r="IDY4930" s="27"/>
      <c r="IDZ4930" s="27"/>
      <c r="IEA4930" s="27"/>
      <c r="IEB4930" s="25"/>
      <c r="IEC4930" s="25"/>
      <c r="IED4930" s="25"/>
      <c r="IEE4930" s="28"/>
      <c r="IEF4930" s="28"/>
      <c r="IEG4930" s="28"/>
      <c r="IEH4930" s="28"/>
      <c r="IEI4930" s="28"/>
      <c r="IEJ4930" s="22"/>
      <c r="IEK4930" s="22"/>
      <c r="IEL4930" s="22"/>
      <c r="IEM4930" s="53"/>
      <c r="IEN4930" s="53"/>
      <c r="IEO4930" s="22"/>
      <c r="IEP4930" s="23"/>
      <c r="IEQ4930" s="21"/>
      <c r="IER4930" s="25"/>
      <c r="IES4930" s="21"/>
      <c r="IEU4930" s="61"/>
      <c r="IEW4930" s="25"/>
      <c r="IEX4930" s="25"/>
      <c r="IEY4930" s="25"/>
      <c r="IEZ4930" s="59"/>
      <c r="IFA4930" s="60"/>
      <c r="IFB4930" s="26"/>
      <c r="IFC4930" s="26"/>
      <c r="IFD4930" s="26"/>
      <c r="IFE4930" s="21"/>
      <c r="IFF4930" s="27"/>
      <c r="IFG4930" s="27"/>
      <c r="IFH4930" s="27"/>
      <c r="IFI4930" s="25"/>
      <c r="IFJ4930" s="25"/>
      <c r="IFK4930" s="25"/>
      <c r="IFL4930" s="28"/>
      <c r="IFM4930" s="28"/>
      <c r="IFN4930" s="28"/>
      <c r="IFO4930" s="28"/>
      <c r="IFP4930" s="28"/>
      <c r="IFQ4930" s="22"/>
      <c r="IFR4930" s="22"/>
      <c r="IFS4930" s="22"/>
      <c r="IFT4930" s="53"/>
      <c r="IFU4930" s="53"/>
      <c r="IFV4930" s="22"/>
      <c r="IFW4930" s="23"/>
      <c r="IFX4930" s="21"/>
      <c r="IFY4930" s="25"/>
      <c r="IFZ4930" s="21"/>
      <c r="IGB4930" s="61"/>
      <c r="IGD4930" s="25"/>
      <c r="IGE4930" s="25"/>
      <c r="IGF4930" s="25"/>
      <c r="IGG4930" s="59"/>
      <c r="IGH4930" s="60"/>
      <c r="IGI4930" s="26"/>
      <c r="IGJ4930" s="26"/>
      <c r="IGK4930" s="26"/>
      <c r="IGL4930" s="21"/>
      <c r="IGM4930" s="27"/>
      <c r="IGN4930" s="27"/>
      <c r="IGO4930" s="27"/>
      <c r="IGP4930" s="25"/>
      <c r="IGQ4930" s="25"/>
      <c r="IGR4930" s="25"/>
      <c r="IGS4930" s="28"/>
      <c r="IGT4930" s="28"/>
      <c r="IGU4930" s="28"/>
      <c r="IGV4930" s="28"/>
      <c r="IGW4930" s="28"/>
      <c r="IGX4930" s="22"/>
      <c r="IGY4930" s="22"/>
      <c r="IGZ4930" s="22"/>
      <c r="IHA4930" s="53"/>
      <c r="IHB4930" s="53"/>
      <c r="IHC4930" s="22"/>
      <c r="IHD4930" s="23"/>
      <c r="IHE4930" s="21"/>
      <c r="IHF4930" s="25"/>
      <c r="IHG4930" s="21"/>
      <c r="IHI4930" s="61"/>
      <c r="IHK4930" s="25"/>
      <c r="IHL4930" s="25"/>
      <c r="IHM4930" s="25"/>
      <c r="IHN4930" s="59"/>
      <c r="IHO4930" s="60"/>
      <c r="IHP4930" s="26"/>
      <c r="IHQ4930" s="26"/>
      <c r="IHR4930" s="26"/>
      <c r="IHS4930" s="21"/>
      <c r="IHT4930" s="27"/>
      <c r="IHU4930" s="27"/>
      <c r="IHV4930" s="27"/>
      <c r="IHW4930" s="25"/>
      <c r="IHX4930" s="25"/>
      <c r="IHY4930" s="25"/>
      <c r="IHZ4930" s="28"/>
      <c r="IIA4930" s="28"/>
      <c r="IIB4930" s="28"/>
      <c r="IIC4930" s="28"/>
      <c r="IID4930" s="28"/>
      <c r="IIE4930" s="22"/>
      <c r="IIF4930" s="22"/>
      <c r="IIG4930" s="22"/>
      <c r="IIH4930" s="53"/>
      <c r="III4930" s="53"/>
      <c r="IIJ4930" s="22"/>
      <c r="IIK4930" s="23"/>
      <c r="IIL4930" s="21"/>
      <c r="IIM4930" s="25"/>
      <c r="IIN4930" s="21"/>
      <c r="IIP4930" s="61"/>
      <c r="IIR4930" s="25"/>
      <c r="IIS4930" s="25"/>
      <c r="IIT4930" s="25"/>
      <c r="IIU4930" s="59"/>
      <c r="IIV4930" s="60"/>
      <c r="IIW4930" s="26"/>
      <c r="IIX4930" s="26"/>
      <c r="IIY4930" s="26"/>
      <c r="IIZ4930" s="21"/>
      <c r="IJA4930" s="27"/>
      <c r="IJB4930" s="27"/>
      <c r="IJC4930" s="27"/>
      <c r="IJD4930" s="25"/>
      <c r="IJE4930" s="25"/>
      <c r="IJF4930" s="25"/>
      <c r="IJG4930" s="28"/>
      <c r="IJH4930" s="28"/>
      <c r="IJI4930" s="28"/>
      <c r="IJJ4930" s="28"/>
      <c r="IJK4930" s="28"/>
      <c r="IJL4930" s="22"/>
      <c r="IJM4930" s="22"/>
      <c r="IJN4930" s="22"/>
      <c r="IJO4930" s="53"/>
      <c r="IJP4930" s="53"/>
      <c r="IJQ4930" s="22"/>
      <c r="IJR4930" s="23"/>
      <c r="IJS4930" s="21"/>
      <c r="IJT4930" s="25"/>
      <c r="IJU4930" s="21"/>
      <c r="IJW4930" s="61"/>
      <c r="IJY4930" s="25"/>
      <c r="IJZ4930" s="25"/>
      <c r="IKA4930" s="25"/>
      <c r="IKB4930" s="59"/>
      <c r="IKC4930" s="60"/>
      <c r="IKD4930" s="26"/>
      <c r="IKE4930" s="26"/>
      <c r="IKF4930" s="26"/>
      <c r="IKG4930" s="21"/>
      <c r="IKH4930" s="27"/>
      <c r="IKI4930" s="27"/>
      <c r="IKJ4930" s="27"/>
      <c r="IKK4930" s="25"/>
      <c r="IKL4930" s="25"/>
      <c r="IKM4930" s="25"/>
      <c r="IKN4930" s="28"/>
      <c r="IKO4930" s="28"/>
      <c r="IKP4930" s="28"/>
      <c r="IKQ4930" s="28"/>
      <c r="IKR4930" s="28"/>
      <c r="IKS4930" s="22"/>
      <c r="IKT4930" s="22"/>
      <c r="IKU4930" s="22"/>
      <c r="IKV4930" s="53"/>
      <c r="IKW4930" s="53"/>
      <c r="IKX4930" s="22"/>
      <c r="IKY4930" s="23"/>
      <c r="IKZ4930" s="21"/>
      <c r="ILA4930" s="25"/>
      <c r="ILB4930" s="21"/>
      <c r="ILD4930" s="61"/>
      <c r="ILF4930" s="25"/>
      <c r="ILG4930" s="25"/>
      <c r="ILH4930" s="25"/>
      <c r="ILI4930" s="59"/>
      <c r="ILJ4930" s="60"/>
      <c r="ILK4930" s="26"/>
      <c r="ILL4930" s="26"/>
      <c r="ILM4930" s="26"/>
      <c r="ILN4930" s="21"/>
      <c r="ILO4930" s="27"/>
      <c r="ILP4930" s="27"/>
      <c r="ILQ4930" s="27"/>
      <c r="ILR4930" s="25"/>
      <c r="ILS4930" s="25"/>
      <c r="ILT4930" s="25"/>
      <c r="ILU4930" s="28"/>
      <c r="ILV4930" s="28"/>
      <c r="ILW4930" s="28"/>
      <c r="ILX4930" s="28"/>
      <c r="ILY4930" s="28"/>
      <c r="ILZ4930" s="22"/>
      <c r="IMA4930" s="22"/>
      <c r="IMB4930" s="22"/>
      <c r="IMC4930" s="53"/>
      <c r="IMD4930" s="53"/>
      <c r="IME4930" s="22"/>
      <c r="IMF4930" s="23"/>
      <c r="IMG4930" s="21"/>
      <c r="IMH4930" s="25"/>
      <c r="IMI4930" s="21"/>
      <c r="IMK4930" s="61"/>
      <c r="IMM4930" s="25"/>
      <c r="IMN4930" s="25"/>
      <c r="IMO4930" s="25"/>
      <c r="IMP4930" s="59"/>
      <c r="IMQ4930" s="60"/>
      <c r="IMR4930" s="26"/>
      <c r="IMS4930" s="26"/>
      <c r="IMT4930" s="26"/>
      <c r="IMU4930" s="21"/>
      <c r="IMV4930" s="27"/>
      <c r="IMW4930" s="27"/>
      <c r="IMX4930" s="27"/>
      <c r="IMY4930" s="25"/>
      <c r="IMZ4930" s="25"/>
      <c r="INA4930" s="25"/>
      <c r="INB4930" s="28"/>
      <c r="INC4930" s="28"/>
      <c r="IND4930" s="28"/>
      <c r="INE4930" s="28"/>
      <c r="INF4930" s="28"/>
      <c r="ING4930" s="22"/>
      <c r="INH4930" s="22"/>
      <c r="INI4930" s="22"/>
      <c r="INJ4930" s="53"/>
      <c r="INK4930" s="53"/>
      <c r="INL4930" s="22"/>
      <c r="INM4930" s="23"/>
      <c r="INN4930" s="21"/>
      <c r="INO4930" s="25"/>
      <c r="INP4930" s="21"/>
      <c r="INR4930" s="61"/>
      <c r="INT4930" s="25"/>
      <c r="INU4930" s="25"/>
      <c r="INV4930" s="25"/>
      <c r="INW4930" s="59"/>
      <c r="INX4930" s="60"/>
      <c r="INY4930" s="26"/>
      <c r="INZ4930" s="26"/>
      <c r="IOA4930" s="26"/>
      <c r="IOB4930" s="21"/>
      <c r="IOC4930" s="27"/>
      <c r="IOD4930" s="27"/>
      <c r="IOE4930" s="27"/>
      <c r="IOF4930" s="25"/>
      <c r="IOG4930" s="25"/>
      <c r="IOH4930" s="25"/>
      <c r="IOI4930" s="28"/>
      <c r="IOJ4930" s="28"/>
      <c r="IOK4930" s="28"/>
      <c r="IOL4930" s="28"/>
      <c r="IOM4930" s="28"/>
      <c r="ION4930" s="22"/>
      <c r="IOO4930" s="22"/>
      <c r="IOP4930" s="22"/>
      <c r="IOQ4930" s="53"/>
      <c r="IOR4930" s="53"/>
      <c r="IOS4930" s="22"/>
      <c r="IOT4930" s="23"/>
      <c r="IOU4930" s="21"/>
      <c r="IOV4930" s="25"/>
      <c r="IOW4930" s="21"/>
      <c r="IOY4930" s="61"/>
      <c r="IPA4930" s="25"/>
      <c r="IPB4930" s="25"/>
      <c r="IPC4930" s="25"/>
      <c r="IPD4930" s="59"/>
      <c r="IPE4930" s="60"/>
      <c r="IPF4930" s="26"/>
      <c r="IPG4930" s="26"/>
      <c r="IPH4930" s="26"/>
      <c r="IPI4930" s="21"/>
      <c r="IPJ4930" s="27"/>
      <c r="IPK4930" s="27"/>
      <c r="IPL4930" s="27"/>
      <c r="IPM4930" s="25"/>
      <c r="IPN4930" s="25"/>
      <c r="IPO4930" s="25"/>
      <c r="IPP4930" s="28"/>
      <c r="IPQ4930" s="28"/>
      <c r="IPR4930" s="28"/>
      <c r="IPS4930" s="28"/>
      <c r="IPT4930" s="28"/>
      <c r="IPU4930" s="22"/>
      <c r="IPV4930" s="22"/>
      <c r="IPW4930" s="22"/>
      <c r="IPX4930" s="53"/>
      <c r="IPY4930" s="53"/>
      <c r="IPZ4930" s="22"/>
      <c r="IQA4930" s="23"/>
      <c r="IQB4930" s="21"/>
      <c r="IQC4930" s="25"/>
      <c r="IQD4930" s="21"/>
      <c r="IQF4930" s="61"/>
      <c r="IQH4930" s="25"/>
      <c r="IQI4930" s="25"/>
      <c r="IQJ4930" s="25"/>
      <c r="IQK4930" s="59"/>
      <c r="IQL4930" s="60"/>
      <c r="IQM4930" s="26"/>
      <c r="IQN4930" s="26"/>
      <c r="IQO4930" s="26"/>
      <c r="IQP4930" s="21"/>
      <c r="IQQ4930" s="27"/>
      <c r="IQR4930" s="27"/>
      <c r="IQS4930" s="27"/>
      <c r="IQT4930" s="25"/>
      <c r="IQU4930" s="25"/>
      <c r="IQV4930" s="25"/>
      <c r="IQW4930" s="28"/>
      <c r="IQX4930" s="28"/>
      <c r="IQY4930" s="28"/>
      <c r="IQZ4930" s="28"/>
      <c r="IRA4930" s="28"/>
      <c r="IRB4930" s="22"/>
      <c r="IRC4930" s="22"/>
      <c r="IRD4930" s="22"/>
      <c r="IRE4930" s="53"/>
      <c r="IRF4930" s="53"/>
      <c r="IRG4930" s="22"/>
      <c r="IRH4930" s="23"/>
      <c r="IRI4930" s="21"/>
      <c r="IRJ4930" s="25"/>
      <c r="IRK4930" s="21"/>
      <c r="IRM4930" s="61"/>
      <c r="IRO4930" s="25"/>
      <c r="IRP4930" s="25"/>
      <c r="IRQ4930" s="25"/>
      <c r="IRR4930" s="59"/>
      <c r="IRS4930" s="60"/>
      <c r="IRT4930" s="26"/>
      <c r="IRU4930" s="26"/>
      <c r="IRV4930" s="26"/>
      <c r="IRW4930" s="21"/>
      <c r="IRX4930" s="27"/>
      <c r="IRY4930" s="27"/>
      <c r="IRZ4930" s="27"/>
      <c r="ISA4930" s="25"/>
      <c r="ISB4930" s="25"/>
      <c r="ISC4930" s="25"/>
      <c r="ISD4930" s="28"/>
      <c r="ISE4930" s="28"/>
      <c r="ISF4930" s="28"/>
      <c r="ISG4930" s="28"/>
      <c r="ISH4930" s="28"/>
      <c r="ISI4930" s="22"/>
      <c r="ISJ4930" s="22"/>
      <c r="ISK4930" s="22"/>
      <c r="ISL4930" s="53"/>
      <c r="ISM4930" s="53"/>
      <c r="ISN4930" s="22"/>
      <c r="ISO4930" s="23"/>
      <c r="ISP4930" s="21"/>
      <c r="ISQ4930" s="25"/>
      <c r="ISR4930" s="21"/>
      <c r="IST4930" s="61"/>
      <c r="ISV4930" s="25"/>
      <c r="ISW4930" s="25"/>
      <c r="ISX4930" s="25"/>
      <c r="ISY4930" s="59"/>
      <c r="ISZ4930" s="60"/>
      <c r="ITA4930" s="26"/>
      <c r="ITB4930" s="26"/>
      <c r="ITC4930" s="26"/>
      <c r="ITD4930" s="21"/>
      <c r="ITE4930" s="27"/>
      <c r="ITF4930" s="27"/>
      <c r="ITG4930" s="27"/>
      <c r="ITH4930" s="25"/>
      <c r="ITI4930" s="25"/>
      <c r="ITJ4930" s="25"/>
      <c r="ITK4930" s="28"/>
      <c r="ITL4930" s="28"/>
      <c r="ITM4930" s="28"/>
      <c r="ITN4930" s="28"/>
      <c r="ITO4930" s="28"/>
      <c r="ITP4930" s="22"/>
      <c r="ITQ4930" s="22"/>
      <c r="ITR4930" s="22"/>
      <c r="ITS4930" s="53"/>
      <c r="ITT4930" s="53"/>
      <c r="ITU4930" s="22"/>
      <c r="ITV4930" s="23"/>
      <c r="ITW4930" s="21"/>
      <c r="ITX4930" s="25"/>
      <c r="ITY4930" s="21"/>
      <c r="IUA4930" s="61"/>
      <c r="IUC4930" s="25"/>
      <c r="IUD4930" s="25"/>
      <c r="IUE4930" s="25"/>
      <c r="IUF4930" s="59"/>
      <c r="IUG4930" s="60"/>
      <c r="IUH4930" s="26"/>
      <c r="IUI4930" s="26"/>
      <c r="IUJ4930" s="26"/>
      <c r="IUK4930" s="21"/>
      <c r="IUL4930" s="27"/>
      <c r="IUM4930" s="27"/>
      <c r="IUN4930" s="27"/>
      <c r="IUO4930" s="25"/>
      <c r="IUP4930" s="25"/>
      <c r="IUQ4930" s="25"/>
      <c r="IUR4930" s="28"/>
      <c r="IUS4930" s="28"/>
      <c r="IUT4930" s="28"/>
      <c r="IUU4930" s="28"/>
      <c r="IUV4930" s="28"/>
      <c r="IUW4930" s="22"/>
      <c r="IUX4930" s="22"/>
      <c r="IUY4930" s="22"/>
      <c r="IUZ4930" s="53"/>
      <c r="IVA4930" s="53"/>
      <c r="IVB4930" s="22"/>
      <c r="IVC4930" s="23"/>
      <c r="IVD4930" s="21"/>
      <c r="IVE4930" s="25"/>
      <c r="IVF4930" s="21"/>
      <c r="IVH4930" s="61"/>
      <c r="IVJ4930" s="25"/>
      <c r="IVK4930" s="25"/>
      <c r="IVL4930" s="25"/>
      <c r="IVM4930" s="59"/>
      <c r="IVN4930" s="60"/>
      <c r="IVO4930" s="26"/>
      <c r="IVP4930" s="26"/>
      <c r="IVQ4930" s="26"/>
      <c r="IVR4930" s="21"/>
      <c r="IVS4930" s="27"/>
      <c r="IVT4930" s="27"/>
      <c r="IVU4930" s="27"/>
      <c r="IVV4930" s="25"/>
      <c r="IVW4930" s="25"/>
      <c r="IVX4930" s="25"/>
      <c r="IVY4930" s="28"/>
      <c r="IVZ4930" s="28"/>
      <c r="IWA4930" s="28"/>
      <c r="IWB4930" s="28"/>
      <c r="IWC4930" s="28"/>
      <c r="IWD4930" s="22"/>
      <c r="IWE4930" s="22"/>
      <c r="IWF4930" s="22"/>
      <c r="IWG4930" s="53"/>
      <c r="IWH4930" s="53"/>
      <c r="IWI4930" s="22"/>
      <c r="IWJ4930" s="23"/>
      <c r="IWK4930" s="21"/>
      <c r="IWL4930" s="25"/>
      <c r="IWM4930" s="21"/>
      <c r="IWO4930" s="61"/>
      <c r="IWQ4930" s="25"/>
      <c r="IWR4930" s="25"/>
      <c r="IWS4930" s="25"/>
      <c r="IWT4930" s="59"/>
      <c r="IWU4930" s="60"/>
      <c r="IWV4930" s="26"/>
      <c r="IWW4930" s="26"/>
      <c r="IWX4930" s="26"/>
      <c r="IWY4930" s="21"/>
      <c r="IWZ4930" s="27"/>
      <c r="IXA4930" s="27"/>
      <c r="IXB4930" s="27"/>
      <c r="IXC4930" s="25"/>
      <c r="IXD4930" s="25"/>
      <c r="IXE4930" s="25"/>
      <c r="IXF4930" s="28"/>
      <c r="IXG4930" s="28"/>
      <c r="IXH4930" s="28"/>
      <c r="IXI4930" s="28"/>
      <c r="IXJ4930" s="28"/>
      <c r="IXK4930" s="22"/>
      <c r="IXL4930" s="22"/>
      <c r="IXM4930" s="22"/>
      <c r="IXN4930" s="53"/>
      <c r="IXO4930" s="53"/>
      <c r="IXP4930" s="22"/>
      <c r="IXQ4930" s="23"/>
      <c r="IXR4930" s="21"/>
      <c r="IXS4930" s="25"/>
      <c r="IXT4930" s="21"/>
      <c r="IXV4930" s="61"/>
      <c r="IXX4930" s="25"/>
      <c r="IXY4930" s="25"/>
      <c r="IXZ4930" s="25"/>
      <c r="IYA4930" s="59"/>
      <c r="IYB4930" s="60"/>
      <c r="IYC4930" s="26"/>
      <c r="IYD4930" s="26"/>
      <c r="IYE4930" s="26"/>
      <c r="IYF4930" s="21"/>
      <c r="IYG4930" s="27"/>
      <c r="IYH4930" s="27"/>
      <c r="IYI4930" s="27"/>
      <c r="IYJ4930" s="25"/>
      <c r="IYK4930" s="25"/>
      <c r="IYL4930" s="25"/>
      <c r="IYM4930" s="28"/>
      <c r="IYN4930" s="28"/>
      <c r="IYO4930" s="28"/>
      <c r="IYP4930" s="28"/>
      <c r="IYQ4930" s="28"/>
      <c r="IYR4930" s="22"/>
      <c r="IYS4930" s="22"/>
      <c r="IYT4930" s="22"/>
      <c r="IYU4930" s="53"/>
      <c r="IYV4930" s="53"/>
      <c r="IYW4930" s="22"/>
      <c r="IYX4930" s="23"/>
      <c r="IYY4930" s="21"/>
      <c r="IYZ4930" s="25"/>
      <c r="IZA4930" s="21"/>
      <c r="IZC4930" s="61"/>
      <c r="IZE4930" s="25"/>
      <c r="IZF4930" s="25"/>
      <c r="IZG4930" s="25"/>
      <c r="IZH4930" s="59"/>
      <c r="IZI4930" s="60"/>
      <c r="IZJ4930" s="26"/>
      <c r="IZK4930" s="26"/>
      <c r="IZL4930" s="26"/>
      <c r="IZM4930" s="21"/>
      <c r="IZN4930" s="27"/>
      <c r="IZO4930" s="27"/>
      <c r="IZP4930" s="27"/>
      <c r="IZQ4930" s="25"/>
      <c r="IZR4930" s="25"/>
      <c r="IZS4930" s="25"/>
      <c r="IZT4930" s="28"/>
      <c r="IZU4930" s="28"/>
      <c r="IZV4930" s="28"/>
      <c r="IZW4930" s="28"/>
      <c r="IZX4930" s="28"/>
      <c r="IZY4930" s="22"/>
      <c r="IZZ4930" s="22"/>
      <c r="JAA4930" s="22"/>
      <c r="JAB4930" s="53"/>
      <c r="JAC4930" s="53"/>
      <c r="JAD4930" s="22"/>
      <c r="JAE4930" s="23"/>
      <c r="JAF4930" s="21"/>
      <c r="JAG4930" s="25"/>
      <c r="JAH4930" s="21"/>
      <c r="JAJ4930" s="61"/>
      <c r="JAL4930" s="25"/>
      <c r="JAM4930" s="25"/>
      <c r="JAN4930" s="25"/>
      <c r="JAO4930" s="59"/>
      <c r="JAP4930" s="60"/>
      <c r="JAQ4930" s="26"/>
      <c r="JAR4930" s="26"/>
      <c r="JAS4930" s="26"/>
      <c r="JAT4930" s="21"/>
      <c r="JAU4930" s="27"/>
      <c r="JAV4930" s="27"/>
      <c r="JAW4930" s="27"/>
      <c r="JAX4930" s="25"/>
      <c r="JAY4930" s="25"/>
      <c r="JAZ4930" s="25"/>
      <c r="JBA4930" s="28"/>
      <c r="JBB4930" s="28"/>
      <c r="JBC4930" s="28"/>
      <c r="JBD4930" s="28"/>
      <c r="JBE4930" s="28"/>
      <c r="JBF4930" s="22"/>
      <c r="JBG4930" s="22"/>
      <c r="JBH4930" s="22"/>
      <c r="JBI4930" s="53"/>
      <c r="JBJ4930" s="53"/>
      <c r="JBK4930" s="22"/>
      <c r="JBL4930" s="23"/>
      <c r="JBM4930" s="21"/>
      <c r="JBN4930" s="25"/>
      <c r="JBO4930" s="21"/>
      <c r="JBQ4930" s="61"/>
      <c r="JBS4930" s="25"/>
      <c r="JBT4930" s="25"/>
      <c r="JBU4930" s="25"/>
      <c r="JBV4930" s="59"/>
      <c r="JBW4930" s="60"/>
      <c r="JBX4930" s="26"/>
      <c r="JBY4930" s="26"/>
      <c r="JBZ4930" s="26"/>
      <c r="JCA4930" s="21"/>
      <c r="JCB4930" s="27"/>
      <c r="JCC4930" s="27"/>
      <c r="JCD4930" s="27"/>
      <c r="JCE4930" s="25"/>
      <c r="JCF4930" s="25"/>
      <c r="JCG4930" s="25"/>
      <c r="JCH4930" s="28"/>
      <c r="JCI4930" s="28"/>
      <c r="JCJ4930" s="28"/>
      <c r="JCK4930" s="28"/>
      <c r="JCL4930" s="28"/>
      <c r="JCM4930" s="22"/>
      <c r="JCN4930" s="22"/>
      <c r="JCO4930" s="22"/>
      <c r="JCP4930" s="53"/>
      <c r="JCQ4930" s="53"/>
      <c r="JCR4930" s="22"/>
      <c r="JCS4930" s="23"/>
      <c r="JCT4930" s="21"/>
      <c r="JCU4930" s="25"/>
      <c r="JCV4930" s="21"/>
      <c r="JCX4930" s="61"/>
      <c r="JCZ4930" s="25"/>
      <c r="JDA4930" s="25"/>
      <c r="JDB4930" s="25"/>
      <c r="JDC4930" s="59"/>
      <c r="JDD4930" s="60"/>
      <c r="JDE4930" s="26"/>
      <c r="JDF4930" s="26"/>
      <c r="JDG4930" s="26"/>
      <c r="JDH4930" s="21"/>
      <c r="JDI4930" s="27"/>
      <c r="JDJ4930" s="27"/>
      <c r="JDK4930" s="27"/>
      <c r="JDL4930" s="25"/>
      <c r="JDM4930" s="25"/>
      <c r="JDN4930" s="25"/>
      <c r="JDO4930" s="28"/>
      <c r="JDP4930" s="28"/>
      <c r="JDQ4930" s="28"/>
      <c r="JDR4930" s="28"/>
      <c r="JDS4930" s="28"/>
      <c r="JDT4930" s="22"/>
      <c r="JDU4930" s="22"/>
      <c r="JDV4930" s="22"/>
      <c r="JDW4930" s="53"/>
      <c r="JDX4930" s="53"/>
      <c r="JDY4930" s="22"/>
      <c r="JDZ4930" s="23"/>
      <c r="JEA4930" s="21"/>
      <c r="JEB4930" s="25"/>
      <c r="JEC4930" s="21"/>
      <c r="JEE4930" s="61"/>
      <c r="JEG4930" s="25"/>
      <c r="JEH4930" s="25"/>
      <c r="JEI4930" s="25"/>
      <c r="JEJ4930" s="59"/>
      <c r="JEK4930" s="60"/>
      <c r="JEL4930" s="26"/>
      <c r="JEM4930" s="26"/>
      <c r="JEN4930" s="26"/>
      <c r="JEO4930" s="21"/>
      <c r="JEP4930" s="27"/>
      <c r="JEQ4930" s="27"/>
      <c r="JER4930" s="27"/>
      <c r="JES4930" s="25"/>
      <c r="JET4930" s="25"/>
      <c r="JEU4930" s="25"/>
      <c r="JEV4930" s="28"/>
      <c r="JEW4930" s="28"/>
      <c r="JEX4930" s="28"/>
      <c r="JEY4930" s="28"/>
      <c r="JEZ4930" s="28"/>
      <c r="JFA4930" s="22"/>
      <c r="JFB4930" s="22"/>
      <c r="JFC4930" s="22"/>
      <c r="JFD4930" s="53"/>
      <c r="JFE4930" s="53"/>
      <c r="JFF4930" s="22"/>
      <c r="JFG4930" s="23"/>
      <c r="JFH4930" s="21"/>
      <c r="JFI4930" s="25"/>
      <c r="JFJ4930" s="21"/>
      <c r="JFL4930" s="61"/>
      <c r="JFN4930" s="25"/>
      <c r="JFO4930" s="25"/>
      <c r="JFP4930" s="25"/>
      <c r="JFQ4930" s="59"/>
      <c r="JFR4930" s="60"/>
      <c r="JFS4930" s="26"/>
      <c r="JFT4930" s="26"/>
      <c r="JFU4930" s="26"/>
      <c r="JFV4930" s="21"/>
      <c r="JFW4930" s="27"/>
      <c r="JFX4930" s="27"/>
      <c r="JFY4930" s="27"/>
      <c r="JFZ4930" s="25"/>
      <c r="JGA4930" s="25"/>
      <c r="JGB4930" s="25"/>
      <c r="JGC4930" s="28"/>
      <c r="JGD4930" s="28"/>
      <c r="JGE4930" s="28"/>
      <c r="JGF4930" s="28"/>
      <c r="JGG4930" s="28"/>
      <c r="JGH4930" s="22"/>
      <c r="JGI4930" s="22"/>
      <c r="JGJ4930" s="22"/>
      <c r="JGK4930" s="53"/>
      <c r="JGL4930" s="53"/>
      <c r="JGM4930" s="22"/>
      <c r="JGN4930" s="23"/>
      <c r="JGO4930" s="21"/>
      <c r="JGP4930" s="25"/>
      <c r="JGQ4930" s="21"/>
      <c r="JGS4930" s="61"/>
      <c r="JGU4930" s="25"/>
      <c r="JGV4930" s="25"/>
      <c r="JGW4930" s="25"/>
      <c r="JGX4930" s="59"/>
      <c r="JGY4930" s="60"/>
      <c r="JGZ4930" s="26"/>
      <c r="JHA4930" s="26"/>
      <c r="JHB4930" s="26"/>
      <c r="JHC4930" s="21"/>
      <c r="JHD4930" s="27"/>
      <c r="JHE4930" s="27"/>
      <c r="JHF4930" s="27"/>
      <c r="JHG4930" s="25"/>
      <c r="JHH4930" s="25"/>
      <c r="JHI4930" s="25"/>
      <c r="JHJ4930" s="28"/>
      <c r="JHK4930" s="28"/>
      <c r="JHL4930" s="28"/>
      <c r="JHM4930" s="28"/>
      <c r="JHN4930" s="28"/>
      <c r="JHO4930" s="22"/>
      <c r="JHP4930" s="22"/>
      <c r="JHQ4930" s="22"/>
      <c r="JHR4930" s="53"/>
      <c r="JHS4930" s="53"/>
      <c r="JHT4930" s="22"/>
      <c r="JHU4930" s="23"/>
      <c r="JHV4930" s="21"/>
      <c r="JHW4930" s="25"/>
      <c r="JHX4930" s="21"/>
      <c r="JHZ4930" s="61"/>
      <c r="JIB4930" s="25"/>
      <c r="JIC4930" s="25"/>
      <c r="JID4930" s="25"/>
      <c r="JIE4930" s="59"/>
      <c r="JIF4930" s="60"/>
      <c r="JIG4930" s="26"/>
      <c r="JIH4930" s="26"/>
      <c r="JII4930" s="26"/>
      <c r="JIJ4930" s="21"/>
      <c r="JIK4930" s="27"/>
      <c r="JIL4930" s="27"/>
      <c r="JIM4930" s="27"/>
      <c r="JIN4930" s="25"/>
      <c r="JIO4930" s="25"/>
      <c r="JIP4930" s="25"/>
      <c r="JIQ4930" s="28"/>
      <c r="JIR4930" s="28"/>
      <c r="JIS4930" s="28"/>
      <c r="JIT4930" s="28"/>
      <c r="JIU4930" s="28"/>
      <c r="JIV4930" s="22"/>
      <c r="JIW4930" s="22"/>
      <c r="JIX4930" s="22"/>
      <c r="JIY4930" s="53"/>
      <c r="JIZ4930" s="53"/>
      <c r="JJA4930" s="22"/>
      <c r="JJB4930" s="23"/>
      <c r="JJC4930" s="21"/>
      <c r="JJD4930" s="25"/>
      <c r="JJE4930" s="21"/>
      <c r="JJG4930" s="61"/>
      <c r="JJI4930" s="25"/>
      <c r="JJJ4930" s="25"/>
      <c r="JJK4930" s="25"/>
      <c r="JJL4930" s="59"/>
      <c r="JJM4930" s="60"/>
      <c r="JJN4930" s="26"/>
      <c r="JJO4930" s="26"/>
      <c r="JJP4930" s="26"/>
      <c r="JJQ4930" s="21"/>
      <c r="JJR4930" s="27"/>
      <c r="JJS4930" s="27"/>
      <c r="JJT4930" s="27"/>
      <c r="JJU4930" s="25"/>
      <c r="JJV4930" s="25"/>
      <c r="JJW4930" s="25"/>
      <c r="JJX4930" s="28"/>
      <c r="JJY4930" s="28"/>
      <c r="JJZ4930" s="28"/>
      <c r="JKA4930" s="28"/>
      <c r="JKB4930" s="28"/>
      <c r="JKC4930" s="22"/>
      <c r="JKD4930" s="22"/>
      <c r="JKE4930" s="22"/>
      <c r="JKF4930" s="53"/>
      <c r="JKG4930" s="53"/>
      <c r="JKH4930" s="22"/>
      <c r="JKI4930" s="23"/>
      <c r="JKJ4930" s="21"/>
      <c r="JKK4930" s="25"/>
      <c r="JKL4930" s="21"/>
      <c r="JKN4930" s="61"/>
      <c r="JKP4930" s="25"/>
      <c r="JKQ4930" s="25"/>
      <c r="JKR4930" s="25"/>
      <c r="JKS4930" s="59"/>
      <c r="JKT4930" s="60"/>
      <c r="JKU4930" s="26"/>
      <c r="JKV4930" s="26"/>
      <c r="JKW4930" s="26"/>
      <c r="JKX4930" s="21"/>
      <c r="JKY4930" s="27"/>
      <c r="JKZ4930" s="27"/>
      <c r="JLA4930" s="27"/>
      <c r="JLB4930" s="25"/>
      <c r="JLC4930" s="25"/>
      <c r="JLD4930" s="25"/>
      <c r="JLE4930" s="28"/>
      <c r="JLF4930" s="28"/>
      <c r="JLG4930" s="28"/>
      <c r="JLH4930" s="28"/>
      <c r="JLI4930" s="28"/>
      <c r="JLJ4930" s="22"/>
      <c r="JLK4930" s="22"/>
      <c r="JLL4930" s="22"/>
      <c r="JLM4930" s="53"/>
      <c r="JLN4930" s="53"/>
      <c r="JLO4930" s="22"/>
      <c r="JLP4930" s="23"/>
      <c r="JLQ4930" s="21"/>
      <c r="JLR4930" s="25"/>
      <c r="JLS4930" s="21"/>
      <c r="JLU4930" s="61"/>
      <c r="JLW4930" s="25"/>
      <c r="JLX4930" s="25"/>
      <c r="JLY4930" s="25"/>
      <c r="JLZ4930" s="59"/>
      <c r="JMA4930" s="60"/>
      <c r="JMB4930" s="26"/>
      <c r="JMC4930" s="26"/>
      <c r="JMD4930" s="26"/>
      <c r="JME4930" s="21"/>
      <c r="JMF4930" s="27"/>
      <c r="JMG4930" s="27"/>
      <c r="JMH4930" s="27"/>
      <c r="JMI4930" s="25"/>
      <c r="JMJ4930" s="25"/>
      <c r="JMK4930" s="25"/>
      <c r="JML4930" s="28"/>
      <c r="JMM4930" s="28"/>
      <c r="JMN4930" s="28"/>
      <c r="JMO4930" s="28"/>
      <c r="JMP4930" s="28"/>
      <c r="JMQ4930" s="22"/>
      <c r="JMR4930" s="22"/>
      <c r="JMS4930" s="22"/>
      <c r="JMT4930" s="53"/>
      <c r="JMU4930" s="53"/>
      <c r="JMV4930" s="22"/>
      <c r="JMW4930" s="23"/>
      <c r="JMX4930" s="21"/>
      <c r="JMY4930" s="25"/>
      <c r="JMZ4930" s="21"/>
      <c r="JNB4930" s="61"/>
      <c r="JND4930" s="25"/>
      <c r="JNE4930" s="25"/>
      <c r="JNF4930" s="25"/>
      <c r="JNG4930" s="59"/>
      <c r="JNH4930" s="60"/>
      <c r="JNI4930" s="26"/>
      <c r="JNJ4930" s="26"/>
      <c r="JNK4930" s="26"/>
      <c r="JNL4930" s="21"/>
      <c r="JNM4930" s="27"/>
      <c r="JNN4930" s="27"/>
      <c r="JNO4930" s="27"/>
      <c r="JNP4930" s="25"/>
      <c r="JNQ4930" s="25"/>
      <c r="JNR4930" s="25"/>
      <c r="JNS4930" s="28"/>
      <c r="JNT4930" s="28"/>
      <c r="JNU4930" s="28"/>
      <c r="JNV4930" s="28"/>
      <c r="JNW4930" s="28"/>
      <c r="JNX4930" s="22"/>
      <c r="JNY4930" s="22"/>
      <c r="JNZ4930" s="22"/>
      <c r="JOA4930" s="53"/>
      <c r="JOB4930" s="53"/>
      <c r="JOC4930" s="22"/>
      <c r="JOD4930" s="23"/>
      <c r="JOE4930" s="21"/>
      <c r="JOF4930" s="25"/>
      <c r="JOG4930" s="21"/>
      <c r="JOI4930" s="61"/>
      <c r="JOK4930" s="25"/>
      <c r="JOL4930" s="25"/>
      <c r="JOM4930" s="25"/>
      <c r="JON4930" s="59"/>
      <c r="JOO4930" s="60"/>
      <c r="JOP4930" s="26"/>
      <c r="JOQ4930" s="26"/>
      <c r="JOR4930" s="26"/>
      <c r="JOS4930" s="21"/>
      <c r="JOT4930" s="27"/>
      <c r="JOU4930" s="27"/>
      <c r="JOV4930" s="27"/>
      <c r="JOW4930" s="25"/>
      <c r="JOX4930" s="25"/>
      <c r="JOY4930" s="25"/>
      <c r="JOZ4930" s="28"/>
      <c r="JPA4930" s="28"/>
      <c r="JPB4930" s="28"/>
      <c r="JPC4930" s="28"/>
      <c r="JPD4930" s="28"/>
      <c r="JPE4930" s="22"/>
      <c r="JPF4930" s="22"/>
      <c r="JPG4930" s="22"/>
      <c r="JPH4930" s="53"/>
      <c r="JPI4930" s="53"/>
      <c r="JPJ4930" s="22"/>
      <c r="JPK4930" s="23"/>
      <c r="JPL4930" s="21"/>
      <c r="JPM4930" s="25"/>
      <c r="JPN4930" s="21"/>
      <c r="JPP4930" s="61"/>
      <c r="JPR4930" s="25"/>
      <c r="JPS4930" s="25"/>
      <c r="JPT4930" s="25"/>
      <c r="JPU4930" s="59"/>
      <c r="JPV4930" s="60"/>
      <c r="JPW4930" s="26"/>
      <c r="JPX4930" s="26"/>
      <c r="JPY4930" s="26"/>
      <c r="JPZ4930" s="21"/>
      <c r="JQA4930" s="27"/>
      <c r="JQB4930" s="27"/>
      <c r="JQC4930" s="27"/>
      <c r="JQD4930" s="25"/>
      <c r="JQE4930" s="25"/>
      <c r="JQF4930" s="25"/>
      <c r="JQG4930" s="28"/>
      <c r="JQH4930" s="28"/>
      <c r="JQI4930" s="28"/>
      <c r="JQJ4930" s="28"/>
      <c r="JQK4930" s="28"/>
      <c r="JQL4930" s="22"/>
      <c r="JQM4930" s="22"/>
      <c r="JQN4930" s="22"/>
      <c r="JQO4930" s="53"/>
      <c r="JQP4930" s="53"/>
      <c r="JQQ4930" s="22"/>
      <c r="JQR4930" s="23"/>
      <c r="JQS4930" s="21"/>
      <c r="JQT4930" s="25"/>
      <c r="JQU4930" s="21"/>
      <c r="JQW4930" s="61"/>
      <c r="JQY4930" s="25"/>
      <c r="JQZ4930" s="25"/>
      <c r="JRA4930" s="25"/>
      <c r="JRB4930" s="59"/>
      <c r="JRC4930" s="60"/>
      <c r="JRD4930" s="26"/>
      <c r="JRE4930" s="26"/>
      <c r="JRF4930" s="26"/>
      <c r="JRG4930" s="21"/>
      <c r="JRH4930" s="27"/>
      <c r="JRI4930" s="27"/>
      <c r="JRJ4930" s="27"/>
      <c r="JRK4930" s="25"/>
      <c r="JRL4930" s="25"/>
      <c r="JRM4930" s="25"/>
      <c r="JRN4930" s="28"/>
      <c r="JRO4930" s="28"/>
      <c r="JRP4930" s="28"/>
      <c r="JRQ4930" s="28"/>
      <c r="JRR4930" s="28"/>
      <c r="JRS4930" s="22"/>
      <c r="JRT4930" s="22"/>
      <c r="JRU4930" s="22"/>
      <c r="JRV4930" s="53"/>
      <c r="JRW4930" s="53"/>
      <c r="JRX4930" s="22"/>
      <c r="JRY4930" s="23"/>
      <c r="JRZ4930" s="21"/>
      <c r="JSA4930" s="25"/>
      <c r="JSB4930" s="21"/>
      <c r="JSD4930" s="61"/>
      <c r="JSF4930" s="25"/>
      <c r="JSG4930" s="25"/>
      <c r="JSH4930" s="25"/>
      <c r="JSI4930" s="59"/>
      <c r="JSJ4930" s="60"/>
      <c r="JSK4930" s="26"/>
      <c r="JSL4930" s="26"/>
      <c r="JSM4930" s="26"/>
      <c r="JSN4930" s="21"/>
      <c r="JSO4930" s="27"/>
      <c r="JSP4930" s="27"/>
      <c r="JSQ4930" s="27"/>
      <c r="JSR4930" s="25"/>
      <c r="JSS4930" s="25"/>
      <c r="JST4930" s="25"/>
      <c r="JSU4930" s="28"/>
      <c r="JSV4930" s="28"/>
      <c r="JSW4930" s="28"/>
      <c r="JSX4930" s="28"/>
      <c r="JSY4930" s="28"/>
      <c r="JSZ4930" s="22"/>
      <c r="JTA4930" s="22"/>
      <c r="JTB4930" s="22"/>
      <c r="JTC4930" s="53"/>
      <c r="JTD4930" s="53"/>
      <c r="JTE4930" s="22"/>
      <c r="JTF4930" s="23"/>
      <c r="JTG4930" s="21"/>
      <c r="JTH4930" s="25"/>
      <c r="JTI4930" s="21"/>
      <c r="JTK4930" s="61"/>
      <c r="JTM4930" s="25"/>
      <c r="JTN4930" s="25"/>
      <c r="JTO4930" s="25"/>
      <c r="JTP4930" s="59"/>
      <c r="JTQ4930" s="60"/>
      <c r="JTR4930" s="26"/>
      <c r="JTS4930" s="26"/>
      <c r="JTT4930" s="26"/>
      <c r="JTU4930" s="21"/>
      <c r="JTV4930" s="27"/>
      <c r="JTW4930" s="27"/>
      <c r="JTX4930" s="27"/>
      <c r="JTY4930" s="25"/>
      <c r="JTZ4930" s="25"/>
      <c r="JUA4930" s="25"/>
      <c r="JUB4930" s="28"/>
      <c r="JUC4930" s="28"/>
      <c r="JUD4930" s="28"/>
      <c r="JUE4930" s="28"/>
      <c r="JUF4930" s="28"/>
      <c r="JUG4930" s="22"/>
      <c r="JUH4930" s="22"/>
      <c r="JUI4930" s="22"/>
      <c r="JUJ4930" s="53"/>
      <c r="JUK4930" s="53"/>
      <c r="JUL4930" s="22"/>
      <c r="JUM4930" s="23"/>
      <c r="JUN4930" s="21"/>
      <c r="JUO4930" s="25"/>
      <c r="JUP4930" s="21"/>
      <c r="JUR4930" s="61"/>
      <c r="JUT4930" s="25"/>
      <c r="JUU4930" s="25"/>
      <c r="JUV4930" s="25"/>
      <c r="JUW4930" s="59"/>
      <c r="JUX4930" s="60"/>
      <c r="JUY4930" s="26"/>
      <c r="JUZ4930" s="26"/>
      <c r="JVA4930" s="26"/>
      <c r="JVB4930" s="21"/>
      <c r="JVC4930" s="27"/>
      <c r="JVD4930" s="27"/>
      <c r="JVE4930" s="27"/>
      <c r="JVF4930" s="25"/>
      <c r="JVG4930" s="25"/>
      <c r="JVH4930" s="25"/>
      <c r="JVI4930" s="28"/>
      <c r="JVJ4930" s="28"/>
      <c r="JVK4930" s="28"/>
      <c r="JVL4930" s="28"/>
      <c r="JVM4930" s="28"/>
      <c r="JVN4930" s="22"/>
      <c r="JVO4930" s="22"/>
      <c r="JVP4930" s="22"/>
      <c r="JVQ4930" s="53"/>
      <c r="JVR4930" s="53"/>
      <c r="JVS4930" s="22"/>
      <c r="JVT4930" s="23"/>
      <c r="JVU4930" s="21"/>
      <c r="JVV4930" s="25"/>
      <c r="JVW4930" s="21"/>
      <c r="JVY4930" s="61"/>
      <c r="JWA4930" s="25"/>
      <c r="JWB4930" s="25"/>
      <c r="JWC4930" s="25"/>
      <c r="JWD4930" s="59"/>
      <c r="JWE4930" s="60"/>
      <c r="JWF4930" s="26"/>
      <c r="JWG4930" s="26"/>
      <c r="JWH4930" s="26"/>
      <c r="JWI4930" s="21"/>
      <c r="JWJ4930" s="27"/>
      <c r="JWK4930" s="27"/>
      <c r="JWL4930" s="27"/>
      <c r="JWM4930" s="25"/>
      <c r="JWN4930" s="25"/>
      <c r="JWO4930" s="25"/>
      <c r="JWP4930" s="28"/>
      <c r="JWQ4930" s="28"/>
      <c r="JWR4930" s="28"/>
      <c r="JWS4930" s="28"/>
      <c r="JWT4930" s="28"/>
      <c r="JWU4930" s="22"/>
      <c r="JWV4930" s="22"/>
      <c r="JWW4930" s="22"/>
      <c r="JWX4930" s="53"/>
      <c r="JWY4930" s="53"/>
      <c r="JWZ4930" s="22"/>
      <c r="JXA4930" s="23"/>
      <c r="JXB4930" s="21"/>
      <c r="JXC4930" s="25"/>
      <c r="JXD4930" s="21"/>
      <c r="JXF4930" s="61"/>
      <c r="JXH4930" s="25"/>
      <c r="JXI4930" s="25"/>
      <c r="JXJ4930" s="25"/>
      <c r="JXK4930" s="59"/>
      <c r="JXL4930" s="60"/>
      <c r="JXM4930" s="26"/>
      <c r="JXN4930" s="26"/>
      <c r="JXO4930" s="26"/>
      <c r="JXP4930" s="21"/>
      <c r="JXQ4930" s="27"/>
      <c r="JXR4930" s="27"/>
      <c r="JXS4930" s="27"/>
      <c r="JXT4930" s="25"/>
      <c r="JXU4930" s="25"/>
      <c r="JXV4930" s="25"/>
      <c r="JXW4930" s="28"/>
      <c r="JXX4930" s="28"/>
      <c r="JXY4930" s="28"/>
      <c r="JXZ4930" s="28"/>
      <c r="JYA4930" s="28"/>
      <c r="JYB4930" s="22"/>
      <c r="JYC4930" s="22"/>
      <c r="JYD4930" s="22"/>
      <c r="JYE4930" s="53"/>
      <c r="JYF4930" s="53"/>
      <c r="JYG4930" s="22"/>
      <c r="JYH4930" s="23"/>
      <c r="JYI4930" s="21"/>
      <c r="JYJ4930" s="25"/>
      <c r="JYK4930" s="21"/>
      <c r="JYM4930" s="61"/>
      <c r="JYO4930" s="25"/>
      <c r="JYP4930" s="25"/>
      <c r="JYQ4930" s="25"/>
      <c r="JYR4930" s="59"/>
      <c r="JYS4930" s="60"/>
      <c r="JYT4930" s="26"/>
      <c r="JYU4930" s="26"/>
      <c r="JYV4930" s="26"/>
      <c r="JYW4930" s="21"/>
      <c r="JYX4930" s="27"/>
      <c r="JYY4930" s="27"/>
      <c r="JYZ4930" s="27"/>
      <c r="JZA4930" s="25"/>
      <c r="JZB4930" s="25"/>
      <c r="JZC4930" s="25"/>
      <c r="JZD4930" s="28"/>
      <c r="JZE4930" s="28"/>
      <c r="JZF4930" s="28"/>
      <c r="JZG4930" s="28"/>
      <c r="JZH4930" s="28"/>
      <c r="JZI4930" s="22"/>
      <c r="JZJ4930" s="22"/>
      <c r="JZK4930" s="22"/>
      <c r="JZL4930" s="53"/>
      <c r="JZM4930" s="53"/>
      <c r="JZN4930" s="22"/>
      <c r="JZO4930" s="23"/>
      <c r="JZP4930" s="21"/>
      <c r="JZQ4930" s="25"/>
      <c r="JZR4930" s="21"/>
      <c r="JZT4930" s="61"/>
      <c r="JZV4930" s="25"/>
      <c r="JZW4930" s="25"/>
      <c r="JZX4930" s="25"/>
      <c r="JZY4930" s="59"/>
      <c r="JZZ4930" s="60"/>
      <c r="KAA4930" s="26"/>
      <c r="KAB4930" s="26"/>
      <c r="KAC4930" s="26"/>
      <c r="KAD4930" s="21"/>
      <c r="KAE4930" s="27"/>
      <c r="KAF4930" s="27"/>
      <c r="KAG4930" s="27"/>
      <c r="KAH4930" s="25"/>
      <c r="KAI4930" s="25"/>
      <c r="KAJ4930" s="25"/>
      <c r="KAK4930" s="28"/>
      <c r="KAL4930" s="28"/>
      <c r="KAM4930" s="28"/>
      <c r="KAN4930" s="28"/>
      <c r="KAO4930" s="28"/>
      <c r="KAP4930" s="22"/>
      <c r="KAQ4930" s="22"/>
      <c r="KAR4930" s="22"/>
      <c r="KAS4930" s="53"/>
      <c r="KAT4930" s="53"/>
      <c r="KAU4930" s="22"/>
      <c r="KAV4930" s="23"/>
      <c r="KAW4930" s="21"/>
      <c r="KAX4930" s="25"/>
      <c r="KAY4930" s="21"/>
      <c r="KBA4930" s="61"/>
      <c r="KBC4930" s="25"/>
      <c r="KBD4930" s="25"/>
      <c r="KBE4930" s="25"/>
      <c r="KBF4930" s="59"/>
      <c r="KBG4930" s="60"/>
      <c r="KBH4930" s="26"/>
      <c r="KBI4930" s="26"/>
      <c r="KBJ4930" s="26"/>
      <c r="KBK4930" s="21"/>
      <c r="KBL4930" s="27"/>
      <c r="KBM4930" s="27"/>
      <c r="KBN4930" s="27"/>
      <c r="KBO4930" s="25"/>
      <c r="KBP4930" s="25"/>
      <c r="KBQ4930" s="25"/>
      <c r="KBR4930" s="28"/>
      <c r="KBS4930" s="28"/>
      <c r="KBT4930" s="28"/>
      <c r="KBU4930" s="28"/>
      <c r="KBV4930" s="28"/>
      <c r="KBW4930" s="22"/>
      <c r="KBX4930" s="22"/>
      <c r="KBY4930" s="22"/>
      <c r="KBZ4930" s="53"/>
      <c r="KCA4930" s="53"/>
      <c r="KCB4930" s="22"/>
      <c r="KCC4930" s="23"/>
      <c r="KCD4930" s="21"/>
      <c r="KCE4930" s="25"/>
      <c r="KCF4930" s="21"/>
      <c r="KCH4930" s="61"/>
      <c r="KCJ4930" s="25"/>
      <c r="KCK4930" s="25"/>
      <c r="KCL4930" s="25"/>
      <c r="KCM4930" s="59"/>
      <c r="KCN4930" s="60"/>
      <c r="KCO4930" s="26"/>
      <c r="KCP4930" s="26"/>
      <c r="KCQ4930" s="26"/>
      <c r="KCR4930" s="21"/>
      <c r="KCS4930" s="27"/>
      <c r="KCT4930" s="27"/>
      <c r="KCU4930" s="27"/>
      <c r="KCV4930" s="25"/>
      <c r="KCW4930" s="25"/>
      <c r="KCX4930" s="25"/>
      <c r="KCY4930" s="28"/>
      <c r="KCZ4930" s="28"/>
      <c r="KDA4930" s="28"/>
      <c r="KDB4930" s="28"/>
      <c r="KDC4930" s="28"/>
      <c r="KDD4930" s="22"/>
      <c r="KDE4930" s="22"/>
      <c r="KDF4930" s="22"/>
      <c r="KDG4930" s="53"/>
      <c r="KDH4930" s="53"/>
      <c r="KDI4930" s="22"/>
      <c r="KDJ4930" s="23"/>
      <c r="KDK4930" s="21"/>
      <c r="KDL4930" s="25"/>
      <c r="KDM4930" s="21"/>
      <c r="KDO4930" s="61"/>
      <c r="KDQ4930" s="25"/>
      <c r="KDR4930" s="25"/>
      <c r="KDS4930" s="25"/>
      <c r="KDT4930" s="59"/>
      <c r="KDU4930" s="60"/>
      <c r="KDV4930" s="26"/>
      <c r="KDW4930" s="26"/>
      <c r="KDX4930" s="26"/>
      <c r="KDY4930" s="21"/>
      <c r="KDZ4930" s="27"/>
      <c r="KEA4930" s="27"/>
      <c r="KEB4930" s="27"/>
      <c r="KEC4930" s="25"/>
      <c r="KED4930" s="25"/>
      <c r="KEE4930" s="25"/>
      <c r="KEF4930" s="28"/>
      <c r="KEG4930" s="28"/>
      <c r="KEH4930" s="28"/>
      <c r="KEI4930" s="28"/>
      <c r="KEJ4930" s="28"/>
      <c r="KEK4930" s="22"/>
      <c r="KEL4930" s="22"/>
      <c r="KEM4930" s="22"/>
      <c r="KEN4930" s="53"/>
      <c r="KEO4930" s="53"/>
      <c r="KEP4930" s="22"/>
      <c r="KEQ4930" s="23"/>
      <c r="KER4930" s="21"/>
      <c r="KES4930" s="25"/>
      <c r="KET4930" s="21"/>
      <c r="KEV4930" s="61"/>
      <c r="KEX4930" s="25"/>
      <c r="KEY4930" s="25"/>
      <c r="KEZ4930" s="25"/>
      <c r="KFA4930" s="59"/>
      <c r="KFB4930" s="60"/>
      <c r="KFC4930" s="26"/>
      <c r="KFD4930" s="26"/>
      <c r="KFE4930" s="26"/>
      <c r="KFF4930" s="21"/>
      <c r="KFG4930" s="27"/>
      <c r="KFH4930" s="27"/>
      <c r="KFI4930" s="27"/>
      <c r="KFJ4930" s="25"/>
      <c r="KFK4930" s="25"/>
      <c r="KFL4930" s="25"/>
      <c r="KFM4930" s="28"/>
      <c r="KFN4930" s="28"/>
      <c r="KFO4930" s="28"/>
      <c r="KFP4930" s="28"/>
      <c r="KFQ4930" s="28"/>
      <c r="KFR4930" s="22"/>
      <c r="KFS4930" s="22"/>
      <c r="KFT4930" s="22"/>
      <c r="KFU4930" s="53"/>
      <c r="KFV4930" s="53"/>
      <c r="KFW4930" s="22"/>
      <c r="KFX4930" s="23"/>
      <c r="KFY4930" s="21"/>
      <c r="KFZ4930" s="25"/>
      <c r="KGA4930" s="21"/>
      <c r="KGC4930" s="61"/>
      <c r="KGE4930" s="25"/>
      <c r="KGF4930" s="25"/>
      <c r="KGG4930" s="25"/>
      <c r="KGH4930" s="59"/>
      <c r="KGI4930" s="60"/>
      <c r="KGJ4930" s="26"/>
      <c r="KGK4930" s="26"/>
      <c r="KGL4930" s="26"/>
      <c r="KGM4930" s="21"/>
      <c r="KGN4930" s="27"/>
      <c r="KGO4930" s="27"/>
      <c r="KGP4930" s="27"/>
      <c r="KGQ4930" s="25"/>
      <c r="KGR4930" s="25"/>
      <c r="KGS4930" s="25"/>
      <c r="KGT4930" s="28"/>
      <c r="KGU4930" s="28"/>
      <c r="KGV4930" s="28"/>
      <c r="KGW4930" s="28"/>
      <c r="KGX4930" s="28"/>
      <c r="KGY4930" s="22"/>
      <c r="KGZ4930" s="22"/>
      <c r="KHA4930" s="22"/>
      <c r="KHB4930" s="53"/>
      <c r="KHC4930" s="53"/>
      <c r="KHD4930" s="22"/>
      <c r="KHE4930" s="23"/>
      <c r="KHF4930" s="21"/>
      <c r="KHG4930" s="25"/>
      <c r="KHH4930" s="21"/>
      <c r="KHJ4930" s="61"/>
      <c r="KHL4930" s="25"/>
      <c r="KHM4930" s="25"/>
      <c r="KHN4930" s="25"/>
      <c r="KHO4930" s="59"/>
      <c r="KHP4930" s="60"/>
      <c r="KHQ4930" s="26"/>
      <c r="KHR4930" s="26"/>
      <c r="KHS4930" s="26"/>
      <c r="KHT4930" s="21"/>
      <c r="KHU4930" s="27"/>
      <c r="KHV4930" s="27"/>
      <c r="KHW4930" s="27"/>
      <c r="KHX4930" s="25"/>
      <c r="KHY4930" s="25"/>
      <c r="KHZ4930" s="25"/>
      <c r="KIA4930" s="28"/>
      <c r="KIB4930" s="28"/>
      <c r="KIC4930" s="28"/>
      <c r="KID4930" s="28"/>
      <c r="KIE4930" s="28"/>
      <c r="KIF4930" s="22"/>
      <c r="KIG4930" s="22"/>
      <c r="KIH4930" s="22"/>
      <c r="KII4930" s="53"/>
      <c r="KIJ4930" s="53"/>
      <c r="KIK4930" s="22"/>
      <c r="KIL4930" s="23"/>
      <c r="KIM4930" s="21"/>
      <c r="KIN4930" s="25"/>
      <c r="KIO4930" s="21"/>
      <c r="KIQ4930" s="61"/>
      <c r="KIS4930" s="25"/>
      <c r="KIT4930" s="25"/>
      <c r="KIU4930" s="25"/>
      <c r="KIV4930" s="59"/>
      <c r="KIW4930" s="60"/>
      <c r="KIX4930" s="26"/>
      <c r="KIY4930" s="26"/>
      <c r="KIZ4930" s="26"/>
      <c r="KJA4930" s="21"/>
      <c r="KJB4930" s="27"/>
      <c r="KJC4930" s="27"/>
      <c r="KJD4930" s="27"/>
      <c r="KJE4930" s="25"/>
      <c r="KJF4930" s="25"/>
      <c r="KJG4930" s="25"/>
      <c r="KJH4930" s="28"/>
      <c r="KJI4930" s="28"/>
      <c r="KJJ4930" s="28"/>
      <c r="KJK4930" s="28"/>
      <c r="KJL4930" s="28"/>
      <c r="KJM4930" s="22"/>
      <c r="KJN4930" s="22"/>
      <c r="KJO4930" s="22"/>
      <c r="KJP4930" s="53"/>
      <c r="KJQ4930" s="53"/>
      <c r="KJR4930" s="22"/>
      <c r="KJS4930" s="23"/>
      <c r="KJT4930" s="21"/>
      <c r="KJU4930" s="25"/>
      <c r="KJV4930" s="21"/>
      <c r="KJX4930" s="61"/>
      <c r="KJZ4930" s="25"/>
      <c r="KKA4930" s="25"/>
      <c r="KKB4930" s="25"/>
      <c r="KKC4930" s="59"/>
      <c r="KKD4930" s="60"/>
      <c r="KKE4930" s="26"/>
      <c r="KKF4930" s="26"/>
      <c r="KKG4930" s="26"/>
      <c r="KKH4930" s="21"/>
      <c r="KKI4930" s="27"/>
      <c r="KKJ4930" s="27"/>
      <c r="KKK4930" s="27"/>
      <c r="KKL4930" s="25"/>
      <c r="KKM4930" s="25"/>
      <c r="KKN4930" s="25"/>
      <c r="KKO4930" s="28"/>
      <c r="KKP4930" s="28"/>
      <c r="KKQ4930" s="28"/>
      <c r="KKR4930" s="28"/>
      <c r="KKS4930" s="28"/>
      <c r="KKT4930" s="22"/>
      <c r="KKU4930" s="22"/>
      <c r="KKV4930" s="22"/>
      <c r="KKW4930" s="53"/>
      <c r="KKX4930" s="53"/>
      <c r="KKY4930" s="22"/>
      <c r="KKZ4930" s="23"/>
      <c r="KLA4930" s="21"/>
      <c r="KLB4930" s="25"/>
      <c r="KLC4930" s="21"/>
      <c r="KLE4930" s="61"/>
      <c r="KLG4930" s="25"/>
      <c r="KLH4930" s="25"/>
      <c r="KLI4930" s="25"/>
      <c r="KLJ4930" s="59"/>
      <c r="KLK4930" s="60"/>
      <c r="KLL4930" s="26"/>
      <c r="KLM4930" s="26"/>
      <c r="KLN4930" s="26"/>
      <c r="KLO4930" s="21"/>
      <c r="KLP4930" s="27"/>
      <c r="KLQ4930" s="27"/>
      <c r="KLR4930" s="27"/>
      <c r="KLS4930" s="25"/>
      <c r="KLT4930" s="25"/>
      <c r="KLU4930" s="25"/>
      <c r="KLV4930" s="28"/>
      <c r="KLW4930" s="28"/>
      <c r="KLX4930" s="28"/>
      <c r="KLY4930" s="28"/>
      <c r="KLZ4930" s="28"/>
      <c r="KMA4930" s="22"/>
      <c r="KMB4930" s="22"/>
      <c r="KMC4930" s="22"/>
      <c r="KMD4930" s="53"/>
      <c r="KME4930" s="53"/>
      <c r="KMF4930" s="22"/>
      <c r="KMG4930" s="23"/>
      <c r="KMH4930" s="21"/>
      <c r="KMI4930" s="25"/>
      <c r="KMJ4930" s="21"/>
      <c r="KML4930" s="61"/>
      <c r="KMN4930" s="25"/>
      <c r="KMO4930" s="25"/>
      <c r="KMP4930" s="25"/>
      <c r="KMQ4930" s="59"/>
      <c r="KMR4930" s="60"/>
      <c r="KMS4930" s="26"/>
      <c r="KMT4930" s="26"/>
      <c r="KMU4930" s="26"/>
      <c r="KMV4930" s="21"/>
      <c r="KMW4930" s="27"/>
      <c r="KMX4930" s="27"/>
      <c r="KMY4930" s="27"/>
      <c r="KMZ4930" s="25"/>
      <c r="KNA4930" s="25"/>
      <c r="KNB4930" s="25"/>
      <c r="KNC4930" s="28"/>
      <c r="KND4930" s="28"/>
      <c r="KNE4930" s="28"/>
      <c r="KNF4930" s="28"/>
      <c r="KNG4930" s="28"/>
      <c r="KNH4930" s="22"/>
      <c r="KNI4930" s="22"/>
      <c r="KNJ4930" s="22"/>
      <c r="KNK4930" s="53"/>
      <c r="KNL4930" s="53"/>
      <c r="KNM4930" s="22"/>
      <c r="KNN4930" s="23"/>
      <c r="KNO4930" s="21"/>
      <c r="KNP4930" s="25"/>
      <c r="KNQ4930" s="21"/>
      <c r="KNS4930" s="61"/>
      <c r="KNU4930" s="25"/>
      <c r="KNV4930" s="25"/>
      <c r="KNW4930" s="25"/>
      <c r="KNX4930" s="59"/>
      <c r="KNY4930" s="60"/>
      <c r="KNZ4930" s="26"/>
      <c r="KOA4930" s="26"/>
      <c r="KOB4930" s="26"/>
      <c r="KOC4930" s="21"/>
      <c r="KOD4930" s="27"/>
      <c r="KOE4930" s="27"/>
      <c r="KOF4930" s="27"/>
      <c r="KOG4930" s="25"/>
      <c r="KOH4930" s="25"/>
      <c r="KOI4930" s="25"/>
      <c r="KOJ4930" s="28"/>
      <c r="KOK4930" s="28"/>
      <c r="KOL4930" s="28"/>
      <c r="KOM4930" s="28"/>
      <c r="KON4930" s="28"/>
      <c r="KOO4930" s="22"/>
      <c r="KOP4930" s="22"/>
      <c r="KOQ4930" s="22"/>
      <c r="KOR4930" s="53"/>
      <c r="KOS4930" s="53"/>
      <c r="KOT4930" s="22"/>
      <c r="KOU4930" s="23"/>
      <c r="KOV4930" s="21"/>
      <c r="KOW4930" s="25"/>
      <c r="KOX4930" s="21"/>
      <c r="KOZ4930" s="61"/>
      <c r="KPB4930" s="25"/>
      <c r="KPC4930" s="25"/>
      <c r="KPD4930" s="25"/>
      <c r="KPE4930" s="59"/>
      <c r="KPF4930" s="60"/>
      <c r="KPG4930" s="26"/>
      <c r="KPH4930" s="26"/>
      <c r="KPI4930" s="26"/>
      <c r="KPJ4930" s="21"/>
      <c r="KPK4930" s="27"/>
      <c r="KPL4930" s="27"/>
      <c r="KPM4930" s="27"/>
      <c r="KPN4930" s="25"/>
      <c r="KPO4930" s="25"/>
      <c r="KPP4930" s="25"/>
      <c r="KPQ4930" s="28"/>
      <c r="KPR4930" s="28"/>
      <c r="KPS4930" s="28"/>
      <c r="KPT4930" s="28"/>
      <c r="KPU4930" s="28"/>
      <c r="KPV4930" s="22"/>
      <c r="KPW4930" s="22"/>
      <c r="KPX4930" s="22"/>
      <c r="KPY4930" s="53"/>
      <c r="KPZ4930" s="53"/>
      <c r="KQA4930" s="22"/>
      <c r="KQB4930" s="23"/>
      <c r="KQC4930" s="21"/>
      <c r="KQD4930" s="25"/>
      <c r="KQE4930" s="21"/>
      <c r="KQG4930" s="61"/>
      <c r="KQI4930" s="25"/>
      <c r="KQJ4930" s="25"/>
      <c r="KQK4930" s="25"/>
      <c r="KQL4930" s="59"/>
      <c r="KQM4930" s="60"/>
      <c r="KQN4930" s="26"/>
      <c r="KQO4930" s="26"/>
      <c r="KQP4930" s="26"/>
      <c r="KQQ4930" s="21"/>
      <c r="KQR4930" s="27"/>
      <c r="KQS4930" s="27"/>
      <c r="KQT4930" s="27"/>
      <c r="KQU4930" s="25"/>
      <c r="KQV4930" s="25"/>
      <c r="KQW4930" s="25"/>
      <c r="KQX4930" s="28"/>
      <c r="KQY4930" s="28"/>
      <c r="KQZ4930" s="28"/>
      <c r="KRA4930" s="28"/>
      <c r="KRB4930" s="28"/>
      <c r="KRC4930" s="22"/>
      <c r="KRD4930" s="22"/>
      <c r="KRE4930" s="22"/>
      <c r="KRF4930" s="53"/>
      <c r="KRG4930" s="53"/>
      <c r="KRH4930" s="22"/>
      <c r="KRI4930" s="23"/>
      <c r="KRJ4930" s="21"/>
      <c r="KRK4930" s="25"/>
      <c r="KRL4930" s="21"/>
      <c r="KRN4930" s="61"/>
      <c r="KRP4930" s="25"/>
      <c r="KRQ4930" s="25"/>
      <c r="KRR4930" s="25"/>
      <c r="KRS4930" s="59"/>
      <c r="KRT4930" s="60"/>
      <c r="KRU4930" s="26"/>
      <c r="KRV4930" s="26"/>
      <c r="KRW4930" s="26"/>
      <c r="KRX4930" s="21"/>
      <c r="KRY4930" s="27"/>
      <c r="KRZ4930" s="27"/>
      <c r="KSA4930" s="27"/>
      <c r="KSB4930" s="25"/>
      <c r="KSC4930" s="25"/>
      <c r="KSD4930" s="25"/>
      <c r="KSE4930" s="28"/>
      <c r="KSF4930" s="28"/>
      <c r="KSG4930" s="28"/>
      <c r="KSH4930" s="28"/>
      <c r="KSI4930" s="28"/>
      <c r="KSJ4930" s="22"/>
      <c r="KSK4930" s="22"/>
      <c r="KSL4930" s="22"/>
      <c r="KSM4930" s="53"/>
      <c r="KSN4930" s="53"/>
      <c r="KSO4930" s="22"/>
      <c r="KSP4930" s="23"/>
      <c r="KSQ4930" s="21"/>
      <c r="KSR4930" s="25"/>
      <c r="KSS4930" s="21"/>
      <c r="KSU4930" s="61"/>
      <c r="KSW4930" s="25"/>
      <c r="KSX4930" s="25"/>
      <c r="KSY4930" s="25"/>
      <c r="KSZ4930" s="59"/>
      <c r="KTA4930" s="60"/>
      <c r="KTB4930" s="26"/>
      <c r="KTC4930" s="26"/>
      <c r="KTD4930" s="26"/>
      <c r="KTE4930" s="21"/>
      <c r="KTF4930" s="27"/>
      <c r="KTG4930" s="27"/>
      <c r="KTH4930" s="27"/>
      <c r="KTI4930" s="25"/>
      <c r="KTJ4930" s="25"/>
      <c r="KTK4930" s="25"/>
      <c r="KTL4930" s="28"/>
      <c r="KTM4930" s="28"/>
      <c r="KTN4930" s="28"/>
      <c r="KTO4930" s="28"/>
      <c r="KTP4930" s="28"/>
      <c r="KTQ4930" s="22"/>
      <c r="KTR4930" s="22"/>
      <c r="KTS4930" s="22"/>
      <c r="KTT4930" s="53"/>
      <c r="KTU4930" s="53"/>
      <c r="KTV4930" s="22"/>
      <c r="KTW4930" s="23"/>
      <c r="KTX4930" s="21"/>
      <c r="KTY4930" s="25"/>
      <c r="KTZ4930" s="21"/>
      <c r="KUB4930" s="61"/>
      <c r="KUD4930" s="25"/>
      <c r="KUE4930" s="25"/>
      <c r="KUF4930" s="25"/>
      <c r="KUG4930" s="59"/>
      <c r="KUH4930" s="60"/>
      <c r="KUI4930" s="26"/>
      <c r="KUJ4930" s="26"/>
      <c r="KUK4930" s="26"/>
      <c r="KUL4930" s="21"/>
      <c r="KUM4930" s="27"/>
      <c r="KUN4930" s="27"/>
      <c r="KUO4930" s="27"/>
      <c r="KUP4930" s="25"/>
      <c r="KUQ4930" s="25"/>
      <c r="KUR4930" s="25"/>
      <c r="KUS4930" s="28"/>
      <c r="KUT4930" s="28"/>
      <c r="KUU4930" s="28"/>
      <c r="KUV4930" s="28"/>
      <c r="KUW4930" s="28"/>
      <c r="KUX4930" s="22"/>
      <c r="KUY4930" s="22"/>
      <c r="KUZ4930" s="22"/>
      <c r="KVA4930" s="53"/>
      <c r="KVB4930" s="53"/>
      <c r="KVC4930" s="22"/>
      <c r="KVD4930" s="23"/>
      <c r="KVE4930" s="21"/>
      <c r="KVF4930" s="25"/>
      <c r="KVG4930" s="21"/>
      <c r="KVI4930" s="61"/>
      <c r="KVK4930" s="25"/>
      <c r="KVL4930" s="25"/>
      <c r="KVM4930" s="25"/>
      <c r="KVN4930" s="59"/>
      <c r="KVO4930" s="60"/>
      <c r="KVP4930" s="26"/>
      <c r="KVQ4930" s="26"/>
      <c r="KVR4930" s="26"/>
      <c r="KVS4930" s="21"/>
      <c r="KVT4930" s="27"/>
      <c r="KVU4930" s="27"/>
      <c r="KVV4930" s="27"/>
      <c r="KVW4930" s="25"/>
      <c r="KVX4930" s="25"/>
      <c r="KVY4930" s="25"/>
      <c r="KVZ4930" s="28"/>
      <c r="KWA4930" s="28"/>
      <c r="KWB4930" s="28"/>
      <c r="KWC4930" s="28"/>
      <c r="KWD4930" s="28"/>
      <c r="KWE4930" s="22"/>
      <c r="KWF4930" s="22"/>
      <c r="KWG4930" s="22"/>
      <c r="KWH4930" s="53"/>
      <c r="KWI4930" s="53"/>
      <c r="KWJ4930" s="22"/>
      <c r="KWK4930" s="23"/>
      <c r="KWL4930" s="21"/>
      <c r="KWM4930" s="25"/>
      <c r="KWN4930" s="21"/>
      <c r="KWP4930" s="61"/>
      <c r="KWR4930" s="25"/>
      <c r="KWS4930" s="25"/>
      <c r="KWT4930" s="25"/>
      <c r="KWU4930" s="59"/>
      <c r="KWV4930" s="60"/>
      <c r="KWW4930" s="26"/>
      <c r="KWX4930" s="26"/>
      <c r="KWY4930" s="26"/>
      <c r="KWZ4930" s="21"/>
      <c r="KXA4930" s="27"/>
      <c r="KXB4930" s="27"/>
      <c r="KXC4930" s="27"/>
      <c r="KXD4930" s="25"/>
      <c r="KXE4930" s="25"/>
      <c r="KXF4930" s="25"/>
      <c r="KXG4930" s="28"/>
      <c r="KXH4930" s="28"/>
      <c r="KXI4930" s="28"/>
      <c r="KXJ4930" s="28"/>
      <c r="KXK4930" s="28"/>
      <c r="KXL4930" s="22"/>
      <c r="KXM4930" s="22"/>
      <c r="KXN4930" s="22"/>
      <c r="KXO4930" s="53"/>
      <c r="KXP4930" s="53"/>
      <c r="KXQ4930" s="22"/>
      <c r="KXR4930" s="23"/>
      <c r="KXS4930" s="21"/>
      <c r="KXT4930" s="25"/>
      <c r="KXU4930" s="21"/>
      <c r="KXW4930" s="61"/>
      <c r="KXY4930" s="25"/>
      <c r="KXZ4930" s="25"/>
      <c r="KYA4930" s="25"/>
      <c r="KYB4930" s="59"/>
      <c r="KYC4930" s="60"/>
      <c r="KYD4930" s="26"/>
      <c r="KYE4930" s="26"/>
      <c r="KYF4930" s="26"/>
      <c r="KYG4930" s="21"/>
      <c r="KYH4930" s="27"/>
      <c r="KYI4930" s="27"/>
      <c r="KYJ4930" s="27"/>
      <c r="KYK4930" s="25"/>
      <c r="KYL4930" s="25"/>
      <c r="KYM4930" s="25"/>
      <c r="KYN4930" s="28"/>
      <c r="KYO4930" s="28"/>
      <c r="KYP4930" s="28"/>
      <c r="KYQ4930" s="28"/>
      <c r="KYR4930" s="28"/>
      <c r="KYS4930" s="22"/>
      <c r="KYT4930" s="22"/>
      <c r="KYU4930" s="22"/>
      <c r="KYV4930" s="53"/>
      <c r="KYW4930" s="53"/>
      <c r="KYX4930" s="22"/>
      <c r="KYY4930" s="23"/>
      <c r="KYZ4930" s="21"/>
      <c r="KZA4930" s="25"/>
      <c r="KZB4930" s="21"/>
      <c r="KZD4930" s="61"/>
      <c r="KZF4930" s="25"/>
      <c r="KZG4930" s="25"/>
      <c r="KZH4930" s="25"/>
      <c r="KZI4930" s="59"/>
      <c r="KZJ4930" s="60"/>
      <c r="KZK4930" s="26"/>
      <c r="KZL4930" s="26"/>
      <c r="KZM4930" s="26"/>
      <c r="KZN4930" s="21"/>
      <c r="KZO4930" s="27"/>
      <c r="KZP4930" s="27"/>
      <c r="KZQ4930" s="27"/>
      <c r="KZR4930" s="25"/>
      <c r="KZS4930" s="25"/>
      <c r="KZT4930" s="25"/>
      <c r="KZU4930" s="28"/>
      <c r="KZV4930" s="28"/>
      <c r="KZW4930" s="28"/>
      <c r="KZX4930" s="28"/>
      <c r="KZY4930" s="28"/>
      <c r="KZZ4930" s="22"/>
      <c r="LAA4930" s="22"/>
      <c r="LAB4930" s="22"/>
      <c r="LAC4930" s="53"/>
      <c r="LAD4930" s="53"/>
      <c r="LAE4930" s="22"/>
      <c r="LAF4930" s="23"/>
      <c r="LAG4930" s="21"/>
      <c r="LAH4930" s="25"/>
      <c r="LAI4930" s="21"/>
      <c r="LAK4930" s="61"/>
      <c r="LAM4930" s="25"/>
      <c r="LAN4930" s="25"/>
      <c r="LAO4930" s="25"/>
      <c r="LAP4930" s="59"/>
      <c r="LAQ4930" s="60"/>
      <c r="LAR4930" s="26"/>
      <c r="LAS4930" s="26"/>
      <c r="LAT4930" s="26"/>
      <c r="LAU4930" s="21"/>
      <c r="LAV4930" s="27"/>
      <c r="LAW4930" s="27"/>
      <c r="LAX4930" s="27"/>
      <c r="LAY4930" s="25"/>
      <c r="LAZ4930" s="25"/>
      <c r="LBA4930" s="25"/>
      <c r="LBB4930" s="28"/>
      <c r="LBC4930" s="28"/>
      <c r="LBD4930" s="28"/>
      <c r="LBE4930" s="28"/>
      <c r="LBF4930" s="28"/>
      <c r="LBG4930" s="22"/>
      <c r="LBH4930" s="22"/>
      <c r="LBI4930" s="22"/>
      <c r="LBJ4930" s="53"/>
      <c r="LBK4930" s="53"/>
      <c r="LBL4930" s="22"/>
      <c r="LBM4930" s="23"/>
      <c r="LBN4930" s="21"/>
      <c r="LBO4930" s="25"/>
      <c r="LBP4930" s="21"/>
      <c r="LBR4930" s="61"/>
      <c r="LBT4930" s="25"/>
      <c r="LBU4930" s="25"/>
      <c r="LBV4930" s="25"/>
      <c r="LBW4930" s="59"/>
      <c r="LBX4930" s="60"/>
      <c r="LBY4930" s="26"/>
      <c r="LBZ4930" s="26"/>
      <c r="LCA4930" s="26"/>
      <c r="LCB4930" s="21"/>
      <c r="LCC4930" s="27"/>
      <c r="LCD4930" s="27"/>
      <c r="LCE4930" s="27"/>
      <c r="LCF4930" s="25"/>
      <c r="LCG4930" s="25"/>
      <c r="LCH4930" s="25"/>
      <c r="LCI4930" s="28"/>
      <c r="LCJ4930" s="28"/>
      <c r="LCK4930" s="28"/>
      <c r="LCL4930" s="28"/>
      <c r="LCM4930" s="28"/>
      <c r="LCN4930" s="22"/>
      <c r="LCO4930" s="22"/>
      <c r="LCP4930" s="22"/>
      <c r="LCQ4930" s="53"/>
      <c r="LCR4930" s="53"/>
      <c r="LCS4930" s="22"/>
      <c r="LCT4930" s="23"/>
      <c r="LCU4930" s="21"/>
      <c r="LCV4930" s="25"/>
      <c r="LCW4930" s="21"/>
      <c r="LCY4930" s="61"/>
      <c r="LDA4930" s="25"/>
      <c r="LDB4930" s="25"/>
      <c r="LDC4930" s="25"/>
      <c r="LDD4930" s="59"/>
      <c r="LDE4930" s="60"/>
      <c r="LDF4930" s="26"/>
      <c r="LDG4930" s="26"/>
      <c r="LDH4930" s="26"/>
      <c r="LDI4930" s="21"/>
      <c r="LDJ4930" s="27"/>
      <c r="LDK4930" s="27"/>
      <c r="LDL4930" s="27"/>
      <c r="LDM4930" s="25"/>
      <c r="LDN4930" s="25"/>
      <c r="LDO4930" s="25"/>
      <c r="LDP4930" s="28"/>
      <c r="LDQ4930" s="28"/>
      <c r="LDR4930" s="28"/>
      <c r="LDS4930" s="28"/>
      <c r="LDT4930" s="28"/>
      <c r="LDU4930" s="22"/>
      <c r="LDV4930" s="22"/>
      <c r="LDW4930" s="22"/>
      <c r="LDX4930" s="53"/>
      <c r="LDY4930" s="53"/>
      <c r="LDZ4930" s="22"/>
      <c r="LEA4930" s="23"/>
      <c r="LEB4930" s="21"/>
      <c r="LEC4930" s="25"/>
      <c r="LED4930" s="21"/>
      <c r="LEF4930" s="61"/>
      <c r="LEH4930" s="25"/>
      <c r="LEI4930" s="25"/>
      <c r="LEJ4930" s="25"/>
      <c r="LEK4930" s="59"/>
      <c r="LEL4930" s="60"/>
      <c r="LEM4930" s="26"/>
      <c r="LEN4930" s="26"/>
      <c r="LEO4930" s="26"/>
      <c r="LEP4930" s="21"/>
      <c r="LEQ4930" s="27"/>
      <c r="LER4930" s="27"/>
      <c r="LES4930" s="27"/>
      <c r="LET4930" s="25"/>
      <c r="LEU4930" s="25"/>
      <c r="LEV4930" s="25"/>
      <c r="LEW4930" s="28"/>
      <c r="LEX4930" s="28"/>
      <c r="LEY4930" s="28"/>
      <c r="LEZ4930" s="28"/>
      <c r="LFA4930" s="28"/>
      <c r="LFB4930" s="22"/>
      <c r="LFC4930" s="22"/>
      <c r="LFD4930" s="22"/>
      <c r="LFE4930" s="53"/>
      <c r="LFF4930" s="53"/>
      <c r="LFG4930" s="22"/>
      <c r="LFH4930" s="23"/>
      <c r="LFI4930" s="21"/>
      <c r="LFJ4930" s="25"/>
      <c r="LFK4930" s="21"/>
      <c r="LFM4930" s="61"/>
      <c r="LFO4930" s="25"/>
      <c r="LFP4930" s="25"/>
      <c r="LFQ4930" s="25"/>
      <c r="LFR4930" s="59"/>
      <c r="LFS4930" s="60"/>
      <c r="LFT4930" s="26"/>
      <c r="LFU4930" s="26"/>
      <c r="LFV4930" s="26"/>
      <c r="LFW4930" s="21"/>
      <c r="LFX4930" s="27"/>
      <c r="LFY4930" s="27"/>
      <c r="LFZ4930" s="27"/>
      <c r="LGA4930" s="25"/>
      <c r="LGB4930" s="25"/>
      <c r="LGC4930" s="25"/>
      <c r="LGD4930" s="28"/>
      <c r="LGE4930" s="28"/>
      <c r="LGF4930" s="28"/>
      <c r="LGG4930" s="28"/>
      <c r="LGH4930" s="28"/>
      <c r="LGI4930" s="22"/>
      <c r="LGJ4930" s="22"/>
      <c r="LGK4930" s="22"/>
      <c r="LGL4930" s="53"/>
      <c r="LGM4930" s="53"/>
      <c r="LGN4930" s="22"/>
      <c r="LGO4930" s="23"/>
      <c r="LGP4930" s="21"/>
      <c r="LGQ4930" s="25"/>
      <c r="LGR4930" s="21"/>
      <c r="LGT4930" s="61"/>
      <c r="LGV4930" s="25"/>
      <c r="LGW4930" s="25"/>
      <c r="LGX4930" s="25"/>
      <c r="LGY4930" s="59"/>
      <c r="LGZ4930" s="60"/>
      <c r="LHA4930" s="26"/>
      <c r="LHB4930" s="26"/>
      <c r="LHC4930" s="26"/>
      <c r="LHD4930" s="21"/>
      <c r="LHE4930" s="27"/>
      <c r="LHF4930" s="27"/>
      <c r="LHG4930" s="27"/>
      <c r="LHH4930" s="25"/>
      <c r="LHI4930" s="25"/>
      <c r="LHJ4930" s="25"/>
      <c r="LHK4930" s="28"/>
      <c r="LHL4930" s="28"/>
      <c r="LHM4930" s="28"/>
      <c r="LHN4930" s="28"/>
      <c r="LHO4930" s="28"/>
      <c r="LHP4930" s="22"/>
      <c r="LHQ4930" s="22"/>
      <c r="LHR4930" s="22"/>
      <c r="LHS4930" s="53"/>
      <c r="LHT4930" s="53"/>
      <c r="LHU4930" s="22"/>
      <c r="LHV4930" s="23"/>
      <c r="LHW4930" s="21"/>
      <c r="LHX4930" s="25"/>
      <c r="LHY4930" s="21"/>
      <c r="LIA4930" s="61"/>
      <c r="LIC4930" s="25"/>
      <c r="LID4930" s="25"/>
      <c r="LIE4930" s="25"/>
      <c r="LIF4930" s="59"/>
      <c r="LIG4930" s="60"/>
      <c r="LIH4930" s="26"/>
      <c r="LII4930" s="26"/>
      <c r="LIJ4930" s="26"/>
      <c r="LIK4930" s="21"/>
      <c r="LIL4930" s="27"/>
      <c r="LIM4930" s="27"/>
      <c r="LIN4930" s="27"/>
      <c r="LIO4930" s="25"/>
      <c r="LIP4930" s="25"/>
      <c r="LIQ4930" s="25"/>
      <c r="LIR4930" s="28"/>
      <c r="LIS4930" s="28"/>
      <c r="LIT4930" s="28"/>
      <c r="LIU4930" s="28"/>
      <c r="LIV4930" s="28"/>
      <c r="LIW4930" s="22"/>
      <c r="LIX4930" s="22"/>
      <c r="LIY4930" s="22"/>
      <c r="LIZ4930" s="53"/>
      <c r="LJA4930" s="53"/>
      <c r="LJB4930" s="22"/>
      <c r="LJC4930" s="23"/>
      <c r="LJD4930" s="21"/>
      <c r="LJE4930" s="25"/>
      <c r="LJF4930" s="21"/>
      <c r="LJH4930" s="61"/>
      <c r="LJJ4930" s="25"/>
      <c r="LJK4930" s="25"/>
      <c r="LJL4930" s="25"/>
      <c r="LJM4930" s="59"/>
      <c r="LJN4930" s="60"/>
      <c r="LJO4930" s="26"/>
      <c r="LJP4930" s="26"/>
      <c r="LJQ4930" s="26"/>
      <c r="LJR4930" s="21"/>
      <c r="LJS4930" s="27"/>
      <c r="LJT4930" s="27"/>
      <c r="LJU4930" s="27"/>
      <c r="LJV4930" s="25"/>
      <c r="LJW4930" s="25"/>
      <c r="LJX4930" s="25"/>
      <c r="LJY4930" s="28"/>
      <c r="LJZ4930" s="28"/>
      <c r="LKA4930" s="28"/>
      <c r="LKB4930" s="28"/>
      <c r="LKC4930" s="28"/>
      <c r="LKD4930" s="22"/>
      <c r="LKE4930" s="22"/>
      <c r="LKF4930" s="22"/>
      <c r="LKG4930" s="53"/>
      <c r="LKH4930" s="53"/>
      <c r="LKI4930" s="22"/>
      <c r="LKJ4930" s="23"/>
      <c r="LKK4930" s="21"/>
      <c r="LKL4930" s="25"/>
      <c r="LKM4930" s="21"/>
      <c r="LKO4930" s="61"/>
      <c r="LKQ4930" s="25"/>
      <c r="LKR4930" s="25"/>
      <c r="LKS4930" s="25"/>
      <c r="LKT4930" s="59"/>
      <c r="LKU4930" s="60"/>
      <c r="LKV4930" s="26"/>
      <c r="LKW4930" s="26"/>
      <c r="LKX4930" s="26"/>
      <c r="LKY4930" s="21"/>
      <c r="LKZ4930" s="27"/>
      <c r="LLA4930" s="27"/>
      <c r="LLB4930" s="27"/>
      <c r="LLC4930" s="25"/>
      <c r="LLD4930" s="25"/>
      <c r="LLE4930" s="25"/>
      <c r="LLF4930" s="28"/>
      <c r="LLG4930" s="28"/>
      <c r="LLH4930" s="28"/>
      <c r="LLI4930" s="28"/>
      <c r="LLJ4930" s="28"/>
      <c r="LLK4930" s="22"/>
      <c r="LLL4930" s="22"/>
      <c r="LLM4930" s="22"/>
      <c r="LLN4930" s="53"/>
      <c r="LLO4930" s="53"/>
      <c r="LLP4930" s="22"/>
      <c r="LLQ4930" s="23"/>
      <c r="LLR4930" s="21"/>
      <c r="LLS4930" s="25"/>
      <c r="LLT4930" s="21"/>
      <c r="LLV4930" s="61"/>
      <c r="LLX4930" s="25"/>
      <c r="LLY4930" s="25"/>
      <c r="LLZ4930" s="25"/>
      <c r="LMA4930" s="59"/>
      <c r="LMB4930" s="60"/>
      <c r="LMC4930" s="26"/>
      <c r="LMD4930" s="26"/>
      <c r="LME4930" s="26"/>
      <c r="LMF4930" s="21"/>
      <c r="LMG4930" s="27"/>
      <c r="LMH4930" s="27"/>
      <c r="LMI4930" s="27"/>
      <c r="LMJ4930" s="25"/>
      <c r="LMK4930" s="25"/>
      <c r="LML4930" s="25"/>
      <c r="LMM4930" s="28"/>
      <c r="LMN4930" s="28"/>
      <c r="LMO4930" s="28"/>
      <c r="LMP4930" s="28"/>
      <c r="LMQ4930" s="28"/>
      <c r="LMR4930" s="22"/>
      <c r="LMS4930" s="22"/>
      <c r="LMT4930" s="22"/>
      <c r="LMU4930" s="53"/>
      <c r="LMV4930" s="53"/>
      <c r="LMW4930" s="22"/>
      <c r="LMX4930" s="23"/>
      <c r="LMY4930" s="21"/>
      <c r="LMZ4930" s="25"/>
      <c r="LNA4930" s="21"/>
      <c r="LNC4930" s="61"/>
      <c r="LNE4930" s="25"/>
      <c r="LNF4930" s="25"/>
      <c r="LNG4930" s="25"/>
      <c r="LNH4930" s="59"/>
      <c r="LNI4930" s="60"/>
      <c r="LNJ4930" s="26"/>
      <c r="LNK4930" s="26"/>
      <c r="LNL4930" s="26"/>
      <c r="LNM4930" s="21"/>
      <c r="LNN4930" s="27"/>
      <c r="LNO4930" s="27"/>
      <c r="LNP4930" s="27"/>
      <c r="LNQ4930" s="25"/>
      <c r="LNR4930" s="25"/>
      <c r="LNS4930" s="25"/>
      <c r="LNT4930" s="28"/>
      <c r="LNU4930" s="28"/>
      <c r="LNV4930" s="28"/>
      <c r="LNW4930" s="28"/>
      <c r="LNX4930" s="28"/>
      <c r="LNY4930" s="22"/>
      <c r="LNZ4930" s="22"/>
      <c r="LOA4930" s="22"/>
      <c r="LOB4930" s="53"/>
      <c r="LOC4930" s="53"/>
      <c r="LOD4930" s="22"/>
      <c r="LOE4930" s="23"/>
      <c r="LOF4930" s="21"/>
      <c r="LOG4930" s="25"/>
      <c r="LOH4930" s="21"/>
      <c r="LOJ4930" s="61"/>
      <c r="LOL4930" s="25"/>
      <c r="LOM4930" s="25"/>
      <c r="LON4930" s="25"/>
      <c r="LOO4930" s="59"/>
      <c r="LOP4930" s="60"/>
      <c r="LOQ4930" s="26"/>
      <c r="LOR4930" s="26"/>
      <c r="LOS4930" s="26"/>
      <c r="LOT4930" s="21"/>
      <c r="LOU4930" s="27"/>
      <c r="LOV4930" s="27"/>
      <c r="LOW4930" s="27"/>
      <c r="LOX4930" s="25"/>
      <c r="LOY4930" s="25"/>
      <c r="LOZ4930" s="25"/>
      <c r="LPA4930" s="28"/>
      <c r="LPB4930" s="28"/>
      <c r="LPC4930" s="28"/>
      <c r="LPD4930" s="28"/>
      <c r="LPE4930" s="28"/>
      <c r="LPF4930" s="22"/>
      <c r="LPG4930" s="22"/>
      <c r="LPH4930" s="22"/>
      <c r="LPI4930" s="53"/>
      <c r="LPJ4930" s="53"/>
      <c r="LPK4930" s="22"/>
      <c r="LPL4930" s="23"/>
      <c r="LPM4930" s="21"/>
      <c r="LPN4930" s="25"/>
      <c r="LPO4930" s="21"/>
      <c r="LPQ4930" s="61"/>
      <c r="LPS4930" s="25"/>
      <c r="LPT4930" s="25"/>
      <c r="LPU4930" s="25"/>
      <c r="LPV4930" s="59"/>
      <c r="LPW4930" s="60"/>
      <c r="LPX4930" s="26"/>
      <c r="LPY4930" s="26"/>
      <c r="LPZ4930" s="26"/>
      <c r="LQA4930" s="21"/>
      <c r="LQB4930" s="27"/>
      <c r="LQC4930" s="27"/>
      <c r="LQD4930" s="27"/>
      <c r="LQE4930" s="25"/>
      <c r="LQF4930" s="25"/>
      <c r="LQG4930" s="25"/>
      <c r="LQH4930" s="28"/>
      <c r="LQI4930" s="28"/>
      <c r="LQJ4930" s="28"/>
      <c r="LQK4930" s="28"/>
      <c r="LQL4930" s="28"/>
      <c r="LQM4930" s="22"/>
      <c r="LQN4930" s="22"/>
      <c r="LQO4930" s="22"/>
      <c r="LQP4930" s="53"/>
      <c r="LQQ4930" s="53"/>
      <c r="LQR4930" s="22"/>
      <c r="LQS4930" s="23"/>
      <c r="LQT4930" s="21"/>
      <c r="LQU4930" s="25"/>
      <c r="LQV4930" s="21"/>
      <c r="LQX4930" s="61"/>
      <c r="LQZ4930" s="25"/>
      <c r="LRA4930" s="25"/>
      <c r="LRB4930" s="25"/>
      <c r="LRC4930" s="59"/>
      <c r="LRD4930" s="60"/>
      <c r="LRE4930" s="26"/>
      <c r="LRF4930" s="26"/>
      <c r="LRG4930" s="26"/>
      <c r="LRH4930" s="21"/>
      <c r="LRI4930" s="27"/>
      <c r="LRJ4930" s="27"/>
      <c r="LRK4930" s="27"/>
      <c r="LRL4930" s="25"/>
      <c r="LRM4930" s="25"/>
      <c r="LRN4930" s="25"/>
      <c r="LRO4930" s="28"/>
      <c r="LRP4930" s="28"/>
      <c r="LRQ4930" s="28"/>
      <c r="LRR4930" s="28"/>
      <c r="LRS4930" s="28"/>
      <c r="LRT4930" s="22"/>
      <c r="LRU4930" s="22"/>
      <c r="LRV4930" s="22"/>
      <c r="LRW4930" s="53"/>
      <c r="LRX4930" s="53"/>
      <c r="LRY4930" s="22"/>
      <c r="LRZ4930" s="23"/>
      <c r="LSA4930" s="21"/>
      <c r="LSB4930" s="25"/>
      <c r="LSC4930" s="21"/>
      <c r="LSE4930" s="61"/>
      <c r="LSG4930" s="25"/>
      <c r="LSH4930" s="25"/>
      <c r="LSI4930" s="25"/>
      <c r="LSJ4930" s="59"/>
      <c r="LSK4930" s="60"/>
      <c r="LSL4930" s="26"/>
      <c r="LSM4930" s="26"/>
      <c r="LSN4930" s="26"/>
      <c r="LSO4930" s="21"/>
      <c r="LSP4930" s="27"/>
      <c r="LSQ4930" s="27"/>
      <c r="LSR4930" s="27"/>
      <c r="LSS4930" s="25"/>
      <c r="LST4930" s="25"/>
      <c r="LSU4930" s="25"/>
      <c r="LSV4930" s="28"/>
      <c r="LSW4930" s="28"/>
      <c r="LSX4930" s="28"/>
      <c r="LSY4930" s="28"/>
      <c r="LSZ4930" s="28"/>
      <c r="LTA4930" s="22"/>
      <c r="LTB4930" s="22"/>
      <c r="LTC4930" s="22"/>
      <c r="LTD4930" s="53"/>
      <c r="LTE4930" s="53"/>
      <c r="LTF4930" s="22"/>
      <c r="LTG4930" s="23"/>
      <c r="LTH4930" s="21"/>
      <c r="LTI4930" s="25"/>
      <c r="LTJ4930" s="21"/>
      <c r="LTL4930" s="61"/>
      <c r="LTN4930" s="25"/>
      <c r="LTO4930" s="25"/>
      <c r="LTP4930" s="25"/>
      <c r="LTQ4930" s="59"/>
      <c r="LTR4930" s="60"/>
      <c r="LTS4930" s="26"/>
      <c r="LTT4930" s="26"/>
      <c r="LTU4930" s="26"/>
      <c r="LTV4930" s="21"/>
      <c r="LTW4930" s="27"/>
      <c r="LTX4930" s="27"/>
      <c r="LTY4930" s="27"/>
      <c r="LTZ4930" s="25"/>
      <c r="LUA4930" s="25"/>
      <c r="LUB4930" s="25"/>
      <c r="LUC4930" s="28"/>
      <c r="LUD4930" s="28"/>
      <c r="LUE4930" s="28"/>
      <c r="LUF4930" s="28"/>
      <c r="LUG4930" s="28"/>
      <c r="LUH4930" s="22"/>
      <c r="LUI4930" s="22"/>
      <c r="LUJ4930" s="22"/>
      <c r="LUK4930" s="53"/>
      <c r="LUL4930" s="53"/>
      <c r="LUM4930" s="22"/>
      <c r="LUN4930" s="23"/>
      <c r="LUO4930" s="21"/>
      <c r="LUP4930" s="25"/>
      <c r="LUQ4930" s="21"/>
      <c r="LUS4930" s="61"/>
      <c r="LUU4930" s="25"/>
      <c r="LUV4930" s="25"/>
      <c r="LUW4930" s="25"/>
      <c r="LUX4930" s="59"/>
      <c r="LUY4930" s="60"/>
      <c r="LUZ4930" s="26"/>
      <c r="LVA4930" s="26"/>
      <c r="LVB4930" s="26"/>
      <c r="LVC4930" s="21"/>
      <c r="LVD4930" s="27"/>
      <c r="LVE4930" s="27"/>
      <c r="LVF4930" s="27"/>
      <c r="LVG4930" s="25"/>
      <c r="LVH4930" s="25"/>
      <c r="LVI4930" s="25"/>
      <c r="LVJ4930" s="28"/>
      <c r="LVK4930" s="28"/>
      <c r="LVL4930" s="28"/>
      <c r="LVM4930" s="28"/>
      <c r="LVN4930" s="28"/>
      <c r="LVO4930" s="22"/>
      <c r="LVP4930" s="22"/>
      <c r="LVQ4930" s="22"/>
      <c r="LVR4930" s="53"/>
      <c r="LVS4930" s="53"/>
      <c r="LVT4930" s="22"/>
      <c r="LVU4930" s="23"/>
      <c r="LVV4930" s="21"/>
      <c r="LVW4930" s="25"/>
      <c r="LVX4930" s="21"/>
      <c r="LVZ4930" s="61"/>
      <c r="LWB4930" s="25"/>
      <c r="LWC4930" s="25"/>
      <c r="LWD4930" s="25"/>
      <c r="LWE4930" s="59"/>
      <c r="LWF4930" s="60"/>
      <c r="LWG4930" s="26"/>
      <c r="LWH4930" s="26"/>
      <c r="LWI4930" s="26"/>
      <c r="LWJ4930" s="21"/>
      <c r="LWK4930" s="27"/>
      <c r="LWL4930" s="27"/>
      <c r="LWM4930" s="27"/>
      <c r="LWN4930" s="25"/>
      <c r="LWO4930" s="25"/>
      <c r="LWP4930" s="25"/>
      <c r="LWQ4930" s="28"/>
      <c r="LWR4930" s="28"/>
      <c r="LWS4930" s="28"/>
      <c r="LWT4930" s="28"/>
      <c r="LWU4930" s="28"/>
      <c r="LWV4930" s="22"/>
      <c r="LWW4930" s="22"/>
      <c r="LWX4930" s="22"/>
      <c r="LWY4930" s="53"/>
      <c r="LWZ4930" s="53"/>
      <c r="LXA4930" s="22"/>
      <c r="LXB4930" s="23"/>
      <c r="LXC4930" s="21"/>
      <c r="LXD4930" s="25"/>
      <c r="LXE4930" s="21"/>
      <c r="LXG4930" s="61"/>
      <c r="LXI4930" s="25"/>
      <c r="LXJ4930" s="25"/>
      <c r="LXK4930" s="25"/>
      <c r="LXL4930" s="59"/>
      <c r="LXM4930" s="60"/>
      <c r="LXN4930" s="26"/>
      <c r="LXO4930" s="26"/>
      <c r="LXP4930" s="26"/>
      <c r="LXQ4930" s="21"/>
      <c r="LXR4930" s="27"/>
      <c r="LXS4930" s="27"/>
      <c r="LXT4930" s="27"/>
      <c r="LXU4930" s="25"/>
      <c r="LXV4930" s="25"/>
      <c r="LXW4930" s="25"/>
      <c r="LXX4930" s="28"/>
      <c r="LXY4930" s="28"/>
      <c r="LXZ4930" s="28"/>
      <c r="LYA4930" s="28"/>
      <c r="LYB4930" s="28"/>
      <c r="LYC4930" s="22"/>
      <c r="LYD4930" s="22"/>
      <c r="LYE4930" s="22"/>
      <c r="LYF4930" s="53"/>
      <c r="LYG4930" s="53"/>
      <c r="LYH4930" s="22"/>
      <c r="LYI4930" s="23"/>
      <c r="LYJ4930" s="21"/>
      <c r="LYK4930" s="25"/>
      <c r="LYL4930" s="21"/>
      <c r="LYN4930" s="61"/>
      <c r="LYP4930" s="25"/>
      <c r="LYQ4930" s="25"/>
      <c r="LYR4930" s="25"/>
      <c r="LYS4930" s="59"/>
      <c r="LYT4930" s="60"/>
      <c r="LYU4930" s="26"/>
      <c r="LYV4930" s="26"/>
      <c r="LYW4930" s="26"/>
      <c r="LYX4930" s="21"/>
      <c r="LYY4930" s="27"/>
      <c r="LYZ4930" s="27"/>
      <c r="LZA4930" s="27"/>
      <c r="LZB4930" s="25"/>
      <c r="LZC4930" s="25"/>
      <c r="LZD4930" s="25"/>
      <c r="LZE4930" s="28"/>
      <c r="LZF4930" s="28"/>
      <c r="LZG4930" s="28"/>
      <c r="LZH4930" s="28"/>
      <c r="LZI4930" s="28"/>
      <c r="LZJ4930" s="22"/>
      <c r="LZK4930" s="22"/>
      <c r="LZL4930" s="22"/>
      <c r="LZM4930" s="53"/>
      <c r="LZN4930" s="53"/>
      <c r="LZO4930" s="22"/>
      <c r="LZP4930" s="23"/>
      <c r="LZQ4930" s="21"/>
      <c r="LZR4930" s="25"/>
      <c r="LZS4930" s="21"/>
      <c r="LZU4930" s="61"/>
      <c r="LZW4930" s="25"/>
      <c r="LZX4930" s="25"/>
      <c r="LZY4930" s="25"/>
      <c r="LZZ4930" s="59"/>
      <c r="MAA4930" s="60"/>
      <c r="MAB4930" s="26"/>
      <c r="MAC4930" s="26"/>
      <c r="MAD4930" s="26"/>
      <c r="MAE4930" s="21"/>
      <c r="MAF4930" s="27"/>
      <c r="MAG4930" s="27"/>
      <c r="MAH4930" s="27"/>
      <c r="MAI4930" s="25"/>
      <c r="MAJ4930" s="25"/>
      <c r="MAK4930" s="25"/>
      <c r="MAL4930" s="28"/>
      <c r="MAM4930" s="28"/>
      <c r="MAN4930" s="28"/>
      <c r="MAO4930" s="28"/>
      <c r="MAP4930" s="28"/>
      <c r="MAQ4930" s="22"/>
      <c r="MAR4930" s="22"/>
      <c r="MAS4930" s="22"/>
      <c r="MAT4930" s="53"/>
      <c r="MAU4930" s="53"/>
      <c r="MAV4930" s="22"/>
      <c r="MAW4930" s="23"/>
      <c r="MAX4930" s="21"/>
      <c r="MAY4930" s="25"/>
      <c r="MAZ4930" s="21"/>
      <c r="MBB4930" s="61"/>
      <c r="MBD4930" s="25"/>
      <c r="MBE4930" s="25"/>
      <c r="MBF4930" s="25"/>
      <c r="MBG4930" s="59"/>
      <c r="MBH4930" s="60"/>
      <c r="MBI4930" s="26"/>
      <c r="MBJ4930" s="26"/>
      <c r="MBK4930" s="26"/>
      <c r="MBL4930" s="21"/>
      <c r="MBM4930" s="27"/>
      <c r="MBN4930" s="27"/>
      <c r="MBO4930" s="27"/>
      <c r="MBP4930" s="25"/>
      <c r="MBQ4930" s="25"/>
      <c r="MBR4930" s="25"/>
      <c r="MBS4930" s="28"/>
      <c r="MBT4930" s="28"/>
      <c r="MBU4930" s="28"/>
      <c r="MBV4930" s="28"/>
      <c r="MBW4930" s="28"/>
      <c r="MBX4930" s="22"/>
      <c r="MBY4930" s="22"/>
      <c r="MBZ4930" s="22"/>
      <c r="MCA4930" s="53"/>
      <c r="MCB4930" s="53"/>
      <c r="MCC4930" s="22"/>
      <c r="MCD4930" s="23"/>
      <c r="MCE4930" s="21"/>
      <c r="MCF4930" s="25"/>
      <c r="MCG4930" s="21"/>
      <c r="MCI4930" s="61"/>
      <c r="MCK4930" s="25"/>
      <c r="MCL4930" s="25"/>
      <c r="MCM4930" s="25"/>
      <c r="MCN4930" s="59"/>
      <c r="MCO4930" s="60"/>
      <c r="MCP4930" s="26"/>
      <c r="MCQ4930" s="26"/>
      <c r="MCR4930" s="26"/>
      <c r="MCS4930" s="21"/>
      <c r="MCT4930" s="27"/>
      <c r="MCU4930" s="27"/>
      <c r="MCV4930" s="27"/>
      <c r="MCW4930" s="25"/>
      <c r="MCX4930" s="25"/>
      <c r="MCY4930" s="25"/>
      <c r="MCZ4930" s="28"/>
      <c r="MDA4930" s="28"/>
      <c r="MDB4930" s="28"/>
      <c r="MDC4930" s="28"/>
      <c r="MDD4930" s="28"/>
      <c r="MDE4930" s="22"/>
      <c r="MDF4930" s="22"/>
      <c r="MDG4930" s="22"/>
      <c r="MDH4930" s="53"/>
      <c r="MDI4930" s="53"/>
      <c r="MDJ4930" s="22"/>
      <c r="MDK4930" s="23"/>
      <c r="MDL4930" s="21"/>
      <c r="MDM4930" s="25"/>
      <c r="MDN4930" s="21"/>
      <c r="MDP4930" s="61"/>
      <c r="MDR4930" s="25"/>
      <c r="MDS4930" s="25"/>
      <c r="MDT4930" s="25"/>
      <c r="MDU4930" s="59"/>
      <c r="MDV4930" s="60"/>
      <c r="MDW4930" s="26"/>
      <c r="MDX4930" s="26"/>
      <c r="MDY4930" s="26"/>
      <c r="MDZ4930" s="21"/>
      <c r="MEA4930" s="27"/>
      <c r="MEB4930" s="27"/>
      <c r="MEC4930" s="27"/>
      <c r="MED4930" s="25"/>
      <c r="MEE4930" s="25"/>
      <c r="MEF4930" s="25"/>
      <c r="MEG4930" s="28"/>
      <c r="MEH4930" s="28"/>
      <c r="MEI4930" s="28"/>
      <c r="MEJ4930" s="28"/>
      <c r="MEK4930" s="28"/>
      <c r="MEL4930" s="22"/>
      <c r="MEM4930" s="22"/>
      <c r="MEN4930" s="22"/>
      <c r="MEO4930" s="53"/>
      <c r="MEP4930" s="53"/>
      <c r="MEQ4930" s="22"/>
      <c r="MER4930" s="23"/>
      <c r="MES4930" s="21"/>
      <c r="MET4930" s="25"/>
      <c r="MEU4930" s="21"/>
      <c r="MEW4930" s="61"/>
      <c r="MEY4930" s="25"/>
      <c r="MEZ4930" s="25"/>
      <c r="MFA4930" s="25"/>
      <c r="MFB4930" s="59"/>
      <c r="MFC4930" s="60"/>
      <c r="MFD4930" s="26"/>
      <c r="MFE4930" s="26"/>
      <c r="MFF4930" s="26"/>
      <c r="MFG4930" s="21"/>
      <c r="MFH4930" s="27"/>
      <c r="MFI4930" s="27"/>
      <c r="MFJ4930" s="27"/>
      <c r="MFK4930" s="25"/>
      <c r="MFL4930" s="25"/>
      <c r="MFM4930" s="25"/>
      <c r="MFN4930" s="28"/>
      <c r="MFO4930" s="28"/>
      <c r="MFP4930" s="28"/>
      <c r="MFQ4930" s="28"/>
      <c r="MFR4930" s="28"/>
      <c r="MFS4930" s="22"/>
      <c r="MFT4930" s="22"/>
      <c r="MFU4930" s="22"/>
      <c r="MFV4930" s="53"/>
      <c r="MFW4930" s="53"/>
      <c r="MFX4930" s="22"/>
      <c r="MFY4930" s="23"/>
      <c r="MFZ4930" s="21"/>
      <c r="MGA4930" s="25"/>
      <c r="MGB4930" s="21"/>
      <c r="MGD4930" s="61"/>
      <c r="MGF4930" s="25"/>
      <c r="MGG4930" s="25"/>
      <c r="MGH4930" s="25"/>
      <c r="MGI4930" s="59"/>
      <c r="MGJ4930" s="60"/>
      <c r="MGK4930" s="26"/>
      <c r="MGL4930" s="26"/>
      <c r="MGM4930" s="26"/>
      <c r="MGN4930" s="21"/>
      <c r="MGO4930" s="27"/>
      <c r="MGP4930" s="27"/>
      <c r="MGQ4930" s="27"/>
      <c r="MGR4930" s="25"/>
      <c r="MGS4930" s="25"/>
      <c r="MGT4930" s="25"/>
      <c r="MGU4930" s="28"/>
      <c r="MGV4930" s="28"/>
      <c r="MGW4930" s="28"/>
      <c r="MGX4930" s="28"/>
      <c r="MGY4930" s="28"/>
      <c r="MGZ4930" s="22"/>
      <c r="MHA4930" s="22"/>
      <c r="MHB4930" s="22"/>
      <c r="MHC4930" s="53"/>
      <c r="MHD4930" s="53"/>
      <c r="MHE4930" s="22"/>
      <c r="MHF4930" s="23"/>
      <c r="MHG4930" s="21"/>
      <c r="MHH4930" s="25"/>
      <c r="MHI4930" s="21"/>
      <c r="MHK4930" s="61"/>
      <c r="MHM4930" s="25"/>
      <c r="MHN4930" s="25"/>
      <c r="MHO4930" s="25"/>
      <c r="MHP4930" s="59"/>
      <c r="MHQ4930" s="60"/>
      <c r="MHR4930" s="26"/>
      <c r="MHS4930" s="26"/>
      <c r="MHT4930" s="26"/>
      <c r="MHU4930" s="21"/>
      <c r="MHV4930" s="27"/>
      <c r="MHW4930" s="27"/>
      <c r="MHX4930" s="27"/>
      <c r="MHY4930" s="25"/>
      <c r="MHZ4930" s="25"/>
      <c r="MIA4930" s="25"/>
      <c r="MIB4930" s="28"/>
      <c r="MIC4930" s="28"/>
      <c r="MID4930" s="28"/>
      <c r="MIE4930" s="28"/>
      <c r="MIF4930" s="28"/>
      <c r="MIG4930" s="22"/>
      <c r="MIH4930" s="22"/>
      <c r="MII4930" s="22"/>
      <c r="MIJ4930" s="53"/>
      <c r="MIK4930" s="53"/>
      <c r="MIL4930" s="22"/>
      <c r="MIM4930" s="23"/>
      <c r="MIN4930" s="21"/>
      <c r="MIO4930" s="25"/>
      <c r="MIP4930" s="21"/>
      <c r="MIR4930" s="61"/>
      <c r="MIT4930" s="25"/>
      <c r="MIU4930" s="25"/>
      <c r="MIV4930" s="25"/>
      <c r="MIW4930" s="59"/>
      <c r="MIX4930" s="60"/>
      <c r="MIY4930" s="26"/>
      <c r="MIZ4930" s="26"/>
      <c r="MJA4930" s="26"/>
      <c r="MJB4930" s="21"/>
      <c r="MJC4930" s="27"/>
      <c r="MJD4930" s="27"/>
      <c r="MJE4930" s="27"/>
      <c r="MJF4930" s="25"/>
      <c r="MJG4930" s="25"/>
      <c r="MJH4930" s="25"/>
      <c r="MJI4930" s="28"/>
      <c r="MJJ4930" s="28"/>
      <c r="MJK4930" s="28"/>
      <c r="MJL4930" s="28"/>
      <c r="MJM4930" s="28"/>
      <c r="MJN4930" s="22"/>
      <c r="MJO4930" s="22"/>
      <c r="MJP4930" s="22"/>
      <c r="MJQ4930" s="53"/>
      <c r="MJR4930" s="53"/>
      <c r="MJS4930" s="22"/>
      <c r="MJT4930" s="23"/>
      <c r="MJU4930" s="21"/>
      <c r="MJV4930" s="25"/>
      <c r="MJW4930" s="21"/>
      <c r="MJY4930" s="61"/>
      <c r="MKA4930" s="25"/>
      <c r="MKB4930" s="25"/>
      <c r="MKC4930" s="25"/>
      <c r="MKD4930" s="59"/>
      <c r="MKE4930" s="60"/>
      <c r="MKF4930" s="26"/>
      <c r="MKG4930" s="26"/>
      <c r="MKH4930" s="26"/>
      <c r="MKI4930" s="21"/>
      <c r="MKJ4930" s="27"/>
      <c r="MKK4930" s="27"/>
      <c r="MKL4930" s="27"/>
      <c r="MKM4930" s="25"/>
      <c r="MKN4930" s="25"/>
      <c r="MKO4930" s="25"/>
      <c r="MKP4930" s="28"/>
      <c r="MKQ4930" s="28"/>
      <c r="MKR4930" s="28"/>
      <c r="MKS4930" s="28"/>
      <c r="MKT4930" s="28"/>
      <c r="MKU4930" s="22"/>
      <c r="MKV4930" s="22"/>
      <c r="MKW4930" s="22"/>
      <c r="MKX4930" s="53"/>
      <c r="MKY4930" s="53"/>
      <c r="MKZ4930" s="22"/>
      <c r="MLA4930" s="23"/>
      <c r="MLB4930" s="21"/>
      <c r="MLC4930" s="25"/>
      <c r="MLD4930" s="21"/>
      <c r="MLF4930" s="61"/>
      <c r="MLH4930" s="25"/>
      <c r="MLI4930" s="25"/>
      <c r="MLJ4930" s="25"/>
      <c r="MLK4930" s="59"/>
      <c r="MLL4930" s="60"/>
      <c r="MLM4930" s="26"/>
      <c r="MLN4930" s="26"/>
      <c r="MLO4930" s="26"/>
      <c r="MLP4930" s="21"/>
      <c r="MLQ4930" s="27"/>
      <c r="MLR4930" s="27"/>
      <c r="MLS4930" s="27"/>
      <c r="MLT4930" s="25"/>
      <c r="MLU4930" s="25"/>
      <c r="MLV4930" s="25"/>
      <c r="MLW4930" s="28"/>
      <c r="MLX4930" s="28"/>
      <c r="MLY4930" s="28"/>
      <c r="MLZ4930" s="28"/>
      <c r="MMA4930" s="28"/>
      <c r="MMB4930" s="22"/>
      <c r="MMC4930" s="22"/>
      <c r="MMD4930" s="22"/>
      <c r="MME4930" s="53"/>
      <c r="MMF4930" s="53"/>
      <c r="MMG4930" s="22"/>
      <c r="MMH4930" s="23"/>
      <c r="MMI4930" s="21"/>
      <c r="MMJ4930" s="25"/>
      <c r="MMK4930" s="21"/>
      <c r="MMM4930" s="61"/>
      <c r="MMO4930" s="25"/>
      <c r="MMP4930" s="25"/>
      <c r="MMQ4930" s="25"/>
      <c r="MMR4930" s="59"/>
      <c r="MMS4930" s="60"/>
      <c r="MMT4930" s="26"/>
      <c r="MMU4930" s="26"/>
      <c r="MMV4930" s="26"/>
      <c r="MMW4930" s="21"/>
      <c r="MMX4930" s="27"/>
      <c r="MMY4930" s="27"/>
      <c r="MMZ4930" s="27"/>
      <c r="MNA4930" s="25"/>
      <c r="MNB4930" s="25"/>
      <c r="MNC4930" s="25"/>
      <c r="MND4930" s="28"/>
      <c r="MNE4930" s="28"/>
      <c r="MNF4930" s="28"/>
      <c r="MNG4930" s="28"/>
      <c r="MNH4930" s="28"/>
      <c r="MNI4930" s="22"/>
      <c r="MNJ4930" s="22"/>
      <c r="MNK4930" s="22"/>
      <c r="MNL4930" s="53"/>
      <c r="MNM4930" s="53"/>
      <c r="MNN4930" s="22"/>
      <c r="MNO4930" s="23"/>
      <c r="MNP4930" s="21"/>
      <c r="MNQ4930" s="25"/>
      <c r="MNR4930" s="21"/>
      <c r="MNT4930" s="61"/>
      <c r="MNV4930" s="25"/>
      <c r="MNW4930" s="25"/>
      <c r="MNX4930" s="25"/>
      <c r="MNY4930" s="59"/>
      <c r="MNZ4930" s="60"/>
      <c r="MOA4930" s="26"/>
      <c r="MOB4930" s="26"/>
      <c r="MOC4930" s="26"/>
      <c r="MOD4930" s="21"/>
      <c r="MOE4930" s="27"/>
      <c r="MOF4930" s="27"/>
      <c r="MOG4930" s="27"/>
      <c r="MOH4930" s="25"/>
      <c r="MOI4930" s="25"/>
      <c r="MOJ4930" s="25"/>
      <c r="MOK4930" s="28"/>
      <c r="MOL4930" s="28"/>
      <c r="MOM4930" s="28"/>
      <c r="MON4930" s="28"/>
      <c r="MOO4930" s="28"/>
      <c r="MOP4930" s="22"/>
      <c r="MOQ4930" s="22"/>
      <c r="MOR4930" s="22"/>
      <c r="MOS4930" s="53"/>
      <c r="MOT4930" s="53"/>
      <c r="MOU4930" s="22"/>
      <c r="MOV4930" s="23"/>
      <c r="MOW4930" s="21"/>
      <c r="MOX4930" s="25"/>
      <c r="MOY4930" s="21"/>
      <c r="MPA4930" s="61"/>
      <c r="MPC4930" s="25"/>
      <c r="MPD4930" s="25"/>
      <c r="MPE4930" s="25"/>
      <c r="MPF4930" s="59"/>
      <c r="MPG4930" s="60"/>
      <c r="MPH4930" s="26"/>
      <c r="MPI4930" s="26"/>
      <c r="MPJ4930" s="26"/>
      <c r="MPK4930" s="21"/>
      <c r="MPL4930" s="27"/>
      <c r="MPM4930" s="27"/>
      <c r="MPN4930" s="27"/>
      <c r="MPO4930" s="25"/>
      <c r="MPP4930" s="25"/>
      <c r="MPQ4930" s="25"/>
      <c r="MPR4930" s="28"/>
      <c r="MPS4930" s="28"/>
      <c r="MPT4930" s="28"/>
      <c r="MPU4930" s="28"/>
      <c r="MPV4930" s="28"/>
      <c r="MPW4930" s="22"/>
      <c r="MPX4930" s="22"/>
      <c r="MPY4930" s="22"/>
      <c r="MPZ4930" s="53"/>
      <c r="MQA4930" s="53"/>
      <c r="MQB4930" s="22"/>
      <c r="MQC4930" s="23"/>
      <c r="MQD4930" s="21"/>
      <c r="MQE4930" s="25"/>
      <c r="MQF4930" s="21"/>
      <c r="MQH4930" s="61"/>
      <c r="MQJ4930" s="25"/>
      <c r="MQK4930" s="25"/>
      <c r="MQL4930" s="25"/>
      <c r="MQM4930" s="59"/>
      <c r="MQN4930" s="60"/>
      <c r="MQO4930" s="26"/>
      <c r="MQP4930" s="26"/>
      <c r="MQQ4930" s="26"/>
      <c r="MQR4930" s="21"/>
      <c r="MQS4930" s="27"/>
      <c r="MQT4930" s="27"/>
      <c r="MQU4930" s="27"/>
      <c r="MQV4930" s="25"/>
      <c r="MQW4930" s="25"/>
      <c r="MQX4930" s="25"/>
      <c r="MQY4930" s="28"/>
      <c r="MQZ4930" s="28"/>
      <c r="MRA4930" s="28"/>
      <c r="MRB4930" s="28"/>
      <c r="MRC4930" s="28"/>
      <c r="MRD4930" s="22"/>
      <c r="MRE4930" s="22"/>
      <c r="MRF4930" s="22"/>
      <c r="MRG4930" s="53"/>
      <c r="MRH4930" s="53"/>
      <c r="MRI4930" s="22"/>
      <c r="MRJ4930" s="23"/>
      <c r="MRK4930" s="21"/>
      <c r="MRL4930" s="25"/>
      <c r="MRM4930" s="21"/>
      <c r="MRO4930" s="61"/>
      <c r="MRQ4930" s="25"/>
      <c r="MRR4930" s="25"/>
      <c r="MRS4930" s="25"/>
      <c r="MRT4930" s="59"/>
      <c r="MRU4930" s="60"/>
      <c r="MRV4930" s="26"/>
      <c r="MRW4930" s="26"/>
      <c r="MRX4930" s="26"/>
      <c r="MRY4930" s="21"/>
      <c r="MRZ4930" s="27"/>
      <c r="MSA4930" s="27"/>
      <c r="MSB4930" s="27"/>
      <c r="MSC4930" s="25"/>
      <c r="MSD4930" s="25"/>
      <c r="MSE4930" s="25"/>
      <c r="MSF4930" s="28"/>
      <c r="MSG4930" s="28"/>
      <c r="MSH4930" s="28"/>
      <c r="MSI4930" s="28"/>
      <c r="MSJ4930" s="28"/>
      <c r="MSK4930" s="22"/>
      <c r="MSL4930" s="22"/>
      <c r="MSM4930" s="22"/>
      <c r="MSN4930" s="53"/>
      <c r="MSO4930" s="53"/>
      <c r="MSP4930" s="22"/>
      <c r="MSQ4930" s="23"/>
      <c r="MSR4930" s="21"/>
      <c r="MSS4930" s="25"/>
      <c r="MST4930" s="21"/>
      <c r="MSV4930" s="61"/>
      <c r="MSX4930" s="25"/>
      <c r="MSY4930" s="25"/>
      <c r="MSZ4930" s="25"/>
      <c r="MTA4930" s="59"/>
      <c r="MTB4930" s="60"/>
      <c r="MTC4930" s="26"/>
      <c r="MTD4930" s="26"/>
      <c r="MTE4930" s="26"/>
      <c r="MTF4930" s="21"/>
      <c r="MTG4930" s="27"/>
      <c r="MTH4930" s="27"/>
      <c r="MTI4930" s="27"/>
      <c r="MTJ4930" s="25"/>
      <c r="MTK4930" s="25"/>
      <c r="MTL4930" s="25"/>
      <c r="MTM4930" s="28"/>
      <c r="MTN4930" s="28"/>
      <c r="MTO4930" s="28"/>
      <c r="MTP4930" s="28"/>
      <c r="MTQ4930" s="28"/>
      <c r="MTR4930" s="22"/>
      <c r="MTS4930" s="22"/>
      <c r="MTT4930" s="22"/>
      <c r="MTU4930" s="53"/>
      <c r="MTV4930" s="53"/>
      <c r="MTW4930" s="22"/>
      <c r="MTX4930" s="23"/>
      <c r="MTY4930" s="21"/>
      <c r="MTZ4930" s="25"/>
      <c r="MUA4930" s="21"/>
      <c r="MUC4930" s="61"/>
      <c r="MUE4930" s="25"/>
      <c r="MUF4930" s="25"/>
      <c r="MUG4930" s="25"/>
      <c r="MUH4930" s="59"/>
      <c r="MUI4930" s="60"/>
      <c r="MUJ4930" s="26"/>
      <c r="MUK4930" s="26"/>
      <c r="MUL4930" s="26"/>
      <c r="MUM4930" s="21"/>
      <c r="MUN4930" s="27"/>
      <c r="MUO4930" s="27"/>
      <c r="MUP4930" s="27"/>
      <c r="MUQ4930" s="25"/>
      <c r="MUR4930" s="25"/>
      <c r="MUS4930" s="25"/>
      <c r="MUT4930" s="28"/>
      <c r="MUU4930" s="28"/>
      <c r="MUV4930" s="28"/>
      <c r="MUW4930" s="28"/>
      <c r="MUX4930" s="28"/>
      <c r="MUY4930" s="22"/>
      <c r="MUZ4930" s="22"/>
      <c r="MVA4930" s="22"/>
      <c r="MVB4930" s="53"/>
      <c r="MVC4930" s="53"/>
      <c r="MVD4930" s="22"/>
      <c r="MVE4930" s="23"/>
      <c r="MVF4930" s="21"/>
      <c r="MVG4930" s="25"/>
      <c r="MVH4930" s="21"/>
      <c r="MVJ4930" s="61"/>
      <c r="MVL4930" s="25"/>
      <c r="MVM4930" s="25"/>
      <c r="MVN4930" s="25"/>
      <c r="MVO4930" s="59"/>
      <c r="MVP4930" s="60"/>
      <c r="MVQ4930" s="26"/>
      <c r="MVR4930" s="26"/>
      <c r="MVS4930" s="26"/>
      <c r="MVT4930" s="21"/>
      <c r="MVU4930" s="27"/>
      <c r="MVV4930" s="27"/>
      <c r="MVW4930" s="27"/>
      <c r="MVX4930" s="25"/>
      <c r="MVY4930" s="25"/>
      <c r="MVZ4930" s="25"/>
      <c r="MWA4930" s="28"/>
      <c r="MWB4930" s="28"/>
      <c r="MWC4930" s="28"/>
      <c r="MWD4930" s="28"/>
      <c r="MWE4930" s="28"/>
      <c r="MWF4930" s="22"/>
      <c r="MWG4930" s="22"/>
      <c r="MWH4930" s="22"/>
      <c r="MWI4930" s="53"/>
      <c r="MWJ4930" s="53"/>
      <c r="MWK4930" s="22"/>
      <c r="MWL4930" s="23"/>
      <c r="MWM4930" s="21"/>
      <c r="MWN4930" s="25"/>
      <c r="MWO4930" s="21"/>
      <c r="MWQ4930" s="61"/>
      <c r="MWS4930" s="25"/>
      <c r="MWT4930" s="25"/>
      <c r="MWU4930" s="25"/>
      <c r="MWV4930" s="59"/>
      <c r="MWW4930" s="60"/>
      <c r="MWX4930" s="26"/>
      <c r="MWY4930" s="26"/>
      <c r="MWZ4930" s="26"/>
      <c r="MXA4930" s="21"/>
      <c r="MXB4930" s="27"/>
      <c r="MXC4930" s="27"/>
      <c r="MXD4930" s="27"/>
      <c r="MXE4930" s="25"/>
      <c r="MXF4930" s="25"/>
      <c r="MXG4930" s="25"/>
      <c r="MXH4930" s="28"/>
      <c r="MXI4930" s="28"/>
      <c r="MXJ4930" s="28"/>
      <c r="MXK4930" s="28"/>
      <c r="MXL4930" s="28"/>
      <c r="MXM4930" s="22"/>
      <c r="MXN4930" s="22"/>
      <c r="MXO4930" s="22"/>
      <c r="MXP4930" s="53"/>
      <c r="MXQ4930" s="53"/>
      <c r="MXR4930" s="22"/>
      <c r="MXS4930" s="23"/>
      <c r="MXT4930" s="21"/>
      <c r="MXU4930" s="25"/>
      <c r="MXV4930" s="21"/>
      <c r="MXX4930" s="61"/>
      <c r="MXZ4930" s="25"/>
      <c r="MYA4930" s="25"/>
      <c r="MYB4930" s="25"/>
      <c r="MYC4930" s="59"/>
      <c r="MYD4930" s="60"/>
      <c r="MYE4930" s="26"/>
      <c r="MYF4930" s="26"/>
      <c r="MYG4930" s="26"/>
      <c r="MYH4930" s="21"/>
      <c r="MYI4930" s="27"/>
      <c r="MYJ4930" s="27"/>
      <c r="MYK4930" s="27"/>
      <c r="MYL4930" s="25"/>
      <c r="MYM4930" s="25"/>
      <c r="MYN4930" s="25"/>
      <c r="MYO4930" s="28"/>
      <c r="MYP4930" s="28"/>
      <c r="MYQ4930" s="28"/>
      <c r="MYR4930" s="28"/>
      <c r="MYS4930" s="28"/>
      <c r="MYT4930" s="22"/>
      <c r="MYU4930" s="22"/>
      <c r="MYV4930" s="22"/>
      <c r="MYW4930" s="53"/>
      <c r="MYX4930" s="53"/>
      <c r="MYY4930" s="22"/>
      <c r="MYZ4930" s="23"/>
      <c r="MZA4930" s="21"/>
      <c r="MZB4930" s="25"/>
      <c r="MZC4930" s="21"/>
      <c r="MZE4930" s="61"/>
      <c r="MZG4930" s="25"/>
      <c r="MZH4930" s="25"/>
      <c r="MZI4930" s="25"/>
      <c r="MZJ4930" s="59"/>
      <c r="MZK4930" s="60"/>
      <c r="MZL4930" s="26"/>
      <c r="MZM4930" s="26"/>
      <c r="MZN4930" s="26"/>
      <c r="MZO4930" s="21"/>
      <c r="MZP4930" s="27"/>
      <c r="MZQ4930" s="27"/>
      <c r="MZR4930" s="27"/>
      <c r="MZS4930" s="25"/>
      <c r="MZT4930" s="25"/>
      <c r="MZU4930" s="25"/>
      <c r="MZV4930" s="28"/>
      <c r="MZW4930" s="28"/>
      <c r="MZX4930" s="28"/>
      <c r="MZY4930" s="28"/>
      <c r="MZZ4930" s="28"/>
      <c r="NAA4930" s="22"/>
      <c r="NAB4930" s="22"/>
      <c r="NAC4930" s="22"/>
      <c r="NAD4930" s="53"/>
      <c r="NAE4930" s="53"/>
      <c r="NAF4930" s="22"/>
      <c r="NAG4930" s="23"/>
      <c r="NAH4930" s="21"/>
      <c r="NAI4930" s="25"/>
      <c r="NAJ4930" s="21"/>
      <c r="NAL4930" s="61"/>
      <c r="NAN4930" s="25"/>
      <c r="NAO4930" s="25"/>
      <c r="NAP4930" s="25"/>
      <c r="NAQ4930" s="59"/>
      <c r="NAR4930" s="60"/>
      <c r="NAS4930" s="26"/>
      <c r="NAT4930" s="26"/>
      <c r="NAU4930" s="26"/>
      <c r="NAV4930" s="21"/>
      <c r="NAW4930" s="27"/>
      <c r="NAX4930" s="27"/>
      <c r="NAY4930" s="27"/>
      <c r="NAZ4930" s="25"/>
      <c r="NBA4930" s="25"/>
      <c r="NBB4930" s="25"/>
      <c r="NBC4930" s="28"/>
      <c r="NBD4930" s="28"/>
      <c r="NBE4930" s="28"/>
      <c r="NBF4930" s="28"/>
      <c r="NBG4930" s="28"/>
      <c r="NBH4930" s="22"/>
      <c r="NBI4930" s="22"/>
      <c r="NBJ4930" s="22"/>
      <c r="NBK4930" s="53"/>
      <c r="NBL4930" s="53"/>
      <c r="NBM4930" s="22"/>
      <c r="NBN4930" s="23"/>
      <c r="NBO4930" s="21"/>
      <c r="NBP4930" s="25"/>
      <c r="NBQ4930" s="21"/>
      <c r="NBS4930" s="61"/>
      <c r="NBU4930" s="25"/>
      <c r="NBV4930" s="25"/>
      <c r="NBW4930" s="25"/>
      <c r="NBX4930" s="59"/>
      <c r="NBY4930" s="60"/>
      <c r="NBZ4930" s="26"/>
      <c r="NCA4930" s="26"/>
      <c r="NCB4930" s="26"/>
      <c r="NCC4930" s="21"/>
      <c r="NCD4930" s="27"/>
      <c r="NCE4930" s="27"/>
      <c r="NCF4930" s="27"/>
      <c r="NCG4930" s="25"/>
      <c r="NCH4930" s="25"/>
      <c r="NCI4930" s="25"/>
      <c r="NCJ4930" s="28"/>
      <c r="NCK4930" s="28"/>
      <c r="NCL4930" s="28"/>
      <c r="NCM4930" s="28"/>
      <c r="NCN4930" s="28"/>
      <c r="NCO4930" s="22"/>
      <c r="NCP4930" s="22"/>
      <c r="NCQ4930" s="22"/>
      <c r="NCR4930" s="53"/>
      <c r="NCS4930" s="53"/>
      <c r="NCT4930" s="22"/>
      <c r="NCU4930" s="23"/>
      <c r="NCV4930" s="21"/>
      <c r="NCW4930" s="25"/>
      <c r="NCX4930" s="21"/>
      <c r="NCZ4930" s="61"/>
      <c r="NDB4930" s="25"/>
      <c r="NDC4930" s="25"/>
      <c r="NDD4930" s="25"/>
      <c r="NDE4930" s="59"/>
      <c r="NDF4930" s="60"/>
      <c r="NDG4930" s="26"/>
      <c r="NDH4930" s="26"/>
      <c r="NDI4930" s="26"/>
      <c r="NDJ4930" s="21"/>
      <c r="NDK4930" s="27"/>
      <c r="NDL4930" s="27"/>
      <c r="NDM4930" s="27"/>
      <c r="NDN4930" s="25"/>
      <c r="NDO4930" s="25"/>
      <c r="NDP4930" s="25"/>
      <c r="NDQ4930" s="28"/>
      <c r="NDR4930" s="28"/>
      <c r="NDS4930" s="28"/>
      <c r="NDT4930" s="28"/>
      <c r="NDU4930" s="28"/>
      <c r="NDV4930" s="22"/>
      <c r="NDW4930" s="22"/>
      <c r="NDX4930" s="22"/>
      <c r="NDY4930" s="53"/>
      <c r="NDZ4930" s="53"/>
      <c r="NEA4930" s="22"/>
      <c r="NEB4930" s="23"/>
      <c r="NEC4930" s="21"/>
      <c r="NED4930" s="25"/>
      <c r="NEE4930" s="21"/>
      <c r="NEG4930" s="61"/>
      <c r="NEI4930" s="25"/>
      <c r="NEJ4930" s="25"/>
      <c r="NEK4930" s="25"/>
      <c r="NEL4930" s="59"/>
      <c r="NEM4930" s="60"/>
      <c r="NEN4930" s="26"/>
      <c r="NEO4930" s="26"/>
      <c r="NEP4930" s="26"/>
      <c r="NEQ4930" s="21"/>
      <c r="NER4930" s="27"/>
      <c r="NES4930" s="27"/>
      <c r="NET4930" s="27"/>
      <c r="NEU4930" s="25"/>
      <c r="NEV4930" s="25"/>
      <c r="NEW4930" s="25"/>
      <c r="NEX4930" s="28"/>
      <c r="NEY4930" s="28"/>
      <c r="NEZ4930" s="28"/>
      <c r="NFA4930" s="28"/>
      <c r="NFB4930" s="28"/>
      <c r="NFC4930" s="22"/>
      <c r="NFD4930" s="22"/>
      <c r="NFE4930" s="22"/>
      <c r="NFF4930" s="53"/>
      <c r="NFG4930" s="53"/>
      <c r="NFH4930" s="22"/>
      <c r="NFI4930" s="23"/>
      <c r="NFJ4930" s="21"/>
      <c r="NFK4930" s="25"/>
      <c r="NFL4930" s="21"/>
      <c r="NFN4930" s="61"/>
      <c r="NFP4930" s="25"/>
      <c r="NFQ4930" s="25"/>
      <c r="NFR4930" s="25"/>
      <c r="NFS4930" s="59"/>
      <c r="NFT4930" s="60"/>
      <c r="NFU4930" s="26"/>
      <c r="NFV4930" s="26"/>
      <c r="NFW4930" s="26"/>
      <c r="NFX4930" s="21"/>
      <c r="NFY4930" s="27"/>
      <c r="NFZ4930" s="27"/>
      <c r="NGA4930" s="27"/>
      <c r="NGB4930" s="25"/>
      <c r="NGC4930" s="25"/>
      <c r="NGD4930" s="25"/>
      <c r="NGE4930" s="28"/>
      <c r="NGF4930" s="28"/>
      <c r="NGG4930" s="28"/>
      <c r="NGH4930" s="28"/>
      <c r="NGI4930" s="28"/>
      <c r="NGJ4930" s="22"/>
      <c r="NGK4930" s="22"/>
      <c r="NGL4930" s="22"/>
      <c r="NGM4930" s="53"/>
      <c r="NGN4930" s="53"/>
      <c r="NGO4930" s="22"/>
      <c r="NGP4930" s="23"/>
      <c r="NGQ4930" s="21"/>
      <c r="NGR4930" s="25"/>
      <c r="NGS4930" s="21"/>
      <c r="NGU4930" s="61"/>
      <c r="NGW4930" s="25"/>
      <c r="NGX4930" s="25"/>
      <c r="NGY4930" s="25"/>
      <c r="NGZ4930" s="59"/>
      <c r="NHA4930" s="60"/>
      <c r="NHB4930" s="26"/>
      <c r="NHC4930" s="26"/>
      <c r="NHD4930" s="26"/>
      <c r="NHE4930" s="21"/>
      <c r="NHF4930" s="27"/>
      <c r="NHG4930" s="27"/>
      <c r="NHH4930" s="27"/>
      <c r="NHI4930" s="25"/>
      <c r="NHJ4930" s="25"/>
      <c r="NHK4930" s="25"/>
      <c r="NHL4930" s="28"/>
      <c r="NHM4930" s="28"/>
      <c r="NHN4930" s="28"/>
      <c r="NHO4930" s="28"/>
      <c r="NHP4930" s="28"/>
      <c r="NHQ4930" s="22"/>
      <c r="NHR4930" s="22"/>
      <c r="NHS4930" s="22"/>
      <c r="NHT4930" s="53"/>
      <c r="NHU4930" s="53"/>
      <c r="NHV4930" s="22"/>
      <c r="NHW4930" s="23"/>
      <c r="NHX4930" s="21"/>
      <c r="NHY4930" s="25"/>
      <c r="NHZ4930" s="21"/>
      <c r="NIB4930" s="61"/>
      <c r="NID4930" s="25"/>
      <c r="NIE4930" s="25"/>
      <c r="NIF4930" s="25"/>
      <c r="NIG4930" s="59"/>
      <c r="NIH4930" s="60"/>
      <c r="NII4930" s="26"/>
      <c r="NIJ4930" s="26"/>
      <c r="NIK4930" s="26"/>
      <c r="NIL4930" s="21"/>
      <c r="NIM4930" s="27"/>
      <c r="NIN4930" s="27"/>
      <c r="NIO4930" s="27"/>
      <c r="NIP4930" s="25"/>
      <c r="NIQ4930" s="25"/>
      <c r="NIR4930" s="25"/>
      <c r="NIS4930" s="28"/>
      <c r="NIT4930" s="28"/>
      <c r="NIU4930" s="28"/>
      <c r="NIV4930" s="28"/>
      <c r="NIW4930" s="28"/>
      <c r="NIX4930" s="22"/>
      <c r="NIY4930" s="22"/>
      <c r="NIZ4930" s="22"/>
      <c r="NJA4930" s="53"/>
      <c r="NJB4930" s="53"/>
      <c r="NJC4930" s="22"/>
      <c r="NJD4930" s="23"/>
      <c r="NJE4930" s="21"/>
      <c r="NJF4930" s="25"/>
      <c r="NJG4930" s="21"/>
      <c r="NJI4930" s="61"/>
      <c r="NJK4930" s="25"/>
      <c r="NJL4930" s="25"/>
      <c r="NJM4930" s="25"/>
      <c r="NJN4930" s="59"/>
      <c r="NJO4930" s="60"/>
      <c r="NJP4930" s="26"/>
      <c r="NJQ4930" s="26"/>
      <c r="NJR4930" s="26"/>
      <c r="NJS4930" s="21"/>
      <c r="NJT4930" s="27"/>
      <c r="NJU4930" s="27"/>
      <c r="NJV4930" s="27"/>
      <c r="NJW4930" s="25"/>
      <c r="NJX4930" s="25"/>
      <c r="NJY4930" s="25"/>
      <c r="NJZ4930" s="28"/>
      <c r="NKA4930" s="28"/>
      <c r="NKB4930" s="28"/>
      <c r="NKC4930" s="28"/>
      <c r="NKD4930" s="28"/>
      <c r="NKE4930" s="22"/>
      <c r="NKF4930" s="22"/>
      <c r="NKG4930" s="22"/>
      <c r="NKH4930" s="53"/>
      <c r="NKI4930" s="53"/>
      <c r="NKJ4930" s="22"/>
      <c r="NKK4930" s="23"/>
      <c r="NKL4930" s="21"/>
      <c r="NKM4930" s="25"/>
      <c r="NKN4930" s="21"/>
      <c r="NKP4930" s="61"/>
      <c r="NKR4930" s="25"/>
      <c r="NKS4930" s="25"/>
      <c r="NKT4930" s="25"/>
      <c r="NKU4930" s="59"/>
      <c r="NKV4930" s="60"/>
      <c r="NKW4930" s="26"/>
      <c r="NKX4930" s="26"/>
      <c r="NKY4930" s="26"/>
      <c r="NKZ4930" s="21"/>
      <c r="NLA4930" s="27"/>
      <c r="NLB4930" s="27"/>
      <c r="NLC4930" s="27"/>
      <c r="NLD4930" s="25"/>
      <c r="NLE4930" s="25"/>
      <c r="NLF4930" s="25"/>
      <c r="NLG4930" s="28"/>
      <c r="NLH4930" s="28"/>
      <c r="NLI4930" s="28"/>
      <c r="NLJ4930" s="28"/>
      <c r="NLK4930" s="28"/>
      <c r="NLL4930" s="22"/>
      <c r="NLM4930" s="22"/>
      <c r="NLN4930" s="22"/>
      <c r="NLO4930" s="53"/>
      <c r="NLP4930" s="53"/>
      <c r="NLQ4930" s="22"/>
      <c r="NLR4930" s="23"/>
      <c r="NLS4930" s="21"/>
      <c r="NLT4930" s="25"/>
      <c r="NLU4930" s="21"/>
      <c r="NLW4930" s="61"/>
      <c r="NLY4930" s="25"/>
      <c r="NLZ4930" s="25"/>
      <c r="NMA4930" s="25"/>
      <c r="NMB4930" s="59"/>
      <c r="NMC4930" s="60"/>
      <c r="NMD4930" s="26"/>
      <c r="NME4930" s="26"/>
      <c r="NMF4930" s="26"/>
      <c r="NMG4930" s="21"/>
      <c r="NMH4930" s="27"/>
      <c r="NMI4930" s="27"/>
      <c r="NMJ4930" s="27"/>
      <c r="NMK4930" s="25"/>
      <c r="NML4930" s="25"/>
      <c r="NMM4930" s="25"/>
      <c r="NMN4930" s="28"/>
      <c r="NMO4930" s="28"/>
      <c r="NMP4930" s="28"/>
      <c r="NMQ4930" s="28"/>
      <c r="NMR4930" s="28"/>
      <c r="NMS4930" s="22"/>
      <c r="NMT4930" s="22"/>
      <c r="NMU4930" s="22"/>
      <c r="NMV4930" s="53"/>
      <c r="NMW4930" s="53"/>
      <c r="NMX4930" s="22"/>
      <c r="NMY4930" s="23"/>
      <c r="NMZ4930" s="21"/>
      <c r="NNA4930" s="25"/>
      <c r="NNB4930" s="21"/>
      <c r="NND4930" s="61"/>
      <c r="NNF4930" s="25"/>
      <c r="NNG4930" s="25"/>
      <c r="NNH4930" s="25"/>
      <c r="NNI4930" s="59"/>
      <c r="NNJ4930" s="60"/>
      <c r="NNK4930" s="26"/>
      <c r="NNL4930" s="26"/>
      <c r="NNM4930" s="26"/>
      <c r="NNN4930" s="21"/>
      <c r="NNO4930" s="27"/>
      <c r="NNP4930" s="27"/>
      <c r="NNQ4930" s="27"/>
      <c r="NNR4930" s="25"/>
      <c r="NNS4930" s="25"/>
      <c r="NNT4930" s="25"/>
      <c r="NNU4930" s="28"/>
      <c r="NNV4930" s="28"/>
      <c r="NNW4930" s="28"/>
      <c r="NNX4930" s="28"/>
      <c r="NNY4930" s="28"/>
      <c r="NNZ4930" s="22"/>
      <c r="NOA4930" s="22"/>
      <c r="NOB4930" s="22"/>
      <c r="NOC4930" s="53"/>
      <c r="NOD4930" s="53"/>
      <c r="NOE4930" s="22"/>
      <c r="NOF4930" s="23"/>
      <c r="NOG4930" s="21"/>
      <c r="NOH4930" s="25"/>
      <c r="NOI4930" s="21"/>
      <c r="NOK4930" s="61"/>
      <c r="NOM4930" s="25"/>
      <c r="NON4930" s="25"/>
      <c r="NOO4930" s="25"/>
      <c r="NOP4930" s="59"/>
      <c r="NOQ4930" s="60"/>
      <c r="NOR4930" s="26"/>
      <c r="NOS4930" s="26"/>
      <c r="NOT4930" s="26"/>
      <c r="NOU4930" s="21"/>
      <c r="NOV4930" s="27"/>
      <c r="NOW4930" s="27"/>
      <c r="NOX4930" s="27"/>
      <c r="NOY4930" s="25"/>
      <c r="NOZ4930" s="25"/>
      <c r="NPA4930" s="25"/>
      <c r="NPB4930" s="28"/>
      <c r="NPC4930" s="28"/>
      <c r="NPD4930" s="28"/>
      <c r="NPE4930" s="28"/>
      <c r="NPF4930" s="28"/>
      <c r="NPG4930" s="22"/>
      <c r="NPH4930" s="22"/>
      <c r="NPI4930" s="22"/>
      <c r="NPJ4930" s="53"/>
      <c r="NPK4930" s="53"/>
      <c r="NPL4930" s="22"/>
      <c r="NPM4930" s="23"/>
      <c r="NPN4930" s="21"/>
      <c r="NPO4930" s="25"/>
      <c r="NPP4930" s="21"/>
      <c r="NPR4930" s="61"/>
      <c r="NPT4930" s="25"/>
      <c r="NPU4930" s="25"/>
      <c r="NPV4930" s="25"/>
      <c r="NPW4930" s="59"/>
      <c r="NPX4930" s="60"/>
      <c r="NPY4930" s="26"/>
      <c r="NPZ4930" s="26"/>
      <c r="NQA4930" s="26"/>
      <c r="NQB4930" s="21"/>
      <c r="NQC4930" s="27"/>
      <c r="NQD4930" s="27"/>
      <c r="NQE4930" s="27"/>
      <c r="NQF4930" s="25"/>
      <c r="NQG4930" s="25"/>
      <c r="NQH4930" s="25"/>
      <c r="NQI4930" s="28"/>
      <c r="NQJ4930" s="28"/>
      <c r="NQK4930" s="28"/>
      <c r="NQL4930" s="28"/>
      <c r="NQM4930" s="28"/>
      <c r="NQN4930" s="22"/>
      <c r="NQO4930" s="22"/>
      <c r="NQP4930" s="22"/>
      <c r="NQQ4930" s="53"/>
      <c r="NQR4930" s="53"/>
      <c r="NQS4930" s="22"/>
      <c r="NQT4930" s="23"/>
      <c r="NQU4930" s="21"/>
      <c r="NQV4930" s="25"/>
      <c r="NQW4930" s="21"/>
      <c r="NQY4930" s="61"/>
      <c r="NRA4930" s="25"/>
      <c r="NRB4930" s="25"/>
      <c r="NRC4930" s="25"/>
      <c r="NRD4930" s="59"/>
      <c r="NRE4930" s="60"/>
      <c r="NRF4930" s="26"/>
      <c r="NRG4930" s="26"/>
      <c r="NRH4930" s="26"/>
      <c r="NRI4930" s="21"/>
      <c r="NRJ4930" s="27"/>
      <c r="NRK4930" s="27"/>
      <c r="NRL4930" s="27"/>
      <c r="NRM4930" s="25"/>
      <c r="NRN4930" s="25"/>
      <c r="NRO4930" s="25"/>
      <c r="NRP4930" s="28"/>
      <c r="NRQ4930" s="28"/>
      <c r="NRR4930" s="28"/>
      <c r="NRS4930" s="28"/>
      <c r="NRT4930" s="28"/>
      <c r="NRU4930" s="22"/>
      <c r="NRV4930" s="22"/>
      <c r="NRW4930" s="22"/>
      <c r="NRX4930" s="53"/>
      <c r="NRY4930" s="53"/>
      <c r="NRZ4930" s="22"/>
      <c r="NSA4930" s="23"/>
      <c r="NSB4930" s="21"/>
      <c r="NSC4930" s="25"/>
      <c r="NSD4930" s="21"/>
      <c r="NSF4930" s="61"/>
      <c r="NSH4930" s="25"/>
      <c r="NSI4930" s="25"/>
      <c r="NSJ4930" s="25"/>
      <c r="NSK4930" s="59"/>
      <c r="NSL4930" s="60"/>
      <c r="NSM4930" s="26"/>
      <c r="NSN4930" s="26"/>
      <c r="NSO4930" s="26"/>
      <c r="NSP4930" s="21"/>
      <c r="NSQ4930" s="27"/>
      <c r="NSR4930" s="27"/>
      <c r="NSS4930" s="27"/>
      <c r="NST4930" s="25"/>
      <c r="NSU4930" s="25"/>
      <c r="NSV4930" s="25"/>
      <c r="NSW4930" s="28"/>
      <c r="NSX4930" s="28"/>
      <c r="NSY4930" s="28"/>
      <c r="NSZ4930" s="28"/>
      <c r="NTA4930" s="28"/>
      <c r="NTB4930" s="22"/>
      <c r="NTC4930" s="22"/>
      <c r="NTD4930" s="22"/>
      <c r="NTE4930" s="53"/>
      <c r="NTF4930" s="53"/>
      <c r="NTG4930" s="22"/>
      <c r="NTH4930" s="23"/>
      <c r="NTI4930" s="21"/>
      <c r="NTJ4930" s="25"/>
      <c r="NTK4930" s="21"/>
      <c r="NTM4930" s="61"/>
      <c r="NTO4930" s="25"/>
      <c r="NTP4930" s="25"/>
      <c r="NTQ4930" s="25"/>
      <c r="NTR4930" s="59"/>
      <c r="NTS4930" s="60"/>
      <c r="NTT4930" s="26"/>
      <c r="NTU4930" s="26"/>
      <c r="NTV4930" s="26"/>
      <c r="NTW4930" s="21"/>
      <c r="NTX4930" s="27"/>
      <c r="NTY4930" s="27"/>
      <c r="NTZ4930" s="27"/>
      <c r="NUA4930" s="25"/>
      <c r="NUB4930" s="25"/>
      <c r="NUC4930" s="25"/>
      <c r="NUD4930" s="28"/>
      <c r="NUE4930" s="28"/>
      <c r="NUF4930" s="28"/>
      <c r="NUG4930" s="28"/>
      <c r="NUH4930" s="28"/>
      <c r="NUI4930" s="22"/>
      <c r="NUJ4930" s="22"/>
      <c r="NUK4930" s="22"/>
      <c r="NUL4930" s="53"/>
      <c r="NUM4930" s="53"/>
      <c r="NUN4930" s="22"/>
      <c r="NUO4930" s="23"/>
      <c r="NUP4930" s="21"/>
      <c r="NUQ4930" s="25"/>
      <c r="NUR4930" s="21"/>
      <c r="NUT4930" s="61"/>
      <c r="NUV4930" s="25"/>
      <c r="NUW4930" s="25"/>
      <c r="NUX4930" s="25"/>
      <c r="NUY4930" s="59"/>
      <c r="NUZ4930" s="60"/>
      <c r="NVA4930" s="26"/>
      <c r="NVB4930" s="26"/>
      <c r="NVC4930" s="26"/>
      <c r="NVD4930" s="21"/>
      <c r="NVE4930" s="27"/>
      <c r="NVF4930" s="27"/>
      <c r="NVG4930" s="27"/>
      <c r="NVH4930" s="25"/>
      <c r="NVI4930" s="25"/>
      <c r="NVJ4930" s="25"/>
      <c r="NVK4930" s="28"/>
      <c r="NVL4930" s="28"/>
      <c r="NVM4930" s="28"/>
      <c r="NVN4930" s="28"/>
      <c r="NVO4930" s="28"/>
      <c r="NVP4930" s="22"/>
      <c r="NVQ4930" s="22"/>
      <c r="NVR4930" s="22"/>
      <c r="NVS4930" s="53"/>
      <c r="NVT4930" s="53"/>
      <c r="NVU4930" s="22"/>
      <c r="NVV4930" s="23"/>
      <c r="NVW4930" s="21"/>
      <c r="NVX4930" s="25"/>
      <c r="NVY4930" s="21"/>
      <c r="NWA4930" s="61"/>
      <c r="NWC4930" s="25"/>
      <c r="NWD4930" s="25"/>
      <c r="NWE4930" s="25"/>
      <c r="NWF4930" s="59"/>
      <c r="NWG4930" s="60"/>
      <c r="NWH4930" s="26"/>
      <c r="NWI4930" s="26"/>
      <c r="NWJ4930" s="26"/>
      <c r="NWK4930" s="21"/>
      <c r="NWL4930" s="27"/>
      <c r="NWM4930" s="27"/>
      <c r="NWN4930" s="27"/>
      <c r="NWO4930" s="25"/>
      <c r="NWP4930" s="25"/>
      <c r="NWQ4930" s="25"/>
      <c r="NWR4930" s="28"/>
      <c r="NWS4930" s="28"/>
      <c r="NWT4930" s="28"/>
      <c r="NWU4930" s="28"/>
      <c r="NWV4930" s="28"/>
      <c r="NWW4930" s="22"/>
      <c r="NWX4930" s="22"/>
      <c r="NWY4930" s="22"/>
      <c r="NWZ4930" s="53"/>
      <c r="NXA4930" s="53"/>
      <c r="NXB4930" s="22"/>
      <c r="NXC4930" s="23"/>
      <c r="NXD4930" s="21"/>
      <c r="NXE4930" s="25"/>
      <c r="NXF4930" s="21"/>
      <c r="NXH4930" s="61"/>
      <c r="NXJ4930" s="25"/>
      <c r="NXK4930" s="25"/>
      <c r="NXL4930" s="25"/>
      <c r="NXM4930" s="59"/>
      <c r="NXN4930" s="60"/>
      <c r="NXO4930" s="26"/>
      <c r="NXP4930" s="26"/>
      <c r="NXQ4930" s="26"/>
      <c r="NXR4930" s="21"/>
      <c r="NXS4930" s="27"/>
      <c r="NXT4930" s="27"/>
      <c r="NXU4930" s="27"/>
      <c r="NXV4930" s="25"/>
      <c r="NXW4930" s="25"/>
      <c r="NXX4930" s="25"/>
      <c r="NXY4930" s="28"/>
      <c r="NXZ4930" s="28"/>
      <c r="NYA4930" s="28"/>
      <c r="NYB4930" s="28"/>
      <c r="NYC4930" s="28"/>
      <c r="NYD4930" s="22"/>
      <c r="NYE4930" s="22"/>
      <c r="NYF4930" s="22"/>
      <c r="NYG4930" s="53"/>
      <c r="NYH4930" s="53"/>
      <c r="NYI4930" s="22"/>
      <c r="NYJ4930" s="23"/>
      <c r="NYK4930" s="21"/>
      <c r="NYL4930" s="25"/>
      <c r="NYM4930" s="21"/>
      <c r="NYO4930" s="61"/>
      <c r="NYQ4930" s="25"/>
      <c r="NYR4930" s="25"/>
      <c r="NYS4930" s="25"/>
      <c r="NYT4930" s="59"/>
      <c r="NYU4930" s="60"/>
      <c r="NYV4930" s="26"/>
      <c r="NYW4930" s="26"/>
      <c r="NYX4930" s="26"/>
      <c r="NYY4930" s="21"/>
      <c r="NYZ4930" s="27"/>
      <c r="NZA4930" s="27"/>
      <c r="NZB4930" s="27"/>
      <c r="NZC4930" s="25"/>
      <c r="NZD4930" s="25"/>
      <c r="NZE4930" s="25"/>
      <c r="NZF4930" s="28"/>
      <c r="NZG4930" s="28"/>
      <c r="NZH4930" s="28"/>
      <c r="NZI4930" s="28"/>
      <c r="NZJ4930" s="28"/>
      <c r="NZK4930" s="22"/>
      <c r="NZL4930" s="22"/>
      <c r="NZM4930" s="22"/>
      <c r="NZN4930" s="53"/>
      <c r="NZO4930" s="53"/>
      <c r="NZP4930" s="22"/>
      <c r="NZQ4930" s="23"/>
      <c r="NZR4930" s="21"/>
      <c r="NZS4930" s="25"/>
      <c r="NZT4930" s="21"/>
      <c r="NZV4930" s="61"/>
      <c r="NZX4930" s="25"/>
      <c r="NZY4930" s="25"/>
      <c r="NZZ4930" s="25"/>
      <c r="OAA4930" s="59"/>
      <c r="OAB4930" s="60"/>
      <c r="OAC4930" s="26"/>
      <c r="OAD4930" s="26"/>
      <c r="OAE4930" s="26"/>
      <c r="OAF4930" s="21"/>
      <c r="OAG4930" s="27"/>
      <c r="OAH4930" s="27"/>
      <c r="OAI4930" s="27"/>
      <c r="OAJ4930" s="25"/>
      <c r="OAK4930" s="25"/>
      <c r="OAL4930" s="25"/>
      <c r="OAM4930" s="28"/>
      <c r="OAN4930" s="28"/>
      <c r="OAO4930" s="28"/>
      <c r="OAP4930" s="28"/>
      <c r="OAQ4930" s="28"/>
      <c r="OAR4930" s="22"/>
      <c r="OAS4930" s="22"/>
      <c r="OAT4930" s="22"/>
      <c r="OAU4930" s="53"/>
      <c r="OAV4930" s="53"/>
      <c r="OAW4930" s="22"/>
      <c r="OAX4930" s="23"/>
      <c r="OAY4930" s="21"/>
      <c r="OAZ4930" s="25"/>
      <c r="OBA4930" s="21"/>
      <c r="OBC4930" s="61"/>
      <c r="OBE4930" s="25"/>
      <c r="OBF4930" s="25"/>
      <c r="OBG4930" s="25"/>
      <c r="OBH4930" s="59"/>
      <c r="OBI4930" s="60"/>
      <c r="OBJ4930" s="26"/>
      <c r="OBK4930" s="26"/>
      <c r="OBL4930" s="26"/>
      <c r="OBM4930" s="21"/>
      <c r="OBN4930" s="27"/>
      <c r="OBO4930" s="27"/>
      <c r="OBP4930" s="27"/>
      <c r="OBQ4930" s="25"/>
      <c r="OBR4930" s="25"/>
      <c r="OBS4930" s="25"/>
      <c r="OBT4930" s="28"/>
      <c r="OBU4930" s="28"/>
      <c r="OBV4930" s="28"/>
      <c r="OBW4930" s="28"/>
      <c r="OBX4930" s="28"/>
      <c r="OBY4930" s="22"/>
      <c r="OBZ4930" s="22"/>
      <c r="OCA4930" s="22"/>
      <c r="OCB4930" s="53"/>
      <c r="OCC4930" s="53"/>
      <c r="OCD4930" s="22"/>
      <c r="OCE4930" s="23"/>
      <c r="OCF4930" s="21"/>
      <c r="OCG4930" s="25"/>
      <c r="OCH4930" s="21"/>
      <c r="OCJ4930" s="61"/>
      <c r="OCL4930" s="25"/>
      <c r="OCM4930" s="25"/>
      <c r="OCN4930" s="25"/>
      <c r="OCO4930" s="59"/>
      <c r="OCP4930" s="60"/>
      <c r="OCQ4930" s="26"/>
      <c r="OCR4930" s="26"/>
      <c r="OCS4930" s="26"/>
      <c r="OCT4930" s="21"/>
      <c r="OCU4930" s="27"/>
      <c r="OCV4930" s="27"/>
      <c r="OCW4930" s="27"/>
      <c r="OCX4930" s="25"/>
      <c r="OCY4930" s="25"/>
      <c r="OCZ4930" s="25"/>
      <c r="ODA4930" s="28"/>
      <c r="ODB4930" s="28"/>
      <c r="ODC4930" s="28"/>
      <c r="ODD4930" s="28"/>
      <c r="ODE4930" s="28"/>
      <c r="ODF4930" s="22"/>
      <c r="ODG4930" s="22"/>
      <c r="ODH4930" s="22"/>
      <c r="ODI4930" s="53"/>
      <c r="ODJ4930" s="53"/>
      <c r="ODK4930" s="22"/>
      <c r="ODL4930" s="23"/>
      <c r="ODM4930" s="21"/>
      <c r="ODN4930" s="25"/>
      <c r="ODO4930" s="21"/>
      <c r="ODQ4930" s="61"/>
      <c r="ODS4930" s="25"/>
      <c r="ODT4930" s="25"/>
      <c r="ODU4930" s="25"/>
      <c r="ODV4930" s="59"/>
      <c r="ODW4930" s="60"/>
      <c r="ODX4930" s="26"/>
      <c r="ODY4930" s="26"/>
      <c r="ODZ4930" s="26"/>
      <c r="OEA4930" s="21"/>
      <c r="OEB4930" s="27"/>
      <c r="OEC4930" s="27"/>
      <c r="OED4930" s="27"/>
      <c r="OEE4930" s="25"/>
      <c r="OEF4930" s="25"/>
      <c r="OEG4930" s="25"/>
      <c r="OEH4930" s="28"/>
      <c r="OEI4930" s="28"/>
      <c r="OEJ4930" s="28"/>
      <c r="OEK4930" s="28"/>
      <c r="OEL4930" s="28"/>
      <c r="OEM4930" s="22"/>
      <c r="OEN4930" s="22"/>
      <c r="OEO4930" s="22"/>
      <c r="OEP4930" s="53"/>
      <c r="OEQ4930" s="53"/>
      <c r="OER4930" s="22"/>
      <c r="OES4930" s="23"/>
      <c r="OET4930" s="21"/>
      <c r="OEU4930" s="25"/>
      <c r="OEV4930" s="21"/>
      <c r="OEX4930" s="61"/>
      <c r="OEZ4930" s="25"/>
      <c r="OFA4930" s="25"/>
      <c r="OFB4930" s="25"/>
      <c r="OFC4930" s="59"/>
      <c r="OFD4930" s="60"/>
      <c r="OFE4930" s="26"/>
      <c r="OFF4930" s="26"/>
      <c r="OFG4930" s="26"/>
      <c r="OFH4930" s="21"/>
      <c r="OFI4930" s="27"/>
      <c r="OFJ4930" s="27"/>
      <c r="OFK4930" s="27"/>
      <c r="OFL4930" s="25"/>
      <c r="OFM4930" s="25"/>
      <c r="OFN4930" s="25"/>
      <c r="OFO4930" s="28"/>
      <c r="OFP4930" s="28"/>
      <c r="OFQ4930" s="28"/>
      <c r="OFR4930" s="28"/>
      <c r="OFS4930" s="28"/>
      <c r="OFT4930" s="22"/>
      <c r="OFU4930" s="22"/>
      <c r="OFV4930" s="22"/>
      <c r="OFW4930" s="53"/>
      <c r="OFX4930" s="53"/>
      <c r="OFY4930" s="22"/>
      <c r="OFZ4930" s="23"/>
      <c r="OGA4930" s="21"/>
      <c r="OGB4930" s="25"/>
      <c r="OGC4930" s="21"/>
      <c r="OGE4930" s="61"/>
      <c r="OGG4930" s="25"/>
      <c r="OGH4930" s="25"/>
      <c r="OGI4930" s="25"/>
      <c r="OGJ4930" s="59"/>
      <c r="OGK4930" s="60"/>
      <c r="OGL4930" s="26"/>
      <c r="OGM4930" s="26"/>
      <c r="OGN4930" s="26"/>
      <c r="OGO4930" s="21"/>
      <c r="OGP4930" s="27"/>
      <c r="OGQ4930" s="27"/>
      <c r="OGR4930" s="27"/>
      <c r="OGS4930" s="25"/>
      <c r="OGT4930" s="25"/>
      <c r="OGU4930" s="25"/>
      <c r="OGV4930" s="28"/>
      <c r="OGW4930" s="28"/>
      <c r="OGX4930" s="28"/>
      <c r="OGY4930" s="28"/>
      <c r="OGZ4930" s="28"/>
      <c r="OHA4930" s="22"/>
      <c r="OHB4930" s="22"/>
      <c r="OHC4930" s="22"/>
      <c r="OHD4930" s="53"/>
      <c r="OHE4930" s="53"/>
      <c r="OHF4930" s="22"/>
      <c r="OHG4930" s="23"/>
      <c r="OHH4930" s="21"/>
      <c r="OHI4930" s="25"/>
      <c r="OHJ4930" s="21"/>
      <c r="OHL4930" s="61"/>
      <c r="OHN4930" s="25"/>
      <c r="OHO4930" s="25"/>
      <c r="OHP4930" s="25"/>
      <c r="OHQ4930" s="59"/>
      <c r="OHR4930" s="60"/>
      <c r="OHS4930" s="26"/>
      <c r="OHT4930" s="26"/>
      <c r="OHU4930" s="26"/>
      <c r="OHV4930" s="21"/>
      <c r="OHW4930" s="27"/>
      <c r="OHX4930" s="27"/>
      <c r="OHY4930" s="27"/>
      <c r="OHZ4930" s="25"/>
      <c r="OIA4930" s="25"/>
      <c r="OIB4930" s="25"/>
      <c r="OIC4930" s="28"/>
      <c r="OID4930" s="28"/>
      <c r="OIE4930" s="28"/>
      <c r="OIF4930" s="28"/>
      <c r="OIG4930" s="28"/>
      <c r="OIH4930" s="22"/>
      <c r="OII4930" s="22"/>
      <c r="OIJ4930" s="22"/>
      <c r="OIK4930" s="53"/>
      <c r="OIL4930" s="53"/>
      <c r="OIM4930" s="22"/>
      <c r="OIN4930" s="23"/>
      <c r="OIO4930" s="21"/>
      <c r="OIP4930" s="25"/>
      <c r="OIQ4930" s="21"/>
      <c r="OIS4930" s="61"/>
      <c r="OIU4930" s="25"/>
      <c r="OIV4930" s="25"/>
      <c r="OIW4930" s="25"/>
      <c r="OIX4930" s="59"/>
      <c r="OIY4930" s="60"/>
      <c r="OIZ4930" s="26"/>
      <c r="OJA4930" s="26"/>
      <c r="OJB4930" s="26"/>
      <c r="OJC4930" s="21"/>
      <c r="OJD4930" s="27"/>
      <c r="OJE4930" s="27"/>
      <c r="OJF4930" s="27"/>
      <c r="OJG4930" s="25"/>
      <c r="OJH4930" s="25"/>
      <c r="OJI4930" s="25"/>
      <c r="OJJ4930" s="28"/>
      <c r="OJK4930" s="28"/>
      <c r="OJL4930" s="28"/>
      <c r="OJM4930" s="28"/>
      <c r="OJN4930" s="28"/>
      <c r="OJO4930" s="22"/>
      <c r="OJP4930" s="22"/>
      <c r="OJQ4930" s="22"/>
      <c r="OJR4930" s="53"/>
      <c r="OJS4930" s="53"/>
      <c r="OJT4930" s="22"/>
      <c r="OJU4930" s="23"/>
      <c r="OJV4930" s="21"/>
      <c r="OJW4930" s="25"/>
      <c r="OJX4930" s="21"/>
      <c r="OJZ4930" s="61"/>
      <c r="OKB4930" s="25"/>
      <c r="OKC4930" s="25"/>
      <c r="OKD4930" s="25"/>
      <c r="OKE4930" s="59"/>
      <c r="OKF4930" s="60"/>
      <c r="OKG4930" s="26"/>
      <c r="OKH4930" s="26"/>
      <c r="OKI4930" s="26"/>
      <c r="OKJ4930" s="21"/>
      <c r="OKK4930" s="27"/>
      <c r="OKL4930" s="27"/>
      <c r="OKM4930" s="27"/>
      <c r="OKN4930" s="25"/>
      <c r="OKO4930" s="25"/>
      <c r="OKP4930" s="25"/>
      <c r="OKQ4930" s="28"/>
      <c r="OKR4930" s="28"/>
      <c r="OKS4930" s="28"/>
      <c r="OKT4930" s="28"/>
      <c r="OKU4930" s="28"/>
      <c r="OKV4930" s="22"/>
      <c r="OKW4930" s="22"/>
      <c r="OKX4930" s="22"/>
      <c r="OKY4930" s="53"/>
      <c r="OKZ4930" s="53"/>
      <c r="OLA4930" s="22"/>
      <c r="OLB4930" s="23"/>
      <c r="OLC4930" s="21"/>
      <c r="OLD4930" s="25"/>
      <c r="OLE4930" s="21"/>
      <c r="OLG4930" s="61"/>
      <c r="OLI4930" s="25"/>
      <c r="OLJ4930" s="25"/>
      <c r="OLK4930" s="25"/>
      <c r="OLL4930" s="59"/>
      <c r="OLM4930" s="60"/>
      <c r="OLN4930" s="26"/>
      <c r="OLO4930" s="26"/>
      <c r="OLP4930" s="26"/>
      <c r="OLQ4930" s="21"/>
      <c r="OLR4930" s="27"/>
      <c r="OLS4930" s="27"/>
      <c r="OLT4930" s="27"/>
      <c r="OLU4930" s="25"/>
      <c r="OLV4930" s="25"/>
      <c r="OLW4930" s="25"/>
      <c r="OLX4930" s="28"/>
      <c r="OLY4930" s="28"/>
      <c r="OLZ4930" s="28"/>
      <c r="OMA4930" s="28"/>
      <c r="OMB4930" s="28"/>
      <c r="OMC4930" s="22"/>
      <c r="OMD4930" s="22"/>
      <c r="OME4930" s="22"/>
      <c r="OMF4930" s="53"/>
      <c r="OMG4930" s="53"/>
      <c r="OMH4930" s="22"/>
      <c r="OMI4930" s="23"/>
      <c r="OMJ4930" s="21"/>
      <c r="OMK4930" s="25"/>
      <c r="OML4930" s="21"/>
      <c r="OMN4930" s="61"/>
      <c r="OMP4930" s="25"/>
      <c r="OMQ4930" s="25"/>
      <c r="OMR4930" s="25"/>
      <c r="OMS4930" s="59"/>
      <c r="OMT4930" s="60"/>
      <c r="OMU4930" s="26"/>
      <c r="OMV4930" s="26"/>
      <c r="OMW4930" s="26"/>
      <c r="OMX4930" s="21"/>
      <c r="OMY4930" s="27"/>
      <c r="OMZ4930" s="27"/>
      <c r="ONA4930" s="27"/>
      <c r="ONB4930" s="25"/>
      <c r="ONC4930" s="25"/>
      <c r="OND4930" s="25"/>
      <c r="ONE4930" s="28"/>
      <c r="ONF4930" s="28"/>
      <c r="ONG4930" s="28"/>
      <c r="ONH4930" s="28"/>
      <c r="ONI4930" s="28"/>
      <c r="ONJ4930" s="22"/>
      <c r="ONK4930" s="22"/>
      <c r="ONL4930" s="22"/>
      <c r="ONM4930" s="53"/>
      <c r="ONN4930" s="53"/>
      <c r="ONO4930" s="22"/>
      <c r="ONP4930" s="23"/>
      <c r="ONQ4930" s="21"/>
      <c r="ONR4930" s="25"/>
      <c r="ONS4930" s="21"/>
      <c r="ONU4930" s="61"/>
      <c r="ONW4930" s="25"/>
      <c r="ONX4930" s="25"/>
      <c r="ONY4930" s="25"/>
      <c r="ONZ4930" s="59"/>
      <c r="OOA4930" s="60"/>
      <c r="OOB4930" s="26"/>
      <c r="OOC4930" s="26"/>
      <c r="OOD4930" s="26"/>
      <c r="OOE4930" s="21"/>
      <c r="OOF4930" s="27"/>
      <c r="OOG4930" s="27"/>
      <c r="OOH4930" s="27"/>
      <c r="OOI4930" s="25"/>
      <c r="OOJ4930" s="25"/>
      <c r="OOK4930" s="25"/>
      <c r="OOL4930" s="28"/>
      <c r="OOM4930" s="28"/>
      <c r="OON4930" s="28"/>
      <c r="OOO4930" s="28"/>
      <c r="OOP4930" s="28"/>
      <c r="OOQ4930" s="22"/>
      <c r="OOR4930" s="22"/>
      <c r="OOS4930" s="22"/>
      <c r="OOT4930" s="53"/>
      <c r="OOU4930" s="53"/>
      <c r="OOV4930" s="22"/>
      <c r="OOW4930" s="23"/>
      <c r="OOX4930" s="21"/>
      <c r="OOY4930" s="25"/>
      <c r="OOZ4930" s="21"/>
      <c r="OPB4930" s="61"/>
      <c r="OPD4930" s="25"/>
      <c r="OPE4930" s="25"/>
      <c r="OPF4930" s="25"/>
      <c r="OPG4930" s="59"/>
      <c r="OPH4930" s="60"/>
      <c r="OPI4930" s="26"/>
      <c r="OPJ4930" s="26"/>
      <c r="OPK4930" s="26"/>
      <c r="OPL4930" s="21"/>
      <c r="OPM4930" s="27"/>
      <c r="OPN4930" s="27"/>
      <c r="OPO4930" s="27"/>
      <c r="OPP4930" s="25"/>
      <c r="OPQ4930" s="25"/>
      <c r="OPR4930" s="25"/>
      <c r="OPS4930" s="28"/>
      <c r="OPT4930" s="28"/>
      <c r="OPU4930" s="28"/>
      <c r="OPV4930" s="28"/>
      <c r="OPW4930" s="28"/>
      <c r="OPX4930" s="22"/>
      <c r="OPY4930" s="22"/>
      <c r="OPZ4930" s="22"/>
      <c r="OQA4930" s="53"/>
      <c r="OQB4930" s="53"/>
      <c r="OQC4930" s="22"/>
      <c r="OQD4930" s="23"/>
      <c r="OQE4930" s="21"/>
      <c r="OQF4930" s="25"/>
      <c r="OQG4930" s="21"/>
      <c r="OQI4930" s="61"/>
      <c r="OQK4930" s="25"/>
      <c r="OQL4930" s="25"/>
      <c r="OQM4930" s="25"/>
      <c r="OQN4930" s="59"/>
      <c r="OQO4930" s="60"/>
      <c r="OQP4930" s="26"/>
      <c r="OQQ4930" s="26"/>
      <c r="OQR4930" s="26"/>
      <c r="OQS4930" s="21"/>
      <c r="OQT4930" s="27"/>
      <c r="OQU4930" s="27"/>
      <c r="OQV4930" s="27"/>
      <c r="OQW4930" s="25"/>
      <c r="OQX4930" s="25"/>
      <c r="OQY4930" s="25"/>
      <c r="OQZ4930" s="28"/>
      <c r="ORA4930" s="28"/>
      <c r="ORB4930" s="28"/>
      <c r="ORC4930" s="28"/>
      <c r="ORD4930" s="28"/>
      <c r="ORE4930" s="22"/>
      <c r="ORF4930" s="22"/>
      <c r="ORG4930" s="22"/>
      <c r="ORH4930" s="53"/>
      <c r="ORI4930" s="53"/>
      <c r="ORJ4930" s="22"/>
      <c r="ORK4930" s="23"/>
      <c r="ORL4930" s="21"/>
      <c r="ORM4930" s="25"/>
      <c r="ORN4930" s="21"/>
      <c r="ORP4930" s="61"/>
      <c r="ORR4930" s="25"/>
      <c r="ORS4930" s="25"/>
      <c r="ORT4930" s="25"/>
      <c r="ORU4930" s="59"/>
      <c r="ORV4930" s="60"/>
      <c r="ORW4930" s="26"/>
      <c r="ORX4930" s="26"/>
      <c r="ORY4930" s="26"/>
      <c r="ORZ4930" s="21"/>
      <c r="OSA4930" s="27"/>
      <c r="OSB4930" s="27"/>
      <c r="OSC4930" s="27"/>
      <c r="OSD4930" s="25"/>
      <c r="OSE4930" s="25"/>
      <c r="OSF4930" s="25"/>
      <c r="OSG4930" s="28"/>
      <c r="OSH4930" s="28"/>
      <c r="OSI4930" s="28"/>
      <c r="OSJ4930" s="28"/>
      <c r="OSK4930" s="28"/>
      <c r="OSL4930" s="22"/>
      <c r="OSM4930" s="22"/>
      <c r="OSN4930" s="22"/>
      <c r="OSO4930" s="53"/>
      <c r="OSP4930" s="53"/>
      <c r="OSQ4930" s="22"/>
      <c r="OSR4930" s="23"/>
      <c r="OSS4930" s="21"/>
      <c r="OST4930" s="25"/>
      <c r="OSU4930" s="21"/>
      <c r="OSW4930" s="61"/>
      <c r="OSY4930" s="25"/>
      <c r="OSZ4930" s="25"/>
      <c r="OTA4930" s="25"/>
      <c r="OTB4930" s="59"/>
      <c r="OTC4930" s="60"/>
      <c r="OTD4930" s="26"/>
      <c r="OTE4930" s="26"/>
      <c r="OTF4930" s="26"/>
      <c r="OTG4930" s="21"/>
      <c r="OTH4930" s="27"/>
      <c r="OTI4930" s="27"/>
      <c r="OTJ4930" s="27"/>
      <c r="OTK4930" s="25"/>
      <c r="OTL4930" s="25"/>
      <c r="OTM4930" s="25"/>
      <c r="OTN4930" s="28"/>
      <c r="OTO4930" s="28"/>
      <c r="OTP4930" s="28"/>
      <c r="OTQ4930" s="28"/>
      <c r="OTR4930" s="28"/>
      <c r="OTS4930" s="22"/>
      <c r="OTT4930" s="22"/>
      <c r="OTU4930" s="22"/>
      <c r="OTV4930" s="53"/>
      <c r="OTW4930" s="53"/>
      <c r="OTX4930" s="22"/>
      <c r="OTY4930" s="23"/>
      <c r="OTZ4930" s="21"/>
      <c r="OUA4930" s="25"/>
      <c r="OUB4930" s="21"/>
      <c r="OUD4930" s="61"/>
      <c r="OUF4930" s="25"/>
      <c r="OUG4930" s="25"/>
      <c r="OUH4930" s="25"/>
      <c r="OUI4930" s="59"/>
      <c r="OUJ4930" s="60"/>
      <c r="OUK4930" s="26"/>
      <c r="OUL4930" s="26"/>
      <c r="OUM4930" s="26"/>
      <c r="OUN4930" s="21"/>
      <c r="OUO4930" s="27"/>
      <c r="OUP4930" s="27"/>
      <c r="OUQ4930" s="27"/>
      <c r="OUR4930" s="25"/>
      <c r="OUS4930" s="25"/>
      <c r="OUT4930" s="25"/>
      <c r="OUU4930" s="28"/>
      <c r="OUV4930" s="28"/>
      <c r="OUW4930" s="28"/>
      <c r="OUX4930" s="28"/>
      <c r="OUY4930" s="28"/>
      <c r="OUZ4930" s="22"/>
      <c r="OVA4930" s="22"/>
      <c r="OVB4930" s="22"/>
      <c r="OVC4930" s="53"/>
      <c r="OVD4930" s="53"/>
      <c r="OVE4930" s="22"/>
      <c r="OVF4930" s="23"/>
      <c r="OVG4930" s="21"/>
      <c r="OVH4930" s="25"/>
      <c r="OVI4930" s="21"/>
      <c r="OVK4930" s="61"/>
      <c r="OVM4930" s="25"/>
      <c r="OVN4930" s="25"/>
      <c r="OVO4930" s="25"/>
      <c r="OVP4930" s="59"/>
      <c r="OVQ4930" s="60"/>
      <c r="OVR4930" s="26"/>
      <c r="OVS4930" s="26"/>
      <c r="OVT4930" s="26"/>
      <c r="OVU4930" s="21"/>
      <c r="OVV4930" s="27"/>
      <c r="OVW4930" s="27"/>
      <c r="OVX4930" s="27"/>
      <c r="OVY4930" s="25"/>
      <c r="OVZ4930" s="25"/>
      <c r="OWA4930" s="25"/>
      <c r="OWB4930" s="28"/>
      <c r="OWC4930" s="28"/>
      <c r="OWD4930" s="28"/>
      <c r="OWE4930" s="28"/>
      <c r="OWF4930" s="28"/>
      <c r="OWG4930" s="22"/>
      <c r="OWH4930" s="22"/>
      <c r="OWI4930" s="22"/>
      <c r="OWJ4930" s="53"/>
      <c r="OWK4930" s="53"/>
      <c r="OWL4930" s="22"/>
      <c r="OWM4930" s="23"/>
      <c r="OWN4930" s="21"/>
      <c r="OWO4930" s="25"/>
      <c r="OWP4930" s="21"/>
      <c r="OWR4930" s="61"/>
      <c r="OWT4930" s="25"/>
      <c r="OWU4930" s="25"/>
      <c r="OWV4930" s="25"/>
      <c r="OWW4930" s="59"/>
      <c r="OWX4930" s="60"/>
      <c r="OWY4930" s="26"/>
      <c r="OWZ4930" s="26"/>
      <c r="OXA4930" s="26"/>
      <c r="OXB4930" s="21"/>
      <c r="OXC4930" s="27"/>
      <c r="OXD4930" s="27"/>
      <c r="OXE4930" s="27"/>
      <c r="OXF4930" s="25"/>
      <c r="OXG4930" s="25"/>
      <c r="OXH4930" s="25"/>
      <c r="OXI4930" s="28"/>
      <c r="OXJ4930" s="28"/>
      <c r="OXK4930" s="28"/>
      <c r="OXL4930" s="28"/>
      <c r="OXM4930" s="28"/>
      <c r="OXN4930" s="22"/>
      <c r="OXO4930" s="22"/>
      <c r="OXP4930" s="22"/>
      <c r="OXQ4930" s="53"/>
      <c r="OXR4930" s="53"/>
      <c r="OXS4930" s="22"/>
      <c r="OXT4930" s="23"/>
      <c r="OXU4930" s="21"/>
      <c r="OXV4930" s="25"/>
      <c r="OXW4930" s="21"/>
      <c r="OXY4930" s="61"/>
      <c r="OYA4930" s="25"/>
      <c r="OYB4930" s="25"/>
      <c r="OYC4930" s="25"/>
      <c r="OYD4930" s="59"/>
      <c r="OYE4930" s="60"/>
      <c r="OYF4930" s="26"/>
      <c r="OYG4930" s="26"/>
      <c r="OYH4930" s="26"/>
      <c r="OYI4930" s="21"/>
      <c r="OYJ4930" s="27"/>
      <c r="OYK4930" s="27"/>
      <c r="OYL4930" s="27"/>
      <c r="OYM4930" s="25"/>
      <c r="OYN4930" s="25"/>
      <c r="OYO4930" s="25"/>
      <c r="OYP4930" s="28"/>
      <c r="OYQ4930" s="28"/>
      <c r="OYR4930" s="28"/>
      <c r="OYS4930" s="28"/>
      <c r="OYT4930" s="28"/>
      <c r="OYU4930" s="22"/>
      <c r="OYV4930" s="22"/>
      <c r="OYW4930" s="22"/>
      <c r="OYX4930" s="53"/>
      <c r="OYY4930" s="53"/>
      <c r="OYZ4930" s="22"/>
      <c r="OZA4930" s="23"/>
      <c r="OZB4930" s="21"/>
      <c r="OZC4930" s="25"/>
      <c r="OZD4930" s="21"/>
      <c r="OZF4930" s="61"/>
      <c r="OZH4930" s="25"/>
      <c r="OZI4930" s="25"/>
      <c r="OZJ4930" s="25"/>
      <c r="OZK4930" s="59"/>
      <c r="OZL4930" s="60"/>
      <c r="OZM4930" s="26"/>
      <c r="OZN4930" s="26"/>
      <c r="OZO4930" s="26"/>
      <c r="OZP4930" s="21"/>
      <c r="OZQ4930" s="27"/>
      <c r="OZR4930" s="27"/>
      <c r="OZS4930" s="27"/>
      <c r="OZT4930" s="25"/>
      <c r="OZU4930" s="25"/>
      <c r="OZV4930" s="25"/>
      <c r="OZW4930" s="28"/>
      <c r="OZX4930" s="28"/>
      <c r="OZY4930" s="28"/>
      <c r="OZZ4930" s="28"/>
      <c r="PAA4930" s="28"/>
      <c r="PAB4930" s="22"/>
      <c r="PAC4930" s="22"/>
      <c r="PAD4930" s="22"/>
      <c r="PAE4930" s="53"/>
      <c r="PAF4930" s="53"/>
      <c r="PAG4930" s="22"/>
      <c r="PAH4930" s="23"/>
      <c r="PAI4930" s="21"/>
      <c r="PAJ4930" s="25"/>
      <c r="PAK4930" s="21"/>
      <c r="PAM4930" s="61"/>
      <c r="PAO4930" s="25"/>
      <c r="PAP4930" s="25"/>
      <c r="PAQ4930" s="25"/>
      <c r="PAR4930" s="59"/>
      <c r="PAS4930" s="60"/>
      <c r="PAT4930" s="26"/>
      <c r="PAU4930" s="26"/>
      <c r="PAV4930" s="26"/>
      <c r="PAW4930" s="21"/>
      <c r="PAX4930" s="27"/>
      <c r="PAY4930" s="27"/>
      <c r="PAZ4930" s="27"/>
      <c r="PBA4930" s="25"/>
      <c r="PBB4930" s="25"/>
      <c r="PBC4930" s="25"/>
      <c r="PBD4930" s="28"/>
      <c r="PBE4930" s="28"/>
      <c r="PBF4930" s="28"/>
      <c r="PBG4930" s="28"/>
      <c r="PBH4930" s="28"/>
      <c r="PBI4930" s="22"/>
      <c r="PBJ4930" s="22"/>
      <c r="PBK4930" s="22"/>
      <c r="PBL4930" s="53"/>
      <c r="PBM4930" s="53"/>
      <c r="PBN4930" s="22"/>
      <c r="PBO4930" s="23"/>
      <c r="PBP4930" s="21"/>
      <c r="PBQ4930" s="25"/>
      <c r="PBR4930" s="21"/>
      <c r="PBT4930" s="61"/>
      <c r="PBV4930" s="25"/>
      <c r="PBW4930" s="25"/>
      <c r="PBX4930" s="25"/>
      <c r="PBY4930" s="59"/>
      <c r="PBZ4930" s="60"/>
      <c r="PCA4930" s="26"/>
      <c r="PCB4930" s="26"/>
      <c r="PCC4930" s="26"/>
      <c r="PCD4930" s="21"/>
      <c r="PCE4930" s="27"/>
      <c r="PCF4930" s="27"/>
      <c r="PCG4930" s="27"/>
      <c r="PCH4930" s="25"/>
      <c r="PCI4930" s="25"/>
      <c r="PCJ4930" s="25"/>
      <c r="PCK4930" s="28"/>
      <c r="PCL4930" s="28"/>
      <c r="PCM4930" s="28"/>
      <c r="PCN4930" s="28"/>
      <c r="PCO4930" s="28"/>
      <c r="PCP4930" s="22"/>
      <c r="PCQ4930" s="22"/>
      <c r="PCR4930" s="22"/>
      <c r="PCS4930" s="53"/>
      <c r="PCT4930" s="53"/>
      <c r="PCU4930" s="22"/>
      <c r="PCV4930" s="23"/>
      <c r="PCW4930" s="21"/>
      <c r="PCX4930" s="25"/>
      <c r="PCY4930" s="21"/>
      <c r="PDA4930" s="61"/>
      <c r="PDC4930" s="25"/>
      <c r="PDD4930" s="25"/>
      <c r="PDE4930" s="25"/>
      <c r="PDF4930" s="59"/>
      <c r="PDG4930" s="60"/>
      <c r="PDH4930" s="26"/>
      <c r="PDI4930" s="26"/>
      <c r="PDJ4930" s="26"/>
      <c r="PDK4930" s="21"/>
      <c r="PDL4930" s="27"/>
      <c r="PDM4930" s="27"/>
      <c r="PDN4930" s="27"/>
      <c r="PDO4930" s="25"/>
      <c r="PDP4930" s="25"/>
      <c r="PDQ4930" s="25"/>
      <c r="PDR4930" s="28"/>
      <c r="PDS4930" s="28"/>
      <c r="PDT4930" s="28"/>
      <c r="PDU4930" s="28"/>
      <c r="PDV4930" s="28"/>
      <c r="PDW4930" s="22"/>
      <c r="PDX4930" s="22"/>
      <c r="PDY4930" s="22"/>
      <c r="PDZ4930" s="53"/>
      <c r="PEA4930" s="53"/>
      <c r="PEB4930" s="22"/>
      <c r="PEC4930" s="23"/>
      <c r="PED4930" s="21"/>
      <c r="PEE4930" s="25"/>
      <c r="PEF4930" s="21"/>
      <c r="PEH4930" s="61"/>
      <c r="PEJ4930" s="25"/>
      <c r="PEK4930" s="25"/>
      <c r="PEL4930" s="25"/>
      <c r="PEM4930" s="59"/>
      <c r="PEN4930" s="60"/>
      <c r="PEO4930" s="26"/>
      <c r="PEP4930" s="26"/>
      <c r="PEQ4930" s="26"/>
      <c r="PER4930" s="21"/>
      <c r="PES4930" s="27"/>
      <c r="PET4930" s="27"/>
      <c r="PEU4930" s="27"/>
      <c r="PEV4930" s="25"/>
      <c r="PEW4930" s="25"/>
      <c r="PEX4930" s="25"/>
      <c r="PEY4930" s="28"/>
      <c r="PEZ4930" s="28"/>
      <c r="PFA4930" s="28"/>
      <c r="PFB4930" s="28"/>
      <c r="PFC4930" s="28"/>
      <c r="PFD4930" s="22"/>
      <c r="PFE4930" s="22"/>
      <c r="PFF4930" s="22"/>
      <c r="PFG4930" s="53"/>
      <c r="PFH4930" s="53"/>
      <c r="PFI4930" s="22"/>
      <c r="PFJ4930" s="23"/>
      <c r="PFK4930" s="21"/>
      <c r="PFL4930" s="25"/>
      <c r="PFM4930" s="21"/>
      <c r="PFO4930" s="61"/>
      <c r="PFQ4930" s="25"/>
      <c r="PFR4930" s="25"/>
      <c r="PFS4930" s="25"/>
      <c r="PFT4930" s="59"/>
      <c r="PFU4930" s="60"/>
      <c r="PFV4930" s="26"/>
      <c r="PFW4930" s="26"/>
      <c r="PFX4930" s="26"/>
      <c r="PFY4930" s="21"/>
      <c r="PFZ4930" s="27"/>
      <c r="PGA4930" s="27"/>
      <c r="PGB4930" s="27"/>
      <c r="PGC4930" s="25"/>
      <c r="PGD4930" s="25"/>
      <c r="PGE4930" s="25"/>
      <c r="PGF4930" s="28"/>
      <c r="PGG4930" s="28"/>
      <c r="PGH4930" s="28"/>
      <c r="PGI4930" s="28"/>
      <c r="PGJ4930" s="28"/>
      <c r="PGK4930" s="22"/>
      <c r="PGL4930" s="22"/>
      <c r="PGM4930" s="22"/>
      <c r="PGN4930" s="53"/>
      <c r="PGO4930" s="53"/>
      <c r="PGP4930" s="22"/>
      <c r="PGQ4930" s="23"/>
      <c r="PGR4930" s="21"/>
      <c r="PGS4930" s="25"/>
      <c r="PGT4930" s="21"/>
      <c r="PGV4930" s="61"/>
      <c r="PGX4930" s="25"/>
      <c r="PGY4930" s="25"/>
      <c r="PGZ4930" s="25"/>
      <c r="PHA4930" s="59"/>
      <c r="PHB4930" s="60"/>
      <c r="PHC4930" s="26"/>
      <c r="PHD4930" s="26"/>
      <c r="PHE4930" s="26"/>
      <c r="PHF4930" s="21"/>
      <c r="PHG4930" s="27"/>
      <c r="PHH4930" s="27"/>
      <c r="PHI4930" s="27"/>
      <c r="PHJ4930" s="25"/>
      <c r="PHK4930" s="25"/>
      <c r="PHL4930" s="25"/>
      <c r="PHM4930" s="28"/>
      <c r="PHN4930" s="28"/>
      <c r="PHO4930" s="28"/>
      <c r="PHP4930" s="28"/>
      <c r="PHQ4930" s="28"/>
      <c r="PHR4930" s="22"/>
      <c r="PHS4930" s="22"/>
      <c r="PHT4930" s="22"/>
      <c r="PHU4930" s="53"/>
      <c r="PHV4930" s="53"/>
      <c r="PHW4930" s="22"/>
      <c r="PHX4930" s="23"/>
      <c r="PHY4930" s="21"/>
      <c r="PHZ4930" s="25"/>
      <c r="PIA4930" s="21"/>
      <c r="PIC4930" s="61"/>
      <c r="PIE4930" s="25"/>
      <c r="PIF4930" s="25"/>
      <c r="PIG4930" s="25"/>
      <c r="PIH4930" s="59"/>
      <c r="PII4930" s="60"/>
      <c r="PIJ4930" s="26"/>
      <c r="PIK4930" s="26"/>
      <c r="PIL4930" s="26"/>
      <c r="PIM4930" s="21"/>
      <c r="PIN4930" s="27"/>
      <c r="PIO4930" s="27"/>
      <c r="PIP4930" s="27"/>
      <c r="PIQ4930" s="25"/>
      <c r="PIR4930" s="25"/>
      <c r="PIS4930" s="25"/>
      <c r="PIT4930" s="28"/>
      <c r="PIU4930" s="28"/>
      <c r="PIV4930" s="28"/>
      <c r="PIW4930" s="28"/>
      <c r="PIX4930" s="28"/>
      <c r="PIY4930" s="22"/>
      <c r="PIZ4930" s="22"/>
      <c r="PJA4930" s="22"/>
      <c r="PJB4930" s="53"/>
      <c r="PJC4930" s="53"/>
      <c r="PJD4930" s="22"/>
      <c r="PJE4930" s="23"/>
      <c r="PJF4930" s="21"/>
      <c r="PJG4930" s="25"/>
      <c r="PJH4930" s="21"/>
      <c r="PJJ4930" s="61"/>
      <c r="PJL4930" s="25"/>
      <c r="PJM4930" s="25"/>
      <c r="PJN4930" s="25"/>
      <c r="PJO4930" s="59"/>
      <c r="PJP4930" s="60"/>
      <c r="PJQ4930" s="26"/>
      <c r="PJR4930" s="26"/>
      <c r="PJS4930" s="26"/>
      <c r="PJT4930" s="21"/>
      <c r="PJU4930" s="27"/>
      <c r="PJV4930" s="27"/>
      <c r="PJW4930" s="27"/>
      <c r="PJX4930" s="25"/>
      <c r="PJY4930" s="25"/>
      <c r="PJZ4930" s="25"/>
      <c r="PKA4930" s="28"/>
      <c r="PKB4930" s="28"/>
      <c r="PKC4930" s="28"/>
      <c r="PKD4930" s="28"/>
      <c r="PKE4930" s="28"/>
      <c r="PKF4930" s="22"/>
      <c r="PKG4930" s="22"/>
      <c r="PKH4930" s="22"/>
      <c r="PKI4930" s="53"/>
      <c r="PKJ4930" s="53"/>
      <c r="PKK4930" s="22"/>
      <c r="PKL4930" s="23"/>
      <c r="PKM4930" s="21"/>
      <c r="PKN4930" s="25"/>
      <c r="PKO4930" s="21"/>
      <c r="PKQ4930" s="61"/>
      <c r="PKS4930" s="25"/>
      <c r="PKT4930" s="25"/>
      <c r="PKU4930" s="25"/>
      <c r="PKV4930" s="59"/>
      <c r="PKW4930" s="60"/>
      <c r="PKX4930" s="26"/>
      <c r="PKY4930" s="26"/>
      <c r="PKZ4930" s="26"/>
      <c r="PLA4930" s="21"/>
      <c r="PLB4930" s="27"/>
      <c r="PLC4930" s="27"/>
      <c r="PLD4930" s="27"/>
      <c r="PLE4930" s="25"/>
      <c r="PLF4930" s="25"/>
      <c r="PLG4930" s="25"/>
      <c r="PLH4930" s="28"/>
      <c r="PLI4930" s="28"/>
      <c r="PLJ4930" s="28"/>
      <c r="PLK4930" s="28"/>
      <c r="PLL4930" s="28"/>
      <c r="PLM4930" s="22"/>
      <c r="PLN4930" s="22"/>
      <c r="PLO4930" s="22"/>
      <c r="PLP4930" s="53"/>
      <c r="PLQ4930" s="53"/>
      <c r="PLR4930" s="22"/>
      <c r="PLS4930" s="23"/>
      <c r="PLT4930" s="21"/>
      <c r="PLU4930" s="25"/>
      <c r="PLV4930" s="21"/>
      <c r="PLX4930" s="61"/>
      <c r="PLZ4930" s="25"/>
      <c r="PMA4930" s="25"/>
      <c r="PMB4930" s="25"/>
      <c r="PMC4930" s="59"/>
      <c r="PMD4930" s="60"/>
      <c r="PME4930" s="26"/>
      <c r="PMF4930" s="26"/>
      <c r="PMG4930" s="26"/>
      <c r="PMH4930" s="21"/>
      <c r="PMI4930" s="27"/>
      <c r="PMJ4930" s="27"/>
      <c r="PMK4930" s="27"/>
      <c r="PML4930" s="25"/>
      <c r="PMM4930" s="25"/>
      <c r="PMN4930" s="25"/>
      <c r="PMO4930" s="28"/>
      <c r="PMP4930" s="28"/>
      <c r="PMQ4930" s="28"/>
      <c r="PMR4930" s="28"/>
      <c r="PMS4930" s="28"/>
      <c r="PMT4930" s="22"/>
      <c r="PMU4930" s="22"/>
      <c r="PMV4930" s="22"/>
      <c r="PMW4930" s="53"/>
      <c r="PMX4930" s="53"/>
      <c r="PMY4930" s="22"/>
      <c r="PMZ4930" s="23"/>
      <c r="PNA4930" s="21"/>
      <c r="PNB4930" s="25"/>
      <c r="PNC4930" s="21"/>
      <c r="PNE4930" s="61"/>
      <c r="PNG4930" s="25"/>
      <c r="PNH4930" s="25"/>
      <c r="PNI4930" s="25"/>
      <c r="PNJ4930" s="59"/>
      <c r="PNK4930" s="60"/>
      <c r="PNL4930" s="26"/>
      <c r="PNM4930" s="26"/>
      <c r="PNN4930" s="26"/>
      <c r="PNO4930" s="21"/>
      <c r="PNP4930" s="27"/>
      <c r="PNQ4930" s="27"/>
      <c r="PNR4930" s="27"/>
      <c r="PNS4930" s="25"/>
      <c r="PNT4930" s="25"/>
      <c r="PNU4930" s="25"/>
      <c r="PNV4930" s="28"/>
      <c r="PNW4930" s="28"/>
      <c r="PNX4930" s="28"/>
      <c r="PNY4930" s="28"/>
      <c r="PNZ4930" s="28"/>
      <c r="POA4930" s="22"/>
      <c r="POB4930" s="22"/>
      <c r="POC4930" s="22"/>
      <c r="POD4930" s="53"/>
      <c r="POE4930" s="53"/>
      <c r="POF4930" s="22"/>
      <c r="POG4930" s="23"/>
      <c r="POH4930" s="21"/>
      <c r="POI4930" s="25"/>
      <c r="POJ4930" s="21"/>
      <c r="POL4930" s="61"/>
      <c r="PON4930" s="25"/>
      <c r="POO4930" s="25"/>
      <c r="POP4930" s="25"/>
      <c r="POQ4930" s="59"/>
      <c r="POR4930" s="60"/>
      <c r="POS4930" s="26"/>
      <c r="POT4930" s="26"/>
      <c r="POU4930" s="26"/>
      <c r="POV4930" s="21"/>
      <c r="POW4930" s="27"/>
      <c r="POX4930" s="27"/>
      <c r="POY4930" s="27"/>
      <c r="POZ4930" s="25"/>
      <c r="PPA4930" s="25"/>
      <c r="PPB4930" s="25"/>
      <c r="PPC4930" s="28"/>
      <c r="PPD4930" s="28"/>
      <c r="PPE4930" s="28"/>
      <c r="PPF4930" s="28"/>
      <c r="PPG4930" s="28"/>
      <c r="PPH4930" s="22"/>
      <c r="PPI4930" s="22"/>
      <c r="PPJ4930" s="22"/>
      <c r="PPK4930" s="53"/>
      <c r="PPL4930" s="53"/>
      <c r="PPM4930" s="22"/>
      <c r="PPN4930" s="23"/>
      <c r="PPO4930" s="21"/>
      <c r="PPP4930" s="25"/>
      <c r="PPQ4930" s="21"/>
      <c r="PPS4930" s="61"/>
      <c r="PPU4930" s="25"/>
      <c r="PPV4930" s="25"/>
      <c r="PPW4930" s="25"/>
      <c r="PPX4930" s="59"/>
      <c r="PPY4930" s="60"/>
      <c r="PPZ4930" s="26"/>
      <c r="PQA4930" s="26"/>
      <c r="PQB4930" s="26"/>
      <c r="PQC4930" s="21"/>
      <c r="PQD4930" s="27"/>
      <c r="PQE4930" s="27"/>
      <c r="PQF4930" s="27"/>
      <c r="PQG4930" s="25"/>
      <c r="PQH4930" s="25"/>
      <c r="PQI4930" s="25"/>
      <c r="PQJ4930" s="28"/>
      <c r="PQK4930" s="28"/>
      <c r="PQL4930" s="28"/>
      <c r="PQM4930" s="28"/>
      <c r="PQN4930" s="28"/>
      <c r="PQO4930" s="22"/>
      <c r="PQP4930" s="22"/>
      <c r="PQQ4930" s="22"/>
      <c r="PQR4930" s="53"/>
      <c r="PQS4930" s="53"/>
      <c r="PQT4930" s="22"/>
      <c r="PQU4930" s="23"/>
      <c r="PQV4930" s="21"/>
      <c r="PQW4930" s="25"/>
      <c r="PQX4930" s="21"/>
      <c r="PQZ4930" s="61"/>
      <c r="PRB4930" s="25"/>
      <c r="PRC4930" s="25"/>
      <c r="PRD4930" s="25"/>
      <c r="PRE4930" s="59"/>
      <c r="PRF4930" s="60"/>
      <c r="PRG4930" s="26"/>
      <c r="PRH4930" s="26"/>
      <c r="PRI4930" s="26"/>
      <c r="PRJ4930" s="21"/>
      <c r="PRK4930" s="27"/>
      <c r="PRL4930" s="27"/>
      <c r="PRM4930" s="27"/>
      <c r="PRN4930" s="25"/>
      <c r="PRO4930" s="25"/>
      <c r="PRP4930" s="25"/>
      <c r="PRQ4930" s="28"/>
      <c r="PRR4930" s="28"/>
      <c r="PRS4930" s="28"/>
      <c r="PRT4930" s="28"/>
      <c r="PRU4930" s="28"/>
      <c r="PRV4930" s="22"/>
      <c r="PRW4930" s="22"/>
      <c r="PRX4930" s="22"/>
      <c r="PRY4930" s="53"/>
      <c r="PRZ4930" s="53"/>
      <c r="PSA4930" s="22"/>
      <c r="PSB4930" s="23"/>
      <c r="PSC4930" s="21"/>
      <c r="PSD4930" s="25"/>
      <c r="PSE4930" s="21"/>
      <c r="PSG4930" s="61"/>
      <c r="PSI4930" s="25"/>
      <c r="PSJ4930" s="25"/>
      <c r="PSK4930" s="25"/>
      <c r="PSL4930" s="59"/>
      <c r="PSM4930" s="60"/>
      <c r="PSN4930" s="26"/>
      <c r="PSO4930" s="26"/>
      <c r="PSP4930" s="26"/>
      <c r="PSQ4930" s="21"/>
      <c r="PSR4930" s="27"/>
      <c r="PSS4930" s="27"/>
      <c r="PST4930" s="27"/>
      <c r="PSU4930" s="25"/>
      <c r="PSV4930" s="25"/>
      <c r="PSW4930" s="25"/>
      <c r="PSX4930" s="28"/>
      <c r="PSY4930" s="28"/>
      <c r="PSZ4930" s="28"/>
      <c r="PTA4930" s="28"/>
      <c r="PTB4930" s="28"/>
      <c r="PTC4930" s="22"/>
      <c r="PTD4930" s="22"/>
      <c r="PTE4930" s="22"/>
      <c r="PTF4930" s="53"/>
      <c r="PTG4930" s="53"/>
      <c r="PTH4930" s="22"/>
      <c r="PTI4930" s="23"/>
      <c r="PTJ4930" s="21"/>
      <c r="PTK4930" s="25"/>
      <c r="PTL4930" s="21"/>
      <c r="PTN4930" s="61"/>
      <c r="PTP4930" s="25"/>
      <c r="PTQ4930" s="25"/>
      <c r="PTR4930" s="25"/>
      <c r="PTS4930" s="59"/>
      <c r="PTT4930" s="60"/>
      <c r="PTU4930" s="26"/>
      <c r="PTV4930" s="26"/>
      <c r="PTW4930" s="26"/>
      <c r="PTX4930" s="21"/>
      <c r="PTY4930" s="27"/>
      <c r="PTZ4930" s="27"/>
      <c r="PUA4930" s="27"/>
      <c r="PUB4930" s="25"/>
      <c r="PUC4930" s="25"/>
      <c r="PUD4930" s="25"/>
      <c r="PUE4930" s="28"/>
      <c r="PUF4930" s="28"/>
      <c r="PUG4930" s="28"/>
      <c r="PUH4930" s="28"/>
      <c r="PUI4930" s="28"/>
      <c r="PUJ4930" s="22"/>
      <c r="PUK4930" s="22"/>
      <c r="PUL4930" s="22"/>
      <c r="PUM4930" s="53"/>
      <c r="PUN4930" s="53"/>
      <c r="PUO4930" s="22"/>
      <c r="PUP4930" s="23"/>
      <c r="PUQ4930" s="21"/>
      <c r="PUR4930" s="25"/>
      <c r="PUS4930" s="21"/>
      <c r="PUU4930" s="61"/>
      <c r="PUW4930" s="25"/>
      <c r="PUX4930" s="25"/>
      <c r="PUY4930" s="25"/>
      <c r="PUZ4930" s="59"/>
      <c r="PVA4930" s="60"/>
      <c r="PVB4930" s="26"/>
      <c r="PVC4930" s="26"/>
      <c r="PVD4930" s="26"/>
      <c r="PVE4930" s="21"/>
      <c r="PVF4930" s="27"/>
      <c r="PVG4930" s="27"/>
      <c r="PVH4930" s="27"/>
      <c r="PVI4930" s="25"/>
      <c r="PVJ4930" s="25"/>
      <c r="PVK4930" s="25"/>
      <c r="PVL4930" s="28"/>
      <c r="PVM4930" s="28"/>
      <c r="PVN4930" s="28"/>
      <c r="PVO4930" s="28"/>
      <c r="PVP4930" s="28"/>
      <c r="PVQ4930" s="22"/>
      <c r="PVR4930" s="22"/>
      <c r="PVS4930" s="22"/>
      <c r="PVT4930" s="53"/>
      <c r="PVU4930" s="53"/>
      <c r="PVV4930" s="22"/>
      <c r="PVW4930" s="23"/>
      <c r="PVX4930" s="21"/>
      <c r="PVY4930" s="25"/>
      <c r="PVZ4930" s="21"/>
      <c r="PWB4930" s="61"/>
      <c r="PWD4930" s="25"/>
      <c r="PWE4930" s="25"/>
      <c r="PWF4930" s="25"/>
      <c r="PWG4930" s="59"/>
      <c r="PWH4930" s="60"/>
      <c r="PWI4930" s="26"/>
      <c r="PWJ4930" s="26"/>
      <c r="PWK4930" s="26"/>
      <c r="PWL4930" s="21"/>
      <c r="PWM4930" s="27"/>
      <c r="PWN4930" s="27"/>
      <c r="PWO4930" s="27"/>
      <c r="PWP4930" s="25"/>
      <c r="PWQ4930" s="25"/>
      <c r="PWR4930" s="25"/>
      <c r="PWS4930" s="28"/>
      <c r="PWT4930" s="28"/>
      <c r="PWU4930" s="28"/>
      <c r="PWV4930" s="28"/>
      <c r="PWW4930" s="28"/>
      <c r="PWX4930" s="22"/>
      <c r="PWY4930" s="22"/>
      <c r="PWZ4930" s="22"/>
      <c r="PXA4930" s="53"/>
      <c r="PXB4930" s="53"/>
      <c r="PXC4930" s="22"/>
      <c r="PXD4930" s="23"/>
      <c r="PXE4930" s="21"/>
      <c r="PXF4930" s="25"/>
      <c r="PXG4930" s="21"/>
      <c r="PXI4930" s="61"/>
      <c r="PXK4930" s="25"/>
      <c r="PXL4930" s="25"/>
      <c r="PXM4930" s="25"/>
      <c r="PXN4930" s="59"/>
      <c r="PXO4930" s="60"/>
      <c r="PXP4930" s="26"/>
      <c r="PXQ4930" s="26"/>
      <c r="PXR4930" s="26"/>
      <c r="PXS4930" s="21"/>
      <c r="PXT4930" s="27"/>
      <c r="PXU4930" s="27"/>
      <c r="PXV4930" s="27"/>
      <c r="PXW4930" s="25"/>
      <c r="PXX4930" s="25"/>
      <c r="PXY4930" s="25"/>
      <c r="PXZ4930" s="28"/>
      <c r="PYA4930" s="28"/>
      <c r="PYB4930" s="28"/>
      <c r="PYC4930" s="28"/>
      <c r="PYD4930" s="28"/>
      <c r="PYE4930" s="22"/>
      <c r="PYF4930" s="22"/>
      <c r="PYG4930" s="22"/>
      <c r="PYH4930" s="53"/>
      <c r="PYI4930" s="53"/>
      <c r="PYJ4930" s="22"/>
      <c r="PYK4930" s="23"/>
      <c r="PYL4930" s="21"/>
      <c r="PYM4930" s="25"/>
      <c r="PYN4930" s="21"/>
      <c r="PYP4930" s="61"/>
      <c r="PYR4930" s="25"/>
      <c r="PYS4930" s="25"/>
      <c r="PYT4930" s="25"/>
      <c r="PYU4930" s="59"/>
      <c r="PYV4930" s="60"/>
      <c r="PYW4930" s="26"/>
      <c r="PYX4930" s="26"/>
      <c r="PYY4930" s="26"/>
      <c r="PYZ4930" s="21"/>
      <c r="PZA4930" s="27"/>
      <c r="PZB4930" s="27"/>
      <c r="PZC4930" s="27"/>
      <c r="PZD4930" s="25"/>
      <c r="PZE4930" s="25"/>
      <c r="PZF4930" s="25"/>
      <c r="PZG4930" s="28"/>
      <c r="PZH4930" s="28"/>
      <c r="PZI4930" s="28"/>
      <c r="PZJ4930" s="28"/>
      <c r="PZK4930" s="28"/>
      <c r="PZL4930" s="22"/>
      <c r="PZM4930" s="22"/>
      <c r="PZN4930" s="22"/>
      <c r="PZO4930" s="53"/>
      <c r="PZP4930" s="53"/>
      <c r="PZQ4930" s="22"/>
      <c r="PZR4930" s="23"/>
      <c r="PZS4930" s="21"/>
      <c r="PZT4930" s="25"/>
      <c r="PZU4930" s="21"/>
      <c r="PZW4930" s="61"/>
      <c r="PZY4930" s="25"/>
      <c r="PZZ4930" s="25"/>
      <c r="QAA4930" s="25"/>
      <c r="QAB4930" s="59"/>
      <c r="QAC4930" s="60"/>
      <c r="QAD4930" s="26"/>
      <c r="QAE4930" s="26"/>
      <c r="QAF4930" s="26"/>
      <c r="QAG4930" s="21"/>
      <c r="QAH4930" s="27"/>
      <c r="QAI4930" s="27"/>
      <c r="QAJ4930" s="27"/>
      <c r="QAK4930" s="25"/>
      <c r="QAL4930" s="25"/>
      <c r="QAM4930" s="25"/>
      <c r="QAN4930" s="28"/>
      <c r="QAO4930" s="28"/>
      <c r="QAP4930" s="28"/>
      <c r="QAQ4930" s="28"/>
      <c r="QAR4930" s="28"/>
      <c r="QAS4930" s="22"/>
      <c r="QAT4930" s="22"/>
      <c r="QAU4930" s="22"/>
      <c r="QAV4930" s="53"/>
      <c r="QAW4930" s="53"/>
      <c r="QAX4930" s="22"/>
      <c r="QAY4930" s="23"/>
      <c r="QAZ4930" s="21"/>
      <c r="QBA4930" s="25"/>
      <c r="QBB4930" s="21"/>
      <c r="QBD4930" s="61"/>
      <c r="QBF4930" s="25"/>
      <c r="QBG4930" s="25"/>
      <c r="QBH4930" s="25"/>
      <c r="QBI4930" s="59"/>
      <c r="QBJ4930" s="60"/>
      <c r="QBK4930" s="26"/>
      <c r="QBL4930" s="26"/>
      <c r="QBM4930" s="26"/>
      <c r="QBN4930" s="21"/>
      <c r="QBO4930" s="27"/>
      <c r="QBP4930" s="27"/>
      <c r="QBQ4930" s="27"/>
      <c r="QBR4930" s="25"/>
      <c r="QBS4930" s="25"/>
      <c r="QBT4930" s="25"/>
      <c r="QBU4930" s="28"/>
      <c r="QBV4930" s="28"/>
      <c r="QBW4930" s="28"/>
      <c r="QBX4930" s="28"/>
      <c r="QBY4930" s="28"/>
      <c r="QBZ4930" s="22"/>
      <c r="QCA4930" s="22"/>
      <c r="QCB4930" s="22"/>
      <c r="QCC4930" s="53"/>
      <c r="QCD4930" s="53"/>
      <c r="QCE4930" s="22"/>
      <c r="QCF4930" s="23"/>
      <c r="QCG4930" s="21"/>
      <c r="QCH4930" s="25"/>
      <c r="QCI4930" s="21"/>
      <c r="QCK4930" s="61"/>
      <c r="QCM4930" s="25"/>
      <c r="QCN4930" s="25"/>
      <c r="QCO4930" s="25"/>
      <c r="QCP4930" s="59"/>
      <c r="QCQ4930" s="60"/>
      <c r="QCR4930" s="26"/>
      <c r="QCS4930" s="26"/>
      <c r="QCT4930" s="26"/>
      <c r="QCU4930" s="21"/>
      <c r="QCV4930" s="27"/>
      <c r="QCW4930" s="27"/>
      <c r="QCX4930" s="27"/>
      <c r="QCY4930" s="25"/>
      <c r="QCZ4930" s="25"/>
      <c r="QDA4930" s="25"/>
      <c r="QDB4930" s="28"/>
      <c r="QDC4930" s="28"/>
      <c r="QDD4930" s="28"/>
      <c r="QDE4930" s="28"/>
      <c r="QDF4930" s="28"/>
      <c r="QDG4930" s="22"/>
      <c r="QDH4930" s="22"/>
      <c r="QDI4930" s="22"/>
      <c r="QDJ4930" s="53"/>
      <c r="QDK4930" s="53"/>
      <c r="QDL4930" s="22"/>
      <c r="QDM4930" s="23"/>
      <c r="QDN4930" s="21"/>
      <c r="QDO4930" s="25"/>
      <c r="QDP4930" s="21"/>
      <c r="QDR4930" s="61"/>
      <c r="QDT4930" s="25"/>
      <c r="QDU4930" s="25"/>
      <c r="QDV4930" s="25"/>
      <c r="QDW4930" s="59"/>
      <c r="QDX4930" s="60"/>
      <c r="QDY4930" s="26"/>
      <c r="QDZ4930" s="26"/>
      <c r="QEA4930" s="26"/>
      <c r="QEB4930" s="21"/>
      <c r="QEC4930" s="27"/>
      <c r="QED4930" s="27"/>
      <c r="QEE4930" s="27"/>
      <c r="QEF4930" s="25"/>
      <c r="QEG4930" s="25"/>
      <c r="QEH4930" s="25"/>
      <c r="QEI4930" s="28"/>
      <c r="QEJ4930" s="28"/>
      <c r="QEK4930" s="28"/>
      <c r="QEL4930" s="28"/>
      <c r="QEM4930" s="28"/>
      <c r="QEN4930" s="22"/>
      <c r="QEO4930" s="22"/>
      <c r="QEP4930" s="22"/>
      <c r="QEQ4930" s="53"/>
      <c r="QER4930" s="53"/>
      <c r="QES4930" s="22"/>
      <c r="QET4930" s="23"/>
      <c r="QEU4930" s="21"/>
      <c r="QEV4930" s="25"/>
      <c r="QEW4930" s="21"/>
      <c r="QEY4930" s="61"/>
      <c r="QFA4930" s="25"/>
      <c r="QFB4930" s="25"/>
      <c r="QFC4930" s="25"/>
      <c r="QFD4930" s="59"/>
      <c r="QFE4930" s="60"/>
      <c r="QFF4930" s="26"/>
      <c r="QFG4930" s="26"/>
      <c r="QFH4930" s="26"/>
      <c r="QFI4930" s="21"/>
      <c r="QFJ4930" s="27"/>
      <c r="QFK4930" s="27"/>
      <c r="QFL4930" s="27"/>
      <c r="QFM4930" s="25"/>
      <c r="QFN4930" s="25"/>
      <c r="QFO4930" s="25"/>
      <c r="QFP4930" s="28"/>
      <c r="QFQ4930" s="28"/>
      <c r="QFR4930" s="28"/>
      <c r="QFS4930" s="28"/>
      <c r="QFT4930" s="28"/>
      <c r="QFU4930" s="22"/>
      <c r="QFV4930" s="22"/>
      <c r="QFW4930" s="22"/>
      <c r="QFX4930" s="53"/>
      <c r="QFY4930" s="53"/>
      <c r="QFZ4930" s="22"/>
      <c r="QGA4930" s="23"/>
      <c r="QGB4930" s="21"/>
      <c r="QGC4930" s="25"/>
      <c r="QGD4930" s="21"/>
      <c r="QGF4930" s="61"/>
      <c r="QGH4930" s="25"/>
      <c r="QGI4930" s="25"/>
      <c r="QGJ4930" s="25"/>
      <c r="QGK4930" s="59"/>
      <c r="QGL4930" s="60"/>
      <c r="QGM4930" s="26"/>
      <c r="QGN4930" s="26"/>
      <c r="QGO4930" s="26"/>
      <c r="QGP4930" s="21"/>
      <c r="QGQ4930" s="27"/>
      <c r="QGR4930" s="27"/>
      <c r="QGS4930" s="27"/>
      <c r="QGT4930" s="25"/>
      <c r="QGU4930" s="25"/>
      <c r="QGV4930" s="25"/>
      <c r="QGW4930" s="28"/>
      <c r="QGX4930" s="28"/>
      <c r="QGY4930" s="28"/>
      <c r="QGZ4930" s="28"/>
      <c r="QHA4930" s="28"/>
      <c r="QHB4930" s="22"/>
      <c r="QHC4930" s="22"/>
      <c r="QHD4930" s="22"/>
      <c r="QHE4930" s="53"/>
      <c r="QHF4930" s="53"/>
      <c r="QHG4930" s="22"/>
      <c r="QHH4930" s="23"/>
      <c r="QHI4930" s="21"/>
      <c r="QHJ4930" s="25"/>
      <c r="QHK4930" s="21"/>
      <c r="QHM4930" s="61"/>
      <c r="QHO4930" s="25"/>
      <c r="QHP4930" s="25"/>
      <c r="QHQ4930" s="25"/>
      <c r="QHR4930" s="59"/>
      <c r="QHS4930" s="60"/>
      <c r="QHT4930" s="26"/>
      <c r="QHU4930" s="26"/>
      <c r="QHV4930" s="26"/>
      <c r="QHW4930" s="21"/>
      <c r="QHX4930" s="27"/>
      <c r="QHY4930" s="27"/>
      <c r="QHZ4930" s="27"/>
      <c r="QIA4930" s="25"/>
      <c r="QIB4930" s="25"/>
      <c r="QIC4930" s="25"/>
      <c r="QID4930" s="28"/>
      <c r="QIE4930" s="28"/>
      <c r="QIF4930" s="28"/>
      <c r="QIG4930" s="28"/>
      <c r="QIH4930" s="28"/>
      <c r="QII4930" s="22"/>
      <c r="QIJ4930" s="22"/>
      <c r="QIK4930" s="22"/>
      <c r="QIL4930" s="53"/>
      <c r="QIM4930" s="53"/>
      <c r="QIN4930" s="22"/>
      <c r="QIO4930" s="23"/>
      <c r="QIP4930" s="21"/>
      <c r="QIQ4930" s="25"/>
      <c r="QIR4930" s="21"/>
      <c r="QIT4930" s="61"/>
      <c r="QIV4930" s="25"/>
      <c r="QIW4930" s="25"/>
      <c r="QIX4930" s="25"/>
      <c r="QIY4930" s="59"/>
      <c r="QIZ4930" s="60"/>
      <c r="QJA4930" s="26"/>
      <c r="QJB4930" s="26"/>
      <c r="QJC4930" s="26"/>
      <c r="QJD4930" s="21"/>
      <c r="QJE4930" s="27"/>
      <c r="QJF4930" s="27"/>
      <c r="QJG4930" s="27"/>
      <c r="QJH4930" s="25"/>
      <c r="QJI4930" s="25"/>
      <c r="QJJ4930" s="25"/>
      <c r="QJK4930" s="28"/>
      <c r="QJL4930" s="28"/>
      <c r="QJM4930" s="28"/>
      <c r="QJN4930" s="28"/>
      <c r="QJO4930" s="28"/>
      <c r="QJP4930" s="22"/>
      <c r="QJQ4930" s="22"/>
      <c r="QJR4930" s="22"/>
      <c r="QJS4930" s="53"/>
      <c r="QJT4930" s="53"/>
      <c r="QJU4930" s="22"/>
      <c r="QJV4930" s="23"/>
      <c r="QJW4930" s="21"/>
      <c r="QJX4930" s="25"/>
      <c r="QJY4930" s="21"/>
      <c r="QKA4930" s="61"/>
      <c r="QKC4930" s="25"/>
      <c r="QKD4930" s="25"/>
      <c r="QKE4930" s="25"/>
      <c r="QKF4930" s="59"/>
      <c r="QKG4930" s="60"/>
      <c r="QKH4930" s="26"/>
      <c r="QKI4930" s="26"/>
      <c r="QKJ4930" s="26"/>
      <c r="QKK4930" s="21"/>
      <c r="QKL4930" s="27"/>
      <c r="QKM4930" s="27"/>
      <c r="QKN4930" s="27"/>
      <c r="QKO4930" s="25"/>
      <c r="QKP4930" s="25"/>
      <c r="QKQ4930" s="25"/>
      <c r="QKR4930" s="28"/>
      <c r="QKS4930" s="28"/>
      <c r="QKT4930" s="28"/>
      <c r="QKU4930" s="28"/>
      <c r="QKV4930" s="28"/>
      <c r="QKW4930" s="22"/>
      <c r="QKX4930" s="22"/>
      <c r="QKY4930" s="22"/>
      <c r="QKZ4930" s="53"/>
      <c r="QLA4930" s="53"/>
      <c r="QLB4930" s="22"/>
      <c r="QLC4930" s="23"/>
      <c r="QLD4930" s="21"/>
      <c r="QLE4930" s="25"/>
      <c r="QLF4930" s="21"/>
      <c r="QLH4930" s="61"/>
      <c r="QLJ4930" s="25"/>
      <c r="QLK4930" s="25"/>
      <c r="QLL4930" s="25"/>
      <c r="QLM4930" s="59"/>
      <c r="QLN4930" s="60"/>
      <c r="QLO4930" s="26"/>
      <c r="QLP4930" s="26"/>
      <c r="QLQ4930" s="26"/>
      <c r="QLR4930" s="21"/>
      <c r="QLS4930" s="27"/>
      <c r="QLT4930" s="27"/>
      <c r="QLU4930" s="27"/>
      <c r="QLV4930" s="25"/>
      <c r="QLW4930" s="25"/>
      <c r="QLX4930" s="25"/>
      <c r="QLY4930" s="28"/>
      <c r="QLZ4930" s="28"/>
      <c r="QMA4930" s="28"/>
      <c r="QMB4930" s="28"/>
      <c r="QMC4930" s="28"/>
      <c r="QMD4930" s="22"/>
      <c r="QME4930" s="22"/>
      <c r="QMF4930" s="22"/>
      <c r="QMG4930" s="53"/>
      <c r="QMH4930" s="53"/>
      <c r="QMI4930" s="22"/>
      <c r="QMJ4930" s="23"/>
      <c r="QMK4930" s="21"/>
      <c r="QML4930" s="25"/>
      <c r="QMM4930" s="21"/>
      <c r="QMO4930" s="61"/>
      <c r="QMQ4930" s="25"/>
      <c r="QMR4930" s="25"/>
      <c r="QMS4930" s="25"/>
      <c r="QMT4930" s="59"/>
      <c r="QMU4930" s="60"/>
      <c r="QMV4930" s="26"/>
      <c r="QMW4930" s="26"/>
      <c r="QMX4930" s="26"/>
      <c r="QMY4930" s="21"/>
      <c r="QMZ4930" s="27"/>
      <c r="QNA4930" s="27"/>
      <c r="QNB4930" s="27"/>
      <c r="QNC4930" s="25"/>
      <c r="QND4930" s="25"/>
      <c r="QNE4930" s="25"/>
      <c r="QNF4930" s="28"/>
      <c r="QNG4930" s="28"/>
      <c r="QNH4930" s="28"/>
      <c r="QNI4930" s="28"/>
      <c r="QNJ4930" s="28"/>
      <c r="QNK4930" s="22"/>
      <c r="QNL4930" s="22"/>
      <c r="QNM4930" s="22"/>
      <c r="QNN4930" s="53"/>
      <c r="QNO4930" s="53"/>
      <c r="QNP4930" s="22"/>
      <c r="QNQ4930" s="23"/>
      <c r="QNR4930" s="21"/>
      <c r="QNS4930" s="25"/>
      <c r="QNT4930" s="21"/>
      <c r="QNV4930" s="61"/>
      <c r="QNX4930" s="25"/>
      <c r="QNY4930" s="25"/>
      <c r="QNZ4930" s="25"/>
      <c r="QOA4930" s="59"/>
      <c r="QOB4930" s="60"/>
      <c r="QOC4930" s="26"/>
      <c r="QOD4930" s="26"/>
      <c r="QOE4930" s="26"/>
      <c r="QOF4930" s="21"/>
      <c r="QOG4930" s="27"/>
      <c r="QOH4930" s="27"/>
      <c r="QOI4930" s="27"/>
      <c r="QOJ4930" s="25"/>
      <c r="QOK4930" s="25"/>
      <c r="QOL4930" s="25"/>
      <c r="QOM4930" s="28"/>
      <c r="QON4930" s="28"/>
      <c r="QOO4930" s="28"/>
      <c r="QOP4930" s="28"/>
      <c r="QOQ4930" s="28"/>
      <c r="QOR4930" s="22"/>
      <c r="QOS4930" s="22"/>
      <c r="QOT4930" s="22"/>
      <c r="QOU4930" s="53"/>
      <c r="QOV4930" s="53"/>
      <c r="QOW4930" s="22"/>
      <c r="QOX4930" s="23"/>
      <c r="QOY4930" s="21"/>
      <c r="QOZ4930" s="25"/>
      <c r="QPA4930" s="21"/>
      <c r="QPC4930" s="61"/>
      <c r="QPE4930" s="25"/>
      <c r="QPF4930" s="25"/>
      <c r="QPG4930" s="25"/>
      <c r="QPH4930" s="59"/>
      <c r="QPI4930" s="60"/>
      <c r="QPJ4930" s="26"/>
      <c r="QPK4930" s="26"/>
      <c r="QPL4930" s="26"/>
      <c r="QPM4930" s="21"/>
      <c r="QPN4930" s="27"/>
      <c r="QPO4930" s="27"/>
      <c r="QPP4930" s="27"/>
      <c r="QPQ4930" s="25"/>
      <c r="QPR4930" s="25"/>
      <c r="QPS4930" s="25"/>
      <c r="QPT4930" s="28"/>
      <c r="QPU4930" s="28"/>
      <c r="QPV4930" s="28"/>
      <c r="QPW4930" s="28"/>
      <c r="QPX4930" s="28"/>
      <c r="QPY4930" s="22"/>
      <c r="QPZ4930" s="22"/>
      <c r="QQA4930" s="22"/>
      <c r="QQB4930" s="53"/>
      <c r="QQC4930" s="53"/>
      <c r="QQD4930" s="22"/>
      <c r="QQE4930" s="23"/>
      <c r="QQF4930" s="21"/>
      <c r="QQG4930" s="25"/>
      <c r="QQH4930" s="21"/>
      <c r="QQJ4930" s="61"/>
      <c r="QQL4930" s="25"/>
      <c r="QQM4930" s="25"/>
      <c r="QQN4930" s="25"/>
      <c r="QQO4930" s="59"/>
      <c r="QQP4930" s="60"/>
      <c r="QQQ4930" s="26"/>
      <c r="QQR4930" s="26"/>
      <c r="QQS4930" s="26"/>
      <c r="QQT4930" s="21"/>
      <c r="QQU4930" s="27"/>
      <c r="QQV4930" s="27"/>
      <c r="QQW4930" s="27"/>
      <c r="QQX4930" s="25"/>
      <c r="QQY4930" s="25"/>
      <c r="QQZ4930" s="25"/>
      <c r="QRA4930" s="28"/>
      <c r="QRB4930" s="28"/>
      <c r="QRC4930" s="28"/>
      <c r="QRD4930" s="28"/>
      <c r="QRE4930" s="28"/>
      <c r="QRF4930" s="22"/>
      <c r="QRG4930" s="22"/>
      <c r="QRH4930" s="22"/>
      <c r="QRI4930" s="53"/>
      <c r="QRJ4930" s="53"/>
      <c r="QRK4930" s="22"/>
      <c r="QRL4930" s="23"/>
      <c r="QRM4930" s="21"/>
      <c r="QRN4930" s="25"/>
      <c r="QRO4930" s="21"/>
      <c r="QRQ4930" s="61"/>
      <c r="QRS4930" s="25"/>
      <c r="QRT4930" s="25"/>
      <c r="QRU4930" s="25"/>
      <c r="QRV4930" s="59"/>
      <c r="QRW4930" s="60"/>
      <c r="QRX4930" s="26"/>
      <c r="QRY4930" s="26"/>
      <c r="QRZ4930" s="26"/>
      <c r="QSA4930" s="21"/>
      <c r="QSB4930" s="27"/>
      <c r="QSC4930" s="27"/>
      <c r="QSD4930" s="27"/>
      <c r="QSE4930" s="25"/>
      <c r="QSF4930" s="25"/>
      <c r="QSG4930" s="25"/>
      <c r="QSH4930" s="28"/>
      <c r="QSI4930" s="28"/>
      <c r="QSJ4930" s="28"/>
      <c r="QSK4930" s="28"/>
      <c r="QSL4930" s="28"/>
      <c r="QSM4930" s="22"/>
      <c r="QSN4930" s="22"/>
      <c r="QSO4930" s="22"/>
      <c r="QSP4930" s="53"/>
      <c r="QSQ4930" s="53"/>
      <c r="QSR4930" s="22"/>
      <c r="QSS4930" s="23"/>
      <c r="QST4930" s="21"/>
      <c r="QSU4930" s="25"/>
      <c r="QSV4930" s="21"/>
      <c r="QSX4930" s="61"/>
      <c r="QSZ4930" s="25"/>
      <c r="QTA4930" s="25"/>
      <c r="QTB4930" s="25"/>
      <c r="QTC4930" s="59"/>
      <c r="QTD4930" s="60"/>
      <c r="QTE4930" s="26"/>
      <c r="QTF4930" s="26"/>
      <c r="QTG4930" s="26"/>
      <c r="QTH4930" s="21"/>
      <c r="QTI4930" s="27"/>
      <c r="QTJ4930" s="27"/>
      <c r="QTK4930" s="27"/>
      <c r="QTL4930" s="25"/>
      <c r="QTM4930" s="25"/>
      <c r="QTN4930" s="25"/>
      <c r="QTO4930" s="28"/>
      <c r="QTP4930" s="28"/>
      <c r="QTQ4930" s="28"/>
      <c r="QTR4930" s="28"/>
      <c r="QTS4930" s="28"/>
      <c r="QTT4930" s="22"/>
      <c r="QTU4930" s="22"/>
      <c r="QTV4930" s="22"/>
      <c r="QTW4930" s="53"/>
      <c r="QTX4930" s="53"/>
      <c r="QTY4930" s="22"/>
      <c r="QTZ4930" s="23"/>
      <c r="QUA4930" s="21"/>
      <c r="QUB4930" s="25"/>
      <c r="QUC4930" s="21"/>
      <c r="QUE4930" s="61"/>
      <c r="QUG4930" s="25"/>
      <c r="QUH4930" s="25"/>
      <c r="QUI4930" s="25"/>
      <c r="QUJ4930" s="59"/>
      <c r="QUK4930" s="60"/>
      <c r="QUL4930" s="26"/>
      <c r="QUM4930" s="26"/>
      <c r="QUN4930" s="26"/>
      <c r="QUO4930" s="21"/>
      <c r="QUP4930" s="27"/>
      <c r="QUQ4930" s="27"/>
      <c r="QUR4930" s="27"/>
      <c r="QUS4930" s="25"/>
      <c r="QUT4930" s="25"/>
      <c r="QUU4930" s="25"/>
      <c r="QUV4930" s="28"/>
      <c r="QUW4930" s="28"/>
      <c r="QUX4930" s="28"/>
      <c r="QUY4930" s="28"/>
      <c r="QUZ4930" s="28"/>
      <c r="QVA4930" s="22"/>
      <c r="QVB4930" s="22"/>
      <c r="QVC4930" s="22"/>
      <c r="QVD4930" s="53"/>
      <c r="QVE4930" s="53"/>
      <c r="QVF4930" s="22"/>
      <c r="QVG4930" s="23"/>
      <c r="QVH4930" s="21"/>
      <c r="QVI4930" s="25"/>
      <c r="QVJ4930" s="21"/>
      <c r="QVL4930" s="61"/>
      <c r="QVN4930" s="25"/>
      <c r="QVO4930" s="25"/>
      <c r="QVP4930" s="25"/>
      <c r="QVQ4930" s="59"/>
      <c r="QVR4930" s="60"/>
      <c r="QVS4930" s="26"/>
      <c r="QVT4930" s="26"/>
      <c r="QVU4930" s="26"/>
      <c r="QVV4930" s="21"/>
      <c r="QVW4930" s="27"/>
      <c r="QVX4930" s="27"/>
      <c r="QVY4930" s="27"/>
      <c r="QVZ4930" s="25"/>
      <c r="QWA4930" s="25"/>
      <c r="QWB4930" s="25"/>
      <c r="QWC4930" s="28"/>
      <c r="QWD4930" s="28"/>
      <c r="QWE4930" s="28"/>
      <c r="QWF4930" s="28"/>
      <c r="QWG4930" s="28"/>
      <c r="QWH4930" s="22"/>
      <c r="QWI4930" s="22"/>
      <c r="QWJ4930" s="22"/>
      <c r="QWK4930" s="53"/>
      <c r="QWL4930" s="53"/>
      <c r="QWM4930" s="22"/>
      <c r="QWN4930" s="23"/>
      <c r="QWO4930" s="21"/>
      <c r="QWP4930" s="25"/>
      <c r="QWQ4930" s="21"/>
      <c r="QWS4930" s="61"/>
      <c r="QWU4930" s="25"/>
      <c r="QWV4930" s="25"/>
      <c r="QWW4930" s="25"/>
      <c r="QWX4930" s="59"/>
      <c r="QWY4930" s="60"/>
      <c r="QWZ4930" s="26"/>
      <c r="QXA4930" s="26"/>
      <c r="QXB4930" s="26"/>
      <c r="QXC4930" s="21"/>
      <c r="QXD4930" s="27"/>
      <c r="QXE4930" s="27"/>
      <c r="QXF4930" s="27"/>
      <c r="QXG4930" s="25"/>
      <c r="QXH4930" s="25"/>
      <c r="QXI4930" s="25"/>
      <c r="QXJ4930" s="28"/>
      <c r="QXK4930" s="28"/>
      <c r="QXL4930" s="28"/>
      <c r="QXM4930" s="28"/>
      <c r="QXN4930" s="28"/>
      <c r="QXO4930" s="22"/>
      <c r="QXP4930" s="22"/>
      <c r="QXQ4930" s="22"/>
      <c r="QXR4930" s="53"/>
      <c r="QXS4930" s="53"/>
      <c r="QXT4930" s="22"/>
      <c r="QXU4930" s="23"/>
      <c r="QXV4930" s="21"/>
      <c r="QXW4930" s="25"/>
      <c r="QXX4930" s="21"/>
      <c r="QXZ4930" s="61"/>
      <c r="QYB4930" s="25"/>
      <c r="QYC4930" s="25"/>
      <c r="QYD4930" s="25"/>
      <c r="QYE4930" s="59"/>
      <c r="QYF4930" s="60"/>
      <c r="QYG4930" s="26"/>
      <c r="QYH4930" s="26"/>
      <c r="QYI4930" s="26"/>
      <c r="QYJ4930" s="21"/>
      <c r="QYK4930" s="27"/>
      <c r="QYL4930" s="27"/>
      <c r="QYM4930" s="27"/>
      <c r="QYN4930" s="25"/>
      <c r="QYO4930" s="25"/>
      <c r="QYP4930" s="25"/>
      <c r="QYQ4930" s="28"/>
      <c r="QYR4930" s="28"/>
      <c r="QYS4930" s="28"/>
      <c r="QYT4930" s="28"/>
      <c r="QYU4930" s="28"/>
      <c r="QYV4930" s="22"/>
      <c r="QYW4930" s="22"/>
      <c r="QYX4930" s="22"/>
      <c r="QYY4930" s="53"/>
      <c r="QYZ4930" s="53"/>
      <c r="QZA4930" s="22"/>
      <c r="QZB4930" s="23"/>
      <c r="QZC4930" s="21"/>
      <c r="QZD4930" s="25"/>
      <c r="QZE4930" s="21"/>
      <c r="QZG4930" s="61"/>
      <c r="QZI4930" s="25"/>
      <c r="QZJ4930" s="25"/>
      <c r="QZK4930" s="25"/>
      <c r="QZL4930" s="59"/>
      <c r="QZM4930" s="60"/>
      <c r="QZN4930" s="26"/>
      <c r="QZO4930" s="26"/>
      <c r="QZP4930" s="26"/>
      <c r="QZQ4930" s="21"/>
      <c r="QZR4930" s="27"/>
      <c r="QZS4930" s="27"/>
      <c r="QZT4930" s="27"/>
      <c r="QZU4930" s="25"/>
      <c r="QZV4930" s="25"/>
      <c r="QZW4930" s="25"/>
      <c r="QZX4930" s="28"/>
      <c r="QZY4930" s="28"/>
      <c r="QZZ4930" s="28"/>
      <c r="RAA4930" s="28"/>
      <c r="RAB4930" s="28"/>
      <c r="RAC4930" s="22"/>
      <c r="RAD4930" s="22"/>
      <c r="RAE4930" s="22"/>
      <c r="RAF4930" s="53"/>
      <c r="RAG4930" s="53"/>
      <c r="RAH4930" s="22"/>
      <c r="RAI4930" s="23"/>
      <c r="RAJ4930" s="21"/>
      <c r="RAK4930" s="25"/>
      <c r="RAL4930" s="21"/>
      <c r="RAN4930" s="61"/>
      <c r="RAP4930" s="25"/>
      <c r="RAQ4930" s="25"/>
      <c r="RAR4930" s="25"/>
      <c r="RAS4930" s="59"/>
      <c r="RAT4930" s="60"/>
      <c r="RAU4930" s="26"/>
      <c r="RAV4930" s="26"/>
      <c r="RAW4930" s="26"/>
      <c r="RAX4930" s="21"/>
      <c r="RAY4930" s="27"/>
      <c r="RAZ4930" s="27"/>
      <c r="RBA4930" s="27"/>
      <c r="RBB4930" s="25"/>
      <c r="RBC4930" s="25"/>
      <c r="RBD4930" s="25"/>
      <c r="RBE4930" s="28"/>
      <c r="RBF4930" s="28"/>
      <c r="RBG4930" s="28"/>
      <c r="RBH4930" s="28"/>
      <c r="RBI4930" s="28"/>
      <c r="RBJ4930" s="22"/>
      <c r="RBK4930" s="22"/>
      <c r="RBL4930" s="22"/>
      <c r="RBM4930" s="53"/>
      <c r="RBN4930" s="53"/>
      <c r="RBO4930" s="22"/>
      <c r="RBP4930" s="23"/>
      <c r="RBQ4930" s="21"/>
      <c r="RBR4930" s="25"/>
      <c r="RBS4930" s="21"/>
      <c r="RBU4930" s="61"/>
      <c r="RBW4930" s="25"/>
      <c r="RBX4930" s="25"/>
      <c r="RBY4930" s="25"/>
      <c r="RBZ4930" s="59"/>
      <c r="RCA4930" s="60"/>
      <c r="RCB4930" s="26"/>
      <c r="RCC4930" s="26"/>
      <c r="RCD4930" s="26"/>
      <c r="RCE4930" s="21"/>
      <c r="RCF4930" s="27"/>
      <c r="RCG4930" s="27"/>
      <c r="RCH4930" s="27"/>
      <c r="RCI4930" s="25"/>
      <c r="RCJ4930" s="25"/>
      <c r="RCK4930" s="25"/>
      <c r="RCL4930" s="28"/>
      <c r="RCM4930" s="28"/>
      <c r="RCN4930" s="28"/>
      <c r="RCO4930" s="28"/>
      <c r="RCP4930" s="28"/>
      <c r="RCQ4930" s="22"/>
      <c r="RCR4930" s="22"/>
      <c r="RCS4930" s="22"/>
      <c r="RCT4930" s="53"/>
      <c r="RCU4930" s="53"/>
      <c r="RCV4930" s="22"/>
      <c r="RCW4930" s="23"/>
      <c r="RCX4930" s="21"/>
      <c r="RCY4930" s="25"/>
      <c r="RCZ4930" s="21"/>
      <c r="RDB4930" s="61"/>
      <c r="RDD4930" s="25"/>
      <c r="RDE4930" s="25"/>
      <c r="RDF4930" s="25"/>
      <c r="RDG4930" s="59"/>
      <c r="RDH4930" s="60"/>
      <c r="RDI4930" s="26"/>
      <c r="RDJ4930" s="26"/>
      <c r="RDK4930" s="26"/>
      <c r="RDL4930" s="21"/>
      <c r="RDM4930" s="27"/>
      <c r="RDN4930" s="27"/>
      <c r="RDO4930" s="27"/>
      <c r="RDP4930" s="25"/>
      <c r="RDQ4930" s="25"/>
      <c r="RDR4930" s="25"/>
      <c r="RDS4930" s="28"/>
      <c r="RDT4930" s="28"/>
      <c r="RDU4930" s="28"/>
      <c r="RDV4930" s="28"/>
      <c r="RDW4930" s="28"/>
      <c r="RDX4930" s="22"/>
      <c r="RDY4930" s="22"/>
      <c r="RDZ4930" s="22"/>
      <c r="REA4930" s="53"/>
      <c r="REB4930" s="53"/>
      <c r="REC4930" s="22"/>
      <c r="RED4930" s="23"/>
      <c r="REE4930" s="21"/>
      <c r="REF4930" s="25"/>
      <c r="REG4930" s="21"/>
      <c r="REI4930" s="61"/>
      <c r="REK4930" s="25"/>
      <c r="REL4930" s="25"/>
      <c r="REM4930" s="25"/>
      <c r="REN4930" s="59"/>
      <c r="REO4930" s="60"/>
      <c r="REP4930" s="26"/>
      <c r="REQ4930" s="26"/>
      <c r="RER4930" s="26"/>
      <c r="RES4930" s="21"/>
      <c r="RET4930" s="27"/>
      <c r="REU4930" s="27"/>
      <c r="REV4930" s="27"/>
      <c r="REW4930" s="25"/>
      <c r="REX4930" s="25"/>
      <c r="REY4930" s="25"/>
      <c r="REZ4930" s="28"/>
      <c r="RFA4930" s="28"/>
      <c r="RFB4930" s="28"/>
      <c r="RFC4930" s="28"/>
      <c r="RFD4930" s="28"/>
      <c r="RFE4930" s="22"/>
      <c r="RFF4930" s="22"/>
      <c r="RFG4930" s="22"/>
      <c r="RFH4930" s="53"/>
      <c r="RFI4930" s="53"/>
      <c r="RFJ4930" s="22"/>
      <c r="RFK4930" s="23"/>
      <c r="RFL4930" s="21"/>
      <c r="RFM4930" s="25"/>
      <c r="RFN4930" s="21"/>
      <c r="RFP4930" s="61"/>
      <c r="RFR4930" s="25"/>
      <c r="RFS4930" s="25"/>
      <c r="RFT4930" s="25"/>
      <c r="RFU4930" s="59"/>
      <c r="RFV4930" s="60"/>
      <c r="RFW4930" s="26"/>
      <c r="RFX4930" s="26"/>
      <c r="RFY4930" s="26"/>
      <c r="RFZ4930" s="21"/>
      <c r="RGA4930" s="27"/>
      <c r="RGB4930" s="27"/>
      <c r="RGC4930" s="27"/>
      <c r="RGD4930" s="25"/>
      <c r="RGE4930" s="25"/>
      <c r="RGF4930" s="25"/>
      <c r="RGG4930" s="28"/>
      <c r="RGH4930" s="28"/>
      <c r="RGI4930" s="28"/>
      <c r="RGJ4930" s="28"/>
      <c r="RGK4930" s="28"/>
      <c r="RGL4930" s="22"/>
      <c r="RGM4930" s="22"/>
      <c r="RGN4930" s="22"/>
      <c r="RGO4930" s="53"/>
      <c r="RGP4930" s="53"/>
      <c r="RGQ4930" s="22"/>
      <c r="RGR4930" s="23"/>
      <c r="RGS4930" s="21"/>
      <c r="RGT4930" s="25"/>
      <c r="RGU4930" s="21"/>
      <c r="RGW4930" s="61"/>
      <c r="RGY4930" s="25"/>
      <c r="RGZ4930" s="25"/>
      <c r="RHA4930" s="25"/>
      <c r="RHB4930" s="59"/>
      <c r="RHC4930" s="60"/>
      <c r="RHD4930" s="26"/>
      <c r="RHE4930" s="26"/>
      <c r="RHF4930" s="26"/>
      <c r="RHG4930" s="21"/>
      <c r="RHH4930" s="27"/>
      <c r="RHI4930" s="27"/>
      <c r="RHJ4930" s="27"/>
      <c r="RHK4930" s="25"/>
      <c r="RHL4930" s="25"/>
      <c r="RHM4930" s="25"/>
      <c r="RHN4930" s="28"/>
      <c r="RHO4930" s="28"/>
      <c r="RHP4930" s="28"/>
      <c r="RHQ4930" s="28"/>
      <c r="RHR4930" s="28"/>
      <c r="RHS4930" s="22"/>
      <c r="RHT4930" s="22"/>
      <c r="RHU4930" s="22"/>
      <c r="RHV4930" s="53"/>
      <c r="RHW4930" s="53"/>
      <c r="RHX4930" s="22"/>
      <c r="RHY4930" s="23"/>
      <c r="RHZ4930" s="21"/>
      <c r="RIA4930" s="25"/>
      <c r="RIB4930" s="21"/>
      <c r="RID4930" s="61"/>
      <c r="RIF4930" s="25"/>
      <c r="RIG4930" s="25"/>
      <c r="RIH4930" s="25"/>
      <c r="RII4930" s="59"/>
      <c r="RIJ4930" s="60"/>
      <c r="RIK4930" s="26"/>
      <c r="RIL4930" s="26"/>
      <c r="RIM4930" s="26"/>
      <c r="RIN4930" s="21"/>
      <c r="RIO4930" s="27"/>
      <c r="RIP4930" s="27"/>
      <c r="RIQ4930" s="27"/>
      <c r="RIR4930" s="25"/>
      <c r="RIS4930" s="25"/>
      <c r="RIT4930" s="25"/>
      <c r="RIU4930" s="28"/>
      <c r="RIV4930" s="28"/>
      <c r="RIW4930" s="28"/>
      <c r="RIX4930" s="28"/>
      <c r="RIY4930" s="28"/>
      <c r="RIZ4930" s="22"/>
      <c r="RJA4930" s="22"/>
      <c r="RJB4930" s="22"/>
      <c r="RJC4930" s="53"/>
      <c r="RJD4930" s="53"/>
      <c r="RJE4930" s="22"/>
      <c r="RJF4930" s="23"/>
      <c r="RJG4930" s="21"/>
      <c r="RJH4930" s="25"/>
      <c r="RJI4930" s="21"/>
      <c r="RJK4930" s="61"/>
      <c r="RJM4930" s="25"/>
      <c r="RJN4930" s="25"/>
      <c r="RJO4930" s="25"/>
      <c r="RJP4930" s="59"/>
      <c r="RJQ4930" s="60"/>
      <c r="RJR4930" s="26"/>
      <c r="RJS4930" s="26"/>
      <c r="RJT4930" s="26"/>
      <c r="RJU4930" s="21"/>
      <c r="RJV4930" s="27"/>
      <c r="RJW4930" s="27"/>
      <c r="RJX4930" s="27"/>
      <c r="RJY4930" s="25"/>
      <c r="RJZ4930" s="25"/>
      <c r="RKA4930" s="25"/>
      <c r="RKB4930" s="28"/>
      <c r="RKC4930" s="28"/>
      <c r="RKD4930" s="28"/>
      <c r="RKE4930" s="28"/>
      <c r="RKF4930" s="28"/>
      <c r="RKG4930" s="22"/>
      <c r="RKH4930" s="22"/>
      <c r="RKI4930" s="22"/>
      <c r="RKJ4930" s="53"/>
      <c r="RKK4930" s="53"/>
      <c r="RKL4930" s="22"/>
      <c r="RKM4930" s="23"/>
      <c r="RKN4930" s="21"/>
      <c r="RKO4930" s="25"/>
      <c r="RKP4930" s="21"/>
      <c r="RKR4930" s="61"/>
      <c r="RKT4930" s="25"/>
      <c r="RKU4930" s="25"/>
      <c r="RKV4930" s="25"/>
      <c r="RKW4930" s="59"/>
      <c r="RKX4930" s="60"/>
      <c r="RKY4930" s="26"/>
      <c r="RKZ4930" s="26"/>
      <c r="RLA4930" s="26"/>
      <c r="RLB4930" s="21"/>
      <c r="RLC4930" s="27"/>
      <c r="RLD4930" s="27"/>
      <c r="RLE4930" s="27"/>
      <c r="RLF4930" s="25"/>
      <c r="RLG4930" s="25"/>
      <c r="RLH4930" s="25"/>
      <c r="RLI4930" s="28"/>
      <c r="RLJ4930" s="28"/>
      <c r="RLK4930" s="28"/>
      <c r="RLL4930" s="28"/>
      <c r="RLM4930" s="28"/>
      <c r="RLN4930" s="22"/>
      <c r="RLO4930" s="22"/>
      <c r="RLP4930" s="22"/>
      <c r="RLQ4930" s="53"/>
      <c r="RLR4930" s="53"/>
      <c r="RLS4930" s="22"/>
      <c r="RLT4930" s="23"/>
      <c r="RLU4930" s="21"/>
      <c r="RLV4930" s="25"/>
      <c r="RLW4930" s="21"/>
      <c r="RLY4930" s="61"/>
      <c r="RMA4930" s="25"/>
      <c r="RMB4930" s="25"/>
      <c r="RMC4930" s="25"/>
      <c r="RMD4930" s="59"/>
      <c r="RME4930" s="60"/>
      <c r="RMF4930" s="26"/>
      <c r="RMG4930" s="26"/>
      <c r="RMH4930" s="26"/>
      <c r="RMI4930" s="21"/>
      <c r="RMJ4930" s="27"/>
      <c r="RMK4930" s="27"/>
      <c r="RML4930" s="27"/>
      <c r="RMM4930" s="25"/>
      <c r="RMN4930" s="25"/>
      <c r="RMO4930" s="25"/>
      <c r="RMP4930" s="28"/>
      <c r="RMQ4930" s="28"/>
      <c r="RMR4930" s="28"/>
      <c r="RMS4930" s="28"/>
      <c r="RMT4930" s="28"/>
      <c r="RMU4930" s="22"/>
      <c r="RMV4930" s="22"/>
      <c r="RMW4930" s="22"/>
      <c r="RMX4930" s="53"/>
      <c r="RMY4930" s="53"/>
      <c r="RMZ4930" s="22"/>
      <c r="RNA4930" s="23"/>
      <c r="RNB4930" s="21"/>
      <c r="RNC4930" s="25"/>
      <c r="RND4930" s="21"/>
      <c r="RNF4930" s="61"/>
      <c r="RNH4930" s="25"/>
      <c r="RNI4930" s="25"/>
      <c r="RNJ4930" s="25"/>
      <c r="RNK4930" s="59"/>
      <c r="RNL4930" s="60"/>
      <c r="RNM4930" s="26"/>
      <c r="RNN4930" s="26"/>
      <c r="RNO4930" s="26"/>
      <c r="RNP4930" s="21"/>
      <c r="RNQ4930" s="27"/>
      <c r="RNR4930" s="27"/>
      <c r="RNS4930" s="27"/>
      <c r="RNT4930" s="25"/>
      <c r="RNU4930" s="25"/>
      <c r="RNV4930" s="25"/>
      <c r="RNW4930" s="28"/>
      <c r="RNX4930" s="28"/>
      <c r="RNY4930" s="28"/>
      <c r="RNZ4930" s="28"/>
      <c r="ROA4930" s="28"/>
      <c r="ROB4930" s="22"/>
      <c r="ROC4930" s="22"/>
      <c r="ROD4930" s="22"/>
      <c r="ROE4930" s="53"/>
      <c r="ROF4930" s="53"/>
      <c r="ROG4930" s="22"/>
      <c r="ROH4930" s="23"/>
      <c r="ROI4930" s="21"/>
      <c r="ROJ4930" s="25"/>
      <c r="ROK4930" s="21"/>
      <c r="ROM4930" s="61"/>
      <c r="ROO4930" s="25"/>
      <c r="ROP4930" s="25"/>
      <c r="ROQ4930" s="25"/>
      <c r="ROR4930" s="59"/>
      <c r="ROS4930" s="60"/>
      <c r="ROT4930" s="26"/>
      <c r="ROU4930" s="26"/>
      <c r="ROV4930" s="26"/>
      <c r="ROW4930" s="21"/>
      <c r="ROX4930" s="27"/>
      <c r="ROY4930" s="27"/>
      <c r="ROZ4930" s="27"/>
      <c r="RPA4930" s="25"/>
      <c r="RPB4930" s="25"/>
      <c r="RPC4930" s="25"/>
      <c r="RPD4930" s="28"/>
      <c r="RPE4930" s="28"/>
      <c r="RPF4930" s="28"/>
      <c r="RPG4930" s="28"/>
      <c r="RPH4930" s="28"/>
      <c r="RPI4930" s="22"/>
      <c r="RPJ4930" s="22"/>
      <c r="RPK4930" s="22"/>
      <c r="RPL4930" s="53"/>
      <c r="RPM4930" s="53"/>
      <c r="RPN4930" s="22"/>
      <c r="RPO4930" s="23"/>
      <c r="RPP4930" s="21"/>
      <c r="RPQ4930" s="25"/>
      <c r="RPR4930" s="21"/>
      <c r="RPT4930" s="61"/>
      <c r="RPV4930" s="25"/>
      <c r="RPW4930" s="25"/>
      <c r="RPX4930" s="25"/>
      <c r="RPY4930" s="59"/>
      <c r="RPZ4930" s="60"/>
      <c r="RQA4930" s="26"/>
      <c r="RQB4930" s="26"/>
      <c r="RQC4930" s="26"/>
      <c r="RQD4930" s="21"/>
      <c r="RQE4930" s="27"/>
      <c r="RQF4930" s="27"/>
      <c r="RQG4930" s="27"/>
      <c r="RQH4930" s="25"/>
      <c r="RQI4930" s="25"/>
      <c r="RQJ4930" s="25"/>
      <c r="RQK4930" s="28"/>
      <c r="RQL4930" s="28"/>
      <c r="RQM4930" s="28"/>
      <c r="RQN4930" s="28"/>
      <c r="RQO4930" s="28"/>
      <c r="RQP4930" s="22"/>
      <c r="RQQ4930" s="22"/>
      <c r="RQR4930" s="22"/>
      <c r="RQS4930" s="53"/>
      <c r="RQT4930" s="53"/>
      <c r="RQU4930" s="22"/>
      <c r="RQV4930" s="23"/>
      <c r="RQW4930" s="21"/>
      <c r="RQX4930" s="25"/>
      <c r="RQY4930" s="21"/>
      <c r="RRA4930" s="61"/>
      <c r="RRC4930" s="25"/>
      <c r="RRD4930" s="25"/>
      <c r="RRE4930" s="25"/>
      <c r="RRF4930" s="59"/>
      <c r="RRG4930" s="60"/>
      <c r="RRH4930" s="26"/>
      <c r="RRI4930" s="26"/>
      <c r="RRJ4930" s="26"/>
      <c r="RRK4930" s="21"/>
      <c r="RRL4930" s="27"/>
      <c r="RRM4930" s="27"/>
      <c r="RRN4930" s="27"/>
      <c r="RRO4930" s="25"/>
      <c r="RRP4930" s="25"/>
      <c r="RRQ4930" s="25"/>
      <c r="RRR4930" s="28"/>
      <c r="RRS4930" s="28"/>
      <c r="RRT4930" s="28"/>
      <c r="RRU4930" s="28"/>
      <c r="RRV4930" s="28"/>
      <c r="RRW4930" s="22"/>
      <c r="RRX4930" s="22"/>
      <c r="RRY4930" s="22"/>
      <c r="RRZ4930" s="53"/>
      <c r="RSA4930" s="53"/>
      <c r="RSB4930" s="22"/>
      <c r="RSC4930" s="23"/>
      <c r="RSD4930" s="21"/>
      <c r="RSE4930" s="25"/>
      <c r="RSF4930" s="21"/>
      <c r="RSH4930" s="61"/>
      <c r="RSJ4930" s="25"/>
      <c r="RSK4930" s="25"/>
      <c r="RSL4930" s="25"/>
      <c r="RSM4930" s="59"/>
      <c r="RSN4930" s="60"/>
      <c r="RSO4930" s="26"/>
      <c r="RSP4930" s="26"/>
      <c r="RSQ4930" s="26"/>
      <c r="RSR4930" s="21"/>
      <c r="RSS4930" s="27"/>
      <c r="RST4930" s="27"/>
      <c r="RSU4930" s="27"/>
      <c r="RSV4930" s="25"/>
      <c r="RSW4930" s="25"/>
      <c r="RSX4930" s="25"/>
      <c r="RSY4930" s="28"/>
      <c r="RSZ4930" s="28"/>
      <c r="RTA4930" s="28"/>
      <c r="RTB4930" s="28"/>
      <c r="RTC4930" s="28"/>
      <c r="RTD4930" s="22"/>
      <c r="RTE4930" s="22"/>
      <c r="RTF4930" s="22"/>
      <c r="RTG4930" s="53"/>
      <c r="RTH4930" s="53"/>
      <c r="RTI4930" s="22"/>
      <c r="RTJ4930" s="23"/>
      <c r="RTK4930" s="21"/>
      <c r="RTL4930" s="25"/>
      <c r="RTM4930" s="21"/>
      <c r="RTO4930" s="61"/>
      <c r="RTQ4930" s="25"/>
      <c r="RTR4930" s="25"/>
      <c r="RTS4930" s="25"/>
      <c r="RTT4930" s="59"/>
      <c r="RTU4930" s="60"/>
      <c r="RTV4930" s="26"/>
      <c r="RTW4930" s="26"/>
      <c r="RTX4930" s="26"/>
      <c r="RTY4930" s="21"/>
      <c r="RTZ4930" s="27"/>
      <c r="RUA4930" s="27"/>
      <c r="RUB4930" s="27"/>
      <c r="RUC4930" s="25"/>
      <c r="RUD4930" s="25"/>
      <c r="RUE4930" s="25"/>
      <c r="RUF4930" s="28"/>
      <c r="RUG4930" s="28"/>
      <c r="RUH4930" s="28"/>
      <c r="RUI4930" s="28"/>
      <c r="RUJ4930" s="28"/>
      <c r="RUK4930" s="22"/>
      <c r="RUL4930" s="22"/>
      <c r="RUM4930" s="22"/>
      <c r="RUN4930" s="53"/>
      <c r="RUO4930" s="53"/>
      <c r="RUP4930" s="22"/>
      <c r="RUQ4930" s="23"/>
      <c r="RUR4930" s="21"/>
      <c r="RUS4930" s="25"/>
      <c r="RUT4930" s="21"/>
      <c r="RUV4930" s="61"/>
      <c r="RUX4930" s="25"/>
      <c r="RUY4930" s="25"/>
      <c r="RUZ4930" s="25"/>
      <c r="RVA4930" s="59"/>
      <c r="RVB4930" s="60"/>
      <c r="RVC4930" s="26"/>
      <c r="RVD4930" s="26"/>
      <c r="RVE4930" s="26"/>
      <c r="RVF4930" s="21"/>
      <c r="RVG4930" s="27"/>
      <c r="RVH4930" s="27"/>
      <c r="RVI4930" s="27"/>
      <c r="RVJ4930" s="25"/>
      <c r="RVK4930" s="25"/>
      <c r="RVL4930" s="25"/>
      <c r="RVM4930" s="28"/>
      <c r="RVN4930" s="28"/>
      <c r="RVO4930" s="28"/>
      <c r="RVP4930" s="28"/>
      <c r="RVQ4930" s="28"/>
      <c r="RVR4930" s="22"/>
      <c r="RVS4930" s="22"/>
      <c r="RVT4930" s="22"/>
      <c r="RVU4930" s="53"/>
      <c r="RVV4930" s="53"/>
      <c r="RVW4930" s="22"/>
      <c r="RVX4930" s="23"/>
      <c r="RVY4930" s="21"/>
      <c r="RVZ4930" s="25"/>
      <c r="RWA4930" s="21"/>
      <c r="RWC4930" s="61"/>
      <c r="RWE4930" s="25"/>
      <c r="RWF4930" s="25"/>
      <c r="RWG4930" s="25"/>
      <c r="RWH4930" s="59"/>
      <c r="RWI4930" s="60"/>
      <c r="RWJ4930" s="26"/>
      <c r="RWK4930" s="26"/>
      <c r="RWL4930" s="26"/>
      <c r="RWM4930" s="21"/>
      <c r="RWN4930" s="27"/>
      <c r="RWO4930" s="27"/>
      <c r="RWP4930" s="27"/>
      <c r="RWQ4930" s="25"/>
      <c r="RWR4930" s="25"/>
      <c r="RWS4930" s="25"/>
      <c r="RWT4930" s="28"/>
      <c r="RWU4930" s="28"/>
      <c r="RWV4930" s="28"/>
      <c r="RWW4930" s="28"/>
      <c r="RWX4930" s="28"/>
      <c r="RWY4930" s="22"/>
      <c r="RWZ4930" s="22"/>
      <c r="RXA4930" s="22"/>
      <c r="RXB4930" s="53"/>
      <c r="RXC4930" s="53"/>
      <c r="RXD4930" s="22"/>
      <c r="RXE4930" s="23"/>
      <c r="RXF4930" s="21"/>
      <c r="RXG4930" s="25"/>
      <c r="RXH4930" s="21"/>
      <c r="RXJ4930" s="61"/>
      <c r="RXL4930" s="25"/>
      <c r="RXM4930" s="25"/>
      <c r="RXN4930" s="25"/>
      <c r="RXO4930" s="59"/>
      <c r="RXP4930" s="60"/>
      <c r="RXQ4930" s="26"/>
      <c r="RXR4930" s="26"/>
      <c r="RXS4930" s="26"/>
      <c r="RXT4930" s="21"/>
      <c r="RXU4930" s="27"/>
      <c r="RXV4930" s="27"/>
      <c r="RXW4930" s="27"/>
      <c r="RXX4930" s="25"/>
      <c r="RXY4930" s="25"/>
      <c r="RXZ4930" s="25"/>
      <c r="RYA4930" s="28"/>
      <c r="RYB4930" s="28"/>
      <c r="RYC4930" s="28"/>
      <c r="RYD4930" s="28"/>
      <c r="RYE4930" s="28"/>
      <c r="RYF4930" s="22"/>
      <c r="RYG4930" s="22"/>
      <c r="RYH4930" s="22"/>
      <c r="RYI4930" s="53"/>
      <c r="RYJ4930" s="53"/>
      <c r="RYK4930" s="22"/>
      <c r="RYL4930" s="23"/>
      <c r="RYM4930" s="21"/>
      <c r="RYN4930" s="25"/>
      <c r="RYO4930" s="21"/>
      <c r="RYQ4930" s="61"/>
      <c r="RYS4930" s="25"/>
      <c r="RYT4930" s="25"/>
      <c r="RYU4930" s="25"/>
      <c r="RYV4930" s="59"/>
      <c r="RYW4930" s="60"/>
      <c r="RYX4930" s="26"/>
      <c r="RYY4930" s="26"/>
      <c r="RYZ4930" s="26"/>
      <c r="RZA4930" s="21"/>
      <c r="RZB4930" s="27"/>
      <c r="RZC4930" s="27"/>
      <c r="RZD4930" s="27"/>
      <c r="RZE4930" s="25"/>
      <c r="RZF4930" s="25"/>
      <c r="RZG4930" s="25"/>
      <c r="RZH4930" s="28"/>
      <c r="RZI4930" s="28"/>
      <c r="RZJ4930" s="28"/>
      <c r="RZK4930" s="28"/>
      <c r="RZL4930" s="28"/>
      <c r="RZM4930" s="22"/>
      <c r="RZN4930" s="22"/>
      <c r="RZO4930" s="22"/>
      <c r="RZP4930" s="53"/>
      <c r="RZQ4930" s="53"/>
      <c r="RZR4930" s="22"/>
      <c r="RZS4930" s="23"/>
      <c r="RZT4930" s="21"/>
      <c r="RZU4930" s="25"/>
      <c r="RZV4930" s="21"/>
      <c r="RZX4930" s="61"/>
      <c r="RZZ4930" s="25"/>
      <c r="SAA4930" s="25"/>
      <c r="SAB4930" s="25"/>
      <c r="SAC4930" s="59"/>
      <c r="SAD4930" s="60"/>
      <c r="SAE4930" s="26"/>
      <c r="SAF4930" s="26"/>
      <c r="SAG4930" s="26"/>
      <c r="SAH4930" s="21"/>
      <c r="SAI4930" s="27"/>
      <c r="SAJ4930" s="27"/>
      <c r="SAK4930" s="27"/>
      <c r="SAL4930" s="25"/>
      <c r="SAM4930" s="25"/>
      <c r="SAN4930" s="25"/>
      <c r="SAO4930" s="28"/>
      <c r="SAP4930" s="28"/>
      <c r="SAQ4930" s="28"/>
      <c r="SAR4930" s="28"/>
      <c r="SAS4930" s="28"/>
      <c r="SAT4930" s="22"/>
      <c r="SAU4930" s="22"/>
      <c r="SAV4930" s="22"/>
      <c r="SAW4930" s="53"/>
      <c r="SAX4930" s="53"/>
      <c r="SAY4930" s="22"/>
      <c r="SAZ4930" s="23"/>
      <c r="SBA4930" s="21"/>
      <c r="SBB4930" s="25"/>
      <c r="SBC4930" s="21"/>
      <c r="SBE4930" s="61"/>
      <c r="SBG4930" s="25"/>
      <c r="SBH4930" s="25"/>
      <c r="SBI4930" s="25"/>
      <c r="SBJ4930" s="59"/>
      <c r="SBK4930" s="60"/>
      <c r="SBL4930" s="26"/>
      <c r="SBM4930" s="26"/>
      <c r="SBN4930" s="26"/>
      <c r="SBO4930" s="21"/>
      <c r="SBP4930" s="27"/>
      <c r="SBQ4930" s="27"/>
      <c r="SBR4930" s="27"/>
      <c r="SBS4930" s="25"/>
      <c r="SBT4930" s="25"/>
      <c r="SBU4930" s="25"/>
      <c r="SBV4930" s="28"/>
      <c r="SBW4930" s="28"/>
      <c r="SBX4930" s="28"/>
      <c r="SBY4930" s="28"/>
      <c r="SBZ4930" s="28"/>
      <c r="SCA4930" s="22"/>
      <c r="SCB4930" s="22"/>
      <c r="SCC4930" s="22"/>
      <c r="SCD4930" s="53"/>
      <c r="SCE4930" s="53"/>
      <c r="SCF4930" s="22"/>
      <c r="SCG4930" s="23"/>
      <c r="SCH4930" s="21"/>
      <c r="SCI4930" s="25"/>
      <c r="SCJ4930" s="21"/>
      <c r="SCL4930" s="61"/>
      <c r="SCN4930" s="25"/>
      <c r="SCO4930" s="25"/>
      <c r="SCP4930" s="25"/>
      <c r="SCQ4930" s="59"/>
      <c r="SCR4930" s="60"/>
      <c r="SCS4930" s="26"/>
      <c r="SCT4930" s="26"/>
      <c r="SCU4930" s="26"/>
      <c r="SCV4930" s="21"/>
      <c r="SCW4930" s="27"/>
      <c r="SCX4930" s="27"/>
      <c r="SCY4930" s="27"/>
      <c r="SCZ4930" s="25"/>
      <c r="SDA4930" s="25"/>
      <c r="SDB4930" s="25"/>
      <c r="SDC4930" s="28"/>
      <c r="SDD4930" s="28"/>
      <c r="SDE4930" s="28"/>
      <c r="SDF4930" s="28"/>
      <c r="SDG4930" s="28"/>
      <c r="SDH4930" s="22"/>
      <c r="SDI4930" s="22"/>
      <c r="SDJ4930" s="22"/>
      <c r="SDK4930" s="53"/>
      <c r="SDL4930" s="53"/>
      <c r="SDM4930" s="22"/>
      <c r="SDN4930" s="23"/>
      <c r="SDO4930" s="21"/>
      <c r="SDP4930" s="25"/>
      <c r="SDQ4930" s="21"/>
      <c r="SDS4930" s="61"/>
      <c r="SDU4930" s="25"/>
      <c r="SDV4930" s="25"/>
      <c r="SDW4930" s="25"/>
      <c r="SDX4930" s="59"/>
      <c r="SDY4930" s="60"/>
      <c r="SDZ4930" s="26"/>
      <c r="SEA4930" s="26"/>
      <c r="SEB4930" s="26"/>
      <c r="SEC4930" s="21"/>
      <c r="SED4930" s="27"/>
      <c r="SEE4930" s="27"/>
      <c r="SEF4930" s="27"/>
      <c r="SEG4930" s="25"/>
      <c r="SEH4930" s="25"/>
      <c r="SEI4930" s="25"/>
      <c r="SEJ4930" s="28"/>
      <c r="SEK4930" s="28"/>
      <c r="SEL4930" s="28"/>
      <c r="SEM4930" s="28"/>
      <c r="SEN4930" s="28"/>
      <c r="SEO4930" s="22"/>
      <c r="SEP4930" s="22"/>
      <c r="SEQ4930" s="22"/>
      <c r="SER4930" s="53"/>
      <c r="SES4930" s="53"/>
      <c r="SET4930" s="22"/>
      <c r="SEU4930" s="23"/>
      <c r="SEV4930" s="21"/>
      <c r="SEW4930" s="25"/>
      <c r="SEX4930" s="21"/>
      <c r="SEZ4930" s="61"/>
      <c r="SFB4930" s="25"/>
      <c r="SFC4930" s="25"/>
      <c r="SFD4930" s="25"/>
      <c r="SFE4930" s="59"/>
      <c r="SFF4930" s="60"/>
      <c r="SFG4930" s="26"/>
      <c r="SFH4930" s="26"/>
      <c r="SFI4930" s="26"/>
      <c r="SFJ4930" s="21"/>
      <c r="SFK4930" s="27"/>
      <c r="SFL4930" s="27"/>
      <c r="SFM4930" s="27"/>
      <c r="SFN4930" s="25"/>
      <c r="SFO4930" s="25"/>
      <c r="SFP4930" s="25"/>
      <c r="SFQ4930" s="28"/>
      <c r="SFR4930" s="28"/>
      <c r="SFS4930" s="28"/>
      <c r="SFT4930" s="28"/>
      <c r="SFU4930" s="28"/>
      <c r="SFV4930" s="22"/>
      <c r="SFW4930" s="22"/>
      <c r="SFX4930" s="22"/>
      <c r="SFY4930" s="53"/>
      <c r="SFZ4930" s="53"/>
      <c r="SGA4930" s="22"/>
      <c r="SGB4930" s="23"/>
      <c r="SGC4930" s="21"/>
      <c r="SGD4930" s="25"/>
      <c r="SGE4930" s="21"/>
      <c r="SGG4930" s="61"/>
      <c r="SGI4930" s="25"/>
      <c r="SGJ4930" s="25"/>
      <c r="SGK4930" s="25"/>
      <c r="SGL4930" s="59"/>
      <c r="SGM4930" s="60"/>
      <c r="SGN4930" s="26"/>
      <c r="SGO4930" s="26"/>
      <c r="SGP4930" s="26"/>
      <c r="SGQ4930" s="21"/>
      <c r="SGR4930" s="27"/>
      <c r="SGS4930" s="27"/>
      <c r="SGT4930" s="27"/>
      <c r="SGU4930" s="25"/>
      <c r="SGV4930" s="25"/>
      <c r="SGW4930" s="25"/>
      <c r="SGX4930" s="28"/>
      <c r="SGY4930" s="28"/>
      <c r="SGZ4930" s="28"/>
      <c r="SHA4930" s="28"/>
      <c r="SHB4930" s="28"/>
      <c r="SHC4930" s="22"/>
      <c r="SHD4930" s="22"/>
      <c r="SHE4930" s="22"/>
      <c r="SHF4930" s="53"/>
      <c r="SHG4930" s="53"/>
      <c r="SHH4930" s="22"/>
      <c r="SHI4930" s="23"/>
      <c r="SHJ4930" s="21"/>
      <c r="SHK4930" s="25"/>
      <c r="SHL4930" s="21"/>
      <c r="SHN4930" s="61"/>
      <c r="SHP4930" s="25"/>
      <c r="SHQ4930" s="25"/>
      <c r="SHR4930" s="25"/>
      <c r="SHS4930" s="59"/>
      <c r="SHT4930" s="60"/>
      <c r="SHU4930" s="26"/>
      <c r="SHV4930" s="26"/>
      <c r="SHW4930" s="26"/>
      <c r="SHX4930" s="21"/>
      <c r="SHY4930" s="27"/>
      <c r="SHZ4930" s="27"/>
      <c r="SIA4930" s="27"/>
      <c r="SIB4930" s="25"/>
      <c r="SIC4930" s="25"/>
      <c r="SID4930" s="25"/>
      <c r="SIE4930" s="28"/>
      <c r="SIF4930" s="28"/>
      <c r="SIG4930" s="28"/>
      <c r="SIH4930" s="28"/>
      <c r="SII4930" s="28"/>
      <c r="SIJ4930" s="22"/>
      <c r="SIK4930" s="22"/>
      <c r="SIL4930" s="22"/>
      <c r="SIM4930" s="53"/>
      <c r="SIN4930" s="53"/>
      <c r="SIO4930" s="22"/>
      <c r="SIP4930" s="23"/>
      <c r="SIQ4930" s="21"/>
      <c r="SIR4930" s="25"/>
      <c r="SIS4930" s="21"/>
      <c r="SIU4930" s="61"/>
      <c r="SIW4930" s="25"/>
      <c r="SIX4930" s="25"/>
      <c r="SIY4930" s="25"/>
      <c r="SIZ4930" s="59"/>
      <c r="SJA4930" s="60"/>
      <c r="SJB4930" s="26"/>
      <c r="SJC4930" s="26"/>
      <c r="SJD4930" s="26"/>
      <c r="SJE4930" s="21"/>
      <c r="SJF4930" s="27"/>
      <c r="SJG4930" s="27"/>
      <c r="SJH4930" s="27"/>
      <c r="SJI4930" s="25"/>
      <c r="SJJ4930" s="25"/>
      <c r="SJK4930" s="25"/>
      <c r="SJL4930" s="28"/>
      <c r="SJM4930" s="28"/>
      <c r="SJN4930" s="28"/>
      <c r="SJO4930" s="28"/>
      <c r="SJP4930" s="28"/>
      <c r="SJQ4930" s="22"/>
      <c r="SJR4930" s="22"/>
      <c r="SJS4930" s="22"/>
      <c r="SJT4930" s="53"/>
      <c r="SJU4930" s="53"/>
      <c r="SJV4930" s="22"/>
      <c r="SJW4930" s="23"/>
      <c r="SJX4930" s="21"/>
      <c r="SJY4930" s="25"/>
      <c r="SJZ4930" s="21"/>
      <c r="SKB4930" s="61"/>
      <c r="SKD4930" s="25"/>
      <c r="SKE4930" s="25"/>
      <c r="SKF4930" s="25"/>
      <c r="SKG4930" s="59"/>
      <c r="SKH4930" s="60"/>
      <c r="SKI4930" s="26"/>
      <c r="SKJ4930" s="26"/>
      <c r="SKK4930" s="26"/>
      <c r="SKL4930" s="21"/>
      <c r="SKM4930" s="27"/>
      <c r="SKN4930" s="27"/>
      <c r="SKO4930" s="27"/>
      <c r="SKP4930" s="25"/>
      <c r="SKQ4930" s="25"/>
      <c r="SKR4930" s="25"/>
      <c r="SKS4930" s="28"/>
      <c r="SKT4930" s="28"/>
      <c r="SKU4930" s="28"/>
      <c r="SKV4930" s="28"/>
      <c r="SKW4930" s="28"/>
      <c r="SKX4930" s="22"/>
      <c r="SKY4930" s="22"/>
      <c r="SKZ4930" s="22"/>
      <c r="SLA4930" s="53"/>
      <c r="SLB4930" s="53"/>
      <c r="SLC4930" s="22"/>
      <c r="SLD4930" s="23"/>
      <c r="SLE4930" s="21"/>
      <c r="SLF4930" s="25"/>
      <c r="SLG4930" s="21"/>
      <c r="SLI4930" s="61"/>
      <c r="SLK4930" s="25"/>
      <c r="SLL4930" s="25"/>
      <c r="SLM4930" s="25"/>
      <c r="SLN4930" s="59"/>
      <c r="SLO4930" s="60"/>
      <c r="SLP4930" s="26"/>
      <c r="SLQ4930" s="26"/>
      <c r="SLR4930" s="26"/>
      <c r="SLS4930" s="21"/>
      <c r="SLT4930" s="27"/>
      <c r="SLU4930" s="27"/>
      <c r="SLV4930" s="27"/>
      <c r="SLW4930" s="25"/>
      <c r="SLX4930" s="25"/>
      <c r="SLY4930" s="25"/>
      <c r="SLZ4930" s="28"/>
      <c r="SMA4930" s="28"/>
      <c r="SMB4930" s="28"/>
      <c r="SMC4930" s="28"/>
      <c r="SMD4930" s="28"/>
      <c r="SME4930" s="22"/>
      <c r="SMF4930" s="22"/>
      <c r="SMG4930" s="22"/>
      <c r="SMH4930" s="53"/>
      <c r="SMI4930" s="53"/>
      <c r="SMJ4930" s="22"/>
      <c r="SMK4930" s="23"/>
      <c r="SML4930" s="21"/>
      <c r="SMM4930" s="25"/>
      <c r="SMN4930" s="21"/>
      <c r="SMP4930" s="61"/>
      <c r="SMR4930" s="25"/>
      <c r="SMS4930" s="25"/>
      <c r="SMT4930" s="25"/>
      <c r="SMU4930" s="59"/>
      <c r="SMV4930" s="60"/>
      <c r="SMW4930" s="26"/>
      <c r="SMX4930" s="26"/>
      <c r="SMY4930" s="26"/>
      <c r="SMZ4930" s="21"/>
      <c r="SNA4930" s="27"/>
      <c r="SNB4930" s="27"/>
      <c r="SNC4930" s="27"/>
      <c r="SND4930" s="25"/>
      <c r="SNE4930" s="25"/>
      <c r="SNF4930" s="25"/>
      <c r="SNG4930" s="28"/>
      <c r="SNH4930" s="28"/>
      <c r="SNI4930" s="28"/>
      <c r="SNJ4930" s="28"/>
      <c r="SNK4930" s="28"/>
      <c r="SNL4930" s="22"/>
      <c r="SNM4930" s="22"/>
      <c r="SNN4930" s="22"/>
      <c r="SNO4930" s="53"/>
      <c r="SNP4930" s="53"/>
      <c r="SNQ4930" s="22"/>
      <c r="SNR4930" s="23"/>
      <c r="SNS4930" s="21"/>
      <c r="SNT4930" s="25"/>
      <c r="SNU4930" s="21"/>
      <c r="SNW4930" s="61"/>
      <c r="SNY4930" s="25"/>
      <c r="SNZ4930" s="25"/>
      <c r="SOA4930" s="25"/>
      <c r="SOB4930" s="59"/>
      <c r="SOC4930" s="60"/>
      <c r="SOD4930" s="26"/>
      <c r="SOE4930" s="26"/>
      <c r="SOF4930" s="26"/>
      <c r="SOG4930" s="21"/>
      <c r="SOH4930" s="27"/>
      <c r="SOI4930" s="27"/>
      <c r="SOJ4930" s="27"/>
      <c r="SOK4930" s="25"/>
      <c r="SOL4930" s="25"/>
      <c r="SOM4930" s="25"/>
      <c r="SON4930" s="28"/>
      <c r="SOO4930" s="28"/>
      <c r="SOP4930" s="28"/>
      <c r="SOQ4930" s="28"/>
      <c r="SOR4930" s="28"/>
      <c r="SOS4930" s="22"/>
      <c r="SOT4930" s="22"/>
      <c r="SOU4930" s="22"/>
      <c r="SOV4930" s="53"/>
      <c r="SOW4930" s="53"/>
      <c r="SOX4930" s="22"/>
      <c r="SOY4930" s="23"/>
      <c r="SOZ4930" s="21"/>
      <c r="SPA4930" s="25"/>
      <c r="SPB4930" s="21"/>
      <c r="SPD4930" s="61"/>
      <c r="SPF4930" s="25"/>
      <c r="SPG4930" s="25"/>
      <c r="SPH4930" s="25"/>
      <c r="SPI4930" s="59"/>
      <c r="SPJ4930" s="60"/>
      <c r="SPK4930" s="26"/>
      <c r="SPL4930" s="26"/>
      <c r="SPM4930" s="26"/>
      <c r="SPN4930" s="21"/>
      <c r="SPO4930" s="27"/>
      <c r="SPP4930" s="27"/>
      <c r="SPQ4930" s="27"/>
      <c r="SPR4930" s="25"/>
      <c r="SPS4930" s="25"/>
      <c r="SPT4930" s="25"/>
      <c r="SPU4930" s="28"/>
      <c r="SPV4930" s="28"/>
      <c r="SPW4930" s="28"/>
      <c r="SPX4930" s="28"/>
      <c r="SPY4930" s="28"/>
      <c r="SPZ4930" s="22"/>
      <c r="SQA4930" s="22"/>
      <c r="SQB4930" s="22"/>
      <c r="SQC4930" s="53"/>
      <c r="SQD4930" s="53"/>
      <c r="SQE4930" s="22"/>
      <c r="SQF4930" s="23"/>
      <c r="SQG4930" s="21"/>
      <c r="SQH4930" s="25"/>
      <c r="SQI4930" s="21"/>
      <c r="SQK4930" s="61"/>
      <c r="SQM4930" s="25"/>
      <c r="SQN4930" s="25"/>
      <c r="SQO4930" s="25"/>
      <c r="SQP4930" s="59"/>
      <c r="SQQ4930" s="60"/>
      <c r="SQR4930" s="26"/>
      <c r="SQS4930" s="26"/>
      <c r="SQT4930" s="26"/>
      <c r="SQU4930" s="21"/>
      <c r="SQV4930" s="27"/>
      <c r="SQW4930" s="27"/>
      <c r="SQX4930" s="27"/>
      <c r="SQY4930" s="25"/>
      <c r="SQZ4930" s="25"/>
      <c r="SRA4930" s="25"/>
      <c r="SRB4930" s="28"/>
      <c r="SRC4930" s="28"/>
      <c r="SRD4930" s="28"/>
      <c r="SRE4930" s="28"/>
      <c r="SRF4930" s="28"/>
      <c r="SRG4930" s="22"/>
      <c r="SRH4930" s="22"/>
      <c r="SRI4930" s="22"/>
      <c r="SRJ4930" s="53"/>
      <c r="SRK4930" s="53"/>
      <c r="SRL4930" s="22"/>
      <c r="SRM4930" s="23"/>
      <c r="SRN4930" s="21"/>
      <c r="SRO4930" s="25"/>
      <c r="SRP4930" s="21"/>
      <c r="SRR4930" s="61"/>
      <c r="SRT4930" s="25"/>
      <c r="SRU4930" s="25"/>
      <c r="SRV4930" s="25"/>
      <c r="SRW4930" s="59"/>
      <c r="SRX4930" s="60"/>
      <c r="SRY4930" s="26"/>
      <c r="SRZ4930" s="26"/>
      <c r="SSA4930" s="26"/>
      <c r="SSB4930" s="21"/>
      <c r="SSC4930" s="27"/>
      <c r="SSD4930" s="27"/>
      <c r="SSE4930" s="27"/>
      <c r="SSF4930" s="25"/>
      <c r="SSG4930" s="25"/>
      <c r="SSH4930" s="25"/>
      <c r="SSI4930" s="28"/>
      <c r="SSJ4930" s="28"/>
      <c r="SSK4930" s="28"/>
      <c r="SSL4930" s="28"/>
      <c r="SSM4930" s="28"/>
      <c r="SSN4930" s="22"/>
      <c r="SSO4930" s="22"/>
      <c r="SSP4930" s="22"/>
      <c r="SSQ4930" s="53"/>
      <c r="SSR4930" s="53"/>
      <c r="SSS4930" s="22"/>
      <c r="SST4930" s="23"/>
      <c r="SSU4930" s="21"/>
      <c r="SSV4930" s="25"/>
      <c r="SSW4930" s="21"/>
      <c r="SSY4930" s="61"/>
      <c r="STA4930" s="25"/>
      <c r="STB4930" s="25"/>
      <c r="STC4930" s="25"/>
      <c r="STD4930" s="59"/>
      <c r="STE4930" s="60"/>
      <c r="STF4930" s="26"/>
      <c r="STG4930" s="26"/>
      <c r="STH4930" s="26"/>
      <c r="STI4930" s="21"/>
      <c r="STJ4930" s="27"/>
      <c r="STK4930" s="27"/>
      <c r="STL4930" s="27"/>
      <c r="STM4930" s="25"/>
      <c r="STN4930" s="25"/>
      <c r="STO4930" s="25"/>
      <c r="STP4930" s="28"/>
      <c r="STQ4930" s="28"/>
      <c r="STR4930" s="28"/>
      <c r="STS4930" s="28"/>
      <c r="STT4930" s="28"/>
      <c r="STU4930" s="22"/>
      <c r="STV4930" s="22"/>
      <c r="STW4930" s="22"/>
      <c r="STX4930" s="53"/>
      <c r="STY4930" s="53"/>
      <c r="STZ4930" s="22"/>
      <c r="SUA4930" s="23"/>
      <c r="SUB4930" s="21"/>
      <c r="SUC4930" s="25"/>
      <c r="SUD4930" s="21"/>
      <c r="SUF4930" s="61"/>
      <c r="SUH4930" s="25"/>
      <c r="SUI4930" s="25"/>
      <c r="SUJ4930" s="25"/>
      <c r="SUK4930" s="59"/>
      <c r="SUL4930" s="60"/>
      <c r="SUM4930" s="26"/>
      <c r="SUN4930" s="26"/>
      <c r="SUO4930" s="26"/>
      <c r="SUP4930" s="21"/>
      <c r="SUQ4930" s="27"/>
      <c r="SUR4930" s="27"/>
      <c r="SUS4930" s="27"/>
      <c r="SUT4930" s="25"/>
      <c r="SUU4930" s="25"/>
      <c r="SUV4930" s="25"/>
      <c r="SUW4930" s="28"/>
      <c r="SUX4930" s="28"/>
      <c r="SUY4930" s="28"/>
      <c r="SUZ4930" s="28"/>
      <c r="SVA4930" s="28"/>
      <c r="SVB4930" s="22"/>
      <c r="SVC4930" s="22"/>
      <c r="SVD4930" s="22"/>
      <c r="SVE4930" s="53"/>
      <c r="SVF4930" s="53"/>
      <c r="SVG4930" s="22"/>
      <c r="SVH4930" s="23"/>
      <c r="SVI4930" s="21"/>
      <c r="SVJ4930" s="25"/>
      <c r="SVK4930" s="21"/>
      <c r="SVM4930" s="61"/>
      <c r="SVO4930" s="25"/>
      <c r="SVP4930" s="25"/>
      <c r="SVQ4930" s="25"/>
      <c r="SVR4930" s="59"/>
      <c r="SVS4930" s="60"/>
      <c r="SVT4930" s="26"/>
      <c r="SVU4930" s="26"/>
      <c r="SVV4930" s="26"/>
      <c r="SVW4930" s="21"/>
      <c r="SVX4930" s="27"/>
      <c r="SVY4930" s="27"/>
      <c r="SVZ4930" s="27"/>
      <c r="SWA4930" s="25"/>
      <c r="SWB4930" s="25"/>
      <c r="SWC4930" s="25"/>
      <c r="SWD4930" s="28"/>
      <c r="SWE4930" s="28"/>
      <c r="SWF4930" s="28"/>
      <c r="SWG4930" s="28"/>
      <c r="SWH4930" s="28"/>
      <c r="SWI4930" s="22"/>
      <c r="SWJ4930" s="22"/>
      <c r="SWK4930" s="22"/>
      <c r="SWL4930" s="53"/>
      <c r="SWM4930" s="53"/>
      <c r="SWN4930" s="22"/>
      <c r="SWO4930" s="23"/>
      <c r="SWP4930" s="21"/>
      <c r="SWQ4930" s="25"/>
      <c r="SWR4930" s="21"/>
      <c r="SWT4930" s="61"/>
      <c r="SWV4930" s="25"/>
      <c r="SWW4930" s="25"/>
      <c r="SWX4930" s="25"/>
      <c r="SWY4930" s="59"/>
      <c r="SWZ4930" s="60"/>
      <c r="SXA4930" s="26"/>
      <c r="SXB4930" s="26"/>
      <c r="SXC4930" s="26"/>
      <c r="SXD4930" s="21"/>
      <c r="SXE4930" s="27"/>
      <c r="SXF4930" s="27"/>
      <c r="SXG4930" s="27"/>
      <c r="SXH4930" s="25"/>
      <c r="SXI4930" s="25"/>
      <c r="SXJ4930" s="25"/>
      <c r="SXK4930" s="28"/>
      <c r="SXL4930" s="28"/>
      <c r="SXM4930" s="28"/>
      <c r="SXN4930" s="28"/>
      <c r="SXO4930" s="28"/>
      <c r="SXP4930" s="22"/>
      <c r="SXQ4930" s="22"/>
      <c r="SXR4930" s="22"/>
      <c r="SXS4930" s="53"/>
      <c r="SXT4930" s="53"/>
      <c r="SXU4930" s="22"/>
      <c r="SXV4930" s="23"/>
      <c r="SXW4930" s="21"/>
      <c r="SXX4930" s="25"/>
      <c r="SXY4930" s="21"/>
      <c r="SYA4930" s="61"/>
      <c r="SYC4930" s="25"/>
      <c r="SYD4930" s="25"/>
      <c r="SYE4930" s="25"/>
      <c r="SYF4930" s="59"/>
      <c r="SYG4930" s="60"/>
      <c r="SYH4930" s="26"/>
      <c r="SYI4930" s="26"/>
      <c r="SYJ4930" s="26"/>
      <c r="SYK4930" s="21"/>
      <c r="SYL4930" s="27"/>
      <c r="SYM4930" s="27"/>
      <c r="SYN4930" s="27"/>
      <c r="SYO4930" s="25"/>
      <c r="SYP4930" s="25"/>
      <c r="SYQ4930" s="25"/>
      <c r="SYR4930" s="28"/>
      <c r="SYS4930" s="28"/>
      <c r="SYT4930" s="28"/>
      <c r="SYU4930" s="28"/>
      <c r="SYV4930" s="28"/>
      <c r="SYW4930" s="22"/>
      <c r="SYX4930" s="22"/>
      <c r="SYY4930" s="22"/>
      <c r="SYZ4930" s="53"/>
      <c r="SZA4930" s="53"/>
      <c r="SZB4930" s="22"/>
      <c r="SZC4930" s="23"/>
      <c r="SZD4930" s="21"/>
      <c r="SZE4930" s="25"/>
      <c r="SZF4930" s="21"/>
      <c r="SZH4930" s="61"/>
      <c r="SZJ4930" s="25"/>
      <c r="SZK4930" s="25"/>
      <c r="SZL4930" s="25"/>
      <c r="SZM4930" s="59"/>
      <c r="SZN4930" s="60"/>
      <c r="SZO4930" s="26"/>
      <c r="SZP4930" s="26"/>
      <c r="SZQ4930" s="26"/>
      <c r="SZR4930" s="21"/>
      <c r="SZS4930" s="27"/>
      <c r="SZT4930" s="27"/>
      <c r="SZU4930" s="27"/>
      <c r="SZV4930" s="25"/>
      <c r="SZW4930" s="25"/>
      <c r="SZX4930" s="25"/>
      <c r="SZY4930" s="28"/>
      <c r="SZZ4930" s="28"/>
      <c r="TAA4930" s="28"/>
      <c r="TAB4930" s="28"/>
      <c r="TAC4930" s="28"/>
      <c r="TAD4930" s="22"/>
      <c r="TAE4930" s="22"/>
      <c r="TAF4930" s="22"/>
      <c r="TAG4930" s="53"/>
      <c r="TAH4930" s="53"/>
      <c r="TAI4930" s="22"/>
      <c r="TAJ4930" s="23"/>
      <c r="TAK4930" s="21"/>
      <c r="TAL4930" s="25"/>
      <c r="TAM4930" s="21"/>
      <c r="TAO4930" s="61"/>
      <c r="TAQ4930" s="25"/>
      <c r="TAR4930" s="25"/>
      <c r="TAS4930" s="25"/>
      <c r="TAT4930" s="59"/>
      <c r="TAU4930" s="60"/>
      <c r="TAV4930" s="26"/>
      <c r="TAW4930" s="26"/>
      <c r="TAX4930" s="26"/>
      <c r="TAY4930" s="21"/>
      <c r="TAZ4930" s="27"/>
      <c r="TBA4930" s="27"/>
      <c r="TBB4930" s="27"/>
      <c r="TBC4930" s="25"/>
      <c r="TBD4930" s="25"/>
      <c r="TBE4930" s="25"/>
      <c r="TBF4930" s="28"/>
      <c r="TBG4930" s="28"/>
      <c r="TBH4930" s="28"/>
      <c r="TBI4930" s="28"/>
      <c r="TBJ4930" s="28"/>
      <c r="TBK4930" s="22"/>
      <c r="TBL4930" s="22"/>
      <c r="TBM4930" s="22"/>
      <c r="TBN4930" s="53"/>
      <c r="TBO4930" s="53"/>
      <c r="TBP4930" s="22"/>
      <c r="TBQ4930" s="23"/>
      <c r="TBR4930" s="21"/>
      <c r="TBS4930" s="25"/>
      <c r="TBT4930" s="21"/>
      <c r="TBV4930" s="61"/>
      <c r="TBX4930" s="25"/>
      <c r="TBY4930" s="25"/>
      <c r="TBZ4930" s="25"/>
      <c r="TCA4930" s="59"/>
      <c r="TCB4930" s="60"/>
      <c r="TCC4930" s="26"/>
      <c r="TCD4930" s="26"/>
      <c r="TCE4930" s="26"/>
      <c r="TCF4930" s="21"/>
      <c r="TCG4930" s="27"/>
      <c r="TCH4930" s="27"/>
      <c r="TCI4930" s="27"/>
      <c r="TCJ4930" s="25"/>
      <c r="TCK4930" s="25"/>
      <c r="TCL4930" s="25"/>
      <c r="TCM4930" s="28"/>
      <c r="TCN4930" s="28"/>
      <c r="TCO4930" s="28"/>
      <c r="TCP4930" s="28"/>
      <c r="TCQ4930" s="28"/>
      <c r="TCR4930" s="22"/>
      <c r="TCS4930" s="22"/>
      <c r="TCT4930" s="22"/>
      <c r="TCU4930" s="53"/>
      <c r="TCV4930" s="53"/>
      <c r="TCW4930" s="22"/>
      <c r="TCX4930" s="23"/>
      <c r="TCY4930" s="21"/>
      <c r="TCZ4930" s="25"/>
      <c r="TDA4930" s="21"/>
      <c r="TDC4930" s="61"/>
      <c r="TDE4930" s="25"/>
      <c r="TDF4930" s="25"/>
      <c r="TDG4930" s="25"/>
      <c r="TDH4930" s="59"/>
      <c r="TDI4930" s="60"/>
      <c r="TDJ4930" s="26"/>
      <c r="TDK4930" s="26"/>
      <c r="TDL4930" s="26"/>
      <c r="TDM4930" s="21"/>
      <c r="TDN4930" s="27"/>
      <c r="TDO4930" s="27"/>
      <c r="TDP4930" s="27"/>
      <c r="TDQ4930" s="25"/>
      <c r="TDR4930" s="25"/>
      <c r="TDS4930" s="25"/>
      <c r="TDT4930" s="28"/>
      <c r="TDU4930" s="28"/>
      <c r="TDV4930" s="28"/>
      <c r="TDW4930" s="28"/>
      <c r="TDX4930" s="28"/>
      <c r="TDY4930" s="22"/>
      <c r="TDZ4930" s="22"/>
      <c r="TEA4930" s="22"/>
      <c r="TEB4930" s="53"/>
      <c r="TEC4930" s="53"/>
      <c r="TED4930" s="22"/>
      <c r="TEE4930" s="23"/>
      <c r="TEF4930" s="21"/>
      <c r="TEG4930" s="25"/>
      <c r="TEH4930" s="21"/>
      <c r="TEJ4930" s="61"/>
      <c r="TEL4930" s="25"/>
      <c r="TEM4930" s="25"/>
      <c r="TEN4930" s="25"/>
      <c r="TEO4930" s="59"/>
      <c r="TEP4930" s="60"/>
      <c r="TEQ4930" s="26"/>
      <c r="TER4930" s="26"/>
      <c r="TES4930" s="26"/>
      <c r="TET4930" s="21"/>
      <c r="TEU4930" s="27"/>
      <c r="TEV4930" s="27"/>
      <c r="TEW4930" s="27"/>
      <c r="TEX4930" s="25"/>
      <c r="TEY4930" s="25"/>
      <c r="TEZ4930" s="25"/>
      <c r="TFA4930" s="28"/>
      <c r="TFB4930" s="28"/>
      <c r="TFC4930" s="28"/>
      <c r="TFD4930" s="28"/>
      <c r="TFE4930" s="28"/>
      <c r="TFF4930" s="22"/>
      <c r="TFG4930" s="22"/>
      <c r="TFH4930" s="22"/>
      <c r="TFI4930" s="53"/>
      <c r="TFJ4930" s="53"/>
      <c r="TFK4930" s="22"/>
      <c r="TFL4930" s="23"/>
      <c r="TFM4930" s="21"/>
      <c r="TFN4930" s="25"/>
      <c r="TFO4930" s="21"/>
      <c r="TFQ4930" s="61"/>
      <c r="TFS4930" s="25"/>
      <c r="TFT4930" s="25"/>
      <c r="TFU4930" s="25"/>
      <c r="TFV4930" s="59"/>
      <c r="TFW4930" s="60"/>
      <c r="TFX4930" s="26"/>
      <c r="TFY4930" s="26"/>
      <c r="TFZ4930" s="26"/>
      <c r="TGA4930" s="21"/>
      <c r="TGB4930" s="27"/>
      <c r="TGC4930" s="27"/>
      <c r="TGD4930" s="27"/>
      <c r="TGE4930" s="25"/>
      <c r="TGF4930" s="25"/>
      <c r="TGG4930" s="25"/>
      <c r="TGH4930" s="28"/>
      <c r="TGI4930" s="28"/>
      <c r="TGJ4930" s="28"/>
      <c r="TGK4930" s="28"/>
      <c r="TGL4930" s="28"/>
      <c r="TGM4930" s="22"/>
      <c r="TGN4930" s="22"/>
      <c r="TGO4930" s="22"/>
      <c r="TGP4930" s="53"/>
      <c r="TGQ4930" s="53"/>
      <c r="TGR4930" s="22"/>
      <c r="TGS4930" s="23"/>
      <c r="TGT4930" s="21"/>
      <c r="TGU4930" s="25"/>
      <c r="TGV4930" s="21"/>
      <c r="TGX4930" s="61"/>
      <c r="TGZ4930" s="25"/>
      <c r="THA4930" s="25"/>
      <c r="THB4930" s="25"/>
      <c r="THC4930" s="59"/>
      <c r="THD4930" s="60"/>
      <c r="THE4930" s="26"/>
      <c r="THF4930" s="26"/>
      <c r="THG4930" s="26"/>
      <c r="THH4930" s="21"/>
      <c r="THI4930" s="27"/>
      <c r="THJ4930" s="27"/>
      <c r="THK4930" s="27"/>
      <c r="THL4930" s="25"/>
      <c r="THM4930" s="25"/>
      <c r="THN4930" s="25"/>
      <c r="THO4930" s="28"/>
      <c r="THP4930" s="28"/>
      <c r="THQ4930" s="28"/>
      <c r="THR4930" s="28"/>
      <c r="THS4930" s="28"/>
      <c r="THT4930" s="22"/>
      <c r="THU4930" s="22"/>
      <c r="THV4930" s="22"/>
      <c r="THW4930" s="53"/>
      <c r="THX4930" s="53"/>
      <c r="THY4930" s="22"/>
      <c r="THZ4930" s="23"/>
      <c r="TIA4930" s="21"/>
      <c r="TIB4930" s="25"/>
      <c r="TIC4930" s="21"/>
      <c r="TIE4930" s="61"/>
      <c r="TIG4930" s="25"/>
      <c r="TIH4930" s="25"/>
      <c r="TII4930" s="25"/>
      <c r="TIJ4930" s="59"/>
      <c r="TIK4930" s="60"/>
      <c r="TIL4930" s="26"/>
      <c r="TIM4930" s="26"/>
      <c r="TIN4930" s="26"/>
      <c r="TIO4930" s="21"/>
      <c r="TIP4930" s="27"/>
      <c r="TIQ4930" s="27"/>
      <c r="TIR4930" s="27"/>
      <c r="TIS4930" s="25"/>
      <c r="TIT4930" s="25"/>
      <c r="TIU4930" s="25"/>
      <c r="TIV4930" s="28"/>
      <c r="TIW4930" s="28"/>
      <c r="TIX4930" s="28"/>
      <c r="TIY4930" s="28"/>
      <c r="TIZ4930" s="28"/>
      <c r="TJA4930" s="22"/>
      <c r="TJB4930" s="22"/>
      <c r="TJC4930" s="22"/>
      <c r="TJD4930" s="53"/>
      <c r="TJE4930" s="53"/>
      <c r="TJF4930" s="22"/>
      <c r="TJG4930" s="23"/>
      <c r="TJH4930" s="21"/>
      <c r="TJI4930" s="25"/>
      <c r="TJJ4930" s="21"/>
      <c r="TJL4930" s="61"/>
      <c r="TJN4930" s="25"/>
      <c r="TJO4930" s="25"/>
      <c r="TJP4930" s="25"/>
      <c r="TJQ4930" s="59"/>
      <c r="TJR4930" s="60"/>
      <c r="TJS4930" s="26"/>
      <c r="TJT4930" s="26"/>
      <c r="TJU4930" s="26"/>
      <c r="TJV4930" s="21"/>
      <c r="TJW4930" s="27"/>
      <c r="TJX4930" s="27"/>
      <c r="TJY4930" s="27"/>
      <c r="TJZ4930" s="25"/>
      <c r="TKA4930" s="25"/>
      <c r="TKB4930" s="25"/>
      <c r="TKC4930" s="28"/>
      <c r="TKD4930" s="28"/>
      <c r="TKE4930" s="28"/>
      <c r="TKF4930" s="28"/>
      <c r="TKG4930" s="28"/>
      <c r="TKH4930" s="22"/>
      <c r="TKI4930" s="22"/>
      <c r="TKJ4930" s="22"/>
      <c r="TKK4930" s="53"/>
      <c r="TKL4930" s="53"/>
      <c r="TKM4930" s="22"/>
      <c r="TKN4930" s="23"/>
      <c r="TKO4930" s="21"/>
      <c r="TKP4930" s="25"/>
      <c r="TKQ4930" s="21"/>
      <c r="TKS4930" s="61"/>
      <c r="TKU4930" s="25"/>
      <c r="TKV4930" s="25"/>
      <c r="TKW4930" s="25"/>
      <c r="TKX4930" s="59"/>
      <c r="TKY4930" s="60"/>
      <c r="TKZ4930" s="26"/>
      <c r="TLA4930" s="26"/>
      <c r="TLB4930" s="26"/>
      <c r="TLC4930" s="21"/>
      <c r="TLD4930" s="27"/>
      <c r="TLE4930" s="27"/>
      <c r="TLF4930" s="27"/>
      <c r="TLG4930" s="25"/>
      <c r="TLH4930" s="25"/>
      <c r="TLI4930" s="25"/>
      <c r="TLJ4930" s="28"/>
      <c r="TLK4930" s="28"/>
      <c r="TLL4930" s="28"/>
      <c r="TLM4930" s="28"/>
      <c r="TLN4930" s="28"/>
      <c r="TLO4930" s="22"/>
      <c r="TLP4930" s="22"/>
      <c r="TLQ4930" s="22"/>
      <c r="TLR4930" s="53"/>
      <c r="TLS4930" s="53"/>
      <c r="TLT4930" s="22"/>
      <c r="TLU4930" s="23"/>
      <c r="TLV4930" s="21"/>
      <c r="TLW4930" s="25"/>
      <c r="TLX4930" s="21"/>
      <c r="TLZ4930" s="61"/>
      <c r="TMB4930" s="25"/>
      <c r="TMC4930" s="25"/>
      <c r="TMD4930" s="25"/>
      <c r="TME4930" s="59"/>
      <c r="TMF4930" s="60"/>
      <c r="TMG4930" s="26"/>
      <c r="TMH4930" s="26"/>
      <c r="TMI4930" s="26"/>
      <c r="TMJ4930" s="21"/>
      <c r="TMK4930" s="27"/>
      <c r="TML4930" s="27"/>
      <c r="TMM4930" s="27"/>
      <c r="TMN4930" s="25"/>
      <c r="TMO4930" s="25"/>
      <c r="TMP4930" s="25"/>
      <c r="TMQ4930" s="28"/>
      <c r="TMR4930" s="28"/>
      <c r="TMS4930" s="28"/>
      <c r="TMT4930" s="28"/>
      <c r="TMU4930" s="28"/>
      <c r="TMV4930" s="22"/>
      <c r="TMW4930" s="22"/>
      <c r="TMX4930" s="22"/>
      <c r="TMY4930" s="53"/>
      <c r="TMZ4930" s="53"/>
      <c r="TNA4930" s="22"/>
      <c r="TNB4930" s="23"/>
      <c r="TNC4930" s="21"/>
      <c r="TND4930" s="25"/>
      <c r="TNE4930" s="21"/>
      <c r="TNG4930" s="61"/>
      <c r="TNI4930" s="25"/>
      <c r="TNJ4930" s="25"/>
      <c r="TNK4930" s="25"/>
      <c r="TNL4930" s="59"/>
      <c r="TNM4930" s="60"/>
      <c r="TNN4930" s="26"/>
      <c r="TNO4930" s="26"/>
      <c r="TNP4930" s="26"/>
      <c r="TNQ4930" s="21"/>
      <c r="TNR4930" s="27"/>
      <c r="TNS4930" s="27"/>
      <c r="TNT4930" s="27"/>
      <c r="TNU4930" s="25"/>
      <c r="TNV4930" s="25"/>
      <c r="TNW4930" s="25"/>
      <c r="TNX4930" s="28"/>
      <c r="TNY4930" s="28"/>
      <c r="TNZ4930" s="28"/>
      <c r="TOA4930" s="28"/>
      <c r="TOB4930" s="28"/>
      <c r="TOC4930" s="22"/>
      <c r="TOD4930" s="22"/>
      <c r="TOE4930" s="22"/>
      <c r="TOF4930" s="53"/>
      <c r="TOG4930" s="53"/>
      <c r="TOH4930" s="22"/>
      <c r="TOI4930" s="23"/>
      <c r="TOJ4930" s="21"/>
      <c r="TOK4930" s="25"/>
      <c r="TOL4930" s="21"/>
      <c r="TON4930" s="61"/>
      <c r="TOP4930" s="25"/>
      <c r="TOQ4930" s="25"/>
      <c r="TOR4930" s="25"/>
      <c r="TOS4930" s="59"/>
      <c r="TOT4930" s="60"/>
      <c r="TOU4930" s="26"/>
      <c r="TOV4930" s="26"/>
      <c r="TOW4930" s="26"/>
      <c r="TOX4930" s="21"/>
      <c r="TOY4930" s="27"/>
      <c r="TOZ4930" s="27"/>
      <c r="TPA4930" s="27"/>
      <c r="TPB4930" s="25"/>
      <c r="TPC4930" s="25"/>
      <c r="TPD4930" s="25"/>
      <c r="TPE4930" s="28"/>
      <c r="TPF4930" s="28"/>
      <c r="TPG4930" s="28"/>
      <c r="TPH4930" s="28"/>
      <c r="TPI4930" s="28"/>
      <c r="TPJ4930" s="22"/>
      <c r="TPK4930" s="22"/>
      <c r="TPL4930" s="22"/>
      <c r="TPM4930" s="53"/>
      <c r="TPN4930" s="53"/>
      <c r="TPO4930" s="22"/>
      <c r="TPP4930" s="23"/>
      <c r="TPQ4930" s="21"/>
      <c r="TPR4930" s="25"/>
      <c r="TPS4930" s="21"/>
      <c r="TPU4930" s="61"/>
      <c r="TPW4930" s="25"/>
      <c r="TPX4930" s="25"/>
      <c r="TPY4930" s="25"/>
      <c r="TPZ4930" s="59"/>
      <c r="TQA4930" s="60"/>
      <c r="TQB4930" s="26"/>
      <c r="TQC4930" s="26"/>
      <c r="TQD4930" s="26"/>
      <c r="TQE4930" s="21"/>
      <c r="TQF4930" s="27"/>
      <c r="TQG4930" s="27"/>
      <c r="TQH4930" s="27"/>
      <c r="TQI4930" s="25"/>
      <c r="TQJ4930" s="25"/>
      <c r="TQK4930" s="25"/>
      <c r="TQL4930" s="28"/>
      <c r="TQM4930" s="28"/>
      <c r="TQN4930" s="28"/>
      <c r="TQO4930" s="28"/>
      <c r="TQP4930" s="28"/>
      <c r="TQQ4930" s="22"/>
      <c r="TQR4930" s="22"/>
      <c r="TQS4930" s="22"/>
      <c r="TQT4930" s="53"/>
      <c r="TQU4930" s="53"/>
      <c r="TQV4930" s="22"/>
      <c r="TQW4930" s="23"/>
      <c r="TQX4930" s="21"/>
      <c r="TQY4930" s="25"/>
      <c r="TQZ4930" s="21"/>
      <c r="TRB4930" s="61"/>
      <c r="TRD4930" s="25"/>
      <c r="TRE4930" s="25"/>
      <c r="TRF4930" s="25"/>
      <c r="TRG4930" s="59"/>
      <c r="TRH4930" s="60"/>
      <c r="TRI4930" s="26"/>
      <c r="TRJ4930" s="26"/>
      <c r="TRK4930" s="26"/>
      <c r="TRL4930" s="21"/>
      <c r="TRM4930" s="27"/>
      <c r="TRN4930" s="27"/>
      <c r="TRO4930" s="27"/>
      <c r="TRP4930" s="25"/>
      <c r="TRQ4930" s="25"/>
      <c r="TRR4930" s="25"/>
      <c r="TRS4930" s="28"/>
      <c r="TRT4930" s="28"/>
      <c r="TRU4930" s="28"/>
      <c r="TRV4930" s="28"/>
      <c r="TRW4930" s="28"/>
      <c r="TRX4930" s="22"/>
      <c r="TRY4930" s="22"/>
      <c r="TRZ4930" s="22"/>
      <c r="TSA4930" s="53"/>
      <c r="TSB4930" s="53"/>
      <c r="TSC4930" s="22"/>
      <c r="TSD4930" s="23"/>
      <c r="TSE4930" s="21"/>
      <c r="TSF4930" s="25"/>
      <c r="TSG4930" s="21"/>
      <c r="TSI4930" s="61"/>
      <c r="TSK4930" s="25"/>
      <c r="TSL4930" s="25"/>
      <c r="TSM4930" s="25"/>
      <c r="TSN4930" s="59"/>
      <c r="TSO4930" s="60"/>
      <c r="TSP4930" s="26"/>
      <c r="TSQ4930" s="26"/>
      <c r="TSR4930" s="26"/>
      <c r="TSS4930" s="21"/>
      <c r="TST4930" s="27"/>
      <c r="TSU4930" s="27"/>
      <c r="TSV4930" s="27"/>
      <c r="TSW4930" s="25"/>
      <c r="TSX4930" s="25"/>
      <c r="TSY4930" s="25"/>
      <c r="TSZ4930" s="28"/>
      <c r="TTA4930" s="28"/>
      <c r="TTB4930" s="28"/>
      <c r="TTC4930" s="28"/>
      <c r="TTD4930" s="28"/>
      <c r="TTE4930" s="22"/>
      <c r="TTF4930" s="22"/>
      <c r="TTG4930" s="22"/>
      <c r="TTH4930" s="53"/>
      <c r="TTI4930" s="53"/>
      <c r="TTJ4930" s="22"/>
      <c r="TTK4930" s="23"/>
      <c r="TTL4930" s="21"/>
      <c r="TTM4930" s="25"/>
      <c r="TTN4930" s="21"/>
      <c r="TTP4930" s="61"/>
      <c r="TTR4930" s="25"/>
      <c r="TTS4930" s="25"/>
      <c r="TTT4930" s="25"/>
      <c r="TTU4930" s="59"/>
      <c r="TTV4930" s="60"/>
      <c r="TTW4930" s="26"/>
      <c r="TTX4930" s="26"/>
      <c r="TTY4930" s="26"/>
      <c r="TTZ4930" s="21"/>
      <c r="TUA4930" s="27"/>
      <c r="TUB4930" s="27"/>
      <c r="TUC4930" s="27"/>
      <c r="TUD4930" s="25"/>
      <c r="TUE4930" s="25"/>
      <c r="TUF4930" s="25"/>
      <c r="TUG4930" s="28"/>
      <c r="TUH4930" s="28"/>
      <c r="TUI4930" s="28"/>
      <c r="TUJ4930" s="28"/>
      <c r="TUK4930" s="28"/>
      <c r="TUL4930" s="22"/>
      <c r="TUM4930" s="22"/>
      <c r="TUN4930" s="22"/>
      <c r="TUO4930" s="53"/>
      <c r="TUP4930" s="53"/>
      <c r="TUQ4930" s="22"/>
      <c r="TUR4930" s="23"/>
      <c r="TUS4930" s="21"/>
      <c r="TUT4930" s="25"/>
      <c r="TUU4930" s="21"/>
      <c r="TUW4930" s="61"/>
      <c r="TUY4930" s="25"/>
      <c r="TUZ4930" s="25"/>
      <c r="TVA4930" s="25"/>
      <c r="TVB4930" s="59"/>
      <c r="TVC4930" s="60"/>
      <c r="TVD4930" s="26"/>
      <c r="TVE4930" s="26"/>
      <c r="TVF4930" s="26"/>
      <c r="TVG4930" s="21"/>
      <c r="TVH4930" s="27"/>
      <c r="TVI4930" s="27"/>
      <c r="TVJ4930" s="27"/>
      <c r="TVK4930" s="25"/>
      <c r="TVL4930" s="25"/>
      <c r="TVM4930" s="25"/>
      <c r="TVN4930" s="28"/>
      <c r="TVO4930" s="28"/>
      <c r="TVP4930" s="28"/>
      <c r="TVQ4930" s="28"/>
      <c r="TVR4930" s="28"/>
      <c r="TVS4930" s="22"/>
      <c r="TVT4930" s="22"/>
      <c r="TVU4930" s="22"/>
      <c r="TVV4930" s="53"/>
      <c r="TVW4930" s="53"/>
      <c r="TVX4930" s="22"/>
      <c r="TVY4930" s="23"/>
      <c r="TVZ4930" s="21"/>
      <c r="TWA4930" s="25"/>
      <c r="TWB4930" s="21"/>
      <c r="TWD4930" s="61"/>
      <c r="TWF4930" s="25"/>
      <c r="TWG4930" s="25"/>
      <c r="TWH4930" s="25"/>
      <c r="TWI4930" s="59"/>
      <c r="TWJ4930" s="60"/>
      <c r="TWK4930" s="26"/>
      <c r="TWL4930" s="26"/>
      <c r="TWM4930" s="26"/>
      <c r="TWN4930" s="21"/>
      <c r="TWO4930" s="27"/>
      <c r="TWP4930" s="27"/>
      <c r="TWQ4930" s="27"/>
      <c r="TWR4930" s="25"/>
      <c r="TWS4930" s="25"/>
      <c r="TWT4930" s="25"/>
      <c r="TWU4930" s="28"/>
      <c r="TWV4930" s="28"/>
      <c r="TWW4930" s="28"/>
      <c r="TWX4930" s="28"/>
      <c r="TWY4930" s="28"/>
      <c r="TWZ4930" s="22"/>
      <c r="TXA4930" s="22"/>
      <c r="TXB4930" s="22"/>
      <c r="TXC4930" s="53"/>
      <c r="TXD4930" s="53"/>
      <c r="TXE4930" s="22"/>
      <c r="TXF4930" s="23"/>
      <c r="TXG4930" s="21"/>
      <c r="TXH4930" s="25"/>
      <c r="TXI4930" s="21"/>
      <c r="TXK4930" s="61"/>
      <c r="TXM4930" s="25"/>
      <c r="TXN4930" s="25"/>
      <c r="TXO4930" s="25"/>
      <c r="TXP4930" s="59"/>
      <c r="TXQ4930" s="60"/>
      <c r="TXR4930" s="26"/>
      <c r="TXS4930" s="26"/>
      <c r="TXT4930" s="26"/>
      <c r="TXU4930" s="21"/>
      <c r="TXV4930" s="27"/>
      <c r="TXW4930" s="27"/>
      <c r="TXX4930" s="27"/>
      <c r="TXY4930" s="25"/>
      <c r="TXZ4930" s="25"/>
      <c r="TYA4930" s="25"/>
      <c r="TYB4930" s="28"/>
      <c r="TYC4930" s="28"/>
      <c r="TYD4930" s="28"/>
      <c r="TYE4930" s="28"/>
      <c r="TYF4930" s="28"/>
      <c r="TYG4930" s="22"/>
      <c r="TYH4930" s="22"/>
      <c r="TYI4930" s="22"/>
      <c r="TYJ4930" s="53"/>
      <c r="TYK4930" s="53"/>
      <c r="TYL4930" s="22"/>
      <c r="TYM4930" s="23"/>
      <c r="TYN4930" s="21"/>
      <c r="TYO4930" s="25"/>
      <c r="TYP4930" s="21"/>
      <c r="TYR4930" s="61"/>
      <c r="TYT4930" s="25"/>
      <c r="TYU4930" s="25"/>
      <c r="TYV4930" s="25"/>
      <c r="TYW4930" s="59"/>
      <c r="TYX4930" s="60"/>
      <c r="TYY4930" s="26"/>
      <c r="TYZ4930" s="26"/>
      <c r="TZA4930" s="26"/>
      <c r="TZB4930" s="21"/>
      <c r="TZC4930" s="27"/>
      <c r="TZD4930" s="27"/>
      <c r="TZE4930" s="27"/>
      <c r="TZF4930" s="25"/>
      <c r="TZG4930" s="25"/>
      <c r="TZH4930" s="25"/>
      <c r="TZI4930" s="28"/>
      <c r="TZJ4930" s="28"/>
      <c r="TZK4930" s="28"/>
      <c r="TZL4930" s="28"/>
      <c r="TZM4930" s="28"/>
      <c r="TZN4930" s="22"/>
      <c r="TZO4930" s="22"/>
      <c r="TZP4930" s="22"/>
      <c r="TZQ4930" s="53"/>
      <c r="TZR4930" s="53"/>
      <c r="TZS4930" s="22"/>
      <c r="TZT4930" s="23"/>
      <c r="TZU4930" s="21"/>
      <c r="TZV4930" s="25"/>
      <c r="TZW4930" s="21"/>
      <c r="TZY4930" s="61"/>
      <c r="UAA4930" s="25"/>
      <c r="UAB4930" s="25"/>
      <c r="UAC4930" s="25"/>
      <c r="UAD4930" s="59"/>
      <c r="UAE4930" s="60"/>
      <c r="UAF4930" s="26"/>
      <c r="UAG4930" s="26"/>
      <c r="UAH4930" s="26"/>
      <c r="UAI4930" s="21"/>
      <c r="UAJ4930" s="27"/>
      <c r="UAK4930" s="27"/>
      <c r="UAL4930" s="27"/>
      <c r="UAM4930" s="25"/>
      <c r="UAN4930" s="25"/>
      <c r="UAO4930" s="25"/>
      <c r="UAP4930" s="28"/>
      <c r="UAQ4930" s="28"/>
      <c r="UAR4930" s="28"/>
      <c r="UAS4930" s="28"/>
      <c r="UAT4930" s="28"/>
      <c r="UAU4930" s="22"/>
      <c r="UAV4930" s="22"/>
      <c r="UAW4930" s="22"/>
      <c r="UAX4930" s="53"/>
      <c r="UAY4930" s="53"/>
      <c r="UAZ4930" s="22"/>
      <c r="UBA4930" s="23"/>
      <c r="UBB4930" s="21"/>
      <c r="UBC4930" s="25"/>
      <c r="UBD4930" s="21"/>
      <c r="UBF4930" s="61"/>
      <c r="UBH4930" s="25"/>
      <c r="UBI4930" s="25"/>
      <c r="UBJ4930" s="25"/>
      <c r="UBK4930" s="59"/>
      <c r="UBL4930" s="60"/>
      <c r="UBM4930" s="26"/>
      <c r="UBN4930" s="26"/>
      <c r="UBO4930" s="26"/>
      <c r="UBP4930" s="21"/>
      <c r="UBQ4930" s="27"/>
      <c r="UBR4930" s="27"/>
      <c r="UBS4930" s="27"/>
      <c r="UBT4930" s="25"/>
      <c r="UBU4930" s="25"/>
      <c r="UBV4930" s="25"/>
      <c r="UBW4930" s="28"/>
      <c r="UBX4930" s="28"/>
      <c r="UBY4930" s="28"/>
      <c r="UBZ4930" s="28"/>
      <c r="UCA4930" s="28"/>
      <c r="UCB4930" s="22"/>
      <c r="UCC4930" s="22"/>
      <c r="UCD4930" s="22"/>
      <c r="UCE4930" s="53"/>
      <c r="UCF4930" s="53"/>
      <c r="UCG4930" s="22"/>
      <c r="UCH4930" s="23"/>
      <c r="UCI4930" s="21"/>
      <c r="UCJ4930" s="25"/>
      <c r="UCK4930" s="21"/>
      <c r="UCM4930" s="61"/>
      <c r="UCO4930" s="25"/>
      <c r="UCP4930" s="25"/>
      <c r="UCQ4930" s="25"/>
      <c r="UCR4930" s="59"/>
      <c r="UCS4930" s="60"/>
      <c r="UCT4930" s="26"/>
      <c r="UCU4930" s="26"/>
      <c r="UCV4930" s="26"/>
      <c r="UCW4930" s="21"/>
      <c r="UCX4930" s="27"/>
      <c r="UCY4930" s="27"/>
      <c r="UCZ4930" s="27"/>
      <c r="UDA4930" s="25"/>
      <c r="UDB4930" s="25"/>
      <c r="UDC4930" s="25"/>
      <c r="UDD4930" s="28"/>
      <c r="UDE4930" s="28"/>
      <c r="UDF4930" s="28"/>
      <c r="UDG4930" s="28"/>
      <c r="UDH4930" s="28"/>
      <c r="UDI4930" s="22"/>
      <c r="UDJ4930" s="22"/>
      <c r="UDK4930" s="22"/>
      <c r="UDL4930" s="53"/>
      <c r="UDM4930" s="53"/>
      <c r="UDN4930" s="22"/>
      <c r="UDO4930" s="23"/>
      <c r="UDP4930" s="21"/>
      <c r="UDQ4930" s="25"/>
      <c r="UDR4930" s="21"/>
      <c r="UDT4930" s="61"/>
      <c r="UDV4930" s="25"/>
      <c r="UDW4930" s="25"/>
      <c r="UDX4930" s="25"/>
      <c r="UDY4930" s="59"/>
      <c r="UDZ4930" s="60"/>
      <c r="UEA4930" s="26"/>
      <c r="UEB4930" s="26"/>
      <c r="UEC4930" s="26"/>
      <c r="UED4930" s="21"/>
      <c r="UEE4930" s="27"/>
      <c r="UEF4930" s="27"/>
      <c r="UEG4930" s="27"/>
      <c r="UEH4930" s="25"/>
      <c r="UEI4930" s="25"/>
      <c r="UEJ4930" s="25"/>
      <c r="UEK4930" s="28"/>
      <c r="UEL4930" s="28"/>
      <c r="UEM4930" s="28"/>
      <c r="UEN4930" s="28"/>
      <c r="UEO4930" s="28"/>
      <c r="UEP4930" s="22"/>
      <c r="UEQ4930" s="22"/>
      <c r="UER4930" s="22"/>
      <c r="UES4930" s="53"/>
      <c r="UET4930" s="53"/>
      <c r="UEU4930" s="22"/>
      <c r="UEV4930" s="23"/>
      <c r="UEW4930" s="21"/>
      <c r="UEX4930" s="25"/>
      <c r="UEY4930" s="21"/>
      <c r="UFA4930" s="61"/>
      <c r="UFC4930" s="25"/>
      <c r="UFD4930" s="25"/>
      <c r="UFE4930" s="25"/>
      <c r="UFF4930" s="59"/>
      <c r="UFG4930" s="60"/>
      <c r="UFH4930" s="26"/>
      <c r="UFI4930" s="26"/>
      <c r="UFJ4930" s="26"/>
      <c r="UFK4930" s="21"/>
      <c r="UFL4930" s="27"/>
      <c r="UFM4930" s="27"/>
      <c r="UFN4930" s="27"/>
      <c r="UFO4930" s="25"/>
      <c r="UFP4930" s="25"/>
      <c r="UFQ4930" s="25"/>
      <c r="UFR4930" s="28"/>
      <c r="UFS4930" s="28"/>
      <c r="UFT4930" s="28"/>
      <c r="UFU4930" s="28"/>
      <c r="UFV4930" s="28"/>
      <c r="UFW4930" s="22"/>
      <c r="UFX4930" s="22"/>
      <c r="UFY4930" s="22"/>
      <c r="UFZ4930" s="53"/>
      <c r="UGA4930" s="53"/>
      <c r="UGB4930" s="22"/>
      <c r="UGC4930" s="23"/>
      <c r="UGD4930" s="21"/>
      <c r="UGE4930" s="25"/>
      <c r="UGF4930" s="21"/>
      <c r="UGH4930" s="61"/>
      <c r="UGJ4930" s="25"/>
      <c r="UGK4930" s="25"/>
      <c r="UGL4930" s="25"/>
      <c r="UGM4930" s="59"/>
      <c r="UGN4930" s="60"/>
      <c r="UGO4930" s="26"/>
      <c r="UGP4930" s="26"/>
      <c r="UGQ4930" s="26"/>
      <c r="UGR4930" s="21"/>
      <c r="UGS4930" s="27"/>
      <c r="UGT4930" s="27"/>
      <c r="UGU4930" s="27"/>
      <c r="UGV4930" s="25"/>
      <c r="UGW4930" s="25"/>
      <c r="UGX4930" s="25"/>
      <c r="UGY4930" s="28"/>
      <c r="UGZ4930" s="28"/>
      <c r="UHA4930" s="28"/>
      <c r="UHB4930" s="28"/>
      <c r="UHC4930" s="28"/>
      <c r="UHD4930" s="22"/>
      <c r="UHE4930" s="22"/>
      <c r="UHF4930" s="22"/>
      <c r="UHG4930" s="53"/>
      <c r="UHH4930" s="53"/>
      <c r="UHI4930" s="22"/>
      <c r="UHJ4930" s="23"/>
      <c r="UHK4930" s="21"/>
      <c r="UHL4930" s="25"/>
      <c r="UHM4930" s="21"/>
      <c r="UHO4930" s="61"/>
      <c r="UHQ4930" s="25"/>
      <c r="UHR4930" s="25"/>
      <c r="UHS4930" s="25"/>
      <c r="UHT4930" s="59"/>
      <c r="UHU4930" s="60"/>
      <c r="UHV4930" s="26"/>
      <c r="UHW4930" s="26"/>
      <c r="UHX4930" s="26"/>
      <c r="UHY4930" s="21"/>
      <c r="UHZ4930" s="27"/>
      <c r="UIA4930" s="27"/>
      <c r="UIB4930" s="27"/>
      <c r="UIC4930" s="25"/>
      <c r="UID4930" s="25"/>
      <c r="UIE4930" s="25"/>
      <c r="UIF4930" s="28"/>
      <c r="UIG4930" s="28"/>
      <c r="UIH4930" s="28"/>
      <c r="UII4930" s="28"/>
      <c r="UIJ4930" s="28"/>
      <c r="UIK4930" s="22"/>
      <c r="UIL4930" s="22"/>
      <c r="UIM4930" s="22"/>
      <c r="UIN4930" s="53"/>
      <c r="UIO4930" s="53"/>
      <c r="UIP4930" s="22"/>
      <c r="UIQ4930" s="23"/>
      <c r="UIR4930" s="21"/>
      <c r="UIS4930" s="25"/>
      <c r="UIT4930" s="21"/>
      <c r="UIV4930" s="61"/>
      <c r="UIX4930" s="25"/>
      <c r="UIY4930" s="25"/>
      <c r="UIZ4930" s="25"/>
      <c r="UJA4930" s="59"/>
      <c r="UJB4930" s="60"/>
      <c r="UJC4930" s="26"/>
      <c r="UJD4930" s="26"/>
      <c r="UJE4930" s="26"/>
      <c r="UJF4930" s="21"/>
      <c r="UJG4930" s="27"/>
      <c r="UJH4930" s="27"/>
      <c r="UJI4930" s="27"/>
      <c r="UJJ4930" s="25"/>
      <c r="UJK4930" s="25"/>
      <c r="UJL4930" s="25"/>
      <c r="UJM4930" s="28"/>
      <c r="UJN4930" s="28"/>
      <c r="UJO4930" s="28"/>
      <c r="UJP4930" s="28"/>
      <c r="UJQ4930" s="28"/>
      <c r="UJR4930" s="22"/>
      <c r="UJS4930" s="22"/>
      <c r="UJT4930" s="22"/>
      <c r="UJU4930" s="53"/>
      <c r="UJV4930" s="53"/>
      <c r="UJW4930" s="22"/>
      <c r="UJX4930" s="23"/>
      <c r="UJY4930" s="21"/>
      <c r="UJZ4930" s="25"/>
      <c r="UKA4930" s="21"/>
      <c r="UKC4930" s="61"/>
      <c r="UKE4930" s="25"/>
      <c r="UKF4930" s="25"/>
      <c r="UKG4930" s="25"/>
      <c r="UKH4930" s="59"/>
      <c r="UKI4930" s="60"/>
      <c r="UKJ4930" s="26"/>
      <c r="UKK4930" s="26"/>
      <c r="UKL4930" s="26"/>
      <c r="UKM4930" s="21"/>
      <c r="UKN4930" s="27"/>
      <c r="UKO4930" s="27"/>
      <c r="UKP4930" s="27"/>
      <c r="UKQ4930" s="25"/>
      <c r="UKR4930" s="25"/>
      <c r="UKS4930" s="25"/>
      <c r="UKT4930" s="28"/>
      <c r="UKU4930" s="28"/>
      <c r="UKV4930" s="28"/>
      <c r="UKW4930" s="28"/>
      <c r="UKX4930" s="28"/>
      <c r="UKY4930" s="22"/>
      <c r="UKZ4930" s="22"/>
      <c r="ULA4930" s="22"/>
      <c r="ULB4930" s="53"/>
      <c r="ULC4930" s="53"/>
      <c r="ULD4930" s="22"/>
      <c r="ULE4930" s="23"/>
      <c r="ULF4930" s="21"/>
      <c r="ULG4930" s="25"/>
      <c r="ULH4930" s="21"/>
      <c r="ULJ4930" s="61"/>
      <c r="ULL4930" s="25"/>
      <c r="ULM4930" s="25"/>
      <c r="ULN4930" s="25"/>
      <c r="ULO4930" s="59"/>
      <c r="ULP4930" s="60"/>
      <c r="ULQ4930" s="26"/>
      <c r="ULR4930" s="26"/>
      <c r="ULS4930" s="26"/>
      <c r="ULT4930" s="21"/>
      <c r="ULU4930" s="27"/>
      <c r="ULV4930" s="27"/>
      <c r="ULW4930" s="27"/>
      <c r="ULX4930" s="25"/>
      <c r="ULY4930" s="25"/>
      <c r="ULZ4930" s="25"/>
      <c r="UMA4930" s="28"/>
      <c r="UMB4930" s="28"/>
      <c r="UMC4930" s="28"/>
      <c r="UMD4930" s="28"/>
      <c r="UME4930" s="28"/>
      <c r="UMF4930" s="22"/>
      <c r="UMG4930" s="22"/>
      <c r="UMH4930" s="22"/>
      <c r="UMI4930" s="53"/>
      <c r="UMJ4930" s="53"/>
      <c r="UMK4930" s="22"/>
      <c r="UML4930" s="23"/>
      <c r="UMM4930" s="21"/>
      <c r="UMN4930" s="25"/>
      <c r="UMO4930" s="21"/>
      <c r="UMQ4930" s="61"/>
      <c r="UMS4930" s="25"/>
      <c r="UMT4930" s="25"/>
      <c r="UMU4930" s="25"/>
      <c r="UMV4930" s="59"/>
      <c r="UMW4930" s="60"/>
      <c r="UMX4930" s="26"/>
      <c r="UMY4930" s="26"/>
      <c r="UMZ4930" s="26"/>
      <c r="UNA4930" s="21"/>
      <c r="UNB4930" s="27"/>
      <c r="UNC4930" s="27"/>
      <c r="UND4930" s="27"/>
      <c r="UNE4930" s="25"/>
      <c r="UNF4930" s="25"/>
      <c r="UNG4930" s="25"/>
      <c r="UNH4930" s="28"/>
      <c r="UNI4930" s="28"/>
      <c r="UNJ4930" s="28"/>
      <c r="UNK4930" s="28"/>
      <c r="UNL4930" s="28"/>
      <c r="UNM4930" s="22"/>
      <c r="UNN4930" s="22"/>
      <c r="UNO4930" s="22"/>
      <c r="UNP4930" s="53"/>
      <c r="UNQ4930" s="53"/>
      <c r="UNR4930" s="22"/>
      <c r="UNS4930" s="23"/>
      <c r="UNT4930" s="21"/>
      <c r="UNU4930" s="25"/>
      <c r="UNV4930" s="21"/>
      <c r="UNX4930" s="61"/>
      <c r="UNZ4930" s="25"/>
      <c r="UOA4930" s="25"/>
      <c r="UOB4930" s="25"/>
      <c r="UOC4930" s="59"/>
      <c r="UOD4930" s="60"/>
      <c r="UOE4930" s="26"/>
      <c r="UOF4930" s="26"/>
      <c r="UOG4930" s="26"/>
      <c r="UOH4930" s="21"/>
      <c r="UOI4930" s="27"/>
      <c r="UOJ4930" s="27"/>
      <c r="UOK4930" s="27"/>
      <c r="UOL4930" s="25"/>
      <c r="UOM4930" s="25"/>
      <c r="UON4930" s="25"/>
      <c r="UOO4930" s="28"/>
      <c r="UOP4930" s="28"/>
      <c r="UOQ4930" s="28"/>
      <c r="UOR4930" s="28"/>
      <c r="UOS4930" s="28"/>
      <c r="UOT4930" s="22"/>
      <c r="UOU4930" s="22"/>
      <c r="UOV4930" s="22"/>
      <c r="UOW4930" s="53"/>
      <c r="UOX4930" s="53"/>
      <c r="UOY4930" s="22"/>
      <c r="UOZ4930" s="23"/>
      <c r="UPA4930" s="21"/>
      <c r="UPB4930" s="25"/>
      <c r="UPC4930" s="21"/>
      <c r="UPE4930" s="61"/>
      <c r="UPG4930" s="25"/>
      <c r="UPH4930" s="25"/>
      <c r="UPI4930" s="25"/>
      <c r="UPJ4930" s="59"/>
      <c r="UPK4930" s="60"/>
      <c r="UPL4930" s="26"/>
      <c r="UPM4930" s="26"/>
      <c r="UPN4930" s="26"/>
      <c r="UPO4930" s="21"/>
      <c r="UPP4930" s="27"/>
      <c r="UPQ4930" s="27"/>
      <c r="UPR4930" s="27"/>
      <c r="UPS4930" s="25"/>
      <c r="UPT4930" s="25"/>
      <c r="UPU4930" s="25"/>
      <c r="UPV4930" s="28"/>
      <c r="UPW4930" s="28"/>
      <c r="UPX4930" s="28"/>
      <c r="UPY4930" s="28"/>
      <c r="UPZ4930" s="28"/>
      <c r="UQA4930" s="22"/>
      <c r="UQB4930" s="22"/>
      <c r="UQC4930" s="22"/>
      <c r="UQD4930" s="53"/>
      <c r="UQE4930" s="53"/>
      <c r="UQF4930" s="22"/>
      <c r="UQG4930" s="23"/>
      <c r="UQH4930" s="21"/>
      <c r="UQI4930" s="25"/>
      <c r="UQJ4930" s="21"/>
      <c r="UQL4930" s="61"/>
      <c r="UQN4930" s="25"/>
      <c r="UQO4930" s="25"/>
      <c r="UQP4930" s="25"/>
      <c r="UQQ4930" s="59"/>
      <c r="UQR4930" s="60"/>
      <c r="UQS4930" s="26"/>
      <c r="UQT4930" s="26"/>
      <c r="UQU4930" s="26"/>
      <c r="UQV4930" s="21"/>
      <c r="UQW4930" s="27"/>
      <c r="UQX4930" s="27"/>
      <c r="UQY4930" s="27"/>
      <c r="UQZ4930" s="25"/>
      <c r="URA4930" s="25"/>
      <c r="URB4930" s="25"/>
      <c r="URC4930" s="28"/>
      <c r="URD4930" s="28"/>
      <c r="URE4930" s="28"/>
      <c r="URF4930" s="28"/>
      <c r="URG4930" s="28"/>
      <c r="URH4930" s="22"/>
      <c r="URI4930" s="22"/>
      <c r="URJ4930" s="22"/>
      <c r="URK4930" s="53"/>
      <c r="URL4930" s="53"/>
      <c r="URM4930" s="22"/>
      <c r="URN4930" s="23"/>
      <c r="URO4930" s="21"/>
      <c r="URP4930" s="25"/>
      <c r="URQ4930" s="21"/>
      <c r="URS4930" s="61"/>
      <c r="URU4930" s="25"/>
      <c r="URV4930" s="25"/>
      <c r="URW4930" s="25"/>
      <c r="URX4930" s="59"/>
      <c r="URY4930" s="60"/>
      <c r="URZ4930" s="26"/>
      <c r="USA4930" s="26"/>
      <c r="USB4930" s="26"/>
      <c r="USC4930" s="21"/>
      <c r="USD4930" s="27"/>
      <c r="USE4930" s="27"/>
      <c r="USF4930" s="27"/>
      <c r="USG4930" s="25"/>
      <c r="USH4930" s="25"/>
      <c r="USI4930" s="25"/>
      <c r="USJ4930" s="28"/>
      <c r="USK4930" s="28"/>
      <c r="USL4930" s="28"/>
      <c r="USM4930" s="28"/>
      <c r="USN4930" s="28"/>
      <c r="USO4930" s="22"/>
      <c r="USP4930" s="22"/>
      <c r="USQ4930" s="22"/>
      <c r="USR4930" s="53"/>
      <c r="USS4930" s="53"/>
      <c r="UST4930" s="22"/>
      <c r="USU4930" s="23"/>
      <c r="USV4930" s="21"/>
      <c r="USW4930" s="25"/>
      <c r="USX4930" s="21"/>
      <c r="USZ4930" s="61"/>
      <c r="UTB4930" s="25"/>
      <c r="UTC4930" s="25"/>
      <c r="UTD4930" s="25"/>
      <c r="UTE4930" s="59"/>
      <c r="UTF4930" s="60"/>
      <c r="UTG4930" s="26"/>
      <c r="UTH4930" s="26"/>
      <c r="UTI4930" s="26"/>
      <c r="UTJ4930" s="21"/>
      <c r="UTK4930" s="27"/>
      <c r="UTL4930" s="27"/>
      <c r="UTM4930" s="27"/>
      <c r="UTN4930" s="25"/>
      <c r="UTO4930" s="25"/>
      <c r="UTP4930" s="25"/>
      <c r="UTQ4930" s="28"/>
      <c r="UTR4930" s="28"/>
      <c r="UTS4930" s="28"/>
      <c r="UTT4930" s="28"/>
      <c r="UTU4930" s="28"/>
      <c r="UTV4930" s="22"/>
      <c r="UTW4930" s="22"/>
      <c r="UTX4930" s="22"/>
      <c r="UTY4930" s="53"/>
      <c r="UTZ4930" s="53"/>
      <c r="UUA4930" s="22"/>
      <c r="UUB4930" s="23"/>
      <c r="UUC4930" s="21"/>
      <c r="UUD4930" s="25"/>
      <c r="UUE4930" s="21"/>
      <c r="UUG4930" s="61"/>
      <c r="UUI4930" s="25"/>
      <c r="UUJ4930" s="25"/>
      <c r="UUK4930" s="25"/>
      <c r="UUL4930" s="59"/>
      <c r="UUM4930" s="60"/>
      <c r="UUN4930" s="26"/>
      <c r="UUO4930" s="26"/>
      <c r="UUP4930" s="26"/>
      <c r="UUQ4930" s="21"/>
      <c r="UUR4930" s="27"/>
      <c r="UUS4930" s="27"/>
      <c r="UUT4930" s="27"/>
      <c r="UUU4930" s="25"/>
      <c r="UUV4930" s="25"/>
      <c r="UUW4930" s="25"/>
      <c r="UUX4930" s="28"/>
      <c r="UUY4930" s="28"/>
      <c r="UUZ4930" s="28"/>
      <c r="UVA4930" s="28"/>
      <c r="UVB4930" s="28"/>
      <c r="UVC4930" s="22"/>
      <c r="UVD4930" s="22"/>
      <c r="UVE4930" s="22"/>
      <c r="UVF4930" s="53"/>
      <c r="UVG4930" s="53"/>
      <c r="UVH4930" s="22"/>
      <c r="UVI4930" s="23"/>
      <c r="UVJ4930" s="21"/>
      <c r="UVK4930" s="25"/>
      <c r="UVL4930" s="21"/>
      <c r="UVN4930" s="61"/>
      <c r="UVP4930" s="25"/>
      <c r="UVQ4930" s="25"/>
      <c r="UVR4930" s="25"/>
      <c r="UVS4930" s="59"/>
      <c r="UVT4930" s="60"/>
      <c r="UVU4930" s="26"/>
      <c r="UVV4930" s="26"/>
      <c r="UVW4930" s="26"/>
      <c r="UVX4930" s="21"/>
      <c r="UVY4930" s="27"/>
      <c r="UVZ4930" s="27"/>
      <c r="UWA4930" s="27"/>
      <c r="UWB4930" s="25"/>
      <c r="UWC4930" s="25"/>
      <c r="UWD4930" s="25"/>
      <c r="UWE4930" s="28"/>
      <c r="UWF4930" s="28"/>
      <c r="UWG4930" s="28"/>
      <c r="UWH4930" s="28"/>
      <c r="UWI4930" s="28"/>
      <c r="UWJ4930" s="22"/>
      <c r="UWK4930" s="22"/>
      <c r="UWL4930" s="22"/>
      <c r="UWM4930" s="53"/>
      <c r="UWN4930" s="53"/>
      <c r="UWO4930" s="22"/>
      <c r="UWP4930" s="23"/>
      <c r="UWQ4930" s="21"/>
      <c r="UWR4930" s="25"/>
      <c r="UWS4930" s="21"/>
      <c r="UWU4930" s="61"/>
      <c r="UWW4930" s="25"/>
      <c r="UWX4930" s="25"/>
      <c r="UWY4930" s="25"/>
      <c r="UWZ4930" s="59"/>
      <c r="UXA4930" s="60"/>
      <c r="UXB4930" s="26"/>
      <c r="UXC4930" s="26"/>
      <c r="UXD4930" s="26"/>
      <c r="UXE4930" s="21"/>
      <c r="UXF4930" s="27"/>
      <c r="UXG4930" s="27"/>
      <c r="UXH4930" s="27"/>
      <c r="UXI4930" s="25"/>
      <c r="UXJ4930" s="25"/>
      <c r="UXK4930" s="25"/>
      <c r="UXL4930" s="28"/>
      <c r="UXM4930" s="28"/>
      <c r="UXN4930" s="28"/>
      <c r="UXO4930" s="28"/>
      <c r="UXP4930" s="28"/>
      <c r="UXQ4930" s="22"/>
      <c r="UXR4930" s="22"/>
      <c r="UXS4930" s="22"/>
      <c r="UXT4930" s="53"/>
      <c r="UXU4930" s="53"/>
      <c r="UXV4930" s="22"/>
      <c r="UXW4930" s="23"/>
      <c r="UXX4930" s="21"/>
      <c r="UXY4930" s="25"/>
      <c r="UXZ4930" s="21"/>
      <c r="UYB4930" s="61"/>
      <c r="UYD4930" s="25"/>
      <c r="UYE4930" s="25"/>
      <c r="UYF4930" s="25"/>
      <c r="UYG4930" s="59"/>
      <c r="UYH4930" s="60"/>
      <c r="UYI4930" s="26"/>
      <c r="UYJ4930" s="26"/>
      <c r="UYK4930" s="26"/>
      <c r="UYL4930" s="21"/>
      <c r="UYM4930" s="27"/>
      <c r="UYN4930" s="27"/>
      <c r="UYO4930" s="27"/>
      <c r="UYP4930" s="25"/>
      <c r="UYQ4930" s="25"/>
      <c r="UYR4930" s="25"/>
      <c r="UYS4930" s="28"/>
      <c r="UYT4930" s="28"/>
      <c r="UYU4930" s="28"/>
      <c r="UYV4930" s="28"/>
      <c r="UYW4930" s="28"/>
      <c r="UYX4930" s="22"/>
      <c r="UYY4930" s="22"/>
      <c r="UYZ4930" s="22"/>
      <c r="UZA4930" s="53"/>
      <c r="UZB4930" s="53"/>
      <c r="UZC4930" s="22"/>
      <c r="UZD4930" s="23"/>
      <c r="UZE4930" s="21"/>
      <c r="UZF4930" s="25"/>
      <c r="UZG4930" s="21"/>
      <c r="UZI4930" s="61"/>
      <c r="UZK4930" s="25"/>
      <c r="UZL4930" s="25"/>
      <c r="UZM4930" s="25"/>
      <c r="UZN4930" s="59"/>
      <c r="UZO4930" s="60"/>
      <c r="UZP4930" s="26"/>
      <c r="UZQ4930" s="26"/>
      <c r="UZR4930" s="26"/>
      <c r="UZS4930" s="21"/>
      <c r="UZT4930" s="27"/>
      <c r="UZU4930" s="27"/>
      <c r="UZV4930" s="27"/>
      <c r="UZW4930" s="25"/>
      <c r="UZX4930" s="25"/>
      <c r="UZY4930" s="25"/>
      <c r="UZZ4930" s="28"/>
      <c r="VAA4930" s="28"/>
      <c r="VAB4930" s="28"/>
      <c r="VAC4930" s="28"/>
      <c r="VAD4930" s="28"/>
      <c r="VAE4930" s="22"/>
      <c r="VAF4930" s="22"/>
      <c r="VAG4930" s="22"/>
      <c r="VAH4930" s="53"/>
      <c r="VAI4930" s="53"/>
      <c r="VAJ4930" s="22"/>
      <c r="VAK4930" s="23"/>
      <c r="VAL4930" s="21"/>
      <c r="VAM4930" s="25"/>
      <c r="VAN4930" s="21"/>
      <c r="VAP4930" s="61"/>
      <c r="VAR4930" s="25"/>
      <c r="VAS4930" s="25"/>
      <c r="VAT4930" s="25"/>
      <c r="VAU4930" s="59"/>
      <c r="VAV4930" s="60"/>
      <c r="VAW4930" s="26"/>
      <c r="VAX4930" s="26"/>
      <c r="VAY4930" s="26"/>
      <c r="VAZ4930" s="21"/>
      <c r="VBA4930" s="27"/>
      <c r="VBB4930" s="27"/>
      <c r="VBC4930" s="27"/>
      <c r="VBD4930" s="25"/>
      <c r="VBE4930" s="25"/>
      <c r="VBF4930" s="25"/>
      <c r="VBG4930" s="28"/>
      <c r="VBH4930" s="28"/>
      <c r="VBI4930" s="28"/>
      <c r="VBJ4930" s="28"/>
      <c r="VBK4930" s="28"/>
      <c r="VBL4930" s="22"/>
      <c r="VBM4930" s="22"/>
      <c r="VBN4930" s="22"/>
      <c r="VBO4930" s="53"/>
      <c r="VBP4930" s="53"/>
      <c r="VBQ4930" s="22"/>
      <c r="VBR4930" s="23"/>
      <c r="VBS4930" s="21"/>
      <c r="VBT4930" s="25"/>
      <c r="VBU4930" s="21"/>
      <c r="VBW4930" s="61"/>
      <c r="VBY4930" s="25"/>
      <c r="VBZ4930" s="25"/>
      <c r="VCA4930" s="25"/>
      <c r="VCB4930" s="59"/>
      <c r="VCC4930" s="60"/>
      <c r="VCD4930" s="26"/>
      <c r="VCE4930" s="26"/>
      <c r="VCF4930" s="26"/>
      <c r="VCG4930" s="21"/>
      <c r="VCH4930" s="27"/>
      <c r="VCI4930" s="27"/>
      <c r="VCJ4930" s="27"/>
      <c r="VCK4930" s="25"/>
      <c r="VCL4930" s="25"/>
      <c r="VCM4930" s="25"/>
      <c r="VCN4930" s="28"/>
      <c r="VCO4930" s="28"/>
      <c r="VCP4930" s="28"/>
      <c r="VCQ4930" s="28"/>
      <c r="VCR4930" s="28"/>
      <c r="VCS4930" s="22"/>
      <c r="VCT4930" s="22"/>
      <c r="VCU4930" s="22"/>
      <c r="VCV4930" s="53"/>
      <c r="VCW4930" s="53"/>
      <c r="VCX4930" s="22"/>
      <c r="VCY4930" s="23"/>
      <c r="VCZ4930" s="21"/>
      <c r="VDA4930" s="25"/>
      <c r="VDB4930" s="21"/>
      <c r="VDD4930" s="61"/>
      <c r="VDF4930" s="25"/>
      <c r="VDG4930" s="25"/>
      <c r="VDH4930" s="25"/>
      <c r="VDI4930" s="59"/>
      <c r="VDJ4930" s="60"/>
      <c r="VDK4930" s="26"/>
      <c r="VDL4930" s="26"/>
      <c r="VDM4930" s="26"/>
      <c r="VDN4930" s="21"/>
      <c r="VDO4930" s="27"/>
      <c r="VDP4930" s="27"/>
      <c r="VDQ4930" s="27"/>
      <c r="VDR4930" s="25"/>
      <c r="VDS4930" s="25"/>
      <c r="VDT4930" s="25"/>
      <c r="VDU4930" s="28"/>
      <c r="VDV4930" s="28"/>
      <c r="VDW4930" s="28"/>
      <c r="VDX4930" s="28"/>
      <c r="VDY4930" s="28"/>
      <c r="VDZ4930" s="22"/>
      <c r="VEA4930" s="22"/>
      <c r="VEB4930" s="22"/>
      <c r="VEC4930" s="53"/>
      <c r="VED4930" s="53"/>
      <c r="VEE4930" s="22"/>
      <c r="VEF4930" s="23"/>
      <c r="VEG4930" s="21"/>
      <c r="VEH4930" s="25"/>
      <c r="VEI4930" s="21"/>
      <c r="VEK4930" s="61"/>
      <c r="VEM4930" s="25"/>
      <c r="VEN4930" s="25"/>
      <c r="VEO4930" s="25"/>
      <c r="VEP4930" s="59"/>
      <c r="VEQ4930" s="60"/>
      <c r="VER4930" s="26"/>
      <c r="VES4930" s="26"/>
      <c r="VET4930" s="26"/>
      <c r="VEU4930" s="21"/>
      <c r="VEV4930" s="27"/>
      <c r="VEW4930" s="27"/>
      <c r="VEX4930" s="27"/>
      <c r="VEY4930" s="25"/>
      <c r="VEZ4930" s="25"/>
      <c r="VFA4930" s="25"/>
      <c r="VFB4930" s="28"/>
      <c r="VFC4930" s="28"/>
      <c r="VFD4930" s="28"/>
      <c r="VFE4930" s="28"/>
      <c r="VFF4930" s="28"/>
      <c r="VFG4930" s="22"/>
      <c r="VFH4930" s="22"/>
      <c r="VFI4930" s="22"/>
      <c r="VFJ4930" s="53"/>
      <c r="VFK4930" s="53"/>
      <c r="VFL4930" s="22"/>
      <c r="VFM4930" s="23"/>
      <c r="VFN4930" s="21"/>
      <c r="VFO4930" s="25"/>
      <c r="VFP4930" s="21"/>
      <c r="VFR4930" s="61"/>
      <c r="VFT4930" s="25"/>
      <c r="VFU4930" s="25"/>
      <c r="VFV4930" s="25"/>
      <c r="VFW4930" s="59"/>
      <c r="VFX4930" s="60"/>
      <c r="VFY4930" s="26"/>
      <c r="VFZ4930" s="26"/>
      <c r="VGA4930" s="26"/>
      <c r="VGB4930" s="21"/>
      <c r="VGC4930" s="27"/>
      <c r="VGD4930" s="27"/>
      <c r="VGE4930" s="27"/>
      <c r="VGF4930" s="25"/>
      <c r="VGG4930" s="25"/>
      <c r="VGH4930" s="25"/>
      <c r="VGI4930" s="28"/>
      <c r="VGJ4930" s="28"/>
      <c r="VGK4930" s="28"/>
      <c r="VGL4930" s="28"/>
      <c r="VGM4930" s="28"/>
      <c r="VGN4930" s="22"/>
      <c r="VGO4930" s="22"/>
      <c r="VGP4930" s="22"/>
      <c r="VGQ4930" s="53"/>
      <c r="VGR4930" s="53"/>
      <c r="VGS4930" s="22"/>
      <c r="VGT4930" s="23"/>
      <c r="VGU4930" s="21"/>
      <c r="VGV4930" s="25"/>
      <c r="VGW4930" s="21"/>
      <c r="VGY4930" s="61"/>
      <c r="VHA4930" s="25"/>
      <c r="VHB4930" s="25"/>
      <c r="VHC4930" s="25"/>
      <c r="VHD4930" s="59"/>
      <c r="VHE4930" s="60"/>
      <c r="VHF4930" s="26"/>
      <c r="VHG4930" s="26"/>
      <c r="VHH4930" s="26"/>
      <c r="VHI4930" s="21"/>
      <c r="VHJ4930" s="27"/>
      <c r="VHK4930" s="27"/>
      <c r="VHL4930" s="27"/>
      <c r="VHM4930" s="25"/>
      <c r="VHN4930" s="25"/>
      <c r="VHO4930" s="25"/>
      <c r="VHP4930" s="28"/>
      <c r="VHQ4930" s="28"/>
      <c r="VHR4930" s="28"/>
      <c r="VHS4930" s="28"/>
      <c r="VHT4930" s="28"/>
      <c r="VHU4930" s="22"/>
      <c r="VHV4930" s="22"/>
      <c r="VHW4930" s="22"/>
      <c r="VHX4930" s="53"/>
      <c r="VHY4930" s="53"/>
      <c r="VHZ4930" s="22"/>
      <c r="VIA4930" s="23"/>
      <c r="VIB4930" s="21"/>
      <c r="VIC4930" s="25"/>
      <c r="VID4930" s="21"/>
      <c r="VIF4930" s="61"/>
      <c r="VIH4930" s="25"/>
      <c r="VII4930" s="25"/>
      <c r="VIJ4930" s="25"/>
      <c r="VIK4930" s="59"/>
      <c r="VIL4930" s="60"/>
      <c r="VIM4930" s="26"/>
      <c r="VIN4930" s="26"/>
      <c r="VIO4930" s="26"/>
      <c r="VIP4930" s="21"/>
      <c r="VIQ4930" s="27"/>
      <c r="VIR4930" s="27"/>
      <c r="VIS4930" s="27"/>
      <c r="VIT4930" s="25"/>
      <c r="VIU4930" s="25"/>
      <c r="VIV4930" s="25"/>
      <c r="VIW4930" s="28"/>
      <c r="VIX4930" s="28"/>
      <c r="VIY4930" s="28"/>
      <c r="VIZ4930" s="28"/>
      <c r="VJA4930" s="28"/>
      <c r="VJB4930" s="22"/>
      <c r="VJC4930" s="22"/>
      <c r="VJD4930" s="22"/>
      <c r="VJE4930" s="53"/>
      <c r="VJF4930" s="53"/>
      <c r="VJG4930" s="22"/>
      <c r="VJH4930" s="23"/>
      <c r="VJI4930" s="21"/>
      <c r="VJJ4930" s="25"/>
      <c r="VJK4930" s="21"/>
      <c r="VJM4930" s="61"/>
      <c r="VJO4930" s="25"/>
      <c r="VJP4930" s="25"/>
      <c r="VJQ4930" s="25"/>
      <c r="VJR4930" s="59"/>
      <c r="VJS4930" s="60"/>
      <c r="VJT4930" s="26"/>
      <c r="VJU4930" s="26"/>
      <c r="VJV4930" s="26"/>
      <c r="VJW4930" s="21"/>
      <c r="VJX4930" s="27"/>
      <c r="VJY4930" s="27"/>
      <c r="VJZ4930" s="27"/>
      <c r="VKA4930" s="25"/>
      <c r="VKB4930" s="25"/>
      <c r="VKC4930" s="25"/>
      <c r="VKD4930" s="28"/>
      <c r="VKE4930" s="28"/>
      <c r="VKF4930" s="28"/>
      <c r="VKG4930" s="28"/>
      <c r="VKH4930" s="28"/>
      <c r="VKI4930" s="22"/>
      <c r="VKJ4930" s="22"/>
      <c r="VKK4930" s="22"/>
      <c r="VKL4930" s="53"/>
      <c r="VKM4930" s="53"/>
      <c r="VKN4930" s="22"/>
      <c r="VKO4930" s="23"/>
      <c r="VKP4930" s="21"/>
      <c r="VKQ4930" s="25"/>
      <c r="VKR4930" s="21"/>
      <c r="VKT4930" s="61"/>
      <c r="VKV4930" s="25"/>
      <c r="VKW4930" s="25"/>
      <c r="VKX4930" s="25"/>
      <c r="VKY4930" s="59"/>
      <c r="VKZ4930" s="60"/>
      <c r="VLA4930" s="26"/>
      <c r="VLB4930" s="26"/>
      <c r="VLC4930" s="26"/>
      <c r="VLD4930" s="21"/>
      <c r="VLE4930" s="27"/>
      <c r="VLF4930" s="27"/>
      <c r="VLG4930" s="27"/>
      <c r="VLH4930" s="25"/>
      <c r="VLI4930" s="25"/>
      <c r="VLJ4930" s="25"/>
      <c r="VLK4930" s="28"/>
      <c r="VLL4930" s="28"/>
      <c r="VLM4930" s="28"/>
      <c r="VLN4930" s="28"/>
      <c r="VLO4930" s="28"/>
      <c r="VLP4930" s="22"/>
      <c r="VLQ4930" s="22"/>
      <c r="VLR4930" s="22"/>
      <c r="VLS4930" s="53"/>
      <c r="VLT4930" s="53"/>
      <c r="VLU4930" s="22"/>
      <c r="VLV4930" s="23"/>
      <c r="VLW4930" s="21"/>
      <c r="VLX4930" s="25"/>
      <c r="VLY4930" s="21"/>
      <c r="VMA4930" s="61"/>
      <c r="VMC4930" s="25"/>
      <c r="VMD4930" s="25"/>
      <c r="VME4930" s="25"/>
      <c r="VMF4930" s="59"/>
      <c r="VMG4930" s="60"/>
      <c r="VMH4930" s="26"/>
      <c r="VMI4930" s="26"/>
      <c r="VMJ4930" s="26"/>
      <c r="VMK4930" s="21"/>
      <c r="VML4930" s="27"/>
      <c r="VMM4930" s="27"/>
      <c r="VMN4930" s="27"/>
      <c r="VMO4930" s="25"/>
      <c r="VMP4930" s="25"/>
      <c r="VMQ4930" s="25"/>
      <c r="VMR4930" s="28"/>
      <c r="VMS4930" s="28"/>
      <c r="VMT4930" s="28"/>
      <c r="VMU4930" s="28"/>
      <c r="VMV4930" s="28"/>
      <c r="VMW4930" s="22"/>
      <c r="VMX4930" s="22"/>
      <c r="VMY4930" s="22"/>
      <c r="VMZ4930" s="53"/>
      <c r="VNA4930" s="53"/>
      <c r="VNB4930" s="22"/>
      <c r="VNC4930" s="23"/>
      <c r="VND4930" s="21"/>
      <c r="VNE4930" s="25"/>
      <c r="VNF4930" s="21"/>
      <c r="VNH4930" s="61"/>
      <c r="VNJ4930" s="25"/>
      <c r="VNK4930" s="25"/>
      <c r="VNL4930" s="25"/>
      <c r="VNM4930" s="59"/>
      <c r="VNN4930" s="60"/>
      <c r="VNO4930" s="26"/>
      <c r="VNP4930" s="26"/>
      <c r="VNQ4930" s="26"/>
      <c r="VNR4930" s="21"/>
      <c r="VNS4930" s="27"/>
      <c r="VNT4930" s="27"/>
      <c r="VNU4930" s="27"/>
      <c r="VNV4930" s="25"/>
      <c r="VNW4930" s="25"/>
      <c r="VNX4930" s="25"/>
      <c r="VNY4930" s="28"/>
      <c r="VNZ4930" s="28"/>
      <c r="VOA4930" s="28"/>
      <c r="VOB4930" s="28"/>
      <c r="VOC4930" s="28"/>
      <c r="VOD4930" s="22"/>
      <c r="VOE4930" s="22"/>
      <c r="VOF4930" s="22"/>
      <c r="VOG4930" s="53"/>
      <c r="VOH4930" s="53"/>
      <c r="VOI4930" s="22"/>
      <c r="VOJ4930" s="23"/>
      <c r="VOK4930" s="21"/>
      <c r="VOL4930" s="25"/>
      <c r="VOM4930" s="21"/>
      <c r="VOO4930" s="61"/>
      <c r="VOQ4930" s="25"/>
      <c r="VOR4930" s="25"/>
      <c r="VOS4930" s="25"/>
      <c r="VOT4930" s="59"/>
      <c r="VOU4930" s="60"/>
      <c r="VOV4930" s="26"/>
      <c r="VOW4930" s="26"/>
      <c r="VOX4930" s="26"/>
      <c r="VOY4930" s="21"/>
      <c r="VOZ4930" s="27"/>
      <c r="VPA4930" s="27"/>
      <c r="VPB4930" s="27"/>
      <c r="VPC4930" s="25"/>
      <c r="VPD4930" s="25"/>
      <c r="VPE4930" s="25"/>
      <c r="VPF4930" s="28"/>
      <c r="VPG4930" s="28"/>
      <c r="VPH4930" s="28"/>
      <c r="VPI4930" s="28"/>
      <c r="VPJ4930" s="28"/>
      <c r="VPK4930" s="22"/>
      <c r="VPL4930" s="22"/>
      <c r="VPM4930" s="22"/>
      <c r="VPN4930" s="53"/>
      <c r="VPO4930" s="53"/>
      <c r="VPP4930" s="22"/>
      <c r="VPQ4930" s="23"/>
      <c r="VPR4930" s="21"/>
      <c r="VPS4930" s="25"/>
      <c r="VPT4930" s="21"/>
      <c r="VPV4930" s="61"/>
      <c r="VPX4930" s="25"/>
      <c r="VPY4930" s="25"/>
      <c r="VPZ4930" s="25"/>
      <c r="VQA4930" s="59"/>
      <c r="VQB4930" s="60"/>
      <c r="VQC4930" s="26"/>
      <c r="VQD4930" s="26"/>
      <c r="VQE4930" s="26"/>
      <c r="VQF4930" s="21"/>
      <c r="VQG4930" s="27"/>
      <c r="VQH4930" s="27"/>
      <c r="VQI4930" s="27"/>
      <c r="VQJ4930" s="25"/>
      <c r="VQK4930" s="25"/>
      <c r="VQL4930" s="25"/>
      <c r="VQM4930" s="28"/>
      <c r="VQN4930" s="28"/>
      <c r="VQO4930" s="28"/>
      <c r="VQP4930" s="28"/>
      <c r="VQQ4930" s="28"/>
      <c r="VQR4930" s="22"/>
      <c r="VQS4930" s="22"/>
      <c r="VQT4930" s="22"/>
      <c r="VQU4930" s="53"/>
      <c r="VQV4930" s="53"/>
      <c r="VQW4930" s="22"/>
      <c r="VQX4930" s="23"/>
      <c r="VQY4930" s="21"/>
      <c r="VQZ4930" s="25"/>
      <c r="VRA4930" s="21"/>
      <c r="VRC4930" s="61"/>
      <c r="VRE4930" s="25"/>
      <c r="VRF4930" s="25"/>
      <c r="VRG4930" s="25"/>
      <c r="VRH4930" s="59"/>
      <c r="VRI4930" s="60"/>
      <c r="VRJ4930" s="26"/>
      <c r="VRK4930" s="26"/>
      <c r="VRL4930" s="26"/>
      <c r="VRM4930" s="21"/>
      <c r="VRN4930" s="27"/>
      <c r="VRO4930" s="27"/>
      <c r="VRP4930" s="27"/>
      <c r="VRQ4930" s="25"/>
      <c r="VRR4930" s="25"/>
      <c r="VRS4930" s="25"/>
      <c r="VRT4930" s="28"/>
      <c r="VRU4930" s="28"/>
      <c r="VRV4930" s="28"/>
      <c r="VRW4930" s="28"/>
      <c r="VRX4930" s="28"/>
      <c r="VRY4930" s="22"/>
      <c r="VRZ4930" s="22"/>
      <c r="VSA4930" s="22"/>
      <c r="VSB4930" s="53"/>
      <c r="VSC4930" s="53"/>
      <c r="VSD4930" s="22"/>
      <c r="VSE4930" s="23"/>
      <c r="VSF4930" s="21"/>
      <c r="VSG4930" s="25"/>
      <c r="VSH4930" s="21"/>
      <c r="VSJ4930" s="61"/>
      <c r="VSL4930" s="25"/>
      <c r="VSM4930" s="25"/>
      <c r="VSN4930" s="25"/>
      <c r="VSO4930" s="59"/>
      <c r="VSP4930" s="60"/>
      <c r="VSQ4930" s="26"/>
      <c r="VSR4930" s="26"/>
      <c r="VSS4930" s="26"/>
      <c r="VST4930" s="21"/>
      <c r="VSU4930" s="27"/>
      <c r="VSV4930" s="27"/>
      <c r="VSW4930" s="27"/>
      <c r="VSX4930" s="25"/>
      <c r="VSY4930" s="25"/>
      <c r="VSZ4930" s="25"/>
      <c r="VTA4930" s="28"/>
      <c r="VTB4930" s="28"/>
      <c r="VTC4930" s="28"/>
      <c r="VTD4930" s="28"/>
      <c r="VTE4930" s="28"/>
      <c r="VTF4930" s="22"/>
      <c r="VTG4930" s="22"/>
      <c r="VTH4930" s="22"/>
      <c r="VTI4930" s="53"/>
      <c r="VTJ4930" s="53"/>
      <c r="VTK4930" s="22"/>
      <c r="VTL4930" s="23"/>
      <c r="VTM4930" s="21"/>
      <c r="VTN4930" s="25"/>
      <c r="VTO4930" s="21"/>
      <c r="VTQ4930" s="61"/>
      <c r="VTS4930" s="25"/>
      <c r="VTT4930" s="25"/>
      <c r="VTU4930" s="25"/>
      <c r="VTV4930" s="59"/>
      <c r="VTW4930" s="60"/>
      <c r="VTX4930" s="26"/>
      <c r="VTY4930" s="26"/>
      <c r="VTZ4930" s="26"/>
      <c r="VUA4930" s="21"/>
      <c r="VUB4930" s="27"/>
      <c r="VUC4930" s="27"/>
      <c r="VUD4930" s="27"/>
      <c r="VUE4930" s="25"/>
      <c r="VUF4930" s="25"/>
      <c r="VUG4930" s="25"/>
      <c r="VUH4930" s="28"/>
      <c r="VUI4930" s="28"/>
      <c r="VUJ4930" s="28"/>
      <c r="VUK4930" s="28"/>
      <c r="VUL4930" s="28"/>
      <c r="VUM4930" s="22"/>
      <c r="VUN4930" s="22"/>
      <c r="VUO4930" s="22"/>
      <c r="VUP4930" s="53"/>
      <c r="VUQ4930" s="53"/>
      <c r="VUR4930" s="22"/>
      <c r="VUS4930" s="23"/>
      <c r="VUT4930" s="21"/>
      <c r="VUU4930" s="25"/>
      <c r="VUV4930" s="21"/>
      <c r="VUX4930" s="61"/>
      <c r="VUZ4930" s="25"/>
      <c r="VVA4930" s="25"/>
      <c r="VVB4930" s="25"/>
      <c r="VVC4930" s="59"/>
      <c r="VVD4930" s="60"/>
      <c r="VVE4930" s="26"/>
      <c r="VVF4930" s="26"/>
      <c r="VVG4930" s="26"/>
      <c r="VVH4930" s="21"/>
      <c r="VVI4930" s="27"/>
      <c r="VVJ4930" s="27"/>
      <c r="VVK4930" s="27"/>
      <c r="VVL4930" s="25"/>
      <c r="VVM4930" s="25"/>
      <c r="VVN4930" s="25"/>
      <c r="VVO4930" s="28"/>
      <c r="VVP4930" s="28"/>
      <c r="VVQ4930" s="28"/>
      <c r="VVR4930" s="28"/>
      <c r="VVS4930" s="28"/>
      <c r="VVT4930" s="22"/>
      <c r="VVU4930" s="22"/>
      <c r="VVV4930" s="22"/>
      <c r="VVW4930" s="53"/>
      <c r="VVX4930" s="53"/>
      <c r="VVY4930" s="22"/>
      <c r="VVZ4930" s="23"/>
      <c r="VWA4930" s="21"/>
      <c r="VWB4930" s="25"/>
      <c r="VWC4930" s="21"/>
      <c r="VWE4930" s="61"/>
      <c r="VWG4930" s="25"/>
      <c r="VWH4930" s="25"/>
      <c r="VWI4930" s="25"/>
      <c r="VWJ4930" s="59"/>
      <c r="VWK4930" s="60"/>
      <c r="VWL4930" s="26"/>
      <c r="VWM4930" s="26"/>
      <c r="VWN4930" s="26"/>
      <c r="VWO4930" s="21"/>
      <c r="VWP4930" s="27"/>
      <c r="VWQ4930" s="27"/>
      <c r="VWR4930" s="27"/>
      <c r="VWS4930" s="25"/>
      <c r="VWT4930" s="25"/>
      <c r="VWU4930" s="25"/>
      <c r="VWV4930" s="28"/>
      <c r="VWW4930" s="28"/>
      <c r="VWX4930" s="28"/>
      <c r="VWY4930" s="28"/>
      <c r="VWZ4930" s="28"/>
      <c r="VXA4930" s="22"/>
      <c r="VXB4930" s="22"/>
      <c r="VXC4930" s="22"/>
      <c r="VXD4930" s="53"/>
      <c r="VXE4930" s="53"/>
      <c r="VXF4930" s="22"/>
      <c r="VXG4930" s="23"/>
      <c r="VXH4930" s="21"/>
      <c r="VXI4930" s="25"/>
      <c r="VXJ4930" s="21"/>
      <c r="VXL4930" s="61"/>
      <c r="VXN4930" s="25"/>
      <c r="VXO4930" s="25"/>
      <c r="VXP4930" s="25"/>
      <c r="VXQ4930" s="59"/>
      <c r="VXR4930" s="60"/>
      <c r="VXS4930" s="26"/>
      <c r="VXT4930" s="26"/>
      <c r="VXU4930" s="26"/>
      <c r="VXV4930" s="21"/>
      <c r="VXW4930" s="27"/>
      <c r="VXX4930" s="27"/>
      <c r="VXY4930" s="27"/>
      <c r="VXZ4930" s="25"/>
      <c r="VYA4930" s="25"/>
      <c r="VYB4930" s="25"/>
      <c r="VYC4930" s="28"/>
      <c r="VYD4930" s="28"/>
      <c r="VYE4930" s="28"/>
      <c r="VYF4930" s="28"/>
      <c r="VYG4930" s="28"/>
      <c r="VYH4930" s="22"/>
      <c r="VYI4930" s="22"/>
      <c r="VYJ4930" s="22"/>
      <c r="VYK4930" s="53"/>
      <c r="VYL4930" s="53"/>
      <c r="VYM4930" s="22"/>
      <c r="VYN4930" s="23"/>
      <c r="VYO4930" s="21"/>
      <c r="VYP4930" s="25"/>
      <c r="VYQ4930" s="21"/>
      <c r="VYS4930" s="61"/>
      <c r="VYU4930" s="25"/>
      <c r="VYV4930" s="25"/>
      <c r="VYW4930" s="25"/>
      <c r="VYX4930" s="59"/>
      <c r="VYY4930" s="60"/>
      <c r="VYZ4930" s="26"/>
      <c r="VZA4930" s="26"/>
      <c r="VZB4930" s="26"/>
      <c r="VZC4930" s="21"/>
      <c r="VZD4930" s="27"/>
      <c r="VZE4930" s="27"/>
      <c r="VZF4930" s="27"/>
      <c r="VZG4930" s="25"/>
      <c r="VZH4930" s="25"/>
      <c r="VZI4930" s="25"/>
      <c r="VZJ4930" s="28"/>
      <c r="VZK4930" s="28"/>
      <c r="VZL4930" s="28"/>
      <c r="VZM4930" s="28"/>
      <c r="VZN4930" s="28"/>
      <c r="VZO4930" s="22"/>
      <c r="VZP4930" s="22"/>
      <c r="VZQ4930" s="22"/>
      <c r="VZR4930" s="53"/>
      <c r="VZS4930" s="53"/>
      <c r="VZT4930" s="22"/>
      <c r="VZU4930" s="23"/>
      <c r="VZV4930" s="21"/>
      <c r="VZW4930" s="25"/>
      <c r="VZX4930" s="21"/>
      <c r="VZZ4930" s="61"/>
      <c r="WAB4930" s="25"/>
      <c r="WAC4930" s="25"/>
      <c r="WAD4930" s="25"/>
      <c r="WAE4930" s="59"/>
      <c r="WAF4930" s="60"/>
      <c r="WAG4930" s="26"/>
      <c r="WAH4930" s="26"/>
      <c r="WAI4930" s="26"/>
      <c r="WAJ4930" s="21"/>
      <c r="WAK4930" s="27"/>
      <c r="WAL4930" s="27"/>
      <c r="WAM4930" s="27"/>
      <c r="WAN4930" s="25"/>
      <c r="WAO4930" s="25"/>
      <c r="WAP4930" s="25"/>
      <c r="WAQ4930" s="28"/>
      <c r="WAR4930" s="28"/>
      <c r="WAS4930" s="28"/>
      <c r="WAT4930" s="28"/>
      <c r="WAU4930" s="28"/>
      <c r="WAV4930" s="22"/>
      <c r="WAW4930" s="22"/>
      <c r="WAX4930" s="22"/>
      <c r="WAY4930" s="53"/>
      <c r="WAZ4930" s="53"/>
      <c r="WBA4930" s="22"/>
      <c r="WBB4930" s="23"/>
      <c r="WBC4930" s="21"/>
      <c r="WBD4930" s="25"/>
      <c r="WBE4930" s="21"/>
      <c r="WBG4930" s="61"/>
      <c r="WBI4930" s="25"/>
      <c r="WBJ4930" s="25"/>
      <c r="WBK4930" s="25"/>
      <c r="WBL4930" s="59"/>
      <c r="WBM4930" s="60"/>
      <c r="WBN4930" s="26"/>
      <c r="WBO4930" s="26"/>
      <c r="WBP4930" s="26"/>
      <c r="WBQ4930" s="21"/>
      <c r="WBR4930" s="27"/>
      <c r="WBS4930" s="27"/>
      <c r="WBT4930" s="27"/>
      <c r="WBU4930" s="25"/>
      <c r="WBV4930" s="25"/>
      <c r="WBW4930" s="25"/>
      <c r="WBX4930" s="28"/>
      <c r="WBY4930" s="28"/>
      <c r="WBZ4930" s="28"/>
      <c r="WCA4930" s="28"/>
      <c r="WCB4930" s="28"/>
      <c r="WCC4930" s="22"/>
      <c r="WCD4930" s="22"/>
      <c r="WCE4930" s="22"/>
      <c r="WCF4930" s="53"/>
      <c r="WCG4930" s="53"/>
      <c r="WCH4930" s="22"/>
      <c r="WCI4930" s="23"/>
      <c r="WCJ4930" s="21"/>
      <c r="WCK4930" s="25"/>
      <c r="WCL4930" s="21"/>
      <c r="WCN4930" s="61"/>
      <c r="WCP4930" s="25"/>
      <c r="WCQ4930" s="25"/>
      <c r="WCR4930" s="25"/>
      <c r="WCS4930" s="59"/>
      <c r="WCT4930" s="60"/>
      <c r="WCU4930" s="26"/>
      <c r="WCV4930" s="26"/>
      <c r="WCW4930" s="26"/>
      <c r="WCX4930" s="21"/>
      <c r="WCY4930" s="27"/>
      <c r="WCZ4930" s="27"/>
      <c r="WDA4930" s="27"/>
      <c r="WDB4930" s="25"/>
      <c r="WDC4930" s="25"/>
      <c r="WDD4930" s="25"/>
      <c r="WDE4930" s="28"/>
      <c r="WDF4930" s="28"/>
      <c r="WDG4930" s="28"/>
      <c r="WDH4930" s="28"/>
      <c r="WDI4930" s="28"/>
      <c r="WDJ4930" s="22"/>
      <c r="WDK4930" s="22"/>
      <c r="WDL4930" s="22"/>
      <c r="WDM4930" s="53"/>
      <c r="WDN4930" s="53"/>
      <c r="WDO4930" s="22"/>
      <c r="WDP4930" s="23"/>
      <c r="WDQ4930" s="21"/>
      <c r="WDR4930" s="25"/>
      <c r="WDS4930" s="21"/>
      <c r="WDU4930" s="61"/>
      <c r="WDW4930" s="25"/>
      <c r="WDX4930" s="25"/>
      <c r="WDY4930" s="25"/>
      <c r="WDZ4930" s="59"/>
      <c r="WEA4930" s="60"/>
      <c r="WEB4930" s="26"/>
      <c r="WEC4930" s="26"/>
      <c r="WED4930" s="26"/>
      <c r="WEE4930" s="21"/>
      <c r="WEF4930" s="27"/>
      <c r="WEG4930" s="27"/>
      <c r="WEH4930" s="27"/>
      <c r="WEI4930" s="25"/>
      <c r="WEJ4930" s="25"/>
      <c r="WEK4930" s="25"/>
      <c r="WEL4930" s="28"/>
      <c r="WEM4930" s="28"/>
      <c r="WEN4930" s="28"/>
      <c r="WEO4930" s="28"/>
      <c r="WEP4930" s="28"/>
      <c r="WEQ4930" s="22"/>
      <c r="WER4930" s="22"/>
      <c r="WES4930" s="22"/>
      <c r="WET4930" s="53"/>
      <c r="WEU4930" s="53"/>
      <c r="WEV4930" s="22"/>
      <c r="WEW4930" s="23"/>
      <c r="WEX4930" s="21"/>
      <c r="WEY4930" s="25"/>
      <c r="WEZ4930" s="21"/>
      <c r="WFB4930" s="61"/>
      <c r="WFD4930" s="25"/>
      <c r="WFE4930" s="25"/>
      <c r="WFF4930" s="25"/>
      <c r="WFG4930" s="59"/>
      <c r="WFH4930" s="60"/>
      <c r="WFI4930" s="26"/>
      <c r="WFJ4930" s="26"/>
      <c r="WFK4930" s="26"/>
      <c r="WFL4930" s="21"/>
      <c r="WFM4930" s="27"/>
      <c r="WFN4930" s="27"/>
      <c r="WFO4930" s="27"/>
      <c r="WFP4930" s="25"/>
      <c r="WFQ4930" s="25"/>
      <c r="WFR4930" s="25"/>
      <c r="WFS4930" s="28"/>
      <c r="WFT4930" s="28"/>
      <c r="WFU4930" s="28"/>
      <c r="WFV4930" s="28"/>
      <c r="WFW4930" s="28"/>
      <c r="WFX4930" s="22"/>
      <c r="WFY4930" s="22"/>
      <c r="WFZ4930" s="22"/>
      <c r="WGA4930" s="53"/>
      <c r="WGB4930" s="53"/>
      <c r="WGC4930" s="22"/>
      <c r="WGD4930" s="23"/>
      <c r="WGE4930" s="21"/>
      <c r="WGF4930" s="25"/>
      <c r="WGG4930" s="21"/>
      <c r="WGI4930" s="61"/>
      <c r="WGK4930" s="25"/>
      <c r="WGL4930" s="25"/>
      <c r="WGM4930" s="25"/>
      <c r="WGN4930" s="59"/>
      <c r="WGO4930" s="60"/>
      <c r="WGP4930" s="26"/>
      <c r="WGQ4930" s="26"/>
      <c r="WGR4930" s="26"/>
      <c r="WGS4930" s="21"/>
      <c r="WGT4930" s="27"/>
      <c r="WGU4930" s="27"/>
      <c r="WGV4930" s="27"/>
      <c r="WGW4930" s="25"/>
      <c r="WGX4930" s="25"/>
      <c r="WGY4930" s="25"/>
      <c r="WGZ4930" s="28"/>
      <c r="WHA4930" s="28"/>
      <c r="WHB4930" s="28"/>
      <c r="WHC4930" s="28"/>
      <c r="WHD4930" s="28"/>
      <c r="WHE4930" s="22"/>
      <c r="WHF4930" s="22"/>
      <c r="WHG4930" s="22"/>
      <c r="WHH4930" s="53"/>
      <c r="WHI4930" s="53"/>
      <c r="WHJ4930" s="22"/>
      <c r="WHK4930" s="23"/>
      <c r="WHL4930" s="21"/>
      <c r="WHM4930" s="25"/>
      <c r="WHN4930" s="21"/>
      <c r="WHP4930" s="61"/>
      <c r="WHR4930" s="25"/>
      <c r="WHS4930" s="25"/>
      <c r="WHT4930" s="25"/>
      <c r="WHU4930" s="59"/>
      <c r="WHV4930" s="60"/>
      <c r="WHW4930" s="26"/>
      <c r="WHX4930" s="26"/>
      <c r="WHY4930" s="26"/>
      <c r="WHZ4930" s="21"/>
      <c r="WIA4930" s="27"/>
      <c r="WIB4930" s="27"/>
      <c r="WIC4930" s="27"/>
      <c r="WID4930" s="25"/>
      <c r="WIE4930" s="25"/>
      <c r="WIF4930" s="25"/>
      <c r="WIG4930" s="28"/>
      <c r="WIH4930" s="28"/>
      <c r="WII4930" s="28"/>
      <c r="WIJ4930" s="28"/>
      <c r="WIK4930" s="28"/>
      <c r="WIL4930" s="22"/>
      <c r="WIM4930" s="22"/>
      <c r="WIN4930" s="22"/>
      <c r="WIO4930" s="53"/>
      <c r="WIP4930" s="53"/>
      <c r="WIQ4930" s="22"/>
      <c r="WIR4930" s="23"/>
      <c r="WIS4930" s="21"/>
      <c r="WIT4930" s="25"/>
      <c r="WIU4930" s="21"/>
      <c r="WIW4930" s="61"/>
      <c r="WIY4930" s="25"/>
      <c r="WIZ4930" s="25"/>
      <c r="WJA4930" s="25"/>
      <c r="WJB4930" s="59"/>
      <c r="WJC4930" s="60"/>
      <c r="WJD4930" s="26"/>
      <c r="WJE4930" s="26"/>
      <c r="WJF4930" s="26"/>
      <c r="WJG4930" s="21"/>
      <c r="WJH4930" s="27"/>
      <c r="WJI4930" s="27"/>
      <c r="WJJ4930" s="27"/>
      <c r="WJK4930" s="25"/>
      <c r="WJL4930" s="25"/>
      <c r="WJM4930" s="25"/>
      <c r="WJN4930" s="28"/>
      <c r="WJO4930" s="28"/>
      <c r="WJP4930" s="28"/>
      <c r="WJQ4930" s="28"/>
      <c r="WJR4930" s="28"/>
      <c r="WJS4930" s="22"/>
      <c r="WJT4930" s="22"/>
      <c r="WJU4930" s="22"/>
      <c r="WJV4930" s="53"/>
      <c r="WJW4930" s="53"/>
      <c r="WJX4930" s="22"/>
      <c r="WJY4930" s="23"/>
      <c r="WJZ4930" s="21"/>
      <c r="WKA4930" s="25"/>
      <c r="WKB4930" s="21"/>
      <c r="WKD4930" s="61"/>
      <c r="WKF4930" s="25"/>
      <c r="WKG4930" s="25"/>
      <c r="WKH4930" s="25"/>
      <c r="WKI4930" s="59"/>
      <c r="WKJ4930" s="60"/>
      <c r="WKK4930" s="26"/>
      <c r="WKL4930" s="26"/>
      <c r="WKM4930" s="26"/>
      <c r="WKN4930" s="21"/>
      <c r="WKO4930" s="27"/>
      <c r="WKP4930" s="27"/>
      <c r="WKQ4930" s="27"/>
      <c r="WKR4930" s="25"/>
      <c r="WKS4930" s="25"/>
      <c r="WKT4930" s="25"/>
      <c r="WKU4930" s="28"/>
      <c r="WKV4930" s="28"/>
      <c r="WKW4930" s="28"/>
      <c r="WKX4930" s="28"/>
      <c r="WKY4930" s="28"/>
      <c r="WKZ4930" s="22"/>
      <c r="WLA4930" s="22"/>
      <c r="WLB4930" s="22"/>
      <c r="WLC4930" s="53"/>
      <c r="WLD4930" s="53"/>
      <c r="WLE4930" s="22"/>
      <c r="WLF4930" s="23"/>
      <c r="WLG4930" s="21"/>
      <c r="WLH4930" s="25"/>
      <c r="WLI4930" s="21"/>
      <c r="WLK4930" s="61"/>
      <c r="WLM4930" s="25"/>
      <c r="WLN4930" s="25"/>
      <c r="WLO4930" s="25"/>
      <c r="WLP4930" s="59"/>
      <c r="WLQ4930" s="60"/>
      <c r="WLR4930" s="26"/>
      <c r="WLS4930" s="26"/>
      <c r="WLT4930" s="26"/>
      <c r="WLU4930" s="21"/>
      <c r="WLV4930" s="27"/>
      <c r="WLW4930" s="27"/>
      <c r="WLX4930" s="27"/>
      <c r="WLY4930" s="25"/>
      <c r="WLZ4930" s="25"/>
      <c r="WMA4930" s="25"/>
      <c r="WMB4930" s="28"/>
      <c r="WMC4930" s="28"/>
      <c r="WMD4930" s="28"/>
      <c r="WME4930" s="28"/>
      <c r="WMF4930" s="28"/>
      <c r="WMG4930" s="22"/>
      <c r="WMH4930" s="22"/>
      <c r="WMI4930" s="22"/>
      <c r="WMJ4930" s="53"/>
      <c r="WMK4930" s="53"/>
      <c r="WML4930" s="22"/>
      <c r="WMM4930" s="23"/>
      <c r="WMN4930" s="21"/>
      <c r="WMO4930" s="25"/>
      <c r="WMP4930" s="21"/>
      <c r="WMR4930" s="61"/>
      <c r="WMT4930" s="25"/>
      <c r="WMU4930" s="25"/>
      <c r="WMV4930" s="25"/>
      <c r="WMW4930" s="59"/>
      <c r="WMX4930" s="60"/>
      <c r="WMY4930" s="26"/>
      <c r="WMZ4930" s="26"/>
      <c r="WNA4930" s="26"/>
      <c r="WNB4930" s="21"/>
      <c r="WNC4930" s="27"/>
      <c r="WND4930" s="27"/>
      <c r="WNE4930" s="27"/>
      <c r="WNF4930" s="25"/>
      <c r="WNG4930" s="25"/>
      <c r="WNH4930" s="25"/>
      <c r="WNI4930" s="28"/>
      <c r="WNJ4930" s="28"/>
      <c r="WNK4930" s="28"/>
      <c r="WNL4930" s="28"/>
      <c r="WNM4930" s="28"/>
      <c r="WNN4930" s="22"/>
      <c r="WNO4930" s="22"/>
      <c r="WNP4930" s="22"/>
      <c r="WNQ4930" s="53"/>
      <c r="WNR4930" s="53"/>
      <c r="WNS4930" s="22"/>
      <c r="WNT4930" s="23"/>
      <c r="WNU4930" s="21"/>
      <c r="WNV4930" s="25"/>
      <c r="WNW4930" s="21"/>
      <c r="WNY4930" s="61"/>
      <c r="WOA4930" s="25"/>
      <c r="WOB4930" s="25"/>
      <c r="WOC4930" s="25"/>
      <c r="WOD4930" s="59"/>
      <c r="WOE4930" s="60"/>
      <c r="WOF4930" s="26"/>
      <c r="WOG4930" s="26"/>
      <c r="WOH4930" s="26"/>
      <c r="WOI4930" s="21"/>
      <c r="WOJ4930" s="27"/>
      <c r="WOK4930" s="27"/>
      <c r="WOL4930" s="27"/>
      <c r="WOM4930" s="25"/>
      <c r="WON4930" s="25"/>
      <c r="WOO4930" s="25"/>
      <c r="WOP4930" s="28"/>
      <c r="WOQ4930" s="28"/>
      <c r="WOR4930" s="28"/>
      <c r="WOS4930" s="28"/>
      <c r="WOT4930" s="28"/>
      <c r="WOU4930" s="22"/>
      <c r="WOV4930" s="22"/>
      <c r="WOW4930" s="22"/>
      <c r="WOX4930" s="53"/>
      <c r="WOY4930" s="53"/>
      <c r="WOZ4930" s="22"/>
      <c r="WPA4930" s="23"/>
      <c r="WPB4930" s="21"/>
      <c r="WPC4930" s="25"/>
      <c r="WPD4930" s="21"/>
      <c r="WPF4930" s="61"/>
      <c r="WPH4930" s="25"/>
      <c r="WPI4930" s="25"/>
      <c r="WPJ4930" s="25"/>
      <c r="WPK4930" s="59"/>
      <c r="WPL4930" s="60"/>
      <c r="WPM4930" s="26"/>
      <c r="WPN4930" s="26"/>
      <c r="WPO4930" s="26"/>
      <c r="WPP4930" s="21"/>
      <c r="WPQ4930" s="27"/>
      <c r="WPR4930" s="27"/>
      <c r="WPS4930" s="27"/>
      <c r="WPT4930" s="25"/>
      <c r="WPU4930" s="25"/>
      <c r="WPV4930" s="25"/>
      <c r="WPW4930" s="28"/>
      <c r="WPX4930" s="28"/>
      <c r="WPY4930" s="28"/>
      <c r="WPZ4930" s="28"/>
      <c r="WQA4930" s="28"/>
      <c r="WQB4930" s="22"/>
      <c r="WQC4930" s="22"/>
      <c r="WQD4930" s="22"/>
      <c r="WQE4930" s="53"/>
      <c r="WQF4930" s="53"/>
      <c r="WQG4930" s="22"/>
      <c r="WQH4930" s="23"/>
      <c r="WQI4930" s="21"/>
      <c r="WQJ4930" s="25"/>
      <c r="WQK4930" s="21"/>
      <c r="WQM4930" s="61"/>
      <c r="WQO4930" s="25"/>
      <c r="WQP4930" s="25"/>
      <c r="WQQ4930" s="25"/>
      <c r="WQR4930" s="59"/>
      <c r="WQS4930" s="60"/>
      <c r="WQT4930" s="26"/>
      <c r="WQU4930" s="26"/>
      <c r="WQV4930" s="26"/>
      <c r="WQW4930" s="21"/>
      <c r="WQX4930" s="27"/>
      <c r="WQY4930" s="27"/>
      <c r="WQZ4930" s="27"/>
      <c r="WRA4930" s="25"/>
      <c r="WRB4930" s="25"/>
      <c r="WRC4930" s="25"/>
      <c r="WRD4930" s="28"/>
      <c r="WRE4930" s="28"/>
      <c r="WRF4930" s="28"/>
      <c r="WRG4930" s="28"/>
      <c r="WRH4930" s="28"/>
      <c r="WRI4930" s="22"/>
      <c r="WRJ4930" s="22"/>
      <c r="WRK4930" s="22"/>
      <c r="WRL4930" s="53"/>
      <c r="WRM4930" s="53"/>
      <c r="WRN4930" s="22"/>
      <c r="WRO4930" s="23"/>
      <c r="WRP4930" s="21"/>
      <c r="WRQ4930" s="25"/>
      <c r="WRR4930" s="21"/>
      <c r="WRT4930" s="61"/>
      <c r="WRV4930" s="25"/>
      <c r="WRW4930" s="25"/>
      <c r="WRX4930" s="25"/>
      <c r="WRY4930" s="59"/>
      <c r="WRZ4930" s="60"/>
      <c r="WSA4930" s="26"/>
      <c r="WSB4930" s="26"/>
      <c r="WSC4930" s="26"/>
      <c r="WSD4930" s="21"/>
      <c r="WSE4930" s="27"/>
      <c r="WSF4930" s="27"/>
      <c r="WSG4930" s="27"/>
      <c r="WSH4930" s="25"/>
      <c r="WSI4930" s="25"/>
      <c r="WSJ4930" s="25"/>
      <c r="WSK4930" s="28"/>
      <c r="WSL4930" s="28"/>
      <c r="WSM4930" s="28"/>
      <c r="WSN4930" s="28"/>
      <c r="WSO4930" s="28"/>
      <c r="WSP4930" s="22"/>
      <c r="WSQ4930" s="22"/>
      <c r="WSR4930" s="22"/>
      <c r="WSS4930" s="53"/>
      <c r="WST4930" s="53"/>
      <c r="WSU4930" s="22"/>
      <c r="WSV4930" s="23"/>
      <c r="WSW4930" s="21"/>
      <c r="WSX4930" s="25"/>
      <c r="WSY4930" s="21"/>
      <c r="WTA4930" s="61"/>
      <c r="WTC4930" s="25"/>
      <c r="WTD4930" s="25"/>
      <c r="WTE4930" s="25"/>
      <c r="WTF4930" s="59"/>
      <c r="WTG4930" s="60"/>
      <c r="WTH4930" s="26"/>
      <c r="WTI4930" s="26"/>
      <c r="WTJ4930" s="26"/>
      <c r="WTK4930" s="21"/>
      <c r="WTL4930" s="27"/>
      <c r="WTM4930" s="27"/>
      <c r="WTN4930" s="27"/>
      <c r="WTO4930" s="25"/>
      <c r="WTP4930" s="25"/>
      <c r="WTQ4930" s="25"/>
      <c r="WTR4930" s="28"/>
      <c r="WTS4930" s="28"/>
      <c r="WTT4930" s="28"/>
      <c r="WTU4930" s="28"/>
      <c r="WTV4930" s="28"/>
      <c r="WTW4930" s="22"/>
      <c r="WTX4930" s="22"/>
      <c r="WTY4930" s="22"/>
      <c r="WTZ4930" s="53"/>
      <c r="WUA4930" s="53"/>
      <c r="WUB4930" s="22"/>
      <c r="WUC4930" s="23"/>
      <c r="WUD4930" s="21"/>
      <c r="WUE4930" s="25"/>
      <c r="WUF4930" s="21"/>
      <c r="WUH4930" s="61"/>
      <c r="WUJ4930" s="25"/>
      <c r="WUK4930" s="25"/>
      <c r="WUL4930" s="25"/>
      <c r="WUM4930" s="59"/>
      <c r="WUN4930" s="60"/>
      <c r="WUO4930" s="26"/>
      <c r="WUP4930" s="26"/>
      <c r="WUQ4930" s="26"/>
      <c r="WUR4930" s="21"/>
      <c r="WUS4930" s="27"/>
      <c r="WUT4930" s="27"/>
      <c r="WUU4930" s="27"/>
      <c r="WUV4930" s="25"/>
      <c r="WUW4930" s="25"/>
      <c r="WUX4930" s="25"/>
      <c r="WUY4930" s="28"/>
      <c r="WUZ4930" s="28"/>
      <c r="WVA4930" s="28"/>
      <c r="WVB4930" s="28"/>
      <c r="WVC4930" s="28"/>
      <c r="WVD4930" s="22"/>
      <c r="WVE4930" s="22"/>
      <c r="WVF4930" s="22"/>
      <c r="WVG4930" s="53"/>
      <c r="WVH4930" s="53"/>
      <c r="WVI4930" s="22"/>
      <c r="WVJ4930" s="23"/>
      <c r="WVK4930" s="21"/>
      <c r="WVL4930" s="25"/>
      <c r="WVM4930" s="21"/>
      <c r="WVO4930" s="61"/>
      <c r="WVQ4930" s="25"/>
      <c r="WVR4930" s="25"/>
      <c r="WVS4930" s="25"/>
      <c r="WVT4930" s="59"/>
      <c r="WVU4930" s="60"/>
      <c r="WVV4930" s="26"/>
      <c r="WVW4930" s="26"/>
      <c r="WVX4930" s="26"/>
      <c r="WVY4930" s="21"/>
      <c r="WVZ4930" s="27"/>
      <c r="WWA4930" s="27"/>
      <c r="WWB4930" s="27"/>
      <c r="WWC4930" s="25"/>
      <c r="WWD4930" s="25"/>
      <c r="WWE4930" s="25"/>
      <c r="WWF4930" s="28"/>
      <c r="WWG4930" s="28"/>
      <c r="WWH4930" s="28"/>
      <c r="WWI4930" s="28"/>
      <c r="WWJ4930" s="28"/>
      <c r="WWK4930" s="22"/>
      <c r="WWL4930" s="22"/>
      <c r="WWM4930" s="22"/>
      <c r="WWN4930" s="53"/>
      <c r="WWO4930" s="53"/>
      <c r="WWP4930" s="22"/>
      <c r="WWQ4930" s="23"/>
      <c r="WWR4930" s="21"/>
      <c r="WWS4930" s="25"/>
      <c r="WWT4930" s="21"/>
      <c r="WWV4930" s="61"/>
      <c r="WWX4930" s="25"/>
      <c r="WWY4930" s="25"/>
      <c r="WWZ4930" s="25"/>
      <c r="WXA4930" s="59"/>
      <c r="WXB4930" s="60"/>
      <c r="WXC4930" s="26"/>
      <c r="WXD4930" s="26"/>
      <c r="WXE4930" s="26"/>
      <c r="WXF4930" s="21"/>
      <c r="WXG4930" s="27"/>
      <c r="WXH4930" s="27"/>
      <c r="WXI4930" s="27"/>
      <c r="WXJ4930" s="25"/>
      <c r="WXK4930" s="25"/>
      <c r="WXL4930" s="25"/>
      <c r="WXM4930" s="28"/>
      <c r="WXN4930" s="28"/>
      <c r="WXO4930" s="28"/>
      <c r="WXP4930" s="28"/>
      <c r="WXQ4930" s="28"/>
      <c r="WXR4930" s="22"/>
      <c r="WXS4930" s="22"/>
      <c r="WXT4930" s="22"/>
      <c r="WXU4930" s="53"/>
      <c r="WXV4930" s="53"/>
      <c r="WXW4930" s="22"/>
      <c r="WXX4930" s="23"/>
      <c r="WXY4930" s="21"/>
      <c r="WXZ4930" s="25"/>
      <c r="WYA4930" s="21"/>
      <c r="WYC4930" s="61"/>
      <c r="WYE4930" s="25"/>
      <c r="WYF4930" s="25"/>
      <c r="WYG4930" s="25"/>
      <c r="WYH4930" s="59"/>
      <c r="WYI4930" s="60"/>
      <c r="WYJ4930" s="26"/>
      <c r="WYK4930" s="26"/>
      <c r="WYL4930" s="26"/>
      <c r="WYM4930" s="21"/>
      <c r="WYN4930" s="27"/>
      <c r="WYO4930" s="27"/>
      <c r="WYP4930" s="27"/>
      <c r="WYQ4930" s="25"/>
      <c r="WYR4930" s="25"/>
      <c r="WYS4930" s="25"/>
      <c r="WYT4930" s="28"/>
      <c r="WYU4930" s="28"/>
      <c r="WYV4930" s="28"/>
      <c r="WYW4930" s="28"/>
      <c r="WYX4930" s="28"/>
      <c r="WYY4930" s="22"/>
      <c r="WYZ4930" s="22"/>
      <c r="WZA4930" s="22"/>
      <c r="WZB4930" s="53"/>
      <c r="WZC4930" s="53"/>
      <c r="WZD4930" s="22"/>
      <c r="WZE4930" s="23"/>
      <c r="WZF4930" s="21"/>
      <c r="WZG4930" s="25"/>
      <c r="WZH4930" s="21"/>
      <c r="WZJ4930" s="61"/>
      <c r="WZL4930" s="25"/>
      <c r="WZM4930" s="25"/>
      <c r="WZN4930" s="25"/>
      <c r="WZO4930" s="59"/>
      <c r="WZP4930" s="60"/>
      <c r="WZQ4930" s="26"/>
      <c r="WZR4930" s="26"/>
      <c r="WZS4930" s="26"/>
      <c r="WZT4930" s="21"/>
      <c r="WZU4930" s="27"/>
      <c r="WZV4930" s="27"/>
      <c r="WZW4930" s="27"/>
      <c r="WZX4930" s="25"/>
      <c r="WZY4930" s="25"/>
      <c r="WZZ4930" s="25"/>
      <c r="XAA4930" s="28"/>
      <c r="XAB4930" s="28"/>
      <c r="XAC4930" s="28"/>
      <c r="XAD4930" s="28"/>
      <c r="XAE4930" s="28"/>
      <c r="XAF4930" s="22"/>
      <c r="XAG4930" s="22"/>
      <c r="XAH4930" s="22"/>
      <c r="XAI4930" s="53"/>
      <c r="XAJ4930" s="53"/>
      <c r="XAK4930" s="22"/>
      <c r="XAL4930" s="23"/>
      <c r="XAM4930" s="21"/>
      <c r="XAN4930" s="25"/>
      <c r="XAO4930" s="21"/>
      <c r="XAQ4930" s="61"/>
      <c r="XAS4930" s="25"/>
      <c r="XAT4930" s="25"/>
      <c r="XAU4930" s="25"/>
      <c r="XAV4930" s="59"/>
      <c r="XAW4930" s="60"/>
      <c r="XAX4930" s="26"/>
      <c r="XAY4930" s="26"/>
      <c r="XAZ4930" s="26"/>
      <c r="XBA4930" s="21"/>
      <c r="XBB4930" s="27"/>
      <c r="XBC4930" s="27"/>
      <c r="XBD4930" s="27"/>
      <c r="XBE4930" s="25"/>
      <c r="XBF4930" s="25"/>
      <c r="XBG4930" s="25"/>
      <c r="XBH4930" s="28"/>
      <c r="XBI4930" s="28"/>
      <c r="XBJ4930" s="28"/>
      <c r="XBK4930" s="28"/>
      <c r="XBL4930" s="28"/>
      <c r="XBM4930" s="22"/>
      <c r="XBN4930" s="22"/>
      <c r="XBO4930" s="22"/>
      <c r="XBP4930" s="53"/>
      <c r="XBQ4930" s="53"/>
      <c r="XBR4930" s="22"/>
      <c r="XBS4930" s="23"/>
      <c r="XBT4930" s="21"/>
      <c r="XBU4930" s="25"/>
      <c r="XBV4930" s="21"/>
      <c r="XBX4930" s="61"/>
      <c r="XBZ4930" s="25"/>
      <c r="XCA4930" s="25"/>
      <c r="XCB4930" s="25"/>
      <c r="XCC4930" s="59"/>
      <c r="XCD4930" s="60"/>
      <c r="XCE4930" s="26"/>
      <c r="XCF4930" s="26"/>
      <c r="XCG4930" s="26"/>
      <c r="XCH4930" s="21"/>
      <c r="XCI4930" s="27"/>
      <c r="XCJ4930" s="27"/>
      <c r="XCK4930" s="27"/>
      <c r="XCL4930" s="25"/>
      <c r="XCM4930" s="25"/>
      <c r="XCN4930" s="25"/>
      <c r="XCO4930" s="28"/>
      <c r="XCP4930" s="28"/>
      <c r="XCQ4930" s="28"/>
      <c r="XCR4930" s="28"/>
      <c r="XCS4930" s="28"/>
      <c r="XCT4930" s="22"/>
      <c r="XCU4930" s="22"/>
      <c r="XCV4930" s="22"/>
      <c r="XCW4930" s="53"/>
      <c r="XCX4930" s="53"/>
      <c r="XCY4930" s="22"/>
      <c r="XCZ4930" s="23"/>
      <c r="XDA4930" s="21"/>
      <c r="XDB4930" s="25"/>
      <c r="XDC4930" s="21"/>
      <c r="XDE4930" s="61"/>
      <c r="XDG4930" s="25"/>
      <c r="XDH4930" s="25"/>
      <c r="XDI4930" s="25"/>
      <c r="XDJ4930" s="59"/>
      <c r="XDK4930" s="60"/>
      <c r="XDL4930" s="26"/>
      <c r="XDM4930" s="26"/>
      <c r="XDN4930" s="26"/>
      <c r="XDO4930" s="21"/>
      <c r="XDP4930" s="27"/>
      <c r="XDQ4930" s="27"/>
      <c r="XDR4930" s="27"/>
      <c r="XDS4930" s="25"/>
      <c r="XDT4930" s="25"/>
      <c r="XDU4930" s="25"/>
      <c r="XDV4930" s="28"/>
      <c r="XDW4930" s="28"/>
      <c r="XDX4930" s="28"/>
      <c r="XDY4930" s="28"/>
      <c r="XDZ4930" s="28"/>
      <c r="XEA4930" s="22"/>
      <c r="XEB4930" s="22"/>
      <c r="XEC4930" s="22"/>
      <c r="XED4930" s="53"/>
      <c r="XEE4930" s="53"/>
      <c r="XEF4930" s="22"/>
      <c r="XEG4930" s="23"/>
      <c r="XEH4930" s="21"/>
      <c r="XEI4930" s="25"/>
      <c r="XEJ4930" s="21"/>
      <c r="XEL4930" s="61"/>
      <c r="XEN4930" s="25"/>
      <c r="XEO4930" s="25"/>
      <c r="XEP4930" s="25"/>
      <c r="XEQ4930" s="59"/>
      <c r="XER4930" s="60"/>
      <c r="XES4930" s="26"/>
      <c r="XET4930" s="26"/>
      <c r="XEU4930" s="26"/>
      <c r="XEV4930" s="21"/>
      <c r="XEW4930" s="27"/>
      <c r="XEX4930" s="27"/>
      <c r="XEY4930" s="27"/>
      <c r="XEZ4930" s="25"/>
      <c r="XFA4930" s="25"/>
      <c r="XFB4930" s="25"/>
      <c r="XFC4930" s="28"/>
      <c r="XFD4930" s="28"/>
    </row>
    <row r="4931" spans="1:16384" hidden="1">
      <c r="A4931" s="25" t="s">
        <v>437</v>
      </c>
      <c r="B4931" s="25" t="s">
        <v>178</v>
      </c>
      <c r="C4931" s="59">
        <v>40752</v>
      </c>
      <c r="D4931" s="60">
        <v>2011</v>
      </c>
      <c r="E4931" s="26">
        <v>0.4513888888888889</v>
      </c>
      <c r="F4931" s="26">
        <v>0.47222222222222227</v>
      </c>
      <c r="G4931" s="26">
        <f t="shared" ref="G4931" si="1130">F4931-E4931</f>
        <v>2.083333333333337E-2</v>
      </c>
      <c r="H4931" s="21">
        <v>2</v>
      </c>
      <c r="I4931" s="27">
        <v>2</v>
      </c>
      <c r="J4931" s="27">
        <v>3</v>
      </c>
      <c r="K4931" s="27">
        <v>3</v>
      </c>
      <c r="L4931" s="25" t="s">
        <v>41</v>
      </c>
      <c r="M4931" s="25" t="s">
        <v>42</v>
      </c>
      <c r="N4931" s="25">
        <v>2</v>
      </c>
      <c r="O4931" s="28">
        <f t="shared" ref="O4931" si="1131">P4931*3.3</f>
        <v>21.12</v>
      </c>
      <c r="P4931" s="28">
        <v>6.4</v>
      </c>
      <c r="Q4931" s="28">
        <f t="shared" ref="Q4931" si="1132">R4931*3.3</f>
        <v>25.08</v>
      </c>
      <c r="R4931" s="28">
        <v>7.6</v>
      </c>
      <c r="S4931" s="28">
        <f t="shared" ref="S4931" si="1133">T4931*3.3</f>
        <v>25.08</v>
      </c>
      <c r="T4931" s="22">
        <v>7.6</v>
      </c>
      <c r="U4931" s="22">
        <f t="shared" ref="U4931" si="1134">V4931*3.3</f>
        <v>23.099999999999998</v>
      </c>
      <c r="V4931" s="22">
        <f t="shared" ref="V4931" si="1135">(R4931+P4931)/2</f>
        <v>7</v>
      </c>
      <c r="W4931" s="53">
        <v>27.843489999999999</v>
      </c>
      <c r="X4931" s="53">
        <v>-115.14328</v>
      </c>
      <c r="Y4931" s="22">
        <f t="shared" ref="Y4931" si="1136">(Z4931*1.8)+32</f>
        <v>59</v>
      </c>
      <c r="Z4931" s="23">
        <v>15</v>
      </c>
      <c r="AA4931" s="21">
        <v>5</v>
      </c>
      <c r="AB4931" s="25" t="s">
        <v>44</v>
      </c>
      <c r="AC4931" s="21">
        <v>1</v>
      </c>
      <c r="AD4931">
        <v>7</v>
      </c>
      <c r="AE4931" s="61">
        <v>1</v>
      </c>
      <c r="AF4931" s="61">
        <v>17</v>
      </c>
      <c r="AG4931" s="25">
        <v>180</v>
      </c>
      <c r="AI4931" s="70">
        <f t="shared" si="1127"/>
        <v>6.12</v>
      </c>
      <c r="AJ4931" s="71" t="s">
        <v>369</v>
      </c>
      <c r="AK4931" s="72">
        <f t="shared" si="1128"/>
        <v>0.30282194081802571</v>
      </c>
      <c r="AL4931" s="73">
        <f t="shared" si="1129"/>
        <v>0.30282194081802571</v>
      </c>
    </row>
    <row r="4932" spans="1:16384" hidden="1">
      <c r="A4932" s="25" t="s">
        <v>437</v>
      </c>
      <c r="B4932" s="25" t="s">
        <v>178</v>
      </c>
      <c r="C4932" s="59">
        <v>40752</v>
      </c>
      <c r="D4932" s="60">
        <v>2011</v>
      </c>
      <c r="E4932" s="26">
        <v>0.4513888888888889</v>
      </c>
      <c r="F4932" s="26">
        <v>0.47222222222222227</v>
      </c>
      <c r="G4932" s="26">
        <f t="shared" ref="G4932:G4933" si="1137">F4932-E4932</f>
        <v>2.083333333333337E-2</v>
      </c>
      <c r="H4932" s="21">
        <v>2</v>
      </c>
      <c r="I4932" s="27">
        <v>2</v>
      </c>
      <c r="J4932" s="27">
        <v>3</v>
      </c>
      <c r="K4932" s="27">
        <v>3</v>
      </c>
      <c r="L4932" s="25" t="s">
        <v>41</v>
      </c>
      <c r="M4932" s="25" t="s">
        <v>42</v>
      </c>
      <c r="N4932" s="25">
        <v>2</v>
      </c>
      <c r="O4932" s="28">
        <f t="shared" ref="O4932:O4933" si="1138">P4932*3.3</f>
        <v>21.12</v>
      </c>
      <c r="P4932" s="28">
        <v>6.4</v>
      </c>
      <c r="Q4932" s="28">
        <f t="shared" ref="Q4932:Q4933" si="1139">R4932*3.3</f>
        <v>25.08</v>
      </c>
      <c r="R4932" s="28">
        <v>7.6</v>
      </c>
      <c r="S4932" s="28">
        <f t="shared" ref="S4932:S4933" si="1140">T4932*3.3</f>
        <v>25.08</v>
      </c>
      <c r="T4932" s="22">
        <v>7.6</v>
      </c>
      <c r="U4932" s="22">
        <f t="shared" ref="U4932:U4933" si="1141">V4932*3.3</f>
        <v>23.099999999999998</v>
      </c>
      <c r="V4932" s="22">
        <f t="shared" ref="V4932:V4933" si="1142">(R4932+P4932)/2</f>
        <v>7</v>
      </c>
      <c r="W4932" s="53">
        <v>27.843489999999999</v>
      </c>
      <c r="X4932" s="53">
        <v>-115.14328</v>
      </c>
      <c r="Y4932" s="22">
        <f t="shared" ref="Y4932:Y4933" si="1143">(Z4932*1.8)+32</f>
        <v>59</v>
      </c>
      <c r="Z4932" s="23">
        <v>15</v>
      </c>
      <c r="AA4932" s="21">
        <v>5</v>
      </c>
      <c r="AB4932" s="25" t="s">
        <v>44</v>
      </c>
      <c r="AC4932" s="21">
        <v>2</v>
      </c>
      <c r="AD4932">
        <v>10</v>
      </c>
      <c r="AE4932" s="61">
        <v>1</v>
      </c>
      <c r="AF4932" s="61">
        <v>19</v>
      </c>
      <c r="AG4932" s="25">
        <v>180</v>
      </c>
      <c r="AI4932" s="70">
        <f t="shared" si="1127"/>
        <v>8.2469999999999999</v>
      </c>
      <c r="AJ4932" s="71" t="s">
        <v>369</v>
      </c>
      <c r="AK4932" s="72">
        <f t="shared" si="1128"/>
        <v>0.58195573469462847</v>
      </c>
      <c r="AL4932" s="73">
        <f t="shared" si="1129"/>
        <v>0.58195573469462847</v>
      </c>
    </row>
    <row r="4933" spans="1:16384" hidden="1">
      <c r="A4933" s="25" t="s">
        <v>437</v>
      </c>
      <c r="B4933" s="25" t="s">
        <v>178</v>
      </c>
      <c r="C4933" s="59">
        <v>40752</v>
      </c>
      <c r="D4933" s="60">
        <v>2011</v>
      </c>
      <c r="E4933" s="26">
        <v>0.4513888888888889</v>
      </c>
      <c r="F4933" s="26">
        <v>0.47222222222222227</v>
      </c>
      <c r="G4933" s="26">
        <f t="shared" si="1137"/>
        <v>2.083333333333337E-2</v>
      </c>
      <c r="H4933" s="21">
        <v>2</v>
      </c>
      <c r="I4933" s="27">
        <v>2</v>
      </c>
      <c r="J4933" s="27">
        <v>3</v>
      </c>
      <c r="K4933" s="27">
        <v>3</v>
      </c>
      <c r="L4933" s="25" t="s">
        <v>41</v>
      </c>
      <c r="M4933" s="25" t="s">
        <v>42</v>
      </c>
      <c r="N4933" s="25">
        <v>2</v>
      </c>
      <c r="O4933" s="28">
        <f t="shared" si="1138"/>
        <v>21.12</v>
      </c>
      <c r="P4933" s="28">
        <v>6.4</v>
      </c>
      <c r="Q4933" s="28">
        <f t="shared" si="1139"/>
        <v>25.08</v>
      </c>
      <c r="R4933" s="28">
        <v>7.6</v>
      </c>
      <c r="S4933" s="28">
        <f t="shared" si="1140"/>
        <v>25.08</v>
      </c>
      <c r="T4933" s="22">
        <v>7.6</v>
      </c>
      <c r="U4933" s="22">
        <f t="shared" si="1141"/>
        <v>23.099999999999998</v>
      </c>
      <c r="V4933" s="22">
        <f t="shared" si="1142"/>
        <v>7</v>
      </c>
      <c r="W4933" s="53">
        <v>27.843489999999999</v>
      </c>
      <c r="X4933" s="53">
        <v>-115.14328</v>
      </c>
      <c r="Y4933" s="22">
        <f t="shared" si="1143"/>
        <v>59</v>
      </c>
      <c r="Z4933" s="23">
        <v>15</v>
      </c>
      <c r="AA4933" s="21">
        <v>5</v>
      </c>
      <c r="AB4933" s="25" t="s">
        <v>44</v>
      </c>
      <c r="AC4933" s="21">
        <v>2</v>
      </c>
      <c r="AD4933">
        <v>12</v>
      </c>
      <c r="AE4933" s="61">
        <v>1</v>
      </c>
      <c r="AF4933" s="61">
        <v>19</v>
      </c>
      <c r="AG4933" s="25">
        <v>180</v>
      </c>
      <c r="AI4933" s="70">
        <f t="shared" si="1127"/>
        <v>9.6649999999999991</v>
      </c>
      <c r="AJ4933" s="71" t="s">
        <v>369</v>
      </c>
      <c r="AK4933" s="72">
        <f t="shared" si="1128"/>
        <v>0.82374690124645178</v>
      </c>
      <c r="AL4933" s="73">
        <f t="shared" si="1129"/>
        <v>0.82374690124645178</v>
      </c>
    </row>
    <row r="4934" spans="1:16384" hidden="1">
      <c r="A4934" s="25" t="s">
        <v>438</v>
      </c>
      <c r="B4934" s="25" t="s">
        <v>178</v>
      </c>
      <c r="C4934" s="59">
        <v>40752</v>
      </c>
      <c r="D4934" s="60">
        <v>2011</v>
      </c>
      <c r="E4934" s="26">
        <v>0.4513888888888889</v>
      </c>
      <c r="F4934" s="26">
        <v>0.47222222222222227</v>
      </c>
      <c r="G4934" s="26">
        <f t="shared" ref="G4934" si="1144">F4934-E4934</f>
        <v>2.083333333333337E-2</v>
      </c>
      <c r="H4934" s="21">
        <v>2</v>
      </c>
      <c r="I4934" s="27">
        <v>2</v>
      </c>
      <c r="J4934" s="27">
        <v>3</v>
      </c>
      <c r="K4934" s="27">
        <v>3</v>
      </c>
      <c r="L4934" s="25" t="s">
        <v>41</v>
      </c>
      <c r="M4934" s="25" t="s">
        <v>42</v>
      </c>
      <c r="N4934" s="25">
        <v>2</v>
      </c>
      <c r="O4934" s="28">
        <f t="shared" ref="O4934" si="1145">P4934*3.3</f>
        <v>21.12</v>
      </c>
      <c r="P4934" s="28">
        <v>6.4</v>
      </c>
      <c r="Q4934" s="28">
        <f t="shared" ref="Q4934" si="1146">R4934*3.3</f>
        <v>25.08</v>
      </c>
      <c r="R4934" s="28">
        <v>7.6</v>
      </c>
      <c r="S4934" s="28">
        <f t="shared" ref="S4934" si="1147">T4934*3.3</f>
        <v>25.08</v>
      </c>
      <c r="T4934" s="22">
        <v>7.6</v>
      </c>
      <c r="U4934" s="22">
        <f t="shared" ref="U4934" si="1148">V4934*3.3</f>
        <v>23.099999999999998</v>
      </c>
      <c r="V4934" s="22">
        <f t="shared" ref="V4934" si="1149">(R4934+P4934)/2</f>
        <v>7</v>
      </c>
      <c r="W4934" s="53">
        <v>27.843489999999999</v>
      </c>
      <c r="X4934" s="53">
        <v>-115.14328</v>
      </c>
      <c r="Y4934" s="22">
        <f t="shared" ref="Y4934" si="1150">(Z4934*1.8)+32</f>
        <v>59</v>
      </c>
      <c r="Z4934" s="23">
        <v>15</v>
      </c>
      <c r="AA4934" s="21">
        <v>5</v>
      </c>
      <c r="AB4934" s="25" t="s">
        <v>46</v>
      </c>
      <c r="AC4934" s="21">
        <v>1</v>
      </c>
      <c r="AD4934">
        <v>14</v>
      </c>
      <c r="AE4934" s="61">
        <v>1</v>
      </c>
      <c r="AF4934">
        <v>9</v>
      </c>
      <c r="AG4934" s="25">
        <v>300</v>
      </c>
      <c r="AI4934" s="70">
        <f t="shared" ref="AI4934:AI4935" si="1151">(0.748*AD4934)+1.2345</f>
        <v>11.7065</v>
      </c>
      <c r="AJ4934" s="74">
        <f t="shared" ref="AJ4934:AJ4935" si="1152">((POWER(AI4934*10,3.36))*2.24)/100000</f>
        <v>199.60111901661068</v>
      </c>
      <c r="AK4934" s="74">
        <f t="shared" ref="AK4934:AK4935" si="1153">(0.0026*AJ4934)-0.61</f>
        <v>-9.1037090556812195E-2</v>
      </c>
      <c r="AL4934" s="73">
        <f t="shared" ref="AL4934:AL4935" si="1154">IF(AK4934&gt;0,AK4934:AK4934,0)</f>
        <v>0</v>
      </c>
    </row>
    <row r="4935" spans="1:16384" hidden="1">
      <c r="A4935" s="25" t="s">
        <v>441</v>
      </c>
      <c r="B4935" s="25" t="s">
        <v>40</v>
      </c>
      <c r="C4935" s="59">
        <v>40756</v>
      </c>
      <c r="D4935" s="60">
        <v>2011</v>
      </c>
      <c r="E4935" s="26">
        <v>0.54027777777777775</v>
      </c>
      <c r="F4935" s="26">
        <v>0.56319444444444444</v>
      </c>
      <c r="G4935" s="26">
        <f t="shared" ref="G4935" si="1155">F4935-E4935</f>
        <v>2.2916666666666696E-2</v>
      </c>
      <c r="H4935" s="21">
        <v>2</v>
      </c>
      <c r="I4935" s="27">
        <v>3</v>
      </c>
      <c r="J4935" s="27">
        <v>5</v>
      </c>
      <c r="K4935" s="27">
        <v>5</v>
      </c>
      <c r="L4935" s="25" t="s">
        <v>41</v>
      </c>
      <c r="M4935" s="25" t="s">
        <v>42</v>
      </c>
      <c r="N4935" s="25">
        <v>2</v>
      </c>
      <c r="O4935" s="28">
        <f t="shared" ref="O4935" si="1156">P4935*3.3</f>
        <v>20.79</v>
      </c>
      <c r="P4935" s="28">
        <v>6.3</v>
      </c>
      <c r="Q4935" s="28">
        <f t="shared" ref="Q4935" si="1157">R4935*3.3</f>
        <v>17.16</v>
      </c>
      <c r="R4935" s="28">
        <v>5.2</v>
      </c>
      <c r="S4935" s="28">
        <f t="shared" ref="S4935" si="1158">T4935*3.3</f>
        <v>20.79</v>
      </c>
      <c r="T4935" s="22">
        <v>6.3</v>
      </c>
      <c r="U4935" s="22">
        <f t="shared" ref="U4935" si="1159">V4935*3.3</f>
        <v>18.974999999999998</v>
      </c>
      <c r="V4935" s="22">
        <f t="shared" ref="V4935" si="1160">(R4935+P4935)/2</f>
        <v>5.75</v>
      </c>
      <c r="W4935" s="53">
        <v>27.842700000000001</v>
      </c>
      <c r="X4935" s="53">
        <v>-115.14276</v>
      </c>
      <c r="Y4935" s="22">
        <f t="shared" ref="Y4935" si="1161">(Z4935*1.8)+32</f>
        <v>55.400000000000006</v>
      </c>
      <c r="Z4935" s="23">
        <v>13</v>
      </c>
      <c r="AA4935" s="21">
        <v>8</v>
      </c>
      <c r="AB4935" s="25" t="s">
        <v>46</v>
      </c>
      <c r="AC4935" s="21">
        <v>1</v>
      </c>
      <c r="AD4935">
        <v>26</v>
      </c>
      <c r="AE4935" s="61">
        <v>1</v>
      </c>
      <c r="AF4935">
        <v>17</v>
      </c>
      <c r="AG4935" s="25">
        <v>60</v>
      </c>
      <c r="AI4935" s="70">
        <f t="shared" si="1151"/>
        <v>20.682500000000001</v>
      </c>
      <c r="AJ4935" s="74">
        <f t="shared" si="1152"/>
        <v>1351.0586714113065</v>
      </c>
      <c r="AK4935" s="74">
        <f t="shared" si="1153"/>
        <v>2.9027525456693968</v>
      </c>
      <c r="AL4935" s="73">
        <f t="shared" si="1154"/>
        <v>2.9027525456693968</v>
      </c>
    </row>
    <row r="4936" spans="1:16384" hidden="1">
      <c r="A4936" s="25" t="s">
        <v>442</v>
      </c>
      <c r="B4936" s="25" t="s">
        <v>40</v>
      </c>
      <c r="C4936" s="59">
        <v>40756</v>
      </c>
      <c r="D4936" s="60">
        <v>2011</v>
      </c>
      <c r="E4936" s="26">
        <v>0.54027777777777775</v>
      </c>
      <c r="F4936" s="26">
        <v>0.56319444444444444</v>
      </c>
      <c r="G4936" s="26">
        <f t="shared" ref="G4936" si="1162">F4936-E4936</f>
        <v>2.2916666666666696E-2</v>
      </c>
      <c r="H4936" s="21">
        <v>2</v>
      </c>
      <c r="I4936" s="27">
        <v>3</v>
      </c>
      <c r="J4936" s="27">
        <v>5</v>
      </c>
      <c r="K4936" s="27">
        <v>5</v>
      </c>
      <c r="L4936" s="25" t="s">
        <v>41</v>
      </c>
      <c r="M4936" s="25" t="s">
        <v>42</v>
      </c>
      <c r="N4936" s="25">
        <v>2</v>
      </c>
      <c r="O4936" s="28">
        <f t="shared" ref="O4936" si="1163">P4936*3.3</f>
        <v>20.79</v>
      </c>
      <c r="P4936" s="28">
        <v>6.3</v>
      </c>
      <c r="Q4936" s="28">
        <f t="shared" ref="Q4936" si="1164">R4936*3.3</f>
        <v>17.16</v>
      </c>
      <c r="R4936" s="28">
        <v>5.2</v>
      </c>
      <c r="S4936" s="28">
        <f t="shared" ref="S4936" si="1165">T4936*3.3</f>
        <v>20.79</v>
      </c>
      <c r="T4936" s="22">
        <v>6.3</v>
      </c>
      <c r="U4936" s="22">
        <f t="shared" ref="U4936" si="1166">V4936*3.3</f>
        <v>18.974999999999998</v>
      </c>
      <c r="V4936" s="22">
        <f t="shared" ref="V4936" si="1167">(R4936+P4936)/2</f>
        <v>5.75</v>
      </c>
      <c r="W4936" s="53">
        <v>27.842700000000001</v>
      </c>
      <c r="X4936" s="53">
        <v>-115.14276</v>
      </c>
      <c r="Y4936" s="22">
        <f t="shared" ref="Y4936" si="1168">(Z4936*1.8)+32</f>
        <v>55.400000000000006</v>
      </c>
      <c r="Z4936" s="23">
        <v>13</v>
      </c>
      <c r="AA4936" s="21">
        <v>8</v>
      </c>
      <c r="AB4936" s="25" t="s">
        <v>44</v>
      </c>
      <c r="AC4936" s="21">
        <v>1</v>
      </c>
      <c r="AD4936">
        <v>23</v>
      </c>
      <c r="AE4936" s="61">
        <v>1</v>
      </c>
      <c r="AF4936">
        <v>13</v>
      </c>
      <c r="AG4936" s="25">
        <v>60</v>
      </c>
      <c r="AI4936" s="70">
        <f t="shared" ref="AI4936:AI4939" si="1169">(0.709*AD4936)+1.157</f>
        <v>17.463999999999999</v>
      </c>
      <c r="AJ4936" s="71" t="s">
        <v>369</v>
      </c>
      <c r="AK4936" s="72">
        <f t="shared" ref="AK4936:AK4939" si="1170">((POWER(AI4936*10,2.19))*0.037)/1000</f>
        <v>3.0095147540604348</v>
      </c>
      <c r="AL4936" s="73">
        <f t="shared" ref="AL4936:AL4939" si="1171">((POWER(AI4936*10,2.19))*0.037)/1000</f>
        <v>3.0095147540604348</v>
      </c>
    </row>
    <row r="4937" spans="1:16384" hidden="1">
      <c r="A4937" s="25" t="s">
        <v>442</v>
      </c>
      <c r="B4937" s="25" t="s">
        <v>40</v>
      </c>
      <c r="C4937" s="59">
        <v>40756</v>
      </c>
      <c r="D4937" s="60">
        <v>2011</v>
      </c>
      <c r="E4937" s="26">
        <v>0.54027777777777775</v>
      </c>
      <c r="F4937" s="26">
        <v>0.56319444444444444</v>
      </c>
      <c r="G4937" s="26">
        <f t="shared" ref="G4937" si="1172">F4937-E4937</f>
        <v>2.2916666666666696E-2</v>
      </c>
      <c r="H4937" s="21">
        <v>2</v>
      </c>
      <c r="I4937" s="27">
        <v>3</v>
      </c>
      <c r="J4937" s="27">
        <v>5</v>
      </c>
      <c r="K4937" s="27">
        <v>5</v>
      </c>
      <c r="L4937" s="25" t="s">
        <v>41</v>
      </c>
      <c r="M4937" s="25" t="s">
        <v>42</v>
      </c>
      <c r="N4937" s="25">
        <v>2</v>
      </c>
      <c r="O4937" s="28">
        <f t="shared" ref="O4937" si="1173">P4937*3.3</f>
        <v>20.79</v>
      </c>
      <c r="P4937" s="28">
        <v>6.3</v>
      </c>
      <c r="Q4937" s="28">
        <f t="shared" ref="Q4937" si="1174">R4937*3.3</f>
        <v>17.16</v>
      </c>
      <c r="R4937" s="28">
        <v>5.2</v>
      </c>
      <c r="S4937" s="28">
        <f t="shared" ref="S4937" si="1175">T4937*3.3</f>
        <v>20.79</v>
      </c>
      <c r="T4937" s="22">
        <v>6.3</v>
      </c>
      <c r="U4937" s="22">
        <f t="shared" ref="U4937" si="1176">V4937*3.3</f>
        <v>18.974999999999998</v>
      </c>
      <c r="V4937" s="22">
        <f t="shared" ref="V4937" si="1177">(R4937+P4937)/2</f>
        <v>5.75</v>
      </c>
      <c r="W4937" s="53">
        <v>27.842700000000001</v>
      </c>
      <c r="X4937" s="53">
        <v>-115.14276</v>
      </c>
      <c r="Y4937" s="22">
        <f t="shared" ref="Y4937" si="1178">(Z4937*1.8)+32</f>
        <v>55.400000000000006</v>
      </c>
      <c r="Z4937" s="23">
        <v>13</v>
      </c>
      <c r="AA4937" s="21">
        <v>8</v>
      </c>
      <c r="AB4937" s="25" t="s">
        <v>44</v>
      </c>
      <c r="AC4937" s="21">
        <v>2</v>
      </c>
      <c r="AD4937">
        <v>13</v>
      </c>
      <c r="AE4937" s="61">
        <v>1</v>
      </c>
      <c r="AF4937">
        <v>21</v>
      </c>
      <c r="AG4937" s="25">
        <v>60</v>
      </c>
      <c r="AI4937" s="70">
        <f t="shared" si="1169"/>
        <v>10.373999999999999</v>
      </c>
      <c r="AJ4937" s="71" t="s">
        <v>369</v>
      </c>
      <c r="AK4937" s="72">
        <f t="shared" si="1170"/>
        <v>0.96188687250685145</v>
      </c>
      <c r="AL4937" s="73">
        <f t="shared" si="1171"/>
        <v>0.96188687250685145</v>
      </c>
    </row>
    <row r="4938" spans="1:16384" hidden="1">
      <c r="A4938" s="25" t="s">
        <v>443</v>
      </c>
      <c r="B4938" s="25" t="s">
        <v>178</v>
      </c>
      <c r="C4938" s="59">
        <v>40756</v>
      </c>
      <c r="D4938" s="60">
        <v>2011</v>
      </c>
      <c r="E4938" s="26">
        <v>0.54861111111111105</v>
      </c>
      <c r="F4938" s="26">
        <v>0.56944444444444442</v>
      </c>
      <c r="G4938" s="26">
        <f t="shared" ref="G4938" si="1179">F4938-E4938</f>
        <v>2.083333333333337E-2</v>
      </c>
      <c r="H4938" s="21">
        <v>2</v>
      </c>
      <c r="I4938" s="27">
        <v>3</v>
      </c>
      <c r="J4938" s="27">
        <v>6</v>
      </c>
      <c r="K4938" s="27">
        <v>6</v>
      </c>
      <c r="L4938" s="25" t="s">
        <v>41</v>
      </c>
      <c r="M4938" s="25" t="s">
        <v>42</v>
      </c>
      <c r="N4938" s="25">
        <v>2</v>
      </c>
      <c r="O4938" s="28">
        <f t="shared" ref="O4938" si="1180">P4938*3.3</f>
        <v>41.91</v>
      </c>
      <c r="P4938" s="28">
        <v>12.7</v>
      </c>
      <c r="Q4938" s="28">
        <f t="shared" ref="Q4938" si="1181">R4938*3.3</f>
        <v>41.91</v>
      </c>
      <c r="R4938" s="28">
        <v>12.7</v>
      </c>
      <c r="S4938" s="28">
        <f t="shared" ref="S4938" si="1182">T4938*3.3</f>
        <v>41.91</v>
      </c>
      <c r="T4938" s="22">
        <v>12.7</v>
      </c>
      <c r="U4938" s="22">
        <f t="shared" ref="U4938" si="1183">V4938*3.3</f>
        <v>41.91</v>
      </c>
      <c r="V4938" s="22">
        <f t="shared" ref="V4938" si="1184">(R4938+P4938)/2</f>
        <v>12.7</v>
      </c>
      <c r="W4938" s="53">
        <v>27.842300000000002</v>
      </c>
      <c r="X4938" s="53">
        <v>-115.14281</v>
      </c>
      <c r="Y4938" s="22">
        <f t="shared" ref="Y4938" si="1185">(Z4938*1.8)+32</f>
        <v>55.400000000000006</v>
      </c>
      <c r="Z4938" s="23">
        <v>13</v>
      </c>
      <c r="AA4938" s="21">
        <v>7</v>
      </c>
      <c r="AB4938" s="25" t="s">
        <v>44</v>
      </c>
      <c r="AC4938" s="21">
        <v>3</v>
      </c>
      <c r="AD4938">
        <v>20</v>
      </c>
      <c r="AE4938" s="61">
        <v>1</v>
      </c>
      <c r="AF4938">
        <v>25</v>
      </c>
      <c r="AG4938" s="25">
        <v>60</v>
      </c>
      <c r="AI4938" s="70">
        <f t="shared" si="1169"/>
        <v>15.337</v>
      </c>
      <c r="AJ4938" s="71" t="s">
        <v>369</v>
      </c>
      <c r="AK4938" s="72">
        <f t="shared" si="1170"/>
        <v>2.2645047633742106</v>
      </c>
      <c r="AL4938" s="73">
        <f t="shared" si="1171"/>
        <v>2.2645047633742106</v>
      </c>
    </row>
    <row r="4939" spans="1:16384" hidden="1">
      <c r="A4939" s="25" t="s">
        <v>443</v>
      </c>
      <c r="B4939" s="25" t="s">
        <v>178</v>
      </c>
      <c r="C4939" s="59">
        <v>40756</v>
      </c>
      <c r="D4939" s="60">
        <v>2011</v>
      </c>
      <c r="E4939" s="26">
        <v>0.54861111111111105</v>
      </c>
      <c r="F4939" s="26">
        <v>0.56944444444444442</v>
      </c>
      <c r="G4939" s="26">
        <f t="shared" ref="G4939" si="1186">F4939-E4939</f>
        <v>2.083333333333337E-2</v>
      </c>
      <c r="H4939" s="21">
        <v>2</v>
      </c>
      <c r="I4939" s="27">
        <v>3</v>
      </c>
      <c r="J4939" s="27">
        <v>6</v>
      </c>
      <c r="K4939" s="27">
        <v>6</v>
      </c>
      <c r="L4939" s="25" t="s">
        <v>41</v>
      </c>
      <c r="M4939" s="25" t="s">
        <v>42</v>
      </c>
      <c r="N4939" s="25">
        <v>2</v>
      </c>
      <c r="O4939" s="28">
        <f t="shared" ref="O4939" si="1187">P4939*3.3</f>
        <v>41.91</v>
      </c>
      <c r="P4939" s="28">
        <v>12.7</v>
      </c>
      <c r="Q4939" s="28">
        <f t="shared" ref="Q4939" si="1188">R4939*3.3</f>
        <v>41.91</v>
      </c>
      <c r="R4939" s="28">
        <v>12.7</v>
      </c>
      <c r="S4939" s="28">
        <f t="shared" ref="S4939" si="1189">T4939*3.3</f>
        <v>41.91</v>
      </c>
      <c r="T4939" s="22">
        <v>12.7</v>
      </c>
      <c r="U4939" s="22">
        <f t="shared" ref="U4939" si="1190">V4939*3.3</f>
        <v>41.91</v>
      </c>
      <c r="V4939" s="22">
        <f t="shared" ref="V4939" si="1191">(R4939+P4939)/2</f>
        <v>12.7</v>
      </c>
      <c r="W4939" s="53">
        <v>27.842300000000002</v>
      </c>
      <c r="X4939" s="53">
        <v>-115.14281</v>
      </c>
      <c r="Y4939" s="22">
        <f t="shared" ref="Y4939" si="1192">(Z4939*1.8)+32</f>
        <v>55.400000000000006</v>
      </c>
      <c r="Z4939" s="23">
        <v>13</v>
      </c>
      <c r="AA4939" s="21">
        <v>7</v>
      </c>
      <c r="AB4939" s="25" t="s">
        <v>44</v>
      </c>
      <c r="AC4939" s="21">
        <v>4</v>
      </c>
      <c r="AD4939">
        <v>21</v>
      </c>
      <c r="AE4939" s="61">
        <v>1</v>
      </c>
      <c r="AF4939">
        <v>28</v>
      </c>
      <c r="AG4939" s="25">
        <v>60</v>
      </c>
      <c r="AI4939" s="70">
        <f t="shared" si="1169"/>
        <v>16.045999999999999</v>
      </c>
      <c r="AJ4939" s="71" t="s">
        <v>369</v>
      </c>
      <c r="AK4939" s="72">
        <f t="shared" si="1170"/>
        <v>2.5000862380340183</v>
      </c>
      <c r="AL4939" s="73">
        <f t="shared" si="1171"/>
        <v>2.5000862380340183</v>
      </c>
    </row>
    <row r="4940" spans="1:16384" hidden="1">
      <c r="A4940" s="25" t="s">
        <v>444</v>
      </c>
      <c r="B4940" s="25" t="s">
        <v>178</v>
      </c>
      <c r="C4940" s="59">
        <v>40756</v>
      </c>
      <c r="D4940" s="60">
        <v>2011</v>
      </c>
      <c r="E4940" s="26">
        <v>0.54861111111111105</v>
      </c>
      <c r="F4940" s="26">
        <v>0.56944444444444442</v>
      </c>
      <c r="G4940" s="26">
        <f t="shared" ref="G4940" si="1193">F4940-E4940</f>
        <v>2.083333333333337E-2</v>
      </c>
      <c r="H4940" s="21">
        <v>2</v>
      </c>
      <c r="I4940" s="27">
        <v>3</v>
      </c>
      <c r="J4940" s="27">
        <v>6</v>
      </c>
      <c r="K4940" s="27">
        <v>6</v>
      </c>
      <c r="L4940" s="25" t="s">
        <v>41</v>
      </c>
      <c r="M4940" s="25" t="s">
        <v>42</v>
      </c>
      <c r="N4940" s="25">
        <v>2</v>
      </c>
      <c r="O4940" s="28">
        <f t="shared" ref="O4940" si="1194">P4940*3.3</f>
        <v>41.91</v>
      </c>
      <c r="P4940" s="28">
        <v>12.7</v>
      </c>
      <c r="Q4940" s="28">
        <f t="shared" ref="Q4940" si="1195">R4940*3.3</f>
        <v>41.91</v>
      </c>
      <c r="R4940" s="28">
        <v>12.7</v>
      </c>
      <c r="S4940" s="28">
        <f t="shared" ref="S4940" si="1196">T4940*3.3</f>
        <v>41.91</v>
      </c>
      <c r="T4940" s="22">
        <v>12.7</v>
      </c>
      <c r="U4940" s="22">
        <f t="shared" ref="U4940" si="1197">V4940*3.3</f>
        <v>41.91</v>
      </c>
      <c r="V4940" s="22">
        <f t="shared" ref="V4940" si="1198">(R4940+P4940)/2</f>
        <v>12.7</v>
      </c>
      <c r="W4940" s="53">
        <v>27.842300000000002</v>
      </c>
      <c r="X4940" s="53">
        <v>-115.14281</v>
      </c>
      <c r="Y4940" s="22">
        <f t="shared" ref="Y4940" si="1199">(Z4940*1.8)+32</f>
        <v>55.400000000000006</v>
      </c>
      <c r="Z4940" s="23">
        <v>13</v>
      </c>
      <c r="AA4940" s="21">
        <v>7</v>
      </c>
      <c r="AB4940" s="25" t="s">
        <v>46</v>
      </c>
      <c r="AC4940" s="21">
        <v>0</v>
      </c>
      <c r="AD4940">
        <v>0</v>
      </c>
      <c r="AE4940" s="61">
        <v>0</v>
      </c>
      <c r="AG4940" s="25">
        <v>60</v>
      </c>
      <c r="AI4940" s="70">
        <f t="shared" ref="AI4940:AI4943" si="1200">(0.748*AD4940)+1.2345</f>
        <v>1.2344999999999999</v>
      </c>
      <c r="AJ4940" s="74">
        <f t="shared" ref="AJ4940:AJ4943" si="1201">((POWER(AI4940*10,3.36))*2.24)/100000</f>
        <v>0.10414971720920797</v>
      </c>
      <c r="AK4940" s="74">
        <f t="shared" ref="AK4940:AK4943" si="1202">(0.0026*AJ4940)-0.61</f>
        <v>-0.6097292107352561</v>
      </c>
      <c r="AL4940" s="73">
        <f t="shared" ref="AL4940:AL4943" si="1203">IF(AK4940&gt;0,AK4940:AK4940,0)</f>
        <v>0</v>
      </c>
    </row>
    <row r="4941" spans="1:16384">
      <c r="A4941" s="25" t="s">
        <v>445</v>
      </c>
      <c r="B4941" s="25" t="s">
        <v>40</v>
      </c>
      <c r="C4941" s="59">
        <v>40752</v>
      </c>
      <c r="D4941" s="60">
        <v>2011</v>
      </c>
      <c r="E4941" s="26">
        <v>0.3979166666666667</v>
      </c>
      <c r="F4941" s="26">
        <v>0.42291666666666666</v>
      </c>
      <c r="G4941" s="26">
        <f t="shared" ref="G4941" si="1204">F4941-E4941</f>
        <v>2.4999999999999967E-2</v>
      </c>
      <c r="H4941" s="21">
        <v>2</v>
      </c>
      <c r="I4941" s="27">
        <v>1</v>
      </c>
      <c r="J4941" s="27">
        <v>1</v>
      </c>
      <c r="K4941" s="27">
        <v>1</v>
      </c>
      <c r="L4941" s="14" t="s">
        <v>48</v>
      </c>
      <c r="M4941" s="25" t="s">
        <v>49</v>
      </c>
      <c r="N4941" s="25">
        <v>1</v>
      </c>
      <c r="O4941" s="28">
        <f t="shared" ref="O4941" si="1205">P4941*3.3</f>
        <v>31.679999999999996</v>
      </c>
      <c r="P4941" s="28">
        <v>9.6</v>
      </c>
      <c r="Q4941" s="28">
        <f t="shared" ref="Q4941" si="1206">R4941*3.3</f>
        <v>27.059999999999995</v>
      </c>
      <c r="R4941" s="28">
        <v>8.1999999999999993</v>
      </c>
      <c r="S4941" s="28">
        <f t="shared" ref="S4941" si="1207">T4941*3.3</f>
        <v>31.679999999999996</v>
      </c>
      <c r="T4941" s="22">
        <v>9.6</v>
      </c>
      <c r="U4941" s="22">
        <f t="shared" ref="U4941" si="1208">V4941*3.3</f>
        <v>29.369999999999994</v>
      </c>
      <c r="V4941" s="22">
        <f t="shared" ref="V4941" si="1209">(R4941+P4941)/2</f>
        <v>8.8999999999999986</v>
      </c>
      <c r="W4941" s="53">
        <v>27.847239999999999</v>
      </c>
      <c r="X4941" s="53">
        <v>-115.16403</v>
      </c>
      <c r="Y4941" s="22">
        <f t="shared" ref="Y4941" si="1210">(Z4941*1.8)+32</f>
        <v>57.2</v>
      </c>
      <c r="Z4941" s="23">
        <v>14</v>
      </c>
      <c r="AA4941" s="21">
        <v>5</v>
      </c>
      <c r="AB4941" s="25" t="s">
        <v>46</v>
      </c>
      <c r="AC4941" s="21">
        <v>1</v>
      </c>
      <c r="AD4941">
        <v>21</v>
      </c>
      <c r="AE4941" s="61">
        <v>1</v>
      </c>
      <c r="AF4941">
        <v>10</v>
      </c>
      <c r="AG4941" s="25">
        <v>330</v>
      </c>
      <c r="AI4941" s="70">
        <f t="shared" si="1200"/>
        <v>16.942499999999999</v>
      </c>
      <c r="AJ4941" s="74">
        <f t="shared" si="1201"/>
        <v>691.21379845369552</v>
      </c>
      <c r="AK4941" s="74">
        <f t="shared" si="1202"/>
        <v>1.1871558759796081</v>
      </c>
      <c r="AL4941" s="73">
        <f t="shared" si="1203"/>
        <v>1.1871558759796081</v>
      </c>
    </row>
    <row r="4942" spans="1:16384">
      <c r="A4942" s="25" t="s">
        <v>445</v>
      </c>
      <c r="B4942" s="25" t="s">
        <v>40</v>
      </c>
      <c r="C4942" s="59">
        <v>40752</v>
      </c>
      <c r="D4942" s="60">
        <v>2011</v>
      </c>
      <c r="E4942" s="26">
        <v>0.3979166666666667</v>
      </c>
      <c r="F4942" s="26">
        <v>0.42291666666666666</v>
      </c>
      <c r="G4942" s="26">
        <f t="shared" ref="G4942:G4943" si="1211">F4942-E4942</f>
        <v>2.4999999999999967E-2</v>
      </c>
      <c r="H4942" s="21">
        <v>2</v>
      </c>
      <c r="I4942" s="27">
        <v>1</v>
      </c>
      <c r="J4942" s="27">
        <v>1</v>
      </c>
      <c r="K4942" s="27">
        <v>1</v>
      </c>
      <c r="L4942" s="14" t="s">
        <v>48</v>
      </c>
      <c r="M4942" s="25" t="s">
        <v>49</v>
      </c>
      <c r="N4942" s="25">
        <v>1</v>
      </c>
      <c r="O4942" s="28">
        <f t="shared" ref="O4942:O4943" si="1212">P4942*3.3</f>
        <v>31.679999999999996</v>
      </c>
      <c r="P4942" s="28">
        <v>9.6</v>
      </c>
      <c r="Q4942" s="28">
        <f t="shared" ref="Q4942:Q4943" si="1213">R4942*3.3</f>
        <v>27.059999999999995</v>
      </c>
      <c r="R4942" s="28">
        <v>8.1999999999999993</v>
      </c>
      <c r="S4942" s="28">
        <f t="shared" ref="S4942:S4943" si="1214">T4942*3.3</f>
        <v>31.679999999999996</v>
      </c>
      <c r="T4942" s="22">
        <v>9.6</v>
      </c>
      <c r="U4942" s="22">
        <f t="shared" ref="U4942:U4943" si="1215">V4942*3.3</f>
        <v>29.369999999999994</v>
      </c>
      <c r="V4942" s="22">
        <f t="shared" ref="V4942:V4943" si="1216">(R4942+P4942)/2</f>
        <v>8.8999999999999986</v>
      </c>
      <c r="W4942" s="53">
        <v>27.847239999999999</v>
      </c>
      <c r="X4942" s="53">
        <v>-115.16403</v>
      </c>
      <c r="Y4942" s="22">
        <f t="shared" ref="Y4942:Y4943" si="1217">(Z4942*1.8)+32</f>
        <v>57.2</v>
      </c>
      <c r="Z4942" s="23">
        <v>14</v>
      </c>
      <c r="AA4942" s="21">
        <v>5</v>
      </c>
      <c r="AB4942" s="25" t="s">
        <v>46</v>
      </c>
      <c r="AC4942" s="21">
        <v>2</v>
      </c>
      <c r="AD4942">
        <v>23</v>
      </c>
      <c r="AE4942" s="61">
        <v>1</v>
      </c>
      <c r="AF4942">
        <v>28</v>
      </c>
      <c r="AG4942" s="25">
        <v>330</v>
      </c>
      <c r="AI4942" s="70">
        <f t="shared" si="1200"/>
        <v>18.438500000000001</v>
      </c>
      <c r="AJ4942" s="74">
        <f t="shared" si="1201"/>
        <v>918.51444961025391</v>
      </c>
      <c r="AK4942" s="74">
        <f t="shared" si="1202"/>
        <v>1.7781375689866601</v>
      </c>
      <c r="AL4942" s="73">
        <f t="shared" si="1203"/>
        <v>1.7781375689866601</v>
      </c>
    </row>
    <row r="4943" spans="1:16384">
      <c r="A4943" s="25" t="s">
        <v>445</v>
      </c>
      <c r="B4943" s="25" t="s">
        <v>40</v>
      </c>
      <c r="C4943" s="59">
        <v>40752</v>
      </c>
      <c r="D4943" s="60">
        <v>2011</v>
      </c>
      <c r="E4943" s="26">
        <v>0.3979166666666667</v>
      </c>
      <c r="F4943" s="26">
        <v>0.42291666666666666</v>
      </c>
      <c r="G4943" s="26">
        <f t="shared" si="1211"/>
        <v>2.4999999999999967E-2</v>
      </c>
      <c r="H4943" s="21">
        <v>2</v>
      </c>
      <c r="I4943" s="27">
        <v>1</v>
      </c>
      <c r="J4943" s="27">
        <v>1</v>
      </c>
      <c r="K4943" s="27">
        <v>1</v>
      </c>
      <c r="L4943" s="14" t="s">
        <v>48</v>
      </c>
      <c r="M4943" s="25" t="s">
        <v>49</v>
      </c>
      <c r="N4943" s="25">
        <v>1</v>
      </c>
      <c r="O4943" s="28">
        <f t="shared" si="1212"/>
        <v>31.679999999999996</v>
      </c>
      <c r="P4943" s="28">
        <v>9.6</v>
      </c>
      <c r="Q4943" s="28">
        <f t="shared" si="1213"/>
        <v>27.059999999999995</v>
      </c>
      <c r="R4943" s="28">
        <v>8.1999999999999993</v>
      </c>
      <c r="S4943" s="28">
        <f t="shared" si="1214"/>
        <v>31.679999999999996</v>
      </c>
      <c r="T4943" s="22">
        <v>9.6</v>
      </c>
      <c r="U4943" s="22">
        <f t="shared" si="1215"/>
        <v>29.369999999999994</v>
      </c>
      <c r="V4943" s="22">
        <f t="shared" si="1216"/>
        <v>8.8999999999999986</v>
      </c>
      <c r="W4943" s="53">
        <v>27.847239999999999</v>
      </c>
      <c r="X4943" s="53">
        <v>-115.16403</v>
      </c>
      <c r="Y4943" s="22">
        <f t="shared" si="1217"/>
        <v>57.2</v>
      </c>
      <c r="Z4943" s="23">
        <v>14</v>
      </c>
      <c r="AA4943" s="21">
        <v>5</v>
      </c>
      <c r="AB4943" s="25" t="s">
        <v>46</v>
      </c>
      <c r="AC4943" s="21">
        <v>3</v>
      </c>
      <c r="AD4943">
        <v>23</v>
      </c>
      <c r="AE4943" s="61">
        <v>1</v>
      </c>
      <c r="AF4943">
        <v>33</v>
      </c>
      <c r="AG4943" s="25">
        <v>330</v>
      </c>
      <c r="AI4943" s="70">
        <f t="shared" si="1200"/>
        <v>18.438500000000001</v>
      </c>
      <c r="AJ4943" s="74">
        <f t="shared" si="1201"/>
        <v>918.51444961025391</v>
      </c>
      <c r="AK4943" s="74">
        <f t="shared" si="1202"/>
        <v>1.7781375689866601</v>
      </c>
      <c r="AL4943" s="73">
        <f t="shared" si="1203"/>
        <v>1.7781375689866601</v>
      </c>
    </row>
    <row r="4944" spans="1:16384">
      <c r="A4944" s="25" t="s">
        <v>446</v>
      </c>
      <c r="B4944" s="25" t="s">
        <v>40</v>
      </c>
      <c r="C4944" s="59">
        <v>40752</v>
      </c>
      <c r="D4944" s="60">
        <v>2011</v>
      </c>
      <c r="E4944" s="26">
        <v>0.3979166666666667</v>
      </c>
      <c r="F4944" s="26">
        <v>0.42291666666666666</v>
      </c>
      <c r="G4944" s="26">
        <f t="shared" ref="G4944" si="1218">F4944-E4944</f>
        <v>2.4999999999999967E-2</v>
      </c>
      <c r="H4944" s="21">
        <v>2</v>
      </c>
      <c r="I4944" s="27">
        <v>1</v>
      </c>
      <c r="J4944" s="27">
        <v>1</v>
      </c>
      <c r="K4944" s="27">
        <v>1</v>
      </c>
      <c r="L4944" s="14" t="s">
        <v>48</v>
      </c>
      <c r="M4944" s="25" t="s">
        <v>49</v>
      </c>
      <c r="N4944" s="25">
        <v>1</v>
      </c>
      <c r="O4944" s="28">
        <f t="shared" ref="O4944" si="1219">P4944*3.3</f>
        <v>31.679999999999996</v>
      </c>
      <c r="P4944" s="28">
        <v>9.6</v>
      </c>
      <c r="Q4944" s="28">
        <f t="shared" ref="Q4944" si="1220">R4944*3.3</f>
        <v>27.059999999999995</v>
      </c>
      <c r="R4944" s="28">
        <v>8.1999999999999993</v>
      </c>
      <c r="S4944" s="28">
        <f t="shared" ref="S4944" si="1221">T4944*3.3</f>
        <v>31.679999999999996</v>
      </c>
      <c r="T4944" s="22">
        <v>9.6</v>
      </c>
      <c r="U4944" s="22">
        <f t="shared" ref="U4944" si="1222">V4944*3.3</f>
        <v>29.369999999999994</v>
      </c>
      <c r="V4944" s="22">
        <f t="shared" ref="V4944" si="1223">(R4944+P4944)/2</f>
        <v>8.8999999999999986</v>
      </c>
      <c r="W4944" s="53">
        <v>27.847239999999999</v>
      </c>
      <c r="X4944" s="53">
        <v>-115.16403</v>
      </c>
      <c r="Y4944" s="22">
        <f t="shared" ref="Y4944" si="1224">(Z4944*1.8)+32</f>
        <v>57.2</v>
      </c>
      <c r="Z4944" s="23">
        <v>14</v>
      </c>
      <c r="AA4944" s="21">
        <v>5</v>
      </c>
      <c r="AB4944" s="25" t="s">
        <v>44</v>
      </c>
      <c r="AC4944" s="21">
        <v>1</v>
      </c>
      <c r="AD4944">
        <v>17</v>
      </c>
      <c r="AE4944" s="61">
        <v>1</v>
      </c>
      <c r="AF4944">
        <v>4</v>
      </c>
      <c r="AG4944" s="25">
        <v>330</v>
      </c>
      <c r="AI4944" s="70">
        <f t="shared" ref="AI4944:AI4956" si="1225">(0.709*AD4944)+1.157</f>
        <v>13.209999999999999</v>
      </c>
      <c r="AJ4944" s="71" t="s">
        <v>369</v>
      </c>
      <c r="AK4944" s="72">
        <f t="shared" ref="AK4944:AK4956" si="1226">((POWER(AI4944*10,2.19))*0.037)/1000</f>
        <v>1.6329725885917237</v>
      </c>
      <c r="AL4944" s="73">
        <f t="shared" ref="AL4944:AL4956" si="1227">((POWER(AI4944*10,2.19))*0.037)/1000</f>
        <v>1.6329725885917237</v>
      </c>
    </row>
    <row r="4945" spans="1:38">
      <c r="A4945" s="25" t="s">
        <v>446</v>
      </c>
      <c r="B4945" s="25" t="s">
        <v>40</v>
      </c>
      <c r="C4945" s="59">
        <v>40752</v>
      </c>
      <c r="D4945" s="60">
        <v>2011</v>
      </c>
      <c r="E4945" s="26">
        <v>0.3979166666666667</v>
      </c>
      <c r="F4945" s="26">
        <v>0.42291666666666666</v>
      </c>
      <c r="G4945" s="26">
        <f t="shared" ref="G4945:G4952" si="1228">F4945-E4945</f>
        <v>2.4999999999999967E-2</v>
      </c>
      <c r="H4945" s="21">
        <v>2</v>
      </c>
      <c r="I4945" s="27">
        <v>1</v>
      </c>
      <c r="J4945" s="27">
        <v>1</v>
      </c>
      <c r="K4945" s="27">
        <v>1</v>
      </c>
      <c r="L4945" s="14" t="s">
        <v>48</v>
      </c>
      <c r="M4945" s="25" t="s">
        <v>49</v>
      </c>
      <c r="N4945" s="25">
        <v>1</v>
      </c>
      <c r="O4945" s="28">
        <f t="shared" ref="O4945:O4952" si="1229">P4945*3.3</f>
        <v>31.679999999999996</v>
      </c>
      <c r="P4945" s="28">
        <v>9.6</v>
      </c>
      <c r="Q4945" s="28">
        <f t="shared" ref="Q4945:Q4952" si="1230">R4945*3.3</f>
        <v>27.059999999999995</v>
      </c>
      <c r="R4945" s="28">
        <v>8.1999999999999993</v>
      </c>
      <c r="S4945" s="28">
        <f t="shared" ref="S4945:S4952" si="1231">T4945*3.3</f>
        <v>31.679999999999996</v>
      </c>
      <c r="T4945" s="22">
        <v>9.6</v>
      </c>
      <c r="U4945" s="22">
        <f t="shared" ref="U4945:U4952" si="1232">V4945*3.3</f>
        <v>29.369999999999994</v>
      </c>
      <c r="V4945" s="22">
        <f t="shared" ref="V4945:V4952" si="1233">(R4945+P4945)/2</f>
        <v>8.8999999999999986</v>
      </c>
      <c r="W4945" s="53">
        <v>27.847239999999999</v>
      </c>
      <c r="X4945" s="53">
        <v>-115.16403</v>
      </c>
      <c r="Y4945" s="22">
        <f t="shared" ref="Y4945:Y4952" si="1234">(Z4945*1.8)+32</f>
        <v>57.2</v>
      </c>
      <c r="Z4945" s="23">
        <v>14</v>
      </c>
      <c r="AA4945" s="21">
        <v>5</v>
      </c>
      <c r="AB4945" s="25" t="s">
        <v>44</v>
      </c>
      <c r="AC4945" s="21">
        <v>2</v>
      </c>
      <c r="AD4945">
        <v>18</v>
      </c>
      <c r="AE4945" s="61">
        <v>1</v>
      </c>
      <c r="AF4945">
        <v>5</v>
      </c>
      <c r="AG4945" s="25">
        <v>330</v>
      </c>
      <c r="AI4945" s="70">
        <f t="shared" si="1225"/>
        <v>13.918999999999999</v>
      </c>
      <c r="AJ4945" s="71" t="s">
        <v>369</v>
      </c>
      <c r="AK4945" s="72">
        <f t="shared" si="1226"/>
        <v>1.8310631406548505</v>
      </c>
      <c r="AL4945" s="73">
        <f t="shared" si="1227"/>
        <v>1.8310631406548505</v>
      </c>
    </row>
    <row r="4946" spans="1:38">
      <c r="A4946" s="25" t="s">
        <v>446</v>
      </c>
      <c r="B4946" s="25" t="s">
        <v>40</v>
      </c>
      <c r="C4946" s="59">
        <v>40752</v>
      </c>
      <c r="D4946" s="60">
        <v>2011</v>
      </c>
      <c r="E4946" s="26">
        <v>0.3979166666666667</v>
      </c>
      <c r="F4946" s="26">
        <v>0.42291666666666666</v>
      </c>
      <c r="G4946" s="26">
        <f t="shared" si="1228"/>
        <v>2.4999999999999967E-2</v>
      </c>
      <c r="H4946" s="21">
        <v>2</v>
      </c>
      <c r="I4946" s="27">
        <v>1</v>
      </c>
      <c r="J4946" s="27">
        <v>1</v>
      </c>
      <c r="K4946" s="27">
        <v>1</v>
      </c>
      <c r="L4946" s="14" t="s">
        <v>48</v>
      </c>
      <c r="M4946" s="25" t="s">
        <v>49</v>
      </c>
      <c r="N4946" s="25">
        <v>1</v>
      </c>
      <c r="O4946" s="28">
        <f t="shared" si="1229"/>
        <v>31.679999999999996</v>
      </c>
      <c r="P4946" s="28">
        <v>9.6</v>
      </c>
      <c r="Q4946" s="28">
        <f t="shared" si="1230"/>
        <v>27.059999999999995</v>
      </c>
      <c r="R4946" s="28">
        <v>8.1999999999999993</v>
      </c>
      <c r="S4946" s="28">
        <f t="shared" si="1231"/>
        <v>31.679999999999996</v>
      </c>
      <c r="T4946" s="22">
        <v>9.6</v>
      </c>
      <c r="U4946" s="22">
        <f t="shared" si="1232"/>
        <v>29.369999999999994</v>
      </c>
      <c r="V4946" s="22">
        <f t="shared" si="1233"/>
        <v>8.8999999999999986</v>
      </c>
      <c r="W4946" s="53">
        <v>27.847239999999999</v>
      </c>
      <c r="X4946" s="53">
        <v>-115.16403</v>
      </c>
      <c r="Y4946" s="22">
        <f t="shared" si="1234"/>
        <v>57.2</v>
      </c>
      <c r="Z4946" s="23">
        <v>14</v>
      </c>
      <c r="AA4946" s="21">
        <v>5</v>
      </c>
      <c r="AB4946" s="25" t="s">
        <v>44</v>
      </c>
      <c r="AC4946" s="21">
        <v>3</v>
      </c>
      <c r="AD4946">
        <v>14</v>
      </c>
      <c r="AE4946" s="61">
        <v>1</v>
      </c>
      <c r="AF4946">
        <v>11</v>
      </c>
      <c r="AG4946" s="25">
        <v>330</v>
      </c>
      <c r="AI4946" s="70">
        <f t="shared" si="1225"/>
        <v>11.083</v>
      </c>
      <c r="AJ4946" s="71" t="s">
        <v>369</v>
      </c>
      <c r="AK4946" s="72">
        <f t="shared" si="1226"/>
        <v>1.1117350137621949</v>
      </c>
      <c r="AL4946" s="73">
        <f t="shared" si="1227"/>
        <v>1.1117350137621949</v>
      </c>
    </row>
    <row r="4947" spans="1:38">
      <c r="A4947" s="25" t="s">
        <v>446</v>
      </c>
      <c r="B4947" s="25" t="s">
        <v>40</v>
      </c>
      <c r="C4947" s="59">
        <v>40752</v>
      </c>
      <c r="D4947" s="60">
        <v>2011</v>
      </c>
      <c r="E4947" s="26">
        <v>0.3979166666666667</v>
      </c>
      <c r="F4947" s="26">
        <v>0.42291666666666666</v>
      </c>
      <c r="G4947" s="26">
        <f t="shared" si="1228"/>
        <v>2.4999999999999967E-2</v>
      </c>
      <c r="H4947" s="21">
        <v>2</v>
      </c>
      <c r="I4947" s="27">
        <v>1</v>
      </c>
      <c r="J4947" s="27">
        <v>1</v>
      </c>
      <c r="K4947" s="27">
        <v>1</v>
      </c>
      <c r="L4947" s="14" t="s">
        <v>48</v>
      </c>
      <c r="M4947" s="25" t="s">
        <v>49</v>
      </c>
      <c r="N4947" s="25">
        <v>1</v>
      </c>
      <c r="O4947" s="28">
        <f t="shared" si="1229"/>
        <v>31.679999999999996</v>
      </c>
      <c r="P4947" s="28">
        <v>9.6</v>
      </c>
      <c r="Q4947" s="28">
        <f t="shared" si="1230"/>
        <v>27.059999999999995</v>
      </c>
      <c r="R4947" s="28">
        <v>8.1999999999999993</v>
      </c>
      <c r="S4947" s="28">
        <f t="shared" si="1231"/>
        <v>31.679999999999996</v>
      </c>
      <c r="T4947" s="22">
        <v>9.6</v>
      </c>
      <c r="U4947" s="22">
        <f t="shared" si="1232"/>
        <v>29.369999999999994</v>
      </c>
      <c r="V4947" s="22">
        <f t="shared" si="1233"/>
        <v>8.8999999999999986</v>
      </c>
      <c r="W4947" s="53">
        <v>27.847239999999999</v>
      </c>
      <c r="X4947" s="53">
        <v>-115.16403</v>
      </c>
      <c r="Y4947" s="22">
        <f t="shared" si="1234"/>
        <v>57.2</v>
      </c>
      <c r="Z4947" s="23">
        <v>14</v>
      </c>
      <c r="AA4947" s="21">
        <v>5</v>
      </c>
      <c r="AB4947" s="25" t="s">
        <v>44</v>
      </c>
      <c r="AC4947" s="21">
        <v>3</v>
      </c>
      <c r="AD4947">
        <v>18</v>
      </c>
      <c r="AE4947" s="61">
        <v>1</v>
      </c>
      <c r="AF4947">
        <v>11</v>
      </c>
      <c r="AG4947" s="25">
        <v>330</v>
      </c>
      <c r="AI4947" s="70">
        <f t="shared" si="1225"/>
        <v>13.918999999999999</v>
      </c>
      <c r="AJ4947" s="71" t="s">
        <v>369</v>
      </c>
      <c r="AK4947" s="72">
        <f t="shared" si="1226"/>
        <v>1.8310631406548505</v>
      </c>
      <c r="AL4947" s="73">
        <f t="shared" si="1227"/>
        <v>1.8310631406548505</v>
      </c>
    </row>
    <row r="4948" spans="1:38">
      <c r="A4948" s="25" t="s">
        <v>446</v>
      </c>
      <c r="B4948" s="25" t="s">
        <v>40</v>
      </c>
      <c r="C4948" s="59">
        <v>40752</v>
      </c>
      <c r="D4948" s="60">
        <v>2011</v>
      </c>
      <c r="E4948" s="26">
        <v>0.3979166666666667</v>
      </c>
      <c r="F4948" s="26">
        <v>0.42291666666666666</v>
      </c>
      <c r="G4948" s="26">
        <f t="shared" si="1228"/>
        <v>2.4999999999999967E-2</v>
      </c>
      <c r="H4948" s="21">
        <v>2</v>
      </c>
      <c r="I4948" s="27">
        <v>1</v>
      </c>
      <c r="J4948" s="27">
        <v>1</v>
      </c>
      <c r="K4948" s="27">
        <v>1</v>
      </c>
      <c r="L4948" s="14" t="s">
        <v>48</v>
      </c>
      <c r="M4948" s="25" t="s">
        <v>49</v>
      </c>
      <c r="N4948" s="25">
        <v>1</v>
      </c>
      <c r="O4948" s="28">
        <f t="shared" si="1229"/>
        <v>31.679999999999996</v>
      </c>
      <c r="P4948" s="28">
        <v>9.6</v>
      </c>
      <c r="Q4948" s="28">
        <f t="shared" si="1230"/>
        <v>27.059999999999995</v>
      </c>
      <c r="R4948" s="28">
        <v>8.1999999999999993</v>
      </c>
      <c r="S4948" s="28">
        <f t="shared" si="1231"/>
        <v>31.679999999999996</v>
      </c>
      <c r="T4948" s="22">
        <v>9.6</v>
      </c>
      <c r="U4948" s="22">
        <f t="shared" si="1232"/>
        <v>29.369999999999994</v>
      </c>
      <c r="V4948" s="22">
        <f t="shared" si="1233"/>
        <v>8.8999999999999986</v>
      </c>
      <c r="W4948" s="53">
        <v>27.847239999999999</v>
      </c>
      <c r="X4948" s="53">
        <v>-115.16403</v>
      </c>
      <c r="Y4948" s="22">
        <f t="shared" si="1234"/>
        <v>57.2</v>
      </c>
      <c r="Z4948" s="23">
        <v>14</v>
      </c>
      <c r="AA4948" s="21">
        <v>5</v>
      </c>
      <c r="AB4948" s="25" t="s">
        <v>44</v>
      </c>
      <c r="AC4948" s="21">
        <v>3</v>
      </c>
      <c r="AD4948">
        <v>19</v>
      </c>
      <c r="AE4948" s="61">
        <v>1</v>
      </c>
      <c r="AF4948">
        <v>11</v>
      </c>
      <c r="AG4948" s="25">
        <v>330</v>
      </c>
      <c r="AI4948" s="70">
        <f t="shared" si="1225"/>
        <v>14.628</v>
      </c>
      <c r="AJ4948" s="71" t="s">
        <v>369</v>
      </c>
      <c r="AK4948" s="72">
        <f t="shared" si="1226"/>
        <v>2.041534710262368</v>
      </c>
      <c r="AL4948" s="73">
        <f t="shared" si="1227"/>
        <v>2.041534710262368</v>
      </c>
    </row>
    <row r="4949" spans="1:38">
      <c r="A4949" s="25" t="s">
        <v>446</v>
      </c>
      <c r="B4949" s="25" t="s">
        <v>40</v>
      </c>
      <c r="C4949" s="59">
        <v>40752</v>
      </c>
      <c r="D4949" s="60">
        <v>2011</v>
      </c>
      <c r="E4949" s="26">
        <v>0.3979166666666667</v>
      </c>
      <c r="F4949" s="26">
        <v>0.42291666666666666</v>
      </c>
      <c r="G4949" s="26">
        <f t="shared" si="1228"/>
        <v>2.4999999999999967E-2</v>
      </c>
      <c r="H4949" s="21">
        <v>2</v>
      </c>
      <c r="I4949" s="27">
        <v>1</v>
      </c>
      <c r="J4949" s="27">
        <v>1</v>
      </c>
      <c r="K4949" s="27">
        <v>1</v>
      </c>
      <c r="L4949" s="14" t="s">
        <v>48</v>
      </c>
      <c r="M4949" s="25" t="s">
        <v>49</v>
      </c>
      <c r="N4949" s="25">
        <v>1</v>
      </c>
      <c r="O4949" s="28">
        <f t="shared" si="1229"/>
        <v>31.679999999999996</v>
      </c>
      <c r="P4949" s="28">
        <v>9.6</v>
      </c>
      <c r="Q4949" s="28">
        <f t="shared" si="1230"/>
        <v>27.059999999999995</v>
      </c>
      <c r="R4949" s="28">
        <v>8.1999999999999993</v>
      </c>
      <c r="S4949" s="28">
        <f t="shared" si="1231"/>
        <v>31.679999999999996</v>
      </c>
      <c r="T4949" s="22">
        <v>9.6</v>
      </c>
      <c r="U4949" s="22">
        <f t="shared" si="1232"/>
        <v>29.369999999999994</v>
      </c>
      <c r="V4949" s="22">
        <f t="shared" si="1233"/>
        <v>8.8999999999999986</v>
      </c>
      <c r="W4949" s="53">
        <v>27.847239999999999</v>
      </c>
      <c r="X4949" s="53">
        <v>-115.16403</v>
      </c>
      <c r="Y4949" s="22">
        <f t="shared" si="1234"/>
        <v>57.2</v>
      </c>
      <c r="Z4949" s="23">
        <v>14</v>
      </c>
      <c r="AA4949" s="21">
        <v>5</v>
      </c>
      <c r="AB4949" s="25" t="s">
        <v>44</v>
      </c>
      <c r="AC4949" s="21">
        <v>4</v>
      </c>
      <c r="AD4949">
        <v>18</v>
      </c>
      <c r="AE4949" s="61">
        <v>1</v>
      </c>
      <c r="AF4949">
        <v>12</v>
      </c>
      <c r="AG4949" s="25">
        <v>330</v>
      </c>
      <c r="AI4949" s="70">
        <f t="shared" si="1225"/>
        <v>13.918999999999999</v>
      </c>
      <c r="AJ4949" s="71" t="s">
        <v>369</v>
      </c>
      <c r="AK4949" s="72">
        <f t="shared" si="1226"/>
        <v>1.8310631406548505</v>
      </c>
      <c r="AL4949" s="73">
        <f t="shared" si="1227"/>
        <v>1.8310631406548505</v>
      </c>
    </row>
    <row r="4950" spans="1:38">
      <c r="A4950" s="25" t="s">
        <v>446</v>
      </c>
      <c r="B4950" s="25" t="s">
        <v>40</v>
      </c>
      <c r="C4950" s="59">
        <v>40752</v>
      </c>
      <c r="D4950" s="60">
        <v>2011</v>
      </c>
      <c r="E4950" s="26">
        <v>0.3979166666666667</v>
      </c>
      <c r="F4950" s="26">
        <v>0.42291666666666666</v>
      </c>
      <c r="G4950" s="26">
        <f t="shared" si="1228"/>
        <v>2.4999999999999967E-2</v>
      </c>
      <c r="H4950" s="21">
        <v>2</v>
      </c>
      <c r="I4950" s="27">
        <v>1</v>
      </c>
      <c r="J4950" s="27">
        <v>1</v>
      </c>
      <c r="K4950" s="27">
        <v>1</v>
      </c>
      <c r="L4950" s="14" t="s">
        <v>48</v>
      </c>
      <c r="M4950" s="25" t="s">
        <v>49</v>
      </c>
      <c r="N4950" s="25">
        <v>1</v>
      </c>
      <c r="O4950" s="28">
        <f t="shared" si="1229"/>
        <v>31.679999999999996</v>
      </c>
      <c r="P4950" s="28">
        <v>9.6</v>
      </c>
      <c r="Q4950" s="28">
        <f t="shared" si="1230"/>
        <v>27.059999999999995</v>
      </c>
      <c r="R4950" s="28">
        <v>8.1999999999999993</v>
      </c>
      <c r="S4950" s="28">
        <f t="shared" si="1231"/>
        <v>31.679999999999996</v>
      </c>
      <c r="T4950" s="22">
        <v>9.6</v>
      </c>
      <c r="U4950" s="22">
        <f t="shared" si="1232"/>
        <v>29.369999999999994</v>
      </c>
      <c r="V4950" s="22">
        <f t="shared" si="1233"/>
        <v>8.8999999999999986</v>
      </c>
      <c r="W4950" s="53">
        <v>27.847239999999999</v>
      </c>
      <c r="X4950" s="53">
        <v>-115.16403</v>
      </c>
      <c r="Y4950" s="22">
        <f t="shared" si="1234"/>
        <v>57.2</v>
      </c>
      <c r="Z4950" s="23">
        <v>14</v>
      </c>
      <c r="AA4950" s="21">
        <v>5</v>
      </c>
      <c r="AB4950" s="25" t="s">
        <v>44</v>
      </c>
      <c r="AC4950" s="21">
        <v>5</v>
      </c>
      <c r="AD4950">
        <v>15</v>
      </c>
      <c r="AE4950" s="61">
        <v>1</v>
      </c>
      <c r="AF4950">
        <v>21</v>
      </c>
      <c r="AG4950" s="25">
        <v>330</v>
      </c>
      <c r="AI4950" s="70">
        <f t="shared" si="1225"/>
        <v>11.792</v>
      </c>
      <c r="AJ4950" s="71" t="s">
        <v>369</v>
      </c>
      <c r="AK4950" s="72">
        <f t="shared" si="1226"/>
        <v>1.2734394051640829</v>
      </c>
      <c r="AL4950" s="73">
        <f t="shared" si="1227"/>
        <v>1.2734394051640829</v>
      </c>
    </row>
    <row r="4951" spans="1:38">
      <c r="A4951" s="25" t="s">
        <v>446</v>
      </c>
      <c r="B4951" s="25" t="s">
        <v>40</v>
      </c>
      <c r="C4951" s="59">
        <v>40752</v>
      </c>
      <c r="D4951" s="60">
        <v>2011</v>
      </c>
      <c r="E4951" s="26">
        <v>0.3979166666666667</v>
      </c>
      <c r="F4951" s="26">
        <v>0.42291666666666666</v>
      </c>
      <c r="G4951" s="26">
        <f t="shared" si="1228"/>
        <v>2.4999999999999967E-2</v>
      </c>
      <c r="H4951" s="21">
        <v>2</v>
      </c>
      <c r="I4951" s="27">
        <v>1</v>
      </c>
      <c r="J4951" s="27">
        <v>1</v>
      </c>
      <c r="K4951" s="27">
        <v>1</v>
      </c>
      <c r="L4951" s="14" t="s">
        <v>48</v>
      </c>
      <c r="M4951" s="25" t="s">
        <v>49</v>
      </c>
      <c r="N4951" s="25">
        <v>1</v>
      </c>
      <c r="O4951" s="28">
        <f t="shared" si="1229"/>
        <v>31.679999999999996</v>
      </c>
      <c r="P4951" s="28">
        <v>9.6</v>
      </c>
      <c r="Q4951" s="28">
        <f t="shared" si="1230"/>
        <v>27.059999999999995</v>
      </c>
      <c r="R4951" s="28">
        <v>8.1999999999999993</v>
      </c>
      <c r="S4951" s="28">
        <f t="shared" si="1231"/>
        <v>31.679999999999996</v>
      </c>
      <c r="T4951" s="22">
        <v>9.6</v>
      </c>
      <c r="U4951" s="22">
        <f t="shared" si="1232"/>
        <v>29.369999999999994</v>
      </c>
      <c r="V4951" s="22">
        <f t="shared" si="1233"/>
        <v>8.8999999999999986</v>
      </c>
      <c r="W4951" s="53">
        <v>27.847239999999999</v>
      </c>
      <c r="X4951" s="53">
        <v>-115.16403</v>
      </c>
      <c r="Y4951" s="22">
        <f t="shared" si="1234"/>
        <v>57.2</v>
      </c>
      <c r="Z4951" s="23">
        <v>14</v>
      </c>
      <c r="AA4951" s="21">
        <v>5</v>
      </c>
      <c r="AB4951" s="25" t="s">
        <v>44</v>
      </c>
      <c r="AC4951" s="21">
        <v>5</v>
      </c>
      <c r="AD4951">
        <v>20</v>
      </c>
      <c r="AE4951" s="61">
        <v>1</v>
      </c>
      <c r="AF4951">
        <v>21</v>
      </c>
      <c r="AG4951" s="25">
        <v>330</v>
      </c>
      <c r="AI4951" s="70">
        <f t="shared" si="1225"/>
        <v>15.337</v>
      </c>
      <c r="AJ4951" s="71" t="s">
        <v>369</v>
      </c>
      <c r="AK4951" s="72">
        <f t="shared" si="1226"/>
        <v>2.2645047633742106</v>
      </c>
      <c r="AL4951" s="73">
        <f t="shared" si="1227"/>
        <v>2.2645047633742106</v>
      </c>
    </row>
    <row r="4952" spans="1:38">
      <c r="A4952" s="25" t="s">
        <v>446</v>
      </c>
      <c r="B4952" s="25" t="s">
        <v>40</v>
      </c>
      <c r="C4952" s="59">
        <v>40752</v>
      </c>
      <c r="D4952" s="60">
        <v>2011</v>
      </c>
      <c r="E4952" s="26">
        <v>0.3979166666666667</v>
      </c>
      <c r="F4952" s="26">
        <v>0.42291666666666666</v>
      </c>
      <c r="G4952" s="26">
        <f t="shared" si="1228"/>
        <v>2.4999999999999967E-2</v>
      </c>
      <c r="H4952" s="21">
        <v>2</v>
      </c>
      <c r="I4952" s="27">
        <v>1</v>
      </c>
      <c r="J4952" s="27">
        <v>1</v>
      </c>
      <c r="K4952" s="27">
        <v>1</v>
      </c>
      <c r="L4952" s="14" t="s">
        <v>48</v>
      </c>
      <c r="M4952" s="25" t="s">
        <v>49</v>
      </c>
      <c r="N4952" s="25">
        <v>1</v>
      </c>
      <c r="O4952" s="28">
        <f t="shared" si="1229"/>
        <v>31.679999999999996</v>
      </c>
      <c r="P4952" s="28">
        <v>9.6</v>
      </c>
      <c r="Q4952" s="28">
        <f t="shared" si="1230"/>
        <v>27.059999999999995</v>
      </c>
      <c r="R4952" s="28">
        <v>8.1999999999999993</v>
      </c>
      <c r="S4952" s="28">
        <f t="shared" si="1231"/>
        <v>31.679999999999996</v>
      </c>
      <c r="T4952" s="22">
        <v>9.6</v>
      </c>
      <c r="U4952" s="22">
        <f t="shared" si="1232"/>
        <v>29.369999999999994</v>
      </c>
      <c r="V4952" s="22">
        <f t="shared" si="1233"/>
        <v>8.8999999999999986</v>
      </c>
      <c r="W4952" s="53">
        <v>27.847239999999999</v>
      </c>
      <c r="X4952" s="53">
        <v>-115.16403</v>
      </c>
      <c r="Y4952" s="22">
        <f t="shared" si="1234"/>
        <v>57.2</v>
      </c>
      <c r="Z4952" s="23">
        <v>14</v>
      </c>
      <c r="AA4952" s="21">
        <v>5</v>
      </c>
      <c r="AB4952" s="25" t="s">
        <v>44</v>
      </c>
      <c r="AC4952" s="21">
        <v>6</v>
      </c>
      <c r="AD4952">
        <v>20</v>
      </c>
      <c r="AE4952" s="61">
        <v>1</v>
      </c>
      <c r="AF4952">
        <v>22</v>
      </c>
      <c r="AG4952" s="25">
        <v>330</v>
      </c>
      <c r="AI4952" s="70">
        <f t="shared" si="1225"/>
        <v>15.337</v>
      </c>
      <c r="AJ4952" s="71" t="s">
        <v>369</v>
      </c>
      <c r="AK4952" s="72">
        <f t="shared" si="1226"/>
        <v>2.2645047633742106</v>
      </c>
      <c r="AL4952" s="73">
        <f t="shared" si="1227"/>
        <v>2.2645047633742106</v>
      </c>
    </row>
    <row r="4953" spans="1:38">
      <c r="A4953" s="25" t="s">
        <v>446</v>
      </c>
      <c r="B4953" s="25" t="s">
        <v>40</v>
      </c>
      <c r="C4953" s="59">
        <v>40752</v>
      </c>
      <c r="D4953" s="60">
        <v>2011</v>
      </c>
      <c r="E4953" s="26">
        <v>0.3979166666666667</v>
      </c>
      <c r="F4953" s="26">
        <v>0.42291666666666666</v>
      </c>
      <c r="G4953" s="26">
        <f t="shared" ref="G4953" si="1235">F4953-E4953</f>
        <v>2.4999999999999967E-2</v>
      </c>
      <c r="H4953" s="21">
        <v>2</v>
      </c>
      <c r="I4953" s="27">
        <v>1</v>
      </c>
      <c r="J4953" s="27">
        <v>1</v>
      </c>
      <c r="K4953" s="27">
        <v>1</v>
      </c>
      <c r="L4953" s="14" t="s">
        <v>48</v>
      </c>
      <c r="M4953" s="25" t="s">
        <v>49</v>
      </c>
      <c r="N4953" s="25">
        <v>1</v>
      </c>
      <c r="O4953" s="28">
        <f t="shared" ref="O4953" si="1236">P4953*3.3</f>
        <v>31.679999999999996</v>
      </c>
      <c r="P4953" s="28">
        <v>9.6</v>
      </c>
      <c r="Q4953" s="28">
        <f t="shared" ref="Q4953" si="1237">R4953*3.3</f>
        <v>27.059999999999995</v>
      </c>
      <c r="R4953" s="28">
        <v>8.1999999999999993</v>
      </c>
      <c r="S4953" s="28">
        <f t="shared" ref="S4953" si="1238">T4953*3.3</f>
        <v>31.679999999999996</v>
      </c>
      <c r="T4953" s="22">
        <v>9.6</v>
      </c>
      <c r="U4953" s="22">
        <f t="shared" ref="U4953" si="1239">V4953*3.3</f>
        <v>29.369999999999994</v>
      </c>
      <c r="V4953" s="22">
        <f t="shared" ref="V4953" si="1240">(R4953+P4953)/2</f>
        <v>8.8999999999999986</v>
      </c>
      <c r="W4953" s="53">
        <v>27.847239999999999</v>
      </c>
      <c r="X4953" s="53">
        <v>-115.16403</v>
      </c>
      <c r="Y4953" s="22">
        <f t="shared" ref="Y4953" si="1241">(Z4953*1.8)+32</f>
        <v>57.2</v>
      </c>
      <c r="Z4953" s="23">
        <v>14</v>
      </c>
      <c r="AA4953" s="21">
        <v>5</v>
      </c>
      <c r="AB4953" s="25" t="s">
        <v>44</v>
      </c>
      <c r="AC4953" s="21">
        <v>7</v>
      </c>
      <c r="AD4953">
        <v>19</v>
      </c>
      <c r="AE4953" s="61">
        <v>1</v>
      </c>
      <c r="AF4953">
        <v>29</v>
      </c>
      <c r="AG4953" s="25">
        <v>330</v>
      </c>
      <c r="AI4953" s="70">
        <f t="shared" si="1225"/>
        <v>14.628</v>
      </c>
      <c r="AJ4953" s="71" t="s">
        <v>369</v>
      </c>
      <c r="AK4953" s="72">
        <f t="shared" si="1226"/>
        <v>2.041534710262368</v>
      </c>
      <c r="AL4953" s="73">
        <f t="shared" si="1227"/>
        <v>2.041534710262368</v>
      </c>
    </row>
    <row r="4954" spans="1:38">
      <c r="A4954" s="25" t="s">
        <v>447</v>
      </c>
      <c r="B4954" s="25" t="s">
        <v>40</v>
      </c>
      <c r="C4954" s="59">
        <v>40752</v>
      </c>
      <c r="D4954" s="60">
        <v>2011</v>
      </c>
      <c r="E4954" s="26">
        <v>0.45694444444444443</v>
      </c>
      <c r="F4954" s="26">
        <v>0.48333333333333334</v>
      </c>
      <c r="G4954" s="26">
        <f t="shared" ref="G4954" si="1242">F4954-E4954</f>
        <v>2.6388888888888906E-2</v>
      </c>
      <c r="H4954" s="21">
        <v>2</v>
      </c>
      <c r="I4954" s="27">
        <v>2</v>
      </c>
      <c r="J4954" s="27">
        <v>2</v>
      </c>
      <c r="K4954" s="27">
        <v>2</v>
      </c>
      <c r="L4954" s="14" t="s">
        <v>48</v>
      </c>
      <c r="M4954" s="25" t="s">
        <v>49</v>
      </c>
      <c r="N4954" s="25">
        <v>1</v>
      </c>
      <c r="O4954" s="28">
        <f t="shared" ref="O4954" si="1243">P4954*3.3</f>
        <v>33.659999999999997</v>
      </c>
      <c r="P4954" s="28">
        <v>10.199999999999999</v>
      </c>
      <c r="Q4954" s="28">
        <f t="shared" ref="Q4954" si="1244">R4954*3.3</f>
        <v>38.609999999999992</v>
      </c>
      <c r="R4954" s="28">
        <v>11.7</v>
      </c>
      <c r="S4954" s="28">
        <f t="shared" ref="S4954" si="1245">T4954*3.3</f>
        <v>38.609999999999992</v>
      </c>
      <c r="T4954" s="22">
        <v>11.7</v>
      </c>
      <c r="U4954" s="22">
        <f t="shared" ref="U4954" si="1246">V4954*3.3</f>
        <v>36.134999999999998</v>
      </c>
      <c r="V4954" s="22">
        <f t="shared" ref="V4954" si="1247">(R4954+P4954)/2</f>
        <v>10.95</v>
      </c>
      <c r="W4954" s="53">
        <v>27.848330000000001</v>
      </c>
      <c r="X4954" s="53">
        <v>-115.16633</v>
      </c>
      <c r="Y4954" s="22">
        <f t="shared" ref="Y4954" si="1248">(Z4954*1.8)+32</f>
        <v>57.2</v>
      </c>
      <c r="Z4954" s="23">
        <v>14</v>
      </c>
      <c r="AA4954" s="21">
        <v>4</v>
      </c>
      <c r="AB4954" s="25" t="s">
        <v>44</v>
      </c>
      <c r="AC4954" s="21">
        <v>1</v>
      </c>
      <c r="AD4954">
        <v>16</v>
      </c>
      <c r="AE4954" s="61">
        <v>1</v>
      </c>
      <c r="AF4954">
        <v>9</v>
      </c>
      <c r="AG4954" s="25">
        <v>120</v>
      </c>
      <c r="AI4954" s="70">
        <f t="shared" si="1225"/>
        <v>12.500999999999999</v>
      </c>
      <c r="AJ4954" s="71" t="s">
        <v>369</v>
      </c>
      <c r="AK4954" s="72">
        <f t="shared" si="1226"/>
        <v>1.4471406331162124</v>
      </c>
      <c r="AL4954" s="73">
        <f t="shared" si="1227"/>
        <v>1.4471406331162124</v>
      </c>
    </row>
    <row r="4955" spans="1:38">
      <c r="A4955" s="25" t="s">
        <v>447</v>
      </c>
      <c r="B4955" s="25" t="s">
        <v>40</v>
      </c>
      <c r="C4955" s="59">
        <v>40752</v>
      </c>
      <c r="D4955" s="60">
        <v>2011</v>
      </c>
      <c r="E4955" s="26">
        <v>0.45694444444444443</v>
      </c>
      <c r="F4955" s="26">
        <v>0.48333333333333334</v>
      </c>
      <c r="G4955" s="26">
        <f t="shared" ref="G4955:G4956" si="1249">F4955-E4955</f>
        <v>2.6388888888888906E-2</v>
      </c>
      <c r="H4955" s="21">
        <v>2</v>
      </c>
      <c r="I4955" s="27">
        <v>2</v>
      </c>
      <c r="J4955" s="27">
        <v>2</v>
      </c>
      <c r="K4955" s="27">
        <v>2</v>
      </c>
      <c r="L4955" s="14" t="s">
        <v>48</v>
      </c>
      <c r="M4955" s="25" t="s">
        <v>49</v>
      </c>
      <c r="N4955" s="25">
        <v>1</v>
      </c>
      <c r="O4955" s="28">
        <f t="shared" ref="O4955:O4956" si="1250">P4955*3.3</f>
        <v>33.659999999999997</v>
      </c>
      <c r="P4955" s="28">
        <v>10.199999999999999</v>
      </c>
      <c r="Q4955" s="28">
        <f t="shared" ref="Q4955:Q4956" si="1251">R4955*3.3</f>
        <v>38.609999999999992</v>
      </c>
      <c r="R4955" s="28">
        <v>11.7</v>
      </c>
      <c r="S4955" s="28">
        <f t="shared" ref="S4955:S4956" si="1252">T4955*3.3</f>
        <v>38.609999999999992</v>
      </c>
      <c r="T4955" s="22">
        <v>11.7</v>
      </c>
      <c r="U4955" s="22">
        <f t="shared" ref="U4955:U4956" si="1253">V4955*3.3</f>
        <v>36.134999999999998</v>
      </c>
      <c r="V4955" s="22">
        <f t="shared" ref="V4955:V4956" si="1254">(R4955+P4955)/2</f>
        <v>10.95</v>
      </c>
      <c r="W4955" s="53">
        <v>27.848330000000001</v>
      </c>
      <c r="X4955" s="53">
        <v>-115.16633</v>
      </c>
      <c r="Y4955" s="22">
        <f t="shared" ref="Y4955:Y4956" si="1255">(Z4955*1.8)+32</f>
        <v>57.2</v>
      </c>
      <c r="Z4955" s="23">
        <v>14</v>
      </c>
      <c r="AA4955" s="21">
        <v>4</v>
      </c>
      <c r="AB4955" s="25" t="s">
        <v>44</v>
      </c>
      <c r="AC4955" s="21">
        <v>2</v>
      </c>
      <c r="AD4955">
        <v>15</v>
      </c>
      <c r="AE4955" s="61">
        <v>1</v>
      </c>
      <c r="AF4955">
        <v>18</v>
      </c>
      <c r="AG4955" s="25">
        <v>120</v>
      </c>
      <c r="AI4955" s="70">
        <f t="shared" si="1225"/>
        <v>11.792</v>
      </c>
      <c r="AJ4955" s="71" t="s">
        <v>369</v>
      </c>
      <c r="AK4955" s="72">
        <f t="shared" si="1226"/>
        <v>1.2734394051640829</v>
      </c>
      <c r="AL4955" s="73">
        <f t="shared" si="1227"/>
        <v>1.2734394051640829</v>
      </c>
    </row>
    <row r="4956" spans="1:38">
      <c r="A4956" s="25" t="s">
        <v>447</v>
      </c>
      <c r="B4956" s="25" t="s">
        <v>40</v>
      </c>
      <c r="C4956" s="59">
        <v>40752</v>
      </c>
      <c r="D4956" s="60">
        <v>2011</v>
      </c>
      <c r="E4956" s="26">
        <v>0.45694444444444443</v>
      </c>
      <c r="F4956" s="26">
        <v>0.48333333333333334</v>
      </c>
      <c r="G4956" s="26">
        <f t="shared" si="1249"/>
        <v>2.6388888888888906E-2</v>
      </c>
      <c r="H4956" s="21">
        <v>2</v>
      </c>
      <c r="I4956" s="27">
        <v>2</v>
      </c>
      <c r="J4956" s="27">
        <v>2</v>
      </c>
      <c r="K4956" s="27">
        <v>2</v>
      </c>
      <c r="L4956" s="14" t="s">
        <v>48</v>
      </c>
      <c r="M4956" s="25" t="s">
        <v>49</v>
      </c>
      <c r="N4956" s="25">
        <v>1</v>
      </c>
      <c r="O4956" s="28">
        <f t="shared" si="1250"/>
        <v>33.659999999999997</v>
      </c>
      <c r="P4956" s="28">
        <v>10.199999999999999</v>
      </c>
      <c r="Q4956" s="28">
        <f t="shared" si="1251"/>
        <v>38.609999999999992</v>
      </c>
      <c r="R4956" s="28">
        <v>11.7</v>
      </c>
      <c r="S4956" s="28">
        <f t="shared" si="1252"/>
        <v>38.609999999999992</v>
      </c>
      <c r="T4956" s="22">
        <v>11.7</v>
      </c>
      <c r="U4956" s="22">
        <f t="shared" si="1253"/>
        <v>36.134999999999998</v>
      </c>
      <c r="V4956" s="22">
        <f t="shared" si="1254"/>
        <v>10.95</v>
      </c>
      <c r="W4956" s="53">
        <v>27.848330000000001</v>
      </c>
      <c r="X4956" s="53">
        <v>-115.16633</v>
      </c>
      <c r="Y4956" s="22">
        <f t="shared" si="1255"/>
        <v>57.2</v>
      </c>
      <c r="Z4956" s="23">
        <v>14</v>
      </c>
      <c r="AA4956" s="21">
        <v>4</v>
      </c>
      <c r="AB4956" s="25" t="s">
        <v>44</v>
      </c>
      <c r="AC4956" s="21">
        <v>3</v>
      </c>
      <c r="AD4956">
        <v>19</v>
      </c>
      <c r="AE4956" s="61">
        <v>1</v>
      </c>
      <c r="AF4956">
        <v>26</v>
      </c>
      <c r="AG4956" s="25">
        <v>120</v>
      </c>
      <c r="AI4956" s="70">
        <f t="shared" si="1225"/>
        <v>14.628</v>
      </c>
      <c r="AJ4956" s="71" t="s">
        <v>369</v>
      </c>
      <c r="AK4956" s="72">
        <f t="shared" si="1226"/>
        <v>2.041534710262368</v>
      </c>
      <c r="AL4956" s="73">
        <f t="shared" si="1227"/>
        <v>2.041534710262368</v>
      </c>
    </row>
    <row r="4957" spans="1:38">
      <c r="A4957" s="25" t="s">
        <v>448</v>
      </c>
      <c r="B4957" s="25" t="s">
        <v>40</v>
      </c>
      <c r="C4957" s="59">
        <v>40752</v>
      </c>
      <c r="D4957" s="60">
        <v>2011</v>
      </c>
      <c r="E4957" s="26">
        <v>0.45694444444444443</v>
      </c>
      <c r="F4957" s="26">
        <v>0.48333333333333334</v>
      </c>
      <c r="G4957" s="26">
        <f t="shared" ref="G4957" si="1256">F4957-E4957</f>
        <v>2.6388888888888906E-2</v>
      </c>
      <c r="H4957" s="21">
        <v>2</v>
      </c>
      <c r="I4957" s="27">
        <v>2</v>
      </c>
      <c r="J4957" s="27">
        <v>2</v>
      </c>
      <c r="K4957" s="27">
        <v>2</v>
      </c>
      <c r="L4957" s="14" t="s">
        <v>48</v>
      </c>
      <c r="M4957" s="25" t="s">
        <v>49</v>
      </c>
      <c r="N4957" s="25">
        <v>1</v>
      </c>
      <c r="O4957" s="28">
        <f t="shared" ref="O4957" si="1257">P4957*3.3</f>
        <v>33.659999999999997</v>
      </c>
      <c r="P4957" s="28">
        <v>10.199999999999999</v>
      </c>
      <c r="Q4957" s="28">
        <f t="shared" ref="Q4957" si="1258">R4957*3.3</f>
        <v>38.609999999999992</v>
      </c>
      <c r="R4957" s="28">
        <v>11.7</v>
      </c>
      <c r="S4957" s="28">
        <f t="shared" ref="S4957" si="1259">T4957*3.3</f>
        <v>38.609999999999992</v>
      </c>
      <c r="T4957" s="22">
        <v>11.7</v>
      </c>
      <c r="U4957" s="22">
        <f t="shared" ref="U4957" si="1260">V4957*3.3</f>
        <v>36.134999999999998</v>
      </c>
      <c r="V4957" s="22">
        <f t="shared" ref="V4957" si="1261">(R4957+P4957)/2</f>
        <v>10.95</v>
      </c>
      <c r="W4957" s="53">
        <v>27.848330000000001</v>
      </c>
      <c r="X4957" s="53">
        <v>-115.16633</v>
      </c>
      <c r="Y4957" s="22">
        <f t="shared" ref="Y4957" si="1262">(Z4957*1.8)+32</f>
        <v>57.2</v>
      </c>
      <c r="Z4957" s="23">
        <v>14</v>
      </c>
      <c r="AA4957" s="21">
        <v>4</v>
      </c>
      <c r="AB4957" s="25" t="s">
        <v>46</v>
      </c>
      <c r="AC4957" s="21">
        <v>0</v>
      </c>
      <c r="AD4957">
        <v>0</v>
      </c>
      <c r="AE4957" s="61">
        <v>0</v>
      </c>
      <c r="AG4957" s="25">
        <v>120</v>
      </c>
      <c r="AI4957" s="70">
        <f t="shared" ref="AI4957:AI4958" si="1263">(0.748*AD4957)+1.2345</f>
        <v>1.2344999999999999</v>
      </c>
      <c r="AJ4957" s="74">
        <f t="shared" ref="AJ4957:AJ4958" si="1264">((POWER(AI4957*10,3.36))*2.24)/100000</f>
        <v>0.10414971720920797</v>
      </c>
      <c r="AK4957" s="74">
        <f t="shared" ref="AK4957:AK4958" si="1265">(0.0026*AJ4957)-0.61</f>
        <v>-0.6097292107352561</v>
      </c>
      <c r="AL4957" s="73">
        <f t="shared" ref="AL4957:AL4958" si="1266">IF(AK4957&gt;0,AK4957:AK4957,0)</f>
        <v>0</v>
      </c>
    </row>
    <row r="4958" spans="1:38">
      <c r="A4958" s="25" t="s">
        <v>450</v>
      </c>
      <c r="B4958" s="25" t="s">
        <v>40</v>
      </c>
      <c r="C4958" s="59">
        <v>40756</v>
      </c>
      <c r="D4958" s="60">
        <v>2011</v>
      </c>
      <c r="E4958" s="26">
        <v>0.41111111111111115</v>
      </c>
      <c r="F4958" s="26">
        <v>0.43333333333333335</v>
      </c>
      <c r="G4958" s="26">
        <f t="shared" ref="G4958" si="1267">F4958-E4958</f>
        <v>2.2222222222222199E-2</v>
      </c>
      <c r="H4958" s="21">
        <v>2</v>
      </c>
      <c r="I4958" s="27">
        <v>1</v>
      </c>
      <c r="J4958" s="27">
        <v>3</v>
      </c>
      <c r="K4958" s="27">
        <v>3</v>
      </c>
      <c r="L4958" s="14" t="s">
        <v>48</v>
      </c>
      <c r="M4958" s="25" t="s">
        <v>49</v>
      </c>
      <c r="N4958" s="25">
        <v>1</v>
      </c>
      <c r="O4958" s="28">
        <f t="shared" ref="O4958" si="1268">P4958*3.3</f>
        <v>36.959999999999994</v>
      </c>
      <c r="P4958" s="28">
        <v>11.2</v>
      </c>
      <c r="Q4958" s="28">
        <f t="shared" ref="Q4958" si="1269">R4958*3.3</f>
        <v>40.92</v>
      </c>
      <c r="R4958" s="28">
        <v>12.4</v>
      </c>
      <c r="S4958" s="28">
        <f t="shared" ref="S4958" si="1270">T4958*3.3</f>
        <v>40.92</v>
      </c>
      <c r="T4958" s="22">
        <v>12.4</v>
      </c>
      <c r="U4958" s="22">
        <f t="shared" ref="U4958" si="1271">V4958*3.3</f>
        <v>38.94</v>
      </c>
      <c r="V4958" s="22">
        <f t="shared" ref="V4958" si="1272">(R4958+P4958)/2</f>
        <v>11.8</v>
      </c>
      <c r="W4958" s="53">
        <v>27.84864</v>
      </c>
      <c r="X4958" s="53">
        <v>-115.16092999999999</v>
      </c>
      <c r="Y4958" s="22">
        <f t="shared" ref="Y4958" si="1273">(Z4958*1.8)+32</f>
        <v>57.2</v>
      </c>
      <c r="Z4958" s="23">
        <v>14</v>
      </c>
      <c r="AA4958" s="21">
        <v>4</v>
      </c>
      <c r="AB4958" s="25" t="s">
        <v>46</v>
      </c>
      <c r="AC4958" s="21">
        <v>0</v>
      </c>
      <c r="AD4958">
        <v>0</v>
      </c>
      <c r="AE4958" s="61">
        <v>0</v>
      </c>
      <c r="AG4958" s="25">
        <v>180</v>
      </c>
      <c r="AI4958" s="70">
        <f t="shared" si="1263"/>
        <v>1.2344999999999999</v>
      </c>
      <c r="AJ4958" s="74">
        <f t="shared" si="1264"/>
        <v>0.10414971720920797</v>
      </c>
      <c r="AK4958" s="74">
        <f t="shared" si="1265"/>
        <v>-0.6097292107352561</v>
      </c>
      <c r="AL4958" s="73">
        <f t="shared" si="1266"/>
        <v>0</v>
      </c>
    </row>
    <row r="4959" spans="1:38">
      <c r="A4959" s="25" t="s">
        <v>449</v>
      </c>
      <c r="B4959" s="25" t="s">
        <v>40</v>
      </c>
      <c r="C4959" s="59">
        <v>40756</v>
      </c>
      <c r="D4959" s="60">
        <v>2011</v>
      </c>
      <c r="E4959" s="26">
        <v>0.41111111111111115</v>
      </c>
      <c r="F4959" s="26">
        <v>0.43333333333333335</v>
      </c>
      <c r="G4959" s="26">
        <f t="shared" ref="G4959" si="1274">F4959-E4959</f>
        <v>2.2222222222222199E-2</v>
      </c>
      <c r="H4959" s="21">
        <v>2</v>
      </c>
      <c r="I4959" s="27">
        <v>1</v>
      </c>
      <c r="J4959" s="27">
        <v>3</v>
      </c>
      <c r="K4959" s="27">
        <v>3</v>
      </c>
      <c r="L4959" s="14" t="s">
        <v>48</v>
      </c>
      <c r="M4959" s="25" t="s">
        <v>49</v>
      </c>
      <c r="N4959" s="25">
        <v>1</v>
      </c>
      <c r="O4959" s="28">
        <f t="shared" ref="O4959" si="1275">P4959*3.3</f>
        <v>36.959999999999994</v>
      </c>
      <c r="P4959" s="28">
        <v>11.2</v>
      </c>
      <c r="Q4959" s="28">
        <f t="shared" ref="Q4959" si="1276">R4959*3.3</f>
        <v>40.92</v>
      </c>
      <c r="R4959" s="28">
        <v>12.4</v>
      </c>
      <c r="S4959" s="28">
        <f t="shared" ref="S4959" si="1277">T4959*3.3</f>
        <v>40.92</v>
      </c>
      <c r="T4959" s="22">
        <v>12.4</v>
      </c>
      <c r="U4959" s="22">
        <f t="shared" ref="U4959" si="1278">V4959*3.3</f>
        <v>38.94</v>
      </c>
      <c r="V4959" s="22">
        <f t="shared" ref="V4959" si="1279">(R4959+P4959)/2</f>
        <v>11.8</v>
      </c>
      <c r="W4959" s="53">
        <v>27.84864</v>
      </c>
      <c r="X4959" s="53">
        <v>-115.16092999999999</v>
      </c>
      <c r="Y4959" s="22">
        <f t="shared" ref="Y4959" si="1280">(Z4959*1.8)+32</f>
        <v>57.2</v>
      </c>
      <c r="Z4959" s="23">
        <v>14</v>
      </c>
      <c r="AA4959" s="21">
        <v>4</v>
      </c>
      <c r="AB4959" s="25" t="s">
        <v>44</v>
      </c>
      <c r="AC4959" s="21">
        <v>1</v>
      </c>
      <c r="AD4959">
        <v>19</v>
      </c>
      <c r="AE4959" s="61">
        <v>1</v>
      </c>
      <c r="AF4959" s="61">
        <v>12</v>
      </c>
      <c r="AG4959" s="25">
        <v>180</v>
      </c>
      <c r="AI4959" s="70">
        <f t="shared" ref="AI4959:AI4962" si="1281">(0.709*AD4959)+1.157</f>
        <v>14.628</v>
      </c>
      <c r="AJ4959" s="71" t="s">
        <v>369</v>
      </c>
      <c r="AK4959" s="72">
        <f t="shared" ref="AK4959:AK4962" si="1282">((POWER(AI4959*10,2.19))*0.037)/1000</f>
        <v>2.041534710262368</v>
      </c>
      <c r="AL4959" s="73">
        <f t="shared" ref="AL4959:AL4962" si="1283">((POWER(AI4959*10,2.19))*0.037)/1000</f>
        <v>2.041534710262368</v>
      </c>
    </row>
    <row r="4960" spans="1:38">
      <c r="A4960" s="25" t="s">
        <v>449</v>
      </c>
      <c r="B4960" s="25" t="s">
        <v>40</v>
      </c>
      <c r="C4960" s="59">
        <v>40756</v>
      </c>
      <c r="D4960" s="60">
        <v>2011</v>
      </c>
      <c r="E4960" s="26">
        <v>0.41111111111111115</v>
      </c>
      <c r="F4960" s="26">
        <v>0.43333333333333335</v>
      </c>
      <c r="G4960" s="26">
        <f t="shared" ref="G4960:G4961" si="1284">F4960-E4960</f>
        <v>2.2222222222222199E-2</v>
      </c>
      <c r="H4960" s="21">
        <v>2</v>
      </c>
      <c r="I4960" s="27">
        <v>1</v>
      </c>
      <c r="J4960" s="27">
        <v>3</v>
      </c>
      <c r="K4960" s="27">
        <v>3</v>
      </c>
      <c r="L4960" s="14" t="s">
        <v>48</v>
      </c>
      <c r="M4960" s="25" t="s">
        <v>49</v>
      </c>
      <c r="N4960" s="25">
        <v>1</v>
      </c>
      <c r="O4960" s="28">
        <f t="shared" ref="O4960:O4961" si="1285">P4960*3.3</f>
        <v>36.959999999999994</v>
      </c>
      <c r="P4960" s="28">
        <v>11.2</v>
      </c>
      <c r="Q4960" s="28">
        <f t="shared" ref="Q4960:Q4961" si="1286">R4960*3.3</f>
        <v>40.92</v>
      </c>
      <c r="R4960" s="28">
        <v>12.4</v>
      </c>
      <c r="S4960" s="28">
        <f t="shared" ref="S4960:S4961" si="1287">T4960*3.3</f>
        <v>40.92</v>
      </c>
      <c r="T4960" s="22">
        <v>12.4</v>
      </c>
      <c r="U4960" s="22">
        <f t="shared" ref="U4960:U4961" si="1288">V4960*3.3</f>
        <v>38.94</v>
      </c>
      <c r="V4960" s="22">
        <f t="shared" ref="V4960:V4961" si="1289">(R4960+P4960)/2</f>
        <v>11.8</v>
      </c>
      <c r="W4960" s="53">
        <v>27.84864</v>
      </c>
      <c r="X4960" s="53">
        <v>-115.16092999999999</v>
      </c>
      <c r="Y4960" s="22">
        <f t="shared" ref="Y4960:Y4961" si="1290">(Z4960*1.8)+32</f>
        <v>57.2</v>
      </c>
      <c r="Z4960" s="23">
        <v>14</v>
      </c>
      <c r="AA4960" s="21">
        <v>4</v>
      </c>
      <c r="AB4960" s="25" t="s">
        <v>44</v>
      </c>
      <c r="AC4960" s="21">
        <v>2</v>
      </c>
      <c r="AD4960">
        <v>21</v>
      </c>
      <c r="AE4960" s="61">
        <v>1</v>
      </c>
      <c r="AF4960" s="61">
        <v>18</v>
      </c>
      <c r="AG4960" s="25">
        <v>180</v>
      </c>
      <c r="AI4960" s="70">
        <f t="shared" si="1281"/>
        <v>16.045999999999999</v>
      </c>
      <c r="AJ4960" s="71" t="s">
        <v>369</v>
      </c>
      <c r="AK4960" s="72">
        <f t="shared" si="1282"/>
        <v>2.5000862380340183</v>
      </c>
      <c r="AL4960" s="73">
        <f t="shared" si="1283"/>
        <v>2.5000862380340183</v>
      </c>
    </row>
    <row r="4961" spans="1:38">
      <c r="A4961" s="25" t="s">
        <v>449</v>
      </c>
      <c r="B4961" s="25" t="s">
        <v>40</v>
      </c>
      <c r="C4961" s="59">
        <v>40756</v>
      </c>
      <c r="D4961" s="60">
        <v>2011</v>
      </c>
      <c r="E4961" s="26">
        <v>0.41111111111111115</v>
      </c>
      <c r="F4961" s="26">
        <v>0.43333333333333335</v>
      </c>
      <c r="G4961" s="26">
        <f t="shared" si="1284"/>
        <v>2.2222222222222199E-2</v>
      </c>
      <c r="H4961" s="21">
        <v>2</v>
      </c>
      <c r="I4961" s="27">
        <v>1</v>
      </c>
      <c r="J4961" s="27">
        <v>3</v>
      </c>
      <c r="K4961" s="27">
        <v>3</v>
      </c>
      <c r="L4961" s="14" t="s">
        <v>48</v>
      </c>
      <c r="M4961" s="25" t="s">
        <v>49</v>
      </c>
      <c r="N4961" s="25">
        <v>1</v>
      </c>
      <c r="O4961" s="28">
        <f t="shared" si="1285"/>
        <v>36.959999999999994</v>
      </c>
      <c r="P4961" s="28">
        <v>11.2</v>
      </c>
      <c r="Q4961" s="28">
        <f t="shared" si="1286"/>
        <v>40.92</v>
      </c>
      <c r="R4961" s="28">
        <v>12.4</v>
      </c>
      <c r="S4961" s="28">
        <f t="shared" si="1287"/>
        <v>40.92</v>
      </c>
      <c r="T4961" s="22">
        <v>12.4</v>
      </c>
      <c r="U4961" s="22">
        <f t="shared" si="1288"/>
        <v>38.94</v>
      </c>
      <c r="V4961" s="22">
        <f t="shared" si="1289"/>
        <v>11.8</v>
      </c>
      <c r="W4961" s="53">
        <v>27.84864</v>
      </c>
      <c r="X4961" s="53">
        <v>-115.16092999999999</v>
      </c>
      <c r="Y4961" s="22">
        <f t="shared" si="1290"/>
        <v>57.2</v>
      </c>
      <c r="Z4961" s="23">
        <v>14</v>
      </c>
      <c r="AA4961" s="21">
        <v>4</v>
      </c>
      <c r="AB4961" s="25" t="s">
        <v>44</v>
      </c>
      <c r="AC4961" s="21">
        <v>3</v>
      </c>
      <c r="AD4961">
        <v>21</v>
      </c>
      <c r="AE4961" s="61">
        <v>1</v>
      </c>
      <c r="AF4961" s="61">
        <v>20</v>
      </c>
      <c r="AG4961" s="25">
        <v>180</v>
      </c>
      <c r="AI4961" s="70">
        <f t="shared" si="1281"/>
        <v>16.045999999999999</v>
      </c>
      <c r="AJ4961" s="71" t="s">
        <v>369</v>
      </c>
      <c r="AK4961" s="72">
        <f t="shared" si="1282"/>
        <v>2.5000862380340183</v>
      </c>
      <c r="AL4961" s="73">
        <f t="shared" si="1283"/>
        <v>2.5000862380340183</v>
      </c>
    </row>
    <row r="4962" spans="1:38">
      <c r="A4962" s="25" t="s">
        <v>451</v>
      </c>
      <c r="B4962" s="25" t="s">
        <v>40</v>
      </c>
      <c r="C4962" s="59">
        <v>40756</v>
      </c>
      <c r="D4962" s="60">
        <v>2011</v>
      </c>
      <c r="E4962" s="26">
        <v>0.4680555555555555</v>
      </c>
      <c r="F4962" s="26">
        <v>0.4909722222222222</v>
      </c>
      <c r="G4962" s="26">
        <f t="shared" ref="G4962" si="1291">F4962-E4962</f>
        <v>2.2916666666666696E-2</v>
      </c>
      <c r="H4962" s="21">
        <v>2</v>
      </c>
      <c r="I4962" s="27">
        <v>2</v>
      </c>
      <c r="J4962" s="27">
        <v>4</v>
      </c>
      <c r="K4962" s="27">
        <v>4</v>
      </c>
      <c r="L4962" s="14" t="s">
        <v>48</v>
      </c>
      <c r="M4962" s="25" t="s">
        <v>49</v>
      </c>
      <c r="N4962" s="25">
        <v>1</v>
      </c>
      <c r="O4962" s="28">
        <f t="shared" ref="O4962" si="1292">P4962*3.3</f>
        <v>20.13</v>
      </c>
      <c r="P4962" s="28">
        <v>6.1</v>
      </c>
      <c r="Q4962" s="28">
        <f t="shared" ref="Q4962" si="1293">R4962*3.3</f>
        <v>19.139999999999997</v>
      </c>
      <c r="R4962" s="28">
        <v>5.8</v>
      </c>
      <c r="S4962" s="28">
        <f t="shared" ref="S4962" si="1294">T4962*3.3</f>
        <v>20.13</v>
      </c>
      <c r="T4962" s="22">
        <v>6.1</v>
      </c>
      <c r="U4962" s="22">
        <f t="shared" ref="U4962" si="1295">V4962*3.3</f>
        <v>19.634999999999998</v>
      </c>
      <c r="V4962" s="22">
        <f t="shared" ref="V4962" si="1296">(R4962+P4962)/2</f>
        <v>5.9499999999999993</v>
      </c>
      <c r="W4962" s="53">
        <v>27.850020000000001</v>
      </c>
      <c r="X4962" s="53">
        <v>-115.16677</v>
      </c>
      <c r="Y4962" s="22">
        <f t="shared" ref="Y4962" si="1297">(Z4962*1.8)+32</f>
        <v>57.2</v>
      </c>
      <c r="Z4962" s="23">
        <v>14</v>
      </c>
      <c r="AA4962" s="21">
        <v>3</v>
      </c>
      <c r="AB4962" s="25" t="s">
        <v>44</v>
      </c>
      <c r="AC4962" s="21">
        <v>1</v>
      </c>
      <c r="AD4962">
        <v>23</v>
      </c>
      <c r="AE4962" s="61">
        <v>1</v>
      </c>
      <c r="AF4962" s="61">
        <v>20</v>
      </c>
      <c r="AG4962" s="25">
        <v>330</v>
      </c>
      <c r="AI4962" s="70">
        <f t="shared" si="1281"/>
        <v>17.463999999999999</v>
      </c>
      <c r="AJ4962" s="71" t="s">
        <v>369</v>
      </c>
      <c r="AK4962" s="72">
        <f t="shared" si="1282"/>
        <v>3.0095147540604348</v>
      </c>
      <c r="AL4962" s="73">
        <f t="shared" si="1283"/>
        <v>3.0095147540604348</v>
      </c>
    </row>
    <row r="4963" spans="1:38">
      <c r="A4963" s="25" t="s">
        <v>452</v>
      </c>
      <c r="B4963" s="25" t="s">
        <v>40</v>
      </c>
      <c r="C4963" s="59">
        <v>40756</v>
      </c>
      <c r="D4963" s="60">
        <v>2011</v>
      </c>
      <c r="E4963" s="26">
        <v>0.4680555555555555</v>
      </c>
      <c r="F4963" s="26">
        <v>0.4909722222222222</v>
      </c>
      <c r="G4963" s="26">
        <f t="shared" ref="G4963" si="1298">F4963-E4963</f>
        <v>2.2916666666666696E-2</v>
      </c>
      <c r="H4963" s="21">
        <v>2</v>
      </c>
      <c r="I4963" s="27">
        <v>2</v>
      </c>
      <c r="J4963" s="27">
        <v>4</v>
      </c>
      <c r="K4963" s="27">
        <v>4</v>
      </c>
      <c r="L4963" s="14" t="s">
        <v>48</v>
      </c>
      <c r="M4963" s="25" t="s">
        <v>49</v>
      </c>
      <c r="N4963" s="25">
        <v>1</v>
      </c>
      <c r="O4963" s="28">
        <f t="shared" ref="O4963" si="1299">P4963*3.3</f>
        <v>20.13</v>
      </c>
      <c r="P4963" s="28">
        <v>6.1</v>
      </c>
      <c r="Q4963" s="28">
        <f t="shared" ref="Q4963" si="1300">R4963*3.3</f>
        <v>19.139999999999997</v>
      </c>
      <c r="R4963" s="28">
        <v>5.8</v>
      </c>
      <c r="S4963" s="28">
        <f t="shared" ref="S4963" si="1301">T4963*3.3</f>
        <v>20.13</v>
      </c>
      <c r="T4963" s="22">
        <v>6.1</v>
      </c>
      <c r="U4963" s="22">
        <f t="shared" ref="U4963" si="1302">V4963*3.3</f>
        <v>19.634999999999998</v>
      </c>
      <c r="V4963" s="22">
        <f t="shared" ref="V4963" si="1303">(R4963+P4963)/2</f>
        <v>5.9499999999999993</v>
      </c>
      <c r="W4963" s="53">
        <v>27.850020000000001</v>
      </c>
      <c r="X4963" s="53">
        <v>-115.16677</v>
      </c>
      <c r="Y4963" s="22">
        <f t="shared" ref="Y4963" si="1304">(Z4963*1.8)+32</f>
        <v>57.2</v>
      </c>
      <c r="Z4963" s="23">
        <v>14</v>
      </c>
      <c r="AA4963" s="21">
        <v>3</v>
      </c>
      <c r="AB4963" s="25" t="s">
        <v>46</v>
      </c>
      <c r="AC4963" s="21">
        <v>1</v>
      </c>
      <c r="AD4963">
        <v>23</v>
      </c>
      <c r="AE4963" s="61">
        <v>1</v>
      </c>
      <c r="AF4963" s="61">
        <v>16</v>
      </c>
      <c r="AG4963" s="25">
        <v>330</v>
      </c>
      <c r="AI4963" s="70">
        <f t="shared" ref="AI4963:AI4968" si="1305">(0.748*AD4963)+1.2345</f>
        <v>18.438500000000001</v>
      </c>
      <c r="AJ4963" s="74">
        <f t="shared" ref="AJ4963:AJ4968" si="1306">((POWER(AI4963*10,3.36))*2.24)/100000</f>
        <v>918.51444961025391</v>
      </c>
      <c r="AK4963" s="74">
        <f t="shared" ref="AK4963:AK4968" si="1307">(0.0026*AJ4963)-0.61</f>
        <v>1.7781375689866601</v>
      </c>
      <c r="AL4963" s="73">
        <f t="shared" ref="AL4963:AL4968" si="1308">IF(AK4963&gt;0,AK4963:AK4963,0)</f>
        <v>1.7781375689866601</v>
      </c>
    </row>
    <row r="4964" spans="1:38">
      <c r="A4964" s="25" t="s">
        <v>452</v>
      </c>
      <c r="B4964" s="25" t="s">
        <v>40</v>
      </c>
      <c r="C4964" s="59">
        <v>40756</v>
      </c>
      <c r="D4964" s="60">
        <v>2011</v>
      </c>
      <c r="E4964" s="26">
        <v>0.4680555555555555</v>
      </c>
      <c r="F4964" s="26">
        <v>0.4909722222222222</v>
      </c>
      <c r="G4964" s="26">
        <f t="shared" ref="G4964:G4966" si="1309">F4964-E4964</f>
        <v>2.2916666666666696E-2</v>
      </c>
      <c r="H4964" s="21">
        <v>2</v>
      </c>
      <c r="I4964" s="27">
        <v>2</v>
      </c>
      <c r="J4964" s="27">
        <v>4</v>
      </c>
      <c r="K4964" s="27">
        <v>4</v>
      </c>
      <c r="L4964" s="14" t="s">
        <v>48</v>
      </c>
      <c r="M4964" s="25" t="s">
        <v>49</v>
      </c>
      <c r="N4964" s="25">
        <v>1</v>
      </c>
      <c r="O4964" s="28">
        <f t="shared" ref="O4964:O4966" si="1310">P4964*3.3</f>
        <v>20.13</v>
      </c>
      <c r="P4964" s="28">
        <v>6.1</v>
      </c>
      <c r="Q4964" s="28">
        <f t="shared" ref="Q4964:Q4966" si="1311">R4964*3.3</f>
        <v>19.139999999999997</v>
      </c>
      <c r="R4964" s="28">
        <v>5.8</v>
      </c>
      <c r="S4964" s="28">
        <f t="shared" ref="S4964:S4966" si="1312">T4964*3.3</f>
        <v>20.13</v>
      </c>
      <c r="T4964" s="22">
        <v>6.1</v>
      </c>
      <c r="U4964" s="22">
        <f t="shared" ref="U4964:U4966" si="1313">V4964*3.3</f>
        <v>19.634999999999998</v>
      </c>
      <c r="V4964" s="22">
        <f t="shared" ref="V4964:V4966" si="1314">(R4964+P4964)/2</f>
        <v>5.9499999999999993</v>
      </c>
      <c r="W4964" s="53">
        <v>27.850020000000001</v>
      </c>
      <c r="X4964" s="53">
        <v>-115.16677</v>
      </c>
      <c r="Y4964" s="22">
        <f t="shared" ref="Y4964:Y4966" si="1315">(Z4964*1.8)+32</f>
        <v>57.2</v>
      </c>
      <c r="Z4964" s="23">
        <v>14</v>
      </c>
      <c r="AA4964" s="21">
        <v>3</v>
      </c>
      <c r="AB4964" s="25" t="s">
        <v>46</v>
      </c>
      <c r="AC4964" s="21">
        <v>2</v>
      </c>
      <c r="AD4964">
        <v>19</v>
      </c>
      <c r="AE4964" s="61">
        <v>1</v>
      </c>
      <c r="AF4964" s="61">
        <v>17</v>
      </c>
      <c r="AG4964" s="25">
        <v>330</v>
      </c>
      <c r="AI4964" s="70">
        <f t="shared" si="1305"/>
        <v>15.4465</v>
      </c>
      <c r="AJ4964" s="74">
        <f t="shared" si="1306"/>
        <v>506.66058069508574</v>
      </c>
      <c r="AK4964" s="74">
        <f t="shared" si="1307"/>
        <v>0.70731750980722297</v>
      </c>
      <c r="AL4964" s="73">
        <f t="shared" si="1308"/>
        <v>0.70731750980722297</v>
      </c>
    </row>
    <row r="4965" spans="1:38">
      <c r="A4965" s="25" t="s">
        <v>452</v>
      </c>
      <c r="B4965" s="25" t="s">
        <v>40</v>
      </c>
      <c r="C4965" s="59">
        <v>40756</v>
      </c>
      <c r="D4965" s="60">
        <v>2011</v>
      </c>
      <c r="E4965" s="26">
        <v>0.4680555555555555</v>
      </c>
      <c r="F4965" s="26">
        <v>0.4909722222222222</v>
      </c>
      <c r="G4965" s="26">
        <f t="shared" si="1309"/>
        <v>2.2916666666666696E-2</v>
      </c>
      <c r="H4965" s="21">
        <v>2</v>
      </c>
      <c r="I4965" s="27">
        <v>2</v>
      </c>
      <c r="J4965" s="27">
        <v>4</v>
      </c>
      <c r="K4965" s="27">
        <v>4</v>
      </c>
      <c r="L4965" s="14" t="s">
        <v>48</v>
      </c>
      <c r="M4965" s="25" t="s">
        <v>49</v>
      </c>
      <c r="N4965" s="25">
        <v>1</v>
      </c>
      <c r="O4965" s="28">
        <f t="shared" si="1310"/>
        <v>20.13</v>
      </c>
      <c r="P4965" s="28">
        <v>6.1</v>
      </c>
      <c r="Q4965" s="28">
        <f t="shared" si="1311"/>
        <v>19.139999999999997</v>
      </c>
      <c r="R4965" s="28">
        <v>5.8</v>
      </c>
      <c r="S4965" s="28">
        <f t="shared" si="1312"/>
        <v>20.13</v>
      </c>
      <c r="T4965" s="22">
        <v>6.1</v>
      </c>
      <c r="U4965" s="22">
        <f t="shared" si="1313"/>
        <v>19.634999999999998</v>
      </c>
      <c r="V4965" s="22">
        <f t="shared" si="1314"/>
        <v>5.9499999999999993</v>
      </c>
      <c r="W4965" s="53">
        <v>27.850020000000001</v>
      </c>
      <c r="X4965" s="53">
        <v>-115.16677</v>
      </c>
      <c r="Y4965" s="22">
        <f t="shared" si="1315"/>
        <v>57.2</v>
      </c>
      <c r="Z4965" s="23">
        <v>14</v>
      </c>
      <c r="AA4965" s="21">
        <v>3</v>
      </c>
      <c r="AB4965" s="25" t="s">
        <v>46</v>
      </c>
      <c r="AC4965" s="21">
        <v>2</v>
      </c>
      <c r="AD4965">
        <v>24</v>
      </c>
      <c r="AE4965" s="61">
        <v>1</v>
      </c>
      <c r="AF4965" s="61">
        <v>17</v>
      </c>
      <c r="AG4965" s="25">
        <v>330</v>
      </c>
      <c r="AI4965" s="70">
        <f t="shared" si="1305"/>
        <v>19.186499999999999</v>
      </c>
      <c r="AJ4965" s="74">
        <f t="shared" si="1306"/>
        <v>1049.8173965226345</v>
      </c>
      <c r="AK4965" s="74">
        <f t="shared" si="1307"/>
        <v>2.1195252309588497</v>
      </c>
      <c r="AL4965" s="73">
        <f t="shared" si="1308"/>
        <v>2.1195252309588497</v>
      </c>
    </row>
    <row r="4966" spans="1:38">
      <c r="A4966" s="25" t="s">
        <v>452</v>
      </c>
      <c r="B4966" s="25" t="s">
        <v>40</v>
      </c>
      <c r="C4966" s="59">
        <v>40756</v>
      </c>
      <c r="D4966" s="60">
        <v>2011</v>
      </c>
      <c r="E4966" s="26">
        <v>0.4680555555555555</v>
      </c>
      <c r="F4966" s="26">
        <v>0.4909722222222222</v>
      </c>
      <c r="G4966" s="26">
        <f t="shared" si="1309"/>
        <v>2.2916666666666696E-2</v>
      </c>
      <c r="H4966" s="21">
        <v>2</v>
      </c>
      <c r="I4966" s="27">
        <v>2</v>
      </c>
      <c r="J4966" s="27">
        <v>4</v>
      </c>
      <c r="K4966" s="27">
        <v>4</v>
      </c>
      <c r="L4966" s="14" t="s">
        <v>48</v>
      </c>
      <c r="M4966" s="25" t="s">
        <v>49</v>
      </c>
      <c r="N4966" s="25">
        <v>1</v>
      </c>
      <c r="O4966" s="28">
        <f t="shared" si="1310"/>
        <v>20.13</v>
      </c>
      <c r="P4966" s="28">
        <v>6.1</v>
      </c>
      <c r="Q4966" s="28">
        <f t="shared" si="1311"/>
        <v>19.139999999999997</v>
      </c>
      <c r="R4966" s="28">
        <v>5.8</v>
      </c>
      <c r="S4966" s="28">
        <f t="shared" si="1312"/>
        <v>20.13</v>
      </c>
      <c r="T4966" s="22">
        <v>6.1</v>
      </c>
      <c r="U4966" s="22">
        <f t="shared" si="1313"/>
        <v>19.634999999999998</v>
      </c>
      <c r="V4966" s="22">
        <f t="shared" si="1314"/>
        <v>5.9499999999999993</v>
      </c>
      <c r="W4966" s="53">
        <v>27.850020000000001</v>
      </c>
      <c r="X4966" s="53">
        <v>-115.16677</v>
      </c>
      <c r="Y4966" s="22">
        <f t="shared" si="1315"/>
        <v>57.2</v>
      </c>
      <c r="Z4966" s="23">
        <v>14</v>
      </c>
      <c r="AA4966" s="21">
        <v>3</v>
      </c>
      <c r="AB4966" s="25" t="s">
        <v>46</v>
      </c>
      <c r="AC4966" s="21">
        <v>3</v>
      </c>
      <c r="AD4966">
        <v>27</v>
      </c>
      <c r="AE4966" s="61">
        <v>1</v>
      </c>
      <c r="AF4966" s="61">
        <v>19</v>
      </c>
      <c r="AG4966" s="25">
        <v>330</v>
      </c>
      <c r="AI4966" s="70">
        <f t="shared" si="1305"/>
        <v>21.430500000000002</v>
      </c>
      <c r="AJ4966" s="74">
        <f t="shared" si="1306"/>
        <v>1522.3571771727734</v>
      </c>
      <c r="AK4966" s="74">
        <f t="shared" si="1307"/>
        <v>3.3481286606492109</v>
      </c>
      <c r="AL4966" s="73">
        <f t="shared" si="1308"/>
        <v>3.3481286606492109</v>
      </c>
    </row>
    <row r="4967" spans="1:38">
      <c r="A4967" s="25" t="s">
        <v>453</v>
      </c>
      <c r="B4967" s="25" t="s">
        <v>178</v>
      </c>
      <c r="C4967" s="59">
        <v>40756</v>
      </c>
      <c r="D4967" s="60">
        <v>2011</v>
      </c>
      <c r="E4967" s="26">
        <v>0.41388888888888892</v>
      </c>
      <c r="F4967" s="26">
        <v>0.43541666666666662</v>
      </c>
      <c r="G4967" s="26">
        <f t="shared" ref="G4967" si="1316">F4967-E4967</f>
        <v>2.1527777777777701E-2</v>
      </c>
      <c r="H4967" s="21">
        <v>2</v>
      </c>
      <c r="I4967" s="27">
        <v>1</v>
      </c>
      <c r="J4967" s="27">
        <v>5</v>
      </c>
      <c r="K4967" s="27">
        <v>5</v>
      </c>
      <c r="L4967" s="14" t="s">
        <v>48</v>
      </c>
      <c r="M4967" s="25" t="s">
        <v>49</v>
      </c>
      <c r="N4967" s="25">
        <v>1</v>
      </c>
      <c r="O4967" s="28">
        <f t="shared" ref="O4967" si="1317">P4967*3.3</f>
        <v>39.269999999999996</v>
      </c>
      <c r="P4967" s="28">
        <v>11.9</v>
      </c>
      <c r="Q4967" s="28">
        <f t="shared" ref="Q4967" si="1318">R4967*3.3</f>
        <v>27.72</v>
      </c>
      <c r="R4967" s="28">
        <v>8.4</v>
      </c>
      <c r="S4967" s="28">
        <f t="shared" ref="S4967" si="1319">T4967*3.3</f>
        <v>39.269999999999996</v>
      </c>
      <c r="T4967" s="22">
        <v>11.9</v>
      </c>
      <c r="U4967" s="22">
        <f t="shared" ref="U4967" si="1320">V4967*3.3</f>
        <v>33.494999999999997</v>
      </c>
      <c r="V4967" s="22">
        <f t="shared" ref="V4967" si="1321">(R4967+P4967)/2</f>
        <v>10.15</v>
      </c>
      <c r="W4967" s="53">
        <v>27.847359999999998</v>
      </c>
      <c r="X4967" s="53">
        <v>-115.17393</v>
      </c>
      <c r="Y4967" s="22">
        <f t="shared" ref="Y4967" si="1322">(Z4967*1.8)+32</f>
        <v>60.8</v>
      </c>
      <c r="Z4967" s="23">
        <v>16</v>
      </c>
      <c r="AA4967" s="21">
        <v>6</v>
      </c>
      <c r="AB4967" s="25" t="s">
        <v>46</v>
      </c>
      <c r="AC4967" s="21">
        <v>3</v>
      </c>
      <c r="AD4967">
        <v>15</v>
      </c>
      <c r="AE4967" s="61">
        <v>1</v>
      </c>
      <c r="AF4967" s="61">
        <v>19</v>
      </c>
      <c r="AG4967" s="25">
        <v>30</v>
      </c>
      <c r="AI4967" s="70">
        <f t="shared" si="1305"/>
        <v>12.454500000000001</v>
      </c>
      <c r="AJ4967" s="74">
        <f t="shared" si="1306"/>
        <v>245.7787754986133</v>
      </c>
      <c r="AK4967" s="74">
        <f t="shared" si="1307"/>
        <v>2.9024816296394529E-2</v>
      </c>
      <c r="AL4967" s="73">
        <f t="shared" si="1308"/>
        <v>2.9024816296394529E-2</v>
      </c>
    </row>
    <row r="4968" spans="1:38">
      <c r="A4968" s="25" t="s">
        <v>453</v>
      </c>
      <c r="B4968" s="25" t="s">
        <v>178</v>
      </c>
      <c r="C4968" s="59">
        <v>40756</v>
      </c>
      <c r="D4968" s="60">
        <v>2011</v>
      </c>
      <c r="E4968" s="26">
        <v>0.41388888888888892</v>
      </c>
      <c r="F4968" s="26">
        <v>0.43541666666666662</v>
      </c>
      <c r="G4968" s="26">
        <f t="shared" ref="G4968" si="1323">F4968-E4968</f>
        <v>2.1527777777777701E-2</v>
      </c>
      <c r="H4968" s="21">
        <v>2</v>
      </c>
      <c r="I4968" s="27">
        <v>1</v>
      </c>
      <c r="J4968" s="27">
        <v>5</v>
      </c>
      <c r="K4968" s="27">
        <v>5</v>
      </c>
      <c r="L4968" s="14" t="s">
        <v>48</v>
      </c>
      <c r="M4968" s="25" t="s">
        <v>49</v>
      </c>
      <c r="N4968" s="25">
        <v>1</v>
      </c>
      <c r="O4968" s="28">
        <f t="shared" ref="O4968" si="1324">P4968*3.3</f>
        <v>39.269999999999996</v>
      </c>
      <c r="P4968" s="28">
        <v>11.9</v>
      </c>
      <c r="Q4968" s="28">
        <f t="shared" ref="Q4968" si="1325">R4968*3.3</f>
        <v>27.72</v>
      </c>
      <c r="R4968" s="28">
        <v>8.4</v>
      </c>
      <c r="S4968" s="28">
        <f t="shared" ref="S4968" si="1326">T4968*3.3</f>
        <v>39.269999999999996</v>
      </c>
      <c r="T4968" s="22">
        <v>11.9</v>
      </c>
      <c r="U4968" s="22">
        <f t="shared" ref="U4968" si="1327">V4968*3.3</f>
        <v>33.494999999999997</v>
      </c>
      <c r="V4968" s="22">
        <f t="shared" ref="V4968" si="1328">(R4968+P4968)/2</f>
        <v>10.15</v>
      </c>
      <c r="W4968" s="53">
        <v>27.847359999999998</v>
      </c>
      <c r="X4968" s="53">
        <v>-115.17393</v>
      </c>
      <c r="Y4968" s="22">
        <f t="shared" ref="Y4968" si="1329">(Z4968*1.8)+32</f>
        <v>60.8</v>
      </c>
      <c r="Z4968" s="23">
        <v>16</v>
      </c>
      <c r="AA4968" s="21">
        <v>6</v>
      </c>
      <c r="AB4968" s="25" t="s">
        <v>46</v>
      </c>
      <c r="AC4968" s="21">
        <v>4</v>
      </c>
      <c r="AD4968">
        <v>17</v>
      </c>
      <c r="AE4968" s="61">
        <v>1</v>
      </c>
      <c r="AF4968" s="61">
        <v>25</v>
      </c>
      <c r="AG4968" s="25">
        <v>30</v>
      </c>
      <c r="AI4968" s="70">
        <f t="shared" si="1305"/>
        <v>13.9505</v>
      </c>
      <c r="AJ4968" s="74">
        <f t="shared" si="1306"/>
        <v>359.80704047984557</v>
      </c>
      <c r="AK4968" s="74">
        <f t="shared" si="1307"/>
        <v>0.32549830524759849</v>
      </c>
      <c r="AL4968" s="73">
        <f t="shared" si="1308"/>
        <v>0.32549830524759849</v>
      </c>
    </row>
    <row r="4969" spans="1:38">
      <c r="A4969" s="25" t="s">
        <v>454</v>
      </c>
      <c r="B4969" s="25" t="s">
        <v>178</v>
      </c>
      <c r="C4969" s="59">
        <v>40756</v>
      </c>
      <c r="D4969" s="60">
        <v>2011</v>
      </c>
      <c r="E4969" s="26">
        <v>0.41388888888888892</v>
      </c>
      <c r="F4969" s="26">
        <v>0.43541666666666662</v>
      </c>
      <c r="G4969" s="26">
        <f t="shared" ref="G4969" si="1330">F4969-E4969</f>
        <v>2.1527777777777701E-2</v>
      </c>
      <c r="H4969" s="21">
        <v>2</v>
      </c>
      <c r="I4969" s="27">
        <v>1</v>
      </c>
      <c r="J4969" s="27">
        <v>5</v>
      </c>
      <c r="K4969" s="27">
        <v>5</v>
      </c>
      <c r="L4969" s="14" t="s">
        <v>48</v>
      </c>
      <c r="M4969" s="25" t="s">
        <v>49</v>
      </c>
      <c r="N4969" s="25">
        <v>1</v>
      </c>
      <c r="O4969" s="28">
        <f t="shared" ref="O4969" si="1331">P4969*3.3</f>
        <v>39.269999999999996</v>
      </c>
      <c r="P4969" s="28">
        <v>11.9</v>
      </c>
      <c r="Q4969" s="28">
        <f t="shared" ref="Q4969" si="1332">R4969*3.3</f>
        <v>27.72</v>
      </c>
      <c r="R4969" s="28">
        <v>8.4</v>
      </c>
      <c r="S4969" s="28">
        <f t="shared" ref="S4969" si="1333">T4969*3.3</f>
        <v>39.269999999999996</v>
      </c>
      <c r="T4969" s="22">
        <v>11.9</v>
      </c>
      <c r="U4969" s="22">
        <f t="shared" ref="U4969" si="1334">V4969*3.3</f>
        <v>33.494999999999997</v>
      </c>
      <c r="V4969" s="22">
        <f t="shared" ref="V4969" si="1335">(R4969+P4969)/2</f>
        <v>10.15</v>
      </c>
      <c r="W4969" s="53">
        <v>27.847359999999998</v>
      </c>
      <c r="X4969" s="53">
        <v>-115.17393</v>
      </c>
      <c r="Y4969" s="22">
        <f t="shared" ref="Y4969" si="1336">(Z4969*1.8)+32</f>
        <v>60.8</v>
      </c>
      <c r="Z4969" s="23">
        <v>16</v>
      </c>
      <c r="AA4969" s="21">
        <v>6</v>
      </c>
      <c r="AB4969" s="25" t="s">
        <v>44</v>
      </c>
      <c r="AC4969" s="21">
        <v>1</v>
      </c>
      <c r="AD4969">
        <v>15</v>
      </c>
      <c r="AE4969" s="61">
        <v>1</v>
      </c>
      <c r="AF4969" s="61">
        <v>5</v>
      </c>
      <c r="AG4969" s="25">
        <v>30</v>
      </c>
      <c r="AI4969" s="70">
        <f t="shared" ref="AI4969:AI4988" si="1337">(0.709*AD4969)+1.157</f>
        <v>11.792</v>
      </c>
      <c r="AJ4969" s="71" t="s">
        <v>369</v>
      </c>
      <c r="AK4969" s="72">
        <f t="shared" ref="AK4969:AK4988" si="1338">((POWER(AI4969*10,2.19))*0.037)/1000</f>
        <v>1.2734394051640829</v>
      </c>
      <c r="AL4969" s="73">
        <f t="shared" ref="AL4969:AL4988" si="1339">((POWER(AI4969*10,2.19))*0.037)/1000</f>
        <v>1.2734394051640829</v>
      </c>
    </row>
    <row r="4970" spans="1:38">
      <c r="A4970" s="25" t="s">
        <v>454</v>
      </c>
      <c r="B4970" s="25" t="s">
        <v>178</v>
      </c>
      <c r="C4970" s="59">
        <v>40756</v>
      </c>
      <c r="D4970" s="60">
        <v>2011</v>
      </c>
      <c r="E4970" s="26">
        <v>0.41388888888888892</v>
      </c>
      <c r="F4970" s="26">
        <v>0.43541666666666662</v>
      </c>
      <c r="G4970" s="26">
        <f t="shared" ref="G4970:G4981" si="1340">F4970-E4970</f>
        <v>2.1527777777777701E-2</v>
      </c>
      <c r="H4970" s="21">
        <v>2</v>
      </c>
      <c r="I4970" s="27">
        <v>1</v>
      </c>
      <c r="J4970" s="27">
        <v>5</v>
      </c>
      <c r="K4970" s="27">
        <v>5</v>
      </c>
      <c r="L4970" s="14" t="s">
        <v>48</v>
      </c>
      <c r="M4970" s="25" t="s">
        <v>49</v>
      </c>
      <c r="N4970" s="25">
        <v>1</v>
      </c>
      <c r="O4970" s="28">
        <f t="shared" ref="O4970:O4981" si="1341">P4970*3.3</f>
        <v>39.269999999999996</v>
      </c>
      <c r="P4970" s="28">
        <v>11.9</v>
      </c>
      <c r="Q4970" s="28">
        <f t="shared" ref="Q4970:Q4981" si="1342">R4970*3.3</f>
        <v>27.72</v>
      </c>
      <c r="R4970" s="28">
        <v>8.4</v>
      </c>
      <c r="S4970" s="28">
        <f t="shared" ref="S4970:S4981" si="1343">T4970*3.3</f>
        <v>39.269999999999996</v>
      </c>
      <c r="T4970" s="22">
        <v>11.9</v>
      </c>
      <c r="U4970" s="22">
        <f t="shared" ref="U4970:U4981" si="1344">V4970*3.3</f>
        <v>33.494999999999997</v>
      </c>
      <c r="V4970" s="22">
        <f t="shared" ref="V4970:V4981" si="1345">(R4970+P4970)/2</f>
        <v>10.15</v>
      </c>
      <c r="W4970" s="53">
        <v>27.847359999999998</v>
      </c>
      <c r="X4970" s="53">
        <v>-115.17393</v>
      </c>
      <c r="Y4970" s="22">
        <f t="shared" ref="Y4970:Y4981" si="1346">(Z4970*1.8)+32</f>
        <v>60.8</v>
      </c>
      <c r="Z4970" s="23">
        <v>16</v>
      </c>
      <c r="AA4970" s="21">
        <v>6</v>
      </c>
      <c r="AB4970" s="25" t="s">
        <v>44</v>
      </c>
      <c r="AC4970" s="21">
        <v>1</v>
      </c>
      <c r="AD4970">
        <v>20</v>
      </c>
      <c r="AE4970" s="61">
        <v>1</v>
      </c>
      <c r="AF4970" s="61">
        <v>5</v>
      </c>
      <c r="AG4970" s="25">
        <v>30</v>
      </c>
      <c r="AI4970" s="70">
        <f t="shared" si="1337"/>
        <v>15.337</v>
      </c>
      <c r="AJ4970" s="71" t="s">
        <v>369</v>
      </c>
      <c r="AK4970" s="72">
        <f t="shared" si="1338"/>
        <v>2.2645047633742106</v>
      </c>
      <c r="AL4970" s="73">
        <f t="shared" si="1339"/>
        <v>2.2645047633742106</v>
      </c>
    </row>
    <row r="4971" spans="1:38">
      <c r="A4971" s="25" t="s">
        <v>454</v>
      </c>
      <c r="B4971" s="25" t="s">
        <v>178</v>
      </c>
      <c r="C4971" s="59">
        <v>40756</v>
      </c>
      <c r="D4971" s="60">
        <v>2011</v>
      </c>
      <c r="E4971" s="26">
        <v>0.41388888888888892</v>
      </c>
      <c r="F4971" s="26">
        <v>0.43541666666666662</v>
      </c>
      <c r="G4971" s="26">
        <f t="shared" si="1340"/>
        <v>2.1527777777777701E-2</v>
      </c>
      <c r="H4971" s="21">
        <v>2</v>
      </c>
      <c r="I4971" s="27">
        <v>1</v>
      </c>
      <c r="J4971" s="27">
        <v>5</v>
      </c>
      <c r="K4971" s="27">
        <v>5</v>
      </c>
      <c r="L4971" s="14" t="s">
        <v>48</v>
      </c>
      <c r="M4971" s="25" t="s">
        <v>49</v>
      </c>
      <c r="N4971" s="25">
        <v>1</v>
      </c>
      <c r="O4971" s="28">
        <f t="shared" si="1341"/>
        <v>39.269999999999996</v>
      </c>
      <c r="P4971" s="28">
        <v>11.9</v>
      </c>
      <c r="Q4971" s="28">
        <f t="shared" si="1342"/>
        <v>27.72</v>
      </c>
      <c r="R4971" s="28">
        <v>8.4</v>
      </c>
      <c r="S4971" s="28">
        <f t="shared" si="1343"/>
        <v>39.269999999999996</v>
      </c>
      <c r="T4971" s="22">
        <v>11.9</v>
      </c>
      <c r="U4971" s="22">
        <f t="shared" si="1344"/>
        <v>33.494999999999997</v>
      </c>
      <c r="V4971" s="22">
        <f t="shared" si="1345"/>
        <v>10.15</v>
      </c>
      <c r="W4971" s="53">
        <v>27.847359999999998</v>
      </c>
      <c r="X4971" s="53">
        <v>-115.17393</v>
      </c>
      <c r="Y4971" s="22">
        <f t="shared" si="1346"/>
        <v>60.8</v>
      </c>
      <c r="Z4971" s="23">
        <v>16</v>
      </c>
      <c r="AA4971" s="21">
        <v>6</v>
      </c>
      <c r="AB4971" s="25" t="s">
        <v>44</v>
      </c>
      <c r="AC4971" s="21">
        <v>2</v>
      </c>
      <c r="AD4971">
        <v>20</v>
      </c>
      <c r="AE4971" s="61">
        <v>1</v>
      </c>
      <c r="AF4971" s="61">
        <v>9</v>
      </c>
      <c r="AG4971" s="25">
        <v>30</v>
      </c>
      <c r="AI4971" s="70">
        <f t="shared" si="1337"/>
        <v>15.337</v>
      </c>
      <c r="AJ4971" s="71" t="s">
        <v>369</v>
      </c>
      <c r="AK4971" s="72">
        <f t="shared" si="1338"/>
        <v>2.2645047633742106</v>
      </c>
      <c r="AL4971" s="73">
        <f t="shared" si="1339"/>
        <v>2.2645047633742106</v>
      </c>
    </row>
    <row r="4972" spans="1:38">
      <c r="A4972" s="25" t="s">
        <v>454</v>
      </c>
      <c r="B4972" s="25" t="s">
        <v>178</v>
      </c>
      <c r="C4972" s="59">
        <v>40756</v>
      </c>
      <c r="D4972" s="60">
        <v>2011</v>
      </c>
      <c r="E4972" s="26">
        <v>0.41388888888888892</v>
      </c>
      <c r="F4972" s="26">
        <v>0.43541666666666662</v>
      </c>
      <c r="G4972" s="26">
        <f t="shared" si="1340"/>
        <v>2.1527777777777701E-2</v>
      </c>
      <c r="H4972" s="21">
        <v>2</v>
      </c>
      <c r="I4972" s="27">
        <v>1</v>
      </c>
      <c r="J4972" s="27">
        <v>5</v>
      </c>
      <c r="K4972" s="27">
        <v>5</v>
      </c>
      <c r="L4972" s="14" t="s">
        <v>48</v>
      </c>
      <c r="M4972" s="25" t="s">
        <v>49</v>
      </c>
      <c r="N4972" s="25">
        <v>1</v>
      </c>
      <c r="O4972" s="28">
        <f t="shared" si="1341"/>
        <v>39.269999999999996</v>
      </c>
      <c r="P4972" s="28">
        <v>11.9</v>
      </c>
      <c r="Q4972" s="28">
        <f t="shared" si="1342"/>
        <v>27.72</v>
      </c>
      <c r="R4972" s="28">
        <v>8.4</v>
      </c>
      <c r="S4972" s="28">
        <f t="shared" si="1343"/>
        <v>39.269999999999996</v>
      </c>
      <c r="T4972" s="22">
        <v>11.9</v>
      </c>
      <c r="U4972" s="22">
        <f t="shared" si="1344"/>
        <v>33.494999999999997</v>
      </c>
      <c r="V4972" s="22">
        <f t="shared" si="1345"/>
        <v>10.15</v>
      </c>
      <c r="W4972" s="53">
        <v>27.847359999999998</v>
      </c>
      <c r="X4972" s="53">
        <v>-115.17393</v>
      </c>
      <c r="Y4972" s="22">
        <f t="shared" si="1346"/>
        <v>60.8</v>
      </c>
      <c r="Z4972" s="23">
        <v>16</v>
      </c>
      <c r="AA4972" s="21">
        <v>6</v>
      </c>
      <c r="AB4972" s="25" t="s">
        <v>44</v>
      </c>
      <c r="AC4972" s="21">
        <v>2</v>
      </c>
      <c r="AD4972">
        <v>22</v>
      </c>
      <c r="AE4972" s="61">
        <v>1</v>
      </c>
      <c r="AF4972" s="61">
        <v>9</v>
      </c>
      <c r="AG4972" s="25">
        <v>30</v>
      </c>
      <c r="AI4972" s="70">
        <f t="shared" si="1337"/>
        <v>16.754999999999999</v>
      </c>
      <c r="AJ4972" s="71" t="s">
        <v>369</v>
      </c>
      <c r="AK4972" s="72">
        <f t="shared" si="1338"/>
        <v>2.7483879168691034</v>
      </c>
      <c r="AL4972" s="73">
        <f t="shared" si="1339"/>
        <v>2.7483879168691034</v>
      </c>
    </row>
    <row r="4973" spans="1:38">
      <c r="A4973" s="25" t="s">
        <v>454</v>
      </c>
      <c r="B4973" s="25" t="s">
        <v>178</v>
      </c>
      <c r="C4973" s="59">
        <v>40756</v>
      </c>
      <c r="D4973" s="60">
        <v>2011</v>
      </c>
      <c r="E4973" s="26">
        <v>0.41388888888888892</v>
      </c>
      <c r="F4973" s="26">
        <v>0.43541666666666662</v>
      </c>
      <c r="G4973" s="26">
        <f t="shared" si="1340"/>
        <v>2.1527777777777701E-2</v>
      </c>
      <c r="H4973" s="21">
        <v>2</v>
      </c>
      <c r="I4973" s="27">
        <v>1</v>
      </c>
      <c r="J4973" s="27">
        <v>5</v>
      </c>
      <c r="K4973" s="27">
        <v>5</v>
      </c>
      <c r="L4973" s="14" t="s">
        <v>48</v>
      </c>
      <c r="M4973" s="25" t="s">
        <v>49</v>
      </c>
      <c r="N4973" s="25">
        <v>1</v>
      </c>
      <c r="O4973" s="28">
        <f t="shared" si="1341"/>
        <v>39.269999999999996</v>
      </c>
      <c r="P4973" s="28">
        <v>11.9</v>
      </c>
      <c r="Q4973" s="28">
        <f t="shared" si="1342"/>
        <v>27.72</v>
      </c>
      <c r="R4973" s="28">
        <v>8.4</v>
      </c>
      <c r="S4973" s="28">
        <f t="shared" si="1343"/>
        <v>39.269999999999996</v>
      </c>
      <c r="T4973" s="22">
        <v>11.9</v>
      </c>
      <c r="U4973" s="22">
        <f t="shared" si="1344"/>
        <v>33.494999999999997</v>
      </c>
      <c r="V4973" s="22">
        <f t="shared" si="1345"/>
        <v>10.15</v>
      </c>
      <c r="W4973" s="53">
        <v>27.847359999999998</v>
      </c>
      <c r="X4973" s="53">
        <v>-115.17393</v>
      </c>
      <c r="Y4973" s="22">
        <f t="shared" si="1346"/>
        <v>60.8</v>
      </c>
      <c r="Z4973" s="23">
        <v>16</v>
      </c>
      <c r="AA4973" s="21">
        <v>6</v>
      </c>
      <c r="AB4973" s="25" t="s">
        <v>44</v>
      </c>
      <c r="AC4973" s="21">
        <v>3</v>
      </c>
      <c r="AD4973">
        <v>21</v>
      </c>
      <c r="AE4973" s="61">
        <v>1</v>
      </c>
      <c r="AF4973" s="61">
        <v>14</v>
      </c>
      <c r="AG4973" s="25">
        <v>30</v>
      </c>
      <c r="AI4973" s="70">
        <f t="shared" si="1337"/>
        <v>16.045999999999999</v>
      </c>
      <c r="AJ4973" s="71" t="s">
        <v>369</v>
      </c>
      <c r="AK4973" s="72">
        <f t="shared" si="1338"/>
        <v>2.5000862380340183</v>
      </c>
      <c r="AL4973" s="73">
        <f t="shared" si="1339"/>
        <v>2.5000862380340183</v>
      </c>
    </row>
    <row r="4974" spans="1:38">
      <c r="A4974" s="25" t="s">
        <v>454</v>
      </c>
      <c r="B4974" s="25" t="s">
        <v>178</v>
      </c>
      <c r="C4974" s="59">
        <v>40756</v>
      </c>
      <c r="D4974" s="60">
        <v>2011</v>
      </c>
      <c r="E4974" s="26">
        <v>0.41388888888888892</v>
      </c>
      <c r="F4974" s="26">
        <v>0.43541666666666662</v>
      </c>
      <c r="G4974" s="26">
        <f t="shared" si="1340"/>
        <v>2.1527777777777701E-2</v>
      </c>
      <c r="H4974" s="21">
        <v>2</v>
      </c>
      <c r="I4974" s="27">
        <v>1</v>
      </c>
      <c r="J4974" s="27">
        <v>5</v>
      </c>
      <c r="K4974" s="27">
        <v>5</v>
      </c>
      <c r="L4974" s="14" t="s">
        <v>48</v>
      </c>
      <c r="M4974" s="25" t="s">
        <v>49</v>
      </c>
      <c r="N4974" s="25">
        <v>1</v>
      </c>
      <c r="O4974" s="28">
        <f t="shared" si="1341"/>
        <v>39.269999999999996</v>
      </c>
      <c r="P4974" s="28">
        <v>11.9</v>
      </c>
      <c r="Q4974" s="28">
        <f t="shared" si="1342"/>
        <v>27.72</v>
      </c>
      <c r="R4974" s="28">
        <v>8.4</v>
      </c>
      <c r="S4974" s="28">
        <f t="shared" si="1343"/>
        <v>39.269999999999996</v>
      </c>
      <c r="T4974" s="22">
        <v>11.9</v>
      </c>
      <c r="U4974" s="22">
        <f t="shared" si="1344"/>
        <v>33.494999999999997</v>
      </c>
      <c r="V4974" s="22">
        <f t="shared" si="1345"/>
        <v>10.15</v>
      </c>
      <c r="W4974" s="53">
        <v>27.847359999999998</v>
      </c>
      <c r="X4974" s="53">
        <v>-115.17393</v>
      </c>
      <c r="Y4974" s="22">
        <f t="shared" si="1346"/>
        <v>60.8</v>
      </c>
      <c r="Z4974" s="23">
        <v>16</v>
      </c>
      <c r="AA4974" s="21">
        <v>6</v>
      </c>
      <c r="AB4974" s="25" t="s">
        <v>44</v>
      </c>
      <c r="AC4974" s="21">
        <v>3</v>
      </c>
      <c r="AD4974">
        <v>25</v>
      </c>
      <c r="AE4974" s="61">
        <v>1</v>
      </c>
      <c r="AF4974" s="61">
        <v>14</v>
      </c>
      <c r="AG4974" s="25">
        <v>30</v>
      </c>
      <c r="AI4974" s="70">
        <f t="shared" si="1337"/>
        <v>18.881999999999998</v>
      </c>
      <c r="AJ4974" s="71" t="s">
        <v>369</v>
      </c>
      <c r="AK4974" s="72">
        <f t="shared" si="1338"/>
        <v>3.5706462775960586</v>
      </c>
      <c r="AL4974" s="73">
        <f t="shared" si="1339"/>
        <v>3.5706462775960586</v>
      </c>
    </row>
    <row r="4975" spans="1:38">
      <c r="A4975" s="25" t="s">
        <v>454</v>
      </c>
      <c r="B4975" s="25" t="s">
        <v>178</v>
      </c>
      <c r="C4975" s="59">
        <v>40756</v>
      </c>
      <c r="D4975" s="60">
        <v>2011</v>
      </c>
      <c r="E4975" s="26">
        <v>0.41388888888888892</v>
      </c>
      <c r="F4975" s="26">
        <v>0.43541666666666662</v>
      </c>
      <c r="G4975" s="26">
        <f t="shared" si="1340"/>
        <v>2.1527777777777701E-2</v>
      </c>
      <c r="H4975" s="21">
        <v>2</v>
      </c>
      <c r="I4975" s="27">
        <v>1</v>
      </c>
      <c r="J4975" s="27">
        <v>5</v>
      </c>
      <c r="K4975" s="27">
        <v>5</v>
      </c>
      <c r="L4975" s="14" t="s">
        <v>48</v>
      </c>
      <c r="M4975" s="25" t="s">
        <v>49</v>
      </c>
      <c r="N4975" s="25">
        <v>1</v>
      </c>
      <c r="O4975" s="28">
        <f t="shared" si="1341"/>
        <v>39.269999999999996</v>
      </c>
      <c r="P4975" s="28">
        <v>11.9</v>
      </c>
      <c r="Q4975" s="28">
        <f t="shared" si="1342"/>
        <v>27.72</v>
      </c>
      <c r="R4975" s="28">
        <v>8.4</v>
      </c>
      <c r="S4975" s="28">
        <f t="shared" si="1343"/>
        <v>39.269999999999996</v>
      </c>
      <c r="T4975" s="22">
        <v>11.9</v>
      </c>
      <c r="U4975" s="22">
        <f t="shared" si="1344"/>
        <v>33.494999999999997</v>
      </c>
      <c r="V4975" s="22">
        <f t="shared" si="1345"/>
        <v>10.15</v>
      </c>
      <c r="W4975" s="53">
        <v>27.847359999999998</v>
      </c>
      <c r="X4975" s="53">
        <v>-115.17393</v>
      </c>
      <c r="Y4975" s="22">
        <f t="shared" si="1346"/>
        <v>60.8</v>
      </c>
      <c r="Z4975" s="23">
        <v>16</v>
      </c>
      <c r="AA4975" s="21">
        <v>6</v>
      </c>
      <c r="AB4975" s="25" t="s">
        <v>44</v>
      </c>
      <c r="AC4975" s="21">
        <v>4</v>
      </c>
      <c r="AD4975">
        <v>22</v>
      </c>
      <c r="AE4975" s="61">
        <v>1</v>
      </c>
      <c r="AF4975" s="61">
        <v>16</v>
      </c>
      <c r="AG4975" s="25">
        <v>30</v>
      </c>
      <c r="AI4975" s="70">
        <f t="shared" si="1337"/>
        <v>16.754999999999999</v>
      </c>
      <c r="AJ4975" s="71" t="s">
        <v>369</v>
      </c>
      <c r="AK4975" s="72">
        <f t="shared" si="1338"/>
        <v>2.7483879168691034</v>
      </c>
      <c r="AL4975" s="73">
        <f t="shared" si="1339"/>
        <v>2.7483879168691034</v>
      </c>
    </row>
    <row r="4976" spans="1:38">
      <c r="A4976" s="25" t="s">
        <v>454</v>
      </c>
      <c r="B4976" s="25" t="s">
        <v>178</v>
      </c>
      <c r="C4976" s="59">
        <v>40756</v>
      </c>
      <c r="D4976" s="60">
        <v>2011</v>
      </c>
      <c r="E4976" s="26">
        <v>0.41388888888888892</v>
      </c>
      <c r="F4976" s="26">
        <v>0.43541666666666662</v>
      </c>
      <c r="G4976" s="26">
        <f t="shared" si="1340"/>
        <v>2.1527777777777701E-2</v>
      </c>
      <c r="H4976" s="21">
        <v>2</v>
      </c>
      <c r="I4976" s="27">
        <v>1</v>
      </c>
      <c r="J4976" s="27">
        <v>5</v>
      </c>
      <c r="K4976" s="27">
        <v>5</v>
      </c>
      <c r="L4976" s="14" t="s">
        <v>48</v>
      </c>
      <c r="M4976" s="25" t="s">
        <v>49</v>
      </c>
      <c r="N4976" s="25">
        <v>1</v>
      </c>
      <c r="O4976" s="28">
        <f t="shared" si="1341"/>
        <v>39.269999999999996</v>
      </c>
      <c r="P4976" s="28">
        <v>11.9</v>
      </c>
      <c r="Q4976" s="28">
        <f t="shared" si="1342"/>
        <v>27.72</v>
      </c>
      <c r="R4976" s="28">
        <v>8.4</v>
      </c>
      <c r="S4976" s="28">
        <f t="shared" si="1343"/>
        <v>39.269999999999996</v>
      </c>
      <c r="T4976" s="22">
        <v>11.9</v>
      </c>
      <c r="U4976" s="22">
        <f t="shared" si="1344"/>
        <v>33.494999999999997</v>
      </c>
      <c r="V4976" s="22">
        <f t="shared" si="1345"/>
        <v>10.15</v>
      </c>
      <c r="W4976" s="53">
        <v>27.847359999999998</v>
      </c>
      <c r="X4976" s="53">
        <v>-115.17393</v>
      </c>
      <c r="Y4976" s="22">
        <f t="shared" si="1346"/>
        <v>60.8</v>
      </c>
      <c r="Z4976" s="23">
        <v>16</v>
      </c>
      <c r="AA4976" s="21">
        <v>6</v>
      </c>
      <c r="AB4976" s="25" t="s">
        <v>44</v>
      </c>
      <c r="AC4976" s="21">
        <v>5</v>
      </c>
      <c r="AD4976">
        <v>23</v>
      </c>
      <c r="AE4976" s="61">
        <v>1</v>
      </c>
      <c r="AF4976" s="61">
        <v>19</v>
      </c>
      <c r="AG4976" s="25">
        <v>30</v>
      </c>
      <c r="AI4976" s="70">
        <f t="shared" si="1337"/>
        <v>17.463999999999999</v>
      </c>
      <c r="AJ4976" s="71" t="s">
        <v>369</v>
      </c>
      <c r="AK4976" s="72">
        <f t="shared" si="1338"/>
        <v>3.0095147540604348</v>
      </c>
      <c r="AL4976" s="73">
        <f t="shared" si="1339"/>
        <v>3.0095147540604348</v>
      </c>
    </row>
    <row r="4977" spans="1:38">
      <c r="A4977" s="25" t="s">
        <v>454</v>
      </c>
      <c r="B4977" s="25" t="s">
        <v>178</v>
      </c>
      <c r="C4977" s="59">
        <v>40756</v>
      </c>
      <c r="D4977" s="60">
        <v>2011</v>
      </c>
      <c r="E4977" s="26">
        <v>0.41388888888888892</v>
      </c>
      <c r="F4977" s="26">
        <v>0.43541666666666662</v>
      </c>
      <c r="G4977" s="26">
        <f t="shared" si="1340"/>
        <v>2.1527777777777701E-2</v>
      </c>
      <c r="H4977" s="21">
        <v>2</v>
      </c>
      <c r="I4977" s="27">
        <v>1</v>
      </c>
      <c r="J4977" s="27">
        <v>5</v>
      </c>
      <c r="K4977" s="27">
        <v>5</v>
      </c>
      <c r="L4977" s="14" t="s">
        <v>48</v>
      </c>
      <c r="M4977" s="25" t="s">
        <v>49</v>
      </c>
      <c r="N4977" s="25">
        <v>1</v>
      </c>
      <c r="O4977" s="28">
        <f t="shared" si="1341"/>
        <v>39.269999999999996</v>
      </c>
      <c r="P4977" s="28">
        <v>11.9</v>
      </c>
      <c r="Q4977" s="28">
        <f t="shared" si="1342"/>
        <v>27.72</v>
      </c>
      <c r="R4977" s="28">
        <v>8.4</v>
      </c>
      <c r="S4977" s="28">
        <f t="shared" si="1343"/>
        <v>39.269999999999996</v>
      </c>
      <c r="T4977" s="22">
        <v>11.9</v>
      </c>
      <c r="U4977" s="22">
        <f t="shared" si="1344"/>
        <v>33.494999999999997</v>
      </c>
      <c r="V4977" s="22">
        <f t="shared" si="1345"/>
        <v>10.15</v>
      </c>
      <c r="W4977" s="53">
        <v>27.847359999999998</v>
      </c>
      <c r="X4977" s="53">
        <v>-115.17393</v>
      </c>
      <c r="Y4977" s="22">
        <f t="shared" si="1346"/>
        <v>60.8</v>
      </c>
      <c r="Z4977" s="23">
        <v>16</v>
      </c>
      <c r="AA4977" s="21">
        <v>6</v>
      </c>
      <c r="AB4977" s="25" t="s">
        <v>44</v>
      </c>
      <c r="AC4977" s="21">
        <v>6</v>
      </c>
      <c r="AD4977">
        <v>21</v>
      </c>
      <c r="AE4977" s="61">
        <v>1</v>
      </c>
      <c r="AF4977" s="61">
        <v>25</v>
      </c>
      <c r="AG4977" s="25">
        <v>30</v>
      </c>
      <c r="AI4977" s="70">
        <f t="shared" si="1337"/>
        <v>16.045999999999999</v>
      </c>
      <c r="AJ4977" s="71" t="s">
        <v>369</v>
      </c>
      <c r="AK4977" s="72">
        <f t="shared" si="1338"/>
        <v>2.5000862380340183</v>
      </c>
      <c r="AL4977" s="73">
        <f t="shared" si="1339"/>
        <v>2.5000862380340183</v>
      </c>
    </row>
    <row r="4978" spans="1:38">
      <c r="A4978" s="25" t="s">
        <v>454</v>
      </c>
      <c r="B4978" s="25" t="s">
        <v>178</v>
      </c>
      <c r="C4978" s="59">
        <v>40756</v>
      </c>
      <c r="D4978" s="60">
        <v>2011</v>
      </c>
      <c r="E4978" s="26">
        <v>0.41388888888888892</v>
      </c>
      <c r="F4978" s="26">
        <v>0.43541666666666662</v>
      </c>
      <c r="G4978" s="26">
        <f t="shared" si="1340"/>
        <v>2.1527777777777701E-2</v>
      </c>
      <c r="H4978" s="21">
        <v>2</v>
      </c>
      <c r="I4978" s="27">
        <v>1</v>
      </c>
      <c r="J4978" s="27">
        <v>5</v>
      </c>
      <c r="K4978" s="27">
        <v>5</v>
      </c>
      <c r="L4978" s="14" t="s">
        <v>48</v>
      </c>
      <c r="M4978" s="25" t="s">
        <v>49</v>
      </c>
      <c r="N4978" s="25">
        <v>1</v>
      </c>
      <c r="O4978" s="28">
        <f t="shared" si="1341"/>
        <v>39.269999999999996</v>
      </c>
      <c r="P4978" s="28">
        <v>11.9</v>
      </c>
      <c r="Q4978" s="28">
        <f t="shared" si="1342"/>
        <v>27.72</v>
      </c>
      <c r="R4978" s="28">
        <v>8.4</v>
      </c>
      <c r="S4978" s="28">
        <f t="shared" si="1343"/>
        <v>39.269999999999996</v>
      </c>
      <c r="T4978" s="22">
        <v>11.9</v>
      </c>
      <c r="U4978" s="22">
        <f t="shared" si="1344"/>
        <v>33.494999999999997</v>
      </c>
      <c r="V4978" s="22">
        <f t="shared" si="1345"/>
        <v>10.15</v>
      </c>
      <c r="W4978" s="53">
        <v>27.847359999999998</v>
      </c>
      <c r="X4978" s="53">
        <v>-115.17393</v>
      </c>
      <c r="Y4978" s="22">
        <f t="shared" si="1346"/>
        <v>60.8</v>
      </c>
      <c r="Z4978" s="23">
        <v>16</v>
      </c>
      <c r="AA4978" s="21">
        <v>6</v>
      </c>
      <c r="AB4978" s="25" t="s">
        <v>44</v>
      </c>
      <c r="AC4978" s="21">
        <v>7</v>
      </c>
      <c r="AD4978">
        <v>19</v>
      </c>
      <c r="AE4978" s="61">
        <v>1</v>
      </c>
      <c r="AF4978" s="61">
        <v>27</v>
      </c>
      <c r="AG4978" s="25">
        <v>30</v>
      </c>
      <c r="AI4978" s="70">
        <f t="shared" si="1337"/>
        <v>14.628</v>
      </c>
      <c r="AJ4978" s="71" t="s">
        <v>369</v>
      </c>
      <c r="AK4978" s="72">
        <f t="shared" si="1338"/>
        <v>2.041534710262368</v>
      </c>
      <c r="AL4978" s="73">
        <f t="shared" si="1339"/>
        <v>2.041534710262368</v>
      </c>
    </row>
    <row r="4979" spans="1:38">
      <c r="A4979" s="25" t="s">
        <v>454</v>
      </c>
      <c r="B4979" s="25" t="s">
        <v>178</v>
      </c>
      <c r="C4979" s="59">
        <v>40756</v>
      </c>
      <c r="D4979" s="60">
        <v>2011</v>
      </c>
      <c r="E4979" s="26">
        <v>0.41388888888888892</v>
      </c>
      <c r="F4979" s="26">
        <v>0.43541666666666662</v>
      </c>
      <c r="G4979" s="26">
        <f t="shared" si="1340"/>
        <v>2.1527777777777701E-2</v>
      </c>
      <c r="H4979" s="21">
        <v>2</v>
      </c>
      <c r="I4979" s="27">
        <v>1</v>
      </c>
      <c r="J4979" s="27">
        <v>5</v>
      </c>
      <c r="K4979" s="27">
        <v>5</v>
      </c>
      <c r="L4979" s="14" t="s">
        <v>48</v>
      </c>
      <c r="M4979" s="25" t="s">
        <v>49</v>
      </c>
      <c r="N4979" s="25">
        <v>1</v>
      </c>
      <c r="O4979" s="28">
        <f t="shared" si="1341"/>
        <v>39.269999999999996</v>
      </c>
      <c r="P4979" s="28">
        <v>11.9</v>
      </c>
      <c r="Q4979" s="28">
        <f t="shared" si="1342"/>
        <v>27.72</v>
      </c>
      <c r="R4979" s="28">
        <v>8.4</v>
      </c>
      <c r="S4979" s="28">
        <f t="shared" si="1343"/>
        <v>39.269999999999996</v>
      </c>
      <c r="T4979" s="22">
        <v>11.9</v>
      </c>
      <c r="U4979" s="22">
        <f t="shared" si="1344"/>
        <v>33.494999999999997</v>
      </c>
      <c r="V4979" s="22">
        <f t="shared" si="1345"/>
        <v>10.15</v>
      </c>
      <c r="W4979" s="53">
        <v>27.847359999999998</v>
      </c>
      <c r="X4979" s="53">
        <v>-115.17393</v>
      </c>
      <c r="Y4979" s="22">
        <f t="shared" si="1346"/>
        <v>60.8</v>
      </c>
      <c r="Z4979" s="23">
        <v>16</v>
      </c>
      <c r="AA4979" s="21">
        <v>6</v>
      </c>
      <c r="AB4979" s="25" t="s">
        <v>44</v>
      </c>
      <c r="AC4979" s="21">
        <v>7</v>
      </c>
      <c r="AD4979">
        <v>21</v>
      </c>
      <c r="AE4979" s="61">
        <v>1</v>
      </c>
      <c r="AF4979" s="61">
        <v>27</v>
      </c>
      <c r="AG4979" s="25">
        <v>30</v>
      </c>
      <c r="AI4979" s="70">
        <f t="shared" si="1337"/>
        <v>16.045999999999999</v>
      </c>
      <c r="AJ4979" s="71" t="s">
        <v>369</v>
      </c>
      <c r="AK4979" s="72">
        <f t="shared" si="1338"/>
        <v>2.5000862380340183</v>
      </c>
      <c r="AL4979" s="73">
        <f t="shared" si="1339"/>
        <v>2.5000862380340183</v>
      </c>
    </row>
    <row r="4980" spans="1:38">
      <c r="A4980" s="25" t="s">
        <v>454</v>
      </c>
      <c r="B4980" s="25" t="s">
        <v>178</v>
      </c>
      <c r="C4980" s="59">
        <v>40756</v>
      </c>
      <c r="D4980" s="60">
        <v>2011</v>
      </c>
      <c r="E4980" s="26">
        <v>0.41388888888888892</v>
      </c>
      <c r="F4980" s="26">
        <v>0.43541666666666662</v>
      </c>
      <c r="G4980" s="26">
        <f t="shared" si="1340"/>
        <v>2.1527777777777701E-2</v>
      </c>
      <c r="H4980" s="21">
        <v>2</v>
      </c>
      <c r="I4980" s="27">
        <v>1</v>
      </c>
      <c r="J4980" s="27">
        <v>5</v>
      </c>
      <c r="K4980" s="27">
        <v>5</v>
      </c>
      <c r="L4980" s="14" t="s">
        <v>48</v>
      </c>
      <c r="M4980" s="25" t="s">
        <v>49</v>
      </c>
      <c r="N4980" s="25">
        <v>1</v>
      </c>
      <c r="O4980" s="28">
        <f t="shared" si="1341"/>
        <v>39.269999999999996</v>
      </c>
      <c r="P4980" s="28">
        <v>11.9</v>
      </c>
      <c r="Q4980" s="28">
        <f t="shared" si="1342"/>
        <v>27.72</v>
      </c>
      <c r="R4980" s="28">
        <v>8.4</v>
      </c>
      <c r="S4980" s="28">
        <f t="shared" si="1343"/>
        <v>39.269999999999996</v>
      </c>
      <c r="T4980" s="22">
        <v>11.9</v>
      </c>
      <c r="U4980" s="22">
        <f t="shared" si="1344"/>
        <v>33.494999999999997</v>
      </c>
      <c r="V4980" s="22">
        <f t="shared" si="1345"/>
        <v>10.15</v>
      </c>
      <c r="W4980" s="53">
        <v>27.847359999999998</v>
      </c>
      <c r="X4980" s="53">
        <v>-115.17393</v>
      </c>
      <c r="Y4980" s="22">
        <f t="shared" si="1346"/>
        <v>60.8</v>
      </c>
      <c r="Z4980" s="23">
        <v>16</v>
      </c>
      <c r="AA4980" s="21">
        <v>6</v>
      </c>
      <c r="AB4980" s="25" t="s">
        <v>44</v>
      </c>
      <c r="AC4980" s="21">
        <v>8</v>
      </c>
      <c r="AD4980">
        <v>17</v>
      </c>
      <c r="AE4980" s="61">
        <v>1</v>
      </c>
      <c r="AF4980" s="61">
        <v>30</v>
      </c>
      <c r="AG4980" s="25">
        <v>30</v>
      </c>
      <c r="AI4980" s="70">
        <f t="shared" si="1337"/>
        <v>13.209999999999999</v>
      </c>
      <c r="AJ4980" s="71" t="s">
        <v>369</v>
      </c>
      <c r="AK4980" s="72">
        <f t="shared" si="1338"/>
        <v>1.6329725885917237</v>
      </c>
      <c r="AL4980" s="73">
        <f t="shared" si="1339"/>
        <v>1.6329725885917237</v>
      </c>
    </row>
    <row r="4981" spans="1:38">
      <c r="A4981" s="25" t="s">
        <v>454</v>
      </c>
      <c r="B4981" s="25" t="s">
        <v>178</v>
      </c>
      <c r="C4981" s="59">
        <v>40756</v>
      </c>
      <c r="D4981" s="60">
        <v>2011</v>
      </c>
      <c r="E4981" s="26">
        <v>0.41388888888888892</v>
      </c>
      <c r="F4981" s="26">
        <v>0.43541666666666662</v>
      </c>
      <c r="G4981" s="26">
        <f t="shared" si="1340"/>
        <v>2.1527777777777701E-2</v>
      </c>
      <c r="H4981" s="21">
        <v>2</v>
      </c>
      <c r="I4981" s="27">
        <v>1</v>
      </c>
      <c r="J4981" s="27">
        <v>5</v>
      </c>
      <c r="K4981" s="27">
        <v>5</v>
      </c>
      <c r="L4981" s="14" t="s">
        <v>48</v>
      </c>
      <c r="M4981" s="25" t="s">
        <v>49</v>
      </c>
      <c r="N4981" s="25">
        <v>1</v>
      </c>
      <c r="O4981" s="28">
        <f t="shared" si="1341"/>
        <v>39.269999999999996</v>
      </c>
      <c r="P4981" s="28">
        <v>11.9</v>
      </c>
      <c r="Q4981" s="28">
        <f t="shared" si="1342"/>
        <v>27.72</v>
      </c>
      <c r="R4981" s="28">
        <v>8.4</v>
      </c>
      <c r="S4981" s="28">
        <f t="shared" si="1343"/>
        <v>39.269999999999996</v>
      </c>
      <c r="T4981" s="22">
        <v>11.9</v>
      </c>
      <c r="U4981" s="22">
        <f t="shared" si="1344"/>
        <v>33.494999999999997</v>
      </c>
      <c r="V4981" s="22">
        <f t="shared" si="1345"/>
        <v>10.15</v>
      </c>
      <c r="W4981" s="53">
        <v>27.847359999999998</v>
      </c>
      <c r="X4981" s="53">
        <v>-115.17393</v>
      </c>
      <c r="Y4981" s="22">
        <f t="shared" si="1346"/>
        <v>60.8</v>
      </c>
      <c r="Z4981" s="23">
        <v>16</v>
      </c>
      <c r="AA4981" s="21">
        <v>6</v>
      </c>
      <c r="AB4981" s="25" t="s">
        <v>44</v>
      </c>
      <c r="AC4981" s="21">
        <v>8</v>
      </c>
      <c r="AD4981">
        <v>20</v>
      </c>
      <c r="AE4981" s="61">
        <v>1</v>
      </c>
      <c r="AF4981" s="61">
        <v>30</v>
      </c>
      <c r="AG4981" s="25">
        <v>30</v>
      </c>
      <c r="AI4981" s="70">
        <f t="shared" si="1337"/>
        <v>15.337</v>
      </c>
      <c r="AJ4981" s="71" t="s">
        <v>369</v>
      </c>
      <c r="AK4981" s="72">
        <f t="shared" si="1338"/>
        <v>2.2645047633742106</v>
      </c>
      <c r="AL4981" s="73">
        <f t="shared" si="1339"/>
        <v>2.2645047633742106</v>
      </c>
    </row>
    <row r="4982" spans="1:38">
      <c r="A4982" s="25" t="s">
        <v>455</v>
      </c>
      <c r="B4982" s="25" t="s">
        <v>178</v>
      </c>
      <c r="C4982" s="59">
        <v>40756</v>
      </c>
      <c r="D4982" s="60">
        <v>2011</v>
      </c>
      <c r="E4982" s="26">
        <v>0.48055555555555557</v>
      </c>
      <c r="F4982" s="26">
        <v>0.4993055555555555</v>
      </c>
      <c r="G4982" s="26">
        <f t="shared" ref="G4982" si="1347">F4982-E4982</f>
        <v>1.8749999999999933E-2</v>
      </c>
      <c r="H4982" s="21">
        <v>2</v>
      </c>
      <c r="I4982" s="27">
        <v>2</v>
      </c>
      <c r="J4982" s="27">
        <v>6</v>
      </c>
      <c r="K4982" s="27">
        <v>6</v>
      </c>
      <c r="L4982" s="14" t="s">
        <v>48</v>
      </c>
      <c r="M4982" s="25" t="s">
        <v>49</v>
      </c>
      <c r="N4982" s="25">
        <v>1</v>
      </c>
      <c r="O4982" s="28">
        <f t="shared" ref="O4982" si="1348">P4982*3.3</f>
        <v>56.43</v>
      </c>
      <c r="P4982" s="28">
        <v>17.100000000000001</v>
      </c>
      <c r="Q4982" s="28">
        <f t="shared" ref="Q4982" si="1349">R4982*3.3</f>
        <v>54.449999999999996</v>
      </c>
      <c r="R4982" s="28">
        <v>16.5</v>
      </c>
      <c r="S4982" s="28">
        <f t="shared" ref="S4982" si="1350">T4982*3.3</f>
        <v>56.43</v>
      </c>
      <c r="T4982" s="22">
        <v>17.100000000000001</v>
      </c>
      <c r="U4982" s="22">
        <f t="shared" ref="U4982" si="1351">V4982*3.3</f>
        <v>55.44</v>
      </c>
      <c r="V4982" s="22">
        <f t="shared" ref="V4982" si="1352">(R4982+P4982)/2</f>
        <v>16.8</v>
      </c>
      <c r="W4982" s="53">
        <v>27.844940000000001</v>
      </c>
      <c r="X4982" s="53">
        <v>-115.1722</v>
      </c>
      <c r="Y4982" s="22">
        <f t="shared" ref="Y4982" si="1353">(Z4982*1.8)+32</f>
        <v>55.400000000000006</v>
      </c>
      <c r="Z4982" s="23">
        <v>13</v>
      </c>
      <c r="AA4982" s="21">
        <v>4</v>
      </c>
      <c r="AB4982" s="25" t="s">
        <v>44</v>
      </c>
      <c r="AC4982" s="21">
        <v>1</v>
      </c>
      <c r="AD4982">
        <v>17</v>
      </c>
      <c r="AE4982" s="61">
        <v>1</v>
      </c>
      <c r="AF4982" s="61">
        <v>11</v>
      </c>
      <c r="AG4982" s="25">
        <v>30</v>
      </c>
      <c r="AI4982" s="70">
        <f t="shared" si="1337"/>
        <v>13.209999999999999</v>
      </c>
      <c r="AJ4982" s="71" t="s">
        <v>369</v>
      </c>
      <c r="AK4982" s="72">
        <f t="shared" si="1338"/>
        <v>1.6329725885917237</v>
      </c>
      <c r="AL4982" s="73">
        <f t="shared" si="1339"/>
        <v>1.6329725885917237</v>
      </c>
    </row>
    <row r="4983" spans="1:38">
      <c r="A4983" s="25" t="s">
        <v>455</v>
      </c>
      <c r="B4983" s="25" t="s">
        <v>178</v>
      </c>
      <c r="C4983" s="59">
        <v>40756</v>
      </c>
      <c r="D4983" s="60">
        <v>2011</v>
      </c>
      <c r="E4983" s="26">
        <v>0.48055555555555557</v>
      </c>
      <c r="F4983" s="26">
        <v>0.4993055555555555</v>
      </c>
      <c r="G4983" s="26">
        <f t="shared" ref="G4983:G4988" si="1354">F4983-E4983</f>
        <v>1.8749999999999933E-2</v>
      </c>
      <c r="H4983" s="21">
        <v>2</v>
      </c>
      <c r="I4983" s="27">
        <v>2</v>
      </c>
      <c r="J4983" s="27">
        <v>6</v>
      </c>
      <c r="K4983" s="27">
        <v>6</v>
      </c>
      <c r="L4983" s="14" t="s">
        <v>48</v>
      </c>
      <c r="M4983" s="25" t="s">
        <v>49</v>
      </c>
      <c r="N4983" s="25">
        <v>1</v>
      </c>
      <c r="O4983" s="28">
        <f t="shared" ref="O4983:O4988" si="1355">P4983*3.3</f>
        <v>56.43</v>
      </c>
      <c r="P4983" s="28">
        <v>17.100000000000001</v>
      </c>
      <c r="Q4983" s="28">
        <f t="shared" ref="Q4983:Q4988" si="1356">R4983*3.3</f>
        <v>54.449999999999996</v>
      </c>
      <c r="R4983" s="28">
        <v>16.5</v>
      </c>
      <c r="S4983" s="28">
        <f t="shared" ref="S4983:S4988" si="1357">T4983*3.3</f>
        <v>56.43</v>
      </c>
      <c r="T4983" s="22">
        <v>17.100000000000001</v>
      </c>
      <c r="U4983" s="22">
        <f t="shared" ref="U4983:U4988" si="1358">V4983*3.3</f>
        <v>55.44</v>
      </c>
      <c r="V4983" s="22">
        <f t="shared" ref="V4983:V4988" si="1359">(R4983+P4983)/2</f>
        <v>16.8</v>
      </c>
      <c r="W4983" s="53">
        <v>27.844940000000001</v>
      </c>
      <c r="X4983" s="53">
        <v>-115.1722</v>
      </c>
      <c r="Y4983" s="22">
        <f t="shared" ref="Y4983:Y4988" si="1360">(Z4983*1.8)+32</f>
        <v>55.400000000000006</v>
      </c>
      <c r="Z4983" s="23">
        <v>13</v>
      </c>
      <c r="AA4983" s="21">
        <v>4</v>
      </c>
      <c r="AB4983" s="25" t="s">
        <v>44</v>
      </c>
      <c r="AC4983" s="21">
        <v>1</v>
      </c>
      <c r="AD4983">
        <v>21</v>
      </c>
      <c r="AE4983" s="61">
        <v>1</v>
      </c>
      <c r="AF4983" s="61">
        <v>11</v>
      </c>
      <c r="AG4983" s="25">
        <v>30</v>
      </c>
      <c r="AI4983" s="70">
        <f t="shared" si="1337"/>
        <v>16.045999999999999</v>
      </c>
      <c r="AJ4983" s="71" t="s">
        <v>369</v>
      </c>
      <c r="AK4983" s="72">
        <f t="shared" si="1338"/>
        <v>2.5000862380340183</v>
      </c>
      <c r="AL4983" s="73">
        <f t="shared" si="1339"/>
        <v>2.5000862380340183</v>
      </c>
    </row>
    <row r="4984" spans="1:38">
      <c r="A4984" s="25" t="s">
        <v>455</v>
      </c>
      <c r="B4984" s="25" t="s">
        <v>178</v>
      </c>
      <c r="C4984" s="59">
        <v>40756</v>
      </c>
      <c r="D4984" s="60">
        <v>2011</v>
      </c>
      <c r="E4984" s="26">
        <v>0.48055555555555557</v>
      </c>
      <c r="F4984" s="26">
        <v>0.4993055555555555</v>
      </c>
      <c r="G4984" s="26">
        <f t="shared" si="1354"/>
        <v>1.8749999999999933E-2</v>
      </c>
      <c r="H4984" s="21">
        <v>2</v>
      </c>
      <c r="I4984" s="27">
        <v>2</v>
      </c>
      <c r="J4984" s="27">
        <v>6</v>
      </c>
      <c r="K4984" s="27">
        <v>6</v>
      </c>
      <c r="L4984" s="14" t="s">
        <v>48</v>
      </c>
      <c r="M4984" s="25" t="s">
        <v>49</v>
      </c>
      <c r="N4984" s="25">
        <v>1</v>
      </c>
      <c r="O4984" s="28">
        <f t="shared" si="1355"/>
        <v>56.43</v>
      </c>
      <c r="P4984" s="28">
        <v>17.100000000000001</v>
      </c>
      <c r="Q4984" s="28">
        <f t="shared" si="1356"/>
        <v>54.449999999999996</v>
      </c>
      <c r="R4984" s="28">
        <v>16.5</v>
      </c>
      <c r="S4984" s="28">
        <f t="shared" si="1357"/>
        <v>56.43</v>
      </c>
      <c r="T4984" s="22">
        <v>17.100000000000001</v>
      </c>
      <c r="U4984" s="22">
        <f t="shared" si="1358"/>
        <v>55.44</v>
      </c>
      <c r="V4984" s="22">
        <f t="shared" si="1359"/>
        <v>16.8</v>
      </c>
      <c r="W4984" s="53">
        <v>27.844940000000001</v>
      </c>
      <c r="X4984" s="53">
        <v>-115.1722</v>
      </c>
      <c r="Y4984" s="22">
        <f t="shared" si="1360"/>
        <v>55.400000000000006</v>
      </c>
      <c r="Z4984" s="23">
        <v>13</v>
      </c>
      <c r="AA4984" s="21">
        <v>4</v>
      </c>
      <c r="AB4984" s="25" t="s">
        <v>44</v>
      </c>
      <c r="AC4984" s="21">
        <v>1</v>
      </c>
      <c r="AD4984">
        <v>25</v>
      </c>
      <c r="AE4984" s="61">
        <v>1</v>
      </c>
      <c r="AF4984" s="61">
        <v>11</v>
      </c>
      <c r="AG4984" s="25">
        <v>30</v>
      </c>
      <c r="AI4984" s="70">
        <f t="shared" si="1337"/>
        <v>18.881999999999998</v>
      </c>
      <c r="AJ4984" s="71" t="s">
        <v>369</v>
      </c>
      <c r="AK4984" s="72">
        <f t="shared" si="1338"/>
        <v>3.5706462775960586</v>
      </c>
      <c r="AL4984" s="73">
        <f t="shared" si="1339"/>
        <v>3.5706462775960586</v>
      </c>
    </row>
    <row r="4985" spans="1:38">
      <c r="A4985" s="25" t="s">
        <v>455</v>
      </c>
      <c r="B4985" s="25" t="s">
        <v>178</v>
      </c>
      <c r="C4985" s="59">
        <v>40756</v>
      </c>
      <c r="D4985" s="60">
        <v>2011</v>
      </c>
      <c r="E4985" s="26">
        <v>0.48055555555555557</v>
      </c>
      <c r="F4985" s="26">
        <v>0.4993055555555555</v>
      </c>
      <c r="G4985" s="26">
        <f t="shared" si="1354"/>
        <v>1.8749999999999933E-2</v>
      </c>
      <c r="H4985" s="21">
        <v>2</v>
      </c>
      <c r="I4985" s="27">
        <v>2</v>
      </c>
      <c r="J4985" s="27">
        <v>6</v>
      </c>
      <c r="K4985" s="27">
        <v>6</v>
      </c>
      <c r="L4985" s="14" t="s">
        <v>48</v>
      </c>
      <c r="M4985" s="25" t="s">
        <v>49</v>
      </c>
      <c r="N4985" s="25">
        <v>1</v>
      </c>
      <c r="O4985" s="28">
        <f t="shared" si="1355"/>
        <v>56.43</v>
      </c>
      <c r="P4985" s="28">
        <v>17.100000000000001</v>
      </c>
      <c r="Q4985" s="28">
        <f t="shared" si="1356"/>
        <v>54.449999999999996</v>
      </c>
      <c r="R4985" s="28">
        <v>16.5</v>
      </c>
      <c r="S4985" s="28">
        <f t="shared" si="1357"/>
        <v>56.43</v>
      </c>
      <c r="T4985" s="22">
        <v>17.100000000000001</v>
      </c>
      <c r="U4985" s="22">
        <f t="shared" si="1358"/>
        <v>55.44</v>
      </c>
      <c r="V4985" s="22">
        <f t="shared" si="1359"/>
        <v>16.8</v>
      </c>
      <c r="W4985" s="53">
        <v>27.844940000000001</v>
      </c>
      <c r="X4985" s="53">
        <v>-115.1722</v>
      </c>
      <c r="Y4985" s="22">
        <f t="shared" si="1360"/>
        <v>55.400000000000006</v>
      </c>
      <c r="Z4985" s="23">
        <v>13</v>
      </c>
      <c r="AA4985" s="21">
        <v>4</v>
      </c>
      <c r="AB4985" s="25" t="s">
        <v>44</v>
      </c>
      <c r="AC4985" s="21">
        <v>2</v>
      </c>
      <c r="AD4985">
        <v>19</v>
      </c>
      <c r="AE4985" s="61">
        <v>1</v>
      </c>
      <c r="AF4985" s="61">
        <v>19</v>
      </c>
      <c r="AG4985" s="25">
        <v>30</v>
      </c>
      <c r="AI4985" s="70">
        <f t="shared" si="1337"/>
        <v>14.628</v>
      </c>
      <c r="AJ4985" s="71" t="s">
        <v>369</v>
      </c>
      <c r="AK4985" s="72">
        <f t="shared" si="1338"/>
        <v>2.041534710262368</v>
      </c>
      <c r="AL4985" s="73">
        <f t="shared" si="1339"/>
        <v>2.041534710262368</v>
      </c>
    </row>
    <row r="4986" spans="1:38">
      <c r="A4986" s="25" t="s">
        <v>455</v>
      </c>
      <c r="B4986" s="25" t="s">
        <v>178</v>
      </c>
      <c r="C4986" s="59">
        <v>40756</v>
      </c>
      <c r="D4986" s="60">
        <v>2011</v>
      </c>
      <c r="E4986" s="26">
        <v>0.48055555555555557</v>
      </c>
      <c r="F4986" s="26">
        <v>0.4993055555555555</v>
      </c>
      <c r="G4986" s="26">
        <f t="shared" si="1354"/>
        <v>1.8749999999999933E-2</v>
      </c>
      <c r="H4986" s="21">
        <v>2</v>
      </c>
      <c r="I4986" s="27">
        <v>2</v>
      </c>
      <c r="J4986" s="27">
        <v>6</v>
      </c>
      <c r="K4986" s="27">
        <v>6</v>
      </c>
      <c r="L4986" s="14" t="s">
        <v>48</v>
      </c>
      <c r="M4986" s="25" t="s">
        <v>49</v>
      </c>
      <c r="N4986" s="25">
        <v>1</v>
      </c>
      <c r="O4986" s="28">
        <f t="shared" si="1355"/>
        <v>56.43</v>
      </c>
      <c r="P4986" s="28">
        <v>17.100000000000001</v>
      </c>
      <c r="Q4986" s="28">
        <f t="shared" si="1356"/>
        <v>54.449999999999996</v>
      </c>
      <c r="R4986" s="28">
        <v>16.5</v>
      </c>
      <c r="S4986" s="28">
        <f t="shared" si="1357"/>
        <v>56.43</v>
      </c>
      <c r="T4986" s="22">
        <v>17.100000000000001</v>
      </c>
      <c r="U4986" s="22">
        <f t="shared" si="1358"/>
        <v>55.44</v>
      </c>
      <c r="V4986" s="22">
        <f t="shared" si="1359"/>
        <v>16.8</v>
      </c>
      <c r="W4986" s="53">
        <v>27.844940000000001</v>
      </c>
      <c r="X4986" s="53">
        <v>-115.1722</v>
      </c>
      <c r="Y4986" s="22">
        <f t="shared" si="1360"/>
        <v>55.400000000000006</v>
      </c>
      <c r="Z4986" s="23">
        <v>13</v>
      </c>
      <c r="AA4986" s="21">
        <v>4</v>
      </c>
      <c r="AB4986" s="25" t="s">
        <v>44</v>
      </c>
      <c r="AC4986" s="21">
        <v>2</v>
      </c>
      <c r="AD4986">
        <v>23</v>
      </c>
      <c r="AE4986" s="61">
        <v>1</v>
      </c>
      <c r="AF4986" s="61">
        <v>19</v>
      </c>
      <c r="AG4986" s="25">
        <v>30</v>
      </c>
      <c r="AI4986" s="70">
        <f t="shared" si="1337"/>
        <v>17.463999999999999</v>
      </c>
      <c r="AJ4986" s="71" t="s">
        <v>369</v>
      </c>
      <c r="AK4986" s="72">
        <f t="shared" si="1338"/>
        <v>3.0095147540604348</v>
      </c>
      <c r="AL4986" s="73">
        <f t="shared" si="1339"/>
        <v>3.0095147540604348</v>
      </c>
    </row>
    <row r="4987" spans="1:38">
      <c r="A4987" s="25" t="s">
        <v>455</v>
      </c>
      <c r="B4987" s="25" t="s">
        <v>178</v>
      </c>
      <c r="C4987" s="59">
        <v>40756</v>
      </c>
      <c r="D4987" s="60">
        <v>2011</v>
      </c>
      <c r="E4987" s="26">
        <v>0.48055555555555557</v>
      </c>
      <c r="F4987" s="26">
        <v>0.4993055555555555</v>
      </c>
      <c r="G4987" s="26">
        <f t="shared" si="1354"/>
        <v>1.8749999999999933E-2</v>
      </c>
      <c r="H4987" s="21">
        <v>2</v>
      </c>
      <c r="I4987" s="27">
        <v>2</v>
      </c>
      <c r="J4987" s="27">
        <v>6</v>
      </c>
      <c r="K4987" s="27">
        <v>6</v>
      </c>
      <c r="L4987" s="14" t="s">
        <v>48</v>
      </c>
      <c r="M4987" s="25" t="s">
        <v>49</v>
      </c>
      <c r="N4987" s="25">
        <v>1</v>
      </c>
      <c r="O4987" s="28">
        <f t="shared" si="1355"/>
        <v>56.43</v>
      </c>
      <c r="P4987" s="28">
        <v>17.100000000000001</v>
      </c>
      <c r="Q4987" s="28">
        <f t="shared" si="1356"/>
        <v>54.449999999999996</v>
      </c>
      <c r="R4987" s="28">
        <v>16.5</v>
      </c>
      <c r="S4987" s="28">
        <f t="shared" si="1357"/>
        <v>56.43</v>
      </c>
      <c r="T4987" s="22">
        <v>17.100000000000001</v>
      </c>
      <c r="U4987" s="22">
        <f t="shared" si="1358"/>
        <v>55.44</v>
      </c>
      <c r="V4987" s="22">
        <f t="shared" si="1359"/>
        <v>16.8</v>
      </c>
      <c r="W4987" s="53">
        <v>27.844940000000001</v>
      </c>
      <c r="X4987" s="53">
        <v>-115.1722</v>
      </c>
      <c r="Y4987" s="22">
        <f t="shared" si="1360"/>
        <v>55.400000000000006</v>
      </c>
      <c r="Z4987" s="23">
        <v>13</v>
      </c>
      <c r="AA4987" s="21">
        <v>4</v>
      </c>
      <c r="AB4987" s="25" t="s">
        <v>44</v>
      </c>
      <c r="AC4987" s="21">
        <v>3</v>
      </c>
      <c r="AD4987">
        <v>20</v>
      </c>
      <c r="AE4987" s="61">
        <v>1</v>
      </c>
      <c r="AF4987" s="61">
        <v>20</v>
      </c>
      <c r="AG4987" s="25">
        <v>30</v>
      </c>
      <c r="AI4987" s="70">
        <f t="shared" si="1337"/>
        <v>15.337</v>
      </c>
      <c r="AJ4987" s="71" t="s">
        <v>369</v>
      </c>
      <c r="AK4987" s="72">
        <f t="shared" si="1338"/>
        <v>2.2645047633742106</v>
      </c>
      <c r="AL4987" s="73">
        <f t="shared" si="1339"/>
        <v>2.2645047633742106</v>
      </c>
    </row>
    <row r="4988" spans="1:38">
      <c r="A4988" s="25" t="s">
        <v>455</v>
      </c>
      <c r="B4988" s="25" t="s">
        <v>178</v>
      </c>
      <c r="C4988" s="59">
        <v>40756</v>
      </c>
      <c r="D4988" s="60">
        <v>2011</v>
      </c>
      <c r="E4988" s="26">
        <v>0.48055555555555557</v>
      </c>
      <c r="F4988" s="26">
        <v>0.4993055555555555</v>
      </c>
      <c r="G4988" s="26">
        <f t="shared" si="1354"/>
        <v>1.8749999999999933E-2</v>
      </c>
      <c r="H4988" s="21">
        <v>2</v>
      </c>
      <c r="I4988" s="27">
        <v>2</v>
      </c>
      <c r="J4988" s="27">
        <v>6</v>
      </c>
      <c r="K4988" s="27">
        <v>6</v>
      </c>
      <c r="L4988" s="14" t="s">
        <v>48</v>
      </c>
      <c r="M4988" s="25" t="s">
        <v>49</v>
      </c>
      <c r="N4988" s="25">
        <v>1</v>
      </c>
      <c r="O4988" s="28">
        <f t="shared" si="1355"/>
        <v>56.43</v>
      </c>
      <c r="P4988" s="28">
        <v>17.100000000000001</v>
      </c>
      <c r="Q4988" s="28">
        <f t="shared" si="1356"/>
        <v>54.449999999999996</v>
      </c>
      <c r="R4988" s="28">
        <v>16.5</v>
      </c>
      <c r="S4988" s="28">
        <f t="shared" si="1357"/>
        <v>56.43</v>
      </c>
      <c r="T4988" s="22">
        <v>17.100000000000001</v>
      </c>
      <c r="U4988" s="22">
        <f t="shared" si="1358"/>
        <v>55.44</v>
      </c>
      <c r="V4988" s="22">
        <f t="shared" si="1359"/>
        <v>16.8</v>
      </c>
      <c r="W4988" s="53">
        <v>27.844940000000001</v>
      </c>
      <c r="X4988" s="53">
        <v>-115.1722</v>
      </c>
      <c r="Y4988" s="22">
        <f t="shared" si="1360"/>
        <v>55.400000000000006</v>
      </c>
      <c r="Z4988" s="23">
        <v>13</v>
      </c>
      <c r="AA4988" s="21">
        <v>4</v>
      </c>
      <c r="AB4988" s="25" t="s">
        <v>44</v>
      </c>
      <c r="AC4988" s="21">
        <v>3</v>
      </c>
      <c r="AD4988">
        <v>24</v>
      </c>
      <c r="AE4988" s="61">
        <v>1</v>
      </c>
      <c r="AF4988" s="61">
        <v>20</v>
      </c>
      <c r="AG4988" s="25">
        <v>30</v>
      </c>
      <c r="AI4988" s="70">
        <f t="shared" si="1337"/>
        <v>18.172999999999998</v>
      </c>
      <c r="AJ4988" s="71" t="s">
        <v>369</v>
      </c>
      <c r="AK4988" s="72">
        <f t="shared" si="1338"/>
        <v>3.2835681640171575</v>
      </c>
      <c r="AL4988" s="73">
        <f t="shared" si="1339"/>
        <v>3.2835681640171575</v>
      </c>
    </row>
    <row r="4989" spans="1:38">
      <c r="A4989" s="25" t="s">
        <v>456</v>
      </c>
      <c r="B4989" s="25" t="s">
        <v>178</v>
      </c>
      <c r="C4989" s="59">
        <v>40756</v>
      </c>
      <c r="D4989" s="60">
        <v>2011</v>
      </c>
      <c r="E4989" s="26">
        <v>0.48055555555555557</v>
      </c>
      <c r="F4989" s="26">
        <v>0.4993055555555555</v>
      </c>
      <c r="G4989" s="26">
        <f t="shared" ref="G4989:G4990" si="1361">F4989-E4989</f>
        <v>1.8749999999999933E-2</v>
      </c>
      <c r="H4989" s="21">
        <v>2</v>
      </c>
      <c r="I4989" s="27">
        <v>2</v>
      </c>
      <c r="J4989" s="27">
        <v>6</v>
      </c>
      <c r="K4989" s="27">
        <v>6</v>
      </c>
      <c r="L4989" s="14" t="s">
        <v>48</v>
      </c>
      <c r="M4989" s="25" t="s">
        <v>49</v>
      </c>
      <c r="N4989" s="25">
        <v>1</v>
      </c>
      <c r="O4989" s="28">
        <f t="shared" ref="O4989:O4990" si="1362">P4989*3.3</f>
        <v>56.43</v>
      </c>
      <c r="P4989" s="28">
        <v>17.100000000000001</v>
      </c>
      <c r="Q4989" s="28">
        <f t="shared" ref="Q4989:Q4990" si="1363">R4989*3.3</f>
        <v>54.449999999999996</v>
      </c>
      <c r="R4989" s="28">
        <v>16.5</v>
      </c>
      <c r="S4989" s="28">
        <f t="shared" ref="S4989:S4990" si="1364">T4989*3.3</f>
        <v>56.43</v>
      </c>
      <c r="T4989" s="22">
        <v>17.100000000000001</v>
      </c>
      <c r="U4989" s="22">
        <f t="shared" ref="U4989:U4990" si="1365">V4989*3.3</f>
        <v>55.44</v>
      </c>
      <c r="V4989" s="22">
        <f t="shared" ref="V4989:V4990" si="1366">(R4989+P4989)/2</f>
        <v>16.8</v>
      </c>
      <c r="W4989" s="53">
        <v>27.844940000000001</v>
      </c>
      <c r="X4989" s="53">
        <v>-115.1722</v>
      </c>
      <c r="Y4989" s="22">
        <f t="shared" ref="Y4989:Y4990" si="1367">(Z4989*1.8)+32</f>
        <v>55.400000000000006</v>
      </c>
      <c r="Z4989" s="23">
        <v>13</v>
      </c>
      <c r="AA4989" s="21">
        <v>4</v>
      </c>
      <c r="AB4989" s="25" t="s">
        <v>46</v>
      </c>
      <c r="AC4989" s="21">
        <v>0</v>
      </c>
      <c r="AD4989">
        <v>0</v>
      </c>
      <c r="AE4989" s="61">
        <v>0</v>
      </c>
      <c r="AF4989" s="61"/>
      <c r="AG4989" s="25">
        <v>30</v>
      </c>
      <c r="AI4989" s="70">
        <f t="shared" ref="AI4989:AI4991" si="1368">(0.748*AD4989)+1.2345</f>
        <v>1.2344999999999999</v>
      </c>
      <c r="AJ4989" s="74">
        <f t="shared" ref="AJ4989:AJ4991" si="1369">((POWER(AI4989*10,3.36))*2.24)/100000</f>
        <v>0.10414971720920797</v>
      </c>
      <c r="AK4989" s="74">
        <f t="shared" ref="AK4989:AK4991" si="1370">(0.0026*AJ4989)-0.61</f>
        <v>-0.6097292107352561</v>
      </c>
      <c r="AL4989" s="73">
        <f t="shared" ref="AL4989:AL4991" si="1371">IF(AK4989&gt;0,AK4989:AK4989,0)</f>
        <v>0</v>
      </c>
    </row>
    <row r="4990" spans="1:38" hidden="1">
      <c r="A4990" s="25" t="s">
        <v>457</v>
      </c>
      <c r="B4990" s="25" t="s">
        <v>40</v>
      </c>
      <c r="C4990" s="59">
        <v>40754</v>
      </c>
      <c r="D4990" s="60">
        <v>2011</v>
      </c>
      <c r="E4990" s="95">
        <v>0.44722222222222219</v>
      </c>
      <c r="F4990" s="95">
        <v>0.47013888888888888</v>
      </c>
      <c r="G4990" s="26">
        <f t="shared" si="1361"/>
        <v>2.2916666666666696E-2</v>
      </c>
      <c r="H4990" s="21">
        <v>2</v>
      </c>
      <c r="I4990" s="27">
        <v>1</v>
      </c>
      <c r="J4990" s="27">
        <v>1</v>
      </c>
      <c r="K4990" s="27">
        <v>1</v>
      </c>
      <c r="L4990" s="25" t="s">
        <v>61</v>
      </c>
      <c r="M4990" s="25" t="s">
        <v>62</v>
      </c>
      <c r="N4990" s="25">
        <v>1</v>
      </c>
      <c r="O4990" s="28">
        <f t="shared" si="1362"/>
        <v>41.58</v>
      </c>
      <c r="P4990" s="28">
        <v>12.6</v>
      </c>
      <c r="Q4990" s="28">
        <f t="shared" si="1363"/>
        <v>39.599999999999994</v>
      </c>
      <c r="R4990" s="28">
        <v>12</v>
      </c>
      <c r="S4990" s="28">
        <f t="shared" si="1364"/>
        <v>41.58</v>
      </c>
      <c r="T4990" s="22">
        <v>12.6</v>
      </c>
      <c r="U4990" s="22">
        <f t="shared" si="1365"/>
        <v>40.590000000000003</v>
      </c>
      <c r="V4990" s="68">
        <f t="shared" si="1366"/>
        <v>12.3</v>
      </c>
      <c r="W4990" s="53">
        <v>27.888349999999999</v>
      </c>
      <c r="X4990" s="53">
        <v>-115.17171999999999</v>
      </c>
      <c r="Y4990" s="68">
        <f t="shared" si="1367"/>
        <v>57.2</v>
      </c>
      <c r="Z4990" s="41">
        <v>14</v>
      </c>
      <c r="AA4990" s="21">
        <v>4</v>
      </c>
      <c r="AB4990" s="25" t="s">
        <v>46</v>
      </c>
      <c r="AC4990" s="21">
        <v>1</v>
      </c>
      <c r="AD4990">
        <v>25</v>
      </c>
      <c r="AE4990" s="61">
        <v>1</v>
      </c>
      <c r="AF4990" s="61">
        <v>7</v>
      </c>
      <c r="AG4990" s="25">
        <v>210</v>
      </c>
      <c r="AI4990" s="70">
        <f t="shared" si="1368"/>
        <v>19.9345</v>
      </c>
      <c r="AJ4990" s="74">
        <f t="shared" si="1369"/>
        <v>1193.7736391278531</v>
      </c>
      <c r="AK4990" s="74">
        <f t="shared" si="1370"/>
        <v>2.4938114617324181</v>
      </c>
      <c r="AL4990" s="73">
        <f t="shared" si="1371"/>
        <v>2.4938114617324181</v>
      </c>
    </row>
    <row r="4991" spans="1:38" hidden="1">
      <c r="A4991" s="25" t="s">
        <v>457</v>
      </c>
      <c r="B4991" s="25" t="s">
        <v>40</v>
      </c>
      <c r="C4991" s="59">
        <v>40754</v>
      </c>
      <c r="D4991" s="60">
        <v>2011</v>
      </c>
      <c r="E4991" s="95">
        <v>0.44722222222222219</v>
      </c>
      <c r="F4991" s="95">
        <v>0.47013888888888888</v>
      </c>
      <c r="G4991" s="26">
        <f t="shared" ref="G4991" si="1372">F4991-E4991</f>
        <v>2.2916666666666696E-2</v>
      </c>
      <c r="H4991" s="21">
        <v>2</v>
      </c>
      <c r="I4991" s="27">
        <v>1</v>
      </c>
      <c r="J4991" s="27">
        <v>1</v>
      </c>
      <c r="K4991" s="27">
        <v>1</v>
      </c>
      <c r="L4991" s="25" t="s">
        <v>61</v>
      </c>
      <c r="M4991" s="25" t="s">
        <v>62</v>
      </c>
      <c r="N4991" s="25">
        <v>1</v>
      </c>
      <c r="O4991" s="28">
        <f t="shared" ref="O4991" si="1373">P4991*3.3</f>
        <v>41.58</v>
      </c>
      <c r="P4991" s="28">
        <v>12.6</v>
      </c>
      <c r="Q4991" s="28">
        <f t="shared" ref="Q4991" si="1374">R4991*3.3</f>
        <v>39.599999999999994</v>
      </c>
      <c r="R4991" s="28">
        <v>12</v>
      </c>
      <c r="S4991" s="28">
        <f t="shared" ref="S4991" si="1375">T4991*3.3</f>
        <v>41.58</v>
      </c>
      <c r="T4991" s="22">
        <v>12.6</v>
      </c>
      <c r="U4991" s="22">
        <f t="shared" ref="U4991" si="1376">V4991*3.3</f>
        <v>40.590000000000003</v>
      </c>
      <c r="V4991" s="68">
        <f t="shared" ref="V4991" si="1377">(R4991+P4991)/2</f>
        <v>12.3</v>
      </c>
      <c r="W4991" s="53">
        <v>27.888349999999999</v>
      </c>
      <c r="X4991" s="53">
        <v>-115.17171999999999</v>
      </c>
      <c r="Y4991" s="68">
        <f t="shared" ref="Y4991" si="1378">(Z4991*1.8)+32</f>
        <v>57.2</v>
      </c>
      <c r="Z4991" s="41">
        <v>14</v>
      </c>
      <c r="AA4991" s="21">
        <v>4</v>
      </c>
      <c r="AB4991" s="25" t="s">
        <v>46</v>
      </c>
      <c r="AC4991" s="21">
        <v>2</v>
      </c>
      <c r="AD4991">
        <v>27</v>
      </c>
      <c r="AE4991" s="61">
        <v>1</v>
      </c>
      <c r="AF4991" s="61">
        <v>14</v>
      </c>
      <c r="AG4991" s="25">
        <v>210</v>
      </c>
      <c r="AI4991" s="70">
        <f t="shared" si="1368"/>
        <v>21.430500000000002</v>
      </c>
      <c r="AJ4991" s="74">
        <f t="shared" si="1369"/>
        <v>1522.3571771727734</v>
      </c>
      <c r="AK4991" s="74">
        <f t="shared" si="1370"/>
        <v>3.3481286606492109</v>
      </c>
      <c r="AL4991" s="73">
        <f t="shared" si="1371"/>
        <v>3.3481286606492109</v>
      </c>
    </row>
    <row r="4992" spans="1:38" hidden="1">
      <c r="A4992" s="25" t="s">
        <v>458</v>
      </c>
      <c r="B4992" s="25" t="s">
        <v>40</v>
      </c>
      <c r="C4992" s="59">
        <v>40754</v>
      </c>
      <c r="D4992" s="60">
        <v>2011</v>
      </c>
      <c r="E4992" s="95">
        <v>0.44722222222222219</v>
      </c>
      <c r="F4992" s="95">
        <v>0.47013888888888888</v>
      </c>
      <c r="G4992" s="26">
        <f t="shared" ref="G4992" si="1379">F4992-E4992</f>
        <v>2.2916666666666696E-2</v>
      </c>
      <c r="H4992" s="21">
        <v>2</v>
      </c>
      <c r="I4992" s="27">
        <v>1</v>
      </c>
      <c r="J4992" s="27">
        <v>1</v>
      </c>
      <c r="K4992" s="27">
        <v>1</v>
      </c>
      <c r="L4992" s="25" t="s">
        <v>61</v>
      </c>
      <c r="M4992" s="25" t="s">
        <v>62</v>
      </c>
      <c r="N4992" s="25">
        <v>1</v>
      </c>
      <c r="O4992" s="28">
        <f t="shared" ref="O4992" si="1380">P4992*3.3</f>
        <v>41.58</v>
      </c>
      <c r="P4992" s="28">
        <v>12.6</v>
      </c>
      <c r="Q4992" s="28">
        <f t="shared" ref="Q4992" si="1381">R4992*3.3</f>
        <v>39.599999999999994</v>
      </c>
      <c r="R4992" s="28">
        <v>12</v>
      </c>
      <c r="S4992" s="28">
        <f t="shared" ref="S4992" si="1382">T4992*3.3</f>
        <v>41.58</v>
      </c>
      <c r="T4992" s="22">
        <v>12.6</v>
      </c>
      <c r="U4992" s="22">
        <f t="shared" ref="U4992" si="1383">V4992*3.3</f>
        <v>40.590000000000003</v>
      </c>
      <c r="V4992" s="68">
        <f t="shared" ref="V4992" si="1384">(R4992+P4992)/2</f>
        <v>12.3</v>
      </c>
      <c r="W4992" s="53">
        <v>27.888349999999999</v>
      </c>
      <c r="X4992" s="53">
        <v>-115.17171999999999</v>
      </c>
      <c r="Y4992" s="68">
        <f t="shared" ref="Y4992" si="1385">(Z4992*1.8)+32</f>
        <v>57.2</v>
      </c>
      <c r="Z4992" s="41">
        <v>14</v>
      </c>
      <c r="AA4992" s="21">
        <v>4</v>
      </c>
      <c r="AB4992" s="25" t="s">
        <v>44</v>
      </c>
      <c r="AC4992" s="21">
        <v>1</v>
      </c>
      <c r="AD4992">
        <v>18</v>
      </c>
      <c r="AE4992" s="61">
        <v>1</v>
      </c>
      <c r="AF4992" s="61">
        <v>2</v>
      </c>
      <c r="AG4992" s="25">
        <v>210</v>
      </c>
      <c r="AI4992" s="70">
        <f t="shared" ref="AI4992:AI5009" si="1386">(0.709*AD4992)+1.157</f>
        <v>13.918999999999999</v>
      </c>
      <c r="AJ4992" s="71" t="s">
        <v>369</v>
      </c>
      <c r="AK4992" s="72">
        <f t="shared" ref="AK4992:AK5009" si="1387">((POWER(AI4992*10,2.19))*0.037)/1000</f>
        <v>1.8310631406548505</v>
      </c>
      <c r="AL4992" s="73">
        <f t="shared" ref="AL4992:AL5009" si="1388">((POWER(AI4992*10,2.19))*0.037)/1000</f>
        <v>1.8310631406548505</v>
      </c>
    </row>
    <row r="4993" spans="1:38" hidden="1">
      <c r="A4993" s="25" t="s">
        <v>458</v>
      </c>
      <c r="B4993" s="25" t="s">
        <v>40</v>
      </c>
      <c r="C4993" s="59">
        <v>40754</v>
      </c>
      <c r="D4993" s="60">
        <v>2011</v>
      </c>
      <c r="E4993" s="95">
        <v>0.44722222222222219</v>
      </c>
      <c r="F4993" s="95">
        <v>0.47013888888888888</v>
      </c>
      <c r="G4993" s="26">
        <f t="shared" ref="G4993:G5009" si="1389">F4993-E4993</f>
        <v>2.2916666666666696E-2</v>
      </c>
      <c r="H4993" s="21">
        <v>2</v>
      </c>
      <c r="I4993" s="27">
        <v>1</v>
      </c>
      <c r="J4993" s="27">
        <v>1</v>
      </c>
      <c r="K4993" s="27">
        <v>1</v>
      </c>
      <c r="L4993" s="25" t="s">
        <v>61</v>
      </c>
      <c r="M4993" s="25" t="s">
        <v>62</v>
      </c>
      <c r="N4993" s="25">
        <v>1</v>
      </c>
      <c r="O4993" s="28">
        <f t="shared" ref="O4993:O5009" si="1390">P4993*3.3</f>
        <v>41.58</v>
      </c>
      <c r="P4993" s="28">
        <v>12.6</v>
      </c>
      <c r="Q4993" s="28">
        <f t="shared" ref="Q4993:Q5009" si="1391">R4993*3.3</f>
        <v>39.599999999999994</v>
      </c>
      <c r="R4993" s="28">
        <v>12</v>
      </c>
      <c r="S4993" s="28">
        <f t="shared" ref="S4993:S5009" si="1392">T4993*3.3</f>
        <v>41.58</v>
      </c>
      <c r="T4993" s="22">
        <v>12.6</v>
      </c>
      <c r="U4993" s="22">
        <f t="shared" ref="U4993:U5009" si="1393">V4993*3.3</f>
        <v>40.590000000000003</v>
      </c>
      <c r="V4993" s="68">
        <f t="shared" ref="V4993:V5009" si="1394">(R4993+P4993)/2</f>
        <v>12.3</v>
      </c>
      <c r="W4993" s="53">
        <v>27.888349999999999</v>
      </c>
      <c r="X4993" s="53">
        <v>-115.17171999999999</v>
      </c>
      <c r="Y4993" s="68">
        <f t="shared" ref="Y4993:Y5009" si="1395">(Z4993*1.8)+32</f>
        <v>57.2</v>
      </c>
      <c r="Z4993" s="41">
        <v>14</v>
      </c>
      <c r="AA4993" s="21">
        <v>4</v>
      </c>
      <c r="AB4993" s="25" t="s">
        <v>44</v>
      </c>
      <c r="AC4993" s="21">
        <v>1</v>
      </c>
      <c r="AD4993">
        <v>22</v>
      </c>
      <c r="AE4993" s="61">
        <v>1</v>
      </c>
      <c r="AF4993" s="61">
        <v>2</v>
      </c>
      <c r="AG4993" s="25">
        <v>210</v>
      </c>
      <c r="AI4993" s="70">
        <f t="shared" si="1386"/>
        <v>16.754999999999999</v>
      </c>
      <c r="AJ4993" s="71" t="s">
        <v>369</v>
      </c>
      <c r="AK4993" s="72">
        <f t="shared" si="1387"/>
        <v>2.7483879168691034</v>
      </c>
      <c r="AL4993" s="73">
        <f t="shared" si="1388"/>
        <v>2.7483879168691034</v>
      </c>
    </row>
    <row r="4994" spans="1:38" hidden="1">
      <c r="A4994" s="25" t="s">
        <v>458</v>
      </c>
      <c r="B4994" s="25" t="s">
        <v>40</v>
      </c>
      <c r="C4994" s="59">
        <v>40754</v>
      </c>
      <c r="D4994" s="60">
        <v>2011</v>
      </c>
      <c r="E4994" s="95">
        <v>0.44722222222222219</v>
      </c>
      <c r="F4994" s="95">
        <v>0.47013888888888888</v>
      </c>
      <c r="G4994" s="26">
        <f t="shared" si="1389"/>
        <v>2.2916666666666696E-2</v>
      </c>
      <c r="H4994" s="21">
        <v>2</v>
      </c>
      <c r="I4994" s="27">
        <v>1</v>
      </c>
      <c r="J4994" s="27">
        <v>1</v>
      </c>
      <c r="K4994" s="27">
        <v>1</v>
      </c>
      <c r="L4994" s="25" t="s">
        <v>61</v>
      </c>
      <c r="M4994" s="25" t="s">
        <v>62</v>
      </c>
      <c r="N4994" s="25">
        <v>1</v>
      </c>
      <c r="O4994" s="28">
        <f t="shared" si="1390"/>
        <v>41.58</v>
      </c>
      <c r="P4994" s="28">
        <v>12.6</v>
      </c>
      <c r="Q4994" s="28">
        <f t="shared" si="1391"/>
        <v>39.599999999999994</v>
      </c>
      <c r="R4994" s="28">
        <v>12</v>
      </c>
      <c r="S4994" s="28">
        <f t="shared" si="1392"/>
        <v>41.58</v>
      </c>
      <c r="T4994" s="22">
        <v>12.6</v>
      </c>
      <c r="U4994" s="22">
        <f t="shared" si="1393"/>
        <v>40.590000000000003</v>
      </c>
      <c r="V4994" s="68">
        <f t="shared" si="1394"/>
        <v>12.3</v>
      </c>
      <c r="W4994" s="53">
        <v>27.888349999999999</v>
      </c>
      <c r="X4994" s="53">
        <v>-115.17171999999999</v>
      </c>
      <c r="Y4994" s="68">
        <f t="shared" si="1395"/>
        <v>57.2</v>
      </c>
      <c r="Z4994" s="41">
        <v>14</v>
      </c>
      <c r="AA4994" s="21">
        <v>4</v>
      </c>
      <c r="AB4994" s="25" t="s">
        <v>44</v>
      </c>
      <c r="AC4994" s="21">
        <v>2</v>
      </c>
      <c r="AD4994">
        <v>8</v>
      </c>
      <c r="AE4994" s="61">
        <v>1</v>
      </c>
      <c r="AF4994" s="61">
        <v>4</v>
      </c>
      <c r="AG4994" s="25">
        <v>210</v>
      </c>
      <c r="AI4994" s="70">
        <f t="shared" si="1386"/>
        <v>6.8289999999999997</v>
      </c>
      <c r="AJ4994" s="71" t="s">
        <v>369</v>
      </c>
      <c r="AK4994" s="72">
        <f t="shared" si="1387"/>
        <v>0.38498499317927082</v>
      </c>
      <c r="AL4994" s="73">
        <f t="shared" si="1388"/>
        <v>0.38498499317927082</v>
      </c>
    </row>
    <row r="4995" spans="1:38" hidden="1">
      <c r="A4995" s="25" t="s">
        <v>458</v>
      </c>
      <c r="B4995" s="25" t="s">
        <v>40</v>
      </c>
      <c r="C4995" s="59">
        <v>40754</v>
      </c>
      <c r="D4995" s="60">
        <v>2011</v>
      </c>
      <c r="E4995" s="95">
        <v>0.44722222222222219</v>
      </c>
      <c r="F4995" s="95">
        <v>0.47013888888888888</v>
      </c>
      <c r="G4995" s="26">
        <f t="shared" si="1389"/>
        <v>2.2916666666666696E-2</v>
      </c>
      <c r="H4995" s="21">
        <v>2</v>
      </c>
      <c r="I4995" s="27">
        <v>1</v>
      </c>
      <c r="J4995" s="27">
        <v>1</v>
      </c>
      <c r="K4995" s="27">
        <v>1</v>
      </c>
      <c r="L4995" s="25" t="s">
        <v>61</v>
      </c>
      <c r="M4995" s="25" t="s">
        <v>62</v>
      </c>
      <c r="N4995" s="25">
        <v>1</v>
      </c>
      <c r="O4995" s="28">
        <f t="shared" si="1390"/>
        <v>41.58</v>
      </c>
      <c r="P4995" s="28">
        <v>12.6</v>
      </c>
      <c r="Q4995" s="28">
        <f t="shared" si="1391"/>
        <v>39.599999999999994</v>
      </c>
      <c r="R4995" s="28">
        <v>12</v>
      </c>
      <c r="S4995" s="28">
        <f t="shared" si="1392"/>
        <v>41.58</v>
      </c>
      <c r="T4995" s="22">
        <v>12.6</v>
      </c>
      <c r="U4995" s="22">
        <f t="shared" si="1393"/>
        <v>40.590000000000003</v>
      </c>
      <c r="V4995" s="68">
        <f t="shared" si="1394"/>
        <v>12.3</v>
      </c>
      <c r="W4995" s="53">
        <v>27.888349999999999</v>
      </c>
      <c r="X4995" s="53">
        <v>-115.17171999999999</v>
      </c>
      <c r="Y4995" s="68">
        <f t="shared" si="1395"/>
        <v>57.2</v>
      </c>
      <c r="Z4995" s="41">
        <v>14</v>
      </c>
      <c r="AA4995" s="21">
        <v>4</v>
      </c>
      <c r="AB4995" s="25" t="s">
        <v>44</v>
      </c>
      <c r="AC4995" s="21">
        <v>2</v>
      </c>
      <c r="AD4995">
        <v>14</v>
      </c>
      <c r="AE4995" s="61">
        <v>1</v>
      </c>
      <c r="AF4995" s="61">
        <v>4</v>
      </c>
      <c r="AG4995" s="25">
        <v>210</v>
      </c>
      <c r="AI4995" s="70">
        <f t="shared" si="1386"/>
        <v>11.083</v>
      </c>
      <c r="AJ4995" s="71" t="s">
        <v>369</v>
      </c>
      <c r="AK4995" s="72">
        <f t="shared" si="1387"/>
        <v>1.1117350137621949</v>
      </c>
      <c r="AL4995" s="73">
        <f t="shared" si="1388"/>
        <v>1.1117350137621949</v>
      </c>
    </row>
    <row r="4996" spans="1:38" hidden="1">
      <c r="A4996" s="25" t="s">
        <v>458</v>
      </c>
      <c r="B4996" s="25" t="s">
        <v>40</v>
      </c>
      <c r="C4996" s="59">
        <v>40754</v>
      </c>
      <c r="D4996" s="60">
        <v>2011</v>
      </c>
      <c r="E4996" s="95">
        <v>0.44722222222222219</v>
      </c>
      <c r="F4996" s="95">
        <v>0.47013888888888888</v>
      </c>
      <c r="G4996" s="26">
        <f t="shared" si="1389"/>
        <v>2.2916666666666696E-2</v>
      </c>
      <c r="H4996" s="21">
        <v>2</v>
      </c>
      <c r="I4996" s="27">
        <v>1</v>
      </c>
      <c r="J4996" s="27">
        <v>1</v>
      </c>
      <c r="K4996" s="27">
        <v>1</v>
      </c>
      <c r="L4996" s="25" t="s">
        <v>61</v>
      </c>
      <c r="M4996" s="25" t="s">
        <v>62</v>
      </c>
      <c r="N4996" s="25">
        <v>1</v>
      </c>
      <c r="O4996" s="28">
        <f t="shared" si="1390"/>
        <v>41.58</v>
      </c>
      <c r="P4996" s="28">
        <v>12.6</v>
      </c>
      <c r="Q4996" s="28">
        <f t="shared" si="1391"/>
        <v>39.599999999999994</v>
      </c>
      <c r="R4996" s="28">
        <v>12</v>
      </c>
      <c r="S4996" s="28">
        <f t="shared" si="1392"/>
        <v>41.58</v>
      </c>
      <c r="T4996" s="22">
        <v>12.6</v>
      </c>
      <c r="U4996" s="22">
        <f t="shared" si="1393"/>
        <v>40.590000000000003</v>
      </c>
      <c r="V4996" s="68">
        <f t="shared" si="1394"/>
        <v>12.3</v>
      </c>
      <c r="W4996" s="53">
        <v>27.888349999999999</v>
      </c>
      <c r="X4996" s="53">
        <v>-115.17171999999999</v>
      </c>
      <c r="Y4996" s="68">
        <f t="shared" si="1395"/>
        <v>57.2</v>
      </c>
      <c r="Z4996" s="41">
        <v>14</v>
      </c>
      <c r="AA4996" s="21">
        <v>4</v>
      </c>
      <c r="AB4996" s="25" t="s">
        <v>44</v>
      </c>
      <c r="AC4996" s="21">
        <v>2</v>
      </c>
      <c r="AD4996">
        <v>19</v>
      </c>
      <c r="AE4996" s="61">
        <v>1</v>
      </c>
      <c r="AF4996" s="61">
        <v>4</v>
      </c>
      <c r="AG4996" s="25">
        <v>210</v>
      </c>
      <c r="AI4996" s="70">
        <f t="shared" si="1386"/>
        <v>14.628</v>
      </c>
      <c r="AJ4996" s="71" t="s">
        <v>369</v>
      </c>
      <c r="AK4996" s="72">
        <f t="shared" si="1387"/>
        <v>2.041534710262368</v>
      </c>
      <c r="AL4996" s="73">
        <f t="shared" si="1388"/>
        <v>2.041534710262368</v>
      </c>
    </row>
    <row r="4997" spans="1:38" hidden="1">
      <c r="A4997" s="25" t="s">
        <v>458</v>
      </c>
      <c r="B4997" s="25" t="s">
        <v>40</v>
      </c>
      <c r="C4997" s="59">
        <v>40754</v>
      </c>
      <c r="D4997" s="60">
        <v>2011</v>
      </c>
      <c r="E4997" s="95">
        <v>0.44722222222222219</v>
      </c>
      <c r="F4997" s="95">
        <v>0.47013888888888888</v>
      </c>
      <c r="G4997" s="26">
        <f t="shared" si="1389"/>
        <v>2.2916666666666696E-2</v>
      </c>
      <c r="H4997" s="21">
        <v>2</v>
      </c>
      <c r="I4997" s="27">
        <v>1</v>
      </c>
      <c r="J4997" s="27">
        <v>1</v>
      </c>
      <c r="K4997" s="27">
        <v>1</v>
      </c>
      <c r="L4997" s="25" t="s">
        <v>61</v>
      </c>
      <c r="M4997" s="25" t="s">
        <v>62</v>
      </c>
      <c r="N4997" s="25">
        <v>1</v>
      </c>
      <c r="O4997" s="28">
        <f t="shared" si="1390"/>
        <v>41.58</v>
      </c>
      <c r="P4997" s="28">
        <v>12.6</v>
      </c>
      <c r="Q4997" s="28">
        <f t="shared" si="1391"/>
        <v>39.599999999999994</v>
      </c>
      <c r="R4997" s="28">
        <v>12</v>
      </c>
      <c r="S4997" s="28">
        <f t="shared" si="1392"/>
        <v>41.58</v>
      </c>
      <c r="T4997" s="22">
        <v>12.6</v>
      </c>
      <c r="U4997" s="22">
        <f t="shared" si="1393"/>
        <v>40.590000000000003</v>
      </c>
      <c r="V4997" s="68">
        <f t="shared" si="1394"/>
        <v>12.3</v>
      </c>
      <c r="W4997" s="53">
        <v>27.888349999999999</v>
      </c>
      <c r="X4997" s="53">
        <v>-115.17171999999999</v>
      </c>
      <c r="Y4997" s="68">
        <f t="shared" si="1395"/>
        <v>57.2</v>
      </c>
      <c r="Z4997" s="41">
        <v>14</v>
      </c>
      <c r="AA4997" s="21">
        <v>4</v>
      </c>
      <c r="AB4997" s="25" t="s">
        <v>44</v>
      </c>
      <c r="AC4997" s="21">
        <v>2</v>
      </c>
      <c r="AD4997">
        <v>22</v>
      </c>
      <c r="AE4997" s="61">
        <v>1</v>
      </c>
      <c r="AF4997" s="61">
        <v>4</v>
      </c>
      <c r="AG4997" s="25">
        <v>210</v>
      </c>
      <c r="AI4997" s="70">
        <f t="shared" si="1386"/>
        <v>16.754999999999999</v>
      </c>
      <c r="AJ4997" s="71" t="s">
        <v>369</v>
      </c>
      <c r="AK4997" s="72">
        <f t="shared" si="1387"/>
        <v>2.7483879168691034</v>
      </c>
      <c r="AL4997" s="73">
        <f t="shared" si="1388"/>
        <v>2.7483879168691034</v>
      </c>
    </row>
    <row r="4998" spans="1:38" hidden="1">
      <c r="A4998" s="25" t="s">
        <v>458</v>
      </c>
      <c r="B4998" s="25" t="s">
        <v>40</v>
      </c>
      <c r="C4998" s="59">
        <v>40754</v>
      </c>
      <c r="D4998" s="60">
        <v>2011</v>
      </c>
      <c r="E4998" s="95">
        <v>0.44722222222222219</v>
      </c>
      <c r="F4998" s="95">
        <v>0.47013888888888888</v>
      </c>
      <c r="G4998" s="26">
        <f t="shared" si="1389"/>
        <v>2.2916666666666696E-2</v>
      </c>
      <c r="H4998" s="21">
        <v>2</v>
      </c>
      <c r="I4998" s="27">
        <v>1</v>
      </c>
      <c r="J4998" s="27">
        <v>1</v>
      </c>
      <c r="K4998" s="27">
        <v>1</v>
      </c>
      <c r="L4998" s="25" t="s">
        <v>61</v>
      </c>
      <c r="M4998" s="25" t="s">
        <v>62</v>
      </c>
      <c r="N4998" s="25">
        <v>1</v>
      </c>
      <c r="O4998" s="28">
        <f t="shared" si="1390"/>
        <v>41.58</v>
      </c>
      <c r="P4998" s="28">
        <v>12.6</v>
      </c>
      <c r="Q4998" s="28">
        <f t="shared" si="1391"/>
        <v>39.599999999999994</v>
      </c>
      <c r="R4998" s="28">
        <v>12</v>
      </c>
      <c r="S4998" s="28">
        <f t="shared" si="1392"/>
        <v>41.58</v>
      </c>
      <c r="T4998" s="22">
        <v>12.6</v>
      </c>
      <c r="U4998" s="22">
        <f t="shared" si="1393"/>
        <v>40.590000000000003</v>
      </c>
      <c r="V4998" s="68">
        <f t="shared" si="1394"/>
        <v>12.3</v>
      </c>
      <c r="W4998" s="53">
        <v>27.888349999999999</v>
      </c>
      <c r="X4998" s="53">
        <v>-115.17171999999999</v>
      </c>
      <c r="Y4998" s="68">
        <f t="shared" si="1395"/>
        <v>57.2</v>
      </c>
      <c r="Z4998" s="41">
        <v>14</v>
      </c>
      <c r="AA4998" s="21">
        <v>4</v>
      </c>
      <c r="AB4998" s="25" t="s">
        <v>44</v>
      </c>
      <c r="AC4998" s="21">
        <v>3</v>
      </c>
      <c r="AD4998">
        <v>9</v>
      </c>
      <c r="AE4998" s="61">
        <v>1</v>
      </c>
      <c r="AF4998" s="61">
        <v>5</v>
      </c>
      <c r="AG4998" s="25">
        <v>210</v>
      </c>
      <c r="AI4998" s="70">
        <f t="shared" si="1386"/>
        <v>7.5379999999999994</v>
      </c>
      <c r="AJ4998" s="71" t="s">
        <v>369</v>
      </c>
      <c r="AK4998" s="72">
        <f t="shared" si="1387"/>
        <v>0.47796121404284658</v>
      </c>
      <c r="AL4998" s="73">
        <f t="shared" si="1388"/>
        <v>0.47796121404284658</v>
      </c>
    </row>
    <row r="4999" spans="1:38" hidden="1">
      <c r="A4999" s="25" t="s">
        <v>458</v>
      </c>
      <c r="B4999" s="25" t="s">
        <v>40</v>
      </c>
      <c r="C4999" s="59">
        <v>40754</v>
      </c>
      <c r="D4999" s="60">
        <v>2011</v>
      </c>
      <c r="E4999" s="95">
        <v>0.44722222222222219</v>
      </c>
      <c r="F4999" s="95">
        <v>0.47013888888888888</v>
      </c>
      <c r="G4999" s="26">
        <f t="shared" si="1389"/>
        <v>2.2916666666666696E-2</v>
      </c>
      <c r="H4999" s="21">
        <v>2</v>
      </c>
      <c r="I4999" s="27">
        <v>1</v>
      </c>
      <c r="J4999" s="27">
        <v>1</v>
      </c>
      <c r="K4999" s="27">
        <v>1</v>
      </c>
      <c r="L4999" s="25" t="s">
        <v>61</v>
      </c>
      <c r="M4999" s="25" t="s">
        <v>62</v>
      </c>
      <c r="N4999" s="25">
        <v>1</v>
      </c>
      <c r="O4999" s="28">
        <f t="shared" si="1390"/>
        <v>41.58</v>
      </c>
      <c r="P4999" s="28">
        <v>12.6</v>
      </c>
      <c r="Q4999" s="28">
        <f t="shared" si="1391"/>
        <v>39.599999999999994</v>
      </c>
      <c r="R4999" s="28">
        <v>12</v>
      </c>
      <c r="S4999" s="28">
        <f t="shared" si="1392"/>
        <v>41.58</v>
      </c>
      <c r="T4999" s="22">
        <v>12.6</v>
      </c>
      <c r="U4999" s="22">
        <f t="shared" si="1393"/>
        <v>40.590000000000003</v>
      </c>
      <c r="V4999" s="68">
        <f t="shared" si="1394"/>
        <v>12.3</v>
      </c>
      <c r="W4999" s="53">
        <v>27.888349999999999</v>
      </c>
      <c r="X4999" s="53">
        <v>-115.17171999999999</v>
      </c>
      <c r="Y4999" s="68">
        <f t="shared" si="1395"/>
        <v>57.2</v>
      </c>
      <c r="Z4999" s="41">
        <v>14</v>
      </c>
      <c r="AA4999" s="21">
        <v>4</v>
      </c>
      <c r="AB4999" s="25" t="s">
        <v>44</v>
      </c>
      <c r="AC4999" s="21">
        <v>3</v>
      </c>
      <c r="AD4999">
        <v>18</v>
      </c>
      <c r="AE4999" s="61">
        <v>1</v>
      </c>
      <c r="AF4999" s="61">
        <v>5</v>
      </c>
      <c r="AG4999" s="25">
        <v>210</v>
      </c>
      <c r="AI4999" s="70">
        <f t="shared" si="1386"/>
        <v>13.918999999999999</v>
      </c>
      <c r="AJ4999" s="71" t="s">
        <v>369</v>
      </c>
      <c r="AK4999" s="72">
        <f t="shared" si="1387"/>
        <v>1.8310631406548505</v>
      </c>
      <c r="AL4999" s="73">
        <f t="shared" si="1388"/>
        <v>1.8310631406548505</v>
      </c>
    </row>
    <row r="5000" spans="1:38" hidden="1">
      <c r="A5000" s="25" t="s">
        <v>458</v>
      </c>
      <c r="B5000" s="25" t="s">
        <v>40</v>
      </c>
      <c r="C5000" s="59">
        <v>40754</v>
      </c>
      <c r="D5000" s="60">
        <v>2011</v>
      </c>
      <c r="E5000" s="95">
        <v>0.44722222222222219</v>
      </c>
      <c r="F5000" s="95">
        <v>0.47013888888888888</v>
      </c>
      <c r="G5000" s="26">
        <f t="shared" si="1389"/>
        <v>2.2916666666666696E-2</v>
      </c>
      <c r="H5000" s="21">
        <v>2</v>
      </c>
      <c r="I5000" s="27">
        <v>1</v>
      </c>
      <c r="J5000" s="27">
        <v>1</v>
      </c>
      <c r="K5000" s="27">
        <v>1</v>
      </c>
      <c r="L5000" s="25" t="s">
        <v>61</v>
      </c>
      <c r="M5000" s="25" t="s">
        <v>62</v>
      </c>
      <c r="N5000" s="25">
        <v>1</v>
      </c>
      <c r="O5000" s="28">
        <f t="shared" si="1390"/>
        <v>41.58</v>
      </c>
      <c r="P5000" s="28">
        <v>12.6</v>
      </c>
      <c r="Q5000" s="28">
        <f t="shared" si="1391"/>
        <v>39.599999999999994</v>
      </c>
      <c r="R5000" s="28">
        <v>12</v>
      </c>
      <c r="S5000" s="28">
        <f t="shared" si="1392"/>
        <v>41.58</v>
      </c>
      <c r="T5000" s="22">
        <v>12.6</v>
      </c>
      <c r="U5000" s="22">
        <f t="shared" si="1393"/>
        <v>40.590000000000003</v>
      </c>
      <c r="V5000" s="68">
        <f t="shared" si="1394"/>
        <v>12.3</v>
      </c>
      <c r="W5000" s="53">
        <v>27.888349999999999</v>
      </c>
      <c r="X5000" s="53">
        <v>-115.17171999999999</v>
      </c>
      <c r="Y5000" s="68">
        <f t="shared" si="1395"/>
        <v>57.2</v>
      </c>
      <c r="Z5000" s="41">
        <v>14</v>
      </c>
      <c r="AA5000" s="21">
        <v>4</v>
      </c>
      <c r="AB5000" s="25" t="s">
        <v>44</v>
      </c>
      <c r="AC5000" s="21">
        <v>4</v>
      </c>
      <c r="AD5000">
        <v>18</v>
      </c>
      <c r="AE5000" s="61">
        <v>1</v>
      </c>
      <c r="AF5000" s="61">
        <v>12</v>
      </c>
      <c r="AG5000" s="25">
        <v>210</v>
      </c>
      <c r="AI5000" s="70">
        <f t="shared" si="1386"/>
        <v>13.918999999999999</v>
      </c>
      <c r="AJ5000" s="71" t="s">
        <v>369</v>
      </c>
      <c r="AK5000" s="72">
        <f t="shared" si="1387"/>
        <v>1.8310631406548505</v>
      </c>
      <c r="AL5000" s="73">
        <f t="shared" si="1388"/>
        <v>1.8310631406548505</v>
      </c>
    </row>
    <row r="5001" spans="1:38" hidden="1">
      <c r="A5001" s="25" t="s">
        <v>458</v>
      </c>
      <c r="B5001" s="25" t="s">
        <v>40</v>
      </c>
      <c r="C5001" s="59">
        <v>40754</v>
      </c>
      <c r="D5001" s="60">
        <v>2011</v>
      </c>
      <c r="E5001" s="95">
        <v>0.44722222222222219</v>
      </c>
      <c r="F5001" s="95">
        <v>0.47013888888888888</v>
      </c>
      <c r="G5001" s="26">
        <f t="shared" si="1389"/>
        <v>2.2916666666666696E-2</v>
      </c>
      <c r="H5001" s="21">
        <v>2</v>
      </c>
      <c r="I5001" s="27">
        <v>1</v>
      </c>
      <c r="J5001" s="27">
        <v>1</v>
      </c>
      <c r="K5001" s="27">
        <v>1</v>
      </c>
      <c r="L5001" s="25" t="s">
        <v>61</v>
      </c>
      <c r="M5001" s="25" t="s">
        <v>62</v>
      </c>
      <c r="N5001" s="25">
        <v>1</v>
      </c>
      <c r="O5001" s="28">
        <f t="shared" si="1390"/>
        <v>41.58</v>
      </c>
      <c r="P5001" s="28">
        <v>12.6</v>
      </c>
      <c r="Q5001" s="28">
        <f t="shared" si="1391"/>
        <v>39.599999999999994</v>
      </c>
      <c r="R5001" s="28">
        <v>12</v>
      </c>
      <c r="S5001" s="28">
        <f t="shared" si="1392"/>
        <v>41.58</v>
      </c>
      <c r="T5001" s="22">
        <v>12.6</v>
      </c>
      <c r="U5001" s="22">
        <f t="shared" si="1393"/>
        <v>40.590000000000003</v>
      </c>
      <c r="V5001" s="68">
        <f t="shared" si="1394"/>
        <v>12.3</v>
      </c>
      <c r="W5001" s="53">
        <v>27.888349999999999</v>
      </c>
      <c r="X5001" s="53">
        <v>-115.17171999999999</v>
      </c>
      <c r="Y5001" s="68">
        <f t="shared" si="1395"/>
        <v>57.2</v>
      </c>
      <c r="Z5001" s="41">
        <v>14</v>
      </c>
      <c r="AA5001" s="21">
        <v>4</v>
      </c>
      <c r="AB5001" s="25" t="s">
        <v>44</v>
      </c>
      <c r="AC5001" s="21">
        <v>4</v>
      </c>
      <c r="AD5001">
        <v>20</v>
      </c>
      <c r="AE5001" s="61">
        <v>1</v>
      </c>
      <c r="AF5001" s="61">
        <v>12</v>
      </c>
      <c r="AG5001" s="25">
        <v>210</v>
      </c>
      <c r="AI5001" s="70">
        <f t="shared" si="1386"/>
        <v>15.337</v>
      </c>
      <c r="AJ5001" s="71" t="s">
        <v>369</v>
      </c>
      <c r="AK5001" s="72">
        <f t="shared" si="1387"/>
        <v>2.2645047633742106</v>
      </c>
      <c r="AL5001" s="73">
        <f t="shared" si="1388"/>
        <v>2.2645047633742106</v>
      </c>
    </row>
    <row r="5002" spans="1:38" hidden="1">
      <c r="A5002" s="25" t="s">
        <v>458</v>
      </c>
      <c r="B5002" s="25" t="s">
        <v>40</v>
      </c>
      <c r="C5002" s="59">
        <v>40754</v>
      </c>
      <c r="D5002" s="60">
        <v>2011</v>
      </c>
      <c r="E5002" s="95">
        <v>0.44722222222222219</v>
      </c>
      <c r="F5002" s="95">
        <v>0.47013888888888888</v>
      </c>
      <c r="G5002" s="26">
        <f t="shared" si="1389"/>
        <v>2.2916666666666696E-2</v>
      </c>
      <c r="H5002" s="21">
        <v>2</v>
      </c>
      <c r="I5002" s="27">
        <v>1</v>
      </c>
      <c r="J5002" s="27">
        <v>1</v>
      </c>
      <c r="K5002" s="27">
        <v>1</v>
      </c>
      <c r="L5002" s="25" t="s">
        <v>61</v>
      </c>
      <c r="M5002" s="25" t="s">
        <v>62</v>
      </c>
      <c r="N5002" s="25">
        <v>1</v>
      </c>
      <c r="O5002" s="28">
        <f t="shared" si="1390"/>
        <v>41.58</v>
      </c>
      <c r="P5002" s="28">
        <v>12.6</v>
      </c>
      <c r="Q5002" s="28">
        <f t="shared" si="1391"/>
        <v>39.599999999999994</v>
      </c>
      <c r="R5002" s="28">
        <v>12</v>
      </c>
      <c r="S5002" s="28">
        <f t="shared" si="1392"/>
        <v>41.58</v>
      </c>
      <c r="T5002" s="22">
        <v>12.6</v>
      </c>
      <c r="U5002" s="22">
        <f t="shared" si="1393"/>
        <v>40.590000000000003</v>
      </c>
      <c r="V5002" s="68">
        <f t="shared" si="1394"/>
        <v>12.3</v>
      </c>
      <c r="W5002" s="53">
        <v>27.888349999999999</v>
      </c>
      <c r="X5002" s="53">
        <v>-115.17171999999999</v>
      </c>
      <c r="Y5002" s="68">
        <f t="shared" si="1395"/>
        <v>57.2</v>
      </c>
      <c r="Z5002" s="41">
        <v>14</v>
      </c>
      <c r="AA5002" s="21">
        <v>4</v>
      </c>
      <c r="AB5002" s="25" t="s">
        <v>44</v>
      </c>
      <c r="AC5002" s="21">
        <v>5</v>
      </c>
      <c r="AD5002">
        <v>16</v>
      </c>
      <c r="AE5002" s="61">
        <v>1</v>
      </c>
      <c r="AF5002" s="61">
        <v>15</v>
      </c>
      <c r="AG5002" s="25">
        <v>210</v>
      </c>
      <c r="AI5002" s="70">
        <f t="shared" si="1386"/>
        <v>12.500999999999999</v>
      </c>
      <c r="AJ5002" s="71" t="s">
        <v>369</v>
      </c>
      <c r="AK5002" s="72">
        <f t="shared" si="1387"/>
        <v>1.4471406331162124</v>
      </c>
      <c r="AL5002" s="73">
        <f t="shared" si="1388"/>
        <v>1.4471406331162124</v>
      </c>
    </row>
    <row r="5003" spans="1:38" hidden="1">
      <c r="A5003" s="25" t="s">
        <v>458</v>
      </c>
      <c r="B5003" s="25" t="s">
        <v>40</v>
      </c>
      <c r="C5003" s="59">
        <v>40754</v>
      </c>
      <c r="D5003" s="60">
        <v>2011</v>
      </c>
      <c r="E5003" s="95">
        <v>0.44722222222222219</v>
      </c>
      <c r="F5003" s="95">
        <v>0.47013888888888888</v>
      </c>
      <c r="G5003" s="26">
        <f t="shared" si="1389"/>
        <v>2.2916666666666696E-2</v>
      </c>
      <c r="H5003" s="21">
        <v>2</v>
      </c>
      <c r="I5003" s="27">
        <v>1</v>
      </c>
      <c r="J5003" s="27">
        <v>1</v>
      </c>
      <c r="K5003" s="27">
        <v>1</v>
      </c>
      <c r="L5003" s="25" t="s">
        <v>61</v>
      </c>
      <c r="M5003" s="25" t="s">
        <v>62</v>
      </c>
      <c r="N5003" s="25">
        <v>1</v>
      </c>
      <c r="O5003" s="28">
        <f t="shared" si="1390"/>
        <v>41.58</v>
      </c>
      <c r="P5003" s="28">
        <v>12.6</v>
      </c>
      <c r="Q5003" s="28">
        <f t="shared" si="1391"/>
        <v>39.599999999999994</v>
      </c>
      <c r="R5003" s="28">
        <v>12</v>
      </c>
      <c r="S5003" s="28">
        <f t="shared" si="1392"/>
        <v>41.58</v>
      </c>
      <c r="T5003" s="22">
        <v>12.6</v>
      </c>
      <c r="U5003" s="22">
        <f t="shared" si="1393"/>
        <v>40.590000000000003</v>
      </c>
      <c r="V5003" s="68">
        <f t="shared" si="1394"/>
        <v>12.3</v>
      </c>
      <c r="W5003" s="53">
        <v>27.888349999999999</v>
      </c>
      <c r="X5003" s="53">
        <v>-115.17171999999999</v>
      </c>
      <c r="Y5003" s="68">
        <f t="shared" si="1395"/>
        <v>57.2</v>
      </c>
      <c r="Z5003" s="41">
        <v>14</v>
      </c>
      <c r="AA5003" s="21">
        <v>4</v>
      </c>
      <c r="AB5003" s="25" t="s">
        <v>44</v>
      </c>
      <c r="AC5003" s="21">
        <v>6</v>
      </c>
      <c r="AD5003">
        <v>21</v>
      </c>
      <c r="AE5003" s="61">
        <v>1</v>
      </c>
      <c r="AF5003" s="61">
        <v>18</v>
      </c>
      <c r="AG5003" s="25">
        <v>210</v>
      </c>
      <c r="AI5003" s="70">
        <f t="shared" si="1386"/>
        <v>16.045999999999999</v>
      </c>
      <c r="AJ5003" s="71" t="s">
        <v>369</v>
      </c>
      <c r="AK5003" s="72">
        <f t="shared" si="1387"/>
        <v>2.5000862380340183</v>
      </c>
      <c r="AL5003" s="73">
        <f t="shared" si="1388"/>
        <v>2.5000862380340183</v>
      </c>
    </row>
    <row r="5004" spans="1:38" hidden="1">
      <c r="A5004" s="25" t="s">
        <v>458</v>
      </c>
      <c r="B5004" s="25" t="s">
        <v>40</v>
      </c>
      <c r="C5004" s="59">
        <v>40754</v>
      </c>
      <c r="D5004" s="60">
        <v>2011</v>
      </c>
      <c r="E5004" s="95">
        <v>0.44722222222222219</v>
      </c>
      <c r="F5004" s="95">
        <v>0.47013888888888888</v>
      </c>
      <c r="G5004" s="26">
        <f t="shared" si="1389"/>
        <v>2.2916666666666696E-2</v>
      </c>
      <c r="H5004" s="21">
        <v>2</v>
      </c>
      <c r="I5004" s="27">
        <v>1</v>
      </c>
      <c r="J5004" s="27">
        <v>1</v>
      </c>
      <c r="K5004" s="27">
        <v>1</v>
      </c>
      <c r="L5004" s="25" t="s">
        <v>61</v>
      </c>
      <c r="M5004" s="25" t="s">
        <v>62</v>
      </c>
      <c r="N5004" s="25">
        <v>1</v>
      </c>
      <c r="O5004" s="28">
        <f t="shared" si="1390"/>
        <v>41.58</v>
      </c>
      <c r="P5004" s="28">
        <v>12.6</v>
      </c>
      <c r="Q5004" s="28">
        <f t="shared" si="1391"/>
        <v>39.599999999999994</v>
      </c>
      <c r="R5004" s="28">
        <v>12</v>
      </c>
      <c r="S5004" s="28">
        <f t="shared" si="1392"/>
        <v>41.58</v>
      </c>
      <c r="T5004" s="22">
        <v>12.6</v>
      </c>
      <c r="U5004" s="22">
        <f t="shared" si="1393"/>
        <v>40.590000000000003</v>
      </c>
      <c r="V5004" s="68">
        <f t="shared" si="1394"/>
        <v>12.3</v>
      </c>
      <c r="W5004" s="53">
        <v>27.888349999999999</v>
      </c>
      <c r="X5004" s="53">
        <v>-115.17171999999999</v>
      </c>
      <c r="Y5004" s="68">
        <f t="shared" si="1395"/>
        <v>57.2</v>
      </c>
      <c r="Z5004" s="41">
        <v>14</v>
      </c>
      <c r="AA5004" s="21">
        <v>4</v>
      </c>
      <c r="AB5004" s="25" t="s">
        <v>44</v>
      </c>
      <c r="AC5004" s="21">
        <v>7</v>
      </c>
      <c r="AD5004">
        <v>17</v>
      </c>
      <c r="AE5004" s="61">
        <v>1</v>
      </c>
      <c r="AF5004" s="61">
        <v>24</v>
      </c>
      <c r="AG5004" s="25">
        <v>210</v>
      </c>
      <c r="AI5004" s="70">
        <f t="shared" si="1386"/>
        <v>13.209999999999999</v>
      </c>
      <c r="AJ5004" s="71" t="s">
        <v>369</v>
      </c>
      <c r="AK5004" s="72">
        <f t="shared" si="1387"/>
        <v>1.6329725885917237</v>
      </c>
      <c r="AL5004" s="73">
        <f t="shared" si="1388"/>
        <v>1.6329725885917237</v>
      </c>
    </row>
    <row r="5005" spans="1:38" hidden="1">
      <c r="A5005" s="25" t="s">
        <v>458</v>
      </c>
      <c r="B5005" s="25" t="s">
        <v>40</v>
      </c>
      <c r="C5005" s="59">
        <v>40754</v>
      </c>
      <c r="D5005" s="60">
        <v>2011</v>
      </c>
      <c r="E5005" s="95">
        <v>0.44722222222222219</v>
      </c>
      <c r="F5005" s="95">
        <v>0.47013888888888888</v>
      </c>
      <c r="G5005" s="26">
        <f t="shared" si="1389"/>
        <v>2.2916666666666696E-2</v>
      </c>
      <c r="H5005" s="21">
        <v>2</v>
      </c>
      <c r="I5005" s="27">
        <v>1</v>
      </c>
      <c r="J5005" s="27">
        <v>1</v>
      </c>
      <c r="K5005" s="27">
        <v>1</v>
      </c>
      <c r="L5005" s="25" t="s">
        <v>61</v>
      </c>
      <c r="M5005" s="25" t="s">
        <v>62</v>
      </c>
      <c r="N5005" s="25">
        <v>1</v>
      </c>
      <c r="O5005" s="28">
        <f t="shared" si="1390"/>
        <v>41.58</v>
      </c>
      <c r="P5005" s="28">
        <v>12.6</v>
      </c>
      <c r="Q5005" s="28">
        <f t="shared" si="1391"/>
        <v>39.599999999999994</v>
      </c>
      <c r="R5005" s="28">
        <v>12</v>
      </c>
      <c r="S5005" s="28">
        <f t="shared" si="1392"/>
        <v>41.58</v>
      </c>
      <c r="T5005" s="22">
        <v>12.6</v>
      </c>
      <c r="U5005" s="22">
        <f t="shared" si="1393"/>
        <v>40.590000000000003</v>
      </c>
      <c r="V5005" s="68">
        <f t="shared" si="1394"/>
        <v>12.3</v>
      </c>
      <c r="W5005" s="53">
        <v>27.888349999999999</v>
      </c>
      <c r="X5005" s="53">
        <v>-115.17171999999999</v>
      </c>
      <c r="Y5005" s="68">
        <f t="shared" si="1395"/>
        <v>57.2</v>
      </c>
      <c r="Z5005" s="41">
        <v>14</v>
      </c>
      <c r="AA5005" s="21">
        <v>4</v>
      </c>
      <c r="AB5005" s="25" t="s">
        <v>44</v>
      </c>
      <c r="AC5005" s="21">
        <v>7</v>
      </c>
      <c r="AD5005">
        <v>22</v>
      </c>
      <c r="AE5005" s="61">
        <v>1</v>
      </c>
      <c r="AF5005" s="61">
        <v>24</v>
      </c>
      <c r="AG5005" s="25">
        <v>210</v>
      </c>
      <c r="AI5005" s="70">
        <f t="shared" si="1386"/>
        <v>16.754999999999999</v>
      </c>
      <c r="AJ5005" s="71" t="s">
        <v>369</v>
      </c>
      <c r="AK5005" s="72">
        <f t="shared" si="1387"/>
        <v>2.7483879168691034</v>
      </c>
      <c r="AL5005" s="73">
        <f t="shared" si="1388"/>
        <v>2.7483879168691034</v>
      </c>
    </row>
    <row r="5006" spans="1:38" hidden="1">
      <c r="A5006" s="25" t="s">
        <v>458</v>
      </c>
      <c r="B5006" s="25" t="s">
        <v>40</v>
      </c>
      <c r="C5006" s="59">
        <v>40754</v>
      </c>
      <c r="D5006" s="60">
        <v>2011</v>
      </c>
      <c r="E5006" s="95">
        <v>0.44722222222222219</v>
      </c>
      <c r="F5006" s="95">
        <v>0.47013888888888888</v>
      </c>
      <c r="G5006" s="26">
        <f t="shared" si="1389"/>
        <v>2.2916666666666696E-2</v>
      </c>
      <c r="H5006" s="21">
        <v>2</v>
      </c>
      <c r="I5006" s="27">
        <v>1</v>
      </c>
      <c r="J5006" s="27">
        <v>1</v>
      </c>
      <c r="K5006" s="27">
        <v>1</v>
      </c>
      <c r="L5006" s="25" t="s">
        <v>61</v>
      </c>
      <c r="M5006" s="25" t="s">
        <v>62</v>
      </c>
      <c r="N5006" s="25">
        <v>1</v>
      </c>
      <c r="O5006" s="28">
        <f t="shared" si="1390"/>
        <v>41.58</v>
      </c>
      <c r="P5006" s="28">
        <v>12.6</v>
      </c>
      <c r="Q5006" s="28">
        <f t="shared" si="1391"/>
        <v>39.599999999999994</v>
      </c>
      <c r="R5006" s="28">
        <v>12</v>
      </c>
      <c r="S5006" s="28">
        <f t="shared" si="1392"/>
        <v>41.58</v>
      </c>
      <c r="T5006" s="22">
        <v>12.6</v>
      </c>
      <c r="U5006" s="22">
        <f t="shared" si="1393"/>
        <v>40.590000000000003</v>
      </c>
      <c r="V5006" s="68">
        <f t="shared" si="1394"/>
        <v>12.3</v>
      </c>
      <c r="W5006" s="53">
        <v>27.888349999999999</v>
      </c>
      <c r="X5006" s="53">
        <v>-115.17171999999999</v>
      </c>
      <c r="Y5006" s="68">
        <f t="shared" si="1395"/>
        <v>57.2</v>
      </c>
      <c r="Z5006" s="41">
        <v>14</v>
      </c>
      <c r="AA5006" s="21">
        <v>4</v>
      </c>
      <c r="AB5006" s="25" t="s">
        <v>44</v>
      </c>
      <c r="AC5006" s="21">
        <v>8</v>
      </c>
      <c r="AD5006">
        <v>8</v>
      </c>
      <c r="AE5006" s="61">
        <v>1</v>
      </c>
      <c r="AF5006" s="61">
        <v>26</v>
      </c>
      <c r="AG5006" s="25">
        <v>210</v>
      </c>
      <c r="AI5006" s="70">
        <f t="shared" si="1386"/>
        <v>6.8289999999999997</v>
      </c>
      <c r="AJ5006" s="71" t="s">
        <v>369</v>
      </c>
      <c r="AK5006" s="72">
        <f t="shared" si="1387"/>
        <v>0.38498499317927082</v>
      </c>
      <c r="AL5006" s="73">
        <f t="shared" si="1388"/>
        <v>0.38498499317927082</v>
      </c>
    </row>
    <row r="5007" spans="1:38" hidden="1">
      <c r="A5007" s="25" t="s">
        <v>458</v>
      </c>
      <c r="B5007" s="25" t="s">
        <v>40</v>
      </c>
      <c r="C5007" s="59">
        <v>40754</v>
      </c>
      <c r="D5007" s="60">
        <v>2011</v>
      </c>
      <c r="E5007" s="95">
        <v>0.44722222222222219</v>
      </c>
      <c r="F5007" s="95">
        <v>0.47013888888888888</v>
      </c>
      <c r="G5007" s="26">
        <f t="shared" si="1389"/>
        <v>2.2916666666666696E-2</v>
      </c>
      <c r="H5007" s="21">
        <v>2</v>
      </c>
      <c r="I5007" s="27">
        <v>1</v>
      </c>
      <c r="J5007" s="27">
        <v>1</v>
      </c>
      <c r="K5007" s="27">
        <v>1</v>
      </c>
      <c r="L5007" s="25" t="s">
        <v>61</v>
      </c>
      <c r="M5007" s="25" t="s">
        <v>62</v>
      </c>
      <c r="N5007" s="25">
        <v>1</v>
      </c>
      <c r="O5007" s="28">
        <f t="shared" si="1390"/>
        <v>41.58</v>
      </c>
      <c r="P5007" s="28">
        <v>12.6</v>
      </c>
      <c r="Q5007" s="28">
        <f t="shared" si="1391"/>
        <v>39.599999999999994</v>
      </c>
      <c r="R5007" s="28">
        <v>12</v>
      </c>
      <c r="S5007" s="28">
        <f t="shared" si="1392"/>
        <v>41.58</v>
      </c>
      <c r="T5007" s="22">
        <v>12.6</v>
      </c>
      <c r="U5007" s="22">
        <f t="shared" si="1393"/>
        <v>40.590000000000003</v>
      </c>
      <c r="V5007" s="68">
        <f t="shared" si="1394"/>
        <v>12.3</v>
      </c>
      <c r="W5007" s="53">
        <v>27.888349999999999</v>
      </c>
      <c r="X5007" s="53">
        <v>-115.17171999999999</v>
      </c>
      <c r="Y5007" s="68">
        <f t="shared" si="1395"/>
        <v>57.2</v>
      </c>
      <c r="Z5007" s="41">
        <v>14</v>
      </c>
      <c r="AA5007" s="21">
        <v>4</v>
      </c>
      <c r="AB5007" s="25" t="s">
        <v>44</v>
      </c>
      <c r="AC5007" s="21">
        <v>8</v>
      </c>
      <c r="AD5007">
        <v>18</v>
      </c>
      <c r="AE5007" s="61">
        <v>1</v>
      </c>
      <c r="AF5007" s="61">
        <v>26</v>
      </c>
      <c r="AG5007" s="25">
        <v>210</v>
      </c>
      <c r="AI5007" s="70">
        <f t="shared" si="1386"/>
        <v>13.918999999999999</v>
      </c>
      <c r="AJ5007" s="71" t="s">
        <v>369</v>
      </c>
      <c r="AK5007" s="72">
        <f t="shared" si="1387"/>
        <v>1.8310631406548505</v>
      </c>
      <c r="AL5007" s="73">
        <f t="shared" si="1388"/>
        <v>1.8310631406548505</v>
      </c>
    </row>
    <row r="5008" spans="1:38" hidden="1">
      <c r="A5008" s="25" t="s">
        <v>458</v>
      </c>
      <c r="B5008" s="25" t="s">
        <v>40</v>
      </c>
      <c r="C5008" s="59">
        <v>40754</v>
      </c>
      <c r="D5008" s="60">
        <v>2011</v>
      </c>
      <c r="E5008" s="95">
        <v>0.44722222222222219</v>
      </c>
      <c r="F5008" s="95">
        <v>0.47013888888888888</v>
      </c>
      <c r="G5008" s="26">
        <f t="shared" si="1389"/>
        <v>2.2916666666666696E-2</v>
      </c>
      <c r="H5008" s="21">
        <v>2</v>
      </c>
      <c r="I5008" s="27">
        <v>1</v>
      </c>
      <c r="J5008" s="27">
        <v>1</v>
      </c>
      <c r="K5008" s="27">
        <v>1</v>
      </c>
      <c r="L5008" s="25" t="s">
        <v>61</v>
      </c>
      <c r="M5008" s="25" t="s">
        <v>62</v>
      </c>
      <c r="N5008" s="25">
        <v>1</v>
      </c>
      <c r="O5008" s="28">
        <f t="shared" si="1390"/>
        <v>41.58</v>
      </c>
      <c r="P5008" s="28">
        <v>12.6</v>
      </c>
      <c r="Q5008" s="28">
        <f t="shared" si="1391"/>
        <v>39.599999999999994</v>
      </c>
      <c r="R5008" s="28">
        <v>12</v>
      </c>
      <c r="S5008" s="28">
        <f t="shared" si="1392"/>
        <v>41.58</v>
      </c>
      <c r="T5008" s="22">
        <v>12.6</v>
      </c>
      <c r="U5008" s="22">
        <f t="shared" si="1393"/>
        <v>40.590000000000003</v>
      </c>
      <c r="V5008" s="68">
        <f t="shared" si="1394"/>
        <v>12.3</v>
      </c>
      <c r="W5008" s="53">
        <v>27.888349999999999</v>
      </c>
      <c r="X5008" s="53">
        <v>-115.17171999999999</v>
      </c>
      <c r="Y5008" s="68">
        <f t="shared" si="1395"/>
        <v>57.2</v>
      </c>
      <c r="Z5008" s="41">
        <v>14</v>
      </c>
      <c r="AA5008" s="21">
        <v>4</v>
      </c>
      <c r="AB5008" s="25" t="s">
        <v>44</v>
      </c>
      <c r="AC5008" s="21">
        <v>8</v>
      </c>
      <c r="AD5008">
        <v>21</v>
      </c>
      <c r="AE5008" s="61">
        <v>1</v>
      </c>
      <c r="AF5008" s="61">
        <v>26</v>
      </c>
      <c r="AG5008" s="25">
        <v>210</v>
      </c>
      <c r="AI5008" s="70">
        <f t="shared" si="1386"/>
        <v>16.045999999999999</v>
      </c>
      <c r="AJ5008" s="71" t="s">
        <v>369</v>
      </c>
      <c r="AK5008" s="72">
        <f t="shared" si="1387"/>
        <v>2.5000862380340183</v>
      </c>
      <c r="AL5008" s="73">
        <f t="shared" si="1388"/>
        <v>2.5000862380340183</v>
      </c>
    </row>
    <row r="5009" spans="1:38" hidden="1">
      <c r="A5009" s="25" t="s">
        <v>458</v>
      </c>
      <c r="B5009" s="25" t="s">
        <v>40</v>
      </c>
      <c r="C5009" s="59">
        <v>40754</v>
      </c>
      <c r="D5009" s="60">
        <v>2011</v>
      </c>
      <c r="E5009" s="95">
        <v>0.44722222222222219</v>
      </c>
      <c r="F5009" s="95">
        <v>0.47013888888888888</v>
      </c>
      <c r="G5009" s="26">
        <f t="shared" si="1389"/>
        <v>2.2916666666666696E-2</v>
      </c>
      <c r="H5009" s="21">
        <v>2</v>
      </c>
      <c r="I5009" s="27">
        <v>1</v>
      </c>
      <c r="J5009" s="27">
        <v>1</v>
      </c>
      <c r="K5009" s="27">
        <v>1</v>
      </c>
      <c r="L5009" s="25" t="s">
        <v>61</v>
      </c>
      <c r="M5009" s="25" t="s">
        <v>62</v>
      </c>
      <c r="N5009" s="25">
        <v>1</v>
      </c>
      <c r="O5009" s="28">
        <f t="shared" si="1390"/>
        <v>41.58</v>
      </c>
      <c r="P5009" s="28">
        <v>12.6</v>
      </c>
      <c r="Q5009" s="28">
        <f t="shared" si="1391"/>
        <v>39.599999999999994</v>
      </c>
      <c r="R5009" s="28">
        <v>12</v>
      </c>
      <c r="S5009" s="28">
        <f t="shared" si="1392"/>
        <v>41.58</v>
      </c>
      <c r="T5009" s="22">
        <v>12.6</v>
      </c>
      <c r="U5009" s="22">
        <f t="shared" si="1393"/>
        <v>40.590000000000003</v>
      </c>
      <c r="V5009" s="68">
        <f t="shared" si="1394"/>
        <v>12.3</v>
      </c>
      <c r="W5009" s="53">
        <v>27.888349999999999</v>
      </c>
      <c r="X5009" s="53">
        <v>-115.17171999999999</v>
      </c>
      <c r="Y5009" s="68">
        <f t="shared" si="1395"/>
        <v>57.2</v>
      </c>
      <c r="Z5009" s="41">
        <v>14</v>
      </c>
      <c r="AA5009" s="21">
        <v>4</v>
      </c>
      <c r="AB5009" s="25" t="s">
        <v>44</v>
      </c>
      <c r="AC5009" s="21">
        <v>9</v>
      </c>
      <c r="AD5009">
        <v>15</v>
      </c>
      <c r="AE5009" s="61">
        <v>1</v>
      </c>
      <c r="AF5009" s="61">
        <v>29</v>
      </c>
      <c r="AG5009" s="25">
        <v>210</v>
      </c>
      <c r="AI5009" s="70">
        <f t="shared" si="1386"/>
        <v>11.792</v>
      </c>
      <c r="AJ5009" s="71" t="s">
        <v>369</v>
      </c>
      <c r="AK5009" s="72">
        <f t="shared" si="1387"/>
        <v>1.2734394051640829</v>
      </c>
      <c r="AL5009" s="73">
        <f t="shared" si="1388"/>
        <v>1.2734394051640829</v>
      </c>
    </row>
    <row r="5010" spans="1:38" hidden="1">
      <c r="A5010" s="25" t="s">
        <v>459</v>
      </c>
      <c r="B5010" s="25" t="s">
        <v>178</v>
      </c>
      <c r="C5010" s="59">
        <v>40754</v>
      </c>
      <c r="D5010" s="60">
        <v>2011</v>
      </c>
      <c r="E5010" s="95">
        <v>0.46111111111111108</v>
      </c>
      <c r="F5010" s="95">
        <v>0.4826388888888889</v>
      </c>
      <c r="G5010" s="26">
        <f t="shared" ref="G5010" si="1396">F5010-E5010</f>
        <v>2.1527777777777812E-2</v>
      </c>
      <c r="H5010" s="21">
        <v>2</v>
      </c>
      <c r="I5010" s="27">
        <v>1</v>
      </c>
      <c r="J5010" s="27">
        <v>2</v>
      </c>
      <c r="K5010" s="27">
        <v>2</v>
      </c>
      <c r="L5010" s="25" t="s">
        <v>61</v>
      </c>
      <c r="M5010" s="25" t="s">
        <v>62</v>
      </c>
      <c r="N5010" s="25">
        <v>1</v>
      </c>
      <c r="O5010" s="28">
        <f t="shared" ref="O5010" si="1397">P5010*3.3</f>
        <v>45.209999999999994</v>
      </c>
      <c r="P5010" s="28">
        <v>13.7</v>
      </c>
      <c r="Q5010" s="28">
        <f t="shared" ref="Q5010" si="1398">R5010*3.3</f>
        <v>37.949999999999996</v>
      </c>
      <c r="R5010" s="28">
        <v>11.5</v>
      </c>
      <c r="S5010" s="28">
        <f t="shared" ref="S5010" si="1399">T5010*3.3</f>
        <v>45.209999999999994</v>
      </c>
      <c r="T5010" s="22">
        <v>13.7</v>
      </c>
      <c r="U5010" s="22">
        <f t="shared" ref="U5010" si="1400">V5010*3.3</f>
        <v>41.58</v>
      </c>
      <c r="V5010" s="68">
        <f t="shared" ref="V5010" si="1401">(R5010+P5010)/2</f>
        <v>12.6</v>
      </c>
      <c r="W5010" s="53">
        <v>27.889150000000001</v>
      </c>
      <c r="X5010" s="53">
        <v>-115.19186000000001</v>
      </c>
      <c r="Y5010" s="68">
        <f t="shared" ref="Y5010" si="1402">(Z5010*1.8)+32</f>
        <v>55.400000000000006</v>
      </c>
      <c r="Z5010" s="41">
        <v>13</v>
      </c>
      <c r="AA5010" s="21">
        <v>9</v>
      </c>
      <c r="AB5010" s="25" t="s">
        <v>46</v>
      </c>
      <c r="AC5010" s="21">
        <v>0</v>
      </c>
      <c r="AD5010">
        <v>0</v>
      </c>
      <c r="AE5010" s="61">
        <v>0</v>
      </c>
      <c r="AF5010" s="61"/>
      <c r="AG5010" s="25">
        <v>210</v>
      </c>
      <c r="AI5010" s="70">
        <f t="shared" ref="AI5010" si="1403">(0.748*AD5010)+1.2345</f>
        <v>1.2344999999999999</v>
      </c>
      <c r="AJ5010" s="74">
        <f t="shared" ref="AJ5010" si="1404">((POWER(AI5010*10,3.36))*2.24)/100000</f>
        <v>0.10414971720920797</v>
      </c>
      <c r="AK5010" s="74">
        <f t="shared" ref="AK5010" si="1405">(0.0026*AJ5010)-0.61</f>
        <v>-0.6097292107352561</v>
      </c>
      <c r="AL5010" s="73">
        <f t="shared" ref="AL5010" si="1406">IF(AK5010&gt;0,AK5010:AK5010,0)</f>
        <v>0</v>
      </c>
    </row>
    <row r="5011" spans="1:38" hidden="1">
      <c r="A5011" s="25" t="s">
        <v>460</v>
      </c>
      <c r="B5011" s="25" t="s">
        <v>178</v>
      </c>
      <c r="C5011" s="59">
        <v>40754</v>
      </c>
      <c r="D5011" s="60">
        <v>2011</v>
      </c>
      <c r="E5011" s="95">
        <v>0.46111111111111108</v>
      </c>
      <c r="F5011" s="95">
        <v>0.4826388888888889</v>
      </c>
      <c r="G5011" s="26">
        <f t="shared" ref="G5011" si="1407">F5011-E5011</f>
        <v>2.1527777777777812E-2</v>
      </c>
      <c r="H5011" s="21">
        <v>2</v>
      </c>
      <c r="I5011" s="27">
        <v>1</v>
      </c>
      <c r="J5011" s="27">
        <v>2</v>
      </c>
      <c r="K5011" s="27">
        <v>2</v>
      </c>
      <c r="L5011" s="25" t="s">
        <v>61</v>
      </c>
      <c r="M5011" s="25" t="s">
        <v>62</v>
      </c>
      <c r="N5011" s="25">
        <v>1</v>
      </c>
      <c r="O5011" s="28">
        <f t="shared" ref="O5011" si="1408">P5011*3.3</f>
        <v>45.209999999999994</v>
      </c>
      <c r="P5011" s="28">
        <v>13.7</v>
      </c>
      <c r="Q5011" s="28">
        <f t="shared" ref="Q5011" si="1409">R5011*3.3</f>
        <v>37.949999999999996</v>
      </c>
      <c r="R5011" s="28">
        <v>11.5</v>
      </c>
      <c r="S5011" s="28">
        <f t="shared" ref="S5011" si="1410">T5011*3.3</f>
        <v>45.209999999999994</v>
      </c>
      <c r="T5011" s="22">
        <v>13.7</v>
      </c>
      <c r="U5011" s="22">
        <f t="shared" ref="U5011" si="1411">V5011*3.3</f>
        <v>41.58</v>
      </c>
      <c r="V5011" s="68">
        <f t="shared" ref="V5011" si="1412">(R5011+P5011)/2</f>
        <v>12.6</v>
      </c>
      <c r="W5011" s="53">
        <v>27.889150000000001</v>
      </c>
      <c r="X5011" s="53">
        <v>-115.19186000000001</v>
      </c>
      <c r="Y5011" s="68">
        <f t="shared" ref="Y5011" si="1413">(Z5011*1.8)+32</f>
        <v>55.400000000000006</v>
      </c>
      <c r="Z5011" s="41">
        <v>13</v>
      </c>
      <c r="AA5011" s="21">
        <v>9</v>
      </c>
      <c r="AB5011" s="25" t="s">
        <v>44</v>
      </c>
      <c r="AC5011" s="21">
        <v>1</v>
      </c>
      <c r="AD5011">
        <v>23</v>
      </c>
      <c r="AE5011" s="61">
        <v>1</v>
      </c>
      <c r="AF5011" s="61">
        <v>5</v>
      </c>
      <c r="AG5011" s="25">
        <v>210</v>
      </c>
      <c r="AI5011" s="70">
        <f t="shared" ref="AI5011:AI5017" si="1414">(0.709*AD5011)+1.157</f>
        <v>17.463999999999999</v>
      </c>
      <c r="AJ5011" s="71" t="s">
        <v>369</v>
      </c>
      <c r="AK5011" s="72">
        <f t="shared" ref="AK5011:AK5017" si="1415">((POWER(AI5011*10,2.19))*0.037)/1000</f>
        <v>3.0095147540604348</v>
      </c>
      <c r="AL5011" s="73">
        <f t="shared" ref="AL5011:AL5017" si="1416">((POWER(AI5011*10,2.19))*0.037)/1000</f>
        <v>3.0095147540604348</v>
      </c>
    </row>
    <row r="5012" spans="1:38" hidden="1">
      <c r="A5012" s="25" t="s">
        <v>460</v>
      </c>
      <c r="B5012" s="25" t="s">
        <v>178</v>
      </c>
      <c r="C5012" s="59">
        <v>40754</v>
      </c>
      <c r="D5012" s="60">
        <v>2011</v>
      </c>
      <c r="E5012" s="95">
        <v>0.46111111111111108</v>
      </c>
      <c r="F5012" s="95">
        <v>0.4826388888888889</v>
      </c>
      <c r="G5012" s="26">
        <f t="shared" ref="G5012:G5017" si="1417">F5012-E5012</f>
        <v>2.1527777777777812E-2</v>
      </c>
      <c r="H5012" s="21">
        <v>2</v>
      </c>
      <c r="I5012" s="27">
        <v>1</v>
      </c>
      <c r="J5012" s="27">
        <v>2</v>
      </c>
      <c r="K5012" s="27">
        <v>2</v>
      </c>
      <c r="L5012" s="25" t="s">
        <v>61</v>
      </c>
      <c r="M5012" s="25" t="s">
        <v>62</v>
      </c>
      <c r="N5012" s="25">
        <v>1</v>
      </c>
      <c r="O5012" s="28">
        <f t="shared" ref="O5012:O5017" si="1418">P5012*3.3</f>
        <v>45.209999999999994</v>
      </c>
      <c r="P5012" s="28">
        <v>13.7</v>
      </c>
      <c r="Q5012" s="28">
        <f t="shared" ref="Q5012:Q5017" si="1419">R5012*3.3</f>
        <v>37.949999999999996</v>
      </c>
      <c r="R5012" s="28">
        <v>11.5</v>
      </c>
      <c r="S5012" s="28">
        <f t="shared" ref="S5012:S5017" si="1420">T5012*3.3</f>
        <v>45.209999999999994</v>
      </c>
      <c r="T5012" s="22">
        <v>13.7</v>
      </c>
      <c r="U5012" s="22">
        <f t="shared" ref="U5012:U5017" si="1421">V5012*3.3</f>
        <v>41.58</v>
      </c>
      <c r="V5012" s="68">
        <f t="shared" ref="V5012:V5017" si="1422">(R5012+P5012)/2</f>
        <v>12.6</v>
      </c>
      <c r="W5012" s="53">
        <v>27.889150000000001</v>
      </c>
      <c r="X5012" s="53">
        <v>-115.19186000000001</v>
      </c>
      <c r="Y5012" s="68">
        <f t="shared" ref="Y5012:Y5017" si="1423">(Z5012*1.8)+32</f>
        <v>55.400000000000006</v>
      </c>
      <c r="Z5012" s="41">
        <v>13</v>
      </c>
      <c r="AA5012" s="21">
        <v>9</v>
      </c>
      <c r="AB5012" s="25" t="s">
        <v>44</v>
      </c>
      <c r="AC5012" s="21">
        <v>2</v>
      </c>
      <c r="AD5012">
        <v>17</v>
      </c>
      <c r="AE5012" s="61">
        <v>1</v>
      </c>
      <c r="AF5012" s="61">
        <v>16</v>
      </c>
      <c r="AG5012" s="25">
        <v>210</v>
      </c>
      <c r="AI5012" s="70">
        <f t="shared" si="1414"/>
        <v>13.209999999999999</v>
      </c>
      <c r="AJ5012" s="71" t="s">
        <v>369</v>
      </c>
      <c r="AK5012" s="72">
        <f t="shared" si="1415"/>
        <v>1.6329725885917237</v>
      </c>
      <c r="AL5012" s="73">
        <f t="shared" si="1416"/>
        <v>1.6329725885917237</v>
      </c>
    </row>
    <row r="5013" spans="1:38" hidden="1">
      <c r="A5013" s="25" t="s">
        <v>460</v>
      </c>
      <c r="B5013" s="25" t="s">
        <v>178</v>
      </c>
      <c r="C5013" s="59">
        <v>40754</v>
      </c>
      <c r="D5013" s="60">
        <v>2011</v>
      </c>
      <c r="E5013" s="95">
        <v>0.46111111111111108</v>
      </c>
      <c r="F5013" s="95">
        <v>0.4826388888888889</v>
      </c>
      <c r="G5013" s="26">
        <f t="shared" si="1417"/>
        <v>2.1527777777777812E-2</v>
      </c>
      <c r="H5013" s="21">
        <v>2</v>
      </c>
      <c r="I5013" s="27">
        <v>1</v>
      </c>
      <c r="J5013" s="27">
        <v>2</v>
      </c>
      <c r="K5013" s="27">
        <v>2</v>
      </c>
      <c r="L5013" s="25" t="s">
        <v>61</v>
      </c>
      <c r="M5013" s="25" t="s">
        <v>62</v>
      </c>
      <c r="N5013" s="25">
        <v>1</v>
      </c>
      <c r="O5013" s="28">
        <f t="shared" si="1418"/>
        <v>45.209999999999994</v>
      </c>
      <c r="P5013" s="28">
        <v>13.7</v>
      </c>
      <c r="Q5013" s="28">
        <f t="shared" si="1419"/>
        <v>37.949999999999996</v>
      </c>
      <c r="R5013" s="28">
        <v>11.5</v>
      </c>
      <c r="S5013" s="28">
        <f t="shared" si="1420"/>
        <v>45.209999999999994</v>
      </c>
      <c r="T5013" s="22">
        <v>13.7</v>
      </c>
      <c r="U5013" s="22">
        <f t="shared" si="1421"/>
        <v>41.58</v>
      </c>
      <c r="V5013" s="68">
        <f t="shared" si="1422"/>
        <v>12.6</v>
      </c>
      <c r="W5013" s="53">
        <v>27.889150000000001</v>
      </c>
      <c r="X5013" s="53">
        <v>-115.19186000000001</v>
      </c>
      <c r="Y5013" s="68">
        <f t="shared" si="1423"/>
        <v>55.400000000000006</v>
      </c>
      <c r="Z5013" s="41">
        <v>13</v>
      </c>
      <c r="AA5013" s="21">
        <v>9</v>
      </c>
      <c r="AB5013" s="25" t="s">
        <v>44</v>
      </c>
      <c r="AC5013" s="21">
        <v>2</v>
      </c>
      <c r="AD5013">
        <v>18</v>
      </c>
      <c r="AE5013" s="61">
        <v>1</v>
      </c>
      <c r="AF5013" s="61">
        <v>16</v>
      </c>
      <c r="AG5013" s="25">
        <v>210</v>
      </c>
      <c r="AI5013" s="70">
        <f t="shared" si="1414"/>
        <v>13.918999999999999</v>
      </c>
      <c r="AJ5013" s="71" t="s">
        <v>369</v>
      </c>
      <c r="AK5013" s="72">
        <f t="shared" si="1415"/>
        <v>1.8310631406548505</v>
      </c>
      <c r="AL5013" s="73">
        <f t="shared" si="1416"/>
        <v>1.8310631406548505</v>
      </c>
    </row>
    <row r="5014" spans="1:38" hidden="1">
      <c r="A5014" s="25" t="s">
        <v>460</v>
      </c>
      <c r="B5014" s="25" t="s">
        <v>178</v>
      </c>
      <c r="C5014" s="59">
        <v>40754</v>
      </c>
      <c r="D5014" s="60">
        <v>2011</v>
      </c>
      <c r="E5014" s="95">
        <v>0.46111111111111108</v>
      </c>
      <c r="F5014" s="95">
        <v>0.4826388888888889</v>
      </c>
      <c r="G5014" s="26">
        <f t="shared" si="1417"/>
        <v>2.1527777777777812E-2</v>
      </c>
      <c r="H5014" s="21">
        <v>2</v>
      </c>
      <c r="I5014" s="27">
        <v>1</v>
      </c>
      <c r="J5014" s="27">
        <v>2</v>
      </c>
      <c r="K5014" s="27">
        <v>2</v>
      </c>
      <c r="L5014" s="25" t="s">
        <v>61</v>
      </c>
      <c r="M5014" s="25" t="s">
        <v>62</v>
      </c>
      <c r="N5014" s="25">
        <v>1</v>
      </c>
      <c r="O5014" s="28">
        <f t="shared" si="1418"/>
        <v>45.209999999999994</v>
      </c>
      <c r="P5014" s="28">
        <v>13.7</v>
      </c>
      <c r="Q5014" s="28">
        <f t="shared" si="1419"/>
        <v>37.949999999999996</v>
      </c>
      <c r="R5014" s="28">
        <v>11.5</v>
      </c>
      <c r="S5014" s="28">
        <f t="shared" si="1420"/>
        <v>45.209999999999994</v>
      </c>
      <c r="T5014" s="22">
        <v>13.7</v>
      </c>
      <c r="U5014" s="22">
        <f t="shared" si="1421"/>
        <v>41.58</v>
      </c>
      <c r="V5014" s="68">
        <f t="shared" si="1422"/>
        <v>12.6</v>
      </c>
      <c r="W5014" s="53">
        <v>27.889150000000001</v>
      </c>
      <c r="X5014" s="53">
        <v>-115.19186000000001</v>
      </c>
      <c r="Y5014" s="68">
        <f t="shared" si="1423"/>
        <v>55.400000000000006</v>
      </c>
      <c r="Z5014" s="41">
        <v>13</v>
      </c>
      <c r="AA5014" s="21">
        <v>9</v>
      </c>
      <c r="AB5014" s="25" t="s">
        <v>44</v>
      </c>
      <c r="AC5014" s="21">
        <v>2</v>
      </c>
      <c r="AD5014">
        <v>18</v>
      </c>
      <c r="AE5014" s="61">
        <v>1</v>
      </c>
      <c r="AF5014" s="61">
        <v>16</v>
      </c>
      <c r="AG5014" s="25">
        <v>210</v>
      </c>
      <c r="AI5014" s="70">
        <f t="shared" si="1414"/>
        <v>13.918999999999999</v>
      </c>
      <c r="AJ5014" s="71" t="s">
        <v>369</v>
      </c>
      <c r="AK5014" s="72">
        <f t="shared" si="1415"/>
        <v>1.8310631406548505</v>
      </c>
      <c r="AL5014" s="73">
        <f t="shared" si="1416"/>
        <v>1.8310631406548505</v>
      </c>
    </row>
    <row r="5015" spans="1:38" hidden="1">
      <c r="A5015" s="25" t="s">
        <v>460</v>
      </c>
      <c r="B5015" s="25" t="s">
        <v>178</v>
      </c>
      <c r="C5015" s="59">
        <v>40754</v>
      </c>
      <c r="D5015" s="60">
        <v>2011</v>
      </c>
      <c r="E5015" s="95">
        <v>0.46111111111111108</v>
      </c>
      <c r="F5015" s="95">
        <v>0.4826388888888889</v>
      </c>
      <c r="G5015" s="26">
        <f t="shared" si="1417"/>
        <v>2.1527777777777812E-2</v>
      </c>
      <c r="H5015" s="21">
        <v>2</v>
      </c>
      <c r="I5015" s="27">
        <v>1</v>
      </c>
      <c r="J5015" s="27">
        <v>2</v>
      </c>
      <c r="K5015" s="27">
        <v>2</v>
      </c>
      <c r="L5015" s="25" t="s">
        <v>61</v>
      </c>
      <c r="M5015" s="25" t="s">
        <v>62</v>
      </c>
      <c r="N5015" s="25">
        <v>1</v>
      </c>
      <c r="O5015" s="28">
        <f t="shared" si="1418"/>
        <v>45.209999999999994</v>
      </c>
      <c r="P5015" s="28">
        <v>13.7</v>
      </c>
      <c r="Q5015" s="28">
        <f t="shared" si="1419"/>
        <v>37.949999999999996</v>
      </c>
      <c r="R5015" s="28">
        <v>11.5</v>
      </c>
      <c r="S5015" s="28">
        <f t="shared" si="1420"/>
        <v>45.209999999999994</v>
      </c>
      <c r="T5015" s="22">
        <v>13.7</v>
      </c>
      <c r="U5015" s="22">
        <f t="shared" si="1421"/>
        <v>41.58</v>
      </c>
      <c r="V5015" s="68">
        <f t="shared" si="1422"/>
        <v>12.6</v>
      </c>
      <c r="W5015" s="53">
        <v>27.889150000000001</v>
      </c>
      <c r="X5015" s="53">
        <v>-115.19186000000001</v>
      </c>
      <c r="Y5015" s="68">
        <f t="shared" si="1423"/>
        <v>55.400000000000006</v>
      </c>
      <c r="Z5015" s="41">
        <v>13</v>
      </c>
      <c r="AA5015" s="21">
        <v>9</v>
      </c>
      <c r="AB5015" s="25" t="s">
        <v>44</v>
      </c>
      <c r="AC5015" s="21">
        <v>2</v>
      </c>
      <c r="AD5015">
        <v>20</v>
      </c>
      <c r="AE5015" s="61">
        <v>1</v>
      </c>
      <c r="AF5015" s="61">
        <v>16</v>
      </c>
      <c r="AG5015" s="25">
        <v>210</v>
      </c>
      <c r="AI5015" s="70">
        <f t="shared" si="1414"/>
        <v>15.337</v>
      </c>
      <c r="AJ5015" s="71" t="s">
        <v>369</v>
      </c>
      <c r="AK5015" s="72">
        <f t="shared" si="1415"/>
        <v>2.2645047633742106</v>
      </c>
      <c r="AL5015" s="73">
        <f t="shared" si="1416"/>
        <v>2.2645047633742106</v>
      </c>
    </row>
    <row r="5016" spans="1:38" hidden="1">
      <c r="A5016" s="25" t="s">
        <v>460</v>
      </c>
      <c r="B5016" s="25" t="s">
        <v>178</v>
      </c>
      <c r="C5016" s="59">
        <v>40754</v>
      </c>
      <c r="D5016" s="60">
        <v>2011</v>
      </c>
      <c r="E5016" s="95">
        <v>0.46111111111111108</v>
      </c>
      <c r="F5016" s="95">
        <v>0.4826388888888889</v>
      </c>
      <c r="G5016" s="26">
        <f t="shared" si="1417"/>
        <v>2.1527777777777812E-2</v>
      </c>
      <c r="H5016" s="21">
        <v>2</v>
      </c>
      <c r="I5016" s="27">
        <v>1</v>
      </c>
      <c r="J5016" s="27">
        <v>2</v>
      </c>
      <c r="K5016" s="27">
        <v>2</v>
      </c>
      <c r="L5016" s="25" t="s">
        <v>61</v>
      </c>
      <c r="M5016" s="25" t="s">
        <v>62</v>
      </c>
      <c r="N5016" s="25">
        <v>1</v>
      </c>
      <c r="O5016" s="28">
        <f t="shared" si="1418"/>
        <v>45.209999999999994</v>
      </c>
      <c r="P5016" s="28">
        <v>13.7</v>
      </c>
      <c r="Q5016" s="28">
        <f t="shared" si="1419"/>
        <v>37.949999999999996</v>
      </c>
      <c r="R5016" s="28">
        <v>11.5</v>
      </c>
      <c r="S5016" s="28">
        <f t="shared" si="1420"/>
        <v>45.209999999999994</v>
      </c>
      <c r="T5016" s="22">
        <v>13.7</v>
      </c>
      <c r="U5016" s="22">
        <f t="shared" si="1421"/>
        <v>41.58</v>
      </c>
      <c r="V5016" s="68">
        <f t="shared" si="1422"/>
        <v>12.6</v>
      </c>
      <c r="W5016" s="53">
        <v>27.889150000000001</v>
      </c>
      <c r="X5016" s="53">
        <v>-115.19186000000001</v>
      </c>
      <c r="Y5016" s="68">
        <f t="shared" si="1423"/>
        <v>55.400000000000006</v>
      </c>
      <c r="Z5016" s="41">
        <v>13</v>
      </c>
      <c r="AA5016" s="21">
        <v>9</v>
      </c>
      <c r="AB5016" s="25" t="s">
        <v>44</v>
      </c>
      <c r="AC5016" s="21">
        <v>3</v>
      </c>
      <c r="AD5016">
        <v>26</v>
      </c>
      <c r="AE5016" s="61">
        <v>1</v>
      </c>
      <c r="AF5016" s="61">
        <v>23</v>
      </c>
      <c r="AG5016" s="25">
        <v>210</v>
      </c>
      <c r="AI5016" s="70">
        <f t="shared" si="1414"/>
        <v>19.590999999999998</v>
      </c>
      <c r="AJ5016" s="71" t="s">
        <v>369</v>
      </c>
      <c r="AK5016" s="72">
        <f t="shared" si="1415"/>
        <v>3.8708441706249941</v>
      </c>
      <c r="AL5016" s="73">
        <f t="shared" si="1416"/>
        <v>3.8708441706249941</v>
      </c>
    </row>
    <row r="5017" spans="1:38" hidden="1">
      <c r="A5017" s="25" t="s">
        <v>460</v>
      </c>
      <c r="B5017" s="25" t="s">
        <v>178</v>
      </c>
      <c r="C5017" s="59">
        <v>40754</v>
      </c>
      <c r="D5017" s="60">
        <v>2011</v>
      </c>
      <c r="E5017" s="95">
        <v>0.46111111111111108</v>
      </c>
      <c r="F5017" s="95">
        <v>0.4826388888888889</v>
      </c>
      <c r="G5017" s="26">
        <f t="shared" si="1417"/>
        <v>2.1527777777777812E-2</v>
      </c>
      <c r="H5017" s="21">
        <v>2</v>
      </c>
      <c r="I5017" s="27">
        <v>1</v>
      </c>
      <c r="J5017" s="27">
        <v>2</v>
      </c>
      <c r="K5017" s="27">
        <v>2</v>
      </c>
      <c r="L5017" s="25" t="s">
        <v>61</v>
      </c>
      <c r="M5017" s="25" t="s">
        <v>62</v>
      </c>
      <c r="N5017" s="25">
        <v>1</v>
      </c>
      <c r="O5017" s="28">
        <f t="shared" si="1418"/>
        <v>45.209999999999994</v>
      </c>
      <c r="P5017" s="28">
        <v>13.7</v>
      </c>
      <c r="Q5017" s="28">
        <f t="shared" si="1419"/>
        <v>37.949999999999996</v>
      </c>
      <c r="R5017" s="28">
        <v>11.5</v>
      </c>
      <c r="S5017" s="28">
        <f t="shared" si="1420"/>
        <v>45.209999999999994</v>
      </c>
      <c r="T5017" s="22">
        <v>13.7</v>
      </c>
      <c r="U5017" s="22">
        <f t="shared" si="1421"/>
        <v>41.58</v>
      </c>
      <c r="V5017" s="68">
        <f t="shared" si="1422"/>
        <v>12.6</v>
      </c>
      <c r="W5017" s="53">
        <v>27.889150000000001</v>
      </c>
      <c r="X5017" s="53">
        <v>-115.19186000000001</v>
      </c>
      <c r="Y5017" s="68">
        <f t="shared" si="1423"/>
        <v>55.400000000000006</v>
      </c>
      <c r="Z5017" s="41">
        <v>13</v>
      </c>
      <c r="AA5017" s="21">
        <v>9</v>
      </c>
      <c r="AB5017" s="25" t="s">
        <v>44</v>
      </c>
      <c r="AC5017" s="21">
        <v>4</v>
      </c>
      <c r="AD5017">
        <v>22</v>
      </c>
      <c r="AE5017" s="61">
        <v>1</v>
      </c>
      <c r="AF5017" s="61">
        <v>27</v>
      </c>
      <c r="AG5017" s="25">
        <v>210</v>
      </c>
      <c r="AI5017" s="70">
        <f t="shared" si="1414"/>
        <v>16.754999999999999</v>
      </c>
      <c r="AJ5017" s="71" t="s">
        <v>369</v>
      </c>
      <c r="AK5017" s="72">
        <f t="shared" si="1415"/>
        <v>2.7483879168691034</v>
      </c>
      <c r="AL5017" s="73">
        <f t="shared" si="1416"/>
        <v>2.7483879168691034</v>
      </c>
    </row>
    <row r="5018" spans="1:38" hidden="1">
      <c r="A5018" s="25" t="s">
        <v>461</v>
      </c>
      <c r="B5018" s="25" t="s">
        <v>40</v>
      </c>
      <c r="C5018" s="59">
        <v>40758</v>
      </c>
      <c r="D5018" s="60">
        <v>2011</v>
      </c>
      <c r="E5018" s="95">
        <v>0.41805555555555557</v>
      </c>
      <c r="F5018" s="95">
        <v>0.44166666666666665</v>
      </c>
      <c r="G5018" s="26">
        <f t="shared" ref="G5018" si="1424">F5018-E5018</f>
        <v>2.3611111111111083E-2</v>
      </c>
      <c r="H5018" s="21">
        <v>2</v>
      </c>
      <c r="I5018" s="27">
        <v>1</v>
      </c>
      <c r="J5018" s="27">
        <v>3</v>
      </c>
      <c r="K5018" s="27">
        <v>3</v>
      </c>
      <c r="L5018" s="25" t="s">
        <v>61</v>
      </c>
      <c r="M5018" s="25" t="s">
        <v>62</v>
      </c>
      <c r="N5018" s="25">
        <v>1</v>
      </c>
      <c r="O5018" s="28">
        <f t="shared" ref="O5018" si="1425">P5018*3.3</f>
        <v>70.289999999999992</v>
      </c>
      <c r="P5018" s="28">
        <v>21.3</v>
      </c>
      <c r="Q5018" s="28">
        <f t="shared" ref="Q5018" si="1426">R5018*3.3</f>
        <v>60.059999999999995</v>
      </c>
      <c r="R5018" s="28">
        <v>18.2</v>
      </c>
      <c r="S5018" s="28">
        <f t="shared" ref="S5018" si="1427">T5018*3.3</f>
        <v>70.289999999999992</v>
      </c>
      <c r="T5018" s="22">
        <v>21.3</v>
      </c>
      <c r="U5018" s="22">
        <f t="shared" ref="U5018" si="1428">V5018*3.3</f>
        <v>65.174999999999997</v>
      </c>
      <c r="V5018" s="68">
        <f t="shared" ref="V5018" si="1429">(R5018+P5018)/2</f>
        <v>19.75</v>
      </c>
      <c r="W5018" s="53">
        <v>27.89386</v>
      </c>
      <c r="X5018" s="53">
        <v>-115.19081</v>
      </c>
      <c r="Y5018" s="68">
        <f t="shared" ref="Y5018" si="1430">(Z5018*1.8)+32</f>
        <v>57.2</v>
      </c>
      <c r="Z5018" s="41">
        <v>14</v>
      </c>
      <c r="AA5018" s="21">
        <v>9</v>
      </c>
      <c r="AB5018" s="25" t="s">
        <v>46</v>
      </c>
      <c r="AC5018" s="21">
        <v>0</v>
      </c>
      <c r="AD5018">
        <v>0</v>
      </c>
      <c r="AE5018" s="61">
        <v>0</v>
      </c>
      <c r="AF5018" s="61"/>
      <c r="AG5018" s="25">
        <v>270</v>
      </c>
      <c r="AI5018" s="70">
        <f t="shared" ref="AI5018" si="1431">(0.748*AD5018)+1.2345</f>
        <v>1.2344999999999999</v>
      </c>
      <c r="AJ5018" s="74">
        <f t="shared" ref="AJ5018" si="1432">((POWER(AI5018*10,3.36))*2.24)/100000</f>
        <v>0.10414971720920797</v>
      </c>
      <c r="AK5018" s="74">
        <f t="shared" ref="AK5018" si="1433">(0.0026*AJ5018)-0.61</f>
        <v>-0.6097292107352561</v>
      </c>
      <c r="AL5018" s="73">
        <f t="shared" ref="AL5018" si="1434">IF(AK5018&gt;0,AK5018:AK5018,0)</f>
        <v>0</v>
      </c>
    </row>
    <row r="5019" spans="1:38" hidden="1">
      <c r="A5019" s="25" t="s">
        <v>462</v>
      </c>
      <c r="B5019" s="25" t="s">
        <v>40</v>
      </c>
      <c r="C5019" s="59">
        <v>40758</v>
      </c>
      <c r="D5019" s="60">
        <v>2011</v>
      </c>
      <c r="E5019" s="95">
        <v>0.41805555555555557</v>
      </c>
      <c r="F5019" s="95">
        <v>0.44166666666666665</v>
      </c>
      <c r="G5019" s="26">
        <f t="shared" ref="G5019" si="1435">F5019-E5019</f>
        <v>2.3611111111111083E-2</v>
      </c>
      <c r="H5019" s="21">
        <v>2</v>
      </c>
      <c r="I5019" s="27">
        <v>1</v>
      </c>
      <c r="J5019" s="27">
        <v>3</v>
      </c>
      <c r="K5019" s="27">
        <v>3</v>
      </c>
      <c r="L5019" s="25" t="s">
        <v>61</v>
      </c>
      <c r="M5019" s="25" t="s">
        <v>62</v>
      </c>
      <c r="N5019" s="25">
        <v>1</v>
      </c>
      <c r="O5019" s="28">
        <f t="shared" ref="O5019" si="1436">P5019*3.3</f>
        <v>70.289999999999992</v>
      </c>
      <c r="P5019" s="28">
        <v>21.3</v>
      </c>
      <c r="Q5019" s="28">
        <f t="shared" ref="Q5019" si="1437">R5019*3.3</f>
        <v>60.059999999999995</v>
      </c>
      <c r="R5019" s="28">
        <v>18.2</v>
      </c>
      <c r="S5019" s="28">
        <f t="shared" ref="S5019" si="1438">T5019*3.3</f>
        <v>70.289999999999992</v>
      </c>
      <c r="T5019" s="22">
        <v>21.3</v>
      </c>
      <c r="U5019" s="22">
        <f t="shared" ref="U5019" si="1439">V5019*3.3</f>
        <v>65.174999999999997</v>
      </c>
      <c r="V5019" s="68">
        <f t="shared" ref="V5019" si="1440">(R5019+P5019)/2</f>
        <v>19.75</v>
      </c>
      <c r="W5019" s="53">
        <v>27.89386</v>
      </c>
      <c r="X5019" s="53">
        <v>-115.19081</v>
      </c>
      <c r="Y5019" s="68">
        <f t="shared" ref="Y5019" si="1441">(Z5019*1.8)+32</f>
        <v>57.2</v>
      </c>
      <c r="Z5019" s="41">
        <v>14</v>
      </c>
      <c r="AA5019" s="21">
        <v>9</v>
      </c>
      <c r="AB5019" s="25" t="s">
        <v>44</v>
      </c>
      <c r="AC5019" s="21">
        <v>1</v>
      </c>
      <c r="AD5019">
        <v>23</v>
      </c>
      <c r="AE5019" s="61">
        <v>1</v>
      </c>
      <c r="AF5019" s="61">
        <v>6</v>
      </c>
      <c r="AG5019" s="25">
        <v>270</v>
      </c>
      <c r="AI5019" s="70">
        <f t="shared" ref="AI5019:AI5025" si="1442">(0.709*AD5019)+1.157</f>
        <v>17.463999999999999</v>
      </c>
      <c r="AJ5019" s="71" t="s">
        <v>369</v>
      </c>
      <c r="AK5019" s="72">
        <f t="shared" ref="AK5019:AK5025" si="1443">((POWER(AI5019*10,2.19))*0.037)/1000</f>
        <v>3.0095147540604348</v>
      </c>
      <c r="AL5019" s="73">
        <f t="shared" ref="AL5019:AL5025" si="1444">((POWER(AI5019*10,2.19))*0.037)/1000</f>
        <v>3.0095147540604348</v>
      </c>
    </row>
    <row r="5020" spans="1:38" hidden="1">
      <c r="A5020" s="25" t="s">
        <v>462</v>
      </c>
      <c r="B5020" s="25" t="s">
        <v>40</v>
      </c>
      <c r="C5020" s="59">
        <v>40758</v>
      </c>
      <c r="D5020" s="60">
        <v>2011</v>
      </c>
      <c r="E5020" s="95">
        <v>0.41805555555555557</v>
      </c>
      <c r="F5020" s="95">
        <v>0.44166666666666665</v>
      </c>
      <c r="G5020" s="26">
        <f t="shared" ref="G5020:G5025" si="1445">F5020-E5020</f>
        <v>2.3611111111111083E-2</v>
      </c>
      <c r="H5020" s="21">
        <v>2</v>
      </c>
      <c r="I5020" s="27">
        <v>1</v>
      </c>
      <c r="J5020" s="27">
        <v>3</v>
      </c>
      <c r="K5020" s="27">
        <v>3</v>
      </c>
      <c r="L5020" s="25" t="s">
        <v>61</v>
      </c>
      <c r="M5020" s="25" t="s">
        <v>62</v>
      </c>
      <c r="N5020" s="25">
        <v>1</v>
      </c>
      <c r="O5020" s="28">
        <f t="shared" ref="O5020:O5025" si="1446">P5020*3.3</f>
        <v>70.289999999999992</v>
      </c>
      <c r="P5020" s="28">
        <v>21.3</v>
      </c>
      <c r="Q5020" s="28">
        <f t="shared" ref="Q5020:Q5025" si="1447">R5020*3.3</f>
        <v>60.059999999999995</v>
      </c>
      <c r="R5020" s="28">
        <v>18.2</v>
      </c>
      <c r="S5020" s="28">
        <f t="shared" ref="S5020:S5025" si="1448">T5020*3.3</f>
        <v>70.289999999999992</v>
      </c>
      <c r="T5020" s="22">
        <v>21.3</v>
      </c>
      <c r="U5020" s="22">
        <f t="shared" ref="U5020:U5025" si="1449">V5020*3.3</f>
        <v>65.174999999999997</v>
      </c>
      <c r="V5020" s="68">
        <f t="shared" ref="V5020:V5025" si="1450">(R5020+P5020)/2</f>
        <v>19.75</v>
      </c>
      <c r="W5020" s="53">
        <v>27.89386</v>
      </c>
      <c r="X5020" s="53">
        <v>-115.19081</v>
      </c>
      <c r="Y5020" s="68">
        <f t="shared" ref="Y5020:Y5025" si="1451">(Z5020*1.8)+32</f>
        <v>57.2</v>
      </c>
      <c r="Z5020" s="41">
        <v>14</v>
      </c>
      <c r="AA5020" s="21">
        <v>9</v>
      </c>
      <c r="AB5020" s="25" t="s">
        <v>44</v>
      </c>
      <c r="AC5020" s="21">
        <v>2</v>
      </c>
      <c r="AD5020">
        <v>21</v>
      </c>
      <c r="AE5020" s="61">
        <v>1</v>
      </c>
      <c r="AF5020" s="61">
        <v>9</v>
      </c>
      <c r="AG5020" s="25">
        <v>270</v>
      </c>
      <c r="AI5020" s="70">
        <f t="shared" si="1442"/>
        <v>16.045999999999999</v>
      </c>
      <c r="AJ5020" s="71" t="s">
        <v>369</v>
      </c>
      <c r="AK5020" s="72">
        <f t="shared" si="1443"/>
        <v>2.5000862380340183</v>
      </c>
      <c r="AL5020" s="73">
        <f t="shared" si="1444"/>
        <v>2.5000862380340183</v>
      </c>
    </row>
    <row r="5021" spans="1:38" hidden="1">
      <c r="A5021" s="25" t="s">
        <v>462</v>
      </c>
      <c r="B5021" s="25" t="s">
        <v>40</v>
      </c>
      <c r="C5021" s="59">
        <v>40758</v>
      </c>
      <c r="D5021" s="60">
        <v>2011</v>
      </c>
      <c r="E5021" s="95">
        <v>0.41805555555555557</v>
      </c>
      <c r="F5021" s="95">
        <v>0.44166666666666665</v>
      </c>
      <c r="G5021" s="26">
        <f t="shared" si="1445"/>
        <v>2.3611111111111083E-2</v>
      </c>
      <c r="H5021" s="21">
        <v>2</v>
      </c>
      <c r="I5021" s="27">
        <v>1</v>
      </c>
      <c r="J5021" s="27">
        <v>3</v>
      </c>
      <c r="K5021" s="27">
        <v>3</v>
      </c>
      <c r="L5021" s="25" t="s">
        <v>61</v>
      </c>
      <c r="M5021" s="25" t="s">
        <v>62</v>
      </c>
      <c r="N5021" s="25">
        <v>1</v>
      </c>
      <c r="O5021" s="28">
        <f t="shared" si="1446"/>
        <v>70.289999999999992</v>
      </c>
      <c r="P5021" s="28">
        <v>21.3</v>
      </c>
      <c r="Q5021" s="28">
        <f t="shared" si="1447"/>
        <v>60.059999999999995</v>
      </c>
      <c r="R5021" s="28">
        <v>18.2</v>
      </c>
      <c r="S5021" s="28">
        <f t="shared" si="1448"/>
        <v>70.289999999999992</v>
      </c>
      <c r="T5021" s="22">
        <v>21.3</v>
      </c>
      <c r="U5021" s="22">
        <f t="shared" si="1449"/>
        <v>65.174999999999997</v>
      </c>
      <c r="V5021" s="68">
        <f t="shared" si="1450"/>
        <v>19.75</v>
      </c>
      <c r="W5021" s="53">
        <v>27.89386</v>
      </c>
      <c r="X5021" s="53">
        <v>-115.19081</v>
      </c>
      <c r="Y5021" s="68">
        <f t="shared" si="1451"/>
        <v>57.2</v>
      </c>
      <c r="Z5021" s="41">
        <v>14</v>
      </c>
      <c r="AA5021" s="21">
        <v>9</v>
      </c>
      <c r="AB5021" s="25" t="s">
        <v>44</v>
      </c>
      <c r="AC5021" s="21">
        <v>3</v>
      </c>
      <c r="AD5021">
        <v>23</v>
      </c>
      <c r="AE5021" s="61">
        <v>1</v>
      </c>
      <c r="AF5021" s="61">
        <v>10</v>
      </c>
      <c r="AG5021" s="25">
        <v>270</v>
      </c>
      <c r="AI5021" s="70">
        <f t="shared" si="1442"/>
        <v>17.463999999999999</v>
      </c>
      <c r="AJ5021" s="71" t="s">
        <v>369</v>
      </c>
      <c r="AK5021" s="72">
        <f t="shared" si="1443"/>
        <v>3.0095147540604348</v>
      </c>
      <c r="AL5021" s="73">
        <f t="shared" si="1444"/>
        <v>3.0095147540604348</v>
      </c>
    </row>
    <row r="5022" spans="1:38" hidden="1">
      <c r="A5022" s="25" t="s">
        <v>462</v>
      </c>
      <c r="B5022" s="25" t="s">
        <v>40</v>
      </c>
      <c r="C5022" s="59">
        <v>40758</v>
      </c>
      <c r="D5022" s="60">
        <v>2011</v>
      </c>
      <c r="E5022" s="95">
        <v>0.41805555555555557</v>
      </c>
      <c r="F5022" s="95">
        <v>0.44166666666666665</v>
      </c>
      <c r="G5022" s="26">
        <f t="shared" si="1445"/>
        <v>2.3611111111111083E-2</v>
      </c>
      <c r="H5022" s="21">
        <v>2</v>
      </c>
      <c r="I5022" s="27">
        <v>1</v>
      </c>
      <c r="J5022" s="27">
        <v>3</v>
      </c>
      <c r="K5022" s="27">
        <v>3</v>
      </c>
      <c r="L5022" s="25" t="s">
        <v>61</v>
      </c>
      <c r="M5022" s="25" t="s">
        <v>62</v>
      </c>
      <c r="N5022" s="25">
        <v>1</v>
      </c>
      <c r="O5022" s="28">
        <f t="shared" si="1446"/>
        <v>70.289999999999992</v>
      </c>
      <c r="P5022" s="28">
        <v>21.3</v>
      </c>
      <c r="Q5022" s="28">
        <f t="shared" si="1447"/>
        <v>60.059999999999995</v>
      </c>
      <c r="R5022" s="28">
        <v>18.2</v>
      </c>
      <c r="S5022" s="28">
        <f t="shared" si="1448"/>
        <v>70.289999999999992</v>
      </c>
      <c r="T5022" s="22">
        <v>21.3</v>
      </c>
      <c r="U5022" s="22">
        <f t="shared" si="1449"/>
        <v>65.174999999999997</v>
      </c>
      <c r="V5022" s="68">
        <f t="shared" si="1450"/>
        <v>19.75</v>
      </c>
      <c r="W5022" s="53">
        <v>27.89386</v>
      </c>
      <c r="X5022" s="53">
        <v>-115.19081</v>
      </c>
      <c r="Y5022" s="68">
        <f t="shared" si="1451"/>
        <v>57.2</v>
      </c>
      <c r="Z5022" s="41">
        <v>14</v>
      </c>
      <c r="AA5022" s="21">
        <v>9</v>
      </c>
      <c r="AB5022" s="25" t="s">
        <v>44</v>
      </c>
      <c r="AC5022" s="21">
        <v>3</v>
      </c>
      <c r="AD5022">
        <v>23</v>
      </c>
      <c r="AE5022" s="61">
        <v>1</v>
      </c>
      <c r="AF5022" s="61">
        <v>10</v>
      </c>
      <c r="AG5022" s="25">
        <v>270</v>
      </c>
      <c r="AI5022" s="70">
        <f t="shared" si="1442"/>
        <v>17.463999999999999</v>
      </c>
      <c r="AJ5022" s="71" t="s">
        <v>369</v>
      </c>
      <c r="AK5022" s="72">
        <f t="shared" si="1443"/>
        <v>3.0095147540604348</v>
      </c>
      <c r="AL5022" s="73">
        <f t="shared" si="1444"/>
        <v>3.0095147540604348</v>
      </c>
    </row>
    <row r="5023" spans="1:38" hidden="1">
      <c r="A5023" s="25" t="s">
        <v>462</v>
      </c>
      <c r="B5023" s="25" t="s">
        <v>40</v>
      </c>
      <c r="C5023" s="59">
        <v>40758</v>
      </c>
      <c r="D5023" s="60">
        <v>2011</v>
      </c>
      <c r="E5023" s="95">
        <v>0.41805555555555557</v>
      </c>
      <c r="F5023" s="95">
        <v>0.44166666666666665</v>
      </c>
      <c r="G5023" s="26">
        <f t="shared" si="1445"/>
        <v>2.3611111111111083E-2</v>
      </c>
      <c r="H5023" s="21">
        <v>2</v>
      </c>
      <c r="I5023" s="27">
        <v>1</v>
      </c>
      <c r="J5023" s="27">
        <v>3</v>
      </c>
      <c r="K5023" s="27">
        <v>3</v>
      </c>
      <c r="L5023" s="25" t="s">
        <v>61</v>
      </c>
      <c r="M5023" s="25" t="s">
        <v>62</v>
      </c>
      <c r="N5023" s="25">
        <v>1</v>
      </c>
      <c r="O5023" s="28">
        <f t="shared" si="1446"/>
        <v>70.289999999999992</v>
      </c>
      <c r="P5023" s="28">
        <v>21.3</v>
      </c>
      <c r="Q5023" s="28">
        <f t="shared" si="1447"/>
        <v>60.059999999999995</v>
      </c>
      <c r="R5023" s="28">
        <v>18.2</v>
      </c>
      <c r="S5023" s="28">
        <f t="shared" si="1448"/>
        <v>70.289999999999992</v>
      </c>
      <c r="T5023" s="22">
        <v>21.3</v>
      </c>
      <c r="U5023" s="22">
        <f t="shared" si="1449"/>
        <v>65.174999999999997</v>
      </c>
      <c r="V5023" s="68">
        <f t="shared" si="1450"/>
        <v>19.75</v>
      </c>
      <c r="W5023" s="53">
        <v>27.89386</v>
      </c>
      <c r="X5023" s="53">
        <v>-115.19081</v>
      </c>
      <c r="Y5023" s="68">
        <f t="shared" si="1451"/>
        <v>57.2</v>
      </c>
      <c r="Z5023" s="41">
        <v>14</v>
      </c>
      <c r="AA5023" s="21">
        <v>9</v>
      </c>
      <c r="AB5023" s="25" t="s">
        <v>44</v>
      </c>
      <c r="AC5023" s="21">
        <v>4</v>
      </c>
      <c r="AD5023">
        <v>24</v>
      </c>
      <c r="AE5023" s="61">
        <v>1</v>
      </c>
      <c r="AF5023" s="61">
        <v>11</v>
      </c>
      <c r="AG5023" s="25">
        <v>270</v>
      </c>
      <c r="AI5023" s="70">
        <f t="shared" si="1442"/>
        <v>18.172999999999998</v>
      </c>
      <c r="AJ5023" s="71" t="s">
        <v>369</v>
      </c>
      <c r="AK5023" s="72">
        <f t="shared" si="1443"/>
        <v>3.2835681640171575</v>
      </c>
      <c r="AL5023" s="73">
        <f t="shared" si="1444"/>
        <v>3.2835681640171575</v>
      </c>
    </row>
    <row r="5024" spans="1:38" hidden="1">
      <c r="A5024" s="25" t="s">
        <v>462</v>
      </c>
      <c r="B5024" s="25" t="s">
        <v>40</v>
      </c>
      <c r="C5024" s="59">
        <v>40758</v>
      </c>
      <c r="D5024" s="60">
        <v>2011</v>
      </c>
      <c r="E5024" s="95">
        <v>0.41805555555555557</v>
      </c>
      <c r="F5024" s="95">
        <v>0.44166666666666665</v>
      </c>
      <c r="G5024" s="26">
        <f t="shared" si="1445"/>
        <v>2.3611111111111083E-2</v>
      </c>
      <c r="H5024" s="21">
        <v>2</v>
      </c>
      <c r="I5024" s="27">
        <v>1</v>
      </c>
      <c r="J5024" s="27">
        <v>3</v>
      </c>
      <c r="K5024" s="27">
        <v>3</v>
      </c>
      <c r="L5024" s="25" t="s">
        <v>61</v>
      </c>
      <c r="M5024" s="25" t="s">
        <v>62</v>
      </c>
      <c r="N5024" s="25">
        <v>1</v>
      </c>
      <c r="O5024" s="28">
        <f t="shared" si="1446"/>
        <v>70.289999999999992</v>
      </c>
      <c r="P5024" s="28">
        <v>21.3</v>
      </c>
      <c r="Q5024" s="28">
        <f t="shared" si="1447"/>
        <v>60.059999999999995</v>
      </c>
      <c r="R5024" s="28">
        <v>18.2</v>
      </c>
      <c r="S5024" s="28">
        <f t="shared" si="1448"/>
        <v>70.289999999999992</v>
      </c>
      <c r="T5024" s="22">
        <v>21.3</v>
      </c>
      <c r="U5024" s="22">
        <f t="shared" si="1449"/>
        <v>65.174999999999997</v>
      </c>
      <c r="V5024" s="68">
        <f t="shared" si="1450"/>
        <v>19.75</v>
      </c>
      <c r="W5024" s="53">
        <v>27.89386</v>
      </c>
      <c r="X5024" s="53">
        <v>-115.19081</v>
      </c>
      <c r="Y5024" s="68">
        <f t="shared" si="1451"/>
        <v>57.2</v>
      </c>
      <c r="Z5024" s="41">
        <v>14</v>
      </c>
      <c r="AA5024" s="21">
        <v>9</v>
      </c>
      <c r="AB5024" s="25" t="s">
        <v>44</v>
      </c>
      <c r="AC5024" s="21">
        <v>5</v>
      </c>
      <c r="AD5024">
        <v>22</v>
      </c>
      <c r="AE5024" s="61">
        <v>1</v>
      </c>
      <c r="AF5024" s="61">
        <v>18</v>
      </c>
      <c r="AG5024" s="25">
        <v>270</v>
      </c>
      <c r="AI5024" s="70">
        <f t="shared" si="1442"/>
        <v>16.754999999999999</v>
      </c>
      <c r="AJ5024" s="71" t="s">
        <v>369</v>
      </c>
      <c r="AK5024" s="72">
        <f t="shared" si="1443"/>
        <v>2.7483879168691034</v>
      </c>
      <c r="AL5024" s="73">
        <f t="shared" si="1444"/>
        <v>2.7483879168691034</v>
      </c>
    </row>
    <row r="5025" spans="1:38" hidden="1">
      <c r="A5025" s="25" t="s">
        <v>462</v>
      </c>
      <c r="B5025" s="25" t="s">
        <v>40</v>
      </c>
      <c r="C5025" s="59">
        <v>40758</v>
      </c>
      <c r="D5025" s="60">
        <v>2011</v>
      </c>
      <c r="E5025" s="95">
        <v>0.41805555555555557</v>
      </c>
      <c r="F5025" s="95">
        <v>0.44166666666666665</v>
      </c>
      <c r="G5025" s="26">
        <f t="shared" si="1445"/>
        <v>2.3611111111111083E-2</v>
      </c>
      <c r="H5025" s="21">
        <v>2</v>
      </c>
      <c r="I5025" s="27">
        <v>1</v>
      </c>
      <c r="J5025" s="27">
        <v>3</v>
      </c>
      <c r="K5025" s="27">
        <v>3</v>
      </c>
      <c r="L5025" s="25" t="s">
        <v>61</v>
      </c>
      <c r="M5025" s="25" t="s">
        <v>62</v>
      </c>
      <c r="N5025" s="25">
        <v>1</v>
      </c>
      <c r="O5025" s="28">
        <f t="shared" si="1446"/>
        <v>70.289999999999992</v>
      </c>
      <c r="P5025" s="28">
        <v>21.3</v>
      </c>
      <c r="Q5025" s="28">
        <f t="shared" si="1447"/>
        <v>60.059999999999995</v>
      </c>
      <c r="R5025" s="28">
        <v>18.2</v>
      </c>
      <c r="S5025" s="28">
        <f t="shared" si="1448"/>
        <v>70.289999999999992</v>
      </c>
      <c r="T5025" s="22">
        <v>21.3</v>
      </c>
      <c r="U5025" s="22">
        <f t="shared" si="1449"/>
        <v>65.174999999999997</v>
      </c>
      <c r="V5025" s="68">
        <f t="shared" si="1450"/>
        <v>19.75</v>
      </c>
      <c r="W5025" s="53">
        <v>27.89386</v>
      </c>
      <c r="X5025" s="53">
        <v>-115.19081</v>
      </c>
      <c r="Y5025" s="68">
        <f t="shared" si="1451"/>
        <v>57.2</v>
      </c>
      <c r="Z5025" s="41">
        <v>14</v>
      </c>
      <c r="AA5025" s="21">
        <v>9</v>
      </c>
      <c r="AB5025" s="25" t="s">
        <v>44</v>
      </c>
      <c r="AC5025" s="21">
        <v>5</v>
      </c>
      <c r="AD5025">
        <v>24</v>
      </c>
      <c r="AE5025" s="61">
        <v>1</v>
      </c>
      <c r="AF5025" s="61">
        <v>18</v>
      </c>
      <c r="AG5025" s="25">
        <v>270</v>
      </c>
      <c r="AI5025" s="70">
        <f t="shared" si="1442"/>
        <v>18.172999999999998</v>
      </c>
      <c r="AJ5025" s="71" t="s">
        <v>369</v>
      </c>
      <c r="AK5025" s="72">
        <f t="shared" si="1443"/>
        <v>3.2835681640171575</v>
      </c>
      <c r="AL5025" s="73">
        <f t="shared" si="1444"/>
        <v>3.2835681640171575</v>
      </c>
    </row>
    <row r="5026" spans="1:38" hidden="1">
      <c r="A5026" s="25" t="s">
        <v>463</v>
      </c>
      <c r="B5026" s="25" t="s">
        <v>40</v>
      </c>
      <c r="C5026" s="59">
        <v>40758</v>
      </c>
      <c r="D5026" s="60">
        <v>2011</v>
      </c>
      <c r="E5026" s="95">
        <v>0.47083333333333338</v>
      </c>
      <c r="F5026" s="95">
        <v>0.49444444444444446</v>
      </c>
      <c r="G5026" s="26">
        <f t="shared" ref="G5026" si="1452">F5026-E5026</f>
        <v>2.3611111111111083E-2</v>
      </c>
      <c r="H5026" s="21">
        <v>2</v>
      </c>
      <c r="I5026" s="27">
        <v>2</v>
      </c>
      <c r="J5026" s="27">
        <v>4</v>
      </c>
      <c r="K5026" s="27">
        <v>4</v>
      </c>
      <c r="L5026" s="25" t="s">
        <v>61</v>
      </c>
      <c r="M5026" s="25" t="s">
        <v>62</v>
      </c>
      <c r="N5026" s="25">
        <v>1</v>
      </c>
      <c r="O5026" s="28">
        <f t="shared" ref="O5026" si="1453">P5026*3.3</f>
        <v>55.44</v>
      </c>
      <c r="P5026" s="28">
        <v>16.8</v>
      </c>
      <c r="Q5026" s="28">
        <f t="shared" ref="Q5026" si="1454">R5026*3.3</f>
        <v>52.8</v>
      </c>
      <c r="R5026" s="28">
        <v>16</v>
      </c>
      <c r="S5026" s="28">
        <f t="shared" ref="S5026" si="1455">T5026*3.3</f>
        <v>55.44</v>
      </c>
      <c r="T5026" s="22">
        <v>16.8</v>
      </c>
      <c r="U5026" s="22">
        <f t="shared" ref="U5026" si="1456">V5026*3.3</f>
        <v>54.11999999999999</v>
      </c>
      <c r="V5026" s="68">
        <f t="shared" ref="V5026" si="1457">(R5026+P5026)/2</f>
        <v>16.399999999999999</v>
      </c>
      <c r="W5026" s="53">
        <v>27.89133</v>
      </c>
      <c r="X5026" s="53">
        <v>-115.19056999999999</v>
      </c>
      <c r="Y5026" s="68">
        <f t="shared" ref="Y5026" si="1458">(Z5026*1.8)+32</f>
        <v>55.400000000000006</v>
      </c>
      <c r="Z5026" s="41">
        <v>13</v>
      </c>
      <c r="AA5026" s="21">
        <v>10</v>
      </c>
      <c r="AB5026" s="25" t="s">
        <v>46</v>
      </c>
      <c r="AC5026" s="21">
        <v>0</v>
      </c>
      <c r="AD5026">
        <v>0</v>
      </c>
      <c r="AE5026" s="61">
        <v>0</v>
      </c>
      <c r="AF5026" s="61"/>
      <c r="AG5026" s="25">
        <v>230</v>
      </c>
      <c r="AI5026" s="70">
        <f t="shared" ref="AI5026" si="1459">(0.748*AD5026)+1.2345</f>
        <v>1.2344999999999999</v>
      </c>
      <c r="AJ5026" s="74">
        <f t="shared" ref="AJ5026" si="1460">((POWER(AI5026*10,3.36))*2.24)/100000</f>
        <v>0.10414971720920797</v>
      </c>
      <c r="AK5026" s="74">
        <f t="shared" ref="AK5026" si="1461">(0.0026*AJ5026)-0.61</f>
        <v>-0.6097292107352561</v>
      </c>
      <c r="AL5026" s="73">
        <f t="shared" ref="AL5026" si="1462">IF(AK5026&gt;0,AK5026:AK5026,0)</f>
        <v>0</v>
      </c>
    </row>
    <row r="5027" spans="1:38" hidden="1">
      <c r="A5027" s="25" t="s">
        <v>464</v>
      </c>
      <c r="B5027" s="25" t="s">
        <v>40</v>
      </c>
      <c r="C5027" s="59">
        <v>40758</v>
      </c>
      <c r="D5027" s="60">
        <v>2011</v>
      </c>
      <c r="E5027" s="95">
        <v>0.47083333333333338</v>
      </c>
      <c r="F5027" s="95">
        <v>0.49444444444444446</v>
      </c>
      <c r="G5027" s="26">
        <f t="shared" ref="G5027" si="1463">F5027-E5027</f>
        <v>2.3611111111111083E-2</v>
      </c>
      <c r="H5027" s="21">
        <v>2</v>
      </c>
      <c r="I5027" s="27">
        <v>2</v>
      </c>
      <c r="J5027" s="27">
        <v>4</v>
      </c>
      <c r="K5027" s="27">
        <v>4</v>
      </c>
      <c r="L5027" s="25" t="s">
        <v>61</v>
      </c>
      <c r="M5027" s="25" t="s">
        <v>62</v>
      </c>
      <c r="N5027" s="25">
        <v>1</v>
      </c>
      <c r="O5027" s="28">
        <f t="shared" ref="O5027" si="1464">P5027*3.3</f>
        <v>55.44</v>
      </c>
      <c r="P5027" s="28">
        <v>16.8</v>
      </c>
      <c r="Q5027" s="28">
        <f t="shared" ref="Q5027" si="1465">R5027*3.3</f>
        <v>52.8</v>
      </c>
      <c r="R5027" s="28">
        <v>16</v>
      </c>
      <c r="S5027" s="28">
        <f t="shared" ref="S5027" si="1466">T5027*3.3</f>
        <v>55.44</v>
      </c>
      <c r="T5027" s="22">
        <v>16.8</v>
      </c>
      <c r="U5027" s="22">
        <f t="shared" ref="U5027" si="1467">V5027*3.3</f>
        <v>54.11999999999999</v>
      </c>
      <c r="V5027" s="68">
        <f t="shared" ref="V5027" si="1468">(R5027+P5027)/2</f>
        <v>16.399999999999999</v>
      </c>
      <c r="W5027" s="53">
        <v>27.89133</v>
      </c>
      <c r="X5027" s="53">
        <v>-115.19056999999999</v>
      </c>
      <c r="Y5027" s="68">
        <f t="shared" ref="Y5027" si="1469">(Z5027*1.8)+32</f>
        <v>55.400000000000006</v>
      </c>
      <c r="Z5027" s="41">
        <v>13</v>
      </c>
      <c r="AA5027" s="21">
        <v>10</v>
      </c>
      <c r="AB5027" s="25" t="s">
        <v>44</v>
      </c>
      <c r="AC5027" s="21">
        <v>1</v>
      </c>
      <c r="AD5027">
        <v>17</v>
      </c>
      <c r="AE5027" s="61">
        <v>1</v>
      </c>
      <c r="AF5027" s="61">
        <v>9</v>
      </c>
      <c r="AG5027" s="25">
        <v>230</v>
      </c>
      <c r="AI5027" s="70">
        <f t="shared" ref="AI5027:AI5053" si="1470">(0.709*AD5027)+1.157</f>
        <v>13.209999999999999</v>
      </c>
      <c r="AJ5027" s="71" t="s">
        <v>369</v>
      </c>
      <c r="AK5027" s="72">
        <f t="shared" ref="AK5027:AK5053" si="1471">((POWER(AI5027*10,2.19))*0.037)/1000</f>
        <v>1.6329725885917237</v>
      </c>
      <c r="AL5027" s="73">
        <f t="shared" ref="AL5027:AL5053" si="1472">((POWER(AI5027*10,2.19))*0.037)/1000</f>
        <v>1.6329725885917237</v>
      </c>
    </row>
    <row r="5028" spans="1:38" hidden="1">
      <c r="A5028" s="25" t="s">
        <v>464</v>
      </c>
      <c r="B5028" s="25" t="s">
        <v>40</v>
      </c>
      <c r="C5028" s="59">
        <v>40758</v>
      </c>
      <c r="D5028" s="60">
        <v>2011</v>
      </c>
      <c r="E5028" s="95">
        <v>0.47083333333333338</v>
      </c>
      <c r="F5028" s="95">
        <v>0.49444444444444446</v>
      </c>
      <c r="G5028" s="26">
        <f t="shared" ref="G5028:G5053" si="1473">F5028-E5028</f>
        <v>2.3611111111111083E-2</v>
      </c>
      <c r="H5028" s="21">
        <v>2</v>
      </c>
      <c r="I5028" s="27">
        <v>2</v>
      </c>
      <c r="J5028" s="27">
        <v>4</v>
      </c>
      <c r="K5028" s="27">
        <v>4</v>
      </c>
      <c r="L5028" s="25" t="s">
        <v>61</v>
      </c>
      <c r="M5028" s="25" t="s">
        <v>62</v>
      </c>
      <c r="N5028" s="25">
        <v>1</v>
      </c>
      <c r="O5028" s="28">
        <f t="shared" ref="O5028:O5053" si="1474">P5028*3.3</f>
        <v>55.44</v>
      </c>
      <c r="P5028" s="28">
        <v>16.8</v>
      </c>
      <c r="Q5028" s="28">
        <f t="shared" ref="Q5028:Q5053" si="1475">R5028*3.3</f>
        <v>52.8</v>
      </c>
      <c r="R5028" s="28">
        <v>16</v>
      </c>
      <c r="S5028" s="28">
        <f t="shared" ref="S5028:S5053" si="1476">T5028*3.3</f>
        <v>55.44</v>
      </c>
      <c r="T5028" s="22">
        <v>16.8</v>
      </c>
      <c r="U5028" s="22">
        <f t="shared" ref="U5028:U5053" si="1477">V5028*3.3</f>
        <v>54.11999999999999</v>
      </c>
      <c r="V5028" s="68">
        <f t="shared" ref="V5028:V5053" si="1478">(R5028+P5028)/2</f>
        <v>16.399999999999999</v>
      </c>
      <c r="W5028" s="53">
        <v>27.89133</v>
      </c>
      <c r="X5028" s="53">
        <v>-115.19056999999999</v>
      </c>
      <c r="Y5028" s="68">
        <f t="shared" ref="Y5028:Y5053" si="1479">(Z5028*1.8)+32</f>
        <v>55.400000000000006</v>
      </c>
      <c r="Z5028" s="41">
        <v>13</v>
      </c>
      <c r="AA5028" s="21">
        <v>10</v>
      </c>
      <c r="AB5028" s="25" t="s">
        <v>44</v>
      </c>
      <c r="AC5028" s="21">
        <v>1</v>
      </c>
      <c r="AD5028">
        <v>20</v>
      </c>
      <c r="AE5028" s="61">
        <v>1</v>
      </c>
      <c r="AF5028" s="61">
        <v>9</v>
      </c>
      <c r="AG5028" s="25">
        <v>230</v>
      </c>
      <c r="AI5028" s="70">
        <f t="shared" si="1470"/>
        <v>15.337</v>
      </c>
      <c r="AJ5028" s="71" t="s">
        <v>369</v>
      </c>
      <c r="AK5028" s="72">
        <f t="shared" si="1471"/>
        <v>2.2645047633742106</v>
      </c>
      <c r="AL5028" s="73">
        <f t="shared" si="1472"/>
        <v>2.2645047633742106</v>
      </c>
    </row>
    <row r="5029" spans="1:38" hidden="1">
      <c r="A5029" s="25" t="s">
        <v>464</v>
      </c>
      <c r="B5029" s="25" t="s">
        <v>40</v>
      </c>
      <c r="C5029" s="59">
        <v>40758</v>
      </c>
      <c r="D5029" s="60">
        <v>2011</v>
      </c>
      <c r="E5029" s="95">
        <v>0.47083333333333338</v>
      </c>
      <c r="F5029" s="95">
        <v>0.49444444444444446</v>
      </c>
      <c r="G5029" s="26">
        <f t="shared" si="1473"/>
        <v>2.3611111111111083E-2</v>
      </c>
      <c r="H5029" s="21">
        <v>2</v>
      </c>
      <c r="I5029" s="27">
        <v>2</v>
      </c>
      <c r="J5029" s="27">
        <v>4</v>
      </c>
      <c r="K5029" s="27">
        <v>4</v>
      </c>
      <c r="L5029" s="25" t="s">
        <v>61</v>
      </c>
      <c r="M5029" s="25" t="s">
        <v>62</v>
      </c>
      <c r="N5029" s="25">
        <v>1</v>
      </c>
      <c r="O5029" s="28">
        <f t="shared" si="1474"/>
        <v>55.44</v>
      </c>
      <c r="P5029" s="28">
        <v>16.8</v>
      </c>
      <c r="Q5029" s="28">
        <f t="shared" si="1475"/>
        <v>52.8</v>
      </c>
      <c r="R5029" s="28">
        <v>16</v>
      </c>
      <c r="S5029" s="28">
        <f t="shared" si="1476"/>
        <v>55.44</v>
      </c>
      <c r="T5029" s="22">
        <v>16.8</v>
      </c>
      <c r="U5029" s="22">
        <f t="shared" si="1477"/>
        <v>54.11999999999999</v>
      </c>
      <c r="V5029" s="68">
        <f t="shared" si="1478"/>
        <v>16.399999999999999</v>
      </c>
      <c r="W5029" s="53">
        <v>27.89133</v>
      </c>
      <c r="X5029" s="53">
        <v>-115.19056999999999</v>
      </c>
      <c r="Y5029" s="68">
        <f t="shared" si="1479"/>
        <v>55.400000000000006</v>
      </c>
      <c r="Z5029" s="41">
        <v>13</v>
      </c>
      <c r="AA5029" s="21">
        <v>10</v>
      </c>
      <c r="AB5029" s="25" t="s">
        <v>44</v>
      </c>
      <c r="AC5029" s="21">
        <v>2</v>
      </c>
      <c r="AD5029">
        <v>21</v>
      </c>
      <c r="AE5029" s="61">
        <v>1</v>
      </c>
      <c r="AF5029" s="61">
        <v>12</v>
      </c>
      <c r="AG5029" s="25">
        <v>230</v>
      </c>
      <c r="AI5029" s="70">
        <f t="shared" si="1470"/>
        <v>16.045999999999999</v>
      </c>
      <c r="AJ5029" s="71" t="s">
        <v>369</v>
      </c>
      <c r="AK5029" s="72">
        <f t="shared" si="1471"/>
        <v>2.5000862380340183</v>
      </c>
      <c r="AL5029" s="73">
        <f t="shared" si="1472"/>
        <v>2.5000862380340183</v>
      </c>
    </row>
    <row r="5030" spans="1:38" hidden="1">
      <c r="A5030" s="25" t="s">
        <v>464</v>
      </c>
      <c r="B5030" s="25" t="s">
        <v>40</v>
      </c>
      <c r="C5030" s="59">
        <v>40758</v>
      </c>
      <c r="D5030" s="60">
        <v>2011</v>
      </c>
      <c r="E5030" s="95">
        <v>0.47083333333333338</v>
      </c>
      <c r="F5030" s="95">
        <v>0.49444444444444446</v>
      </c>
      <c r="G5030" s="26">
        <f t="shared" si="1473"/>
        <v>2.3611111111111083E-2</v>
      </c>
      <c r="H5030" s="21">
        <v>2</v>
      </c>
      <c r="I5030" s="27">
        <v>2</v>
      </c>
      <c r="J5030" s="27">
        <v>4</v>
      </c>
      <c r="K5030" s="27">
        <v>4</v>
      </c>
      <c r="L5030" s="25" t="s">
        <v>61</v>
      </c>
      <c r="M5030" s="25" t="s">
        <v>62</v>
      </c>
      <c r="N5030" s="25">
        <v>1</v>
      </c>
      <c r="O5030" s="28">
        <f t="shared" si="1474"/>
        <v>55.44</v>
      </c>
      <c r="P5030" s="28">
        <v>16.8</v>
      </c>
      <c r="Q5030" s="28">
        <f t="shared" si="1475"/>
        <v>52.8</v>
      </c>
      <c r="R5030" s="28">
        <v>16</v>
      </c>
      <c r="S5030" s="28">
        <f t="shared" si="1476"/>
        <v>55.44</v>
      </c>
      <c r="T5030" s="22">
        <v>16.8</v>
      </c>
      <c r="U5030" s="22">
        <f t="shared" si="1477"/>
        <v>54.11999999999999</v>
      </c>
      <c r="V5030" s="68">
        <f t="shared" si="1478"/>
        <v>16.399999999999999</v>
      </c>
      <c r="W5030" s="53">
        <v>27.89133</v>
      </c>
      <c r="X5030" s="53">
        <v>-115.19056999999999</v>
      </c>
      <c r="Y5030" s="68">
        <f t="shared" si="1479"/>
        <v>55.400000000000006</v>
      </c>
      <c r="Z5030" s="41">
        <v>13</v>
      </c>
      <c r="AA5030" s="21">
        <v>10</v>
      </c>
      <c r="AB5030" s="25" t="s">
        <v>44</v>
      </c>
      <c r="AC5030" s="21">
        <v>2</v>
      </c>
      <c r="AD5030">
        <v>23</v>
      </c>
      <c r="AE5030" s="61">
        <v>1</v>
      </c>
      <c r="AF5030" s="61">
        <v>12</v>
      </c>
      <c r="AG5030" s="25">
        <v>230</v>
      </c>
      <c r="AI5030" s="70">
        <f t="shared" si="1470"/>
        <v>17.463999999999999</v>
      </c>
      <c r="AJ5030" s="71" t="s">
        <v>369</v>
      </c>
      <c r="AK5030" s="72">
        <f t="shared" si="1471"/>
        <v>3.0095147540604348</v>
      </c>
      <c r="AL5030" s="73">
        <f t="shared" si="1472"/>
        <v>3.0095147540604348</v>
      </c>
    </row>
    <row r="5031" spans="1:38" hidden="1">
      <c r="A5031" s="25" t="s">
        <v>464</v>
      </c>
      <c r="B5031" s="25" t="s">
        <v>40</v>
      </c>
      <c r="C5031" s="59">
        <v>40758</v>
      </c>
      <c r="D5031" s="60">
        <v>2011</v>
      </c>
      <c r="E5031" s="95">
        <v>0.47083333333333338</v>
      </c>
      <c r="F5031" s="95">
        <v>0.49444444444444446</v>
      </c>
      <c r="G5031" s="26">
        <f t="shared" si="1473"/>
        <v>2.3611111111111083E-2</v>
      </c>
      <c r="H5031" s="21">
        <v>2</v>
      </c>
      <c r="I5031" s="27">
        <v>2</v>
      </c>
      <c r="J5031" s="27">
        <v>4</v>
      </c>
      <c r="K5031" s="27">
        <v>4</v>
      </c>
      <c r="L5031" s="25" t="s">
        <v>61</v>
      </c>
      <c r="M5031" s="25" t="s">
        <v>62</v>
      </c>
      <c r="N5031" s="25">
        <v>1</v>
      </c>
      <c r="O5031" s="28">
        <f t="shared" si="1474"/>
        <v>55.44</v>
      </c>
      <c r="P5031" s="28">
        <v>16.8</v>
      </c>
      <c r="Q5031" s="28">
        <f t="shared" si="1475"/>
        <v>52.8</v>
      </c>
      <c r="R5031" s="28">
        <v>16</v>
      </c>
      <c r="S5031" s="28">
        <f t="shared" si="1476"/>
        <v>55.44</v>
      </c>
      <c r="T5031" s="22">
        <v>16.8</v>
      </c>
      <c r="U5031" s="22">
        <f t="shared" si="1477"/>
        <v>54.11999999999999</v>
      </c>
      <c r="V5031" s="68">
        <f t="shared" si="1478"/>
        <v>16.399999999999999</v>
      </c>
      <c r="W5031" s="53">
        <v>27.89133</v>
      </c>
      <c r="X5031" s="53">
        <v>-115.19056999999999</v>
      </c>
      <c r="Y5031" s="68">
        <f t="shared" si="1479"/>
        <v>55.400000000000006</v>
      </c>
      <c r="Z5031" s="41">
        <v>13</v>
      </c>
      <c r="AA5031" s="21">
        <v>10</v>
      </c>
      <c r="AB5031" s="25" t="s">
        <v>44</v>
      </c>
      <c r="AC5031" s="21">
        <v>3</v>
      </c>
      <c r="AD5031">
        <v>16</v>
      </c>
      <c r="AE5031" s="61">
        <v>1</v>
      </c>
      <c r="AF5031" s="61">
        <v>13</v>
      </c>
      <c r="AG5031" s="25">
        <v>230</v>
      </c>
      <c r="AI5031" s="70">
        <f t="shared" si="1470"/>
        <v>12.500999999999999</v>
      </c>
      <c r="AJ5031" s="71" t="s">
        <v>369</v>
      </c>
      <c r="AK5031" s="72">
        <f t="shared" si="1471"/>
        <v>1.4471406331162124</v>
      </c>
      <c r="AL5031" s="73">
        <f t="shared" si="1472"/>
        <v>1.4471406331162124</v>
      </c>
    </row>
    <row r="5032" spans="1:38" hidden="1">
      <c r="A5032" s="25" t="s">
        <v>464</v>
      </c>
      <c r="B5032" s="25" t="s">
        <v>40</v>
      </c>
      <c r="C5032" s="59">
        <v>40758</v>
      </c>
      <c r="D5032" s="60">
        <v>2011</v>
      </c>
      <c r="E5032" s="95">
        <v>0.47083333333333338</v>
      </c>
      <c r="F5032" s="95">
        <v>0.49444444444444446</v>
      </c>
      <c r="G5032" s="26">
        <f t="shared" si="1473"/>
        <v>2.3611111111111083E-2</v>
      </c>
      <c r="H5032" s="21">
        <v>2</v>
      </c>
      <c r="I5032" s="27">
        <v>2</v>
      </c>
      <c r="J5032" s="27">
        <v>4</v>
      </c>
      <c r="K5032" s="27">
        <v>4</v>
      </c>
      <c r="L5032" s="25" t="s">
        <v>61</v>
      </c>
      <c r="M5032" s="25" t="s">
        <v>62</v>
      </c>
      <c r="N5032" s="25">
        <v>1</v>
      </c>
      <c r="O5032" s="28">
        <f t="shared" si="1474"/>
        <v>55.44</v>
      </c>
      <c r="P5032" s="28">
        <v>16.8</v>
      </c>
      <c r="Q5032" s="28">
        <f t="shared" si="1475"/>
        <v>52.8</v>
      </c>
      <c r="R5032" s="28">
        <v>16</v>
      </c>
      <c r="S5032" s="28">
        <f t="shared" si="1476"/>
        <v>55.44</v>
      </c>
      <c r="T5032" s="22">
        <v>16.8</v>
      </c>
      <c r="U5032" s="22">
        <f t="shared" si="1477"/>
        <v>54.11999999999999</v>
      </c>
      <c r="V5032" s="68">
        <f t="shared" si="1478"/>
        <v>16.399999999999999</v>
      </c>
      <c r="W5032" s="53">
        <v>27.89133</v>
      </c>
      <c r="X5032" s="53">
        <v>-115.19056999999999</v>
      </c>
      <c r="Y5032" s="68">
        <f t="shared" si="1479"/>
        <v>55.400000000000006</v>
      </c>
      <c r="Z5032" s="41">
        <v>13</v>
      </c>
      <c r="AA5032" s="21">
        <v>10</v>
      </c>
      <c r="AB5032" s="25" t="s">
        <v>44</v>
      </c>
      <c r="AC5032" s="21">
        <v>3</v>
      </c>
      <c r="AD5032">
        <v>20</v>
      </c>
      <c r="AE5032" s="61">
        <v>1</v>
      </c>
      <c r="AF5032" s="61">
        <v>13</v>
      </c>
      <c r="AG5032" s="25">
        <v>230</v>
      </c>
      <c r="AI5032" s="70">
        <f t="shared" si="1470"/>
        <v>15.337</v>
      </c>
      <c r="AJ5032" s="71" t="s">
        <v>369</v>
      </c>
      <c r="AK5032" s="72">
        <f t="shared" si="1471"/>
        <v>2.2645047633742106</v>
      </c>
      <c r="AL5032" s="73">
        <f t="shared" si="1472"/>
        <v>2.2645047633742106</v>
      </c>
    </row>
    <row r="5033" spans="1:38" hidden="1">
      <c r="A5033" s="25" t="s">
        <v>464</v>
      </c>
      <c r="B5033" s="25" t="s">
        <v>40</v>
      </c>
      <c r="C5033" s="59">
        <v>40758</v>
      </c>
      <c r="D5033" s="60">
        <v>2011</v>
      </c>
      <c r="E5033" s="95">
        <v>0.47083333333333338</v>
      </c>
      <c r="F5033" s="95">
        <v>0.49444444444444446</v>
      </c>
      <c r="G5033" s="26">
        <f t="shared" si="1473"/>
        <v>2.3611111111111083E-2</v>
      </c>
      <c r="H5033" s="21">
        <v>2</v>
      </c>
      <c r="I5033" s="27">
        <v>2</v>
      </c>
      <c r="J5033" s="27">
        <v>4</v>
      </c>
      <c r="K5033" s="27">
        <v>4</v>
      </c>
      <c r="L5033" s="25" t="s">
        <v>61</v>
      </c>
      <c r="M5033" s="25" t="s">
        <v>62</v>
      </c>
      <c r="N5033" s="25">
        <v>1</v>
      </c>
      <c r="O5033" s="28">
        <f t="shared" si="1474"/>
        <v>55.44</v>
      </c>
      <c r="P5033" s="28">
        <v>16.8</v>
      </c>
      <c r="Q5033" s="28">
        <f t="shared" si="1475"/>
        <v>52.8</v>
      </c>
      <c r="R5033" s="28">
        <v>16</v>
      </c>
      <c r="S5033" s="28">
        <f t="shared" si="1476"/>
        <v>55.44</v>
      </c>
      <c r="T5033" s="22">
        <v>16.8</v>
      </c>
      <c r="U5033" s="22">
        <f t="shared" si="1477"/>
        <v>54.11999999999999</v>
      </c>
      <c r="V5033" s="68">
        <f t="shared" si="1478"/>
        <v>16.399999999999999</v>
      </c>
      <c r="W5033" s="53">
        <v>27.89133</v>
      </c>
      <c r="X5033" s="53">
        <v>-115.19056999999999</v>
      </c>
      <c r="Y5033" s="68">
        <f t="shared" si="1479"/>
        <v>55.400000000000006</v>
      </c>
      <c r="Z5033" s="41">
        <v>13</v>
      </c>
      <c r="AA5033" s="21">
        <v>10</v>
      </c>
      <c r="AB5033" s="25" t="s">
        <v>44</v>
      </c>
      <c r="AC5033" s="21">
        <v>3</v>
      </c>
      <c r="AD5033">
        <v>20</v>
      </c>
      <c r="AE5033" s="61">
        <v>1</v>
      </c>
      <c r="AF5033" s="61">
        <v>13</v>
      </c>
      <c r="AG5033" s="25">
        <v>230</v>
      </c>
      <c r="AI5033" s="70">
        <f t="shared" si="1470"/>
        <v>15.337</v>
      </c>
      <c r="AJ5033" s="71" t="s">
        <v>369</v>
      </c>
      <c r="AK5033" s="72">
        <f t="shared" si="1471"/>
        <v>2.2645047633742106</v>
      </c>
      <c r="AL5033" s="73">
        <f t="shared" si="1472"/>
        <v>2.2645047633742106</v>
      </c>
    </row>
    <row r="5034" spans="1:38" hidden="1">
      <c r="A5034" s="25" t="s">
        <v>464</v>
      </c>
      <c r="B5034" s="25" t="s">
        <v>40</v>
      </c>
      <c r="C5034" s="59">
        <v>40758</v>
      </c>
      <c r="D5034" s="60">
        <v>2011</v>
      </c>
      <c r="E5034" s="95">
        <v>0.47083333333333338</v>
      </c>
      <c r="F5034" s="95">
        <v>0.49444444444444446</v>
      </c>
      <c r="G5034" s="26">
        <f t="shared" si="1473"/>
        <v>2.3611111111111083E-2</v>
      </c>
      <c r="H5034" s="21">
        <v>2</v>
      </c>
      <c r="I5034" s="27">
        <v>2</v>
      </c>
      <c r="J5034" s="27">
        <v>4</v>
      </c>
      <c r="K5034" s="27">
        <v>4</v>
      </c>
      <c r="L5034" s="25" t="s">
        <v>61</v>
      </c>
      <c r="M5034" s="25" t="s">
        <v>62</v>
      </c>
      <c r="N5034" s="25">
        <v>1</v>
      </c>
      <c r="O5034" s="28">
        <f t="shared" si="1474"/>
        <v>55.44</v>
      </c>
      <c r="P5034" s="28">
        <v>16.8</v>
      </c>
      <c r="Q5034" s="28">
        <f t="shared" si="1475"/>
        <v>52.8</v>
      </c>
      <c r="R5034" s="28">
        <v>16</v>
      </c>
      <c r="S5034" s="28">
        <f t="shared" si="1476"/>
        <v>55.44</v>
      </c>
      <c r="T5034" s="22">
        <v>16.8</v>
      </c>
      <c r="U5034" s="22">
        <f t="shared" si="1477"/>
        <v>54.11999999999999</v>
      </c>
      <c r="V5034" s="68">
        <f t="shared" si="1478"/>
        <v>16.399999999999999</v>
      </c>
      <c r="W5034" s="53">
        <v>27.89133</v>
      </c>
      <c r="X5034" s="53">
        <v>-115.19056999999999</v>
      </c>
      <c r="Y5034" s="68">
        <f t="shared" si="1479"/>
        <v>55.400000000000006</v>
      </c>
      <c r="Z5034" s="41">
        <v>13</v>
      </c>
      <c r="AA5034" s="21">
        <v>10</v>
      </c>
      <c r="AB5034" s="25" t="s">
        <v>44</v>
      </c>
      <c r="AC5034" s="21">
        <v>3</v>
      </c>
      <c r="AD5034">
        <v>23</v>
      </c>
      <c r="AE5034" s="61">
        <v>1</v>
      </c>
      <c r="AF5034" s="61">
        <v>13</v>
      </c>
      <c r="AG5034" s="25">
        <v>230</v>
      </c>
      <c r="AI5034" s="70">
        <f t="shared" si="1470"/>
        <v>17.463999999999999</v>
      </c>
      <c r="AJ5034" s="71" t="s">
        <v>369</v>
      </c>
      <c r="AK5034" s="72">
        <f t="shared" si="1471"/>
        <v>3.0095147540604348</v>
      </c>
      <c r="AL5034" s="73">
        <f t="shared" si="1472"/>
        <v>3.0095147540604348</v>
      </c>
    </row>
    <row r="5035" spans="1:38" hidden="1">
      <c r="A5035" s="25" t="s">
        <v>464</v>
      </c>
      <c r="B5035" s="25" t="s">
        <v>40</v>
      </c>
      <c r="C5035" s="59">
        <v>40758</v>
      </c>
      <c r="D5035" s="60">
        <v>2011</v>
      </c>
      <c r="E5035" s="95">
        <v>0.47083333333333338</v>
      </c>
      <c r="F5035" s="95">
        <v>0.49444444444444446</v>
      </c>
      <c r="G5035" s="26">
        <f t="shared" si="1473"/>
        <v>2.3611111111111083E-2</v>
      </c>
      <c r="H5035" s="21">
        <v>2</v>
      </c>
      <c r="I5035" s="27">
        <v>2</v>
      </c>
      <c r="J5035" s="27">
        <v>4</v>
      </c>
      <c r="K5035" s="27">
        <v>4</v>
      </c>
      <c r="L5035" s="25" t="s">
        <v>61</v>
      </c>
      <c r="M5035" s="25" t="s">
        <v>62</v>
      </c>
      <c r="N5035" s="25">
        <v>1</v>
      </c>
      <c r="O5035" s="28">
        <f t="shared" si="1474"/>
        <v>55.44</v>
      </c>
      <c r="P5035" s="28">
        <v>16.8</v>
      </c>
      <c r="Q5035" s="28">
        <f t="shared" si="1475"/>
        <v>52.8</v>
      </c>
      <c r="R5035" s="28">
        <v>16</v>
      </c>
      <c r="S5035" s="28">
        <f t="shared" si="1476"/>
        <v>55.44</v>
      </c>
      <c r="T5035" s="22">
        <v>16.8</v>
      </c>
      <c r="U5035" s="22">
        <f t="shared" si="1477"/>
        <v>54.11999999999999</v>
      </c>
      <c r="V5035" s="68">
        <f t="shared" si="1478"/>
        <v>16.399999999999999</v>
      </c>
      <c r="W5035" s="53">
        <v>27.89133</v>
      </c>
      <c r="X5035" s="53">
        <v>-115.19056999999999</v>
      </c>
      <c r="Y5035" s="68">
        <f t="shared" si="1479"/>
        <v>55.400000000000006</v>
      </c>
      <c r="Z5035" s="41">
        <v>13</v>
      </c>
      <c r="AA5035" s="21">
        <v>10</v>
      </c>
      <c r="AB5035" s="25" t="s">
        <v>44</v>
      </c>
      <c r="AC5035" s="21">
        <v>4</v>
      </c>
      <c r="AD5035">
        <v>13</v>
      </c>
      <c r="AE5035" s="61">
        <v>1</v>
      </c>
      <c r="AF5035" s="61">
        <v>17</v>
      </c>
      <c r="AG5035" s="25">
        <v>230</v>
      </c>
      <c r="AI5035" s="70">
        <f t="shared" si="1470"/>
        <v>10.373999999999999</v>
      </c>
      <c r="AJ5035" s="71" t="s">
        <v>369</v>
      </c>
      <c r="AK5035" s="72">
        <f t="shared" si="1471"/>
        <v>0.96188687250685145</v>
      </c>
      <c r="AL5035" s="73">
        <f t="shared" si="1472"/>
        <v>0.96188687250685145</v>
      </c>
    </row>
    <row r="5036" spans="1:38" hidden="1">
      <c r="A5036" s="25" t="s">
        <v>464</v>
      </c>
      <c r="B5036" s="25" t="s">
        <v>40</v>
      </c>
      <c r="C5036" s="59">
        <v>40758</v>
      </c>
      <c r="D5036" s="60">
        <v>2011</v>
      </c>
      <c r="E5036" s="95">
        <v>0.47083333333333338</v>
      </c>
      <c r="F5036" s="95">
        <v>0.49444444444444446</v>
      </c>
      <c r="G5036" s="26">
        <f t="shared" si="1473"/>
        <v>2.3611111111111083E-2</v>
      </c>
      <c r="H5036" s="21">
        <v>2</v>
      </c>
      <c r="I5036" s="27">
        <v>2</v>
      </c>
      <c r="J5036" s="27">
        <v>4</v>
      </c>
      <c r="K5036" s="27">
        <v>4</v>
      </c>
      <c r="L5036" s="25" t="s">
        <v>61</v>
      </c>
      <c r="M5036" s="25" t="s">
        <v>62</v>
      </c>
      <c r="N5036" s="25">
        <v>1</v>
      </c>
      <c r="O5036" s="28">
        <f t="shared" si="1474"/>
        <v>55.44</v>
      </c>
      <c r="P5036" s="28">
        <v>16.8</v>
      </c>
      <c r="Q5036" s="28">
        <f t="shared" si="1475"/>
        <v>52.8</v>
      </c>
      <c r="R5036" s="28">
        <v>16</v>
      </c>
      <c r="S5036" s="28">
        <f t="shared" si="1476"/>
        <v>55.44</v>
      </c>
      <c r="T5036" s="22">
        <v>16.8</v>
      </c>
      <c r="U5036" s="22">
        <f t="shared" si="1477"/>
        <v>54.11999999999999</v>
      </c>
      <c r="V5036" s="68">
        <f t="shared" si="1478"/>
        <v>16.399999999999999</v>
      </c>
      <c r="W5036" s="53">
        <v>27.89133</v>
      </c>
      <c r="X5036" s="53">
        <v>-115.19056999999999</v>
      </c>
      <c r="Y5036" s="68">
        <f t="shared" si="1479"/>
        <v>55.400000000000006</v>
      </c>
      <c r="Z5036" s="41">
        <v>13</v>
      </c>
      <c r="AA5036" s="21">
        <v>10</v>
      </c>
      <c r="AB5036" s="25" t="s">
        <v>44</v>
      </c>
      <c r="AC5036" s="21">
        <v>4</v>
      </c>
      <c r="AD5036">
        <v>23</v>
      </c>
      <c r="AE5036" s="61">
        <v>1</v>
      </c>
      <c r="AF5036" s="61">
        <v>17</v>
      </c>
      <c r="AG5036" s="25">
        <v>230</v>
      </c>
      <c r="AI5036" s="70">
        <f t="shared" si="1470"/>
        <v>17.463999999999999</v>
      </c>
      <c r="AJ5036" s="71" t="s">
        <v>369</v>
      </c>
      <c r="AK5036" s="72">
        <f t="shared" si="1471"/>
        <v>3.0095147540604348</v>
      </c>
      <c r="AL5036" s="73">
        <f t="shared" si="1472"/>
        <v>3.0095147540604348</v>
      </c>
    </row>
    <row r="5037" spans="1:38" hidden="1">
      <c r="A5037" s="25" t="s">
        <v>464</v>
      </c>
      <c r="B5037" s="25" t="s">
        <v>40</v>
      </c>
      <c r="C5037" s="59">
        <v>40758</v>
      </c>
      <c r="D5037" s="60">
        <v>2011</v>
      </c>
      <c r="E5037" s="95">
        <v>0.47083333333333338</v>
      </c>
      <c r="F5037" s="95">
        <v>0.49444444444444446</v>
      </c>
      <c r="G5037" s="26">
        <f t="shared" si="1473"/>
        <v>2.3611111111111083E-2</v>
      </c>
      <c r="H5037" s="21">
        <v>2</v>
      </c>
      <c r="I5037" s="27">
        <v>2</v>
      </c>
      <c r="J5037" s="27">
        <v>4</v>
      </c>
      <c r="K5037" s="27">
        <v>4</v>
      </c>
      <c r="L5037" s="25" t="s">
        <v>61</v>
      </c>
      <c r="M5037" s="25" t="s">
        <v>62</v>
      </c>
      <c r="N5037" s="25">
        <v>1</v>
      </c>
      <c r="O5037" s="28">
        <f t="shared" si="1474"/>
        <v>55.44</v>
      </c>
      <c r="P5037" s="28">
        <v>16.8</v>
      </c>
      <c r="Q5037" s="28">
        <f t="shared" si="1475"/>
        <v>52.8</v>
      </c>
      <c r="R5037" s="28">
        <v>16</v>
      </c>
      <c r="S5037" s="28">
        <f t="shared" si="1476"/>
        <v>55.44</v>
      </c>
      <c r="T5037" s="22">
        <v>16.8</v>
      </c>
      <c r="U5037" s="22">
        <f t="shared" si="1477"/>
        <v>54.11999999999999</v>
      </c>
      <c r="V5037" s="68">
        <f t="shared" si="1478"/>
        <v>16.399999999999999</v>
      </c>
      <c r="W5037" s="53">
        <v>27.89133</v>
      </c>
      <c r="X5037" s="53">
        <v>-115.19056999999999</v>
      </c>
      <c r="Y5037" s="68">
        <f t="shared" si="1479"/>
        <v>55.400000000000006</v>
      </c>
      <c r="Z5037" s="41">
        <v>13</v>
      </c>
      <c r="AA5037" s="21">
        <v>10</v>
      </c>
      <c r="AB5037" s="25" t="s">
        <v>44</v>
      </c>
      <c r="AC5037" s="21">
        <v>5</v>
      </c>
      <c r="AD5037">
        <v>16</v>
      </c>
      <c r="AE5037" s="61">
        <v>1</v>
      </c>
      <c r="AF5037" s="61">
        <v>24</v>
      </c>
      <c r="AG5037" s="25">
        <v>230</v>
      </c>
      <c r="AI5037" s="70">
        <f t="shared" si="1470"/>
        <v>12.500999999999999</v>
      </c>
      <c r="AJ5037" s="71" t="s">
        <v>369</v>
      </c>
      <c r="AK5037" s="72">
        <f t="shared" si="1471"/>
        <v>1.4471406331162124</v>
      </c>
      <c r="AL5037" s="73">
        <f t="shared" si="1472"/>
        <v>1.4471406331162124</v>
      </c>
    </row>
    <row r="5038" spans="1:38" hidden="1">
      <c r="A5038" s="25" t="s">
        <v>464</v>
      </c>
      <c r="B5038" s="25" t="s">
        <v>40</v>
      </c>
      <c r="C5038" s="59">
        <v>40758</v>
      </c>
      <c r="D5038" s="60">
        <v>2011</v>
      </c>
      <c r="E5038" s="95">
        <v>0.47083333333333338</v>
      </c>
      <c r="F5038" s="95">
        <v>0.49444444444444446</v>
      </c>
      <c r="G5038" s="26">
        <f t="shared" si="1473"/>
        <v>2.3611111111111083E-2</v>
      </c>
      <c r="H5038" s="21">
        <v>2</v>
      </c>
      <c r="I5038" s="27">
        <v>2</v>
      </c>
      <c r="J5038" s="27">
        <v>4</v>
      </c>
      <c r="K5038" s="27">
        <v>4</v>
      </c>
      <c r="L5038" s="25" t="s">
        <v>61</v>
      </c>
      <c r="M5038" s="25" t="s">
        <v>62</v>
      </c>
      <c r="N5038" s="25">
        <v>1</v>
      </c>
      <c r="O5038" s="28">
        <f t="shared" si="1474"/>
        <v>55.44</v>
      </c>
      <c r="P5038" s="28">
        <v>16.8</v>
      </c>
      <c r="Q5038" s="28">
        <f t="shared" si="1475"/>
        <v>52.8</v>
      </c>
      <c r="R5038" s="28">
        <v>16</v>
      </c>
      <c r="S5038" s="28">
        <f t="shared" si="1476"/>
        <v>55.44</v>
      </c>
      <c r="T5038" s="22">
        <v>16.8</v>
      </c>
      <c r="U5038" s="22">
        <f t="shared" si="1477"/>
        <v>54.11999999999999</v>
      </c>
      <c r="V5038" s="68">
        <f t="shared" si="1478"/>
        <v>16.399999999999999</v>
      </c>
      <c r="W5038" s="53">
        <v>27.89133</v>
      </c>
      <c r="X5038" s="53">
        <v>-115.19056999999999</v>
      </c>
      <c r="Y5038" s="68">
        <f t="shared" si="1479"/>
        <v>55.400000000000006</v>
      </c>
      <c r="Z5038" s="41">
        <v>13</v>
      </c>
      <c r="AA5038" s="21">
        <v>10</v>
      </c>
      <c r="AB5038" s="25" t="s">
        <v>44</v>
      </c>
      <c r="AC5038" s="21">
        <v>5</v>
      </c>
      <c r="AD5038">
        <v>19</v>
      </c>
      <c r="AE5038" s="61">
        <v>1</v>
      </c>
      <c r="AF5038" s="61">
        <v>24</v>
      </c>
      <c r="AG5038" s="25">
        <v>230</v>
      </c>
      <c r="AI5038" s="70">
        <f t="shared" si="1470"/>
        <v>14.628</v>
      </c>
      <c r="AJ5038" s="71" t="s">
        <v>369</v>
      </c>
      <c r="AK5038" s="72">
        <f t="shared" si="1471"/>
        <v>2.041534710262368</v>
      </c>
      <c r="AL5038" s="73">
        <f t="shared" si="1472"/>
        <v>2.041534710262368</v>
      </c>
    </row>
    <row r="5039" spans="1:38" hidden="1">
      <c r="A5039" s="25" t="s">
        <v>464</v>
      </c>
      <c r="B5039" s="25" t="s">
        <v>40</v>
      </c>
      <c r="C5039" s="59">
        <v>40758</v>
      </c>
      <c r="D5039" s="60">
        <v>2011</v>
      </c>
      <c r="E5039" s="95">
        <v>0.47083333333333338</v>
      </c>
      <c r="F5039" s="95">
        <v>0.49444444444444446</v>
      </c>
      <c r="G5039" s="26">
        <f t="shared" si="1473"/>
        <v>2.3611111111111083E-2</v>
      </c>
      <c r="H5039" s="21">
        <v>2</v>
      </c>
      <c r="I5039" s="27">
        <v>2</v>
      </c>
      <c r="J5039" s="27">
        <v>4</v>
      </c>
      <c r="K5039" s="27">
        <v>4</v>
      </c>
      <c r="L5039" s="25" t="s">
        <v>61</v>
      </c>
      <c r="M5039" s="25" t="s">
        <v>62</v>
      </c>
      <c r="N5039" s="25">
        <v>1</v>
      </c>
      <c r="O5039" s="28">
        <f t="shared" si="1474"/>
        <v>55.44</v>
      </c>
      <c r="P5039" s="28">
        <v>16.8</v>
      </c>
      <c r="Q5039" s="28">
        <f t="shared" si="1475"/>
        <v>52.8</v>
      </c>
      <c r="R5039" s="28">
        <v>16</v>
      </c>
      <c r="S5039" s="28">
        <f t="shared" si="1476"/>
        <v>55.44</v>
      </c>
      <c r="T5039" s="22">
        <v>16.8</v>
      </c>
      <c r="U5039" s="22">
        <f t="shared" si="1477"/>
        <v>54.11999999999999</v>
      </c>
      <c r="V5039" s="68">
        <f t="shared" si="1478"/>
        <v>16.399999999999999</v>
      </c>
      <c r="W5039" s="53">
        <v>27.89133</v>
      </c>
      <c r="X5039" s="53">
        <v>-115.19056999999999</v>
      </c>
      <c r="Y5039" s="68">
        <f t="shared" si="1479"/>
        <v>55.400000000000006</v>
      </c>
      <c r="Z5039" s="41">
        <v>13</v>
      </c>
      <c r="AA5039" s="21">
        <v>10</v>
      </c>
      <c r="AB5039" s="25" t="s">
        <v>44</v>
      </c>
      <c r="AC5039" s="21">
        <v>5</v>
      </c>
      <c r="AD5039">
        <v>22</v>
      </c>
      <c r="AE5039" s="61">
        <v>1</v>
      </c>
      <c r="AF5039" s="61">
        <v>24</v>
      </c>
      <c r="AG5039" s="25">
        <v>230</v>
      </c>
      <c r="AI5039" s="70">
        <f t="shared" si="1470"/>
        <v>16.754999999999999</v>
      </c>
      <c r="AJ5039" s="71" t="s">
        <v>369</v>
      </c>
      <c r="AK5039" s="72">
        <f t="shared" si="1471"/>
        <v>2.7483879168691034</v>
      </c>
      <c r="AL5039" s="73">
        <f t="shared" si="1472"/>
        <v>2.7483879168691034</v>
      </c>
    </row>
    <row r="5040" spans="1:38" hidden="1">
      <c r="A5040" s="25" t="s">
        <v>464</v>
      </c>
      <c r="B5040" s="25" t="s">
        <v>40</v>
      </c>
      <c r="C5040" s="59">
        <v>40758</v>
      </c>
      <c r="D5040" s="60">
        <v>2011</v>
      </c>
      <c r="E5040" s="95">
        <v>0.47083333333333338</v>
      </c>
      <c r="F5040" s="95">
        <v>0.49444444444444446</v>
      </c>
      <c r="G5040" s="26">
        <f t="shared" si="1473"/>
        <v>2.3611111111111083E-2</v>
      </c>
      <c r="H5040" s="21">
        <v>2</v>
      </c>
      <c r="I5040" s="27">
        <v>2</v>
      </c>
      <c r="J5040" s="27">
        <v>4</v>
      </c>
      <c r="K5040" s="27">
        <v>4</v>
      </c>
      <c r="L5040" s="25" t="s">
        <v>61</v>
      </c>
      <c r="M5040" s="25" t="s">
        <v>62</v>
      </c>
      <c r="N5040" s="25">
        <v>1</v>
      </c>
      <c r="O5040" s="28">
        <f t="shared" si="1474"/>
        <v>55.44</v>
      </c>
      <c r="P5040" s="28">
        <v>16.8</v>
      </c>
      <c r="Q5040" s="28">
        <f t="shared" si="1475"/>
        <v>52.8</v>
      </c>
      <c r="R5040" s="28">
        <v>16</v>
      </c>
      <c r="S5040" s="28">
        <f t="shared" si="1476"/>
        <v>55.44</v>
      </c>
      <c r="T5040" s="22">
        <v>16.8</v>
      </c>
      <c r="U5040" s="22">
        <f t="shared" si="1477"/>
        <v>54.11999999999999</v>
      </c>
      <c r="V5040" s="68">
        <f t="shared" si="1478"/>
        <v>16.399999999999999</v>
      </c>
      <c r="W5040" s="53">
        <v>27.89133</v>
      </c>
      <c r="X5040" s="53">
        <v>-115.19056999999999</v>
      </c>
      <c r="Y5040" s="68">
        <f t="shared" si="1479"/>
        <v>55.400000000000006</v>
      </c>
      <c r="Z5040" s="41">
        <v>13</v>
      </c>
      <c r="AA5040" s="21">
        <v>10</v>
      </c>
      <c r="AB5040" s="25" t="s">
        <v>44</v>
      </c>
      <c r="AC5040" s="21">
        <v>6</v>
      </c>
      <c r="AD5040">
        <v>17</v>
      </c>
      <c r="AE5040" s="61">
        <v>1</v>
      </c>
      <c r="AF5040" s="61">
        <v>25</v>
      </c>
      <c r="AG5040" s="25">
        <v>230</v>
      </c>
      <c r="AI5040" s="70">
        <f t="shared" si="1470"/>
        <v>13.209999999999999</v>
      </c>
      <c r="AJ5040" s="71" t="s">
        <v>369</v>
      </c>
      <c r="AK5040" s="72">
        <f t="shared" si="1471"/>
        <v>1.6329725885917237</v>
      </c>
      <c r="AL5040" s="73">
        <f t="shared" si="1472"/>
        <v>1.6329725885917237</v>
      </c>
    </row>
    <row r="5041" spans="1:38" hidden="1">
      <c r="A5041" s="25" t="s">
        <v>464</v>
      </c>
      <c r="B5041" s="25" t="s">
        <v>40</v>
      </c>
      <c r="C5041" s="59">
        <v>40758</v>
      </c>
      <c r="D5041" s="60">
        <v>2011</v>
      </c>
      <c r="E5041" s="95">
        <v>0.47083333333333338</v>
      </c>
      <c r="F5041" s="95">
        <v>0.49444444444444446</v>
      </c>
      <c r="G5041" s="26">
        <f t="shared" si="1473"/>
        <v>2.3611111111111083E-2</v>
      </c>
      <c r="H5041" s="21">
        <v>2</v>
      </c>
      <c r="I5041" s="27">
        <v>2</v>
      </c>
      <c r="J5041" s="27">
        <v>4</v>
      </c>
      <c r="K5041" s="27">
        <v>4</v>
      </c>
      <c r="L5041" s="25" t="s">
        <v>61</v>
      </c>
      <c r="M5041" s="25" t="s">
        <v>62</v>
      </c>
      <c r="N5041" s="25">
        <v>1</v>
      </c>
      <c r="O5041" s="28">
        <f t="shared" si="1474"/>
        <v>55.44</v>
      </c>
      <c r="P5041" s="28">
        <v>16.8</v>
      </c>
      <c r="Q5041" s="28">
        <f t="shared" si="1475"/>
        <v>52.8</v>
      </c>
      <c r="R5041" s="28">
        <v>16</v>
      </c>
      <c r="S5041" s="28">
        <f t="shared" si="1476"/>
        <v>55.44</v>
      </c>
      <c r="T5041" s="22">
        <v>16.8</v>
      </c>
      <c r="U5041" s="22">
        <f t="shared" si="1477"/>
        <v>54.11999999999999</v>
      </c>
      <c r="V5041" s="68">
        <f t="shared" si="1478"/>
        <v>16.399999999999999</v>
      </c>
      <c r="W5041" s="53">
        <v>27.89133</v>
      </c>
      <c r="X5041" s="53">
        <v>-115.19056999999999</v>
      </c>
      <c r="Y5041" s="68">
        <f t="shared" si="1479"/>
        <v>55.400000000000006</v>
      </c>
      <c r="Z5041" s="41">
        <v>13</v>
      </c>
      <c r="AA5041" s="21">
        <v>10</v>
      </c>
      <c r="AB5041" s="25" t="s">
        <v>44</v>
      </c>
      <c r="AC5041" s="21">
        <v>6</v>
      </c>
      <c r="AD5041">
        <v>23</v>
      </c>
      <c r="AE5041" s="61">
        <v>1</v>
      </c>
      <c r="AF5041" s="61">
        <v>25</v>
      </c>
      <c r="AG5041" s="25">
        <v>230</v>
      </c>
      <c r="AI5041" s="70">
        <f t="shared" si="1470"/>
        <v>17.463999999999999</v>
      </c>
      <c r="AJ5041" s="71" t="s">
        <v>369</v>
      </c>
      <c r="AK5041" s="72">
        <f t="shared" si="1471"/>
        <v>3.0095147540604348</v>
      </c>
      <c r="AL5041" s="73">
        <f t="shared" si="1472"/>
        <v>3.0095147540604348</v>
      </c>
    </row>
    <row r="5042" spans="1:38" hidden="1">
      <c r="A5042" s="25" t="s">
        <v>464</v>
      </c>
      <c r="B5042" s="25" t="s">
        <v>40</v>
      </c>
      <c r="C5042" s="59">
        <v>40758</v>
      </c>
      <c r="D5042" s="60">
        <v>2011</v>
      </c>
      <c r="E5042" s="95">
        <v>0.47083333333333338</v>
      </c>
      <c r="F5042" s="95">
        <v>0.49444444444444446</v>
      </c>
      <c r="G5042" s="26">
        <f t="shared" si="1473"/>
        <v>2.3611111111111083E-2</v>
      </c>
      <c r="H5042" s="21">
        <v>2</v>
      </c>
      <c r="I5042" s="27">
        <v>2</v>
      </c>
      <c r="J5042" s="27">
        <v>4</v>
      </c>
      <c r="K5042" s="27">
        <v>4</v>
      </c>
      <c r="L5042" s="25" t="s">
        <v>61</v>
      </c>
      <c r="M5042" s="25" t="s">
        <v>62</v>
      </c>
      <c r="N5042" s="25">
        <v>1</v>
      </c>
      <c r="O5042" s="28">
        <f t="shared" si="1474"/>
        <v>55.44</v>
      </c>
      <c r="P5042" s="28">
        <v>16.8</v>
      </c>
      <c r="Q5042" s="28">
        <f t="shared" si="1475"/>
        <v>52.8</v>
      </c>
      <c r="R5042" s="28">
        <v>16</v>
      </c>
      <c r="S5042" s="28">
        <f t="shared" si="1476"/>
        <v>55.44</v>
      </c>
      <c r="T5042" s="22">
        <v>16.8</v>
      </c>
      <c r="U5042" s="22">
        <f t="shared" si="1477"/>
        <v>54.11999999999999</v>
      </c>
      <c r="V5042" s="68">
        <f t="shared" si="1478"/>
        <v>16.399999999999999</v>
      </c>
      <c r="W5042" s="53">
        <v>27.89133</v>
      </c>
      <c r="X5042" s="53">
        <v>-115.19056999999999</v>
      </c>
      <c r="Y5042" s="68">
        <f t="shared" si="1479"/>
        <v>55.400000000000006</v>
      </c>
      <c r="Z5042" s="41">
        <v>13</v>
      </c>
      <c r="AA5042" s="21">
        <v>10</v>
      </c>
      <c r="AB5042" s="25" t="s">
        <v>44</v>
      </c>
      <c r="AC5042" s="21">
        <v>6</v>
      </c>
      <c r="AD5042">
        <v>23</v>
      </c>
      <c r="AE5042" s="61">
        <v>1</v>
      </c>
      <c r="AF5042" s="61">
        <v>25</v>
      </c>
      <c r="AG5042" s="25">
        <v>230</v>
      </c>
      <c r="AI5042" s="70">
        <f t="shared" si="1470"/>
        <v>17.463999999999999</v>
      </c>
      <c r="AJ5042" s="71" t="s">
        <v>369</v>
      </c>
      <c r="AK5042" s="72">
        <f t="shared" si="1471"/>
        <v>3.0095147540604348</v>
      </c>
      <c r="AL5042" s="73">
        <f t="shared" si="1472"/>
        <v>3.0095147540604348</v>
      </c>
    </row>
    <row r="5043" spans="1:38" hidden="1">
      <c r="A5043" s="25" t="s">
        <v>464</v>
      </c>
      <c r="B5043" s="25" t="s">
        <v>40</v>
      </c>
      <c r="C5043" s="59">
        <v>40758</v>
      </c>
      <c r="D5043" s="60">
        <v>2011</v>
      </c>
      <c r="E5043" s="95">
        <v>0.47083333333333338</v>
      </c>
      <c r="F5043" s="95">
        <v>0.49444444444444446</v>
      </c>
      <c r="G5043" s="26">
        <f t="shared" si="1473"/>
        <v>2.3611111111111083E-2</v>
      </c>
      <c r="H5043" s="21">
        <v>2</v>
      </c>
      <c r="I5043" s="27">
        <v>2</v>
      </c>
      <c r="J5043" s="27">
        <v>4</v>
      </c>
      <c r="K5043" s="27">
        <v>4</v>
      </c>
      <c r="L5043" s="25" t="s">
        <v>61</v>
      </c>
      <c r="M5043" s="25" t="s">
        <v>62</v>
      </c>
      <c r="N5043" s="25">
        <v>1</v>
      </c>
      <c r="O5043" s="28">
        <f t="shared" si="1474"/>
        <v>55.44</v>
      </c>
      <c r="P5043" s="28">
        <v>16.8</v>
      </c>
      <c r="Q5043" s="28">
        <f t="shared" si="1475"/>
        <v>52.8</v>
      </c>
      <c r="R5043" s="28">
        <v>16</v>
      </c>
      <c r="S5043" s="28">
        <f t="shared" si="1476"/>
        <v>55.44</v>
      </c>
      <c r="T5043" s="22">
        <v>16.8</v>
      </c>
      <c r="U5043" s="22">
        <f t="shared" si="1477"/>
        <v>54.11999999999999</v>
      </c>
      <c r="V5043" s="68">
        <f t="shared" si="1478"/>
        <v>16.399999999999999</v>
      </c>
      <c r="W5043" s="53">
        <v>27.89133</v>
      </c>
      <c r="X5043" s="53">
        <v>-115.19056999999999</v>
      </c>
      <c r="Y5043" s="68">
        <f t="shared" si="1479"/>
        <v>55.400000000000006</v>
      </c>
      <c r="Z5043" s="41">
        <v>13</v>
      </c>
      <c r="AA5043" s="21">
        <v>10</v>
      </c>
      <c r="AB5043" s="25" t="s">
        <v>44</v>
      </c>
      <c r="AC5043" s="21">
        <v>7</v>
      </c>
      <c r="AD5043">
        <v>24</v>
      </c>
      <c r="AE5043" s="61">
        <v>1</v>
      </c>
      <c r="AF5043" s="61">
        <v>27</v>
      </c>
      <c r="AG5043" s="25">
        <v>230</v>
      </c>
      <c r="AI5043" s="70">
        <f t="shared" si="1470"/>
        <v>18.172999999999998</v>
      </c>
      <c r="AJ5043" s="71" t="s">
        <v>369</v>
      </c>
      <c r="AK5043" s="72">
        <f t="shared" si="1471"/>
        <v>3.2835681640171575</v>
      </c>
      <c r="AL5043" s="73">
        <f t="shared" si="1472"/>
        <v>3.2835681640171575</v>
      </c>
    </row>
    <row r="5044" spans="1:38" hidden="1">
      <c r="A5044" s="25" t="s">
        <v>464</v>
      </c>
      <c r="B5044" s="25" t="s">
        <v>40</v>
      </c>
      <c r="C5044" s="59">
        <v>40758</v>
      </c>
      <c r="D5044" s="60">
        <v>2011</v>
      </c>
      <c r="E5044" s="95">
        <v>0.47083333333333338</v>
      </c>
      <c r="F5044" s="95">
        <v>0.49444444444444446</v>
      </c>
      <c r="G5044" s="26">
        <f t="shared" si="1473"/>
        <v>2.3611111111111083E-2</v>
      </c>
      <c r="H5044" s="21">
        <v>2</v>
      </c>
      <c r="I5044" s="27">
        <v>2</v>
      </c>
      <c r="J5044" s="27">
        <v>4</v>
      </c>
      <c r="K5044" s="27">
        <v>4</v>
      </c>
      <c r="L5044" s="25" t="s">
        <v>61</v>
      </c>
      <c r="M5044" s="25" t="s">
        <v>62</v>
      </c>
      <c r="N5044" s="25">
        <v>1</v>
      </c>
      <c r="O5044" s="28">
        <f t="shared" si="1474"/>
        <v>55.44</v>
      </c>
      <c r="P5044" s="28">
        <v>16.8</v>
      </c>
      <c r="Q5044" s="28">
        <f t="shared" si="1475"/>
        <v>52.8</v>
      </c>
      <c r="R5044" s="28">
        <v>16</v>
      </c>
      <c r="S5044" s="28">
        <f t="shared" si="1476"/>
        <v>55.44</v>
      </c>
      <c r="T5044" s="22">
        <v>16.8</v>
      </c>
      <c r="U5044" s="22">
        <f t="shared" si="1477"/>
        <v>54.11999999999999</v>
      </c>
      <c r="V5044" s="68">
        <f t="shared" si="1478"/>
        <v>16.399999999999999</v>
      </c>
      <c r="W5044" s="53">
        <v>27.89133</v>
      </c>
      <c r="X5044" s="53">
        <v>-115.19056999999999</v>
      </c>
      <c r="Y5044" s="68">
        <f t="shared" si="1479"/>
        <v>55.400000000000006</v>
      </c>
      <c r="Z5044" s="41">
        <v>13</v>
      </c>
      <c r="AA5044" s="21">
        <v>10</v>
      </c>
      <c r="AB5044" s="25" t="s">
        <v>44</v>
      </c>
      <c r="AC5044" s="21">
        <v>8</v>
      </c>
      <c r="AD5044">
        <v>14</v>
      </c>
      <c r="AE5044" s="61">
        <v>1</v>
      </c>
      <c r="AF5044" s="61">
        <v>29</v>
      </c>
      <c r="AG5044" s="25">
        <v>230</v>
      </c>
      <c r="AI5044" s="70">
        <f t="shared" si="1470"/>
        <v>11.083</v>
      </c>
      <c r="AJ5044" s="71" t="s">
        <v>369</v>
      </c>
      <c r="AK5044" s="72">
        <f t="shared" si="1471"/>
        <v>1.1117350137621949</v>
      </c>
      <c r="AL5044" s="73">
        <f t="shared" si="1472"/>
        <v>1.1117350137621949</v>
      </c>
    </row>
    <row r="5045" spans="1:38" hidden="1">
      <c r="A5045" s="25" t="s">
        <v>464</v>
      </c>
      <c r="B5045" s="25" t="s">
        <v>40</v>
      </c>
      <c r="C5045" s="59">
        <v>40758</v>
      </c>
      <c r="D5045" s="60">
        <v>2011</v>
      </c>
      <c r="E5045" s="95">
        <v>0.47083333333333338</v>
      </c>
      <c r="F5045" s="95">
        <v>0.49444444444444446</v>
      </c>
      <c r="G5045" s="26">
        <f t="shared" si="1473"/>
        <v>2.3611111111111083E-2</v>
      </c>
      <c r="H5045" s="21">
        <v>2</v>
      </c>
      <c r="I5045" s="27">
        <v>2</v>
      </c>
      <c r="J5045" s="27">
        <v>4</v>
      </c>
      <c r="K5045" s="27">
        <v>4</v>
      </c>
      <c r="L5045" s="25" t="s">
        <v>61</v>
      </c>
      <c r="M5045" s="25" t="s">
        <v>62</v>
      </c>
      <c r="N5045" s="25">
        <v>1</v>
      </c>
      <c r="O5045" s="28">
        <f t="shared" si="1474"/>
        <v>55.44</v>
      </c>
      <c r="P5045" s="28">
        <v>16.8</v>
      </c>
      <c r="Q5045" s="28">
        <f t="shared" si="1475"/>
        <v>52.8</v>
      </c>
      <c r="R5045" s="28">
        <v>16</v>
      </c>
      <c r="S5045" s="28">
        <f t="shared" si="1476"/>
        <v>55.44</v>
      </c>
      <c r="T5045" s="22">
        <v>16.8</v>
      </c>
      <c r="U5045" s="22">
        <f t="shared" si="1477"/>
        <v>54.11999999999999</v>
      </c>
      <c r="V5045" s="68">
        <f t="shared" si="1478"/>
        <v>16.399999999999999</v>
      </c>
      <c r="W5045" s="53">
        <v>27.89133</v>
      </c>
      <c r="X5045" s="53">
        <v>-115.19056999999999</v>
      </c>
      <c r="Y5045" s="68">
        <f t="shared" si="1479"/>
        <v>55.400000000000006</v>
      </c>
      <c r="Z5045" s="41">
        <v>13</v>
      </c>
      <c r="AA5045" s="21">
        <v>10</v>
      </c>
      <c r="AB5045" s="25" t="s">
        <v>44</v>
      </c>
      <c r="AC5045" s="21">
        <v>8</v>
      </c>
      <c r="AD5045">
        <v>18</v>
      </c>
      <c r="AE5045" s="61">
        <v>1</v>
      </c>
      <c r="AF5045" s="61">
        <v>29</v>
      </c>
      <c r="AG5045" s="25">
        <v>230</v>
      </c>
      <c r="AI5045" s="70">
        <f t="shared" si="1470"/>
        <v>13.918999999999999</v>
      </c>
      <c r="AJ5045" s="71" t="s">
        <v>369</v>
      </c>
      <c r="AK5045" s="72">
        <f t="shared" si="1471"/>
        <v>1.8310631406548505</v>
      </c>
      <c r="AL5045" s="73">
        <f t="shared" si="1472"/>
        <v>1.8310631406548505</v>
      </c>
    </row>
    <row r="5046" spans="1:38" hidden="1">
      <c r="A5046" s="25" t="s">
        <v>464</v>
      </c>
      <c r="B5046" s="25" t="s">
        <v>40</v>
      </c>
      <c r="C5046" s="59">
        <v>40758</v>
      </c>
      <c r="D5046" s="60">
        <v>2011</v>
      </c>
      <c r="E5046" s="95">
        <v>0.47083333333333338</v>
      </c>
      <c r="F5046" s="95">
        <v>0.49444444444444446</v>
      </c>
      <c r="G5046" s="26">
        <f t="shared" si="1473"/>
        <v>2.3611111111111083E-2</v>
      </c>
      <c r="H5046" s="21">
        <v>2</v>
      </c>
      <c r="I5046" s="27">
        <v>2</v>
      </c>
      <c r="J5046" s="27">
        <v>4</v>
      </c>
      <c r="K5046" s="27">
        <v>4</v>
      </c>
      <c r="L5046" s="25" t="s">
        <v>61</v>
      </c>
      <c r="M5046" s="25" t="s">
        <v>62</v>
      </c>
      <c r="N5046" s="25">
        <v>1</v>
      </c>
      <c r="O5046" s="28">
        <f t="shared" si="1474"/>
        <v>55.44</v>
      </c>
      <c r="P5046" s="28">
        <v>16.8</v>
      </c>
      <c r="Q5046" s="28">
        <f t="shared" si="1475"/>
        <v>52.8</v>
      </c>
      <c r="R5046" s="28">
        <v>16</v>
      </c>
      <c r="S5046" s="28">
        <f t="shared" si="1476"/>
        <v>55.44</v>
      </c>
      <c r="T5046" s="22">
        <v>16.8</v>
      </c>
      <c r="U5046" s="22">
        <f t="shared" si="1477"/>
        <v>54.11999999999999</v>
      </c>
      <c r="V5046" s="68">
        <f t="shared" si="1478"/>
        <v>16.399999999999999</v>
      </c>
      <c r="W5046" s="53">
        <v>27.89133</v>
      </c>
      <c r="X5046" s="53">
        <v>-115.19056999999999</v>
      </c>
      <c r="Y5046" s="68">
        <f t="shared" si="1479"/>
        <v>55.400000000000006</v>
      </c>
      <c r="Z5046" s="41">
        <v>13</v>
      </c>
      <c r="AA5046" s="21">
        <v>10</v>
      </c>
      <c r="AB5046" s="25" t="s">
        <v>44</v>
      </c>
      <c r="AC5046" s="21">
        <v>9</v>
      </c>
      <c r="AD5046">
        <v>11</v>
      </c>
      <c r="AE5046" s="61">
        <v>1</v>
      </c>
      <c r="AF5046" s="61">
        <v>30</v>
      </c>
      <c r="AG5046" s="25">
        <v>230</v>
      </c>
      <c r="AI5046" s="70">
        <f t="shared" si="1470"/>
        <v>8.9559999999999995</v>
      </c>
      <c r="AJ5046" s="71" t="s">
        <v>369</v>
      </c>
      <c r="AK5046" s="72">
        <f t="shared" si="1471"/>
        <v>0.69715856935839871</v>
      </c>
      <c r="AL5046" s="73">
        <f t="shared" si="1472"/>
        <v>0.69715856935839871</v>
      </c>
    </row>
    <row r="5047" spans="1:38" hidden="1">
      <c r="A5047" s="25" t="s">
        <v>464</v>
      </c>
      <c r="B5047" s="25" t="s">
        <v>40</v>
      </c>
      <c r="C5047" s="59">
        <v>40758</v>
      </c>
      <c r="D5047" s="60">
        <v>2011</v>
      </c>
      <c r="E5047" s="95">
        <v>0.47083333333333338</v>
      </c>
      <c r="F5047" s="95">
        <v>0.49444444444444446</v>
      </c>
      <c r="G5047" s="26">
        <f t="shared" si="1473"/>
        <v>2.3611111111111083E-2</v>
      </c>
      <c r="H5047" s="21">
        <v>2</v>
      </c>
      <c r="I5047" s="27">
        <v>2</v>
      </c>
      <c r="J5047" s="27">
        <v>4</v>
      </c>
      <c r="K5047" s="27">
        <v>4</v>
      </c>
      <c r="L5047" s="25" t="s">
        <v>61</v>
      </c>
      <c r="M5047" s="25" t="s">
        <v>62</v>
      </c>
      <c r="N5047" s="25">
        <v>1</v>
      </c>
      <c r="O5047" s="28">
        <f t="shared" si="1474"/>
        <v>55.44</v>
      </c>
      <c r="P5047" s="28">
        <v>16.8</v>
      </c>
      <c r="Q5047" s="28">
        <f t="shared" si="1475"/>
        <v>52.8</v>
      </c>
      <c r="R5047" s="28">
        <v>16</v>
      </c>
      <c r="S5047" s="28">
        <f t="shared" si="1476"/>
        <v>55.44</v>
      </c>
      <c r="T5047" s="22">
        <v>16.8</v>
      </c>
      <c r="U5047" s="22">
        <f t="shared" si="1477"/>
        <v>54.11999999999999</v>
      </c>
      <c r="V5047" s="68">
        <f t="shared" si="1478"/>
        <v>16.399999999999999</v>
      </c>
      <c r="W5047" s="53">
        <v>27.89133</v>
      </c>
      <c r="X5047" s="53">
        <v>-115.19056999999999</v>
      </c>
      <c r="Y5047" s="68">
        <f t="shared" si="1479"/>
        <v>55.400000000000006</v>
      </c>
      <c r="Z5047" s="41">
        <v>13</v>
      </c>
      <c r="AA5047" s="21">
        <v>10</v>
      </c>
      <c r="AB5047" s="25" t="s">
        <v>44</v>
      </c>
      <c r="AC5047" s="21">
        <v>9</v>
      </c>
      <c r="AD5047">
        <v>13</v>
      </c>
      <c r="AE5047" s="61">
        <v>1</v>
      </c>
      <c r="AF5047" s="61">
        <v>30</v>
      </c>
      <c r="AG5047" s="25">
        <v>230</v>
      </c>
      <c r="AI5047" s="70">
        <f t="shared" si="1470"/>
        <v>10.373999999999999</v>
      </c>
      <c r="AJ5047" s="71" t="s">
        <v>369</v>
      </c>
      <c r="AK5047" s="72">
        <f t="shared" si="1471"/>
        <v>0.96188687250685145</v>
      </c>
      <c r="AL5047" s="73">
        <f t="shared" si="1472"/>
        <v>0.96188687250685145</v>
      </c>
    </row>
    <row r="5048" spans="1:38" hidden="1">
      <c r="A5048" s="25" t="s">
        <v>464</v>
      </c>
      <c r="B5048" s="25" t="s">
        <v>40</v>
      </c>
      <c r="C5048" s="59">
        <v>40758</v>
      </c>
      <c r="D5048" s="60">
        <v>2011</v>
      </c>
      <c r="E5048" s="95">
        <v>0.47083333333333338</v>
      </c>
      <c r="F5048" s="95">
        <v>0.49444444444444446</v>
      </c>
      <c r="G5048" s="26">
        <f t="shared" si="1473"/>
        <v>2.3611111111111083E-2</v>
      </c>
      <c r="H5048" s="21">
        <v>2</v>
      </c>
      <c r="I5048" s="27">
        <v>2</v>
      </c>
      <c r="J5048" s="27">
        <v>4</v>
      </c>
      <c r="K5048" s="27">
        <v>4</v>
      </c>
      <c r="L5048" s="25" t="s">
        <v>61</v>
      </c>
      <c r="M5048" s="25" t="s">
        <v>62</v>
      </c>
      <c r="N5048" s="25">
        <v>1</v>
      </c>
      <c r="O5048" s="28">
        <f t="shared" si="1474"/>
        <v>55.44</v>
      </c>
      <c r="P5048" s="28">
        <v>16.8</v>
      </c>
      <c r="Q5048" s="28">
        <f t="shared" si="1475"/>
        <v>52.8</v>
      </c>
      <c r="R5048" s="28">
        <v>16</v>
      </c>
      <c r="S5048" s="28">
        <f t="shared" si="1476"/>
        <v>55.44</v>
      </c>
      <c r="T5048" s="22">
        <v>16.8</v>
      </c>
      <c r="U5048" s="22">
        <f t="shared" si="1477"/>
        <v>54.11999999999999</v>
      </c>
      <c r="V5048" s="68">
        <f t="shared" si="1478"/>
        <v>16.399999999999999</v>
      </c>
      <c r="W5048" s="53">
        <v>27.89133</v>
      </c>
      <c r="X5048" s="53">
        <v>-115.19056999999999</v>
      </c>
      <c r="Y5048" s="68">
        <f t="shared" si="1479"/>
        <v>55.400000000000006</v>
      </c>
      <c r="Z5048" s="41">
        <v>13</v>
      </c>
      <c r="AA5048" s="21">
        <v>10</v>
      </c>
      <c r="AB5048" s="25" t="s">
        <v>44</v>
      </c>
      <c r="AC5048" s="21">
        <v>9</v>
      </c>
      <c r="AD5048">
        <v>16</v>
      </c>
      <c r="AE5048" s="61">
        <v>1</v>
      </c>
      <c r="AF5048" s="61">
        <v>30</v>
      </c>
      <c r="AG5048" s="25">
        <v>230</v>
      </c>
      <c r="AI5048" s="70">
        <f t="shared" si="1470"/>
        <v>12.500999999999999</v>
      </c>
      <c r="AJ5048" s="71" t="s">
        <v>369</v>
      </c>
      <c r="AK5048" s="72">
        <f t="shared" si="1471"/>
        <v>1.4471406331162124</v>
      </c>
      <c r="AL5048" s="73">
        <f t="shared" si="1472"/>
        <v>1.4471406331162124</v>
      </c>
    </row>
    <row r="5049" spans="1:38" hidden="1">
      <c r="A5049" s="25" t="s">
        <v>464</v>
      </c>
      <c r="B5049" s="25" t="s">
        <v>40</v>
      </c>
      <c r="C5049" s="59">
        <v>40758</v>
      </c>
      <c r="D5049" s="60">
        <v>2011</v>
      </c>
      <c r="E5049" s="95">
        <v>0.47083333333333338</v>
      </c>
      <c r="F5049" s="95">
        <v>0.49444444444444446</v>
      </c>
      <c r="G5049" s="26">
        <f t="shared" si="1473"/>
        <v>2.3611111111111083E-2</v>
      </c>
      <c r="H5049" s="21">
        <v>2</v>
      </c>
      <c r="I5049" s="27">
        <v>2</v>
      </c>
      <c r="J5049" s="27">
        <v>4</v>
      </c>
      <c r="K5049" s="27">
        <v>4</v>
      </c>
      <c r="L5049" s="25" t="s">
        <v>61</v>
      </c>
      <c r="M5049" s="25" t="s">
        <v>62</v>
      </c>
      <c r="N5049" s="25">
        <v>1</v>
      </c>
      <c r="O5049" s="28">
        <f t="shared" si="1474"/>
        <v>55.44</v>
      </c>
      <c r="P5049" s="28">
        <v>16.8</v>
      </c>
      <c r="Q5049" s="28">
        <f t="shared" si="1475"/>
        <v>52.8</v>
      </c>
      <c r="R5049" s="28">
        <v>16</v>
      </c>
      <c r="S5049" s="28">
        <f t="shared" si="1476"/>
        <v>55.44</v>
      </c>
      <c r="T5049" s="22">
        <v>16.8</v>
      </c>
      <c r="U5049" s="22">
        <f t="shared" si="1477"/>
        <v>54.11999999999999</v>
      </c>
      <c r="V5049" s="68">
        <f t="shared" si="1478"/>
        <v>16.399999999999999</v>
      </c>
      <c r="W5049" s="53">
        <v>27.89133</v>
      </c>
      <c r="X5049" s="53">
        <v>-115.19056999999999</v>
      </c>
      <c r="Y5049" s="68">
        <f t="shared" si="1479"/>
        <v>55.400000000000006</v>
      </c>
      <c r="Z5049" s="41">
        <v>13</v>
      </c>
      <c r="AA5049" s="21">
        <v>10</v>
      </c>
      <c r="AB5049" s="25" t="s">
        <v>44</v>
      </c>
      <c r="AC5049" s="21">
        <v>10</v>
      </c>
      <c r="AD5049">
        <v>8</v>
      </c>
      <c r="AE5049" s="61">
        <v>1</v>
      </c>
      <c r="AF5049" s="61">
        <v>31</v>
      </c>
      <c r="AG5049" s="25">
        <v>230</v>
      </c>
      <c r="AI5049" s="70">
        <f t="shared" si="1470"/>
        <v>6.8289999999999997</v>
      </c>
      <c r="AJ5049" s="71" t="s">
        <v>369</v>
      </c>
      <c r="AK5049" s="72">
        <f t="shared" si="1471"/>
        <v>0.38498499317927082</v>
      </c>
      <c r="AL5049" s="73">
        <f t="shared" si="1472"/>
        <v>0.38498499317927082</v>
      </c>
    </row>
    <row r="5050" spans="1:38" hidden="1">
      <c r="A5050" s="25" t="s">
        <v>464</v>
      </c>
      <c r="B5050" s="25" t="s">
        <v>40</v>
      </c>
      <c r="C5050" s="59">
        <v>40758</v>
      </c>
      <c r="D5050" s="60">
        <v>2011</v>
      </c>
      <c r="E5050" s="95">
        <v>0.47083333333333338</v>
      </c>
      <c r="F5050" s="95">
        <v>0.49444444444444446</v>
      </c>
      <c r="G5050" s="26">
        <f t="shared" si="1473"/>
        <v>2.3611111111111083E-2</v>
      </c>
      <c r="H5050" s="21">
        <v>2</v>
      </c>
      <c r="I5050" s="27">
        <v>2</v>
      </c>
      <c r="J5050" s="27">
        <v>4</v>
      </c>
      <c r="K5050" s="27">
        <v>4</v>
      </c>
      <c r="L5050" s="25" t="s">
        <v>61</v>
      </c>
      <c r="M5050" s="25" t="s">
        <v>62</v>
      </c>
      <c r="N5050" s="25">
        <v>1</v>
      </c>
      <c r="O5050" s="28">
        <f t="shared" si="1474"/>
        <v>55.44</v>
      </c>
      <c r="P5050" s="28">
        <v>16.8</v>
      </c>
      <c r="Q5050" s="28">
        <f t="shared" si="1475"/>
        <v>52.8</v>
      </c>
      <c r="R5050" s="28">
        <v>16</v>
      </c>
      <c r="S5050" s="28">
        <f t="shared" si="1476"/>
        <v>55.44</v>
      </c>
      <c r="T5050" s="22">
        <v>16.8</v>
      </c>
      <c r="U5050" s="22">
        <f t="shared" si="1477"/>
        <v>54.11999999999999</v>
      </c>
      <c r="V5050" s="68">
        <f t="shared" si="1478"/>
        <v>16.399999999999999</v>
      </c>
      <c r="W5050" s="53">
        <v>27.89133</v>
      </c>
      <c r="X5050" s="53">
        <v>-115.19056999999999</v>
      </c>
      <c r="Y5050" s="68">
        <f t="shared" si="1479"/>
        <v>55.400000000000006</v>
      </c>
      <c r="Z5050" s="41">
        <v>13</v>
      </c>
      <c r="AA5050" s="21">
        <v>10</v>
      </c>
      <c r="AB5050" s="25" t="s">
        <v>44</v>
      </c>
      <c r="AC5050" s="21">
        <v>10</v>
      </c>
      <c r="AD5050">
        <v>15</v>
      </c>
      <c r="AE5050" s="61">
        <v>1</v>
      </c>
      <c r="AF5050" s="61">
        <v>31</v>
      </c>
      <c r="AG5050" s="25">
        <v>230</v>
      </c>
      <c r="AI5050" s="70">
        <f t="shared" si="1470"/>
        <v>11.792</v>
      </c>
      <c r="AJ5050" s="71" t="s">
        <v>369</v>
      </c>
      <c r="AK5050" s="72">
        <f t="shared" si="1471"/>
        <v>1.2734394051640829</v>
      </c>
      <c r="AL5050" s="73">
        <f t="shared" si="1472"/>
        <v>1.2734394051640829</v>
      </c>
    </row>
    <row r="5051" spans="1:38" hidden="1">
      <c r="A5051" s="25" t="s">
        <v>464</v>
      </c>
      <c r="B5051" s="25" t="s">
        <v>40</v>
      </c>
      <c r="C5051" s="59">
        <v>40758</v>
      </c>
      <c r="D5051" s="60">
        <v>2011</v>
      </c>
      <c r="E5051" s="95">
        <v>0.47083333333333338</v>
      </c>
      <c r="F5051" s="95">
        <v>0.49444444444444446</v>
      </c>
      <c r="G5051" s="26">
        <f t="shared" si="1473"/>
        <v>2.3611111111111083E-2</v>
      </c>
      <c r="H5051" s="21">
        <v>2</v>
      </c>
      <c r="I5051" s="27">
        <v>2</v>
      </c>
      <c r="J5051" s="27">
        <v>4</v>
      </c>
      <c r="K5051" s="27">
        <v>4</v>
      </c>
      <c r="L5051" s="25" t="s">
        <v>61</v>
      </c>
      <c r="M5051" s="25" t="s">
        <v>62</v>
      </c>
      <c r="N5051" s="25">
        <v>1</v>
      </c>
      <c r="O5051" s="28">
        <f t="shared" si="1474"/>
        <v>55.44</v>
      </c>
      <c r="P5051" s="28">
        <v>16.8</v>
      </c>
      <c r="Q5051" s="28">
        <f t="shared" si="1475"/>
        <v>52.8</v>
      </c>
      <c r="R5051" s="28">
        <v>16</v>
      </c>
      <c r="S5051" s="28">
        <f t="shared" si="1476"/>
        <v>55.44</v>
      </c>
      <c r="T5051" s="22">
        <v>16.8</v>
      </c>
      <c r="U5051" s="22">
        <f t="shared" si="1477"/>
        <v>54.11999999999999</v>
      </c>
      <c r="V5051" s="68">
        <f t="shared" si="1478"/>
        <v>16.399999999999999</v>
      </c>
      <c r="W5051" s="53">
        <v>27.89133</v>
      </c>
      <c r="X5051" s="53">
        <v>-115.19056999999999</v>
      </c>
      <c r="Y5051" s="68">
        <f t="shared" si="1479"/>
        <v>55.400000000000006</v>
      </c>
      <c r="Z5051" s="41">
        <v>13</v>
      </c>
      <c r="AA5051" s="21">
        <v>10</v>
      </c>
      <c r="AB5051" s="25" t="s">
        <v>44</v>
      </c>
      <c r="AC5051" s="21">
        <v>11</v>
      </c>
      <c r="AD5051">
        <v>17</v>
      </c>
      <c r="AE5051" s="61">
        <v>1</v>
      </c>
      <c r="AF5051" s="61">
        <v>33</v>
      </c>
      <c r="AG5051" s="25">
        <v>230</v>
      </c>
      <c r="AI5051" s="70">
        <f t="shared" si="1470"/>
        <v>13.209999999999999</v>
      </c>
      <c r="AJ5051" s="71" t="s">
        <v>369</v>
      </c>
      <c r="AK5051" s="72">
        <f t="shared" si="1471"/>
        <v>1.6329725885917237</v>
      </c>
      <c r="AL5051" s="73">
        <f t="shared" si="1472"/>
        <v>1.6329725885917237</v>
      </c>
    </row>
    <row r="5052" spans="1:38" hidden="1">
      <c r="A5052" s="25" t="s">
        <v>464</v>
      </c>
      <c r="B5052" s="25" t="s">
        <v>40</v>
      </c>
      <c r="C5052" s="59">
        <v>40758</v>
      </c>
      <c r="D5052" s="60">
        <v>2011</v>
      </c>
      <c r="E5052" s="95">
        <v>0.47083333333333338</v>
      </c>
      <c r="F5052" s="95">
        <v>0.49444444444444446</v>
      </c>
      <c r="G5052" s="26">
        <f t="shared" si="1473"/>
        <v>2.3611111111111083E-2</v>
      </c>
      <c r="H5052" s="21">
        <v>2</v>
      </c>
      <c r="I5052" s="27">
        <v>2</v>
      </c>
      <c r="J5052" s="27">
        <v>4</v>
      </c>
      <c r="K5052" s="27">
        <v>4</v>
      </c>
      <c r="L5052" s="25" t="s">
        <v>61</v>
      </c>
      <c r="M5052" s="25" t="s">
        <v>62</v>
      </c>
      <c r="N5052" s="25">
        <v>1</v>
      </c>
      <c r="O5052" s="28">
        <f t="shared" si="1474"/>
        <v>55.44</v>
      </c>
      <c r="P5052" s="28">
        <v>16.8</v>
      </c>
      <c r="Q5052" s="28">
        <f t="shared" si="1475"/>
        <v>52.8</v>
      </c>
      <c r="R5052" s="28">
        <v>16</v>
      </c>
      <c r="S5052" s="28">
        <f t="shared" si="1476"/>
        <v>55.44</v>
      </c>
      <c r="T5052" s="22">
        <v>16.8</v>
      </c>
      <c r="U5052" s="22">
        <f t="shared" si="1477"/>
        <v>54.11999999999999</v>
      </c>
      <c r="V5052" s="68">
        <f t="shared" si="1478"/>
        <v>16.399999999999999</v>
      </c>
      <c r="W5052" s="53">
        <v>27.89133</v>
      </c>
      <c r="X5052" s="53">
        <v>-115.19056999999999</v>
      </c>
      <c r="Y5052" s="68">
        <f t="shared" si="1479"/>
        <v>55.400000000000006</v>
      </c>
      <c r="Z5052" s="41">
        <v>13</v>
      </c>
      <c r="AA5052" s="21">
        <v>10</v>
      </c>
      <c r="AB5052" s="25" t="s">
        <v>44</v>
      </c>
      <c r="AC5052" s="21">
        <v>11</v>
      </c>
      <c r="AD5052">
        <v>20</v>
      </c>
      <c r="AE5052" s="61">
        <v>1</v>
      </c>
      <c r="AF5052" s="61">
        <v>33</v>
      </c>
      <c r="AG5052" s="25">
        <v>230</v>
      </c>
      <c r="AI5052" s="70">
        <f t="shared" si="1470"/>
        <v>15.337</v>
      </c>
      <c r="AJ5052" s="71" t="s">
        <v>369</v>
      </c>
      <c r="AK5052" s="72">
        <f t="shared" si="1471"/>
        <v>2.2645047633742106</v>
      </c>
      <c r="AL5052" s="73">
        <f t="shared" si="1472"/>
        <v>2.2645047633742106</v>
      </c>
    </row>
    <row r="5053" spans="1:38" hidden="1">
      <c r="A5053" s="25" t="s">
        <v>464</v>
      </c>
      <c r="B5053" s="25" t="s">
        <v>40</v>
      </c>
      <c r="C5053" s="59">
        <v>40758</v>
      </c>
      <c r="D5053" s="60">
        <v>2011</v>
      </c>
      <c r="E5053" s="95">
        <v>0.47083333333333338</v>
      </c>
      <c r="F5053" s="95">
        <v>0.49444444444444446</v>
      </c>
      <c r="G5053" s="26">
        <f t="shared" si="1473"/>
        <v>2.3611111111111083E-2</v>
      </c>
      <c r="H5053" s="21">
        <v>2</v>
      </c>
      <c r="I5053" s="27">
        <v>2</v>
      </c>
      <c r="J5053" s="27">
        <v>4</v>
      </c>
      <c r="K5053" s="27">
        <v>4</v>
      </c>
      <c r="L5053" s="25" t="s">
        <v>61</v>
      </c>
      <c r="M5053" s="25" t="s">
        <v>62</v>
      </c>
      <c r="N5053" s="25">
        <v>1</v>
      </c>
      <c r="O5053" s="28">
        <f t="shared" si="1474"/>
        <v>55.44</v>
      </c>
      <c r="P5053" s="28">
        <v>16.8</v>
      </c>
      <c r="Q5053" s="28">
        <f t="shared" si="1475"/>
        <v>52.8</v>
      </c>
      <c r="R5053" s="28">
        <v>16</v>
      </c>
      <c r="S5053" s="28">
        <f t="shared" si="1476"/>
        <v>55.44</v>
      </c>
      <c r="T5053" s="22">
        <v>16.8</v>
      </c>
      <c r="U5053" s="22">
        <f t="shared" si="1477"/>
        <v>54.11999999999999</v>
      </c>
      <c r="V5053" s="68">
        <f t="shared" si="1478"/>
        <v>16.399999999999999</v>
      </c>
      <c r="W5053" s="53">
        <v>27.89133</v>
      </c>
      <c r="X5053" s="53">
        <v>-115.19056999999999</v>
      </c>
      <c r="Y5053" s="68">
        <f t="shared" si="1479"/>
        <v>55.400000000000006</v>
      </c>
      <c r="Z5053" s="41">
        <v>13</v>
      </c>
      <c r="AA5053" s="21">
        <v>10</v>
      </c>
      <c r="AB5053" s="25" t="s">
        <v>44</v>
      </c>
      <c r="AC5053" s="21">
        <v>12</v>
      </c>
      <c r="AD5053">
        <v>14</v>
      </c>
      <c r="AE5053" s="61">
        <v>1</v>
      </c>
      <c r="AF5053" s="61">
        <v>34</v>
      </c>
      <c r="AG5053" s="25">
        <v>230</v>
      </c>
      <c r="AI5053" s="70">
        <f t="shared" si="1470"/>
        <v>11.083</v>
      </c>
      <c r="AJ5053" s="71" t="s">
        <v>369</v>
      </c>
      <c r="AK5053" s="72">
        <f t="shared" si="1471"/>
        <v>1.1117350137621949</v>
      </c>
      <c r="AL5053" s="73">
        <f t="shared" si="1472"/>
        <v>1.1117350137621949</v>
      </c>
    </row>
    <row r="5054" spans="1:38" hidden="1">
      <c r="A5054" s="25" t="s">
        <v>465</v>
      </c>
      <c r="B5054" s="25" t="s">
        <v>201</v>
      </c>
      <c r="C5054" s="59">
        <v>40758</v>
      </c>
      <c r="D5054" s="60">
        <v>2011</v>
      </c>
      <c r="E5054" s="95">
        <v>0.41666666666666669</v>
      </c>
      <c r="F5054" s="95">
        <v>0.43611111111111112</v>
      </c>
      <c r="G5054" s="26">
        <f t="shared" ref="G5054" si="1480">F5054-E5054</f>
        <v>1.9444444444444431E-2</v>
      </c>
      <c r="H5054" s="21">
        <v>2</v>
      </c>
      <c r="I5054" s="27">
        <v>1</v>
      </c>
      <c r="J5054" s="27">
        <v>5</v>
      </c>
      <c r="K5054" s="27">
        <v>5</v>
      </c>
      <c r="L5054" s="25" t="s">
        <v>61</v>
      </c>
      <c r="M5054" s="25" t="s">
        <v>62</v>
      </c>
      <c r="N5054" s="25">
        <v>1</v>
      </c>
      <c r="O5054" s="28">
        <f t="shared" ref="O5054" si="1481">P5054*3.3</f>
        <v>60.059999999999995</v>
      </c>
      <c r="P5054" s="28">
        <v>18.2</v>
      </c>
      <c r="Q5054" s="28">
        <f t="shared" ref="Q5054" si="1482">R5054*3.3</f>
        <v>56.76</v>
      </c>
      <c r="R5054" s="28">
        <v>17.2</v>
      </c>
      <c r="S5054" s="28">
        <f t="shared" ref="S5054" si="1483">T5054*3.3</f>
        <v>60.059999999999995</v>
      </c>
      <c r="T5054" s="22">
        <v>18.2</v>
      </c>
      <c r="U5054" s="22">
        <f t="shared" ref="U5054" si="1484">V5054*3.3</f>
        <v>58.41</v>
      </c>
      <c r="V5054" s="68">
        <f t="shared" ref="V5054" si="1485">(R5054+P5054)/2</f>
        <v>17.7</v>
      </c>
      <c r="W5054" s="53">
        <v>27.891690000000001</v>
      </c>
      <c r="X5054" s="53">
        <v>-115.18723</v>
      </c>
      <c r="Y5054" s="68">
        <f t="shared" ref="Y5054" si="1486">(Z5054*1.8)+32</f>
        <v>55.400000000000006</v>
      </c>
      <c r="Z5054" s="41">
        <v>13</v>
      </c>
      <c r="AA5054" s="21">
        <v>10</v>
      </c>
      <c r="AB5054" s="25" t="s">
        <v>46</v>
      </c>
      <c r="AC5054" s="21">
        <v>0</v>
      </c>
      <c r="AD5054">
        <v>0</v>
      </c>
      <c r="AE5054" s="61">
        <v>0</v>
      </c>
      <c r="AF5054" s="61"/>
      <c r="AG5054" s="25">
        <v>150</v>
      </c>
      <c r="AI5054" s="70">
        <f t="shared" ref="AI5054" si="1487">(0.748*AD5054)+1.2345</f>
        <v>1.2344999999999999</v>
      </c>
      <c r="AJ5054" s="74">
        <f t="shared" ref="AJ5054" si="1488">((POWER(AI5054*10,3.36))*2.24)/100000</f>
        <v>0.10414971720920797</v>
      </c>
      <c r="AK5054" s="74">
        <f t="shared" ref="AK5054" si="1489">(0.0026*AJ5054)-0.61</f>
        <v>-0.6097292107352561</v>
      </c>
      <c r="AL5054" s="73">
        <f t="shared" ref="AL5054" si="1490">IF(AK5054&gt;0,AK5054:AK5054,0)</f>
        <v>0</v>
      </c>
    </row>
    <row r="5055" spans="1:38" hidden="1">
      <c r="A5055" s="25" t="s">
        <v>466</v>
      </c>
      <c r="B5055" s="25" t="s">
        <v>201</v>
      </c>
      <c r="C5055" s="59">
        <v>40758</v>
      </c>
      <c r="D5055" s="60">
        <v>2011</v>
      </c>
      <c r="E5055" s="95">
        <v>0.41666666666666669</v>
      </c>
      <c r="F5055" s="95">
        <v>0.43611111111111112</v>
      </c>
      <c r="G5055" s="26">
        <f t="shared" ref="G5055" si="1491">F5055-E5055</f>
        <v>1.9444444444444431E-2</v>
      </c>
      <c r="H5055" s="21">
        <v>2</v>
      </c>
      <c r="I5055" s="27">
        <v>1</v>
      </c>
      <c r="J5055" s="27">
        <v>5</v>
      </c>
      <c r="K5055" s="27">
        <v>5</v>
      </c>
      <c r="L5055" s="25" t="s">
        <v>61</v>
      </c>
      <c r="M5055" s="25" t="s">
        <v>62</v>
      </c>
      <c r="N5055" s="25">
        <v>1</v>
      </c>
      <c r="O5055" s="28">
        <f t="shared" ref="O5055" si="1492">P5055*3.3</f>
        <v>60.059999999999995</v>
      </c>
      <c r="P5055" s="28">
        <v>18.2</v>
      </c>
      <c r="Q5055" s="28">
        <f t="shared" ref="Q5055" si="1493">R5055*3.3</f>
        <v>56.76</v>
      </c>
      <c r="R5055" s="28">
        <v>17.2</v>
      </c>
      <c r="S5055" s="28">
        <f t="shared" ref="S5055" si="1494">T5055*3.3</f>
        <v>60.059999999999995</v>
      </c>
      <c r="T5055" s="22">
        <v>18.2</v>
      </c>
      <c r="U5055" s="22">
        <f t="shared" ref="U5055" si="1495">V5055*3.3</f>
        <v>58.41</v>
      </c>
      <c r="V5055" s="68">
        <f t="shared" ref="V5055" si="1496">(R5055+P5055)/2</f>
        <v>17.7</v>
      </c>
      <c r="W5055" s="53">
        <v>27.891690000000001</v>
      </c>
      <c r="X5055" s="53">
        <v>-115.18723</v>
      </c>
      <c r="Y5055" s="68">
        <f t="shared" ref="Y5055" si="1497">(Z5055*1.8)+32</f>
        <v>55.400000000000006</v>
      </c>
      <c r="Z5055" s="41">
        <v>13</v>
      </c>
      <c r="AA5055" s="21">
        <v>10</v>
      </c>
      <c r="AB5055" s="25" t="s">
        <v>44</v>
      </c>
      <c r="AC5055" s="21">
        <v>1</v>
      </c>
      <c r="AD5055">
        <v>16</v>
      </c>
      <c r="AE5055" s="61">
        <v>1</v>
      </c>
      <c r="AF5055" s="61">
        <v>4</v>
      </c>
      <c r="AG5055" s="25">
        <v>150</v>
      </c>
      <c r="AI5055" s="70">
        <f t="shared" ref="AI5055:AI5066" si="1498">(0.709*AD5055)+1.157</f>
        <v>12.500999999999999</v>
      </c>
      <c r="AJ5055" s="71" t="s">
        <v>369</v>
      </c>
      <c r="AK5055" s="72">
        <f t="shared" ref="AK5055:AK5066" si="1499">((POWER(AI5055*10,2.19))*0.037)/1000</f>
        <v>1.4471406331162124</v>
      </c>
      <c r="AL5055" s="73">
        <f t="shared" ref="AL5055:AL5066" si="1500">((POWER(AI5055*10,2.19))*0.037)/1000</f>
        <v>1.4471406331162124</v>
      </c>
    </row>
    <row r="5056" spans="1:38" hidden="1">
      <c r="A5056" s="25" t="s">
        <v>466</v>
      </c>
      <c r="B5056" s="25" t="s">
        <v>201</v>
      </c>
      <c r="C5056" s="59">
        <v>40758</v>
      </c>
      <c r="D5056" s="60">
        <v>2011</v>
      </c>
      <c r="E5056" s="95">
        <v>0.41666666666666669</v>
      </c>
      <c r="F5056" s="95">
        <v>0.43611111111111112</v>
      </c>
      <c r="G5056" s="26">
        <f t="shared" ref="G5056:G5066" si="1501">F5056-E5056</f>
        <v>1.9444444444444431E-2</v>
      </c>
      <c r="H5056" s="21">
        <v>2</v>
      </c>
      <c r="I5056" s="27">
        <v>1</v>
      </c>
      <c r="J5056" s="27">
        <v>5</v>
      </c>
      <c r="K5056" s="27">
        <v>5</v>
      </c>
      <c r="L5056" s="25" t="s">
        <v>61</v>
      </c>
      <c r="M5056" s="25" t="s">
        <v>62</v>
      </c>
      <c r="N5056" s="25">
        <v>1</v>
      </c>
      <c r="O5056" s="28">
        <f t="shared" ref="O5056:O5066" si="1502">P5056*3.3</f>
        <v>60.059999999999995</v>
      </c>
      <c r="P5056" s="28">
        <v>18.2</v>
      </c>
      <c r="Q5056" s="28">
        <f t="shared" ref="Q5056:Q5066" si="1503">R5056*3.3</f>
        <v>56.76</v>
      </c>
      <c r="R5056" s="28">
        <v>17.2</v>
      </c>
      <c r="S5056" s="28">
        <f t="shared" ref="S5056:S5066" si="1504">T5056*3.3</f>
        <v>60.059999999999995</v>
      </c>
      <c r="T5056" s="22">
        <v>18.2</v>
      </c>
      <c r="U5056" s="22">
        <f t="shared" ref="U5056:U5066" si="1505">V5056*3.3</f>
        <v>58.41</v>
      </c>
      <c r="V5056" s="68">
        <f t="shared" ref="V5056:V5066" si="1506">(R5056+P5056)/2</f>
        <v>17.7</v>
      </c>
      <c r="W5056" s="53">
        <v>27.891690000000001</v>
      </c>
      <c r="X5056" s="53">
        <v>-115.18723</v>
      </c>
      <c r="Y5056" s="68">
        <f t="shared" ref="Y5056:Y5066" si="1507">(Z5056*1.8)+32</f>
        <v>55.400000000000006</v>
      </c>
      <c r="Z5056" s="41">
        <v>13</v>
      </c>
      <c r="AA5056" s="21">
        <v>10</v>
      </c>
      <c r="AB5056" s="25" t="s">
        <v>44</v>
      </c>
      <c r="AC5056" s="21">
        <v>2</v>
      </c>
      <c r="AD5056">
        <v>9</v>
      </c>
      <c r="AE5056" s="61">
        <v>1</v>
      </c>
      <c r="AF5056" s="61">
        <v>10</v>
      </c>
      <c r="AG5056" s="25">
        <v>150</v>
      </c>
      <c r="AI5056" s="70">
        <f t="shared" si="1498"/>
        <v>7.5379999999999994</v>
      </c>
      <c r="AJ5056" s="71" t="s">
        <v>369</v>
      </c>
      <c r="AK5056" s="72">
        <f t="shared" si="1499"/>
        <v>0.47796121404284658</v>
      </c>
      <c r="AL5056" s="73">
        <f t="shared" si="1500"/>
        <v>0.47796121404284658</v>
      </c>
    </row>
    <row r="5057" spans="1:38" hidden="1">
      <c r="A5057" s="25" t="s">
        <v>466</v>
      </c>
      <c r="B5057" s="25" t="s">
        <v>201</v>
      </c>
      <c r="C5057" s="59">
        <v>40758</v>
      </c>
      <c r="D5057" s="60">
        <v>2011</v>
      </c>
      <c r="E5057" s="95">
        <v>0.41666666666666669</v>
      </c>
      <c r="F5057" s="95">
        <v>0.43611111111111112</v>
      </c>
      <c r="G5057" s="26">
        <f t="shared" si="1501"/>
        <v>1.9444444444444431E-2</v>
      </c>
      <c r="H5057" s="21">
        <v>2</v>
      </c>
      <c r="I5057" s="27">
        <v>1</v>
      </c>
      <c r="J5057" s="27">
        <v>5</v>
      </c>
      <c r="K5057" s="27">
        <v>5</v>
      </c>
      <c r="L5057" s="25" t="s">
        <v>61</v>
      </c>
      <c r="M5057" s="25" t="s">
        <v>62</v>
      </c>
      <c r="N5057" s="25">
        <v>1</v>
      </c>
      <c r="O5057" s="28">
        <f t="shared" si="1502"/>
        <v>60.059999999999995</v>
      </c>
      <c r="P5057" s="28">
        <v>18.2</v>
      </c>
      <c r="Q5057" s="28">
        <f t="shared" si="1503"/>
        <v>56.76</v>
      </c>
      <c r="R5057" s="28">
        <v>17.2</v>
      </c>
      <c r="S5057" s="28">
        <f t="shared" si="1504"/>
        <v>60.059999999999995</v>
      </c>
      <c r="T5057" s="22">
        <v>18.2</v>
      </c>
      <c r="U5057" s="22">
        <f t="shared" si="1505"/>
        <v>58.41</v>
      </c>
      <c r="V5057" s="68">
        <f t="shared" si="1506"/>
        <v>17.7</v>
      </c>
      <c r="W5057" s="53">
        <v>27.891690000000001</v>
      </c>
      <c r="X5057" s="53">
        <v>-115.18723</v>
      </c>
      <c r="Y5057" s="68">
        <f t="shared" si="1507"/>
        <v>55.400000000000006</v>
      </c>
      <c r="Z5057" s="41">
        <v>13</v>
      </c>
      <c r="AA5057" s="21">
        <v>10</v>
      </c>
      <c r="AB5057" s="25" t="s">
        <v>44</v>
      </c>
      <c r="AC5057" s="21">
        <v>2</v>
      </c>
      <c r="AD5057">
        <v>13</v>
      </c>
      <c r="AE5057" s="61">
        <v>1</v>
      </c>
      <c r="AF5057" s="61">
        <v>10</v>
      </c>
      <c r="AG5057" s="25">
        <v>150</v>
      </c>
      <c r="AI5057" s="70">
        <f t="shared" si="1498"/>
        <v>10.373999999999999</v>
      </c>
      <c r="AJ5057" s="71" t="s">
        <v>369</v>
      </c>
      <c r="AK5057" s="72">
        <f t="shared" si="1499"/>
        <v>0.96188687250685145</v>
      </c>
      <c r="AL5057" s="73">
        <f t="shared" si="1500"/>
        <v>0.96188687250685145</v>
      </c>
    </row>
    <row r="5058" spans="1:38" hidden="1">
      <c r="A5058" s="25" t="s">
        <v>466</v>
      </c>
      <c r="B5058" s="25" t="s">
        <v>201</v>
      </c>
      <c r="C5058" s="59">
        <v>40758</v>
      </c>
      <c r="D5058" s="60">
        <v>2011</v>
      </c>
      <c r="E5058" s="95">
        <v>0.41666666666666669</v>
      </c>
      <c r="F5058" s="95">
        <v>0.43611111111111112</v>
      </c>
      <c r="G5058" s="26">
        <f t="shared" si="1501"/>
        <v>1.9444444444444431E-2</v>
      </c>
      <c r="H5058" s="21">
        <v>2</v>
      </c>
      <c r="I5058" s="27">
        <v>1</v>
      </c>
      <c r="J5058" s="27">
        <v>5</v>
      </c>
      <c r="K5058" s="27">
        <v>5</v>
      </c>
      <c r="L5058" s="25" t="s">
        <v>61</v>
      </c>
      <c r="M5058" s="25" t="s">
        <v>62</v>
      </c>
      <c r="N5058" s="25">
        <v>1</v>
      </c>
      <c r="O5058" s="28">
        <f t="shared" si="1502"/>
        <v>60.059999999999995</v>
      </c>
      <c r="P5058" s="28">
        <v>18.2</v>
      </c>
      <c r="Q5058" s="28">
        <f t="shared" si="1503"/>
        <v>56.76</v>
      </c>
      <c r="R5058" s="28">
        <v>17.2</v>
      </c>
      <c r="S5058" s="28">
        <f t="shared" si="1504"/>
        <v>60.059999999999995</v>
      </c>
      <c r="T5058" s="22">
        <v>18.2</v>
      </c>
      <c r="U5058" s="22">
        <f t="shared" si="1505"/>
        <v>58.41</v>
      </c>
      <c r="V5058" s="68">
        <f t="shared" si="1506"/>
        <v>17.7</v>
      </c>
      <c r="W5058" s="53">
        <v>27.891690000000001</v>
      </c>
      <c r="X5058" s="53">
        <v>-115.18723</v>
      </c>
      <c r="Y5058" s="68">
        <f t="shared" si="1507"/>
        <v>55.400000000000006</v>
      </c>
      <c r="Z5058" s="41">
        <v>13</v>
      </c>
      <c r="AA5058" s="21">
        <v>10</v>
      </c>
      <c r="AB5058" s="25" t="s">
        <v>44</v>
      </c>
      <c r="AC5058" s="21">
        <v>3</v>
      </c>
      <c r="AD5058">
        <v>18</v>
      </c>
      <c r="AE5058" s="61">
        <v>1</v>
      </c>
      <c r="AF5058" s="61">
        <v>16</v>
      </c>
      <c r="AG5058" s="25">
        <v>150</v>
      </c>
      <c r="AI5058" s="70">
        <f t="shared" si="1498"/>
        <v>13.918999999999999</v>
      </c>
      <c r="AJ5058" s="71" t="s">
        <v>369</v>
      </c>
      <c r="AK5058" s="72">
        <f t="shared" si="1499"/>
        <v>1.8310631406548505</v>
      </c>
      <c r="AL5058" s="73">
        <f t="shared" si="1500"/>
        <v>1.8310631406548505</v>
      </c>
    </row>
    <row r="5059" spans="1:38" hidden="1">
      <c r="A5059" s="25" t="s">
        <v>466</v>
      </c>
      <c r="B5059" s="25" t="s">
        <v>201</v>
      </c>
      <c r="C5059" s="59">
        <v>40758</v>
      </c>
      <c r="D5059" s="60">
        <v>2011</v>
      </c>
      <c r="E5059" s="95">
        <v>0.41666666666666669</v>
      </c>
      <c r="F5059" s="95">
        <v>0.43611111111111112</v>
      </c>
      <c r="G5059" s="26">
        <f t="shared" si="1501"/>
        <v>1.9444444444444431E-2</v>
      </c>
      <c r="H5059" s="21">
        <v>2</v>
      </c>
      <c r="I5059" s="27">
        <v>1</v>
      </c>
      <c r="J5059" s="27">
        <v>5</v>
      </c>
      <c r="K5059" s="27">
        <v>5</v>
      </c>
      <c r="L5059" s="25" t="s">
        <v>61</v>
      </c>
      <c r="M5059" s="25" t="s">
        <v>62</v>
      </c>
      <c r="N5059" s="25">
        <v>1</v>
      </c>
      <c r="O5059" s="28">
        <f t="shared" si="1502"/>
        <v>60.059999999999995</v>
      </c>
      <c r="P5059" s="28">
        <v>18.2</v>
      </c>
      <c r="Q5059" s="28">
        <f t="shared" si="1503"/>
        <v>56.76</v>
      </c>
      <c r="R5059" s="28">
        <v>17.2</v>
      </c>
      <c r="S5059" s="28">
        <f t="shared" si="1504"/>
        <v>60.059999999999995</v>
      </c>
      <c r="T5059" s="22">
        <v>18.2</v>
      </c>
      <c r="U5059" s="22">
        <f t="shared" si="1505"/>
        <v>58.41</v>
      </c>
      <c r="V5059" s="68">
        <f t="shared" si="1506"/>
        <v>17.7</v>
      </c>
      <c r="W5059" s="53">
        <v>27.891690000000001</v>
      </c>
      <c r="X5059" s="53">
        <v>-115.18723</v>
      </c>
      <c r="Y5059" s="68">
        <f t="shared" si="1507"/>
        <v>55.400000000000006</v>
      </c>
      <c r="Z5059" s="41">
        <v>13</v>
      </c>
      <c r="AA5059" s="21">
        <v>10</v>
      </c>
      <c r="AB5059" s="25" t="s">
        <v>44</v>
      </c>
      <c r="AC5059" s="21">
        <v>4</v>
      </c>
      <c r="AD5059">
        <v>13</v>
      </c>
      <c r="AE5059" s="61">
        <v>1</v>
      </c>
      <c r="AF5059" s="61">
        <v>18</v>
      </c>
      <c r="AG5059" s="25">
        <v>150</v>
      </c>
      <c r="AI5059" s="70">
        <f t="shared" si="1498"/>
        <v>10.373999999999999</v>
      </c>
      <c r="AJ5059" s="71" t="s">
        <v>369</v>
      </c>
      <c r="AK5059" s="72">
        <f t="shared" si="1499"/>
        <v>0.96188687250685145</v>
      </c>
      <c r="AL5059" s="73">
        <f t="shared" si="1500"/>
        <v>0.96188687250685145</v>
      </c>
    </row>
    <row r="5060" spans="1:38" hidden="1">
      <c r="A5060" s="25" t="s">
        <v>466</v>
      </c>
      <c r="B5060" s="25" t="s">
        <v>201</v>
      </c>
      <c r="C5060" s="59">
        <v>40758</v>
      </c>
      <c r="D5060" s="60">
        <v>2011</v>
      </c>
      <c r="E5060" s="95">
        <v>0.41666666666666669</v>
      </c>
      <c r="F5060" s="95">
        <v>0.43611111111111112</v>
      </c>
      <c r="G5060" s="26">
        <f t="shared" si="1501"/>
        <v>1.9444444444444431E-2</v>
      </c>
      <c r="H5060" s="21">
        <v>2</v>
      </c>
      <c r="I5060" s="27">
        <v>1</v>
      </c>
      <c r="J5060" s="27">
        <v>5</v>
      </c>
      <c r="K5060" s="27">
        <v>5</v>
      </c>
      <c r="L5060" s="25" t="s">
        <v>61</v>
      </c>
      <c r="M5060" s="25" t="s">
        <v>62</v>
      </c>
      <c r="N5060" s="25">
        <v>1</v>
      </c>
      <c r="O5060" s="28">
        <f t="shared" si="1502"/>
        <v>60.059999999999995</v>
      </c>
      <c r="P5060" s="28">
        <v>18.2</v>
      </c>
      <c r="Q5060" s="28">
        <f t="shared" si="1503"/>
        <v>56.76</v>
      </c>
      <c r="R5060" s="28">
        <v>17.2</v>
      </c>
      <c r="S5060" s="28">
        <f t="shared" si="1504"/>
        <v>60.059999999999995</v>
      </c>
      <c r="T5060" s="22">
        <v>18.2</v>
      </c>
      <c r="U5060" s="22">
        <f t="shared" si="1505"/>
        <v>58.41</v>
      </c>
      <c r="V5060" s="68">
        <f t="shared" si="1506"/>
        <v>17.7</v>
      </c>
      <c r="W5060" s="53">
        <v>27.891690000000001</v>
      </c>
      <c r="X5060" s="53">
        <v>-115.18723</v>
      </c>
      <c r="Y5060" s="68">
        <f t="shared" si="1507"/>
        <v>55.400000000000006</v>
      </c>
      <c r="Z5060" s="41">
        <v>13</v>
      </c>
      <c r="AA5060" s="21">
        <v>10</v>
      </c>
      <c r="AB5060" s="25" t="s">
        <v>44</v>
      </c>
      <c r="AC5060" s="21">
        <v>4</v>
      </c>
      <c r="AD5060">
        <v>20</v>
      </c>
      <c r="AE5060" s="61">
        <v>1</v>
      </c>
      <c r="AF5060" s="61">
        <v>18</v>
      </c>
      <c r="AG5060" s="25">
        <v>150</v>
      </c>
      <c r="AI5060" s="70">
        <f t="shared" si="1498"/>
        <v>15.337</v>
      </c>
      <c r="AJ5060" s="71" t="s">
        <v>369</v>
      </c>
      <c r="AK5060" s="72">
        <f t="shared" si="1499"/>
        <v>2.2645047633742106</v>
      </c>
      <c r="AL5060" s="73">
        <f t="shared" si="1500"/>
        <v>2.2645047633742106</v>
      </c>
    </row>
    <row r="5061" spans="1:38" hidden="1">
      <c r="A5061" s="25" t="s">
        <v>466</v>
      </c>
      <c r="B5061" s="25" t="s">
        <v>201</v>
      </c>
      <c r="C5061" s="59">
        <v>40758</v>
      </c>
      <c r="D5061" s="60">
        <v>2011</v>
      </c>
      <c r="E5061" s="95">
        <v>0.41666666666666669</v>
      </c>
      <c r="F5061" s="95">
        <v>0.43611111111111112</v>
      </c>
      <c r="G5061" s="26">
        <f t="shared" si="1501"/>
        <v>1.9444444444444431E-2</v>
      </c>
      <c r="H5061" s="21">
        <v>2</v>
      </c>
      <c r="I5061" s="27">
        <v>1</v>
      </c>
      <c r="J5061" s="27">
        <v>5</v>
      </c>
      <c r="K5061" s="27">
        <v>5</v>
      </c>
      <c r="L5061" s="25" t="s">
        <v>61</v>
      </c>
      <c r="M5061" s="25" t="s">
        <v>62</v>
      </c>
      <c r="N5061" s="25">
        <v>1</v>
      </c>
      <c r="O5061" s="28">
        <f t="shared" si="1502"/>
        <v>60.059999999999995</v>
      </c>
      <c r="P5061" s="28">
        <v>18.2</v>
      </c>
      <c r="Q5061" s="28">
        <f t="shared" si="1503"/>
        <v>56.76</v>
      </c>
      <c r="R5061" s="28">
        <v>17.2</v>
      </c>
      <c r="S5061" s="28">
        <f t="shared" si="1504"/>
        <v>60.059999999999995</v>
      </c>
      <c r="T5061" s="22">
        <v>18.2</v>
      </c>
      <c r="U5061" s="22">
        <f t="shared" si="1505"/>
        <v>58.41</v>
      </c>
      <c r="V5061" s="68">
        <f t="shared" si="1506"/>
        <v>17.7</v>
      </c>
      <c r="W5061" s="53">
        <v>27.891690000000001</v>
      </c>
      <c r="X5061" s="53">
        <v>-115.18723</v>
      </c>
      <c r="Y5061" s="68">
        <f t="shared" si="1507"/>
        <v>55.400000000000006</v>
      </c>
      <c r="Z5061" s="41">
        <v>13</v>
      </c>
      <c r="AA5061" s="21">
        <v>10</v>
      </c>
      <c r="AB5061" s="25" t="s">
        <v>44</v>
      </c>
      <c r="AC5061" s="21">
        <v>4</v>
      </c>
      <c r="AD5061">
        <v>22</v>
      </c>
      <c r="AE5061" s="61">
        <v>1</v>
      </c>
      <c r="AF5061" s="61">
        <v>18</v>
      </c>
      <c r="AG5061" s="25">
        <v>150</v>
      </c>
      <c r="AI5061" s="70">
        <f t="shared" si="1498"/>
        <v>16.754999999999999</v>
      </c>
      <c r="AJ5061" s="71" t="s">
        <v>369</v>
      </c>
      <c r="AK5061" s="72">
        <f t="shared" si="1499"/>
        <v>2.7483879168691034</v>
      </c>
      <c r="AL5061" s="73">
        <f t="shared" si="1500"/>
        <v>2.7483879168691034</v>
      </c>
    </row>
    <row r="5062" spans="1:38" hidden="1">
      <c r="A5062" s="25" t="s">
        <v>466</v>
      </c>
      <c r="B5062" s="25" t="s">
        <v>201</v>
      </c>
      <c r="C5062" s="59">
        <v>40758</v>
      </c>
      <c r="D5062" s="60">
        <v>2011</v>
      </c>
      <c r="E5062" s="95">
        <v>0.41666666666666669</v>
      </c>
      <c r="F5062" s="95">
        <v>0.43611111111111112</v>
      </c>
      <c r="G5062" s="26">
        <f t="shared" si="1501"/>
        <v>1.9444444444444431E-2</v>
      </c>
      <c r="H5062" s="21">
        <v>2</v>
      </c>
      <c r="I5062" s="27">
        <v>1</v>
      </c>
      <c r="J5062" s="27">
        <v>5</v>
      </c>
      <c r="K5062" s="27">
        <v>5</v>
      </c>
      <c r="L5062" s="25" t="s">
        <v>61</v>
      </c>
      <c r="M5062" s="25" t="s">
        <v>62</v>
      </c>
      <c r="N5062" s="25">
        <v>1</v>
      </c>
      <c r="O5062" s="28">
        <f t="shared" si="1502"/>
        <v>60.059999999999995</v>
      </c>
      <c r="P5062" s="28">
        <v>18.2</v>
      </c>
      <c r="Q5062" s="28">
        <f t="shared" si="1503"/>
        <v>56.76</v>
      </c>
      <c r="R5062" s="28">
        <v>17.2</v>
      </c>
      <c r="S5062" s="28">
        <f t="shared" si="1504"/>
        <v>60.059999999999995</v>
      </c>
      <c r="T5062" s="22">
        <v>18.2</v>
      </c>
      <c r="U5062" s="22">
        <f t="shared" si="1505"/>
        <v>58.41</v>
      </c>
      <c r="V5062" s="68">
        <f t="shared" si="1506"/>
        <v>17.7</v>
      </c>
      <c r="W5062" s="53">
        <v>27.891690000000001</v>
      </c>
      <c r="X5062" s="53">
        <v>-115.18723</v>
      </c>
      <c r="Y5062" s="68">
        <f t="shared" si="1507"/>
        <v>55.400000000000006</v>
      </c>
      <c r="Z5062" s="41">
        <v>13</v>
      </c>
      <c r="AA5062" s="21">
        <v>10</v>
      </c>
      <c r="AB5062" s="25" t="s">
        <v>44</v>
      </c>
      <c r="AC5062" s="21">
        <v>4</v>
      </c>
      <c r="AD5062">
        <v>23</v>
      </c>
      <c r="AE5062" s="61">
        <v>1</v>
      </c>
      <c r="AF5062" s="61">
        <v>18</v>
      </c>
      <c r="AG5062" s="25">
        <v>150</v>
      </c>
      <c r="AI5062" s="70">
        <f t="shared" si="1498"/>
        <v>17.463999999999999</v>
      </c>
      <c r="AJ5062" s="71" t="s">
        <v>369</v>
      </c>
      <c r="AK5062" s="72">
        <f t="shared" si="1499"/>
        <v>3.0095147540604348</v>
      </c>
      <c r="AL5062" s="73">
        <f t="shared" si="1500"/>
        <v>3.0095147540604348</v>
      </c>
    </row>
    <row r="5063" spans="1:38" hidden="1">
      <c r="A5063" s="25" t="s">
        <v>466</v>
      </c>
      <c r="B5063" s="25" t="s">
        <v>201</v>
      </c>
      <c r="C5063" s="59">
        <v>40758</v>
      </c>
      <c r="D5063" s="60">
        <v>2011</v>
      </c>
      <c r="E5063" s="95">
        <v>0.41666666666666669</v>
      </c>
      <c r="F5063" s="95">
        <v>0.43611111111111112</v>
      </c>
      <c r="G5063" s="26">
        <f t="shared" si="1501"/>
        <v>1.9444444444444431E-2</v>
      </c>
      <c r="H5063" s="21">
        <v>2</v>
      </c>
      <c r="I5063" s="27">
        <v>1</v>
      </c>
      <c r="J5063" s="27">
        <v>5</v>
      </c>
      <c r="K5063" s="27">
        <v>5</v>
      </c>
      <c r="L5063" s="25" t="s">
        <v>61</v>
      </c>
      <c r="M5063" s="25" t="s">
        <v>62</v>
      </c>
      <c r="N5063" s="25">
        <v>1</v>
      </c>
      <c r="O5063" s="28">
        <f t="shared" si="1502"/>
        <v>60.059999999999995</v>
      </c>
      <c r="P5063" s="28">
        <v>18.2</v>
      </c>
      <c r="Q5063" s="28">
        <f t="shared" si="1503"/>
        <v>56.76</v>
      </c>
      <c r="R5063" s="28">
        <v>17.2</v>
      </c>
      <c r="S5063" s="28">
        <f t="shared" si="1504"/>
        <v>60.059999999999995</v>
      </c>
      <c r="T5063" s="22">
        <v>18.2</v>
      </c>
      <c r="U5063" s="22">
        <f t="shared" si="1505"/>
        <v>58.41</v>
      </c>
      <c r="V5063" s="68">
        <f t="shared" si="1506"/>
        <v>17.7</v>
      </c>
      <c r="W5063" s="53">
        <v>27.891690000000001</v>
      </c>
      <c r="X5063" s="53">
        <v>-115.18723</v>
      </c>
      <c r="Y5063" s="68">
        <f t="shared" si="1507"/>
        <v>55.400000000000006</v>
      </c>
      <c r="Z5063" s="41">
        <v>13</v>
      </c>
      <c r="AA5063" s="21">
        <v>10</v>
      </c>
      <c r="AB5063" s="25" t="s">
        <v>44</v>
      </c>
      <c r="AC5063" s="21">
        <v>4</v>
      </c>
      <c r="AD5063">
        <v>24</v>
      </c>
      <c r="AE5063" s="61">
        <v>1</v>
      </c>
      <c r="AF5063" s="61">
        <v>18</v>
      </c>
      <c r="AG5063" s="25">
        <v>150</v>
      </c>
      <c r="AI5063" s="70">
        <f t="shared" si="1498"/>
        <v>18.172999999999998</v>
      </c>
      <c r="AJ5063" s="71" t="s">
        <v>369</v>
      </c>
      <c r="AK5063" s="72">
        <f t="shared" si="1499"/>
        <v>3.2835681640171575</v>
      </c>
      <c r="AL5063" s="73">
        <f t="shared" si="1500"/>
        <v>3.2835681640171575</v>
      </c>
    </row>
    <row r="5064" spans="1:38" hidden="1">
      <c r="A5064" s="25" t="s">
        <v>466</v>
      </c>
      <c r="B5064" s="25" t="s">
        <v>201</v>
      </c>
      <c r="C5064" s="59">
        <v>40758</v>
      </c>
      <c r="D5064" s="60">
        <v>2011</v>
      </c>
      <c r="E5064" s="95">
        <v>0.41666666666666669</v>
      </c>
      <c r="F5064" s="95">
        <v>0.43611111111111112</v>
      </c>
      <c r="G5064" s="26">
        <f t="shared" si="1501"/>
        <v>1.9444444444444431E-2</v>
      </c>
      <c r="H5064" s="21">
        <v>2</v>
      </c>
      <c r="I5064" s="27">
        <v>1</v>
      </c>
      <c r="J5064" s="27">
        <v>5</v>
      </c>
      <c r="K5064" s="27">
        <v>5</v>
      </c>
      <c r="L5064" s="25" t="s">
        <v>61</v>
      </c>
      <c r="M5064" s="25" t="s">
        <v>62</v>
      </c>
      <c r="N5064" s="25">
        <v>1</v>
      </c>
      <c r="O5064" s="28">
        <f t="shared" si="1502"/>
        <v>60.059999999999995</v>
      </c>
      <c r="P5064" s="28">
        <v>18.2</v>
      </c>
      <c r="Q5064" s="28">
        <f t="shared" si="1503"/>
        <v>56.76</v>
      </c>
      <c r="R5064" s="28">
        <v>17.2</v>
      </c>
      <c r="S5064" s="28">
        <f t="shared" si="1504"/>
        <v>60.059999999999995</v>
      </c>
      <c r="T5064" s="22">
        <v>18.2</v>
      </c>
      <c r="U5064" s="22">
        <f t="shared" si="1505"/>
        <v>58.41</v>
      </c>
      <c r="V5064" s="68">
        <f t="shared" si="1506"/>
        <v>17.7</v>
      </c>
      <c r="W5064" s="53">
        <v>27.891690000000001</v>
      </c>
      <c r="X5064" s="53">
        <v>-115.18723</v>
      </c>
      <c r="Y5064" s="68">
        <f t="shared" si="1507"/>
        <v>55.400000000000006</v>
      </c>
      <c r="Z5064" s="41">
        <v>13</v>
      </c>
      <c r="AA5064" s="21">
        <v>10</v>
      </c>
      <c r="AB5064" s="25" t="s">
        <v>44</v>
      </c>
      <c r="AC5064" s="21">
        <v>5</v>
      </c>
      <c r="AD5064">
        <v>5</v>
      </c>
      <c r="AE5064" s="61">
        <v>1</v>
      </c>
      <c r="AF5064" s="61">
        <v>23</v>
      </c>
      <c r="AG5064" s="25">
        <v>150</v>
      </c>
      <c r="AI5064" s="70">
        <f t="shared" si="1498"/>
        <v>4.702</v>
      </c>
      <c r="AJ5064" s="71" t="s">
        <v>369</v>
      </c>
      <c r="AK5064" s="72">
        <f t="shared" si="1499"/>
        <v>0.17002025858157216</v>
      </c>
      <c r="AL5064" s="73">
        <f t="shared" si="1500"/>
        <v>0.17002025858157216</v>
      </c>
    </row>
    <row r="5065" spans="1:38" hidden="1">
      <c r="A5065" s="25" t="s">
        <v>466</v>
      </c>
      <c r="B5065" s="25" t="s">
        <v>201</v>
      </c>
      <c r="C5065" s="59">
        <v>40758</v>
      </c>
      <c r="D5065" s="60">
        <v>2011</v>
      </c>
      <c r="E5065" s="95">
        <v>0.41666666666666669</v>
      </c>
      <c r="F5065" s="95">
        <v>0.43611111111111112</v>
      </c>
      <c r="G5065" s="26">
        <f t="shared" si="1501"/>
        <v>1.9444444444444431E-2</v>
      </c>
      <c r="H5065" s="21">
        <v>2</v>
      </c>
      <c r="I5065" s="27">
        <v>1</v>
      </c>
      <c r="J5065" s="27">
        <v>5</v>
      </c>
      <c r="K5065" s="27">
        <v>5</v>
      </c>
      <c r="L5065" s="25" t="s">
        <v>61</v>
      </c>
      <c r="M5065" s="25" t="s">
        <v>62</v>
      </c>
      <c r="N5065" s="25">
        <v>1</v>
      </c>
      <c r="O5065" s="28">
        <f t="shared" si="1502"/>
        <v>60.059999999999995</v>
      </c>
      <c r="P5065" s="28">
        <v>18.2</v>
      </c>
      <c r="Q5065" s="28">
        <f t="shared" si="1503"/>
        <v>56.76</v>
      </c>
      <c r="R5065" s="28">
        <v>17.2</v>
      </c>
      <c r="S5065" s="28">
        <f t="shared" si="1504"/>
        <v>60.059999999999995</v>
      </c>
      <c r="T5065" s="22">
        <v>18.2</v>
      </c>
      <c r="U5065" s="22">
        <f t="shared" si="1505"/>
        <v>58.41</v>
      </c>
      <c r="V5065" s="68">
        <f t="shared" si="1506"/>
        <v>17.7</v>
      </c>
      <c r="W5065" s="53">
        <v>27.891690000000001</v>
      </c>
      <c r="X5065" s="53">
        <v>-115.18723</v>
      </c>
      <c r="Y5065" s="68">
        <f t="shared" si="1507"/>
        <v>55.400000000000006</v>
      </c>
      <c r="Z5065" s="41">
        <v>13</v>
      </c>
      <c r="AA5065" s="21">
        <v>10</v>
      </c>
      <c r="AB5065" s="25" t="s">
        <v>44</v>
      </c>
      <c r="AC5065" s="21">
        <v>5</v>
      </c>
      <c r="AD5065">
        <v>9</v>
      </c>
      <c r="AE5065" s="61">
        <v>1</v>
      </c>
      <c r="AF5065" s="61">
        <v>23</v>
      </c>
      <c r="AG5065" s="25">
        <v>150</v>
      </c>
      <c r="AI5065" s="70">
        <f t="shared" si="1498"/>
        <v>7.5379999999999994</v>
      </c>
      <c r="AJ5065" s="71" t="s">
        <v>369</v>
      </c>
      <c r="AK5065" s="72">
        <f t="shared" si="1499"/>
        <v>0.47796121404284658</v>
      </c>
      <c r="AL5065" s="73">
        <f t="shared" si="1500"/>
        <v>0.47796121404284658</v>
      </c>
    </row>
    <row r="5066" spans="1:38" hidden="1">
      <c r="A5066" s="25" t="s">
        <v>466</v>
      </c>
      <c r="B5066" s="25" t="s">
        <v>201</v>
      </c>
      <c r="C5066" s="59">
        <v>40758</v>
      </c>
      <c r="D5066" s="60">
        <v>2011</v>
      </c>
      <c r="E5066" s="95">
        <v>0.41666666666666669</v>
      </c>
      <c r="F5066" s="95">
        <v>0.43611111111111112</v>
      </c>
      <c r="G5066" s="26">
        <f t="shared" si="1501"/>
        <v>1.9444444444444431E-2</v>
      </c>
      <c r="H5066" s="21">
        <v>2</v>
      </c>
      <c r="I5066" s="27">
        <v>1</v>
      </c>
      <c r="J5066" s="27">
        <v>5</v>
      </c>
      <c r="K5066" s="27">
        <v>5</v>
      </c>
      <c r="L5066" s="25" t="s">
        <v>61</v>
      </c>
      <c r="M5066" s="25" t="s">
        <v>62</v>
      </c>
      <c r="N5066" s="25">
        <v>1</v>
      </c>
      <c r="O5066" s="28">
        <f t="shared" si="1502"/>
        <v>60.059999999999995</v>
      </c>
      <c r="P5066" s="28">
        <v>18.2</v>
      </c>
      <c r="Q5066" s="28">
        <f t="shared" si="1503"/>
        <v>56.76</v>
      </c>
      <c r="R5066" s="28">
        <v>17.2</v>
      </c>
      <c r="S5066" s="28">
        <f t="shared" si="1504"/>
        <v>60.059999999999995</v>
      </c>
      <c r="T5066" s="22">
        <v>18.2</v>
      </c>
      <c r="U5066" s="22">
        <f t="shared" si="1505"/>
        <v>58.41</v>
      </c>
      <c r="V5066" s="68">
        <f t="shared" si="1506"/>
        <v>17.7</v>
      </c>
      <c r="W5066" s="53">
        <v>27.891690000000001</v>
      </c>
      <c r="X5066" s="53">
        <v>-115.18723</v>
      </c>
      <c r="Y5066" s="68">
        <f t="shared" si="1507"/>
        <v>55.400000000000006</v>
      </c>
      <c r="Z5066" s="41">
        <v>13</v>
      </c>
      <c r="AA5066" s="21">
        <v>10</v>
      </c>
      <c r="AB5066" s="25" t="s">
        <v>44</v>
      </c>
      <c r="AC5066" s="21">
        <v>6</v>
      </c>
      <c r="AD5066">
        <v>14</v>
      </c>
      <c r="AE5066" s="61">
        <v>1</v>
      </c>
      <c r="AF5066" s="61">
        <v>28</v>
      </c>
      <c r="AG5066" s="25">
        <v>150</v>
      </c>
      <c r="AI5066" s="70">
        <f t="shared" si="1498"/>
        <v>11.083</v>
      </c>
      <c r="AJ5066" s="71" t="s">
        <v>369</v>
      </c>
      <c r="AK5066" s="72">
        <f t="shared" si="1499"/>
        <v>1.1117350137621949</v>
      </c>
      <c r="AL5066" s="73">
        <f t="shared" si="1500"/>
        <v>1.1117350137621949</v>
      </c>
    </row>
    <row r="5067" spans="1:38" hidden="1">
      <c r="A5067" s="25" t="s">
        <v>467</v>
      </c>
      <c r="B5067" s="25" t="s">
        <v>201</v>
      </c>
      <c r="C5067" s="59">
        <v>40758</v>
      </c>
      <c r="D5067" s="60">
        <v>2011</v>
      </c>
      <c r="E5067" s="95">
        <v>0.45833333333333331</v>
      </c>
      <c r="F5067" s="95">
        <v>0.47916666666666669</v>
      </c>
      <c r="G5067" s="26">
        <f t="shared" ref="G5067" si="1508">F5067-E5067</f>
        <v>2.083333333333337E-2</v>
      </c>
      <c r="H5067" s="21">
        <v>2</v>
      </c>
      <c r="I5067" s="27">
        <v>2</v>
      </c>
      <c r="J5067" s="27">
        <v>6</v>
      </c>
      <c r="K5067" s="27">
        <v>6</v>
      </c>
      <c r="L5067" s="25" t="s">
        <v>61</v>
      </c>
      <c r="M5067" s="25" t="s">
        <v>62</v>
      </c>
      <c r="N5067" s="25">
        <v>1</v>
      </c>
      <c r="O5067" s="28">
        <f t="shared" ref="O5067" si="1509">P5067*3.3</f>
        <v>59.069999999999993</v>
      </c>
      <c r="P5067" s="28">
        <v>17.899999999999999</v>
      </c>
      <c r="Q5067" s="28">
        <f t="shared" ref="Q5067" si="1510">R5067*3.3</f>
        <v>51.809999999999995</v>
      </c>
      <c r="R5067" s="28">
        <v>15.7</v>
      </c>
      <c r="S5067" s="28">
        <f t="shared" ref="S5067" si="1511">T5067*3.3</f>
        <v>59.069999999999993</v>
      </c>
      <c r="T5067" s="22">
        <v>17.899999999999999</v>
      </c>
      <c r="U5067" s="22">
        <f t="shared" ref="U5067" si="1512">V5067*3.3</f>
        <v>55.439999999999991</v>
      </c>
      <c r="V5067" s="68">
        <f t="shared" ref="V5067" si="1513">(R5067+P5067)/2</f>
        <v>16.799999999999997</v>
      </c>
      <c r="W5067" s="53">
        <v>27.891690000000001</v>
      </c>
      <c r="X5067" s="53">
        <v>-115.18723</v>
      </c>
      <c r="Y5067" s="68">
        <f t="shared" ref="Y5067" si="1514">(Z5067*1.8)+32</f>
        <v>55.400000000000006</v>
      </c>
      <c r="Z5067" s="41">
        <v>13</v>
      </c>
      <c r="AA5067" s="21">
        <v>10</v>
      </c>
      <c r="AB5067" s="25" t="s">
        <v>46</v>
      </c>
      <c r="AC5067" s="21">
        <v>0</v>
      </c>
      <c r="AD5067">
        <v>0</v>
      </c>
      <c r="AE5067" s="61">
        <v>0</v>
      </c>
      <c r="AF5067" s="61"/>
      <c r="AG5067" s="25">
        <v>150</v>
      </c>
      <c r="AI5067" s="70">
        <f t="shared" ref="AI5067" si="1515">(0.748*AD5067)+1.2345</f>
        <v>1.2344999999999999</v>
      </c>
      <c r="AJ5067" s="74">
        <f t="shared" ref="AJ5067" si="1516">((POWER(AI5067*10,3.36))*2.24)/100000</f>
        <v>0.10414971720920797</v>
      </c>
      <c r="AK5067" s="74">
        <f t="shared" ref="AK5067" si="1517">(0.0026*AJ5067)-0.61</f>
        <v>-0.6097292107352561</v>
      </c>
      <c r="AL5067" s="73">
        <f t="shared" ref="AL5067" si="1518">IF(AK5067&gt;0,AK5067:AK5067,0)</f>
        <v>0</v>
      </c>
    </row>
    <row r="5068" spans="1:38" hidden="1">
      <c r="A5068" s="25" t="s">
        <v>468</v>
      </c>
      <c r="B5068" s="25" t="s">
        <v>201</v>
      </c>
      <c r="C5068" s="59">
        <v>40758</v>
      </c>
      <c r="D5068" s="60">
        <v>2011</v>
      </c>
      <c r="E5068" s="95">
        <v>0.45833333333333331</v>
      </c>
      <c r="F5068" s="95">
        <v>0.47916666666666669</v>
      </c>
      <c r="G5068" s="26">
        <f t="shared" ref="G5068" si="1519">F5068-E5068</f>
        <v>2.083333333333337E-2</v>
      </c>
      <c r="H5068" s="21">
        <v>2</v>
      </c>
      <c r="I5068" s="27">
        <v>2</v>
      </c>
      <c r="J5068" s="27">
        <v>6</v>
      </c>
      <c r="K5068" s="27">
        <v>6</v>
      </c>
      <c r="L5068" s="25" t="s">
        <v>61</v>
      </c>
      <c r="M5068" s="25" t="s">
        <v>62</v>
      </c>
      <c r="N5068" s="25">
        <v>1</v>
      </c>
      <c r="O5068" s="28">
        <f t="shared" ref="O5068" si="1520">P5068*3.3</f>
        <v>59.069999999999993</v>
      </c>
      <c r="P5068" s="28">
        <v>17.899999999999999</v>
      </c>
      <c r="Q5068" s="28">
        <f t="shared" ref="Q5068" si="1521">R5068*3.3</f>
        <v>51.809999999999995</v>
      </c>
      <c r="R5068" s="28">
        <v>15.7</v>
      </c>
      <c r="S5068" s="28">
        <f t="shared" ref="S5068" si="1522">T5068*3.3</f>
        <v>59.069999999999993</v>
      </c>
      <c r="T5068" s="22">
        <v>17.899999999999999</v>
      </c>
      <c r="U5068" s="22">
        <f t="shared" ref="U5068" si="1523">V5068*3.3</f>
        <v>55.439999999999991</v>
      </c>
      <c r="V5068" s="68">
        <f t="shared" ref="V5068" si="1524">(R5068+P5068)/2</f>
        <v>16.799999999999997</v>
      </c>
      <c r="W5068" s="53">
        <v>27.891690000000001</v>
      </c>
      <c r="X5068" s="53">
        <v>-115.18723</v>
      </c>
      <c r="Y5068" s="68">
        <f t="shared" ref="Y5068" si="1525">(Z5068*1.8)+32</f>
        <v>55.400000000000006</v>
      </c>
      <c r="Z5068" s="41">
        <v>13</v>
      </c>
      <c r="AA5068" s="21">
        <v>10</v>
      </c>
      <c r="AB5068" s="25" t="s">
        <v>44</v>
      </c>
      <c r="AC5068" s="21">
        <v>1</v>
      </c>
      <c r="AD5068">
        <v>22</v>
      </c>
      <c r="AE5068" s="61">
        <v>1</v>
      </c>
      <c r="AF5068" s="61">
        <v>9</v>
      </c>
      <c r="AG5068" s="25">
        <v>150</v>
      </c>
      <c r="AI5068" s="70">
        <f t="shared" ref="AI5068:AI5090" si="1526">(0.709*AD5068)+1.157</f>
        <v>16.754999999999999</v>
      </c>
      <c r="AJ5068" s="71" t="s">
        <v>369</v>
      </c>
      <c r="AK5068" s="72">
        <f t="shared" ref="AK5068:AK5090" si="1527">((POWER(AI5068*10,2.19))*0.037)/1000</f>
        <v>2.7483879168691034</v>
      </c>
      <c r="AL5068" s="73">
        <f t="shared" ref="AL5068:AL5090" si="1528">((POWER(AI5068*10,2.19))*0.037)/1000</f>
        <v>2.7483879168691034</v>
      </c>
    </row>
    <row r="5069" spans="1:38" hidden="1">
      <c r="A5069" s="25" t="s">
        <v>468</v>
      </c>
      <c r="B5069" s="25" t="s">
        <v>201</v>
      </c>
      <c r="C5069" s="59">
        <v>40758</v>
      </c>
      <c r="D5069" s="60">
        <v>2011</v>
      </c>
      <c r="E5069" s="95">
        <v>0.45833333333333331</v>
      </c>
      <c r="F5069" s="95">
        <v>0.47916666666666669</v>
      </c>
      <c r="G5069" s="26">
        <f t="shared" ref="G5069:G5132" si="1529">F5069-E5069</f>
        <v>2.083333333333337E-2</v>
      </c>
      <c r="H5069" s="21">
        <v>2</v>
      </c>
      <c r="I5069" s="27">
        <v>2</v>
      </c>
      <c r="J5069" s="27">
        <v>6</v>
      </c>
      <c r="K5069" s="27">
        <v>6</v>
      </c>
      <c r="L5069" s="25" t="s">
        <v>61</v>
      </c>
      <c r="M5069" s="25" t="s">
        <v>62</v>
      </c>
      <c r="N5069" s="25">
        <v>1</v>
      </c>
      <c r="O5069" s="28">
        <f t="shared" ref="O5069:O5132" si="1530">P5069*3.3</f>
        <v>59.069999999999993</v>
      </c>
      <c r="P5069" s="28">
        <v>17.899999999999999</v>
      </c>
      <c r="Q5069" s="28">
        <f t="shared" ref="Q5069:Q5132" si="1531">R5069*3.3</f>
        <v>51.809999999999995</v>
      </c>
      <c r="R5069" s="28">
        <v>15.7</v>
      </c>
      <c r="S5069" s="28">
        <f t="shared" ref="S5069:S5132" si="1532">T5069*3.3</f>
        <v>59.069999999999993</v>
      </c>
      <c r="T5069" s="22">
        <v>17.899999999999999</v>
      </c>
      <c r="U5069" s="22">
        <f t="shared" ref="U5069:U5132" si="1533">V5069*3.3</f>
        <v>55.439999999999991</v>
      </c>
      <c r="V5069" s="68">
        <f t="shared" ref="V5069:V5076" si="1534">(R5069+P5069)/2</f>
        <v>16.799999999999997</v>
      </c>
      <c r="W5069" s="53">
        <v>27.891690000000001</v>
      </c>
      <c r="X5069" s="53">
        <v>-115.18723</v>
      </c>
      <c r="Y5069" s="68">
        <f t="shared" ref="Y5069:Y5076" si="1535">(Z5069*1.8)+32</f>
        <v>55.400000000000006</v>
      </c>
      <c r="Z5069" s="41">
        <v>13</v>
      </c>
      <c r="AA5069" s="21">
        <v>10</v>
      </c>
      <c r="AB5069" s="25" t="s">
        <v>44</v>
      </c>
      <c r="AC5069" s="21">
        <v>2</v>
      </c>
      <c r="AD5069">
        <v>12</v>
      </c>
      <c r="AE5069" s="61">
        <v>1</v>
      </c>
      <c r="AF5069" s="61">
        <v>15</v>
      </c>
      <c r="AG5069" s="25">
        <v>150</v>
      </c>
      <c r="AI5069" s="70">
        <f t="shared" si="1526"/>
        <v>9.6649999999999991</v>
      </c>
      <c r="AJ5069" s="71" t="s">
        <v>369</v>
      </c>
      <c r="AK5069" s="72">
        <f t="shared" si="1527"/>
        <v>0.82374690124645178</v>
      </c>
      <c r="AL5069" s="73">
        <f t="shared" si="1528"/>
        <v>0.82374690124645178</v>
      </c>
    </row>
    <row r="5070" spans="1:38" hidden="1">
      <c r="A5070" s="25" t="s">
        <v>468</v>
      </c>
      <c r="B5070" s="25" t="s">
        <v>201</v>
      </c>
      <c r="C5070" s="59">
        <v>40758</v>
      </c>
      <c r="D5070" s="60">
        <v>2011</v>
      </c>
      <c r="E5070" s="95">
        <v>0.45833333333333331</v>
      </c>
      <c r="F5070" s="95">
        <v>0.47916666666666669</v>
      </c>
      <c r="G5070" s="26">
        <f t="shared" si="1529"/>
        <v>2.083333333333337E-2</v>
      </c>
      <c r="H5070" s="21">
        <v>2</v>
      </c>
      <c r="I5070" s="27">
        <v>2</v>
      </c>
      <c r="J5070" s="27">
        <v>6</v>
      </c>
      <c r="K5070" s="27">
        <v>6</v>
      </c>
      <c r="L5070" s="25" t="s">
        <v>61</v>
      </c>
      <c r="M5070" s="25" t="s">
        <v>62</v>
      </c>
      <c r="N5070" s="25">
        <v>1</v>
      </c>
      <c r="O5070" s="28">
        <f t="shared" si="1530"/>
        <v>59.069999999999993</v>
      </c>
      <c r="P5070" s="28">
        <v>17.899999999999999</v>
      </c>
      <c r="Q5070" s="28">
        <f t="shared" si="1531"/>
        <v>51.809999999999995</v>
      </c>
      <c r="R5070" s="28">
        <v>15.7</v>
      </c>
      <c r="S5070" s="28">
        <f t="shared" si="1532"/>
        <v>59.069999999999993</v>
      </c>
      <c r="T5070" s="22">
        <v>17.899999999999999</v>
      </c>
      <c r="U5070" s="22">
        <f t="shared" si="1533"/>
        <v>55.439999999999991</v>
      </c>
      <c r="V5070" s="68">
        <f t="shared" si="1534"/>
        <v>16.799999999999997</v>
      </c>
      <c r="W5070" s="53">
        <v>27.891690000000001</v>
      </c>
      <c r="X5070" s="53">
        <v>-115.18723</v>
      </c>
      <c r="Y5070" s="68">
        <f t="shared" si="1535"/>
        <v>55.400000000000006</v>
      </c>
      <c r="Z5070" s="41">
        <v>13</v>
      </c>
      <c r="AA5070" s="21">
        <v>10</v>
      </c>
      <c r="AB5070" s="25" t="s">
        <v>44</v>
      </c>
      <c r="AC5070" s="21">
        <v>3</v>
      </c>
      <c r="AD5070">
        <v>19</v>
      </c>
      <c r="AE5070" s="61">
        <v>1</v>
      </c>
      <c r="AF5070" s="61">
        <v>18</v>
      </c>
      <c r="AG5070" s="25">
        <v>150</v>
      </c>
      <c r="AI5070" s="70">
        <f t="shared" si="1526"/>
        <v>14.628</v>
      </c>
      <c r="AJ5070" s="71" t="s">
        <v>369</v>
      </c>
      <c r="AK5070" s="72">
        <f t="shared" si="1527"/>
        <v>2.041534710262368</v>
      </c>
      <c r="AL5070" s="73">
        <f t="shared" si="1528"/>
        <v>2.041534710262368</v>
      </c>
    </row>
    <row r="5071" spans="1:38" hidden="1">
      <c r="A5071" s="25" t="s">
        <v>468</v>
      </c>
      <c r="B5071" s="25" t="s">
        <v>201</v>
      </c>
      <c r="C5071" s="59">
        <v>40758</v>
      </c>
      <c r="D5071" s="60">
        <v>2011</v>
      </c>
      <c r="E5071" s="95">
        <v>0.45833333333333331</v>
      </c>
      <c r="F5071" s="95">
        <v>0.47916666666666669</v>
      </c>
      <c r="G5071" s="26">
        <f t="shared" si="1529"/>
        <v>2.083333333333337E-2</v>
      </c>
      <c r="H5071" s="21">
        <v>2</v>
      </c>
      <c r="I5071" s="27">
        <v>2</v>
      </c>
      <c r="J5071" s="27">
        <v>6</v>
      </c>
      <c r="K5071" s="27">
        <v>6</v>
      </c>
      <c r="L5071" s="25" t="s">
        <v>61</v>
      </c>
      <c r="M5071" s="25" t="s">
        <v>62</v>
      </c>
      <c r="N5071" s="25">
        <v>1</v>
      </c>
      <c r="O5071" s="28">
        <f t="shared" si="1530"/>
        <v>59.069999999999993</v>
      </c>
      <c r="P5071" s="28">
        <v>17.899999999999999</v>
      </c>
      <c r="Q5071" s="28">
        <f t="shared" si="1531"/>
        <v>51.809999999999995</v>
      </c>
      <c r="R5071" s="28">
        <v>15.7</v>
      </c>
      <c r="S5071" s="28">
        <f t="shared" si="1532"/>
        <v>59.069999999999993</v>
      </c>
      <c r="T5071" s="22">
        <v>17.899999999999999</v>
      </c>
      <c r="U5071" s="22">
        <f t="shared" si="1533"/>
        <v>55.439999999999991</v>
      </c>
      <c r="V5071" s="68">
        <f t="shared" si="1534"/>
        <v>16.799999999999997</v>
      </c>
      <c r="W5071" s="53">
        <v>27.891690000000001</v>
      </c>
      <c r="X5071" s="53">
        <v>-115.18723</v>
      </c>
      <c r="Y5071" s="68">
        <f t="shared" si="1535"/>
        <v>55.400000000000006</v>
      </c>
      <c r="Z5071" s="41">
        <v>13</v>
      </c>
      <c r="AA5071" s="21">
        <v>10</v>
      </c>
      <c r="AB5071" s="25" t="s">
        <v>44</v>
      </c>
      <c r="AC5071" s="21">
        <v>3</v>
      </c>
      <c r="AD5071">
        <v>21</v>
      </c>
      <c r="AE5071" s="61">
        <v>1</v>
      </c>
      <c r="AF5071" s="61">
        <v>18</v>
      </c>
      <c r="AG5071" s="25">
        <v>150</v>
      </c>
      <c r="AI5071" s="70">
        <f t="shared" si="1526"/>
        <v>16.045999999999999</v>
      </c>
      <c r="AJ5071" s="71" t="s">
        <v>369</v>
      </c>
      <c r="AK5071" s="72">
        <f t="shared" si="1527"/>
        <v>2.5000862380340183</v>
      </c>
      <c r="AL5071" s="73">
        <f t="shared" si="1528"/>
        <v>2.5000862380340183</v>
      </c>
    </row>
    <row r="5072" spans="1:38" hidden="1">
      <c r="A5072" s="25" t="s">
        <v>468</v>
      </c>
      <c r="B5072" s="25" t="s">
        <v>201</v>
      </c>
      <c r="C5072" s="59">
        <v>40758</v>
      </c>
      <c r="D5072" s="60">
        <v>2011</v>
      </c>
      <c r="E5072" s="95">
        <v>0.45833333333333331</v>
      </c>
      <c r="F5072" s="95">
        <v>0.47916666666666669</v>
      </c>
      <c r="G5072" s="26">
        <f t="shared" si="1529"/>
        <v>2.083333333333337E-2</v>
      </c>
      <c r="H5072" s="21">
        <v>2</v>
      </c>
      <c r="I5072" s="27">
        <v>2</v>
      </c>
      <c r="J5072" s="27">
        <v>6</v>
      </c>
      <c r="K5072" s="27">
        <v>6</v>
      </c>
      <c r="L5072" s="25" t="s">
        <v>61</v>
      </c>
      <c r="M5072" s="25" t="s">
        <v>62</v>
      </c>
      <c r="N5072" s="25">
        <v>1</v>
      </c>
      <c r="O5072" s="28">
        <f t="shared" si="1530"/>
        <v>59.069999999999993</v>
      </c>
      <c r="P5072" s="28">
        <v>17.899999999999999</v>
      </c>
      <c r="Q5072" s="28">
        <f t="shared" si="1531"/>
        <v>51.809999999999995</v>
      </c>
      <c r="R5072" s="28">
        <v>15.7</v>
      </c>
      <c r="S5072" s="28">
        <f t="shared" si="1532"/>
        <v>59.069999999999993</v>
      </c>
      <c r="T5072" s="22">
        <v>17.899999999999999</v>
      </c>
      <c r="U5072" s="22">
        <f t="shared" si="1533"/>
        <v>55.439999999999991</v>
      </c>
      <c r="V5072" s="68">
        <f t="shared" si="1534"/>
        <v>16.799999999999997</v>
      </c>
      <c r="W5072" s="53">
        <v>27.891690000000001</v>
      </c>
      <c r="X5072" s="53">
        <v>-115.18723</v>
      </c>
      <c r="Y5072" s="68">
        <f t="shared" si="1535"/>
        <v>55.400000000000006</v>
      </c>
      <c r="Z5072" s="41">
        <v>13</v>
      </c>
      <c r="AA5072" s="21">
        <v>10</v>
      </c>
      <c r="AB5072" s="25" t="s">
        <v>44</v>
      </c>
      <c r="AC5072" s="21">
        <v>3</v>
      </c>
      <c r="AD5072">
        <v>23</v>
      </c>
      <c r="AE5072" s="61">
        <v>1</v>
      </c>
      <c r="AF5072" s="61">
        <v>18</v>
      </c>
      <c r="AG5072" s="25">
        <v>150</v>
      </c>
      <c r="AI5072" s="70">
        <f t="shared" si="1526"/>
        <v>17.463999999999999</v>
      </c>
      <c r="AJ5072" s="71" t="s">
        <v>369</v>
      </c>
      <c r="AK5072" s="72">
        <f t="shared" si="1527"/>
        <v>3.0095147540604348</v>
      </c>
      <c r="AL5072" s="73">
        <f t="shared" si="1528"/>
        <v>3.0095147540604348</v>
      </c>
    </row>
    <row r="5073" spans="1:38" hidden="1">
      <c r="A5073" s="25" t="s">
        <v>468</v>
      </c>
      <c r="B5073" s="25" t="s">
        <v>201</v>
      </c>
      <c r="C5073" s="59">
        <v>40758</v>
      </c>
      <c r="D5073" s="60">
        <v>2011</v>
      </c>
      <c r="E5073" s="95">
        <v>0.45833333333333331</v>
      </c>
      <c r="F5073" s="95">
        <v>0.47916666666666669</v>
      </c>
      <c r="G5073" s="26">
        <f t="shared" si="1529"/>
        <v>2.083333333333337E-2</v>
      </c>
      <c r="H5073" s="21">
        <v>2</v>
      </c>
      <c r="I5073" s="27">
        <v>2</v>
      </c>
      <c r="J5073" s="27">
        <v>6</v>
      </c>
      <c r="K5073" s="27">
        <v>6</v>
      </c>
      <c r="L5073" s="25" t="s">
        <v>61</v>
      </c>
      <c r="M5073" s="25" t="s">
        <v>62</v>
      </c>
      <c r="N5073" s="25">
        <v>1</v>
      </c>
      <c r="O5073" s="28">
        <f t="shared" si="1530"/>
        <v>59.069999999999993</v>
      </c>
      <c r="P5073" s="28">
        <v>17.899999999999999</v>
      </c>
      <c r="Q5073" s="28">
        <f t="shared" si="1531"/>
        <v>51.809999999999995</v>
      </c>
      <c r="R5073" s="28">
        <v>15.7</v>
      </c>
      <c r="S5073" s="28">
        <f t="shared" si="1532"/>
        <v>59.069999999999993</v>
      </c>
      <c r="T5073" s="22">
        <v>17.899999999999999</v>
      </c>
      <c r="U5073" s="22">
        <f t="shared" si="1533"/>
        <v>55.439999999999991</v>
      </c>
      <c r="V5073" s="68">
        <f t="shared" si="1534"/>
        <v>16.799999999999997</v>
      </c>
      <c r="W5073" s="53">
        <v>27.891690000000001</v>
      </c>
      <c r="X5073" s="53">
        <v>-115.18723</v>
      </c>
      <c r="Y5073" s="68">
        <f t="shared" si="1535"/>
        <v>55.400000000000006</v>
      </c>
      <c r="Z5073" s="41">
        <v>13</v>
      </c>
      <c r="AA5073" s="21">
        <v>10</v>
      </c>
      <c r="AB5073" s="25" t="s">
        <v>44</v>
      </c>
      <c r="AC5073" s="21">
        <v>4</v>
      </c>
      <c r="AD5073">
        <v>16</v>
      </c>
      <c r="AE5073" s="61">
        <v>1</v>
      </c>
      <c r="AF5073" s="61">
        <v>22</v>
      </c>
      <c r="AG5073" s="25">
        <v>150</v>
      </c>
      <c r="AI5073" s="70">
        <f t="shared" si="1526"/>
        <v>12.500999999999999</v>
      </c>
      <c r="AJ5073" s="71" t="s">
        <v>369</v>
      </c>
      <c r="AK5073" s="72">
        <f t="shared" si="1527"/>
        <v>1.4471406331162124</v>
      </c>
      <c r="AL5073" s="73">
        <f t="shared" si="1528"/>
        <v>1.4471406331162124</v>
      </c>
    </row>
    <row r="5074" spans="1:38" hidden="1">
      <c r="A5074" s="25" t="s">
        <v>468</v>
      </c>
      <c r="B5074" s="25" t="s">
        <v>201</v>
      </c>
      <c r="C5074" s="59">
        <v>40758</v>
      </c>
      <c r="D5074" s="60">
        <v>2011</v>
      </c>
      <c r="E5074" s="95">
        <v>0.45833333333333331</v>
      </c>
      <c r="F5074" s="95">
        <v>0.47916666666666669</v>
      </c>
      <c r="G5074" s="26">
        <f t="shared" si="1529"/>
        <v>2.083333333333337E-2</v>
      </c>
      <c r="H5074" s="21">
        <v>2</v>
      </c>
      <c r="I5074" s="27">
        <v>2</v>
      </c>
      <c r="J5074" s="27">
        <v>6</v>
      </c>
      <c r="K5074" s="27">
        <v>6</v>
      </c>
      <c r="L5074" s="25" t="s">
        <v>61</v>
      </c>
      <c r="M5074" s="25" t="s">
        <v>62</v>
      </c>
      <c r="N5074" s="25">
        <v>1</v>
      </c>
      <c r="O5074" s="28">
        <f t="shared" si="1530"/>
        <v>59.069999999999993</v>
      </c>
      <c r="P5074" s="28">
        <v>17.899999999999999</v>
      </c>
      <c r="Q5074" s="28">
        <f t="shared" si="1531"/>
        <v>51.809999999999995</v>
      </c>
      <c r="R5074" s="28">
        <v>15.7</v>
      </c>
      <c r="S5074" s="28">
        <f t="shared" si="1532"/>
        <v>59.069999999999993</v>
      </c>
      <c r="T5074" s="22">
        <v>17.899999999999999</v>
      </c>
      <c r="U5074" s="22">
        <f t="shared" si="1533"/>
        <v>55.439999999999991</v>
      </c>
      <c r="V5074" s="68">
        <f t="shared" si="1534"/>
        <v>16.799999999999997</v>
      </c>
      <c r="W5074" s="53">
        <v>27.891690000000001</v>
      </c>
      <c r="X5074" s="53">
        <v>-115.18723</v>
      </c>
      <c r="Y5074" s="68">
        <f t="shared" si="1535"/>
        <v>55.400000000000006</v>
      </c>
      <c r="Z5074" s="41">
        <v>13</v>
      </c>
      <c r="AA5074" s="21">
        <v>10</v>
      </c>
      <c r="AB5074" s="25" t="s">
        <v>44</v>
      </c>
      <c r="AC5074" s="21">
        <v>4</v>
      </c>
      <c r="AD5074">
        <v>17</v>
      </c>
      <c r="AE5074" s="61">
        <v>1</v>
      </c>
      <c r="AF5074" s="61">
        <v>22</v>
      </c>
      <c r="AG5074" s="25">
        <v>150</v>
      </c>
      <c r="AI5074" s="70">
        <f t="shared" si="1526"/>
        <v>13.209999999999999</v>
      </c>
      <c r="AJ5074" s="71" t="s">
        <v>369</v>
      </c>
      <c r="AK5074" s="72">
        <f t="shared" si="1527"/>
        <v>1.6329725885917237</v>
      </c>
      <c r="AL5074" s="73">
        <f t="shared" si="1528"/>
        <v>1.6329725885917237</v>
      </c>
    </row>
    <row r="5075" spans="1:38" hidden="1">
      <c r="A5075" s="25" t="s">
        <v>468</v>
      </c>
      <c r="B5075" s="25" t="s">
        <v>201</v>
      </c>
      <c r="C5075" s="59">
        <v>40758</v>
      </c>
      <c r="D5075" s="60">
        <v>2011</v>
      </c>
      <c r="E5075" s="95">
        <v>0.45833333333333331</v>
      </c>
      <c r="F5075" s="95">
        <v>0.47916666666666669</v>
      </c>
      <c r="G5075" s="26">
        <f t="shared" si="1529"/>
        <v>2.083333333333337E-2</v>
      </c>
      <c r="H5075" s="21">
        <v>2</v>
      </c>
      <c r="I5075" s="27">
        <v>2</v>
      </c>
      <c r="J5075" s="27">
        <v>6</v>
      </c>
      <c r="K5075" s="27">
        <v>6</v>
      </c>
      <c r="L5075" s="25" t="s">
        <v>61</v>
      </c>
      <c r="M5075" s="25" t="s">
        <v>62</v>
      </c>
      <c r="N5075" s="25">
        <v>1</v>
      </c>
      <c r="O5075" s="28">
        <f t="shared" si="1530"/>
        <v>59.069999999999993</v>
      </c>
      <c r="P5075" s="28">
        <v>17.899999999999999</v>
      </c>
      <c r="Q5075" s="28">
        <f t="shared" si="1531"/>
        <v>51.809999999999995</v>
      </c>
      <c r="R5075" s="28">
        <v>15.7</v>
      </c>
      <c r="S5075" s="28">
        <f t="shared" si="1532"/>
        <v>59.069999999999993</v>
      </c>
      <c r="T5075" s="22">
        <v>17.899999999999999</v>
      </c>
      <c r="U5075" s="22">
        <f t="shared" si="1533"/>
        <v>55.439999999999991</v>
      </c>
      <c r="V5075" s="68">
        <f t="shared" si="1534"/>
        <v>16.799999999999997</v>
      </c>
      <c r="W5075" s="53">
        <v>27.891690000000001</v>
      </c>
      <c r="X5075" s="53">
        <v>-115.18723</v>
      </c>
      <c r="Y5075" s="68">
        <f t="shared" si="1535"/>
        <v>55.400000000000006</v>
      </c>
      <c r="Z5075" s="41">
        <v>13</v>
      </c>
      <c r="AA5075" s="21">
        <v>10</v>
      </c>
      <c r="AB5075" s="25" t="s">
        <v>44</v>
      </c>
      <c r="AC5075" s="21">
        <v>4</v>
      </c>
      <c r="AD5075">
        <v>18</v>
      </c>
      <c r="AE5075" s="61">
        <v>1</v>
      </c>
      <c r="AF5075" s="61">
        <v>22</v>
      </c>
      <c r="AG5075" s="25">
        <v>150</v>
      </c>
      <c r="AI5075" s="70">
        <f t="shared" si="1526"/>
        <v>13.918999999999999</v>
      </c>
      <c r="AJ5075" s="71" t="s">
        <v>369</v>
      </c>
      <c r="AK5075" s="72">
        <f t="shared" si="1527"/>
        <v>1.8310631406548505</v>
      </c>
      <c r="AL5075" s="73">
        <f t="shared" si="1528"/>
        <v>1.8310631406548505</v>
      </c>
    </row>
    <row r="5076" spans="1:38" hidden="1">
      <c r="A5076" s="25" t="s">
        <v>468</v>
      </c>
      <c r="B5076" s="25" t="s">
        <v>201</v>
      </c>
      <c r="C5076" s="59">
        <v>40758</v>
      </c>
      <c r="D5076" s="60">
        <v>2011</v>
      </c>
      <c r="E5076" s="95">
        <v>0.45833333333333331</v>
      </c>
      <c r="F5076" s="95">
        <v>0.47916666666666669</v>
      </c>
      <c r="G5076" s="26">
        <f t="shared" si="1529"/>
        <v>2.083333333333337E-2</v>
      </c>
      <c r="H5076" s="21">
        <v>2</v>
      </c>
      <c r="I5076" s="27">
        <v>2</v>
      </c>
      <c r="J5076" s="27">
        <v>6</v>
      </c>
      <c r="K5076" s="27">
        <v>6</v>
      </c>
      <c r="L5076" s="25" t="s">
        <v>61</v>
      </c>
      <c r="M5076" s="25" t="s">
        <v>62</v>
      </c>
      <c r="N5076" s="25">
        <v>1</v>
      </c>
      <c r="O5076" s="28">
        <f t="shared" si="1530"/>
        <v>59.069999999999993</v>
      </c>
      <c r="P5076" s="28">
        <v>17.899999999999999</v>
      </c>
      <c r="Q5076" s="28">
        <f t="shared" si="1531"/>
        <v>51.809999999999995</v>
      </c>
      <c r="R5076" s="28">
        <v>15.7</v>
      </c>
      <c r="S5076" s="28">
        <f t="shared" si="1532"/>
        <v>59.069999999999993</v>
      </c>
      <c r="T5076" s="22">
        <v>17.899999999999999</v>
      </c>
      <c r="U5076" s="22">
        <f t="shared" si="1533"/>
        <v>55.439999999999991</v>
      </c>
      <c r="V5076" s="68">
        <f t="shared" si="1534"/>
        <v>16.799999999999997</v>
      </c>
      <c r="W5076" s="53">
        <v>27.891690000000001</v>
      </c>
      <c r="X5076" s="53">
        <v>-115.18723</v>
      </c>
      <c r="Y5076" s="68">
        <f t="shared" si="1535"/>
        <v>55.400000000000006</v>
      </c>
      <c r="Z5076" s="41">
        <v>13</v>
      </c>
      <c r="AA5076" s="21">
        <v>10</v>
      </c>
      <c r="AB5076" s="25" t="s">
        <v>44</v>
      </c>
      <c r="AC5076" s="21">
        <v>5</v>
      </c>
      <c r="AD5076">
        <v>20</v>
      </c>
      <c r="AE5076" s="61">
        <v>1</v>
      </c>
      <c r="AF5076" s="61">
        <v>28</v>
      </c>
      <c r="AG5076" s="25">
        <v>150</v>
      </c>
      <c r="AI5076" s="70">
        <f t="shared" si="1526"/>
        <v>15.337</v>
      </c>
      <c r="AJ5076" s="71" t="s">
        <v>369</v>
      </c>
      <c r="AK5076" s="72">
        <f t="shared" si="1527"/>
        <v>2.2645047633742106</v>
      </c>
      <c r="AL5076" s="73">
        <f t="shared" si="1528"/>
        <v>2.2645047633742106</v>
      </c>
    </row>
    <row r="5077" spans="1:38" hidden="1">
      <c r="A5077" s="14" t="s">
        <v>469</v>
      </c>
      <c r="B5077" s="14" t="s">
        <v>40</v>
      </c>
      <c r="C5077" s="31">
        <v>40757</v>
      </c>
      <c r="D5077" s="15">
        <v>2011</v>
      </c>
      <c r="E5077" s="16">
        <v>0.40833333333333338</v>
      </c>
      <c r="F5077" s="16">
        <v>0.4291666666666667</v>
      </c>
      <c r="G5077" s="16">
        <f t="shared" si="1529"/>
        <v>2.0833333333333315E-2</v>
      </c>
      <c r="H5077" s="21">
        <v>2</v>
      </c>
      <c r="I5077" s="17">
        <v>1</v>
      </c>
      <c r="J5077" s="17">
        <v>1</v>
      </c>
      <c r="K5077" s="17">
        <v>1</v>
      </c>
      <c r="L5077" s="14" t="s">
        <v>277</v>
      </c>
      <c r="M5077" s="14" t="s">
        <v>52</v>
      </c>
      <c r="N5077" s="14">
        <v>2</v>
      </c>
      <c r="O5077" s="14">
        <f t="shared" si="1530"/>
        <v>51.809999999999995</v>
      </c>
      <c r="P5077" s="14">
        <v>15.7</v>
      </c>
      <c r="Q5077" s="14">
        <f t="shared" si="1531"/>
        <v>53.459999999999994</v>
      </c>
      <c r="R5077" s="14">
        <v>16.2</v>
      </c>
      <c r="S5077" s="14">
        <f t="shared" si="1532"/>
        <v>53.459999999999994</v>
      </c>
      <c r="T5077" s="14">
        <v>16.2</v>
      </c>
      <c r="U5077" s="21">
        <f t="shared" si="1533"/>
        <v>52.634999999999998</v>
      </c>
      <c r="V5077" s="21">
        <f t="shared" ref="V5077:V5140" si="1536">AVERAGE(P5077,R5077)</f>
        <v>15.95</v>
      </c>
      <c r="W5077" s="19">
        <v>27.85915</v>
      </c>
      <c r="X5077" s="19">
        <v>-115.1879</v>
      </c>
      <c r="Y5077" s="18">
        <f>((Z5077*180)/100)+32</f>
        <v>55.4</v>
      </c>
      <c r="Z5077" s="17">
        <v>13</v>
      </c>
      <c r="AA5077" s="21">
        <v>3</v>
      </c>
      <c r="AB5077" s="14" t="s">
        <v>44</v>
      </c>
      <c r="AC5077" s="14">
        <v>1</v>
      </c>
      <c r="AD5077" s="17">
        <v>9</v>
      </c>
      <c r="AE5077" s="17">
        <v>1</v>
      </c>
      <c r="AF5077" s="14">
        <v>4</v>
      </c>
      <c r="AG5077" s="14">
        <v>300</v>
      </c>
      <c r="AI5077" s="70">
        <f t="shared" si="1526"/>
        <v>7.5379999999999994</v>
      </c>
      <c r="AJ5077" s="71" t="s">
        <v>369</v>
      </c>
      <c r="AK5077" s="72">
        <f t="shared" si="1527"/>
        <v>0.47796121404284658</v>
      </c>
      <c r="AL5077" s="73">
        <f t="shared" si="1528"/>
        <v>0.47796121404284658</v>
      </c>
    </row>
    <row r="5078" spans="1:38" hidden="1">
      <c r="A5078" s="14" t="s">
        <v>469</v>
      </c>
      <c r="B5078" s="14" t="s">
        <v>40</v>
      </c>
      <c r="C5078" s="31">
        <v>40757</v>
      </c>
      <c r="D5078" s="15">
        <v>2011</v>
      </c>
      <c r="E5078" s="16">
        <v>0.40833333333333338</v>
      </c>
      <c r="F5078" s="16">
        <v>0.4291666666666667</v>
      </c>
      <c r="G5078" s="16">
        <f t="shared" si="1529"/>
        <v>2.0833333333333315E-2</v>
      </c>
      <c r="H5078" s="21">
        <v>2</v>
      </c>
      <c r="I5078" s="17">
        <v>1</v>
      </c>
      <c r="J5078" s="17">
        <v>1</v>
      </c>
      <c r="K5078" s="17">
        <v>1</v>
      </c>
      <c r="L5078" s="14" t="s">
        <v>277</v>
      </c>
      <c r="M5078" s="14" t="s">
        <v>52</v>
      </c>
      <c r="N5078" s="14">
        <v>2</v>
      </c>
      <c r="O5078" s="14">
        <f t="shared" si="1530"/>
        <v>51.809999999999995</v>
      </c>
      <c r="P5078" s="14">
        <v>15.7</v>
      </c>
      <c r="Q5078" s="14">
        <f t="shared" si="1531"/>
        <v>53.459999999999994</v>
      </c>
      <c r="R5078" s="14">
        <v>16.2</v>
      </c>
      <c r="S5078" s="14">
        <f t="shared" si="1532"/>
        <v>53.459999999999994</v>
      </c>
      <c r="T5078" s="14">
        <v>16.2</v>
      </c>
      <c r="U5078" s="21">
        <f t="shared" si="1533"/>
        <v>52.634999999999998</v>
      </c>
      <c r="V5078" s="21">
        <f t="shared" si="1536"/>
        <v>15.95</v>
      </c>
      <c r="W5078" s="19">
        <v>27.85915</v>
      </c>
      <c r="X5078" s="19">
        <v>-115.1879</v>
      </c>
      <c r="Y5078" s="18">
        <f t="shared" ref="Y5078:Y5209" si="1537">((Z5078*180)/100)+32</f>
        <v>55.4</v>
      </c>
      <c r="Z5078" s="17">
        <v>13</v>
      </c>
      <c r="AA5078" s="21">
        <v>3</v>
      </c>
      <c r="AB5078" s="14" t="s">
        <v>44</v>
      </c>
      <c r="AC5078" s="14">
        <v>2</v>
      </c>
      <c r="AD5078" s="17">
        <v>23</v>
      </c>
      <c r="AE5078" s="17">
        <v>1</v>
      </c>
      <c r="AF5078" s="14">
        <v>7</v>
      </c>
      <c r="AG5078" s="14">
        <v>300</v>
      </c>
      <c r="AI5078" s="70">
        <f t="shared" si="1526"/>
        <v>17.463999999999999</v>
      </c>
      <c r="AJ5078" s="71" t="s">
        <v>369</v>
      </c>
      <c r="AK5078" s="72">
        <f t="shared" si="1527"/>
        <v>3.0095147540604348</v>
      </c>
      <c r="AL5078" s="73">
        <f t="shared" si="1528"/>
        <v>3.0095147540604348</v>
      </c>
    </row>
    <row r="5079" spans="1:38" hidden="1">
      <c r="A5079" s="14" t="s">
        <v>469</v>
      </c>
      <c r="B5079" s="14" t="s">
        <v>40</v>
      </c>
      <c r="C5079" s="31">
        <v>40757</v>
      </c>
      <c r="D5079" s="15">
        <v>2011</v>
      </c>
      <c r="E5079" s="16">
        <v>0.40833333333333338</v>
      </c>
      <c r="F5079" s="16">
        <v>0.4291666666666667</v>
      </c>
      <c r="G5079" s="16">
        <f t="shared" si="1529"/>
        <v>2.0833333333333315E-2</v>
      </c>
      <c r="H5079" s="21">
        <v>2</v>
      </c>
      <c r="I5079" s="17">
        <v>1</v>
      </c>
      <c r="J5079" s="17">
        <v>1</v>
      </c>
      <c r="K5079" s="17">
        <v>1</v>
      </c>
      <c r="L5079" s="14" t="s">
        <v>277</v>
      </c>
      <c r="M5079" s="14" t="s">
        <v>52</v>
      </c>
      <c r="N5079" s="14">
        <v>2</v>
      </c>
      <c r="O5079" s="14">
        <f t="shared" si="1530"/>
        <v>51.809999999999995</v>
      </c>
      <c r="P5079" s="14">
        <v>15.7</v>
      </c>
      <c r="Q5079" s="14">
        <f t="shared" si="1531"/>
        <v>53.459999999999994</v>
      </c>
      <c r="R5079" s="14">
        <v>16.2</v>
      </c>
      <c r="S5079" s="14">
        <f t="shared" si="1532"/>
        <v>53.459999999999994</v>
      </c>
      <c r="T5079" s="14">
        <v>16.2</v>
      </c>
      <c r="U5079" s="21">
        <f t="shared" si="1533"/>
        <v>52.634999999999998</v>
      </c>
      <c r="V5079" s="21">
        <f t="shared" si="1536"/>
        <v>15.95</v>
      </c>
      <c r="W5079" s="19">
        <v>27.85915</v>
      </c>
      <c r="X5079" s="19">
        <v>-115.1879</v>
      </c>
      <c r="Y5079" s="18">
        <f t="shared" si="1537"/>
        <v>55.4</v>
      </c>
      <c r="Z5079" s="17">
        <v>13</v>
      </c>
      <c r="AA5079" s="21">
        <v>3</v>
      </c>
      <c r="AB5079" s="14" t="s">
        <v>44</v>
      </c>
      <c r="AC5079" s="14">
        <v>3</v>
      </c>
      <c r="AD5079" s="17">
        <v>14</v>
      </c>
      <c r="AE5079" s="17">
        <v>1</v>
      </c>
      <c r="AF5079" s="14">
        <v>9</v>
      </c>
      <c r="AG5079" s="14">
        <v>300</v>
      </c>
      <c r="AI5079" s="70">
        <f t="shared" si="1526"/>
        <v>11.083</v>
      </c>
      <c r="AJ5079" s="71" t="s">
        <v>369</v>
      </c>
      <c r="AK5079" s="72">
        <f t="shared" si="1527"/>
        <v>1.1117350137621949</v>
      </c>
      <c r="AL5079" s="73">
        <f t="shared" si="1528"/>
        <v>1.1117350137621949</v>
      </c>
    </row>
    <row r="5080" spans="1:38" hidden="1">
      <c r="A5080" s="14" t="s">
        <v>469</v>
      </c>
      <c r="B5080" s="14" t="s">
        <v>40</v>
      </c>
      <c r="C5080" s="31">
        <v>40757</v>
      </c>
      <c r="D5080" s="15">
        <v>2011</v>
      </c>
      <c r="E5080" s="16">
        <v>0.40833333333333338</v>
      </c>
      <c r="F5080" s="16">
        <v>0.4291666666666667</v>
      </c>
      <c r="G5080" s="16">
        <f t="shared" si="1529"/>
        <v>2.0833333333333315E-2</v>
      </c>
      <c r="H5080" s="21">
        <v>2</v>
      </c>
      <c r="I5080" s="17">
        <v>1</v>
      </c>
      <c r="J5080" s="17">
        <v>1</v>
      </c>
      <c r="K5080" s="17">
        <v>1</v>
      </c>
      <c r="L5080" s="14" t="s">
        <v>277</v>
      </c>
      <c r="M5080" s="14" t="s">
        <v>52</v>
      </c>
      <c r="N5080" s="14">
        <v>2</v>
      </c>
      <c r="O5080" s="14">
        <f t="shared" si="1530"/>
        <v>51.809999999999995</v>
      </c>
      <c r="P5080" s="14">
        <v>15.7</v>
      </c>
      <c r="Q5080" s="14">
        <f t="shared" si="1531"/>
        <v>53.459999999999994</v>
      </c>
      <c r="R5080" s="14">
        <v>16.2</v>
      </c>
      <c r="S5080" s="14">
        <f t="shared" si="1532"/>
        <v>53.459999999999994</v>
      </c>
      <c r="T5080" s="14">
        <v>16.2</v>
      </c>
      <c r="U5080" s="21">
        <f t="shared" si="1533"/>
        <v>52.634999999999998</v>
      </c>
      <c r="V5080" s="21">
        <f t="shared" si="1536"/>
        <v>15.95</v>
      </c>
      <c r="W5080" s="19">
        <v>27.85915</v>
      </c>
      <c r="X5080" s="19">
        <v>-115.1879</v>
      </c>
      <c r="Y5080" s="18">
        <f t="shared" si="1537"/>
        <v>55.4</v>
      </c>
      <c r="Z5080" s="17">
        <v>13</v>
      </c>
      <c r="AA5080" s="21">
        <v>3</v>
      </c>
      <c r="AB5080" s="14" t="s">
        <v>44</v>
      </c>
      <c r="AC5080" s="14">
        <v>3</v>
      </c>
      <c r="AD5080" s="17">
        <v>20</v>
      </c>
      <c r="AE5080" s="17">
        <v>1</v>
      </c>
      <c r="AF5080" s="14">
        <v>9</v>
      </c>
      <c r="AG5080" s="14">
        <v>300</v>
      </c>
      <c r="AI5080" s="70">
        <f t="shared" si="1526"/>
        <v>15.337</v>
      </c>
      <c r="AJ5080" s="71" t="s">
        <v>369</v>
      </c>
      <c r="AK5080" s="72">
        <f t="shared" si="1527"/>
        <v>2.2645047633742106</v>
      </c>
      <c r="AL5080" s="73">
        <f t="shared" si="1528"/>
        <v>2.2645047633742106</v>
      </c>
    </row>
    <row r="5081" spans="1:38" hidden="1">
      <c r="A5081" s="14" t="s">
        <v>469</v>
      </c>
      <c r="B5081" s="14" t="s">
        <v>40</v>
      </c>
      <c r="C5081" s="31">
        <v>40757</v>
      </c>
      <c r="D5081" s="15">
        <v>2011</v>
      </c>
      <c r="E5081" s="16">
        <v>0.40833333333333338</v>
      </c>
      <c r="F5081" s="16">
        <v>0.4291666666666667</v>
      </c>
      <c r="G5081" s="16">
        <f t="shared" si="1529"/>
        <v>2.0833333333333315E-2</v>
      </c>
      <c r="H5081" s="21">
        <v>2</v>
      </c>
      <c r="I5081" s="17">
        <v>1</v>
      </c>
      <c r="J5081" s="17">
        <v>1</v>
      </c>
      <c r="K5081" s="17">
        <v>1</v>
      </c>
      <c r="L5081" s="14" t="s">
        <v>277</v>
      </c>
      <c r="M5081" s="14" t="s">
        <v>52</v>
      </c>
      <c r="N5081" s="14">
        <v>2</v>
      </c>
      <c r="O5081" s="14">
        <f t="shared" si="1530"/>
        <v>51.809999999999995</v>
      </c>
      <c r="P5081" s="14">
        <v>15.7</v>
      </c>
      <c r="Q5081" s="14">
        <f t="shared" si="1531"/>
        <v>53.459999999999994</v>
      </c>
      <c r="R5081" s="14">
        <v>16.2</v>
      </c>
      <c r="S5081" s="14">
        <f t="shared" si="1532"/>
        <v>53.459999999999994</v>
      </c>
      <c r="T5081" s="14">
        <v>16.2</v>
      </c>
      <c r="U5081" s="21">
        <f t="shared" si="1533"/>
        <v>52.634999999999998</v>
      </c>
      <c r="V5081" s="21">
        <f t="shared" si="1536"/>
        <v>15.95</v>
      </c>
      <c r="W5081" s="19">
        <v>27.85915</v>
      </c>
      <c r="X5081" s="19">
        <v>-115.1879</v>
      </c>
      <c r="Y5081" s="18">
        <f t="shared" si="1537"/>
        <v>55.4</v>
      </c>
      <c r="Z5081" s="17">
        <v>13</v>
      </c>
      <c r="AA5081" s="21">
        <v>3</v>
      </c>
      <c r="AB5081" s="14" t="s">
        <v>44</v>
      </c>
      <c r="AC5081" s="14">
        <v>3</v>
      </c>
      <c r="AD5081" s="17">
        <v>23</v>
      </c>
      <c r="AE5081" s="17">
        <v>1</v>
      </c>
      <c r="AF5081" s="14">
        <v>9</v>
      </c>
      <c r="AG5081" s="14">
        <v>300</v>
      </c>
      <c r="AI5081" s="70">
        <f t="shared" si="1526"/>
        <v>17.463999999999999</v>
      </c>
      <c r="AJ5081" s="71" t="s">
        <v>369</v>
      </c>
      <c r="AK5081" s="72">
        <f t="shared" si="1527"/>
        <v>3.0095147540604348</v>
      </c>
      <c r="AL5081" s="73">
        <f t="shared" si="1528"/>
        <v>3.0095147540604348</v>
      </c>
    </row>
    <row r="5082" spans="1:38" hidden="1">
      <c r="A5082" s="14" t="s">
        <v>469</v>
      </c>
      <c r="B5082" s="14" t="s">
        <v>40</v>
      </c>
      <c r="C5082" s="31">
        <v>40757</v>
      </c>
      <c r="D5082" s="15">
        <v>2011</v>
      </c>
      <c r="E5082" s="16">
        <v>0.40833333333333338</v>
      </c>
      <c r="F5082" s="16">
        <v>0.4291666666666667</v>
      </c>
      <c r="G5082" s="16">
        <f t="shared" si="1529"/>
        <v>2.0833333333333315E-2</v>
      </c>
      <c r="H5082" s="21">
        <v>2</v>
      </c>
      <c r="I5082" s="17">
        <v>1</v>
      </c>
      <c r="J5082" s="17">
        <v>1</v>
      </c>
      <c r="K5082" s="17">
        <v>1</v>
      </c>
      <c r="L5082" s="14" t="s">
        <v>277</v>
      </c>
      <c r="M5082" s="14" t="s">
        <v>52</v>
      </c>
      <c r="N5082" s="14">
        <v>2</v>
      </c>
      <c r="O5082" s="14">
        <f t="shared" si="1530"/>
        <v>51.809999999999995</v>
      </c>
      <c r="P5082" s="14">
        <v>15.7</v>
      </c>
      <c r="Q5082" s="14">
        <f t="shared" si="1531"/>
        <v>53.459999999999994</v>
      </c>
      <c r="R5082" s="14">
        <v>16.2</v>
      </c>
      <c r="S5082" s="14">
        <f t="shared" si="1532"/>
        <v>53.459999999999994</v>
      </c>
      <c r="T5082" s="14">
        <v>16.2</v>
      </c>
      <c r="U5082" s="21">
        <f t="shared" si="1533"/>
        <v>52.634999999999998</v>
      </c>
      <c r="V5082" s="21">
        <f t="shared" si="1536"/>
        <v>15.95</v>
      </c>
      <c r="W5082" s="19">
        <v>27.85915</v>
      </c>
      <c r="X5082" s="19">
        <v>-115.1879</v>
      </c>
      <c r="Y5082" s="18">
        <f t="shared" si="1537"/>
        <v>55.4</v>
      </c>
      <c r="Z5082" s="17">
        <v>13</v>
      </c>
      <c r="AA5082" s="21">
        <v>3</v>
      </c>
      <c r="AB5082" s="14" t="s">
        <v>44</v>
      </c>
      <c r="AC5082" s="14">
        <v>4</v>
      </c>
      <c r="AD5082" s="17">
        <v>18</v>
      </c>
      <c r="AE5082" s="17">
        <v>1</v>
      </c>
      <c r="AF5082" s="14">
        <v>15</v>
      </c>
      <c r="AG5082" s="14">
        <v>300</v>
      </c>
      <c r="AI5082" s="70">
        <f t="shared" si="1526"/>
        <v>13.918999999999999</v>
      </c>
      <c r="AJ5082" s="71" t="s">
        <v>369</v>
      </c>
      <c r="AK5082" s="72">
        <f t="shared" si="1527"/>
        <v>1.8310631406548505</v>
      </c>
      <c r="AL5082" s="73">
        <f t="shared" si="1528"/>
        <v>1.8310631406548505</v>
      </c>
    </row>
    <row r="5083" spans="1:38" hidden="1">
      <c r="A5083" s="14" t="s">
        <v>469</v>
      </c>
      <c r="B5083" s="14" t="s">
        <v>40</v>
      </c>
      <c r="C5083" s="31">
        <v>40757</v>
      </c>
      <c r="D5083" s="15">
        <v>2011</v>
      </c>
      <c r="E5083" s="16">
        <v>0.40833333333333338</v>
      </c>
      <c r="F5083" s="16">
        <v>0.4291666666666667</v>
      </c>
      <c r="G5083" s="16">
        <f t="shared" si="1529"/>
        <v>2.0833333333333315E-2</v>
      </c>
      <c r="H5083" s="21">
        <v>2</v>
      </c>
      <c r="I5083" s="17">
        <v>1</v>
      </c>
      <c r="J5083" s="17">
        <v>1</v>
      </c>
      <c r="K5083" s="17">
        <v>1</v>
      </c>
      <c r="L5083" s="14" t="s">
        <v>277</v>
      </c>
      <c r="M5083" s="14" t="s">
        <v>52</v>
      </c>
      <c r="N5083" s="14">
        <v>2</v>
      </c>
      <c r="O5083" s="14">
        <f t="shared" si="1530"/>
        <v>51.809999999999995</v>
      </c>
      <c r="P5083" s="14">
        <v>15.7</v>
      </c>
      <c r="Q5083" s="14">
        <f t="shared" si="1531"/>
        <v>53.459999999999994</v>
      </c>
      <c r="R5083" s="14">
        <v>16.2</v>
      </c>
      <c r="S5083" s="14">
        <f t="shared" si="1532"/>
        <v>53.459999999999994</v>
      </c>
      <c r="T5083" s="14">
        <v>16.2</v>
      </c>
      <c r="U5083" s="21">
        <f t="shared" si="1533"/>
        <v>52.634999999999998</v>
      </c>
      <c r="V5083" s="21">
        <f t="shared" si="1536"/>
        <v>15.95</v>
      </c>
      <c r="W5083" s="19">
        <v>27.85915</v>
      </c>
      <c r="X5083" s="19">
        <v>-115.1879</v>
      </c>
      <c r="Y5083" s="18">
        <f t="shared" si="1537"/>
        <v>55.4</v>
      </c>
      <c r="Z5083" s="17">
        <v>13</v>
      </c>
      <c r="AA5083" s="21">
        <v>3</v>
      </c>
      <c r="AB5083" s="14" t="s">
        <v>44</v>
      </c>
      <c r="AC5083" s="14">
        <v>4</v>
      </c>
      <c r="AD5083" s="17">
        <v>22</v>
      </c>
      <c r="AE5083" s="17">
        <v>1</v>
      </c>
      <c r="AF5083" s="14">
        <v>15</v>
      </c>
      <c r="AG5083" s="14">
        <v>300</v>
      </c>
      <c r="AI5083" s="70">
        <f t="shared" si="1526"/>
        <v>16.754999999999999</v>
      </c>
      <c r="AJ5083" s="71" t="s">
        <v>369</v>
      </c>
      <c r="AK5083" s="72">
        <f t="shared" si="1527"/>
        <v>2.7483879168691034</v>
      </c>
      <c r="AL5083" s="73">
        <f t="shared" si="1528"/>
        <v>2.7483879168691034</v>
      </c>
    </row>
    <row r="5084" spans="1:38" hidden="1">
      <c r="A5084" s="14" t="s">
        <v>469</v>
      </c>
      <c r="B5084" s="14" t="s">
        <v>40</v>
      </c>
      <c r="C5084" s="31">
        <v>40757</v>
      </c>
      <c r="D5084" s="15">
        <v>2011</v>
      </c>
      <c r="E5084" s="16">
        <v>0.40833333333333338</v>
      </c>
      <c r="F5084" s="16">
        <v>0.4291666666666667</v>
      </c>
      <c r="G5084" s="16">
        <f t="shared" si="1529"/>
        <v>2.0833333333333315E-2</v>
      </c>
      <c r="H5084" s="21">
        <v>2</v>
      </c>
      <c r="I5084" s="17">
        <v>1</v>
      </c>
      <c r="J5084" s="17">
        <v>1</v>
      </c>
      <c r="K5084" s="17">
        <v>1</v>
      </c>
      <c r="L5084" s="14" t="s">
        <v>277</v>
      </c>
      <c r="M5084" s="14" t="s">
        <v>52</v>
      </c>
      <c r="N5084" s="14">
        <v>2</v>
      </c>
      <c r="O5084" s="14">
        <f t="shared" si="1530"/>
        <v>51.809999999999995</v>
      </c>
      <c r="P5084" s="14">
        <v>15.7</v>
      </c>
      <c r="Q5084" s="14">
        <f t="shared" si="1531"/>
        <v>53.459999999999994</v>
      </c>
      <c r="R5084" s="14">
        <v>16.2</v>
      </c>
      <c r="S5084" s="14">
        <f t="shared" si="1532"/>
        <v>53.459999999999994</v>
      </c>
      <c r="T5084" s="14">
        <v>16.2</v>
      </c>
      <c r="U5084" s="21">
        <f t="shared" si="1533"/>
        <v>52.634999999999998</v>
      </c>
      <c r="V5084" s="21">
        <f t="shared" si="1536"/>
        <v>15.95</v>
      </c>
      <c r="W5084" s="19">
        <v>27.85915</v>
      </c>
      <c r="X5084" s="19">
        <v>-115.1879</v>
      </c>
      <c r="Y5084" s="18">
        <f t="shared" si="1537"/>
        <v>55.4</v>
      </c>
      <c r="Z5084" s="17">
        <v>13</v>
      </c>
      <c r="AA5084" s="21">
        <v>3</v>
      </c>
      <c r="AB5084" s="14" t="s">
        <v>44</v>
      </c>
      <c r="AC5084" s="14">
        <v>5</v>
      </c>
      <c r="AD5084" s="17">
        <v>17</v>
      </c>
      <c r="AE5084" s="17">
        <v>1</v>
      </c>
      <c r="AF5084" s="14">
        <v>17</v>
      </c>
      <c r="AG5084" s="14">
        <v>300</v>
      </c>
      <c r="AI5084" s="70">
        <f t="shared" si="1526"/>
        <v>13.209999999999999</v>
      </c>
      <c r="AJ5084" s="71" t="s">
        <v>369</v>
      </c>
      <c r="AK5084" s="72">
        <f t="shared" si="1527"/>
        <v>1.6329725885917237</v>
      </c>
      <c r="AL5084" s="73">
        <f t="shared" si="1528"/>
        <v>1.6329725885917237</v>
      </c>
    </row>
    <row r="5085" spans="1:38" hidden="1">
      <c r="A5085" s="14" t="s">
        <v>469</v>
      </c>
      <c r="B5085" s="14" t="s">
        <v>40</v>
      </c>
      <c r="C5085" s="31">
        <v>40757</v>
      </c>
      <c r="D5085" s="15">
        <v>2011</v>
      </c>
      <c r="E5085" s="16">
        <v>0.40833333333333338</v>
      </c>
      <c r="F5085" s="16">
        <v>0.4291666666666667</v>
      </c>
      <c r="G5085" s="16">
        <f t="shared" si="1529"/>
        <v>2.0833333333333315E-2</v>
      </c>
      <c r="H5085" s="21">
        <v>2</v>
      </c>
      <c r="I5085" s="17">
        <v>1</v>
      </c>
      <c r="J5085" s="17">
        <v>1</v>
      </c>
      <c r="K5085" s="17">
        <v>1</v>
      </c>
      <c r="L5085" s="14" t="s">
        <v>277</v>
      </c>
      <c r="M5085" s="14" t="s">
        <v>52</v>
      </c>
      <c r="N5085" s="14">
        <v>2</v>
      </c>
      <c r="O5085" s="14">
        <f t="shared" si="1530"/>
        <v>51.809999999999995</v>
      </c>
      <c r="P5085" s="14">
        <v>15.7</v>
      </c>
      <c r="Q5085" s="14">
        <f t="shared" si="1531"/>
        <v>53.459999999999994</v>
      </c>
      <c r="R5085" s="14">
        <v>16.2</v>
      </c>
      <c r="S5085" s="14">
        <f t="shared" si="1532"/>
        <v>53.459999999999994</v>
      </c>
      <c r="T5085" s="14">
        <v>16.2</v>
      </c>
      <c r="U5085" s="21">
        <f t="shared" si="1533"/>
        <v>52.634999999999998</v>
      </c>
      <c r="V5085" s="21">
        <f t="shared" si="1536"/>
        <v>15.95</v>
      </c>
      <c r="W5085" s="19">
        <v>27.85915</v>
      </c>
      <c r="X5085" s="19">
        <v>-115.1879</v>
      </c>
      <c r="Y5085" s="18">
        <f t="shared" si="1537"/>
        <v>55.4</v>
      </c>
      <c r="Z5085" s="17">
        <v>13</v>
      </c>
      <c r="AA5085" s="21">
        <v>3</v>
      </c>
      <c r="AB5085" s="14" t="s">
        <v>44</v>
      </c>
      <c r="AC5085" s="14">
        <v>6</v>
      </c>
      <c r="AD5085" s="17">
        <v>20</v>
      </c>
      <c r="AE5085" s="17">
        <v>1</v>
      </c>
      <c r="AF5085" s="14">
        <v>19</v>
      </c>
      <c r="AG5085" s="14">
        <v>300</v>
      </c>
      <c r="AI5085" s="70">
        <f t="shared" si="1526"/>
        <v>15.337</v>
      </c>
      <c r="AJ5085" s="71" t="s">
        <v>369</v>
      </c>
      <c r="AK5085" s="72">
        <f t="shared" si="1527"/>
        <v>2.2645047633742106</v>
      </c>
      <c r="AL5085" s="73">
        <f t="shared" si="1528"/>
        <v>2.2645047633742106</v>
      </c>
    </row>
    <row r="5086" spans="1:38" hidden="1">
      <c r="A5086" s="14" t="s">
        <v>469</v>
      </c>
      <c r="B5086" s="14" t="s">
        <v>40</v>
      </c>
      <c r="C5086" s="31">
        <v>40757</v>
      </c>
      <c r="D5086" s="15">
        <v>2011</v>
      </c>
      <c r="E5086" s="16">
        <v>0.40833333333333338</v>
      </c>
      <c r="F5086" s="16">
        <v>0.4291666666666667</v>
      </c>
      <c r="G5086" s="16">
        <f t="shared" si="1529"/>
        <v>2.0833333333333315E-2</v>
      </c>
      <c r="H5086" s="21">
        <v>2</v>
      </c>
      <c r="I5086" s="17">
        <v>1</v>
      </c>
      <c r="J5086" s="17">
        <v>1</v>
      </c>
      <c r="K5086" s="17">
        <v>1</v>
      </c>
      <c r="L5086" s="14" t="s">
        <v>277</v>
      </c>
      <c r="M5086" s="14" t="s">
        <v>52</v>
      </c>
      <c r="N5086" s="14">
        <v>2</v>
      </c>
      <c r="O5086" s="14">
        <f t="shared" si="1530"/>
        <v>51.809999999999995</v>
      </c>
      <c r="P5086" s="14">
        <v>15.7</v>
      </c>
      <c r="Q5086" s="14">
        <f t="shared" si="1531"/>
        <v>53.459999999999994</v>
      </c>
      <c r="R5086" s="14">
        <v>16.2</v>
      </c>
      <c r="S5086" s="14">
        <f t="shared" si="1532"/>
        <v>53.459999999999994</v>
      </c>
      <c r="T5086" s="14">
        <v>16.2</v>
      </c>
      <c r="U5086" s="21">
        <f t="shared" si="1533"/>
        <v>52.634999999999998</v>
      </c>
      <c r="V5086" s="21">
        <f t="shared" si="1536"/>
        <v>15.95</v>
      </c>
      <c r="W5086" s="19">
        <v>27.85915</v>
      </c>
      <c r="X5086" s="19">
        <v>-115.1879</v>
      </c>
      <c r="Y5086" s="18">
        <f t="shared" si="1537"/>
        <v>55.4</v>
      </c>
      <c r="Z5086" s="17">
        <v>13</v>
      </c>
      <c r="AA5086" s="21">
        <v>3</v>
      </c>
      <c r="AB5086" s="14" t="s">
        <v>44</v>
      </c>
      <c r="AC5086" s="14">
        <v>6</v>
      </c>
      <c r="AD5086" s="17">
        <v>23</v>
      </c>
      <c r="AE5086" s="17">
        <v>1</v>
      </c>
      <c r="AF5086" s="14">
        <v>19</v>
      </c>
      <c r="AG5086" s="14">
        <v>300</v>
      </c>
      <c r="AI5086" s="70">
        <f t="shared" si="1526"/>
        <v>17.463999999999999</v>
      </c>
      <c r="AJ5086" s="71" t="s">
        <v>369</v>
      </c>
      <c r="AK5086" s="72">
        <f t="shared" si="1527"/>
        <v>3.0095147540604348</v>
      </c>
      <c r="AL5086" s="73">
        <f t="shared" si="1528"/>
        <v>3.0095147540604348</v>
      </c>
    </row>
    <row r="5087" spans="1:38" hidden="1">
      <c r="A5087" s="14" t="s">
        <v>469</v>
      </c>
      <c r="B5087" s="14" t="s">
        <v>40</v>
      </c>
      <c r="C5087" s="31">
        <v>40757</v>
      </c>
      <c r="D5087" s="15">
        <v>2011</v>
      </c>
      <c r="E5087" s="16">
        <v>0.40833333333333338</v>
      </c>
      <c r="F5087" s="16">
        <v>0.4291666666666667</v>
      </c>
      <c r="G5087" s="16">
        <f t="shared" si="1529"/>
        <v>2.0833333333333315E-2</v>
      </c>
      <c r="H5087" s="21">
        <v>2</v>
      </c>
      <c r="I5087" s="17">
        <v>1</v>
      </c>
      <c r="J5087" s="17">
        <v>1</v>
      </c>
      <c r="K5087" s="17">
        <v>1</v>
      </c>
      <c r="L5087" s="14" t="s">
        <v>277</v>
      </c>
      <c r="M5087" s="14" t="s">
        <v>52</v>
      </c>
      <c r="N5087" s="14">
        <v>2</v>
      </c>
      <c r="O5087" s="14">
        <f t="shared" si="1530"/>
        <v>51.809999999999995</v>
      </c>
      <c r="P5087" s="14">
        <v>15.7</v>
      </c>
      <c r="Q5087" s="14">
        <f t="shared" si="1531"/>
        <v>53.459999999999994</v>
      </c>
      <c r="R5087" s="14">
        <v>16.2</v>
      </c>
      <c r="S5087" s="14">
        <f t="shared" si="1532"/>
        <v>53.459999999999994</v>
      </c>
      <c r="T5087" s="14">
        <v>16.2</v>
      </c>
      <c r="U5087" s="21">
        <f t="shared" si="1533"/>
        <v>52.634999999999998</v>
      </c>
      <c r="V5087" s="21">
        <f t="shared" si="1536"/>
        <v>15.95</v>
      </c>
      <c r="W5087" s="19">
        <v>27.85915</v>
      </c>
      <c r="X5087" s="19">
        <v>-115.1879</v>
      </c>
      <c r="Y5087" s="18">
        <f t="shared" si="1537"/>
        <v>55.4</v>
      </c>
      <c r="Z5087" s="17">
        <v>13</v>
      </c>
      <c r="AA5087" s="21">
        <v>3</v>
      </c>
      <c r="AB5087" s="14" t="s">
        <v>44</v>
      </c>
      <c r="AC5087" s="14">
        <v>7</v>
      </c>
      <c r="AD5087" s="17">
        <v>12</v>
      </c>
      <c r="AE5087" s="17">
        <v>1</v>
      </c>
      <c r="AF5087" s="14">
        <v>20</v>
      </c>
      <c r="AG5087" s="14">
        <v>300</v>
      </c>
      <c r="AI5087" s="70">
        <f t="shared" si="1526"/>
        <v>9.6649999999999991</v>
      </c>
      <c r="AJ5087" s="71" t="s">
        <v>369</v>
      </c>
      <c r="AK5087" s="72">
        <f t="shared" si="1527"/>
        <v>0.82374690124645178</v>
      </c>
      <c r="AL5087" s="73">
        <f t="shared" si="1528"/>
        <v>0.82374690124645178</v>
      </c>
    </row>
    <row r="5088" spans="1:38" hidden="1">
      <c r="A5088" s="14" t="s">
        <v>469</v>
      </c>
      <c r="B5088" s="14" t="s">
        <v>40</v>
      </c>
      <c r="C5088" s="31">
        <v>40757</v>
      </c>
      <c r="D5088" s="15">
        <v>2011</v>
      </c>
      <c r="E5088" s="16">
        <v>0.40833333333333338</v>
      </c>
      <c r="F5088" s="16">
        <v>0.4291666666666667</v>
      </c>
      <c r="G5088" s="16">
        <f t="shared" si="1529"/>
        <v>2.0833333333333315E-2</v>
      </c>
      <c r="H5088" s="21">
        <v>2</v>
      </c>
      <c r="I5088" s="17">
        <v>1</v>
      </c>
      <c r="J5088" s="17">
        <v>1</v>
      </c>
      <c r="K5088" s="17">
        <v>1</v>
      </c>
      <c r="L5088" s="14" t="s">
        <v>277</v>
      </c>
      <c r="M5088" s="14" t="s">
        <v>52</v>
      </c>
      <c r="N5088" s="14">
        <v>2</v>
      </c>
      <c r="O5088" s="14">
        <f t="shared" si="1530"/>
        <v>51.809999999999995</v>
      </c>
      <c r="P5088" s="14">
        <v>15.7</v>
      </c>
      <c r="Q5088" s="14">
        <f t="shared" si="1531"/>
        <v>53.459999999999994</v>
      </c>
      <c r="R5088" s="14">
        <v>16.2</v>
      </c>
      <c r="S5088" s="14">
        <f t="shared" si="1532"/>
        <v>53.459999999999994</v>
      </c>
      <c r="T5088" s="14">
        <v>16.2</v>
      </c>
      <c r="U5088" s="21">
        <f t="shared" si="1533"/>
        <v>52.634999999999998</v>
      </c>
      <c r="V5088" s="21">
        <f t="shared" si="1536"/>
        <v>15.95</v>
      </c>
      <c r="W5088" s="19">
        <v>27.85915</v>
      </c>
      <c r="X5088" s="19">
        <v>-115.1879</v>
      </c>
      <c r="Y5088" s="18">
        <f t="shared" si="1537"/>
        <v>55.4</v>
      </c>
      <c r="Z5088" s="17">
        <v>13</v>
      </c>
      <c r="AA5088" s="21">
        <v>3</v>
      </c>
      <c r="AB5088" s="14" t="s">
        <v>44</v>
      </c>
      <c r="AC5088" s="14">
        <v>7</v>
      </c>
      <c r="AD5088" s="17">
        <v>23</v>
      </c>
      <c r="AE5088" s="17">
        <v>1</v>
      </c>
      <c r="AF5088" s="14">
        <v>20</v>
      </c>
      <c r="AG5088" s="14">
        <v>300</v>
      </c>
      <c r="AI5088" s="70">
        <f t="shared" si="1526"/>
        <v>17.463999999999999</v>
      </c>
      <c r="AJ5088" s="71" t="s">
        <v>369</v>
      </c>
      <c r="AK5088" s="72">
        <f t="shared" si="1527"/>
        <v>3.0095147540604348</v>
      </c>
      <c r="AL5088" s="73">
        <f t="shared" si="1528"/>
        <v>3.0095147540604348</v>
      </c>
    </row>
    <row r="5089" spans="1:39" hidden="1">
      <c r="A5089" s="14" t="s">
        <v>469</v>
      </c>
      <c r="B5089" s="14" t="s">
        <v>40</v>
      </c>
      <c r="C5089" s="31">
        <v>40757</v>
      </c>
      <c r="D5089" s="15">
        <v>2011</v>
      </c>
      <c r="E5089" s="16">
        <v>0.40833333333333338</v>
      </c>
      <c r="F5089" s="16">
        <v>0.4291666666666667</v>
      </c>
      <c r="G5089" s="16">
        <f t="shared" si="1529"/>
        <v>2.0833333333333315E-2</v>
      </c>
      <c r="H5089" s="21">
        <v>2</v>
      </c>
      <c r="I5089" s="17">
        <v>1</v>
      </c>
      <c r="J5089" s="17">
        <v>1</v>
      </c>
      <c r="K5089" s="17">
        <v>1</v>
      </c>
      <c r="L5089" s="14" t="s">
        <v>277</v>
      </c>
      <c r="M5089" s="14" t="s">
        <v>52</v>
      </c>
      <c r="N5089" s="14">
        <v>2</v>
      </c>
      <c r="O5089" s="14">
        <f t="shared" si="1530"/>
        <v>51.809999999999995</v>
      </c>
      <c r="P5089" s="14">
        <v>15.7</v>
      </c>
      <c r="Q5089" s="14">
        <f t="shared" si="1531"/>
        <v>53.459999999999994</v>
      </c>
      <c r="R5089" s="14">
        <v>16.2</v>
      </c>
      <c r="S5089" s="14">
        <f t="shared" si="1532"/>
        <v>53.459999999999994</v>
      </c>
      <c r="T5089" s="14">
        <v>16.2</v>
      </c>
      <c r="U5089" s="21">
        <f t="shared" si="1533"/>
        <v>52.634999999999998</v>
      </c>
      <c r="V5089" s="21">
        <f t="shared" si="1536"/>
        <v>15.95</v>
      </c>
      <c r="W5089" s="19">
        <v>27.85915</v>
      </c>
      <c r="X5089" s="19">
        <v>-115.1879</v>
      </c>
      <c r="Y5089" s="18">
        <f t="shared" si="1537"/>
        <v>55.4</v>
      </c>
      <c r="Z5089" s="17">
        <v>13</v>
      </c>
      <c r="AA5089" s="21">
        <v>3</v>
      </c>
      <c r="AB5089" s="14" t="s">
        <v>44</v>
      </c>
      <c r="AC5089" s="14">
        <v>8</v>
      </c>
      <c r="AD5089" s="17">
        <v>20</v>
      </c>
      <c r="AE5089" s="17">
        <v>1</v>
      </c>
      <c r="AF5089" s="14">
        <v>23</v>
      </c>
      <c r="AG5089" s="14">
        <v>300</v>
      </c>
      <c r="AI5089" s="70">
        <f t="shared" si="1526"/>
        <v>15.337</v>
      </c>
      <c r="AJ5089" s="71" t="s">
        <v>369</v>
      </c>
      <c r="AK5089" s="72">
        <f t="shared" si="1527"/>
        <v>2.2645047633742106</v>
      </c>
      <c r="AL5089" s="73">
        <f t="shared" si="1528"/>
        <v>2.2645047633742106</v>
      </c>
    </row>
    <row r="5090" spans="1:39" hidden="1">
      <c r="A5090" s="14" t="s">
        <v>469</v>
      </c>
      <c r="B5090" s="14" t="s">
        <v>40</v>
      </c>
      <c r="C5090" s="31">
        <v>40757</v>
      </c>
      <c r="D5090" s="15">
        <v>2011</v>
      </c>
      <c r="E5090" s="16">
        <v>0.40833333333333338</v>
      </c>
      <c r="F5090" s="16">
        <v>0.4291666666666667</v>
      </c>
      <c r="G5090" s="16">
        <f t="shared" si="1529"/>
        <v>2.0833333333333315E-2</v>
      </c>
      <c r="H5090" s="21">
        <v>2</v>
      </c>
      <c r="I5090" s="17">
        <v>1</v>
      </c>
      <c r="J5090" s="17">
        <v>1</v>
      </c>
      <c r="K5090" s="17">
        <v>1</v>
      </c>
      <c r="L5090" s="14" t="s">
        <v>277</v>
      </c>
      <c r="M5090" s="14" t="s">
        <v>52</v>
      </c>
      <c r="N5090" s="14">
        <v>2</v>
      </c>
      <c r="O5090" s="14">
        <f t="shared" si="1530"/>
        <v>51.809999999999995</v>
      </c>
      <c r="P5090" s="14">
        <v>15.7</v>
      </c>
      <c r="Q5090" s="14">
        <f t="shared" si="1531"/>
        <v>53.459999999999994</v>
      </c>
      <c r="R5090" s="14">
        <v>16.2</v>
      </c>
      <c r="S5090" s="14">
        <f t="shared" si="1532"/>
        <v>53.459999999999994</v>
      </c>
      <c r="T5090" s="14">
        <v>16.2</v>
      </c>
      <c r="U5090" s="21">
        <f t="shared" si="1533"/>
        <v>52.634999999999998</v>
      </c>
      <c r="V5090" s="21">
        <f t="shared" si="1536"/>
        <v>15.95</v>
      </c>
      <c r="W5090" s="19">
        <v>27.85915</v>
      </c>
      <c r="X5090" s="19">
        <v>-115.1879</v>
      </c>
      <c r="Y5090" s="18">
        <f t="shared" si="1537"/>
        <v>55.4</v>
      </c>
      <c r="Z5090" s="17">
        <v>13</v>
      </c>
      <c r="AA5090" s="21">
        <v>3</v>
      </c>
      <c r="AB5090" s="14" t="s">
        <v>44</v>
      </c>
      <c r="AC5090" s="14">
        <v>9</v>
      </c>
      <c r="AD5090" s="17">
        <v>15</v>
      </c>
      <c r="AE5090" s="17">
        <v>1</v>
      </c>
      <c r="AF5090" s="14">
        <v>29</v>
      </c>
      <c r="AG5090" s="14">
        <v>300</v>
      </c>
      <c r="AI5090" s="70">
        <f t="shared" si="1526"/>
        <v>11.792</v>
      </c>
      <c r="AJ5090" s="71" t="s">
        <v>369</v>
      </c>
      <c r="AK5090" s="72">
        <f t="shared" si="1527"/>
        <v>1.2734394051640829</v>
      </c>
      <c r="AL5090" s="73">
        <f t="shared" si="1528"/>
        <v>1.2734394051640829</v>
      </c>
    </row>
    <row r="5091" spans="1:39" hidden="1">
      <c r="A5091" s="14" t="s">
        <v>470</v>
      </c>
      <c r="B5091" s="14" t="s">
        <v>40</v>
      </c>
      <c r="C5091" s="31">
        <v>40757</v>
      </c>
      <c r="D5091" s="15">
        <v>2011</v>
      </c>
      <c r="E5091" s="16">
        <v>0.40833333333333338</v>
      </c>
      <c r="F5091" s="16">
        <v>0.4291666666666667</v>
      </c>
      <c r="G5091" s="16">
        <f t="shared" si="1529"/>
        <v>2.0833333333333315E-2</v>
      </c>
      <c r="H5091" s="21">
        <v>2</v>
      </c>
      <c r="I5091" s="17">
        <v>1</v>
      </c>
      <c r="J5091" s="17">
        <v>1</v>
      </c>
      <c r="K5091" s="17">
        <v>1</v>
      </c>
      <c r="L5091" s="14" t="s">
        <v>277</v>
      </c>
      <c r="M5091" s="14" t="s">
        <v>52</v>
      </c>
      <c r="N5091" s="14">
        <v>2</v>
      </c>
      <c r="O5091" s="14">
        <f t="shared" si="1530"/>
        <v>51.809999999999995</v>
      </c>
      <c r="P5091" s="14">
        <v>15.7</v>
      </c>
      <c r="Q5091" s="14">
        <f t="shared" si="1531"/>
        <v>53.459999999999994</v>
      </c>
      <c r="R5091" s="14">
        <v>16.2</v>
      </c>
      <c r="S5091" s="14">
        <f t="shared" si="1532"/>
        <v>53.459999999999994</v>
      </c>
      <c r="T5091" s="14">
        <v>16.2</v>
      </c>
      <c r="U5091" s="21">
        <f t="shared" si="1533"/>
        <v>52.634999999999998</v>
      </c>
      <c r="V5091" s="21">
        <f t="shared" si="1536"/>
        <v>15.95</v>
      </c>
      <c r="W5091" s="19">
        <v>27.85915</v>
      </c>
      <c r="X5091" s="19">
        <v>-115.1879</v>
      </c>
      <c r="Y5091" s="18">
        <f t="shared" si="1537"/>
        <v>55.4</v>
      </c>
      <c r="Z5091" s="17">
        <v>13</v>
      </c>
      <c r="AA5091" s="21">
        <v>3</v>
      </c>
      <c r="AB5091" s="14" t="s">
        <v>46</v>
      </c>
      <c r="AC5091" s="14">
        <v>0</v>
      </c>
      <c r="AD5091" s="17">
        <v>0</v>
      </c>
      <c r="AE5091" s="17">
        <v>0</v>
      </c>
      <c r="AF5091" s="14"/>
      <c r="AG5091" s="14">
        <v>300</v>
      </c>
      <c r="AH5091" s="96"/>
      <c r="AI5091" s="70">
        <f t="shared" ref="AI5091" si="1538">(0.748*AD5091)+1.2345</f>
        <v>1.2344999999999999</v>
      </c>
      <c r="AJ5091" s="74">
        <f t="shared" ref="AJ5091" si="1539">((POWER(AI5091*10,3.36))*2.24)/100000</f>
        <v>0.10414971720920797</v>
      </c>
      <c r="AK5091" s="74">
        <f t="shared" ref="AK5091" si="1540">(0.0026*AJ5091)-0.61</f>
        <v>-0.6097292107352561</v>
      </c>
      <c r="AL5091" s="73">
        <f t="shared" ref="AL5091" si="1541">IF(AK5091&gt;0,AK5091:AK5091,0)</f>
        <v>0</v>
      </c>
      <c r="AM5091" s="96"/>
    </row>
    <row r="5092" spans="1:39" hidden="1">
      <c r="A5092" s="14" t="s">
        <v>471</v>
      </c>
      <c r="B5092" s="14" t="s">
        <v>40</v>
      </c>
      <c r="C5092" s="31">
        <v>40757</v>
      </c>
      <c r="D5092" s="15">
        <v>2011</v>
      </c>
      <c r="E5092" s="16">
        <v>0.51180555555555551</v>
      </c>
      <c r="F5092" s="16">
        <v>0.53402777777777777</v>
      </c>
      <c r="G5092" s="16">
        <f t="shared" si="1529"/>
        <v>2.2222222222222254E-2</v>
      </c>
      <c r="H5092" s="21">
        <v>2</v>
      </c>
      <c r="I5092" s="17">
        <v>2</v>
      </c>
      <c r="J5092" s="17">
        <v>2</v>
      </c>
      <c r="K5092" s="17">
        <v>2</v>
      </c>
      <c r="L5092" s="14" t="s">
        <v>277</v>
      </c>
      <c r="M5092" s="14" t="s">
        <v>52</v>
      </c>
      <c r="N5092" s="14">
        <v>2</v>
      </c>
      <c r="O5092" s="14">
        <f t="shared" si="1530"/>
        <v>32.67</v>
      </c>
      <c r="P5092" s="14">
        <v>9.9</v>
      </c>
      <c r="Q5092" s="14">
        <f t="shared" si="1531"/>
        <v>37.29</v>
      </c>
      <c r="R5092" s="14">
        <v>11.3</v>
      </c>
      <c r="S5092" s="14">
        <f t="shared" si="1532"/>
        <v>37.29</v>
      </c>
      <c r="T5092" s="14">
        <v>11.3</v>
      </c>
      <c r="U5092" s="21">
        <f t="shared" si="1533"/>
        <v>34.980000000000004</v>
      </c>
      <c r="V5092" s="21">
        <f t="shared" si="1536"/>
        <v>10.600000000000001</v>
      </c>
      <c r="W5092" s="19">
        <v>27.864229999999999</v>
      </c>
      <c r="X5092" s="19">
        <v>-115.18747</v>
      </c>
      <c r="Y5092" s="18">
        <f t="shared" si="1537"/>
        <v>55.4</v>
      </c>
      <c r="Z5092" s="17">
        <v>13</v>
      </c>
      <c r="AA5092" s="21" t="s">
        <v>43</v>
      </c>
      <c r="AB5092" s="14" t="s">
        <v>44</v>
      </c>
      <c r="AC5092" s="14">
        <v>1</v>
      </c>
      <c r="AD5092" s="17">
        <v>23</v>
      </c>
      <c r="AE5092" s="17">
        <v>1</v>
      </c>
      <c r="AF5092" s="14">
        <v>7</v>
      </c>
      <c r="AG5092" s="14">
        <v>240</v>
      </c>
      <c r="AI5092" s="70">
        <f t="shared" ref="AI5092:AI5096" si="1542">(0.709*AD5092)+1.157</f>
        <v>17.463999999999999</v>
      </c>
      <c r="AJ5092" s="71" t="s">
        <v>369</v>
      </c>
      <c r="AK5092" s="72">
        <f t="shared" ref="AK5092:AK5096" si="1543">((POWER(AI5092*10,2.19))*0.037)/1000</f>
        <v>3.0095147540604348</v>
      </c>
      <c r="AL5092" s="73">
        <f t="shared" ref="AL5092:AL5096" si="1544">((POWER(AI5092*10,2.19))*0.037)/1000</f>
        <v>3.0095147540604348</v>
      </c>
    </row>
    <row r="5093" spans="1:39" hidden="1">
      <c r="A5093" s="14" t="s">
        <v>471</v>
      </c>
      <c r="B5093" s="14" t="s">
        <v>40</v>
      </c>
      <c r="C5093" s="31">
        <v>40757</v>
      </c>
      <c r="D5093" s="15">
        <v>2011</v>
      </c>
      <c r="E5093" s="16">
        <v>0.51180555555555551</v>
      </c>
      <c r="F5093" s="16">
        <v>0.53402777777777777</v>
      </c>
      <c r="G5093" s="16">
        <f t="shared" si="1529"/>
        <v>2.2222222222222254E-2</v>
      </c>
      <c r="H5093" s="21">
        <v>2</v>
      </c>
      <c r="I5093" s="17">
        <v>2</v>
      </c>
      <c r="J5093" s="17">
        <v>2</v>
      </c>
      <c r="K5093" s="17">
        <v>2</v>
      </c>
      <c r="L5093" s="14" t="s">
        <v>277</v>
      </c>
      <c r="M5093" s="14" t="s">
        <v>52</v>
      </c>
      <c r="N5093" s="14">
        <v>2</v>
      </c>
      <c r="O5093" s="14">
        <f t="shared" si="1530"/>
        <v>32.67</v>
      </c>
      <c r="P5093" s="14">
        <v>9.9</v>
      </c>
      <c r="Q5093" s="14">
        <f t="shared" si="1531"/>
        <v>37.29</v>
      </c>
      <c r="R5093" s="14">
        <v>11.3</v>
      </c>
      <c r="S5093" s="14">
        <f t="shared" si="1532"/>
        <v>37.29</v>
      </c>
      <c r="T5093" s="14">
        <v>11.3</v>
      </c>
      <c r="U5093" s="21">
        <f t="shared" si="1533"/>
        <v>34.980000000000004</v>
      </c>
      <c r="V5093" s="21">
        <f t="shared" si="1536"/>
        <v>10.600000000000001</v>
      </c>
      <c r="W5093" s="19">
        <v>27.864229999999999</v>
      </c>
      <c r="X5093" s="19">
        <v>-115.18747</v>
      </c>
      <c r="Y5093" s="18">
        <f t="shared" si="1537"/>
        <v>55.4</v>
      </c>
      <c r="Z5093" s="17">
        <v>13</v>
      </c>
      <c r="AA5093" s="21" t="s">
        <v>43</v>
      </c>
      <c r="AB5093" s="14" t="s">
        <v>44</v>
      </c>
      <c r="AC5093" s="14">
        <v>2</v>
      </c>
      <c r="AD5093" s="17">
        <v>15</v>
      </c>
      <c r="AE5093" s="17">
        <v>1</v>
      </c>
      <c r="AF5093" s="14">
        <v>9</v>
      </c>
      <c r="AG5093" s="14">
        <v>240</v>
      </c>
      <c r="AI5093" s="70">
        <f t="shared" si="1542"/>
        <v>11.792</v>
      </c>
      <c r="AJ5093" s="71" t="s">
        <v>369</v>
      </c>
      <c r="AK5093" s="72">
        <f t="shared" si="1543"/>
        <v>1.2734394051640829</v>
      </c>
      <c r="AL5093" s="73">
        <f t="shared" si="1544"/>
        <v>1.2734394051640829</v>
      </c>
    </row>
    <row r="5094" spans="1:39" hidden="1">
      <c r="A5094" s="14" t="s">
        <v>471</v>
      </c>
      <c r="B5094" s="14" t="s">
        <v>40</v>
      </c>
      <c r="C5094" s="31">
        <v>40757</v>
      </c>
      <c r="D5094" s="15">
        <v>2011</v>
      </c>
      <c r="E5094" s="16">
        <v>0.51180555555555551</v>
      </c>
      <c r="F5094" s="16">
        <v>0.53402777777777777</v>
      </c>
      <c r="G5094" s="16">
        <f t="shared" si="1529"/>
        <v>2.2222222222222254E-2</v>
      </c>
      <c r="H5094" s="21">
        <v>2</v>
      </c>
      <c r="I5094" s="17">
        <v>2</v>
      </c>
      <c r="J5094" s="17">
        <v>2</v>
      </c>
      <c r="K5094" s="17">
        <v>2</v>
      </c>
      <c r="L5094" s="14" t="s">
        <v>277</v>
      </c>
      <c r="M5094" s="14" t="s">
        <v>52</v>
      </c>
      <c r="N5094" s="14">
        <v>2</v>
      </c>
      <c r="O5094" s="14">
        <f t="shared" si="1530"/>
        <v>32.67</v>
      </c>
      <c r="P5094" s="14">
        <v>9.9</v>
      </c>
      <c r="Q5094" s="14">
        <f t="shared" si="1531"/>
        <v>37.29</v>
      </c>
      <c r="R5094" s="14">
        <v>11.3</v>
      </c>
      <c r="S5094" s="14">
        <f t="shared" si="1532"/>
        <v>37.29</v>
      </c>
      <c r="T5094" s="14">
        <v>11.3</v>
      </c>
      <c r="U5094" s="21">
        <f t="shared" si="1533"/>
        <v>34.980000000000004</v>
      </c>
      <c r="V5094" s="21">
        <f t="shared" si="1536"/>
        <v>10.600000000000001</v>
      </c>
      <c r="W5094" s="19">
        <v>27.864229999999999</v>
      </c>
      <c r="X5094" s="19">
        <v>-115.18747</v>
      </c>
      <c r="Y5094" s="18">
        <f t="shared" si="1537"/>
        <v>55.4</v>
      </c>
      <c r="Z5094" s="17">
        <v>13</v>
      </c>
      <c r="AA5094" s="21" t="s">
        <v>43</v>
      </c>
      <c r="AB5094" s="14" t="s">
        <v>44</v>
      </c>
      <c r="AC5094" s="14">
        <v>3</v>
      </c>
      <c r="AD5094" s="17">
        <v>20</v>
      </c>
      <c r="AE5094" s="17">
        <v>1</v>
      </c>
      <c r="AF5094" s="14">
        <v>13</v>
      </c>
      <c r="AG5094" s="14">
        <v>240</v>
      </c>
      <c r="AI5094" s="70">
        <f t="shared" si="1542"/>
        <v>15.337</v>
      </c>
      <c r="AJ5094" s="71" t="s">
        <v>369</v>
      </c>
      <c r="AK5094" s="72">
        <f t="shared" si="1543"/>
        <v>2.2645047633742106</v>
      </c>
      <c r="AL5094" s="73">
        <f t="shared" si="1544"/>
        <v>2.2645047633742106</v>
      </c>
    </row>
    <row r="5095" spans="1:39" hidden="1">
      <c r="A5095" s="14" t="s">
        <v>471</v>
      </c>
      <c r="B5095" s="14" t="s">
        <v>40</v>
      </c>
      <c r="C5095" s="31">
        <v>40757</v>
      </c>
      <c r="D5095" s="15">
        <v>2011</v>
      </c>
      <c r="E5095" s="16">
        <v>0.51180555555555551</v>
      </c>
      <c r="F5095" s="16">
        <v>0.53402777777777777</v>
      </c>
      <c r="G5095" s="16">
        <f t="shared" si="1529"/>
        <v>2.2222222222222254E-2</v>
      </c>
      <c r="H5095" s="21">
        <v>2</v>
      </c>
      <c r="I5095" s="17">
        <v>2</v>
      </c>
      <c r="J5095" s="17">
        <v>2</v>
      </c>
      <c r="K5095" s="17">
        <v>2</v>
      </c>
      <c r="L5095" s="14" t="s">
        <v>277</v>
      </c>
      <c r="M5095" s="14" t="s">
        <v>52</v>
      </c>
      <c r="N5095" s="14">
        <v>2</v>
      </c>
      <c r="O5095" s="14">
        <f t="shared" si="1530"/>
        <v>32.67</v>
      </c>
      <c r="P5095" s="14">
        <v>9.9</v>
      </c>
      <c r="Q5095" s="14">
        <f t="shared" si="1531"/>
        <v>37.29</v>
      </c>
      <c r="R5095" s="14">
        <v>11.3</v>
      </c>
      <c r="S5095" s="14">
        <f t="shared" si="1532"/>
        <v>37.29</v>
      </c>
      <c r="T5095" s="14">
        <v>11.3</v>
      </c>
      <c r="U5095" s="21">
        <f t="shared" si="1533"/>
        <v>34.980000000000004</v>
      </c>
      <c r="V5095" s="21">
        <f t="shared" si="1536"/>
        <v>10.600000000000001</v>
      </c>
      <c r="W5095" s="19">
        <v>27.864229999999999</v>
      </c>
      <c r="X5095" s="19">
        <v>-115.18747</v>
      </c>
      <c r="Y5095" s="18">
        <f t="shared" si="1537"/>
        <v>55.4</v>
      </c>
      <c r="Z5095" s="17">
        <v>13</v>
      </c>
      <c r="AA5095" s="21" t="s">
        <v>43</v>
      </c>
      <c r="AB5095" s="14" t="s">
        <v>44</v>
      </c>
      <c r="AC5095" s="14">
        <v>4</v>
      </c>
      <c r="AD5095" s="17">
        <v>7</v>
      </c>
      <c r="AE5095" s="17">
        <v>1</v>
      </c>
      <c r="AF5095" s="14">
        <v>22</v>
      </c>
      <c r="AG5095" s="14">
        <v>240</v>
      </c>
      <c r="AI5095" s="70">
        <f t="shared" si="1542"/>
        <v>6.12</v>
      </c>
      <c r="AJ5095" s="71" t="s">
        <v>369</v>
      </c>
      <c r="AK5095" s="72">
        <f t="shared" si="1543"/>
        <v>0.30282194081802571</v>
      </c>
      <c r="AL5095" s="73">
        <f t="shared" si="1544"/>
        <v>0.30282194081802571</v>
      </c>
    </row>
    <row r="5096" spans="1:39" hidden="1">
      <c r="A5096" s="14" t="s">
        <v>471</v>
      </c>
      <c r="B5096" s="14" t="s">
        <v>40</v>
      </c>
      <c r="C5096" s="31">
        <v>40757</v>
      </c>
      <c r="D5096" s="15">
        <v>2011</v>
      </c>
      <c r="E5096" s="16">
        <v>0.51180555555555551</v>
      </c>
      <c r="F5096" s="16">
        <v>0.53402777777777777</v>
      </c>
      <c r="G5096" s="16">
        <f t="shared" si="1529"/>
        <v>2.2222222222222254E-2</v>
      </c>
      <c r="H5096" s="21">
        <v>2</v>
      </c>
      <c r="I5096" s="17">
        <v>2</v>
      </c>
      <c r="J5096" s="17">
        <v>2</v>
      </c>
      <c r="K5096" s="17">
        <v>2</v>
      </c>
      <c r="L5096" s="14" t="s">
        <v>277</v>
      </c>
      <c r="M5096" s="14" t="s">
        <v>52</v>
      </c>
      <c r="N5096" s="14">
        <v>2</v>
      </c>
      <c r="O5096" s="14">
        <f t="shared" si="1530"/>
        <v>32.67</v>
      </c>
      <c r="P5096" s="14">
        <v>9.9</v>
      </c>
      <c r="Q5096" s="14">
        <f t="shared" si="1531"/>
        <v>37.29</v>
      </c>
      <c r="R5096" s="14">
        <v>11.3</v>
      </c>
      <c r="S5096" s="14">
        <f t="shared" si="1532"/>
        <v>37.29</v>
      </c>
      <c r="T5096" s="14">
        <v>11.3</v>
      </c>
      <c r="U5096" s="21">
        <f t="shared" si="1533"/>
        <v>34.980000000000004</v>
      </c>
      <c r="V5096" s="21">
        <f t="shared" si="1536"/>
        <v>10.600000000000001</v>
      </c>
      <c r="W5096" s="19">
        <v>27.864229999999999</v>
      </c>
      <c r="X5096" s="19">
        <v>-115.18747</v>
      </c>
      <c r="Y5096" s="18">
        <f t="shared" si="1537"/>
        <v>55.4</v>
      </c>
      <c r="Z5096" s="17">
        <v>13</v>
      </c>
      <c r="AA5096" s="21" t="s">
        <v>43</v>
      </c>
      <c r="AB5096" s="14" t="s">
        <v>44</v>
      </c>
      <c r="AC5096" s="14">
        <v>5</v>
      </c>
      <c r="AD5096" s="17">
        <v>20</v>
      </c>
      <c r="AE5096" s="17">
        <v>1</v>
      </c>
      <c r="AF5096" s="14">
        <v>27</v>
      </c>
      <c r="AG5096" s="14">
        <v>240</v>
      </c>
      <c r="AI5096" s="70">
        <f t="shared" si="1542"/>
        <v>15.337</v>
      </c>
      <c r="AJ5096" s="71" t="s">
        <v>369</v>
      </c>
      <c r="AK5096" s="72">
        <f t="shared" si="1543"/>
        <v>2.2645047633742106</v>
      </c>
      <c r="AL5096" s="73">
        <f t="shared" si="1544"/>
        <v>2.2645047633742106</v>
      </c>
    </row>
    <row r="5097" spans="1:39" hidden="1">
      <c r="A5097" s="14" t="s">
        <v>472</v>
      </c>
      <c r="B5097" s="14" t="s">
        <v>40</v>
      </c>
      <c r="C5097" s="31">
        <v>40757</v>
      </c>
      <c r="D5097" s="15">
        <v>2011</v>
      </c>
      <c r="E5097" s="16">
        <v>0.51180555555555551</v>
      </c>
      <c r="F5097" s="16">
        <v>0.53402777777777777</v>
      </c>
      <c r="G5097" s="16">
        <f t="shared" si="1529"/>
        <v>2.2222222222222254E-2</v>
      </c>
      <c r="H5097" s="21">
        <v>2</v>
      </c>
      <c r="I5097" s="17">
        <v>2</v>
      </c>
      <c r="J5097" s="17">
        <v>2</v>
      </c>
      <c r="K5097" s="17">
        <v>2</v>
      </c>
      <c r="L5097" s="14" t="s">
        <v>277</v>
      </c>
      <c r="M5097" s="14" t="s">
        <v>52</v>
      </c>
      <c r="N5097" s="14">
        <v>2</v>
      </c>
      <c r="O5097" s="14">
        <f t="shared" si="1530"/>
        <v>32.67</v>
      </c>
      <c r="P5097" s="14">
        <v>9.9</v>
      </c>
      <c r="Q5097" s="14">
        <f t="shared" si="1531"/>
        <v>37.29</v>
      </c>
      <c r="R5097" s="14">
        <v>11.3</v>
      </c>
      <c r="S5097" s="14">
        <f t="shared" si="1532"/>
        <v>37.29</v>
      </c>
      <c r="T5097" s="14">
        <v>11.3</v>
      </c>
      <c r="U5097" s="21">
        <f t="shared" si="1533"/>
        <v>34.980000000000004</v>
      </c>
      <c r="V5097" s="21">
        <f t="shared" si="1536"/>
        <v>10.600000000000001</v>
      </c>
      <c r="W5097" s="19">
        <v>27.864229999999999</v>
      </c>
      <c r="X5097" s="19">
        <v>-115.18747</v>
      </c>
      <c r="Y5097" s="18">
        <f t="shared" si="1537"/>
        <v>55.4</v>
      </c>
      <c r="Z5097" s="17">
        <v>13</v>
      </c>
      <c r="AA5097" s="21" t="s">
        <v>43</v>
      </c>
      <c r="AB5097" s="14" t="s">
        <v>46</v>
      </c>
      <c r="AC5097" s="14">
        <v>0</v>
      </c>
      <c r="AD5097" s="17">
        <v>0</v>
      </c>
      <c r="AE5097" s="17">
        <v>0</v>
      </c>
      <c r="AF5097" s="14"/>
      <c r="AG5097" s="14">
        <v>240</v>
      </c>
      <c r="AI5097" s="70">
        <f t="shared" ref="AI5097" si="1545">(0.748*AD5097)+1.2345</f>
        <v>1.2344999999999999</v>
      </c>
      <c r="AJ5097" s="74">
        <f t="shared" ref="AJ5097" si="1546">((POWER(AI5097*10,3.36))*2.24)/100000</f>
        <v>0.10414971720920797</v>
      </c>
      <c r="AK5097" s="74">
        <f t="shared" ref="AK5097" si="1547">(0.0026*AJ5097)-0.61</f>
        <v>-0.6097292107352561</v>
      </c>
      <c r="AL5097" s="73">
        <f t="shared" ref="AL5097" si="1548">IF(AK5097&gt;0,AK5097:AK5097,0)</f>
        <v>0</v>
      </c>
    </row>
    <row r="5098" spans="1:39" hidden="1">
      <c r="A5098" s="14" t="s">
        <v>473</v>
      </c>
      <c r="B5098" s="14" t="s">
        <v>474</v>
      </c>
      <c r="C5098" s="31">
        <v>40757</v>
      </c>
      <c r="D5098" s="15">
        <v>2011</v>
      </c>
      <c r="E5098" s="16">
        <v>0.4055555555555555</v>
      </c>
      <c r="F5098" s="16">
        <v>0.42638888888888887</v>
      </c>
      <c r="G5098" s="16">
        <f t="shared" si="1529"/>
        <v>2.083333333333337E-2</v>
      </c>
      <c r="H5098" s="21">
        <v>2</v>
      </c>
      <c r="I5098" s="17">
        <v>1</v>
      </c>
      <c r="J5098" s="17">
        <v>3</v>
      </c>
      <c r="K5098" s="17">
        <v>3</v>
      </c>
      <c r="L5098" s="14" t="s">
        <v>277</v>
      </c>
      <c r="M5098" s="14" t="s">
        <v>52</v>
      </c>
      <c r="N5098" s="14">
        <v>2</v>
      </c>
      <c r="O5098" s="14">
        <f t="shared" si="1530"/>
        <v>54.78</v>
      </c>
      <c r="P5098" s="14">
        <v>16.600000000000001</v>
      </c>
      <c r="Q5098" s="14">
        <f t="shared" si="1531"/>
        <v>51.15</v>
      </c>
      <c r="R5098" s="14">
        <v>15.5</v>
      </c>
      <c r="S5098" s="14">
        <f t="shared" si="1532"/>
        <v>54.78</v>
      </c>
      <c r="T5098" s="14">
        <v>16.600000000000001</v>
      </c>
      <c r="U5098" s="21">
        <f t="shared" si="1533"/>
        <v>52.964999999999996</v>
      </c>
      <c r="V5098" s="21">
        <f t="shared" si="1536"/>
        <v>16.05</v>
      </c>
      <c r="W5098" s="19">
        <v>27.8599</v>
      </c>
      <c r="X5098" s="19">
        <v>-115.18864000000001</v>
      </c>
      <c r="Y5098" s="18">
        <f t="shared" si="1537"/>
        <v>55.4</v>
      </c>
      <c r="Z5098" s="17">
        <v>13</v>
      </c>
      <c r="AA5098" s="21">
        <v>5</v>
      </c>
      <c r="AB5098" s="14" t="s">
        <v>44</v>
      </c>
      <c r="AC5098" s="14">
        <v>1</v>
      </c>
      <c r="AD5098" s="17">
        <v>13</v>
      </c>
      <c r="AE5098" s="17">
        <v>1</v>
      </c>
      <c r="AF5098" s="14">
        <v>9</v>
      </c>
      <c r="AG5098" s="14">
        <v>270</v>
      </c>
      <c r="AI5098" s="70">
        <f t="shared" ref="AI5098:AI5106" si="1549">(0.709*AD5098)+1.157</f>
        <v>10.373999999999999</v>
      </c>
      <c r="AJ5098" s="71" t="s">
        <v>369</v>
      </c>
      <c r="AK5098" s="72">
        <f t="shared" ref="AK5098:AK5106" si="1550">((POWER(AI5098*10,2.19))*0.037)/1000</f>
        <v>0.96188687250685145</v>
      </c>
      <c r="AL5098" s="73">
        <f t="shared" ref="AL5098:AL5106" si="1551">((POWER(AI5098*10,2.19))*0.037)/1000</f>
        <v>0.96188687250685145</v>
      </c>
    </row>
    <row r="5099" spans="1:39" hidden="1">
      <c r="A5099" s="14" t="s">
        <v>473</v>
      </c>
      <c r="B5099" s="14" t="s">
        <v>474</v>
      </c>
      <c r="C5099" s="31">
        <v>40757</v>
      </c>
      <c r="D5099" s="15">
        <v>2011</v>
      </c>
      <c r="E5099" s="16">
        <v>0.4055555555555555</v>
      </c>
      <c r="F5099" s="16">
        <v>0.42638888888888887</v>
      </c>
      <c r="G5099" s="16">
        <f t="shared" si="1529"/>
        <v>2.083333333333337E-2</v>
      </c>
      <c r="H5099" s="21">
        <v>2</v>
      </c>
      <c r="I5099" s="17">
        <v>1</v>
      </c>
      <c r="J5099" s="17">
        <v>3</v>
      </c>
      <c r="K5099" s="17">
        <v>3</v>
      </c>
      <c r="L5099" s="14" t="s">
        <v>277</v>
      </c>
      <c r="M5099" s="14" t="s">
        <v>52</v>
      </c>
      <c r="N5099" s="14">
        <v>2</v>
      </c>
      <c r="O5099" s="14">
        <f t="shared" si="1530"/>
        <v>54.78</v>
      </c>
      <c r="P5099" s="14">
        <v>16.600000000000001</v>
      </c>
      <c r="Q5099" s="14">
        <f t="shared" si="1531"/>
        <v>51.15</v>
      </c>
      <c r="R5099" s="14">
        <v>15.5</v>
      </c>
      <c r="S5099" s="14">
        <f t="shared" si="1532"/>
        <v>54.78</v>
      </c>
      <c r="T5099" s="14">
        <v>16.600000000000001</v>
      </c>
      <c r="U5099" s="21">
        <f t="shared" si="1533"/>
        <v>52.964999999999996</v>
      </c>
      <c r="V5099" s="21">
        <f t="shared" si="1536"/>
        <v>16.05</v>
      </c>
      <c r="W5099" s="19">
        <v>27.8599</v>
      </c>
      <c r="X5099" s="19">
        <v>-115.18864000000001</v>
      </c>
      <c r="Y5099" s="18">
        <f t="shared" si="1537"/>
        <v>55.4</v>
      </c>
      <c r="Z5099" s="17">
        <v>13</v>
      </c>
      <c r="AA5099" s="21">
        <v>5</v>
      </c>
      <c r="AB5099" s="14" t="s">
        <v>44</v>
      </c>
      <c r="AC5099" s="14">
        <v>1</v>
      </c>
      <c r="AD5099" s="17">
        <v>16</v>
      </c>
      <c r="AE5099" s="17">
        <v>1</v>
      </c>
      <c r="AF5099" s="14">
        <v>9</v>
      </c>
      <c r="AG5099" s="14">
        <v>270</v>
      </c>
      <c r="AI5099" s="70">
        <f t="shared" si="1549"/>
        <v>12.500999999999999</v>
      </c>
      <c r="AJ5099" s="71" t="s">
        <v>369</v>
      </c>
      <c r="AK5099" s="72">
        <f t="shared" si="1550"/>
        <v>1.4471406331162124</v>
      </c>
      <c r="AL5099" s="73">
        <f t="shared" si="1551"/>
        <v>1.4471406331162124</v>
      </c>
    </row>
    <row r="5100" spans="1:39" hidden="1">
      <c r="A5100" s="14" t="s">
        <v>473</v>
      </c>
      <c r="B5100" s="14" t="s">
        <v>474</v>
      </c>
      <c r="C5100" s="31">
        <v>40757</v>
      </c>
      <c r="D5100" s="15">
        <v>2011</v>
      </c>
      <c r="E5100" s="16">
        <v>0.4055555555555555</v>
      </c>
      <c r="F5100" s="16">
        <v>0.42638888888888887</v>
      </c>
      <c r="G5100" s="16">
        <f t="shared" si="1529"/>
        <v>2.083333333333337E-2</v>
      </c>
      <c r="H5100" s="21">
        <v>2</v>
      </c>
      <c r="I5100" s="17">
        <v>1</v>
      </c>
      <c r="J5100" s="17">
        <v>3</v>
      </c>
      <c r="K5100" s="17">
        <v>3</v>
      </c>
      <c r="L5100" s="14" t="s">
        <v>277</v>
      </c>
      <c r="M5100" s="14" t="s">
        <v>52</v>
      </c>
      <c r="N5100" s="14">
        <v>2</v>
      </c>
      <c r="O5100" s="14">
        <f t="shared" si="1530"/>
        <v>54.78</v>
      </c>
      <c r="P5100" s="14">
        <v>16.600000000000001</v>
      </c>
      <c r="Q5100" s="14">
        <f t="shared" si="1531"/>
        <v>51.15</v>
      </c>
      <c r="R5100" s="14">
        <v>15.5</v>
      </c>
      <c r="S5100" s="14">
        <f t="shared" si="1532"/>
        <v>54.78</v>
      </c>
      <c r="T5100" s="14">
        <v>16.600000000000001</v>
      </c>
      <c r="U5100" s="21">
        <f t="shared" si="1533"/>
        <v>52.964999999999996</v>
      </c>
      <c r="V5100" s="21">
        <f t="shared" si="1536"/>
        <v>16.05</v>
      </c>
      <c r="W5100" s="19">
        <v>27.8599</v>
      </c>
      <c r="X5100" s="19">
        <v>-115.18864000000001</v>
      </c>
      <c r="Y5100" s="18">
        <f t="shared" si="1537"/>
        <v>55.4</v>
      </c>
      <c r="Z5100" s="17">
        <v>13</v>
      </c>
      <c r="AA5100" s="21">
        <v>5</v>
      </c>
      <c r="AB5100" s="14" t="s">
        <v>44</v>
      </c>
      <c r="AC5100" s="14">
        <v>2</v>
      </c>
      <c r="AD5100" s="17">
        <v>18</v>
      </c>
      <c r="AE5100" s="17">
        <v>1</v>
      </c>
      <c r="AF5100" s="14">
        <v>11</v>
      </c>
      <c r="AG5100" s="14">
        <v>270</v>
      </c>
      <c r="AI5100" s="70">
        <f t="shared" si="1549"/>
        <v>13.918999999999999</v>
      </c>
      <c r="AJ5100" s="71" t="s">
        <v>369</v>
      </c>
      <c r="AK5100" s="72">
        <f t="shared" si="1550"/>
        <v>1.8310631406548505</v>
      </c>
      <c r="AL5100" s="73">
        <f t="shared" si="1551"/>
        <v>1.8310631406548505</v>
      </c>
    </row>
    <row r="5101" spans="1:39" hidden="1">
      <c r="A5101" s="14" t="s">
        <v>473</v>
      </c>
      <c r="B5101" s="14" t="s">
        <v>474</v>
      </c>
      <c r="C5101" s="31">
        <v>40757</v>
      </c>
      <c r="D5101" s="15">
        <v>2011</v>
      </c>
      <c r="E5101" s="16">
        <v>0.4055555555555555</v>
      </c>
      <c r="F5101" s="16">
        <v>0.42638888888888887</v>
      </c>
      <c r="G5101" s="16">
        <f t="shared" si="1529"/>
        <v>2.083333333333337E-2</v>
      </c>
      <c r="H5101" s="21">
        <v>2</v>
      </c>
      <c r="I5101" s="17">
        <v>1</v>
      </c>
      <c r="J5101" s="17">
        <v>3</v>
      </c>
      <c r="K5101" s="17">
        <v>3</v>
      </c>
      <c r="L5101" s="14" t="s">
        <v>277</v>
      </c>
      <c r="M5101" s="14" t="s">
        <v>52</v>
      </c>
      <c r="N5101" s="14">
        <v>2</v>
      </c>
      <c r="O5101" s="14">
        <f t="shared" si="1530"/>
        <v>54.78</v>
      </c>
      <c r="P5101" s="14">
        <v>16.600000000000001</v>
      </c>
      <c r="Q5101" s="14">
        <f t="shared" si="1531"/>
        <v>51.15</v>
      </c>
      <c r="R5101" s="14">
        <v>15.5</v>
      </c>
      <c r="S5101" s="14">
        <f t="shared" si="1532"/>
        <v>54.78</v>
      </c>
      <c r="T5101" s="14">
        <v>16.600000000000001</v>
      </c>
      <c r="U5101" s="21">
        <f t="shared" si="1533"/>
        <v>52.964999999999996</v>
      </c>
      <c r="V5101" s="21">
        <f t="shared" si="1536"/>
        <v>16.05</v>
      </c>
      <c r="W5101" s="19">
        <v>27.8599</v>
      </c>
      <c r="X5101" s="19">
        <v>-115.18864000000001</v>
      </c>
      <c r="Y5101" s="18">
        <f t="shared" si="1537"/>
        <v>55.4</v>
      </c>
      <c r="Z5101" s="17">
        <v>13</v>
      </c>
      <c r="AA5101" s="21">
        <v>5</v>
      </c>
      <c r="AB5101" s="14" t="s">
        <v>44</v>
      </c>
      <c r="AC5101" s="14">
        <v>3</v>
      </c>
      <c r="AD5101" s="17">
        <v>16</v>
      </c>
      <c r="AE5101" s="17">
        <v>1</v>
      </c>
      <c r="AF5101" s="14">
        <v>17</v>
      </c>
      <c r="AG5101" s="14">
        <v>270</v>
      </c>
      <c r="AI5101" s="70">
        <f t="shared" si="1549"/>
        <v>12.500999999999999</v>
      </c>
      <c r="AJ5101" s="71" t="s">
        <v>369</v>
      </c>
      <c r="AK5101" s="72">
        <f t="shared" si="1550"/>
        <v>1.4471406331162124</v>
      </c>
      <c r="AL5101" s="73">
        <f t="shared" si="1551"/>
        <v>1.4471406331162124</v>
      </c>
    </row>
    <row r="5102" spans="1:39" hidden="1">
      <c r="A5102" s="14" t="s">
        <v>473</v>
      </c>
      <c r="B5102" s="14" t="s">
        <v>474</v>
      </c>
      <c r="C5102" s="31">
        <v>40757</v>
      </c>
      <c r="D5102" s="15">
        <v>2011</v>
      </c>
      <c r="E5102" s="16">
        <v>0.4055555555555555</v>
      </c>
      <c r="F5102" s="16">
        <v>0.42638888888888887</v>
      </c>
      <c r="G5102" s="16">
        <f t="shared" si="1529"/>
        <v>2.083333333333337E-2</v>
      </c>
      <c r="H5102" s="21">
        <v>2</v>
      </c>
      <c r="I5102" s="17">
        <v>1</v>
      </c>
      <c r="J5102" s="17">
        <v>3</v>
      </c>
      <c r="K5102" s="17">
        <v>3</v>
      </c>
      <c r="L5102" s="14" t="s">
        <v>277</v>
      </c>
      <c r="M5102" s="14" t="s">
        <v>52</v>
      </c>
      <c r="N5102" s="14">
        <v>2</v>
      </c>
      <c r="O5102" s="14">
        <f t="shared" si="1530"/>
        <v>54.78</v>
      </c>
      <c r="P5102" s="14">
        <v>16.600000000000001</v>
      </c>
      <c r="Q5102" s="14">
        <f t="shared" si="1531"/>
        <v>51.15</v>
      </c>
      <c r="R5102" s="14">
        <v>15.5</v>
      </c>
      <c r="S5102" s="14">
        <f t="shared" si="1532"/>
        <v>54.78</v>
      </c>
      <c r="T5102" s="14">
        <v>16.600000000000001</v>
      </c>
      <c r="U5102" s="21">
        <f t="shared" si="1533"/>
        <v>52.964999999999996</v>
      </c>
      <c r="V5102" s="21">
        <f t="shared" si="1536"/>
        <v>16.05</v>
      </c>
      <c r="W5102" s="19">
        <v>27.8599</v>
      </c>
      <c r="X5102" s="19">
        <v>-115.18864000000001</v>
      </c>
      <c r="Y5102" s="18">
        <f t="shared" si="1537"/>
        <v>55.4</v>
      </c>
      <c r="Z5102" s="17">
        <v>13</v>
      </c>
      <c r="AA5102" s="21">
        <v>5</v>
      </c>
      <c r="AB5102" s="14" t="s">
        <v>44</v>
      </c>
      <c r="AC5102" s="14">
        <v>3</v>
      </c>
      <c r="AD5102" s="17">
        <v>19</v>
      </c>
      <c r="AE5102" s="17">
        <v>1</v>
      </c>
      <c r="AF5102" s="14">
        <v>17</v>
      </c>
      <c r="AG5102" s="14">
        <v>270</v>
      </c>
      <c r="AI5102" s="70">
        <f t="shared" si="1549"/>
        <v>14.628</v>
      </c>
      <c r="AJ5102" s="71" t="s">
        <v>369</v>
      </c>
      <c r="AK5102" s="72">
        <f t="shared" si="1550"/>
        <v>2.041534710262368</v>
      </c>
      <c r="AL5102" s="73">
        <f t="shared" si="1551"/>
        <v>2.041534710262368</v>
      </c>
    </row>
    <row r="5103" spans="1:39" hidden="1">
      <c r="A5103" s="14" t="s">
        <v>473</v>
      </c>
      <c r="B5103" s="14" t="s">
        <v>474</v>
      </c>
      <c r="C5103" s="31">
        <v>40757</v>
      </c>
      <c r="D5103" s="15">
        <v>2011</v>
      </c>
      <c r="E5103" s="16">
        <v>0.4055555555555555</v>
      </c>
      <c r="F5103" s="16">
        <v>0.42638888888888887</v>
      </c>
      <c r="G5103" s="16">
        <f t="shared" si="1529"/>
        <v>2.083333333333337E-2</v>
      </c>
      <c r="H5103" s="21">
        <v>2</v>
      </c>
      <c r="I5103" s="17">
        <v>1</v>
      </c>
      <c r="J5103" s="17">
        <v>3</v>
      </c>
      <c r="K5103" s="17">
        <v>3</v>
      </c>
      <c r="L5103" s="14" t="s">
        <v>277</v>
      </c>
      <c r="M5103" s="14" t="s">
        <v>52</v>
      </c>
      <c r="N5103" s="14">
        <v>2</v>
      </c>
      <c r="O5103" s="14">
        <f t="shared" si="1530"/>
        <v>54.78</v>
      </c>
      <c r="P5103" s="14">
        <v>16.600000000000001</v>
      </c>
      <c r="Q5103" s="14">
        <f t="shared" si="1531"/>
        <v>51.15</v>
      </c>
      <c r="R5103" s="14">
        <v>15.5</v>
      </c>
      <c r="S5103" s="14">
        <f t="shared" si="1532"/>
        <v>54.78</v>
      </c>
      <c r="T5103" s="14">
        <v>16.600000000000001</v>
      </c>
      <c r="U5103" s="21">
        <f t="shared" si="1533"/>
        <v>52.964999999999996</v>
      </c>
      <c r="V5103" s="21">
        <f t="shared" si="1536"/>
        <v>16.05</v>
      </c>
      <c r="W5103" s="19">
        <v>27.8599</v>
      </c>
      <c r="X5103" s="19">
        <v>-115.18864000000001</v>
      </c>
      <c r="Y5103" s="18">
        <f t="shared" si="1537"/>
        <v>55.4</v>
      </c>
      <c r="Z5103" s="17">
        <v>13</v>
      </c>
      <c r="AA5103" s="21">
        <v>5</v>
      </c>
      <c r="AB5103" s="14" t="s">
        <v>44</v>
      </c>
      <c r="AC5103" s="14">
        <v>4</v>
      </c>
      <c r="AD5103" s="17">
        <v>3</v>
      </c>
      <c r="AE5103" s="17">
        <v>1</v>
      </c>
      <c r="AF5103" s="14">
        <v>19</v>
      </c>
      <c r="AG5103" s="14">
        <v>270</v>
      </c>
      <c r="AI5103" s="70">
        <f t="shared" si="1549"/>
        <v>3.2839999999999998</v>
      </c>
      <c r="AJ5103" s="71" t="s">
        <v>369</v>
      </c>
      <c r="AK5103" s="72">
        <f t="shared" si="1550"/>
        <v>7.7468405858708567E-2</v>
      </c>
      <c r="AL5103" s="73">
        <f t="shared" si="1551"/>
        <v>7.7468405858708567E-2</v>
      </c>
    </row>
    <row r="5104" spans="1:39" hidden="1">
      <c r="A5104" s="14" t="s">
        <v>473</v>
      </c>
      <c r="B5104" s="14" t="s">
        <v>474</v>
      </c>
      <c r="C5104" s="31">
        <v>40757</v>
      </c>
      <c r="D5104" s="15">
        <v>2011</v>
      </c>
      <c r="E5104" s="16">
        <v>0.4055555555555555</v>
      </c>
      <c r="F5104" s="16">
        <v>0.42638888888888887</v>
      </c>
      <c r="G5104" s="16">
        <f t="shared" si="1529"/>
        <v>2.083333333333337E-2</v>
      </c>
      <c r="H5104" s="21">
        <v>2</v>
      </c>
      <c r="I5104" s="17">
        <v>1</v>
      </c>
      <c r="J5104" s="17">
        <v>3</v>
      </c>
      <c r="K5104" s="17">
        <v>3</v>
      </c>
      <c r="L5104" s="14" t="s">
        <v>277</v>
      </c>
      <c r="M5104" s="14" t="s">
        <v>52</v>
      </c>
      <c r="N5104" s="14">
        <v>2</v>
      </c>
      <c r="O5104" s="14">
        <f t="shared" si="1530"/>
        <v>54.78</v>
      </c>
      <c r="P5104" s="14">
        <v>16.600000000000001</v>
      </c>
      <c r="Q5104" s="14">
        <f t="shared" si="1531"/>
        <v>51.15</v>
      </c>
      <c r="R5104" s="14">
        <v>15.5</v>
      </c>
      <c r="S5104" s="14">
        <f t="shared" si="1532"/>
        <v>54.78</v>
      </c>
      <c r="T5104" s="14">
        <v>16.600000000000001</v>
      </c>
      <c r="U5104" s="21">
        <f t="shared" si="1533"/>
        <v>52.964999999999996</v>
      </c>
      <c r="V5104" s="21">
        <f t="shared" si="1536"/>
        <v>16.05</v>
      </c>
      <c r="W5104" s="19">
        <v>27.8599</v>
      </c>
      <c r="X5104" s="19">
        <v>-115.18864000000001</v>
      </c>
      <c r="Y5104" s="18">
        <f t="shared" si="1537"/>
        <v>55.4</v>
      </c>
      <c r="Z5104" s="17">
        <v>13</v>
      </c>
      <c r="AA5104" s="21">
        <v>5</v>
      </c>
      <c r="AB5104" s="14" t="s">
        <v>44</v>
      </c>
      <c r="AC5104" s="14">
        <v>4</v>
      </c>
      <c r="AD5104" s="17">
        <v>12</v>
      </c>
      <c r="AE5104" s="17">
        <v>1</v>
      </c>
      <c r="AF5104" s="14">
        <v>19</v>
      </c>
      <c r="AG5104" s="14">
        <v>270</v>
      </c>
      <c r="AI5104" s="70">
        <f t="shared" si="1549"/>
        <v>9.6649999999999991</v>
      </c>
      <c r="AJ5104" s="71" t="s">
        <v>369</v>
      </c>
      <c r="AK5104" s="72">
        <f t="shared" si="1550"/>
        <v>0.82374690124645178</v>
      </c>
      <c r="AL5104" s="73">
        <f t="shared" si="1551"/>
        <v>0.82374690124645178</v>
      </c>
    </row>
    <row r="5105" spans="1:38" hidden="1">
      <c r="A5105" s="14" t="s">
        <v>473</v>
      </c>
      <c r="B5105" s="14" t="s">
        <v>474</v>
      </c>
      <c r="C5105" s="31">
        <v>40757</v>
      </c>
      <c r="D5105" s="15">
        <v>2011</v>
      </c>
      <c r="E5105" s="16">
        <v>0.4055555555555555</v>
      </c>
      <c r="F5105" s="16">
        <v>0.42638888888888887</v>
      </c>
      <c r="G5105" s="16">
        <f t="shared" si="1529"/>
        <v>2.083333333333337E-2</v>
      </c>
      <c r="H5105" s="21">
        <v>2</v>
      </c>
      <c r="I5105" s="17">
        <v>1</v>
      </c>
      <c r="J5105" s="17">
        <v>3</v>
      </c>
      <c r="K5105" s="17">
        <v>3</v>
      </c>
      <c r="L5105" s="14" t="s">
        <v>277</v>
      </c>
      <c r="M5105" s="14" t="s">
        <v>52</v>
      </c>
      <c r="N5105" s="14">
        <v>2</v>
      </c>
      <c r="O5105" s="14">
        <f t="shared" si="1530"/>
        <v>54.78</v>
      </c>
      <c r="P5105" s="14">
        <v>16.600000000000001</v>
      </c>
      <c r="Q5105" s="14">
        <f t="shared" si="1531"/>
        <v>51.15</v>
      </c>
      <c r="R5105" s="14">
        <v>15.5</v>
      </c>
      <c r="S5105" s="14">
        <f t="shared" si="1532"/>
        <v>54.78</v>
      </c>
      <c r="T5105" s="14">
        <v>16.600000000000001</v>
      </c>
      <c r="U5105" s="21">
        <f t="shared" si="1533"/>
        <v>52.964999999999996</v>
      </c>
      <c r="V5105" s="21">
        <f t="shared" si="1536"/>
        <v>16.05</v>
      </c>
      <c r="W5105" s="19">
        <v>27.8599</v>
      </c>
      <c r="X5105" s="19">
        <v>-115.18864000000001</v>
      </c>
      <c r="Y5105" s="18">
        <f t="shared" si="1537"/>
        <v>55.4</v>
      </c>
      <c r="Z5105" s="17">
        <v>13</v>
      </c>
      <c r="AA5105" s="21">
        <v>5</v>
      </c>
      <c r="AB5105" s="14" t="s">
        <v>44</v>
      </c>
      <c r="AC5105" s="14">
        <v>4</v>
      </c>
      <c r="AD5105" s="17">
        <v>19</v>
      </c>
      <c r="AE5105" s="17">
        <v>1</v>
      </c>
      <c r="AF5105" s="14">
        <v>19</v>
      </c>
      <c r="AG5105" s="14">
        <v>270</v>
      </c>
      <c r="AI5105" s="70">
        <f t="shared" si="1549"/>
        <v>14.628</v>
      </c>
      <c r="AJ5105" s="71" t="s">
        <v>369</v>
      </c>
      <c r="AK5105" s="72">
        <f t="shared" si="1550"/>
        <v>2.041534710262368</v>
      </c>
      <c r="AL5105" s="73">
        <f t="shared" si="1551"/>
        <v>2.041534710262368</v>
      </c>
    </row>
    <row r="5106" spans="1:38" hidden="1">
      <c r="A5106" s="14" t="s">
        <v>473</v>
      </c>
      <c r="B5106" s="14" t="s">
        <v>474</v>
      </c>
      <c r="C5106" s="31">
        <v>40757</v>
      </c>
      <c r="D5106" s="15">
        <v>2011</v>
      </c>
      <c r="E5106" s="16">
        <v>0.4055555555555555</v>
      </c>
      <c r="F5106" s="16">
        <v>0.42638888888888887</v>
      </c>
      <c r="G5106" s="16">
        <f t="shared" si="1529"/>
        <v>2.083333333333337E-2</v>
      </c>
      <c r="H5106" s="21">
        <v>2</v>
      </c>
      <c r="I5106" s="17">
        <v>1</v>
      </c>
      <c r="J5106" s="17">
        <v>3</v>
      </c>
      <c r="K5106" s="17">
        <v>3</v>
      </c>
      <c r="L5106" s="14" t="s">
        <v>277</v>
      </c>
      <c r="M5106" s="14" t="s">
        <v>52</v>
      </c>
      <c r="N5106" s="14">
        <v>2</v>
      </c>
      <c r="O5106" s="14">
        <f t="shared" si="1530"/>
        <v>54.78</v>
      </c>
      <c r="P5106" s="14">
        <v>16.600000000000001</v>
      </c>
      <c r="Q5106" s="14">
        <f t="shared" si="1531"/>
        <v>51.15</v>
      </c>
      <c r="R5106" s="14">
        <v>15.5</v>
      </c>
      <c r="S5106" s="14">
        <f t="shared" si="1532"/>
        <v>54.78</v>
      </c>
      <c r="T5106" s="14">
        <v>16.600000000000001</v>
      </c>
      <c r="U5106" s="21">
        <f t="shared" si="1533"/>
        <v>52.964999999999996</v>
      </c>
      <c r="V5106" s="21">
        <f t="shared" si="1536"/>
        <v>16.05</v>
      </c>
      <c r="W5106" s="19">
        <v>27.8599</v>
      </c>
      <c r="X5106" s="19">
        <v>-115.18864000000001</v>
      </c>
      <c r="Y5106" s="18">
        <f t="shared" si="1537"/>
        <v>55.4</v>
      </c>
      <c r="Z5106" s="17">
        <v>13</v>
      </c>
      <c r="AA5106" s="21">
        <v>5</v>
      </c>
      <c r="AB5106" s="14" t="s">
        <v>44</v>
      </c>
      <c r="AC5106" s="14">
        <v>5</v>
      </c>
      <c r="AD5106" s="17">
        <v>17</v>
      </c>
      <c r="AE5106" s="17">
        <v>1</v>
      </c>
      <c r="AF5106" s="14">
        <v>22</v>
      </c>
      <c r="AG5106" s="14">
        <v>270</v>
      </c>
      <c r="AI5106" s="70">
        <f t="shared" si="1549"/>
        <v>13.209999999999999</v>
      </c>
      <c r="AJ5106" s="71" t="s">
        <v>369</v>
      </c>
      <c r="AK5106" s="72">
        <f t="shared" si="1550"/>
        <v>1.6329725885917237</v>
      </c>
      <c r="AL5106" s="73">
        <f t="shared" si="1551"/>
        <v>1.6329725885917237</v>
      </c>
    </row>
    <row r="5107" spans="1:38" hidden="1">
      <c r="A5107" s="14" t="s">
        <v>475</v>
      </c>
      <c r="B5107" s="14" t="s">
        <v>474</v>
      </c>
      <c r="C5107" s="31">
        <v>40757</v>
      </c>
      <c r="D5107" s="15">
        <v>2011</v>
      </c>
      <c r="E5107" s="16">
        <v>0.4055555555555555</v>
      </c>
      <c r="F5107" s="16">
        <v>0.42638888888888887</v>
      </c>
      <c r="G5107" s="16">
        <f t="shared" si="1529"/>
        <v>2.083333333333337E-2</v>
      </c>
      <c r="H5107" s="21">
        <v>2</v>
      </c>
      <c r="I5107" s="17">
        <v>1</v>
      </c>
      <c r="J5107" s="17">
        <v>3</v>
      </c>
      <c r="K5107" s="17">
        <v>3</v>
      </c>
      <c r="L5107" s="14" t="s">
        <v>277</v>
      </c>
      <c r="M5107" s="14" t="s">
        <v>52</v>
      </c>
      <c r="N5107" s="14">
        <v>2</v>
      </c>
      <c r="O5107" s="14">
        <f t="shared" si="1530"/>
        <v>54.78</v>
      </c>
      <c r="P5107" s="14">
        <v>16.600000000000001</v>
      </c>
      <c r="Q5107" s="14">
        <f t="shared" si="1531"/>
        <v>51.15</v>
      </c>
      <c r="R5107" s="14">
        <v>15.5</v>
      </c>
      <c r="S5107" s="14">
        <f t="shared" si="1532"/>
        <v>54.78</v>
      </c>
      <c r="T5107" s="14">
        <v>16.600000000000001</v>
      </c>
      <c r="U5107" s="21">
        <f t="shared" si="1533"/>
        <v>52.964999999999996</v>
      </c>
      <c r="V5107" s="21">
        <f t="shared" si="1536"/>
        <v>16.05</v>
      </c>
      <c r="W5107" s="19">
        <v>27.8599</v>
      </c>
      <c r="X5107" s="19">
        <v>-115.18864000000001</v>
      </c>
      <c r="Y5107" s="18">
        <f t="shared" si="1537"/>
        <v>55.4</v>
      </c>
      <c r="Z5107" s="17">
        <v>13</v>
      </c>
      <c r="AA5107" s="21">
        <v>5</v>
      </c>
      <c r="AB5107" s="14" t="s">
        <v>46</v>
      </c>
      <c r="AC5107" s="14">
        <v>0</v>
      </c>
      <c r="AD5107" s="17">
        <v>0</v>
      </c>
      <c r="AE5107" s="17">
        <v>0</v>
      </c>
      <c r="AF5107" s="14"/>
      <c r="AG5107" s="14">
        <v>270</v>
      </c>
      <c r="AI5107" s="70">
        <f t="shared" ref="AI5107" si="1552">(0.748*AD5107)+1.2345</f>
        <v>1.2344999999999999</v>
      </c>
      <c r="AJ5107" s="74">
        <f t="shared" ref="AJ5107" si="1553">((POWER(AI5107*10,3.36))*2.24)/100000</f>
        <v>0.10414971720920797</v>
      </c>
      <c r="AK5107" s="74">
        <f t="shared" ref="AK5107" si="1554">(0.0026*AJ5107)-0.61</f>
        <v>-0.6097292107352561</v>
      </c>
      <c r="AL5107" s="73">
        <f t="shared" ref="AL5107" si="1555">IF(AK5107&gt;0,AK5107:AK5107,0)</f>
        <v>0</v>
      </c>
    </row>
    <row r="5108" spans="1:38" hidden="1">
      <c r="A5108" s="14" t="s">
        <v>476</v>
      </c>
      <c r="B5108" s="14" t="s">
        <v>474</v>
      </c>
      <c r="C5108" s="31">
        <v>40757</v>
      </c>
      <c r="D5108" s="15">
        <v>2011</v>
      </c>
      <c r="E5108" s="16">
        <v>0.4604166666666667</v>
      </c>
      <c r="F5108" s="16">
        <v>0.48125000000000001</v>
      </c>
      <c r="G5108" s="16">
        <f t="shared" si="1529"/>
        <v>2.0833333333333315E-2</v>
      </c>
      <c r="H5108" s="21">
        <v>2</v>
      </c>
      <c r="I5108" s="17">
        <v>2</v>
      </c>
      <c r="J5108" s="17">
        <v>4</v>
      </c>
      <c r="K5108" s="17">
        <v>4</v>
      </c>
      <c r="L5108" s="14" t="s">
        <v>277</v>
      </c>
      <c r="M5108" s="14" t="s">
        <v>52</v>
      </c>
      <c r="N5108" s="14">
        <v>2</v>
      </c>
      <c r="O5108" s="14">
        <f t="shared" si="1530"/>
        <v>50.16</v>
      </c>
      <c r="P5108" s="14">
        <v>15.2</v>
      </c>
      <c r="Q5108" s="14">
        <f t="shared" si="1531"/>
        <v>48.839999999999996</v>
      </c>
      <c r="R5108" s="14">
        <v>14.8</v>
      </c>
      <c r="S5108" s="14">
        <f t="shared" si="1532"/>
        <v>50.16</v>
      </c>
      <c r="T5108" s="14">
        <v>15.2</v>
      </c>
      <c r="U5108" s="21">
        <f t="shared" si="1533"/>
        <v>49.5</v>
      </c>
      <c r="V5108" s="21">
        <f t="shared" si="1536"/>
        <v>15</v>
      </c>
      <c r="W5108" s="19">
        <v>27.860859999999999</v>
      </c>
      <c r="X5108" s="19">
        <v>-115.18886000000001</v>
      </c>
      <c r="Y5108" s="18">
        <f t="shared" si="1537"/>
        <v>55.4</v>
      </c>
      <c r="Z5108" s="17">
        <v>13</v>
      </c>
      <c r="AA5108" s="21">
        <v>5</v>
      </c>
      <c r="AB5108" s="14" t="s">
        <v>44</v>
      </c>
      <c r="AC5108" s="14">
        <v>1</v>
      </c>
      <c r="AD5108" s="17">
        <v>3.5</v>
      </c>
      <c r="AE5108" s="17">
        <v>1</v>
      </c>
      <c r="AF5108" s="14">
        <v>6</v>
      </c>
      <c r="AG5108" s="14">
        <v>270</v>
      </c>
      <c r="AI5108" s="70">
        <f t="shared" ref="AI5108:AI5120" si="1556">(0.709*AD5108)+1.157</f>
        <v>3.6385000000000001</v>
      </c>
      <c r="AJ5108" s="71" t="s">
        <v>369</v>
      </c>
      <c r="AK5108" s="72">
        <f t="shared" ref="AK5108:AK5120" si="1557">((POWER(AI5108*10,2.19))*0.037)/1000</f>
        <v>9.696650325556784E-2</v>
      </c>
      <c r="AL5108" s="73">
        <f t="shared" ref="AL5108:AL5120" si="1558">((POWER(AI5108*10,2.19))*0.037)/1000</f>
        <v>9.696650325556784E-2</v>
      </c>
    </row>
    <row r="5109" spans="1:38" hidden="1">
      <c r="A5109" s="14" t="s">
        <v>476</v>
      </c>
      <c r="B5109" s="14" t="s">
        <v>474</v>
      </c>
      <c r="C5109" s="31">
        <v>40757</v>
      </c>
      <c r="D5109" s="15">
        <v>2011</v>
      </c>
      <c r="E5109" s="16">
        <v>0.4604166666666667</v>
      </c>
      <c r="F5109" s="16">
        <v>0.48125000000000001</v>
      </c>
      <c r="G5109" s="16">
        <f t="shared" si="1529"/>
        <v>2.0833333333333315E-2</v>
      </c>
      <c r="H5109" s="21">
        <v>2</v>
      </c>
      <c r="I5109" s="17">
        <v>2</v>
      </c>
      <c r="J5109" s="17">
        <v>4</v>
      </c>
      <c r="K5109" s="17">
        <v>4</v>
      </c>
      <c r="L5109" s="14" t="s">
        <v>277</v>
      </c>
      <c r="M5109" s="14" t="s">
        <v>52</v>
      </c>
      <c r="N5109" s="14">
        <v>2</v>
      </c>
      <c r="O5109" s="14">
        <f t="shared" si="1530"/>
        <v>50.16</v>
      </c>
      <c r="P5109" s="14">
        <v>15.2</v>
      </c>
      <c r="Q5109" s="14">
        <f t="shared" si="1531"/>
        <v>48.839999999999996</v>
      </c>
      <c r="R5109" s="14">
        <v>14.8</v>
      </c>
      <c r="S5109" s="14">
        <f t="shared" si="1532"/>
        <v>50.16</v>
      </c>
      <c r="T5109" s="14">
        <v>15.2</v>
      </c>
      <c r="U5109" s="21">
        <f t="shared" si="1533"/>
        <v>49.5</v>
      </c>
      <c r="V5109" s="21">
        <f t="shared" si="1536"/>
        <v>15</v>
      </c>
      <c r="W5109" s="19">
        <v>27.860859999999999</v>
      </c>
      <c r="X5109" s="19">
        <v>-115.18886000000001</v>
      </c>
      <c r="Y5109" s="18">
        <f t="shared" si="1537"/>
        <v>55.4</v>
      </c>
      <c r="Z5109" s="17">
        <v>13</v>
      </c>
      <c r="AA5109" s="21">
        <v>5</v>
      </c>
      <c r="AB5109" s="14" t="s">
        <v>44</v>
      </c>
      <c r="AC5109" s="14">
        <v>1</v>
      </c>
      <c r="AD5109" s="17">
        <v>10</v>
      </c>
      <c r="AE5109" s="17">
        <v>1</v>
      </c>
      <c r="AF5109" s="14">
        <v>6</v>
      </c>
      <c r="AG5109" s="14">
        <v>270</v>
      </c>
      <c r="AI5109" s="70">
        <f t="shared" si="1556"/>
        <v>8.2469999999999999</v>
      </c>
      <c r="AJ5109" s="71" t="s">
        <v>369</v>
      </c>
      <c r="AK5109" s="72">
        <f t="shared" si="1557"/>
        <v>0.58195573469462847</v>
      </c>
      <c r="AL5109" s="73">
        <f t="shared" si="1558"/>
        <v>0.58195573469462847</v>
      </c>
    </row>
    <row r="5110" spans="1:38" hidden="1">
      <c r="A5110" s="14" t="s">
        <v>476</v>
      </c>
      <c r="B5110" s="14" t="s">
        <v>474</v>
      </c>
      <c r="C5110" s="31">
        <v>40757</v>
      </c>
      <c r="D5110" s="15">
        <v>2011</v>
      </c>
      <c r="E5110" s="16">
        <v>0.4604166666666667</v>
      </c>
      <c r="F5110" s="16">
        <v>0.48125000000000001</v>
      </c>
      <c r="G5110" s="16">
        <f t="shared" si="1529"/>
        <v>2.0833333333333315E-2</v>
      </c>
      <c r="H5110" s="21">
        <v>2</v>
      </c>
      <c r="I5110" s="17">
        <v>2</v>
      </c>
      <c r="J5110" s="17">
        <v>4</v>
      </c>
      <c r="K5110" s="17">
        <v>4</v>
      </c>
      <c r="L5110" s="14" t="s">
        <v>277</v>
      </c>
      <c r="M5110" s="14" t="s">
        <v>52</v>
      </c>
      <c r="N5110" s="14">
        <v>2</v>
      </c>
      <c r="O5110" s="14">
        <f t="shared" si="1530"/>
        <v>50.16</v>
      </c>
      <c r="P5110" s="14">
        <v>15.2</v>
      </c>
      <c r="Q5110" s="14">
        <f t="shared" si="1531"/>
        <v>48.839999999999996</v>
      </c>
      <c r="R5110" s="14">
        <v>14.8</v>
      </c>
      <c r="S5110" s="14">
        <f t="shared" si="1532"/>
        <v>50.16</v>
      </c>
      <c r="T5110" s="14">
        <v>15.2</v>
      </c>
      <c r="U5110" s="21">
        <f t="shared" si="1533"/>
        <v>49.5</v>
      </c>
      <c r="V5110" s="21">
        <f t="shared" si="1536"/>
        <v>15</v>
      </c>
      <c r="W5110" s="19">
        <v>27.860859999999999</v>
      </c>
      <c r="X5110" s="19">
        <v>-115.18886000000001</v>
      </c>
      <c r="Y5110" s="18">
        <f t="shared" si="1537"/>
        <v>55.4</v>
      </c>
      <c r="Z5110" s="17">
        <v>13</v>
      </c>
      <c r="AA5110" s="21">
        <v>5</v>
      </c>
      <c r="AB5110" s="14" t="s">
        <v>44</v>
      </c>
      <c r="AC5110" s="14">
        <v>1</v>
      </c>
      <c r="AD5110" s="17">
        <v>20</v>
      </c>
      <c r="AE5110" s="17">
        <v>1</v>
      </c>
      <c r="AF5110" s="14">
        <v>6</v>
      </c>
      <c r="AG5110" s="14">
        <v>270</v>
      </c>
      <c r="AI5110" s="70">
        <f t="shared" si="1556"/>
        <v>15.337</v>
      </c>
      <c r="AJ5110" s="71" t="s">
        <v>369</v>
      </c>
      <c r="AK5110" s="72">
        <f t="shared" si="1557"/>
        <v>2.2645047633742106</v>
      </c>
      <c r="AL5110" s="73">
        <f t="shared" si="1558"/>
        <v>2.2645047633742106</v>
      </c>
    </row>
    <row r="5111" spans="1:38" hidden="1">
      <c r="A5111" s="14" t="s">
        <v>476</v>
      </c>
      <c r="B5111" s="14" t="s">
        <v>474</v>
      </c>
      <c r="C5111" s="31">
        <v>40757</v>
      </c>
      <c r="D5111" s="15">
        <v>2011</v>
      </c>
      <c r="E5111" s="16">
        <v>0.4604166666666667</v>
      </c>
      <c r="F5111" s="16">
        <v>0.48125000000000001</v>
      </c>
      <c r="G5111" s="16">
        <f t="shared" si="1529"/>
        <v>2.0833333333333315E-2</v>
      </c>
      <c r="H5111" s="21">
        <v>2</v>
      </c>
      <c r="I5111" s="17">
        <v>2</v>
      </c>
      <c r="J5111" s="17">
        <v>4</v>
      </c>
      <c r="K5111" s="17">
        <v>4</v>
      </c>
      <c r="L5111" s="14" t="s">
        <v>277</v>
      </c>
      <c r="M5111" s="14" t="s">
        <v>52</v>
      </c>
      <c r="N5111" s="14">
        <v>2</v>
      </c>
      <c r="O5111" s="14">
        <f t="shared" si="1530"/>
        <v>50.16</v>
      </c>
      <c r="P5111" s="14">
        <v>15.2</v>
      </c>
      <c r="Q5111" s="14">
        <f t="shared" si="1531"/>
        <v>48.839999999999996</v>
      </c>
      <c r="R5111" s="14">
        <v>14.8</v>
      </c>
      <c r="S5111" s="14">
        <f t="shared" si="1532"/>
        <v>50.16</v>
      </c>
      <c r="T5111" s="14">
        <v>15.2</v>
      </c>
      <c r="U5111" s="21">
        <f t="shared" si="1533"/>
        <v>49.5</v>
      </c>
      <c r="V5111" s="21">
        <f t="shared" si="1536"/>
        <v>15</v>
      </c>
      <c r="W5111" s="19">
        <v>27.860859999999999</v>
      </c>
      <c r="X5111" s="19">
        <v>-115.18886000000001</v>
      </c>
      <c r="Y5111" s="18">
        <f t="shared" si="1537"/>
        <v>55.4</v>
      </c>
      <c r="Z5111" s="17">
        <v>13</v>
      </c>
      <c r="AA5111" s="21">
        <v>5</v>
      </c>
      <c r="AB5111" s="14" t="s">
        <v>44</v>
      </c>
      <c r="AC5111" s="14">
        <v>1</v>
      </c>
      <c r="AD5111" s="17">
        <v>21</v>
      </c>
      <c r="AE5111" s="17">
        <v>1</v>
      </c>
      <c r="AF5111" s="14">
        <v>6</v>
      </c>
      <c r="AG5111" s="14">
        <v>270</v>
      </c>
      <c r="AI5111" s="70">
        <f t="shared" si="1556"/>
        <v>16.045999999999999</v>
      </c>
      <c r="AJ5111" s="71" t="s">
        <v>369</v>
      </c>
      <c r="AK5111" s="72">
        <f t="shared" si="1557"/>
        <v>2.5000862380340183</v>
      </c>
      <c r="AL5111" s="73">
        <f t="shared" si="1558"/>
        <v>2.5000862380340183</v>
      </c>
    </row>
    <row r="5112" spans="1:38" hidden="1">
      <c r="A5112" s="14" t="s">
        <v>476</v>
      </c>
      <c r="B5112" s="14" t="s">
        <v>474</v>
      </c>
      <c r="C5112" s="31">
        <v>40757</v>
      </c>
      <c r="D5112" s="15">
        <v>2011</v>
      </c>
      <c r="E5112" s="16">
        <v>0.4604166666666667</v>
      </c>
      <c r="F5112" s="16">
        <v>0.48125000000000001</v>
      </c>
      <c r="G5112" s="16">
        <f t="shared" si="1529"/>
        <v>2.0833333333333315E-2</v>
      </c>
      <c r="H5112" s="21">
        <v>2</v>
      </c>
      <c r="I5112" s="17">
        <v>2</v>
      </c>
      <c r="J5112" s="17">
        <v>4</v>
      </c>
      <c r="K5112" s="17">
        <v>4</v>
      </c>
      <c r="L5112" s="14" t="s">
        <v>277</v>
      </c>
      <c r="M5112" s="14" t="s">
        <v>52</v>
      </c>
      <c r="N5112" s="14">
        <v>2</v>
      </c>
      <c r="O5112" s="14">
        <f t="shared" si="1530"/>
        <v>50.16</v>
      </c>
      <c r="P5112" s="14">
        <v>15.2</v>
      </c>
      <c r="Q5112" s="14">
        <f t="shared" si="1531"/>
        <v>48.839999999999996</v>
      </c>
      <c r="R5112" s="14">
        <v>14.8</v>
      </c>
      <c r="S5112" s="14">
        <f t="shared" si="1532"/>
        <v>50.16</v>
      </c>
      <c r="T5112" s="14">
        <v>15.2</v>
      </c>
      <c r="U5112" s="21">
        <f t="shared" si="1533"/>
        <v>49.5</v>
      </c>
      <c r="V5112" s="21">
        <f t="shared" si="1536"/>
        <v>15</v>
      </c>
      <c r="W5112" s="19">
        <v>27.860859999999999</v>
      </c>
      <c r="X5112" s="19">
        <v>-115.18886000000001</v>
      </c>
      <c r="Y5112" s="18">
        <f t="shared" si="1537"/>
        <v>55.4</v>
      </c>
      <c r="Z5112" s="17">
        <v>13</v>
      </c>
      <c r="AA5112" s="21">
        <v>5</v>
      </c>
      <c r="AB5112" s="14" t="s">
        <v>44</v>
      </c>
      <c r="AC5112" s="14">
        <v>1</v>
      </c>
      <c r="AD5112" s="17">
        <v>23</v>
      </c>
      <c r="AE5112" s="17">
        <v>1</v>
      </c>
      <c r="AF5112" s="14">
        <v>6</v>
      </c>
      <c r="AG5112" s="14">
        <v>270</v>
      </c>
      <c r="AI5112" s="70">
        <f t="shared" si="1556"/>
        <v>17.463999999999999</v>
      </c>
      <c r="AJ5112" s="71" t="s">
        <v>369</v>
      </c>
      <c r="AK5112" s="72">
        <f t="shared" si="1557"/>
        <v>3.0095147540604348</v>
      </c>
      <c r="AL5112" s="73">
        <f t="shared" si="1558"/>
        <v>3.0095147540604348</v>
      </c>
    </row>
    <row r="5113" spans="1:38" hidden="1">
      <c r="A5113" s="14" t="s">
        <v>476</v>
      </c>
      <c r="B5113" s="14" t="s">
        <v>474</v>
      </c>
      <c r="C5113" s="31">
        <v>40757</v>
      </c>
      <c r="D5113" s="15">
        <v>2011</v>
      </c>
      <c r="E5113" s="16">
        <v>0.4604166666666667</v>
      </c>
      <c r="F5113" s="16">
        <v>0.48125000000000001</v>
      </c>
      <c r="G5113" s="16">
        <f t="shared" si="1529"/>
        <v>2.0833333333333315E-2</v>
      </c>
      <c r="H5113" s="21">
        <v>2</v>
      </c>
      <c r="I5113" s="17">
        <v>2</v>
      </c>
      <c r="J5113" s="17">
        <v>4</v>
      </c>
      <c r="K5113" s="17">
        <v>4</v>
      </c>
      <c r="L5113" s="14" t="s">
        <v>277</v>
      </c>
      <c r="M5113" s="14" t="s">
        <v>52</v>
      </c>
      <c r="N5113" s="14">
        <v>2</v>
      </c>
      <c r="O5113" s="14">
        <f t="shared" si="1530"/>
        <v>50.16</v>
      </c>
      <c r="P5113" s="14">
        <v>15.2</v>
      </c>
      <c r="Q5113" s="14">
        <f t="shared" si="1531"/>
        <v>48.839999999999996</v>
      </c>
      <c r="R5113" s="14">
        <v>14.8</v>
      </c>
      <c r="S5113" s="14">
        <f t="shared" si="1532"/>
        <v>50.16</v>
      </c>
      <c r="T5113" s="14">
        <v>15.2</v>
      </c>
      <c r="U5113" s="21">
        <f t="shared" si="1533"/>
        <v>49.5</v>
      </c>
      <c r="V5113" s="21">
        <f t="shared" si="1536"/>
        <v>15</v>
      </c>
      <c r="W5113" s="19">
        <v>27.860859999999999</v>
      </c>
      <c r="X5113" s="19">
        <v>-115.18886000000001</v>
      </c>
      <c r="Y5113" s="18">
        <f t="shared" si="1537"/>
        <v>55.4</v>
      </c>
      <c r="Z5113" s="17">
        <v>13</v>
      </c>
      <c r="AA5113" s="21">
        <v>5</v>
      </c>
      <c r="AB5113" s="14" t="s">
        <v>44</v>
      </c>
      <c r="AC5113" s="14">
        <v>2</v>
      </c>
      <c r="AD5113" s="17">
        <v>14</v>
      </c>
      <c r="AE5113" s="17">
        <v>1</v>
      </c>
      <c r="AF5113" s="14">
        <v>10</v>
      </c>
      <c r="AG5113" s="14">
        <v>270</v>
      </c>
      <c r="AI5113" s="70">
        <f t="shared" si="1556"/>
        <v>11.083</v>
      </c>
      <c r="AJ5113" s="71" t="s">
        <v>369</v>
      </c>
      <c r="AK5113" s="72">
        <f t="shared" si="1557"/>
        <v>1.1117350137621949</v>
      </c>
      <c r="AL5113" s="73">
        <f t="shared" si="1558"/>
        <v>1.1117350137621949</v>
      </c>
    </row>
    <row r="5114" spans="1:38" hidden="1">
      <c r="A5114" s="14" t="s">
        <v>476</v>
      </c>
      <c r="B5114" s="14" t="s">
        <v>474</v>
      </c>
      <c r="C5114" s="31">
        <v>40757</v>
      </c>
      <c r="D5114" s="15">
        <v>2011</v>
      </c>
      <c r="E5114" s="16">
        <v>0.4604166666666667</v>
      </c>
      <c r="F5114" s="16">
        <v>0.48125000000000001</v>
      </c>
      <c r="G5114" s="16">
        <f t="shared" si="1529"/>
        <v>2.0833333333333315E-2</v>
      </c>
      <c r="H5114" s="21">
        <v>2</v>
      </c>
      <c r="I5114" s="17">
        <v>2</v>
      </c>
      <c r="J5114" s="17">
        <v>4</v>
      </c>
      <c r="K5114" s="17">
        <v>4</v>
      </c>
      <c r="L5114" s="14" t="s">
        <v>277</v>
      </c>
      <c r="M5114" s="14" t="s">
        <v>52</v>
      </c>
      <c r="N5114" s="14">
        <v>2</v>
      </c>
      <c r="O5114" s="14">
        <f t="shared" si="1530"/>
        <v>50.16</v>
      </c>
      <c r="P5114" s="14">
        <v>15.2</v>
      </c>
      <c r="Q5114" s="14">
        <f t="shared" si="1531"/>
        <v>48.839999999999996</v>
      </c>
      <c r="R5114" s="14">
        <v>14.8</v>
      </c>
      <c r="S5114" s="14">
        <f t="shared" si="1532"/>
        <v>50.16</v>
      </c>
      <c r="T5114" s="14">
        <v>15.2</v>
      </c>
      <c r="U5114" s="21">
        <f t="shared" si="1533"/>
        <v>49.5</v>
      </c>
      <c r="V5114" s="21">
        <f t="shared" si="1536"/>
        <v>15</v>
      </c>
      <c r="W5114" s="19">
        <v>27.860859999999999</v>
      </c>
      <c r="X5114" s="19">
        <v>-115.18886000000001</v>
      </c>
      <c r="Y5114" s="18">
        <f t="shared" si="1537"/>
        <v>55.4</v>
      </c>
      <c r="Z5114" s="17">
        <v>13</v>
      </c>
      <c r="AA5114" s="21">
        <v>5</v>
      </c>
      <c r="AB5114" s="14" t="s">
        <v>44</v>
      </c>
      <c r="AC5114" s="14">
        <v>2</v>
      </c>
      <c r="AD5114" s="17">
        <v>18</v>
      </c>
      <c r="AE5114" s="17">
        <v>1</v>
      </c>
      <c r="AF5114" s="14">
        <v>10</v>
      </c>
      <c r="AG5114" s="14">
        <v>270</v>
      </c>
      <c r="AI5114" s="70">
        <f t="shared" si="1556"/>
        <v>13.918999999999999</v>
      </c>
      <c r="AJ5114" s="71" t="s">
        <v>369</v>
      </c>
      <c r="AK5114" s="72">
        <f t="shared" si="1557"/>
        <v>1.8310631406548505</v>
      </c>
      <c r="AL5114" s="73">
        <f t="shared" si="1558"/>
        <v>1.8310631406548505</v>
      </c>
    </row>
    <row r="5115" spans="1:38" hidden="1">
      <c r="A5115" s="14" t="s">
        <v>476</v>
      </c>
      <c r="B5115" s="14" t="s">
        <v>474</v>
      </c>
      <c r="C5115" s="31">
        <v>40757</v>
      </c>
      <c r="D5115" s="15">
        <v>2011</v>
      </c>
      <c r="E5115" s="16">
        <v>0.4604166666666667</v>
      </c>
      <c r="F5115" s="16">
        <v>0.48125000000000001</v>
      </c>
      <c r="G5115" s="16">
        <f t="shared" si="1529"/>
        <v>2.0833333333333315E-2</v>
      </c>
      <c r="H5115" s="21">
        <v>2</v>
      </c>
      <c r="I5115" s="17">
        <v>2</v>
      </c>
      <c r="J5115" s="17">
        <v>4</v>
      </c>
      <c r="K5115" s="17">
        <v>4</v>
      </c>
      <c r="L5115" s="14" t="s">
        <v>277</v>
      </c>
      <c r="M5115" s="14" t="s">
        <v>52</v>
      </c>
      <c r="N5115" s="14">
        <v>2</v>
      </c>
      <c r="O5115" s="14">
        <f t="shared" si="1530"/>
        <v>50.16</v>
      </c>
      <c r="P5115" s="14">
        <v>15.2</v>
      </c>
      <c r="Q5115" s="14">
        <f t="shared" si="1531"/>
        <v>48.839999999999996</v>
      </c>
      <c r="R5115" s="14">
        <v>14.8</v>
      </c>
      <c r="S5115" s="14">
        <f t="shared" si="1532"/>
        <v>50.16</v>
      </c>
      <c r="T5115" s="14">
        <v>15.2</v>
      </c>
      <c r="U5115" s="21">
        <f t="shared" si="1533"/>
        <v>49.5</v>
      </c>
      <c r="V5115" s="21">
        <f t="shared" si="1536"/>
        <v>15</v>
      </c>
      <c r="W5115" s="19">
        <v>27.860859999999999</v>
      </c>
      <c r="X5115" s="19">
        <v>-115.18886000000001</v>
      </c>
      <c r="Y5115" s="18">
        <f t="shared" si="1537"/>
        <v>55.4</v>
      </c>
      <c r="Z5115" s="17">
        <v>13</v>
      </c>
      <c r="AA5115" s="21">
        <v>5</v>
      </c>
      <c r="AB5115" s="14" t="s">
        <v>44</v>
      </c>
      <c r="AC5115" s="14">
        <v>3</v>
      </c>
      <c r="AD5115" s="17">
        <v>16</v>
      </c>
      <c r="AE5115" s="17">
        <v>1</v>
      </c>
      <c r="AF5115" s="14">
        <v>18</v>
      </c>
      <c r="AG5115" s="14">
        <v>270</v>
      </c>
      <c r="AI5115" s="70">
        <f t="shared" si="1556"/>
        <v>12.500999999999999</v>
      </c>
      <c r="AJ5115" s="71" t="s">
        <v>369</v>
      </c>
      <c r="AK5115" s="72">
        <f t="shared" si="1557"/>
        <v>1.4471406331162124</v>
      </c>
      <c r="AL5115" s="73">
        <f t="shared" si="1558"/>
        <v>1.4471406331162124</v>
      </c>
    </row>
    <row r="5116" spans="1:38" hidden="1">
      <c r="A5116" s="14" t="s">
        <v>476</v>
      </c>
      <c r="B5116" s="14" t="s">
        <v>474</v>
      </c>
      <c r="C5116" s="31">
        <v>40757</v>
      </c>
      <c r="D5116" s="15">
        <v>2011</v>
      </c>
      <c r="E5116" s="16">
        <v>0.4604166666666667</v>
      </c>
      <c r="F5116" s="16">
        <v>0.48125000000000001</v>
      </c>
      <c r="G5116" s="16">
        <f t="shared" si="1529"/>
        <v>2.0833333333333315E-2</v>
      </c>
      <c r="H5116" s="21">
        <v>2</v>
      </c>
      <c r="I5116" s="17">
        <v>2</v>
      </c>
      <c r="J5116" s="17">
        <v>4</v>
      </c>
      <c r="K5116" s="17">
        <v>4</v>
      </c>
      <c r="L5116" s="14" t="s">
        <v>277</v>
      </c>
      <c r="M5116" s="14" t="s">
        <v>52</v>
      </c>
      <c r="N5116" s="14">
        <v>2</v>
      </c>
      <c r="O5116" s="14">
        <f t="shared" si="1530"/>
        <v>50.16</v>
      </c>
      <c r="P5116" s="14">
        <v>15.2</v>
      </c>
      <c r="Q5116" s="14">
        <f t="shared" si="1531"/>
        <v>48.839999999999996</v>
      </c>
      <c r="R5116" s="14">
        <v>14.8</v>
      </c>
      <c r="S5116" s="14">
        <f t="shared" si="1532"/>
        <v>50.16</v>
      </c>
      <c r="T5116" s="14">
        <v>15.2</v>
      </c>
      <c r="U5116" s="21">
        <f t="shared" si="1533"/>
        <v>49.5</v>
      </c>
      <c r="V5116" s="21">
        <f t="shared" si="1536"/>
        <v>15</v>
      </c>
      <c r="W5116" s="19">
        <v>27.860859999999999</v>
      </c>
      <c r="X5116" s="19">
        <v>-115.18886000000001</v>
      </c>
      <c r="Y5116" s="18">
        <f t="shared" si="1537"/>
        <v>55.4</v>
      </c>
      <c r="Z5116" s="17">
        <v>13</v>
      </c>
      <c r="AA5116" s="21">
        <v>5</v>
      </c>
      <c r="AB5116" s="14" t="s">
        <v>44</v>
      </c>
      <c r="AC5116" s="14">
        <v>3</v>
      </c>
      <c r="AD5116" s="17">
        <v>19</v>
      </c>
      <c r="AE5116" s="17">
        <v>1</v>
      </c>
      <c r="AF5116" s="14">
        <v>18</v>
      </c>
      <c r="AG5116" s="14">
        <v>270</v>
      </c>
      <c r="AI5116" s="70">
        <f t="shared" si="1556"/>
        <v>14.628</v>
      </c>
      <c r="AJ5116" s="71" t="s">
        <v>369</v>
      </c>
      <c r="AK5116" s="72">
        <f t="shared" si="1557"/>
        <v>2.041534710262368</v>
      </c>
      <c r="AL5116" s="73">
        <f t="shared" si="1558"/>
        <v>2.041534710262368</v>
      </c>
    </row>
    <row r="5117" spans="1:38" hidden="1">
      <c r="A5117" s="14" t="s">
        <v>476</v>
      </c>
      <c r="B5117" s="14" t="s">
        <v>474</v>
      </c>
      <c r="C5117" s="31">
        <v>40757</v>
      </c>
      <c r="D5117" s="15">
        <v>2011</v>
      </c>
      <c r="E5117" s="16">
        <v>0.4604166666666667</v>
      </c>
      <c r="F5117" s="16">
        <v>0.48125000000000001</v>
      </c>
      <c r="G5117" s="16">
        <f t="shared" si="1529"/>
        <v>2.0833333333333315E-2</v>
      </c>
      <c r="H5117" s="21">
        <v>2</v>
      </c>
      <c r="I5117" s="17">
        <v>2</v>
      </c>
      <c r="J5117" s="17">
        <v>4</v>
      </c>
      <c r="K5117" s="17">
        <v>4</v>
      </c>
      <c r="L5117" s="14" t="s">
        <v>277</v>
      </c>
      <c r="M5117" s="14" t="s">
        <v>52</v>
      </c>
      <c r="N5117" s="14">
        <v>2</v>
      </c>
      <c r="O5117" s="14">
        <f t="shared" si="1530"/>
        <v>50.16</v>
      </c>
      <c r="P5117" s="14">
        <v>15.2</v>
      </c>
      <c r="Q5117" s="14">
        <f t="shared" si="1531"/>
        <v>48.839999999999996</v>
      </c>
      <c r="R5117" s="14">
        <v>14.8</v>
      </c>
      <c r="S5117" s="14">
        <f t="shared" si="1532"/>
        <v>50.16</v>
      </c>
      <c r="T5117" s="14">
        <v>15.2</v>
      </c>
      <c r="U5117" s="21">
        <f t="shared" si="1533"/>
        <v>49.5</v>
      </c>
      <c r="V5117" s="21">
        <f t="shared" si="1536"/>
        <v>15</v>
      </c>
      <c r="W5117" s="19">
        <v>27.860859999999999</v>
      </c>
      <c r="X5117" s="19">
        <v>-115.18886000000001</v>
      </c>
      <c r="Y5117" s="18">
        <f t="shared" si="1537"/>
        <v>55.4</v>
      </c>
      <c r="Z5117" s="17">
        <v>13</v>
      </c>
      <c r="AA5117" s="21">
        <v>5</v>
      </c>
      <c r="AB5117" s="14" t="s">
        <v>44</v>
      </c>
      <c r="AC5117" s="14">
        <v>4</v>
      </c>
      <c r="AD5117" s="17">
        <v>17</v>
      </c>
      <c r="AE5117" s="17">
        <v>1</v>
      </c>
      <c r="AF5117" s="14">
        <v>22</v>
      </c>
      <c r="AG5117" s="14">
        <v>270</v>
      </c>
      <c r="AI5117" s="70">
        <f t="shared" si="1556"/>
        <v>13.209999999999999</v>
      </c>
      <c r="AJ5117" s="71" t="s">
        <v>369</v>
      </c>
      <c r="AK5117" s="72">
        <f t="shared" si="1557"/>
        <v>1.6329725885917237</v>
      </c>
      <c r="AL5117" s="73">
        <f t="shared" si="1558"/>
        <v>1.6329725885917237</v>
      </c>
    </row>
    <row r="5118" spans="1:38" hidden="1">
      <c r="A5118" s="14" t="s">
        <v>476</v>
      </c>
      <c r="B5118" s="14" t="s">
        <v>474</v>
      </c>
      <c r="C5118" s="31">
        <v>40757</v>
      </c>
      <c r="D5118" s="15">
        <v>2011</v>
      </c>
      <c r="E5118" s="16">
        <v>0.4604166666666667</v>
      </c>
      <c r="F5118" s="16">
        <v>0.48125000000000001</v>
      </c>
      <c r="G5118" s="16">
        <f t="shared" si="1529"/>
        <v>2.0833333333333315E-2</v>
      </c>
      <c r="H5118" s="21">
        <v>2</v>
      </c>
      <c r="I5118" s="17">
        <v>2</v>
      </c>
      <c r="J5118" s="17">
        <v>4</v>
      </c>
      <c r="K5118" s="17">
        <v>4</v>
      </c>
      <c r="L5118" s="14" t="s">
        <v>277</v>
      </c>
      <c r="M5118" s="14" t="s">
        <v>52</v>
      </c>
      <c r="N5118" s="14">
        <v>2</v>
      </c>
      <c r="O5118" s="14">
        <f t="shared" si="1530"/>
        <v>50.16</v>
      </c>
      <c r="P5118" s="14">
        <v>15.2</v>
      </c>
      <c r="Q5118" s="14">
        <f t="shared" si="1531"/>
        <v>48.839999999999996</v>
      </c>
      <c r="R5118" s="14">
        <v>14.8</v>
      </c>
      <c r="S5118" s="14">
        <f t="shared" si="1532"/>
        <v>50.16</v>
      </c>
      <c r="T5118" s="14">
        <v>15.2</v>
      </c>
      <c r="U5118" s="21">
        <f t="shared" si="1533"/>
        <v>49.5</v>
      </c>
      <c r="V5118" s="21">
        <f t="shared" si="1536"/>
        <v>15</v>
      </c>
      <c r="W5118" s="19">
        <v>27.860859999999999</v>
      </c>
      <c r="X5118" s="19">
        <v>-115.18886000000001</v>
      </c>
      <c r="Y5118" s="18">
        <f t="shared" si="1537"/>
        <v>55.4</v>
      </c>
      <c r="Z5118" s="17">
        <v>13</v>
      </c>
      <c r="AA5118" s="21">
        <v>5</v>
      </c>
      <c r="AB5118" s="14" t="s">
        <v>44</v>
      </c>
      <c r="AC5118" s="14">
        <v>5</v>
      </c>
      <c r="AD5118" s="17">
        <v>15</v>
      </c>
      <c r="AE5118" s="17">
        <v>1</v>
      </c>
      <c r="AF5118" s="14">
        <v>27</v>
      </c>
      <c r="AG5118" s="14">
        <v>270</v>
      </c>
      <c r="AI5118" s="70">
        <f t="shared" si="1556"/>
        <v>11.792</v>
      </c>
      <c r="AJ5118" s="71" t="s">
        <v>369</v>
      </c>
      <c r="AK5118" s="72">
        <f t="shared" si="1557"/>
        <v>1.2734394051640829</v>
      </c>
      <c r="AL5118" s="73">
        <f t="shared" si="1558"/>
        <v>1.2734394051640829</v>
      </c>
    </row>
    <row r="5119" spans="1:38" hidden="1">
      <c r="A5119" s="14" t="s">
        <v>476</v>
      </c>
      <c r="B5119" s="14" t="s">
        <v>474</v>
      </c>
      <c r="C5119" s="31">
        <v>40757</v>
      </c>
      <c r="D5119" s="15">
        <v>2011</v>
      </c>
      <c r="E5119" s="16">
        <v>0.4604166666666667</v>
      </c>
      <c r="F5119" s="16">
        <v>0.48125000000000001</v>
      </c>
      <c r="G5119" s="16">
        <f t="shared" si="1529"/>
        <v>2.0833333333333315E-2</v>
      </c>
      <c r="H5119" s="21">
        <v>2</v>
      </c>
      <c r="I5119" s="17">
        <v>2</v>
      </c>
      <c r="J5119" s="17">
        <v>4</v>
      </c>
      <c r="K5119" s="17">
        <v>4</v>
      </c>
      <c r="L5119" s="14" t="s">
        <v>277</v>
      </c>
      <c r="M5119" s="14" t="s">
        <v>52</v>
      </c>
      <c r="N5119" s="14">
        <v>2</v>
      </c>
      <c r="O5119" s="14">
        <f t="shared" si="1530"/>
        <v>50.16</v>
      </c>
      <c r="P5119" s="14">
        <v>15.2</v>
      </c>
      <c r="Q5119" s="14">
        <f t="shared" si="1531"/>
        <v>48.839999999999996</v>
      </c>
      <c r="R5119" s="14">
        <v>14.8</v>
      </c>
      <c r="S5119" s="14">
        <f t="shared" si="1532"/>
        <v>50.16</v>
      </c>
      <c r="T5119" s="14">
        <v>15.2</v>
      </c>
      <c r="U5119" s="21">
        <f t="shared" si="1533"/>
        <v>49.5</v>
      </c>
      <c r="V5119" s="21">
        <f t="shared" si="1536"/>
        <v>15</v>
      </c>
      <c r="W5119" s="19">
        <v>27.860859999999999</v>
      </c>
      <c r="X5119" s="19">
        <v>-115.18886000000001</v>
      </c>
      <c r="Y5119" s="18">
        <f t="shared" si="1537"/>
        <v>55.4</v>
      </c>
      <c r="Z5119" s="17">
        <v>13</v>
      </c>
      <c r="AA5119" s="21">
        <v>5</v>
      </c>
      <c r="AB5119" s="14" t="s">
        <v>44</v>
      </c>
      <c r="AC5119" s="14">
        <v>5</v>
      </c>
      <c r="AD5119" s="17">
        <v>18</v>
      </c>
      <c r="AE5119" s="17">
        <v>1</v>
      </c>
      <c r="AF5119" s="14">
        <v>27</v>
      </c>
      <c r="AG5119" s="14">
        <v>270</v>
      </c>
      <c r="AI5119" s="70">
        <f t="shared" si="1556"/>
        <v>13.918999999999999</v>
      </c>
      <c r="AJ5119" s="71" t="s">
        <v>369</v>
      </c>
      <c r="AK5119" s="72">
        <f t="shared" si="1557"/>
        <v>1.8310631406548505</v>
      </c>
      <c r="AL5119" s="73">
        <f t="shared" si="1558"/>
        <v>1.8310631406548505</v>
      </c>
    </row>
    <row r="5120" spans="1:38" hidden="1">
      <c r="A5120" s="14" t="s">
        <v>476</v>
      </c>
      <c r="B5120" s="14" t="s">
        <v>474</v>
      </c>
      <c r="C5120" s="31">
        <v>40757</v>
      </c>
      <c r="D5120" s="15">
        <v>2011</v>
      </c>
      <c r="E5120" s="16">
        <v>0.4604166666666667</v>
      </c>
      <c r="F5120" s="16">
        <v>0.48125000000000001</v>
      </c>
      <c r="G5120" s="16">
        <f t="shared" si="1529"/>
        <v>2.0833333333333315E-2</v>
      </c>
      <c r="H5120" s="21">
        <v>2</v>
      </c>
      <c r="I5120" s="17">
        <v>2</v>
      </c>
      <c r="J5120" s="17">
        <v>4</v>
      </c>
      <c r="K5120" s="17">
        <v>4</v>
      </c>
      <c r="L5120" s="14" t="s">
        <v>277</v>
      </c>
      <c r="M5120" s="14" t="s">
        <v>52</v>
      </c>
      <c r="N5120" s="14">
        <v>2</v>
      </c>
      <c r="O5120" s="14">
        <f t="shared" si="1530"/>
        <v>50.16</v>
      </c>
      <c r="P5120" s="14">
        <v>15.2</v>
      </c>
      <c r="Q5120" s="14">
        <f t="shared" si="1531"/>
        <v>48.839999999999996</v>
      </c>
      <c r="R5120" s="14">
        <v>14.8</v>
      </c>
      <c r="S5120" s="14">
        <f t="shared" si="1532"/>
        <v>50.16</v>
      </c>
      <c r="T5120" s="14">
        <v>15.2</v>
      </c>
      <c r="U5120" s="21">
        <f t="shared" si="1533"/>
        <v>49.5</v>
      </c>
      <c r="V5120" s="21">
        <f t="shared" si="1536"/>
        <v>15</v>
      </c>
      <c r="W5120" s="19">
        <v>27.860859999999999</v>
      </c>
      <c r="X5120" s="19">
        <v>-115.18886000000001</v>
      </c>
      <c r="Y5120" s="18">
        <f t="shared" si="1537"/>
        <v>55.4</v>
      </c>
      <c r="Z5120" s="17">
        <v>13</v>
      </c>
      <c r="AA5120" s="21">
        <v>5</v>
      </c>
      <c r="AB5120" s="14" t="s">
        <v>44</v>
      </c>
      <c r="AC5120" s="14">
        <v>5</v>
      </c>
      <c r="AD5120" s="17">
        <v>20</v>
      </c>
      <c r="AE5120" s="17">
        <v>1</v>
      </c>
      <c r="AF5120" s="14">
        <v>27</v>
      </c>
      <c r="AG5120" s="14">
        <v>270</v>
      </c>
      <c r="AI5120" s="70">
        <f t="shared" si="1556"/>
        <v>15.337</v>
      </c>
      <c r="AJ5120" s="71" t="s">
        <v>369</v>
      </c>
      <c r="AK5120" s="72">
        <f t="shared" si="1557"/>
        <v>2.2645047633742106</v>
      </c>
      <c r="AL5120" s="73">
        <f t="shared" si="1558"/>
        <v>2.2645047633742106</v>
      </c>
    </row>
    <row r="5121" spans="1:38" hidden="1">
      <c r="A5121" s="14" t="s">
        <v>477</v>
      </c>
      <c r="B5121" s="14" t="s">
        <v>474</v>
      </c>
      <c r="C5121" s="31">
        <v>40757</v>
      </c>
      <c r="D5121" s="15">
        <v>2011</v>
      </c>
      <c r="E5121" s="16">
        <v>0.4604166666666667</v>
      </c>
      <c r="F5121" s="16">
        <v>0.48125000000000001</v>
      </c>
      <c r="G5121" s="16">
        <f t="shared" si="1529"/>
        <v>2.0833333333333315E-2</v>
      </c>
      <c r="H5121" s="21">
        <v>2</v>
      </c>
      <c r="I5121" s="17">
        <v>2</v>
      </c>
      <c r="J5121" s="17">
        <v>4</v>
      </c>
      <c r="K5121" s="17">
        <v>4</v>
      </c>
      <c r="L5121" s="14" t="s">
        <v>277</v>
      </c>
      <c r="M5121" s="14" t="s">
        <v>52</v>
      </c>
      <c r="N5121" s="14">
        <v>2</v>
      </c>
      <c r="O5121" s="14">
        <f t="shared" si="1530"/>
        <v>50.16</v>
      </c>
      <c r="P5121" s="14">
        <v>15.2</v>
      </c>
      <c r="Q5121" s="14">
        <f t="shared" si="1531"/>
        <v>48.839999999999996</v>
      </c>
      <c r="R5121" s="14">
        <v>14.8</v>
      </c>
      <c r="S5121" s="14">
        <f t="shared" si="1532"/>
        <v>50.16</v>
      </c>
      <c r="T5121" s="14">
        <v>15.2</v>
      </c>
      <c r="U5121" s="21">
        <f t="shared" si="1533"/>
        <v>49.5</v>
      </c>
      <c r="V5121" s="21">
        <f t="shared" si="1536"/>
        <v>15</v>
      </c>
      <c r="W5121" s="19">
        <v>27.860859999999999</v>
      </c>
      <c r="X5121" s="19">
        <v>-115.18886000000001</v>
      </c>
      <c r="Y5121" s="18">
        <f t="shared" si="1537"/>
        <v>55.4</v>
      </c>
      <c r="Z5121" s="17">
        <v>13</v>
      </c>
      <c r="AA5121" s="21">
        <v>5</v>
      </c>
      <c r="AB5121" s="14" t="s">
        <v>46</v>
      </c>
      <c r="AC5121" s="14">
        <v>0</v>
      </c>
      <c r="AD5121" s="17">
        <v>0</v>
      </c>
      <c r="AE5121" s="17">
        <v>0</v>
      </c>
      <c r="AF5121" s="14"/>
      <c r="AG5121" s="14">
        <v>270</v>
      </c>
      <c r="AI5121" s="70">
        <f t="shared" ref="AI5121" si="1559">(0.748*AD5121)+1.2345</f>
        <v>1.2344999999999999</v>
      </c>
      <c r="AJ5121" s="74">
        <f t="shared" ref="AJ5121" si="1560">((POWER(AI5121*10,3.36))*2.24)/100000</f>
        <v>0.10414971720920797</v>
      </c>
      <c r="AK5121" s="74">
        <f t="shared" ref="AK5121" si="1561">(0.0026*AJ5121)-0.61</f>
        <v>-0.6097292107352561</v>
      </c>
      <c r="AL5121" s="73">
        <f t="shared" ref="AL5121" si="1562">IF(AK5121&gt;0,AK5121:AK5121,0)</f>
        <v>0</v>
      </c>
    </row>
    <row r="5122" spans="1:38" hidden="1">
      <c r="A5122" s="14" t="s">
        <v>478</v>
      </c>
      <c r="B5122" s="14" t="s">
        <v>474</v>
      </c>
      <c r="C5122" s="31">
        <v>40757</v>
      </c>
      <c r="D5122" s="15">
        <v>2011</v>
      </c>
      <c r="E5122" s="16">
        <v>0.55208333333333337</v>
      </c>
      <c r="F5122" s="16">
        <v>0.5708333333333333</v>
      </c>
      <c r="G5122" s="16">
        <f t="shared" si="1529"/>
        <v>1.8749999999999933E-2</v>
      </c>
      <c r="H5122" s="21">
        <v>2</v>
      </c>
      <c r="I5122" s="17">
        <v>3</v>
      </c>
      <c r="J5122" s="17">
        <v>5</v>
      </c>
      <c r="K5122" s="17">
        <v>5</v>
      </c>
      <c r="L5122" s="14" t="s">
        <v>277</v>
      </c>
      <c r="M5122" s="14" t="s">
        <v>52</v>
      </c>
      <c r="N5122" s="14">
        <v>2</v>
      </c>
      <c r="O5122" s="14">
        <f t="shared" si="1530"/>
        <v>47.19</v>
      </c>
      <c r="P5122" s="14">
        <v>14.3</v>
      </c>
      <c r="Q5122" s="14">
        <f t="shared" si="1531"/>
        <v>32.01</v>
      </c>
      <c r="R5122" s="14">
        <v>9.6999999999999993</v>
      </c>
      <c r="S5122" s="14">
        <f t="shared" si="1532"/>
        <v>47.19</v>
      </c>
      <c r="T5122" s="14">
        <v>14.3</v>
      </c>
      <c r="U5122" s="21">
        <f t="shared" si="1533"/>
        <v>39.599999999999994</v>
      </c>
      <c r="V5122" s="21">
        <f t="shared" si="1536"/>
        <v>12</v>
      </c>
      <c r="W5122" s="19">
        <v>27.863620000000001</v>
      </c>
      <c r="X5122" s="19">
        <v>-115.18658000000001</v>
      </c>
      <c r="Y5122" s="18">
        <f t="shared" si="1537"/>
        <v>55.4</v>
      </c>
      <c r="Z5122" s="17">
        <v>13</v>
      </c>
      <c r="AA5122" s="21">
        <v>5</v>
      </c>
      <c r="AB5122" s="14" t="s">
        <v>44</v>
      </c>
      <c r="AC5122" s="14">
        <v>1</v>
      </c>
      <c r="AD5122" s="17">
        <v>14</v>
      </c>
      <c r="AE5122" s="17">
        <v>1</v>
      </c>
      <c r="AF5122" s="14">
        <v>17</v>
      </c>
      <c r="AG5122" s="14">
        <v>30</v>
      </c>
      <c r="AI5122" s="70">
        <f t="shared" ref="AI5122:AI5124" si="1563">(0.709*AD5122)+1.157</f>
        <v>11.083</v>
      </c>
      <c r="AJ5122" s="71" t="s">
        <v>369</v>
      </c>
      <c r="AK5122" s="72">
        <f t="shared" ref="AK5122:AK5124" si="1564">((POWER(AI5122*10,2.19))*0.037)/1000</f>
        <v>1.1117350137621949</v>
      </c>
      <c r="AL5122" s="73">
        <f t="shared" ref="AL5122:AL5124" si="1565">((POWER(AI5122*10,2.19))*0.037)/1000</f>
        <v>1.1117350137621949</v>
      </c>
    </row>
    <row r="5123" spans="1:38" hidden="1">
      <c r="A5123" s="14" t="s">
        <v>478</v>
      </c>
      <c r="B5123" s="14" t="s">
        <v>474</v>
      </c>
      <c r="C5123" s="31">
        <v>40757</v>
      </c>
      <c r="D5123" s="15">
        <v>2011</v>
      </c>
      <c r="E5123" s="16">
        <v>0.55208333333333337</v>
      </c>
      <c r="F5123" s="16">
        <v>0.5708333333333333</v>
      </c>
      <c r="G5123" s="16">
        <f t="shared" si="1529"/>
        <v>1.8749999999999933E-2</v>
      </c>
      <c r="H5123" s="21">
        <v>2</v>
      </c>
      <c r="I5123" s="17">
        <v>3</v>
      </c>
      <c r="J5123" s="17">
        <v>5</v>
      </c>
      <c r="K5123" s="17">
        <v>5</v>
      </c>
      <c r="L5123" s="14" t="s">
        <v>277</v>
      </c>
      <c r="M5123" s="14" t="s">
        <v>52</v>
      </c>
      <c r="N5123" s="14">
        <v>2</v>
      </c>
      <c r="O5123" s="14">
        <f t="shared" si="1530"/>
        <v>47.19</v>
      </c>
      <c r="P5123" s="14">
        <v>14.3</v>
      </c>
      <c r="Q5123" s="14">
        <f t="shared" si="1531"/>
        <v>32.01</v>
      </c>
      <c r="R5123" s="14">
        <v>9.6999999999999993</v>
      </c>
      <c r="S5123" s="14">
        <f t="shared" si="1532"/>
        <v>47.19</v>
      </c>
      <c r="T5123" s="14">
        <v>14.3</v>
      </c>
      <c r="U5123" s="21">
        <f t="shared" si="1533"/>
        <v>39.599999999999994</v>
      </c>
      <c r="V5123" s="21">
        <f t="shared" si="1536"/>
        <v>12</v>
      </c>
      <c r="W5123" s="19">
        <v>27.863620000000001</v>
      </c>
      <c r="X5123" s="19">
        <v>-115.18658000000001</v>
      </c>
      <c r="Y5123" s="18">
        <f t="shared" si="1537"/>
        <v>55.4</v>
      </c>
      <c r="Z5123" s="17">
        <v>13</v>
      </c>
      <c r="AA5123" s="21">
        <v>5</v>
      </c>
      <c r="AB5123" s="14" t="s">
        <v>44</v>
      </c>
      <c r="AC5123" s="14">
        <v>2</v>
      </c>
      <c r="AD5123" s="17">
        <v>13</v>
      </c>
      <c r="AE5123" s="17">
        <v>1</v>
      </c>
      <c r="AF5123" s="14">
        <v>19</v>
      </c>
      <c r="AG5123" s="14">
        <v>30</v>
      </c>
      <c r="AI5123" s="70">
        <f t="shared" si="1563"/>
        <v>10.373999999999999</v>
      </c>
      <c r="AJ5123" s="71" t="s">
        <v>369</v>
      </c>
      <c r="AK5123" s="72">
        <f t="shared" si="1564"/>
        <v>0.96188687250685145</v>
      </c>
      <c r="AL5123" s="73">
        <f t="shared" si="1565"/>
        <v>0.96188687250685145</v>
      </c>
    </row>
    <row r="5124" spans="1:38" hidden="1">
      <c r="A5124" s="14" t="s">
        <v>478</v>
      </c>
      <c r="B5124" s="14" t="s">
        <v>474</v>
      </c>
      <c r="C5124" s="31">
        <v>40757</v>
      </c>
      <c r="D5124" s="15">
        <v>2011</v>
      </c>
      <c r="E5124" s="16">
        <v>0.55208333333333337</v>
      </c>
      <c r="F5124" s="16">
        <v>0.5708333333333333</v>
      </c>
      <c r="G5124" s="16">
        <f t="shared" si="1529"/>
        <v>1.8749999999999933E-2</v>
      </c>
      <c r="H5124" s="21">
        <v>2</v>
      </c>
      <c r="I5124" s="17">
        <v>3</v>
      </c>
      <c r="J5124" s="17">
        <v>5</v>
      </c>
      <c r="K5124" s="17">
        <v>5</v>
      </c>
      <c r="L5124" s="14" t="s">
        <v>277</v>
      </c>
      <c r="M5124" s="14" t="s">
        <v>52</v>
      </c>
      <c r="N5124" s="14">
        <v>2</v>
      </c>
      <c r="O5124" s="14">
        <f t="shared" si="1530"/>
        <v>47.19</v>
      </c>
      <c r="P5124" s="14">
        <v>14.3</v>
      </c>
      <c r="Q5124" s="14">
        <f t="shared" si="1531"/>
        <v>32.01</v>
      </c>
      <c r="R5124" s="14">
        <v>9.6999999999999993</v>
      </c>
      <c r="S5124" s="14">
        <f t="shared" si="1532"/>
        <v>47.19</v>
      </c>
      <c r="T5124" s="14">
        <v>14.3</v>
      </c>
      <c r="U5124" s="21">
        <f t="shared" si="1533"/>
        <v>39.599999999999994</v>
      </c>
      <c r="V5124" s="21">
        <f t="shared" si="1536"/>
        <v>12</v>
      </c>
      <c r="W5124" s="19">
        <v>27.863620000000001</v>
      </c>
      <c r="X5124" s="19">
        <v>-115.18658000000001</v>
      </c>
      <c r="Y5124" s="18">
        <f t="shared" si="1537"/>
        <v>55.4</v>
      </c>
      <c r="Z5124" s="17">
        <v>13</v>
      </c>
      <c r="AA5124" s="21">
        <v>5</v>
      </c>
      <c r="AB5124" s="14" t="s">
        <v>44</v>
      </c>
      <c r="AC5124" s="14">
        <v>3</v>
      </c>
      <c r="AD5124" s="17">
        <v>21</v>
      </c>
      <c r="AE5124" s="17">
        <v>1</v>
      </c>
      <c r="AF5124" s="14">
        <v>24</v>
      </c>
      <c r="AG5124" s="14">
        <v>30</v>
      </c>
      <c r="AI5124" s="70">
        <f t="shared" si="1563"/>
        <v>16.045999999999999</v>
      </c>
      <c r="AJ5124" s="71" t="s">
        <v>369</v>
      </c>
      <c r="AK5124" s="72">
        <f t="shared" si="1564"/>
        <v>2.5000862380340183</v>
      </c>
      <c r="AL5124" s="73">
        <f t="shared" si="1565"/>
        <v>2.5000862380340183</v>
      </c>
    </row>
    <row r="5125" spans="1:38" hidden="1">
      <c r="A5125" s="14" t="s">
        <v>479</v>
      </c>
      <c r="B5125" s="14" t="s">
        <v>474</v>
      </c>
      <c r="C5125" s="31">
        <v>40757</v>
      </c>
      <c r="D5125" s="15">
        <v>2011</v>
      </c>
      <c r="E5125" s="16">
        <v>0.55208333333333337</v>
      </c>
      <c r="F5125" s="16">
        <v>0.5708333333333333</v>
      </c>
      <c r="G5125" s="16">
        <f t="shared" si="1529"/>
        <v>1.8749999999999933E-2</v>
      </c>
      <c r="H5125" s="21">
        <v>2</v>
      </c>
      <c r="I5125" s="17">
        <v>3</v>
      </c>
      <c r="J5125" s="17">
        <v>5</v>
      </c>
      <c r="K5125" s="17">
        <v>5</v>
      </c>
      <c r="L5125" s="14" t="s">
        <v>277</v>
      </c>
      <c r="M5125" s="14" t="s">
        <v>52</v>
      </c>
      <c r="N5125" s="14">
        <v>2</v>
      </c>
      <c r="O5125" s="14">
        <f t="shared" si="1530"/>
        <v>47.19</v>
      </c>
      <c r="P5125" s="14">
        <v>14.3</v>
      </c>
      <c r="Q5125" s="14">
        <f t="shared" si="1531"/>
        <v>32.01</v>
      </c>
      <c r="R5125" s="14">
        <v>9.6999999999999993</v>
      </c>
      <c r="S5125" s="14">
        <f t="shared" si="1532"/>
        <v>47.19</v>
      </c>
      <c r="T5125" s="14">
        <v>14.3</v>
      </c>
      <c r="U5125" s="21">
        <f t="shared" si="1533"/>
        <v>39.599999999999994</v>
      </c>
      <c r="V5125" s="21">
        <f t="shared" si="1536"/>
        <v>12</v>
      </c>
      <c r="W5125" s="19">
        <v>27.863620000000001</v>
      </c>
      <c r="X5125" s="19">
        <v>-115.18658000000001</v>
      </c>
      <c r="Y5125" s="18">
        <f t="shared" si="1537"/>
        <v>55.4</v>
      </c>
      <c r="Z5125" s="17">
        <v>13</v>
      </c>
      <c r="AA5125" s="21">
        <v>5</v>
      </c>
      <c r="AB5125" s="14" t="s">
        <v>46</v>
      </c>
      <c r="AC5125" s="14">
        <v>0</v>
      </c>
      <c r="AD5125" s="17">
        <v>0</v>
      </c>
      <c r="AE5125" s="17">
        <v>0</v>
      </c>
      <c r="AF5125" s="14"/>
      <c r="AG5125" s="14">
        <v>30</v>
      </c>
      <c r="AI5125" s="70">
        <f t="shared" ref="AI5125:AI5126" si="1566">(0.748*AD5125)+1.2345</f>
        <v>1.2344999999999999</v>
      </c>
      <c r="AJ5125" s="74">
        <f t="shared" ref="AJ5125:AJ5126" si="1567">((POWER(AI5125*10,3.36))*2.24)/100000</f>
        <v>0.10414971720920797</v>
      </c>
      <c r="AK5125" s="74">
        <f t="shared" ref="AK5125:AK5126" si="1568">(0.0026*AJ5125)-0.61</f>
        <v>-0.6097292107352561</v>
      </c>
      <c r="AL5125" s="73">
        <f t="shared" ref="AL5125:AL5126" si="1569">IF(AK5125&gt;0,AK5125:AK5125,0)</f>
        <v>0</v>
      </c>
    </row>
    <row r="5126" spans="1:38" hidden="1">
      <c r="A5126" s="14" t="s">
        <v>480</v>
      </c>
      <c r="B5126" s="14" t="s">
        <v>40</v>
      </c>
      <c r="C5126" s="31">
        <v>40753</v>
      </c>
      <c r="D5126" s="15">
        <v>2011</v>
      </c>
      <c r="E5126" s="16">
        <v>0.40416666666666662</v>
      </c>
      <c r="F5126" s="16">
        <v>0.42708333333333331</v>
      </c>
      <c r="G5126" s="16">
        <f t="shared" si="1529"/>
        <v>2.2916666666666696E-2</v>
      </c>
      <c r="H5126" s="21">
        <v>2</v>
      </c>
      <c r="I5126" s="17">
        <v>1</v>
      </c>
      <c r="J5126" s="17">
        <v>1</v>
      </c>
      <c r="K5126" s="17">
        <v>1</v>
      </c>
      <c r="L5126" s="14" t="s">
        <v>432</v>
      </c>
      <c r="M5126" s="14" t="s">
        <v>481</v>
      </c>
      <c r="N5126" s="14">
        <v>2</v>
      </c>
      <c r="O5126" s="14">
        <f t="shared" si="1530"/>
        <v>64.02</v>
      </c>
      <c r="P5126" s="14">
        <v>19.399999999999999</v>
      </c>
      <c r="Q5126" s="14">
        <f t="shared" si="1531"/>
        <v>66</v>
      </c>
      <c r="R5126" s="14">
        <v>20</v>
      </c>
      <c r="S5126" s="14">
        <f t="shared" si="1532"/>
        <v>66</v>
      </c>
      <c r="T5126" s="14">
        <v>20</v>
      </c>
      <c r="U5126" s="21">
        <f t="shared" si="1533"/>
        <v>65.009999999999991</v>
      </c>
      <c r="V5126" s="21">
        <f t="shared" si="1536"/>
        <v>19.7</v>
      </c>
      <c r="W5126" s="19">
        <v>27.878810000000001</v>
      </c>
      <c r="X5126" s="19">
        <v>-115.16607999999999</v>
      </c>
      <c r="Y5126" s="18">
        <f t="shared" si="1537"/>
        <v>53.6</v>
      </c>
      <c r="Z5126" s="17">
        <v>12</v>
      </c>
      <c r="AA5126" s="21">
        <v>7</v>
      </c>
      <c r="AB5126" s="14" t="s">
        <v>46</v>
      </c>
      <c r="AC5126" s="14">
        <v>0</v>
      </c>
      <c r="AD5126" s="17">
        <v>0</v>
      </c>
      <c r="AE5126" s="17">
        <v>0</v>
      </c>
      <c r="AF5126" s="14"/>
      <c r="AG5126" s="14">
        <v>240</v>
      </c>
      <c r="AI5126" s="70">
        <f t="shared" si="1566"/>
        <v>1.2344999999999999</v>
      </c>
      <c r="AJ5126" s="74">
        <f t="shared" si="1567"/>
        <v>0.10414971720920797</v>
      </c>
      <c r="AK5126" s="74">
        <f t="shared" si="1568"/>
        <v>-0.6097292107352561</v>
      </c>
      <c r="AL5126" s="73">
        <f t="shared" si="1569"/>
        <v>0</v>
      </c>
    </row>
    <row r="5127" spans="1:38" hidden="1">
      <c r="A5127" s="14" t="s">
        <v>482</v>
      </c>
      <c r="B5127" s="14" t="s">
        <v>40</v>
      </c>
      <c r="C5127" s="31">
        <v>40753</v>
      </c>
      <c r="D5127" s="15">
        <v>2011</v>
      </c>
      <c r="E5127" s="16">
        <v>0.40416666666666662</v>
      </c>
      <c r="F5127" s="16">
        <v>0.42708333333333331</v>
      </c>
      <c r="G5127" s="16">
        <f t="shared" si="1529"/>
        <v>2.2916666666666696E-2</v>
      </c>
      <c r="H5127" s="21">
        <v>2</v>
      </c>
      <c r="I5127" s="17">
        <v>1</v>
      </c>
      <c r="J5127" s="17">
        <v>1</v>
      </c>
      <c r="K5127" s="17">
        <v>1</v>
      </c>
      <c r="L5127" s="14" t="s">
        <v>432</v>
      </c>
      <c r="M5127" s="14" t="s">
        <v>481</v>
      </c>
      <c r="N5127" s="14">
        <v>2</v>
      </c>
      <c r="O5127" s="14">
        <f t="shared" si="1530"/>
        <v>64.02</v>
      </c>
      <c r="P5127" s="14">
        <v>19.399999999999999</v>
      </c>
      <c r="Q5127" s="14">
        <f t="shared" si="1531"/>
        <v>66</v>
      </c>
      <c r="R5127" s="14">
        <v>20</v>
      </c>
      <c r="S5127" s="14">
        <f t="shared" si="1532"/>
        <v>66</v>
      </c>
      <c r="T5127" s="14">
        <v>20</v>
      </c>
      <c r="U5127" s="21">
        <f t="shared" si="1533"/>
        <v>65.009999999999991</v>
      </c>
      <c r="V5127" s="21">
        <f t="shared" si="1536"/>
        <v>19.7</v>
      </c>
      <c r="W5127" s="19">
        <v>27.878810000000001</v>
      </c>
      <c r="X5127" s="19">
        <v>-115.16607999999999</v>
      </c>
      <c r="Y5127" s="18">
        <f t="shared" si="1537"/>
        <v>53.6</v>
      </c>
      <c r="Z5127" s="17">
        <v>12</v>
      </c>
      <c r="AA5127" s="21">
        <v>7</v>
      </c>
      <c r="AB5127" s="14" t="s">
        <v>44</v>
      </c>
      <c r="AC5127" s="14">
        <v>1</v>
      </c>
      <c r="AD5127" s="17">
        <v>22</v>
      </c>
      <c r="AE5127" s="17">
        <v>1</v>
      </c>
      <c r="AF5127" s="14">
        <v>4</v>
      </c>
      <c r="AG5127" s="14">
        <v>240</v>
      </c>
      <c r="AI5127" s="70">
        <f t="shared" ref="AI5127:AI5136" si="1570">(0.709*AD5127)+1.157</f>
        <v>16.754999999999999</v>
      </c>
      <c r="AJ5127" s="71" t="s">
        <v>369</v>
      </c>
      <c r="AK5127" s="72">
        <f t="shared" ref="AK5127:AK5136" si="1571">((POWER(AI5127*10,2.19))*0.037)/1000</f>
        <v>2.7483879168691034</v>
      </c>
      <c r="AL5127" s="73">
        <f t="shared" ref="AL5127:AL5136" si="1572">((POWER(AI5127*10,2.19))*0.037)/1000</f>
        <v>2.7483879168691034</v>
      </c>
    </row>
    <row r="5128" spans="1:38" hidden="1">
      <c r="A5128" s="14" t="s">
        <v>482</v>
      </c>
      <c r="B5128" s="14" t="s">
        <v>40</v>
      </c>
      <c r="C5128" s="31">
        <v>40753</v>
      </c>
      <c r="D5128" s="15">
        <v>2011</v>
      </c>
      <c r="E5128" s="16">
        <v>0.40416666666666662</v>
      </c>
      <c r="F5128" s="16">
        <v>0.42708333333333331</v>
      </c>
      <c r="G5128" s="16">
        <f t="shared" si="1529"/>
        <v>2.2916666666666696E-2</v>
      </c>
      <c r="H5128" s="21">
        <v>2</v>
      </c>
      <c r="I5128" s="17">
        <v>1</v>
      </c>
      <c r="J5128" s="17">
        <v>1</v>
      </c>
      <c r="K5128" s="17">
        <v>1</v>
      </c>
      <c r="L5128" s="14" t="s">
        <v>432</v>
      </c>
      <c r="M5128" s="14" t="s">
        <v>481</v>
      </c>
      <c r="N5128" s="14">
        <v>2</v>
      </c>
      <c r="O5128" s="14">
        <f t="shared" si="1530"/>
        <v>64.02</v>
      </c>
      <c r="P5128" s="14">
        <v>19.399999999999999</v>
      </c>
      <c r="Q5128" s="14">
        <f t="shared" si="1531"/>
        <v>66</v>
      </c>
      <c r="R5128" s="14">
        <v>20</v>
      </c>
      <c r="S5128" s="14">
        <f t="shared" si="1532"/>
        <v>66</v>
      </c>
      <c r="T5128" s="14">
        <v>20</v>
      </c>
      <c r="U5128" s="21">
        <f t="shared" si="1533"/>
        <v>65.009999999999991</v>
      </c>
      <c r="V5128" s="21">
        <f t="shared" si="1536"/>
        <v>19.7</v>
      </c>
      <c r="W5128" s="19">
        <v>27.878810000000001</v>
      </c>
      <c r="X5128" s="19">
        <v>-115.16607999999999</v>
      </c>
      <c r="Y5128" s="18">
        <f t="shared" si="1537"/>
        <v>53.6</v>
      </c>
      <c r="Z5128" s="17">
        <v>12</v>
      </c>
      <c r="AA5128" s="21">
        <v>7</v>
      </c>
      <c r="AB5128" s="14" t="s">
        <v>44</v>
      </c>
      <c r="AC5128" s="14">
        <v>2</v>
      </c>
      <c r="AD5128" s="17">
        <v>19</v>
      </c>
      <c r="AE5128" s="17">
        <v>1</v>
      </c>
      <c r="AF5128" s="14">
        <v>5</v>
      </c>
      <c r="AG5128" s="14">
        <v>240</v>
      </c>
      <c r="AI5128" s="70">
        <f t="shared" si="1570"/>
        <v>14.628</v>
      </c>
      <c r="AJ5128" s="71" t="s">
        <v>369</v>
      </c>
      <c r="AK5128" s="72">
        <f t="shared" si="1571"/>
        <v>2.041534710262368</v>
      </c>
      <c r="AL5128" s="73">
        <f t="shared" si="1572"/>
        <v>2.041534710262368</v>
      </c>
    </row>
    <row r="5129" spans="1:38" hidden="1">
      <c r="A5129" s="14" t="s">
        <v>482</v>
      </c>
      <c r="B5129" s="14" t="s">
        <v>40</v>
      </c>
      <c r="C5129" s="31">
        <v>40753</v>
      </c>
      <c r="D5129" s="15">
        <v>2011</v>
      </c>
      <c r="E5129" s="16">
        <v>0.40416666666666662</v>
      </c>
      <c r="F5129" s="16">
        <v>0.42708333333333331</v>
      </c>
      <c r="G5129" s="16">
        <f t="shared" si="1529"/>
        <v>2.2916666666666696E-2</v>
      </c>
      <c r="H5129" s="21">
        <v>2</v>
      </c>
      <c r="I5129" s="17">
        <v>1</v>
      </c>
      <c r="J5129" s="17">
        <v>1</v>
      </c>
      <c r="K5129" s="17">
        <v>1</v>
      </c>
      <c r="L5129" s="14" t="s">
        <v>432</v>
      </c>
      <c r="M5129" s="14" t="s">
        <v>481</v>
      </c>
      <c r="N5129" s="14">
        <v>2</v>
      </c>
      <c r="O5129" s="14">
        <f t="shared" si="1530"/>
        <v>64.02</v>
      </c>
      <c r="P5129" s="14">
        <v>19.399999999999999</v>
      </c>
      <c r="Q5129" s="14">
        <f t="shared" si="1531"/>
        <v>66</v>
      </c>
      <c r="R5129" s="14">
        <v>20</v>
      </c>
      <c r="S5129" s="14">
        <f t="shared" si="1532"/>
        <v>66</v>
      </c>
      <c r="T5129" s="14">
        <v>20</v>
      </c>
      <c r="U5129" s="21">
        <f t="shared" si="1533"/>
        <v>65.009999999999991</v>
      </c>
      <c r="V5129" s="21">
        <f t="shared" si="1536"/>
        <v>19.7</v>
      </c>
      <c r="W5129" s="19">
        <v>27.878810000000001</v>
      </c>
      <c r="X5129" s="19">
        <v>-115.16607999999999</v>
      </c>
      <c r="Y5129" s="18">
        <f t="shared" si="1537"/>
        <v>53.6</v>
      </c>
      <c r="Z5129" s="17">
        <v>12</v>
      </c>
      <c r="AA5129" s="21">
        <v>7</v>
      </c>
      <c r="AB5129" s="14" t="s">
        <v>44</v>
      </c>
      <c r="AC5129" s="14">
        <v>2</v>
      </c>
      <c r="AD5129" s="17">
        <v>20</v>
      </c>
      <c r="AE5129" s="17">
        <v>1</v>
      </c>
      <c r="AF5129" s="14">
        <v>5</v>
      </c>
      <c r="AG5129" s="14">
        <v>240</v>
      </c>
      <c r="AI5129" s="70">
        <f t="shared" si="1570"/>
        <v>15.337</v>
      </c>
      <c r="AJ5129" s="71" t="s">
        <v>369</v>
      </c>
      <c r="AK5129" s="72">
        <f t="shared" si="1571"/>
        <v>2.2645047633742106</v>
      </c>
      <c r="AL5129" s="73">
        <f t="shared" si="1572"/>
        <v>2.2645047633742106</v>
      </c>
    </row>
    <row r="5130" spans="1:38" hidden="1">
      <c r="A5130" s="14" t="s">
        <v>482</v>
      </c>
      <c r="B5130" s="14" t="s">
        <v>40</v>
      </c>
      <c r="C5130" s="31">
        <v>40753</v>
      </c>
      <c r="D5130" s="15">
        <v>2011</v>
      </c>
      <c r="E5130" s="16">
        <v>0.40416666666666662</v>
      </c>
      <c r="F5130" s="16">
        <v>0.42708333333333331</v>
      </c>
      <c r="G5130" s="16">
        <f t="shared" si="1529"/>
        <v>2.2916666666666696E-2</v>
      </c>
      <c r="H5130" s="21">
        <v>2</v>
      </c>
      <c r="I5130" s="17">
        <v>1</v>
      </c>
      <c r="J5130" s="17">
        <v>1</v>
      </c>
      <c r="K5130" s="17">
        <v>1</v>
      </c>
      <c r="L5130" s="14" t="s">
        <v>432</v>
      </c>
      <c r="M5130" s="14" t="s">
        <v>481</v>
      </c>
      <c r="N5130" s="14">
        <v>2</v>
      </c>
      <c r="O5130" s="14">
        <f t="shared" si="1530"/>
        <v>64.02</v>
      </c>
      <c r="P5130" s="14">
        <v>19.399999999999999</v>
      </c>
      <c r="Q5130" s="14">
        <f t="shared" si="1531"/>
        <v>66</v>
      </c>
      <c r="R5130" s="14">
        <v>20</v>
      </c>
      <c r="S5130" s="14">
        <f t="shared" si="1532"/>
        <v>66</v>
      </c>
      <c r="T5130" s="14">
        <v>20</v>
      </c>
      <c r="U5130" s="21">
        <f t="shared" si="1533"/>
        <v>65.009999999999991</v>
      </c>
      <c r="V5130" s="21">
        <f t="shared" si="1536"/>
        <v>19.7</v>
      </c>
      <c r="W5130" s="19">
        <v>27.878810000000001</v>
      </c>
      <c r="X5130" s="19">
        <v>-115.16607999999999</v>
      </c>
      <c r="Y5130" s="18">
        <f t="shared" si="1537"/>
        <v>53.6</v>
      </c>
      <c r="Z5130" s="17">
        <v>12</v>
      </c>
      <c r="AA5130" s="21">
        <v>7</v>
      </c>
      <c r="AB5130" s="14" t="s">
        <v>44</v>
      </c>
      <c r="AC5130" s="14">
        <v>3</v>
      </c>
      <c r="AD5130" s="17">
        <v>14</v>
      </c>
      <c r="AE5130" s="17">
        <v>1</v>
      </c>
      <c r="AF5130" s="14">
        <v>9</v>
      </c>
      <c r="AG5130" s="14">
        <v>240</v>
      </c>
      <c r="AI5130" s="70">
        <f t="shared" si="1570"/>
        <v>11.083</v>
      </c>
      <c r="AJ5130" s="71" t="s">
        <v>369</v>
      </c>
      <c r="AK5130" s="72">
        <f t="shared" si="1571"/>
        <v>1.1117350137621949</v>
      </c>
      <c r="AL5130" s="73">
        <f t="shared" si="1572"/>
        <v>1.1117350137621949</v>
      </c>
    </row>
    <row r="5131" spans="1:38" hidden="1">
      <c r="A5131" s="14" t="s">
        <v>482</v>
      </c>
      <c r="B5131" s="14" t="s">
        <v>40</v>
      </c>
      <c r="C5131" s="31">
        <v>40753</v>
      </c>
      <c r="D5131" s="15">
        <v>2011</v>
      </c>
      <c r="E5131" s="16">
        <v>0.40416666666666662</v>
      </c>
      <c r="F5131" s="16">
        <v>0.42708333333333331</v>
      </c>
      <c r="G5131" s="16">
        <f t="shared" si="1529"/>
        <v>2.2916666666666696E-2</v>
      </c>
      <c r="H5131" s="21">
        <v>2</v>
      </c>
      <c r="I5131" s="17">
        <v>1</v>
      </c>
      <c r="J5131" s="17">
        <v>1</v>
      </c>
      <c r="K5131" s="17">
        <v>1</v>
      </c>
      <c r="L5131" s="14" t="s">
        <v>432</v>
      </c>
      <c r="M5131" s="14" t="s">
        <v>481</v>
      </c>
      <c r="N5131" s="14">
        <v>2</v>
      </c>
      <c r="O5131" s="14">
        <f t="shared" si="1530"/>
        <v>64.02</v>
      </c>
      <c r="P5131" s="14">
        <v>19.399999999999999</v>
      </c>
      <c r="Q5131" s="14">
        <f t="shared" si="1531"/>
        <v>66</v>
      </c>
      <c r="R5131" s="14">
        <v>20</v>
      </c>
      <c r="S5131" s="14">
        <f t="shared" si="1532"/>
        <v>66</v>
      </c>
      <c r="T5131" s="14">
        <v>20</v>
      </c>
      <c r="U5131" s="21">
        <f t="shared" si="1533"/>
        <v>65.009999999999991</v>
      </c>
      <c r="V5131" s="21">
        <f t="shared" si="1536"/>
        <v>19.7</v>
      </c>
      <c r="W5131" s="19">
        <v>27.878810000000001</v>
      </c>
      <c r="X5131" s="19">
        <v>-115.16607999999999</v>
      </c>
      <c r="Y5131" s="18">
        <f t="shared" si="1537"/>
        <v>53.6</v>
      </c>
      <c r="Z5131" s="17">
        <v>12</v>
      </c>
      <c r="AA5131" s="21">
        <v>7</v>
      </c>
      <c r="AB5131" s="14" t="s">
        <v>44</v>
      </c>
      <c r="AC5131" s="14">
        <v>4</v>
      </c>
      <c r="AD5131" s="17">
        <v>17</v>
      </c>
      <c r="AE5131" s="17">
        <v>1</v>
      </c>
      <c r="AF5131" s="14">
        <v>14</v>
      </c>
      <c r="AG5131" s="14">
        <v>240</v>
      </c>
      <c r="AI5131" s="70">
        <f t="shared" si="1570"/>
        <v>13.209999999999999</v>
      </c>
      <c r="AJ5131" s="71" t="s">
        <v>369</v>
      </c>
      <c r="AK5131" s="72">
        <f t="shared" si="1571"/>
        <v>1.6329725885917237</v>
      </c>
      <c r="AL5131" s="73">
        <f t="shared" si="1572"/>
        <v>1.6329725885917237</v>
      </c>
    </row>
    <row r="5132" spans="1:38" hidden="1">
      <c r="A5132" s="14" t="s">
        <v>482</v>
      </c>
      <c r="B5132" s="14" t="s">
        <v>40</v>
      </c>
      <c r="C5132" s="31">
        <v>40753</v>
      </c>
      <c r="D5132" s="15">
        <v>2011</v>
      </c>
      <c r="E5132" s="16">
        <v>0.40416666666666662</v>
      </c>
      <c r="F5132" s="16">
        <v>0.42708333333333331</v>
      </c>
      <c r="G5132" s="16">
        <f t="shared" si="1529"/>
        <v>2.2916666666666696E-2</v>
      </c>
      <c r="H5132" s="21">
        <v>2</v>
      </c>
      <c r="I5132" s="17">
        <v>1</v>
      </c>
      <c r="J5132" s="17">
        <v>1</v>
      </c>
      <c r="K5132" s="17">
        <v>1</v>
      </c>
      <c r="L5132" s="14" t="s">
        <v>432</v>
      </c>
      <c r="M5132" s="14" t="s">
        <v>481</v>
      </c>
      <c r="N5132" s="14">
        <v>2</v>
      </c>
      <c r="O5132" s="14">
        <f t="shared" si="1530"/>
        <v>64.02</v>
      </c>
      <c r="P5132" s="14">
        <v>19.399999999999999</v>
      </c>
      <c r="Q5132" s="14">
        <f t="shared" si="1531"/>
        <v>66</v>
      </c>
      <c r="R5132" s="14">
        <v>20</v>
      </c>
      <c r="S5132" s="14">
        <f t="shared" si="1532"/>
        <v>66</v>
      </c>
      <c r="T5132" s="14">
        <v>20</v>
      </c>
      <c r="U5132" s="21">
        <f t="shared" si="1533"/>
        <v>65.009999999999991</v>
      </c>
      <c r="V5132" s="21">
        <f t="shared" si="1536"/>
        <v>19.7</v>
      </c>
      <c r="W5132" s="19">
        <v>27.878810000000001</v>
      </c>
      <c r="X5132" s="19">
        <v>-115.16607999999999</v>
      </c>
      <c r="Y5132" s="18">
        <f t="shared" si="1537"/>
        <v>53.6</v>
      </c>
      <c r="Z5132" s="17">
        <v>12</v>
      </c>
      <c r="AA5132" s="21">
        <v>7</v>
      </c>
      <c r="AB5132" s="14" t="s">
        <v>44</v>
      </c>
      <c r="AC5132" s="14">
        <v>5</v>
      </c>
      <c r="AD5132" s="17">
        <v>17</v>
      </c>
      <c r="AE5132" s="17">
        <v>1</v>
      </c>
      <c r="AF5132" s="14">
        <v>15</v>
      </c>
      <c r="AG5132" s="14">
        <v>240</v>
      </c>
      <c r="AI5132" s="70">
        <f t="shared" si="1570"/>
        <v>13.209999999999999</v>
      </c>
      <c r="AJ5132" s="71" t="s">
        <v>369</v>
      </c>
      <c r="AK5132" s="72">
        <f t="shared" si="1571"/>
        <v>1.6329725885917237</v>
      </c>
      <c r="AL5132" s="73">
        <f t="shared" si="1572"/>
        <v>1.6329725885917237</v>
      </c>
    </row>
    <row r="5133" spans="1:38" hidden="1">
      <c r="A5133" s="14" t="s">
        <v>482</v>
      </c>
      <c r="B5133" s="14" t="s">
        <v>40</v>
      </c>
      <c r="C5133" s="31">
        <v>40753</v>
      </c>
      <c r="D5133" s="15">
        <v>2011</v>
      </c>
      <c r="E5133" s="16">
        <v>0.40416666666666662</v>
      </c>
      <c r="F5133" s="16">
        <v>0.42708333333333331</v>
      </c>
      <c r="G5133" s="16">
        <f t="shared" ref="G5133:G5196" si="1573">F5133-E5133</f>
        <v>2.2916666666666696E-2</v>
      </c>
      <c r="H5133" s="21">
        <v>2</v>
      </c>
      <c r="I5133" s="17">
        <v>1</v>
      </c>
      <c r="J5133" s="17">
        <v>1</v>
      </c>
      <c r="K5133" s="17">
        <v>1</v>
      </c>
      <c r="L5133" s="14" t="s">
        <v>432</v>
      </c>
      <c r="M5133" s="14" t="s">
        <v>481</v>
      </c>
      <c r="N5133" s="14">
        <v>2</v>
      </c>
      <c r="O5133" s="14">
        <f t="shared" ref="O5133:O5196" si="1574">P5133*3.3</f>
        <v>64.02</v>
      </c>
      <c r="P5133" s="14">
        <v>19.399999999999999</v>
      </c>
      <c r="Q5133" s="14">
        <f t="shared" ref="Q5133:Q5196" si="1575">R5133*3.3</f>
        <v>66</v>
      </c>
      <c r="R5133" s="14">
        <v>20</v>
      </c>
      <c r="S5133" s="14">
        <f t="shared" ref="S5133:S5196" si="1576">T5133*3.3</f>
        <v>66</v>
      </c>
      <c r="T5133" s="14">
        <v>20</v>
      </c>
      <c r="U5133" s="21">
        <f t="shared" ref="U5133:U5196" si="1577">V5133*3.3</f>
        <v>65.009999999999991</v>
      </c>
      <c r="V5133" s="21">
        <f t="shared" si="1536"/>
        <v>19.7</v>
      </c>
      <c r="W5133" s="19">
        <v>27.878810000000001</v>
      </c>
      <c r="X5133" s="19">
        <v>-115.16607999999999</v>
      </c>
      <c r="Y5133" s="18">
        <f t="shared" si="1537"/>
        <v>53.6</v>
      </c>
      <c r="Z5133" s="17">
        <v>12</v>
      </c>
      <c r="AA5133" s="21">
        <v>7</v>
      </c>
      <c r="AB5133" s="14" t="s">
        <v>44</v>
      </c>
      <c r="AC5133" s="14">
        <v>5</v>
      </c>
      <c r="AD5133" s="17">
        <v>22</v>
      </c>
      <c r="AE5133" s="17">
        <v>1</v>
      </c>
      <c r="AF5133" s="14">
        <v>15</v>
      </c>
      <c r="AG5133" s="14">
        <v>240</v>
      </c>
      <c r="AI5133" s="70">
        <f t="shared" si="1570"/>
        <v>16.754999999999999</v>
      </c>
      <c r="AJ5133" s="71" t="s">
        <v>369</v>
      </c>
      <c r="AK5133" s="72">
        <f t="shared" si="1571"/>
        <v>2.7483879168691034</v>
      </c>
      <c r="AL5133" s="73">
        <f t="shared" si="1572"/>
        <v>2.7483879168691034</v>
      </c>
    </row>
    <row r="5134" spans="1:38" hidden="1">
      <c r="A5134" s="14" t="s">
        <v>482</v>
      </c>
      <c r="B5134" s="14" t="s">
        <v>40</v>
      </c>
      <c r="C5134" s="31">
        <v>40753</v>
      </c>
      <c r="D5134" s="15">
        <v>2011</v>
      </c>
      <c r="E5134" s="16">
        <v>0.40416666666666662</v>
      </c>
      <c r="F5134" s="16">
        <v>0.42708333333333331</v>
      </c>
      <c r="G5134" s="16">
        <f t="shared" si="1573"/>
        <v>2.2916666666666696E-2</v>
      </c>
      <c r="H5134" s="21">
        <v>2</v>
      </c>
      <c r="I5134" s="17">
        <v>1</v>
      </c>
      <c r="J5134" s="17">
        <v>1</v>
      </c>
      <c r="K5134" s="17">
        <v>1</v>
      </c>
      <c r="L5134" s="14" t="s">
        <v>432</v>
      </c>
      <c r="M5134" s="14" t="s">
        <v>481</v>
      </c>
      <c r="N5134" s="14">
        <v>2</v>
      </c>
      <c r="O5134" s="14">
        <f t="shared" si="1574"/>
        <v>64.02</v>
      </c>
      <c r="P5134" s="14">
        <v>19.399999999999999</v>
      </c>
      <c r="Q5134" s="14">
        <f t="shared" si="1575"/>
        <v>66</v>
      </c>
      <c r="R5134" s="14">
        <v>20</v>
      </c>
      <c r="S5134" s="14">
        <f t="shared" si="1576"/>
        <v>66</v>
      </c>
      <c r="T5134" s="14">
        <v>20</v>
      </c>
      <c r="U5134" s="21">
        <f t="shared" si="1577"/>
        <v>65.009999999999991</v>
      </c>
      <c r="V5134" s="21">
        <f t="shared" si="1536"/>
        <v>19.7</v>
      </c>
      <c r="W5134" s="19">
        <v>27.878810000000001</v>
      </c>
      <c r="X5134" s="19">
        <v>-115.16607999999999</v>
      </c>
      <c r="Y5134" s="18">
        <f t="shared" si="1537"/>
        <v>53.6</v>
      </c>
      <c r="Z5134" s="17">
        <v>12</v>
      </c>
      <c r="AA5134" s="21">
        <v>7</v>
      </c>
      <c r="AB5134" s="14" t="s">
        <v>44</v>
      </c>
      <c r="AC5134" s="14">
        <v>6</v>
      </c>
      <c r="AD5134" s="17">
        <v>20</v>
      </c>
      <c r="AE5134" s="17">
        <v>1</v>
      </c>
      <c r="AF5134" s="14">
        <v>16</v>
      </c>
      <c r="AG5134" s="14">
        <v>240</v>
      </c>
      <c r="AI5134" s="70">
        <f t="shared" si="1570"/>
        <v>15.337</v>
      </c>
      <c r="AJ5134" s="71" t="s">
        <v>369</v>
      </c>
      <c r="AK5134" s="72">
        <f t="shared" si="1571"/>
        <v>2.2645047633742106</v>
      </c>
      <c r="AL5134" s="73">
        <f t="shared" si="1572"/>
        <v>2.2645047633742106</v>
      </c>
    </row>
    <row r="5135" spans="1:38" hidden="1">
      <c r="A5135" s="14" t="s">
        <v>482</v>
      </c>
      <c r="B5135" s="14" t="s">
        <v>40</v>
      </c>
      <c r="C5135" s="31">
        <v>40753</v>
      </c>
      <c r="D5135" s="15">
        <v>2011</v>
      </c>
      <c r="E5135" s="16">
        <v>0.40416666666666662</v>
      </c>
      <c r="F5135" s="16">
        <v>0.42708333333333331</v>
      </c>
      <c r="G5135" s="16">
        <f t="shared" si="1573"/>
        <v>2.2916666666666696E-2</v>
      </c>
      <c r="H5135" s="21">
        <v>2</v>
      </c>
      <c r="I5135" s="17">
        <v>1</v>
      </c>
      <c r="J5135" s="17">
        <v>1</v>
      </c>
      <c r="K5135" s="17">
        <v>1</v>
      </c>
      <c r="L5135" s="14" t="s">
        <v>432</v>
      </c>
      <c r="M5135" s="14" t="s">
        <v>481</v>
      </c>
      <c r="N5135" s="14">
        <v>2</v>
      </c>
      <c r="O5135" s="14">
        <f t="shared" si="1574"/>
        <v>64.02</v>
      </c>
      <c r="P5135" s="14">
        <v>19.399999999999999</v>
      </c>
      <c r="Q5135" s="14">
        <f t="shared" si="1575"/>
        <v>66</v>
      </c>
      <c r="R5135" s="14">
        <v>20</v>
      </c>
      <c r="S5135" s="14">
        <f t="shared" si="1576"/>
        <v>66</v>
      </c>
      <c r="T5135" s="14">
        <v>20</v>
      </c>
      <c r="U5135" s="21">
        <f t="shared" si="1577"/>
        <v>65.009999999999991</v>
      </c>
      <c r="V5135" s="21">
        <f t="shared" si="1536"/>
        <v>19.7</v>
      </c>
      <c r="W5135" s="19">
        <v>27.878810000000001</v>
      </c>
      <c r="X5135" s="19">
        <v>-115.16607999999999</v>
      </c>
      <c r="Y5135" s="18">
        <f t="shared" si="1537"/>
        <v>53.6</v>
      </c>
      <c r="Z5135" s="17">
        <v>12</v>
      </c>
      <c r="AA5135" s="21">
        <v>7</v>
      </c>
      <c r="AB5135" s="14" t="s">
        <v>44</v>
      </c>
      <c r="AC5135" s="14">
        <v>7</v>
      </c>
      <c r="AD5135" s="17">
        <v>17</v>
      </c>
      <c r="AE5135" s="17">
        <v>1</v>
      </c>
      <c r="AF5135" s="14">
        <v>19</v>
      </c>
      <c r="AG5135" s="14">
        <v>240</v>
      </c>
      <c r="AI5135" s="70">
        <f t="shared" si="1570"/>
        <v>13.209999999999999</v>
      </c>
      <c r="AJ5135" s="71" t="s">
        <v>369</v>
      </c>
      <c r="AK5135" s="72">
        <f t="shared" si="1571"/>
        <v>1.6329725885917237</v>
      </c>
      <c r="AL5135" s="73">
        <f t="shared" si="1572"/>
        <v>1.6329725885917237</v>
      </c>
    </row>
    <row r="5136" spans="1:38" hidden="1">
      <c r="A5136" s="14" t="s">
        <v>482</v>
      </c>
      <c r="B5136" s="14" t="s">
        <v>40</v>
      </c>
      <c r="C5136" s="31">
        <v>40753</v>
      </c>
      <c r="D5136" s="15">
        <v>2011</v>
      </c>
      <c r="E5136" s="16">
        <v>0.40416666666666662</v>
      </c>
      <c r="F5136" s="16">
        <v>0.42708333333333331</v>
      </c>
      <c r="G5136" s="16">
        <f t="shared" si="1573"/>
        <v>2.2916666666666696E-2</v>
      </c>
      <c r="H5136" s="21">
        <v>2</v>
      </c>
      <c r="I5136" s="17">
        <v>1</v>
      </c>
      <c r="J5136" s="17">
        <v>1</v>
      </c>
      <c r="K5136" s="17">
        <v>1</v>
      </c>
      <c r="L5136" s="14" t="s">
        <v>432</v>
      </c>
      <c r="M5136" s="14" t="s">
        <v>481</v>
      </c>
      <c r="N5136" s="14">
        <v>2</v>
      </c>
      <c r="O5136" s="14">
        <f t="shared" si="1574"/>
        <v>64.02</v>
      </c>
      <c r="P5136" s="14">
        <v>19.399999999999999</v>
      </c>
      <c r="Q5136" s="14">
        <f t="shared" si="1575"/>
        <v>66</v>
      </c>
      <c r="R5136" s="14">
        <v>20</v>
      </c>
      <c r="S5136" s="14">
        <f t="shared" si="1576"/>
        <v>66</v>
      </c>
      <c r="T5136" s="14">
        <v>20</v>
      </c>
      <c r="U5136" s="21">
        <f t="shared" si="1577"/>
        <v>65.009999999999991</v>
      </c>
      <c r="V5136" s="21">
        <f t="shared" si="1536"/>
        <v>19.7</v>
      </c>
      <c r="W5136" s="19">
        <v>27.878810000000001</v>
      </c>
      <c r="X5136" s="19">
        <v>-115.16607999999999</v>
      </c>
      <c r="Y5136" s="18">
        <f t="shared" si="1537"/>
        <v>53.6</v>
      </c>
      <c r="Z5136" s="17">
        <v>12</v>
      </c>
      <c r="AA5136" s="21">
        <v>7</v>
      </c>
      <c r="AB5136" s="14" t="s">
        <v>44</v>
      </c>
      <c r="AC5136" s="14">
        <v>8</v>
      </c>
      <c r="AD5136" s="17">
        <v>20</v>
      </c>
      <c r="AE5136" s="17">
        <v>1</v>
      </c>
      <c r="AF5136" s="14">
        <v>24</v>
      </c>
      <c r="AG5136" s="14">
        <v>240</v>
      </c>
      <c r="AI5136" s="70">
        <f t="shared" si="1570"/>
        <v>15.337</v>
      </c>
      <c r="AJ5136" s="71" t="s">
        <v>369</v>
      </c>
      <c r="AK5136" s="72">
        <f t="shared" si="1571"/>
        <v>2.2645047633742106</v>
      </c>
      <c r="AL5136" s="73">
        <f t="shared" si="1572"/>
        <v>2.2645047633742106</v>
      </c>
    </row>
    <row r="5137" spans="1:38" hidden="1">
      <c r="A5137" s="14" t="s">
        <v>483</v>
      </c>
      <c r="B5137" s="14" t="s">
        <v>40</v>
      </c>
      <c r="C5137" s="31">
        <v>40753</v>
      </c>
      <c r="D5137" s="15">
        <v>2011</v>
      </c>
      <c r="E5137" s="16">
        <v>0.44236111111111115</v>
      </c>
      <c r="F5137" s="16">
        <v>0.47152777777777777</v>
      </c>
      <c r="G5137" s="16">
        <f t="shared" si="1573"/>
        <v>2.9166666666666619E-2</v>
      </c>
      <c r="H5137" s="21">
        <v>2</v>
      </c>
      <c r="I5137" s="17">
        <v>2</v>
      </c>
      <c r="J5137" s="17">
        <v>2</v>
      </c>
      <c r="K5137" s="17">
        <v>2</v>
      </c>
      <c r="L5137" s="14" t="s">
        <v>432</v>
      </c>
      <c r="M5137" s="14" t="s">
        <v>481</v>
      </c>
      <c r="N5137" s="17">
        <v>2</v>
      </c>
      <c r="O5137" s="14">
        <f t="shared" si="1574"/>
        <v>33.99</v>
      </c>
      <c r="P5137" s="14">
        <v>10.3</v>
      </c>
      <c r="Q5137" s="14">
        <f t="shared" si="1575"/>
        <v>38.609999999999992</v>
      </c>
      <c r="R5137" s="14">
        <v>11.7</v>
      </c>
      <c r="S5137" s="14">
        <f t="shared" si="1576"/>
        <v>38.609999999999992</v>
      </c>
      <c r="T5137" s="14">
        <v>11.7</v>
      </c>
      <c r="U5137" s="21">
        <f t="shared" si="1577"/>
        <v>36.299999999999997</v>
      </c>
      <c r="V5137" s="21">
        <f t="shared" si="1536"/>
        <v>11</v>
      </c>
      <c r="W5137" s="19">
        <v>27.87585</v>
      </c>
      <c r="X5137" s="19">
        <v>-115.16816</v>
      </c>
      <c r="Y5137" s="18">
        <f t="shared" si="1537"/>
        <v>53.6</v>
      </c>
      <c r="Z5137" s="17">
        <v>12</v>
      </c>
      <c r="AA5137" s="21">
        <v>5</v>
      </c>
      <c r="AB5137" s="14" t="s">
        <v>46</v>
      </c>
      <c r="AC5137" s="14">
        <v>0</v>
      </c>
      <c r="AD5137" s="17">
        <v>0</v>
      </c>
      <c r="AE5137" s="17">
        <v>0</v>
      </c>
      <c r="AF5137" s="14"/>
      <c r="AG5137" s="14">
        <v>150</v>
      </c>
      <c r="AI5137" s="70">
        <f t="shared" ref="AI5137" si="1578">(0.748*AD5137)+1.2345</f>
        <v>1.2344999999999999</v>
      </c>
      <c r="AJ5137" s="74">
        <f t="shared" ref="AJ5137" si="1579">((POWER(AI5137*10,3.36))*2.24)/100000</f>
        <v>0.10414971720920797</v>
      </c>
      <c r="AK5137" s="74">
        <f t="shared" ref="AK5137" si="1580">(0.0026*AJ5137)-0.61</f>
        <v>-0.6097292107352561</v>
      </c>
      <c r="AL5137" s="73">
        <f t="shared" ref="AL5137" si="1581">IF(AK5137&gt;0,AK5137:AK5137,0)</f>
        <v>0</v>
      </c>
    </row>
    <row r="5138" spans="1:38" hidden="1">
      <c r="A5138" s="14" t="s">
        <v>484</v>
      </c>
      <c r="B5138" s="14" t="s">
        <v>40</v>
      </c>
      <c r="C5138" s="31">
        <v>40753</v>
      </c>
      <c r="D5138" s="15">
        <v>2011</v>
      </c>
      <c r="E5138" s="16">
        <v>0.44236111111111115</v>
      </c>
      <c r="F5138" s="16">
        <v>0.47152777777777777</v>
      </c>
      <c r="G5138" s="16">
        <f t="shared" si="1573"/>
        <v>2.9166666666666619E-2</v>
      </c>
      <c r="H5138" s="21">
        <v>2</v>
      </c>
      <c r="I5138" s="17">
        <v>2</v>
      </c>
      <c r="J5138" s="17">
        <v>2</v>
      </c>
      <c r="K5138" s="17">
        <v>2</v>
      </c>
      <c r="L5138" s="14" t="s">
        <v>432</v>
      </c>
      <c r="M5138" s="14" t="s">
        <v>481</v>
      </c>
      <c r="N5138" s="17">
        <v>2</v>
      </c>
      <c r="O5138" s="14">
        <f t="shared" si="1574"/>
        <v>33.99</v>
      </c>
      <c r="P5138" s="14">
        <v>10.3</v>
      </c>
      <c r="Q5138" s="14">
        <f t="shared" si="1575"/>
        <v>38.609999999999992</v>
      </c>
      <c r="R5138" s="14">
        <v>11.7</v>
      </c>
      <c r="S5138" s="14">
        <f t="shared" si="1576"/>
        <v>38.609999999999992</v>
      </c>
      <c r="T5138" s="14">
        <v>11.7</v>
      </c>
      <c r="U5138" s="21">
        <f t="shared" si="1577"/>
        <v>36.299999999999997</v>
      </c>
      <c r="V5138" s="21">
        <f t="shared" si="1536"/>
        <v>11</v>
      </c>
      <c r="W5138" s="19">
        <v>27.87585</v>
      </c>
      <c r="X5138" s="19">
        <v>-115.16816</v>
      </c>
      <c r="Y5138" s="18">
        <f t="shared" si="1537"/>
        <v>53.6</v>
      </c>
      <c r="Z5138" s="17">
        <v>12</v>
      </c>
      <c r="AA5138" s="21">
        <v>5</v>
      </c>
      <c r="AB5138" s="14" t="s">
        <v>44</v>
      </c>
      <c r="AC5138" s="14">
        <v>1</v>
      </c>
      <c r="AD5138" s="17">
        <v>21</v>
      </c>
      <c r="AE5138" s="17">
        <v>1</v>
      </c>
      <c r="AF5138" s="14">
        <v>3</v>
      </c>
      <c r="AG5138" s="14">
        <v>150</v>
      </c>
      <c r="AI5138" s="70">
        <f t="shared" ref="AI5138:AI5161" si="1582">(0.709*AD5138)+1.157</f>
        <v>16.045999999999999</v>
      </c>
      <c r="AJ5138" s="71" t="s">
        <v>369</v>
      </c>
      <c r="AK5138" s="72">
        <f t="shared" ref="AK5138:AK5161" si="1583">((POWER(AI5138*10,2.19))*0.037)/1000</f>
        <v>2.5000862380340183</v>
      </c>
      <c r="AL5138" s="73">
        <f t="shared" ref="AL5138:AL5161" si="1584">((POWER(AI5138*10,2.19))*0.037)/1000</f>
        <v>2.5000862380340183</v>
      </c>
    </row>
    <row r="5139" spans="1:38" hidden="1">
      <c r="A5139" s="14" t="s">
        <v>484</v>
      </c>
      <c r="B5139" s="14" t="s">
        <v>40</v>
      </c>
      <c r="C5139" s="31">
        <v>40753</v>
      </c>
      <c r="D5139" s="15">
        <v>2011</v>
      </c>
      <c r="E5139" s="16">
        <v>0.44236111111111115</v>
      </c>
      <c r="F5139" s="16">
        <v>0.47152777777777777</v>
      </c>
      <c r="G5139" s="16">
        <f t="shared" si="1573"/>
        <v>2.9166666666666619E-2</v>
      </c>
      <c r="H5139" s="21">
        <v>2</v>
      </c>
      <c r="I5139" s="17">
        <v>2</v>
      </c>
      <c r="J5139" s="17">
        <v>2</v>
      </c>
      <c r="K5139" s="17">
        <v>2</v>
      </c>
      <c r="L5139" s="14" t="s">
        <v>432</v>
      </c>
      <c r="M5139" s="14" t="s">
        <v>481</v>
      </c>
      <c r="N5139" s="17">
        <v>2</v>
      </c>
      <c r="O5139" s="14">
        <f t="shared" si="1574"/>
        <v>33.99</v>
      </c>
      <c r="P5139" s="14">
        <v>10.3</v>
      </c>
      <c r="Q5139" s="14">
        <f t="shared" si="1575"/>
        <v>38.609999999999992</v>
      </c>
      <c r="R5139" s="14">
        <v>11.7</v>
      </c>
      <c r="S5139" s="14">
        <f t="shared" si="1576"/>
        <v>38.609999999999992</v>
      </c>
      <c r="T5139" s="14">
        <v>11.7</v>
      </c>
      <c r="U5139" s="21">
        <f t="shared" si="1577"/>
        <v>36.299999999999997</v>
      </c>
      <c r="V5139" s="21">
        <f t="shared" si="1536"/>
        <v>11</v>
      </c>
      <c r="W5139" s="19">
        <v>27.87585</v>
      </c>
      <c r="X5139" s="19">
        <v>-115.16816</v>
      </c>
      <c r="Y5139" s="18">
        <f t="shared" si="1537"/>
        <v>53.6</v>
      </c>
      <c r="Z5139" s="17">
        <v>12</v>
      </c>
      <c r="AA5139" s="21">
        <v>5</v>
      </c>
      <c r="AB5139" s="14" t="s">
        <v>44</v>
      </c>
      <c r="AC5139" s="14">
        <v>2</v>
      </c>
      <c r="AD5139" s="17">
        <v>16</v>
      </c>
      <c r="AE5139" s="17">
        <v>1</v>
      </c>
      <c r="AF5139" s="14">
        <v>6</v>
      </c>
      <c r="AG5139" s="14">
        <v>150</v>
      </c>
      <c r="AI5139" s="70">
        <f t="shared" si="1582"/>
        <v>12.500999999999999</v>
      </c>
      <c r="AJ5139" s="71" t="s">
        <v>369</v>
      </c>
      <c r="AK5139" s="72">
        <f t="shared" si="1583"/>
        <v>1.4471406331162124</v>
      </c>
      <c r="AL5139" s="73">
        <f t="shared" si="1584"/>
        <v>1.4471406331162124</v>
      </c>
    </row>
    <row r="5140" spans="1:38" hidden="1">
      <c r="A5140" s="14" t="s">
        <v>484</v>
      </c>
      <c r="B5140" s="14" t="s">
        <v>40</v>
      </c>
      <c r="C5140" s="31">
        <v>40753</v>
      </c>
      <c r="D5140" s="15">
        <v>2011</v>
      </c>
      <c r="E5140" s="16">
        <v>0.44236111111111115</v>
      </c>
      <c r="F5140" s="16">
        <v>0.47152777777777777</v>
      </c>
      <c r="G5140" s="16">
        <f t="shared" si="1573"/>
        <v>2.9166666666666619E-2</v>
      </c>
      <c r="H5140" s="21">
        <v>2</v>
      </c>
      <c r="I5140" s="17">
        <v>2</v>
      </c>
      <c r="J5140" s="17">
        <v>2</v>
      </c>
      <c r="K5140" s="17">
        <v>2</v>
      </c>
      <c r="L5140" s="14" t="s">
        <v>432</v>
      </c>
      <c r="M5140" s="14" t="s">
        <v>481</v>
      </c>
      <c r="N5140" s="17">
        <v>2</v>
      </c>
      <c r="O5140" s="14">
        <f t="shared" si="1574"/>
        <v>33.99</v>
      </c>
      <c r="P5140" s="14">
        <v>10.3</v>
      </c>
      <c r="Q5140" s="14">
        <f t="shared" si="1575"/>
        <v>38.609999999999992</v>
      </c>
      <c r="R5140" s="14">
        <v>11.7</v>
      </c>
      <c r="S5140" s="14">
        <f t="shared" si="1576"/>
        <v>38.609999999999992</v>
      </c>
      <c r="T5140" s="14">
        <v>11.7</v>
      </c>
      <c r="U5140" s="21">
        <f t="shared" si="1577"/>
        <v>36.299999999999997</v>
      </c>
      <c r="V5140" s="21">
        <f t="shared" si="1536"/>
        <v>11</v>
      </c>
      <c r="W5140" s="19">
        <v>27.87585</v>
      </c>
      <c r="X5140" s="19">
        <v>-115.16816</v>
      </c>
      <c r="Y5140" s="18">
        <f t="shared" si="1537"/>
        <v>53.6</v>
      </c>
      <c r="Z5140" s="17">
        <v>12</v>
      </c>
      <c r="AA5140" s="21">
        <v>5</v>
      </c>
      <c r="AB5140" s="14" t="s">
        <v>44</v>
      </c>
      <c r="AC5140" s="14">
        <v>2</v>
      </c>
      <c r="AD5140" s="17">
        <v>19</v>
      </c>
      <c r="AE5140" s="17">
        <v>1</v>
      </c>
      <c r="AF5140" s="14">
        <v>6</v>
      </c>
      <c r="AG5140" s="14">
        <v>150</v>
      </c>
      <c r="AI5140" s="70">
        <f t="shared" si="1582"/>
        <v>14.628</v>
      </c>
      <c r="AJ5140" s="71" t="s">
        <v>369</v>
      </c>
      <c r="AK5140" s="72">
        <f t="shared" si="1583"/>
        <v>2.041534710262368</v>
      </c>
      <c r="AL5140" s="73">
        <f t="shared" si="1584"/>
        <v>2.041534710262368</v>
      </c>
    </row>
    <row r="5141" spans="1:38" hidden="1">
      <c r="A5141" s="14" t="s">
        <v>484</v>
      </c>
      <c r="B5141" s="14" t="s">
        <v>40</v>
      </c>
      <c r="C5141" s="31">
        <v>40753</v>
      </c>
      <c r="D5141" s="15">
        <v>2011</v>
      </c>
      <c r="E5141" s="16">
        <v>0.44236111111111115</v>
      </c>
      <c r="F5141" s="16">
        <v>0.47152777777777777</v>
      </c>
      <c r="G5141" s="16">
        <f t="shared" si="1573"/>
        <v>2.9166666666666619E-2</v>
      </c>
      <c r="H5141" s="21">
        <v>2</v>
      </c>
      <c r="I5141" s="17">
        <v>2</v>
      </c>
      <c r="J5141" s="17">
        <v>2</v>
      </c>
      <c r="K5141" s="17">
        <v>2</v>
      </c>
      <c r="L5141" s="14" t="s">
        <v>432</v>
      </c>
      <c r="M5141" s="14" t="s">
        <v>481</v>
      </c>
      <c r="N5141" s="17">
        <v>2</v>
      </c>
      <c r="O5141" s="14">
        <f t="shared" si="1574"/>
        <v>33.99</v>
      </c>
      <c r="P5141" s="14">
        <v>10.3</v>
      </c>
      <c r="Q5141" s="14">
        <f t="shared" si="1575"/>
        <v>38.609999999999992</v>
      </c>
      <c r="R5141" s="14">
        <v>11.7</v>
      </c>
      <c r="S5141" s="14">
        <f t="shared" si="1576"/>
        <v>38.609999999999992</v>
      </c>
      <c r="T5141" s="14">
        <v>11.7</v>
      </c>
      <c r="U5141" s="21">
        <f t="shared" si="1577"/>
        <v>36.299999999999997</v>
      </c>
      <c r="V5141" s="21">
        <f t="shared" ref="V5141:V5204" si="1585">AVERAGE(P5141,R5141)</f>
        <v>11</v>
      </c>
      <c r="W5141" s="19">
        <v>27.87585</v>
      </c>
      <c r="X5141" s="19">
        <v>-115.16816</v>
      </c>
      <c r="Y5141" s="18">
        <f t="shared" si="1537"/>
        <v>53.6</v>
      </c>
      <c r="Z5141" s="17">
        <v>12</v>
      </c>
      <c r="AA5141" s="21">
        <v>5</v>
      </c>
      <c r="AB5141" s="14" t="s">
        <v>44</v>
      </c>
      <c r="AC5141" s="14">
        <v>3</v>
      </c>
      <c r="AD5141" s="17">
        <v>21</v>
      </c>
      <c r="AE5141" s="17">
        <v>1</v>
      </c>
      <c r="AF5141" s="14">
        <v>7</v>
      </c>
      <c r="AG5141" s="14">
        <v>150</v>
      </c>
      <c r="AI5141" s="70">
        <f t="shared" si="1582"/>
        <v>16.045999999999999</v>
      </c>
      <c r="AJ5141" s="71" t="s">
        <v>369</v>
      </c>
      <c r="AK5141" s="72">
        <f t="shared" si="1583"/>
        <v>2.5000862380340183</v>
      </c>
      <c r="AL5141" s="73">
        <f t="shared" si="1584"/>
        <v>2.5000862380340183</v>
      </c>
    </row>
    <row r="5142" spans="1:38" hidden="1">
      <c r="A5142" s="14" t="s">
        <v>484</v>
      </c>
      <c r="B5142" s="14" t="s">
        <v>40</v>
      </c>
      <c r="C5142" s="31">
        <v>40753</v>
      </c>
      <c r="D5142" s="15">
        <v>2011</v>
      </c>
      <c r="E5142" s="16">
        <v>0.44236111111111115</v>
      </c>
      <c r="F5142" s="16">
        <v>0.47152777777777777</v>
      </c>
      <c r="G5142" s="16">
        <f t="shared" si="1573"/>
        <v>2.9166666666666619E-2</v>
      </c>
      <c r="H5142" s="21">
        <v>2</v>
      </c>
      <c r="I5142" s="17">
        <v>2</v>
      </c>
      <c r="J5142" s="17">
        <v>2</v>
      </c>
      <c r="K5142" s="17">
        <v>2</v>
      </c>
      <c r="L5142" s="14" t="s">
        <v>432</v>
      </c>
      <c r="M5142" s="14" t="s">
        <v>481</v>
      </c>
      <c r="N5142" s="17">
        <v>2</v>
      </c>
      <c r="O5142" s="14">
        <f t="shared" si="1574"/>
        <v>33.99</v>
      </c>
      <c r="P5142" s="14">
        <v>10.3</v>
      </c>
      <c r="Q5142" s="14">
        <f t="shared" si="1575"/>
        <v>38.609999999999992</v>
      </c>
      <c r="R5142" s="14">
        <v>11.7</v>
      </c>
      <c r="S5142" s="14">
        <f t="shared" si="1576"/>
        <v>38.609999999999992</v>
      </c>
      <c r="T5142" s="14">
        <v>11.7</v>
      </c>
      <c r="U5142" s="21">
        <f t="shared" si="1577"/>
        <v>36.299999999999997</v>
      </c>
      <c r="V5142" s="21">
        <f t="shared" si="1585"/>
        <v>11</v>
      </c>
      <c r="W5142" s="19">
        <v>27.87585</v>
      </c>
      <c r="X5142" s="19">
        <v>-115.16816</v>
      </c>
      <c r="Y5142" s="18">
        <f t="shared" si="1537"/>
        <v>53.6</v>
      </c>
      <c r="Z5142" s="17">
        <v>12</v>
      </c>
      <c r="AA5142" s="21">
        <v>5</v>
      </c>
      <c r="AB5142" s="14" t="s">
        <v>44</v>
      </c>
      <c r="AC5142" s="14">
        <v>4</v>
      </c>
      <c r="AD5142" s="17">
        <v>17</v>
      </c>
      <c r="AE5142" s="17">
        <v>1</v>
      </c>
      <c r="AF5142" s="14">
        <v>8</v>
      </c>
      <c r="AG5142" s="14">
        <v>150</v>
      </c>
      <c r="AI5142" s="70">
        <f t="shared" si="1582"/>
        <v>13.209999999999999</v>
      </c>
      <c r="AJ5142" s="71" t="s">
        <v>369</v>
      </c>
      <c r="AK5142" s="72">
        <f t="shared" si="1583"/>
        <v>1.6329725885917237</v>
      </c>
      <c r="AL5142" s="73">
        <f t="shared" si="1584"/>
        <v>1.6329725885917237</v>
      </c>
    </row>
    <row r="5143" spans="1:38" hidden="1">
      <c r="A5143" s="14" t="s">
        <v>484</v>
      </c>
      <c r="B5143" s="14" t="s">
        <v>40</v>
      </c>
      <c r="C5143" s="31">
        <v>40753</v>
      </c>
      <c r="D5143" s="15">
        <v>2011</v>
      </c>
      <c r="E5143" s="16">
        <v>0.44236111111111115</v>
      </c>
      <c r="F5143" s="16">
        <v>0.47152777777777777</v>
      </c>
      <c r="G5143" s="16">
        <f t="shared" si="1573"/>
        <v>2.9166666666666619E-2</v>
      </c>
      <c r="H5143" s="21">
        <v>2</v>
      </c>
      <c r="I5143" s="17">
        <v>2</v>
      </c>
      <c r="J5143" s="17">
        <v>2</v>
      </c>
      <c r="K5143" s="17">
        <v>2</v>
      </c>
      <c r="L5143" s="14" t="s">
        <v>432</v>
      </c>
      <c r="M5143" s="14" t="s">
        <v>481</v>
      </c>
      <c r="N5143" s="17">
        <v>2</v>
      </c>
      <c r="O5143" s="14">
        <f t="shared" si="1574"/>
        <v>33.99</v>
      </c>
      <c r="P5143" s="14">
        <v>10.3</v>
      </c>
      <c r="Q5143" s="14">
        <f t="shared" si="1575"/>
        <v>38.609999999999992</v>
      </c>
      <c r="R5143" s="14">
        <v>11.7</v>
      </c>
      <c r="S5143" s="14">
        <f t="shared" si="1576"/>
        <v>38.609999999999992</v>
      </c>
      <c r="T5143" s="14">
        <v>11.7</v>
      </c>
      <c r="U5143" s="21">
        <f t="shared" si="1577"/>
        <v>36.299999999999997</v>
      </c>
      <c r="V5143" s="21">
        <f t="shared" si="1585"/>
        <v>11</v>
      </c>
      <c r="W5143" s="19">
        <v>27.87585</v>
      </c>
      <c r="X5143" s="19">
        <v>-115.16816</v>
      </c>
      <c r="Y5143" s="18">
        <f t="shared" si="1537"/>
        <v>53.6</v>
      </c>
      <c r="Z5143" s="17">
        <v>12</v>
      </c>
      <c r="AA5143" s="21">
        <v>5</v>
      </c>
      <c r="AB5143" s="14" t="s">
        <v>44</v>
      </c>
      <c r="AC5143" s="14">
        <v>5</v>
      </c>
      <c r="AD5143" s="17">
        <v>18</v>
      </c>
      <c r="AE5143" s="17">
        <v>1</v>
      </c>
      <c r="AF5143" s="14">
        <v>10</v>
      </c>
      <c r="AG5143" s="14">
        <v>150</v>
      </c>
      <c r="AI5143" s="70">
        <f t="shared" si="1582"/>
        <v>13.918999999999999</v>
      </c>
      <c r="AJ5143" s="71" t="s">
        <v>369</v>
      </c>
      <c r="AK5143" s="72">
        <f t="shared" si="1583"/>
        <v>1.8310631406548505</v>
      </c>
      <c r="AL5143" s="73">
        <f t="shared" si="1584"/>
        <v>1.8310631406548505</v>
      </c>
    </row>
    <row r="5144" spans="1:38" hidden="1">
      <c r="A5144" s="14" t="s">
        <v>484</v>
      </c>
      <c r="B5144" s="14" t="s">
        <v>40</v>
      </c>
      <c r="C5144" s="31">
        <v>40753</v>
      </c>
      <c r="D5144" s="15">
        <v>2011</v>
      </c>
      <c r="E5144" s="16">
        <v>0.44236111111111115</v>
      </c>
      <c r="F5144" s="16">
        <v>0.47152777777777777</v>
      </c>
      <c r="G5144" s="16">
        <f t="shared" si="1573"/>
        <v>2.9166666666666619E-2</v>
      </c>
      <c r="H5144" s="21">
        <v>2</v>
      </c>
      <c r="I5144" s="17">
        <v>2</v>
      </c>
      <c r="J5144" s="17">
        <v>2</v>
      </c>
      <c r="K5144" s="17">
        <v>2</v>
      </c>
      <c r="L5144" s="14" t="s">
        <v>432</v>
      </c>
      <c r="M5144" s="14" t="s">
        <v>481</v>
      </c>
      <c r="N5144" s="17">
        <v>2</v>
      </c>
      <c r="O5144" s="14">
        <f t="shared" si="1574"/>
        <v>33.99</v>
      </c>
      <c r="P5144" s="14">
        <v>10.3</v>
      </c>
      <c r="Q5144" s="14">
        <f t="shared" si="1575"/>
        <v>38.609999999999992</v>
      </c>
      <c r="R5144" s="14">
        <v>11.7</v>
      </c>
      <c r="S5144" s="14">
        <f t="shared" si="1576"/>
        <v>38.609999999999992</v>
      </c>
      <c r="T5144" s="14">
        <v>11.7</v>
      </c>
      <c r="U5144" s="21">
        <f t="shared" si="1577"/>
        <v>36.299999999999997</v>
      </c>
      <c r="V5144" s="21">
        <f t="shared" si="1585"/>
        <v>11</v>
      </c>
      <c r="W5144" s="19">
        <v>27.87585</v>
      </c>
      <c r="X5144" s="19">
        <v>-115.16816</v>
      </c>
      <c r="Y5144" s="18">
        <f t="shared" si="1537"/>
        <v>53.6</v>
      </c>
      <c r="Z5144" s="17">
        <v>12</v>
      </c>
      <c r="AA5144" s="21">
        <v>5</v>
      </c>
      <c r="AB5144" s="14" t="s">
        <v>44</v>
      </c>
      <c r="AC5144" s="14">
        <v>5</v>
      </c>
      <c r="AD5144" s="17">
        <v>18</v>
      </c>
      <c r="AE5144" s="17">
        <v>1</v>
      </c>
      <c r="AF5144" s="14">
        <v>10</v>
      </c>
      <c r="AG5144" s="14">
        <v>150</v>
      </c>
      <c r="AI5144" s="70">
        <f t="shared" si="1582"/>
        <v>13.918999999999999</v>
      </c>
      <c r="AJ5144" s="71" t="s">
        <v>369</v>
      </c>
      <c r="AK5144" s="72">
        <f t="shared" si="1583"/>
        <v>1.8310631406548505</v>
      </c>
      <c r="AL5144" s="73">
        <f t="shared" si="1584"/>
        <v>1.8310631406548505</v>
      </c>
    </row>
    <row r="5145" spans="1:38" hidden="1">
      <c r="A5145" s="14" t="s">
        <v>484</v>
      </c>
      <c r="B5145" s="14" t="s">
        <v>40</v>
      </c>
      <c r="C5145" s="31">
        <v>40753</v>
      </c>
      <c r="D5145" s="15">
        <v>2011</v>
      </c>
      <c r="E5145" s="16">
        <v>0.44236111111111115</v>
      </c>
      <c r="F5145" s="16">
        <v>0.47152777777777777</v>
      </c>
      <c r="G5145" s="16">
        <f t="shared" si="1573"/>
        <v>2.9166666666666619E-2</v>
      </c>
      <c r="H5145" s="21">
        <v>2</v>
      </c>
      <c r="I5145" s="17">
        <v>2</v>
      </c>
      <c r="J5145" s="17">
        <v>2</v>
      </c>
      <c r="K5145" s="17">
        <v>2</v>
      </c>
      <c r="L5145" s="14" t="s">
        <v>432</v>
      </c>
      <c r="M5145" s="14" t="s">
        <v>481</v>
      </c>
      <c r="N5145" s="17">
        <v>2</v>
      </c>
      <c r="O5145" s="14">
        <f t="shared" si="1574"/>
        <v>33.99</v>
      </c>
      <c r="P5145" s="14">
        <v>10.3</v>
      </c>
      <c r="Q5145" s="14">
        <f t="shared" si="1575"/>
        <v>38.609999999999992</v>
      </c>
      <c r="R5145" s="14">
        <v>11.7</v>
      </c>
      <c r="S5145" s="14">
        <f t="shared" si="1576"/>
        <v>38.609999999999992</v>
      </c>
      <c r="T5145" s="14">
        <v>11.7</v>
      </c>
      <c r="U5145" s="21">
        <f t="shared" si="1577"/>
        <v>36.299999999999997</v>
      </c>
      <c r="V5145" s="21">
        <f t="shared" si="1585"/>
        <v>11</v>
      </c>
      <c r="W5145" s="19">
        <v>27.87585</v>
      </c>
      <c r="X5145" s="19">
        <v>-115.16816</v>
      </c>
      <c r="Y5145" s="18">
        <f t="shared" si="1537"/>
        <v>53.6</v>
      </c>
      <c r="Z5145" s="17">
        <v>12</v>
      </c>
      <c r="AA5145" s="21">
        <v>5</v>
      </c>
      <c r="AB5145" s="14" t="s">
        <v>44</v>
      </c>
      <c r="AC5145" s="14">
        <v>5</v>
      </c>
      <c r="AD5145" s="17">
        <v>22</v>
      </c>
      <c r="AE5145" s="17">
        <v>1</v>
      </c>
      <c r="AF5145" s="14">
        <v>10</v>
      </c>
      <c r="AG5145" s="14">
        <v>150</v>
      </c>
      <c r="AI5145" s="70">
        <f t="shared" si="1582"/>
        <v>16.754999999999999</v>
      </c>
      <c r="AJ5145" s="71" t="s">
        <v>369</v>
      </c>
      <c r="AK5145" s="72">
        <f t="shared" si="1583"/>
        <v>2.7483879168691034</v>
      </c>
      <c r="AL5145" s="73">
        <f t="shared" si="1584"/>
        <v>2.7483879168691034</v>
      </c>
    </row>
    <row r="5146" spans="1:38" hidden="1">
      <c r="A5146" s="14" t="s">
        <v>484</v>
      </c>
      <c r="B5146" s="14" t="s">
        <v>40</v>
      </c>
      <c r="C5146" s="31">
        <v>40753</v>
      </c>
      <c r="D5146" s="15">
        <v>2011</v>
      </c>
      <c r="E5146" s="16">
        <v>0.44236111111111115</v>
      </c>
      <c r="F5146" s="16">
        <v>0.47152777777777777</v>
      </c>
      <c r="G5146" s="16">
        <f t="shared" si="1573"/>
        <v>2.9166666666666619E-2</v>
      </c>
      <c r="H5146" s="21">
        <v>2</v>
      </c>
      <c r="I5146" s="17">
        <v>2</v>
      </c>
      <c r="J5146" s="17">
        <v>2</v>
      </c>
      <c r="K5146" s="17">
        <v>2</v>
      </c>
      <c r="L5146" s="14" t="s">
        <v>432</v>
      </c>
      <c r="M5146" s="14" t="s">
        <v>481</v>
      </c>
      <c r="N5146" s="17">
        <v>2</v>
      </c>
      <c r="O5146" s="14">
        <f t="shared" si="1574"/>
        <v>33.99</v>
      </c>
      <c r="P5146" s="14">
        <v>10.3</v>
      </c>
      <c r="Q5146" s="14">
        <f t="shared" si="1575"/>
        <v>38.609999999999992</v>
      </c>
      <c r="R5146" s="14">
        <v>11.7</v>
      </c>
      <c r="S5146" s="14">
        <f t="shared" si="1576"/>
        <v>38.609999999999992</v>
      </c>
      <c r="T5146" s="14">
        <v>11.7</v>
      </c>
      <c r="U5146" s="21">
        <f t="shared" si="1577"/>
        <v>36.299999999999997</v>
      </c>
      <c r="V5146" s="21">
        <f t="shared" si="1585"/>
        <v>11</v>
      </c>
      <c r="W5146" s="19">
        <v>27.87585</v>
      </c>
      <c r="X5146" s="19">
        <v>-115.16816</v>
      </c>
      <c r="Y5146" s="18">
        <f t="shared" si="1537"/>
        <v>53.6</v>
      </c>
      <c r="Z5146" s="17">
        <v>12</v>
      </c>
      <c r="AA5146" s="21">
        <v>5</v>
      </c>
      <c r="AB5146" s="14" t="s">
        <v>44</v>
      </c>
      <c r="AC5146" s="14">
        <v>6</v>
      </c>
      <c r="AD5146" s="17">
        <v>20</v>
      </c>
      <c r="AE5146" s="17">
        <v>1</v>
      </c>
      <c r="AF5146" s="14">
        <v>11</v>
      </c>
      <c r="AG5146" s="14">
        <v>150</v>
      </c>
      <c r="AI5146" s="70">
        <f t="shared" si="1582"/>
        <v>15.337</v>
      </c>
      <c r="AJ5146" s="71" t="s">
        <v>369</v>
      </c>
      <c r="AK5146" s="72">
        <f t="shared" si="1583"/>
        <v>2.2645047633742106</v>
      </c>
      <c r="AL5146" s="73">
        <f t="shared" si="1584"/>
        <v>2.2645047633742106</v>
      </c>
    </row>
    <row r="5147" spans="1:38" hidden="1">
      <c r="A5147" s="14" t="s">
        <v>484</v>
      </c>
      <c r="B5147" s="14" t="s">
        <v>40</v>
      </c>
      <c r="C5147" s="31">
        <v>40753</v>
      </c>
      <c r="D5147" s="15">
        <v>2011</v>
      </c>
      <c r="E5147" s="16">
        <v>0.44236111111111115</v>
      </c>
      <c r="F5147" s="16">
        <v>0.47152777777777777</v>
      </c>
      <c r="G5147" s="16">
        <f t="shared" si="1573"/>
        <v>2.9166666666666619E-2</v>
      </c>
      <c r="H5147" s="21">
        <v>2</v>
      </c>
      <c r="I5147" s="17">
        <v>2</v>
      </c>
      <c r="J5147" s="17">
        <v>2</v>
      </c>
      <c r="K5147" s="17">
        <v>2</v>
      </c>
      <c r="L5147" s="14" t="s">
        <v>432</v>
      </c>
      <c r="M5147" s="14" t="s">
        <v>481</v>
      </c>
      <c r="N5147" s="17">
        <v>2</v>
      </c>
      <c r="O5147" s="14">
        <f t="shared" si="1574"/>
        <v>33.99</v>
      </c>
      <c r="P5147" s="14">
        <v>10.3</v>
      </c>
      <c r="Q5147" s="14">
        <f t="shared" si="1575"/>
        <v>38.609999999999992</v>
      </c>
      <c r="R5147" s="14">
        <v>11.7</v>
      </c>
      <c r="S5147" s="14">
        <f t="shared" si="1576"/>
        <v>38.609999999999992</v>
      </c>
      <c r="T5147" s="14">
        <v>11.7</v>
      </c>
      <c r="U5147" s="21">
        <f t="shared" si="1577"/>
        <v>36.299999999999997</v>
      </c>
      <c r="V5147" s="21">
        <f t="shared" si="1585"/>
        <v>11</v>
      </c>
      <c r="W5147" s="19">
        <v>27.87585</v>
      </c>
      <c r="X5147" s="19">
        <v>-115.16816</v>
      </c>
      <c r="Y5147" s="18">
        <f t="shared" si="1537"/>
        <v>53.6</v>
      </c>
      <c r="Z5147" s="17">
        <v>12</v>
      </c>
      <c r="AA5147" s="21">
        <v>5</v>
      </c>
      <c r="AB5147" s="14" t="s">
        <v>44</v>
      </c>
      <c r="AC5147" s="14">
        <v>7</v>
      </c>
      <c r="AD5147" s="17">
        <v>15</v>
      </c>
      <c r="AE5147" s="17">
        <v>1</v>
      </c>
      <c r="AF5147" s="14">
        <v>13</v>
      </c>
      <c r="AG5147" s="14">
        <v>150</v>
      </c>
      <c r="AI5147" s="70">
        <f t="shared" si="1582"/>
        <v>11.792</v>
      </c>
      <c r="AJ5147" s="71" t="s">
        <v>369</v>
      </c>
      <c r="AK5147" s="72">
        <f t="shared" si="1583"/>
        <v>1.2734394051640829</v>
      </c>
      <c r="AL5147" s="73">
        <f t="shared" si="1584"/>
        <v>1.2734394051640829</v>
      </c>
    </row>
    <row r="5148" spans="1:38" hidden="1">
      <c r="A5148" s="14" t="s">
        <v>484</v>
      </c>
      <c r="B5148" s="14" t="s">
        <v>40</v>
      </c>
      <c r="C5148" s="31">
        <v>40753</v>
      </c>
      <c r="D5148" s="15">
        <v>2011</v>
      </c>
      <c r="E5148" s="16">
        <v>0.44236111111111115</v>
      </c>
      <c r="F5148" s="16">
        <v>0.47152777777777777</v>
      </c>
      <c r="G5148" s="16">
        <f t="shared" si="1573"/>
        <v>2.9166666666666619E-2</v>
      </c>
      <c r="H5148" s="21">
        <v>2</v>
      </c>
      <c r="I5148" s="17">
        <v>2</v>
      </c>
      <c r="J5148" s="17">
        <v>2</v>
      </c>
      <c r="K5148" s="17">
        <v>2</v>
      </c>
      <c r="L5148" s="14" t="s">
        <v>432</v>
      </c>
      <c r="M5148" s="14" t="s">
        <v>481</v>
      </c>
      <c r="N5148" s="17">
        <v>2</v>
      </c>
      <c r="O5148" s="14">
        <f t="shared" si="1574"/>
        <v>33.99</v>
      </c>
      <c r="P5148" s="14">
        <v>10.3</v>
      </c>
      <c r="Q5148" s="14">
        <f t="shared" si="1575"/>
        <v>38.609999999999992</v>
      </c>
      <c r="R5148" s="14">
        <v>11.7</v>
      </c>
      <c r="S5148" s="14">
        <f t="shared" si="1576"/>
        <v>38.609999999999992</v>
      </c>
      <c r="T5148" s="14">
        <v>11.7</v>
      </c>
      <c r="U5148" s="21">
        <f t="shared" si="1577"/>
        <v>36.299999999999997</v>
      </c>
      <c r="V5148" s="21">
        <f t="shared" si="1585"/>
        <v>11</v>
      </c>
      <c r="W5148" s="19">
        <v>27.87585</v>
      </c>
      <c r="X5148" s="19">
        <v>-115.16816</v>
      </c>
      <c r="Y5148" s="18">
        <f t="shared" si="1537"/>
        <v>53.6</v>
      </c>
      <c r="Z5148" s="17">
        <v>12</v>
      </c>
      <c r="AA5148" s="21">
        <v>5</v>
      </c>
      <c r="AB5148" s="14" t="s">
        <v>44</v>
      </c>
      <c r="AC5148" s="14">
        <v>7</v>
      </c>
      <c r="AD5148" s="17">
        <v>17</v>
      </c>
      <c r="AE5148" s="17">
        <v>1</v>
      </c>
      <c r="AF5148" s="14">
        <v>13</v>
      </c>
      <c r="AG5148" s="14">
        <v>150</v>
      </c>
      <c r="AI5148" s="70">
        <f t="shared" si="1582"/>
        <v>13.209999999999999</v>
      </c>
      <c r="AJ5148" s="71" t="s">
        <v>369</v>
      </c>
      <c r="AK5148" s="72">
        <f t="shared" si="1583"/>
        <v>1.6329725885917237</v>
      </c>
      <c r="AL5148" s="73">
        <f t="shared" si="1584"/>
        <v>1.6329725885917237</v>
      </c>
    </row>
    <row r="5149" spans="1:38" hidden="1">
      <c r="A5149" s="14" t="s">
        <v>484</v>
      </c>
      <c r="B5149" s="14" t="s">
        <v>40</v>
      </c>
      <c r="C5149" s="31">
        <v>40753</v>
      </c>
      <c r="D5149" s="15">
        <v>2011</v>
      </c>
      <c r="E5149" s="16">
        <v>0.44236111111111115</v>
      </c>
      <c r="F5149" s="16">
        <v>0.47152777777777777</v>
      </c>
      <c r="G5149" s="16">
        <f t="shared" si="1573"/>
        <v>2.9166666666666619E-2</v>
      </c>
      <c r="H5149" s="21">
        <v>2</v>
      </c>
      <c r="I5149" s="17">
        <v>2</v>
      </c>
      <c r="J5149" s="17">
        <v>2</v>
      </c>
      <c r="K5149" s="17">
        <v>2</v>
      </c>
      <c r="L5149" s="14" t="s">
        <v>432</v>
      </c>
      <c r="M5149" s="14" t="s">
        <v>481</v>
      </c>
      <c r="N5149" s="17">
        <v>2</v>
      </c>
      <c r="O5149" s="14">
        <f t="shared" si="1574"/>
        <v>33.99</v>
      </c>
      <c r="P5149" s="14">
        <v>10.3</v>
      </c>
      <c r="Q5149" s="14">
        <f t="shared" si="1575"/>
        <v>38.609999999999992</v>
      </c>
      <c r="R5149" s="14">
        <v>11.7</v>
      </c>
      <c r="S5149" s="14">
        <f t="shared" si="1576"/>
        <v>38.609999999999992</v>
      </c>
      <c r="T5149" s="14">
        <v>11.7</v>
      </c>
      <c r="U5149" s="21">
        <f t="shared" si="1577"/>
        <v>36.299999999999997</v>
      </c>
      <c r="V5149" s="21">
        <f t="shared" si="1585"/>
        <v>11</v>
      </c>
      <c r="W5149" s="19">
        <v>27.87585</v>
      </c>
      <c r="X5149" s="19">
        <v>-115.16816</v>
      </c>
      <c r="Y5149" s="18">
        <f t="shared" si="1537"/>
        <v>53.6</v>
      </c>
      <c r="Z5149" s="17">
        <v>12</v>
      </c>
      <c r="AA5149" s="21">
        <v>5</v>
      </c>
      <c r="AB5149" s="14" t="s">
        <v>44</v>
      </c>
      <c r="AC5149" s="14">
        <v>7</v>
      </c>
      <c r="AD5149" s="17">
        <v>21</v>
      </c>
      <c r="AE5149" s="17">
        <v>1</v>
      </c>
      <c r="AF5149" s="14">
        <v>13</v>
      </c>
      <c r="AG5149" s="14">
        <v>150</v>
      </c>
      <c r="AI5149" s="70">
        <f t="shared" si="1582"/>
        <v>16.045999999999999</v>
      </c>
      <c r="AJ5149" s="71" t="s">
        <v>369</v>
      </c>
      <c r="AK5149" s="72">
        <f t="shared" si="1583"/>
        <v>2.5000862380340183</v>
      </c>
      <c r="AL5149" s="73">
        <f t="shared" si="1584"/>
        <v>2.5000862380340183</v>
      </c>
    </row>
    <row r="5150" spans="1:38" hidden="1">
      <c r="A5150" s="14" t="s">
        <v>484</v>
      </c>
      <c r="B5150" s="14" t="s">
        <v>40</v>
      </c>
      <c r="C5150" s="31">
        <v>40753</v>
      </c>
      <c r="D5150" s="15">
        <v>2011</v>
      </c>
      <c r="E5150" s="16">
        <v>0.44236111111111115</v>
      </c>
      <c r="F5150" s="16">
        <v>0.47152777777777777</v>
      </c>
      <c r="G5150" s="16">
        <f t="shared" si="1573"/>
        <v>2.9166666666666619E-2</v>
      </c>
      <c r="H5150" s="21">
        <v>2</v>
      </c>
      <c r="I5150" s="17">
        <v>2</v>
      </c>
      <c r="J5150" s="17">
        <v>2</v>
      </c>
      <c r="K5150" s="17">
        <v>2</v>
      </c>
      <c r="L5150" s="14" t="s">
        <v>432</v>
      </c>
      <c r="M5150" s="14" t="s">
        <v>481</v>
      </c>
      <c r="N5150" s="17">
        <v>2</v>
      </c>
      <c r="O5150" s="14">
        <f t="shared" si="1574"/>
        <v>33.99</v>
      </c>
      <c r="P5150" s="14">
        <v>10.3</v>
      </c>
      <c r="Q5150" s="14">
        <f t="shared" si="1575"/>
        <v>38.609999999999992</v>
      </c>
      <c r="R5150" s="14">
        <v>11.7</v>
      </c>
      <c r="S5150" s="14">
        <f t="shared" si="1576"/>
        <v>38.609999999999992</v>
      </c>
      <c r="T5150" s="14">
        <v>11.7</v>
      </c>
      <c r="U5150" s="21">
        <f t="shared" si="1577"/>
        <v>36.299999999999997</v>
      </c>
      <c r="V5150" s="21">
        <f t="shared" si="1585"/>
        <v>11</v>
      </c>
      <c r="W5150" s="19">
        <v>27.87585</v>
      </c>
      <c r="X5150" s="19">
        <v>-115.16816</v>
      </c>
      <c r="Y5150" s="18">
        <f t="shared" si="1537"/>
        <v>53.6</v>
      </c>
      <c r="Z5150" s="17">
        <v>12</v>
      </c>
      <c r="AA5150" s="21">
        <v>5</v>
      </c>
      <c r="AB5150" s="14" t="s">
        <v>44</v>
      </c>
      <c r="AC5150" s="14">
        <v>8</v>
      </c>
      <c r="AD5150" s="17">
        <v>17</v>
      </c>
      <c r="AE5150" s="17">
        <v>1</v>
      </c>
      <c r="AF5150" s="14">
        <v>16</v>
      </c>
      <c r="AG5150" s="14">
        <v>150</v>
      </c>
      <c r="AI5150" s="70">
        <f t="shared" si="1582"/>
        <v>13.209999999999999</v>
      </c>
      <c r="AJ5150" s="71" t="s">
        <v>369</v>
      </c>
      <c r="AK5150" s="72">
        <f t="shared" si="1583"/>
        <v>1.6329725885917237</v>
      </c>
      <c r="AL5150" s="73">
        <f t="shared" si="1584"/>
        <v>1.6329725885917237</v>
      </c>
    </row>
    <row r="5151" spans="1:38" hidden="1">
      <c r="A5151" s="14" t="s">
        <v>484</v>
      </c>
      <c r="B5151" s="14" t="s">
        <v>40</v>
      </c>
      <c r="C5151" s="31">
        <v>40753</v>
      </c>
      <c r="D5151" s="15">
        <v>2011</v>
      </c>
      <c r="E5151" s="16">
        <v>0.44236111111111115</v>
      </c>
      <c r="F5151" s="16">
        <v>0.47152777777777777</v>
      </c>
      <c r="G5151" s="16">
        <f t="shared" si="1573"/>
        <v>2.9166666666666619E-2</v>
      </c>
      <c r="H5151" s="21">
        <v>2</v>
      </c>
      <c r="I5151" s="17">
        <v>2</v>
      </c>
      <c r="J5151" s="17">
        <v>2</v>
      </c>
      <c r="K5151" s="17">
        <v>2</v>
      </c>
      <c r="L5151" s="14" t="s">
        <v>432</v>
      </c>
      <c r="M5151" s="14" t="s">
        <v>481</v>
      </c>
      <c r="N5151" s="17">
        <v>2</v>
      </c>
      <c r="O5151" s="14">
        <f t="shared" si="1574"/>
        <v>33.99</v>
      </c>
      <c r="P5151" s="14">
        <v>10.3</v>
      </c>
      <c r="Q5151" s="14">
        <f t="shared" si="1575"/>
        <v>38.609999999999992</v>
      </c>
      <c r="R5151" s="14">
        <v>11.7</v>
      </c>
      <c r="S5151" s="14">
        <f t="shared" si="1576"/>
        <v>38.609999999999992</v>
      </c>
      <c r="T5151" s="14">
        <v>11.7</v>
      </c>
      <c r="U5151" s="21">
        <f t="shared" si="1577"/>
        <v>36.299999999999997</v>
      </c>
      <c r="V5151" s="21">
        <f t="shared" si="1585"/>
        <v>11</v>
      </c>
      <c r="W5151" s="19">
        <v>27.87585</v>
      </c>
      <c r="X5151" s="19">
        <v>-115.16816</v>
      </c>
      <c r="Y5151" s="18">
        <f t="shared" si="1537"/>
        <v>53.6</v>
      </c>
      <c r="Z5151" s="17">
        <v>12</v>
      </c>
      <c r="AA5151" s="21">
        <v>5</v>
      </c>
      <c r="AB5151" s="14" t="s">
        <v>44</v>
      </c>
      <c r="AC5151" s="14">
        <v>8</v>
      </c>
      <c r="AD5151" s="17">
        <v>20</v>
      </c>
      <c r="AE5151" s="17">
        <v>1</v>
      </c>
      <c r="AF5151" s="14">
        <v>16</v>
      </c>
      <c r="AG5151" s="14">
        <v>150</v>
      </c>
      <c r="AI5151" s="70">
        <f t="shared" si="1582"/>
        <v>15.337</v>
      </c>
      <c r="AJ5151" s="71" t="s">
        <v>369</v>
      </c>
      <c r="AK5151" s="72">
        <f t="shared" si="1583"/>
        <v>2.2645047633742106</v>
      </c>
      <c r="AL5151" s="73">
        <f t="shared" si="1584"/>
        <v>2.2645047633742106</v>
      </c>
    </row>
    <row r="5152" spans="1:38" hidden="1">
      <c r="A5152" s="14" t="s">
        <v>484</v>
      </c>
      <c r="B5152" s="14" t="s">
        <v>40</v>
      </c>
      <c r="C5152" s="31">
        <v>40753</v>
      </c>
      <c r="D5152" s="15">
        <v>2011</v>
      </c>
      <c r="E5152" s="16">
        <v>0.44236111111111115</v>
      </c>
      <c r="F5152" s="16">
        <v>0.47152777777777777</v>
      </c>
      <c r="G5152" s="16">
        <f t="shared" si="1573"/>
        <v>2.9166666666666619E-2</v>
      </c>
      <c r="H5152" s="21">
        <v>2</v>
      </c>
      <c r="I5152" s="17">
        <v>2</v>
      </c>
      <c r="J5152" s="17">
        <v>2</v>
      </c>
      <c r="K5152" s="17">
        <v>2</v>
      </c>
      <c r="L5152" s="14" t="s">
        <v>432</v>
      </c>
      <c r="M5152" s="14" t="s">
        <v>481</v>
      </c>
      <c r="N5152" s="17">
        <v>2</v>
      </c>
      <c r="O5152" s="14">
        <f t="shared" si="1574"/>
        <v>33.99</v>
      </c>
      <c r="P5152" s="14">
        <v>10.3</v>
      </c>
      <c r="Q5152" s="14">
        <f t="shared" si="1575"/>
        <v>38.609999999999992</v>
      </c>
      <c r="R5152" s="14">
        <v>11.7</v>
      </c>
      <c r="S5152" s="14">
        <f t="shared" si="1576"/>
        <v>38.609999999999992</v>
      </c>
      <c r="T5152" s="14">
        <v>11.7</v>
      </c>
      <c r="U5152" s="21">
        <f t="shared" si="1577"/>
        <v>36.299999999999997</v>
      </c>
      <c r="V5152" s="21">
        <f t="shared" si="1585"/>
        <v>11</v>
      </c>
      <c r="W5152" s="19">
        <v>27.87585</v>
      </c>
      <c r="X5152" s="19">
        <v>-115.16816</v>
      </c>
      <c r="Y5152" s="18">
        <f t="shared" si="1537"/>
        <v>53.6</v>
      </c>
      <c r="Z5152" s="17">
        <v>12</v>
      </c>
      <c r="AA5152" s="21">
        <v>5</v>
      </c>
      <c r="AB5152" s="14" t="s">
        <v>44</v>
      </c>
      <c r="AC5152" s="14">
        <v>9</v>
      </c>
      <c r="AD5152" s="17">
        <v>11</v>
      </c>
      <c r="AE5152" s="17">
        <v>1</v>
      </c>
      <c r="AF5152" s="14">
        <v>17</v>
      </c>
      <c r="AG5152" s="14">
        <v>150</v>
      </c>
      <c r="AI5152" s="70">
        <f t="shared" si="1582"/>
        <v>8.9559999999999995</v>
      </c>
      <c r="AJ5152" s="71" t="s">
        <v>369</v>
      </c>
      <c r="AK5152" s="72">
        <f t="shared" si="1583"/>
        <v>0.69715856935839871</v>
      </c>
      <c r="AL5152" s="73">
        <f t="shared" si="1584"/>
        <v>0.69715856935839871</v>
      </c>
    </row>
    <row r="5153" spans="1:38" hidden="1">
      <c r="A5153" s="14" t="s">
        <v>484</v>
      </c>
      <c r="B5153" s="14" t="s">
        <v>40</v>
      </c>
      <c r="C5153" s="31">
        <v>40753</v>
      </c>
      <c r="D5153" s="15">
        <v>2011</v>
      </c>
      <c r="E5153" s="16">
        <v>0.44236111111111115</v>
      </c>
      <c r="F5153" s="16">
        <v>0.47152777777777777</v>
      </c>
      <c r="G5153" s="16">
        <f t="shared" si="1573"/>
        <v>2.9166666666666619E-2</v>
      </c>
      <c r="H5153" s="21">
        <v>2</v>
      </c>
      <c r="I5153" s="17">
        <v>2</v>
      </c>
      <c r="J5153" s="17">
        <v>2</v>
      </c>
      <c r="K5153" s="17">
        <v>2</v>
      </c>
      <c r="L5153" s="14" t="s">
        <v>432</v>
      </c>
      <c r="M5153" s="14" t="s">
        <v>481</v>
      </c>
      <c r="N5153" s="17">
        <v>2</v>
      </c>
      <c r="O5153" s="14">
        <f t="shared" si="1574"/>
        <v>33.99</v>
      </c>
      <c r="P5153" s="14">
        <v>10.3</v>
      </c>
      <c r="Q5153" s="14">
        <f t="shared" si="1575"/>
        <v>38.609999999999992</v>
      </c>
      <c r="R5153" s="14">
        <v>11.7</v>
      </c>
      <c r="S5153" s="14">
        <f t="shared" si="1576"/>
        <v>38.609999999999992</v>
      </c>
      <c r="T5153" s="14">
        <v>11.7</v>
      </c>
      <c r="U5153" s="21">
        <f t="shared" si="1577"/>
        <v>36.299999999999997</v>
      </c>
      <c r="V5153" s="21">
        <f t="shared" si="1585"/>
        <v>11</v>
      </c>
      <c r="W5153" s="19">
        <v>27.87585</v>
      </c>
      <c r="X5153" s="19">
        <v>-115.16816</v>
      </c>
      <c r="Y5153" s="18">
        <f t="shared" si="1537"/>
        <v>53.6</v>
      </c>
      <c r="Z5153" s="17">
        <v>12</v>
      </c>
      <c r="AA5153" s="21">
        <v>5</v>
      </c>
      <c r="AB5153" s="14" t="s">
        <v>44</v>
      </c>
      <c r="AC5153" s="14">
        <v>9</v>
      </c>
      <c r="AD5153" s="17">
        <v>14</v>
      </c>
      <c r="AE5153" s="17">
        <v>1</v>
      </c>
      <c r="AF5153" s="14">
        <v>17</v>
      </c>
      <c r="AG5153" s="14">
        <v>150</v>
      </c>
      <c r="AI5153" s="70">
        <f t="shared" si="1582"/>
        <v>11.083</v>
      </c>
      <c r="AJ5153" s="71" t="s">
        <v>369</v>
      </c>
      <c r="AK5153" s="72">
        <f t="shared" si="1583"/>
        <v>1.1117350137621949</v>
      </c>
      <c r="AL5153" s="73">
        <f t="shared" si="1584"/>
        <v>1.1117350137621949</v>
      </c>
    </row>
    <row r="5154" spans="1:38" hidden="1">
      <c r="A5154" s="14" t="s">
        <v>484</v>
      </c>
      <c r="B5154" s="14" t="s">
        <v>40</v>
      </c>
      <c r="C5154" s="31">
        <v>40753</v>
      </c>
      <c r="D5154" s="15">
        <v>2011</v>
      </c>
      <c r="E5154" s="16">
        <v>0.44236111111111115</v>
      </c>
      <c r="F5154" s="16">
        <v>0.47152777777777777</v>
      </c>
      <c r="G5154" s="16">
        <f t="shared" si="1573"/>
        <v>2.9166666666666619E-2</v>
      </c>
      <c r="H5154" s="21">
        <v>2</v>
      </c>
      <c r="I5154" s="17">
        <v>2</v>
      </c>
      <c r="J5154" s="17">
        <v>2</v>
      </c>
      <c r="K5154" s="17">
        <v>2</v>
      </c>
      <c r="L5154" s="14" t="s">
        <v>432</v>
      </c>
      <c r="M5154" s="14" t="s">
        <v>481</v>
      </c>
      <c r="N5154" s="17">
        <v>2</v>
      </c>
      <c r="O5154" s="14">
        <f t="shared" si="1574"/>
        <v>33.99</v>
      </c>
      <c r="P5154" s="14">
        <v>10.3</v>
      </c>
      <c r="Q5154" s="14">
        <f t="shared" si="1575"/>
        <v>38.609999999999992</v>
      </c>
      <c r="R5154" s="14">
        <v>11.7</v>
      </c>
      <c r="S5154" s="14">
        <f t="shared" si="1576"/>
        <v>38.609999999999992</v>
      </c>
      <c r="T5154" s="14">
        <v>11.7</v>
      </c>
      <c r="U5154" s="21">
        <f t="shared" si="1577"/>
        <v>36.299999999999997</v>
      </c>
      <c r="V5154" s="21">
        <f t="shared" si="1585"/>
        <v>11</v>
      </c>
      <c r="W5154" s="19">
        <v>27.87585</v>
      </c>
      <c r="X5154" s="19">
        <v>-115.16816</v>
      </c>
      <c r="Y5154" s="18">
        <f t="shared" si="1537"/>
        <v>53.6</v>
      </c>
      <c r="Z5154" s="17">
        <v>12</v>
      </c>
      <c r="AA5154" s="21">
        <v>5</v>
      </c>
      <c r="AB5154" s="14" t="s">
        <v>44</v>
      </c>
      <c r="AC5154" s="14">
        <v>9</v>
      </c>
      <c r="AD5154" s="17">
        <v>14</v>
      </c>
      <c r="AE5154" s="17">
        <v>1</v>
      </c>
      <c r="AF5154" s="14">
        <v>17</v>
      </c>
      <c r="AG5154" s="14">
        <v>150</v>
      </c>
      <c r="AI5154" s="70">
        <f t="shared" si="1582"/>
        <v>11.083</v>
      </c>
      <c r="AJ5154" s="71" t="s">
        <v>369</v>
      </c>
      <c r="AK5154" s="72">
        <f t="shared" si="1583"/>
        <v>1.1117350137621949</v>
      </c>
      <c r="AL5154" s="73">
        <f t="shared" si="1584"/>
        <v>1.1117350137621949</v>
      </c>
    </row>
    <row r="5155" spans="1:38" hidden="1">
      <c r="A5155" s="14" t="s">
        <v>484</v>
      </c>
      <c r="B5155" s="14" t="s">
        <v>40</v>
      </c>
      <c r="C5155" s="31">
        <v>40753</v>
      </c>
      <c r="D5155" s="15">
        <v>2011</v>
      </c>
      <c r="E5155" s="16">
        <v>0.44236111111111115</v>
      </c>
      <c r="F5155" s="16">
        <v>0.47152777777777777</v>
      </c>
      <c r="G5155" s="16">
        <f t="shared" si="1573"/>
        <v>2.9166666666666619E-2</v>
      </c>
      <c r="H5155" s="21">
        <v>2</v>
      </c>
      <c r="I5155" s="17">
        <v>2</v>
      </c>
      <c r="J5155" s="17">
        <v>2</v>
      </c>
      <c r="K5155" s="17">
        <v>2</v>
      </c>
      <c r="L5155" s="14" t="s">
        <v>432</v>
      </c>
      <c r="M5155" s="14" t="s">
        <v>481</v>
      </c>
      <c r="N5155" s="17">
        <v>2</v>
      </c>
      <c r="O5155" s="14">
        <f t="shared" si="1574"/>
        <v>33.99</v>
      </c>
      <c r="P5155" s="14">
        <v>10.3</v>
      </c>
      <c r="Q5155" s="14">
        <f t="shared" si="1575"/>
        <v>38.609999999999992</v>
      </c>
      <c r="R5155" s="14">
        <v>11.7</v>
      </c>
      <c r="S5155" s="14">
        <f t="shared" si="1576"/>
        <v>38.609999999999992</v>
      </c>
      <c r="T5155" s="14">
        <v>11.7</v>
      </c>
      <c r="U5155" s="21">
        <f t="shared" si="1577"/>
        <v>36.299999999999997</v>
      </c>
      <c r="V5155" s="21">
        <f t="shared" si="1585"/>
        <v>11</v>
      </c>
      <c r="W5155" s="19">
        <v>27.87585</v>
      </c>
      <c r="X5155" s="19">
        <v>-115.16816</v>
      </c>
      <c r="Y5155" s="18">
        <f t="shared" si="1537"/>
        <v>53.6</v>
      </c>
      <c r="Z5155" s="17">
        <v>12</v>
      </c>
      <c r="AA5155" s="21">
        <v>5</v>
      </c>
      <c r="AB5155" s="14" t="s">
        <v>44</v>
      </c>
      <c r="AC5155" s="14">
        <v>9</v>
      </c>
      <c r="AD5155" s="17">
        <v>19</v>
      </c>
      <c r="AE5155" s="17">
        <v>1</v>
      </c>
      <c r="AF5155" s="14">
        <v>17</v>
      </c>
      <c r="AG5155" s="14">
        <v>150</v>
      </c>
      <c r="AI5155" s="70">
        <f t="shared" si="1582"/>
        <v>14.628</v>
      </c>
      <c r="AJ5155" s="71" t="s">
        <v>369</v>
      </c>
      <c r="AK5155" s="72">
        <f t="shared" si="1583"/>
        <v>2.041534710262368</v>
      </c>
      <c r="AL5155" s="73">
        <f t="shared" si="1584"/>
        <v>2.041534710262368</v>
      </c>
    </row>
    <row r="5156" spans="1:38" hidden="1">
      <c r="A5156" s="14" t="s">
        <v>484</v>
      </c>
      <c r="B5156" s="14" t="s">
        <v>40</v>
      </c>
      <c r="C5156" s="31">
        <v>40753</v>
      </c>
      <c r="D5156" s="15">
        <v>2011</v>
      </c>
      <c r="E5156" s="16">
        <v>0.44236111111111115</v>
      </c>
      <c r="F5156" s="16">
        <v>0.47152777777777777</v>
      </c>
      <c r="G5156" s="16">
        <f t="shared" si="1573"/>
        <v>2.9166666666666619E-2</v>
      </c>
      <c r="H5156" s="21">
        <v>2</v>
      </c>
      <c r="I5156" s="17">
        <v>2</v>
      </c>
      <c r="J5156" s="17">
        <v>2</v>
      </c>
      <c r="K5156" s="17">
        <v>2</v>
      </c>
      <c r="L5156" s="14" t="s">
        <v>432</v>
      </c>
      <c r="M5156" s="14" t="s">
        <v>481</v>
      </c>
      <c r="N5156" s="17">
        <v>2</v>
      </c>
      <c r="O5156" s="14">
        <f t="shared" si="1574"/>
        <v>33.99</v>
      </c>
      <c r="P5156" s="14">
        <v>10.3</v>
      </c>
      <c r="Q5156" s="14">
        <f t="shared" si="1575"/>
        <v>38.609999999999992</v>
      </c>
      <c r="R5156" s="14">
        <v>11.7</v>
      </c>
      <c r="S5156" s="14">
        <f t="shared" si="1576"/>
        <v>38.609999999999992</v>
      </c>
      <c r="T5156" s="14">
        <v>11.7</v>
      </c>
      <c r="U5156" s="21">
        <f t="shared" si="1577"/>
        <v>36.299999999999997</v>
      </c>
      <c r="V5156" s="21">
        <f t="shared" si="1585"/>
        <v>11</v>
      </c>
      <c r="W5156" s="19">
        <v>27.87585</v>
      </c>
      <c r="X5156" s="19">
        <v>-115.16816</v>
      </c>
      <c r="Y5156" s="18">
        <f t="shared" si="1537"/>
        <v>53.6</v>
      </c>
      <c r="Z5156" s="17">
        <v>12</v>
      </c>
      <c r="AA5156" s="21">
        <v>5</v>
      </c>
      <c r="AB5156" s="14" t="s">
        <v>44</v>
      </c>
      <c r="AC5156" s="14">
        <v>10</v>
      </c>
      <c r="AD5156" s="17">
        <v>9</v>
      </c>
      <c r="AE5156" s="17">
        <v>1</v>
      </c>
      <c r="AF5156" s="14">
        <v>20</v>
      </c>
      <c r="AG5156" s="14">
        <v>150</v>
      </c>
      <c r="AI5156" s="70">
        <f t="shared" si="1582"/>
        <v>7.5379999999999994</v>
      </c>
      <c r="AJ5156" s="71" t="s">
        <v>369</v>
      </c>
      <c r="AK5156" s="72">
        <f t="shared" si="1583"/>
        <v>0.47796121404284658</v>
      </c>
      <c r="AL5156" s="73">
        <f t="shared" si="1584"/>
        <v>0.47796121404284658</v>
      </c>
    </row>
    <row r="5157" spans="1:38" hidden="1">
      <c r="A5157" s="14" t="s">
        <v>484</v>
      </c>
      <c r="B5157" s="14" t="s">
        <v>40</v>
      </c>
      <c r="C5157" s="31">
        <v>40753</v>
      </c>
      <c r="D5157" s="15">
        <v>2011</v>
      </c>
      <c r="E5157" s="16">
        <v>0.44236111111111115</v>
      </c>
      <c r="F5157" s="16">
        <v>0.47152777777777777</v>
      </c>
      <c r="G5157" s="16">
        <f t="shared" si="1573"/>
        <v>2.9166666666666619E-2</v>
      </c>
      <c r="H5157" s="21">
        <v>2</v>
      </c>
      <c r="I5157" s="17">
        <v>2</v>
      </c>
      <c r="J5157" s="17">
        <v>2</v>
      </c>
      <c r="K5157" s="17">
        <v>2</v>
      </c>
      <c r="L5157" s="14" t="s">
        <v>432</v>
      </c>
      <c r="M5157" s="14" t="s">
        <v>481</v>
      </c>
      <c r="N5157" s="17">
        <v>2</v>
      </c>
      <c r="O5157" s="14">
        <f t="shared" si="1574"/>
        <v>33.99</v>
      </c>
      <c r="P5157" s="14">
        <v>10.3</v>
      </c>
      <c r="Q5157" s="14">
        <f t="shared" si="1575"/>
        <v>38.609999999999992</v>
      </c>
      <c r="R5157" s="14">
        <v>11.7</v>
      </c>
      <c r="S5157" s="14">
        <f t="shared" si="1576"/>
        <v>38.609999999999992</v>
      </c>
      <c r="T5157" s="14">
        <v>11.7</v>
      </c>
      <c r="U5157" s="21">
        <f t="shared" si="1577"/>
        <v>36.299999999999997</v>
      </c>
      <c r="V5157" s="21">
        <f t="shared" si="1585"/>
        <v>11</v>
      </c>
      <c r="W5157" s="19">
        <v>27.87585</v>
      </c>
      <c r="X5157" s="19">
        <v>-115.16816</v>
      </c>
      <c r="Y5157" s="18">
        <f t="shared" si="1537"/>
        <v>53.6</v>
      </c>
      <c r="Z5157" s="17">
        <v>12</v>
      </c>
      <c r="AA5157" s="21">
        <v>5</v>
      </c>
      <c r="AB5157" s="14" t="s">
        <v>44</v>
      </c>
      <c r="AC5157" s="14">
        <v>10</v>
      </c>
      <c r="AD5157" s="17">
        <v>22</v>
      </c>
      <c r="AE5157" s="17">
        <v>1</v>
      </c>
      <c r="AF5157" s="14">
        <v>20</v>
      </c>
      <c r="AG5157" s="14">
        <v>150</v>
      </c>
      <c r="AI5157" s="70">
        <f t="shared" si="1582"/>
        <v>16.754999999999999</v>
      </c>
      <c r="AJ5157" s="71" t="s">
        <v>369</v>
      </c>
      <c r="AK5157" s="72">
        <f t="shared" si="1583"/>
        <v>2.7483879168691034</v>
      </c>
      <c r="AL5157" s="73">
        <f t="shared" si="1584"/>
        <v>2.7483879168691034</v>
      </c>
    </row>
    <row r="5158" spans="1:38" hidden="1">
      <c r="A5158" s="14" t="s">
        <v>484</v>
      </c>
      <c r="B5158" s="14" t="s">
        <v>40</v>
      </c>
      <c r="C5158" s="31">
        <v>40753</v>
      </c>
      <c r="D5158" s="15">
        <v>2011</v>
      </c>
      <c r="E5158" s="16">
        <v>0.44236111111111115</v>
      </c>
      <c r="F5158" s="16">
        <v>0.47152777777777777</v>
      </c>
      <c r="G5158" s="16">
        <f t="shared" si="1573"/>
        <v>2.9166666666666619E-2</v>
      </c>
      <c r="H5158" s="21">
        <v>2</v>
      </c>
      <c r="I5158" s="17">
        <v>2</v>
      </c>
      <c r="J5158" s="17">
        <v>2</v>
      </c>
      <c r="K5158" s="17">
        <v>2</v>
      </c>
      <c r="L5158" s="14" t="s">
        <v>432</v>
      </c>
      <c r="M5158" s="14" t="s">
        <v>481</v>
      </c>
      <c r="N5158" s="17">
        <v>2</v>
      </c>
      <c r="O5158" s="14">
        <f t="shared" si="1574"/>
        <v>33.99</v>
      </c>
      <c r="P5158" s="14">
        <v>10.3</v>
      </c>
      <c r="Q5158" s="14">
        <f t="shared" si="1575"/>
        <v>38.609999999999992</v>
      </c>
      <c r="R5158" s="14">
        <v>11.7</v>
      </c>
      <c r="S5158" s="14">
        <f t="shared" si="1576"/>
        <v>38.609999999999992</v>
      </c>
      <c r="T5158" s="14">
        <v>11.7</v>
      </c>
      <c r="U5158" s="21">
        <f t="shared" si="1577"/>
        <v>36.299999999999997</v>
      </c>
      <c r="V5158" s="21">
        <f t="shared" si="1585"/>
        <v>11</v>
      </c>
      <c r="W5158" s="19">
        <v>27.87585</v>
      </c>
      <c r="X5158" s="19">
        <v>-115.16816</v>
      </c>
      <c r="Y5158" s="18">
        <f t="shared" si="1537"/>
        <v>53.6</v>
      </c>
      <c r="Z5158" s="17">
        <v>12</v>
      </c>
      <c r="AA5158" s="21">
        <v>5</v>
      </c>
      <c r="AB5158" s="14" t="s">
        <v>44</v>
      </c>
      <c r="AC5158" s="14">
        <v>11</v>
      </c>
      <c r="AD5158" s="17">
        <v>18</v>
      </c>
      <c r="AE5158" s="17">
        <v>1</v>
      </c>
      <c r="AF5158" s="14">
        <v>21</v>
      </c>
      <c r="AG5158" s="14">
        <v>150</v>
      </c>
      <c r="AI5158" s="70">
        <f t="shared" si="1582"/>
        <v>13.918999999999999</v>
      </c>
      <c r="AJ5158" s="71" t="s">
        <v>369</v>
      </c>
      <c r="AK5158" s="72">
        <f t="shared" si="1583"/>
        <v>1.8310631406548505</v>
      </c>
      <c r="AL5158" s="73">
        <f t="shared" si="1584"/>
        <v>1.8310631406548505</v>
      </c>
    </row>
    <row r="5159" spans="1:38" hidden="1">
      <c r="A5159" s="14" t="s">
        <v>484</v>
      </c>
      <c r="B5159" s="14" t="s">
        <v>40</v>
      </c>
      <c r="C5159" s="31">
        <v>40753</v>
      </c>
      <c r="D5159" s="15">
        <v>2011</v>
      </c>
      <c r="E5159" s="16">
        <v>0.44236111111111115</v>
      </c>
      <c r="F5159" s="16">
        <v>0.47152777777777777</v>
      </c>
      <c r="G5159" s="16">
        <f t="shared" si="1573"/>
        <v>2.9166666666666619E-2</v>
      </c>
      <c r="H5159" s="21">
        <v>2</v>
      </c>
      <c r="I5159" s="17">
        <v>2</v>
      </c>
      <c r="J5159" s="17">
        <v>2</v>
      </c>
      <c r="K5159" s="17">
        <v>2</v>
      </c>
      <c r="L5159" s="14" t="s">
        <v>432</v>
      </c>
      <c r="M5159" s="14" t="s">
        <v>481</v>
      </c>
      <c r="N5159" s="17">
        <v>2</v>
      </c>
      <c r="O5159" s="14">
        <f t="shared" si="1574"/>
        <v>33.99</v>
      </c>
      <c r="P5159" s="14">
        <v>10.3</v>
      </c>
      <c r="Q5159" s="14">
        <f t="shared" si="1575"/>
        <v>38.609999999999992</v>
      </c>
      <c r="R5159" s="14">
        <v>11.7</v>
      </c>
      <c r="S5159" s="14">
        <f t="shared" si="1576"/>
        <v>38.609999999999992</v>
      </c>
      <c r="T5159" s="14">
        <v>11.7</v>
      </c>
      <c r="U5159" s="21">
        <f t="shared" si="1577"/>
        <v>36.299999999999997</v>
      </c>
      <c r="V5159" s="21">
        <f t="shared" si="1585"/>
        <v>11</v>
      </c>
      <c r="W5159" s="19">
        <v>27.87585</v>
      </c>
      <c r="X5159" s="19">
        <v>-115.16816</v>
      </c>
      <c r="Y5159" s="18">
        <f t="shared" si="1537"/>
        <v>53.6</v>
      </c>
      <c r="Z5159" s="17">
        <v>12</v>
      </c>
      <c r="AA5159" s="21">
        <v>5</v>
      </c>
      <c r="AB5159" s="14" t="s">
        <v>44</v>
      </c>
      <c r="AC5159" s="14">
        <v>12</v>
      </c>
      <c r="AD5159" s="17">
        <v>11</v>
      </c>
      <c r="AE5159" s="17">
        <v>1</v>
      </c>
      <c r="AF5159" s="14">
        <v>24</v>
      </c>
      <c r="AG5159" s="14">
        <v>150</v>
      </c>
      <c r="AI5159" s="70">
        <f t="shared" si="1582"/>
        <v>8.9559999999999995</v>
      </c>
      <c r="AJ5159" s="71" t="s">
        <v>369</v>
      </c>
      <c r="AK5159" s="72">
        <f t="shared" si="1583"/>
        <v>0.69715856935839871</v>
      </c>
      <c r="AL5159" s="73">
        <f t="shared" si="1584"/>
        <v>0.69715856935839871</v>
      </c>
    </row>
    <row r="5160" spans="1:38" hidden="1">
      <c r="A5160" s="14" t="s">
        <v>484</v>
      </c>
      <c r="B5160" s="14" t="s">
        <v>40</v>
      </c>
      <c r="C5160" s="31">
        <v>40753</v>
      </c>
      <c r="D5160" s="15">
        <v>2011</v>
      </c>
      <c r="E5160" s="16">
        <v>0.44236111111111115</v>
      </c>
      <c r="F5160" s="16">
        <v>0.47152777777777777</v>
      </c>
      <c r="G5160" s="16">
        <f t="shared" si="1573"/>
        <v>2.9166666666666619E-2</v>
      </c>
      <c r="H5160" s="21">
        <v>2</v>
      </c>
      <c r="I5160" s="17">
        <v>2</v>
      </c>
      <c r="J5160" s="17">
        <v>2</v>
      </c>
      <c r="K5160" s="17">
        <v>2</v>
      </c>
      <c r="L5160" s="14" t="s">
        <v>432</v>
      </c>
      <c r="M5160" s="14" t="s">
        <v>481</v>
      </c>
      <c r="N5160" s="17">
        <v>2</v>
      </c>
      <c r="O5160" s="14">
        <f t="shared" si="1574"/>
        <v>33.99</v>
      </c>
      <c r="P5160" s="14">
        <v>10.3</v>
      </c>
      <c r="Q5160" s="14">
        <f t="shared" si="1575"/>
        <v>38.609999999999992</v>
      </c>
      <c r="R5160" s="14">
        <v>11.7</v>
      </c>
      <c r="S5160" s="14">
        <f t="shared" si="1576"/>
        <v>38.609999999999992</v>
      </c>
      <c r="T5160" s="14">
        <v>11.7</v>
      </c>
      <c r="U5160" s="21">
        <f t="shared" si="1577"/>
        <v>36.299999999999997</v>
      </c>
      <c r="V5160" s="21">
        <f t="shared" si="1585"/>
        <v>11</v>
      </c>
      <c r="W5160" s="19">
        <v>27.87585</v>
      </c>
      <c r="X5160" s="19">
        <v>-115.16816</v>
      </c>
      <c r="Y5160" s="18">
        <f t="shared" si="1537"/>
        <v>53.6</v>
      </c>
      <c r="Z5160" s="17">
        <v>12</v>
      </c>
      <c r="AA5160" s="21">
        <v>5</v>
      </c>
      <c r="AB5160" s="14" t="s">
        <v>44</v>
      </c>
      <c r="AC5160" s="14">
        <v>13</v>
      </c>
      <c r="AD5160" s="17">
        <v>17</v>
      </c>
      <c r="AE5160" s="17">
        <v>1</v>
      </c>
      <c r="AF5160" s="14">
        <v>25</v>
      </c>
      <c r="AG5160" s="14">
        <v>150</v>
      </c>
      <c r="AI5160" s="70">
        <f t="shared" si="1582"/>
        <v>13.209999999999999</v>
      </c>
      <c r="AJ5160" s="71" t="s">
        <v>369</v>
      </c>
      <c r="AK5160" s="72">
        <f t="shared" si="1583"/>
        <v>1.6329725885917237</v>
      </c>
      <c r="AL5160" s="73">
        <f t="shared" si="1584"/>
        <v>1.6329725885917237</v>
      </c>
    </row>
    <row r="5161" spans="1:38" hidden="1">
      <c r="A5161" s="14" t="s">
        <v>484</v>
      </c>
      <c r="B5161" s="14" t="s">
        <v>40</v>
      </c>
      <c r="C5161" s="31">
        <v>40753</v>
      </c>
      <c r="D5161" s="15">
        <v>2011</v>
      </c>
      <c r="E5161" s="16">
        <v>0.44236111111111115</v>
      </c>
      <c r="F5161" s="16">
        <v>0.47152777777777777</v>
      </c>
      <c r="G5161" s="16">
        <f t="shared" si="1573"/>
        <v>2.9166666666666619E-2</v>
      </c>
      <c r="H5161" s="21">
        <v>2</v>
      </c>
      <c r="I5161" s="17">
        <v>2</v>
      </c>
      <c r="J5161" s="17">
        <v>2</v>
      </c>
      <c r="K5161" s="17">
        <v>2</v>
      </c>
      <c r="L5161" s="14" t="s">
        <v>432</v>
      </c>
      <c r="M5161" s="14" t="s">
        <v>481</v>
      </c>
      <c r="N5161" s="17">
        <v>2</v>
      </c>
      <c r="O5161" s="14">
        <f t="shared" si="1574"/>
        <v>33.99</v>
      </c>
      <c r="P5161" s="14">
        <v>10.3</v>
      </c>
      <c r="Q5161" s="14">
        <f t="shared" si="1575"/>
        <v>38.609999999999992</v>
      </c>
      <c r="R5161" s="14">
        <v>11.7</v>
      </c>
      <c r="S5161" s="14">
        <f t="shared" si="1576"/>
        <v>38.609999999999992</v>
      </c>
      <c r="T5161" s="14">
        <v>11.7</v>
      </c>
      <c r="U5161" s="21">
        <f t="shared" si="1577"/>
        <v>36.299999999999997</v>
      </c>
      <c r="V5161" s="21">
        <f t="shared" si="1585"/>
        <v>11</v>
      </c>
      <c r="W5161" s="19">
        <v>27.87585</v>
      </c>
      <c r="X5161" s="19">
        <v>-115.16816</v>
      </c>
      <c r="Y5161" s="18">
        <f t="shared" si="1537"/>
        <v>53.6</v>
      </c>
      <c r="Z5161" s="17">
        <v>12</v>
      </c>
      <c r="AA5161" s="21">
        <v>5</v>
      </c>
      <c r="AB5161" s="14" t="s">
        <v>44</v>
      </c>
      <c r="AC5161" s="14">
        <v>14</v>
      </c>
      <c r="AD5161" s="17">
        <v>16</v>
      </c>
      <c r="AE5161" s="17">
        <v>1</v>
      </c>
      <c r="AF5161" s="14">
        <v>28</v>
      </c>
      <c r="AG5161" s="14">
        <v>150</v>
      </c>
      <c r="AI5161" s="70">
        <f t="shared" si="1582"/>
        <v>12.500999999999999</v>
      </c>
      <c r="AJ5161" s="71" t="s">
        <v>369</v>
      </c>
      <c r="AK5161" s="72">
        <f t="shared" si="1583"/>
        <v>1.4471406331162124</v>
      </c>
      <c r="AL5161" s="73">
        <f t="shared" si="1584"/>
        <v>1.4471406331162124</v>
      </c>
    </row>
    <row r="5162" spans="1:38" hidden="1">
      <c r="A5162" s="14" t="s">
        <v>485</v>
      </c>
      <c r="B5162" s="14" t="s">
        <v>40</v>
      </c>
      <c r="C5162" s="31">
        <v>40754</v>
      </c>
      <c r="D5162" s="15">
        <v>2011</v>
      </c>
      <c r="E5162" s="16">
        <v>0.39861111111111108</v>
      </c>
      <c r="F5162" s="16">
        <v>0.41944444444444445</v>
      </c>
      <c r="G5162" s="16">
        <f t="shared" si="1573"/>
        <v>2.083333333333337E-2</v>
      </c>
      <c r="H5162" s="21">
        <v>2</v>
      </c>
      <c r="I5162" s="17">
        <v>1</v>
      </c>
      <c r="J5162" s="17">
        <v>3</v>
      </c>
      <c r="K5162" s="17">
        <v>3</v>
      </c>
      <c r="L5162" s="14" t="s">
        <v>432</v>
      </c>
      <c r="M5162" s="14" t="s">
        <v>481</v>
      </c>
      <c r="N5162" s="17">
        <v>2</v>
      </c>
      <c r="O5162" s="14">
        <f t="shared" si="1574"/>
        <v>51.15</v>
      </c>
      <c r="P5162" s="14">
        <v>15.5</v>
      </c>
      <c r="Q5162" s="14">
        <f t="shared" si="1575"/>
        <v>53.459999999999994</v>
      </c>
      <c r="R5162" s="14">
        <v>16.2</v>
      </c>
      <c r="S5162" s="14">
        <f t="shared" si="1576"/>
        <v>53.459999999999994</v>
      </c>
      <c r="T5162" s="14">
        <v>16.2</v>
      </c>
      <c r="U5162" s="21">
        <f t="shared" si="1577"/>
        <v>52.304999999999993</v>
      </c>
      <c r="V5162" s="21">
        <f t="shared" si="1585"/>
        <v>15.85</v>
      </c>
      <c r="W5162" s="19">
        <v>27.883890000000001</v>
      </c>
      <c r="X5162" s="19">
        <v>-115.17957</v>
      </c>
      <c r="Y5162" s="18">
        <f t="shared" si="1537"/>
        <v>55.4</v>
      </c>
      <c r="Z5162" s="17">
        <v>13</v>
      </c>
      <c r="AA5162" s="21">
        <v>5</v>
      </c>
      <c r="AB5162" s="14" t="s">
        <v>46</v>
      </c>
      <c r="AC5162" s="14">
        <v>0</v>
      </c>
      <c r="AD5162" s="17">
        <v>0</v>
      </c>
      <c r="AE5162" s="17">
        <v>0</v>
      </c>
      <c r="AF5162" s="14"/>
      <c r="AG5162" s="14">
        <v>240</v>
      </c>
      <c r="AI5162" s="70">
        <f t="shared" ref="AI5162" si="1586">(0.748*AD5162)+1.2345</f>
        <v>1.2344999999999999</v>
      </c>
      <c r="AJ5162" s="74">
        <f t="shared" ref="AJ5162" si="1587">((POWER(AI5162*10,3.36))*2.24)/100000</f>
        <v>0.10414971720920797</v>
      </c>
      <c r="AK5162" s="74">
        <f t="shared" ref="AK5162" si="1588">(0.0026*AJ5162)-0.61</f>
        <v>-0.6097292107352561</v>
      </c>
      <c r="AL5162" s="73">
        <f t="shared" ref="AL5162" si="1589">IF(AK5162&gt;0,AK5162:AK5162,0)</f>
        <v>0</v>
      </c>
    </row>
    <row r="5163" spans="1:38" hidden="1">
      <c r="A5163" s="14" t="s">
        <v>486</v>
      </c>
      <c r="B5163" s="14" t="s">
        <v>40</v>
      </c>
      <c r="C5163" s="31">
        <v>40754</v>
      </c>
      <c r="D5163" s="15">
        <v>2011</v>
      </c>
      <c r="E5163" s="16">
        <v>0.39861111111111108</v>
      </c>
      <c r="F5163" s="16">
        <v>0.41944444444444445</v>
      </c>
      <c r="G5163" s="16">
        <f t="shared" si="1573"/>
        <v>2.083333333333337E-2</v>
      </c>
      <c r="H5163" s="21">
        <v>2</v>
      </c>
      <c r="I5163" s="17">
        <v>1</v>
      </c>
      <c r="J5163" s="17">
        <v>3</v>
      </c>
      <c r="K5163" s="17">
        <v>3</v>
      </c>
      <c r="L5163" s="14" t="s">
        <v>432</v>
      </c>
      <c r="M5163" s="14" t="s">
        <v>481</v>
      </c>
      <c r="N5163" s="17">
        <v>2</v>
      </c>
      <c r="O5163" s="14">
        <f t="shared" si="1574"/>
        <v>51.15</v>
      </c>
      <c r="P5163" s="14">
        <v>15.5</v>
      </c>
      <c r="Q5163" s="14">
        <f t="shared" si="1575"/>
        <v>53.459999999999994</v>
      </c>
      <c r="R5163" s="14">
        <v>16.2</v>
      </c>
      <c r="S5163" s="14">
        <f t="shared" si="1576"/>
        <v>53.459999999999994</v>
      </c>
      <c r="T5163" s="14">
        <v>16.2</v>
      </c>
      <c r="U5163" s="21">
        <f t="shared" si="1577"/>
        <v>52.304999999999993</v>
      </c>
      <c r="V5163" s="21">
        <f t="shared" si="1585"/>
        <v>15.85</v>
      </c>
      <c r="W5163" s="19">
        <v>27.883890000000001</v>
      </c>
      <c r="X5163" s="19">
        <v>-115.17957</v>
      </c>
      <c r="Y5163" s="18">
        <f t="shared" si="1537"/>
        <v>55.4</v>
      </c>
      <c r="Z5163" s="17">
        <v>13</v>
      </c>
      <c r="AA5163" s="21">
        <v>5</v>
      </c>
      <c r="AB5163" s="14" t="s">
        <v>44</v>
      </c>
      <c r="AC5163" s="14">
        <v>1</v>
      </c>
      <c r="AD5163" s="17">
        <v>9</v>
      </c>
      <c r="AE5163" s="17">
        <v>1</v>
      </c>
      <c r="AF5163" s="14">
        <v>4</v>
      </c>
      <c r="AG5163" s="14">
        <v>240</v>
      </c>
      <c r="AI5163" s="70">
        <f t="shared" ref="AI5163:AI5170" si="1590">(0.709*AD5163)+1.157</f>
        <v>7.5379999999999994</v>
      </c>
      <c r="AJ5163" s="71" t="s">
        <v>369</v>
      </c>
      <c r="AK5163" s="72">
        <f t="shared" ref="AK5163:AK5170" si="1591">((POWER(AI5163*10,2.19))*0.037)/1000</f>
        <v>0.47796121404284658</v>
      </c>
      <c r="AL5163" s="73">
        <f t="shared" ref="AL5163:AL5170" si="1592">((POWER(AI5163*10,2.19))*0.037)/1000</f>
        <v>0.47796121404284658</v>
      </c>
    </row>
    <row r="5164" spans="1:38" hidden="1">
      <c r="A5164" s="14" t="s">
        <v>486</v>
      </c>
      <c r="B5164" s="14" t="s">
        <v>40</v>
      </c>
      <c r="C5164" s="31">
        <v>40754</v>
      </c>
      <c r="D5164" s="15">
        <v>2011</v>
      </c>
      <c r="E5164" s="16">
        <v>0.39861111111111108</v>
      </c>
      <c r="F5164" s="16">
        <v>0.41944444444444445</v>
      </c>
      <c r="G5164" s="16">
        <f t="shared" si="1573"/>
        <v>2.083333333333337E-2</v>
      </c>
      <c r="H5164" s="21">
        <v>2</v>
      </c>
      <c r="I5164" s="17">
        <v>1</v>
      </c>
      <c r="J5164" s="17">
        <v>3</v>
      </c>
      <c r="K5164" s="17">
        <v>3</v>
      </c>
      <c r="L5164" s="14" t="s">
        <v>432</v>
      </c>
      <c r="M5164" s="14" t="s">
        <v>481</v>
      </c>
      <c r="N5164" s="17">
        <v>2</v>
      </c>
      <c r="O5164" s="14">
        <f t="shared" si="1574"/>
        <v>51.15</v>
      </c>
      <c r="P5164" s="14">
        <v>15.5</v>
      </c>
      <c r="Q5164" s="14">
        <f t="shared" si="1575"/>
        <v>53.459999999999994</v>
      </c>
      <c r="R5164" s="14">
        <v>16.2</v>
      </c>
      <c r="S5164" s="14">
        <f t="shared" si="1576"/>
        <v>53.459999999999994</v>
      </c>
      <c r="T5164" s="14">
        <v>16.2</v>
      </c>
      <c r="U5164" s="21">
        <f t="shared" si="1577"/>
        <v>52.304999999999993</v>
      </c>
      <c r="V5164" s="21">
        <f t="shared" si="1585"/>
        <v>15.85</v>
      </c>
      <c r="W5164" s="19">
        <v>27.883890000000001</v>
      </c>
      <c r="X5164" s="19">
        <v>-115.17957</v>
      </c>
      <c r="Y5164" s="18">
        <f t="shared" si="1537"/>
        <v>55.4</v>
      </c>
      <c r="Z5164" s="17">
        <v>13</v>
      </c>
      <c r="AA5164" s="21">
        <v>5</v>
      </c>
      <c r="AB5164" s="14" t="s">
        <v>44</v>
      </c>
      <c r="AC5164" s="14">
        <v>2</v>
      </c>
      <c r="AD5164" s="17">
        <v>12</v>
      </c>
      <c r="AE5164" s="17">
        <v>1</v>
      </c>
      <c r="AF5164" s="14">
        <v>9</v>
      </c>
      <c r="AG5164" s="14">
        <v>240</v>
      </c>
      <c r="AI5164" s="70">
        <f t="shared" si="1590"/>
        <v>9.6649999999999991</v>
      </c>
      <c r="AJ5164" s="71" t="s">
        <v>369</v>
      </c>
      <c r="AK5164" s="72">
        <f t="shared" si="1591"/>
        <v>0.82374690124645178</v>
      </c>
      <c r="AL5164" s="73">
        <f t="shared" si="1592"/>
        <v>0.82374690124645178</v>
      </c>
    </row>
    <row r="5165" spans="1:38" hidden="1">
      <c r="A5165" s="14" t="s">
        <v>486</v>
      </c>
      <c r="B5165" s="14" t="s">
        <v>40</v>
      </c>
      <c r="C5165" s="31">
        <v>40754</v>
      </c>
      <c r="D5165" s="15">
        <v>2011</v>
      </c>
      <c r="E5165" s="16">
        <v>0.39861111111111108</v>
      </c>
      <c r="F5165" s="16">
        <v>0.41944444444444445</v>
      </c>
      <c r="G5165" s="16">
        <f t="shared" si="1573"/>
        <v>2.083333333333337E-2</v>
      </c>
      <c r="H5165" s="21">
        <v>2</v>
      </c>
      <c r="I5165" s="17">
        <v>1</v>
      </c>
      <c r="J5165" s="17">
        <v>3</v>
      </c>
      <c r="K5165" s="17">
        <v>3</v>
      </c>
      <c r="L5165" s="14" t="s">
        <v>432</v>
      </c>
      <c r="M5165" s="14" t="s">
        <v>481</v>
      </c>
      <c r="N5165" s="17">
        <v>2</v>
      </c>
      <c r="O5165" s="14">
        <f t="shared" si="1574"/>
        <v>51.15</v>
      </c>
      <c r="P5165" s="14">
        <v>15.5</v>
      </c>
      <c r="Q5165" s="14">
        <f t="shared" si="1575"/>
        <v>53.459999999999994</v>
      </c>
      <c r="R5165" s="14">
        <v>16.2</v>
      </c>
      <c r="S5165" s="14">
        <f t="shared" si="1576"/>
        <v>53.459999999999994</v>
      </c>
      <c r="T5165" s="14">
        <v>16.2</v>
      </c>
      <c r="U5165" s="21">
        <f t="shared" si="1577"/>
        <v>52.304999999999993</v>
      </c>
      <c r="V5165" s="21">
        <f t="shared" si="1585"/>
        <v>15.85</v>
      </c>
      <c r="W5165" s="19">
        <v>27.883890000000001</v>
      </c>
      <c r="X5165" s="19">
        <v>-115.17957</v>
      </c>
      <c r="Y5165" s="18">
        <f t="shared" si="1537"/>
        <v>55.4</v>
      </c>
      <c r="Z5165" s="17">
        <v>13</v>
      </c>
      <c r="AA5165" s="21">
        <v>5</v>
      </c>
      <c r="AB5165" s="14" t="s">
        <v>44</v>
      </c>
      <c r="AC5165" s="14">
        <v>3</v>
      </c>
      <c r="AD5165" s="17">
        <v>22</v>
      </c>
      <c r="AE5165" s="17">
        <v>1</v>
      </c>
      <c r="AF5165" s="14">
        <v>12</v>
      </c>
      <c r="AG5165" s="14">
        <v>240</v>
      </c>
      <c r="AI5165" s="70">
        <f t="shared" si="1590"/>
        <v>16.754999999999999</v>
      </c>
      <c r="AJ5165" s="71" t="s">
        <v>369</v>
      </c>
      <c r="AK5165" s="72">
        <f t="shared" si="1591"/>
        <v>2.7483879168691034</v>
      </c>
      <c r="AL5165" s="73">
        <f t="shared" si="1592"/>
        <v>2.7483879168691034</v>
      </c>
    </row>
    <row r="5166" spans="1:38" hidden="1">
      <c r="A5166" s="14" t="s">
        <v>486</v>
      </c>
      <c r="B5166" s="14" t="s">
        <v>40</v>
      </c>
      <c r="C5166" s="31">
        <v>40754</v>
      </c>
      <c r="D5166" s="15">
        <v>2011</v>
      </c>
      <c r="E5166" s="16">
        <v>0.39861111111111108</v>
      </c>
      <c r="F5166" s="16">
        <v>0.41944444444444445</v>
      </c>
      <c r="G5166" s="16">
        <f t="shared" si="1573"/>
        <v>2.083333333333337E-2</v>
      </c>
      <c r="H5166" s="21">
        <v>2</v>
      </c>
      <c r="I5166" s="17">
        <v>1</v>
      </c>
      <c r="J5166" s="17">
        <v>3</v>
      </c>
      <c r="K5166" s="17">
        <v>3</v>
      </c>
      <c r="L5166" s="14" t="s">
        <v>432</v>
      </c>
      <c r="M5166" s="14" t="s">
        <v>481</v>
      </c>
      <c r="N5166" s="17">
        <v>2</v>
      </c>
      <c r="O5166" s="14">
        <f t="shared" si="1574"/>
        <v>51.15</v>
      </c>
      <c r="P5166" s="14">
        <v>15.5</v>
      </c>
      <c r="Q5166" s="14">
        <f t="shared" si="1575"/>
        <v>53.459999999999994</v>
      </c>
      <c r="R5166" s="14">
        <v>16.2</v>
      </c>
      <c r="S5166" s="14">
        <f t="shared" si="1576"/>
        <v>53.459999999999994</v>
      </c>
      <c r="T5166" s="14">
        <v>16.2</v>
      </c>
      <c r="U5166" s="21">
        <f t="shared" si="1577"/>
        <v>52.304999999999993</v>
      </c>
      <c r="V5166" s="21">
        <f t="shared" si="1585"/>
        <v>15.85</v>
      </c>
      <c r="W5166" s="19">
        <v>27.883890000000001</v>
      </c>
      <c r="X5166" s="19">
        <v>-115.17957</v>
      </c>
      <c r="Y5166" s="18">
        <f t="shared" si="1537"/>
        <v>55.4</v>
      </c>
      <c r="Z5166" s="17">
        <v>13</v>
      </c>
      <c r="AA5166" s="21">
        <v>5</v>
      </c>
      <c r="AB5166" s="14" t="s">
        <v>44</v>
      </c>
      <c r="AC5166" s="14">
        <v>4</v>
      </c>
      <c r="AD5166" s="17">
        <v>18</v>
      </c>
      <c r="AE5166" s="17">
        <v>1</v>
      </c>
      <c r="AF5166" s="14">
        <v>17</v>
      </c>
      <c r="AG5166" s="14">
        <v>240</v>
      </c>
      <c r="AI5166" s="70">
        <f t="shared" si="1590"/>
        <v>13.918999999999999</v>
      </c>
      <c r="AJ5166" s="71" t="s">
        <v>369</v>
      </c>
      <c r="AK5166" s="72">
        <f t="shared" si="1591"/>
        <v>1.8310631406548505</v>
      </c>
      <c r="AL5166" s="73">
        <f t="shared" si="1592"/>
        <v>1.8310631406548505</v>
      </c>
    </row>
    <row r="5167" spans="1:38" hidden="1">
      <c r="A5167" s="14" t="s">
        <v>486</v>
      </c>
      <c r="B5167" s="14" t="s">
        <v>40</v>
      </c>
      <c r="C5167" s="31">
        <v>40754</v>
      </c>
      <c r="D5167" s="15">
        <v>2011</v>
      </c>
      <c r="E5167" s="16">
        <v>0.39861111111111108</v>
      </c>
      <c r="F5167" s="16">
        <v>0.41944444444444445</v>
      </c>
      <c r="G5167" s="16">
        <f t="shared" si="1573"/>
        <v>2.083333333333337E-2</v>
      </c>
      <c r="H5167" s="21">
        <v>2</v>
      </c>
      <c r="I5167" s="17">
        <v>1</v>
      </c>
      <c r="J5167" s="17">
        <v>3</v>
      </c>
      <c r="K5167" s="17">
        <v>3</v>
      </c>
      <c r="L5167" s="14" t="s">
        <v>432</v>
      </c>
      <c r="M5167" s="14" t="s">
        <v>481</v>
      </c>
      <c r="N5167" s="17">
        <v>2</v>
      </c>
      <c r="O5167" s="14">
        <f t="shared" si="1574"/>
        <v>51.15</v>
      </c>
      <c r="P5167" s="14">
        <v>15.5</v>
      </c>
      <c r="Q5167" s="14">
        <f t="shared" si="1575"/>
        <v>53.459999999999994</v>
      </c>
      <c r="R5167" s="14">
        <v>16.2</v>
      </c>
      <c r="S5167" s="14">
        <f t="shared" si="1576"/>
        <v>53.459999999999994</v>
      </c>
      <c r="T5167" s="14">
        <v>16.2</v>
      </c>
      <c r="U5167" s="21">
        <f t="shared" si="1577"/>
        <v>52.304999999999993</v>
      </c>
      <c r="V5167" s="21">
        <f t="shared" si="1585"/>
        <v>15.85</v>
      </c>
      <c r="W5167" s="19">
        <v>27.883890000000001</v>
      </c>
      <c r="X5167" s="19">
        <v>-115.17957</v>
      </c>
      <c r="Y5167" s="18">
        <f t="shared" si="1537"/>
        <v>55.4</v>
      </c>
      <c r="Z5167" s="17">
        <v>13</v>
      </c>
      <c r="AA5167" s="21">
        <v>5</v>
      </c>
      <c r="AB5167" s="14" t="s">
        <v>44</v>
      </c>
      <c r="AC5167" s="14">
        <v>5</v>
      </c>
      <c r="AD5167" s="17">
        <v>6</v>
      </c>
      <c r="AE5167" s="17">
        <v>1</v>
      </c>
      <c r="AF5167" s="14">
        <v>19</v>
      </c>
      <c r="AG5167" s="14">
        <v>240</v>
      </c>
      <c r="AI5167" s="70">
        <f t="shared" si="1590"/>
        <v>5.4109999999999996</v>
      </c>
      <c r="AJ5167" s="71" t="s">
        <v>369</v>
      </c>
      <c r="AK5167" s="72">
        <f t="shared" si="1591"/>
        <v>0.23124881896144875</v>
      </c>
      <c r="AL5167" s="73">
        <f t="shared" si="1592"/>
        <v>0.23124881896144875</v>
      </c>
    </row>
    <row r="5168" spans="1:38" hidden="1">
      <c r="A5168" s="14" t="s">
        <v>486</v>
      </c>
      <c r="B5168" s="14" t="s">
        <v>40</v>
      </c>
      <c r="C5168" s="31">
        <v>40754</v>
      </c>
      <c r="D5168" s="15">
        <v>2011</v>
      </c>
      <c r="E5168" s="16">
        <v>0.39861111111111108</v>
      </c>
      <c r="F5168" s="16">
        <v>0.41944444444444445</v>
      </c>
      <c r="G5168" s="16">
        <f t="shared" si="1573"/>
        <v>2.083333333333337E-2</v>
      </c>
      <c r="H5168" s="21">
        <v>2</v>
      </c>
      <c r="I5168" s="17">
        <v>1</v>
      </c>
      <c r="J5168" s="17">
        <v>3</v>
      </c>
      <c r="K5168" s="17">
        <v>3</v>
      </c>
      <c r="L5168" s="14" t="s">
        <v>432</v>
      </c>
      <c r="M5168" s="14" t="s">
        <v>481</v>
      </c>
      <c r="N5168" s="17">
        <v>2</v>
      </c>
      <c r="O5168" s="14">
        <f t="shared" si="1574"/>
        <v>51.15</v>
      </c>
      <c r="P5168" s="14">
        <v>15.5</v>
      </c>
      <c r="Q5168" s="14">
        <f t="shared" si="1575"/>
        <v>53.459999999999994</v>
      </c>
      <c r="R5168" s="14">
        <v>16.2</v>
      </c>
      <c r="S5168" s="14">
        <f t="shared" si="1576"/>
        <v>53.459999999999994</v>
      </c>
      <c r="T5168" s="14">
        <v>16.2</v>
      </c>
      <c r="U5168" s="21">
        <f t="shared" si="1577"/>
        <v>52.304999999999993</v>
      </c>
      <c r="V5168" s="21">
        <f t="shared" si="1585"/>
        <v>15.85</v>
      </c>
      <c r="W5168" s="19">
        <v>27.883890000000001</v>
      </c>
      <c r="X5168" s="19">
        <v>-115.17957</v>
      </c>
      <c r="Y5168" s="18">
        <f t="shared" si="1537"/>
        <v>55.4</v>
      </c>
      <c r="Z5168" s="17">
        <v>13</v>
      </c>
      <c r="AA5168" s="21">
        <v>5</v>
      </c>
      <c r="AB5168" s="14" t="s">
        <v>44</v>
      </c>
      <c r="AC5168" s="14">
        <v>6</v>
      </c>
      <c r="AD5168" s="17">
        <v>6</v>
      </c>
      <c r="AE5168" s="17">
        <v>1</v>
      </c>
      <c r="AF5168" s="14">
        <v>23</v>
      </c>
      <c r="AG5168" s="14">
        <v>240</v>
      </c>
      <c r="AI5168" s="70">
        <f t="shared" si="1590"/>
        <v>5.4109999999999996</v>
      </c>
      <c r="AJ5168" s="71" t="s">
        <v>369</v>
      </c>
      <c r="AK5168" s="72">
        <f t="shared" si="1591"/>
        <v>0.23124881896144875</v>
      </c>
      <c r="AL5168" s="73">
        <f t="shared" si="1592"/>
        <v>0.23124881896144875</v>
      </c>
    </row>
    <row r="5169" spans="1:38" hidden="1">
      <c r="A5169" s="14" t="s">
        <v>486</v>
      </c>
      <c r="B5169" s="14" t="s">
        <v>40</v>
      </c>
      <c r="C5169" s="31">
        <v>40754</v>
      </c>
      <c r="D5169" s="15">
        <v>2011</v>
      </c>
      <c r="E5169" s="16">
        <v>0.39861111111111108</v>
      </c>
      <c r="F5169" s="16">
        <v>0.41944444444444445</v>
      </c>
      <c r="G5169" s="16">
        <f t="shared" si="1573"/>
        <v>2.083333333333337E-2</v>
      </c>
      <c r="H5169" s="21">
        <v>2</v>
      </c>
      <c r="I5169" s="17">
        <v>1</v>
      </c>
      <c r="J5169" s="17">
        <v>3</v>
      </c>
      <c r="K5169" s="17">
        <v>3</v>
      </c>
      <c r="L5169" s="14" t="s">
        <v>432</v>
      </c>
      <c r="M5169" s="14" t="s">
        <v>481</v>
      </c>
      <c r="N5169" s="17">
        <v>2</v>
      </c>
      <c r="O5169" s="14">
        <f t="shared" si="1574"/>
        <v>51.15</v>
      </c>
      <c r="P5169" s="14">
        <v>15.5</v>
      </c>
      <c r="Q5169" s="14">
        <f t="shared" si="1575"/>
        <v>53.459999999999994</v>
      </c>
      <c r="R5169" s="14">
        <v>16.2</v>
      </c>
      <c r="S5169" s="14">
        <f t="shared" si="1576"/>
        <v>53.459999999999994</v>
      </c>
      <c r="T5169" s="14">
        <v>16.2</v>
      </c>
      <c r="U5169" s="21">
        <f t="shared" si="1577"/>
        <v>52.304999999999993</v>
      </c>
      <c r="V5169" s="21">
        <f t="shared" si="1585"/>
        <v>15.85</v>
      </c>
      <c r="W5169" s="19">
        <v>27.883890000000001</v>
      </c>
      <c r="X5169" s="19">
        <v>-115.17957</v>
      </c>
      <c r="Y5169" s="18">
        <f t="shared" si="1537"/>
        <v>55.4</v>
      </c>
      <c r="Z5169" s="17">
        <v>13</v>
      </c>
      <c r="AA5169" s="21">
        <v>5</v>
      </c>
      <c r="AB5169" s="14" t="s">
        <v>44</v>
      </c>
      <c r="AC5169" s="14">
        <v>7</v>
      </c>
      <c r="AD5169" s="17">
        <v>15</v>
      </c>
      <c r="AE5169" s="17">
        <v>1</v>
      </c>
      <c r="AF5169" s="14">
        <v>26</v>
      </c>
      <c r="AG5169" s="14">
        <v>240</v>
      </c>
      <c r="AI5169" s="70">
        <f t="shared" si="1590"/>
        <v>11.792</v>
      </c>
      <c r="AJ5169" s="71" t="s">
        <v>369</v>
      </c>
      <c r="AK5169" s="72">
        <f t="shared" si="1591"/>
        <v>1.2734394051640829</v>
      </c>
      <c r="AL5169" s="73">
        <f t="shared" si="1592"/>
        <v>1.2734394051640829</v>
      </c>
    </row>
    <row r="5170" spans="1:38" hidden="1">
      <c r="A5170" s="14" t="s">
        <v>486</v>
      </c>
      <c r="B5170" s="14" t="s">
        <v>40</v>
      </c>
      <c r="C5170" s="31">
        <v>40754</v>
      </c>
      <c r="D5170" s="15">
        <v>2011</v>
      </c>
      <c r="E5170" s="16">
        <v>0.39861111111111108</v>
      </c>
      <c r="F5170" s="16">
        <v>0.41944444444444445</v>
      </c>
      <c r="G5170" s="16">
        <f t="shared" si="1573"/>
        <v>2.083333333333337E-2</v>
      </c>
      <c r="H5170" s="21">
        <v>2</v>
      </c>
      <c r="I5170" s="17">
        <v>1</v>
      </c>
      <c r="J5170" s="17">
        <v>3</v>
      </c>
      <c r="K5170" s="17">
        <v>3</v>
      </c>
      <c r="L5170" s="14" t="s">
        <v>432</v>
      </c>
      <c r="M5170" s="14" t="s">
        <v>481</v>
      </c>
      <c r="N5170" s="17">
        <v>2</v>
      </c>
      <c r="O5170" s="14">
        <f t="shared" si="1574"/>
        <v>51.15</v>
      </c>
      <c r="P5170" s="14">
        <v>15.5</v>
      </c>
      <c r="Q5170" s="14">
        <f t="shared" si="1575"/>
        <v>53.459999999999994</v>
      </c>
      <c r="R5170" s="14">
        <v>16.2</v>
      </c>
      <c r="S5170" s="14">
        <f t="shared" si="1576"/>
        <v>53.459999999999994</v>
      </c>
      <c r="T5170" s="14">
        <v>16.2</v>
      </c>
      <c r="U5170" s="21">
        <f t="shared" si="1577"/>
        <v>52.304999999999993</v>
      </c>
      <c r="V5170" s="21">
        <f t="shared" si="1585"/>
        <v>15.85</v>
      </c>
      <c r="W5170" s="19">
        <v>27.883890000000001</v>
      </c>
      <c r="X5170" s="19">
        <v>-115.17957</v>
      </c>
      <c r="Y5170" s="18">
        <f t="shared" si="1537"/>
        <v>55.4</v>
      </c>
      <c r="Z5170" s="17">
        <v>13</v>
      </c>
      <c r="AA5170" s="21">
        <v>5</v>
      </c>
      <c r="AB5170" s="14" t="s">
        <v>44</v>
      </c>
      <c r="AC5170" s="14">
        <v>7</v>
      </c>
      <c r="AD5170" s="17">
        <v>17</v>
      </c>
      <c r="AE5170" s="17">
        <v>1</v>
      </c>
      <c r="AF5170" s="14">
        <v>26</v>
      </c>
      <c r="AG5170" s="14">
        <v>240</v>
      </c>
      <c r="AI5170" s="70">
        <f t="shared" si="1590"/>
        <v>13.209999999999999</v>
      </c>
      <c r="AJ5170" s="71" t="s">
        <v>369</v>
      </c>
      <c r="AK5170" s="72">
        <f t="shared" si="1591"/>
        <v>1.6329725885917237</v>
      </c>
      <c r="AL5170" s="73">
        <f t="shared" si="1592"/>
        <v>1.6329725885917237</v>
      </c>
    </row>
    <row r="5171" spans="1:38" hidden="1">
      <c r="A5171" s="14" t="s">
        <v>487</v>
      </c>
      <c r="B5171" s="14" t="s">
        <v>474</v>
      </c>
      <c r="C5171" s="31">
        <v>40753</v>
      </c>
      <c r="D5171" s="15">
        <v>2011</v>
      </c>
      <c r="E5171" s="16">
        <v>0.40416666666666662</v>
      </c>
      <c r="F5171" s="16">
        <v>0.42499999999999999</v>
      </c>
      <c r="G5171" s="16">
        <f t="shared" si="1573"/>
        <v>2.083333333333337E-2</v>
      </c>
      <c r="H5171" s="21">
        <v>2</v>
      </c>
      <c r="I5171" s="17">
        <v>1</v>
      </c>
      <c r="J5171" s="17">
        <v>4</v>
      </c>
      <c r="K5171" s="17">
        <v>4</v>
      </c>
      <c r="L5171" s="14" t="s">
        <v>432</v>
      </c>
      <c r="M5171" s="14" t="s">
        <v>481</v>
      </c>
      <c r="N5171" s="17">
        <v>2</v>
      </c>
      <c r="O5171" s="14">
        <f t="shared" si="1574"/>
        <v>53.79</v>
      </c>
      <c r="P5171" s="14">
        <v>16.3</v>
      </c>
      <c r="Q5171" s="14">
        <f t="shared" si="1575"/>
        <v>52.14</v>
      </c>
      <c r="R5171" s="14">
        <v>15.8</v>
      </c>
      <c r="S5171" s="14">
        <f t="shared" si="1576"/>
        <v>53.79</v>
      </c>
      <c r="T5171" s="14">
        <v>16.3</v>
      </c>
      <c r="U5171" s="21">
        <f t="shared" si="1577"/>
        <v>52.964999999999996</v>
      </c>
      <c r="V5171" s="21">
        <f t="shared" si="1585"/>
        <v>16.05</v>
      </c>
      <c r="W5171" s="19">
        <v>27.877210000000002</v>
      </c>
      <c r="X5171" s="19">
        <v>-115.16712</v>
      </c>
      <c r="Y5171" s="18">
        <f t="shared" si="1537"/>
        <v>55.4</v>
      </c>
      <c r="Z5171" s="17">
        <v>13</v>
      </c>
      <c r="AA5171" s="21">
        <v>5</v>
      </c>
      <c r="AB5171" s="14" t="s">
        <v>46</v>
      </c>
      <c r="AC5171" s="14">
        <v>0</v>
      </c>
      <c r="AD5171" s="17">
        <v>0</v>
      </c>
      <c r="AE5171" s="17">
        <v>0</v>
      </c>
      <c r="AF5171" s="14"/>
      <c r="AG5171" s="14">
        <v>250</v>
      </c>
      <c r="AI5171" s="70">
        <f t="shared" ref="AI5171" si="1593">(0.748*AD5171)+1.2345</f>
        <v>1.2344999999999999</v>
      </c>
      <c r="AJ5171" s="74">
        <f t="shared" ref="AJ5171" si="1594">((POWER(AI5171*10,3.36))*2.24)/100000</f>
        <v>0.10414971720920797</v>
      </c>
      <c r="AK5171" s="74">
        <f t="shared" ref="AK5171" si="1595">(0.0026*AJ5171)-0.61</f>
        <v>-0.6097292107352561</v>
      </c>
      <c r="AL5171" s="73">
        <f t="shared" ref="AL5171" si="1596">IF(AK5171&gt;0,AK5171:AK5171,0)</f>
        <v>0</v>
      </c>
    </row>
    <row r="5172" spans="1:38" hidden="1">
      <c r="A5172" s="14" t="s">
        <v>488</v>
      </c>
      <c r="B5172" s="14" t="s">
        <v>474</v>
      </c>
      <c r="C5172" s="31">
        <v>40753</v>
      </c>
      <c r="D5172" s="15">
        <v>2011</v>
      </c>
      <c r="E5172" s="16">
        <v>0.40416666666666662</v>
      </c>
      <c r="F5172" s="16">
        <v>0.42499999999999999</v>
      </c>
      <c r="G5172" s="16">
        <f t="shared" si="1573"/>
        <v>2.083333333333337E-2</v>
      </c>
      <c r="H5172" s="21">
        <v>2</v>
      </c>
      <c r="I5172" s="17">
        <v>1</v>
      </c>
      <c r="J5172" s="17">
        <v>4</v>
      </c>
      <c r="K5172" s="17">
        <v>4</v>
      </c>
      <c r="L5172" s="14" t="s">
        <v>432</v>
      </c>
      <c r="M5172" s="14" t="s">
        <v>481</v>
      </c>
      <c r="N5172" s="17">
        <v>2</v>
      </c>
      <c r="O5172" s="14">
        <f t="shared" si="1574"/>
        <v>53.79</v>
      </c>
      <c r="P5172" s="14">
        <v>16.3</v>
      </c>
      <c r="Q5172" s="14">
        <f t="shared" si="1575"/>
        <v>52.14</v>
      </c>
      <c r="R5172" s="14">
        <v>15.8</v>
      </c>
      <c r="S5172" s="14">
        <f t="shared" si="1576"/>
        <v>53.79</v>
      </c>
      <c r="T5172" s="14">
        <v>16.3</v>
      </c>
      <c r="U5172" s="21">
        <f t="shared" si="1577"/>
        <v>52.964999999999996</v>
      </c>
      <c r="V5172" s="21">
        <f t="shared" si="1585"/>
        <v>16.05</v>
      </c>
      <c r="W5172" s="19">
        <v>27.877210000000002</v>
      </c>
      <c r="X5172" s="19">
        <v>-115.16712</v>
      </c>
      <c r="Y5172" s="18">
        <f t="shared" si="1537"/>
        <v>55.4</v>
      </c>
      <c r="Z5172" s="17">
        <v>13</v>
      </c>
      <c r="AA5172" s="21">
        <v>5</v>
      </c>
      <c r="AB5172" s="14" t="s">
        <v>44</v>
      </c>
      <c r="AC5172" s="14">
        <v>1</v>
      </c>
      <c r="AD5172" s="17">
        <v>12</v>
      </c>
      <c r="AE5172" s="17">
        <v>1</v>
      </c>
      <c r="AF5172" s="14">
        <v>6</v>
      </c>
      <c r="AG5172" s="14">
        <v>250</v>
      </c>
      <c r="AI5172" s="70">
        <f t="shared" ref="AI5172:AI5182" si="1597">(0.709*AD5172)+1.157</f>
        <v>9.6649999999999991</v>
      </c>
      <c r="AJ5172" s="71" t="s">
        <v>369</v>
      </c>
      <c r="AK5172" s="72">
        <f t="shared" ref="AK5172:AK5182" si="1598">((POWER(AI5172*10,2.19))*0.037)/1000</f>
        <v>0.82374690124645178</v>
      </c>
      <c r="AL5172" s="73">
        <f t="shared" ref="AL5172:AL5182" si="1599">((POWER(AI5172*10,2.19))*0.037)/1000</f>
        <v>0.82374690124645178</v>
      </c>
    </row>
    <row r="5173" spans="1:38" hidden="1">
      <c r="A5173" s="14" t="s">
        <v>488</v>
      </c>
      <c r="B5173" s="14" t="s">
        <v>474</v>
      </c>
      <c r="C5173" s="31">
        <v>40753</v>
      </c>
      <c r="D5173" s="15">
        <v>2011</v>
      </c>
      <c r="E5173" s="16">
        <v>0.40416666666666662</v>
      </c>
      <c r="F5173" s="16">
        <v>0.42499999999999999</v>
      </c>
      <c r="G5173" s="16">
        <f t="shared" si="1573"/>
        <v>2.083333333333337E-2</v>
      </c>
      <c r="H5173" s="21">
        <v>2</v>
      </c>
      <c r="I5173" s="17">
        <v>1</v>
      </c>
      <c r="J5173" s="17">
        <v>4</v>
      </c>
      <c r="K5173" s="17">
        <v>4</v>
      </c>
      <c r="L5173" s="14" t="s">
        <v>432</v>
      </c>
      <c r="M5173" s="14" t="s">
        <v>481</v>
      </c>
      <c r="N5173" s="17">
        <v>2</v>
      </c>
      <c r="O5173" s="14">
        <f t="shared" si="1574"/>
        <v>53.79</v>
      </c>
      <c r="P5173" s="14">
        <v>16.3</v>
      </c>
      <c r="Q5173" s="14">
        <f t="shared" si="1575"/>
        <v>52.14</v>
      </c>
      <c r="R5173" s="14">
        <v>15.8</v>
      </c>
      <c r="S5173" s="14">
        <f t="shared" si="1576"/>
        <v>53.79</v>
      </c>
      <c r="T5173" s="14">
        <v>16.3</v>
      </c>
      <c r="U5173" s="21">
        <f t="shared" si="1577"/>
        <v>52.964999999999996</v>
      </c>
      <c r="V5173" s="21">
        <f t="shared" si="1585"/>
        <v>16.05</v>
      </c>
      <c r="W5173" s="19">
        <v>27.877210000000002</v>
      </c>
      <c r="X5173" s="19">
        <v>-115.16712</v>
      </c>
      <c r="Y5173" s="18">
        <f t="shared" si="1537"/>
        <v>55.4</v>
      </c>
      <c r="Z5173" s="17">
        <v>13</v>
      </c>
      <c r="AA5173" s="21">
        <v>5</v>
      </c>
      <c r="AB5173" s="14" t="s">
        <v>44</v>
      </c>
      <c r="AC5173" s="14">
        <v>1</v>
      </c>
      <c r="AD5173" s="17">
        <v>13</v>
      </c>
      <c r="AE5173" s="17">
        <v>1</v>
      </c>
      <c r="AF5173" s="14">
        <v>6</v>
      </c>
      <c r="AG5173" s="14">
        <v>250</v>
      </c>
      <c r="AI5173" s="70">
        <f t="shared" si="1597"/>
        <v>10.373999999999999</v>
      </c>
      <c r="AJ5173" s="71" t="s">
        <v>369</v>
      </c>
      <c r="AK5173" s="72">
        <f t="shared" si="1598"/>
        <v>0.96188687250685145</v>
      </c>
      <c r="AL5173" s="73">
        <f t="shared" si="1599"/>
        <v>0.96188687250685145</v>
      </c>
    </row>
    <row r="5174" spans="1:38" hidden="1">
      <c r="A5174" s="14" t="s">
        <v>488</v>
      </c>
      <c r="B5174" s="14" t="s">
        <v>474</v>
      </c>
      <c r="C5174" s="31">
        <v>40753</v>
      </c>
      <c r="D5174" s="15">
        <v>2011</v>
      </c>
      <c r="E5174" s="16">
        <v>0.40416666666666662</v>
      </c>
      <c r="F5174" s="16">
        <v>0.42499999999999999</v>
      </c>
      <c r="G5174" s="16">
        <f t="shared" si="1573"/>
        <v>2.083333333333337E-2</v>
      </c>
      <c r="H5174" s="21">
        <v>2</v>
      </c>
      <c r="I5174" s="17">
        <v>1</v>
      </c>
      <c r="J5174" s="17">
        <v>4</v>
      </c>
      <c r="K5174" s="17">
        <v>4</v>
      </c>
      <c r="L5174" s="14" t="s">
        <v>432</v>
      </c>
      <c r="M5174" s="14" t="s">
        <v>481</v>
      </c>
      <c r="N5174" s="17">
        <v>2</v>
      </c>
      <c r="O5174" s="14">
        <f t="shared" si="1574"/>
        <v>53.79</v>
      </c>
      <c r="P5174" s="14">
        <v>16.3</v>
      </c>
      <c r="Q5174" s="14">
        <f t="shared" si="1575"/>
        <v>52.14</v>
      </c>
      <c r="R5174" s="14">
        <v>15.8</v>
      </c>
      <c r="S5174" s="14">
        <f t="shared" si="1576"/>
        <v>53.79</v>
      </c>
      <c r="T5174" s="14">
        <v>16.3</v>
      </c>
      <c r="U5174" s="21">
        <f t="shared" si="1577"/>
        <v>52.964999999999996</v>
      </c>
      <c r="V5174" s="21">
        <f t="shared" si="1585"/>
        <v>16.05</v>
      </c>
      <c r="W5174" s="19">
        <v>27.877210000000002</v>
      </c>
      <c r="X5174" s="19">
        <v>-115.16712</v>
      </c>
      <c r="Y5174" s="18">
        <f t="shared" si="1537"/>
        <v>55.4</v>
      </c>
      <c r="Z5174" s="17">
        <v>13</v>
      </c>
      <c r="AA5174" s="21">
        <v>5</v>
      </c>
      <c r="AB5174" s="14" t="s">
        <v>44</v>
      </c>
      <c r="AC5174" s="14">
        <v>1</v>
      </c>
      <c r="AD5174" s="17">
        <v>16</v>
      </c>
      <c r="AE5174" s="17">
        <v>1</v>
      </c>
      <c r="AF5174" s="14">
        <v>6</v>
      </c>
      <c r="AG5174" s="14">
        <v>250</v>
      </c>
      <c r="AI5174" s="70">
        <f t="shared" si="1597"/>
        <v>12.500999999999999</v>
      </c>
      <c r="AJ5174" s="71" t="s">
        <v>369</v>
      </c>
      <c r="AK5174" s="72">
        <f t="shared" si="1598"/>
        <v>1.4471406331162124</v>
      </c>
      <c r="AL5174" s="73">
        <f t="shared" si="1599"/>
        <v>1.4471406331162124</v>
      </c>
    </row>
    <row r="5175" spans="1:38" hidden="1">
      <c r="A5175" s="14" t="s">
        <v>488</v>
      </c>
      <c r="B5175" s="14" t="s">
        <v>474</v>
      </c>
      <c r="C5175" s="31">
        <v>40753</v>
      </c>
      <c r="D5175" s="15">
        <v>2011</v>
      </c>
      <c r="E5175" s="16">
        <v>0.40416666666666662</v>
      </c>
      <c r="F5175" s="16">
        <v>0.42499999999999999</v>
      </c>
      <c r="G5175" s="16">
        <f t="shared" si="1573"/>
        <v>2.083333333333337E-2</v>
      </c>
      <c r="H5175" s="21">
        <v>2</v>
      </c>
      <c r="I5175" s="17">
        <v>1</v>
      </c>
      <c r="J5175" s="17">
        <v>4</v>
      </c>
      <c r="K5175" s="17">
        <v>4</v>
      </c>
      <c r="L5175" s="14" t="s">
        <v>432</v>
      </c>
      <c r="M5175" s="14" t="s">
        <v>481</v>
      </c>
      <c r="N5175" s="17">
        <v>2</v>
      </c>
      <c r="O5175" s="14">
        <f t="shared" si="1574"/>
        <v>53.79</v>
      </c>
      <c r="P5175" s="14">
        <v>16.3</v>
      </c>
      <c r="Q5175" s="14">
        <f t="shared" si="1575"/>
        <v>52.14</v>
      </c>
      <c r="R5175" s="14">
        <v>15.8</v>
      </c>
      <c r="S5175" s="14">
        <f t="shared" si="1576"/>
        <v>53.79</v>
      </c>
      <c r="T5175" s="14">
        <v>16.3</v>
      </c>
      <c r="U5175" s="21">
        <f t="shared" si="1577"/>
        <v>52.964999999999996</v>
      </c>
      <c r="V5175" s="21">
        <f t="shared" si="1585"/>
        <v>16.05</v>
      </c>
      <c r="W5175" s="19">
        <v>27.877210000000002</v>
      </c>
      <c r="X5175" s="19">
        <v>-115.16712</v>
      </c>
      <c r="Y5175" s="18">
        <f t="shared" si="1537"/>
        <v>55.4</v>
      </c>
      <c r="Z5175" s="17">
        <v>13</v>
      </c>
      <c r="AA5175" s="21">
        <v>5</v>
      </c>
      <c r="AB5175" s="14" t="s">
        <v>44</v>
      </c>
      <c r="AC5175" s="14">
        <v>2</v>
      </c>
      <c r="AD5175" s="17">
        <v>16</v>
      </c>
      <c r="AE5175" s="17">
        <v>1</v>
      </c>
      <c r="AF5175" s="14">
        <v>8</v>
      </c>
      <c r="AG5175" s="14">
        <v>250</v>
      </c>
      <c r="AI5175" s="70">
        <f t="shared" si="1597"/>
        <v>12.500999999999999</v>
      </c>
      <c r="AJ5175" s="71" t="s">
        <v>369</v>
      </c>
      <c r="AK5175" s="72">
        <f t="shared" si="1598"/>
        <v>1.4471406331162124</v>
      </c>
      <c r="AL5175" s="73">
        <f t="shared" si="1599"/>
        <v>1.4471406331162124</v>
      </c>
    </row>
    <row r="5176" spans="1:38" hidden="1">
      <c r="A5176" s="14" t="s">
        <v>488</v>
      </c>
      <c r="B5176" s="14" t="s">
        <v>474</v>
      </c>
      <c r="C5176" s="31">
        <v>40753</v>
      </c>
      <c r="D5176" s="15">
        <v>2011</v>
      </c>
      <c r="E5176" s="16">
        <v>0.40416666666666662</v>
      </c>
      <c r="F5176" s="16">
        <v>0.42499999999999999</v>
      </c>
      <c r="G5176" s="16">
        <f t="shared" si="1573"/>
        <v>2.083333333333337E-2</v>
      </c>
      <c r="H5176" s="21">
        <v>2</v>
      </c>
      <c r="I5176" s="17">
        <v>1</v>
      </c>
      <c r="J5176" s="17">
        <v>4</v>
      </c>
      <c r="K5176" s="17">
        <v>4</v>
      </c>
      <c r="L5176" s="14" t="s">
        <v>432</v>
      </c>
      <c r="M5176" s="14" t="s">
        <v>481</v>
      </c>
      <c r="N5176" s="17">
        <v>2</v>
      </c>
      <c r="O5176" s="14">
        <f t="shared" si="1574"/>
        <v>53.79</v>
      </c>
      <c r="P5176" s="14">
        <v>16.3</v>
      </c>
      <c r="Q5176" s="14">
        <f t="shared" si="1575"/>
        <v>52.14</v>
      </c>
      <c r="R5176" s="14">
        <v>15.8</v>
      </c>
      <c r="S5176" s="14">
        <f t="shared" si="1576"/>
        <v>53.79</v>
      </c>
      <c r="T5176" s="14">
        <v>16.3</v>
      </c>
      <c r="U5176" s="21">
        <f t="shared" si="1577"/>
        <v>52.964999999999996</v>
      </c>
      <c r="V5176" s="21">
        <f t="shared" si="1585"/>
        <v>16.05</v>
      </c>
      <c r="W5176" s="19">
        <v>27.877210000000002</v>
      </c>
      <c r="X5176" s="19">
        <v>-115.16712</v>
      </c>
      <c r="Y5176" s="18">
        <f t="shared" si="1537"/>
        <v>55.4</v>
      </c>
      <c r="Z5176" s="17">
        <v>13</v>
      </c>
      <c r="AA5176" s="21">
        <v>5</v>
      </c>
      <c r="AB5176" s="14" t="s">
        <v>44</v>
      </c>
      <c r="AC5176" s="14">
        <v>3</v>
      </c>
      <c r="AD5176" s="17">
        <v>18</v>
      </c>
      <c r="AE5176" s="17">
        <v>1</v>
      </c>
      <c r="AF5176" s="14">
        <v>10</v>
      </c>
      <c r="AG5176" s="14">
        <v>250</v>
      </c>
      <c r="AI5176" s="70">
        <f t="shared" si="1597"/>
        <v>13.918999999999999</v>
      </c>
      <c r="AJ5176" s="71" t="s">
        <v>369</v>
      </c>
      <c r="AK5176" s="72">
        <f t="shared" si="1598"/>
        <v>1.8310631406548505</v>
      </c>
      <c r="AL5176" s="73">
        <f t="shared" si="1599"/>
        <v>1.8310631406548505</v>
      </c>
    </row>
    <row r="5177" spans="1:38" hidden="1">
      <c r="A5177" s="14" t="s">
        <v>488</v>
      </c>
      <c r="B5177" s="14" t="s">
        <v>474</v>
      </c>
      <c r="C5177" s="31">
        <v>40753</v>
      </c>
      <c r="D5177" s="15">
        <v>2011</v>
      </c>
      <c r="E5177" s="16">
        <v>0.40416666666666662</v>
      </c>
      <c r="F5177" s="16">
        <v>0.42499999999999999</v>
      </c>
      <c r="G5177" s="16">
        <f t="shared" si="1573"/>
        <v>2.083333333333337E-2</v>
      </c>
      <c r="H5177" s="21">
        <v>2</v>
      </c>
      <c r="I5177" s="17">
        <v>1</v>
      </c>
      <c r="J5177" s="17">
        <v>4</v>
      </c>
      <c r="K5177" s="17">
        <v>4</v>
      </c>
      <c r="L5177" s="14" t="s">
        <v>432</v>
      </c>
      <c r="M5177" s="14" t="s">
        <v>481</v>
      </c>
      <c r="N5177" s="17">
        <v>2</v>
      </c>
      <c r="O5177" s="14">
        <f t="shared" si="1574"/>
        <v>53.79</v>
      </c>
      <c r="P5177" s="14">
        <v>16.3</v>
      </c>
      <c r="Q5177" s="14">
        <f t="shared" si="1575"/>
        <v>52.14</v>
      </c>
      <c r="R5177" s="14">
        <v>15.8</v>
      </c>
      <c r="S5177" s="14">
        <f t="shared" si="1576"/>
        <v>53.79</v>
      </c>
      <c r="T5177" s="14">
        <v>16.3</v>
      </c>
      <c r="U5177" s="21">
        <f t="shared" si="1577"/>
        <v>52.964999999999996</v>
      </c>
      <c r="V5177" s="21">
        <f t="shared" si="1585"/>
        <v>16.05</v>
      </c>
      <c r="W5177" s="19">
        <v>27.877210000000002</v>
      </c>
      <c r="X5177" s="19">
        <v>-115.16712</v>
      </c>
      <c r="Y5177" s="18">
        <f t="shared" si="1537"/>
        <v>55.4</v>
      </c>
      <c r="Z5177" s="17">
        <v>13</v>
      </c>
      <c r="AA5177" s="21">
        <v>5</v>
      </c>
      <c r="AB5177" s="14" t="s">
        <v>44</v>
      </c>
      <c r="AC5177" s="14">
        <v>3</v>
      </c>
      <c r="AD5177" s="17">
        <v>19</v>
      </c>
      <c r="AE5177" s="17">
        <v>1</v>
      </c>
      <c r="AF5177" s="14">
        <v>10</v>
      </c>
      <c r="AG5177" s="14">
        <v>250</v>
      </c>
      <c r="AI5177" s="70">
        <f t="shared" si="1597"/>
        <v>14.628</v>
      </c>
      <c r="AJ5177" s="71" t="s">
        <v>369</v>
      </c>
      <c r="AK5177" s="72">
        <f t="shared" si="1598"/>
        <v>2.041534710262368</v>
      </c>
      <c r="AL5177" s="73">
        <f t="shared" si="1599"/>
        <v>2.041534710262368</v>
      </c>
    </row>
    <row r="5178" spans="1:38" hidden="1">
      <c r="A5178" s="14" t="s">
        <v>488</v>
      </c>
      <c r="B5178" s="14" t="s">
        <v>474</v>
      </c>
      <c r="C5178" s="31">
        <v>40753</v>
      </c>
      <c r="D5178" s="15">
        <v>2011</v>
      </c>
      <c r="E5178" s="16">
        <v>0.40416666666666662</v>
      </c>
      <c r="F5178" s="16">
        <v>0.42499999999999999</v>
      </c>
      <c r="G5178" s="16">
        <f t="shared" si="1573"/>
        <v>2.083333333333337E-2</v>
      </c>
      <c r="H5178" s="21">
        <v>2</v>
      </c>
      <c r="I5178" s="17">
        <v>1</v>
      </c>
      <c r="J5178" s="17">
        <v>4</v>
      </c>
      <c r="K5178" s="17">
        <v>4</v>
      </c>
      <c r="L5178" s="14" t="s">
        <v>432</v>
      </c>
      <c r="M5178" s="14" t="s">
        <v>481</v>
      </c>
      <c r="N5178" s="17">
        <v>2</v>
      </c>
      <c r="O5178" s="14">
        <f t="shared" si="1574"/>
        <v>53.79</v>
      </c>
      <c r="P5178" s="14">
        <v>16.3</v>
      </c>
      <c r="Q5178" s="14">
        <f t="shared" si="1575"/>
        <v>52.14</v>
      </c>
      <c r="R5178" s="14">
        <v>15.8</v>
      </c>
      <c r="S5178" s="14">
        <f t="shared" si="1576"/>
        <v>53.79</v>
      </c>
      <c r="T5178" s="14">
        <v>16.3</v>
      </c>
      <c r="U5178" s="21">
        <f t="shared" si="1577"/>
        <v>52.964999999999996</v>
      </c>
      <c r="V5178" s="21">
        <f t="shared" si="1585"/>
        <v>16.05</v>
      </c>
      <c r="W5178" s="19">
        <v>27.877210000000002</v>
      </c>
      <c r="X5178" s="19">
        <v>-115.16712</v>
      </c>
      <c r="Y5178" s="18">
        <f t="shared" si="1537"/>
        <v>55.4</v>
      </c>
      <c r="Z5178" s="17">
        <v>13</v>
      </c>
      <c r="AA5178" s="21">
        <v>5</v>
      </c>
      <c r="AB5178" s="14" t="s">
        <v>44</v>
      </c>
      <c r="AC5178" s="14">
        <v>4</v>
      </c>
      <c r="AD5178" s="17">
        <v>13</v>
      </c>
      <c r="AE5178" s="17">
        <v>1</v>
      </c>
      <c r="AF5178" s="14">
        <v>19</v>
      </c>
      <c r="AG5178" s="14">
        <v>250</v>
      </c>
      <c r="AI5178" s="70">
        <f t="shared" si="1597"/>
        <v>10.373999999999999</v>
      </c>
      <c r="AJ5178" s="71" t="s">
        <v>369</v>
      </c>
      <c r="AK5178" s="72">
        <f t="shared" si="1598"/>
        <v>0.96188687250685145</v>
      </c>
      <c r="AL5178" s="73">
        <f t="shared" si="1599"/>
        <v>0.96188687250685145</v>
      </c>
    </row>
    <row r="5179" spans="1:38" hidden="1">
      <c r="A5179" s="14" t="s">
        <v>488</v>
      </c>
      <c r="B5179" s="14" t="s">
        <v>474</v>
      </c>
      <c r="C5179" s="31">
        <v>40753</v>
      </c>
      <c r="D5179" s="15">
        <v>2011</v>
      </c>
      <c r="E5179" s="16">
        <v>0.40416666666666662</v>
      </c>
      <c r="F5179" s="16">
        <v>0.42499999999999999</v>
      </c>
      <c r="G5179" s="16">
        <f t="shared" si="1573"/>
        <v>2.083333333333337E-2</v>
      </c>
      <c r="H5179" s="21">
        <v>2</v>
      </c>
      <c r="I5179" s="17">
        <v>1</v>
      </c>
      <c r="J5179" s="17">
        <v>4</v>
      </c>
      <c r="K5179" s="17">
        <v>4</v>
      </c>
      <c r="L5179" s="14" t="s">
        <v>432</v>
      </c>
      <c r="M5179" s="14" t="s">
        <v>481</v>
      </c>
      <c r="N5179" s="17">
        <v>2</v>
      </c>
      <c r="O5179" s="14">
        <f t="shared" si="1574"/>
        <v>53.79</v>
      </c>
      <c r="P5179" s="14">
        <v>16.3</v>
      </c>
      <c r="Q5179" s="14">
        <f t="shared" si="1575"/>
        <v>52.14</v>
      </c>
      <c r="R5179" s="14">
        <v>15.8</v>
      </c>
      <c r="S5179" s="14">
        <f t="shared" si="1576"/>
        <v>53.79</v>
      </c>
      <c r="T5179" s="14">
        <v>16.3</v>
      </c>
      <c r="U5179" s="21">
        <f t="shared" si="1577"/>
        <v>52.964999999999996</v>
      </c>
      <c r="V5179" s="21">
        <f t="shared" si="1585"/>
        <v>16.05</v>
      </c>
      <c r="W5179" s="19">
        <v>27.877210000000002</v>
      </c>
      <c r="X5179" s="19">
        <v>-115.16712</v>
      </c>
      <c r="Y5179" s="18">
        <f t="shared" si="1537"/>
        <v>55.4</v>
      </c>
      <c r="Z5179" s="17">
        <v>13</v>
      </c>
      <c r="AA5179" s="21">
        <v>5</v>
      </c>
      <c r="AB5179" s="14" t="s">
        <v>44</v>
      </c>
      <c r="AC5179" s="14">
        <v>4</v>
      </c>
      <c r="AD5179" s="17">
        <v>17</v>
      </c>
      <c r="AE5179" s="17">
        <v>1</v>
      </c>
      <c r="AF5179" s="14">
        <v>19</v>
      </c>
      <c r="AG5179" s="14">
        <v>250</v>
      </c>
      <c r="AI5179" s="70">
        <f t="shared" si="1597"/>
        <v>13.209999999999999</v>
      </c>
      <c r="AJ5179" s="71" t="s">
        <v>369</v>
      </c>
      <c r="AK5179" s="72">
        <f t="shared" si="1598"/>
        <v>1.6329725885917237</v>
      </c>
      <c r="AL5179" s="73">
        <f t="shared" si="1599"/>
        <v>1.6329725885917237</v>
      </c>
    </row>
    <row r="5180" spans="1:38" hidden="1">
      <c r="A5180" s="14" t="s">
        <v>488</v>
      </c>
      <c r="B5180" s="14" t="s">
        <v>474</v>
      </c>
      <c r="C5180" s="31">
        <v>40753</v>
      </c>
      <c r="D5180" s="15">
        <v>2011</v>
      </c>
      <c r="E5180" s="16">
        <v>0.40416666666666662</v>
      </c>
      <c r="F5180" s="16">
        <v>0.42499999999999999</v>
      </c>
      <c r="G5180" s="16">
        <f t="shared" si="1573"/>
        <v>2.083333333333337E-2</v>
      </c>
      <c r="H5180" s="21">
        <v>2</v>
      </c>
      <c r="I5180" s="17">
        <v>1</v>
      </c>
      <c r="J5180" s="17">
        <v>4</v>
      </c>
      <c r="K5180" s="17">
        <v>4</v>
      </c>
      <c r="L5180" s="14" t="s">
        <v>432</v>
      </c>
      <c r="M5180" s="14" t="s">
        <v>481</v>
      </c>
      <c r="N5180" s="17">
        <v>2</v>
      </c>
      <c r="O5180" s="14">
        <f t="shared" si="1574"/>
        <v>53.79</v>
      </c>
      <c r="P5180" s="14">
        <v>16.3</v>
      </c>
      <c r="Q5180" s="14">
        <f t="shared" si="1575"/>
        <v>52.14</v>
      </c>
      <c r="R5180" s="14">
        <v>15.8</v>
      </c>
      <c r="S5180" s="14">
        <f t="shared" si="1576"/>
        <v>53.79</v>
      </c>
      <c r="T5180" s="14">
        <v>16.3</v>
      </c>
      <c r="U5180" s="21">
        <f t="shared" si="1577"/>
        <v>52.964999999999996</v>
      </c>
      <c r="V5180" s="21">
        <f t="shared" si="1585"/>
        <v>16.05</v>
      </c>
      <c r="W5180" s="19">
        <v>27.877210000000002</v>
      </c>
      <c r="X5180" s="19">
        <v>-115.16712</v>
      </c>
      <c r="Y5180" s="18">
        <f t="shared" si="1537"/>
        <v>55.4</v>
      </c>
      <c r="Z5180" s="17">
        <v>13</v>
      </c>
      <c r="AA5180" s="21">
        <v>5</v>
      </c>
      <c r="AB5180" s="14" t="s">
        <v>44</v>
      </c>
      <c r="AC5180" s="14">
        <v>4</v>
      </c>
      <c r="AD5180" s="17">
        <v>18</v>
      </c>
      <c r="AE5180" s="17">
        <v>1</v>
      </c>
      <c r="AF5180" s="14">
        <v>19</v>
      </c>
      <c r="AG5180" s="14">
        <v>250</v>
      </c>
      <c r="AI5180" s="70">
        <f t="shared" si="1597"/>
        <v>13.918999999999999</v>
      </c>
      <c r="AJ5180" s="71" t="s">
        <v>369</v>
      </c>
      <c r="AK5180" s="72">
        <f t="shared" si="1598"/>
        <v>1.8310631406548505</v>
      </c>
      <c r="AL5180" s="73">
        <f t="shared" si="1599"/>
        <v>1.8310631406548505</v>
      </c>
    </row>
    <row r="5181" spans="1:38" hidden="1">
      <c r="A5181" s="14" t="s">
        <v>488</v>
      </c>
      <c r="B5181" s="14" t="s">
        <v>474</v>
      </c>
      <c r="C5181" s="31">
        <v>40753</v>
      </c>
      <c r="D5181" s="15">
        <v>2011</v>
      </c>
      <c r="E5181" s="16">
        <v>0.40416666666666662</v>
      </c>
      <c r="F5181" s="16">
        <v>0.42499999999999999</v>
      </c>
      <c r="G5181" s="16">
        <f t="shared" si="1573"/>
        <v>2.083333333333337E-2</v>
      </c>
      <c r="H5181" s="21">
        <v>2</v>
      </c>
      <c r="I5181" s="17">
        <v>1</v>
      </c>
      <c r="J5181" s="17">
        <v>4</v>
      </c>
      <c r="K5181" s="17">
        <v>4</v>
      </c>
      <c r="L5181" s="14" t="s">
        <v>432</v>
      </c>
      <c r="M5181" s="14" t="s">
        <v>481</v>
      </c>
      <c r="N5181" s="17">
        <v>2</v>
      </c>
      <c r="O5181" s="14">
        <f t="shared" si="1574"/>
        <v>53.79</v>
      </c>
      <c r="P5181" s="14">
        <v>16.3</v>
      </c>
      <c r="Q5181" s="14">
        <f t="shared" si="1575"/>
        <v>52.14</v>
      </c>
      <c r="R5181" s="14">
        <v>15.8</v>
      </c>
      <c r="S5181" s="14">
        <f t="shared" si="1576"/>
        <v>53.79</v>
      </c>
      <c r="T5181" s="14">
        <v>16.3</v>
      </c>
      <c r="U5181" s="21">
        <f t="shared" si="1577"/>
        <v>52.964999999999996</v>
      </c>
      <c r="V5181" s="21">
        <f t="shared" si="1585"/>
        <v>16.05</v>
      </c>
      <c r="W5181" s="19">
        <v>27.877210000000002</v>
      </c>
      <c r="X5181" s="19">
        <v>-115.16712</v>
      </c>
      <c r="Y5181" s="18">
        <f t="shared" si="1537"/>
        <v>55.4</v>
      </c>
      <c r="Z5181" s="17">
        <v>13</v>
      </c>
      <c r="AA5181" s="21">
        <v>5</v>
      </c>
      <c r="AB5181" s="14" t="s">
        <v>44</v>
      </c>
      <c r="AC5181" s="14">
        <v>5</v>
      </c>
      <c r="AD5181" s="17">
        <v>16</v>
      </c>
      <c r="AE5181" s="17">
        <v>1</v>
      </c>
      <c r="AF5181" s="14">
        <v>27</v>
      </c>
      <c r="AG5181" s="14">
        <v>250</v>
      </c>
      <c r="AI5181" s="70">
        <f t="shared" si="1597"/>
        <v>12.500999999999999</v>
      </c>
      <c r="AJ5181" s="71" t="s">
        <v>369</v>
      </c>
      <c r="AK5181" s="72">
        <f t="shared" si="1598"/>
        <v>1.4471406331162124</v>
      </c>
      <c r="AL5181" s="73">
        <f t="shared" si="1599"/>
        <v>1.4471406331162124</v>
      </c>
    </row>
    <row r="5182" spans="1:38" hidden="1">
      <c r="A5182" s="14" t="s">
        <v>488</v>
      </c>
      <c r="B5182" s="14" t="s">
        <v>474</v>
      </c>
      <c r="C5182" s="31">
        <v>40753</v>
      </c>
      <c r="D5182" s="15">
        <v>2011</v>
      </c>
      <c r="E5182" s="16">
        <v>0.40416666666666662</v>
      </c>
      <c r="F5182" s="16">
        <v>0.42499999999999999</v>
      </c>
      <c r="G5182" s="16">
        <f t="shared" si="1573"/>
        <v>2.083333333333337E-2</v>
      </c>
      <c r="H5182" s="21">
        <v>2</v>
      </c>
      <c r="I5182" s="17">
        <v>1</v>
      </c>
      <c r="J5182" s="17">
        <v>4</v>
      </c>
      <c r="K5182" s="17">
        <v>4</v>
      </c>
      <c r="L5182" s="14" t="s">
        <v>432</v>
      </c>
      <c r="M5182" s="14" t="s">
        <v>481</v>
      </c>
      <c r="N5182" s="17">
        <v>2</v>
      </c>
      <c r="O5182" s="14">
        <f t="shared" si="1574"/>
        <v>53.79</v>
      </c>
      <c r="P5182" s="14">
        <v>16.3</v>
      </c>
      <c r="Q5182" s="14">
        <f t="shared" si="1575"/>
        <v>52.14</v>
      </c>
      <c r="R5182" s="14">
        <v>15.8</v>
      </c>
      <c r="S5182" s="14">
        <f t="shared" si="1576"/>
        <v>53.79</v>
      </c>
      <c r="T5182" s="14">
        <v>16.3</v>
      </c>
      <c r="U5182" s="21">
        <f t="shared" si="1577"/>
        <v>52.964999999999996</v>
      </c>
      <c r="V5182" s="21">
        <f t="shared" si="1585"/>
        <v>16.05</v>
      </c>
      <c r="W5182" s="19">
        <v>27.877210000000002</v>
      </c>
      <c r="X5182" s="19">
        <v>-115.16712</v>
      </c>
      <c r="Y5182" s="18">
        <f t="shared" si="1537"/>
        <v>55.4</v>
      </c>
      <c r="Z5182" s="17">
        <v>13</v>
      </c>
      <c r="AA5182" s="21">
        <v>5</v>
      </c>
      <c r="AB5182" s="14" t="s">
        <v>44</v>
      </c>
      <c r="AC5182" s="14">
        <v>6</v>
      </c>
      <c r="AD5182" s="17">
        <v>12</v>
      </c>
      <c r="AE5182" s="17">
        <v>1</v>
      </c>
      <c r="AF5182" s="14">
        <v>29</v>
      </c>
      <c r="AG5182" s="14">
        <v>250</v>
      </c>
      <c r="AI5182" s="70">
        <f t="shared" si="1597"/>
        <v>9.6649999999999991</v>
      </c>
      <c r="AJ5182" s="71" t="s">
        <v>369</v>
      </c>
      <c r="AK5182" s="72">
        <f t="shared" si="1598"/>
        <v>0.82374690124645178</v>
      </c>
      <c r="AL5182" s="73">
        <f t="shared" si="1599"/>
        <v>0.82374690124645178</v>
      </c>
    </row>
    <row r="5183" spans="1:38" hidden="1">
      <c r="A5183" s="14" t="s">
        <v>489</v>
      </c>
      <c r="B5183" s="14" t="s">
        <v>474</v>
      </c>
      <c r="C5183" s="31">
        <v>40753</v>
      </c>
      <c r="D5183" s="15">
        <v>2011</v>
      </c>
      <c r="E5183" s="16">
        <v>0.4548611111111111</v>
      </c>
      <c r="F5183" s="16">
        <v>0.47500000000000003</v>
      </c>
      <c r="G5183" s="16">
        <f t="shared" si="1573"/>
        <v>2.0138888888888928E-2</v>
      </c>
      <c r="H5183" s="21">
        <v>2</v>
      </c>
      <c r="I5183" s="17">
        <v>2</v>
      </c>
      <c r="J5183" s="17">
        <v>5</v>
      </c>
      <c r="K5183" s="17">
        <v>5</v>
      </c>
      <c r="L5183" s="14" t="s">
        <v>432</v>
      </c>
      <c r="M5183" s="14" t="s">
        <v>481</v>
      </c>
      <c r="N5183" s="17">
        <v>2</v>
      </c>
      <c r="O5183" s="14">
        <f t="shared" si="1574"/>
        <v>44.879999999999995</v>
      </c>
      <c r="P5183" s="14">
        <v>13.6</v>
      </c>
      <c r="Q5183" s="14">
        <f t="shared" si="1575"/>
        <v>35.309999999999995</v>
      </c>
      <c r="R5183" s="14">
        <v>10.7</v>
      </c>
      <c r="S5183" s="14">
        <f t="shared" si="1576"/>
        <v>44.879999999999995</v>
      </c>
      <c r="T5183" s="14">
        <v>13.6</v>
      </c>
      <c r="U5183" s="21">
        <f t="shared" si="1577"/>
        <v>40.094999999999992</v>
      </c>
      <c r="V5183" s="21">
        <f t="shared" si="1585"/>
        <v>12.149999999999999</v>
      </c>
      <c r="W5183" s="19">
        <v>27.87856</v>
      </c>
      <c r="X5183" s="19">
        <v>-115.17043</v>
      </c>
      <c r="Y5183" s="18">
        <f t="shared" si="1537"/>
        <v>55.4</v>
      </c>
      <c r="Z5183" s="17">
        <v>13</v>
      </c>
      <c r="AA5183" s="21">
        <v>5</v>
      </c>
      <c r="AB5183" s="14" t="s">
        <v>46</v>
      </c>
      <c r="AC5183" s="14">
        <v>0</v>
      </c>
      <c r="AD5183" s="17">
        <v>0</v>
      </c>
      <c r="AE5183" s="17">
        <v>0</v>
      </c>
      <c r="AF5183" s="14"/>
      <c r="AG5183" s="14">
        <v>270</v>
      </c>
      <c r="AI5183" s="70">
        <f t="shared" ref="AI5183" si="1600">(0.748*AD5183)+1.2345</f>
        <v>1.2344999999999999</v>
      </c>
      <c r="AJ5183" s="74">
        <f t="shared" ref="AJ5183" si="1601">((POWER(AI5183*10,3.36))*2.24)/100000</f>
        <v>0.10414971720920797</v>
      </c>
      <c r="AK5183" s="74">
        <f t="shared" ref="AK5183" si="1602">(0.0026*AJ5183)-0.61</f>
        <v>-0.6097292107352561</v>
      </c>
      <c r="AL5183" s="73">
        <f t="shared" ref="AL5183" si="1603">IF(AK5183&gt;0,AK5183:AK5183,0)</f>
        <v>0</v>
      </c>
    </row>
    <row r="5184" spans="1:38" hidden="1">
      <c r="A5184" s="14" t="s">
        <v>490</v>
      </c>
      <c r="B5184" s="14" t="s">
        <v>474</v>
      </c>
      <c r="C5184" s="31">
        <v>40753</v>
      </c>
      <c r="D5184" s="15">
        <v>2011</v>
      </c>
      <c r="E5184" s="16">
        <v>0.4548611111111111</v>
      </c>
      <c r="F5184" s="16">
        <v>0.47500000000000003</v>
      </c>
      <c r="G5184" s="16">
        <f t="shared" si="1573"/>
        <v>2.0138888888888928E-2</v>
      </c>
      <c r="H5184" s="21">
        <v>2</v>
      </c>
      <c r="I5184" s="17">
        <v>2</v>
      </c>
      <c r="J5184" s="17">
        <v>5</v>
      </c>
      <c r="K5184" s="17">
        <v>5</v>
      </c>
      <c r="L5184" s="14" t="s">
        <v>432</v>
      </c>
      <c r="M5184" s="14" t="s">
        <v>481</v>
      </c>
      <c r="N5184" s="17">
        <v>2</v>
      </c>
      <c r="O5184" s="14">
        <f t="shared" si="1574"/>
        <v>44.879999999999995</v>
      </c>
      <c r="P5184" s="14">
        <v>13.6</v>
      </c>
      <c r="Q5184" s="14">
        <f t="shared" si="1575"/>
        <v>35.309999999999995</v>
      </c>
      <c r="R5184" s="14">
        <v>10.7</v>
      </c>
      <c r="S5184" s="14">
        <f t="shared" si="1576"/>
        <v>44.879999999999995</v>
      </c>
      <c r="T5184" s="14">
        <v>13.6</v>
      </c>
      <c r="U5184" s="21">
        <f t="shared" si="1577"/>
        <v>40.094999999999992</v>
      </c>
      <c r="V5184" s="21">
        <f t="shared" si="1585"/>
        <v>12.149999999999999</v>
      </c>
      <c r="W5184" s="19">
        <v>27.87856</v>
      </c>
      <c r="X5184" s="19">
        <v>-115.17043</v>
      </c>
      <c r="Y5184" s="18">
        <f t="shared" si="1537"/>
        <v>55.4</v>
      </c>
      <c r="Z5184" s="17">
        <v>13</v>
      </c>
      <c r="AA5184" s="21">
        <v>5</v>
      </c>
      <c r="AB5184" s="14" t="s">
        <v>44</v>
      </c>
      <c r="AC5184" s="14">
        <v>1</v>
      </c>
      <c r="AD5184" s="17">
        <v>18</v>
      </c>
      <c r="AE5184" s="17">
        <v>1</v>
      </c>
      <c r="AF5184" s="14">
        <v>2</v>
      </c>
      <c r="AG5184" s="14">
        <v>270</v>
      </c>
      <c r="AI5184" s="70">
        <f t="shared" ref="AI5184:AI5196" si="1604">(0.709*AD5184)+1.157</f>
        <v>13.918999999999999</v>
      </c>
      <c r="AJ5184" s="71" t="s">
        <v>369</v>
      </c>
      <c r="AK5184" s="72">
        <f t="shared" ref="AK5184:AK5196" si="1605">((POWER(AI5184*10,2.19))*0.037)/1000</f>
        <v>1.8310631406548505</v>
      </c>
      <c r="AL5184" s="73">
        <f t="shared" ref="AL5184:AL5196" si="1606">((POWER(AI5184*10,2.19))*0.037)/1000</f>
        <v>1.8310631406548505</v>
      </c>
    </row>
    <row r="5185" spans="1:38" hidden="1">
      <c r="A5185" s="14" t="s">
        <v>490</v>
      </c>
      <c r="B5185" s="14" t="s">
        <v>474</v>
      </c>
      <c r="C5185" s="31">
        <v>40753</v>
      </c>
      <c r="D5185" s="15">
        <v>2011</v>
      </c>
      <c r="E5185" s="16">
        <v>0.4548611111111111</v>
      </c>
      <c r="F5185" s="16">
        <v>0.47500000000000003</v>
      </c>
      <c r="G5185" s="16">
        <f t="shared" si="1573"/>
        <v>2.0138888888888928E-2</v>
      </c>
      <c r="H5185" s="21">
        <v>2</v>
      </c>
      <c r="I5185" s="17">
        <v>2</v>
      </c>
      <c r="J5185" s="17">
        <v>5</v>
      </c>
      <c r="K5185" s="17">
        <v>5</v>
      </c>
      <c r="L5185" s="14" t="s">
        <v>432</v>
      </c>
      <c r="M5185" s="14" t="s">
        <v>481</v>
      </c>
      <c r="N5185" s="17">
        <v>2</v>
      </c>
      <c r="O5185" s="14">
        <f t="shared" si="1574"/>
        <v>44.879999999999995</v>
      </c>
      <c r="P5185" s="14">
        <v>13.6</v>
      </c>
      <c r="Q5185" s="14">
        <f t="shared" si="1575"/>
        <v>35.309999999999995</v>
      </c>
      <c r="R5185" s="14">
        <v>10.7</v>
      </c>
      <c r="S5185" s="14">
        <f t="shared" si="1576"/>
        <v>44.879999999999995</v>
      </c>
      <c r="T5185" s="14">
        <v>13.6</v>
      </c>
      <c r="U5185" s="21">
        <f t="shared" si="1577"/>
        <v>40.094999999999992</v>
      </c>
      <c r="V5185" s="21">
        <f t="shared" si="1585"/>
        <v>12.149999999999999</v>
      </c>
      <c r="W5185" s="19">
        <v>27.87856</v>
      </c>
      <c r="X5185" s="19">
        <v>-115.17043</v>
      </c>
      <c r="Y5185" s="18">
        <f t="shared" si="1537"/>
        <v>55.4</v>
      </c>
      <c r="Z5185" s="17">
        <v>13</v>
      </c>
      <c r="AA5185" s="21">
        <v>5</v>
      </c>
      <c r="AB5185" s="14" t="s">
        <v>44</v>
      </c>
      <c r="AC5185" s="14">
        <v>2</v>
      </c>
      <c r="AD5185" s="17">
        <v>13</v>
      </c>
      <c r="AE5185" s="17">
        <v>1</v>
      </c>
      <c r="AF5185" s="14">
        <v>9</v>
      </c>
      <c r="AG5185" s="14">
        <v>270</v>
      </c>
      <c r="AI5185" s="70">
        <f t="shared" si="1604"/>
        <v>10.373999999999999</v>
      </c>
      <c r="AJ5185" s="71" t="s">
        <v>369</v>
      </c>
      <c r="AK5185" s="72">
        <f t="shared" si="1605"/>
        <v>0.96188687250685145</v>
      </c>
      <c r="AL5185" s="73">
        <f t="shared" si="1606"/>
        <v>0.96188687250685145</v>
      </c>
    </row>
    <row r="5186" spans="1:38" hidden="1">
      <c r="A5186" s="14" t="s">
        <v>490</v>
      </c>
      <c r="B5186" s="14" t="s">
        <v>474</v>
      </c>
      <c r="C5186" s="31">
        <v>40753</v>
      </c>
      <c r="D5186" s="15">
        <v>2011</v>
      </c>
      <c r="E5186" s="16">
        <v>0.4548611111111111</v>
      </c>
      <c r="F5186" s="16">
        <v>0.47500000000000003</v>
      </c>
      <c r="G5186" s="16">
        <f t="shared" si="1573"/>
        <v>2.0138888888888928E-2</v>
      </c>
      <c r="H5186" s="21">
        <v>2</v>
      </c>
      <c r="I5186" s="17">
        <v>2</v>
      </c>
      <c r="J5186" s="17">
        <v>5</v>
      </c>
      <c r="K5186" s="17">
        <v>5</v>
      </c>
      <c r="L5186" s="14" t="s">
        <v>432</v>
      </c>
      <c r="M5186" s="14" t="s">
        <v>481</v>
      </c>
      <c r="N5186" s="17">
        <v>2</v>
      </c>
      <c r="O5186" s="14">
        <f t="shared" si="1574"/>
        <v>44.879999999999995</v>
      </c>
      <c r="P5186" s="14">
        <v>13.6</v>
      </c>
      <c r="Q5186" s="14">
        <f t="shared" si="1575"/>
        <v>35.309999999999995</v>
      </c>
      <c r="R5186" s="14">
        <v>10.7</v>
      </c>
      <c r="S5186" s="14">
        <f t="shared" si="1576"/>
        <v>44.879999999999995</v>
      </c>
      <c r="T5186" s="14">
        <v>13.6</v>
      </c>
      <c r="U5186" s="21">
        <f t="shared" si="1577"/>
        <v>40.094999999999992</v>
      </c>
      <c r="V5186" s="21">
        <f t="shared" si="1585"/>
        <v>12.149999999999999</v>
      </c>
      <c r="W5186" s="19">
        <v>27.87856</v>
      </c>
      <c r="X5186" s="19">
        <v>-115.17043</v>
      </c>
      <c r="Y5186" s="18">
        <f t="shared" si="1537"/>
        <v>55.4</v>
      </c>
      <c r="Z5186" s="17">
        <v>13</v>
      </c>
      <c r="AA5186" s="21">
        <v>5</v>
      </c>
      <c r="AB5186" s="14" t="s">
        <v>44</v>
      </c>
      <c r="AC5186" s="14">
        <v>2</v>
      </c>
      <c r="AD5186" s="17">
        <v>16</v>
      </c>
      <c r="AE5186" s="17">
        <v>1</v>
      </c>
      <c r="AF5186" s="14">
        <v>9</v>
      </c>
      <c r="AG5186" s="14">
        <v>270</v>
      </c>
      <c r="AI5186" s="70">
        <f t="shared" si="1604"/>
        <v>12.500999999999999</v>
      </c>
      <c r="AJ5186" s="71" t="s">
        <v>369</v>
      </c>
      <c r="AK5186" s="72">
        <f t="shared" si="1605"/>
        <v>1.4471406331162124</v>
      </c>
      <c r="AL5186" s="73">
        <f t="shared" si="1606"/>
        <v>1.4471406331162124</v>
      </c>
    </row>
    <row r="5187" spans="1:38" hidden="1">
      <c r="A5187" s="14" t="s">
        <v>490</v>
      </c>
      <c r="B5187" s="14" t="s">
        <v>474</v>
      </c>
      <c r="C5187" s="31">
        <v>40753</v>
      </c>
      <c r="D5187" s="15">
        <v>2011</v>
      </c>
      <c r="E5187" s="16">
        <v>0.4548611111111111</v>
      </c>
      <c r="F5187" s="16">
        <v>0.47500000000000003</v>
      </c>
      <c r="G5187" s="16">
        <f t="shared" si="1573"/>
        <v>2.0138888888888928E-2</v>
      </c>
      <c r="H5187" s="21">
        <v>2</v>
      </c>
      <c r="I5187" s="17">
        <v>2</v>
      </c>
      <c r="J5187" s="17">
        <v>5</v>
      </c>
      <c r="K5187" s="17">
        <v>5</v>
      </c>
      <c r="L5187" s="14" t="s">
        <v>432</v>
      </c>
      <c r="M5187" s="14" t="s">
        <v>481</v>
      </c>
      <c r="N5187" s="17">
        <v>2</v>
      </c>
      <c r="O5187" s="14">
        <f t="shared" si="1574"/>
        <v>44.879999999999995</v>
      </c>
      <c r="P5187" s="14">
        <v>13.6</v>
      </c>
      <c r="Q5187" s="14">
        <f t="shared" si="1575"/>
        <v>35.309999999999995</v>
      </c>
      <c r="R5187" s="14">
        <v>10.7</v>
      </c>
      <c r="S5187" s="14">
        <f t="shared" si="1576"/>
        <v>44.879999999999995</v>
      </c>
      <c r="T5187" s="14">
        <v>13.6</v>
      </c>
      <c r="U5187" s="21">
        <f t="shared" si="1577"/>
        <v>40.094999999999992</v>
      </c>
      <c r="V5187" s="21">
        <f t="shared" si="1585"/>
        <v>12.149999999999999</v>
      </c>
      <c r="W5187" s="19">
        <v>27.87856</v>
      </c>
      <c r="X5187" s="19">
        <v>-115.17043</v>
      </c>
      <c r="Y5187" s="18">
        <f t="shared" si="1537"/>
        <v>55.4</v>
      </c>
      <c r="Z5187" s="17">
        <v>13</v>
      </c>
      <c r="AA5187" s="21">
        <v>5</v>
      </c>
      <c r="AB5187" s="14" t="s">
        <v>44</v>
      </c>
      <c r="AC5187" s="14">
        <v>3</v>
      </c>
      <c r="AD5187" s="17">
        <v>15</v>
      </c>
      <c r="AE5187" s="17">
        <v>1</v>
      </c>
      <c r="AF5187" s="14">
        <v>12</v>
      </c>
      <c r="AG5187" s="14">
        <v>270</v>
      </c>
      <c r="AI5187" s="70">
        <f t="shared" si="1604"/>
        <v>11.792</v>
      </c>
      <c r="AJ5187" s="71" t="s">
        <v>369</v>
      </c>
      <c r="AK5187" s="72">
        <f t="shared" si="1605"/>
        <v>1.2734394051640829</v>
      </c>
      <c r="AL5187" s="73">
        <f t="shared" si="1606"/>
        <v>1.2734394051640829</v>
      </c>
    </row>
    <row r="5188" spans="1:38" hidden="1">
      <c r="A5188" s="14" t="s">
        <v>490</v>
      </c>
      <c r="B5188" s="14" t="s">
        <v>474</v>
      </c>
      <c r="C5188" s="31">
        <v>40753</v>
      </c>
      <c r="D5188" s="15">
        <v>2011</v>
      </c>
      <c r="E5188" s="16">
        <v>0.4548611111111111</v>
      </c>
      <c r="F5188" s="16">
        <v>0.47500000000000003</v>
      </c>
      <c r="G5188" s="16">
        <f t="shared" si="1573"/>
        <v>2.0138888888888928E-2</v>
      </c>
      <c r="H5188" s="21">
        <v>2</v>
      </c>
      <c r="I5188" s="17">
        <v>2</v>
      </c>
      <c r="J5188" s="17">
        <v>5</v>
      </c>
      <c r="K5188" s="17">
        <v>5</v>
      </c>
      <c r="L5188" s="14" t="s">
        <v>432</v>
      </c>
      <c r="M5188" s="14" t="s">
        <v>481</v>
      </c>
      <c r="N5188" s="17">
        <v>2</v>
      </c>
      <c r="O5188" s="14">
        <f t="shared" si="1574"/>
        <v>44.879999999999995</v>
      </c>
      <c r="P5188" s="14">
        <v>13.6</v>
      </c>
      <c r="Q5188" s="14">
        <f t="shared" si="1575"/>
        <v>35.309999999999995</v>
      </c>
      <c r="R5188" s="14">
        <v>10.7</v>
      </c>
      <c r="S5188" s="14">
        <f t="shared" si="1576"/>
        <v>44.879999999999995</v>
      </c>
      <c r="T5188" s="14">
        <v>13.6</v>
      </c>
      <c r="U5188" s="21">
        <f t="shared" si="1577"/>
        <v>40.094999999999992</v>
      </c>
      <c r="V5188" s="21">
        <f t="shared" si="1585"/>
        <v>12.149999999999999</v>
      </c>
      <c r="W5188" s="19">
        <v>27.87856</v>
      </c>
      <c r="X5188" s="19">
        <v>-115.17043</v>
      </c>
      <c r="Y5188" s="18">
        <f t="shared" si="1537"/>
        <v>55.4</v>
      </c>
      <c r="Z5188" s="17">
        <v>13</v>
      </c>
      <c r="AA5188" s="21">
        <v>5</v>
      </c>
      <c r="AB5188" s="14" t="s">
        <v>44</v>
      </c>
      <c r="AC5188" s="14">
        <v>3</v>
      </c>
      <c r="AD5188" s="17">
        <v>20</v>
      </c>
      <c r="AE5188" s="17">
        <v>1</v>
      </c>
      <c r="AF5188" s="14">
        <v>12</v>
      </c>
      <c r="AG5188" s="14">
        <v>270</v>
      </c>
      <c r="AI5188" s="70">
        <f t="shared" si="1604"/>
        <v>15.337</v>
      </c>
      <c r="AJ5188" s="71" t="s">
        <v>369</v>
      </c>
      <c r="AK5188" s="72">
        <f t="shared" si="1605"/>
        <v>2.2645047633742106</v>
      </c>
      <c r="AL5188" s="73">
        <f t="shared" si="1606"/>
        <v>2.2645047633742106</v>
      </c>
    </row>
    <row r="5189" spans="1:38" hidden="1">
      <c r="A5189" s="14" t="s">
        <v>490</v>
      </c>
      <c r="B5189" s="14" t="s">
        <v>474</v>
      </c>
      <c r="C5189" s="31">
        <v>40753</v>
      </c>
      <c r="D5189" s="15">
        <v>2011</v>
      </c>
      <c r="E5189" s="16">
        <v>0.4548611111111111</v>
      </c>
      <c r="F5189" s="16">
        <v>0.47500000000000003</v>
      </c>
      <c r="G5189" s="16">
        <f t="shared" si="1573"/>
        <v>2.0138888888888928E-2</v>
      </c>
      <c r="H5189" s="21">
        <v>2</v>
      </c>
      <c r="I5189" s="17">
        <v>2</v>
      </c>
      <c r="J5189" s="17">
        <v>5</v>
      </c>
      <c r="K5189" s="17">
        <v>5</v>
      </c>
      <c r="L5189" s="14" t="s">
        <v>432</v>
      </c>
      <c r="M5189" s="14" t="s">
        <v>481</v>
      </c>
      <c r="N5189" s="17">
        <v>2</v>
      </c>
      <c r="O5189" s="14">
        <f t="shared" si="1574"/>
        <v>44.879999999999995</v>
      </c>
      <c r="P5189" s="14">
        <v>13.6</v>
      </c>
      <c r="Q5189" s="14">
        <f t="shared" si="1575"/>
        <v>35.309999999999995</v>
      </c>
      <c r="R5189" s="14">
        <v>10.7</v>
      </c>
      <c r="S5189" s="14">
        <f t="shared" si="1576"/>
        <v>44.879999999999995</v>
      </c>
      <c r="T5189" s="14">
        <v>13.6</v>
      </c>
      <c r="U5189" s="21">
        <f t="shared" si="1577"/>
        <v>40.094999999999992</v>
      </c>
      <c r="V5189" s="21">
        <f t="shared" si="1585"/>
        <v>12.149999999999999</v>
      </c>
      <c r="W5189" s="19">
        <v>27.87856</v>
      </c>
      <c r="X5189" s="19">
        <v>-115.17043</v>
      </c>
      <c r="Y5189" s="18">
        <f t="shared" si="1537"/>
        <v>55.4</v>
      </c>
      <c r="Z5189" s="17">
        <v>13</v>
      </c>
      <c r="AA5189" s="21">
        <v>5</v>
      </c>
      <c r="AB5189" s="14" t="s">
        <v>44</v>
      </c>
      <c r="AC5189" s="14">
        <v>3</v>
      </c>
      <c r="AD5189" s="17">
        <v>21</v>
      </c>
      <c r="AE5189" s="17">
        <v>1</v>
      </c>
      <c r="AF5189" s="14">
        <v>12</v>
      </c>
      <c r="AG5189" s="14">
        <v>270</v>
      </c>
      <c r="AI5189" s="70">
        <f t="shared" si="1604"/>
        <v>16.045999999999999</v>
      </c>
      <c r="AJ5189" s="71" t="s">
        <v>369</v>
      </c>
      <c r="AK5189" s="72">
        <f t="shared" si="1605"/>
        <v>2.5000862380340183</v>
      </c>
      <c r="AL5189" s="73">
        <f t="shared" si="1606"/>
        <v>2.5000862380340183</v>
      </c>
    </row>
    <row r="5190" spans="1:38" hidden="1">
      <c r="A5190" s="14" t="s">
        <v>490</v>
      </c>
      <c r="B5190" s="14" t="s">
        <v>474</v>
      </c>
      <c r="C5190" s="31">
        <v>40753</v>
      </c>
      <c r="D5190" s="15">
        <v>2011</v>
      </c>
      <c r="E5190" s="16">
        <v>0.4548611111111111</v>
      </c>
      <c r="F5190" s="16">
        <v>0.47500000000000003</v>
      </c>
      <c r="G5190" s="16">
        <f t="shared" si="1573"/>
        <v>2.0138888888888928E-2</v>
      </c>
      <c r="H5190" s="21">
        <v>2</v>
      </c>
      <c r="I5190" s="17">
        <v>2</v>
      </c>
      <c r="J5190" s="17">
        <v>5</v>
      </c>
      <c r="K5190" s="17">
        <v>5</v>
      </c>
      <c r="L5190" s="14" t="s">
        <v>432</v>
      </c>
      <c r="M5190" s="14" t="s">
        <v>481</v>
      </c>
      <c r="N5190" s="17">
        <v>2</v>
      </c>
      <c r="O5190" s="14">
        <f t="shared" si="1574"/>
        <v>44.879999999999995</v>
      </c>
      <c r="P5190" s="14">
        <v>13.6</v>
      </c>
      <c r="Q5190" s="14">
        <f t="shared" si="1575"/>
        <v>35.309999999999995</v>
      </c>
      <c r="R5190" s="14">
        <v>10.7</v>
      </c>
      <c r="S5190" s="14">
        <f t="shared" si="1576"/>
        <v>44.879999999999995</v>
      </c>
      <c r="T5190" s="14">
        <v>13.6</v>
      </c>
      <c r="U5190" s="21">
        <f t="shared" si="1577"/>
        <v>40.094999999999992</v>
      </c>
      <c r="V5190" s="21">
        <f t="shared" si="1585"/>
        <v>12.149999999999999</v>
      </c>
      <c r="W5190" s="19">
        <v>27.87856</v>
      </c>
      <c r="X5190" s="19">
        <v>-115.17043</v>
      </c>
      <c r="Y5190" s="18">
        <f t="shared" si="1537"/>
        <v>55.4</v>
      </c>
      <c r="Z5190" s="17">
        <v>13</v>
      </c>
      <c r="AA5190" s="21">
        <v>5</v>
      </c>
      <c r="AB5190" s="14" t="s">
        <v>44</v>
      </c>
      <c r="AC5190" s="14">
        <v>4</v>
      </c>
      <c r="AD5190" s="17">
        <v>17</v>
      </c>
      <c r="AE5190" s="17">
        <v>1</v>
      </c>
      <c r="AF5190" s="14">
        <v>16</v>
      </c>
      <c r="AG5190" s="14">
        <v>270</v>
      </c>
      <c r="AI5190" s="70">
        <f t="shared" si="1604"/>
        <v>13.209999999999999</v>
      </c>
      <c r="AJ5190" s="71" t="s">
        <v>369</v>
      </c>
      <c r="AK5190" s="72">
        <f t="shared" si="1605"/>
        <v>1.6329725885917237</v>
      </c>
      <c r="AL5190" s="73">
        <f t="shared" si="1606"/>
        <v>1.6329725885917237</v>
      </c>
    </row>
    <row r="5191" spans="1:38" hidden="1">
      <c r="A5191" s="14" t="s">
        <v>490</v>
      </c>
      <c r="B5191" s="14" t="s">
        <v>474</v>
      </c>
      <c r="C5191" s="31">
        <v>40753</v>
      </c>
      <c r="D5191" s="15">
        <v>2011</v>
      </c>
      <c r="E5191" s="16">
        <v>0.4548611111111111</v>
      </c>
      <c r="F5191" s="16">
        <v>0.47500000000000003</v>
      </c>
      <c r="G5191" s="16">
        <f t="shared" si="1573"/>
        <v>2.0138888888888928E-2</v>
      </c>
      <c r="H5191" s="21">
        <v>2</v>
      </c>
      <c r="I5191" s="17">
        <v>2</v>
      </c>
      <c r="J5191" s="17">
        <v>5</v>
      </c>
      <c r="K5191" s="17">
        <v>5</v>
      </c>
      <c r="L5191" s="14" t="s">
        <v>432</v>
      </c>
      <c r="M5191" s="14" t="s">
        <v>481</v>
      </c>
      <c r="N5191" s="17">
        <v>2</v>
      </c>
      <c r="O5191" s="14">
        <f t="shared" si="1574"/>
        <v>44.879999999999995</v>
      </c>
      <c r="P5191" s="14">
        <v>13.6</v>
      </c>
      <c r="Q5191" s="14">
        <f t="shared" si="1575"/>
        <v>35.309999999999995</v>
      </c>
      <c r="R5191" s="14">
        <v>10.7</v>
      </c>
      <c r="S5191" s="14">
        <f t="shared" si="1576"/>
        <v>44.879999999999995</v>
      </c>
      <c r="T5191" s="14">
        <v>13.6</v>
      </c>
      <c r="U5191" s="21">
        <f t="shared" si="1577"/>
        <v>40.094999999999992</v>
      </c>
      <c r="V5191" s="21">
        <f t="shared" si="1585"/>
        <v>12.149999999999999</v>
      </c>
      <c r="W5191" s="19">
        <v>27.87856</v>
      </c>
      <c r="X5191" s="19">
        <v>-115.17043</v>
      </c>
      <c r="Y5191" s="18">
        <f t="shared" si="1537"/>
        <v>55.4</v>
      </c>
      <c r="Z5191" s="17">
        <v>13</v>
      </c>
      <c r="AA5191" s="21">
        <v>5</v>
      </c>
      <c r="AB5191" s="14" t="s">
        <v>44</v>
      </c>
      <c r="AC5191" s="14">
        <v>4</v>
      </c>
      <c r="AD5191" s="17">
        <v>17</v>
      </c>
      <c r="AE5191" s="17">
        <v>1</v>
      </c>
      <c r="AF5191" s="14">
        <v>16</v>
      </c>
      <c r="AG5191" s="14">
        <v>270</v>
      </c>
      <c r="AI5191" s="70">
        <f t="shared" si="1604"/>
        <v>13.209999999999999</v>
      </c>
      <c r="AJ5191" s="71" t="s">
        <v>369</v>
      </c>
      <c r="AK5191" s="72">
        <f t="shared" si="1605"/>
        <v>1.6329725885917237</v>
      </c>
      <c r="AL5191" s="73">
        <f t="shared" si="1606"/>
        <v>1.6329725885917237</v>
      </c>
    </row>
    <row r="5192" spans="1:38" hidden="1">
      <c r="A5192" s="14" t="s">
        <v>490</v>
      </c>
      <c r="B5192" s="14" t="s">
        <v>474</v>
      </c>
      <c r="C5192" s="31">
        <v>40753</v>
      </c>
      <c r="D5192" s="15">
        <v>2011</v>
      </c>
      <c r="E5192" s="16">
        <v>0.4548611111111111</v>
      </c>
      <c r="F5192" s="16">
        <v>0.47500000000000003</v>
      </c>
      <c r="G5192" s="16">
        <f t="shared" si="1573"/>
        <v>2.0138888888888928E-2</v>
      </c>
      <c r="H5192" s="21">
        <v>2</v>
      </c>
      <c r="I5192" s="17">
        <v>2</v>
      </c>
      <c r="J5192" s="17">
        <v>5</v>
      </c>
      <c r="K5192" s="17">
        <v>5</v>
      </c>
      <c r="L5192" s="14" t="s">
        <v>432</v>
      </c>
      <c r="M5192" s="14" t="s">
        <v>481</v>
      </c>
      <c r="N5192" s="17">
        <v>2</v>
      </c>
      <c r="O5192" s="14">
        <f t="shared" si="1574"/>
        <v>44.879999999999995</v>
      </c>
      <c r="P5192" s="14">
        <v>13.6</v>
      </c>
      <c r="Q5192" s="14">
        <f t="shared" si="1575"/>
        <v>35.309999999999995</v>
      </c>
      <c r="R5192" s="14">
        <v>10.7</v>
      </c>
      <c r="S5192" s="14">
        <f t="shared" si="1576"/>
        <v>44.879999999999995</v>
      </c>
      <c r="T5192" s="14">
        <v>13.6</v>
      </c>
      <c r="U5192" s="21">
        <f t="shared" si="1577"/>
        <v>40.094999999999992</v>
      </c>
      <c r="V5192" s="21">
        <f t="shared" si="1585"/>
        <v>12.149999999999999</v>
      </c>
      <c r="W5192" s="19">
        <v>27.87856</v>
      </c>
      <c r="X5192" s="19">
        <v>-115.17043</v>
      </c>
      <c r="Y5192" s="18">
        <f t="shared" si="1537"/>
        <v>55.4</v>
      </c>
      <c r="Z5192" s="17">
        <v>13</v>
      </c>
      <c r="AA5192" s="21">
        <v>5</v>
      </c>
      <c r="AB5192" s="14" t="s">
        <v>44</v>
      </c>
      <c r="AC5192" s="14">
        <v>5</v>
      </c>
      <c r="AD5192" s="17">
        <v>19</v>
      </c>
      <c r="AE5192" s="17">
        <v>1</v>
      </c>
      <c r="AF5192" s="14">
        <v>19</v>
      </c>
      <c r="AG5192" s="14">
        <v>270</v>
      </c>
      <c r="AI5192" s="70">
        <f t="shared" si="1604"/>
        <v>14.628</v>
      </c>
      <c r="AJ5192" s="71" t="s">
        <v>369</v>
      </c>
      <c r="AK5192" s="72">
        <f t="shared" si="1605"/>
        <v>2.041534710262368</v>
      </c>
      <c r="AL5192" s="73">
        <f t="shared" si="1606"/>
        <v>2.041534710262368</v>
      </c>
    </row>
    <row r="5193" spans="1:38" hidden="1">
      <c r="A5193" s="14" t="s">
        <v>490</v>
      </c>
      <c r="B5193" s="14" t="s">
        <v>474</v>
      </c>
      <c r="C5193" s="31">
        <v>40753</v>
      </c>
      <c r="D5193" s="15">
        <v>2011</v>
      </c>
      <c r="E5193" s="16">
        <v>0.4548611111111111</v>
      </c>
      <c r="F5193" s="16">
        <v>0.47500000000000003</v>
      </c>
      <c r="G5193" s="16">
        <f t="shared" si="1573"/>
        <v>2.0138888888888928E-2</v>
      </c>
      <c r="H5193" s="21">
        <v>2</v>
      </c>
      <c r="I5193" s="17">
        <v>2</v>
      </c>
      <c r="J5193" s="17">
        <v>5</v>
      </c>
      <c r="K5193" s="17">
        <v>5</v>
      </c>
      <c r="L5193" s="14" t="s">
        <v>432</v>
      </c>
      <c r="M5193" s="14" t="s">
        <v>481</v>
      </c>
      <c r="N5193" s="17">
        <v>2</v>
      </c>
      <c r="O5193" s="14">
        <f t="shared" si="1574"/>
        <v>44.879999999999995</v>
      </c>
      <c r="P5193" s="14">
        <v>13.6</v>
      </c>
      <c r="Q5193" s="14">
        <f t="shared" si="1575"/>
        <v>35.309999999999995</v>
      </c>
      <c r="R5193" s="14">
        <v>10.7</v>
      </c>
      <c r="S5193" s="14">
        <f t="shared" si="1576"/>
        <v>44.879999999999995</v>
      </c>
      <c r="T5193" s="14">
        <v>13.6</v>
      </c>
      <c r="U5193" s="21">
        <f t="shared" si="1577"/>
        <v>40.094999999999992</v>
      </c>
      <c r="V5193" s="21">
        <f t="shared" si="1585"/>
        <v>12.149999999999999</v>
      </c>
      <c r="W5193" s="19">
        <v>27.87856</v>
      </c>
      <c r="X5193" s="19">
        <v>-115.17043</v>
      </c>
      <c r="Y5193" s="18">
        <f t="shared" si="1537"/>
        <v>55.4</v>
      </c>
      <c r="Z5193" s="17">
        <v>13</v>
      </c>
      <c r="AA5193" s="21">
        <v>5</v>
      </c>
      <c r="AB5193" s="14" t="s">
        <v>44</v>
      </c>
      <c r="AC5193" s="14">
        <v>5</v>
      </c>
      <c r="AD5193" s="17">
        <v>19</v>
      </c>
      <c r="AE5193" s="17">
        <v>1</v>
      </c>
      <c r="AF5193" s="14">
        <v>19</v>
      </c>
      <c r="AG5193" s="14">
        <v>270</v>
      </c>
      <c r="AI5193" s="70">
        <f t="shared" si="1604"/>
        <v>14.628</v>
      </c>
      <c r="AJ5193" s="71" t="s">
        <v>369</v>
      </c>
      <c r="AK5193" s="72">
        <f t="shared" si="1605"/>
        <v>2.041534710262368</v>
      </c>
      <c r="AL5193" s="73">
        <f t="shared" si="1606"/>
        <v>2.041534710262368</v>
      </c>
    </row>
    <row r="5194" spans="1:38" hidden="1">
      <c r="A5194" s="14" t="s">
        <v>490</v>
      </c>
      <c r="B5194" s="14" t="s">
        <v>474</v>
      </c>
      <c r="C5194" s="31">
        <v>40753</v>
      </c>
      <c r="D5194" s="15">
        <v>2011</v>
      </c>
      <c r="E5194" s="16">
        <v>0.4548611111111111</v>
      </c>
      <c r="F5194" s="16">
        <v>0.47500000000000003</v>
      </c>
      <c r="G5194" s="16">
        <f t="shared" si="1573"/>
        <v>2.0138888888888928E-2</v>
      </c>
      <c r="H5194" s="21">
        <v>2</v>
      </c>
      <c r="I5194" s="17">
        <v>2</v>
      </c>
      <c r="J5194" s="17">
        <v>5</v>
      </c>
      <c r="K5194" s="17">
        <v>5</v>
      </c>
      <c r="L5194" s="14" t="s">
        <v>432</v>
      </c>
      <c r="M5194" s="14" t="s">
        <v>481</v>
      </c>
      <c r="N5194" s="17">
        <v>2</v>
      </c>
      <c r="O5194" s="14">
        <f t="shared" si="1574"/>
        <v>44.879999999999995</v>
      </c>
      <c r="P5194" s="14">
        <v>13.6</v>
      </c>
      <c r="Q5194" s="14">
        <f t="shared" si="1575"/>
        <v>35.309999999999995</v>
      </c>
      <c r="R5194" s="14">
        <v>10.7</v>
      </c>
      <c r="S5194" s="14">
        <f t="shared" si="1576"/>
        <v>44.879999999999995</v>
      </c>
      <c r="T5194" s="14">
        <v>13.6</v>
      </c>
      <c r="U5194" s="21">
        <f t="shared" si="1577"/>
        <v>40.094999999999992</v>
      </c>
      <c r="V5194" s="21">
        <f t="shared" si="1585"/>
        <v>12.149999999999999</v>
      </c>
      <c r="W5194" s="19">
        <v>27.87856</v>
      </c>
      <c r="X5194" s="19">
        <v>-115.17043</v>
      </c>
      <c r="Y5194" s="18">
        <f t="shared" si="1537"/>
        <v>55.4</v>
      </c>
      <c r="Z5194" s="17">
        <v>13</v>
      </c>
      <c r="AA5194" s="21">
        <v>5</v>
      </c>
      <c r="AB5194" s="14" t="s">
        <v>44</v>
      </c>
      <c r="AC5194" s="14">
        <v>5</v>
      </c>
      <c r="AD5194" s="17">
        <v>20</v>
      </c>
      <c r="AE5194" s="17">
        <v>1</v>
      </c>
      <c r="AF5194" s="14">
        <v>19</v>
      </c>
      <c r="AG5194" s="14">
        <v>270</v>
      </c>
      <c r="AI5194" s="70">
        <f t="shared" si="1604"/>
        <v>15.337</v>
      </c>
      <c r="AJ5194" s="71" t="s">
        <v>369</v>
      </c>
      <c r="AK5194" s="72">
        <f t="shared" si="1605"/>
        <v>2.2645047633742106</v>
      </c>
      <c r="AL5194" s="73">
        <f t="shared" si="1606"/>
        <v>2.2645047633742106</v>
      </c>
    </row>
    <row r="5195" spans="1:38" hidden="1">
      <c r="A5195" s="14" t="s">
        <v>490</v>
      </c>
      <c r="B5195" s="14" t="s">
        <v>474</v>
      </c>
      <c r="C5195" s="31">
        <v>40753</v>
      </c>
      <c r="D5195" s="15">
        <v>2011</v>
      </c>
      <c r="E5195" s="16">
        <v>0.4548611111111111</v>
      </c>
      <c r="F5195" s="16">
        <v>0.47500000000000003</v>
      </c>
      <c r="G5195" s="16">
        <f t="shared" si="1573"/>
        <v>2.0138888888888928E-2</v>
      </c>
      <c r="H5195" s="21">
        <v>2</v>
      </c>
      <c r="I5195" s="17">
        <v>2</v>
      </c>
      <c r="J5195" s="17">
        <v>5</v>
      </c>
      <c r="K5195" s="17">
        <v>5</v>
      </c>
      <c r="L5195" s="14" t="s">
        <v>432</v>
      </c>
      <c r="M5195" s="14" t="s">
        <v>481</v>
      </c>
      <c r="N5195" s="17">
        <v>2</v>
      </c>
      <c r="O5195" s="14">
        <f t="shared" si="1574"/>
        <v>44.879999999999995</v>
      </c>
      <c r="P5195" s="14">
        <v>13.6</v>
      </c>
      <c r="Q5195" s="14">
        <f t="shared" si="1575"/>
        <v>35.309999999999995</v>
      </c>
      <c r="R5195" s="14">
        <v>10.7</v>
      </c>
      <c r="S5195" s="14">
        <f t="shared" si="1576"/>
        <v>44.879999999999995</v>
      </c>
      <c r="T5195" s="14">
        <v>13.6</v>
      </c>
      <c r="U5195" s="21">
        <f t="shared" si="1577"/>
        <v>40.094999999999992</v>
      </c>
      <c r="V5195" s="21">
        <f t="shared" si="1585"/>
        <v>12.149999999999999</v>
      </c>
      <c r="W5195" s="19">
        <v>27.87856</v>
      </c>
      <c r="X5195" s="19">
        <v>-115.17043</v>
      </c>
      <c r="Y5195" s="18">
        <f t="shared" si="1537"/>
        <v>55.4</v>
      </c>
      <c r="Z5195" s="17">
        <v>13</v>
      </c>
      <c r="AA5195" s="21">
        <v>5</v>
      </c>
      <c r="AB5195" s="14" t="s">
        <v>44</v>
      </c>
      <c r="AC5195" s="14">
        <v>6</v>
      </c>
      <c r="AD5195" s="17">
        <v>15</v>
      </c>
      <c r="AE5195" s="17">
        <v>1</v>
      </c>
      <c r="AF5195" s="14">
        <v>25</v>
      </c>
      <c r="AG5195" s="14">
        <v>270</v>
      </c>
      <c r="AI5195" s="70">
        <f t="shared" si="1604"/>
        <v>11.792</v>
      </c>
      <c r="AJ5195" s="71" t="s">
        <v>369</v>
      </c>
      <c r="AK5195" s="72">
        <f t="shared" si="1605"/>
        <v>1.2734394051640829</v>
      </c>
      <c r="AL5195" s="73">
        <f t="shared" si="1606"/>
        <v>1.2734394051640829</v>
      </c>
    </row>
    <row r="5196" spans="1:38" hidden="1">
      <c r="A5196" s="14" t="s">
        <v>490</v>
      </c>
      <c r="B5196" s="14" t="s">
        <v>474</v>
      </c>
      <c r="C5196" s="31">
        <v>40753</v>
      </c>
      <c r="D5196" s="15">
        <v>2011</v>
      </c>
      <c r="E5196" s="16">
        <v>0.4548611111111111</v>
      </c>
      <c r="F5196" s="16">
        <v>0.47500000000000003</v>
      </c>
      <c r="G5196" s="16">
        <f t="shared" si="1573"/>
        <v>2.0138888888888928E-2</v>
      </c>
      <c r="H5196" s="21">
        <v>2</v>
      </c>
      <c r="I5196" s="17">
        <v>2</v>
      </c>
      <c r="J5196" s="17">
        <v>5</v>
      </c>
      <c r="K5196" s="17">
        <v>5</v>
      </c>
      <c r="L5196" s="14" t="s">
        <v>432</v>
      </c>
      <c r="M5196" s="14" t="s">
        <v>481</v>
      </c>
      <c r="N5196" s="17">
        <v>2</v>
      </c>
      <c r="O5196" s="14">
        <f t="shared" si="1574"/>
        <v>44.879999999999995</v>
      </c>
      <c r="P5196" s="14">
        <v>13.6</v>
      </c>
      <c r="Q5196" s="14">
        <f t="shared" si="1575"/>
        <v>35.309999999999995</v>
      </c>
      <c r="R5196" s="14">
        <v>10.7</v>
      </c>
      <c r="S5196" s="14">
        <f t="shared" si="1576"/>
        <v>44.879999999999995</v>
      </c>
      <c r="T5196" s="14">
        <v>13.6</v>
      </c>
      <c r="U5196" s="21">
        <f t="shared" si="1577"/>
        <v>40.094999999999992</v>
      </c>
      <c r="V5196" s="21">
        <f t="shared" si="1585"/>
        <v>12.149999999999999</v>
      </c>
      <c r="W5196" s="19">
        <v>27.87856</v>
      </c>
      <c r="X5196" s="19">
        <v>-115.17043</v>
      </c>
      <c r="Y5196" s="18">
        <f t="shared" si="1537"/>
        <v>55.4</v>
      </c>
      <c r="Z5196" s="17">
        <v>13</v>
      </c>
      <c r="AA5196" s="21">
        <v>5</v>
      </c>
      <c r="AB5196" s="14" t="s">
        <v>44</v>
      </c>
      <c r="AC5196" s="14">
        <v>7</v>
      </c>
      <c r="AD5196" s="17">
        <v>18</v>
      </c>
      <c r="AE5196" s="17">
        <v>1</v>
      </c>
      <c r="AF5196" s="14">
        <v>26</v>
      </c>
      <c r="AG5196" s="14">
        <v>270</v>
      </c>
      <c r="AI5196" s="70">
        <f t="shared" si="1604"/>
        <v>13.918999999999999</v>
      </c>
      <c r="AJ5196" s="71" t="s">
        <v>369</v>
      </c>
      <c r="AK5196" s="72">
        <f t="shared" si="1605"/>
        <v>1.8310631406548505</v>
      </c>
      <c r="AL5196" s="73">
        <f t="shared" si="1606"/>
        <v>1.8310631406548505</v>
      </c>
    </row>
    <row r="5197" spans="1:38" hidden="1">
      <c r="A5197" s="14" t="s">
        <v>491</v>
      </c>
      <c r="B5197" s="14" t="s">
        <v>474</v>
      </c>
      <c r="C5197" s="31">
        <v>40754</v>
      </c>
      <c r="D5197" s="15">
        <v>2011</v>
      </c>
      <c r="E5197" s="16">
        <v>0.4069444444444445</v>
      </c>
      <c r="F5197" s="16">
        <v>0.42708333333333331</v>
      </c>
      <c r="G5197" s="16">
        <f t="shared" ref="G5197:G5209" si="1607">F5197-E5197</f>
        <v>2.0138888888888817E-2</v>
      </c>
      <c r="H5197" s="21">
        <v>2</v>
      </c>
      <c r="I5197" s="17">
        <v>1</v>
      </c>
      <c r="J5197" s="17">
        <v>6</v>
      </c>
      <c r="K5197" s="17">
        <v>6</v>
      </c>
      <c r="L5197" s="14" t="s">
        <v>432</v>
      </c>
      <c r="M5197" s="14" t="s">
        <v>481</v>
      </c>
      <c r="N5197" s="17">
        <v>2</v>
      </c>
      <c r="O5197" s="14">
        <f t="shared" ref="O5197:O5209" si="1608">P5197*3.3</f>
        <v>47.849999999999994</v>
      </c>
      <c r="P5197" s="18">
        <v>14.5</v>
      </c>
      <c r="Q5197" s="14">
        <f t="shared" ref="Q5197:Q5209" si="1609">R5197*3.3</f>
        <v>36.299999999999997</v>
      </c>
      <c r="R5197" s="18">
        <v>11</v>
      </c>
      <c r="S5197" s="14">
        <f t="shared" ref="S5197:S5211" si="1610">T5197*3.3</f>
        <v>47.849999999999994</v>
      </c>
      <c r="T5197" s="18">
        <v>14.5</v>
      </c>
      <c r="U5197" s="21">
        <f t="shared" ref="U5197:U5209" si="1611">V5197*3.3</f>
        <v>42.074999999999996</v>
      </c>
      <c r="V5197" s="21">
        <f t="shared" si="1585"/>
        <v>12.75</v>
      </c>
      <c r="W5197" s="19">
        <v>27.88289</v>
      </c>
      <c r="X5197" s="19">
        <v>-115.17722000000001</v>
      </c>
      <c r="Y5197" s="18">
        <f t="shared" si="1537"/>
        <v>55.4</v>
      </c>
      <c r="Z5197" s="17">
        <v>13</v>
      </c>
      <c r="AA5197" s="21">
        <v>6</v>
      </c>
      <c r="AB5197" s="17" t="s">
        <v>46</v>
      </c>
      <c r="AC5197" s="14">
        <v>0</v>
      </c>
      <c r="AD5197" s="17">
        <v>0</v>
      </c>
      <c r="AE5197" s="17">
        <v>0</v>
      </c>
      <c r="AF5197" s="14"/>
      <c r="AG5197" s="14">
        <v>270</v>
      </c>
      <c r="AI5197" s="70">
        <f t="shared" ref="AI5197" si="1612">(0.748*AD5197)+1.2345</f>
        <v>1.2344999999999999</v>
      </c>
      <c r="AJ5197" s="74">
        <f t="shared" ref="AJ5197" si="1613">((POWER(AI5197*10,3.36))*2.24)/100000</f>
        <v>0.10414971720920797</v>
      </c>
      <c r="AK5197" s="74">
        <f t="shared" ref="AK5197" si="1614">(0.0026*AJ5197)-0.61</f>
        <v>-0.6097292107352561</v>
      </c>
      <c r="AL5197" s="73">
        <f t="shared" ref="AL5197" si="1615">IF(AK5197&gt;0,AK5197:AK5197,0)</f>
        <v>0</v>
      </c>
    </row>
    <row r="5198" spans="1:38" hidden="1">
      <c r="A5198" s="14" t="s">
        <v>492</v>
      </c>
      <c r="B5198" s="14" t="s">
        <v>474</v>
      </c>
      <c r="C5198" s="31">
        <v>40754</v>
      </c>
      <c r="D5198" s="15">
        <v>2011</v>
      </c>
      <c r="E5198" s="16">
        <v>0.4069444444444445</v>
      </c>
      <c r="F5198" s="16">
        <v>0.42708333333333331</v>
      </c>
      <c r="G5198" s="16">
        <f t="shared" si="1607"/>
        <v>2.0138888888888817E-2</v>
      </c>
      <c r="H5198" s="21">
        <v>2</v>
      </c>
      <c r="I5198" s="17">
        <v>1</v>
      </c>
      <c r="J5198" s="17">
        <v>6</v>
      </c>
      <c r="K5198" s="17">
        <v>6</v>
      </c>
      <c r="L5198" s="14" t="s">
        <v>432</v>
      </c>
      <c r="M5198" s="14" t="s">
        <v>481</v>
      </c>
      <c r="N5198" s="17">
        <v>2</v>
      </c>
      <c r="O5198" s="14">
        <f t="shared" si="1608"/>
        <v>47.849999999999994</v>
      </c>
      <c r="P5198" s="18">
        <v>14.5</v>
      </c>
      <c r="Q5198" s="14">
        <f t="shared" si="1609"/>
        <v>36.299999999999997</v>
      </c>
      <c r="R5198" s="18">
        <v>11</v>
      </c>
      <c r="S5198" s="14">
        <f t="shared" si="1610"/>
        <v>47.849999999999994</v>
      </c>
      <c r="T5198" s="18">
        <v>14.5</v>
      </c>
      <c r="U5198" s="21">
        <f t="shared" si="1611"/>
        <v>42.074999999999996</v>
      </c>
      <c r="V5198" s="21">
        <f t="shared" si="1585"/>
        <v>12.75</v>
      </c>
      <c r="W5198" s="19">
        <v>27.88289</v>
      </c>
      <c r="X5198" s="19">
        <v>-115.17722000000001</v>
      </c>
      <c r="Y5198" s="18">
        <f t="shared" si="1537"/>
        <v>55.4</v>
      </c>
      <c r="Z5198" s="17">
        <v>13</v>
      </c>
      <c r="AA5198" s="21">
        <v>6</v>
      </c>
      <c r="AB5198" s="17" t="s">
        <v>44</v>
      </c>
      <c r="AC5198" s="14">
        <v>1</v>
      </c>
      <c r="AD5198" s="17">
        <v>21</v>
      </c>
      <c r="AE5198" s="17">
        <v>1</v>
      </c>
      <c r="AF5198" s="14">
        <v>2</v>
      </c>
      <c r="AG5198" s="14">
        <v>270</v>
      </c>
      <c r="AI5198" s="70">
        <f t="shared" ref="AI5198:AI5209" si="1616">(0.709*AD5198)+1.157</f>
        <v>16.045999999999999</v>
      </c>
      <c r="AJ5198" s="71" t="s">
        <v>369</v>
      </c>
      <c r="AK5198" s="72">
        <f t="shared" ref="AK5198:AK5209" si="1617">((POWER(AI5198*10,2.19))*0.037)/1000</f>
        <v>2.5000862380340183</v>
      </c>
      <c r="AL5198" s="73">
        <f t="shared" ref="AL5198:AL5209" si="1618">((POWER(AI5198*10,2.19))*0.037)/1000</f>
        <v>2.5000862380340183</v>
      </c>
    </row>
    <row r="5199" spans="1:38" hidden="1">
      <c r="A5199" s="14" t="s">
        <v>492</v>
      </c>
      <c r="B5199" s="14" t="s">
        <v>474</v>
      </c>
      <c r="C5199" s="31">
        <v>40754</v>
      </c>
      <c r="D5199" s="15">
        <v>2011</v>
      </c>
      <c r="E5199" s="16">
        <v>0.4069444444444445</v>
      </c>
      <c r="F5199" s="16">
        <v>0.42708333333333331</v>
      </c>
      <c r="G5199" s="16">
        <f t="shared" si="1607"/>
        <v>2.0138888888888817E-2</v>
      </c>
      <c r="H5199" s="21">
        <v>2</v>
      </c>
      <c r="I5199" s="17">
        <v>1</v>
      </c>
      <c r="J5199" s="17">
        <v>6</v>
      </c>
      <c r="K5199" s="17">
        <v>6</v>
      </c>
      <c r="L5199" s="14" t="s">
        <v>432</v>
      </c>
      <c r="M5199" s="14" t="s">
        <v>481</v>
      </c>
      <c r="N5199" s="17">
        <v>2</v>
      </c>
      <c r="O5199" s="14">
        <f t="shared" si="1608"/>
        <v>47.849999999999994</v>
      </c>
      <c r="P5199" s="18">
        <v>14.5</v>
      </c>
      <c r="Q5199" s="14">
        <f t="shared" si="1609"/>
        <v>36.299999999999997</v>
      </c>
      <c r="R5199" s="18">
        <v>11</v>
      </c>
      <c r="S5199" s="14">
        <f t="shared" si="1610"/>
        <v>47.849999999999994</v>
      </c>
      <c r="T5199" s="18">
        <v>14.5</v>
      </c>
      <c r="U5199" s="21">
        <f t="shared" si="1611"/>
        <v>42.074999999999996</v>
      </c>
      <c r="V5199" s="21">
        <f t="shared" si="1585"/>
        <v>12.75</v>
      </c>
      <c r="W5199" s="19">
        <v>27.88289</v>
      </c>
      <c r="X5199" s="19">
        <v>-115.17722000000001</v>
      </c>
      <c r="Y5199" s="18">
        <f t="shared" si="1537"/>
        <v>55.4</v>
      </c>
      <c r="Z5199" s="17">
        <v>13</v>
      </c>
      <c r="AA5199" s="21">
        <v>6</v>
      </c>
      <c r="AB5199" s="17" t="s">
        <v>44</v>
      </c>
      <c r="AC5199" s="14">
        <v>1</v>
      </c>
      <c r="AD5199" s="17">
        <v>26</v>
      </c>
      <c r="AE5199" s="17">
        <v>1</v>
      </c>
      <c r="AF5199" s="14">
        <v>2</v>
      </c>
      <c r="AG5199" s="14">
        <v>270</v>
      </c>
      <c r="AI5199" s="70">
        <f t="shared" si="1616"/>
        <v>19.590999999999998</v>
      </c>
      <c r="AJ5199" s="71" t="s">
        <v>369</v>
      </c>
      <c r="AK5199" s="72">
        <f t="shared" si="1617"/>
        <v>3.8708441706249941</v>
      </c>
      <c r="AL5199" s="73">
        <f t="shared" si="1618"/>
        <v>3.8708441706249941</v>
      </c>
    </row>
    <row r="5200" spans="1:38" hidden="1">
      <c r="A5200" s="14" t="s">
        <v>492</v>
      </c>
      <c r="B5200" s="14" t="s">
        <v>474</v>
      </c>
      <c r="C5200" s="31">
        <v>40754</v>
      </c>
      <c r="D5200" s="15">
        <v>2011</v>
      </c>
      <c r="E5200" s="16">
        <v>0.4069444444444445</v>
      </c>
      <c r="F5200" s="16">
        <v>0.42708333333333331</v>
      </c>
      <c r="G5200" s="16">
        <f t="shared" si="1607"/>
        <v>2.0138888888888817E-2</v>
      </c>
      <c r="H5200" s="21">
        <v>2</v>
      </c>
      <c r="I5200" s="17">
        <v>1</v>
      </c>
      <c r="J5200" s="17">
        <v>6</v>
      </c>
      <c r="K5200" s="17">
        <v>6</v>
      </c>
      <c r="L5200" s="14" t="s">
        <v>432</v>
      </c>
      <c r="M5200" s="14" t="s">
        <v>481</v>
      </c>
      <c r="N5200" s="17">
        <v>2</v>
      </c>
      <c r="O5200" s="14">
        <f t="shared" si="1608"/>
        <v>47.849999999999994</v>
      </c>
      <c r="P5200" s="18">
        <v>14.5</v>
      </c>
      <c r="Q5200" s="14">
        <f t="shared" si="1609"/>
        <v>36.299999999999997</v>
      </c>
      <c r="R5200" s="18">
        <v>11</v>
      </c>
      <c r="S5200" s="14">
        <f t="shared" si="1610"/>
        <v>47.849999999999994</v>
      </c>
      <c r="T5200" s="18">
        <v>14.5</v>
      </c>
      <c r="U5200" s="21">
        <f t="shared" si="1611"/>
        <v>42.074999999999996</v>
      </c>
      <c r="V5200" s="21">
        <f t="shared" si="1585"/>
        <v>12.75</v>
      </c>
      <c r="W5200" s="19">
        <v>27.88289</v>
      </c>
      <c r="X5200" s="19">
        <v>-115.17722000000001</v>
      </c>
      <c r="Y5200" s="18">
        <f t="shared" si="1537"/>
        <v>55.4</v>
      </c>
      <c r="Z5200" s="17">
        <v>13</v>
      </c>
      <c r="AA5200" s="21">
        <v>6</v>
      </c>
      <c r="AB5200" s="17" t="s">
        <v>44</v>
      </c>
      <c r="AC5200" s="14">
        <v>2</v>
      </c>
      <c r="AD5200" s="17">
        <v>7</v>
      </c>
      <c r="AE5200" s="17">
        <v>1</v>
      </c>
      <c r="AF5200" s="14">
        <v>6</v>
      </c>
      <c r="AG5200" s="14">
        <v>270</v>
      </c>
      <c r="AI5200" s="70">
        <f t="shared" si="1616"/>
        <v>6.12</v>
      </c>
      <c r="AJ5200" s="71" t="s">
        <v>369</v>
      </c>
      <c r="AK5200" s="72">
        <f t="shared" si="1617"/>
        <v>0.30282194081802571</v>
      </c>
      <c r="AL5200" s="73">
        <f t="shared" si="1618"/>
        <v>0.30282194081802571</v>
      </c>
    </row>
    <row r="5201" spans="1:38" hidden="1">
      <c r="A5201" s="14" t="s">
        <v>492</v>
      </c>
      <c r="B5201" s="14" t="s">
        <v>474</v>
      </c>
      <c r="C5201" s="31">
        <v>40754</v>
      </c>
      <c r="D5201" s="15">
        <v>2011</v>
      </c>
      <c r="E5201" s="16">
        <v>0.4069444444444445</v>
      </c>
      <c r="F5201" s="16">
        <v>0.42708333333333331</v>
      </c>
      <c r="G5201" s="16">
        <f t="shared" si="1607"/>
        <v>2.0138888888888817E-2</v>
      </c>
      <c r="H5201" s="21">
        <v>2</v>
      </c>
      <c r="I5201" s="17">
        <v>1</v>
      </c>
      <c r="J5201" s="17">
        <v>6</v>
      </c>
      <c r="K5201" s="17">
        <v>6</v>
      </c>
      <c r="L5201" s="14" t="s">
        <v>432</v>
      </c>
      <c r="M5201" s="14" t="s">
        <v>481</v>
      </c>
      <c r="N5201" s="17">
        <v>2</v>
      </c>
      <c r="O5201" s="14">
        <f t="shared" si="1608"/>
        <v>47.849999999999994</v>
      </c>
      <c r="P5201" s="18">
        <v>14.5</v>
      </c>
      <c r="Q5201" s="14">
        <f t="shared" si="1609"/>
        <v>36.299999999999997</v>
      </c>
      <c r="R5201" s="18">
        <v>11</v>
      </c>
      <c r="S5201" s="14">
        <f t="shared" si="1610"/>
        <v>47.849999999999994</v>
      </c>
      <c r="T5201" s="18">
        <v>14.5</v>
      </c>
      <c r="U5201" s="21">
        <f t="shared" si="1611"/>
        <v>42.074999999999996</v>
      </c>
      <c r="V5201" s="21">
        <f t="shared" si="1585"/>
        <v>12.75</v>
      </c>
      <c r="W5201" s="19">
        <v>27.88289</v>
      </c>
      <c r="X5201" s="19">
        <v>-115.17722000000001</v>
      </c>
      <c r="Y5201" s="18">
        <f t="shared" si="1537"/>
        <v>55.4</v>
      </c>
      <c r="Z5201" s="17">
        <v>13</v>
      </c>
      <c r="AA5201" s="21">
        <v>6</v>
      </c>
      <c r="AB5201" s="17" t="s">
        <v>44</v>
      </c>
      <c r="AC5201" s="14">
        <v>2</v>
      </c>
      <c r="AD5201" s="17">
        <v>11</v>
      </c>
      <c r="AE5201" s="17">
        <v>1</v>
      </c>
      <c r="AF5201" s="14">
        <v>6</v>
      </c>
      <c r="AG5201" s="14">
        <v>270</v>
      </c>
      <c r="AI5201" s="70">
        <f t="shared" si="1616"/>
        <v>8.9559999999999995</v>
      </c>
      <c r="AJ5201" s="71" t="s">
        <v>369</v>
      </c>
      <c r="AK5201" s="72">
        <f t="shared" si="1617"/>
        <v>0.69715856935839871</v>
      </c>
      <c r="AL5201" s="73">
        <f t="shared" si="1618"/>
        <v>0.69715856935839871</v>
      </c>
    </row>
    <row r="5202" spans="1:38" hidden="1">
      <c r="A5202" s="14" t="s">
        <v>492</v>
      </c>
      <c r="B5202" s="14" t="s">
        <v>474</v>
      </c>
      <c r="C5202" s="31">
        <v>40754</v>
      </c>
      <c r="D5202" s="15">
        <v>2011</v>
      </c>
      <c r="E5202" s="16">
        <v>0.4069444444444445</v>
      </c>
      <c r="F5202" s="16">
        <v>0.42708333333333331</v>
      </c>
      <c r="G5202" s="16">
        <f t="shared" si="1607"/>
        <v>2.0138888888888817E-2</v>
      </c>
      <c r="H5202" s="21">
        <v>2</v>
      </c>
      <c r="I5202" s="17">
        <v>1</v>
      </c>
      <c r="J5202" s="17">
        <v>6</v>
      </c>
      <c r="K5202" s="17">
        <v>6</v>
      </c>
      <c r="L5202" s="14" t="s">
        <v>432</v>
      </c>
      <c r="M5202" s="14" t="s">
        <v>481</v>
      </c>
      <c r="N5202" s="17">
        <v>2</v>
      </c>
      <c r="O5202" s="14">
        <f t="shared" si="1608"/>
        <v>47.849999999999994</v>
      </c>
      <c r="P5202" s="18">
        <v>14.5</v>
      </c>
      <c r="Q5202" s="14">
        <f t="shared" si="1609"/>
        <v>36.299999999999997</v>
      </c>
      <c r="R5202" s="18">
        <v>11</v>
      </c>
      <c r="S5202" s="14">
        <f t="shared" si="1610"/>
        <v>47.849999999999994</v>
      </c>
      <c r="T5202" s="18">
        <v>14.5</v>
      </c>
      <c r="U5202" s="21">
        <f t="shared" si="1611"/>
        <v>42.074999999999996</v>
      </c>
      <c r="V5202" s="21">
        <f t="shared" si="1585"/>
        <v>12.75</v>
      </c>
      <c r="W5202" s="19">
        <v>27.88289</v>
      </c>
      <c r="X5202" s="19">
        <v>-115.17722000000001</v>
      </c>
      <c r="Y5202" s="18">
        <f t="shared" si="1537"/>
        <v>55.4</v>
      </c>
      <c r="Z5202" s="17">
        <v>13</v>
      </c>
      <c r="AA5202" s="21">
        <v>6</v>
      </c>
      <c r="AB5202" s="17" t="s">
        <v>44</v>
      </c>
      <c r="AC5202" s="14">
        <v>2</v>
      </c>
      <c r="AD5202" s="17">
        <v>20</v>
      </c>
      <c r="AE5202" s="17">
        <v>1</v>
      </c>
      <c r="AF5202" s="14">
        <v>6</v>
      </c>
      <c r="AG5202" s="14">
        <v>270</v>
      </c>
      <c r="AI5202" s="70">
        <f t="shared" si="1616"/>
        <v>15.337</v>
      </c>
      <c r="AJ5202" s="71" t="s">
        <v>369</v>
      </c>
      <c r="AK5202" s="72">
        <f t="shared" si="1617"/>
        <v>2.2645047633742106</v>
      </c>
      <c r="AL5202" s="73">
        <f t="shared" si="1618"/>
        <v>2.2645047633742106</v>
      </c>
    </row>
    <row r="5203" spans="1:38" hidden="1">
      <c r="A5203" s="14" t="s">
        <v>492</v>
      </c>
      <c r="B5203" s="14" t="s">
        <v>474</v>
      </c>
      <c r="C5203" s="31">
        <v>40754</v>
      </c>
      <c r="D5203" s="15">
        <v>2011</v>
      </c>
      <c r="E5203" s="16">
        <v>0.4069444444444445</v>
      </c>
      <c r="F5203" s="16">
        <v>0.42708333333333331</v>
      </c>
      <c r="G5203" s="16">
        <f t="shared" si="1607"/>
        <v>2.0138888888888817E-2</v>
      </c>
      <c r="H5203" s="21">
        <v>2</v>
      </c>
      <c r="I5203" s="17">
        <v>1</v>
      </c>
      <c r="J5203" s="17">
        <v>6</v>
      </c>
      <c r="K5203" s="17">
        <v>6</v>
      </c>
      <c r="L5203" s="14" t="s">
        <v>432</v>
      </c>
      <c r="M5203" s="14" t="s">
        <v>481</v>
      </c>
      <c r="N5203" s="17">
        <v>2</v>
      </c>
      <c r="O5203" s="14">
        <f t="shared" si="1608"/>
        <v>47.849999999999994</v>
      </c>
      <c r="P5203" s="18">
        <v>14.5</v>
      </c>
      <c r="Q5203" s="14">
        <f t="shared" si="1609"/>
        <v>36.299999999999997</v>
      </c>
      <c r="R5203" s="18">
        <v>11</v>
      </c>
      <c r="S5203" s="14">
        <f t="shared" si="1610"/>
        <v>47.849999999999994</v>
      </c>
      <c r="T5203" s="18">
        <v>14.5</v>
      </c>
      <c r="U5203" s="21">
        <f t="shared" si="1611"/>
        <v>42.074999999999996</v>
      </c>
      <c r="V5203" s="21">
        <f t="shared" si="1585"/>
        <v>12.75</v>
      </c>
      <c r="W5203" s="19">
        <v>27.88289</v>
      </c>
      <c r="X5203" s="19">
        <v>-115.17722000000001</v>
      </c>
      <c r="Y5203" s="18">
        <f t="shared" si="1537"/>
        <v>55.4</v>
      </c>
      <c r="Z5203" s="17">
        <v>13</v>
      </c>
      <c r="AA5203" s="21">
        <v>6</v>
      </c>
      <c r="AB5203" s="17" t="s">
        <v>44</v>
      </c>
      <c r="AC5203" s="14">
        <v>2</v>
      </c>
      <c r="AD5203" s="17">
        <v>21</v>
      </c>
      <c r="AE5203" s="17">
        <v>1</v>
      </c>
      <c r="AF5203" s="14">
        <v>6</v>
      </c>
      <c r="AG5203" s="14">
        <v>270</v>
      </c>
      <c r="AI5203" s="70">
        <f t="shared" si="1616"/>
        <v>16.045999999999999</v>
      </c>
      <c r="AJ5203" s="71" t="s">
        <v>369</v>
      </c>
      <c r="AK5203" s="72">
        <f t="shared" si="1617"/>
        <v>2.5000862380340183</v>
      </c>
      <c r="AL5203" s="73">
        <f t="shared" si="1618"/>
        <v>2.5000862380340183</v>
      </c>
    </row>
    <row r="5204" spans="1:38" hidden="1">
      <c r="A5204" s="14" t="s">
        <v>492</v>
      </c>
      <c r="B5204" s="14" t="s">
        <v>474</v>
      </c>
      <c r="C5204" s="31">
        <v>40754</v>
      </c>
      <c r="D5204" s="15">
        <v>2011</v>
      </c>
      <c r="E5204" s="16">
        <v>0.4069444444444445</v>
      </c>
      <c r="F5204" s="16">
        <v>0.42708333333333331</v>
      </c>
      <c r="G5204" s="16">
        <f t="shared" si="1607"/>
        <v>2.0138888888888817E-2</v>
      </c>
      <c r="H5204" s="21">
        <v>2</v>
      </c>
      <c r="I5204" s="17">
        <v>1</v>
      </c>
      <c r="J5204" s="17">
        <v>6</v>
      </c>
      <c r="K5204" s="17">
        <v>6</v>
      </c>
      <c r="L5204" s="14" t="s">
        <v>432</v>
      </c>
      <c r="M5204" s="14" t="s">
        <v>481</v>
      </c>
      <c r="N5204" s="17">
        <v>2</v>
      </c>
      <c r="O5204" s="14">
        <f t="shared" si="1608"/>
        <v>47.849999999999994</v>
      </c>
      <c r="P5204" s="18">
        <v>14.5</v>
      </c>
      <c r="Q5204" s="14">
        <f t="shared" si="1609"/>
        <v>36.299999999999997</v>
      </c>
      <c r="R5204" s="18">
        <v>11</v>
      </c>
      <c r="S5204" s="14">
        <f t="shared" si="1610"/>
        <v>47.849999999999994</v>
      </c>
      <c r="T5204" s="18">
        <v>14.5</v>
      </c>
      <c r="U5204" s="21">
        <f t="shared" si="1611"/>
        <v>42.074999999999996</v>
      </c>
      <c r="V5204" s="21">
        <f t="shared" si="1585"/>
        <v>12.75</v>
      </c>
      <c r="W5204" s="19">
        <v>27.88289</v>
      </c>
      <c r="X5204" s="19">
        <v>-115.17722000000001</v>
      </c>
      <c r="Y5204" s="18">
        <f t="shared" si="1537"/>
        <v>55.4</v>
      </c>
      <c r="Z5204" s="17">
        <v>13</v>
      </c>
      <c r="AA5204" s="21">
        <v>6</v>
      </c>
      <c r="AB5204" s="17" t="s">
        <v>44</v>
      </c>
      <c r="AC5204" s="14">
        <v>3</v>
      </c>
      <c r="AD5204" s="17">
        <v>21</v>
      </c>
      <c r="AE5204" s="17">
        <v>1</v>
      </c>
      <c r="AF5204" s="14">
        <v>20</v>
      </c>
      <c r="AG5204" s="14">
        <v>270</v>
      </c>
      <c r="AI5204" s="70">
        <f t="shared" si="1616"/>
        <v>16.045999999999999</v>
      </c>
      <c r="AJ5204" s="71" t="s">
        <v>369</v>
      </c>
      <c r="AK5204" s="72">
        <f t="shared" si="1617"/>
        <v>2.5000862380340183</v>
      </c>
      <c r="AL5204" s="73">
        <f t="shared" si="1618"/>
        <v>2.5000862380340183</v>
      </c>
    </row>
    <row r="5205" spans="1:38" hidden="1">
      <c r="A5205" s="14" t="s">
        <v>492</v>
      </c>
      <c r="B5205" s="14" t="s">
        <v>474</v>
      </c>
      <c r="C5205" s="31">
        <v>40754</v>
      </c>
      <c r="D5205" s="15">
        <v>2011</v>
      </c>
      <c r="E5205" s="16">
        <v>0.4069444444444445</v>
      </c>
      <c r="F5205" s="16">
        <v>0.42708333333333331</v>
      </c>
      <c r="G5205" s="16">
        <f t="shared" si="1607"/>
        <v>2.0138888888888817E-2</v>
      </c>
      <c r="H5205" s="21">
        <v>2</v>
      </c>
      <c r="I5205" s="17">
        <v>1</v>
      </c>
      <c r="J5205" s="17">
        <v>6</v>
      </c>
      <c r="K5205" s="17">
        <v>6</v>
      </c>
      <c r="L5205" s="14" t="s">
        <v>432</v>
      </c>
      <c r="M5205" s="14" t="s">
        <v>481</v>
      </c>
      <c r="N5205" s="17">
        <v>2</v>
      </c>
      <c r="O5205" s="14">
        <f t="shared" si="1608"/>
        <v>47.849999999999994</v>
      </c>
      <c r="P5205" s="18">
        <v>14.5</v>
      </c>
      <c r="Q5205" s="14">
        <f t="shared" si="1609"/>
        <v>36.299999999999997</v>
      </c>
      <c r="R5205" s="18">
        <v>11</v>
      </c>
      <c r="S5205" s="14">
        <f t="shared" si="1610"/>
        <v>47.849999999999994</v>
      </c>
      <c r="T5205" s="18">
        <v>14.5</v>
      </c>
      <c r="U5205" s="21">
        <f t="shared" si="1611"/>
        <v>42.074999999999996</v>
      </c>
      <c r="V5205" s="21">
        <f t="shared" ref="V5205:V5209" si="1619">AVERAGE(P5205,R5205)</f>
        <v>12.75</v>
      </c>
      <c r="W5205" s="19">
        <v>27.88289</v>
      </c>
      <c r="X5205" s="19">
        <v>-115.17722000000001</v>
      </c>
      <c r="Y5205" s="18">
        <f t="shared" si="1537"/>
        <v>55.4</v>
      </c>
      <c r="Z5205" s="17">
        <v>13</v>
      </c>
      <c r="AA5205" s="21">
        <v>6</v>
      </c>
      <c r="AB5205" s="17" t="s">
        <v>44</v>
      </c>
      <c r="AC5205" s="14">
        <v>4</v>
      </c>
      <c r="AD5205" s="17">
        <v>6</v>
      </c>
      <c r="AE5205" s="17">
        <v>1</v>
      </c>
      <c r="AF5205" s="14">
        <v>22</v>
      </c>
      <c r="AG5205" s="14">
        <v>270</v>
      </c>
      <c r="AI5205" s="70">
        <f t="shared" si="1616"/>
        <v>5.4109999999999996</v>
      </c>
      <c r="AJ5205" s="71" t="s">
        <v>369</v>
      </c>
      <c r="AK5205" s="72">
        <f t="shared" si="1617"/>
        <v>0.23124881896144875</v>
      </c>
      <c r="AL5205" s="73">
        <f t="shared" si="1618"/>
        <v>0.23124881896144875</v>
      </c>
    </row>
    <row r="5206" spans="1:38" hidden="1">
      <c r="A5206" s="14" t="s">
        <v>492</v>
      </c>
      <c r="B5206" s="14" t="s">
        <v>474</v>
      </c>
      <c r="C5206" s="31">
        <v>40754</v>
      </c>
      <c r="D5206" s="15">
        <v>2011</v>
      </c>
      <c r="E5206" s="16">
        <v>0.4069444444444445</v>
      </c>
      <c r="F5206" s="16">
        <v>0.42708333333333331</v>
      </c>
      <c r="G5206" s="16">
        <f t="shared" si="1607"/>
        <v>2.0138888888888817E-2</v>
      </c>
      <c r="H5206" s="21">
        <v>2</v>
      </c>
      <c r="I5206" s="17">
        <v>1</v>
      </c>
      <c r="J5206" s="17">
        <v>6</v>
      </c>
      <c r="K5206" s="17">
        <v>6</v>
      </c>
      <c r="L5206" s="14" t="s">
        <v>432</v>
      </c>
      <c r="M5206" s="14" t="s">
        <v>481</v>
      </c>
      <c r="N5206" s="17">
        <v>2</v>
      </c>
      <c r="O5206" s="14">
        <f t="shared" si="1608"/>
        <v>47.849999999999994</v>
      </c>
      <c r="P5206" s="18">
        <v>14.5</v>
      </c>
      <c r="Q5206" s="14">
        <f t="shared" si="1609"/>
        <v>36.299999999999997</v>
      </c>
      <c r="R5206" s="18">
        <v>11</v>
      </c>
      <c r="S5206" s="14">
        <f t="shared" si="1610"/>
        <v>47.849999999999994</v>
      </c>
      <c r="T5206" s="18">
        <v>14.5</v>
      </c>
      <c r="U5206" s="21">
        <f t="shared" si="1611"/>
        <v>42.074999999999996</v>
      </c>
      <c r="V5206" s="21">
        <f t="shared" si="1619"/>
        <v>12.75</v>
      </c>
      <c r="W5206" s="19">
        <v>27.88289</v>
      </c>
      <c r="X5206" s="19">
        <v>-115.17722000000001</v>
      </c>
      <c r="Y5206" s="18">
        <f t="shared" si="1537"/>
        <v>55.4</v>
      </c>
      <c r="Z5206" s="17">
        <v>13</v>
      </c>
      <c r="AA5206" s="21">
        <v>6</v>
      </c>
      <c r="AB5206" s="17" t="s">
        <v>44</v>
      </c>
      <c r="AC5206" s="14">
        <v>4</v>
      </c>
      <c r="AD5206" s="17">
        <v>18</v>
      </c>
      <c r="AE5206" s="17">
        <v>1</v>
      </c>
      <c r="AF5206" s="14">
        <v>22</v>
      </c>
      <c r="AG5206" s="14">
        <v>270</v>
      </c>
      <c r="AI5206" s="70">
        <f t="shared" si="1616"/>
        <v>13.918999999999999</v>
      </c>
      <c r="AJ5206" s="71" t="s">
        <v>369</v>
      </c>
      <c r="AK5206" s="72">
        <f t="shared" si="1617"/>
        <v>1.8310631406548505</v>
      </c>
      <c r="AL5206" s="73">
        <f t="shared" si="1618"/>
        <v>1.8310631406548505</v>
      </c>
    </row>
    <row r="5207" spans="1:38" hidden="1">
      <c r="A5207" s="14" t="s">
        <v>492</v>
      </c>
      <c r="B5207" s="14" t="s">
        <v>474</v>
      </c>
      <c r="C5207" s="31">
        <v>40754</v>
      </c>
      <c r="D5207" s="15">
        <v>2011</v>
      </c>
      <c r="E5207" s="16">
        <v>0.4069444444444445</v>
      </c>
      <c r="F5207" s="16">
        <v>0.42708333333333331</v>
      </c>
      <c r="G5207" s="16">
        <f t="shared" si="1607"/>
        <v>2.0138888888888817E-2</v>
      </c>
      <c r="H5207" s="21">
        <v>2</v>
      </c>
      <c r="I5207" s="17">
        <v>1</v>
      </c>
      <c r="J5207" s="17">
        <v>6</v>
      </c>
      <c r="K5207" s="17">
        <v>6</v>
      </c>
      <c r="L5207" s="14" t="s">
        <v>432</v>
      </c>
      <c r="M5207" s="14" t="s">
        <v>481</v>
      </c>
      <c r="N5207" s="17">
        <v>2</v>
      </c>
      <c r="O5207" s="14">
        <f t="shared" si="1608"/>
        <v>47.849999999999994</v>
      </c>
      <c r="P5207" s="18">
        <v>14.5</v>
      </c>
      <c r="Q5207" s="14">
        <f t="shared" si="1609"/>
        <v>36.299999999999997</v>
      </c>
      <c r="R5207" s="18">
        <v>11</v>
      </c>
      <c r="S5207" s="14">
        <f t="shared" si="1610"/>
        <v>47.849999999999994</v>
      </c>
      <c r="T5207" s="18">
        <v>14.5</v>
      </c>
      <c r="U5207" s="21">
        <f t="shared" si="1611"/>
        <v>42.074999999999996</v>
      </c>
      <c r="V5207" s="21">
        <f t="shared" si="1619"/>
        <v>12.75</v>
      </c>
      <c r="W5207" s="19">
        <v>27.88289</v>
      </c>
      <c r="X5207" s="19">
        <v>-115.17722000000001</v>
      </c>
      <c r="Y5207" s="18">
        <f t="shared" si="1537"/>
        <v>55.4</v>
      </c>
      <c r="Z5207" s="17">
        <v>13</v>
      </c>
      <c r="AA5207" s="21">
        <v>6</v>
      </c>
      <c r="AB5207" s="17" t="s">
        <v>44</v>
      </c>
      <c r="AC5207" s="14">
        <v>4</v>
      </c>
      <c r="AD5207" s="17">
        <v>22</v>
      </c>
      <c r="AE5207" s="17">
        <v>1</v>
      </c>
      <c r="AF5207" s="14">
        <v>22</v>
      </c>
      <c r="AG5207" s="14">
        <v>270</v>
      </c>
      <c r="AI5207" s="70">
        <f t="shared" si="1616"/>
        <v>16.754999999999999</v>
      </c>
      <c r="AJ5207" s="71" t="s">
        <v>369</v>
      </c>
      <c r="AK5207" s="72">
        <f t="shared" si="1617"/>
        <v>2.7483879168691034</v>
      </c>
      <c r="AL5207" s="73">
        <f t="shared" si="1618"/>
        <v>2.7483879168691034</v>
      </c>
    </row>
    <row r="5208" spans="1:38" hidden="1">
      <c r="A5208" s="14" t="s">
        <v>492</v>
      </c>
      <c r="B5208" s="14" t="s">
        <v>474</v>
      </c>
      <c r="C5208" s="31">
        <v>40754</v>
      </c>
      <c r="D5208" s="15">
        <v>2011</v>
      </c>
      <c r="E5208" s="16">
        <v>0.4069444444444445</v>
      </c>
      <c r="F5208" s="16">
        <v>0.42708333333333331</v>
      </c>
      <c r="G5208" s="16">
        <f t="shared" si="1607"/>
        <v>2.0138888888888817E-2</v>
      </c>
      <c r="H5208" s="21">
        <v>2</v>
      </c>
      <c r="I5208" s="17">
        <v>1</v>
      </c>
      <c r="J5208" s="17">
        <v>6</v>
      </c>
      <c r="K5208" s="17">
        <v>6</v>
      </c>
      <c r="L5208" s="14" t="s">
        <v>432</v>
      </c>
      <c r="M5208" s="14" t="s">
        <v>481</v>
      </c>
      <c r="N5208" s="17">
        <v>2</v>
      </c>
      <c r="O5208" s="14">
        <f t="shared" si="1608"/>
        <v>47.849999999999994</v>
      </c>
      <c r="P5208" s="18">
        <v>14.5</v>
      </c>
      <c r="Q5208" s="14">
        <f t="shared" si="1609"/>
        <v>36.299999999999997</v>
      </c>
      <c r="R5208" s="18">
        <v>11</v>
      </c>
      <c r="S5208" s="14">
        <f t="shared" si="1610"/>
        <v>47.849999999999994</v>
      </c>
      <c r="T5208" s="18">
        <v>14.5</v>
      </c>
      <c r="U5208" s="21">
        <f t="shared" si="1611"/>
        <v>42.074999999999996</v>
      </c>
      <c r="V5208" s="21">
        <f t="shared" si="1619"/>
        <v>12.75</v>
      </c>
      <c r="W5208" s="19">
        <v>27.88289</v>
      </c>
      <c r="X5208" s="19">
        <v>-115.17722000000001</v>
      </c>
      <c r="Y5208" s="18">
        <f t="shared" si="1537"/>
        <v>55.4</v>
      </c>
      <c r="Z5208" s="17">
        <v>13</v>
      </c>
      <c r="AA5208" s="21">
        <v>6</v>
      </c>
      <c r="AB5208" s="17" t="s">
        <v>44</v>
      </c>
      <c r="AC5208" s="14">
        <v>5</v>
      </c>
      <c r="AD5208" s="17">
        <v>27</v>
      </c>
      <c r="AE5208" s="17">
        <v>1</v>
      </c>
      <c r="AF5208" s="14">
        <v>26</v>
      </c>
      <c r="AG5208" s="14">
        <v>270</v>
      </c>
      <c r="AI5208" s="70">
        <f t="shared" si="1616"/>
        <v>20.3</v>
      </c>
      <c r="AJ5208" s="71" t="s">
        <v>369</v>
      </c>
      <c r="AK5208" s="72">
        <f t="shared" si="1617"/>
        <v>4.1842540686405387</v>
      </c>
      <c r="AL5208" s="73">
        <f t="shared" si="1618"/>
        <v>4.1842540686405387</v>
      </c>
    </row>
    <row r="5209" spans="1:38" hidden="1">
      <c r="A5209" s="14" t="s">
        <v>492</v>
      </c>
      <c r="B5209" s="14" t="s">
        <v>474</v>
      </c>
      <c r="C5209" s="31">
        <v>40754</v>
      </c>
      <c r="D5209" s="15">
        <v>2011</v>
      </c>
      <c r="E5209" s="16">
        <v>0.4069444444444445</v>
      </c>
      <c r="F5209" s="16">
        <v>0.42708333333333331</v>
      </c>
      <c r="G5209" s="16">
        <f t="shared" si="1607"/>
        <v>2.0138888888888817E-2</v>
      </c>
      <c r="H5209" s="21">
        <v>2</v>
      </c>
      <c r="I5209" s="17">
        <v>1</v>
      </c>
      <c r="J5209" s="17">
        <v>6</v>
      </c>
      <c r="K5209" s="17">
        <v>6</v>
      </c>
      <c r="L5209" s="14" t="s">
        <v>432</v>
      </c>
      <c r="M5209" s="14" t="s">
        <v>481</v>
      </c>
      <c r="N5209" s="17">
        <v>2</v>
      </c>
      <c r="O5209" s="14">
        <f t="shared" si="1608"/>
        <v>47.849999999999994</v>
      </c>
      <c r="P5209" s="18">
        <v>14.5</v>
      </c>
      <c r="Q5209" s="14">
        <f t="shared" si="1609"/>
        <v>36.299999999999997</v>
      </c>
      <c r="R5209" s="18">
        <v>11</v>
      </c>
      <c r="S5209" s="14">
        <f t="shared" si="1610"/>
        <v>47.849999999999994</v>
      </c>
      <c r="T5209" s="18">
        <v>14.5</v>
      </c>
      <c r="U5209" s="21">
        <f t="shared" si="1611"/>
        <v>42.074999999999996</v>
      </c>
      <c r="V5209" s="21">
        <f t="shared" si="1619"/>
        <v>12.75</v>
      </c>
      <c r="W5209" s="19">
        <v>27.88289</v>
      </c>
      <c r="X5209" s="19">
        <v>-115.17722000000001</v>
      </c>
      <c r="Y5209" s="18">
        <f t="shared" si="1537"/>
        <v>55.4</v>
      </c>
      <c r="Z5209" s="17">
        <v>13</v>
      </c>
      <c r="AA5209" s="21">
        <v>6</v>
      </c>
      <c r="AB5209" s="17" t="s">
        <v>44</v>
      </c>
      <c r="AC5209" s="14">
        <v>6</v>
      </c>
      <c r="AD5209" s="17">
        <v>21</v>
      </c>
      <c r="AE5209" s="17">
        <v>1</v>
      </c>
      <c r="AF5209" s="14">
        <v>28</v>
      </c>
      <c r="AG5209" s="14">
        <v>270</v>
      </c>
      <c r="AI5209" s="70">
        <f t="shared" si="1616"/>
        <v>16.045999999999999</v>
      </c>
      <c r="AJ5209" s="71" t="s">
        <v>369</v>
      </c>
      <c r="AK5209" s="72">
        <f t="shared" si="1617"/>
        <v>2.5000862380340183</v>
      </c>
      <c r="AL5209" s="73">
        <f t="shared" si="1618"/>
        <v>2.5000862380340183</v>
      </c>
    </row>
    <row r="5210" spans="1:38" hidden="1">
      <c r="A5210" s="14" t="s">
        <v>493</v>
      </c>
      <c r="B5210" s="14" t="s">
        <v>40</v>
      </c>
      <c r="C5210" s="31">
        <v>41120</v>
      </c>
      <c r="D5210" s="15">
        <v>2012</v>
      </c>
      <c r="E5210" s="16">
        <v>0.33402777777777781</v>
      </c>
      <c r="F5210" s="16">
        <v>0.35833333333333334</v>
      </c>
      <c r="G5210" s="16">
        <f>F5210-E5210</f>
        <v>2.4305555555555525E-2</v>
      </c>
      <c r="H5210" s="21">
        <v>2</v>
      </c>
      <c r="I5210" s="17">
        <v>1</v>
      </c>
      <c r="J5210" s="17">
        <v>1</v>
      </c>
      <c r="K5210" s="17">
        <v>1</v>
      </c>
      <c r="L5210" s="14" t="s">
        <v>277</v>
      </c>
      <c r="M5210" s="14" t="s">
        <v>494</v>
      </c>
      <c r="N5210" s="14">
        <v>2</v>
      </c>
      <c r="O5210" s="18">
        <f>P5210*3.3</f>
        <v>45.209999999999994</v>
      </c>
      <c r="P5210" s="18">
        <v>13.7</v>
      </c>
      <c r="Q5210" s="18">
        <f>R5210*3.3</f>
        <v>42.9</v>
      </c>
      <c r="R5210" s="18">
        <v>13</v>
      </c>
      <c r="S5210" s="18">
        <f t="shared" si="1610"/>
        <v>45.209999999999994</v>
      </c>
      <c r="T5210" s="22">
        <v>13.7</v>
      </c>
      <c r="U5210" s="22">
        <f>AVERAGE(S5210,Q5210)</f>
        <v>44.054999999999993</v>
      </c>
      <c r="V5210" s="21">
        <f>U5210/3.33</f>
        <v>13.229729729729728</v>
      </c>
      <c r="W5210" s="19">
        <v>27.86111</v>
      </c>
      <c r="X5210" s="19">
        <v>-115.19368</v>
      </c>
      <c r="Y5210" s="22">
        <f>Z5210+53.6</f>
        <v>66.599999999999994</v>
      </c>
      <c r="Z5210" s="23">
        <v>13</v>
      </c>
      <c r="AA5210" s="21">
        <v>6</v>
      </c>
      <c r="AB5210" s="14" t="s">
        <v>44</v>
      </c>
      <c r="AC5210" s="21">
        <v>1</v>
      </c>
      <c r="AD5210" s="17">
        <v>16</v>
      </c>
      <c r="AE5210" s="17">
        <v>1</v>
      </c>
      <c r="AF5210" s="21">
        <v>14</v>
      </c>
      <c r="AG5210" s="14">
        <v>300</v>
      </c>
    </row>
    <row r="5211" spans="1:38" hidden="1">
      <c r="A5211" s="14" t="s">
        <v>493</v>
      </c>
      <c r="B5211" s="14" t="s">
        <v>40</v>
      </c>
      <c r="C5211" s="31">
        <v>41120</v>
      </c>
      <c r="D5211" s="15">
        <v>2012</v>
      </c>
      <c r="E5211" s="16">
        <v>0.33402777777777781</v>
      </c>
      <c r="F5211" s="16">
        <v>0.35833333333333334</v>
      </c>
      <c r="G5211" s="16">
        <f>F5211-E5211</f>
        <v>2.4305555555555525E-2</v>
      </c>
      <c r="H5211" s="21">
        <v>2</v>
      </c>
      <c r="I5211" s="17">
        <v>1</v>
      </c>
      <c r="J5211" s="17">
        <v>1</v>
      </c>
      <c r="K5211" s="17">
        <v>1</v>
      </c>
      <c r="L5211" s="14" t="s">
        <v>277</v>
      </c>
      <c r="M5211" s="14" t="s">
        <v>494</v>
      </c>
      <c r="N5211" s="14">
        <v>2</v>
      </c>
      <c r="O5211" s="18">
        <f>P5211*3.3</f>
        <v>45.209999999999994</v>
      </c>
      <c r="P5211" s="18">
        <v>13.7</v>
      </c>
      <c r="Q5211" s="18">
        <f>R5211*3.3</f>
        <v>42.9</v>
      </c>
      <c r="R5211" s="18">
        <v>13</v>
      </c>
      <c r="S5211" s="18">
        <f t="shared" si="1610"/>
        <v>45.209999999999994</v>
      </c>
      <c r="T5211" s="22">
        <v>13.7</v>
      </c>
      <c r="U5211" s="22">
        <f>AVERAGE(S5211,Q5211)</f>
        <v>44.054999999999993</v>
      </c>
      <c r="V5211" s="21">
        <f>U5211/3.33</f>
        <v>13.229729729729728</v>
      </c>
      <c r="W5211" s="19">
        <v>27.86111</v>
      </c>
      <c r="X5211" s="19">
        <v>-115.19368</v>
      </c>
      <c r="Y5211" s="22">
        <f>Z5211+53.6</f>
        <v>66.599999999999994</v>
      </c>
      <c r="Z5211" s="23">
        <v>13</v>
      </c>
      <c r="AA5211" s="21">
        <v>6</v>
      </c>
      <c r="AB5211" s="14" t="s">
        <v>44</v>
      </c>
      <c r="AC5211" s="21">
        <v>2</v>
      </c>
      <c r="AD5211" s="17">
        <v>13</v>
      </c>
      <c r="AE5211" s="17">
        <v>1</v>
      </c>
      <c r="AF5211" s="21">
        <v>21</v>
      </c>
      <c r="AG5211" s="14">
        <v>300</v>
      </c>
    </row>
    <row r="5212" spans="1:38" hidden="1">
      <c r="A5212" s="14" t="s">
        <v>495</v>
      </c>
      <c r="B5212" s="14" t="s">
        <v>40</v>
      </c>
      <c r="C5212" s="31">
        <v>41121</v>
      </c>
      <c r="D5212" s="15">
        <v>2012</v>
      </c>
      <c r="E5212" s="16">
        <v>0.33402777777777781</v>
      </c>
      <c r="F5212" s="16">
        <v>0.35625000000000001</v>
      </c>
      <c r="G5212" s="16">
        <f>F5212-E5212</f>
        <v>2.2222222222222199E-2</v>
      </c>
      <c r="H5212" s="21">
        <v>2</v>
      </c>
      <c r="I5212" s="17">
        <v>2</v>
      </c>
      <c r="J5212" s="17">
        <v>2</v>
      </c>
      <c r="K5212" s="17">
        <v>2</v>
      </c>
      <c r="L5212" s="14" t="s">
        <v>277</v>
      </c>
      <c r="M5212" s="14" t="s">
        <v>494</v>
      </c>
      <c r="N5212" s="14">
        <v>2</v>
      </c>
      <c r="O5212" s="18">
        <f t="shared" ref="O5212:O5216" si="1620">P5212*3.3</f>
        <v>46.859999999999992</v>
      </c>
      <c r="P5212" s="18">
        <v>14.2</v>
      </c>
      <c r="Q5212" s="18">
        <f t="shared" ref="Q5212:Q5216" si="1621">R5212*3.3</f>
        <v>53.79</v>
      </c>
      <c r="R5212" s="18">
        <v>16.3</v>
      </c>
      <c r="S5212" s="18">
        <f>T5212*3.3</f>
        <v>53.79</v>
      </c>
      <c r="T5212" s="22">
        <v>16.3</v>
      </c>
      <c r="U5212" s="22">
        <f t="shared" ref="U5212:U5216" si="1622">AVERAGE(S5212,Q5212)</f>
        <v>53.79</v>
      </c>
      <c r="V5212" s="21">
        <f t="shared" ref="V5212:V5216" si="1623">U5212/3.33</f>
        <v>16.153153153153152</v>
      </c>
      <c r="W5212" s="19">
        <v>27.853680000000001</v>
      </c>
      <c r="X5212" s="19">
        <v>-115.17001</v>
      </c>
      <c r="Y5212" s="22">
        <f t="shared" ref="Y5212:Y5216" si="1624">Z5212+53.6</f>
        <v>67.599999999999994</v>
      </c>
      <c r="Z5212" s="23">
        <v>14</v>
      </c>
      <c r="AA5212" s="21">
        <v>5</v>
      </c>
      <c r="AB5212" s="14" t="s">
        <v>44</v>
      </c>
      <c r="AC5212" s="21">
        <v>1</v>
      </c>
      <c r="AD5212" s="17">
        <v>19</v>
      </c>
      <c r="AE5212" s="17">
        <v>1</v>
      </c>
      <c r="AF5212" s="21">
        <v>7</v>
      </c>
      <c r="AG5212" s="14">
        <v>210</v>
      </c>
    </row>
    <row r="5213" spans="1:38" hidden="1">
      <c r="A5213" s="14" t="s">
        <v>495</v>
      </c>
      <c r="B5213" s="14" t="s">
        <v>40</v>
      </c>
      <c r="C5213" s="31">
        <v>41121</v>
      </c>
      <c r="D5213" s="15">
        <v>2012</v>
      </c>
      <c r="E5213" s="16">
        <v>0.33402777777777781</v>
      </c>
      <c r="F5213" s="16">
        <v>0.35625000000000001</v>
      </c>
      <c r="G5213" s="16">
        <f t="shared" ref="G5213:G5216" si="1625">F5213-E5213</f>
        <v>2.2222222222222199E-2</v>
      </c>
      <c r="H5213" s="21">
        <v>2</v>
      </c>
      <c r="I5213" s="17">
        <v>2</v>
      </c>
      <c r="J5213" s="17">
        <v>2</v>
      </c>
      <c r="K5213" s="17">
        <v>2</v>
      </c>
      <c r="L5213" s="14" t="s">
        <v>277</v>
      </c>
      <c r="M5213" s="14" t="s">
        <v>494</v>
      </c>
      <c r="N5213" s="14">
        <v>2</v>
      </c>
      <c r="O5213" s="18">
        <f t="shared" si="1620"/>
        <v>46.859999999999992</v>
      </c>
      <c r="P5213" s="18">
        <v>14.2</v>
      </c>
      <c r="Q5213" s="18">
        <f t="shared" si="1621"/>
        <v>53.79</v>
      </c>
      <c r="R5213" s="18">
        <v>16.3</v>
      </c>
      <c r="S5213" s="18">
        <f t="shared" ref="S5213:S5276" si="1626">T5213*3.3</f>
        <v>53.79</v>
      </c>
      <c r="T5213" s="22">
        <v>16.3</v>
      </c>
      <c r="U5213" s="22">
        <f t="shared" si="1622"/>
        <v>53.79</v>
      </c>
      <c r="V5213" s="21">
        <f t="shared" si="1623"/>
        <v>16.153153153153152</v>
      </c>
      <c r="W5213" s="19">
        <v>27.853680000000001</v>
      </c>
      <c r="X5213" s="19">
        <v>-115.17001</v>
      </c>
      <c r="Y5213" s="22">
        <f t="shared" si="1624"/>
        <v>67.599999999999994</v>
      </c>
      <c r="Z5213" s="23">
        <v>14</v>
      </c>
      <c r="AA5213" s="21">
        <v>5</v>
      </c>
      <c r="AB5213" s="14" t="s">
        <v>44</v>
      </c>
      <c r="AC5213" s="21">
        <v>1</v>
      </c>
      <c r="AD5213" s="17">
        <v>21</v>
      </c>
      <c r="AE5213" s="17">
        <v>1</v>
      </c>
      <c r="AF5213" s="21">
        <v>7</v>
      </c>
      <c r="AG5213" s="14">
        <v>210</v>
      </c>
    </row>
    <row r="5214" spans="1:38" hidden="1">
      <c r="A5214" s="14" t="s">
        <v>495</v>
      </c>
      <c r="B5214" s="14" t="s">
        <v>40</v>
      </c>
      <c r="C5214" s="31">
        <v>41121</v>
      </c>
      <c r="D5214" s="15">
        <v>2012</v>
      </c>
      <c r="E5214" s="16">
        <v>0.33402777777777781</v>
      </c>
      <c r="F5214" s="16">
        <v>0.35625000000000001</v>
      </c>
      <c r="G5214" s="16">
        <f t="shared" si="1625"/>
        <v>2.2222222222222199E-2</v>
      </c>
      <c r="H5214" s="21">
        <v>2</v>
      </c>
      <c r="I5214" s="17">
        <v>2</v>
      </c>
      <c r="J5214" s="17">
        <v>2</v>
      </c>
      <c r="K5214" s="17">
        <v>2</v>
      </c>
      <c r="L5214" s="14" t="s">
        <v>277</v>
      </c>
      <c r="M5214" s="14" t="s">
        <v>494</v>
      </c>
      <c r="N5214" s="14">
        <v>2</v>
      </c>
      <c r="O5214" s="18">
        <f t="shared" si="1620"/>
        <v>46.859999999999992</v>
      </c>
      <c r="P5214" s="18">
        <v>14.2</v>
      </c>
      <c r="Q5214" s="18">
        <f t="shared" si="1621"/>
        <v>53.79</v>
      </c>
      <c r="R5214" s="18">
        <v>16.3</v>
      </c>
      <c r="S5214" s="18">
        <f t="shared" si="1626"/>
        <v>53.79</v>
      </c>
      <c r="T5214" s="22">
        <v>16.3</v>
      </c>
      <c r="U5214" s="22">
        <f t="shared" si="1622"/>
        <v>53.79</v>
      </c>
      <c r="V5214" s="21">
        <f t="shared" si="1623"/>
        <v>16.153153153153152</v>
      </c>
      <c r="W5214" s="19">
        <v>27.853680000000001</v>
      </c>
      <c r="X5214" s="19">
        <v>-115.17001</v>
      </c>
      <c r="Y5214" s="22">
        <f t="shared" si="1624"/>
        <v>67.599999999999994</v>
      </c>
      <c r="Z5214" s="23">
        <v>14</v>
      </c>
      <c r="AA5214" s="21">
        <v>5</v>
      </c>
      <c r="AB5214" s="14" t="s">
        <v>44</v>
      </c>
      <c r="AC5214" s="21">
        <v>2</v>
      </c>
      <c r="AD5214" s="17">
        <v>19</v>
      </c>
      <c r="AE5214" s="17">
        <v>1</v>
      </c>
      <c r="AF5214" s="21">
        <v>9</v>
      </c>
      <c r="AG5214" s="14">
        <v>210</v>
      </c>
    </row>
    <row r="5215" spans="1:38" hidden="1">
      <c r="A5215" s="14" t="s">
        <v>495</v>
      </c>
      <c r="B5215" s="14" t="s">
        <v>40</v>
      </c>
      <c r="C5215" s="31">
        <v>41121</v>
      </c>
      <c r="D5215" s="15">
        <v>2012</v>
      </c>
      <c r="E5215" s="16">
        <v>0.33402777777777781</v>
      </c>
      <c r="F5215" s="16">
        <v>0.35625000000000001</v>
      </c>
      <c r="G5215" s="16">
        <f t="shared" si="1625"/>
        <v>2.2222222222222199E-2</v>
      </c>
      <c r="H5215" s="21">
        <v>2</v>
      </c>
      <c r="I5215" s="17">
        <v>2</v>
      </c>
      <c r="J5215" s="17">
        <v>2</v>
      </c>
      <c r="K5215" s="17">
        <v>2</v>
      </c>
      <c r="L5215" s="14" t="s">
        <v>277</v>
      </c>
      <c r="M5215" s="14" t="s">
        <v>494</v>
      </c>
      <c r="N5215" s="14">
        <v>2</v>
      </c>
      <c r="O5215" s="18">
        <f t="shared" si="1620"/>
        <v>46.859999999999992</v>
      </c>
      <c r="P5215" s="18">
        <v>14.2</v>
      </c>
      <c r="Q5215" s="18">
        <f t="shared" si="1621"/>
        <v>53.79</v>
      </c>
      <c r="R5215" s="18">
        <v>16.3</v>
      </c>
      <c r="S5215" s="18">
        <f t="shared" si="1626"/>
        <v>53.79</v>
      </c>
      <c r="T5215" s="22">
        <v>16.3</v>
      </c>
      <c r="U5215" s="22">
        <f t="shared" si="1622"/>
        <v>53.79</v>
      </c>
      <c r="V5215" s="21">
        <f t="shared" si="1623"/>
        <v>16.153153153153152</v>
      </c>
      <c r="W5215" s="19">
        <v>27.853680000000001</v>
      </c>
      <c r="X5215" s="19">
        <v>-115.17001</v>
      </c>
      <c r="Y5215" s="22">
        <f t="shared" si="1624"/>
        <v>67.599999999999994</v>
      </c>
      <c r="Z5215" s="23">
        <v>14</v>
      </c>
      <c r="AA5215" s="21">
        <v>5</v>
      </c>
      <c r="AB5215" s="14" t="s">
        <v>44</v>
      </c>
      <c r="AC5215" s="21">
        <v>3</v>
      </c>
      <c r="AD5215" s="17">
        <v>1</v>
      </c>
      <c r="AE5215" s="17">
        <v>1</v>
      </c>
      <c r="AF5215" s="21">
        <v>14</v>
      </c>
      <c r="AG5215" s="14">
        <v>210</v>
      </c>
    </row>
    <row r="5216" spans="1:38" hidden="1">
      <c r="A5216" s="14" t="s">
        <v>495</v>
      </c>
      <c r="B5216" s="14" t="s">
        <v>40</v>
      </c>
      <c r="C5216" s="31">
        <v>41121</v>
      </c>
      <c r="D5216" s="15">
        <v>2012</v>
      </c>
      <c r="E5216" s="16">
        <v>0.33402777777777781</v>
      </c>
      <c r="F5216" s="16">
        <v>0.35625000000000001</v>
      </c>
      <c r="G5216" s="16">
        <f t="shared" si="1625"/>
        <v>2.2222222222222199E-2</v>
      </c>
      <c r="H5216" s="21">
        <v>2</v>
      </c>
      <c r="I5216" s="17">
        <v>2</v>
      </c>
      <c r="J5216" s="17">
        <v>2</v>
      </c>
      <c r="K5216" s="17">
        <v>2</v>
      </c>
      <c r="L5216" s="14" t="s">
        <v>277</v>
      </c>
      <c r="M5216" s="14" t="s">
        <v>494</v>
      </c>
      <c r="N5216" s="14">
        <v>2</v>
      </c>
      <c r="O5216" s="18">
        <f t="shared" si="1620"/>
        <v>46.859999999999992</v>
      </c>
      <c r="P5216" s="18">
        <v>14.2</v>
      </c>
      <c r="Q5216" s="18">
        <f t="shared" si="1621"/>
        <v>53.79</v>
      </c>
      <c r="R5216" s="18">
        <v>16.3</v>
      </c>
      <c r="S5216" s="18">
        <f t="shared" si="1626"/>
        <v>53.79</v>
      </c>
      <c r="T5216" s="22">
        <v>16.3</v>
      </c>
      <c r="U5216" s="22">
        <f t="shared" si="1622"/>
        <v>53.79</v>
      </c>
      <c r="V5216" s="21">
        <f t="shared" si="1623"/>
        <v>16.153153153153152</v>
      </c>
      <c r="W5216" s="19">
        <v>27.853680000000001</v>
      </c>
      <c r="X5216" s="19">
        <v>-115.17001</v>
      </c>
      <c r="Y5216" s="22">
        <f t="shared" si="1624"/>
        <v>67.599999999999994</v>
      </c>
      <c r="Z5216" s="23">
        <v>14</v>
      </c>
      <c r="AA5216" s="21">
        <v>5</v>
      </c>
      <c r="AB5216" s="14" t="s">
        <v>44</v>
      </c>
      <c r="AC5216" s="21">
        <v>4</v>
      </c>
      <c r="AD5216" s="17">
        <v>13</v>
      </c>
      <c r="AE5216" s="17">
        <v>1</v>
      </c>
      <c r="AF5216" s="21">
        <v>19</v>
      </c>
      <c r="AG5216" s="14">
        <v>210</v>
      </c>
    </row>
    <row r="5217" spans="1:33" hidden="1">
      <c r="A5217" s="14" t="s">
        <v>496</v>
      </c>
      <c r="B5217" s="98" t="s">
        <v>40</v>
      </c>
      <c r="C5217" s="31">
        <v>41121</v>
      </c>
      <c r="D5217" s="98">
        <v>2012</v>
      </c>
      <c r="E5217" s="16">
        <v>0.3756944444444445</v>
      </c>
      <c r="F5217" s="16">
        <v>0.40138888888888885</v>
      </c>
      <c r="G5217" s="16">
        <f>F5217-E5217</f>
        <v>2.5694444444444353E-2</v>
      </c>
      <c r="H5217" s="21">
        <v>2</v>
      </c>
      <c r="I5217" s="17">
        <v>3</v>
      </c>
      <c r="J5217" s="17">
        <v>3</v>
      </c>
      <c r="K5217" s="17">
        <v>3</v>
      </c>
      <c r="L5217" s="98" t="s">
        <v>277</v>
      </c>
      <c r="M5217" s="98" t="s">
        <v>494</v>
      </c>
      <c r="N5217" s="14">
        <v>2</v>
      </c>
      <c r="O5217" s="18">
        <f>P5217*3.3</f>
        <v>37.619999999999997</v>
      </c>
      <c r="P5217" s="18">
        <v>11.4</v>
      </c>
      <c r="Q5217" s="18">
        <f>R5217*3.3</f>
        <v>41.58</v>
      </c>
      <c r="R5217" s="18">
        <v>12.6</v>
      </c>
      <c r="S5217" s="18">
        <f t="shared" si="1626"/>
        <v>41.58</v>
      </c>
      <c r="T5217" s="22">
        <v>12.6</v>
      </c>
      <c r="U5217" s="22">
        <f>AVERAGE(S5217,Q5217)</f>
        <v>41.58</v>
      </c>
      <c r="V5217" s="21">
        <f>U5217/3.33</f>
        <v>12.486486486486486</v>
      </c>
      <c r="W5217" s="19">
        <v>27.864350000000002</v>
      </c>
      <c r="X5217" s="19">
        <v>-115.18813</v>
      </c>
      <c r="Y5217" s="22">
        <f>Z5217+53.6</f>
        <v>67.599999999999994</v>
      </c>
      <c r="Z5217" s="23">
        <v>14</v>
      </c>
      <c r="AA5217" s="21">
        <v>5</v>
      </c>
      <c r="AB5217" s="14" t="s">
        <v>44</v>
      </c>
      <c r="AC5217" s="98">
        <v>1</v>
      </c>
      <c r="AD5217" s="98">
        <v>17</v>
      </c>
      <c r="AE5217" s="17">
        <v>1</v>
      </c>
      <c r="AF5217" s="98">
        <v>4</v>
      </c>
      <c r="AG5217" s="14">
        <v>330</v>
      </c>
    </row>
    <row r="5218" spans="1:33" hidden="1">
      <c r="A5218" s="14" t="s">
        <v>496</v>
      </c>
      <c r="B5218" s="98" t="s">
        <v>40</v>
      </c>
      <c r="C5218" s="31">
        <v>41121</v>
      </c>
      <c r="D5218" s="98">
        <v>2012</v>
      </c>
      <c r="E5218" s="16">
        <v>0.3756944444444445</v>
      </c>
      <c r="F5218" s="16">
        <v>0.40138888888888885</v>
      </c>
      <c r="G5218" s="16">
        <f t="shared" ref="G5218:G5281" si="1627">F5218-E5218</f>
        <v>2.5694444444444353E-2</v>
      </c>
      <c r="H5218" s="21">
        <v>2</v>
      </c>
      <c r="I5218" s="17">
        <v>3</v>
      </c>
      <c r="J5218" s="17">
        <v>3</v>
      </c>
      <c r="K5218" s="17">
        <v>3</v>
      </c>
      <c r="L5218" s="98" t="s">
        <v>277</v>
      </c>
      <c r="M5218" s="98" t="s">
        <v>494</v>
      </c>
      <c r="N5218" s="14">
        <v>2</v>
      </c>
      <c r="O5218" s="18">
        <f t="shared" ref="O5218:O5281" si="1628">P5218*3.3</f>
        <v>37.619999999999997</v>
      </c>
      <c r="P5218" s="18">
        <v>11.4</v>
      </c>
      <c r="Q5218" s="18">
        <f t="shared" ref="Q5218:Q5281" si="1629">R5218*3.3</f>
        <v>41.58</v>
      </c>
      <c r="R5218" s="18">
        <v>12.6</v>
      </c>
      <c r="S5218" s="18">
        <f t="shared" si="1626"/>
        <v>41.58</v>
      </c>
      <c r="T5218" s="22">
        <v>12.6</v>
      </c>
      <c r="U5218" s="22">
        <f t="shared" ref="U5218:U5281" si="1630">AVERAGE(S5218,Q5218)</f>
        <v>41.58</v>
      </c>
      <c r="V5218" s="21">
        <f t="shared" ref="V5218:V5281" si="1631">U5218/3.33</f>
        <v>12.486486486486486</v>
      </c>
      <c r="W5218" s="19">
        <v>27.864350000000002</v>
      </c>
      <c r="X5218" s="19">
        <v>-115.18813</v>
      </c>
      <c r="Y5218" s="22">
        <f t="shared" ref="Y5218:Y5281" si="1632">Z5218+53.6</f>
        <v>67.599999999999994</v>
      </c>
      <c r="Z5218" s="23">
        <v>14</v>
      </c>
      <c r="AA5218" s="21">
        <v>5</v>
      </c>
      <c r="AB5218" s="14" t="s">
        <v>44</v>
      </c>
      <c r="AC5218" s="21">
        <v>2</v>
      </c>
      <c r="AD5218" s="17">
        <v>17</v>
      </c>
      <c r="AE5218" s="17">
        <v>1</v>
      </c>
      <c r="AF5218" s="21">
        <v>6</v>
      </c>
      <c r="AG5218" s="14">
        <v>330</v>
      </c>
    </row>
    <row r="5219" spans="1:33" hidden="1">
      <c r="A5219" s="14" t="s">
        <v>496</v>
      </c>
      <c r="B5219" s="98" t="s">
        <v>40</v>
      </c>
      <c r="C5219" s="31">
        <v>41121</v>
      </c>
      <c r="D5219" s="98">
        <v>2012</v>
      </c>
      <c r="E5219" s="16">
        <v>0.3756944444444445</v>
      </c>
      <c r="F5219" s="16">
        <v>0.40138888888888885</v>
      </c>
      <c r="G5219" s="16">
        <f t="shared" si="1627"/>
        <v>2.5694444444444353E-2</v>
      </c>
      <c r="H5219" s="21">
        <v>2</v>
      </c>
      <c r="I5219" s="17">
        <v>3</v>
      </c>
      <c r="J5219" s="17">
        <v>3</v>
      </c>
      <c r="K5219" s="17">
        <v>3</v>
      </c>
      <c r="L5219" s="98" t="s">
        <v>277</v>
      </c>
      <c r="M5219" s="98" t="s">
        <v>494</v>
      </c>
      <c r="N5219" s="14">
        <v>2</v>
      </c>
      <c r="O5219" s="18">
        <f t="shared" si="1628"/>
        <v>37.619999999999997</v>
      </c>
      <c r="P5219" s="18">
        <v>11.4</v>
      </c>
      <c r="Q5219" s="18">
        <f t="shared" si="1629"/>
        <v>41.58</v>
      </c>
      <c r="R5219" s="18">
        <v>12.6</v>
      </c>
      <c r="S5219" s="18">
        <f t="shared" si="1626"/>
        <v>41.58</v>
      </c>
      <c r="T5219" s="22">
        <v>12.6</v>
      </c>
      <c r="U5219" s="22">
        <f t="shared" si="1630"/>
        <v>41.58</v>
      </c>
      <c r="V5219" s="21">
        <f t="shared" si="1631"/>
        <v>12.486486486486486</v>
      </c>
      <c r="W5219" s="19">
        <v>27.864350000000002</v>
      </c>
      <c r="X5219" s="19">
        <v>-115.18813</v>
      </c>
      <c r="Y5219" s="22">
        <f t="shared" si="1632"/>
        <v>67.599999999999994</v>
      </c>
      <c r="Z5219" s="23">
        <v>14</v>
      </c>
      <c r="AA5219" s="21">
        <v>5</v>
      </c>
      <c r="AB5219" s="14" t="s">
        <v>44</v>
      </c>
      <c r="AC5219" s="21">
        <v>2</v>
      </c>
      <c r="AD5219" s="17">
        <v>19</v>
      </c>
      <c r="AE5219" s="17">
        <v>1</v>
      </c>
      <c r="AF5219" s="21">
        <v>6</v>
      </c>
      <c r="AG5219" s="14">
        <v>330</v>
      </c>
    </row>
    <row r="5220" spans="1:33" hidden="1">
      <c r="A5220" s="14" t="s">
        <v>496</v>
      </c>
      <c r="B5220" s="98" t="s">
        <v>40</v>
      </c>
      <c r="C5220" s="31">
        <v>41121</v>
      </c>
      <c r="D5220" s="98">
        <v>2012</v>
      </c>
      <c r="E5220" s="16">
        <v>0.3756944444444445</v>
      </c>
      <c r="F5220" s="16">
        <v>0.40138888888888885</v>
      </c>
      <c r="G5220" s="16">
        <f t="shared" si="1627"/>
        <v>2.5694444444444353E-2</v>
      </c>
      <c r="H5220" s="21">
        <v>2</v>
      </c>
      <c r="I5220" s="17">
        <v>3</v>
      </c>
      <c r="J5220" s="17">
        <v>3</v>
      </c>
      <c r="K5220" s="17">
        <v>3</v>
      </c>
      <c r="L5220" s="98" t="s">
        <v>277</v>
      </c>
      <c r="M5220" s="98" t="s">
        <v>494</v>
      </c>
      <c r="N5220" s="14">
        <v>2</v>
      </c>
      <c r="O5220" s="18">
        <f t="shared" si="1628"/>
        <v>37.619999999999997</v>
      </c>
      <c r="P5220" s="18">
        <v>11.4</v>
      </c>
      <c r="Q5220" s="18">
        <f t="shared" si="1629"/>
        <v>41.58</v>
      </c>
      <c r="R5220" s="18">
        <v>12.6</v>
      </c>
      <c r="S5220" s="18">
        <f t="shared" si="1626"/>
        <v>41.58</v>
      </c>
      <c r="T5220" s="22">
        <v>12.6</v>
      </c>
      <c r="U5220" s="22">
        <f t="shared" si="1630"/>
        <v>41.58</v>
      </c>
      <c r="V5220" s="21">
        <f t="shared" si="1631"/>
        <v>12.486486486486486</v>
      </c>
      <c r="W5220" s="19">
        <v>27.864350000000002</v>
      </c>
      <c r="X5220" s="19">
        <v>-115.18813</v>
      </c>
      <c r="Y5220" s="22">
        <f t="shared" si="1632"/>
        <v>67.599999999999994</v>
      </c>
      <c r="Z5220" s="23">
        <v>14</v>
      </c>
      <c r="AA5220" s="21">
        <v>5</v>
      </c>
      <c r="AB5220" s="14" t="s">
        <v>44</v>
      </c>
      <c r="AC5220" s="21">
        <v>3</v>
      </c>
      <c r="AD5220" s="17">
        <v>21</v>
      </c>
      <c r="AE5220" s="17">
        <v>1</v>
      </c>
      <c r="AF5220" s="21">
        <v>17</v>
      </c>
      <c r="AG5220" s="14">
        <v>330</v>
      </c>
    </row>
    <row r="5221" spans="1:33" hidden="1">
      <c r="A5221" s="14" t="s">
        <v>496</v>
      </c>
      <c r="B5221" s="98" t="s">
        <v>40</v>
      </c>
      <c r="C5221" s="31">
        <v>41121</v>
      </c>
      <c r="D5221" s="98">
        <v>2012</v>
      </c>
      <c r="E5221" s="16">
        <v>0.3756944444444445</v>
      </c>
      <c r="F5221" s="16">
        <v>0.40138888888888885</v>
      </c>
      <c r="G5221" s="16">
        <f t="shared" si="1627"/>
        <v>2.5694444444444353E-2</v>
      </c>
      <c r="H5221" s="21">
        <v>2</v>
      </c>
      <c r="I5221" s="17">
        <v>3</v>
      </c>
      <c r="J5221" s="17">
        <v>3</v>
      </c>
      <c r="K5221" s="17">
        <v>3</v>
      </c>
      <c r="L5221" s="98" t="s">
        <v>277</v>
      </c>
      <c r="M5221" s="98" t="s">
        <v>494</v>
      </c>
      <c r="N5221" s="14">
        <v>2</v>
      </c>
      <c r="O5221" s="18">
        <f t="shared" si="1628"/>
        <v>37.619999999999997</v>
      </c>
      <c r="P5221" s="18">
        <v>11.4</v>
      </c>
      <c r="Q5221" s="18">
        <f t="shared" si="1629"/>
        <v>41.58</v>
      </c>
      <c r="R5221" s="18">
        <v>12.6</v>
      </c>
      <c r="S5221" s="18">
        <f t="shared" si="1626"/>
        <v>41.58</v>
      </c>
      <c r="T5221" s="22">
        <v>12.6</v>
      </c>
      <c r="U5221" s="22">
        <f t="shared" si="1630"/>
        <v>41.58</v>
      </c>
      <c r="V5221" s="21">
        <f t="shared" si="1631"/>
        <v>12.486486486486486</v>
      </c>
      <c r="W5221" s="19">
        <v>27.864350000000002</v>
      </c>
      <c r="X5221" s="19">
        <v>-115.18813</v>
      </c>
      <c r="Y5221" s="22">
        <f t="shared" si="1632"/>
        <v>67.599999999999994</v>
      </c>
      <c r="Z5221" s="23">
        <v>14</v>
      </c>
      <c r="AA5221" s="21">
        <v>5</v>
      </c>
      <c r="AB5221" s="14" t="s">
        <v>44</v>
      </c>
      <c r="AC5221" s="21">
        <v>4</v>
      </c>
      <c r="AD5221" s="17">
        <v>21</v>
      </c>
      <c r="AE5221" s="17">
        <v>1</v>
      </c>
      <c r="AF5221" s="21">
        <v>19</v>
      </c>
      <c r="AG5221" s="14">
        <v>330</v>
      </c>
    </row>
    <row r="5222" spans="1:33" hidden="1">
      <c r="A5222" s="14" t="s">
        <v>496</v>
      </c>
      <c r="B5222" s="98" t="s">
        <v>40</v>
      </c>
      <c r="C5222" s="31">
        <v>41121</v>
      </c>
      <c r="D5222" s="98">
        <v>2012</v>
      </c>
      <c r="E5222" s="16">
        <v>0.3756944444444445</v>
      </c>
      <c r="F5222" s="16">
        <v>0.40138888888888885</v>
      </c>
      <c r="G5222" s="16">
        <f t="shared" si="1627"/>
        <v>2.5694444444444353E-2</v>
      </c>
      <c r="H5222" s="21">
        <v>2</v>
      </c>
      <c r="I5222" s="17">
        <v>3</v>
      </c>
      <c r="J5222" s="17">
        <v>3</v>
      </c>
      <c r="K5222" s="17">
        <v>3</v>
      </c>
      <c r="L5222" s="98" t="s">
        <v>277</v>
      </c>
      <c r="M5222" s="98" t="s">
        <v>494</v>
      </c>
      <c r="N5222" s="14">
        <v>2</v>
      </c>
      <c r="O5222" s="18">
        <f t="shared" si="1628"/>
        <v>37.619999999999997</v>
      </c>
      <c r="P5222" s="18">
        <v>11.4</v>
      </c>
      <c r="Q5222" s="18">
        <f t="shared" si="1629"/>
        <v>41.58</v>
      </c>
      <c r="R5222" s="18">
        <v>12.6</v>
      </c>
      <c r="S5222" s="18">
        <f t="shared" si="1626"/>
        <v>41.58</v>
      </c>
      <c r="T5222" s="22">
        <v>12.6</v>
      </c>
      <c r="U5222" s="22">
        <f t="shared" si="1630"/>
        <v>41.58</v>
      </c>
      <c r="V5222" s="21">
        <f t="shared" si="1631"/>
        <v>12.486486486486486</v>
      </c>
      <c r="W5222" s="19">
        <v>27.864350000000002</v>
      </c>
      <c r="X5222" s="19">
        <v>-115.18813</v>
      </c>
      <c r="Y5222" s="22">
        <f t="shared" si="1632"/>
        <v>67.599999999999994</v>
      </c>
      <c r="Z5222" s="23">
        <v>14</v>
      </c>
      <c r="AA5222" s="21">
        <v>5</v>
      </c>
      <c r="AB5222" s="14" t="s">
        <v>44</v>
      </c>
      <c r="AC5222" s="21">
        <v>4</v>
      </c>
      <c r="AD5222" s="17">
        <v>22</v>
      </c>
      <c r="AE5222" s="17">
        <v>1</v>
      </c>
      <c r="AF5222" s="21">
        <v>19</v>
      </c>
      <c r="AG5222" s="14">
        <v>330</v>
      </c>
    </row>
    <row r="5223" spans="1:33" hidden="1">
      <c r="A5223" s="14" t="s">
        <v>496</v>
      </c>
      <c r="B5223" s="98" t="s">
        <v>40</v>
      </c>
      <c r="C5223" s="31">
        <v>41121</v>
      </c>
      <c r="D5223" s="98">
        <v>2012</v>
      </c>
      <c r="E5223" s="16">
        <v>0.3756944444444445</v>
      </c>
      <c r="F5223" s="16">
        <v>0.40138888888888885</v>
      </c>
      <c r="G5223" s="16">
        <f t="shared" si="1627"/>
        <v>2.5694444444444353E-2</v>
      </c>
      <c r="H5223" s="21">
        <v>2</v>
      </c>
      <c r="I5223" s="17">
        <v>3</v>
      </c>
      <c r="J5223" s="17">
        <v>3</v>
      </c>
      <c r="K5223" s="17">
        <v>3</v>
      </c>
      <c r="L5223" s="98" t="s">
        <v>277</v>
      </c>
      <c r="M5223" s="98" t="s">
        <v>494</v>
      </c>
      <c r="N5223" s="14">
        <v>2</v>
      </c>
      <c r="O5223" s="18">
        <f t="shared" si="1628"/>
        <v>37.619999999999997</v>
      </c>
      <c r="P5223" s="18">
        <v>11.4</v>
      </c>
      <c r="Q5223" s="18">
        <f t="shared" si="1629"/>
        <v>41.58</v>
      </c>
      <c r="R5223" s="18">
        <v>12.6</v>
      </c>
      <c r="S5223" s="18">
        <f t="shared" si="1626"/>
        <v>41.58</v>
      </c>
      <c r="T5223" s="22">
        <v>12.6</v>
      </c>
      <c r="U5223" s="22">
        <f t="shared" si="1630"/>
        <v>41.58</v>
      </c>
      <c r="V5223" s="21">
        <f t="shared" si="1631"/>
        <v>12.486486486486486</v>
      </c>
      <c r="W5223" s="19">
        <v>27.864350000000002</v>
      </c>
      <c r="X5223" s="19">
        <v>-115.18813</v>
      </c>
      <c r="Y5223" s="22">
        <f t="shared" si="1632"/>
        <v>67.599999999999994</v>
      </c>
      <c r="Z5223" s="23">
        <v>14</v>
      </c>
      <c r="AA5223" s="21">
        <v>5</v>
      </c>
      <c r="AB5223" s="14" t="s">
        <v>44</v>
      </c>
      <c r="AC5223" s="21">
        <v>5</v>
      </c>
      <c r="AD5223" s="17">
        <v>22</v>
      </c>
      <c r="AE5223" s="17">
        <v>1</v>
      </c>
      <c r="AF5223" s="21">
        <v>24</v>
      </c>
      <c r="AG5223" s="14">
        <v>330</v>
      </c>
    </row>
    <row r="5224" spans="1:33" hidden="1">
      <c r="A5224" s="14" t="s">
        <v>496</v>
      </c>
      <c r="B5224" s="98" t="s">
        <v>40</v>
      </c>
      <c r="C5224" s="31">
        <v>41121</v>
      </c>
      <c r="D5224" s="98">
        <v>2012</v>
      </c>
      <c r="E5224" s="16">
        <v>0.3756944444444445</v>
      </c>
      <c r="F5224" s="16">
        <v>0.40138888888888885</v>
      </c>
      <c r="G5224" s="16">
        <f t="shared" si="1627"/>
        <v>2.5694444444444353E-2</v>
      </c>
      <c r="H5224" s="21">
        <v>2</v>
      </c>
      <c r="I5224" s="17">
        <v>3</v>
      </c>
      <c r="J5224" s="17">
        <v>3</v>
      </c>
      <c r="K5224" s="17">
        <v>3</v>
      </c>
      <c r="L5224" s="98" t="s">
        <v>277</v>
      </c>
      <c r="M5224" s="98" t="s">
        <v>494</v>
      </c>
      <c r="N5224" s="14">
        <v>2</v>
      </c>
      <c r="O5224" s="18">
        <f t="shared" si="1628"/>
        <v>37.619999999999997</v>
      </c>
      <c r="P5224" s="18">
        <v>11.4</v>
      </c>
      <c r="Q5224" s="18">
        <f t="shared" si="1629"/>
        <v>41.58</v>
      </c>
      <c r="R5224" s="18">
        <v>12.6</v>
      </c>
      <c r="S5224" s="18">
        <f t="shared" si="1626"/>
        <v>41.58</v>
      </c>
      <c r="T5224" s="22">
        <v>12.6</v>
      </c>
      <c r="U5224" s="22">
        <f t="shared" si="1630"/>
        <v>41.58</v>
      </c>
      <c r="V5224" s="21">
        <f t="shared" si="1631"/>
        <v>12.486486486486486</v>
      </c>
      <c r="W5224" s="19">
        <v>27.864350000000002</v>
      </c>
      <c r="X5224" s="19">
        <v>-115.18813</v>
      </c>
      <c r="Y5224" s="22">
        <f t="shared" si="1632"/>
        <v>67.599999999999994</v>
      </c>
      <c r="Z5224" s="23">
        <v>14</v>
      </c>
      <c r="AA5224" s="21">
        <v>5</v>
      </c>
      <c r="AB5224" s="14" t="s">
        <v>44</v>
      </c>
      <c r="AC5224" s="21">
        <v>6</v>
      </c>
      <c r="AD5224" s="17">
        <v>20</v>
      </c>
      <c r="AE5224" s="17">
        <v>1</v>
      </c>
      <c r="AF5224" s="21">
        <v>26</v>
      </c>
      <c r="AG5224" s="14">
        <v>330</v>
      </c>
    </row>
    <row r="5225" spans="1:33" hidden="1">
      <c r="A5225" s="14" t="s">
        <v>496</v>
      </c>
      <c r="B5225" s="98" t="s">
        <v>40</v>
      </c>
      <c r="C5225" s="31">
        <v>41121</v>
      </c>
      <c r="D5225" s="98">
        <v>2012</v>
      </c>
      <c r="E5225" s="16">
        <v>0.3756944444444445</v>
      </c>
      <c r="F5225" s="16">
        <v>0.40138888888888885</v>
      </c>
      <c r="G5225" s="16">
        <f t="shared" si="1627"/>
        <v>2.5694444444444353E-2</v>
      </c>
      <c r="H5225" s="21">
        <v>2</v>
      </c>
      <c r="I5225" s="17">
        <v>3</v>
      </c>
      <c r="J5225" s="17">
        <v>3</v>
      </c>
      <c r="K5225" s="17">
        <v>3</v>
      </c>
      <c r="L5225" s="98" t="s">
        <v>277</v>
      </c>
      <c r="M5225" s="98" t="s">
        <v>494</v>
      </c>
      <c r="N5225" s="14">
        <v>2</v>
      </c>
      <c r="O5225" s="18">
        <f t="shared" si="1628"/>
        <v>37.619999999999997</v>
      </c>
      <c r="P5225" s="18">
        <v>11.4</v>
      </c>
      <c r="Q5225" s="18">
        <f t="shared" si="1629"/>
        <v>41.58</v>
      </c>
      <c r="R5225" s="18">
        <v>12.6</v>
      </c>
      <c r="S5225" s="18">
        <f t="shared" si="1626"/>
        <v>41.58</v>
      </c>
      <c r="T5225" s="22">
        <v>12.6</v>
      </c>
      <c r="U5225" s="22">
        <f t="shared" si="1630"/>
        <v>41.58</v>
      </c>
      <c r="V5225" s="21">
        <f t="shared" si="1631"/>
        <v>12.486486486486486</v>
      </c>
      <c r="W5225" s="19">
        <v>27.864350000000002</v>
      </c>
      <c r="X5225" s="19">
        <v>-115.18813</v>
      </c>
      <c r="Y5225" s="22">
        <f t="shared" si="1632"/>
        <v>67.599999999999994</v>
      </c>
      <c r="Z5225" s="23">
        <v>14</v>
      </c>
      <c r="AA5225" s="21">
        <v>5</v>
      </c>
      <c r="AB5225" s="14" t="s">
        <v>44</v>
      </c>
      <c r="AC5225" s="21">
        <v>7</v>
      </c>
      <c r="AD5225" s="17">
        <v>23</v>
      </c>
      <c r="AE5225" s="17">
        <v>1</v>
      </c>
      <c r="AF5225" s="21">
        <v>31</v>
      </c>
      <c r="AG5225" s="14">
        <v>330</v>
      </c>
    </row>
    <row r="5226" spans="1:33">
      <c r="A5226" s="14" t="s">
        <v>497</v>
      </c>
      <c r="B5226" s="98" t="s">
        <v>40</v>
      </c>
      <c r="C5226" s="31">
        <v>41122</v>
      </c>
      <c r="D5226" s="98">
        <v>2012</v>
      </c>
      <c r="E5226" s="16">
        <v>0.37638888888888888</v>
      </c>
      <c r="F5226" s="16">
        <v>0.40069444444444446</v>
      </c>
      <c r="G5226" s="16">
        <f t="shared" si="1627"/>
        <v>2.430555555555558E-2</v>
      </c>
      <c r="H5226" s="21">
        <v>2</v>
      </c>
      <c r="I5226" s="17">
        <v>1</v>
      </c>
      <c r="J5226" s="17">
        <v>1</v>
      </c>
      <c r="K5226" s="17">
        <v>1</v>
      </c>
      <c r="L5226" s="14" t="s">
        <v>48</v>
      </c>
      <c r="M5226" s="98" t="s">
        <v>49</v>
      </c>
      <c r="N5226" s="14">
        <v>1</v>
      </c>
      <c r="O5226" s="18">
        <f t="shared" si="1628"/>
        <v>50.49</v>
      </c>
      <c r="P5226" s="18">
        <v>15.3</v>
      </c>
      <c r="Q5226" s="18">
        <f t="shared" si="1629"/>
        <v>54.449999999999996</v>
      </c>
      <c r="R5226" s="18">
        <v>16.5</v>
      </c>
      <c r="S5226" s="18">
        <f t="shared" si="1626"/>
        <v>54.449999999999996</v>
      </c>
      <c r="T5226" s="22">
        <v>16.5</v>
      </c>
      <c r="U5226" s="22">
        <f t="shared" si="1630"/>
        <v>54.449999999999996</v>
      </c>
      <c r="V5226" s="21">
        <f t="shared" si="1631"/>
        <v>16.351351351351351</v>
      </c>
      <c r="W5226" s="19">
        <v>27.845050000000001</v>
      </c>
      <c r="X5226" s="19">
        <v>-115.16647</v>
      </c>
      <c r="Y5226" s="22">
        <f t="shared" si="1632"/>
        <v>65.599999999999994</v>
      </c>
      <c r="Z5226" s="23">
        <v>12</v>
      </c>
      <c r="AA5226" s="21">
        <v>6</v>
      </c>
      <c r="AB5226" s="14" t="s">
        <v>44</v>
      </c>
      <c r="AC5226" s="21">
        <v>1</v>
      </c>
      <c r="AD5226" s="17">
        <v>23</v>
      </c>
      <c r="AE5226" s="17">
        <v>1</v>
      </c>
      <c r="AF5226" s="21">
        <v>4</v>
      </c>
      <c r="AG5226" s="14">
        <v>270</v>
      </c>
    </row>
    <row r="5227" spans="1:33">
      <c r="A5227" s="14" t="s">
        <v>497</v>
      </c>
      <c r="B5227" s="98" t="s">
        <v>40</v>
      </c>
      <c r="C5227" s="31">
        <v>41122</v>
      </c>
      <c r="D5227" s="98">
        <v>2012</v>
      </c>
      <c r="E5227" s="16">
        <v>0.37638888888888888</v>
      </c>
      <c r="F5227" s="16">
        <v>0.40069444444444446</v>
      </c>
      <c r="G5227" s="16">
        <f t="shared" si="1627"/>
        <v>2.430555555555558E-2</v>
      </c>
      <c r="H5227" s="21">
        <v>2</v>
      </c>
      <c r="I5227" s="17">
        <v>1</v>
      </c>
      <c r="J5227" s="17">
        <v>1</v>
      </c>
      <c r="K5227" s="17">
        <v>1</v>
      </c>
      <c r="L5227" s="14" t="s">
        <v>48</v>
      </c>
      <c r="M5227" s="98" t="s">
        <v>49</v>
      </c>
      <c r="N5227" s="14">
        <v>1</v>
      </c>
      <c r="O5227" s="18">
        <f t="shared" si="1628"/>
        <v>50.49</v>
      </c>
      <c r="P5227" s="18">
        <v>15.3</v>
      </c>
      <c r="Q5227" s="18">
        <f t="shared" si="1629"/>
        <v>54.449999999999996</v>
      </c>
      <c r="R5227" s="18">
        <v>16.5</v>
      </c>
      <c r="S5227" s="18">
        <f t="shared" si="1626"/>
        <v>54.449999999999996</v>
      </c>
      <c r="T5227" s="22">
        <v>16.5</v>
      </c>
      <c r="U5227" s="22">
        <f t="shared" si="1630"/>
        <v>54.449999999999996</v>
      </c>
      <c r="V5227" s="21">
        <f t="shared" si="1631"/>
        <v>16.351351351351351</v>
      </c>
      <c r="W5227" s="19">
        <v>27.845050000000001</v>
      </c>
      <c r="X5227" s="19">
        <v>-115.16647</v>
      </c>
      <c r="Y5227" s="22">
        <f t="shared" si="1632"/>
        <v>65.599999999999994</v>
      </c>
      <c r="Z5227" s="23">
        <v>12</v>
      </c>
      <c r="AA5227" s="21">
        <v>6</v>
      </c>
      <c r="AB5227" s="14" t="s">
        <v>44</v>
      </c>
      <c r="AC5227" s="21">
        <v>2</v>
      </c>
      <c r="AD5227" s="17">
        <v>21</v>
      </c>
      <c r="AE5227" s="17">
        <v>1</v>
      </c>
      <c r="AF5227" s="21">
        <v>6</v>
      </c>
      <c r="AG5227" s="14">
        <v>270</v>
      </c>
    </row>
    <row r="5228" spans="1:33">
      <c r="A5228" s="14" t="s">
        <v>497</v>
      </c>
      <c r="B5228" s="98" t="s">
        <v>40</v>
      </c>
      <c r="C5228" s="31">
        <v>41122</v>
      </c>
      <c r="D5228" s="98">
        <v>2012</v>
      </c>
      <c r="E5228" s="16">
        <v>0.37638888888888888</v>
      </c>
      <c r="F5228" s="16">
        <v>0.40069444444444446</v>
      </c>
      <c r="G5228" s="16">
        <f t="shared" si="1627"/>
        <v>2.430555555555558E-2</v>
      </c>
      <c r="H5228" s="21">
        <v>2</v>
      </c>
      <c r="I5228" s="17">
        <v>1</v>
      </c>
      <c r="J5228" s="17">
        <v>1</v>
      </c>
      <c r="K5228" s="17">
        <v>1</v>
      </c>
      <c r="L5228" s="14" t="s">
        <v>48</v>
      </c>
      <c r="M5228" s="98" t="s">
        <v>49</v>
      </c>
      <c r="N5228" s="14">
        <v>1</v>
      </c>
      <c r="O5228" s="18">
        <f t="shared" si="1628"/>
        <v>50.49</v>
      </c>
      <c r="P5228" s="18">
        <v>15.3</v>
      </c>
      <c r="Q5228" s="18">
        <f t="shared" si="1629"/>
        <v>54.449999999999996</v>
      </c>
      <c r="R5228" s="18">
        <v>16.5</v>
      </c>
      <c r="S5228" s="18">
        <f t="shared" si="1626"/>
        <v>54.449999999999996</v>
      </c>
      <c r="T5228" s="22">
        <v>16.5</v>
      </c>
      <c r="U5228" s="22">
        <f t="shared" si="1630"/>
        <v>54.449999999999996</v>
      </c>
      <c r="V5228" s="21">
        <f t="shared" si="1631"/>
        <v>16.351351351351351</v>
      </c>
      <c r="W5228" s="19">
        <v>27.845050000000001</v>
      </c>
      <c r="X5228" s="19">
        <v>-115.16647</v>
      </c>
      <c r="Y5228" s="22">
        <f t="shared" si="1632"/>
        <v>65.599999999999994</v>
      </c>
      <c r="Z5228" s="23">
        <v>12</v>
      </c>
      <c r="AA5228" s="21">
        <v>6</v>
      </c>
      <c r="AB5228" s="14" t="s">
        <v>44</v>
      </c>
      <c r="AC5228" s="21">
        <v>3</v>
      </c>
      <c r="AD5228" s="17">
        <v>21</v>
      </c>
      <c r="AE5228" s="17">
        <v>1</v>
      </c>
      <c r="AF5228" s="21">
        <v>9</v>
      </c>
      <c r="AG5228" s="14">
        <v>270</v>
      </c>
    </row>
    <row r="5229" spans="1:33">
      <c r="A5229" s="14" t="s">
        <v>497</v>
      </c>
      <c r="B5229" s="98" t="s">
        <v>40</v>
      </c>
      <c r="C5229" s="31">
        <v>41122</v>
      </c>
      <c r="D5229" s="98">
        <v>2012</v>
      </c>
      <c r="E5229" s="16">
        <v>0.37638888888888888</v>
      </c>
      <c r="F5229" s="16">
        <v>0.40069444444444446</v>
      </c>
      <c r="G5229" s="16">
        <f t="shared" si="1627"/>
        <v>2.430555555555558E-2</v>
      </c>
      <c r="H5229" s="21">
        <v>2</v>
      </c>
      <c r="I5229" s="17">
        <v>1</v>
      </c>
      <c r="J5229" s="17">
        <v>1</v>
      </c>
      <c r="K5229" s="17">
        <v>1</v>
      </c>
      <c r="L5229" s="14" t="s">
        <v>48</v>
      </c>
      <c r="M5229" s="98" t="s">
        <v>49</v>
      </c>
      <c r="N5229" s="14">
        <v>1</v>
      </c>
      <c r="O5229" s="18">
        <f t="shared" si="1628"/>
        <v>50.49</v>
      </c>
      <c r="P5229" s="18">
        <v>15.3</v>
      </c>
      <c r="Q5229" s="18">
        <f t="shared" si="1629"/>
        <v>54.449999999999996</v>
      </c>
      <c r="R5229" s="18">
        <v>16.5</v>
      </c>
      <c r="S5229" s="18">
        <f t="shared" si="1626"/>
        <v>54.449999999999996</v>
      </c>
      <c r="T5229" s="22">
        <v>16.5</v>
      </c>
      <c r="U5229" s="22">
        <f t="shared" si="1630"/>
        <v>54.449999999999996</v>
      </c>
      <c r="V5229" s="21">
        <f t="shared" si="1631"/>
        <v>16.351351351351351</v>
      </c>
      <c r="W5229" s="19">
        <v>27.845050000000001</v>
      </c>
      <c r="X5229" s="19">
        <v>-115.16647</v>
      </c>
      <c r="Y5229" s="22">
        <f t="shared" si="1632"/>
        <v>65.599999999999994</v>
      </c>
      <c r="Z5229" s="23">
        <v>12</v>
      </c>
      <c r="AA5229" s="21">
        <v>6</v>
      </c>
      <c r="AB5229" s="14" t="s">
        <v>44</v>
      </c>
      <c r="AC5229" s="21">
        <v>4</v>
      </c>
      <c r="AD5229" s="17">
        <v>22</v>
      </c>
      <c r="AE5229" s="17">
        <v>1</v>
      </c>
      <c r="AF5229" s="21">
        <v>17</v>
      </c>
      <c r="AG5229" s="14">
        <v>270</v>
      </c>
    </row>
    <row r="5230" spans="1:33">
      <c r="A5230" s="14" t="s">
        <v>497</v>
      </c>
      <c r="B5230" s="98" t="s">
        <v>40</v>
      </c>
      <c r="C5230" s="31">
        <v>41122</v>
      </c>
      <c r="D5230" s="98">
        <v>2012</v>
      </c>
      <c r="E5230" s="16">
        <v>0.37638888888888888</v>
      </c>
      <c r="F5230" s="16">
        <v>0.40069444444444446</v>
      </c>
      <c r="G5230" s="16">
        <f t="shared" si="1627"/>
        <v>2.430555555555558E-2</v>
      </c>
      <c r="H5230" s="21">
        <v>2</v>
      </c>
      <c r="I5230" s="17">
        <v>1</v>
      </c>
      <c r="J5230" s="17">
        <v>1</v>
      </c>
      <c r="K5230" s="17">
        <v>1</v>
      </c>
      <c r="L5230" s="14" t="s">
        <v>48</v>
      </c>
      <c r="M5230" s="98" t="s">
        <v>49</v>
      </c>
      <c r="N5230" s="14">
        <v>1</v>
      </c>
      <c r="O5230" s="18">
        <f t="shared" si="1628"/>
        <v>50.49</v>
      </c>
      <c r="P5230" s="18">
        <v>15.3</v>
      </c>
      <c r="Q5230" s="18">
        <f t="shared" si="1629"/>
        <v>54.449999999999996</v>
      </c>
      <c r="R5230" s="18">
        <v>16.5</v>
      </c>
      <c r="S5230" s="18">
        <f t="shared" si="1626"/>
        <v>54.449999999999996</v>
      </c>
      <c r="T5230" s="22">
        <v>16.5</v>
      </c>
      <c r="U5230" s="22">
        <f t="shared" si="1630"/>
        <v>54.449999999999996</v>
      </c>
      <c r="V5230" s="21">
        <f t="shared" si="1631"/>
        <v>16.351351351351351</v>
      </c>
      <c r="W5230" s="19">
        <v>27.845050000000001</v>
      </c>
      <c r="X5230" s="19">
        <v>-115.16647</v>
      </c>
      <c r="Y5230" s="22">
        <f t="shared" si="1632"/>
        <v>65.599999999999994</v>
      </c>
      <c r="Z5230" s="23">
        <v>12</v>
      </c>
      <c r="AA5230" s="21">
        <v>6</v>
      </c>
      <c r="AB5230" s="14" t="s">
        <v>44</v>
      </c>
      <c r="AC5230" s="21">
        <v>5</v>
      </c>
      <c r="AD5230" s="17">
        <v>23</v>
      </c>
      <c r="AE5230" s="17">
        <v>1</v>
      </c>
      <c r="AF5230" s="21">
        <v>20</v>
      </c>
      <c r="AG5230" s="14">
        <v>270</v>
      </c>
    </row>
    <row r="5231" spans="1:33">
      <c r="A5231" s="14" t="s">
        <v>497</v>
      </c>
      <c r="B5231" s="98" t="s">
        <v>40</v>
      </c>
      <c r="C5231" s="31">
        <v>41122</v>
      </c>
      <c r="D5231" s="98">
        <v>2012</v>
      </c>
      <c r="E5231" s="16">
        <v>0.37638888888888888</v>
      </c>
      <c r="F5231" s="16">
        <v>0.40069444444444446</v>
      </c>
      <c r="G5231" s="16">
        <f t="shared" si="1627"/>
        <v>2.430555555555558E-2</v>
      </c>
      <c r="H5231" s="21">
        <v>2</v>
      </c>
      <c r="I5231" s="17">
        <v>1</v>
      </c>
      <c r="J5231" s="17">
        <v>1</v>
      </c>
      <c r="K5231" s="17">
        <v>1</v>
      </c>
      <c r="L5231" s="14" t="s">
        <v>48</v>
      </c>
      <c r="M5231" s="98" t="s">
        <v>49</v>
      </c>
      <c r="N5231" s="14">
        <v>1</v>
      </c>
      <c r="O5231" s="18">
        <f t="shared" si="1628"/>
        <v>50.49</v>
      </c>
      <c r="P5231" s="18">
        <v>15.3</v>
      </c>
      <c r="Q5231" s="18">
        <f t="shared" si="1629"/>
        <v>54.449999999999996</v>
      </c>
      <c r="R5231" s="18">
        <v>16.5</v>
      </c>
      <c r="S5231" s="18">
        <f t="shared" si="1626"/>
        <v>54.449999999999996</v>
      </c>
      <c r="T5231" s="22">
        <v>16.5</v>
      </c>
      <c r="U5231" s="22">
        <f t="shared" si="1630"/>
        <v>54.449999999999996</v>
      </c>
      <c r="V5231" s="21">
        <f t="shared" si="1631"/>
        <v>16.351351351351351</v>
      </c>
      <c r="W5231" s="19">
        <v>27.845050000000001</v>
      </c>
      <c r="X5231" s="19">
        <v>-115.16647</v>
      </c>
      <c r="Y5231" s="22">
        <f t="shared" si="1632"/>
        <v>65.599999999999994</v>
      </c>
      <c r="Z5231" s="23">
        <v>12</v>
      </c>
      <c r="AA5231" s="21">
        <v>6</v>
      </c>
      <c r="AB5231" s="14" t="s">
        <v>44</v>
      </c>
      <c r="AC5231" s="21">
        <v>5</v>
      </c>
      <c r="AD5231" s="17">
        <v>23</v>
      </c>
      <c r="AE5231" s="17">
        <v>1</v>
      </c>
      <c r="AF5231" s="21">
        <v>20</v>
      </c>
      <c r="AG5231" s="14">
        <v>270</v>
      </c>
    </row>
    <row r="5232" spans="1:33">
      <c r="A5232" s="14" t="s">
        <v>497</v>
      </c>
      <c r="B5232" s="98" t="s">
        <v>40</v>
      </c>
      <c r="C5232" s="31">
        <v>41122</v>
      </c>
      <c r="D5232" s="98">
        <v>2012</v>
      </c>
      <c r="E5232" s="16">
        <v>0.37638888888888888</v>
      </c>
      <c r="F5232" s="16">
        <v>0.40069444444444446</v>
      </c>
      <c r="G5232" s="16">
        <f t="shared" si="1627"/>
        <v>2.430555555555558E-2</v>
      </c>
      <c r="H5232" s="21">
        <v>2</v>
      </c>
      <c r="I5232" s="17">
        <v>1</v>
      </c>
      <c r="J5232" s="17">
        <v>1</v>
      </c>
      <c r="K5232" s="17">
        <v>1</v>
      </c>
      <c r="L5232" s="14" t="s">
        <v>48</v>
      </c>
      <c r="M5232" s="98" t="s">
        <v>49</v>
      </c>
      <c r="N5232" s="14">
        <v>1</v>
      </c>
      <c r="O5232" s="18">
        <f t="shared" si="1628"/>
        <v>50.49</v>
      </c>
      <c r="P5232" s="18">
        <v>15.3</v>
      </c>
      <c r="Q5232" s="18">
        <f t="shared" si="1629"/>
        <v>54.449999999999996</v>
      </c>
      <c r="R5232" s="18">
        <v>16.5</v>
      </c>
      <c r="S5232" s="18">
        <f t="shared" si="1626"/>
        <v>54.449999999999996</v>
      </c>
      <c r="T5232" s="22">
        <v>16.5</v>
      </c>
      <c r="U5232" s="22">
        <f t="shared" si="1630"/>
        <v>54.449999999999996</v>
      </c>
      <c r="V5232" s="21">
        <f t="shared" si="1631"/>
        <v>16.351351351351351</v>
      </c>
      <c r="W5232" s="19">
        <v>27.845050000000001</v>
      </c>
      <c r="X5232" s="19">
        <v>-115.16647</v>
      </c>
      <c r="Y5232" s="22">
        <f t="shared" si="1632"/>
        <v>65.599999999999994</v>
      </c>
      <c r="Z5232" s="23">
        <v>12</v>
      </c>
      <c r="AA5232" s="21">
        <v>6</v>
      </c>
      <c r="AB5232" s="14" t="s">
        <v>44</v>
      </c>
      <c r="AC5232" s="21">
        <v>6</v>
      </c>
      <c r="AD5232" s="17">
        <v>23</v>
      </c>
      <c r="AE5232" s="17">
        <v>1</v>
      </c>
      <c r="AF5232" s="21">
        <v>29</v>
      </c>
      <c r="AG5232" s="14">
        <v>270</v>
      </c>
    </row>
    <row r="5233" spans="1:33">
      <c r="A5233" s="14" t="s">
        <v>498</v>
      </c>
      <c r="B5233" s="98" t="s">
        <v>40</v>
      </c>
      <c r="C5233" s="31">
        <v>41122</v>
      </c>
      <c r="D5233" s="98">
        <v>2012</v>
      </c>
      <c r="E5233" s="16">
        <v>0.40347222222222223</v>
      </c>
      <c r="F5233" s="16">
        <v>0.42986111111111108</v>
      </c>
      <c r="G5233" s="16">
        <f t="shared" si="1627"/>
        <v>2.6388888888888851E-2</v>
      </c>
      <c r="H5233" s="21">
        <v>2</v>
      </c>
      <c r="I5233" s="17">
        <v>2</v>
      </c>
      <c r="J5233" s="17">
        <v>2</v>
      </c>
      <c r="K5233" s="17">
        <v>2</v>
      </c>
      <c r="L5233" s="14" t="s">
        <v>48</v>
      </c>
      <c r="M5233" s="98" t="s">
        <v>49</v>
      </c>
      <c r="N5233" s="14">
        <v>1</v>
      </c>
      <c r="O5233" s="18">
        <f t="shared" si="1628"/>
        <v>23.429999999999996</v>
      </c>
      <c r="P5233" s="18">
        <v>7.1</v>
      </c>
      <c r="Q5233" s="18">
        <f t="shared" si="1629"/>
        <v>11.549999999999999</v>
      </c>
      <c r="R5233" s="18">
        <v>3.5</v>
      </c>
      <c r="S5233" s="18">
        <f t="shared" si="1626"/>
        <v>23.429999999999996</v>
      </c>
      <c r="T5233" s="22">
        <v>7.1</v>
      </c>
      <c r="U5233" s="22">
        <f t="shared" si="1630"/>
        <v>17.489999999999998</v>
      </c>
      <c r="V5233" s="21">
        <f t="shared" si="1631"/>
        <v>5.2522522522522515</v>
      </c>
      <c r="W5233" s="19">
        <v>27.850210000000001</v>
      </c>
      <c r="X5233" s="19">
        <v>-115.17059</v>
      </c>
      <c r="Y5233" s="22">
        <f t="shared" si="1632"/>
        <v>66.599999999999994</v>
      </c>
      <c r="Z5233" s="23">
        <v>13</v>
      </c>
      <c r="AA5233" s="21">
        <v>5</v>
      </c>
      <c r="AB5233" s="14" t="s">
        <v>44</v>
      </c>
      <c r="AC5233" s="21">
        <v>1</v>
      </c>
      <c r="AD5233" s="17">
        <v>20</v>
      </c>
      <c r="AE5233" s="17">
        <v>1</v>
      </c>
      <c r="AF5233" s="21">
        <v>1</v>
      </c>
      <c r="AG5233" s="14">
        <v>330</v>
      </c>
    </row>
    <row r="5234" spans="1:33">
      <c r="A5234" s="14" t="s">
        <v>498</v>
      </c>
      <c r="B5234" s="98" t="s">
        <v>40</v>
      </c>
      <c r="C5234" s="31">
        <v>41122</v>
      </c>
      <c r="D5234" s="98">
        <v>2012</v>
      </c>
      <c r="E5234" s="16">
        <v>0.40347222222222223</v>
      </c>
      <c r="F5234" s="16">
        <v>0.42986111111111108</v>
      </c>
      <c r="G5234" s="16">
        <f t="shared" si="1627"/>
        <v>2.6388888888888851E-2</v>
      </c>
      <c r="H5234" s="21">
        <v>2</v>
      </c>
      <c r="I5234" s="17">
        <v>2</v>
      </c>
      <c r="J5234" s="17">
        <v>2</v>
      </c>
      <c r="K5234" s="17">
        <v>2</v>
      </c>
      <c r="L5234" s="14" t="s">
        <v>48</v>
      </c>
      <c r="M5234" s="98" t="s">
        <v>49</v>
      </c>
      <c r="N5234" s="14">
        <v>1</v>
      </c>
      <c r="O5234" s="18">
        <f t="shared" si="1628"/>
        <v>23.429999999999996</v>
      </c>
      <c r="P5234" s="18">
        <v>7.1</v>
      </c>
      <c r="Q5234" s="18">
        <f t="shared" si="1629"/>
        <v>11.549999999999999</v>
      </c>
      <c r="R5234" s="18">
        <v>3.5</v>
      </c>
      <c r="S5234" s="18">
        <f t="shared" si="1626"/>
        <v>23.429999999999996</v>
      </c>
      <c r="T5234" s="22">
        <v>7.1</v>
      </c>
      <c r="U5234" s="22">
        <f t="shared" si="1630"/>
        <v>17.489999999999998</v>
      </c>
      <c r="V5234" s="21">
        <f t="shared" si="1631"/>
        <v>5.2522522522522515</v>
      </c>
      <c r="W5234" s="19">
        <v>27.850210000000001</v>
      </c>
      <c r="X5234" s="19">
        <v>-115.17059</v>
      </c>
      <c r="Y5234" s="22">
        <f t="shared" si="1632"/>
        <v>66.599999999999994</v>
      </c>
      <c r="Z5234" s="23">
        <v>13</v>
      </c>
      <c r="AA5234" s="21">
        <v>5</v>
      </c>
      <c r="AB5234" s="14" t="s">
        <v>44</v>
      </c>
      <c r="AC5234" s="21">
        <v>1</v>
      </c>
      <c r="AD5234" s="17">
        <v>21</v>
      </c>
      <c r="AE5234" s="17">
        <v>1</v>
      </c>
      <c r="AF5234" s="21">
        <v>1</v>
      </c>
      <c r="AG5234" s="14">
        <v>330</v>
      </c>
    </row>
    <row r="5235" spans="1:33">
      <c r="A5235" s="14" t="s">
        <v>498</v>
      </c>
      <c r="B5235" s="98" t="s">
        <v>40</v>
      </c>
      <c r="C5235" s="31">
        <v>41122</v>
      </c>
      <c r="D5235" s="98">
        <v>2012</v>
      </c>
      <c r="E5235" s="16">
        <v>0.40347222222222223</v>
      </c>
      <c r="F5235" s="16">
        <v>0.42986111111111108</v>
      </c>
      <c r="G5235" s="16">
        <f t="shared" si="1627"/>
        <v>2.6388888888888851E-2</v>
      </c>
      <c r="H5235" s="21">
        <v>2</v>
      </c>
      <c r="I5235" s="17">
        <v>2</v>
      </c>
      <c r="J5235" s="17">
        <v>2</v>
      </c>
      <c r="K5235" s="17">
        <v>2</v>
      </c>
      <c r="L5235" s="14" t="s">
        <v>48</v>
      </c>
      <c r="M5235" s="98" t="s">
        <v>49</v>
      </c>
      <c r="N5235" s="14">
        <v>1</v>
      </c>
      <c r="O5235" s="18">
        <f t="shared" si="1628"/>
        <v>23.429999999999996</v>
      </c>
      <c r="P5235" s="18">
        <v>7.1</v>
      </c>
      <c r="Q5235" s="18">
        <f t="shared" si="1629"/>
        <v>11.549999999999999</v>
      </c>
      <c r="R5235" s="18">
        <v>3.5</v>
      </c>
      <c r="S5235" s="18">
        <f t="shared" si="1626"/>
        <v>23.429999999999996</v>
      </c>
      <c r="T5235" s="22">
        <v>7.1</v>
      </c>
      <c r="U5235" s="22">
        <f t="shared" si="1630"/>
        <v>17.489999999999998</v>
      </c>
      <c r="V5235" s="21">
        <f t="shared" si="1631"/>
        <v>5.2522522522522515</v>
      </c>
      <c r="W5235" s="19">
        <v>27.850210000000001</v>
      </c>
      <c r="X5235" s="19">
        <v>-115.17059</v>
      </c>
      <c r="Y5235" s="22">
        <f t="shared" si="1632"/>
        <v>66.599999999999994</v>
      </c>
      <c r="Z5235" s="23">
        <v>13</v>
      </c>
      <c r="AA5235" s="21">
        <v>5</v>
      </c>
      <c r="AB5235" s="14" t="s">
        <v>44</v>
      </c>
      <c r="AC5235" s="21">
        <v>1</v>
      </c>
      <c r="AD5235" s="17">
        <v>18</v>
      </c>
      <c r="AE5235" s="17">
        <v>1</v>
      </c>
      <c r="AF5235" s="21">
        <v>26</v>
      </c>
      <c r="AG5235" s="14">
        <v>330</v>
      </c>
    </row>
    <row r="5236" spans="1:33">
      <c r="A5236" s="14" t="s">
        <v>499</v>
      </c>
      <c r="B5236" s="98" t="s">
        <v>178</v>
      </c>
      <c r="C5236" s="31">
        <v>41122</v>
      </c>
      <c r="D5236" s="98">
        <v>2012</v>
      </c>
      <c r="E5236" s="16">
        <v>0.40972222222222227</v>
      </c>
      <c r="F5236" s="16">
        <v>0.4375</v>
      </c>
      <c r="G5236" s="16">
        <f t="shared" si="1627"/>
        <v>2.7777777777777735E-2</v>
      </c>
      <c r="H5236" s="21">
        <v>2</v>
      </c>
      <c r="I5236" s="17">
        <v>1</v>
      </c>
      <c r="J5236" s="17">
        <v>3</v>
      </c>
      <c r="K5236" s="17">
        <v>3</v>
      </c>
      <c r="L5236" s="14" t="s">
        <v>48</v>
      </c>
      <c r="M5236" s="98" t="s">
        <v>49</v>
      </c>
      <c r="N5236" s="14">
        <v>1</v>
      </c>
      <c r="O5236" s="18">
        <f t="shared" si="1628"/>
        <v>21.45</v>
      </c>
      <c r="P5236" s="18">
        <v>6.5</v>
      </c>
      <c r="Q5236" s="18">
        <f t="shared" si="1629"/>
        <v>16.829999999999998</v>
      </c>
      <c r="R5236" s="18">
        <v>5.0999999999999996</v>
      </c>
      <c r="S5236" s="18">
        <f t="shared" si="1626"/>
        <v>21.45</v>
      </c>
      <c r="T5236" s="22">
        <v>6.5</v>
      </c>
      <c r="U5236" s="22">
        <f t="shared" si="1630"/>
        <v>19.14</v>
      </c>
      <c r="V5236" s="21">
        <f t="shared" si="1631"/>
        <v>5.7477477477477477</v>
      </c>
      <c r="W5236" s="19">
        <v>27.849640000000001</v>
      </c>
      <c r="X5236" s="19">
        <v>-115.16441</v>
      </c>
      <c r="Y5236" s="22">
        <f t="shared" si="1632"/>
        <v>70.599999999999994</v>
      </c>
      <c r="Z5236" s="23">
        <v>17</v>
      </c>
      <c r="AA5236" s="21">
        <v>7</v>
      </c>
      <c r="AB5236" s="14" t="s">
        <v>44</v>
      </c>
      <c r="AC5236" s="21">
        <v>1</v>
      </c>
      <c r="AD5236" s="17">
        <v>18</v>
      </c>
      <c r="AE5236" s="17">
        <v>1</v>
      </c>
      <c r="AF5236" s="21">
        <v>2</v>
      </c>
      <c r="AG5236" s="14">
        <v>180</v>
      </c>
    </row>
    <row r="5237" spans="1:33" hidden="1">
      <c r="A5237" s="14" t="s">
        <v>500</v>
      </c>
      <c r="B5237" s="98" t="s">
        <v>40</v>
      </c>
      <c r="C5237" s="31">
        <v>41123</v>
      </c>
      <c r="D5237" s="98">
        <v>2012</v>
      </c>
      <c r="E5237" s="16">
        <v>0.37847222222222227</v>
      </c>
      <c r="F5237" s="16">
        <v>0.40625</v>
      </c>
      <c r="G5237" s="16">
        <f t="shared" si="1627"/>
        <v>2.7777777777777735E-2</v>
      </c>
      <c r="H5237" s="21">
        <v>2</v>
      </c>
      <c r="I5237" s="17">
        <v>1</v>
      </c>
      <c r="J5237" s="17">
        <v>1</v>
      </c>
      <c r="K5237" s="17">
        <v>1</v>
      </c>
      <c r="L5237" s="98" t="s">
        <v>432</v>
      </c>
      <c r="M5237" s="98" t="s">
        <v>244</v>
      </c>
      <c r="N5237" s="14">
        <v>2</v>
      </c>
      <c r="O5237" s="18">
        <f t="shared" si="1628"/>
        <v>38.94</v>
      </c>
      <c r="P5237" s="18">
        <v>11.8</v>
      </c>
      <c r="Q5237" s="18">
        <f t="shared" si="1629"/>
        <v>41.58</v>
      </c>
      <c r="R5237" s="18">
        <v>12.6</v>
      </c>
      <c r="S5237" s="18">
        <f t="shared" si="1626"/>
        <v>41.58</v>
      </c>
      <c r="T5237" s="22">
        <v>12.6</v>
      </c>
      <c r="U5237" s="22">
        <f t="shared" si="1630"/>
        <v>41.58</v>
      </c>
      <c r="V5237" s="21">
        <f t="shared" si="1631"/>
        <v>12.486486486486486</v>
      </c>
      <c r="W5237" s="21">
        <v>27.87519</v>
      </c>
      <c r="X5237" s="19">
        <v>-115.16562999999999</v>
      </c>
      <c r="Y5237" s="22">
        <f t="shared" si="1632"/>
        <v>69.599999999999994</v>
      </c>
      <c r="Z5237" s="23">
        <v>16</v>
      </c>
      <c r="AA5237" s="21">
        <v>7</v>
      </c>
      <c r="AB5237" s="14" t="s">
        <v>44</v>
      </c>
      <c r="AC5237" s="21">
        <v>1</v>
      </c>
      <c r="AD5237" s="17">
        <v>19</v>
      </c>
      <c r="AE5237" s="17">
        <v>1</v>
      </c>
      <c r="AF5237" s="21">
        <v>2</v>
      </c>
      <c r="AG5237" s="14">
        <v>270</v>
      </c>
    </row>
    <row r="5238" spans="1:33" hidden="1">
      <c r="A5238" s="14" t="s">
        <v>500</v>
      </c>
      <c r="B5238" s="98" t="s">
        <v>40</v>
      </c>
      <c r="C5238" s="31">
        <v>41123</v>
      </c>
      <c r="D5238" s="98">
        <v>2012</v>
      </c>
      <c r="E5238" s="16">
        <v>0.37847222222222227</v>
      </c>
      <c r="F5238" s="16">
        <v>0.40625</v>
      </c>
      <c r="G5238" s="16">
        <f t="shared" si="1627"/>
        <v>2.7777777777777735E-2</v>
      </c>
      <c r="H5238" s="21">
        <v>2</v>
      </c>
      <c r="I5238" s="17">
        <v>1</v>
      </c>
      <c r="J5238" s="17">
        <v>1</v>
      </c>
      <c r="K5238" s="17">
        <v>1</v>
      </c>
      <c r="L5238" s="98" t="s">
        <v>432</v>
      </c>
      <c r="M5238" s="98" t="s">
        <v>244</v>
      </c>
      <c r="N5238" s="14">
        <v>2</v>
      </c>
      <c r="O5238" s="18">
        <f t="shared" si="1628"/>
        <v>38.94</v>
      </c>
      <c r="P5238" s="18">
        <v>11.8</v>
      </c>
      <c r="Q5238" s="18">
        <f t="shared" si="1629"/>
        <v>41.58</v>
      </c>
      <c r="R5238" s="18">
        <v>12.6</v>
      </c>
      <c r="S5238" s="18">
        <f t="shared" si="1626"/>
        <v>41.58</v>
      </c>
      <c r="T5238" s="22">
        <v>12.6</v>
      </c>
      <c r="U5238" s="22">
        <f t="shared" si="1630"/>
        <v>41.58</v>
      </c>
      <c r="V5238" s="21">
        <f t="shared" si="1631"/>
        <v>12.486486486486486</v>
      </c>
      <c r="W5238" s="21">
        <v>27.87519</v>
      </c>
      <c r="X5238" s="19">
        <v>-115.16562999999999</v>
      </c>
      <c r="Y5238" s="22">
        <f t="shared" si="1632"/>
        <v>69.599999999999994</v>
      </c>
      <c r="Z5238" s="23">
        <v>16</v>
      </c>
      <c r="AA5238" s="21">
        <v>7</v>
      </c>
      <c r="AB5238" s="14" t="s">
        <v>44</v>
      </c>
      <c r="AC5238" s="21">
        <v>1</v>
      </c>
      <c r="AD5238" s="17">
        <v>19</v>
      </c>
      <c r="AE5238" s="17">
        <v>1</v>
      </c>
      <c r="AF5238" s="21">
        <v>2</v>
      </c>
      <c r="AG5238" s="14">
        <v>270</v>
      </c>
    </row>
    <row r="5239" spans="1:33" hidden="1">
      <c r="A5239" s="14" t="s">
        <v>500</v>
      </c>
      <c r="B5239" s="98" t="s">
        <v>40</v>
      </c>
      <c r="C5239" s="31">
        <v>41123</v>
      </c>
      <c r="D5239" s="98">
        <v>2012</v>
      </c>
      <c r="E5239" s="16">
        <v>0.37847222222222227</v>
      </c>
      <c r="F5239" s="16">
        <v>0.40625</v>
      </c>
      <c r="G5239" s="16">
        <f t="shared" si="1627"/>
        <v>2.7777777777777735E-2</v>
      </c>
      <c r="H5239" s="21">
        <v>2</v>
      </c>
      <c r="I5239" s="17">
        <v>1</v>
      </c>
      <c r="J5239" s="17">
        <v>1</v>
      </c>
      <c r="K5239" s="17">
        <v>1</v>
      </c>
      <c r="L5239" s="98" t="s">
        <v>432</v>
      </c>
      <c r="M5239" s="98" t="s">
        <v>244</v>
      </c>
      <c r="N5239" s="14">
        <v>2</v>
      </c>
      <c r="O5239" s="18">
        <f t="shared" si="1628"/>
        <v>38.94</v>
      </c>
      <c r="P5239" s="18">
        <v>11.8</v>
      </c>
      <c r="Q5239" s="18">
        <f t="shared" si="1629"/>
        <v>41.58</v>
      </c>
      <c r="R5239" s="18">
        <v>12.6</v>
      </c>
      <c r="S5239" s="18">
        <f t="shared" si="1626"/>
        <v>41.58</v>
      </c>
      <c r="T5239" s="22">
        <v>12.6</v>
      </c>
      <c r="U5239" s="22">
        <f t="shared" si="1630"/>
        <v>41.58</v>
      </c>
      <c r="V5239" s="21">
        <f t="shared" si="1631"/>
        <v>12.486486486486486</v>
      </c>
      <c r="W5239" s="21">
        <v>27.87519</v>
      </c>
      <c r="X5239" s="19">
        <v>-115.16562999999999</v>
      </c>
      <c r="Y5239" s="22">
        <f t="shared" si="1632"/>
        <v>69.599999999999994</v>
      </c>
      <c r="Z5239" s="23">
        <v>16</v>
      </c>
      <c r="AA5239" s="21">
        <v>7</v>
      </c>
      <c r="AB5239" s="14" t="s">
        <v>44</v>
      </c>
      <c r="AC5239" s="21">
        <v>2</v>
      </c>
      <c r="AD5239" s="17">
        <v>18</v>
      </c>
      <c r="AE5239" s="17">
        <v>1</v>
      </c>
      <c r="AF5239" s="21">
        <v>3</v>
      </c>
      <c r="AG5239" s="14">
        <v>270</v>
      </c>
    </row>
    <row r="5240" spans="1:33" hidden="1">
      <c r="A5240" s="14" t="s">
        <v>500</v>
      </c>
      <c r="B5240" s="98" t="s">
        <v>40</v>
      </c>
      <c r="C5240" s="31">
        <v>41123</v>
      </c>
      <c r="D5240" s="98">
        <v>2012</v>
      </c>
      <c r="E5240" s="16">
        <v>0.37847222222222227</v>
      </c>
      <c r="F5240" s="16">
        <v>0.40625</v>
      </c>
      <c r="G5240" s="16">
        <f t="shared" si="1627"/>
        <v>2.7777777777777735E-2</v>
      </c>
      <c r="H5240" s="21">
        <v>2</v>
      </c>
      <c r="I5240" s="17">
        <v>1</v>
      </c>
      <c r="J5240" s="17">
        <v>1</v>
      </c>
      <c r="K5240" s="17">
        <v>1</v>
      </c>
      <c r="L5240" s="98" t="s">
        <v>432</v>
      </c>
      <c r="M5240" s="98" t="s">
        <v>244</v>
      </c>
      <c r="N5240" s="14">
        <v>2</v>
      </c>
      <c r="O5240" s="18">
        <f t="shared" si="1628"/>
        <v>38.94</v>
      </c>
      <c r="P5240" s="18">
        <v>11.8</v>
      </c>
      <c r="Q5240" s="18">
        <f t="shared" si="1629"/>
        <v>41.58</v>
      </c>
      <c r="R5240" s="18">
        <v>12.6</v>
      </c>
      <c r="S5240" s="18">
        <f t="shared" si="1626"/>
        <v>41.58</v>
      </c>
      <c r="T5240" s="22">
        <v>12.6</v>
      </c>
      <c r="U5240" s="22">
        <f t="shared" si="1630"/>
        <v>41.58</v>
      </c>
      <c r="V5240" s="21">
        <f t="shared" si="1631"/>
        <v>12.486486486486486</v>
      </c>
      <c r="W5240" s="21">
        <v>27.87519</v>
      </c>
      <c r="X5240" s="19">
        <v>-115.16562999999999</v>
      </c>
      <c r="Y5240" s="22">
        <f t="shared" si="1632"/>
        <v>69.599999999999994</v>
      </c>
      <c r="Z5240" s="23">
        <v>16</v>
      </c>
      <c r="AA5240" s="21">
        <v>7</v>
      </c>
      <c r="AB5240" s="14" t="s">
        <v>44</v>
      </c>
      <c r="AC5240" s="21">
        <v>3</v>
      </c>
      <c r="AD5240" s="17">
        <v>12</v>
      </c>
      <c r="AE5240" s="17">
        <v>1</v>
      </c>
      <c r="AF5240" s="21">
        <v>5</v>
      </c>
      <c r="AG5240" s="14">
        <v>270</v>
      </c>
    </row>
    <row r="5241" spans="1:33" hidden="1">
      <c r="A5241" s="14" t="s">
        <v>500</v>
      </c>
      <c r="B5241" s="98" t="s">
        <v>40</v>
      </c>
      <c r="C5241" s="31">
        <v>41123</v>
      </c>
      <c r="D5241" s="98">
        <v>2012</v>
      </c>
      <c r="E5241" s="16">
        <v>0.37847222222222227</v>
      </c>
      <c r="F5241" s="16">
        <v>0.40625</v>
      </c>
      <c r="G5241" s="16">
        <f t="shared" si="1627"/>
        <v>2.7777777777777735E-2</v>
      </c>
      <c r="H5241" s="21">
        <v>2</v>
      </c>
      <c r="I5241" s="17">
        <v>1</v>
      </c>
      <c r="J5241" s="17">
        <v>1</v>
      </c>
      <c r="K5241" s="17">
        <v>1</v>
      </c>
      <c r="L5241" s="98" t="s">
        <v>432</v>
      </c>
      <c r="M5241" s="98" t="s">
        <v>244</v>
      </c>
      <c r="N5241" s="14">
        <v>2</v>
      </c>
      <c r="O5241" s="18">
        <f t="shared" si="1628"/>
        <v>38.94</v>
      </c>
      <c r="P5241" s="18">
        <v>11.8</v>
      </c>
      <c r="Q5241" s="18">
        <f t="shared" si="1629"/>
        <v>41.58</v>
      </c>
      <c r="R5241" s="18">
        <v>12.6</v>
      </c>
      <c r="S5241" s="18">
        <f t="shared" si="1626"/>
        <v>41.58</v>
      </c>
      <c r="T5241" s="22">
        <v>12.6</v>
      </c>
      <c r="U5241" s="22">
        <f t="shared" si="1630"/>
        <v>41.58</v>
      </c>
      <c r="V5241" s="21">
        <f t="shared" si="1631"/>
        <v>12.486486486486486</v>
      </c>
      <c r="W5241" s="21">
        <v>27.87519</v>
      </c>
      <c r="X5241" s="19">
        <v>-115.16562999999999</v>
      </c>
      <c r="Y5241" s="22">
        <f t="shared" si="1632"/>
        <v>69.599999999999994</v>
      </c>
      <c r="Z5241" s="23">
        <v>16</v>
      </c>
      <c r="AA5241" s="21">
        <v>7</v>
      </c>
      <c r="AB5241" s="14" t="s">
        <v>44</v>
      </c>
      <c r="AC5241" s="21">
        <v>3</v>
      </c>
      <c r="AD5241" s="17">
        <v>19</v>
      </c>
      <c r="AE5241" s="17">
        <v>1</v>
      </c>
      <c r="AF5241" s="21">
        <v>5</v>
      </c>
      <c r="AG5241" s="14">
        <v>270</v>
      </c>
    </row>
    <row r="5242" spans="1:33" hidden="1">
      <c r="A5242" s="14" t="s">
        <v>500</v>
      </c>
      <c r="B5242" s="98" t="s">
        <v>40</v>
      </c>
      <c r="C5242" s="31">
        <v>41123</v>
      </c>
      <c r="D5242" s="98">
        <v>2012</v>
      </c>
      <c r="E5242" s="16">
        <v>0.37847222222222227</v>
      </c>
      <c r="F5242" s="16">
        <v>0.40625</v>
      </c>
      <c r="G5242" s="16">
        <f t="shared" si="1627"/>
        <v>2.7777777777777735E-2</v>
      </c>
      <c r="H5242" s="21">
        <v>2</v>
      </c>
      <c r="I5242" s="17">
        <v>1</v>
      </c>
      <c r="J5242" s="17">
        <v>1</v>
      </c>
      <c r="K5242" s="17">
        <v>1</v>
      </c>
      <c r="L5242" s="98" t="s">
        <v>432</v>
      </c>
      <c r="M5242" s="98" t="s">
        <v>244</v>
      </c>
      <c r="N5242" s="14">
        <v>2</v>
      </c>
      <c r="O5242" s="18">
        <f t="shared" si="1628"/>
        <v>38.94</v>
      </c>
      <c r="P5242" s="18">
        <v>11.8</v>
      </c>
      <c r="Q5242" s="18">
        <f t="shared" si="1629"/>
        <v>41.58</v>
      </c>
      <c r="R5242" s="18">
        <v>12.6</v>
      </c>
      <c r="S5242" s="18">
        <f t="shared" si="1626"/>
        <v>41.58</v>
      </c>
      <c r="T5242" s="22">
        <v>12.6</v>
      </c>
      <c r="U5242" s="22">
        <f t="shared" si="1630"/>
        <v>41.58</v>
      </c>
      <c r="V5242" s="21">
        <f t="shared" si="1631"/>
        <v>12.486486486486486</v>
      </c>
      <c r="W5242" s="21">
        <v>27.87519</v>
      </c>
      <c r="X5242" s="19">
        <v>-115.16562999999999</v>
      </c>
      <c r="Y5242" s="22">
        <f t="shared" si="1632"/>
        <v>69.599999999999994</v>
      </c>
      <c r="Z5242" s="23">
        <v>16</v>
      </c>
      <c r="AA5242" s="21">
        <v>7</v>
      </c>
      <c r="AB5242" s="14" t="s">
        <v>44</v>
      </c>
      <c r="AC5242" s="21">
        <v>3</v>
      </c>
      <c r="AD5242" s="17">
        <v>21</v>
      </c>
      <c r="AE5242" s="17">
        <v>1</v>
      </c>
      <c r="AF5242" s="21">
        <v>5</v>
      </c>
      <c r="AG5242" s="14">
        <v>270</v>
      </c>
    </row>
    <row r="5243" spans="1:33" hidden="1">
      <c r="A5243" s="14" t="s">
        <v>500</v>
      </c>
      <c r="B5243" s="98" t="s">
        <v>40</v>
      </c>
      <c r="C5243" s="31">
        <v>41123</v>
      </c>
      <c r="D5243" s="98">
        <v>2012</v>
      </c>
      <c r="E5243" s="16">
        <v>0.37847222222222227</v>
      </c>
      <c r="F5243" s="16">
        <v>0.40625</v>
      </c>
      <c r="G5243" s="16">
        <f t="shared" si="1627"/>
        <v>2.7777777777777735E-2</v>
      </c>
      <c r="H5243" s="21">
        <v>2</v>
      </c>
      <c r="I5243" s="17">
        <v>1</v>
      </c>
      <c r="J5243" s="17">
        <v>1</v>
      </c>
      <c r="K5243" s="17">
        <v>1</v>
      </c>
      <c r="L5243" s="98" t="s">
        <v>432</v>
      </c>
      <c r="M5243" s="98" t="s">
        <v>244</v>
      </c>
      <c r="N5243" s="14">
        <v>2</v>
      </c>
      <c r="O5243" s="18">
        <f t="shared" si="1628"/>
        <v>38.94</v>
      </c>
      <c r="P5243" s="18">
        <v>11.8</v>
      </c>
      <c r="Q5243" s="18">
        <f t="shared" si="1629"/>
        <v>41.58</v>
      </c>
      <c r="R5243" s="18">
        <v>12.6</v>
      </c>
      <c r="S5243" s="18">
        <f t="shared" si="1626"/>
        <v>41.58</v>
      </c>
      <c r="T5243" s="22">
        <v>12.6</v>
      </c>
      <c r="U5243" s="22">
        <f t="shared" si="1630"/>
        <v>41.58</v>
      </c>
      <c r="V5243" s="21">
        <f t="shared" si="1631"/>
        <v>12.486486486486486</v>
      </c>
      <c r="W5243" s="21">
        <v>27.87519</v>
      </c>
      <c r="X5243" s="19">
        <v>-115.16562999999999</v>
      </c>
      <c r="Y5243" s="22">
        <f t="shared" si="1632"/>
        <v>69.599999999999994</v>
      </c>
      <c r="Z5243" s="23">
        <v>16</v>
      </c>
      <c r="AA5243" s="21">
        <v>7</v>
      </c>
      <c r="AB5243" s="14" t="s">
        <v>44</v>
      </c>
      <c r="AC5243" s="21">
        <v>4</v>
      </c>
      <c r="AD5243" s="17">
        <v>19</v>
      </c>
      <c r="AE5243" s="17">
        <v>1</v>
      </c>
      <c r="AF5243" s="21">
        <v>8</v>
      </c>
      <c r="AG5243" s="14">
        <v>270</v>
      </c>
    </row>
    <row r="5244" spans="1:33" hidden="1">
      <c r="A5244" s="14" t="s">
        <v>500</v>
      </c>
      <c r="B5244" s="98" t="s">
        <v>40</v>
      </c>
      <c r="C5244" s="31">
        <v>41123</v>
      </c>
      <c r="D5244" s="98">
        <v>2012</v>
      </c>
      <c r="E5244" s="16">
        <v>0.37847222222222227</v>
      </c>
      <c r="F5244" s="16">
        <v>0.40625</v>
      </c>
      <c r="G5244" s="16">
        <f t="shared" si="1627"/>
        <v>2.7777777777777735E-2</v>
      </c>
      <c r="H5244" s="21">
        <v>2</v>
      </c>
      <c r="I5244" s="17">
        <v>1</v>
      </c>
      <c r="J5244" s="17">
        <v>1</v>
      </c>
      <c r="K5244" s="17">
        <v>1</v>
      </c>
      <c r="L5244" s="98" t="s">
        <v>432</v>
      </c>
      <c r="M5244" s="98" t="s">
        <v>244</v>
      </c>
      <c r="N5244" s="14">
        <v>2</v>
      </c>
      <c r="O5244" s="18">
        <f t="shared" si="1628"/>
        <v>38.94</v>
      </c>
      <c r="P5244" s="18">
        <v>11.8</v>
      </c>
      <c r="Q5244" s="18">
        <f t="shared" si="1629"/>
        <v>41.58</v>
      </c>
      <c r="R5244" s="18">
        <v>12.6</v>
      </c>
      <c r="S5244" s="18">
        <f t="shared" si="1626"/>
        <v>41.58</v>
      </c>
      <c r="T5244" s="22">
        <v>12.6</v>
      </c>
      <c r="U5244" s="22">
        <f t="shared" si="1630"/>
        <v>41.58</v>
      </c>
      <c r="V5244" s="21">
        <f t="shared" si="1631"/>
        <v>12.486486486486486</v>
      </c>
      <c r="W5244" s="21">
        <v>27.87519</v>
      </c>
      <c r="X5244" s="19">
        <v>-115.16562999999999</v>
      </c>
      <c r="Y5244" s="22">
        <f t="shared" si="1632"/>
        <v>69.599999999999994</v>
      </c>
      <c r="Z5244" s="23">
        <v>16</v>
      </c>
      <c r="AA5244" s="21">
        <v>7</v>
      </c>
      <c r="AB5244" s="14" t="s">
        <v>44</v>
      </c>
      <c r="AC5244" s="21">
        <v>5</v>
      </c>
      <c r="AD5244" s="17">
        <v>20</v>
      </c>
      <c r="AE5244" s="17">
        <v>1</v>
      </c>
      <c r="AF5244" s="21">
        <v>12</v>
      </c>
      <c r="AG5244" s="14">
        <v>270</v>
      </c>
    </row>
    <row r="5245" spans="1:33" hidden="1">
      <c r="A5245" s="14" t="s">
        <v>500</v>
      </c>
      <c r="B5245" s="98" t="s">
        <v>40</v>
      </c>
      <c r="C5245" s="31">
        <v>41123</v>
      </c>
      <c r="D5245" s="98">
        <v>2012</v>
      </c>
      <c r="E5245" s="16">
        <v>0.37847222222222227</v>
      </c>
      <c r="F5245" s="16">
        <v>0.40625</v>
      </c>
      <c r="G5245" s="16">
        <f t="shared" si="1627"/>
        <v>2.7777777777777735E-2</v>
      </c>
      <c r="H5245" s="21">
        <v>2</v>
      </c>
      <c r="I5245" s="17">
        <v>1</v>
      </c>
      <c r="J5245" s="17">
        <v>1</v>
      </c>
      <c r="K5245" s="17">
        <v>1</v>
      </c>
      <c r="L5245" s="98" t="s">
        <v>432</v>
      </c>
      <c r="M5245" s="98" t="s">
        <v>244</v>
      </c>
      <c r="N5245" s="14">
        <v>2</v>
      </c>
      <c r="O5245" s="18">
        <f t="shared" si="1628"/>
        <v>38.94</v>
      </c>
      <c r="P5245" s="18">
        <v>11.8</v>
      </c>
      <c r="Q5245" s="18">
        <f t="shared" si="1629"/>
        <v>41.58</v>
      </c>
      <c r="R5245" s="18">
        <v>12.6</v>
      </c>
      <c r="S5245" s="18">
        <f t="shared" si="1626"/>
        <v>41.58</v>
      </c>
      <c r="T5245" s="22">
        <v>12.6</v>
      </c>
      <c r="U5245" s="22">
        <f t="shared" si="1630"/>
        <v>41.58</v>
      </c>
      <c r="V5245" s="21">
        <f t="shared" si="1631"/>
        <v>12.486486486486486</v>
      </c>
      <c r="W5245" s="21">
        <v>27.87519</v>
      </c>
      <c r="X5245" s="19">
        <v>-115.16562999999999</v>
      </c>
      <c r="Y5245" s="22">
        <f t="shared" si="1632"/>
        <v>69.599999999999994</v>
      </c>
      <c r="Z5245" s="23">
        <v>16</v>
      </c>
      <c r="AA5245" s="21">
        <v>7</v>
      </c>
      <c r="AB5245" s="14" t="s">
        <v>44</v>
      </c>
      <c r="AC5245" s="21">
        <v>6</v>
      </c>
      <c r="AD5245" s="17">
        <v>18</v>
      </c>
      <c r="AE5245" s="17">
        <v>1</v>
      </c>
      <c r="AF5245" s="21">
        <v>19</v>
      </c>
      <c r="AG5245" s="14">
        <v>270</v>
      </c>
    </row>
    <row r="5246" spans="1:33" hidden="1">
      <c r="A5246" s="14" t="s">
        <v>500</v>
      </c>
      <c r="B5246" s="98" t="s">
        <v>40</v>
      </c>
      <c r="C5246" s="31">
        <v>41123</v>
      </c>
      <c r="D5246" s="98">
        <v>2012</v>
      </c>
      <c r="E5246" s="16">
        <v>0.37847222222222227</v>
      </c>
      <c r="F5246" s="16">
        <v>0.40625</v>
      </c>
      <c r="G5246" s="16">
        <f t="shared" si="1627"/>
        <v>2.7777777777777735E-2</v>
      </c>
      <c r="H5246" s="21">
        <v>2</v>
      </c>
      <c r="I5246" s="17">
        <v>1</v>
      </c>
      <c r="J5246" s="17">
        <v>1</v>
      </c>
      <c r="K5246" s="17">
        <v>1</v>
      </c>
      <c r="L5246" s="98" t="s">
        <v>432</v>
      </c>
      <c r="M5246" s="98" t="s">
        <v>244</v>
      </c>
      <c r="N5246" s="14">
        <v>2</v>
      </c>
      <c r="O5246" s="18">
        <f t="shared" si="1628"/>
        <v>38.94</v>
      </c>
      <c r="P5246" s="18">
        <v>11.8</v>
      </c>
      <c r="Q5246" s="18">
        <f t="shared" si="1629"/>
        <v>41.58</v>
      </c>
      <c r="R5246" s="18">
        <v>12.6</v>
      </c>
      <c r="S5246" s="18">
        <f t="shared" si="1626"/>
        <v>41.58</v>
      </c>
      <c r="T5246" s="22">
        <v>12.6</v>
      </c>
      <c r="U5246" s="22">
        <f t="shared" si="1630"/>
        <v>41.58</v>
      </c>
      <c r="V5246" s="21">
        <f t="shared" si="1631"/>
        <v>12.486486486486486</v>
      </c>
      <c r="W5246" s="21">
        <v>27.87519</v>
      </c>
      <c r="X5246" s="19">
        <v>-115.16562999999999</v>
      </c>
      <c r="Y5246" s="22">
        <f t="shared" si="1632"/>
        <v>69.599999999999994</v>
      </c>
      <c r="Z5246" s="23">
        <v>16</v>
      </c>
      <c r="AA5246" s="21">
        <v>7</v>
      </c>
      <c r="AB5246" s="14" t="s">
        <v>44</v>
      </c>
      <c r="AC5246" s="21">
        <v>6</v>
      </c>
      <c r="AD5246" s="17">
        <v>21</v>
      </c>
      <c r="AE5246" s="17">
        <v>1</v>
      </c>
      <c r="AF5246" s="21">
        <v>19</v>
      </c>
      <c r="AG5246" s="14">
        <v>270</v>
      </c>
    </row>
    <row r="5247" spans="1:33" hidden="1">
      <c r="A5247" s="14" t="s">
        <v>500</v>
      </c>
      <c r="B5247" s="98" t="s">
        <v>40</v>
      </c>
      <c r="C5247" s="31">
        <v>41123</v>
      </c>
      <c r="D5247" s="98">
        <v>2012</v>
      </c>
      <c r="E5247" s="16">
        <v>0.37847222222222227</v>
      </c>
      <c r="F5247" s="16">
        <v>0.40625</v>
      </c>
      <c r="G5247" s="16">
        <f t="shared" si="1627"/>
        <v>2.7777777777777735E-2</v>
      </c>
      <c r="H5247" s="21">
        <v>2</v>
      </c>
      <c r="I5247" s="17">
        <v>1</v>
      </c>
      <c r="J5247" s="17">
        <v>1</v>
      </c>
      <c r="K5247" s="17">
        <v>1</v>
      </c>
      <c r="L5247" s="98" t="s">
        <v>432</v>
      </c>
      <c r="M5247" s="98" t="s">
        <v>244</v>
      </c>
      <c r="N5247" s="14">
        <v>2</v>
      </c>
      <c r="O5247" s="18">
        <f t="shared" si="1628"/>
        <v>38.94</v>
      </c>
      <c r="P5247" s="18">
        <v>11.8</v>
      </c>
      <c r="Q5247" s="18">
        <f t="shared" si="1629"/>
        <v>41.58</v>
      </c>
      <c r="R5247" s="18">
        <v>12.6</v>
      </c>
      <c r="S5247" s="18">
        <f t="shared" si="1626"/>
        <v>41.58</v>
      </c>
      <c r="T5247" s="22">
        <v>12.6</v>
      </c>
      <c r="U5247" s="22">
        <f t="shared" si="1630"/>
        <v>41.58</v>
      </c>
      <c r="V5247" s="21">
        <f t="shared" si="1631"/>
        <v>12.486486486486486</v>
      </c>
      <c r="W5247" s="21">
        <v>27.87519</v>
      </c>
      <c r="X5247" s="19">
        <v>-115.16562999999999</v>
      </c>
      <c r="Y5247" s="22">
        <f t="shared" si="1632"/>
        <v>69.599999999999994</v>
      </c>
      <c r="Z5247" s="23">
        <v>16</v>
      </c>
      <c r="AA5247" s="21">
        <v>7</v>
      </c>
      <c r="AB5247" s="14" t="s">
        <v>44</v>
      </c>
      <c r="AC5247" s="21">
        <v>7</v>
      </c>
      <c r="AD5247" s="17">
        <v>19</v>
      </c>
      <c r="AE5247" s="17">
        <v>1</v>
      </c>
      <c r="AF5247" s="21">
        <v>22</v>
      </c>
      <c r="AG5247" s="14">
        <v>270</v>
      </c>
    </row>
    <row r="5248" spans="1:33" hidden="1">
      <c r="A5248" s="14" t="s">
        <v>500</v>
      </c>
      <c r="B5248" s="98" t="s">
        <v>40</v>
      </c>
      <c r="C5248" s="31">
        <v>41123</v>
      </c>
      <c r="D5248" s="98">
        <v>2012</v>
      </c>
      <c r="E5248" s="16">
        <v>0.37847222222222227</v>
      </c>
      <c r="F5248" s="16">
        <v>0.40625</v>
      </c>
      <c r="G5248" s="16">
        <f t="shared" si="1627"/>
        <v>2.7777777777777735E-2</v>
      </c>
      <c r="H5248" s="21">
        <v>2</v>
      </c>
      <c r="I5248" s="17">
        <v>1</v>
      </c>
      <c r="J5248" s="17">
        <v>1</v>
      </c>
      <c r="K5248" s="17">
        <v>1</v>
      </c>
      <c r="L5248" s="98" t="s">
        <v>432</v>
      </c>
      <c r="M5248" s="98" t="s">
        <v>244</v>
      </c>
      <c r="N5248" s="14">
        <v>2</v>
      </c>
      <c r="O5248" s="18">
        <f t="shared" si="1628"/>
        <v>38.94</v>
      </c>
      <c r="P5248" s="18">
        <v>11.8</v>
      </c>
      <c r="Q5248" s="18">
        <f t="shared" si="1629"/>
        <v>41.58</v>
      </c>
      <c r="R5248" s="18">
        <v>12.6</v>
      </c>
      <c r="S5248" s="18">
        <f t="shared" si="1626"/>
        <v>41.58</v>
      </c>
      <c r="T5248" s="22">
        <v>12.6</v>
      </c>
      <c r="U5248" s="22">
        <f t="shared" si="1630"/>
        <v>41.58</v>
      </c>
      <c r="V5248" s="21">
        <f t="shared" si="1631"/>
        <v>12.486486486486486</v>
      </c>
      <c r="W5248" s="21">
        <v>27.87519</v>
      </c>
      <c r="X5248" s="19">
        <v>-115.16562999999999</v>
      </c>
      <c r="Y5248" s="22">
        <f t="shared" si="1632"/>
        <v>69.599999999999994</v>
      </c>
      <c r="Z5248" s="23">
        <v>16</v>
      </c>
      <c r="AA5248" s="21">
        <v>7</v>
      </c>
      <c r="AB5248" s="14" t="s">
        <v>44</v>
      </c>
      <c r="AC5248" s="21">
        <v>7</v>
      </c>
      <c r="AD5248" s="17">
        <v>21</v>
      </c>
      <c r="AE5248" s="17">
        <v>1</v>
      </c>
      <c r="AF5248" s="21">
        <v>22</v>
      </c>
      <c r="AG5248" s="14">
        <v>270</v>
      </c>
    </row>
    <row r="5249" spans="1:33" hidden="1">
      <c r="A5249" s="14" t="s">
        <v>500</v>
      </c>
      <c r="B5249" s="98" t="s">
        <v>40</v>
      </c>
      <c r="C5249" s="31">
        <v>41123</v>
      </c>
      <c r="D5249" s="98">
        <v>2012</v>
      </c>
      <c r="E5249" s="16">
        <v>0.37847222222222227</v>
      </c>
      <c r="F5249" s="16">
        <v>0.40625</v>
      </c>
      <c r="G5249" s="16">
        <f t="shared" si="1627"/>
        <v>2.7777777777777735E-2</v>
      </c>
      <c r="H5249" s="21">
        <v>2</v>
      </c>
      <c r="I5249" s="17">
        <v>1</v>
      </c>
      <c r="J5249" s="17">
        <v>1</v>
      </c>
      <c r="K5249" s="17">
        <v>1</v>
      </c>
      <c r="L5249" s="98" t="s">
        <v>432</v>
      </c>
      <c r="M5249" s="98" t="s">
        <v>244</v>
      </c>
      <c r="N5249" s="14">
        <v>2</v>
      </c>
      <c r="O5249" s="18">
        <f t="shared" si="1628"/>
        <v>38.94</v>
      </c>
      <c r="P5249" s="18">
        <v>11.8</v>
      </c>
      <c r="Q5249" s="18">
        <f t="shared" si="1629"/>
        <v>41.58</v>
      </c>
      <c r="R5249" s="18">
        <v>12.6</v>
      </c>
      <c r="S5249" s="18">
        <f t="shared" si="1626"/>
        <v>41.58</v>
      </c>
      <c r="T5249" s="22">
        <v>12.6</v>
      </c>
      <c r="U5249" s="22">
        <f t="shared" si="1630"/>
        <v>41.58</v>
      </c>
      <c r="V5249" s="21">
        <f t="shared" si="1631"/>
        <v>12.486486486486486</v>
      </c>
      <c r="W5249" s="21">
        <v>27.87519</v>
      </c>
      <c r="X5249" s="19">
        <v>-115.16562999999999</v>
      </c>
      <c r="Y5249" s="22">
        <f t="shared" si="1632"/>
        <v>69.599999999999994</v>
      </c>
      <c r="Z5249" s="23">
        <v>16</v>
      </c>
      <c r="AA5249" s="21">
        <v>7</v>
      </c>
      <c r="AB5249" s="14" t="s">
        <v>44</v>
      </c>
      <c r="AC5249" s="21">
        <v>8</v>
      </c>
      <c r="AD5249" s="17">
        <v>18</v>
      </c>
      <c r="AE5249" s="17">
        <v>1</v>
      </c>
      <c r="AF5249" s="21">
        <v>24</v>
      </c>
      <c r="AG5249" s="14">
        <v>270</v>
      </c>
    </row>
    <row r="5250" spans="1:33" hidden="1">
      <c r="A5250" s="14" t="s">
        <v>500</v>
      </c>
      <c r="B5250" s="98" t="s">
        <v>40</v>
      </c>
      <c r="C5250" s="31">
        <v>41123</v>
      </c>
      <c r="D5250" s="98">
        <v>2012</v>
      </c>
      <c r="E5250" s="16">
        <v>0.37847222222222227</v>
      </c>
      <c r="F5250" s="16">
        <v>0.40625</v>
      </c>
      <c r="G5250" s="16">
        <f t="shared" si="1627"/>
        <v>2.7777777777777735E-2</v>
      </c>
      <c r="H5250" s="21">
        <v>2</v>
      </c>
      <c r="I5250" s="17">
        <v>1</v>
      </c>
      <c r="J5250" s="17">
        <v>1</v>
      </c>
      <c r="K5250" s="17">
        <v>1</v>
      </c>
      <c r="L5250" s="98" t="s">
        <v>432</v>
      </c>
      <c r="M5250" s="98" t="s">
        <v>244</v>
      </c>
      <c r="N5250" s="14">
        <v>2</v>
      </c>
      <c r="O5250" s="18">
        <f t="shared" si="1628"/>
        <v>38.94</v>
      </c>
      <c r="P5250" s="18">
        <v>11.8</v>
      </c>
      <c r="Q5250" s="18">
        <f t="shared" si="1629"/>
        <v>41.58</v>
      </c>
      <c r="R5250" s="18">
        <v>12.6</v>
      </c>
      <c r="S5250" s="18">
        <f t="shared" si="1626"/>
        <v>41.58</v>
      </c>
      <c r="T5250" s="22">
        <v>12.6</v>
      </c>
      <c r="U5250" s="22">
        <f t="shared" si="1630"/>
        <v>41.58</v>
      </c>
      <c r="V5250" s="21">
        <f t="shared" si="1631"/>
        <v>12.486486486486486</v>
      </c>
      <c r="W5250" s="21">
        <v>27.87519</v>
      </c>
      <c r="X5250" s="19">
        <v>-115.16562999999999</v>
      </c>
      <c r="Y5250" s="22">
        <f t="shared" si="1632"/>
        <v>69.599999999999994</v>
      </c>
      <c r="Z5250" s="23">
        <v>16</v>
      </c>
      <c r="AA5250" s="21">
        <v>7</v>
      </c>
      <c r="AB5250" s="14" t="s">
        <v>44</v>
      </c>
      <c r="AC5250" s="21">
        <v>9</v>
      </c>
      <c r="AD5250" s="17">
        <v>18</v>
      </c>
      <c r="AE5250" s="17">
        <v>1</v>
      </c>
      <c r="AF5250" s="21">
        <v>27</v>
      </c>
      <c r="AG5250" s="14">
        <v>270</v>
      </c>
    </row>
    <row r="5251" spans="1:33" hidden="1">
      <c r="A5251" s="14" t="s">
        <v>500</v>
      </c>
      <c r="B5251" s="98" t="s">
        <v>40</v>
      </c>
      <c r="C5251" s="31">
        <v>41123</v>
      </c>
      <c r="D5251" s="98">
        <v>2012</v>
      </c>
      <c r="E5251" s="16">
        <v>0.37847222222222227</v>
      </c>
      <c r="F5251" s="16">
        <v>0.40625</v>
      </c>
      <c r="G5251" s="16">
        <f t="shared" si="1627"/>
        <v>2.7777777777777735E-2</v>
      </c>
      <c r="H5251" s="21">
        <v>2</v>
      </c>
      <c r="I5251" s="17">
        <v>1</v>
      </c>
      <c r="J5251" s="17">
        <v>1</v>
      </c>
      <c r="K5251" s="17">
        <v>1</v>
      </c>
      <c r="L5251" s="98" t="s">
        <v>432</v>
      </c>
      <c r="M5251" s="98" t="s">
        <v>244</v>
      </c>
      <c r="N5251" s="14">
        <v>2</v>
      </c>
      <c r="O5251" s="18">
        <f t="shared" si="1628"/>
        <v>38.94</v>
      </c>
      <c r="P5251" s="18">
        <v>11.8</v>
      </c>
      <c r="Q5251" s="18">
        <f t="shared" si="1629"/>
        <v>41.58</v>
      </c>
      <c r="R5251" s="18">
        <v>12.6</v>
      </c>
      <c r="S5251" s="18">
        <f t="shared" si="1626"/>
        <v>41.58</v>
      </c>
      <c r="T5251" s="22">
        <v>12.6</v>
      </c>
      <c r="U5251" s="22">
        <f t="shared" si="1630"/>
        <v>41.58</v>
      </c>
      <c r="V5251" s="21">
        <f t="shared" si="1631"/>
        <v>12.486486486486486</v>
      </c>
      <c r="W5251" s="21">
        <v>27.87519</v>
      </c>
      <c r="X5251" s="19">
        <v>-115.16562999999999</v>
      </c>
      <c r="Y5251" s="22">
        <f t="shared" si="1632"/>
        <v>69.599999999999994</v>
      </c>
      <c r="Z5251" s="23">
        <v>16</v>
      </c>
      <c r="AA5251" s="21">
        <v>7</v>
      </c>
      <c r="AB5251" s="14" t="s">
        <v>44</v>
      </c>
      <c r="AC5251" s="21">
        <v>9</v>
      </c>
      <c r="AD5251" s="17">
        <v>20</v>
      </c>
      <c r="AE5251" s="17">
        <v>1</v>
      </c>
      <c r="AF5251" s="21">
        <v>27</v>
      </c>
      <c r="AG5251" s="14">
        <v>270</v>
      </c>
    </row>
    <row r="5252" spans="1:33" hidden="1">
      <c r="A5252" s="14" t="s">
        <v>500</v>
      </c>
      <c r="B5252" s="98" t="s">
        <v>40</v>
      </c>
      <c r="C5252" s="31">
        <v>41123</v>
      </c>
      <c r="D5252" s="98">
        <v>2012</v>
      </c>
      <c r="E5252" s="16">
        <v>0.37847222222222227</v>
      </c>
      <c r="F5252" s="16">
        <v>0.40625</v>
      </c>
      <c r="G5252" s="16">
        <f t="shared" si="1627"/>
        <v>2.7777777777777735E-2</v>
      </c>
      <c r="H5252" s="21">
        <v>2</v>
      </c>
      <c r="I5252" s="17">
        <v>1</v>
      </c>
      <c r="J5252" s="17">
        <v>1</v>
      </c>
      <c r="K5252" s="17">
        <v>1</v>
      </c>
      <c r="L5252" s="98" t="s">
        <v>432</v>
      </c>
      <c r="M5252" s="98" t="s">
        <v>244</v>
      </c>
      <c r="N5252" s="14">
        <v>2</v>
      </c>
      <c r="O5252" s="18">
        <f t="shared" si="1628"/>
        <v>38.94</v>
      </c>
      <c r="P5252" s="18">
        <v>11.8</v>
      </c>
      <c r="Q5252" s="18">
        <f t="shared" si="1629"/>
        <v>41.58</v>
      </c>
      <c r="R5252" s="18">
        <v>12.6</v>
      </c>
      <c r="S5252" s="18">
        <f t="shared" si="1626"/>
        <v>41.58</v>
      </c>
      <c r="T5252" s="22">
        <v>12.6</v>
      </c>
      <c r="U5252" s="22">
        <f t="shared" si="1630"/>
        <v>41.58</v>
      </c>
      <c r="V5252" s="21">
        <f t="shared" si="1631"/>
        <v>12.486486486486486</v>
      </c>
      <c r="W5252" s="21">
        <v>27.87519</v>
      </c>
      <c r="X5252" s="19">
        <v>-115.16562999999999</v>
      </c>
      <c r="Y5252" s="22">
        <f t="shared" si="1632"/>
        <v>69.599999999999994</v>
      </c>
      <c r="Z5252" s="23">
        <v>16</v>
      </c>
      <c r="AA5252" s="21">
        <v>7</v>
      </c>
      <c r="AB5252" s="14" t="s">
        <v>44</v>
      </c>
      <c r="AC5252" s="21">
        <v>10</v>
      </c>
      <c r="AD5252" s="17">
        <v>16</v>
      </c>
      <c r="AE5252" s="17">
        <v>1</v>
      </c>
      <c r="AF5252" s="21">
        <v>28</v>
      </c>
      <c r="AG5252" s="14">
        <v>270</v>
      </c>
    </row>
    <row r="5253" spans="1:33" hidden="1">
      <c r="A5253" s="14" t="s">
        <v>500</v>
      </c>
      <c r="B5253" s="98" t="s">
        <v>40</v>
      </c>
      <c r="C5253" s="31">
        <v>41123</v>
      </c>
      <c r="D5253" s="98">
        <v>2012</v>
      </c>
      <c r="E5253" s="16">
        <v>0.37847222222222227</v>
      </c>
      <c r="F5253" s="16">
        <v>0.40625</v>
      </c>
      <c r="G5253" s="16">
        <f t="shared" si="1627"/>
        <v>2.7777777777777735E-2</v>
      </c>
      <c r="H5253" s="21">
        <v>2</v>
      </c>
      <c r="I5253" s="17">
        <v>1</v>
      </c>
      <c r="J5253" s="17">
        <v>1</v>
      </c>
      <c r="K5253" s="17">
        <v>1</v>
      </c>
      <c r="L5253" s="98" t="s">
        <v>432</v>
      </c>
      <c r="M5253" s="98" t="s">
        <v>244</v>
      </c>
      <c r="N5253" s="14">
        <v>2</v>
      </c>
      <c r="O5253" s="18">
        <f t="shared" si="1628"/>
        <v>38.94</v>
      </c>
      <c r="P5253" s="18">
        <v>11.8</v>
      </c>
      <c r="Q5253" s="18">
        <f t="shared" si="1629"/>
        <v>41.58</v>
      </c>
      <c r="R5253" s="18">
        <v>12.6</v>
      </c>
      <c r="S5253" s="18">
        <f t="shared" si="1626"/>
        <v>41.58</v>
      </c>
      <c r="T5253" s="22">
        <v>12.6</v>
      </c>
      <c r="U5253" s="22">
        <f t="shared" si="1630"/>
        <v>41.58</v>
      </c>
      <c r="V5253" s="21">
        <f t="shared" si="1631"/>
        <v>12.486486486486486</v>
      </c>
      <c r="W5253" s="21">
        <v>27.87519</v>
      </c>
      <c r="X5253" s="19">
        <v>-115.16562999999999</v>
      </c>
      <c r="Y5253" s="22">
        <f t="shared" si="1632"/>
        <v>69.599999999999994</v>
      </c>
      <c r="Z5253" s="23">
        <v>16</v>
      </c>
      <c r="AA5253" s="21">
        <v>7</v>
      </c>
      <c r="AB5253" s="14" t="s">
        <v>44</v>
      </c>
      <c r="AC5253" s="21">
        <v>11</v>
      </c>
      <c r="AD5253" s="17">
        <v>17</v>
      </c>
      <c r="AE5253" s="17">
        <v>1</v>
      </c>
      <c r="AF5253" s="21">
        <v>30</v>
      </c>
      <c r="AG5253" s="14">
        <v>270</v>
      </c>
    </row>
    <row r="5254" spans="1:33" hidden="1">
      <c r="A5254" s="14" t="s">
        <v>500</v>
      </c>
      <c r="B5254" s="98" t="s">
        <v>40</v>
      </c>
      <c r="C5254" s="31">
        <v>41123</v>
      </c>
      <c r="D5254" s="98">
        <v>2012</v>
      </c>
      <c r="E5254" s="16">
        <v>0.37847222222222227</v>
      </c>
      <c r="F5254" s="16">
        <v>0.40625</v>
      </c>
      <c r="G5254" s="16">
        <f t="shared" si="1627"/>
        <v>2.7777777777777735E-2</v>
      </c>
      <c r="H5254" s="21">
        <v>2</v>
      </c>
      <c r="I5254" s="17">
        <v>1</v>
      </c>
      <c r="J5254" s="17">
        <v>1</v>
      </c>
      <c r="K5254" s="17">
        <v>1</v>
      </c>
      <c r="L5254" s="98" t="s">
        <v>432</v>
      </c>
      <c r="M5254" s="98" t="s">
        <v>244</v>
      </c>
      <c r="N5254" s="14">
        <v>2</v>
      </c>
      <c r="O5254" s="18">
        <f t="shared" si="1628"/>
        <v>38.94</v>
      </c>
      <c r="P5254" s="18">
        <v>11.8</v>
      </c>
      <c r="Q5254" s="18">
        <f t="shared" si="1629"/>
        <v>41.58</v>
      </c>
      <c r="R5254" s="18">
        <v>12.6</v>
      </c>
      <c r="S5254" s="18">
        <f t="shared" si="1626"/>
        <v>41.58</v>
      </c>
      <c r="T5254" s="22">
        <v>12.6</v>
      </c>
      <c r="U5254" s="22">
        <f t="shared" si="1630"/>
        <v>41.58</v>
      </c>
      <c r="V5254" s="21">
        <f t="shared" si="1631"/>
        <v>12.486486486486486</v>
      </c>
      <c r="W5254" s="21">
        <v>27.87519</v>
      </c>
      <c r="X5254" s="19">
        <v>-115.16562999999999</v>
      </c>
      <c r="Y5254" s="22">
        <f t="shared" si="1632"/>
        <v>69.599999999999994</v>
      </c>
      <c r="Z5254" s="23">
        <v>16</v>
      </c>
      <c r="AA5254" s="21">
        <v>7</v>
      </c>
      <c r="AB5254" s="14" t="s">
        <v>44</v>
      </c>
      <c r="AC5254" s="21">
        <v>11</v>
      </c>
      <c r="AD5254" s="17">
        <v>21</v>
      </c>
      <c r="AE5254" s="17">
        <v>1</v>
      </c>
      <c r="AF5254" s="21">
        <v>30</v>
      </c>
      <c r="AG5254" s="14">
        <v>270</v>
      </c>
    </row>
    <row r="5255" spans="1:33" hidden="1">
      <c r="A5255" s="14" t="s">
        <v>500</v>
      </c>
      <c r="B5255" s="98" t="s">
        <v>40</v>
      </c>
      <c r="C5255" s="31">
        <v>41123</v>
      </c>
      <c r="D5255" s="98">
        <v>2012</v>
      </c>
      <c r="E5255" s="16">
        <v>0.37847222222222227</v>
      </c>
      <c r="F5255" s="16">
        <v>0.40625</v>
      </c>
      <c r="G5255" s="16">
        <f t="shared" si="1627"/>
        <v>2.7777777777777735E-2</v>
      </c>
      <c r="H5255" s="21">
        <v>2</v>
      </c>
      <c r="I5255" s="17">
        <v>1</v>
      </c>
      <c r="J5255" s="17">
        <v>1</v>
      </c>
      <c r="K5255" s="17">
        <v>1</v>
      </c>
      <c r="L5255" s="98" t="s">
        <v>432</v>
      </c>
      <c r="M5255" s="98" t="s">
        <v>244</v>
      </c>
      <c r="N5255" s="14">
        <v>2</v>
      </c>
      <c r="O5255" s="18">
        <f t="shared" si="1628"/>
        <v>38.94</v>
      </c>
      <c r="P5255" s="18">
        <v>11.8</v>
      </c>
      <c r="Q5255" s="18">
        <f t="shared" si="1629"/>
        <v>41.58</v>
      </c>
      <c r="R5255" s="18">
        <v>12.6</v>
      </c>
      <c r="S5255" s="18">
        <f t="shared" si="1626"/>
        <v>41.58</v>
      </c>
      <c r="T5255" s="22">
        <v>12.6</v>
      </c>
      <c r="U5255" s="22">
        <f t="shared" si="1630"/>
        <v>41.58</v>
      </c>
      <c r="V5255" s="21">
        <f t="shared" si="1631"/>
        <v>12.486486486486486</v>
      </c>
      <c r="W5255" s="21">
        <v>27.87519</v>
      </c>
      <c r="X5255" s="19">
        <v>-115.16562999999999</v>
      </c>
      <c r="Y5255" s="22">
        <f t="shared" si="1632"/>
        <v>69.599999999999994</v>
      </c>
      <c r="Z5255" s="23">
        <v>16</v>
      </c>
      <c r="AA5255" s="21">
        <v>7</v>
      </c>
      <c r="AB5255" s="14" t="s">
        <v>44</v>
      </c>
      <c r="AC5255" s="21">
        <v>12</v>
      </c>
      <c r="AD5255" s="17">
        <v>21</v>
      </c>
      <c r="AE5255" s="17">
        <v>1</v>
      </c>
      <c r="AF5255" s="21">
        <v>26</v>
      </c>
      <c r="AG5255" s="14">
        <v>270</v>
      </c>
    </row>
    <row r="5256" spans="1:33" hidden="1">
      <c r="A5256" s="14" t="s">
        <v>500</v>
      </c>
      <c r="B5256" s="98" t="s">
        <v>40</v>
      </c>
      <c r="C5256" s="31">
        <v>41123</v>
      </c>
      <c r="D5256" s="98">
        <v>2012</v>
      </c>
      <c r="E5256" s="16">
        <v>0.37847222222222227</v>
      </c>
      <c r="F5256" s="16">
        <v>0.40625</v>
      </c>
      <c r="G5256" s="16">
        <f t="shared" si="1627"/>
        <v>2.7777777777777735E-2</v>
      </c>
      <c r="H5256" s="21">
        <v>2</v>
      </c>
      <c r="I5256" s="17">
        <v>1</v>
      </c>
      <c r="J5256" s="17">
        <v>1</v>
      </c>
      <c r="K5256" s="17">
        <v>1</v>
      </c>
      <c r="L5256" s="98" t="s">
        <v>432</v>
      </c>
      <c r="M5256" s="98" t="s">
        <v>244</v>
      </c>
      <c r="N5256" s="14">
        <v>2</v>
      </c>
      <c r="O5256" s="18">
        <f t="shared" si="1628"/>
        <v>38.94</v>
      </c>
      <c r="P5256" s="18">
        <v>11.8</v>
      </c>
      <c r="Q5256" s="18">
        <f t="shared" si="1629"/>
        <v>41.58</v>
      </c>
      <c r="R5256" s="18">
        <v>12.6</v>
      </c>
      <c r="S5256" s="18">
        <f t="shared" si="1626"/>
        <v>41.58</v>
      </c>
      <c r="T5256" s="22">
        <v>12.6</v>
      </c>
      <c r="U5256" s="22">
        <f t="shared" si="1630"/>
        <v>41.58</v>
      </c>
      <c r="V5256" s="21">
        <f t="shared" si="1631"/>
        <v>12.486486486486486</v>
      </c>
      <c r="W5256" s="21">
        <v>27.87519</v>
      </c>
      <c r="X5256" s="19">
        <v>-115.16562999999999</v>
      </c>
      <c r="Y5256" s="22">
        <f t="shared" si="1632"/>
        <v>69.599999999999994</v>
      </c>
      <c r="Z5256" s="23">
        <v>16</v>
      </c>
      <c r="AA5256" s="21">
        <v>7</v>
      </c>
      <c r="AB5256" s="14" t="s">
        <v>44</v>
      </c>
      <c r="AC5256" s="21">
        <v>1</v>
      </c>
      <c r="AD5256" s="17">
        <v>13</v>
      </c>
      <c r="AE5256" s="17">
        <v>1</v>
      </c>
      <c r="AF5256" s="21">
        <v>3</v>
      </c>
      <c r="AG5256" s="14">
        <v>270</v>
      </c>
    </row>
    <row r="5257" spans="1:33" hidden="1">
      <c r="A5257" s="14" t="s">
        <v>501</v>
      </c>
      <c r="B5257" s="98" t="s">
        <v>40</v>
      </c>
      <c r="C5257" s="31">
        <v>41123</v>
      </c>
      <c r="D5257" s="98">
        <v>2012</v>
      </c>
      <c r="E5257" s="16">
        <v>0.41736111111111113</v>
      </c>
      <c r="F5257" s="16">
        <v>0.44791666666666669</v>
      </c>
      <c r="G5257" s="16">
        <f t="shared" si="1627"/>
        <v>3.0555555555555558E-2</v>
      </c>
      <c r="H5257" s="21">
        <v>2</v>
      </c>
      <c r="I5257" s="17">
        <v>2</v>
      </c>
      <c r="J5257" s="17">
        <v>2</v>
      </c>
      <c r="K5257" s="17">
        <v>2</v>
      </c>
      <c r="L5257" s="98" t="s">
        <v>432</v>
      </c>
      <c r="M5257" s="98" t="s">
        <v>244</v>
      </c>
      <c r="N5257" s="14">
        <v>2</v>
      </c>
      <c r="O5257" s="18">
        <f t="shared" si="1628"/>
        <v>30.359999999999996</v>
      </c>
      <c r="P5257" s="18">
        <v>9.1999999999999993</v>
      </c>
      <c r="Q5257" s="18">
        <f t="shared" si="1629"/>
        <v>29.7</v>
      </c>
      <c r="R5257" s="18">
        <v>9</v>
      </c>
      <c r="S5257" s="18">
        <f t="shared" si="1626"/>
        <v>36.629999999999995</v>
      </c>
      <c r="T5257" s="22">
        <v>11.1</v>
      </c>
      <c r="U5257" s="22">
        <f t="shared" si="1630"/>
        <v>33.164999999999999</v>
      </c>
      <c r="V5257" s="21">
        <f t="shared" si="1631"/>
        <v>9.9594594594594597</v>
      </c>
      <c r="W5257" s="21">
        <v>27.874210000000001</v>
      </c>
      <c r="X5257" s="19">
        <v>-115.16631</v>
      </c>
      <c r="Y5257" s="22">
        <f t="shared" si="1632"/>
        <v>70.599999999999994</v>
      </c>
      <c r="Z5257" s="23">
        <v>17</v>
      </c>
      <c r="AA5257" s="21">
        <v>6</v>
      </c>
      <c r="AB5257" s="14" t="s">
        <v>44</v>
      </c>
      <c r="AC5257" s="21">
        <v>1</v>
      </c>
      <c r="AD5257" s="17">
        <v>19</v>
      </c>
      <c r="AE5257" s="17">
        <v>1</v>
      </c>
      <c r="AF5257" s="21">
        <v>3</v>
      </c>
      <c r="AG5257" s="14">
        <v>300</v>
      </c>
    </row>
    <row r="5258" spans="1:33" hidden="1">
      <c r="A5258" s="14" t="s">
        <v>501</v>
      </c>
      <c r="B5258" s="98" t="s">
        <v>40</v>
      </c>
      <c r="C5258" s="31">
        <v>41123</v>
      </c>
      <c r="D5258" s="98">
        <v>2012</v>
      </c>
      <c r="E5258" s="16">
        <v>0.41736111111111113</v>
      </c>
      <c r="F5258" s="16">
        <v>0.44791666666666669</v>
      </c>
      <c r="G5258" s="16">
        <f t="shared" si="1627"/>
        <v>3.0555555555555558E-2</v>
      </c>
      <c r="H5258" s="21">
        <v>2</v>
      </c>
      <c r="I5258" s="17">
        <v>2</v>
      </c>
      <c r="J5258" s="17">
        <v>2</v>
      </c>
      <c r="K5258" s="17">
        <v>2</v>
      </c>
      <c r="L5258" s="98" t="s">
        <v>432</v>
      </c>
      <c r="M5258" s="98" t="s">
        <v>244</v>
      </c>
      <c r="N5258" s="14">
        <v>2</v>
      </c>
      <c r="O5258" s="18">
        <f t="shared" si="1628"/>
        <v>30.359999999999996</v>
      </c>
      <c r="P5258" s="18">
        <v>9.1999999999999993</v>
      </c>
      <c r="Q5258" s="18">
        <f t="shared" si="1629"/>
        <v>29.7</v>
      </c>
      <c r="R5258" s="18">
        <v>9</v>
      </c>
      <c r="S5258" s="18">
        <f t="shared" si="1626"/>
        <v>36.629999999999995</v>
      </c>
      <c r="T5258" s="22">
        <v>11.1</v>
      </c>
      <c r="U5258" s="22">
        <f t="shared" si="1630"/>
        <v>33.164999999999999</v>
      </c>
      <c r="V5258" s="21">
        <f t="shared" si="1631"/>
        <v>9.9594594594594597</v>
      </c>
      <c r="W5258" s="21">
        <v>27.874210000000001</v>
      </c>
      <c r="X5258" s="19">
        <v>-115.16631</v>
      </c>
      <c r="Y5258" s="22">
        <f t="shared" si="1632"/>
        <v>70.599999999999994</v>
      </c>
      <c r="Z5258" s="23">
        <v>17</v>
      </c>
      <c r="AA5258" s="21">
        <v>6</v>
      </c>
      <c r="AB5258" s="14" t="s">
        <v>44</v>
      </c>
      <c r="AC5258" s="21">
        <v>2</v>
      </c>
      <c r="AD5258" s="17">
        <v>17</v>
      </c>
      <c r="AE5258" s="17">
        <v>1</v>
      </c>
      <c r="AF5258" s="21">
        <v>4</v>
      </c>
      <c r="AG5258" s="14">
        <v>300</v>
      </c>
    </row>
    <row r="5259" spans="1:33" hidden="1">
      <c r="A5259" s="14" t="s">
        <v>501</v>
      </c>
      <c r="B5259" s="98" t="s">
        <v>40</v>
      </c>
      <c r="C5259" s="31">
        <v>41123</v>
      </c>
      <c r="D5259" s="98">
        <v>2012</v>
      </c>
      <c r="E5259" s="16">
        <v>0.41736111111111113</v>
      </c>
      <c r="F5259" s="16">
        <v>0.44791666666666669</v>
      </c>
      <c r="G5259" s="16">
        <f t="shared" si="1627"/>
        <v>3.0555555555555558E-2</v>
      </c>
      <c r="H5259" s="21">
        <v>2</v>
      </c>
      <c r="I5259" s="17">
        <v>2</v>
      </c>
      <c r="J5259" s="17">
        <v>2</v>
      </c>
      <c r="K5259" s="17">
        <v>2</v>
      </c>
      <c r="L5259" s="98" t="s">
        <v>432</v>
      </c>
      <c r="M5259" s="98" t="s">
        <v>244</v>
      </c>
      <c r="N5259" s="14">
        <v>2</v>
      </c>
      <c r="O5259" s="18">
        <f t="shared" si="1628"/>
        <v>30.359999999999996</v>
      </c>
      <c r="P5259" s="18">
        <v>9.1999999999999993</v>
      </c>
      <c r="Q5259" s="18">
        <f t="shared" si="1629"/>
        <v>29.7</v>
      </c>
      <c r="R5259" s="18">
        <v>9</v>
      </c>
      <c r="S5259" s="18">
        <f t="shared" si="1626"/>
        <v>36.629999999999995</v>
      </c>
      <c r="T5259" s="22">
        <v>11.1</v>
      </c>
      <c r="U5259" s="22">
        <f t="shared" si="1630"/>
        <v>33.164999999999999</v>
      </c>
      <c r="V5259" s="21">
        <f t="shared" si="1631"/>
        <v>9.9594594594594597</v>
      </c>
      <c r="W5259" s="21">
        <v>27.874210000000001</v>
      </c>
      <c r="X5259" s="19">
        <v>-115.16631</v>
      </c>
      <c r="Y5259" s="22">
        <f t="shared" si="1632"/>
        <v>70.599999999999994</v>
      </c>
      <c r="Z5259" s="23">
        <v>17</v>
      </c>
      <c r="AA5259" s="21">
        <v>6</v>
      </c>
      <c r="AB5259" s="14" t="s">
        <v>44</v>
      </c>
      <c r="AC5259" s="21">
        <v>3</v>
      </c>
      <c r="AD5259" s="17">
        <v>20</v>
      </c>
      <c r="AE5259" s="17">
        <v>1</v>
      </c>
      <c r="AF5259" s="21">
        <v>9</v>
      </c>
      <c r="AG5259" s="14">
        <v>300</v>
      </c>
    </row>
    <row r="5260" spans="1:33" hidden="1">
      <c r="A5260" s="14" t="s">
        <v>501</v>
      </c>
      <c r="B5260" s="98" t="s">
        <v>40</v>
      </c>
      <c r="C5260" s="31">
        <v>41123</v>
      </c>
      <c r="D5260" s="98">
        <v>2012</v>
      </c>
      <c r="E5260" s="16">
        <v>0.41736111111111113</v>
      </c>
      <c r="F5260" s="16">
        <v>0.44791666666666669</v>
      </c>
      <c r="G5260" s="16">
        <f t="shared" si="1627"/>
        <v>3.0555555555555558E-2</v>
      </c>
      <c r="H5260" s="21">
        <v>2</v>
      </c>
      <c r="I5260" s="17">
        <v>2</v>
      </c>
      <c r="J5260" s="17">
        <v>2</v>
      </c>
      <c r="K5260" s="17">
        <v>2</v>
      </c>
      <c r="L5260" s="98" t="s">
        <v>432</v>
      </c>
      <c r="M5260" s="98" t="s">
        <v>244</v>
      </c>
      <c r="N5260" s="14">
        <v>2</v>
      </c>
      <c r="O5260" s="18">
        <f t="shared" si="1628"/>
        <v>30.359999999999996</v>
      </c>
      <c r="P5260" s="18">
        <v>9.1999999999999993</v>
      </c>
      <c r="Q5260" s="18">
        <f t="shared" si="1629"/>
        <v>29.7</v>
      </c>
      <c r="R5260" s="18">
        <v>9</v>
      </c>
      <c r="S5260" s="18">
        <f t="shared" si="1626"/>
        <v>36.629999999999995</v>
      </c>
      <c r="T5260" s="22">
        <v>11.1</v>
      </c>
      <c r="U5260" s="22">
        <f t="shared" si="1630"/>
        <v>33.164999999999999</v>
      </c>
      <c r="V5260" s="21">
        <f t="shared" si="1631"/>
        <v>9.9594594594594597</v>
      </c>
      <c r="W5260" s="21">
        <v>27.874210000000001</v>
      </c>
      <c r="X5260" s="19">
        <v>-115.16631</v>
      </c>
      <c r="Y5260" s="22">
        <f t="shared" si="1632"/>
        <v>70.599999999999994</v>
      </c>
      <c r="Z5260" s="23">
        <v>17</v>
      </c>
      <c r="AA5260" s="21">
        <v>6</v>
      </c>
      <c r="AB5260" s="14" t="s">
        <v>44</v>
      </c>
      <c r="AC5260" s="21">
        <v>4</v>
      </c>
      <c r="AD5260" s="17">
        <v>15</v>
      </c>
      <c r="AE5260" s="17">
        <v>1</v>
      </c>
      <c r="AF5260" s="21">
        <v>12</v>
      </c>
      <c r="AG5260" s="14">
        <v>300</v>
      </c>
    </row>
    <row r="5261" spans="1:33" hidden="1">
      <c r="A5261" s="14" t="s">
        <v>501</v>
      </c>
      <c r="B5261" s="98" t="s">
        <v>40</v>
      </c>
      <c r="C5261" s="31">
        <v>41123</v>
      </c>
      <c r="D5261" s="98">
        <v>2012</v>
      </c>
      <c r="E5261" s="16">
        <v>0.41736111111111113</v>
      </c>
      <c r="F5261" s="16">
        <v>0.44791666666666669</v>
      </c>
      <c r="G5261" s="16">
        <f t="shared" si="1627"/>
        <v>3.0555555555555558E-2</v>
      </c>
      <c r="H5261" s="21">
        <v>2</v>
      </c>
      <c r="I5261" s="17">
        <v>2</v>
      </c>
      <c r="J5261" s="17">
        <v>2</v>
      </c>
      <c r="K5261" s="17">
        <v>2</v>
      </c>
      <c r="L5261" s="98" t="s">
        <v>432</v>
      </c>
      <c r="M5261" s="98" t="s">
        <v>244</v>
      </c>
      <c r="N5261" s="14">
        <v>2</v>
      </c>
      <c r="O5261" s="18">
        <f t="shared" si="1628"/>
        <v>30.359999999999996</v>
      </c>
      <c r="P5261" s="18">
        <v>9.1999999999999993</v>
      </c>
      <c r="Q5261" s="18">
        <f t="shared" si="1629"/>
        <v>29.7</v>
      </c>
      <c r="R5261" s="18">
        <v>9</v>
      </c>
      <c r="S5261" s="18">
        <f t="shared" si="1626"/>
        <v>36.629999999999995</v>
      </c>
      <c r="T5261" s="22">
        <v>11.1</v>
      </c>
      <c r="U5261" s="22">
        <f t="shared" si="1630"/>
        <v>33.164999999999999</v>
      </c>
      <c r="V5261" s="21">
        <f t="shared" si="1631"/>
        <v>9.9594594594594597</v>
      </c>
      <c r="W5261" s="21">
        <v>27.874210000000001</v>
      </c>
      <c r="X5261" s="19">
        <v>-115.16631</v>
      </c>
      <c r="Y5261" s="22">
        <f t="shared" si="1632"/>
        <v>70.599999999999994</v>
      </c>
      <c r="Z5261" s="23">
        <v>17</v>
      </c>
      <c r="AA5261" s="21">
        <v>6</v>
      </c>
      <c r="AB5261" s="14" t="s">
        <v>44</v>
      </c>
      <c r="AC5261" s="21">
        <v>5</v>
      </c>
      <c r="AD5261" s="17">
        <v>18</v>
      </c>
      <c r="AE5261" s="17">
        <v>1</v>
      </c>
      <c r="AF5261" s="21">
        <v>15</v>
      </c>
      <c r="AG5261" s="14">
        <v>300</v>
      </c>
    </row>
    <row r="5262" spans="1:33" hidden="1">
      <c r="A5262" s="14" t="s">
        <v>501</v>
      </c>
      <c r="B5262" s="98" t="s">
        <v>40</v>
      </c>
      <c r="C5262" s="31">
        <v>41123</v>
      </c>
      <c r="D5262" s="98">
        <v>2012</v>
      </c>
      <c r="E5262" s="16">
        <v>0.41736111111111113</v>
      </c>
      <c r="F5262" s="16">
        <v>0.44791666666666669</v>
      </c>
      <c r="G5262" s="16">
        <f t="shared" si="1627"/>
        <v>3.0555555555555558E-2</v>
      </c>
      <c r="H5262" s="21">
        <v>2</v>
      </c>
      <c r="I5262" s="17">
        <v>2</v>
      </c>
      <c r="J5262" s="17">
        <v>2</v>
      </c>
      <c r="K5262" s="17">
        <v>2</v>
      </c>
      <c r="L5262" s="98" t="s">
        <v>432</v>
      </c>
      <c r="M5262" s="98" t="s">
        <v>244</v>
      </c>
      <c r="N5262" s="14">
        <v>2</v>
      </c>
      <c r="O5262" s="18">
        <f t="shared" si="1628"/>
        <v>30.359999999999996</v>
      </c>
      <c r="P5262" s="18">
        <v>9.1999999999999993</v>
      </c>
      <c r="Q5262" s="18">
        <f t="shared" si="1629"/>
        <v>29.7</v>
      </c>
      <c r="R5262" s="18">
        <v>9</v>
      </c>
      <c r="S5262" s="18">
        <f t="shared" si="1626"/>
        <v>36.629999999999995</v>
      </c>
      <c r="T5262" s="22">
        <v>11.1</v>
      </c>
      <c r="U5262" s="22">
        <f t="shared" si="1630"/>
        <v>33.164999999999999</v>
      </c>
      <c r="V5262" s="21">
        <f t="shared" si="1631"/>
        <v>9.9594594594594597</v>
      </c>
      <c r="W5262" s="21">
        <v>27.874210000000001</v>
      </c>
      <c r="X5262" s="19">
        <v>-115.16631</v>
      </c>
      <c r="Y5262" s="22">
        <f t="shared" si="1632"/>
        <v>70.599999999999994</v>
      </c>
      <c r="Z5262" s="23">
        <v>17</v>
      </c>
      <c r="AA5262" s="21">
        <v>6</v>
      </c>
      <c r="AB5262" s="14" t="s">
        <v>44</v>
      </c>
      <c r="AC5262" s="21">
        <v>5</v>
      </c>
      <c r="AD5262" s="17">
        <v>19</v>
      </c>
      <c r="AE5262" s="17">
        <v>1</v>
      </c>
      <c r="AF5262" s="21">
        <v>15</v>
      </c>
      <c r="AG5262" s="14">
        <v>300</v>
      </c>
    </row>
    <row r="5263" spans="1:33" hidden="1">
      <c r="A5263" s="14" t="s">
        <v>501</v>
      </c>
      <c r="B5263" s="98" t="s">
        <v>40</v>
      </c>
      <c r="C5263" s="31">
        <v>41123</v>
      </c>
      <c r="D5263" s="98">
        <v>2012</v>
      </c>
      <c r="E5263" s="16">
        <v>0.41736111111111113</v>
      </c>
      <c r="F5263" s="16">
        <v>0.44791666666666669</v>
      </c>
      <c r="G5263" s="16">
        <f t="shared" si="1627"/>
        <v>3.0555555555555558E-2</v>
      </c>
      <c r="H5263" s="21">
        <v>2</v>
      </c>
      <c r="I5263" s="17">
        <v>2</v>
      </c>
      <c r="J5263" s="17">
        <v>2</v>
      </c>
      <c r="K5263" s="17">
        <v>2</v>
      </c>
      <c r="L5263" s="98" t="s">
        <v>432</v>
      </c>
      <c r="M5263" s="98" t="s">
        <v>244</v>
      </c>
      <c r="N5263" s="14">
        <v>2</v>
      </c>
      <c r="O5263" s="18">
        <f t="shared" si="1628"/>
        <v>30.359999999999996</v>
      </c>
      <c r="P5263" s="18">
        <v>9.1999999999999993</v>
      </c>
      <c r="Q5263" s="18">
        <f t="shared" si="1629"/>
        <v>29.7</v>
      </c>
      <c r="R5263" s="18">
        <v>9</v>
      </c>
      <c r="S5263" s="18">
        <f t="shared" si="1626"/>
        <v>36.629999999999995</v>
      </c>
      <c r="T5263" s="22">
        <v>11.1</v>
      </c>
      <c r="U5263" s="22">
        <f t="shared" si="1630"/>
        <v>33.164999999999999</v>
      </c>
      <c r="V5263" s="21">
        <f t="shared" si="1631"/>
        <v>9.9594594594594597</v>
      </c>
      <c r="W5263" s="21">
        <v>27.874210000000001</v>
      </c>
      <c r="X5263" s="19">
        <v>-115.16631</v>
      </c>
      <c r="Y5263" s="22">
        <f t="shared" si="1632"/>
        <v>70.599999999999994</v>
      </c>
      <c r="Z5263" s="23">
        <v>17</v>
      </c>
      <c r="AA5263" s="21">
        <v>6</v>
      </c>
      <c r="AB5263" s="14" t="s">
        <v>44</v>
      </c>
      <c r="AC5263" s="21">
        <v>6</v>
      </c>
      <c r="AD5263" s="17">
        <v>20</v>
      </c>
      <c r="AE5263" s="17">
        <v>1</v>
      </c>
      <c r="AF5263" s="21">
        <v>18</v>
      </c>
      <c r="AG5263" s="14">
        <v>300</v>
      </c>
    </row>
    <row r="5264" spans="1:33" hidden="1">
      <c r="A5264" s="14" t="s">
        <v>501</v>
      </c>
      <c r="B5264" s="98" t="s">
        <v>40</v>
      </c>
      <c r="C5264" s="31">
        <v>41123</v>
      </c>
      <c r="D5264" s="98">
        <v>2012</v>
      </c>
      <c r="E5264" s="16">
        <v>0.41736111111111113</v>
      </c>
      <c r="F5264" s="16">
        <v>0.44791666666666669</v>
      </c>
      <c r="G5264" s="16">
        <f t="shared" si="1627"/>
        <v>3.0555555555555558E-2</v>
      </c>
      <c r="H5264" s="21">
        <v>2</v>
      </c>
      <c r="I5264" s="17">
        <v>2</v>
      </c>
      <c r="J5264" s="17">
        <v>2</v>
      </c>
      <c r="K5264" s="17">
        <v>2</v>
      </c>
      <c r="L5264" s="98" t="s">
        <v>432</v>
      </c>
      <c r="M5264" s="98" t="s">
        <v>244</v>
      </c>
      <c r="N5264" s="14">
        <v>2</v>
      </c>
      <c r="O5264" s="18">
        <f t="shared" si="1628"/>
        <v>30.359999999999996</v>
      </c>
      <c r="P5264" s="18">
        <v>9.1999999999999993</v>
      </c>
      <c r="Q5264" s="18">
        <f t="shared" si="1629"/>
        <v>29.7</v>
      </c>
      <c r="R5264" s="18">
        <v>9</v>
      </c>
      <c r="S5264" s="18">
        <f t="shared" si="1626"/>
        <v>36.629999999999995</v>
      </c>
      <c r="T5264" s="22">
        <v>11.1</v>
      </c>
      <c r="U5264" s="22">
        <f t="shared" si="1630"/>
        <v>33.164999999999999</v>
      </c>
      <c r="V5264" s="21">
        <f t="shared" si="1631"/>
        <v>9.9594594594594597</v>
      </c>
      <c r="W5264" s="21">
        <v>27.874210000000001</v>
      </c>
      <c r="X5264" s="19">
        <v>-115.16631</v>
      </c>
      <c r="Y5264" s="22">
        <f t="shared" si="1632"/>
        <v>70.599999999999994</v>
      </c>
      <c r="Z5264" s="23">
        <v>17</v>
      </c>
      <c r="AA5264" s="21">
        <v>6</v>
      </c>
      <c r="AB5264" s="14" t="s">
        <v>44</v>
      </c>
      <c r="AC5264" s="21">
        <v>7</v>
      </c>
      <c r="AD5264" s="17">
        <v>17</v>
      </c>
      <c r="AE5264" s="17">
        <v>1</v>
      </c>
      <c r="AF5264" s="21">
        <v>21</v>
      </c>
      <c r="AG5264" s="14">
        <v>300</v>
      </c>
    </row>
    <row r="5265" spans="1:33" hidden="1">
      <c r="A5265" s="14" t="s">
        <v>501</v>
      </c>
      <c r="B5265" s="98" t="s">
        <v>40</v>
      </c>
      <c r="C5265" s="31">
        <v>41123</v>
      </c>
      <c r="D5265" s="98">
        <v>2012</v>
      </c>
      <c r="E5265" s="16">
        <v>0.41736111111111113</v>
      </c>
      <c r="F5265" s="16">
        <v>0.44791666666666669</v>
      </c>
      <c r="G5265" s="16">
        <f t="shared" si="1627"/>
        <v>3.0555555555555558E-2</v>
      </c>
      <c r="H5265" s="21">
        <v>2</v>
      </c>
      <c r="I5265" s="17">
        <v>2</v>
      </c>
      <c r="J5265" s="17">
        <v>2</v>
      </c>
      <c r="K5265" s="17">
        <v>2</v>
      </c>
      <c r="L5265" s="98" t="s">
        <v>432</v>
      </c>
      <c r="M5265" s="98" t="s">
        <v>244</v>
      </c>
      <c r="N5265" s="14">
        <v>2</v>
      </c>
      <c r="O5265" s="18">
        <f t="shared" si="1628"/>
        <v>30.359999999999996</v>
      </c>
      <c r="P5265" s="18">
        <v>9.1999999999999993</v>
      </c>
      <c r="Q5265" s="18">
        <f t="shared" si="1629"/>
        <v>29.7</v>
      </c>
      <c r="R5265" s="18">
        <v>9</v>
      </c>
      <c r="S5265" s="18">
        <f t="shared" si="1626"/>
        <v>36.629999999999995</v>
      </c>
      <c r="T5265" s="22">
        <v>11.1</v>
      </c>
      <c r="U5265" s="22">
        <f t="shared" si="1630"/>
        <v>33.164999999999999</v>
      </c>
      <c r="V5265" s="21">
        <f t="shared" si="1631"/>
        <v>9.9594594594594597</v>
      </c>
      <c r="W5265" s="21">
        <v>27.874210000000001</v>
      </c>
      <c r="X5265" s="19">
        <v>-115.16631</v>
      </c>
      <c r="Y5265" s="22">
        <f t="shared" si="1632"/>
        <v>70.599999999999994</v>
      </c>
      <c r="Z5265" s="23">
        <v>17</v>
      </c>
      <c r="AA5265" s="21">
        <v>6</v>
      </c>
      <c r="AB5265" s="14" t="s">
        <v>44</v>
      </c>
      <c r="AC5265" s="21">
        <v>8</v>
      </c>
      <c r="AD5265" s="17">
        <v>19</v>
      </c>
      <c r="AE5265" s="17">
        <v>1</v>
      </c>
      <c r="AF5265" s="21">
        <v>24</v>
      </c>
      <c r="AG5265" s="14">
        <v>300</v>
      </c>
    </row>
    <row r="5266" spans="1:33" hidden="1">
      <c r="A5266" s="14" t="s">
        <v>501</v>
      </c>
      <c r="B5266" s="98" t="s">
        <v>40</v>
      </c>
      <c r="C5266" s="31">
        <v>41123</v>
      </c>
      <c r="D5266" s="98">
        <v>2012</v>
      </c>
      <c r="E5266" s="16">
        <v>0.41736111111111113</v>
      </c>
      <c r="F5266" s="16">
        <v>0.44791666666666669</v>
      </c>
      <c r="G5266" s="16">
        <f t="shared" si="1627"/>
        <v>3.0555555555555558E-2</v>
      </c>
      <c r="H5266" s="21">
        <v>2</v>
      </c>
      <c r="I5266" s="17">
        <v>2</v>
      </c>
      <c r="J5266" s="17">
        <v>2</v>
      </c>
      <c r="K5266" s="17">
        <v>2</v>
      </c>
      <c r="L5266" s="98" t="s">
        <v>432</v>
      </c>
      <c r="M5266" s="98" t="s">
        <v>244</v>
      </c>
      <c r="N5266" s="14">
        <v>2</v>
      </c>
      <c r="O5266" s="18">
        <f t="shared" si="1628"/>
        <v>30.359999999999996</v>
      </c>
      <c r="P5266" s="18">
        <v>9.1999999999999993</v>
      </c>
      <c r="Q5266" s="18">
        <f t="shared" si="1629"/>
        <v>29.7</v>
      </c>
      <c r="R5266" s="18">
        <v>9</v>
      </c>
      <c r="S5266" s="18">
        <f t="shared" si="1626"/>
        <v>36.629999999999995</v>
      </c>
      <c r="T5266" s="22">
        <v>11.1</v>
      </c>
      <c r="U5266" s="22">
        <f t="shared" si="1630"/>
        <v>33.164999999999999</v>
      </c>
      <c r="V5266" s="21">
        <f t="shared" si="1631"/>
        <v>9.9594594594594597</v>
      </c>
      <c r="W5266" s="21">
        <v>27.874210000000001</v>
      </c>
      <c r="X5266" s="19">
        <v>-115.16631</v>
      </c>
      <c r="Y5266" s="22">
        <f t="shared" si="1632"/>
        <v>70.599999999999994</v>
      </c>
      <c r="Z5266" s="23">
        <v>17</v>
      </c>
      <c r="AA5266" s="21">
        <v>6</v>
      </c>
      <c r="AB5266" s="14" t="s">
        <v>44</v>
      </c>
      <c r="AC5266" s="21">
        <v>9</v>
      </c>
      <c r="AD5266" s="17">
        <v>17</v>
      </c>
      <c r="AE5266" s="17">
        <v>1</v>
      </c>
      <c r="AF5266" s="21">
        <v>30</v>
      </c>
      <c r="AG5266" s="14">
        <v>300</v>
      </c>
    </row>
    <row r="5267" spans="1:33" hidden="1">
      <c r="A5267" s="14" t="s">
        <v>501</v>
      </c>
      <c r="B5267" s="98" t="s">
        <v>40</v>
      </c>
      <c r="C5267" s="31">
        <v>41123</v>
      </c>
      <c r="D5267" s="98">
        <v>2012</v>
      </c>
      <c r="E5267" s="16">
        <v>0.41736111111111113</v>
      </c>
      <c r="F5267" s="16">
        <v>0.44791666666666669</v>
      </c>
      <c r="G5267" s="16">
        <f t="shared" si="1627"/>
        <v>3.0555555555555558E-2</v>
      </c>
      <c r="H5267" s="21">
        <v>2</v>
      </c>
      <c r="I5267" s="17">
        <v>2</v>
      </c>
      <c r="J5267" s="17">
        <v>2</v>
      </c>
      <c r="K5267" s="17">
        <v>2</v>
      </c>
      <c r="L5267" s="98" t="s">
        <v>432</v>
      </c>
      <c r="M5267" s="98" t="s">
        <v>244</v>
      </c>
      <c r="N5267" s="14">
        <v>2</v>
      </c>
      <c r="O5267" s="18">
        <f t="shared" si="1628"/>
        <v>30.359999999999996</v>
      </c>
      <c r="P5267" s="18">
        <v>9.1999999999999993</v>
      </c>
      <c r="Q5267" s="18">
        <f t="shared" si="1629"/>
        <v>29.7</v>
      </c>
      <c r="R5267" s="18">
        <v>9</v>
      </c>
      <c r="S5267" s="18">
        <f t="shared" si="1626"/>
        <v>36.629999999999995</v>
      </c>
      <c r="T5267" s="22">
        <v>11.1</v>
      </c>
      <c r="U5267" s="22">
        <f t="shared" si="1630"/>
        <v>33.164999999999999</v>
      </c>
      <c r="V5267" s="21">
        <f t="shared" si="1631"/>
        <v>9.9594594594594597</v>
      </c>
      <c r="W5267" s="21">
        <v>27.874210000000001</v>
      </c>
      <c r="X5267" s="19">
        <v>-115.16631</v>
      </c>
      <c r="Y5267" s="22">
        <f t="shared" si="1632"/>
        <v>70.599999999999994</v>
      </c>
      <c r="Z5267" s="23">
        <v>17</v>
      </c>
      <c r="AA5267" s="21">
        <v>6</v>
      </c>
      <c r="AB5267" s="14" t="s">
        <v>44</v>
      </c>
      <c r="AC5267" s="21">
        <v>9</v>
      </c>
      <c r="AD5267" s="17">
        <v>20</v>
      </c>
      <c r="AE5267" s="17">
        <v>1</v>
      </c>
      <c r="AF5267" s="21">
        <v>30</v>
      </c>
      <c r="AG5267" s="14">
        <v>300</v>
      </c>
    </row>
    <row r="5268" spans="1:33" hidden="1">
      <c r="A5268" s="14" t="s">
        <v>501</v>
      </c>
      <c r="B5268" s="98" t="s">
        <v>40</v>
      </c>
      <c r="C5268" s="31">
        <v>41123</v>
      </c>
      <c r="D5268" s="98">
        <v>2012</v>
      </c>
      <c r="E5268" s="16">
        <v>0.41736111111111113</v>
      </c>
      <c r="F5268" s="16">
        <v>0.44791666666666669</v>
      </c>
      <c r="G5268" s="16">
        <f t="shared" si="1627"/>
        <v>3.0555555555555558E-2</v>
      </c>
      <c r="H5268" s="21">
        <v>2</v>
      </c>
      <c r="I5268" s="17">
        <v>2</v>
      </c>
      <c r="J5268" s="17">
        <v>2</v>
      </c>
      <c r="K5268" s="17">
        <v>2</v>
      </c>
      <c r="L5268" s="98" t="s">
        <v>432</v>
      </c>
      <c r="M5268" s="98" t="s">
        <v>244</v>
      </c>
      <c r="N5268" s="14">
        <v>2</v>
      </c>
      <c r="O5268" s="18">
        <f t="shared" si="1628"/>
        <v>30.359999999999996</v>
      </c>
      <c r="P5268" s="18">
        <v>9.1999999999999993</v>
      </c>
      <c r="Q5268" s="18">
        <f t="shared" si="1629"/>
        <v>29.7</v>
      </c>
      <c r="R5268" s="18">
        <v>9</v>
      </c>
      <c r="S5268" s="18">
        <f t="shared" si="1626"/>
        <v>36.629999999999995</v>
      </c>
      <c r="T5268" s="22">
        <v>11.1</v>
      </c>
      <c r="U5268" s="22">
        <f t="shared" si="1630"/>
        <v>33.164999999999999</v>
      </c>
      <c r="V5268" s="21">
        <f t="shared" si="1631"/>
        <v>9.9594594594594597</v>
      </c>
      <c r="W5268" s="21">
        <v>27.874210000000001</v>
      </c>
      <c r="X5268" s="19">
        <v>-115.16631</v>
      </c>
      <c r="Y5268" s="22">
        <f t="shared" si="1632"/>
        <v>70.599999999999994</v>
      </c>
      <c r="Z5268" s="23">
        <v>17</v>
      </c>
      <c r="AA5268" s="21">
        <v>6</v>
      </c>
      <c r="AB5268" s="14" t="s">
        <v>44</v>
      </c>
      <c r="AC5268" s="21">
        <v>9</v>
      </c>
      <c r="AD5268" s="17">
        <v>20</v>
      </c>
      <c r="AE5268" s="17">
        <v>1</v>
      </c>
      <c r="AF5268" s="21">
        <v>30</v>
      </c>
      <c r="AG5268" s="14">
        <v>300</v>
      </c>
    </row>
    <row r="5269" spans="1:33" hidden="1">
      <c r="A5269" s="14" t="s">
        <v>501</v>
      </c>
      <c r="B5269" s="98" t="s">
        <v>40</v>
      </c>
      <c r="C5269" s="31">
        <v>41123</v>
      </c>
      <c r="D5269" s="98">
        <v>2012</v>
      </c>
      <c r="E5269" s="16">
        <v>0.41736111111111113</v>
      </c>
      <c r="F5269" s="16">
        <v>0.44791666666666669</v>
      </c>
      <c r="G5269" s="16">
        <f t="shared" si="1627"/>
        <v>3.0555555555555558E-2</v>
      </c>
      <c r="H5269" s="21">
        <v>2</v>
      </c>
      <c r="I5269" s="17">
        <v>2</v>
      </c>
      <c r="J5269" s="17">
        <v>2</v>
      </c>
      <c r="K5269" s="17">
        <v>2</v>
      </c>
      <c r="L5269" s="98" t="s">
        <v>432</v>
      </c>
      <c r="M5269" s="98" t="s">
        <v>244</v>
      </c>
      <c r="N5269" s="14">
        <v>2</v>
      </c>
      <c r="O5269" s="18">
        <f t="shared" si="1628"/>
        <v>30.359999999999996</v>
      </c>
      <c r="P5269" s="18">
        <v>9.1999999999999993</v>
      </c>
      <c r="Q5269" s="18">
        <f t="shared" si="1629"/>
        <v>29.7</v>
      </c>
      <c r="R5269" s="18">
        <v>9</v>
      </c>
      <c r="S5269" s="18">
        <f t="shared" si="1626"/>
        <v>36.629999999999995</v>
      </c>
      <c r="T5269" s="22">
        <v>11.1</v>
      </c>
      <c r="U5269" s="22">
        <f t="shared" si="1630"/>
        <v>33.164999999999999</v>
      </c>
      <c r="V5269" s="21">
        <f t="shared" si="1631"/>
        <v>9.9594594594594597</v>
      </c>
      <c r="W5269" s="21">
        <v>27.874210000000001</v>
      </c>
      <c r="X5269" s="19">
        <v>-115.16631</v>
      </c>
      <c r="Y5269" s="22">
        <f t="shared" si="1632"/>
        <v>70.599999999999994</v>
      </c>
      <c r="Z5269" s="23">
        <v>17</v>
      </c>
      <c r="AA5269" s="21">
        <v>6</v>
      </c>
      <c r="AB5269" s="14" t="s">
        <v>44</v>
      </c>
      <c r="AC5269" s="21">
        <v>9</v>
      </c>
      <c r="AD5269" s="17">
        <v>21</v>
      </c>
      <c r="AE5269" s="17">
        <v>1</v>
      </c>
      <c r="AF5269" s="21">
        <v>30</v>
      </c>
      <c r="AG5269" s="14">
        <v>300</v>
      </c>
    </row>
    <row r="5270" spans="1:33" hidden="1">
      <c r="A5270" s="14" t="s">
        <v>501</v>
      </c>
      <c r="B5270" s="98" t="s">
        <v>40</v>
      </c>
      <c r="C5270" s="31">
        <v>41123</v>
      </c>
      <c r="D5270" s="98">
        <v>2012</v>
      </c>
      <c r="E5270" s="16">
        <v>0.41736111111111113</v>
      </c>
      <c r="F5270" s="16">
        <v>0.44791666666666669</v>
      </c>
      <c r="G5270" s="16">
        <f t="shared" si="1627"/>
        <v>3.0555555555555558E-2</v>
      </c>
      <c r="H5270" s="21">
        <v>2</v>
      </c>
      <c r="I5270" s="17">
        <v>2</v>
      </c>
      <c r="J5270" s="17">
        <v>2</v>
      </c>
      <c r="K5270" s="17">
        <v>2</v>
      </c>
      <c r="L5270" s="98" t="s">
        <v>432</v>
      </c>
      <c r="M5270" s="98" t="s">
        <v>244</v>
      </c>
      <c r="N5270" s="14">
        <v>2</v>
      </c>
      <c r="O5270" s="18">
        <f t="shared" si="1628"/>
        <v>30.359999999999996</v>
      </c>
      <c r="P5270" s="18">
        <v>9.1999999999999993</v>
      </c>
      <c r="Q5270" s="18">
        <f t="shared" si="1629"/>
        <v>29.7</v>
      </c>
      <c r="R5270" s="18">
        <v>9</v>
      </c>
      <c r="S5270" s="18">
        <f t="shared" si="1626"/>
        <v>36.629999999999995</v>
      </c>
      <c r="T5270" s="22">
        <v>11.1</v>
      </c>
      <c r="U5270" s="22">
        <f t="shared" si="1630"/>
        <v>33.164999999999999</v>
      </c>
      <c r="V5270" s="21">
        <f t="shared" si="1631"/>
        <v>9.9594594594594597</v>
      </c>
      <c r="W5270" s="21">
        <v>27.874210000000001</v>
      </c>
      <c r="X5270" s="19">
        <v>-115.16631</v>
      </c>
      <c r="Y5270" s="22">
        <f t="shared" si="1632"/>
        <v>70.599999999999994</v>
      </c>
      <c r="Z5270" s="23">
        <v>17</v>
      </c>
      <c r="AA5270" s="21">
        <v>6</v>
      </c>
      <c r="AB5270" s="14" t="s">
        <v>44</v>
      </c>
      <c r="AC5270" s="21">
        <v>10</v>
      </c>
      <c r="AD5270" s="17">
        <v>21</v>
      </c>
      <c r="AE5270" s="17">
        <v>1</v>
      </c>
      <c r="AF5270" s="21">
        <v>32</v>
      </c>
      <c r="AG5270" s="14">
        <v>300</v>
      </c>
    </row>
    <row r="5271" spans="1:33" hidden="1">
      <c r="A5271" s="14" t="s">
        <v>501</v>
      </c>
      <c r="B5271" s="98" t="s">
        <v>40</v>
      </c>
      <c r="C5271" s="31">
        <v>41123</v>
      </c>
      <c r="D5271" s="98">
        <v>2012</v>
      </c>
      <c r="E5271" s="16">
        <v>0.41736111111111113</v>
      </c>
      <c r="F5271" s="16">
        <v>0.44791666666666669</v>
      </c>
      <c r="G5271" s="16">
        <f t="shared" si="1627"/>
        <v>3.0555555555555558E-2</v>
      </c>
      <c r="H5271" s="21">
        <v>2</v>
      </c>
      <c r="I5271" s="17">
        <v>2</v>
      </c>
      <c r="J5271" s="17">
        <v>2</v>
      </c>
      <c r="K5271" s="17">
        <v>2</v>
      </c>
      <c r="L5271" s="98" t="s">
        <v>432</v>
      </c>
      <c r="M5271" s="98" t="s">
        <v>244</v>
      </c>
      <c r="N5271" s="14">
        <v>2</v>
      </c>
      <c r="O5271" s="18">
        <f t="shared" si="1628"/>
        <v>30.359999999999996</v>
      </c>
      <c r="P5271" s="18">
        <v>9.1999999999999993</v>
      </c>
      <c r="Q5271" s="18">
        <f t="shared" si="1629"/>
        <v>29.7</v>
      </c>
      <c r="R5271" s="18">
        <v>9</v>
      </c>
      <c r="S5271" s="18">
        <f t="shared" si="1626"/>
        <v>36.629999999999995</v>
      </c>
      <c r="T5271" s="22">
        <v>11.1</v>
      </c>
      <c r="U5271" s="22">
        <f t="shared" si="1630"/>
        <v>33.164999999999999</v>
      </c>
      <c r="V5271" s="21">
        <f t="shared" si="1631"/>
        <v>9.9594594594594597</v>
      </c>
      <c r="W5271" s="21">
        <v>27.874210000000001</v>
      </c>
      <c r="X5271" s="19">
        <v>-115.16631</v>
      </c>
      <c r="Y5271" s="22">
        <f t="shared" si="1632"/>
        <v>70.599999999999994</v>
      </c>
      <c r="Z5271" s="23">
        <v>17</v>
      </c>
      <c r="AA5271" s="21">
        <v>6</v>
      </c>
      <c r="AB5271" s="14" t="s">
        <v>44</v>
      </c>
      <c r="AC5271" s="21">
        <v>11</v>
      </c>
      <c r="AD5271" s="17">
        <v>18</v>
      </c>
      <c r="AE5271" s="17">
        <v>1</v>
      </c>
      <c r="AF5271" s="21">
        <v>36</v>
      </c>
      <c r="AG5271" s="14">
        <v>300</v>
      </c>
    </row>
    <row r="5272" spans="1:33" hidden="1">
      <c r="A5272" s="14" t="s">
        <v>501</v>
      </c>
      <c r="B5272" s="98" t="s">
        <v>40</v>
      </c>
      <c r="C5272" s="31">
        <v>41123</v>
      </c>
      <c r="D5272" s="98">
        <v>2012</v>
      </c>
      <c r="E5272" s="16">
        <v>0.41736111111111113</v>
      </c>
      <c r="F5272" s="16">
        <v>0.44791666666666669</v>
      </c>
      <c r="G5272" s="16">
        <f t="shared" si="1627"/>
        <v>3.0555555555555558E-2</v>
      </c>
      <c r="H5272" s="21">
        <v>2</v>
      </c>
      <c r="I5272" s="17">
        <v>2</v>
      </c>
      <c r="J5272" s="17">
        <v>2</v>
      </c>
      <c r="K5272" s="17">
        <v>2</v>
      </c>
      <c r="L5272" s="98" t="s">
        <v>432</v>
      </c>
      <c r="M5272" s="98" t="s">
        <v>244</v>
      </c>
      <c r="N5272" s="14">
        <v>2</v>
      </c>
      <c r="O5272" s="18">
        <f t="shared" si="1628"/>
        <v>30.359999999999996</v>
      </c>
      <c r="P5272" s="18">
        <v>9.1999999999999993</v>
      </c>
      <c r="Q5272" s="18">
        <f t="shared" si="1629"/>
        <v>29.7</v>
      </c>
      <c r="R5272" s="18">
        <v>9</v>
      </c>
      <c r="S5272" s="18">
        <f t="shared" si="1626"/>
        <v>36.629999999999995</v>
      </c>
      <c r="T5272" s="22">
        <v>11.1</v>
      </c>
      <c r="U5272" s="22">
        <f t="shared" si="1630"/>
        <v>33.164999999999999</v>
      </c>
      <c r="V5272" s="21">
        <f t="shared" si="1631"/>
        <v>9.9594594594594597</v>
      </c>
      <c r="W5272" s="21">
        <v>27.874210000000001</v>
      </c>
      <c r="X5272" s="19">
        <v>-115.16631</v>
      </c>
      <c r="Y5272" s="22">
        <f t="shared" si="1632"/>
        <v>70.599999999999994</v>
      </c>
      <c r="Z5272" s="23">
        <v>17</v>
      </c>
      <c r="AA5272" s="21">
        <v>6</v>
      </c>
      <c r="AB5272" s="14" t="s">
        <v>44</v>
      </c>
      <c r="AC5272" s="21">
        <v>12</v>
      </c>
      <c r="AD5272" s="17">
        <v>20</v>
      </c>
      <c r="AE5272" s="17">
        <v>1</v>
      </c>
      <c r="AF5272" s="21">
        <v>38</v>
      </c>
      <c r="AG5272" s="14">
        <v>300</v>
      </c>
    </row>
    <row r="5273" spans="1:33" hidden="1">
      <c r="A5273" s="14" t="s">
        <v>501</v>
      </c>
      <c r="B5273" s="98" t="s">
        <v>40</v>
      </c>
      <c r="C5273" s="31">
        <v>41123</v>
      </c>
      <c r="D5273" s="98">
        <v>2012</v>
      </c>
      <c r="E5273" s="16">
        <v>0.41736111111111113</v>
      </c>
      <c r="F5273" s="16">
        <v>0.44791666666666669</v>
      </c>
      <c r="G5273" s="16">
        <f t="shared" si="1627"/>
        <v>3.0555555555555558E-2</v>
      </c>
      <c r="H5273" s="21">
        <v>2</v>
      </c>
      <c r="I5273" s="17">
        <v>2</v>
      </c>
      <c r="J5273" s="17">
        <v>2</v>
      </c>
      <c r="K5273" s="17">
        <v>2</v>
      </c>
      <c r="L5273" s="98" t="s">
        <v>432</v>
      </c>
      <c r="M5273" s="98" t="s">
        <v>244</v>
      </c>
      <c r="N5273" s="14">
        <v>2</v>
      </c>
      <c r="O5273" s="18">
        <f t="shared" si="1628"/>
        <v>30.359999999999996</v>
      </c>
      <c r="P5273" s="18">
        <v>9.1999999999999993</v>
      </c>
      <c r="Q5273" s="18">
        <f t="shared" si="1629"/>
        <v>29.7</v>
      </c>
      <c r="R5273" s="18">
        <v>9</v>
      </c>
      <c r="S5273" s="18">
        <f t="shared" si="1626"/>
        <v>36.629999999999995</v>
      </c>
      <c r="T5273" s="22">
        <v>11.1</v>
      </c>
      <c r="U5273" s="22">
        <f t="shared" si="1630"/>
        <v>33.164999999999999</v>
      </c>
      <c r="V5273" s="21">
        <f t="shared" si="1631"/>
        <v>9.9594594594594597</v>
      </c>
      <c r="W5273" s="21">
        <v>27.874210000000001</v>
      </c>
      <c r="X5273" s="19">
        <v>-115.16631</v>
      </c>
      <c r="Y5273" s="22">
        <f t="shared" si="1632"/>
        <v>70.599999999999994</v>
      </c>
      <c r="Z5273" s="23">
        <v>17</v>
      </c>
      <c r="AA5273" s="21">
        <v>6</v>
      </c>
      <c r="AB5273" s="14" t="s">
        <v>44</v>
      </c>
      <c r="AC5273" s="21">
        <v>1</v>
      </c>
      <c r="AD5273" s="17">
        <v>9</v>
      </c>
      <c r="AE5273" s="17">
        <v>1</v>
      </c>
      <c r="AF5273" s="21">
        <v>5</v>
      </c>
      <c r="AG5273" s="14">
        <v>300</v>
      </c>
    </row>
    <row r="5274" spans="1:33" hidden="1">
      <c r="A5274" s="14" t="s">
        <v>502</v>
      </c>
      <c r="B5274" s="98" t="s">
        <v>201</v>
      </c>
      <c r="C5274" s="31">
        <v>41123</v>
      </c>
      <c r="D5274" s="98">
        <v>2012</v>
      </c>
      <c r="E5274" s="16">
        <v>0.3756944444444445</v>
      </c>
      <c r="F5274" s="16">
        <v>0.40277777777777773</v>
      </c>
      <c r="G5274" s="16">
        <f t="shared" si="1627"/>
        <v>2.7083333333333237E-2</v>
      </c>
      <c r="H5274" s="21">
        <v>2</v>
      </c>
      <c r="I5274" s="17">
        <v>1</v>
      </c>
      <c r="J5274" s="17">
        <v>3</v>
      </c>
      <c r="K5274" s="17">
        <v>3</v>
      </c>
      <c r="L5274" s="98" t="s">
        <v>432</v>
      </c>
      <c r="M5274" s="98" t="s">
        <v>244</v>
      </c>
      <c r="N5274" s="14">
        <v>2</v>
      </c>
      <c r="O5274" s="18">
        <f t="shared" si="1628"/>
        <v>45.209999999999994</v>
      </c>
      <c r="P5274" s="18">
        <v>13.7</v>
      </c>
      <c r="Q5274" s="18">
        <f t="shared" si="1629"/>
        <v>45.87</v>
      </c>
      <c r="R5274" s="18">
        <v>13.9</v>
      </c>
      <c r="S5274" s="18">
        <f t="shared" si="1626"/>
        <v>45.87</v>
      </c>
      <c r="T5274" s="22">
        <v>13.9</v>
      </c>
      <c r="U5274" s="22">
        <f t="shared" si="1630"/>
        <v>45.87</v>
      </c>
      <c r="V5274" s="21">
        <f t="shared" si="1631"/>
        <v>13.774774774774773</v>
      </c>
      <c r="W5274" s="21">
        <v>27.877490000000002</v>
      </c>
      <c r="X5274" s="19">
        <v>-115.16898</v>
      </c>
      <c r="Y5274" s="22">
        <f t="shared" si="1632"/>
        <v>69.5</v>
      </c>
      <c r="Z5274" s="23">
        <v>15.9</v>
      </c>
      <c r="AA5274" s="21">
        <v>15</v>
      </c>
      <c r="AB5274" s="14" t="s">
        <v>44</v>
      </c>
      <c r="AC5274" s="21">
        <v>1</v>
      </c>
      <c r="AD5274" s="17">
        <v>13</v>
      </c>
      <c r="AE5274" s="17">
        <v>1</v>
      </c>
      <c r="AF5274" s="21">
        <v>5</v>
      </c>
      <c r="AG5274" s="14">
        <v>120</v>
      </c>
    </row>
    <row r="5275" spans="1:33" hidden="1">
      <c r="A5275" s="14" t="s">
        <v>502</v>
      </c>
      <c r="B5275" s="98" t="s">
        <v>201</v>
      </c>
      <c r="C5275" s="31">
        <v>41123</v>
      </c>
      <c r="D5275" s="98">
        <v>2012</v>
      </c>
      <c r="E5275" s="16">
        <v>0.3756944444444445</v>
      </c>
      <c r="F5275" s="16">
        <v>0.40277777777777773</v>
      </c>
      <c r="G5275" s="16">
        <f t="shared" si="1627"/>
        <v>2.7083333333333237E-2</v>
      </c>
      <c r="H5275" s="21">
        <v>2</v>
      </c>
      <c r="I5275" s="17">
        <v>1</v>
      </c>
      <c r="J5275" s="17">
        <v>3</v>
      </c>
      <c r="K5275" s="17">
        <v>3</v>
      </c>
      <c r="L5275" s="98" t="s">
        <v>432</v>
      </c>
      <c r="M5275" s="98" t="s">
        <v>244</v>
      </c>
      <c r="N5275" s="14">
        <v>2</v>
      </c>
      <c r="O5275" s="18">
        <f t="shared" si="1628"/>
        <v>45.209999999999994</v>
      </c>
      <c r="P5275" s="18">
        <v>13.7</v>
      </c>
      <c r="Q5275" s="18">
        <f t="shared" si="1629"/>
        <v>45.87</v>
      </c>
      <c r="R5275" s="18">
        <v>13.9</v>
      </c>
      <c r="S5275" s="18">
        <f t="shared" si="1626"/>
        <v>45.87</v>
      </c>
      <c r="T5275" s="22">
        <v>13.9</v>
      </c>
      <c r="U5275" s="22">
        <f t="shared" si="1630"/>
        <v>45.87</v>
      </c>
      <c r="V5275" s="21">
        <f t="shared" si="1631"/>
        <v>13.774774774774773</v>
      </c>
      <c r="W5275" s="21">
        <v>27.877490000000002</v>
      </c>
      <c r="X5275" s="19">
        <v>-115.16898</v>
      </c>
      <c r="Y5275" s="22">
        <f t="shared" si="1632"/>
        <v>69.5</v>
      </c>
      <c r="Z5275" s="23">
        <v>15.9</v>
      </c>
      <c r="AA5275" s="21">
        <v>15</v>
      </c>
      <c r="AB5275" s="14" t="s">
        <v>44</v>
      </c>
      <c r="AC5275" s="21">
        <v>1</v>
      </c>
      <c r="AD5275" s="17">
        <v>17</v>
      </c>
      <c r="AE5275" s="17">
        <v>1</v>
      </c>
      <c r="AF5275" s="21">
        <v>5</v>
      </c>
      <c r="AG5275" s="14">
        <v>120</v>
      </c>
    </row>
    <row r="5276" spans="1:33" hidden="1">
      <c r="A5276" s="14" t="s">
        <v>502</v>
      </c>
      <c r="B5276" s="98" t="s">
        <v>201</v>
      </c>
      <c r="C5276" s="31">
        <v>41123</v>
      </c>
      <c r="D5276" s="98">
        <v>2012</v>
      </c>
      <c r="E5276" s="16">
        <v>0.3756944444444445</v>
      </c>
      <c r="F5276" s="16">
        <v>0.40277777777777773</v>
      </c>
      <c r="G5276" s="16">
        <f t="shared" si="1627"/>
        <v>2.7083333333333237E-2</v>
      </c>
      <c r="H5276" s="21">
        <v>2</v>
      </c>
      <c r="I5276" s="17">
        <v>1</v>
      </c>
      <c r="J5276" s="17">
        <v>3</v>
      </c>
      <c r="K5276" s="17">
        <v>3</v>
      </c>
      <c r="L5276" s="98" t="s">
        <v>432</v>
      </c>
      <c r="M5276" s="98" t="s">
        <v>244</v>
      </c>
      <c r="N5276" s="14">
        <v>2</v>
      </c>
      <c r="O5276" s="18">
        <f t="shared" si="1628"/>
        <v>45.209999999999994</v>
      </c>
      <c r="P5276" s="18">
        <v>13.7</v>
      </c>
      <c r="Q5276" s="18">
        <f t="shared" si="1629"/>
        <v>45.87</v>
      </c>
      <c r="R5276" s="18">
        <v>13.9</v>
      </c>
      <c r="S5276" s="18">
        <f t="shared" si="1626"/>
        <v>45.87</v>
      </c>
      <c r="T5276" s="22">
        <v>13.9</v>
      </c>
      <c r="U5276" s="22">
        <f t="shared" si="1630"/>
        <v>45.87</v>
      </c>
      <c r="V5276" s="21">
        <f t="shared" si="1631"/>
        <v>13.774774774774773</v>
      </c>
      <c r="W5276" s="21">
        <v>27.877490000000002</v>
      </c>
      <c r="X5276" s="19">
        <v>-115.16898</v>
      </c>
      <c r="Y5276" s="22">
        <f t="shared" si="1632"/>
        <v>69.5</v>
      </c>
      <c r="Z5276" s="23">
        <v>15.9</v>
      </c>
      <c r="AA5276" s="21">
        <v>15</v>
      </c>
      <c r="AB5276" s="14" t="s">
        <v>44</v>
      </c>
      <c r="AC5276" s="21">
        <v>2</v>
      </c>
      <c r="AD5276" s="17">
        <v>15</v>
      </c>
      <c r="AE5276" s="17">
        <v>1</v>
      </c>
      <c r="AF5276" s="21">
        <v>13</v>
      </c>
      <c r="AG5276" s="14">
        <v>120</v>
      </c>
    </row>
    <row r="5277" spans="1:33" hidden="1">
      <c r="A5277" s="14" t="s">
        <v>502</v>
      </c>
      <c r="B5277" s="98" t="s">
        <v>201</v>
      </c>
      <c r="C5277" s="31">
        <v>41123</v>
      </c>
      <c r="D5277" s="98">
        <v>2012</v>
      </c>
      <c r="E5277" s="16">
        <v>0.3756944444444445</v>
      </c>
      <c r="F5277" s="16">
        <v>0.40277777777777773</v>
      </c>
      <c r="G5277" s="16">
        <f t="shared" si="1627"/>
        <v>2.7083333333333237E-2</v>
      </c>
      <c r="H5277" s="21">
        <v>2</v>
      </c>
      <c r="I5277" s="17">
        <v>1</v>
      </c>
      <c r="J5277" s="17">
        <v>3</v>
      </c>
      <c r="K5277" s="17">
        <v>3</v>
      </c>
      <c r="L5277" s="98" t="s">
        <v>432</v>
      </c>
      <c r="M5277" s="98" t="s">
        <v>244</v>
      </c>
      <c r="N5277" s="14">
        <v>2</v>
      </c>
      <c r="O5277" s="18">
        <f t="shared" si="1628"/>
        <v>45.209999999999994</v>
      </c>
      <c r="P5277" s="18">
        <v>13.7</v>
      </c>
      <c r="Q5277" s="18">
        <f t="shared" si="1629"/>
        <v>45.87</v>
      </c>
      <c r="R5277" s="18">
        <v>13.9</v>
      </c>
      <c r="S5277" s="18">
        <f t="shared" ref="S5277:S5335" si="1633">T5277*3.3</f>
        <v>45.87</v>
      </c>
      <c r="T5277" s="22">
        <v>13.9</v>
      </c>
      <c r="U5277" s="22">
        <f t="shared" si="1630"/>
        <v>45.87</v>
      </c>
      <c r="V5277" s="21">
        <f t="shared" si="1631"/>
        <v>13.774774774774773</v>
      </c>
      <c r="W5277" s="21">
        <v>27.877490000000002</v>
      </c>
      <c r="X5277" s="19">
        <v>-115.16898</v>
      </c>
      <c r="Y5277" s="22">
        <f t="shared" si="1632"/>
        <v>69.5</v>
      </c>
      <c r="Z5277" s="23">
        <v>15.9</v>
      </c>
      <c r="AA5277" s="21">
        <v>15</v>
      </c>
      <c r="AB5277" s="14" t="s">
        <v>44</v>
      </c>
      <c r="AC5277" s="21">
        <v>3</v>
      </c>
      <c r="AD5277" s="17">
        <v>20</v>
      </c>
      <c r="AE5277" s="17">
        <v>1</v>
      </c>
      <c r="AF5277" s="21">
        <v>14</v>
      </c>
      <c r="AG5277" s="14">
        <v>120</v>
      </c>
    </row>
    <row r="5278" spans="1:33" hidden="1">
      <c r="A5278" s="14" t="s">
        <v>502</v>
      </c>
      <c r="B5278" s="98" t="s">
        <v>201</v>
      </c>
      <c r="C5278" s="31">
        <v>41123</v>
      </c>
      <c r="D5278" s="98">
        <v>2012</v>
      </c>
      <c r="E5278" s="16">
        <v>0.3756944444444445</v>
      </c>
      <c r="F5278" s="16">
        <v>0.40277777777777773</v>
      </c>
      <c r="G5278" s="16">
        <f t="shared" si="1627"/>
        <v>2.7083333333333237E-2</v>
      </c>
      <c r="H5278" s="21">
        <v>2</v>
      </c>
      <c r="I5278" s="17">
        <v>1</v>
      </c>
      <c r="J5278" s="17">
        <v>3</v>
      </c>
      <c r="K5278" s="17">
        <v>3</v>
      </c>
      <c r="L5278" s="98" t="s">
        <v>432</v>
      </c>
      <c r="M5278" s="98" t="s">
        <v>244</v>
      </c>
      <c r="N5278" s="14">
        <v>2</v>
      </c>
      <c r="O5278" s="18">
        <f t="shared" si="1628"/>
        <v>45.209999999999994</v>
      </c>
      <c r="P5278" s="18">
        <v>13.7</v>
      </c>
      <c r="Q5278" s="18">
        <f t="shared" si="1629"/>
        <v>45.87</v>
      </c>
      <c r="R5278" s="18">
        <v>13.9</v>
      </c>
      <c r="S5278" s="18">
        <f t="shared" si="1633"/>
        <v>45.87</v>
      </c>
      <c r="T5278" s="22">
        <v>13.9</v>
      </c>
      <c r="U5278" s="22">
        <f t="shared" si="1630"/>
        <v>45.87</v>
      </c>
      <c r="V5278" s="21">
        <f t="shared" si="1631"/>
        <v>13.774774774774773</v>
      </c>
      <c r="W5278" s="21">
        <v>27.877490000000002</v>
      </c>
      <c r="X5278" s="19">
        <v>-115.16898</v>
      </c>
      <c r="Y5278" s="22">
        <f t="shared" si="1632"/>
        <v>69.5</v>
      </c>
      <c r="Z5278" s="23">
        <v>15.9</v>
      </c>
      <c r="AA5278" s="21">
        <v>15</v>
      </c>
      <c r="AB5278" s="14" t="s">
        <v>44</v>
      </c>
      <c r="AC5278" s="21">
        <v>4</v>
      </c>
      <c r="AD5278" s="17">
        <v>20</v>
      </c>
      <c r="AE5278" s="17">
        <v>1</v>
      </c>
      <c r="AF5278" s="21">
        <v>17</v>
      </c>
      <c r="AG5278" s="14">
        <v>120</v>
      </c>
    </row>
    <row r="5279" spans="1:33" hidden="1">
      <c r="A5279" s="14" t="s">
        <v>502</v>
      </c>
      <c r="B5279" s="98" t="s">
        <v>201</v>
      </c>
      <c r="C5279" s="31">
        <v>41123</v>
      </c>
      <c r="D5279" s="98">
        <v>2012</v>
      </c>
      <c r="E5279" s="16">
        <v>0.3756944444444445</v>
      </c>
      <c r="F5279" s="16">
        <v>0.40277777777777773</v>
      </c>
      <c r="G5279" s="16">
        <f t="shared" si="1627"/>
        <v>2.7083333333333237E-2</v>
      </c>
      <c r="H5279" s="21">
        <v>2</v>
      </c>
      <c r="I5279" s="17">
        <v>1</v>
      </c>
      <c r="J5279" s="17">
        <v>3</v>
      </c>
      <c r="K5279" s="17">
        <v>3</v>
      </c>
      <c r="L5279" s="98" t="s">
        <v>432</v>
      </c>
      <c r="M5279" s="98" t="s">
        <v>244</v>
      </c>
      <c r="N5279" s="14">
        <v>2</v>
      </c>
      <c r="O5279" s="18">
        <f t="shared" si="1628"/>
        <v>45.209999999999994</v>
      </c>
      <c r="P5279" s="18">
        <v>13.7</v>
      </c>
      <c r="Q5279" s="18">
        <f t="shared" si="1629"/>
        <v>45.87</v>
      </c>
      <c r="R5279" s="18">
        <v>13.9</v>
      </c>
      <c r="S5279" s="18">
        <f t="shared" si="1633"/>
        <v>45.87</v>
      </c>
      <c r="T5279" s="22">
        <v>13.9</v>
      </c>
      <c r="U5279" s="22">
        <f t="shared" si="1630"/>
        <v>45.87</v>
      </c>
      <c r="V5279" s="21">
        <f t="shared" si="1631"/>
        <v>13.774774774774773</v>
      </c>
      <c r="W5279" s="21">
        <v>27.877490000000002</v>
      </c>
      <c r="X5279" s="19">
        <v>-115.16898</v>
      </c>
      <c r="Y5279" s="22">
        <f t="shared" si="1632"/>
        <v>69.5</v>
      </c>
      <c r="Z5279" s="23">
        <v>15.9</v>
      </c>
      <c r="AA5279" s="21">
        <v>15</v>
      </c>
      <c r="AB5279" s="14" t="s">
        <v>44</v>
      </c>
      <c r="AC5279" s="21">
        <v>4</v>
      </c>
      <c r="AD5279" s="17">
        <v>23</v>
      </c>
      <c r="AE5279" s="17">
        <v>1</v>
      </c>
      <c r="AF5279" s="21">
        <v>17</v>
      </c>
      <c r="AG5279" s="14">
        <v>120</v>
      </c>
    </row>
    <row r="5280" spans="1:33" hidden="1">
      <c r="A5280" s="14" t="s">
        <v>502</v>
      </c>
      <c r="B5280" s="98" t="s">
        <v>201</v>
      </c>
      <c r="C5280" s="31">
        <v>41123</v>
      </c>
      <c r="D5280" s="98">
        <v>2012</v>
      </c>
      <c r="E5280" s="16">
        <v>0.3756944444444445</v>
      </c>
      <c r="F5280" s="16">
        <v>0.40277777777777773</v>
      </c>
      <c r="G5280" s="16">
        <f t="shared" si="1627"/>
        <v>2.7083333333333237E-2</v>
      </c>
      <c r="H5280" s="21">
        <v>2</v>
      </c>
      <c r="I5280" s="17">
        <v>1</v>
      </c>
      <c r="J5280" s="17">
        <v>3</v>
      </c>
      <c r="K5280" s="17">
        <v>3</v>
      </c>
      <c r="L5280" s="98" t="s">
        <v>432</v>
      </c>
      <c r="M5280" s="98" t="s">
        <v>244</v>
      </c>
      <c r="N5280" s="14">
        <v>2</v>
      </c>
      <c r="O5280" s="18">
        <f t="shared" si="1628"/>
        <v>45.209999999999994</v>
      </c>
      <c r="P5280" s="18">
        <v>13.7</v>
      </c>
      <c r="Q5280" s="18">
        <f t="shared" si="1629"/>
        <v>45.87</v>
      </c>
      <c r="R5280" s="18">
        <v>13.9</v>
      </c>
      <c r="S5280" s="18">
        <f t="shared" si="1633"/>
        <v>45.87</v>
      </c>
      <c r="T5280" s="22">
        <v>13.9</v>
      </c>
      <c r="U5280" s="22">
        <f t="shared" si="1630"/>
        <v>45.87</v>
      </c>
      <c r="V5280" s="21">
        <f t="shared" si="1631"/>
        <v>13.774774774774773</v>
      </c>
      <c r="W5280" s="21">
        <v>27.877490000000002</v>
      </c>
      <c r="X5280" s="19">
        <v>-115.16898</v>
      </c>
      <c r="Y5280" s="22">
        <f t="shared" si="1632"/>
        <v>69.5</v>
      </c>
      <c r="Z5280" s="23">
        <v>15.9</v>
      </c>
      <c r="AA5280" s="21">
        <v>15</v>
      </c>
      <c r="AB5280" s="14" t="s">
        <v>44</v>
      </c>
      <c r="AC5280" s="21">
        <v>5</v>
      </c>
      <c r="AD5280" s="17">
        <v>17</v>
      </c>
      <c r="AE5280" s="17">
        <v>1</v>
      </c>
      <c r="AF5280" s="21">
        <v>19</v>
      </c>
      <c r="AG5280" s="14">
        <v>120</v>
      </c>
    </row>
    <row r="5281" spans="1:33" hidden="1">
      <c r="A5281" s="14" t="s">
        <v>502</v>
      </c>
      <c r="B5281" s="98" t="s">
        <v>201</v>
      </c>
      <c r="C5281" s="31">
        <v>41123</v>
      </c>
      <c r="D5281" s="98">
        <v>2012</v>
      </c>
      <c r="E5281" s="16">
        <v>0.3756944444444445</v>
      </c>
      <c r="F5281" s="16">
        <v>0.40277777777777773</v>
      </c>
      <c r="G5281" s="16">
        <f t="shared" si="1627"/>
        <v>2.7083333333333237E-2</v>
      </c>
      <c r="H5281" s="21">
        <v>2</v>
      </c>
      <c r="I5281" s="17">
        <v>1</v>
      </c>
      <c r="J5281" s="17">
        <v>3</v>
      </c>
      <c r="K5281" s="17">
        <v>3</v>
      </c>
      <c r="L5281" s="98" t="s">
        <v>432</v>
      </c>
      <c r="M5281" s="98" t="s">
        <v>244</v>
      </c>
      <c r="N5281" s="14">
        <v>2</v>
      </c>
      <c r="O5281" s="18">
        <f t="shared" si="1628"/>
        <v>45.209999999999994</v>
      </c>
      <c r="P5281" s="18">
        <v>13.7</v>
      </c>
      <c r="Q5281" s="18">
        <f t="shared" si="1629"/>
        <v>45.87</v>
      </c>
      <c r="R5281" s="18">
        <v>13.9</v>
      </c>
      <c r="S5281" s="18">
        <f t="shared" si="1633"/>
        <v>45.87</v>
      </c>
      <c r="T5281" s="22">
        <v>13.9</v>
      </c>
      <c r="U5281" s="22">
        <f t="shared" si="1630"/>
        <v>45.87</v>
      </c>
      <c r="V5281" s="21">
        <f t="shared" si="1631"/>
        <v>13.774774774774773</v>
      </c>
      <c r="W5281" s="21">
        <v>27.877490000000002</v>
      </c>
      <c r="X5281" s="19">
        <v>-115.16898</v>
      </c>
      <c r="Y5281" s="22">
        <f t="shared" si="1632"/>
        <v>69.5</v>
      </c>
      <c r="Z5281" s="23">
        <v>15.9</v>
      </c>
      <c r="AA5281" s="21">
        <v>15</v>
      </c>
      <c r="AB5281" s="14" t="s">
        <v>44</v>
      </c>
      <c r="AC5281" s="21">
        <v>6</v>
      </c>
      <c r="AD5281" s="17">
        <v>21</v>
      </c>
      <c r="AE5281" s="17">
        <v>1</v>
      </c>
      <c r="AF5281" s="21">
        <v>20</v>
      </c>
      <c r="AG5281" s="14">
        <v>120</v>
      </c>
    </row>
    <row r="5282" spans="1:33" hidden="1">
      <c r="A5282" s="14" t="s">
        <v>502</v>
      </c>
      <c r="B5282" s="98" t="s">
        <v>201</v>
      </c>
      <c r="C5282" s="31">
        <v>41123</v>
      </c>
      <c r="D5282" s="98">
        <v>2012</v>
      </c>
      <c r="E5282" s="16">
        <v>0.3756944444444445</v>
      </c>
      <c r="F5282" s="16">
        <v>0.40277777777777773</v>
      </c>
      <c r="G5282" s="16">
        <f t="shared" ref="G5282:G5335" si="1634">F5282-E5282</f>
        <v>2.7083333333333237E-2</v>
      </c>
      <c r="H5282" s="21">
        <v>2</v>
      </c>
      <c r="I5282" s="17">
        <v>1</v>
      </c>
      <c r="J5282" s="17">
        <v>3</v>
      </c>
      <c r="K5282" s="17">
        <v>3</v>
      </c>
      <c r="L5282" s="98" t="s">
        <v>432</v>
      </c>
      <c r="M5282" s="98" t="s">
        <v>244</v>
      </c>
      <c r="N5282" s="14">
        <v>2</v>
      </c>
      <c r="O5282" s="18">
        <f t="shared" ref="O5282:O5335" si="1635">P5282*3.3</f>
        <v>45.209999999999994</v>
      </c>
      <c r="P5282" s="18">
        <v>13.7</v>
      </c>
      <c r="Q5282" s="18">
        <f t="shared" ref="Q5282:Q5335" si="1636">R5282*3.3</f>
        <v>45.87</v>
      </c>
      <c r="R5282" s="18">
        <v>13.9</v>
      </c>
      <c r="S5282" s="18">
        <f t="shared" si="1633"/>
        <v>45.87</v>
      </c>
      <c r="T5282" s="22">
        <v>13.9</v>
      </c>
      <c r="U5282" s="22">
        <f t="shared" ref="U5282:U5335" si="1637">AVERAGE(S5282,Q5282)</f>
        <v>45.87</v>
      </c>
      <c r="V5282" s="21">
        <f t="shared" ref="V5282:V5335" si="1638">U5282/3.33</f>
        <v>13.774774774774773</v>
      </c>
      <c r="W5282" s="21">
        <v>27.877490000000002</v>
      </c>
      <c r="X5282" s="19">
        <v>-115.16898</v>
      </c>
      <c r="Y5282" s="22">
        <f t="shared" ref="Y5282:Y5335" si="1639">Z5282+53.6</f>
        <v>69.5</v>
      </c>
      <c r="Z5282" s="23">
        <v>15.9</v>
      </c>
      <c r="AA5282" s="21">
        <v>15</v>
      </c>
      <c r="AB5282" s="14" t="s">
        <v>44</v>
      </c>
      <c r="AC5282" s="21">
        <v>6</v>
      </c>
      <c r="AD5282" s="17">
        <v>22</v>
      </c>
      <c r="AE5282" s="17">
        <v>1</v>
      </c>
      <c r="AF5282" s="21">
        <v>20</v>
      </c>
      <c r="AG5282" s="14">
        <v>120</v>
      </c>
    </row>
    <row r="5283" spans="1:33" hidden="1">
      <c r="A5283" s="14" t="s">
        <v>502</v>
      </c>
      <c r="B5283" s="98" t="s">
        <v>201</v>
      </c>
      <c r="C5283" s="31">
        <v>41123</v>
      </c>
      <c r="D5283" s="98">
        <v>2012</v>
      </c>
      <c r="E5283" s="16">
        <v>0.3756944444444445</v>
      </c>
      <c r="F5283" s="16">
        <v>0.40277777777777773</v>
      </c>
      <c r="G5283" s="16">
        <f t="shared" si="1634"/>
        <v>2.7083333333333237E-2</v>
      </c>
      <c r="H5283" s="21">
        <v>2</v>
      </c>
      <c r="I5283" s="17">
        <v>1</v>
      </c>
      <c r="J5283" s="17">
        <v>3</v>
      </c>
      <c r="K5283" s="17">
        <v>3</v>
      </c>
      <c r="L5283" s="98" t="s">
        <v>432</v>
      </c>
      <c r="M5283" s="98" t="s">
        <v>244</v>
      </c>
      <c r="N5283" s="14">
        <v>2</v>
      </c>
      <c r="O5283" s="18">
        <f t="shared" si="1635"/>
        <v>45.209999999999994</v>
      </c>
      <c r="P5283" s="18">
        <v>13.7</v>
      </c>
      <c r="Q5283" s="18">
        <f t="shared" si="1636"/>
        <v>45.87</v>
      </c>
      <c r="R5283" s="18">
        <v>13.9</v>
      </c>
      <c r="S5283" s="18">
        <f t="shared" si="1633"/>
        <v>45.87</v>
      </c>
      <c r="T5283" s="22">
        <v>13.9</v>
      </c>
      <c r="U5283" s="22">
        <f t="shared" si="1637"/>
        <v>45.87</v>
      </c>
      <c r="V5283" s="21">
        <f t="shared" si="1638"/>
        <v>13.774774774774773</v>
      </c>
      <c r="W5283" s="21">
        <v>27.877490000000002</v>
      </c>
      <c r="X5283" s="19">
        <v>-115.16898</v>
      </c>
      <c r="Y5283" s="22">
        <f t="shared" si="1639"/>
        <v>69.5</v>
      </c>
      <c r="Z5283" s="23">
        <v>15.9</v>
      </c>
      <c r="AA5283" s="21">
        <v>15</v>
      </c>
      <c r="AB5283" s="14" t="s">
        <v>44</v>
      </c>
      <c r="AC5283" s="21">
        <v>7</v>
      </c>
      <c r="AD5283" s="17">
        <v>14</v>
      </c>
      <c r="AE5283" s="17">
        <v>1</v>
      </c>
      <c r="AF5283" s="21">
        <v>23</v>
      </c>
      <c r="AG5283" s="14">
        <v>120</v>
      </c>
    </row>
    <row r="5284" spans="1:33" hidden="1">
      <c r="A5284" s="14" t="s">
        <v>502</v>
      </c>
      <c r="B5284" s="98" t="s">
        <v>201</v>
      </c>
      <c r="C5284" s="31">
        <v>41123</v>
      </c>
      <c r="D5284" s="98">
        <v>2012</v>
      </c>
      <c r="E5284" s="16">
        <v>0.3756944444444445</v>
      </c>
      <c r="F5284" s="16">
        <v>0.40277777777777773</v>
      </c>
      <c r="G5284" s="16">
        <f t="shared" si="1634"/>
        <v>2.7083333333333237E-2</v>
      </c>
      <c r="H5284" s="21">
        <v>2</v>
      </c>
      <c r="I5284" s="17">
        <v>1</v>
      </c>
      <c r="J5284" s="17">
        <v>3</v>
      </c>
      <c r="K5284" s="17">
        <v>3</v>
      </c>
      <c r="L5284" s="98" t="s">
        <v>432</v>
      </c>
      <c r="M5284" s="98" t="s">
        <v>244</v>
      </c>
      <c r="N5284" s="14">
        <v>2</v>
      </c>
      <c r="O5284" s="18">
        <f t="shared" si="1635"/>
        <v>45.209999999999994</v>
      </c>
      <c r="P5284" s="18">
        <v>13.7</v>
      </c>
      <c r="Q5284" s="18">
        <f t="shared" si="1636"/>
        <v>45.87</v>
      </c>
      <c r="R5284" s="18">
        <v>13.9</v>
      </c>
      <c r="S5284" s="18">
        <f t="shared" si="1633"/>
        <v>45.87</v>
      </c>
      <c r="T5284" s="22">
        <v>13.9</v>
      </c>
      <c r="U5284" s="22">
        <f t="shared" si="1637"/>
        <v>45.87</v>
      </c>
      <c r="V5284" s="21">
        <f t="shared" si="1638"/>
        <v>13.774774774774773</v>
      </c>
      <c r="W5284" s="21">
        <v>27.877490000000002</v>
      </c>
      <c r="X5284" s="19">
        <v>-115.16898</v>
      </c>
      <c r="Y5284" s="22">
        <f t="shared" si="1639"/>
        <v>69.5</v>
      </c>
      <c r="Z5284" s="23">
        <v>15.9</v>
      </c>
      <c r="AA5284" s="21">
        <v>15</v>
      </c>
      <c r="AB5284" s="14" t="s">
        <v>44</v>
      </c>
      <c r="AC5284" s="21">
        <v>8</v>
      </c>
      <c r="AD5284" s="17">
        <v>16</v>
      </c>
      <c r="AE5284" s="17">
        <v>1</v>
      </c>
      <c r="AF5284" s="21">
        <v>25</v>
      </c>
      <c r="AG5284" s="14">
        <v>120</v>
      </c>
    </row>
    <row r="5285" spans="1:33" hidden="1">
      <c r="A5285" s="14" t="s">
        <v>502</v>
      </c>
      <c r="B5285" s="98" t="s">
        <v>201</v>
      </c>
      <c r="C5285" s="31">
        <v>41123</v>
      </c>
      <c r="D5285" s="98">
        <v>2012</v>
      </c>
      <c r="E5285" s="16">
        <v>0.3756944444444445</v>
      </c>
      <c r="F5285" s="16">
        <v>0.40277777777777773</v>
      </c>
      <c r="G5285" s="16">
        <f t="shared" si="1634"/>
        <v>2.7083333333333237E-2</v>
      </c>
      <c r="H5285" s="21">
        <v>2</v>
      </c>
      <c r="I5285" s="17">
        <v>1</v>
      </c>
      <c r="J5285" s="17">
        <v>3</v>
      </c>
      <c r="K5285" s="17">
        <v>3</v>
      </c>
      <c r="L5285" s="98" t="s">
        <v>432</v>
      </c>
      <c r="M5285" s="98" t="s">
        <v>244</v>
      </c>
      <c r="N5285" s="14">
        <v>2</v>
      </c>
      <c r="O5285" s="18">
        <f t="shared" si="1635"/>
        <v>45.209999999999994</v>
      </c>
      <c r="P5285" s="18">
        <v>13.7</v>
      </c>
      <c r="Q5285" s="18">
        <f t="shared" si="1636"/>
        <v>45.87</v>
      </c>
      <c r="R5285" s="18">
        <v>13.9</v>
      </c>
      <c r="S5285" s="18">
        <f t="shared" si="1633"/>
        <v>45.87</v>
      </c>
      <c r="T5285" s="22">
        <v>13.9</v>
      </c>
      <c r="U5285" s="22">
        <f t="shared" si="1637"/>
        <v>45.87</v>
      </c>
      <c r="V5285" s="21">
        <f t="shared" si="1638"/>
        <v>13.774774774774773</v>
      </c>
      <c r="W5285" s="21">
        <v>27.877490000000002</v>
      </c>
      <c r="X5285" s="19">
        <v>-115.16898</v>
      </c>
      <c r="Y5285" s="22">
        <f t="shared" si="1639"/>
        <v>69.5</v>
      </c>
      <c r="Z5285" s="23">
        <v>15.9</v>
      </c>
      <c r="AA5285" s="21">
        <v>15</v>
      </c>
      <c r="AB5285" s="14" t="s">
        <v>44</v>
      </c>
      <c r="AC5285" s="21">
        <v>9</v>
      </c>
      <c r="AD5285" s="17">
        <v>13</v>
      </c>
      <c r="AE5285" s="17">
        <v>1</v>
      </c>
      <c r="AF5285" s="21">
        <v>26</v>
      </c>
      <c r="AG5285" s="14">
        <v>120</v>
      </c>
    </row>
    <row r="5286" spans="1:33" hidden="1">
      <c r="A5286" s="14" t="s">
        <v>502</v>
      </c>
      <c r="B5286" s="98" t="s">
        <v>201</v>
      </c>
      <c r="C5286" s="31">
        <v>41123</v>
      </c>
      <c r="D5286" s="98">
        <v>2012</v>
      </c>
      <c r="E5286" s="16">
        <v>0.3756944444444445</v>
      </c>
      <c r="F5286" s="16">
        <v>0.40277777777777773</v>
      </c>
      <c r="G5286" s="16">
        <f t="shared" si="1634"/>
        <v>2.7083333333333237E-2</v>
      </c>
      <c r="H5286" s="21">
        <v>2</v>
      </c>
      <c r="I5286" s="17">
        <v>1</v>
      </c>
      <c r="J5286" s="17">
        <v>3</v>
      </c>
      <c r="K5286" s="17">
        <v>3</v>
      </c>
      <c r="L5286" s="98" t="s">
        <v>432</v>
      </c>
      <c r="M5286" s="98" t="s">
        <v>244</v>
      </c>
      <c r="N5286" s="14">
        <v>2</v>
      </c>
      <c r="O5286" s="18">
        <f t="shared" si="1635"/>
        <v>45.209999999999994</v>
      </c>
      <c r="P5286" s="18">
        <v>13.7</v>
      </c>
      <c r="Q5286" s="18">
        <f t="shared" si="1636"/>
        <v>45.87</v>
      </c>
      <c r="R5286" s="18">
        <v>13.9</v>
      </c>
      <c r="S5286" s="18">
        <f t="shared" si="1633"/>
        <v>45.87</v>
      </c>
      <c r="T5286" s="22">
        <v>13.9</v>
      </c>
      <c r="U5286" s="22">
        <f t="shared" si="1637"/>
        <v>45.87</v>
      </c>
      <c r="V5286" s="21">
        <f t="shared" si="1638"/>
        <v>13.774774774774773</v>
      </c>
      <c r="W5286" s="21">
        <v>27.877490000000002</v>
      </c>
      <c r="X5286" s="19">
        <v>-115.16898</v>
      </c>
      <c r="Y5286" s="22">
        <f t="shared" si="1639"/>
        <v>69.5</v>
      </c>
      <c r="Z5286" s="23">
        <v>15.9</v>
      </c>
      <c r="AA5286" s="21">
        <v>15</v>
      </c>
      <c r="AB5286" s="14" t="s">
        <v>44</v>
      </c>
      <c r="AC5286" s="21">
        <v>9</v>
      </c>
      <c r="AD5286" s="17">
        <v>20</v>
      </c>
      <c r="AE5286" s="17">
        <v>1</v>
      </c>
      <c r="AF5286" s="21">
        <v>26</v>
      </c>
      <c r="AG5286" s="14">
        <v>120</v>
      </c>
    </row>
    <row r="5287" spans="1:33" hidden="1">
      <c r="A5287" s="14" t="s">
        <v>502</v>
      </c>
      <c r="B5287" s="98" t="s">
        <v>201</v>
      </c>
      <c r="C5287" s="31">
        <v>41123</v>
      </c>
      <c r="D5287" s="98">
        <v>2012</v>
      </c>
      <c r="E5287" s="16">
        <v>0.3756944444444445</v>
      </c>
      <c r="F5287" s="16">
        <v>0.40277777777777773</v>
      </c>
      <c r="G5287" s="16">
        <f t="shared" si="1634"/>
        <v>2.7083333333333237E-2</v>
      </c>
      <c r="H5287" s="21">
        <v>2</v>
      </c>
      <c r="I5287" s="17">
        <v>1</v>
      </c>
      <c r="J5287" s="17">
        <v>3</v>
      </c>
      <c r="K5287" s="17">
        <v>3</v>
      </c>
      <c r="L5287" s="98" t="s">
        <v>432</v>
      </c>
      <c r="M5287" s="98" t="s">
        <v>244</v>
      </c>
      <c r="N5287" s="14">
        <v>2</v>
      </c>
      <c r="O5287" s="18">
        <f t="shared" si="1635"/>
        <v>45.209999999999994</v>
      </c>
      <c r="P5287" s="18">
        <v>13.7</v>
      </c>
      <c r="Q5287" s="18">
        <f t="shared" si="1636"/>
        <v>45.87</v>
      </c>
      <c r="R5287" s="18">
        <v>13.9</v>
      </c>
      <c r="S5287" s="18">
        <f t="shared" si="1633"/>
        <v>45.87</v>
      </c>
      <c r="T5287" s="22">
        <v>13.9</v>
      </c>
      <c r="U5287" s="22">
        <f t="shared" si="1637"/>
        <v>45.87</v>
      </c>
      <c r="V5287" s="21">
        <f t="shared" si="1638"/>
        <v>13.774774774774773</v>
      </c>
      <c r="W5287" s="21">
        <v>27.877490000000002</v>
      </c>
      <c r="X5287" s="19">
        <v>-115.16898</v>
      </c>
      <c r="Y5287" s="22">
        <f t="shared" si="1639"/>
        <v>69.5</v>
      </c>
      <c r="Z5287" s="23">
        <v>15.9</v>
      </c>
      <c r="AA5287" s="21">
        <v>15</v>
      </c>
      <c r="AB5287" s="14" t="s">
        <v>44</v>
      </c>
      <c r="AC5287" s="21">
        <v>9</v>
      </c>
      <c r="AD5287" s="17">
        <v>22</v>
      </c>
      <c r="AE5287" s="17">
        <v>1</v>
      </c>
      <c r="AF5287" s="21">
        <v>26</v>
      </c>
      <c r="AG5287" s="14">
        <v>120</v>
      </c>
    </row>
    <row r="5288" spans="1:33" hidden="1">
      <c r="A5288" s="14" t="s">
        <v>502</v>
      </c>
      <c r="B5288" s="98" t="s">
        <v>201</v>
      </c>
      <c r="C5288" s="31">
        <v>41123</v>
      </c>
      <c r="D5288" s="98">
        <v>2012</v>
      </c>
      <c r="E5288" s="16">
        <v>0.3756944444444445</v>
      </c>
      <c r="F5288" s="16">
        <v>0.40277777777777773</v>
      </c>
      <c r="G5288" s="16">
        <f t="shared" si="1634"/>
        <v>2.7083333333333237E-2</v>
      </c>
      <c r="H5288" s="21">
        <v>2</v>
      </c>
      <c r="I5288" s="17">
        <v>1</v>
      </c>
      <c r="J5288" s="17">
        <v>3</v>
      </c>
      <c r="K5288" s="17">
        <v>3</v>
      </c>
      <c r="L5288" s="98" t="s">
        <v>432</v>
      </c>
      <c r="M5288" s="98" t="s">
        <v>244</v>
      </c>
      <c r="N5288" s="14">
        <v>2</v>
      </c>
      <c r="O5288" s="18">
        <f t="shared" si="1635"/>
        <v>45.209999999999994</v>
      </c>
      <c r="P5288" s="18">
        <v>13.7</v>
      </c>
      <c r="Q5288" s="18">
        <f t="shared" si="1636"/>
        <v>45.87</v>
      </c>
      <c r="R5288" s="18">
        <v>13.9</v>
      </c>
      <c r="S5288" s="18">
        <f t="shared" si="1633"/>
        <v>45.87</v>
      </c>
      <c r="T5288" s="22">
        <v>13.9</v>
      </c>
      <c r="U5288" s="22">
        <f t="shared" si="1637"/>
        <v>45.87</v>
      </c>
      <c r="V5288" s="21">
        <f t="shared" si="1638"/>
        <v>13.774774774774773</v>
      </c>
      <c r="W5288" s="21">
        <v>27.877490000000002</v>
      </c>
      <c r="X5288" s="19">
        <v>-115.16898</v>
      </c>
      <c r="Y5288" s="22">
        <f t="shared" si="1639"/>
        <v>69.5</v>
      </c>
      <c r="Z5288" s="23">
        <v>15.9</v>
      </c>
      <c r="AA5288" s="21">
        <v>15</v>
      </c>
      <c r="AB5288" s="14" t="s">
        <v>44</v>
      </c>
      <c r="AC5288" s="21">
        <v>9</v>
      </c>
      <c r="AD5288" s="17">
        <v>23</v>
      </c>
      <c r="AE5288" s="17">
        <v>1</v>
      </c>
      <c r="AF5288" s="21">
        <v>26</v>
      </c>
      <c r="AG5288" s="14">
        <v>120</v>
      </c>
    </row>
    <row r="5289" spans="1:33" hidden="1">
      <c r="A5289" s="14" t="s">
        <v>502</v>
      </c>
      <c r="B5289" s="98" t="s">
        <v>201</v>
      </c>
      <c r="C5289" s="31">
        <v>41123</v>
      </c>
      <c r="D5289" s="98">
        <v>2012</v>
      </c>
      <c r="E5289" s="16">
        <v>0.3756944444444445</v>
      </c>
      <c r="F5289" s="16">
        <v>0.40277777777777773</v>
      </c>
      <c r="G5289" s="16">
        <f t="shared" si="1634"/>
        <v>2.7083333333333237E-2</v>
      </c>
      <c r="H5289" s="21">
        <v>2</v>
      </c>
      <c r="I5289" s="17">
        <v>1</v>
      </c>
      <c r="J5289" s="17">
        <v>3</v>
      </c>
      <c r="K5289" s="17">
        <v>3</v>
      </c>
      <c r="L5289" s="98" t="s">
        <v>432</v>
      </c>
      <c r="M5289" s="98" t="s">
        <v>244</v>
      </c>
      <c r="N5289" s="14">
        <v>2</v>
      </c>
      <c r="O5289" s="18">
        <f t="shared" si="1635"/>
        <v>45.209999999999994</v>
      </c>
      <c r="P5289" s="18">
        <v>13.7</v>
      </c>
      <c r="Q5289" s="18">
        <f t="shared" si="1636"/>
        <v>45.87</v>
      </c>
      <c r="R5289" s="18">
        <v>13.9</v>
      </c>
      <c r="S5289" s="18">
        <f t="shared" si="1633"/>
        <v>45.87</v>
      </c>
      <c r="T5289" s="22">
        <v>13.9</v>
      </c>
      <c r="U5289" s="22">
        <f t="shared" si="1637"/>
        <v>45.87</v>
      </c>
      <c r="V5289" s="21">
        <f t="shared" si="1638"/>
        <v>13.774774774774773</v>
      </c>
      <c r="W5289" s="21">
        <v>27.877490000000002</v>
      </c>
      <c r="X5289" s="19">
        <v>-115.16898</v>
      </c>
      <c r="Y5289" s="22">
        <f t="shared" si="1639"/>
        <v>69.5</v>
      </c>
      <c r="Z5289" s="23">
        <v>15.9</v>
      </c>
      <c r="AA5289" s="21">
        <v>15</v>
      </c>
      <c r="AB5289" s="14" t="s">
        <v>44</v>
      </c>
      <c r="AC5289" s="21">
        <v>10</v>
      </c>
      <c r="AD5289" s="17">
        <v>20</v>
      </c>
      <c r="AE5289" s="17">
        <v>1</v>
      </c>
      <c r="AF5289" s="21">
        <v>29</v>
      </c>
      <c r="AG5289" s="14">
        <v>120</v>
      </c>
    </row>
    <row r="5290" spans="1:33" hidden="1">
      <c r="A5290" s="14" t="s">
        <v>502</v>
      </c>
      <c r="B5290" s="98" t="s">
        <v>201</v>
      </c>
      <c r="C5290" s="31">
        <v>41123</v>
      </c>
      <c r="D5290" s="98">
        <v>2012</v>
      </c>
      <c r="E5290" s="16">
        <v>0.3756944444444445</v>
      </c>
      <c r="F5290" s="16">
        <v>0.40277777777777773</v>
      </c>
      <c r="G5290" s="16">
        <f t="shared" si="1634"/>
        <v>2.7083333333333237E-2</v>
      </c>
      <c r="H5290" s="21">
        <v>2</v>
      </c>
      <c r="I5290" s="17">
        <v>1</v>
      </c>
      <c r="J5290" s="17">
        <v>3</v>
      </c>
      <c r="K5290" s="17">
        <v>3</v>
      </c>
      <c r="L5290" s="98" t="s">
        <v>432</v>
      </c>
      <c r="M5290" s="98" t="s">
        <v>244</v>
      </c>
      <c r="N5290" s="14">
        <v>2</v>
      </c>
      <c r="O5290" s="18">
        <f t="shared" si="1635"/>
        <v>45.209999999999994</v>
      </c>
      <c r="P5290" s="18">
        <v>13.7</v>
      </c>
      <c r="Q5290" s="18">
        <f t="shared" si="1636"/>
        <v>45.87</v>
      </c>
      <c r="R5290" s="18">
        <v>13.9</v>
      </c>
      <c r="S5290" s="18">
        <f t="shared" si="1633"/>
        <v>45.87</v>
      </c>
      <c r="T5290" s="22">
        <v>13.9</v>
      </c>
      <c r="U5290" s="22">
        <f t="shared" si="1637"/>
        <v>45.87</v>
      </c>
      <c r="V5290" s="21">
        <f t="shared" si="1638"/>
        <v>13.774774774774773</v>
      </c>
      <c r="W5290" s="21">
        <v>27.877490000000002</v>
      </c>
      <c r="X5290" s="19">
        <v>-115.16898</v>
      </c>
      <c r="Y5290" s="22">
        <f t="shared" si="1639"/>
        <v>69.5</v>
      </c>
      <c r="Z5290" s="23">
        <v>15.9</v>
      </c>
      <c r="AA5290" s="21">
        <v>15</v>
      </c>
      <c r="AB5290" s="14" t="s">
        <v>44</v>
      </c>
      <c r="AC5290" s="21">
        <v>10</v>
      </c>
      <c r="AD5290" s="17">
        <v>22</v>
      </c>
      <c r="AE5290" s="17">
        <v>1</v>
      </c>
      <c r="AF5290" s="21">
        <v>29</v>
      </c>
      <c r="AG5290" s="14">
        <v>120</v>
      </c>
    </row>
    <row r="5291" spans="1:33" hidden="1">
      <c r="A5291" s="14" t="s">
        <v>502</v>
      </c>
      <c r="B5291" s="98" t="s">
        <v>201</v>
      </c>
      <c r="C5291" s="31">
        <v>41123</v>
      </c>
      <c r="D5291" s="98">
        <v>2012</v>
      </c>
      <c r="E5291" s="16">
        <v>0.3756944444444445</v>
      </c>
      <c r="F5291" s="16">
        <v>0.40277777777777773</v>
      </c>
      <c r="G5291" s="16">
        <f t="shared" si="1634"/>
        <v>2.7083333333333237E-2</v>
      </c>
      <c r="H5291" s="21">
        <v>2</v>
      </c>
      <c r="I5291" s="17">
        <v>1</v>
      </c>
      <c r="J5291" s="17">
        <v>3</v>
      </c>
      <c r="K5291" s="17">
        <v>3</v>
      </c>
      <c r="L5291" s="98" t="s">
        <v>432</v>
      </c>
      <c r="M5291" s="98" t="s">
        <v>244</v>
      </c>
      <c r="N5291" s="14">
        <v>2</v>
      </c>
      <c r="O5291" s="18">
        <f t="shared" si="1635"/>
        <v>45.209999999999994</v>
      </c>
      <c r="P5291" s="18">
        <v>13.7</v>
      </c>
      <c r="Q5291" s="18">
        <f t="shared" si="1636"/>
        <v>45.87</v>
      </c>
      <c r="R5291" s="18">
        <v>13.9</v>
      </c>
      <c r="S5291" s="18">
        <f t="shared" si="1633"/>
        <v>45.87</v>
      </c>
      <c r="T5291" s="22">
        <v>13.9</v>
      </c>
      <c r="U5291" s="22">
        <f t="shared" si="1637"/>
        <v>45.87</v>
      </c>
      <c r="V5291" s="21">
        <f t="shared" si="1638"/>
        <v>13.774774774774773</v>
      </c>
      <c r="W5291" s="21">
        <v>27.877490000000002</v>
      </c>
      <c r="X5291" s="19">
        <v>-115.16898</v>
      </c>
      <c r="Y5291" s="22">
        <f t="shared" si="1639"/>
        <v>69.5</v>
      </c>
      <c r="Z5291" s="23">
        <v>15.9</v>
      </c>
      <c r="AA5291" s="21">
        <v>15</v>
      </c>
      <c r="AB5291" s="14" t="s">
        <v>44</v>
      </c>
      <c r="AC5291" s="21">
        <v>10</v>
      </c>
      <c r="AD5291" s="17">
        <v>24</v>
      </c>
      <c r="AE5291" s="17">
        <v>1</v>
      </c>
      <c r="AF5291" s="21">
        <v>29</v>
      </c>
      <c r="AG5291" s="14">
        <v>120</v>
      </c>
    </row>
    <row r="5292" spans="1:33" hidden="1">
      <c r="A5292" s="14" t="s">
        <v>502</v>
      </c>
      <c r="B5292" s="98" t="s">
        <v>201</v>
      </c>
      <c r="C5292" s="31">
        <v>41123</v>
      </c>
      <c r="D5292" s="98">
        <v>2012</v>
      </c>
      <c r="E5292" s="16">
        <v>0.3756944444444445</v>
      </c>
      <c r="F5292" s="16">
        <v>0.40277777777777773</v>
      </c>
      <c r="G5292" s="16">
        <f t="shared" si="1634"/>
        <v>2.7083333333333237E-2</v>
      </c>
      <c r="H5292" s="21">
        <v>2</v>
      </c>
      <c r="I5292" s="17">
        <v>1</v>
      </c>
      <c r="J5292" s="17">
        <v>3</v>
      </c>
      <c r="K5292" s="17">
        <v>3</v>
      </c>
      <c r="L5292" s="98" t="s">
        <v>432</v>
      </c>
      <c r="M5292" s="98" t="s">
        <v>244</v>
      </c>
      <c r="N5292" s="14">
        <v>2</v>
      </c>
      <c r="O5292" s="18">
        <f t="shared" si="1635"/>
        <v>45.209999999999994</v>
      </c>
      <c r="P5292" s="18">
        <v>13.7</v>
      </c>
      <c r="Q5292" s="18">
        <f t="shared" si="1636"/>
        <v>45.87</v>
      </c>
      <c r="R5292" s="18">
        <v>13.9</v>
      </c>
      <c r="S5292" s="18">
        <f t="shared" si="1633"/>
        <v>45.87</v>
      </c>
      <c r="T5292" s="22">
        <v>13.9</v>
      </c>
      <c r="U5292" s="22">
        <f t="shared" si="1637"/>
        <v>45.87</v>
      </c>
      <c r="V5292" s="21">
        <f t="shared" si="1638"/>
        <v>13.774774774774773</v>
      </c>
      <c r="W5292" s="21">
        <v>27.877490000000002</v>
      </c>
      <c r="X5292" s="19">
        <v>-115.16898</v>
      </c>
      <c r="Y5292" s="22">
        <f t="shared" si="1639"/>
        <v>69.5</v>
      </c>
      <c r="Z5292" s="23">
        <v>15.9</v>
      </c>
      <c r="AA5292" s="21">
        <v>15</v>
      </c>
      <c r="AB5292" s="14" t="s">
        <v>44</v>
      </c>
      <c r="AC5292" s="21">
        <v>11</v>
      </c>
      <c r="AD5292" s="17">
        <v>5</v>
      </c>
      <c r="AE5292" s="17">
        <v>1</v>
      </c>
      <c r="AF5292" s="21">
        <v>32</v>
      </c>
      <c r="AG5292" s="14">
        <v>120</v>
      </c>
    </row>
    <row r="5293" spans="1:33" hidden="1">
      <c r="A5293" s="14" t="s">
        <v>502</v>
      </c>
      <c r="B5293" s="98" t="s">
        <v>201</v>
      </c>
      <c r="C5293" s="31">
        <v>41123</v>
      </c>
      <c r="D5293" s="98">
        <v>2012</v>
      </c>
      <c r="E5293" s="16">
        <v>0.3756944444444445</v>
      </c>
      <c r="F5293" s="16">
        <v>0.40277777777777773</v>
      </c>
      <c r="G5293" s="16">
        <f t="shared" si="1634"/>
        <v>2.7083333333333237E-2</v>
      </c>
      <c r="H5293" s="21">
        <v>2</v>
      </c>
      <c r="I5293" s="17">
        <v>1</v>
      </c>
      <c r="J5293" s="17">
        <v>3</v>
      </c>
      <c r="K5293" s="17">
        <v>3</v>
      </c>
      <c r="L5293" s="98" t="s">
        <v>432</v>
      </c>
      <c r="M5293" s="98" t="s">
        <v>244</v>
      </c>
      <c r="N5293" s="14">
        <v>2</v>
      </c>
      <c r="O5293" s="18">
        <f t="shared" si="1635"/>
        <v>45.209999999999994</v>
      </c>
      <c r="P5293" s="18">
        <v>13.7</v>
      </c>
      <c r="Q5293" s="18">
        <f t="shared" si="1636"/>
        <v>45.87</v>
      </c>
      <c r="R5293" s="18">
        <v>13.9</v>
      </c>
      <c r="S5293" s="18">
        <f t="shared" si="1633"/>
        <v>45.87</v>
      </c>
      <c r="T5293" s="22">
        <v>13.9</v>
      </c>
      <c r="U5293" s="22">
        <f t="shared" si="1637"/>
        <v>45.87</v>
      </c>
      <c r="V5293" s="21">
        <f t="shared" si="1638"/>
        <v>13.774774774774773</v>
      </c>
      <c r="W5293" s="21">
        <v>27.877490000000002</v>
      </c>
      <c r="X5293" s="19">
        <v>-115.16898</v>
      </c>
      <c r="Y5293" s="22">
        <f t="shared" si="1639"/>
        <v>69.5</v>
      </c>
      <c r="Z5293" s="23">
        <v>15.9</v>
      </c>
      <c r="AA5293" s="21">
        <v>15</v>
      </c>
      <c r="AB5293" s="14" t="s">
        <v>44</v>
      </c>
      <c r="AC5293" s="21">
        <v>11</v>
      </c>
      <c r="AD5293" s="17">
        <v>24</v>
      </c>
      <c r="AE5293" s="17">
        <v>1</v>
      </c>
      <c r="AF5293" s="21">
        <v>32</v>
      </c>
      <c r="AG5293" s="14">
        <v>120</v>
      </c>
    </row>
    <row r="5294" spans="1:33" hidden="1">
      <c r="A5294" s="14" t="s">
        <v>502</v>
      </c>
      <c r="B5294" s="98" t="s">
        <v>201</v>
      </c>
      <c r="C5294" s="31">
        <v>41123</v>
      </c>
      <c r="D5294" s="98">
        <v>2012</v>
      </c>
      <c r="E5294" s="16">
        <v>0.3756944444444445</v>
      </c>
      <c r="F5294" s="16">
        <v>0.40277777777777773</v>
      </c>
      <c r="G5294" s="16">
        <f t="shared" si="1634"/>
        <v>2.7083333333333237E-2</v>
      </c>
      <c r="H5294" s="21">
        <v>2</v>
      </c>
      <c r="I5294" s="17">
        <v>1</v>
      </c>
      <c r="J5294" s="17">
        <v>3</v>
      </c>
      <c r="K5294" s="17">
        <v>3</v>
      </c>
      <c r="L5294" s="98" t="s">
        <v>432</v>
      </c>
      <c r="M5294" s="98" t="s">
        <v>244</v>
      </c>
      <c r="N5294" s="14">
        <v>2</v>
      </c>
      <c r="O5294" s="18">
        <f t="shared" si="1635"/>
        <v>45.209999999999994</v>
      </c>
      <c r="P5294" s="18">
        <v>13.7</v>
      </c>
      <c r="Q5294" s="18">
        <f t="shared" si="1636"/>
        <v>45.87</v>
      </c>
      <c r="R5294" s="18">
        <v>13.9</v>
      </c>
      <c r="S5294" s="18">
        <f t="shared" si="1633"/>
        <v>45.87</v>
      </c>
      <c r="T5294" s="22">
        <v>13.9</v>
      </c>
      <c r="U5294" s="22">
        <f t="shared" si="1637"/>
        <v>45.87</v>
      </c>
      <c r="V5294" s="21">
        <f t="shared" si="1638"/>
        <v>13.774774774774773</v>
      </c>
      <c r="W5294" s="21">
        <v>27.877490000000002</v>
      </c>
      <c r="X5294" s="19">
        <v>-115.16898</v>
      </c>
      <c r="Y5294" s="22">
        <f t="shared" si="1639"/>
        <v>69.5</v>
      </c>
      <c r="Z5294" s="23">
        <v>15.9</v>
      </c>
      <c r="AA5294" s="21">
        <v>15</v>
      </c>
      <c r="AB5294" s="14" t="s">
        <v>44</v>
      </c>
      <c r="AC5294" s="21">
        <v>12</v>
      </c>
      <c r="AD5294" s="17">
        <v>21</v>
      </c>
      <c r="AE5294" s="17">
        <v>1</v>
      </c>
      <c r="AF5294" s="21">
        <v>38</v>
      </c>
      <c r="AG5294" s="14">
        <v>120</v>
      </c>
    </row>
    <row r="5295" spans="1:33" hidden="1">
      <c r="A5295" s="14" t="s">
        <v>502</v>
      </c>
      <c r="B5295" s="98" t="s">
        <v>201</v>
      </c>
      <c r="C5295" s="31">
        <v>41123</v>
      </c>
      <c r="D5295" s="98">
        <v>2012</v>
      </c>
      <c r="E5295" s="16">
        <v>0.3756944444444445</v>
      </c>
      <c r="F5295" s="16">
        <v>0.40277777777777773</v>
      </c>
      <c r="G5295" s="16">
        <f t="shared" si="1634"/>
        <v>2.7083333333333237E-2</v>
      </c>
      <c r="H5295" s="21">
        <v>2</v>
      </c>
      <c r="I5295" s="17">
        <v>1</v>
      </c>
      <c r="J5295" s="17">
        <v>3</v>
      </c>
      <c r="K5295" s="17">
        <v>3</v>
      </c>
      <c r="L5295" s="98" t="s">
        <v>432</v>
      </c>
      <c r="M5295" s="98" t="s">
        <v>244</v>
      </c>
      <c r="N5295" s="14">
        <v>2</v>
      </c>
      <c r="O5295" s="18">
        <f t="shared" si="1635"/>
        <v>45.209999999999994</v>
      </c>
      <c r="P5295" s="18">
        <v>13.7</v>
      </c>
      <c r="Q5295" s="18">
        <f t="shared" si="1636"/>
        <v>45.87</v>
      </c>
      <c r="R5295" s="18">
        <v>13.9</v>
      </c>
      <c r="S5295" s="18">
        <f t="shared" si="1633"/>
        <v>45.87</v>
      </c>
      <c r="T5295" s="22">
        <v>13.9</v>
      </c>
      <c r="U5295" s="22">
        <f t="shared" si="1637"/>
        <v>45.87</v>
      </c>
      <c r="V5295" s="21">
        <f t="shared" si="1638"/>
        <v>13.774774774774773</v>
      </c>
      <c r="W5295" s="21">
        <v>27.877490000000002</v>
      </c>
      <c r="X5295" s="19">
        <v>-115.16898</v>
      </c>
      <c r="Y5295" s="22">
        <f t="shared" si="1639"/>
        <v>69.5</v>
      </c>
      <c r="Z5295" s="23">
        <v>15.9</v>
      </c>
      <c r="AA5295" s="21">
        <v>15</v>
      </c>
      <c r="AB5295" s="14" t="s">
        <v>44</v>
      </c>
      <c r="AC5295" s="21">
        <v>12</v>
      </c>
      <c r="AD5295" s="17">
        <v>27</v>
      </c>
      <c r="AE5295" s="17">
        <v>1</v>
      </c>
      <c r="AF5295" s="21">
        <v>38</v>
      </c>
      <c r="AG5295" s="14">
        <v>120</v>
      </c>
    </row>
    <row r="5296" spans="1:33" hidden="1">
      <c r="A5296" s="14" t="s">
        <v>502</v>
      </c>
      <c r="B5296" s="98" t="s">
        <v>201</v>
      </c>
      <c r="C5296" s="31">
        <v>41123</v>
      </c>
      <c r="D5296" s="98">
        <v>2012</v>
      </c>
      <c r="E5296" s="16">
        <v>0.3756944444444445</v>
      </c>
      <c r="F5296" s="16">
        <v>0.40277777777777773</v>
      </c>
      <c r="G5296" s="16">
        <f t="shared" si="1634"/>
        <v>2.7083333333333237E-2</v>
      </c>
      <c r="H5296" s="21">
        <v>2</v>
      </c>
      <c r="I5296" s="17">
        <v>1</v>
      </c>
      <c r="J5296" s="17">
        <v>3</v>
      </c>
      <c r="K5296" s="17">
        <v>3</v>
      </c>
      <c r="L5296" s="98" t="s">
        <v>432</v>
      </c>
      <c r="M5296" s="98" t="s">
        <v>244</v>
      </c>
      <c r="N5296" s="14">
        <v>2</v>
      </c>
      <c r="O5296" s="18">
        <f t="shared" si="1635"/>
        <v>45.209999999999994</v>
      </c>
      <c r="P5296" s="18">
        <v>13.7</v>
      </c>
      <c r="Q5296" s="18">
        <f t="shared" si="1636"/>
        <v>45.87</v>
      </c>
      <c r="R5296" s="18">
        <v>13.9</v>
      </c>
      <c r="S5296" s="18">
        <f t="shared" si="1633"/>
        <v>45.87</v>
      </c>
      <c r="T5296" s="22">
        <v>13.9</v>
      </c>
      <c r="U5296" s="22">
        <f t="shared" si="1637"/>
        <v>45.87</v>
      </c>
      <c r="V5296" s="21">
        <f t="shared" si="1638"/>
        <v>13.774774774774773</v>
      </c>
      <c r="W5296" s="21">
        <v>27.877490000000002</v>
      </c>
      <c r="X5296" s="19">
        <v>-115.16898</v>
      </c>
      <c r="Y5296" s="22">
        <f t="shared" si="1639"/>
        <v>69.5</v>
      </c>
      <c r="Z5296" s="23">
        <v>15.9</v>
      </c>
      <c r="AA5296" s="21">
        <v>15</v>
      </c>
      <c r="AB5296" s="14" t="s">
        <v>44</v>
      </c>
      <c r="AC5296" s="21">
        <v>1</v>
      </c>
      <c r="AD5296" s="17">
        <v>8</v>
      </c>
      <c r="AE5296" s="17">
        <v>1</v>
      </c>
      <c r="AF5296" s="21">
        <v>3</v>
      </c>
      <c r="AG5296" s="14">
        <v>120</v>
      </c>
    </row>
    <row r="5297" spans="1:33" hidden="1">
      <c r="A5297" s="14" t="s">
        <v>503</v>
      </c>
      <c r="B5297" s="98" t="s">
        <v>178</v>
      </c>
      <c r="C5297" s="31">
        <v>41123</v>
      </c>
      <c r="D5297" s="98">
        <v>2012</v>
      </c>
      <c r="E5297" s="16">
        <v>0.3756944444444445</v>
      </c>
      <c r="F5297" s="16">
        <v>0.3972222222222222</v>
      </c>
      <c r="G5297" s="16">
        <f t="shared" si="1634"/>
        <v>2.1527777777777701E-2</v>
      </c>
      <c r="H5297" s="21">
        <v>2</v>
      </c>
      <c r="I5297" s="17">
        <v>1</v>
      </c>
      <c r="J5297" s="17">
        <v>4</v>
      </c>
      <c r="K5297" s="17">
        <v>4</v>
      </c>
      <c r="L5297" s="98" t="s">
        <v>432</v>
      </c>
      <c r="M5297" s="98" t="s">
        <v>244</v>
      </c>
      <c r="N5297" s="14">
        <v>2</v>
      </c>
      <c r="O5297" s="18">
        <f t="shared" si="1635"/>
        <v>38.609999999999992</v>
      </c>
      <c r="P5297" s="18">
        <v>11.7</v>
      </c>
      <c r="Q5297" s="18">
        <f t="shared" si="1636"/>
        <v>36.299999999999997</v>
      </c>
      <c r="R5297" s="18">
        <v>11</v>
      </c>
      <c r="S5297" s="18">
        <f t="shared" si="1633"/>
        <v>38.609999999999992</v>
      </c>
      <c r="T5297" s="22">
        <v>11.7</v>
      </c>
      <c r="U5297" s="22">
        <f t="shared" si="1637"/>
        <v>37.454999999999998</v>
      </c>
      <c r="V5297" s="21">
        <f t="shared" si="1638"/>
        <v>11.247747747747747</v>
      </c>
      <c r="W5297" s="21">
        <v>27.876270000000002</v>
      </c>
      <c r="X5297" s="19">
        <v>-115.16916000000001</v>
      </c>
      <c r="Y5297" s="22">
        <f t="shared" si="1639"/>
        <v>69.5</v>
      </c>
      <c r="Z5297" s="23">
        <v>15.9</v>
      </c>
      <c r="AA5297" s="21">
        <v>9</v>
      </c>
      <c r="AB5297" s="14" t="s">
        <v>44</v>
      </c>
      <c r="AC5297" s="21">
        <v>1</v>
      </c>
      <c r="AD5297" s="17">
        <v>11</v>
      </c>
      <c r="AE5297" s="17">
        <v>1</v>
      </c>
      <c r="AF5297" s="21">
        <v>3</v>
      </c>
      <c r="AG5297" s="14">
        <v>180</v>
      </c>
    </row>
    <row r="5298" spans="1:33" hidden="1">
      <c r="A5298" s="14" t="s">
        <v>503</v>
      </c>
      <c r="B5298" s="98" t="s">
        <v>178</v>
      </c>
      <c r="C5298" s="31">
        <v>41123</v>
      </c>
      <c r="D5298" s="98">
        <v>2012</v>
      </c>
      <c r="E5298" s="16">
        <v>0.3756944444444445</v>
      </c>
      <c r="F5298" s="16">
        <v>0.3972222222222222</v>
      </c>
      <c r="G5298" s="16">
        <f t="shared" si="1634"/>
        <v>2.1527777777777701E-2</v>
      </c>
      <c r="H5298" s="21">
        <v>2</v>
      </c>
      <c r="I5298" s="17">
        <v>1</v>
      </c>
      <c r="J5298" s="17">
        <v>4</v>
      </c>
      <c r="K5298" s="17">
        <v>4</v>
      </c>
      <c r="L5298" s="98" t="s">
        <v>432</v>
      </c>
      <c r="M5298" s="98" t="s">
        <v>244</v>
      </c>
      <c r="N5298" s="14">
        <v>2</v>
      </c>
      <c r="O5298" s="18">
        <f t="shared" si="1635"/>
        <v>38.609999999999992</v>
      </c>
      <c r="P5298" s="18">
        <v>11.7</v>
      </c>
      <c r="Q5298" s="18">
        <f t="shared" si="1636"/>
        <v>36.299999999999997</v>
      </c>
      <c r="R5298" s="18">
        <v>11</v>
      </c>
      <c r="S5298" s="18">
        <f t="shared" si="1633"/>
        <v>38.609999999999992</v>
      </c>
      <c r="T5298" s="22">
        <v>11.7</v>
      </c>
      <c r="U5298" s="22">
        <f t="shared" si="1637"/>
        <v>37.454999999999998</v>
      </c>
      <c r="V5298" s="21">
        <f t="shared" si="1638"/>
        <v>11.247747747747747</v>
      </c>
      <c r="W5298" s="21">
        <v>27.876270000000002</v>
      </c>
      <c r="X5298" s="19">
        <v>-115.16916000000001</v>
      </c>
      <c r="Y5298" s="22">
        <f t="shared" si="1639"/>
        <v>69.5</v>
      </c>
      <c r="Z5298" s="23">
        <v>15.9</v>
      </c>
      <c r="AA5298" s="21">
        <v>9</v>
      </c>
      <c r="AB5298" s="14" t="s">
        <v>44</v>
      </c>
      <c r="AC5298" s="21">
        <v>1</v>
      </c>
      <c r="AD5298" s="17">
        <v>11</v>
      </c>
      <c r="AE5298" s="17">
        <v>1</v>
      </c>
      <c r="AF5298" s="21">
        <v>3</v>
      </c>
      <c r="AG5298" s="14">
        <v>180</v>
      </c>
    </row>
    <row r="5299" spans="1:33" hidden="1">
      <c r="A5299" s="14" t="s">
        <v>503</v>
      </c>
      <c r="B5299" s="98" t="s">
        <v>178</v>
      </c>
      <c r="C5299" s="31">
        <v>41123</v>
      </c>
      <c r="D5299" s="98">
        <v>2012</v>
      </c>
      <c r="E5299" s="16">
        <v>0.3756944444444445</v>
      </c>
      <c r="F5299" s="16">
        <v>0.3972222222222222</v>
      </c>
      <c r="G5299" s="16">
        <f t="shared" si="1634"/>
        <v>2.1527777777777701E-2</v>
      </c>
      <c r="H5299" s="21">
        <v>2</v>
      </c>
      <c r="I5299" s="17">
        <v>1</v>
      </c>
      <c r="J5299" s="17">
        <v>4</v>
      </c>
      <c r="K5299" s="17">
        <v>4</v>
      </c>
      <c r="L5299" s="98" t="s">
        <v>432</v>
      </c>
      <c r="M5299" s="98" t="s">
        <v>244</v>
      </c>
      <c r="N5299" s="14">
        <v>2</v>
      </c>
      <c r="O5299" s="18">
        <f t="shared" si="1635"/>
        <v>38.609999999999992</v>
      </c>
      <c r="P5299" s="18">
        <v>11.7</v>
      </c>
      <c r="Q5299" s="18">
        <f t="shared" si="1636"/>
        <v>36.299999999999997</v>
      </c>
      <c r="R5299" s="18">
        <v>11</v>
      </c>
      <c r="S5299" s="18">
        <f t="shared" si="1633"/>
        <v>38.609999999999992</v>
      </c>
      <c r="T5299" s="22">
        <v>11.7</v>
      </c>
      <c r="U5299" s="22">
        <f t="shared" si="1637"/>
        <v>37.454999999999998</v>
      </c>
      <c r="V5299" s="21">
        <f t="shared" si="1638"/>
        <v>11.247747747747747</v>
      </c>
      <c r="W5299" s="21">
        <v>27.876270000000002</v>
      </c>
      <c r="X5299" s="19">
        <v>-115.16916000000001</v>
      </c>
      <c r="Y5299" s="22">
        <f t="shared" si="1639"/>
        <v>69.5</v>
      </c>
      <c r="Z5299" s="23">
        <v>15.9</v>
      </c>
      <c r="AA5299" s="21">
        <v>9</v>
      </c>
      <c r="AB5299" s="14" t="s">
        <v>44</v>
      </c>
      <c r="AC5299" s="21">
        <v>1</v>
      </c>
      <c r="AD5299" s="17">
        <v>12</v>
      </c>
      <c r="AE5299" s="17">
        <v>1</v>
      </c>
      <c r="AF5299" s="21">
        <v>3</v>
      </c>
      <c r="AG5299" s="14">
        <v>180</v>
      </c>
    </row>
    <row r="5300" spans="1:33" hidden="1">
      <c r="A5300" s="14" t="s">
        <v>503</v>
      </c>
      <c r="B5300" s="98" t="s">
        <v>178</v>
      </c>
      <c r="C5300" s="31">
        <v>41123</v>
      </c>
      <c r="D5300" s="98">
        <v>2012</v>
      </c>
      <c r="E5300" s="16">
        <v>0.3756944444444445</v>
      </c>
      <c r="F5300" s="16">
        <v>0.3972222222222222</v>
      </c>
      <c r="G5300" s="16">
        <f t="shared" si="1634"/>
        <v>2.1527777777777701E-2</v>
      </c>
      <c r="H5300" s="21">
        <v>2</v>
      </c>
      <c r="I5300" s="17">
        <v>1</v>
      </c>
      <c r="J5300" s="17">
        <v>4</v>
      </c>
      <c r="K5300" s="17">
        <v>4</v>
      </c>
      <c r="L5300" s="98" t="s">
        <v>432</v>
      </c>
      <c r="M5300" s="98" t="s">
        <v>244</v>
      </c>
      <c r="N5300" s="14">
        <v>2</v>
      </c>
      <c r="O5300" s="18">
        <f t="shared" si="1635"/>
        <v>38.609999999999992</v>
      </c>
      <c r="P5300" s="18">
        <v>11.7</v>
      </c>
      <c r="Q5300" s="18">
        <f t="shared" si="1636"/>
        <v>36.299999999999997</v>
      </c>
      <c r="R5300" s="18">
        <v>11</v>
      </c>
      <c r="S5300" s="18">
        <f t="shared" si="1633"/>
        <v>38.609999999999992</v>
      </c>
      <c r="T5300" s="22">
        <v>11.7</v>
      </c>
      <c r="U5300" s="22">
        <f t="shared" si="1637"/>
        <v>37.454999999999998</v>
      </c>
      <c r="V5300" s="21">
        <f t="shared" si="1638"/>
        <v>11.247747747747747</v>
      </c>
      <c r="W5300" s="21">
        <v>27.876270000000002</v>
      </c>
      <c r="X5300" s="19">
        <v>-115.16916000000001</v>
      </c>
      <c r="Y5300" s="22">
        <f t="shared" si="1639"/>
        <v>69.5</v>
      </c>
      <c r="Z5300" s="23">
        <v>15.9</v>
      </c>
      <c r="AA5300" s="21">
        <v>9</v>
      </c>
      <c r="AB5300" s="14" t="s">
        <v>44</v>
      </c>
      <c r="AC5300" s="21">
        <v>2</v>
      </c>
      <c r="AD5300" s="17">
        <v>12</v>
      </c>
      <c r="AE5300" s="17">
        <v>1</v>
      </c>
      <c r="AF5300" s="21">
        <v>11</v>
      </c>
      <c r="AG5300" s="14">
        <v>180</v>
      </c>
    </row>
    <row r="5301" spans="1:33" hidden="1">
      <c r="A5301" s="14" t="s">
        <v>503</v>
      </c>
      <c r="B5301" s="98" t="s">
        <v>178</v>
      </c>
      <c r="C5301" s="31">
        <v>41123</v>
      </c>
      <c r="D5301" s="98">
        <v>2012</v>
      </c>
      <c r="E5301" s="16">
        <v>0.3756944444444445</v>
      </c>
      <c r="F5301" s="16">
        <v>0.3972222222222222</v>
      </c>
      <c r="G5301" s="16">
        <f t="shared" si="1634"/>
        <v>2.1527777777777701E-2</v>
      </c>
      <c r="H5301" s="21">
        <v>2</v>
      </c>
      <c r="I5301" s="17">
        <v>1</v>
      </c>
      <c r="J5301" s="17">
        <v>4</v>
      </c>
      <c r="K5301" s="17">
        <v>4</v>
      </c>
      <c r="L5301" s="98" t="s">
        <v>432</v>
      </c>
      <c r="M5301" s="98" t="s">
        <v>244</v>
      </c>
      <c r="N5301" s="14">
        <v>2</v>
      </c>
      <c r="O5301" s="18">
        <f t="shared" si="1635"/>
        <v>38.609999999999992</v>
      </c>
      <c r="P5301" s="18">
        <v>11.7</v>
      </c>
      <c r="Q5301" s="18">
        <f t="shared" si="1636"/>
        <v>36.299999999999997</v>
      </c>
      <c r="R5301" s="18">
        <v>11</v>
      </c>
      <c r="S5301" s="18">
        <f t="shared" si="1633"/>
        <v>38.609999999999992</v>
      </c>
      <c r="T5301" s="22">
        <v>11.7</v>
      </c>
      <c r="U5301" s="22">
        <f t="shared" si="1637"/>
        <v>37.454999999999998</v>
      </c>
      <c r="V5301" s="21">
        <f t="shared" si="1638"/>
        <v>11.247747747747747</v>
      </c>
      <c r="W5301" s="21">
        <v>27.876270000000002</v>
      </c>
      <c r="X5301" s="19">
        <v>-115.16916000000001</v>
      </c>
      <c r="Y5301" s="22">
        <f t="shared" si="1639"/>
        <v>69.5</v>
      </c>
      <c r="Z5301" s="23">
        <v>15.9</v>
      </c>
      <c r="AA5301" s="21">
        <v>9</v>
      </c>
      <c r="AB5301" s="14" t="s">
        <v>44</v>
      </c>
      <c r="AC5301" s="21">
        <v>2</v>
      </c>
      <c r="AD5301" s="17">
        <v>12</v>
      </c>
      <c r="AE5301" s="17">
        <v>1</v>
      </c>
      <c r="AF5301" s="21">
        <v>11</v>
      </c>
      <c r="AG5301" s="14">
        <v>180</v>
      </c>
    </row>
    <row r="5302" spans="1:33" hidden="1">
      <c r="A5302" s="14" t="s">
        <v>503</v>
      </c>
      <c r="B5302" s="98" t="s">
        <v>178</v>
      </c>
      <c r="C5302" s="31">
        <v>41123</v>
      </c>
      <c r="D5302" s="98">
        <v>2012</v>
      </c>
      <c r="E5302" s="16">
        <v>0.3756944444444445</v>
      </c>
      <c r="F5302" s="16">
        <v>0.3972222222222222</v>
      </c>
      <c r="G5302" s="16">
        <f t="shared" si="1634"/>
        <v>2.1527777777777701E-2</v>
      </c>
      <c r="H5302" s="21">
        <v>2</v>
      </c>
      <c r="I5302" s="17">
        <v>1</v>
      </c>
      <c r="J5302" s="17">
        <v>4</v>
      </c>
      <c r="K5302" s="17">
        <v>4</v>
      </c>
      <c r="L5302" s="98" t="s">
        <v>432</v>
      </c>
      <c r="M5302" s="98" t="s">
        <v>244</v>
      </c>
      <c r="N5302" s="14">
        <v>2</v>
      </c>
      <c r="O5302" s="18">
        <f t="shared" si="1635"/>
        <v>38.609999999999992</v>
      </c>
      <c r="P5302" s="18">
        <v>11.7</v>
      </c>
      <c r="Q5302" s="18">
        <f t="shared" si="1636"/>
        <v>36.299999999999997</v>
      </c>
      <c r="R5302" s="18">
        <v>11</v>
      </c>
      <c r="S5302" s="18">
        <f t="shared" si="1633"/>
        <v>38.609999999999992</v>
      </c>
      <c r="T5302" s="22">
        <v>11.7</v>
      </c>
      <c r="U5302" s="22">
        <f t="shared" si="1637"/>
        <v>37.454999999999998</v>
      </c>
      <c r="V5302" s="21">
        <f t="shared" si="1638"/>
        <v>11.247747747747747</v>
      </c>
      <c r="W5302" s="21">
        <v>27.876270000000002</v>
      </c>
      <c r="X5302" s="19">
        <v>-115.16916000000001</v>
      </c>
      <c r="Y5302" s="22">
        <f t="shared" si="1639"/>
        <v>69.5</v>
      </c>
      <c r="Z5302" s="23">
        <v>15.9</v>
      </c>
      <c r="AA5302" s="21">
        <v>9</v>
      </c>
      <c r="AB5302" s="14" t="s">
        <v>44</v>
      </c>
      <c r="AC5302" s="21">
        <v>2</v>
      </c>
      <c r="AD5302" s="17">
        <v>17</v>
      </c>
      <c r="AE5302" s="17">
        <v>1</v>
      </c>
      <c r="AF5302" s="21">
        <v>11</v>
      </c>
      <c r="AG5302" s="14">
        <v>180</v>
      </c>
    </row>
    <row r="5303" spans="1:33" hidden="1">
      <c r="A5303" s="14" t="s">
        <v>503</v>
      </c>
      <c r="B5303" s="98" t="s">
        <v>178</v>
      </c>
      <c r="C5303" s="31">
        <v>41123</v>
      </c>
      <c r="D5303" s="98">
        <v>2012</v>
      </c>
      <c r="E5303" s="16">
        <v>0.3756944444444445</v>
      </c>
      <c r="F5303" s="16">
        <v>0.3972222222222222</v>
      </c>
      <c r="G5303" s="16">
        <f t="shared" si="1634"/>
        <v>2.1527777777777701E-2</v>
      </c>
      <c r="H5303" s="21">
        <v>2</v>
      </c>
      <c r="I5303" s="17">
        <v>1</v>
      </c>
      <c r="J5303" s="17">
        <v>4</v>
      </c>
      <c r="K5303" s="17">
        <v>4</v>
      </c>
      <c r="L5303" s="98" t="s">
        <v>432</v>
      </c>
      <c r="M5303" s="98" t="s">
        <v>244</v>
      </c>
      <c r="N5303" s="14">
        <v>2</v>
      </c>
      <c r="O5303" s="18">
        <f t="shared" si="1635"/>
        <v>38.609999999999992</v>
      </c>
      <c r="P5303" s="18">
        <v>11.7</v>
      </c>
      <c r="Q5303" s="18">
        <f t="shared" si="1636"/>
        <v>36.299999999999997</v>
      </c>
      <c r="R5303" s="18">
        <v>11</v>
      </c>
      <c r="S5303" s="18">
        <f t="shared" si="1633"/>
        <v>38.609999999999992</v>
      </c>
      <c r="T5303" s="22">
        <v>11.7</v>
      </c>
      <c r="U5303" s="22">
        <f t="shared" si="1637"/>
        <v>37.454999999999998</v>
      </c>
      <c r="V5303" s="21">
        <f t="shared" si="1638"/>
        <v>11.247747747747747</v>
      </c>
      <c r="W5303" s="21">
        <v>27.876270000000002</v>
      </c>
      <c r="X5303" s="19">
        <v>-115.16916000000001</v>
      </c>
      <c r="Y5303" s="22">
        <f t="shared" si="1639"/>
        <v>69.5</v>
      </c>
      <c r="Z5303" s="23">
        <v>15.9</v>
      </c>
      <c r="AA5303" s="21">
        <v>9</v>
      </c>
      <c r="AB5303" s="14" t="s">
        <v>44</v>
      </c>
      <c r="AC5303" s="21">
        <v>3</v>
      </c>
      <c r="AD5303" s="17">
        <v>19</v>
      </c>
      <c r="AE5303" s="17">
        <v>1</v>
      </c>
      <c r="AF5303" s="21">
        <v>14</v>
      </c>
      <c r="AG5303" s="14">
        <v>180</v>
      </c>
    </row>
    <row r="5304" spans="1:33" hidden="1">
      <c r="A5304" s="14" t="s">
        <v>503</v>
      </c>
      <c r="B5304" s="98" t="s">
        <v>178</v>
      </c>
      <c r="C5304" s="31">
        <v>41123</v>
      </c>
      <c r="D5304" s="98">
        <v>2012</v>
      </c>
      <c r="E5304" s="16">
        <v>0.3756944444444445</v>
      </c>
      <c r="F5304" s="16">
        <v>0.3972222222222222</v>
      </c>
      <c r="G5304" s="16">
        <f t="shared" si="1634"/>
        <v>2.1527777777777701E-2</v>
      </c>
      <c r="H5304" s="21">
        <v>2</v>
      </c>
      <c r="I5304" s="17">
        <v>1</v>
      </c>
      <c r="J5304" s="17">
        <v>4</v>
      </c>
      <c r="K5304" s="17">
        <v>4</v>
      </c>
      <c r="L5304" s="98" t="s">
        <v>432</v>
      </c>
      <c r="M5304" s="98" t="s">
        <v>244</v>
      </c>
      <c r="N5304" s="14">
        <v>2</v>
      </c>
      <c r="O5304" s="18">
        <f t="shared" si="1635"/>
        <v>38.609999999999992</v>
      </c>
      <c r="P5304" s="18">
        <v>11.7</v>
      </c>
      <c r="Q5304" s="18">
        <f t="shared" si="1636"/>
        <v>36.299999999999997</v>
      </c>
      <c r="R5304" s="18">
        <v>11</v>
      </c>
      <c r="S5304" s="18">
        <f t="shared" si="1633"/>
        <v>38.609999999999992</v>
      </c>
      <c r="T5304" s="22">
        <v>11.7</v>
      </c>
      <c r="U5304" s="22">
        <f t="shared" si="1637"/>
        <v>37.454999999999998</v>
      </c>
      <c r="V5304" s="21">
        <f t="shared" si="1638"/>
        <v>11.247747747747747</v>
      </c>
      <c r="W5304" s="21">
        <v>27.876270000000002</v>
      </c>
      <c r="X5304" s="19">
        <v>-115.16916000000001</v>
      </c>
      <c r="Y5304" s="22">
        <f t="shared" si="1639"/>
        <v>69.5</v>
      </c>
      <c r="Z5304" s="23">
        <v>15.9</v>
      </c>
      <c r="AA5304" s="21">
        <v>9</v>
      </c>
      <c r="AB5304" s="14" t="s">
        <v>44</v>
      </c>
      <c r="AC5304" s="21">
        <v>3</v>
      </c>
      <c r="AD5304" s="17">
        <v>21</v>
      </c>
      <c r="AE5304" s="17">
        <v>1</v>
      </c>
      <c r="AF5304" s="21">
        <v>14</v>
      </c>
      <c r="AG5304" s="14">
        <v>180</v>
      </c>
    </row>
    <row r="5305" spans="1:33" hidden="1">
      <c r="A5305" s="14" t="s">
        <v>503</v>
      </c>
      <c r="B5305" s="98" t="s">
        <v>178</v>
      </c>
      <c r="C5305" s="31">
        <v>41123</v>
      </c>
      <c r="D5305" s="98">
        <v>2012</v>
      </c>
      <c r="E5305" s="16">
        <v>0.3756944444444445</v>
      </c>
      <c r="F5305" s="16">
        <v>0.3972222222222222</v>
      </c>
      <c r="G5305" s="16">
        <f t="shared" si="1634"/>
        <v>2.1527777777777701E-2</v>
      </c>
      <c r="H5305" s="21">
        <v>2</v>
      </c>
      <c r="I5305" s="17">
        <v>1</v>
      </c>
      <c r="J5305" s="17">
        <v>4</v>
      </c>
      <c r="K5305" s="17">
        <v>4</v>
      </c>
      <c r="L5305" s="98" t="s">
        <v>432</v>
      </c>
      <c r="M5305" s="98" t="s">
        <v>244</v>
      </c>
      <c r="N5305" s="14">
        <v>2</v>
      </c>
      <c r="O5305" s="18">
        <f t="shared" si="1635"/>
        <v>38.609999999999992</v>
      </c>
      <c r="P5305" s="18">
        <v>11.7</v>
      </c>
      <c r="Q5305" s="18">
        <f t="shared" si="1636"/>
        <v>36.299999999999997</v>
      </c>
      <c r="R5305" s="18">
        <v>11</v>
      </c>
      <c r="S5305" s="18">
        <f t="shared" si="1633"/>
        <v>38.609999999999992</v>
      </c>
      <c r="T5305" s="22">
        <v>11.7</v>
      </c>
      <c r="U5305" s="22">
        <f t="shared" si="1637"/>
        <v>37.454999999999998</v>
      </c>
      <c r="V5305" s="21">
        <f t="shared" si="1638"/>
        <v>11.247747747747747</v>
      </c>
      <c r="W5305" s="21">
        <v>27.876270000000002</v>
      </c>
      <c r="X5305" s="19">
        <v>-115.16916000000001</v>
      </c>
      <c r="Y5305" s="22">
        <f t="shared" si="1639"/>
        <v>69.5</v>
      </c>
      <c r="Z5305" s="23">
        <v>15.9</v>
      </c>
      <c r="AA5305" s="21">
        <v>9</v>
      </c>
      <c r="AB5305" s="14" t="s">
        <v>44</v>
      </c>
      <c r="AC5305" s="21">
        <v>4</v>
      </c>
      <c r="AD5305" s="17">
        <v>15</v>
      </c>
      <c r="AE5305" s="17">
        <v>1</v>
      </c>
      <c r="AF5305" s="21">
        <v>16</v>
      </c>
      <c r="AG5305" s="14">
        <v>180</v>
      </c>
    </row>
    <row r="5306" spans="1:33" hidden="1">
      <c r="A5306" s="14" t="s">
        <v>503</v>
      </c>
      <c r="B5306" s="98" t="s">
        <v>178</v>
      </c>
      <c r="C5306" s="31">
        <v>41123</v>
      </c>
      <c r="D5306" s="98">
        <v>2012</v>
      </c>
      <c r="E5306" s="16">
        <v>0.3756944444444445</v>
      </c>
      <c r="F5306" s="16">
        <v>0.3972222222222222</v>
      </c>
      <c r="G5306" s="16">
        <f t="shared" si="1634"/>
        <v>2.1527777777777701E-2</v>
      </c>
      <c r="H5306" s="21">
        <v>2</v>
      </c>
      <c r="I5306" s="17">
        <v>1</v>
      </c>
      <c r="J5306" s="17">
        <v>4</v>
      </c>
      <c r="K5306" s="17">
        <v>4</v>
      </c>
      <c r="L5306" s="98" t="s">
        <v>432</v>
      </c>
      <c r="M5306" s="98" t="s">
        <v>244</v>
      </c>
      <c r="N5306" s="14">
        <v>2</v>
      </c>
      <c r="O5306" s="18">
        <f t="shared" si="1635"/>
        <v>38.609999999999992</v>
      </c>
      <c r="P5306" s="18">
        <v>11.7</v>
      </c>
      <c r="Q5306" s="18">
        <f t="shared" si="1636"/>
        <v>36.299999999999997</v>
      </c>
      <c r="R5306" s="18">
        <v>11</v>
      </c>
      <c r="S5306" s="18">
        <f t="shared" si="1633"/>
        <v>38.609999999999992</v>
      </c>
      <c r="T5306" s="22">
        <v>11.7</v>
      </c>
      <c r="U5306" s="22">
        <f t="shared" si="1637"/>
        <v>37.454999999999998</v>
      </c>
      <c r="V5306" s="21">
        <f t="shared" si="1638"/>
        <v>11.247747747747747</v>
      </c>
      <c r="W5306" s="21">
        <v>27.876270000000002</v>
      </c>
      <c r="X5306" s="19">
        <v>-115.16916000000001</v>
      </c>
      <c r="Y5306" s="22">
        <f t="shared" si="1639"/>
        <v>69.5</v>
      </c>
      <c r="Z5306" s="23">
        <v>15.9</v>
      </c>
      <c r="AA5306" s="21">
        <v>9</v>
      </c>
      <c r="AB5306" s="14" t="s">
        <v>44</v>
      </c>
      <c r="AC5306" s="21">
        <v>5</v>
      </c>
      <c r="AD5306" s="17">
        <v>10</v>
      </c>
      <c r="AE5306" s="17">
        <v>1</v>
      </c>
      <c r="AF5306" s="21">
        <v>17</v>
      </c>
      <c r="AG5306" s="14">
        <v>180</v>
      </c>
    </row>
    <row r="5307" spans="1:33" hidden="1">
      <c r="A5307" s="14" t="s">
        <v>503</v>
      </c>
      <c r="B5307" s="98" t="s">
        <v>178</v>
      </c>
      <c r="C5307" s="31">
        <v>41123</v>
      </c>
      <c r="D5307" s="98">
        <v>2012</v>
      </c>
      <c r="E5307" s="16">
        <v>0.3756944444444445</v>
      </c>
      <c r="F5307" s="16">
        <v>0.3972222222222222</v>
      </c>
      <c r="G5307" s="16">
        <f t="shared" si="1634"/>
        <v>2.1527777777777701E-2</v>
      </c>
      <c r="H5307" s="21">
        <v>2</v>
      </c>
      <c r="I5307" s="17">
        <v>1</v>
      </c>
      <c r="J5307" s="17">
        <v>4</v>
      </c>
      <c r="K5307" s="17">
        <v>4</v>
      </c>
      <c r="L5307" s="98" t="s">
        <v>432</v>
      </c>
      <c r="M5307" s="98" t="s">
        <v>244</v>
      </c>
      <c r="N5307" s="14">
        <v>2</v>
      </c>
      <c r="O5307" s="18">
        <f t="shared" si="1635"/>
        <v>38.609999999999992</v>
      </c>
      <c r="P5307" s="18">
        <v>11.7</v>
      </c>
      <c r="Q5307" s="18">
        <f t="shared" si="1636"/>
        <v>36.299999999999997</v>
      </c>
      <c r="R5307" s="18">
        <v>11</v>
      </c>
      <c r="S5307" s="18">
        <f t="shared" si="1633"/>
        <v>38.609999999999992</v>
      </c>
      <c r="T5307" s="22">
        <v>11.7</v>
      </c>
      <c r="U5307" s="22">
        <f t="shared" si="1637"/>
        <v>37.454999999999998</v>
      </c>
      <c r="V5307" s="21">
        <f t="shared" si="1638"/>
        <v>11.247747747747747</v>
      </c>
      <c r="W5307" s="21">
        <v>27.876270000000002</v>
      </c>
      <c r="X5307" s="19">
        <v>-115.16916000000001</v>
      </c>
      <c r="Y5307" s="22">
        <f t="shared" si="1639"/>
        <v>69.5</v>
      </c>
      <c r="Z5307" s="23">
        <v>15.9</v>
      </c>
      <c r="AA5307" s="21">
        <v>9</v>
      </c>
      <c r="AB5307" s="14" t="s">
        <v>44</v>
      </c>
      <c r="AC5307" s="21">
        <v>5</v>
      </c>
      <c r="AD5307" s="17">
        <v>13</v>
      </c>
      <c r="AE5307" s="17">
        <v>1</v>
      </c>
      <c r="AF5307" s="21">
        <v>17</v>
      </c>
      <c r="AG5307" s="14">
        <v>180</v>
      </c>
    </row>
    <row r="5308" spans="1:33" hidden="1">
      <c r="A5308" s="14" t="s">
        <v>503</v>
      </c>
      <c r="B5308" s="98" t="s">
        <v>178</v>
      </c>
      <c r="C5308" s="31">
        <v>41123</v>
      </c>
      <c r="D5308" s="98">
        <v>2012</v>
      </c>
      <c r="E5308" s="16">
        <v>0.3756944444444445</v>
      </c>
      <c r="F5308" s="16">
        <v>0.3972222222222222</v>
      </c>
      <c r="G5308" s="16">
        <f t="shared" si="1634"/>
        <v>2.1527777777777701E-2</v>
      </c>
      <c r="H5308" s="21">
        <v>2</v>
      </c>
      <c r="I5308" s="17">
        <v>1</v>
      </c>
      <c r="J5308" s="17">
        <v>4</v>
      </c>
      <c r="K5308" s="17">
        <v>4</v>
      </c>
      <c r="L5308" s="98" t="s">
        <v>432</v>
      </c>
      <c r="M5308" s="98" t="s">
        <v>244</v>
      </c>
      <c r="N5308" s="14">
        <v>2</v>
      </c>
      <c r="O5308" s="18">
        <f t="shared" si="1635"/>
        <v>38.609999999999992</v>
      </c>
      <c r="P5308" s="18">
        <v>11.7</v>
      </c>
      <c r="Q5308" s="18">
        <f t="shared" si="1636"/>
        <v>36.299999999999997</v>
      </c>
      <c r="R5308" s="18">
        <v>11</v>
      </c>
      <c r="S5308" s="18">
        <f t="shared" si="1633"/>
        <v>38.609999999999992</v>
      </c>
      <c r="T5308" s="22">
        <v>11.7</v>
      </c>
      <c r="U5308" s="22">
        <f t="shared" si="1637"/>
        <v>37.454999999999998</v>
      </c>
      <c r="V5308" s="21">
        <f t="shared" si="1638"/>
        <v>11.247747747747747</v>
      </c>
      <c r="W5308" s="21">
        <v>27.876270000000002</v>
      </c>
      <c r="X5308" s="19">
        <v>-115.16916000000001</v>
      </c>
      <c r="Y5308" s="22">
        <f t="shared" si="1639"/>
        <v>69.5</v>
      </c>
      <c r="Z5308" s="23">
        <v>15.9</v>
      </c>
      <c r="AA5308" s="21">
        <v>9</v>
      </c>
      <c r="AB5308" s="14" t="s">
        <v>44</v>
      </c>
      <c r="AC5308" s="21">
        <v>5</v>
      </c>
      <c r="AD5308" s="17">
        <v>19</v>
      </c>
      <c r="AE5308" s="17">
        <v>1</v>
      </c>
      <c r="AF5308" s="21">
        <v>17</v>
      </c>
      <c r="AG5308" s="14">
        <v>180</v>
      </c>
    </row>
    <row r="5309" spans="1:33" hidden="1">
      <c r="A5309" s="14" t="s">
        <v>503</v>
      </c>
      <c r="B5309" s="98" t="s">
        <v>178</v>
      </c>
      <c r="C5309" s="31">
        <v>41123</v>
      </c>
      <c r="D5309" s="98">
        <v>2012</v>
      </c>
      <c r="E5309" s="16">
        <v>0.3756944444444445</v>
      </c>
      <c r="F5309" s="16">
        <v>0.3972222222222222</v>
      </c>
      <c r="G5309" s="16">
        <f t="shared" si="1634"/>
        <v>2.1527777777777701E-2</v>
      </c>
      <c r="H5309" s="21">
        <v>2</v>
      </c>
      <c r="I5309" s="17">
        <v>1</v>
      </c>
      <c r="J5309" s="17">
        <v>4</v>
      </c>
      <c r="K5309" s="17">
        <v>4</v>
      </c>
      <c r="L5309" s="98" t="s">
        <v>432</v>
      </c>
      <c r="M5309" s="98" t="s">
        <v>244</v>
      </c>
      <c r="N5309" s="14">
        <v>2</v>
      </c>
      <c r="O5309" s="18">
        <f t="shared" si="1635"/>
        <v>38.609999999999992</v>
      </c>
      <c r="P5309" s="18">
        <v>11.7</v>
      </c>
      <c r="Q5309" s="18">
        <f t="shared" si="1636"/>
        <v>36.299999999999997</v>
      </c>
      <c r="R5309" s="18">
        <v>11</v>
      </c>
      <c r="S5309" s="18">
        <f t="shared" si="1633"/>
        <v>38.609999999999992</v>
      </c>
      <c r="T5309" s="22">
        <v>11.7</v>
      </c>
      <c r="U5309" s="22">
        <f t="shared" si="1637"/>
        <v>37.454999999999998</v>
      </c>
      <c r="V5309" s="21">
        <f t="shared" si="1638"/>
        <v>11.247747747747747</v>
      </c>
      <c r="W5309" s="21">
        <v>27.876270000000002</v>
      </c>
      <c r="X5309" s="19">
        <v>-115.16916000000001</v>
      </c>
      <c r="Y5309" s="22">
        <f t="shared" si="1639"/>
        <v>69.5</v>
      </c>
      <c r="Z5309" s="23">
        <v>15.9</v>
      </c>
      <c r="AA5309" s="21">
        <v>9</v>
      </c>
      <c r="AB5309" s="14" t="s">
        <v>44</v>
      </c>
      <c r="AC5309" s="21">
        <v>6</v>
      </c>
      <c r="AD5309" s="17">
        <v>18</v>
      </c>
      <c r="AE5309" s="17">
        <v>1</v>
      </c>
      <c r="AF5309" s="21">
        <v>32</v>
      </c>
      <c r="AG5309" s="14">
        <v>180</v>
      </c>
    </row>
    <row r="5310" spans="1:33" hidden="1">
      <c r="A5310" s="14" t="s">
        <v>503</v>
      </c>
      <c r="B5310" s="98" t="s">
        <v>178</v>
      </c>
      <c r="C5310" s="31">
        <v>41123</v>
      </c>
      <c r="D5310" s="98">
        <v>2012</v>
      </c>
      <c r="E5310" s="16">
        <v>0.3756944444444445</v>
      </c>
      <c r="F5310" s="16">
        <v>0.3972222222222222</v>
      </c>
      <c r="G5310" s="16">
        <f t="shared" si="1634"/>
        <v>2.1527777777777701E-2</v>
      </c>
      <c r="H5310" s="21">
        <v>2</v>
      </c>
      <c r="I5310" s="17">
        <v>1</v>
      </c>
      <c r="J5310" s="17">
        <v>4</v>
      </c>
      <c r="K5310" s="17">
        <v>4</v>
      </c>
      <c r="L5310" s="98" t="s">
        <v>432</v>
      </c>
      <c r="M5310" s="98" t="s">
        <v>244</v>
      </c>
      <c r="N5310" s="14">
        <v>2</v>
      </c>
      <c r="O5310" s="18">
        <f t="shared" si="1635"/>
        <v>38.609999999999992</v>
      </c>
      <c r="P5310" s="18">
        <v>11.7</v>
      </c>
      <c r="Q5310" s="18">
        <f t="shared" si="1636"/>
        <v>36.299999999999997</v>
      </c>
      <c r="R5310" s="18">
        <v>11</v>
      </c>
      <c r="S5310" s="18">
        <f t="shared" si="1633"/>
        <v>38.609999999999992</v>
      </c>
      <c r="T5310" s="22">
        <v>11.7</v>
      </c>
      <c r="U5310" s="22">
        <f t="shared" si="1637"/>
        <v>37.454999999999998</v>
      </c>
      <c r="V5310" s="21">
        <f t="shared" si="1638"/>
        <v>11.247747747747747</v>
      </c>
      <c r="W5310" s="21">
        <v>27.876270000000002</v>
      </c>
      <c r="X5310" s="19">
        <v>-115.16916000000001</v>
      </c>
      <c r="Y5310" s="22">
        <f t="shared" si="1639"/>
        <v>69.5</v>
      </c>
      <c r="Z5310" s="23">
        <v>15.9</v>
      </c>
      <c r="AA5310" s="21">
        <v>9</v>
      </c>
      <c r="AB5310" s="14" t="s">
        <v>44</v>
      </c>
      <c r="AC5310" s="21">
        <v>1</v>
      </c>
      <c r="AD5310" s="17">
        <v>27</v>
      </c>
      <c r="AE5310" s="17">
        <v>1</v>
      </c>
      <c r="AF5310" s="21">
        <v>32</v>
      </c>
      <c r="AG5310" s="14">
        <v>180</v>
      </c>
    </row>
    <row r="5311" spans="1:33" hidden="1">
      <c r="A5311" s="14" t="s">
        <v>504</v>
      </c>
      <c r="B5311" s="98" t="s">
        <v>40</v>
      </c>
      <c r="C5311" s="31">
        <v>41125</v>
      </c>
      <c r="D5311" s="98">
        <v>2012</v>
      </c>
      <c r="E5311" s="16">
        <v>0.37638888888888888</v>
      </c>
      <c r="F5311" s="16">
        <v>0.40277777777777773</v>
      </c>
      <c r="G5311" s="16">
        <f t="shared" si="1634"/>
        <v>2.6388888888888851E-2</v>
      </c>
      <c r="H5311" s="21">
        <v>2</v>
      </c>
      <c r="I5311" s="17">
        <v>1</v>
      </c>
      <c r="J5311" s="17">
        <v>5</v>
      </c>
      <c r="K5311" s="17">
        <v>5</v>
      </c>
      <c r="L5311" s="98" t="s">
        <v>432</v>
      </c>
      <c r="M5311" s="98" t="s">
        <v>244</v>
      </c>
      <c r="N5311" s="14">
        <v>2</v>
      </c>
      <c r="O5311" s="18">
        <f t="shared" si="1635"/>
        <v>46.199999999999996</v>
      </c>
      <c r="P5311" s="18">
        <v>14</v>
      </c>
      <c r="Q5311" s="18">
        <f t="shared" si="1636"/>
        <v>39.599999999999994</v>
      </c>
      <c r="R5311" s="18">
        <v>12</v>
      </c>
      <c r="S5311" s="18">
        <f t="shared" si="1633"/>
        <v>46.199999999999996</v>
      </c>
      <c r="T5311" s="22">
        <v>14</v>
      </c>
      <c r="U5311" s="22">
        <f t="shared" si="1637"/>
        <v>42.899999999999991</v>
      </c>
      <c r="V5311" s="21">
        <f t="shared" si="1638"/>
        <v>12.88288288288288</v>
      </c>
      <c r="W5311" s="21">
        <v>27.87763</v>
      </c>
      <c r="X5311" s="19">
        <v>-115.16821</v>
      </c>
      <c r="Y5311" s="22">
        <f t="shared" si="1639"/>
        <v>67.599999999999994</v>
      </c>
      <c r="Z5311" s="23">
        <v>14</v>
      </c>
      <c r="AA5311" s="21">
        <v>5</v>
      </c>
      <c r="AB5311" s="14" t="s">
        <v>44</v>
      </c>
      <c r="AC5311" s="21">
        <v>2</v>
      </c>
      <c r="AD5311" s="17">
        <v>16</v>
      </c>
      <c r="AE5311" s="17">
        <v>1</v>
      </c>
      <c r="AF5311" s="21">
        <v>4</v>
      </c>
      <c r="AG5311" s="14">
        <v>150</v>
      </c>
    </row>
    <row r="5312" spans="1:33" hidden="1">
      <c r="A5312" s="14" t="s">
        <v>504</v>
      </c>
      <c r="B5312" s="98" t="s">
        <v>40</v>
      </c>
      <c r="C5312" s="31">
        <v>41125</v>
      </c>
      <c r="D5312" s="98">
        <v>2012</v>
      </c>
      <c r="E5312" s="16">
        <v>0.37638888888888888</v>
      </c>
      <c r="F5312" s="16">
        <v>0.40277777777777773</v>
      </c>
      <c r="G5312" s="16">
        <f t="shared" si="1634"/>
        <v>2.6388888888888851E-2</v>
      </c>
      <c r="H5312" s="21">
        <v>2</v>
      </c>
      <c r="I5312" s="17">
        <v>1</v>
      </c>
      <c r="J5312" s="17">
        <v>5</v>
      </c>
      <c r="K5312" s="17">
        <v>5</v>
      </c>
      <c r="L5312" s="98" t="s">
        <v>432</v>
      </c>
      <c r="M5312" s="98" t="s">
        <v>244</v>
      </c>
      <c r="N5312" s="14">
        <v>2</v>
      </c>
      <c r="O5312" s="18">
        <f t="shared" si="1635"/>
        <v>46.199999999999996</v>
      </c>
      <c r="P5312" s="18">
        <v>14</v>
      </c>
      <c r="Q5312" s="18">
        <f t="shared" si="1636"/>
        <v>39.599999999999994</v>
      </c>
      <c r="R5312" s="18">
        <v>12</v>
      </c>
      <c r="S5312" s="18">
        <f t="shared" si="1633"/>
        <v>46.199999999999996</v>
      </c>
      <c r="T5312" s="22">
        <v>14</v>
      </c>
      <c r="U5312" s="22">
        <f t="shared" si="1637"/>
        <v>42.899999999999991</v>
      </c>
      <c r="V5312" s="21">
        <f t="shared" si="1638"/>
        <v>12.88288288288288</v>
      </c>
      <c r="W5312" s="21">
        <v>27.87763</v>
      </c>
      <c r="X5312" s="19">
        <v>-115.16821</v>
      </c>
      <c r="Y5312" s="22">
        <f t="shared" si="1639"/>
        <v>67.599999999999994</v>
      </c>
      <c r="Z5312" s="23">
        <v>14</v>
      </c>
      <c r="AA5312" s="21">
        <v>5</v>
      </c>
      <c r="AB5312" s="14" t="s">
        <v>44</v>
      </c>
      <c r="AC5312" s="21">
        <v>2</v>
      </c>
      <c r="AD5312" s="17">
        <v>20</v>
      </c>
      <c r="AE5312" s="17">
        <v>1</v>
      </c>
      <c r="AF5312" s="21">
        <v>4</v>
      </c>
      <c r="AG5312" s="14">
        <v>150</v>
      </c>
    </row>
    <row r="5313" spans="1:33" hidden="1">
      <c r="A5313" s="14" t="s">
        <v>504</v>
      </c>
      <c r="B5313" s="98" t="s">
        <v>40</v>
      </c>
      <c r="C5313" s="31">
        <v>41125</v>
      </c>
      <c r="D5313" s="98">
        <v>2012</v>
      </c>
      <c r="E5313" s="16">
        <v>0.37638888888888888</v>
      </c>
      <c r="F5313" s="16">
        <v>0.40277777777777773</v>
      </c>
      <c r="G5313" s="16">
        <f t="shared" si="1634"/>
        <v>2.6388888888888851E-2</v>
      </c>
      <c r="H5313" s="21">
        <v>2</v>
      </c>
      <c r="I5313" s="17">
        <v>1</v>
      </c>
      <c r="J5313" s="17">
        <v>5</v>
      </c>
      <c r="K5313" s="17">
        <v>5</v>
      </c>
      <c r="L5313" s="98" t="s">
        <v>432</v>
      </c>
      <c r="M5313" s="98" t="s">
        <v>244</v>
      </c>
      <c r="N5313" s="14">
        <v>2</v>
      </c>
      <c r="O5313" s="18">
        <f t="shared" si="1635"/>
        <v>46.199999999999996</v>
      </c>
      <c r="P5313" s="18">
        <v>14</v>
      </c>
      <c r="Q5313" s="18">
        <f t="shared" si="1636"/>
        <v>39.599999999999994</v>
      </c>
      <c r="R5313" s="18">
        <v>12</v>
      </c>
      <c r="S5313" s="18">
        <f t="shared" si="1633"/>
        <v>46.199999999999996</v>
      </c>
      <c r="T5313" s="22">
        <v>14</v>
      </c>
      <c r="U5313" s="22">
        <f t="shared" si="1637"/>
        <v>42.899999999999991</v>
      </c>
      <c r="V5313" s="21">
        <f t="shared" si="1638"/>
        <v>12.88288288288288</v>
      </c>
      <c r="W5313" s="21">
        <v>27.87763</v>
      </c>
      <c r="X5313" s="19">
        <v>-115.16821</v>
      </c>
      <c r="Y5313" s="22">
        <f t="shared" si="1639"/>
        <v>67.599999999999994</v>
      </c>
      <c r="Z5313" s="23">
        <v>14</v>
      </c>
      <c r="AA5313" s="21">
        <v>5</v>
      </c>
      <c r="AB5313" s="14" t="s">
        <v>44</v>
      </c>
      <c r="AC5313" s="21">
        <v>2</v>
      </c>
      <c r="AD5313" s="17">
        <v>21</v>
      </c>
      <c r="AE5313" s="17">
        <v>1</v>
      </c>
      <c r="AF5313" s="21">
        <v>4</v>
      </c>
      <c r="AG5313" s="14">
        <v>150</v>
      </c>
    </row>
    <row r="5314" spans="1:33" hidden="1">
      <c r="A5314" s="14" t="s">
        <v>504</v>
      </c>
      <c r="B5314" s="98" t="s">
        <v>40</v>
      </c>
      <c r="C5314" s="31">
        <v>41125</v>
      </c>
      <c r="D5314" s="98">
        <v>2012</v>
      </c>
      <c r="E5314" s="16">
        <v>0.37638888888888888</v>
      </c>
      <c r="F5314" s="16">
        <v>0.40277777777777773</v>
      </c>
      <c r="G5314" s="16">
        <f t="shared" si="1634"/>
        <v>2.6388888888888851E-2</v>
      </c>
      <c r="H5314" s="21">
        <v>2</v>
      </c>
      <c r="I5314" s="17">
        <v>1</v>
      </c>
      <c r="J5314" s="17">
        <v>5</v>
      </c>
      <c r="K5314" s="17">
        <v>5</v>
      </c>
      <c r="L5314" s="98" t="s">
        <v>432</v>
      </c>
      <c r="M5314" s="98" t="s">
        <v>244</v>
      </c>
      <c r="N5314" s="14">
        <v>2</v>
      </c>
      <c r="O5314" s="18">
        <f t="shared" si="1635"/>
        <v>46.199999999999996</v>
      </c>
      <c r="P5314" s="18">
        <v>14</v>
      </c>
      <c r="Q5314" s="18">
        <f t="shared" si="1636"/>
        <v>39.599999999999994</v>
      </c>
      <c r="R5314" s="18">
        <v>12</v>
      </c>
      <c r="S5314" s="18">
        <f t="shared" si="1633"/>
        <v>46.199999999999996</v>
      </c>
      <c r="T5314" s="22">
        <v>14</v>
      </c>
      <c r="U5314" s="22">
        <f t="shared" si="1637"/>
        <v>42.899999999999991</v>
      </c>
      <c r="V5314" s="21">
        <f t="shared" si="1638"/>
        <v>12.88288288288288</v>
      </c>
      <c r="W5314" s="21">
        <v>27.87763</v>
      </c>
      <c r="X5314" s="19">
        <v>-115.16821</v>
      </c>
      <c r="Y5314" s="22">
        <f t="shared" si="1639"/>
        <v>67.599999999999994</v>
      </c>
      <c r="Z5314" s="23">
        <v>14</v>
      </c>
      <c r="AA5314" s="21">
        <v>5</v>
      </c>
      <c r="AB5314" s="14" t="s">
        <v>44</v>
      </c>
      <c r="AC5314" s="21">
        <v>3</v>
      </c>
      <c r="AD5314" s="17">
        <v>21</v>
      </c>
      <c r="AE5314" s="17">
        <v>1</v>
      </c>
      <c r="AF5314" s="21">
        <v>9</v>
      </c>
      <c r="AG5314" s="14">
        <v>150</v>
      </c>
    </row>
    <row r="5315" spans="1:33" hidden="1">
      <c r="A5315" s="14" t="s">
        <v>504</v>
      </c>
      <c r="B5315" s="98" t="s">
        <v>40</v>
      </c>
      <c r="C5315" s="31">
        <v>41125</v>
      </c>
      <c r="D5315" s="98">
        <v>2012</v>
      </c>
      <c r="E5315" s="16">
        <v>0.37638888888888888</v>
      </c>
      <c r="F5315" s="16">
        <v>0.40277777777777773</v>
      </c>
      <c r="G5315" s="16">
        <f t="shared" si="1634"/>
        <v>2.6388888888888851E-2</v>
      </c>
      <c r="H5315" s="21">
        <v>2</v>
      </c>
      <c r="I5315" s="17">
        <v>1</v>
      </c>
      <c r="J5315" s="17">
        <v>5</v>
      </c>
      <c r="K5315" s="17">
        <v>5</v>
      </c>
      <c r="L5315" s="98" t="s">
        <v>432</v>
      </c>
      <c r="M5315" s="98" t="s">
        <v>244</v>
      </c>
      <c r="N5315" s="14">
        <v>2</v>
      </c>
      <c r="O5315" s="18">
        <f t="shared" si="1635"/>
        <v>46.199999999999996</v>
      </c>
      <c r="P5315" s="18">
        <v>14</v>
      </c>
      <c r="Q5315" s="18">
        <f t="shared" si="1636"/>
        <v>39.599999999999994</v>
      </c>
      <c r="R5315" s="18">
        <v>12</v>
      </c>
      <c r="S5315" s="18">
        <f t="shared" si="1633"/>
        <v>46.199999999999996</v>
      </c>
      <c r="T5315" s="22">
        <v>14</v>
      </c>
      <c r="U5315" s="22">
        <f t="shared" si="1637"/>
        <v>42.899999999999991</v>
      </c>
      <c r="V5315" s="21">
        <f t="shared" si="1638"/>
        <v>12.88288288288288</v>
      </c>
      <c r="W5315" s="21">
        <v>27.87763</v>
      </c>
      <c r="X5315" s="19">
        <v>-115.16821</v>
      </c>
      <c r="Y5315" s="22">
        <f t="shared" si="1639"/>
        <v>67.599999999999994</v>
      </c>
      <c r="Z5315" s="23">
        <v>14</v>
      </c>
      <c r="AA5315" s="21">
        <v>5</v>
      </c>
      <c r="AB5315" s="14" t="s">
        <v>44</v>
      </c>
      <c r="AC5315" s="21">
        <v>4</v>
      </c>
      <c r="AD5315" s="17">
        <v>19</v>
      </c>
      <c r="AE5315" s="17">
        <v>1</v>
      </c>
      <c r="AF5315" s="21">
        <v>15</v>
      </c>
      <c r="AG5315" s="14">
        <v>150</v>
      </c>
    </row>
    <row r="5316" spans="1:33" hidden="1">
      <c r="A5316" s="14" t="s">
        <v>504</v>
      </c>
      <c r="B5316" s="98" t="s">
        <v>40</v>
      </c>
      <c r="C5316" s="31">
        <v>41125</v>
      </c>
      <c r="D5316" s="98">
        <v>2012</v>
      </c>
      <c r="E5316" s="16">
        <v>0.37638888888888888</v>
      </c>
      <c r="F5316" s="16">
        <v>0.40277777777777773</v>
      </c>
      <c r="G5316" s="16">
        <f t="shared" si="1634"/>
        <v>2.6388888888888851E-2</v>
      </c>
      <c r="H5316" s="21">
        <v>2</v>
      </c>
      <c r="I5316" s="17">
        <v>1</v>
      </c>
      <c r="J5316" s="17">
        <v>5</v>
      </c>
      <c r="K5316" s="17">
        <v>5</v>
      </c>
      <c r="L5316" s="98" t="s">
        <v>432</v>
      </c>
      <c r="M5316" s="98" t="s">
        <v>244</v>
      </c>
      <c r="N5316" s="14">
        <v>2</v>
      </c>
      <c r="O5316" s="18">
        <f t="shared" si="1635"/>
        <v>46.199999999999996</v>
      </c>
      <c r="P5316" s="18">
        <v>14</v>
      </c>
      <c r="Q5316" s="18">
        <f t="shared" si="1636"/>
        <v>39.599999999999994</v>
      </c>
      <c r="R5316" s="18">
        <v>12</v>
      </c>
      <c r="S5316" s="18">
        <f t="shared" si="1633"/>
        <v>46.199999999999996</v>
      </c>
      <c r="T5316" s="22">
        <v>14</v>
      </c>
      <c r="U5316" s="22">
        <f t="shared" si="1637"/>
        <v>42.899999999999991</v>
      </c>
      <c r="V5316" s="21">
        <f t="shared" si="1638"/>
        <v>12.88288288288288</v>
      </c>
      <c r="W5316" s="21">
        <v>27.87763</v>
      </c>
      <c r="X5316" s="19">
        <v>-115.16821</v>
      </c>
      <c r="Y5316" s="22">
        <f t="shared" si="1639"/>
        <v>67.599999999999994</v>
      </c>
      <c r="Z5316" s="23">
        <v>14</v>
      </c>
      <c r="AA5316" s="21">
        <v>5</v>
      </c>
      <c r="AB5316" s="14" t="s">
        <v>44</v>
      </c>
      <c r="AC5316" s="21">
        <v>4</v>
      </c>
      <c r="AD5316" s="17">
        <v>20</v>
      </c>
      <c r="AE5316" s="17">
        <v>1</v>
      </c>
      <c r="AF5316" s="21">
        <v>15</v>
      </c>
      <c r="AG5316" s="14">
        <v>150</v>
      </c>
    </row>
    <row r="5317" spans="1:33" hidden="1">
      <c r="A5317" s="14" t="s">
        <v>504</v>
      </c>
      <c r="B5317" s="98" t="s">
        <v>40</v>
      </c>
      <c r="C5317" s="31">
        <v>41125</v>
      </c>
      <c r="D5317" s="98">
        <v>2012</v>
      </c>
      <c r="E5317" s="16">
        <v>0.37638888888888888</v>
      </c>
      <c r="F5317" s="16">
        <v>0.40277777777777773</v>
      </c>
      <c r="G5317" s="16">
        <f t="shared" si="1634"/>
        <v>2.6388888888888851E-2</v>
      </c>
      <c r="H5317" s="21">
        <v>2</v>
      </c>
      <c r="I5317" s="17">
        <v>1</v>
      </c>
      <c r="J5317" s="17">
        <v>5</v>
      </c>
      <c r="K5317" s="17">
        <v>5</v>
      </c>
      <c r="L5317" s="98" t="s">
        <v>432</v>
      </c>
      <c r="M5317" s="98" t="s">
        <v>244</v>
      </c>
      <c r="N5317" s="14">
        <v>2</v>
      </c>
      <c r="O5317" s="18">
        <f t="shared" si="1635"/>
        <v>46.199999999999996</v>
      </c>
      <c r="P5317" s="18">
        <v>14</v>
      </c>
      <c r="Q5317" s="18">
        <f t="shared" si="1636"/>
        <v>39.599999999999994</v>
      </c>
      <c r="R5317" s="18">
        <v>12</v>
      </c>
      <c r="S5317" s="18">
        <f t="shared" si="1633"/>
        <v>46.199999999999996</v>
      </c>
      <c r="T5317" s="22">
        <v>14</v>
      </c>
      <c r="U5317" s="22">
        <f t="shared" si="1637"/>
        <v>42.899999999999991</v>
      </c>
      <c r="V5317" s="21">
        <f t="shared" si="1638"/>
        <v>12.88288288288288</v>
      </c>
      <c r="W5317" s="21">
        <v>27.87763</v>
      </c>
      <c r="X5317" s="19">
        <v>-115.16821</v>
      </c>
      <c r="Y5317" s="22">
        <f t="shared" si="1639"/>
        <v>67.599999999999994</v>
      </c>
      <c r="Z5317" s="23">
        <v>14</v>
      </c>
      <c r="AA5317" s="21">
        <v>5</v>
      </c>
      <c r="AB5317" s="14" t="s">
        <v>44</v>
      </c>
      <c r="AC5317" s="21">
        <v>5</v>
      </c>
      <c r="AD5317" s="17">
        <v>14</v>
      </c>
      <c r="AE5317" s="17">
        <v>1</v>
      </c>
      <c r="AF5317" s="21">
        <v>16</v>
      </c>
      <c r="AG5317" s="14">
        <v>150</v>
      </c>
    </row>
    <row r="5318" spans="1:33" hidden="1">
      <c r="A5318" s="14" t="s">
        <v>504</v>
      </c>
      <c r="B5318" s="98" t="s">
        <v>40</v>
      </c>
      <c r="C5318" s="31">
        <v>41125</v>
      </c>
      <c r="D5318" s="98">
        <v>2012</v>
      </c>
      <c r="E5318" s="16">
        <v>0.37638888888888888</v>
      </c>
      <c r="F5318" s="16">
        <v>0.40277777777777773</v>
      </c>
      <c r="G5318" s="16">
        <f t="shared" si="1634"/>
        <v>2.6388888888888851E-2</v>
      </c>
      <c r="H5318" s="21">
        <v>2</v>
      </c>
      <c r="I5318" s="17">
        <v>1</v>
      </c>
      <c r="J5318" s="17">
        <v>5</v>
      </c>
      <c r="K5318" s="17">
        <v>5</v>
      </c>
      <c r="L5318" s="98" t="s">
        <v>432</v>
      </c>
      <c r="M5318" s="98" t="s">
        <v>244</v>
      </c>
      <c r="N5318" s="14">
        <v>2</v>
      </c>
      <c r="O5318" s="18">
        <f t="shared" si="1635"/>
        <v>46.199999999999996</v>
      </c>
      <c r="P5318" s="18">
        <v>14</v>
      </c>
      <c r="Q5318" s="18">
        <f t="shared" si="1636"/>
        <v>39.599999999999994</v>
      </c>
      <c r="R5318" s="18">
        <v>12</v>
      </c>
      <c r="S5318" s="18">
        <f t="shared" si="1633"/>
        <v>46.199999999999996</v>
      </c>
      <c r="T5318" s="22">
        <v>14</v>
      </c>
      <c r="U5318" s="22">
        <f t="shared" si="1637"/>
        <v>42.899999999999991</v>
      </c>
      <c r="V5318" s="21">
        <f t="shared" si="1638"/>
        <v>12.88288288288288</v>
      </c>
      <c r="W5318" s="21">
        <v>27.87763</v>
      </c>
      <c r="X5318" s="19">
        <v>-115.16821</v>
      </c>
      <c r="Y5318" s="22">
        <f t="shared" si="1639"/>
        <v>67.599999999999994</v>
      </c>
      <c r="Z5318" s="23">
        <v>14</v>
      </c>
      <c r="AA5318" s="21">
        <v>5</v>
      </c>
      <c r="AB5318" s="14" t="s">
        <v>44</v>
      </c>
      <c r="AC5318" s="21">
        <v>5</v>
      </c>
      <c r="AD5318" s="17">
        <v>20</v>
      </c>
      <c r="AE5318" s="17">
        <v>1</v>
      </c>
      <c r="AF5318" s="21">
        <v>16</v>
      </c>
      <c r="AG5318" s="14">
        <v>150</v>
      </c>
    </row>
    <row r="5319" spans="1:33" hidden="1">
      <c r="A5319" s="14" t="s">
        <v>504</v>
      </c>
      <c r="B5319" s="98" t="s">
        <v>40</v>
      </c>
      <c r="C5319" s="31">
        <v>41125</v>
      </c>
      <c r="D5319" s="98">
        <v>2012</v>
      </c>
      <c r="E5319" s="16">
        <v>0.37638888888888888</v>
      </c>
      <c r="F5319" s="16">
        <v>0.40277777777777773</v>
      </c>
      <c r="G5319" s="16">
        <f t="shared" si="1634"/>
        <v>2.6388888888888851E-2</v>
      </c>
      <c r="H5319" s="21">
        <v>2</v>
      </c>
      <c r="I5319" s="17">
        <v>1</v>
      </c>
      <c r="J5319" s="17">
        <v>5</v>
      </c>
      <c r="K5319" s="17">
        <v>5</v>
      </c>
      <c r="L5319" s="98" t="s">
        <v>432</v>
      </c>
      <c r="M5319" s="98" t="s">
        <v>244</v>
      </c>
      <c r="N5319" s="14">
        <v>2</v>
      </c>
      <c r="O5319" s="18">
        <f t="shared" si="1635"/>
        <v>46.199999999999996</v>
      </c>
      <c r="P5319" s="18">
        <v>14</v>
      </c>
      <c r="Q5319" s="18">
        <f t="shared" si="1636"/>
        <v>39.599999999999994</v>
      </c>
      <c r="R5319" s="18">
        <v>12</v>
      </c>
      <c r="S5319" s="18">
        <f t="shared" si="1633"/>
        <v>46.199999999999996</v>
      </c>
      <c r="T5319" s="22">
        <v>14</v>
      </c>
      <c r="U5319" s="22">
        <f t="shared" si="1637"/>
        <v>42.899999999999991</v>
      </c>
      <c r="V5319" s="21">
        <f t="shared" si="1638"/>
        <v>12.88288288288288</v>
      </c>
      <c r="W5319" s="21">
        <v>27.87763</v>
      </c>
      <c r="X5319" s="19">
        <v>-115.16821</v>
      </c>
      <c r="Y5319" s="22">
        <f t="shared" si="1639"/>
        <v>67.599999999999994</v>
      </c>
      <c r="Z5319" s="23">
        <v>14</v>
      </c>
      <c r="AA5319" s="21">
        <v>5</v>
      </c>
      <c r="AB5319" s="14" t="s">
        <v>44</v>
      </c>
      <c r="AC5319" s="21">
        <v>6</v>
      </c>
      <c r="AD5319" s="17">
        <v>13</v>
      </c>
      <c r="AE5319" s="17">
        <v>1</v>
      </c>
      <c r="AF5319" s="21">
        <v>25</v>
      </c>
      <c r="AG5319" s="14">
        <v>150</v>
      </c>
    </row>
    <row r="5320" spans="1:33" hidden="1">
      <c r="A5320" s="14" t="s">
        <v>504</v>
      </c>
      <c r="B5320" s="98" t="s">
        <v>40</v>
      </c>
      <c r="C5320" s="31">
        <v>41125</v>
      </c>
      <c r="D5320" s="98">
        <v>2012</v>
      </c>
      <c r="E5320" s="16">
        <v>0.37638888888888888</v>
      </c>
      <c r="F5320" s="16">
        <v>0.40277777777777773</v>
      </c>
      <c r="G5320" s="16">
        <f t="shared" si="1634"/>
        <v>2.6388888888888851E-2</v>
      </c>
      <c r="H5320" s="21">
        <v>2</v>
      </c>
      <c r="I5320" s="17">
        <v>1</v>
      </c>
      <c r="J5320" s="17">
        <v>5</v>
      </c>
      <c r="K5320" s="17">
        <v>5</v>
      </c>
      <c r="L5320" s="98" t="s">
        <v>432</v>
      </c>
      <c r="M5320" s="98" t="s">
        <v>244</v>
      </c>
      <c r="N5320" s="14">
        <v>2</v>
      </c>
      <c r="O5320" s="18">
        <f t="shared" si="1635"/>
        <v>46.199999999999996</v>
      </c>
      <c r="P5320" s="18">
        <v>14</v>
      </c>
      <c r="Q5320" s="18">
        <f t="shared" si="1636"/>
        <v>39.599999999999994</v>
      </c>
      <c r="R5320" s="18">
        <v>12</v>
      </c>
      <c r="S5320" s="18">
        <f t="shared" si="1633"/>
        <v>46.199999999999996</v>
      </c>
      <c r="T5320" s="22">
        <v>14</v>
      </c>
      <c r="U5320" s="22">
        <f t="shared" si="1637"/>
        <v>42.899999999999991</v>
      </c>
      <c r="V5320" s="21">
        <f t="shared" si="1638"/>
        <v>12.88288288288288</v>
      </c>
      <c r="W5320" s="21">
        <v>27.87763</v>
      </c>
      <c r="X5320" s="19">
        <v>-115.16821</v>
      </c>
      <c r="Y5320" s="22">
        <f t="shared" si="1639"/>
        <v>67.599999999999994</v>
      </c>
      <c r="Z5320" s="23">
        <v>14</v>
      </c>
      <c r="AA5320" s="21">
        <v>5</v>
      </c>
      <c r="AB5320" s="14" t="s">
        <v>44</v>
      </c>
      <c r="AC5320" s="21">
        <v>6</v>
      </c>
      <c r="AD5320" s="17">
        <v>18</v>
      </c>
      <c r="AE5320" s="17">
        <v>1</v>
      </c>
      <c r="AF5320" s="21">
        <v>25</v>
      </c>
      <c r="AG5320" s="14">
        <v>150</v>
      </c>
    </row>
    <row r="5321" spans="1:33" hidden="1">
      <c r="A5321" s="14" t="s">
        <v>504</v>
      </c>
      <c r="B5321" s="98" t="s">
        <v>40</v>
      </c>
      <c r="C5321" s="31">
        <v>41125</v>
      </c>
      <c r="D5321" s="98">
        <v>2012</v>
      </c>
      <c r="E5321" s="16">
        <v>0.37638888888888888</v>
      </c>
      <c r="F5321" s="16">
        <v>0.40277777777777773</v>
      </c>
      <c r="G5321" s="16">
        <f t="shared" si="1634"/>
        <v>2.6388888888888851E-2</v>
      </c>
      <c r="H5321" s="21">
        <v>2</v>
      </c>
      <c r="I5321" s="17">
        <v>1</v>
      </c>
      <c r="J5321" s="17">
        <v>5</v>
      </c>
      <c r="K5321" s="17">
        <v>5</v>
      </c>
      <c r="L5321" s="98" t="s">
        <v>432</v>
      </c>
      <c r="M5321" s="98" t="s">
        <v>244</v>
      </c>
      <c r="N5321" s="14">
        <v>2</v>
      </c>
      <c r="O5321" s="18">
        <f t="shared" si="1635"/>
        <v>46.199999999999996</v>
      </c>
      <c r="P5321" s="18">
        <v>14</v>
      </c>
      <c r="Q5321" s="18">
        <f t="shared" si="1636"/>
        <v>39.599999999999994</v>
      </c>
      <c r="R5321" s="18">
        <v>12</v>
      </c>
      <c r="S5321" s="18">
        <f t="shared" si="1633"/>
        <v>46.199999999999996</v>
      </c>
      <c r="T5321" s="22">
        <v>14</v>
      </c>
      <c r="U5321" s="22">
        <f t="shared" si="1637"/>
        <v>42.899999999999991</v>
      </c>
      <c r="V5321" s="21">
        <f t="shared" si="1638"/>
        <v>12.88288288288288</v>
      </c>
      <c r="W5321" s="21">
        <v>27.87763</v>
      </c>
      <c r="X5321" s="19">
        <v>-115.16821</v>
      </c>
      <c r="Y5321" s="22">
        <f t="shared" si="1639"/>
        <v>67.599999999999994</v>
      </c>
      <c r="Z5321" s="23">
        <v>14</v>
      </c>
      <c r="AA5321" s="21">
        <v>5</v>
      </c>
      <c r="AB5321" s="14" t="s">
        <v>44</v>
      </c>
      <c r="AC5321" s="21">
        <v>7</v>
      </c>
      <c r="AD5321" s="17">
        <v>21</v>
      </c>
      <c r="AE5321" s="17">
        <v>1</v>
      </c>
      <c r="AF5321" s="21">
        <v>27</v>
      </c>
      <c r="AG5321" s="14">
        <v>150</v>
      </c>
    </row>
    <row r="5322" spans="1:33" hidden="1">
      <c r="A5322" s="14" t="s">
        <v>504</v>
      </c>
      <c r="B5322" s="98" t="s">
        <v>40</v>
      </c>
      <c r="C5322" s="31">
        <v>41125</v>
      </c>
      <c r="D5322" s="98">
        <v>2012</v>
      </c>
      <c r="E5322" s="16">
        <v>0.37638888888888888</v>
      </c>
      <c r="F5322" s="16">
        <v>0.40277777777777773</v>
      </c>
      <c r="G5322" s="16">
        <f t="shared" si="1634"/>
        <v>2.6388888888888851E-2</v>
      </c>
      <c r="H5322" s="21">
        <v>2</v>
      </c>
      <c r="I5322" s="17">
        <v>1</v>
      </c>
      <c r="J5322" s="17">
        <v>5</v>
      </c>
      <c r="K5322" s="17">
        <v>5</v>
      </c>
      <c r="L5322" s="98" t="s">
        <v>432</v>
      </c>
      <c r="M5322" s="98" t="s">
        <v>244</v>
      </c>
      <c r="N5322" s="14">
        <v>2</v>
      </c>
      <c r="O5322" s="18">
        <f t="shared" si="1635"/>
        <v>46.199999999999996</v>
      </c>
      <c r="P5322" s="18">
        <v>14</v>
      </c>
      <c r="Q5322" s="18">
        <f t="shared" si="1636"/>
        <v>39.599999999999994</v>
      </c>
      <c r="R5322" s="18">
        <v>12</v>
      </c>
      <c r="S5322" s="18">
        <f t="shared" si="1633"/>
        <v>46.199999999999996</v>
      </c>
      <c r="T5322" s="22">
        <v>14</v>
      </c>
      <c r="U5322" s="22">
        <f t="shared" si="1637"/>
        <v>42.899999999999991</v>
      </c>
      <c r="V5322" s="21">
        <f t="shared" si="1638"/>
        <v>12.88288288288288</v>
      </c>
      <c r="W5322" s="21">
        <v>27.87763</v>
      </c>
      <c r="X5322" s="19">
        <v>-115.16821</v>
      </c>
      <c r="Y5322" s="22">
        <f t="shared" si="1639"/>
        <v>67.599999999999994</v>
      </c>
      <c r="Z5322" s="23">
        <v>14</v>
      </c>
      <c r="AA5322" s="21">
        <v>5</v>
      </c>
      <c r="AB5322" s="14" t="s">
        <v>44</v>
      </c>
      <c r="AC5322" s="21">
        <v>1</v>
      </c>
      <c r="AD5322" s="17">
        <v>14</v>
      </c>
      <c r="AE5322" s="17">
        <v>1</v>
      </c>
      <c r="AF5322" s="21">
        <v>4</v>
      </c>
      <c r="AG5322" s="14">
        <v>150</v>
      </c>
    </row>
    <row r="5323" spans="1:33" hidden="1">
      <c r="A5323" s="14" t="s">
        <v>505</v>
      </c>
      <c r="B5323" s="14" t="s">
        <v>201</v>
      </c>
      <c r="C5323" s="31">
        <v>41125</v>
      </c>
      <c r="D5323" s="98">
        <v>2012</v>
      </c>
      <c r="E5323" s="16">
        <v>0.375</v>
      </c>
      <c r="F5323" s="16">
        <v>0.4069444444444445</v>
      </c>
      <c r="G5323" s="16">
        <f t="shared" si="1634"/>
        <v>3.1944444444444497E-2</v>
      </c>
      <c r="H5323" s="21">
        <v>2</v>
      </c>
      <c r="I5323" s="17">
        <v>1</v>
      </c>
      <c r="J5323" s="17">
        <v>6</v>
      </c>
      <c r="K5323" s="17">
        <v>6</v>
      </c>
      <c r="L5323" s="98" t="s">
        <v>432</v>
      </c>
      <c r="M5323" s="98" t="s">
        <v>244</v>
      </c>
      <c r="N5323" s="14">
        <v>1</v>
      </c>
      <c r="O5323" s="18">
        <f t="shared" si="1635"/>
        <v>39.599999999999994</v>
      </c>
      <c r="P5323" s="18">
        <v>12</v>
      </c>
      <c r="Q5323" s="18">
        <f t="shared" si="1636"/>
        <v>27.059999999999995</v>
      </c>
      <c r="R5323" s="18">
        <v>8.1999999999999993</v>
      </c>
      <c r="S5323" s="18">
        <f t="shared" si="1633"/>
        <v>39.599999999999994</v>
      </c>
      <c r="T5323" s="22">
        <v>12</v>
      </c>
      <c r="U5323" s="22">
        <f t="shared" si="1637"/>
        <v>33.33</v>
      </c>
      <c r="V5323" s="21">
        <f t="shared" si="1638"/>
        <v>10.009009009009008</v>
      </c>
      <c r="W5323" s="21">
        <v>27.87453</v>
      </c>
      <c r="X5323" s="19">
        <v>-115.16485</v>
      </c>
      <c r="Y5323" s="22">
        <f t="shared" si="1639"/>
        <v>71.599999999999994</v>
      </c>
      <c r="Z5323" s="23">
        <v>18</v>
      </c>
      <c r="AA5323" s="21">
        <v>9</v>
      </c>
      <c r="AB5323" s="98" t="s">
        <v>44</v>
      </c>
      <c r="AC5323" s="21">
        <v>1</v>
      </c>
      <c r="AD5323" s="17">
        <v>19</v>
      </c>
      <c r="AE5323" s="17">
        <v>1</v>
      </c>
      <c r="AF5323" s="21">
        <v>2</v>
      </c>
      <c r="AG5323" s="14">
        <v>160</v>
      </c>
    </row>
    <row r="5324" spans="1:33" hidden="1">
      <c r="A5324" s="14" t="s">
        <v>505</v>
      </c>
      <c r="B5324" s="14" t="s">
        <v>201</v>
      </c>
      <c r="C5324" s="31">
        <v>41125</v>
      </c>
      <c r="D5324" s="98">
        <v>2012</v>
      </c>
      <c r="E5324" s="16">
        <v>0.375</v>
      </c>
      <c r="F5324" s="16">
        <v>0.4069444444444445</v>
      </c>
      <c r="G5324" s="16">
        <f t="shared" si="1634"/>
        <v>3.1944444444444497E-2</v>
      </c>
      <c r="H5324" s="21">
        <v>2</v>
      </c>
      <c r="I5324" s="17">
        <v>1</v>
      </c>
      <c r="J5324" s="17">
        <v>6</v>
      </c>
      <c r="K5324" s="17">
        <v>6</v>
      </c>
      <c r="L5324" s="98" t="s">
        <v>432</v>
      </c>
      <c r="M5324" s="98" t="s">
        <v>244</v>
      </c>
      <c r="N5324" s="14">
        <v>1</v>
      </c>
      <c r="O5324" s="18">
        <f t="shared" si="1635"/>
        <v>39.599999999999994</v>
      </c>
      <c r="P5324" s="18">
        <v>12</v>
      </c>
      <c r="Q5324" s="18">
        <f t="shared" si="1636"/>
        <v>27.059999999999995</v>
      </c>
      <c r="R5324" s="18">
        <v>8.1999999999999993</v>
      </c>
      <c r="S5324" s="18">
        <f t="shared" si="1633"/>
        <v>39.599999999999994</v>
      </c>
      <c r="T5324" s="22">
        <v>12</v>
      </c>
      <c r="U5324" s="22">
        <f t="shared" si="1637"/>
        <v>33.33</v>
      </c>
      <c r="V5324" s="21">
        <f t="shared" si="1638"/>
        <v>10.009009009009008</v>
      </c>
      <c r="W5324" s="21">
        <v>27.87453</v>
      </c>
      <c r="X5324" s="19">
        <v>-115.16485</v>
      </c>
      <c r="Y5324" s="22">
        <f t="shared" si="1639"/>
        <v>71.599999999999994</v>
      </c>
      <c r="Z5324" s="23">
        <v>18</v>
      </c>
      <c r="AA5324" s="21">
        <v>9</v>
      </c>
      <c r="AB5324" s="98" t="s">
        <v>44</v>
      </c>
      <c r="AC5324" s="21">
        <v>2</v>
      </c>
      <c r="AD5324" s="17">
        <v>16</v>
      </c>
      <c r="AE5324" s="17">
        <v>1</v>
      </c>
      <c r="AF5324" s="21">
        <v>6</v>
      </c>
      <c r="AG5324" s="14">
        <v>160</v>
      </c>
    </row>
    <row r="5325" spans="1:33" hidden="1">
      <c r="A5325" s="14" t="s">
        <v>505</v>
      </c>
      <c r="B5325" s="14" t="s">
        <v>201</v>
      </c>
      <c r="C5325" s="31">
        <v>41125</v>
      </c>
      <c r="D5325" s="98">
        <v>2012</v>
      </c>
      <c r="E5325" s="16">
        <v>0.375</v>
      </c>
      <c r="F5325" s="16">
        <v>0.4069444444444445</v>
      </c>
      <c r="G5325" s="16">
        <f t="shared" si="1634"/>
        <v>3.1944444444444497E-2</v>
      </c>
      <c r="H5325" s="21">
        <v>2</v>
      </c>
      <c r="I5325" s="17">
        <v>1</v>
      </c>
      <c r="J5325" s="17">
        <v>6</v>
      </c>
      <c r="K5325" s="17">
        <v>6</v>
      </c>
      <c r="L5325" s="98" t="s">
        <v>432</v>
      </c>
      <c r="M5325" s="98" t="s">
        <v>244</v>
      </c>
      <c r="N5325" s="14">
        <v>1</v>
      </c>
      <c r="O5325" s="18">
        <f t="shared" si="1635"/>
        <v>39.599999999999994</v>
      </c>
      <c r="P5325" s="18">
        <v>12</v>
      </c>
      <c r="Q5325" s="18">
        <f t="shared" si="1636"/>
        <v>27.059999999999995</v>
      </c>
      <c r="R5325" s="18">
        <v>8.1999999999999993</v>
      </c>
      <c r="S5325" s="18">
        <f t="shared" si="1633"/>
        <v>39.599999999999994</v>
      </c>
      <c r="T5325" s="22">
        <v>12</v>
      </c>
      <c r="U5325" s="22">
        <f t="shared" si="1637"/>
        <v>33.33</v>
      </c>
      <c r="V5325" s="21">
        <f t="shared" si="1638"/>
        <v>10.009009009009008</v>
      </c>
      <c r="W5325" s="21">
        <v>27.87453</v>
      </c>
      <c r="X5325" s="19">
        <v>-115.16485</v>
      </c>
      <c r="Y5325" s="22">
        <f t="shared" si="1639"/>
        <v>71.599999999999994</v>
      </c>
      <c r="Z5325" s="23">
        <v>18</v>
      </c>
      <c r="AA5325" s="21">
        <v>9</v>
      </c>
      <c r="AB5325" s="98" t="s">
        <v>44</v>
      </c>
      <c r="AC5325" s="21">
        <v>3</v>
      </c>
      <c r="AD5325" s="17">
        <v>18</v>
      </c>
      <c r="AE5325" s="17">
        <v>1</v>
      </c>
      <c r="AF5325" s="21">
        <v>8</v>
      </c>
      <c r="AG5325" s="14">
        <v>160</v>
      </c>
    </row>
    <row r="5326" spans="1:33" hidden="1">
      <c r="A5326" s="14" t="s">
        <v>505</v>
      </c>
      <c r="B5326" s="14" t="s">
        <v>201</v>
      </c>
      <c r="C5326" s="31">
        <v>41125</v>
      </c>
      <c r="D5326" s="98">
        <v>2012</v>
      </c>
      <c r="E5326" s="16">
        <v>0.375</v>
      </c>
      <c r="F5326" s="16">
        <v>0.4069444444444445</v>
      </c>
      <c r="G5326" s="16">
        <f t="shared" si="1634"/>
        <v>3.1944444444444497E-2</v>
      </c>
      <c r="H5326" s="21">
        <v>2</v>
      </c>
      <c r="I5326" s="17">
        <v>1</v>
      </c>
      <c r="J5326" s="17">
        <v>6</v>
      </c>
      <c r="K5326" s="17">
        <v>6</v>
      </c>
      <c r="L5326" s="98" t="s">
        <v>432</v>
      </c>
      <c r="M5326" s="98" t="s">
        <v>244</v>
      </c>
      <c r="N5326" s="14">
        <v>1</v>
      </c>
      <c r="O5326" s="18">
        <f t="shared" si="1635"/>
        <v>39.599999999999994</v>
      </c>
      <c r="P5326" s="18">
        <v>12</v>
      </c>
      <c r="Q5326" s="18">
        <f t="shared" si="1636"/>
        <v>27.059999999999995</v>
      </c>
      <c r="R5326" s="18">
        <v>8.1999999999999993</v>
      </c>
      <c r="S5326" s="18">
        <f t="shared" si="1633"/>
        <v>39.599999999999994</v>
      </c>
      <c r="T5326" s="22">
        <v>12</v>
      </c>
      <c r="U5326" s="22">
        <f t="shared" si="1637"/>
        <v>33.33</v>
      </c>
      <c r="V5326" s="21">
        <f t="shared" si="1638"/>
        <v>10.009009009009008</v>
      </c>
      <c r="W5326" s="21">
        <v>27.87453</v>
      </c>
      <c r="X5326" s="19">
        <v>-115.16485</v>
      </c>
      <c r="Y5326" s="22">
        <f t="shared" si="1639"/>
        <v>71.599999999999994</v>
      </c>
      <c r="Z5326" s="23">
        <v>18</v>
      </c>
      <c r="AA5326" s="21">
        <v>9</v>
      </c>
      <c r="AB5326" s="98" t="s">
        <v>44</v>
      </c>
      <c r="AC5326" s="21">
        <v>3</v>
      </c>
      <c r="AD5326" s="17">
        <v>19</v>
      </c>
      <c r="AE5326" s="17">
        <v>1</v>
      </c>
      <c r="AF5326" s="21">
        <v>8</v>
      </c>
      <c r="AG5326" s="14">
        <v>160</v>
      </c>
    </row>
    <row r="5327" spans="1:33" hidden="1">
      <c r="A5327" s="14" t="s">
        <v>505</v>
      </c>
      <c r="B5327" s="14" t="s">
        <v>201</v>
      </c>
      <c r="C5327" s="31">
        <v>41125</v>
      </c>
      <c r="D5327" s="98">
        <v>2012</v>
      </c>
      <c r="E5327" s="16">
        <v>0.375</v>
      </c>
      <c r="F5327" s="16">
        <v>0.4069444444444445</v>
      </c>
      <c r="G5327" s="16">
        <f t="shared" si="1634"/>
        <v>3.1944444444444497E-2</v>
      </c>
      <c r="H5327" s="21">
        <v>2</v>
      </c>
      <c r="I5327" s="17">
        <v>1</v>
      </c>
      <c r="J5327" s="17">
        <v>6</v>
      </c>
      <c r="K5327" s="17">
        <v>6</v>
      </c>
      <c r="L5327" s="98" t="s">
        <v>432</v>
      </c>
      <c r="M5327" s="98" t="s">
        <v>244</v>
      </c>
      <c r="N5327" s="14">
        <v>1</v>
      </c>
      <c r="O5327" s="18">
        <f t="shared" si="1635"/>
        <v>39.599999999999994</v>
      </c>
      <c r="P5327" s="18">
        <v>12</v>
      </c>
      <c r="Q5327" s="18">
        <f t="shared" si="1636"/>
        <v>27.059999999999995</v>
      </c>
      <c r="R5327" s="18">
        <v>8.1999999999999993</v>
      </c>
      <c r="S5327" s="18">
        <f t="shared" si="1633"/>
        <v>39.599999999999994</v>
      </c>
      <c r="T5327" s="22">
        <v>12</v>
      </c>
      <c r="U5327" s="22">
        <f t="shared" si="1637"/>
        <v>33.33</v>
      </c>
      <c r="V5327" s="21">
        <f t="shared" si="1638"/>
        <v>10.009009009009008</v>
      </c>
      <c r="W5327" s="21">
        <v>27.87453</v>
      </c>
      <c r="X5327" s="19">
        <v>-115.16485</v>
      </c>
      <c r="Y5327" s="22">
        <f t="shared" si="1639"/>
        <v>71.599999999999994</v>
      </c>
      <c r="Z5327" s="23">
        <v>18</v>
      </c>
      <c r="AA5327" s="21">
        <v>9</v>
      </c>
      <c r="AB5327" s="98" t="s">
        <v>44</v>
      </c>
      <c r="AC5327" s="21">
        <v>3</v>
      </c>
      <c r="AD5327" s="17">
        <v>21</v>
      </c>
      <c r="AE5327" s="17">
        <v>1</v>
      </c>
      <c r="AF5327" s="21">
        <v>8</v>
      </c>
      <c r="AG5327" s="14">
        <v>160</v>
      </c>
    </row>
    <row r="5328" spans="1:33" hidden="1">
      <c r="A5328" s="14" t="s">
        <v>505</v>
      </c>
      <c r="B5328" s="14" t="s">
        <v>201</v>
      </c>
      <c r="C5328" s="31">
        <v>41125</v>
      </c>
      <c r="D5328" s="98">
        <v>2012</v>
      </c>
      <c r="E5328" s="16">
        <v>0.375</v>
      </c>
      <c r="F5328" s="16">
        <v>0.4069444444444445</v>
      </c>
      <c r="G5328" s="16">
        <f t="shared" si="1634"/>
        <v>3.1944444444444497E-2</v>
      </c>
      <c r="H5328" s="21">
        <v>2</v>
      </c>
      <c r="I5328" s="17">
        <v>1</v>
      </c>
      <c r="J5328" s="17">
        <v>6</v>
      </c>
      <c r="K5328" s="17">
        <v>6</v>
      </c>
      <c r="L5328" s="98" t="s">
        <v>432</v>
      </c>
      <c r="M5328" s="98" t="s">
        <v>244</v>
      </c>
      <c r="N5328" s="14">
        <v>1</v>
      </c>
      <c r="O5328" s="18">
        <f t="shared" si="1635"/>
        <v>39.599999999999994</v>
      </c>
      <c r="P5328" s="18">
        <v>12</v>
      </c>
      <c r="Q5328" s="18">
        <f t="shared" si="1636"/>
        <v>27.059999999999995</v>
      </c>
      <c r="R5328" s="18">
        <v>8.1999999999999993</v>
      </c>
      <c r="S5328" s="18">
        <f t="shared" si="1633"/>
        <v>39.599999999999994</v>
      </c>
      <c r="T5328" s="22">
        <v>12</v>
      </c>
      <c r="U5328" s="22">
        <f t="shared" si="1637"/>
        <v>33.33</v>
      </c>
      <c r="V5328" s="21">
        <f t="shared" si="1638"/>
        <v>10.009009009009008</v>
      </c>
      <c r="W5328" s="21">
        <v>27.87453</v>
      </c>
      <c r="X5328" s="19">
        <v>-115.16485</v>
      </c>
      <c r="Y5328" s="22">
        <f t="shared" si="1639"/>
        <v>71.599999999999994</v>
      </c>
      <c r="Z5328" s="23">
        <v>18</v>
      </c>
      <c r="AA5328" s="21">
        <v>9</v>
      </c>
      <c r="AB5328" s="98" t="s">
        <v>44</v>
      </c>
      <c r="AC5328" s="21">
        <v>4</v>
      </c>
      <c r="AD5328" s="17">
        <v>22</v>
      </c>
      <c r="AE5328" s="17">
        <v>1</v>
      </c>
      <c r="AF5328" s="21">
        <v>12</v>
      </c>
      <c r="AG5328" s="14">
        <v>160</v>
      </c>
    </row>
    <row r="5329" spans="1:33" hidden="1">
      <c r="A5329" s="14" t="s">
        <v>505</v>
      </c>
      <c r="B5329" s="14" t="s">
        <v>201</v>
      </c>
      <c r="C5329" s="31">
        <v>41125</v>
      </c>
      <c r="D5329" s="98">
        <v>2012</v>
      </c>
      <c r="E5329" s="16">
        <v>0.375</v>
      </c>
      <c r="F5329" s="16">
        <v>0.4069444444444445</v>
      </c>
      <c r="G5329" s="16">
        <f t="shared" si="1634"/>
        <v>3.1944444444444497E-2</v>
      </c>
      <c r="H5329" s="21">
        <v>2</v>
      </c>
      <c r="I5329" s="17">
        <v>1</v>
      </c>
      <c r="J5329" s="17">
        <v>6</v>
      </c>
      <c r="K5329" s="17">
        <v>6</v>
      </c>
      <c r="L5329" s="98" t="s">
        <v>432</v>
      </c>
      <c r="M5329" s="98" t="s">
        <v>244</v>
      </c>
      <c r="N5329" s="14">
        <v>1</v>
      </c>
      <c r="O5329" s="18">
        <f t="shared" si="1635"/>
        <v>39.599999999999994</v>
      </c>
      <c r="P5329" s="18">
        <v>12</v>
      </c>
      <c r="Q5329" s="18">
        <f t="shared" si="1636"/>
        <v>27.059999999999995</v>
      </c>
      <c r="R5329" s="18">
        <v>8.1999999999999993</v>
      </c>
      <c r="S5329" s="18">
        <f t="shared" si="1633"/>
        <v>39.599999999999994</v>
      </c>
      <c r="T5329" s="22">
        <v>12</v>
      </c>
      <c r="U5329" s="22">
        <f t="shared" si="1637"/>
        <v>33.33</v>
      </c>
      <c r="V5329" s="21">
        <f t="shared" si="1638"/>
        <v>10.009009009009008</v>
      </c>
      <c r="W5329" s="21">
        <v>27.87453</v>
      </c>
      <c r="X5329" s="19">
        <v>-115.16485</v>
      </c>
      <c r="Y5329" s="22">
        <f t="shared" si="1639"/>
        <v>71.599999999999994</v>
      </c>
      <c r="Z5329" s="23">
        <v>18</v>
      </c>
      <c r="AA5329" s="21">
        <v>9</v>
      </c>
      <c r="AB5329" s="98" t="s">
        <v>44</v>
      </c>
      <c r="AC5329" s="21">
        <v>5</v>
      </c>
      <c r="AD5329" s="17">
        <v>20</v>
      </c>
      <c r="AE5329" s="17">
        <v>1</v>
      </c>
      <c r="AF5329" s="21">
        <v>26</v>
      </c>
      <c r="AG5329" s="14">
        <v>160</v>
      </c>
    </row>
    <row r="5330" spans="1:33" hidden="1">
      <c r="A5330" s="14" t="s">
        <v>505</v>
      </c>
      <c r="B5330" s="14" t="s">
        <v>201</v>
      </c>
      <c r="C5330" s="31">
        <v>41125</v>
      </c>
      <c r="D5330" s="98">
        <v>2012</v>
      </c>
      <c r="E5330" s="16">
        <v>0.375</v>
      </c>
      <c r="F5330" s="16">
        <v>0.4069444444444445</v>
      </c>
      <c r="G5330" s="16">
        <f t="shared" si="1634"/>
        <v>3.1944444444444497E-2</v>
      </c>
      <c r="H5330" s="21">
        <v>2</v>
      </c>
      <c r="I5330" s="17">
        <v>1</v>
      </c>
      <c r="J5330" s="17">
        <v>6</v>
      </c>
      <c r="K5330" s="17">
        <v>6</v>
      </c>
      <c r="L5330" s="98" t="s">
        <v>432</v>
      </c>
      <c r="M5330" s="98" t="s">
        <v>244</v>
      </c>
      <c r="N5330" s="14">
        <v>1</v>
      </c>
      <c r="O5330" s="18">
        <f t="shared" si="1635"/>
        <v>39.599999999999994</v>
      </c>
      <c r="P5330" s="18">
        <v>12</v>
      </c>
      <c r="Q5330" s="18">
        <f t="shared" si="1636"/>
        <v>27.059999999999995</v>
      </c>
      <c r="R5330" s="18">
        <v>8.1999999999999993</v>
      </c>
      <c r="S5330" s="18">
        <f t="shared" si="1633"/>
        <v>39.599999999999994</v>
      </c>
      <c r="T5330" s="22">
        <v>12</v>
      </c>
      <c r="U5330" s="22">
        <f t="shared" si="1637"/>
        <v>33.33</v>
      </c>
      <c r="V5330" s="21">
        <f t="shared" si="1638"/>
        <v>10.009009009009008</v>
      </c>
      <c r="W5330" s="21">
        <v>27.87453</v>
      </c>
      <c r="X5330" s="19">
        <v>-115.16485</v>
      </c>
      <c r="Y5330" s="22">
        <f t="shared" si="1639"/>
        <v>71.599999999999994</v>
      </c>
      <c r="Z5330" s="23">
        <v>18</v>
      </c>
      <c r="AA5330" s="21">
        <v>9</v>
      </c>
      <c r="AB5330" s="98" t="s">
        <v>44</v>
      </c>
      <c r="AC5330" s="21">
        <v>5</v>
      </c>
      <c r="AD5330" s="17">
        <v>22</v>
      </c>
      <c r="AE5330" s="17">
        <v>1</v>
      </c>
      <c r="AF5330" s="21">
        <v>26</v>
      </c>
      <c r="AG5330" s="14">
        <v>160</v>
      </c>
    </row>
    <row r="5331" spans="1:33" hidden="1">
      <c r="A5331" s="14" t="s">
        <v>505</v>
      </c>
      <c r="B5331" s="14" t="s">
        <v>201</v>
      </c>
      <c r="C5331" s="31">
        <v>41125</v>
      </c>
      <c r="D5331" s="98">
        <v>2012</v>
      </c>
      <c r="E5331" s="16">
        <v>0.375</v>
      </c>
      <c r="F5331" s="16">
        <v>0.4069444444444445</v>
      </c>
      <c r="G5331" s="16">
        <f t="shared" si="1634"/>
        <v>3.1944444444444497E-2</v>
      </c>
      <c r="H5331" s="21">
        <v>2</v>
      </c>
      <c r="I5331" s="17">
        <v>1</v>
      </c>
      <c r="J5331" s="17">
        <v>6</v>
      </c>
      <c r="K5331" s="17">
        <v>6</v>
      </c>
      <c r="L5331" s="98" t="s">
        <v>432</v>
      </c>
      <c r="M5331" s="98" t="s">
        <v>244</v>
      </c>
      <c r="N5331" s="14">
        <v>1</v>
      </c>
      <c r="O5331" s="18">
        <f t="shared" si="1635"/>
        <v>39.599999999999994</v>
      </c>
      <c r="P5331" s="18">
        <v>12</v>
      </c>
      <c r="Q5331" s="18">
        <f t="shared" si="1636"/>
        <v>27.059999999999995</v>
      </c>
      <c r="R5331" s="18">
        <v>8.1999999999999993</v>
      </c>
      <c r="S5331" s="18">
        <f t="shared" si="1633"/>
        <v>39.599999999999994</v>
      </c>
      <c r="T5331" s="22">
        <v>12</v>
      </c>
      <c r="U5331" s="22">
        <f t="shared" si="1637"/>
        <v>33.33</v>
      </c>
      <c r="V5331" s="21">
        <f t="shared" si="1638"/>
        <v>10.009009009009008</v>
      </c>
      <c r="W5331" s="21">
        <v>27.87453</v>
      </c>
      <c r="X5331" s="19">
        <v>-115.16485</v>
      </c>
      <c r="Y5331" s="22">
        <f t="shared" si="1639"/>
        <v>71.599999999999994</v>
      </c>
      <c r="Z5331" s="23">
        <v>18</v>
      </c>
      <c r="AA5331" s="21">
        <v>9</v>
      </c>
      <c r="AB5331" s="98" t="s">
        <v>44</v>
      </c>
      <c r="AC5331" s="21">
        <v>6</v>
      </c>
      <c r="AD5331" s="17">
        <v>19</v>
      </c>
      <c r="AE5331" s="17">
        <v>1</v>
      </c>
      <c r="AF5331" s="21">
        <v>27</v>
      </c>
      <c r="AG5331" s="14">
        <v>160</v>
      </c>
    </row>
    <row r="5332" spans="1:33" hidden="1">
      <c r="A5332" s="14" t="s">
        <v>505</v>
      </c>
      <c r="B5332" s="14" t="s">
        <v>201</v>
      </c>
      <c r="C5332" s="31">
        <v>41125</v>
      </c>
      <c r="D5332" s="98">
        <v>2012</v>
      </c>
      <c r="E5332" s="16">
        <v>0.375</v>
      </c>
      <c r="F5332" s="16">
        <v>0.4069444444444445</v>
      </c>
      <c r="G5332" s="16">
        <f t="shared" si="1634"/>
        <v>3.1944444444444497E-2</v>
      </c>
      <c r="H5332" s="21">
        <v>2</v>
      </c>
      <c r="I5332" s="17">
        <v>1</v>
      </c>
      <c r="J5332" s="17">
        <v>6</v>
      </c>
      <c r="K5332" s="17">
        <v>6</v>
      </c>
      <c r="L5332" s="98" t="s">
        <v>432</v>
      </c>
      <c r="M5332" s="98" t="s">
        <v>244</v>
      </c>
      <c r="N5332" s="14">
        <v>1</v>
      </c>
      <c r="O5332" s="18">
        <f t="shared" si="1635"/>
        <v>39.599999999999994</v>
      </c>
      <c r="P5332" s="18">
        <v>12</v>
      </c>
      <c r="Q5332" s="18">
        <f t="shared" si="1636"/>
        <v>27.059999999999995</v>
      </c>
      <c r="R5332" s="18">
        <v>8.1999999999999993</v>
      </c>
      <c r="S5332" s="18">
        <f t="shared" si="1633"/>
        <v>39.599999999999994</v>
      </c>
      <c r="T5332" s="22">
        <v>12</v>
      </c>
      <c r="U5332" s="22">
        <f t="shared" si="1637"/>
        <v>33.33</v>
      </c>
      <c r="V5332" s="21">
        <f t="shared" si="1638"/>
        <v>10.009009009009008</v>
      </c>
      <c r="W5332" s="21">
        <v>27.87453</v>
      </c>
      <c r="X5332" s="19">
        <v>-115.16485</v>
      </c>
      <c r="Y5332" s="22">
        <f t="shared" si="1639"/>
        <v>71.599999999999994</v>
      </c>
      <c r="Z5332" s="23">
        <v>18</v>
      </c>
      <c r="AA5332" s="21">
        <v>9</v>
      </c>
      <c r="AB5332" s="98" t="s">
        <v>44</v>
      </c>
      <c r="AC5332" s="21">
        <v>7</v>
      </c>
      <c r="AD5332" s="17">
        <v>22</v>
      </c>
      <c r="AE5332" s="17">
        <v>1</v>
      </c>
      <c r="AF5332" s="21">
        <v>33</v>
      </c>
      <c r="AG5332" s="14">
        <v>160</v>
      </c>
    </row>
    <row r="5333" spans="1:33" hidden="1">
      <c r="A5333" s="14" t="s">
        <v>505</v>
      </c>
      <c r="B5333" s="14" t="s">
        <v>201</v>
      </c>
      <c r="C5333" s="31">
        <v>41125</v>
      </c>
      <c r="D5333" s="98">
        <v>2012</v>
      </c>
      <c r="E5333" s="16">
        <v>0.375</v>
      </c>
      <c r="F5333" s="16">
        <v>0.4069444444444445</v>
      </c>
      <c r="G5333" s="16">
        <f t="shared" si="1634"/>
        <v>3.1944444444444497E-2</v>
      </c>
      <c r="H5333" s="21">
        <v>2</v>
      </c>
      <c r="I5333" s="17">
        <v>1</v>
      </c>
      <c r="J5333" s="17">
        <v>6</v>
      </c>
      <c r="K5333" s="17">
        <v>6</v>
      </c>
      <c r="L5333" s="98" t="s">
        <v>432</v>
      </c>
      <c r="M5333" s="98" t="s">
        <v>244</v>
      </c>
      <c r="N5333" s="14">
        <v>1</v>
      </c>
      <c r="O5333" s="18">
        <f t="shared" si="1635"/>
        <v>39.599999999999994</v>
      </c>
      <c r="P5333" s="18">
        <v>12</v>
      </c>
      <c r="Q5333" s="18">
        <f t="shared" si="1636"/>
        <v>27.059999999999995</v>
      </c>
      <c r="R5333" s="18">
        <v>8.1999999999999993</v>
      </c>
      <c r="S5333" s="18">
        <f t="shared" si="1633"/>
        <v>39.599999999999994</v>
      </c>
      <c r="T5333" s="22">
        <v>12</v>
      </c>
      <c r="U5333" s="22">
        <f t="shared" si="1637"/>
        <v>33.33</v>
      </c>
      <c r="V5333" s="21">
        <f t="shared" si="1638"/>
        <v>10.009009009009008</v>
      </c>
      <c r="W5333" s="21">
        <v>27.87453</v>
      </c>
      <c r="X5333" s="19">
        <v>-115.16485</v>
      </c>
      <c r="Y5333" s="22">
        <f t="shared" si="1639"/>
        <v>71.599999999999994</v>
      </c>
      <c r="Z5333" s="23">
        <v>18</v>
      </c>
      <c r="AA5333" s="21">
        <v>9</v>
      </c>
      <c r="AB5333" s="98" t="s">
        <v>44</v>
      </c>
      <c r="AC5333" s="21">
        <v>8</v>
      </c>
      <c r="AD5333" s="17">
        <v>18</v>
      </c>
      <c r="AE5333" s="17">
        <v>1</v>
      </c>
      <c r="AF5333" s="21">
        <v>40</v>
      </c>
      <c r="AG5333" s="14">
        <v>160</v>
      </c>
    </row>
    <row r="5334" spans="1:33" hidden="1">
      <c r="A5334" s="14" t="s">
        <v>505</v>
      </c>
      <c r="B5334" s="14" t="s">
        <v>201</v>
      </c>
      <c r="C5334" s="31">
        <v>41125</v>
      </c>
      <c r="D5334" s="98">
        <v>2012</v>
      </c>
      <c r="E5334" s="16">
        <v>0.375</v>
      </c>
      <c r="F5334" s="16">
        <v>0.4069444444444445</v>
      </c>
      <c r="G5334" s="16">
        <f t="shared" si="1634"/>
        <v>3.1944444444444497E-2</v>
      </c>
      <c r="H5334" s="21">
        <v>2</v>
      </c>
      <c r="I5334" s="17">
        <v>1</v>
      </c>
      <c r="J5334" s="17">
        <v>6</v>
      </c>
      <c r="K5334" s="17">
        <v>6</v>
      </c>
      <c r="L5334" s="98" t="s">
        <v>432</v>
      </c>
      <c r="M5334" s="98" t="s">
        <v>244</v>
      </c>
      <c r="N5334" s="14">
        <v>1</v>
      </c>
      <c r="O5334" s="18">
        <f t="shared" si="1635"/>
        <v>39.599999999999994</v>
      </c>
      <c r="P5334" s="18">
        <v>12</v>
      </c>
      <c r="Q5334" s="18">
        <f t="shared" si="1636"/>
        <v>27.059999999999995</v>
      </c>
      <c r="R5334" s="18">
        <v>8.1999999999999993</v>
      </c>
      <c r="S5334" s="18">
        <f t="shared" si="1633"/>
        <v>39.599999999999994</v>
      </c>
      <c r="T5334" s="22">
        <v>12</v>
      </c>
      <c r="U5334" s="22">
        <f t="shared" si="1637"/>
        <v>33.33</v>
      </c>
      <c r="V5334" s="21">
        <f t="shared" si="1638"/>
        <v>10.009009009009008</v>
      </c>
      <c r="W5334" s="21">
        <v>27.87453</v>
      </c>
      <c r="X5334" s="19">
        <v>-115.16485</v>
      </c>
      <c r="Y5334" s="22">
        <f t="shared" si="1639"/>
        <v>71.599999999999994</v>
      </c>
      <c r="Z5334" s="23">
        <v>18</v>
      </c>
      <c r="AA5334" s="21">
        <v>9</v>
      </c>
      <c r="AB5334" s="98" t="s">
        <v>44</v>
      </c>
      <c r="AC5334" s="21">
        <v>9</v>
      </c>
      <c r="AD5334" s="17">
        <v>22</v>
      </c>
      <c r="AE5334" s="17">
        <v>1</v>
      </c>
      <c r="AF5334" s="21">
        <v>44</v>
      </c>
      <c r="AG5334" s="14">
        <v>160</v>
      </c>
    </row>
    <row r="5335" spans="1:33" hidden="1">
      <c r="A5335" s="14" t="s">
        <v>505</v>
      </c>
      <c r="B5335" s="14" t="s">
        <v>201</v>
      </c>
      <c r="C5335" s="31">
        <v>41125</v>
      </c>
      <c r="D5335" s="98">
        <v>2012</v>
      </c>
      <c r="E5335" s="16">
        <v>0.375</v>
      </c>
      <c r="F5335" s="16">
        <v>0.4069444444444445</v>
      </c>
      <c r="G5335" s="16">
        <f t="shared" si="1634"/>
        <v>3.1944444444444497E-2</v>
      </c>
      <c r="H5335" s="21">
        <v>2</v>
      </c>
      <c r="I5335" s="17">
        <v>1</v>
      </c>
      <c r="J5335" s="17">
        <v>6</v>
      </c>
      <c r="K5335" s="17">
        <v>6</v>
      </c>
      <c r="L5335" s="98" t="s">
        <v>432</v>
      </c>
      <c r="M5335" s="98" t="s">
        <v>244</v>
      </c>
      <c r="N5335" s="14">
        <v>1</v>
      </c>
      <c r="O5335" s="18">
        <f t="shared" si="1635"/>
        <v>39.599999999999994</v>
      </c>
      <c r="P5335" s="18">
        <v>12</v>
      </c>
      <c r="Q5335" s="18">
        <f t="shared" si="1636"/>
        <v>27.059999999999995</v>
      </c>
      <c r="R5335" s="18">
        <v>8.1999999999999993</v>
      </c>
      <c r="S5335" s="18">
        <f t="shared" si="1633"/>
        <v>39.599999999999994</v>
      </c>
      <c r="T5335" s="22">
        <v>12</v>
      </c>
      <c r="U5335" s="22">
        <f t="shared" si="1637"/>
        <v>33.33</v>
      </c>
      <c r="V5335" s="21">
        <f t="shared" si="1638"/>
        <v>10.009009009009008</v>
      </c>
      <c r="W5335" s="21">
        <v>27.87453</v>
      </c>
      <c r="X5335" s="19">
        <v>-115.16485</v>
      </c>
      <c r="Y5335" s="22">
        <f t="shared" si="1639"/>
        <v>71.599999999999994</v>
      </c>
      <c r="Z5335" s="23">
        <v>18</v>
      </c>
      <c r="AA5335" s="21">
        <v>9</v>
      </c>
      <c r="AB5335" s="98" t="s">
        <v>44</v>
      </c>
      <c r="AC5335" s="21"/>
      <c r="AD5335" s="17"/>
      <c r="AE5335" s="17"/>
      <c r="AF5335" s="21"/>
      <c r="AG5335" s="14">
        <v>160</v>
      </c>
    </row>
    <row r="5336" spans="1:33" hidden="1">
      <c r="A5336" s="14" t="s">
        <v>506</v>
      </c>
      <c r="B5336" s="98" t="s">
        <v>178</v>
      </c>
      <c r="C5336" s="31">
        <v>41124</v>
      </c>
      <c r="D5336" s="98">
        <v>2012</v>
      </c>
      <c r="E5336" s="16">
        <v>0.3756944444444445</v>
      </c>
      <c r="F5336" s="16">
        <v>0.40069444444444446</v>
      </c>
      <c r="G5336" s="16">
        <f>F5336-E5336</f>
        <v>2.4999999999999967E-2</v>
      </c>
      <c r="H5336" s="21">
        <v>2</v>
      </c>
      <c r="I5336" s="17">
        <v>1</v>
      </c>
      <c r="J5336" s="17">
        <v>1</v>
      </c>
      <c r="K5336" s="17">
        <v>1</v>
      </c>
      <c r="L5336" s="98" t="s">
        <v>61</v>
      </c>
      <c r="M5336" s="98" t="s">
        <v>62</v>
      </c>
      <c r="N5336" s="14">
        <v>1</v>
      </c>
      <c r="O5336" s="18">
        <f>P5336*3.3</f>
        <v>31.679999999999996</v>
      </c>
      <c r="P5336" s="18">
        <v>9.6</v>
      </c>
      <c r="Q5336" s="18">
        <f>R5336*3.3</f>
        <v>29.7</v>
      </c>
      <c r="R5336" s="18">
        <v>9</v>
      </c>
      <c r="S5336" s="18">
        <f>T5336*3.3</f>
        <v>31.679999999999996</v>
      </c>
      <c r="T5336" s="22">
        <v>9.6</v>
      </c>
      <c r="U5336" s="22">
        <f>AVERAGE(S5336,Q5336)</f>
        <v>30.689999999999998</v>
      </c>
      <c r="V5336" s="21">
        <f>U5336/3.33</f>
        <v>9.2162162162162158</v>
      </c>
      <c r="W5336" s="21">
        <v>27.888559999999998</v>
      </c>
      <c r="X5336" s="19">
        <v>-115.19289000000001</v>
      </c>
      <c r="Y5336" s="22">
        <f>Z5336+53.6</f>
        <v>72.2</v>
      </c>
      <c r="Z5336" s="23">
        <v>18.600000000000001</v>
      </c>
      <c r="AA5336" s="21">
        <v>10</v>
      </c>
      <c r="AB5336" s="14" t="s">
        <v>44</v>
      </c>
      <c r="AC5336" s="21">
        <v>1</v>
      </c>
      <c r="AD5336" s="17">
        <v>27</v>
      </c>
      <c r="AE5336" s="17">
        <v>1</v>
      </c>
      <c r="AF5336" s="21">
        <v>32</v>
      </c>
      <c r="AG5336" s="14" t="s">
        <v>43</v>
      </c>
    </row>
    <row r="5337" spans="1:33" hidden="1">
      <c r="A5337" s="14" t="s">
        <v>507</v>
      </c>
      <c r="B5337" s="98" t="s">
        <v>40</v>
      </c>
      <c r="C5337" s="31">
        <v>41125</v>
      </c>
      <c r="D5337" s="98">
        <v>2012</v>
      </c>
      <c r="E5337" s="16">
        <v>0.3756944444444445</v>
      </c>
      <c r="F5337" s="16">
        <v>0.39652777777777781</v>
      </c>
      <c r="G5337" s="16">
        <f>F5337-E5337</f>
        <v>2.0833333333333315E-2</v>
      </c>
      <c r="H5337" s="21">
        <v>2</v>
      </c>
      <c r="I5337" s="17">
        <v>1</v>
      </c>
      <c r="J5337" s="17">
        <v>2</v>
      </c>
      <c r="K5337" s="17">
        <v>2</v>
      </c>
      <c r="L5337" s="98" t="s">
        <v>61</v>
      </c>
      <c r="M5337" s="98" t="s">
        <v>62</v>
      </c>
      <c r="N5337" s="14">
        <v>2</v>
      </c>
      <c r="O5337" s="18">
        <f>P5337*3.3</f>
        <v>66.33</v>
      </c>
      <c r="P5337" s="18">
        <v>20.100000000000001</v>
      </c>
      <c r="Q5337" s="18">
        <f>R5337*3.3</f>
        <v>64.349999999999994</v>
      </c>
      <c r="R5337" s="18">
        <v>19.5</v>
      </c>
      <c r="S5337" s="18">
        <f>T5337*3.3</f>
        <v>66.33</v>
      </c>
      <c r="T5337" s="22">
        <v>20.100000000000001</v>
      </c>
      <c r="U5337" s="22">
        <f>AVERAGE(S5337,Q5337)</f>
        <v>65.34</v>
      </c>
      <c r="V5337" s="21">
        <f>U5337/3.33</f>
        <v>19.621621621621621</v>
      </c>
      <c r="W5337" s="21">
        <v>27.892050000000001</v>
      </c>
      <c r="X5337" s="19">
        <v>-115.18825</v>
      </c>
      <c r="Y5337" s="22">
        <f>Z5337+53.6</f>
        <v>67.599999999999994</v>
      </c>
      <c r="Z5337" s="23">
        <v>14</v>
      </c>
      <c r="AA5337" s="21">
        <v>5</v>
      </c>
      <c r="AB5337" s="14" t="s">
        <v>44</v>
      </c>
      <c r="AC5337" s="21">
        <v>1</v>
      </c>
      <c r="AD5337" s="17">
        <v>14</v>
      </c>
      <c r="AE5337" s="17">
        <v>1</v>
      </c>
      <c r="AF5337" s="21">
        <v>9</v>
      </c>
      <c r="AG5337" s="14">
        <v>330</v>
      </c>
    </row>
    <row r="5338" spans="1:33" hidden="1">
      <c r="A5338" s="14" t="s">
        <v>507</v>
      </c>
      <c r="B5338" s="98" t="s">
        <v>40</v>
      </c>
      <c r="C5338" s="31">
        <v>41125</v>
      </c>
      <c r="D5338" s="98">
        <v>2012</v>
      </c>
      <c r="E5338" s="16">
        <v>0.3756944444444445</v>
      </c>
      <c r="F5338" s="16">
        <v>0.39652777777777781</v>
      </c>
      <c r="G5338" s="16">
        <f t="shared" ref="G5338:G5346" si="1640">F5338-E5338</f>
        <v>2.0833333333333315E-2</v>
      </c>
      <c r="H5338" s="21">
        <v>2</v>
      </c>
      <c r="I5338" s="17">
        <v>1</v>
      </c>
      <c r="J5338" s="17">
        <v>2</v>
      </c>
      <c r="K5338" s="17">
        <v>2</v>
      </c>
      <c r="L5338" s="98" t="s">
        <v>61</v>
      </c>
      <c r="M5338" s="98" t="s">
        <v>62</v>
      </c>
      <c r="N5338" s="14">
        <v>2</v>
      </c>
      <c r="O5338" s="18">
        <f t="shared" ref="O5338:O5346" si="1641">P5338*3.3</f>
        <v>66.33</v>
      </c>
      <c r="P5338" s="18">
        <v>20.100000000000001</v>
      </c>
      <c r="Q5338" s="18">
        <f t="shared" ref="Q5338:Q5346" si="1642">R5338*3.3</f>
        <v>64.349999999999994</v>
      </c>
      <c r="R5338" s="18">
        <v>19.5</v>
      </c>
      <c r="S5338" s="18">
        <f t="shared" ref="S5338:S5346" si="1643">T5338*3.3</f>
        <v>66.33</v>
      </c>
      <c r="T5338" s="22">
        <v>20.100000000000001</v>
      </c>
      <c r="U5338" s="22">
        <f t="shared" ref="U5338:U5346" si="1644">AVERAGE(S5338,Q5338)</f>
        <v>65.34</v>
      </c>
      <c r="V5338" s="21">
        <f t="shared" ref="V5338:V5346" si="1645">U5338/3.33</f>
        <v>19.621621621621621</v>
      </c>
      <c r="W5338" s="21">
        <v>27.892050000000001</v>
      </c>
      <c r="X5338" s="19">
        <v>-115.18825</v>
      </c>
      <c r="Y5338" s="22">
        <f t="shared" ref="Y5338:Y5346" si="1646">Z5338+53.6</f>
        <v>67.599999999999994</v>
      </c>
      <c r="Z5338" s="23">
        <v>14</v>
      </c>
      <c r="AA5338" s="21">
        <v>5</v>
      </c>
      <c r="AB5338" s="14" t="s">
        <v>44</v>
      </c>
      <c r="AC5338" s="21">
        <v>2</v>
      </c>
      <c r="AD5338" s="17">
        <v>17</v>
      </c>
      <c r="AE5338" s="17">
        <v>1</v>
      </c>
      <c r="AF5338" s="21">
        <v>13</v>
      </c>
      <c r="AG5338" s="14">
        <v>330</v>
      </c>
    </row>
    <row r="5339" spans="1:33" hidden="1">
      <c r="A5339" s="14" t="s">
        <v>507</v>
      </c>
      <c r="B5339" s="98" t="s">
        <v>40</v>
      </c>
      <c r="C5339" s="31">
        <v>41125</v>
      </c>
      <c r="D5339" s="98">
        <v>2012</v>
      </c>
      <c r="E5339" s="16">
        <v>0.3756944444444445</v>
      </c>
      <c r="F5339" s="16">
        <v>0.39652777777777781</v>
      </c>
      <c r="G5339" s="16">
        <f t="shared" si="1640"/>
        <v>2.0833333333333315E-2</v>
      </c>
      <c r="H5339" s="21">
        <v>2</v>
      </c>
      <c r="I5339" s="17">
        <v>1</v>
      </c>
      <c r="J5339" s="17">
        <v>2</v>
      </c>
      <c r="K5339" s="17">
        <v>2</v>
      </c>
      <c r="L5339" s="98" t="s">
        <v>61</v>
      </c>
      <c r="M5339" s="98" t="s">
        <v>62</v>
      </c>
      <c r="N5339" s="14">
        <v>2</v>
      </c>
      <c r="O5339" s="18">
        <f t="shared" si="1641"/>
        <v>66.33</v>
      </c>
      <c r="P5339" s="18">
        <v>20.100000000000001</v>
      </c>
      <c r="Q5339" s="18">
        <f t="shared" si="1642"/>
        <v>64.349999999999994</v>
      </c>
      <c r="R5339" s="18">
        <v>19.5</v>
      </c>
      <c r="S5339" s="18">
        <f t="shared" si="1643"/>
        <v>66.33</v>
      </c>
      <c r="T5339" s="22">
        <v>20.100000000000001</v>
      </c>
      <c r="U5339" s="22">
        <f t="shared" si="1644"/>
        <v>65.34</v>
      </c>
      <c r="V5339" s="21">
        <f t="shared" si="1645"/>
        <v>19.621621621621621</v>
      </c>
      <c r="W5339" s="21">
        <v>27.892050000000001</v>
      </c>
      <c r="X5339" s="19">
        <v>-115.18825</v>
      </c>
      <c r="Y5339" s="22">
        <f t="shared" si="1646"/>
        <v>67.599999999999994</v>
      </c>
      <c r="Z5339" s="23">
        <v>14</v>
      </c>
      <c r="AA5339" s="21">
        <v>5</v>
      </c>
      <c r="AB5339" s="14" t="s">
        <v>44</v>
      </c>
      <c r="AC5339" s="21">
        <v>2</v>
      </c>
      <c r="AD5339" s="17">
        <v>21</v>
      </c>
      <c r="AE5339" s="17">
        <v>1</v>
      </c>
      <c r="AF5339" s="21">
        <v>13</v>
      </c>
      <c r="AG5339" s="14">
        <v>330</v>
      </c>
    </row>
    <row r="5340" spans="1:33" hidden="1">
      <c r="A5340" s="14" t="s">
        <v>508</v>
      </c>
      <c r="B5340" s="98" t="s">
        <v>201</v>
      </c>
      <c r="C5340" s="31">
        <v>41125</v>
      </c>
      <c r="D5340" s="98">
        <v>2012</v>
      </c>
      <c r="E5340" s="16">
        <v>0.37638888888888888</v>
      </c>
      <c r="F5340" s="16">
        <v>0.3979166666666667</v>
      </c>
      <c r="G5340" s="16">
        <f t="shared" si="1640"/>
        <v>2.1527777777777812E-2</v>
      </c>
      <c r="H5340" s="21">
        <v>2</v>
      </c>
      <c r="I5340" s="17">
        <v>1</v>
      </c>
      <c r="J5340" s="17">
        <v>3</v>
      </c>
      <c r="K5340" s="17">
        <v>3</v>
      </c>
      <c r="L5340" s="98" t="s">
        <v>61</v>
      </c>
      <c r="M5340" s="98" t="s">
        <v>62</v>
      </c>
      <c r="N5340" s="14">
        <v>1</v>
      </c>
      <c r="O5340" s="18">
        <f t="shared" si="1641"/>
        <v>62.699999999999996</v>
      </c>
      <c r="P5340" s="18">
        <v>19</v>
      </c>
      <c r="Q5340" s="18">
        <f t="shared" si="1642"/>
        <v>57.75</v>
      </c>
      <c r="R5340" s="18">
        <v>17.5</v>
      </c>
      <c r="S5340" s="18">
        <f t="shared" si="1643"/>
        <v>62.699999999999996</v>
      </c>
      <c r="T5340" s="22">
        <v>19</v>
      </c>
      <c r="U5340" s="22">
        <f t="shared" si="1644"/>
        <v>60.224999999999994</v>
      </c>
      <c r="V5340" s="21">
        <f t="shared" si="1645"/>
        <v>18.085585585585584</v>
      </c>
      <c r="W5340" s="21">
        <v>27.891670000000001</v>
      </c>
      <c r="X5340" s="19">
        <v>-115.18702999999999</v>
      </c>
      <c r="Y5340" s="22">
        <f t="shared" si="1646"/>
        <v>73.400000000000006</v>
      </c>
      <c r="Z5340" s="23">
        <v>19.8</v>
      </c>
      <c r="AA5340" s="21">
        <v>15</v>
      </c>
      <c r="AB5340" s="98" t="s">
        <v>44</v>
      </c>
      <c r="AC5340" s="21">
        <v>1</v>
      </c>
      <c r="AD5340" s="17">
        <v>21</v>
      </c>
      <c r="AE5340" s="17">
        <v>1</v>
      </c>
      <c r="AF5340" s="21">
        <v>4</v>
      </c>
      <c r="AG5340" s="14">
        <v>210</v>
      </c>
    </row>
    <row r="5341" spans="1:33" hidden="1">
      <c r="A5341" s="14" t="s">
        <v>508</v>
      </c>
      <c r="B5341" s="98" t="s">
        <v>201</v>
      </c>
      <c r="C5341" s="31">
        <v>41125</v>
      </c>
      <c r="D5341" s="98">
        <v>2012</v>
      </c>
      <c r="E5341" s="16">
        <v>0.37638888888888888</v>
      </c>
      <c r="F5341" s="16">
        <v>0.3979166666666667</v>
      </c>
      <c r="G5341" s="16">
        <f t="shared" si="1640"/>
        <v>2.1527777777777812E-2</v>
      </c>
      <c r="H5341" s="21">
        <v>2</v>
      </c>
      <c r="I5341" s="17">
        <v>1</v>
      </c>
      <c r="J5341" s="17">
        <v>3</v>
      </c>
      <c r="K5341" s="17">
        <v>3</v>
      </c>
      <c r="L5341" s="98" t="s">
        <v>61</v>
      </c>
      <c r="M5341" s="98" t="s">
        <v>62</v>
      </c>
      <c r="N5341" s="14">
        <v>1</v>
      </c>
      <c r="O5341" s="18">
        <f t="shared" si="1641"/>
        <v>62.699999999999996</v>
      </c>
      <c r="P5341" s="18">
        <v>19</v>
      </c>
      <c r="Q5341" s="18">
        <f t="shared" si="1642"/>
        <v>57.75</v>
      </c>
      <c r="R5341" s="18">
        <v>17.5</v>
      </c>
      <c r="S5341" s="18">
        <f t="shared" si="1643"/>
        <v>62.699999999999996</v>
      </c>
      <c r="T5341" s="22">
        <v>19</v>
      </c>
      <c r="U5341" s="22">
        <f t="shared" si="1644"/>
        <v>60.224999999999994</v>
      </c>
      <c r="V5341" s="21">
        <f t="shared" si="1645"/>
        <v>18.085585585585584</v>
      </c>
      <c r="W5341" s="21">
        <v>27.891670000000001</v>
      </c>
      <c r="X5341" s="19">
        <v>-115.18702999999999</v>
      </c>
      <c r="Y5341" s="22">
        <f t="shared" si="1646"/>
        <v>73.400000000000006</v>
      </c>
      <c r="Z5341" s="23">
        <v>19.8</v>
      </c>
      <c r="AA5341" s="21">
        <v>15</v>
      </c>
      <c r="AB5341" s="98" t="s">
        <v>44</v>
      </c>
      <c r="AC5341" s="21">
        <v>2</v>
      </c>
      <c r="AD5341" s="17">
        <v>20</v>
      </c>
      <c r="AE5341" s="17">
        <v>1</v>
      </c>
      <c r="AF5341" s="21">
        <v>10</v>
      </c>
      <c r="AG5341" s="14">
        <v>210</v>
      </c>
    </row>
    <row r="5342" spans="1:33" hidden="1">
      <c r="A5342" s="14" t="s">
        <v>508</v>
      </c>
      <c r="B5342" s="98" t="s">
        <v>201</v>
      </c>
      <c r="C5342" s="31">
        <v>41125</v>
      </c>
      <c r="D5342" s="98">
        <v>2012</v>
      </c>
      <c r="E5342" s="16">
        <v>0.37638888888888888</v>
      </c>
      <c r="F5342" s="16">
        <v>0.3979166666666667</v>
      </c>
      <c r="G5342" s="16">
        <f t="shared" si="1640"/>
        <v>2.1527777777777812E-2</v>
      </c>
      <c r="H5342" s="21">
        <v>2</v>
      </c>
      <c r="I5342" s="17">
        <v>1</v>
      </c>
      <c r="J5342" s="17">
        <v>3</v>
      </c>
      <c r="K5342" s="17">
        <v>3</v>
      </c>
      <c r="L5342" s="98" t="s">
        <v>61</v>
      </c>
      <c r="M5342" s="98" t="s">
        <v>62</v>
      </c>
      <c r="N5342" s="14">
        <v>1</v>
      </c>
      <c r="O5342" s="18">
        <f t="shared" si="1641"/>
        <v>62.699999999999996</v>
      </c>
      <c r="P5342" s="18">
        <v>19</v>
      </c>
      <c r="Q5342" s="18">
        <f t="shared" si="1642"/>
        <v>57.75</v>
      </c>
      <c r="R5342" s="18">
        <v>17.5</v>
      </c>
      <c r="S5342" s="18">
        <f t="shared" si="1643"/>
        <v>62.699999999999996</v>
      </c>
      <c r="T5342" s="22">
        <v>19</v>
      </c>
      <c r="U5342" s="22">
        <f t="shared" si="1644"/>
        <v>60.224999999999994</v>
      </c>
      <c r="V5342" s="21">
        <f t="shared" si="1645"/>
        <v>18.085585585585584</v>
      </c>
      <c r="W5342" s="21">
        <v>27.891670000000001</v>
      </c>
      <c r="X5342" s="19">
        <v>-115.18702999999999</v>
      </c>
      <c r="Y5342" s="22">
        <f t="shared" si="1646"/>
        <v>73.400000000000006</v>
      </c>
      <c r="Z5342" s="23">
        <v>19.8</v>
      </c>
      <c r="AA5342" s="21">
        <v>15</v>
      </c>
      <c r="AB5342" s="98" t="s">
        <v>44</v>
      </c>
      <c r="AC5342" s="21">
        <v>2</v>
      </c>
      <c r="AD5342" s="17">
        <v>24</v>
      </c>
      <c r="AE5342" s="17">
        <v>1</v>
      </c>
      <c r="AF5342" s="21">
        <v>10</v>
      </c>
      <c r="AG5342" s="14">
        <v>210</v>
      </c>
    </row>
    <row r="5343" spans="1:33" hidden="1">
      <c r="A5343" s="14" t="s">
        <v>508</v>
      </c>
      <c r="B5343" s="98" t="s">
        <v>201</v>
      </c>
      <c r="C5343" s="31">
        <v>41125</v>
      </c>
      <c r="D5343" s="98">
        <v>2012</v>
      </c>
      <c r="E5343" s="16">
        <v>0.37638888888888888</v>
      </c>
      <c r="F5343" s="16">
        <v>0.3979166666666667</v>
      </c>
      <c r="G5343" s="16">
        <f t="shared" si="1640"/>
        <v>2.1527777777777812E-2</v>
      </c>
      <c r="H5343" s="21">
        <v>2</v>
      </c>
      <c r="I5343" s="17">
        <v>1</v>
      </c>
      <c r="J5343" s="17">
        <v>3</v>
      </c>
      <c r="K5343" s="17">
        <v>3</v>
      </c>
      <c r="L5343" s="98" t="s">
        <v>61</v>
      </c>
      <c r="M5343" s="98" t="s">
        <v>62</v>
      </c>
      <c r="N5343" s="14">
        <v>1</v>
      </c>
      <c r="O5343" s="18">
        <f t="shared" si="1641"/>
        <v>62.699999999999996</v>
      </c>
      <c r="P5343" s="18">
        <v>19</v>
      </c>
      <c r="Q5343" s="18">
        <f t="shared" si="1642"/>
        <v>57.75</v>
      </c>
      <c r="R5343" s="18">
        <v>17.5</v>
      </c>
      <c r="S5343" s="18">
        <f t="shared" si="1643"/>
        <v>62.699999999999996</v>
      </c>
      <c r="T5343" s="22">
        <v>19</v>
      </c>
      <c r="U5343" s="22">
        <f t="shared" si="1644"/>
        <v>60.224999999999994</v>
      </c>
      <c r="V5343" s="21">
        <f t="shared" si="1645"/>
        <v>18.085585585585584</v>
      </c>
      <c r="W5343" s="21">
        <v>27.891670000000001</v>
      </c>
      <c r="X5343" s="19">
        <v>-115.18702999999999</v>
      </c>
      <c r="Y5343" s="22">
        <f t="shared" si="1646"/>
        <v>73.400000000000006</v>
      </c>
      <c r="Z5343" s="23">
        <v>19.8</v>
      </c>
      <c r="AA5343" s="21">
        <v>15</v>
      </c>
      <c r="AB5343" s="98" t="s">
        <v>44</v>
      </c>
      <c r="AC5343" s="21">
        <v>3</v>
      </c>
      <c r="AD5343" s="17">
        <v>20</v>
      </c>
      <c r="AE5343" s="17">
        <v>1</v>
      </c>
      <c r="AF5343" s="21">
        <v>15</v>
      </c>
      <c r="AG5343" s="14">
        <v>210</v>
      </c>
    </row>
    <row r="5344" spans="1:33" hidden="1">
      <c r="A5344" s="14" t="s">
        <v>508</v>
      </c>
      <c r="B5344" s="98" t="s">
        <v>201</v>
      </c>
      <c r="C5344" s="31">
        <v>41125</v>
      </c>
      <c r="D5344" s="98">
        <v>2012</v>
      </c>
      <c r="E5344" s="16">
        <v>0.37638888888888888</v>
      </c>
      <c r="F5344" s="16">
        <v>0.3979166666666667</v>
      </c>
      <c r="G5344" s="16">
        <f t="shared" si="1640"/>
        <v>2.1527777777777812E-2</v>
      </c>
      <c r="H5344" s="21">
        <v>2</v>
      </c>
      <c r="I5344" s="17">
        <v>1</v>
      </c>
      <c r="J5344" s="17">
        <v>3</v>
      </c>
      <c r="K5344" s="17">
        <v>3</v>
      </c>
      <c r="L5344" s="98" t="s">
        <v>61</v>
      </c>
      <c r="M5344" s="98" t="s">
        <v>62</v>
      </c>
      <c r="N5344" s="14">
        <v>1</v>
      </c>
      <c r="O5344" s="18">
        <f t="shared" si="1641"/>
        <v>62.699999999999996</v>
      </c>
      <c r="P5344" s="18">
        <v>19</v>
      </c>
      <c r="Q5344" s="18">
        <f t="shared" si="1642"/>
        <v>57.75</v>
      </c>
      <c r="R5344" s="18">
        <v>17.5</v>
      </c>
      <c r="S5344" s="18">
        <f t="shared" si="1643"/>
        <v>62.699999999999996</v>
      </c>
      <c r="T5344" s="22">
        <v>19</v>
      </c>
      <c r="U5344" s="22">
        <f t="shared" si="1644"/>
        <v>60.224999999999994</v>
      </c>
      <c r="V5344" s="21">
        <f t="shared" si="1645"/>
        <v>18.085585585585584</v>
      </c>
      <c r="W5344" s="21">
        <v>27.891670000000001</v>
      </c>
      <c r="X5344" s="19">
        <v>-115.18702999999999</v>
      </c>
      <c r="Y5344" s="22">
        <f t="shared" si="1646"/>
        <v>73.400000000000006</v>
      </c>
      <c r="Z5344" s="23">
        <v>19.8</v>
      </c>
      <c r="AA5344" s="21">
        <v>15</v>
      </c>
      <c r="AB5344" s="98" t="s">
        <v>44</v>
      </c>
      <c r="AC5344" s="21">
        <v>4</v>
      </c>
      <c r="AD5344" s="17">
        <v>19</v>
      </c>
      <c r="AE5344" s="17">
        <v>1</v>
      </c>
      <c r="AF5344" s="21">
        <v>17</v>
      </c>
      <c r="AG5344" s="14">
        <v>210</v>
      </c>
    </row>
    <row r="5345" spans="1:33" hidden="1">
      <c r="A5345" s="14" t="s">
        <v>508</v>
      </c>
      <c r="B5345" s="98" t="s">
        <v>201</v>
      </c>
      <c r="C5345" s="31">
        <v>41125</v>
      </c>
      <c r="D5345" s="98">
        <v>2012</v>
      </c>
      <c r="E5345" s="16">
        <v>0.37638888888888888</v>
      </c>
      <c r="F5345" s="16">
        <v>0.3979166666666667</v>
      </c>
      <c r="G5345" s="16">
        <f t="shared" si="1640"/>
        <v>2.1527777777777812E-2</v>
      </c>
      <c r="H5345" s="21">
        <v>2</v>
      </c>
      <c r="I5345" s="17">
        <v>1</v>
      </c>
      <c r="J5345" s="17">
        <v>3</v>
      </c>
      <c r="K5345" s="17">
        <v>3</v>
      </c>
      <c r="L5345" s="98" t="s">
        <v>61</v>
      </c>
      <c r="M5345" s="98" t="s">
        <v>62</v>
      </c>
      <c r="N5345" s="14">
        <v>1</v>
      </c>
      <c r="O5345" s="18">
        <f t="shared" si="1641"/>
        <v>62.699999999999996</v>
      </c>
      <c r="P5345" s="18">
        <v>19</v>
      </c>
      <c r="Q5345" s="18">
        <f t="shared" si="1642"/>
        <v>57.75</v>
      </c>
      <c r="R5345" s="18">
        <v>17.5</v>
      </c>
      <c r="S5345" s="18">
        <f t="shared" si="1643"/>
        <v>62.699999999999996</v>
      </c>
      <c r="T5345" s="22">
        <v>19</v>
      </c>
      <c r="U5345" s="22">
        <f t="shared" si="1644"/>
        <v>60.224999999999994</v>
      </c>
      <c r="V5345" s="21">
        <f t="shared" si="1645"/>
        <v>18.085585585585584</v>
      </c>
      <c r="W5345" s="21">
        <v>27.891670000000001</v>
      </c>
      <c r="X5345" s="19">
        <v>-115.18702999999999</v>
      </c>
      <c r="Y5345" s="22">
        <f t="shared" si="1646"/>
        <v>73.400000000000006</v>
      </c>
      <c r="Z5345" s="23">
        <v>19.8</v>
      </c>
      <c r="AA5345" s="21">
        <v>15</v>
      </c>
      <c r="AB5345" s="98" t="s">
        <v>44</v>
      </c>
      <c r="AC5345" s="21">
        <v>4</v>
      </c>
      <c r="AD5345" s="17">
        <v>21</v>
      </c>
      <c r="AE5345" s="17">
        <v>1</v>
      </c>
      <c r="AF5345" s="21">
        <v>17</v>
      </c>
      <c r="AG5345" s="14">
        <v>210</v>
      </c>
    </row>
    <row r="5346" spans="1:33" hidden="1">
      <c r="A5346" s="14" t="s">
        <v>508</v>
      </c>
      <c r="B5346" s="98" t="s">
        <v>201</v>
      </c>
      <c r="C5346" s="31">
        <v>41125</v>
      </c>
      <c r="D5346" s="98">
        <v>2012</v>
      </c>
      <c r="E5346" s="16">
        <v>0.37638888888888888</v>
      </c>
      <c r="F5346" s="16">
        <v>0.3979166666666667</v>
      </c>
      <c r="G5346" s="16">
        <f t="shared" si="1640"/>
        <v>2.1527777777777812E-2</v>
      </c>
      <c r="H5346" s="21">
        <v>2</v>
      </c>
      <c r="I5346" s="17">
        <v>1</v>
      </c>
      <c r="J5346" s="17">
        <v>3</v>
      </c>
      <c r="K5346" s="17">
        <v>3</v>
      </c>
      <c r="L5346" s="98" t="s">
        <v>61</v>
      </c>
      <c r="M5346" s="98" t="s">
        <v>62</v>
      </c>
      <c r="N5346" s="14">
        <v>1</v>
      </c>
      <c r="O5346" s="18">
        <f t="shared" si="1641"/>
        <v>62.699999999999996</v>
      </c>
      <c r="P5346" s="18">
        <v>19</v>
      </c>
      <c r="Q5346" s="18">
        <f t="shared" si="1642"/>
        <v>57.75</v>
      </c>
      <c r="R5346" s="18">
        <v>17.5</v>
      </c>
      <c r="S5346" s="18">
        <f t="shared" si="1643"/>
        <v>62.699999999999996</v>
      </c>
      <c r="T5346" s="22">
        <v>19</v>
      </c>
      <c r="U5346" s="22">
        <f t="shared" si="1644"/>
        <v>60.224999999999994</v>
      </c>
      <c r="V5346" s="21">
        <f t="shared" si="1645"/>
        <v>18.085585585585584</v>
      </c>
      <c r="W5346" s="21">
        <v>27.891670000000001</v>
      </c>
      <c r="X5346" s="19">
        <v>-115.18702999999999</v>
      </c>
      <c r="Y5346" s="22">
        <f t="shared" si="1646"/>
        <v>73.400000000000006</v>
      </c>
      <c r="Z5346" s="23">
        <v>19.8</v>
      </c>
      <c r="AA5346" s="21">
        <v>15</v>
      </c>
      <c r="AB5346" s="98" t="s">
        <v>44</v>
      </c>
      <c r="AC5346" s="21">
        <v>5</v>
      </c>
      <c r="AD5346" s="17">
        <v>17</v>
      </c>
      <c r="AE5346" s="17">
        <v>1</v>
      </c>
      <c r="AF5346" s="21">
        <v>24</v>
      </c>
      <c r="AG5346" s="14">
        <v>210</v>
      </c>
    </row>
    <row r="5347" spans="1:33" hidden="1">
      <c r="A5347" s="14" t="s">
        <v>509</v>
      </c>
      <c r="B5347" s="98" t="s">
        <v>178</v>
      </c>
      <c r="C5347" s="31">
        <v>41125</v>
      </c>
      <c r="D5347" s="98">
        <v>2012</v>
      </c>
      <c r="E5347" s="16">
        <v>0.3756944444444445</v>
      </c>
      <c r="F5347" s="16">
        <v>0.40208333333333335</v>
      </c>
      <c r="G5347" s="16">
        <f>F5347-E5347</f>
        <v>2.6388888888888851E-2</v>
      </c>
      <c r="H5347" s="21">
        <v>2</v>
      </c>
      <c r="I5347" s="17">
        <v>1</v>
      </c>
      <c r="J5347" s="17">
        <v>1</v>
      </c>
      <c r="K5347" s="17">
        <v>1</v>
      </c>
      <c r="L5347" s="98" t="s">
        <v>41</v>
      </c>
      <c r="M5347" s="98" t="s">
        <v>42</v>
      </c>
      <c r="N5347" s="14">
        <v>1</v>
      </c>
      <c r="O5347" s="18">
        <f>P5347*3.3</f>
        <v>34.979999999999997</v>
      </c>
      <c r="P5347" s="18">
        <v>10.6</v>
      </c>
      <c r="Q5347" s="18">
        <f>R5347*3.3</f>
        <v>17.16</v>
      </c>
      <c r="R5347" s="18">
        <v>5.2</v>
      </c>
      <c r="S5347" s="18">
        <f>T5347*3.3</f>
        <v>34.979999999999997</v>
      </c>
      <c r="T5347" s="22">
        <v>10.6</v>
      </c>
      <c r="U5347" s="22">
        <f>AVERAGE(S5347,Q5347)</f>
        <v>26.07</v>
      </c>
      <c r="V5347" s="21">
        <f>U5347/3.33</f>
        <v>7.8288288288288284</v>
      </c>
      <c r="W5347" s="21">
        <v>27.843489999999999</v>
      </c>
      <c r="X5347" s="19">
        <v>-115.14285</v>
      </c>
      <c r="Y5347" s="22">
        <f>Z5347+53.6</f>
        <v>68.599999999999994</v>
      </c>
      <c r="Z5347" s="23">
        <v>15</v>
      </c>
      <c r="AA5347" s="21">
        <v>8</v>
      </c>
      <c r="AB5347" s="98" t="s">
        <v>44</v>
      </c>
      <c r="AC5347" s="21">
        <v>1</v>
      </c>
      <c r="AD5347" s="17">
        <v>16</v>
      </c>
      <c r="AE5347" s="17">
        <v>1</v>
      </c>
      <c r="AF5347" s="21">
        <v>2</v>
      </c>
      <c r="AG5347" s="14">
        <v>210</v>
      </c>
    </row>
    <row r="5348" spans="1:33" hidden="1">
      <c r="A5348" s="14" t="s">
        <v>509</v>
      </c>
      <c r="B5348" s="98" t="s">
        <v>178</v>
      </c>
      <c r="C5348" s="31">
        <v>41125</v>
      </c>
      <c r="D5348" s="98">
        <v>2012</v>
      </c>
      <c r="E5348" s="16">
        <v>0.3756944444444445</v>
      </c>
      <c r="F5348" s="16">
        <v>0.40208333333333335</v>
      </c>
      <c r="G5348" s="16">
        <f t="shared" ref="G5348:G5362" si="1647">F5348-E5348</f>
        <v>2.6388888888888851E-2</v>
      </c>
      <c r="H5348" s="21">
        <v>2</v>
      </c>
      <c r="I5348" s="17">
        <v>1</v>
      </c>
      <c r="J5348" s="17">
        <v>1</v>
      </c>
      <c r="K5348" s="17">
        <v>1</v>
      </c>
      <c r="L5348" s="98" t="s">
        <v>41</v>
      </c>
      <c r="M5348" s="98" t="s">
        <v>42</v>
      </c>
      <c r="N5348" s="14">
        <v>1</v>
      </c>
      <c r="O5348" s="18">
        <f t="shared" ref="O5348:O5354" si="1648">P5348*3.3</f>
        <v>34.979999999999997</v>
      </c>
      <c r="P5348" s="18">
        <v>10.6</v>
      </c>
      <c r="Q5348" s="18">
        <f t="shared" ref="Q5348:Q5354" si="1649">R5348*3.3</f>
        <v>17.16</v>
      </c>
      <c r="R5348" s="18">
        <v>5.2</v>
      </c>
      <c r="S5348" s="18">
        <f t="shared" ref="S5348:S5362" si="1650">T5348*3.3</f>
        <v>34.979999999999997</v>
      </c>
      <c r="T5348" s="22">
        <v>10.6</v>
      </c>
      <c r="U5348" s="22">
        <f t="shared" ref="U5348:U5354" si="1651">AVERAGE(S5348,Q5348)</f>
        <v>26.07</v>
      </c>
      <c r="V5348" s="21">
        <f t="shared" ref="V5348:V5354" si="1652">U5348/3.33</f>
        <v>7.8288288288288284</v>
      </c>
      <c r="W5348" s="21">
        <v>27.843489999999999</v>
      </c>
      <c r="X5348" s="19">
        <v>-115.14285</v>
      </c>
      <c r="Y5348" s="22">
        <f t="shared" ref="Y5348:Y5362" si="1653">Z5348+53.6</f>
        <v>68.599999999999994</v>
      </c>
      <c r="Z5348" s="23">
        <v>15</v>
      </c>
      <c r="AA5348" s="21">
        <v>8</v>
      </c>
      <c r="AB5348" s="98" t="s">
        <v>44</v>
      </c>
      <c r="AC5348" s="21">
        <v>1</v>
      </c>
      <c r="AD5348" s="17">
        <v>17</v>
      </c>
      <c r="AE5348" s="17">
        <v>1</v>
      </c>
      <c r="AF5348" s="21">
        <v>2</v>
      </c>
      <c r="AG5348" s="14">
        <v>210</v>
      </c>
    </row>
    <row r="5349" spans="1:33" hidden="1">
      <c r="A5349" s="14" t="s">
        <v>509</v>
      </c>
      <c r="B5349" s="98" t="s">
        <v>178</v>
      </c>
      <c r="C5349" s="31">
        <v>41125</v>
      </c>
      <c r="D5349" s="98">
        <v>2012</v>
      </c>
      <c r="E5349" s="16">
        <v>0.3756944444444445</v>
      </c>
      <c r="F5349" s="16">
        <v>0.40208333333333335</v>
      </c>
      <c r="G5349" s="16">
        <f t="shared" si="1647"/>
        <v>2.6388888888888851E-2</v>
      </c>
      <c r="H5349" s="21">
        <v>2</v>
      </c>
      <c r="I5349" s="17">
        <v>1</v>
      </c>
      <c r="J5349" s="17">
        <v>1</v>
      </c>
      <c r="K5349" s="17">
        <v>1</v>
      </c>
      <c r="L5349" s="98" t="s">
        <v>41</v>
      </c>
      <c r="M5349" s="98" t="s">
        <v>42</v>
      </c>
      <c r="N5349" s="14">
        <v>1</v>
      </c>
      <c r="O5349" s="18">
        <f t="shared" si="1648"/>
        <v>34.979999999999997</v>
      </c>
      <c r="P5349" s="18">
        <v>10.6</v>
      </c>
      <c r="Q5349" s="18">
        <f t="shared" si="1649"/>
        <v>17.16</v>
      </c>
      <c r="R5349" s="18">
        <v>5.2</v>
      </c>
      <c r="S5349" s="18">
        <f t="shared" si="1650"/>
        <v>34.979999999999997</v>
      </c>
      <c r="T5349" s="22">
        <v>10.6</v>
      </c>
      <c r="U5349" s="22">
        <f t="shared" si="1651"/>
        <v>26.07</v>
      </c>
      <c r="V5349" s="21">
        <f t="shared" si="1652"/>
        <v>7.8288288288288284</v>
      </c>
      <c r="W5349" s="21">
        <v>27.843489999999999</v>
      </c>
      <c r="X5349" s="19">
        <v>-115.14285</v>
      </c>
      <c r="Y5349" s="22">
        <f t="shared" si="1653"/>
        <v>68.599999999999994</v>
      </c>
      <c r="Z5349" s="23">
        <v>15</v>
      </c>
      <c r="AA5349" s="21">
        <v>8</v>
      </c>
      <c r="AB5349" s="98" t="s">
        <v>44</v>
      </c>
      <c r="AC5349" s="21">
        <v>1</v>
      </c>
      <c r="AD5349" s="17">
        <v>21</v>
      </c>
      <c r="AE5349" s="17">
        <v>1</v>
      </c>
      <c r="AF5349" s="21">
        <v>2</v>
      </c>
      <c r="AG5349" s="14">
        <v>210</v>
      </c>
    </row>
    <row r="5350" spans="1:33" hidden="1">
      <c r="A5350" s="14" t="s">
        <v>509</v>
      </c>
      <c r="B5350" s="98" t="s">
        <v>178</v>
      </c>
      <c r="C5350" s="31">
        <v>41125</v>
      </c>
      <c r="D5350" s="98">
        <v>2012</v>
      </c>
      <c r="E5350" s="16">
        <v>0.3756944444444445</v>
      </c>
      <c r="F5350" s="16">
        <v>0.40208333333333335</v>
      </c>
      <c r="G5350" s="16">
        <f t="shared" si="1647"/>
        <v>2.6388888888888851E-2</v>
      </c>
      <c r="H5350" s="21">
        <v>2</v>
      </c>
      <c r="I5350" s="17">
        <v>1</v>
      </c>
      <c r="J5350" s="17">
        <v>1</v>
      </c>
      <c r="K5350" s="17">
        <v>1</v>
      </c>
      <c r="L5350" s="98" t="s">
        <v>41</v>
      </c>
      <c r="M5350" s="98" t="s">
        <v>42</v>
      </c>
      <c r="N5350" s="14">
        <v>1</v>
      </c>
      <c r="O5350" s="18">
        <f t="shared" si="1648"/>
        <v>34.979999999999997</v>
      </c>
      <c r="P5350" s="18">
        <v>10.6</v>
      </c>
      <c r="Q5350" s="18">
        <f t="shared" si="1649"/>
        <v>17.16</v>
      </c>
      <c r="R5350" s="18">
        <v>5.2</v>
      </c>
      <c r="S5350" s="18">
        <f t="shared" si="1650"/>
        <v>34.979999999999997</v>
      </c>
      <c r="T5350" s="22">
        <v>10.6</v>
      </c>
      <c r="U5350" s="22">
        <f t="shared" si="1651"/>
        <v>26.07</v>
      </c>
      <c r="V5350" s="21">
        <f t="shared" si="1652"/>
        <v>7.8288288288288284</v>
      </c>
      <c r="W5350" s="21">
        <v>27.843489999999999</v>
      </c>
      <c r="X5350" s="19">
        <v>-115.14285</v>
      </c>
      <c r="Y5350" s="22">
        <f t="shared" si="1653"/>
        <v>68.599999999999994</v>
      </c>
      <c r="Z5350" s="23">
        <v>15</v>
      </c>
      <c r="AA5350" s="21">
        <v>8</v>
      </c>
      <c r="AB5350" s="98" t="s">
        <v>44</v>
      </c>
      <c r="AC5350" s="21">
        <v>2</v>
      </c>
      <c r="AD5350" s="17">
        <v>14</v>
      </c>
      <c r="AE5350" s="17">
        <v>1</v>
      </c>
      <c r="AF5350" s="21">
        <v>4</v>
      </c>
      <c r="AG5350" s="14">
        <v>210</v>
      </c>
    </row>
    <row r="5351" spans="1:33" hidden="1">
      <c r="A5351" s="14" t="s">
        <v>509</v>
      </c>
      <c r="B5351" s="98" t="s">
        <v>178</v>
      </c>
      <c r="C5351" s="31">
        <v>41125</v>
      </c>
      <c r="D5351" s="98">
        <v>2012</v>
      </c>
      <c r="E5351" s="16">
        <v>0.3756944444444445</v>
      </c>
      <c r="F5351" s="16">
        <v>0.40208333333333335</v>
      </c>
      <c r="G5351" s="16">
        <f t="shared" si="1647"/>
        <v>2.6388888888888851E-2</v>
      </c>
      <c r="H5351" s="21">
        <v>2</v>
      </c>
      <c r="I5351" s="17">
        <v>1</v>
      </c>
      <c r="J5351" s="17">
        <v>1</v>
      </c>
      <c r="K5351" s="17">
        <v>1</v>
      </c>
      <c r="L5351" s="98" t="s">
        <v>41</v>
      </c>
      <c r="M5351" s="98" t="s">
        <v>42</v>
      </c>
      <c r="N5351" s="14">
        <v>1</v>
      </c>
      <c r="O5351" s="18">
        <f t="shared" si="1648"/>
        <v>34.979999999999997</v>
      </c>
      <c r="P5351" s="18">
        <v>10.6</v>
      </c>
      <c r="Q5351" s="18">
        <f t="shared" si="1649"/>
        <v>17.16</v>
      </c>
      <c r="R5351" s="18">
        <v>5.2</v>
      </c>
      <c r="S5351" s="18">
        <f t="shared" si="1650"/>
        <v>34.979999999999997</v>
      </c>
      <c r="T5351" s="22">
        <v>10.6</v>
      </c>
      <c r="U5351" s="22">
        <f t="shared" si="1651"/>
        <v>26.07</v>
      </c>
      <c r="V5351" s="21">
        <f t="shared" si="1652"/>
        <v>7.8288288288288284</v>
      </c>
      <c r="W5351" s="21">
        <v>27.843489999999999</v>
      </c>
      <c r="X5351" s="19">
        <v>-115.14285</v>
      </c>
      <c r="Y5351" s="22">
        <f t="shared" si="1653"/>
        <v>68.599999999999994</v>
      </c>
      <c r="Z5351" s="23">
        <v>15</v>
      </c>
      <c r="AA5351" s="21">
        <v>8</v>
      </c>
      <c r="AB5351" s="98" t="s">
        <v>44</v>
      </c>
      <c r="AC5351" s="21">
        <v>3</v>
      </c>
      <c r="AD5351" s="17">
        <v>11</v>
      </c>
      <c r="AE5351" s="17">
        <v>1</v>
      </c>
      <c r="AF5351" s="21">
        <v>5</v>
      </c>
      <c r="AG5351" s="14">
        <v>210</v>
      </c>
    </row>
    <row r="5352" spans="1:33" hidden="1">
      <c r="A5352" s="14" t="s">
        <v>509</v>
      </c>
      <c r="B5352" s="98" t="s">
        <v>178</v>
      </c>
      <c r="C5352" s="31">
        <v>41125</v>
      </c>
      <c r="D5352" s="98">
        <v>2012</v>
      </c>
      <c r="E5352" s="16">
        <v>0.3756944444444445</v>
      </c>
      <c r="F5352" s="16">
        <v>0.40208333333333335</v>
      </c>
      <c r="G5352" s="16">
        <f t="shared" si="1647"/>
        <v>2.6388888888888851E-2</v>
      </c>
      <c r="H5352" s="21">
        <v>2</v>
      </c>
      <c r="I5352" s="17">
        <v>1</v>
      </c>
      <c r="J5352" s="17">
        <v>1</v>
      </c>
      <c r="K5352" s="17">
        <v>1</v>
      </c>
      <c r="L5352" s="98" t="s">
        <v>41</v>
      </c>
      <c r="M5352" s="98" t="s">
        <v>42</v>
      </c>
      <c r="N5352" s="14">
        <v>1</v>
      </c>
      <c r="O5352" s="18">
        <f t="shared" si="1648"/>
        <v>34.979999999999997</v>
      </c>
      <c r="P5352" s="18">
        <v>10.6</v>
      </c>
      <c r="Q5352" s="18">
        <f t="shared" si="1649"/>
        <v>17.16</v>
      </c>
      <c r="R5352" s="18">
        <v>5.2</v>
      </c>
      <c r="S5352" s="18">
        <f t="shared" si="1650"/>
        <v>34.979999999999997</v>
      </c>
      <c r="T5352" s="22">
        <v>10.6</v>
      </c>
      <c r="U5352" s="22">
        <f t="shared" si="1651"/>
        <v>26.07</v>
      </c>
      <c r="V5352" s="21">
        <f t="shared" si="1652"/>
        <v>7.8288288288288284</v>
      </c>
      <c r="W5352" s="21">
        <v>27.843489999999999</v>
      </c>
      <c r="X5352" s="19">
        <v>-115.14285</v>
      </c>
      <c r="Y5352" s="22">
        <f t="shared" si="1653"/>
        <v>68.599999999999994</v>
      </c>
      <c r="Z5352" s="23">
        <v>15</v>
      </c>
      <c r="AA5352" s="21">
        <v>8</v>
      </c>
      <c r="AB5352" s="98" t="s">
        <v>44</v>
      </c>
      <c r="AC5352" s="21">
        <v>4</v>
      </c>
      <c r="AD5352" s="17">
        <v>16</v>
      </c>
      <c r="AE5352" s="17">
        <v>1</v>
      </c>
      <c r="AF5352" s="21">
        <v>17</v>
      </c>
      <c r="AG5352" s="14">
        <v>210</v>
      </c>
    </row>
    <row r="5353" spans="1:33" hidden="1">
      <c r="A5353" s="14" t="s">
        <v>509</v>
      </c>
      <c r="B5353" s="98" t="s">
        <v>178</v>
      </c>
      <c r="C5353" s="31">
        <v>41125</v>
      </c>
      <c r="D5353" s="98">
        <v>2012</v>
      </c>
      <c r="E5353" s="16">
        <v>0.3756944444444445</v>
      </c>
      <c r="F5353" s="16">
        <v>0.40208333333333335</v>
      </c>
      <c r="G5353" s="16">
        <f t="shared" si="1647"/>
        <v>2.6388888888888851E-2</v>
      </c>
      <c r="H5353" s="21">
        <v>2</v>
      </c>
      <c r="I5353" s="17">
        <v>1</v>
      </c>
      <c r="J5353" s="17">
        <v>1</v>
      </c>
      <c r="K5353" s="17">
        <v>1</v>
      </c>
      <c r="L5353" s="98" t="s">
        <v>41</v>
      </c>
      <c r="M5353" s="98" t="s">
        <v>42</v>
      </c>
      <c r="N5353" s="14">
        <v>1</v>
      </c>
      <c r="O5353" s="18">
        <f t="shared" si="1648"/>
        <v>34.979999999999997</v>
      </c>
      <c r="P5353" s="18">
        <v>10.6</v>
      </c>
      <c r="Q5353" s="18">
        <f t="shared" si="1649"/>
        <v>17.16</v>
      </c>
      <c r="R5353" s="18">
        <v>5.2</v>
      </c>
      <c r="S5353" s="18">
        <f t="shared" si="1650"/>
        <v>34.979999999999997</v>
      </c>
      <c r="T5353" s="22">
        <v>10.6</v>
      </c>
      <c r="U5353" s="22">
        <f t="shared" si="1651"/>
        <v>26.07</v>
      </c>
      <c r="V5353" s="21">
        <f t="shared" si="1652"/>
        <v>7.8288288288288284</v>
      </c>
      <c r="W5353" s="21">
        <v>27.843489999999999</v>
      </c>
      <c r="X5353" s="19">
        <v>-115.14285</v>
      </c>
      <c r="Y5353" s="22">
        <f t="shared" si="1653"/>
        <v>68.599999999999994</v>
      </c>
      <c r="Z5353" s="23">
        <v>15</v>
      </c>
      <c r="AA5353" s="21">
        <v>8</v>
      </c>
      <c r="AB5353" s="98" t="s">
        <v>44</v>
      </c>
      <c r="AC5353" s="21">
        <v>5</v>
      </c>
      <c r="AD5353" s="17">
        <v>21</v>
      </c>
      <c r="AE5353" s="17">
        <v>1</v>
      </c>
      <c r="AF5353" s="21">
        <v>18</v>
      </c>
      <c r="AG5353" s="14">
        <v>210</v>
      </c>
    </row>
    <row r="5354" spans="1:33" hidden="1">
      <c r="A5354" s="14" t="s">
        <v>509</v>
      </c>
      <c r="B5354" s="98" t="s">
        <v>178</v>
      </c>
      <c r="C5354" s="31">
        <v>41125</v>
      </c>
      <c r="D5354" s="98">
        <v>2012</v>
      </c>
      <c r="E5354" s="16">
        <v>0.3756944444444445</v>
      </c>
      <c r="F5354" s="16">
        <v>0.40208333333333335</v>
      </c>
      <c r="G5354" s="16">
        <f t="shared" si="1647"/>
        <v>2.6388888888888851E-2</v>
      </c>
      <c r="H5354" s="21">
        <v>2</v>
      </c>
      <c r="I5354" s="17">
        <v>1</v>
      </c>
      <c r="J5354" s="17">
        <v>1</v>
      </c>
      <c r="K5354" s="17">
        <v>1</v>
      </c>
      <c r="L5354" s="98" t="s">
        <v>41</v>
      </c>
      <c r="M5354" s="98" t="s">
        <v>42</v>
      </c>
      <c r="N5354" s="14">
        <v>1</v>
      </c>
      <c r="O5354" s="18">
        <f t="shared" si="1648"/>
        <v>34.979999999999997</v>
      </c>
      <c r="P5354" s="18">
        <v>10.6</v>
      </c>
      <c r="Q5354" s="18">
        <f t="shared" si="1649"/>
        <v>17.16</v>
      </c>
      <c r="R5354" s="18">
        <v>5.2</v>
      </c>
      <c r="S5354" s="18">
        <f t="shared" si="1650"/>
        <v>34.979999999999997</v>
      </c>
      <c r="T5354" s="22">
        <v>10.6</v>
      </c>
      <c r="U5354" s="22">
        <f t="shared" si="1651"/>
        <v>26.07</v>
      </c>
      <c r="V5354" s="21">
        <f t="shared" si="1652"/>
        <v>7.8288288288288284</v>
      </c>
      <c r="W5354" s="21">
        <v>27.843489999999999</v>
      </c>
      <c r="X5354" s="19">
        <v>-115.14285</v>
      </c>
      <c r="Y5354" s="22">
        <f t="shared" si="1653"/>
        <v>68.599999999999994</v>
      </c>
      <c r="Z5354" s="23">
        <v>15</v>
      </c>
      <c r="AA5354" s="21">
        <v>8</v>
      </c>
      <c r="AB5354" s="98" t="s">
        <v>44</v>
      </c>
      <c r="AC5354" s="21">
        <v>6</v>
      </c>
      <c r="AD5354" s="17">
        <v>20</v>
      </c>
      <c r="AE5354" s="17">
        <v>1</v>
      </c>
      <c r="AF5354" s="21">
        <v>20</v>
      </c>
      <c r="AG5354" s="14">
        <v>210</v>
      </c>
    </row>
    <row r="5355" spans="1:33" hidden="1">
      <c r="A5355" s="14" t="s">
        <v>510</v>
      </c>
      <c r="B5355" s="14" t="s">
        <v>40</v>
      </c>
      <c r="C5355" s="31">
        <v>41126</v>
      </c>
      <c r="D5355" s="15">
        <v>2012</v>
      </c>
      <c r="E5355" s="16">
        <v>0.3347222222222222</v>
      </c>
      <c r="F5355" s="16">
        <v>0.36527777777777781</v>
      </c>
      <c r="G5355" s="16">
        <f t="shared" si="1647"/>
        <v>3.0555555555555614E-2</v>
      </c>
      <c r="H5355" s="21">
        <v>2</v>
      </c>
      <c r="I5355" s="17">
        <v>1</v>
      </c>
      <c r="J5355" s="17">
        <v>2</v>
      </c>
      <c r="K5355" s="17">
        <v>2</v>
      </c>
      <c r="L5355" s="14" t="s">
        <v>41</v>
      </c>
      <c r="M5355" s="14" t="s">
        <v>42</v>
      </c>
      <c r="N5355" s="14">
        <v>2</v>
      </c>
      <c r="O5355" s="18">
        <f>P5355*3.3</f>
        <v>33.33</v>
      </c>
      <c r="P5355" s="18">
        <v>10.1</v>
      </c>
      <c r="Q5355" s="18">
        <f>R5355*3.3</f>
        <v>29.04</v>
      </c>
      <c r="R5355" s="18">
        <v>8.8000000000000007</v>
      </c>
      <c r="S5355" s="18">
        <f t="shared" si="1650"/>
        <v>33.33</v>
      </c>
      <c r="T5355" s="22">
        <v>10.1</v>
      </c>
      <c r="U5355" s="22">
        <f>AVERAGE(S5355,Q5355)</f>
        <v>31.184999999999999</v>
      </c>
      <c r="V5355" s="21">
        <f>U5355/3.33</f>
        <v>9.3648648648648649</v>
      </c>
      <c r="W5355" s="19">
        <v>27.8447</v>
      </c>
      <c r="X5355" s="19">
        <v>-115.14252</v>
      </c>
      <c r="Y5355" s="22">
        <f t="shared" si="1653"/>
        <v>68.599999999999994</v>
      </c>
      <c r="Z5355" s="23">
        <v>15</v>
      </c>
      <c r="AA5355" s="21">
        <v>6</v>
      </c>
      <c r="AB5355" s="14" t="s">
        <v>44</v>
      </c>
      <c r="AC5355" s="21">
        <v>1</v>
      </c>
      <c r="AD5355" s="17">
        <v>8</v>
      </c>
      <c r="AE5355" s="17">
        <v>1</v>
      </c>
      <c r="AF5355" s="21">
        <v>7</v>
      </c>
      <c r="AG5355" s="14">
        <v>90</v>
      </c>
    </row>
    <row r="5356" spans="1:33" hidden="1">
      <c r="A5356" s="14" t="s">
        <v>510</v>
      </c>
      <c r="B5356" s="14" t="s">
        <v>40</v>
      </c>
      <c r="C5356" s="31">
        <v>41126</v>
      </c>
      <c r="D5356" s="15">
        <v>2012</v>
      </c>
      <c r="E5356" s="16">
        <v>0.3347222222222222</v>
      </c>
      <c r="F5356" s="16">
        <v>0.36527777777777781</v>
      </c>
      <c r="G5356" s="16">
        <f t="shared" si="1647"/>
        <v>3.0555555555555614E-2</v>
      </c>
      <c r="H5356" s="21">
        <v>2</v>
      </c>
      <c r="I5356" s="17">
        <v>1</v>
      </c>
      <c r="J5356" s="17">
        <v>2</v>
      </c>
      <c r="K5356" s="17">
        <v>2</v>
      </c>
      <c r="L5356" s="14" t="s">
        <v>41</v>
      </c>
      <c r="M5356" s="14" t="s">
        <v>42</v>
      </c>
      <c r="N5356" s="14">
        <v>2</v>
      </c>
      <c r="O5356" s="18">
        <f t="shared" ref="O5356:O5362" si="1654">P5356*3.3</f>
        <v>33.33</v>
      </c>
      <c r="P5356" s="18">
        <v>10.1</v>
      </c>
      <c r="Q5356" s="18">
        <f t="shared" ref="Q5356:Q5362" si="1655">R5356*3.3</f>
        <v>29.04</v>
      </c>
      <c r="R5356" s="18">
        <v>8.8000000000000007</v>
      </c>
      <c r="S5356" s="18">
        <f t="shared" si="1650"/>
        <v>33.33</v>
      </c>
      <c r="T5356" s="22">
        <v>10.1</v>
      </c>
      <c r="U5356" s="22">
        <f t="shared" ref="U5356:U5362" si="1656">AVERAGE(S5356,Q5356)</f>
        <v>31.184999999999999</v>
      </c>
      <c r="V5356" s="21">
        <f t="shared" ref="V5356:V5362" si="1657">U5356/3.33</f>
        <v>9.3648648648648649</v>
      </c>
      <c r="W5356" s="19">
        <v>27.8447</v>
      </c>
      <c r="X5356" s="19">
        <v>-115.14252</v>
      </c>
      <c r="Y5356" s="22">
        <f t="shared" si="1653"/>
        <v>68.599999999999994</v>
      </c>
      <c r="Z5356" s="23">
        <v>15</v>
      </c>
      <c r="AA5356" s="21">
        <v>6</v>
      </c>
      <c r="AB5356" s="14" t="s">
        <v>44</v>
      </c>
      <c r="AC5356" s="21">
        <v>2</v>
      </c>
      <c r="AD5356" s="17">
        <v>6</v>
      </c>
      <c r="AE5356" s="17">
        <v>1</v>
      </c>
      <c r="AF5356" s="21">
        <v>9</v>
      </c>
      <c r="AG5356" s="14">
        <v>90</v>
      </c>
    </row>
    <row r="5357" spans="1:33" hidden="1">
      <c r="A5357" s="14" t="s">
        <v>510</v>
      </c>
      <c r="B5357" s="14" t="s">
        <v>40</v>
      </c>
      <c r="C5357" s="31">
        <v>41126</v>
      </c>
      <c r="D5357" s="15">
        <v>2012</v>
      </c>
      <c r="E5357" s="16">
        <v>0.3347222222222222</v>
      </c>
      <c r="F5357" s="16">
        <v>0.36527777777777781</v>
      </c>
      <c r="G5357" s="16">
        <f t="shared" si="1647"/>
        <v>3.0555555555555614E-2</v>
      </c>
      <c r="H5357" s="21">
        <v>2</v>
      </c>
      <c r="I5357" s="17">
        <v>1</v>
      </c>
      <c r="J5357" s="17">
        <v>2</v>
      </c>
      <c r="K5357" s="17">
        <v>2</v>
      </c>
      <c r="L5357" s="14" t="s">
        <v>41</v>
      </c>
      <c r="M5357" s="14" t="s">
        <v>42</v>
      </c>
      <c r="N5357" s="14">
        <v>2</v>
      </c>
      <c r="O5357" s="18">
        <f t="shared" si="1654"/>
        <v>33.33</v>
      </c>
      <c r="P5357" s="18">
        <v>10.1</v>
      </c>
      <c r="Q5357" s="18">
        <f t="shared" si="1655"/>
        <v>29.04</v>
      </c>
      <c r="R5357" s="18">
        <v>8.8000000000000007</v>
      </c>
      <c r="S5357" s="18">
        <f t="shared" si="1650"/>
        <v>33.33</v>
      </c>
      <c r="T5357" s="22">
        <v>10.1</v>
      </c>
      <c r="U5357" s="22">
        <f t="shared" si="1656"/>
        <v>31.184999999999999</v>
      </c>
      <c r="V5357" s="21">
        <f t="shared" si="1657"/>
        <v>9.3648648648648649</v>
      </c>
      <c r="W5357" s="19">
        <v>27.8447</v>
      </c>
      <c r="X5357" s="19">
        <v>-115.14252</v>
      </c>
      <c r="Y5357" s="22">
        <f t="shared" si="1653"/>
        <v>68.599999999999994</v>
      </c>
      <c r="Z5357" s="23">
        <v>15</v>
      </c>
      <c r="AA5357" s="21">
        <v>6</v>
      </c>
      <c r="AB5357" s="14" t="s">
        <v>44</v>
      </c>
      <c r="AC5357" s="21">
        <v>2</v>
      </c>
      <c r="AD5357" s="17">
        <v>11</v>
      </c>
      <c r="AE5357" s="17">
        <v>1</v>
      </c>
      <c r="AF5357" s="21">
        <v>9</v>
      </c>
      <c r="AG5357" s="14">
        <v>90</v>
      </c>
    </row>
    <row r="5358" spans="1:33" hidden="1">
      <c r="A5358" s="14" t="s">
        <v>510</v>
      </c>
      <c r="B5358" s="14" t="s">
        <v>40</v>
      </c>
      <c r="C5358" s="31">
        <v>41126</v>
      </c>
      <c r="D5358" s="15">
        <v>2012</v>
      </c>
      <c r="E5358" s="16">
        <v>0.3347222222222222</v>
      </c>
      <c r="F5358" s="16">
        <v>0.36527777777777781</v>
      </c>
      <c r="G5358" s="16">
        <f t="shared" si="1647"/>
        <v>3.0555555555555614E-2</v>
      </c>
      <c r="H5358" s="21">
        <v>2</v>
      </c>
      <c r="I5358" s="17">
        <v>1</v>
      </c>
      <c r="J5358" s="17">
        <v>2</v>
      </c>
      <c r="K5358" s="17">
        <v>2</v>
      </c>
      <c r="L5358" s="14" t="s">
        <v>41</v>
      </c>
      <c r="M5358" s="14" t="s">
        <v>42</v>
      </c>
      <c r="N5358" s="14">
        <v>2</v>
      </c>
      <c r="O5358" s="18">
        <f t="shared" si="1654"/>
        <v>33.33</v>
      </c>
      <c r="P5358" s="18">
        <v>10.1</v>
      </c>
      <c r="Q5358" s="18">
        <f t="shared" si="1655"/>
        <v>29.04</v>
      </c>
      <c r="R5358" s="18">
        <v>8.8000000000000007</v>
      </c>
      <c r="S5358" s="18">
        <f t="shared" si="1650"/>
        <v>33.33</v>
      </c>
      <c r="T5358" s="22">
        <v>10.1</v>
      </c>
      <c r="U5358" s="22">
        <f t="shared" si="1656"/>
        <v>31.184999999999999</v>
      </c>
      <c r="V5358" s="21">
        <f t="shared" si="1657"/>
        <v>9.3648648648648649</v>
      </c>
      <c r="W5358" s="19">
        <v>27.8447</v>
      </c>
      <c r="X5358" s="19">
        <v>-115.14252</v>
      </c>
      <c r="Y5358" s="22">
        <f t="shared" si="1653"/>
        <v>68.599999999999994</v>
      </c>
      <c r="Z5358" s="23">
        <v>15</v>
      </c>
      <c r="AA5358" s="21">
        <v>6</v>
      </c>
      <c r="AB5358" s="14" t="s">
        <v>44</v>
      </c>
      <c r="AC5358" s="21">
        <v>3</v>
      </c>
      <c r="AD5358" s="17">
        <v>15</v>
      </c>
      <c r="AE5358" s="17">
        <v>1</v>
      </c>
      <c r="AF5358" s="21">
        <v>18</v>
      </c>
      <c r="AG5358" s="14">
        <v>90</v>
      </c>
    </row>
    <row r="5359" spans="1:33" hidden="1">
      <c r="A5359" s="14" t="s">
        <v>510</v>
      </c>
      <c r="B5359" s="14" t="s">
        <v>40</v>
      </c>
      <c r="C5359" s="31">
        <v>41126</v>
      </c>
      <c r="D5359" s="15">
        <v>2012</v>
      </c>
      <c r="E5359" s="16">
        <v>0.3347222222222222</v>
      </c>
      <c r="F5359" s="16">
        <v>0.36527777777777781</v>
      </c>
      <c r="G5359" s="16">
        <f t="shared" si="1647"/>
        <v>3.0555555555555614E-2</v>
      </c>
      <c r="H5359" s="21">
        <v>2</v>
      </c>
      <c r="I5359" s="17">
        <v>1</v>
      </c>
      <c r="J5359" s="17">
        <v>2</v>
      </c>
      <c r="K5359" s="17">
        <v>2</v>
      </c>
      <c r="L5359" s="14" t="s">
        <v>41</v>
      </c>
      <c r="M5359" s="14" t="s">
        <v>42</v>
      </c>
      <c r="N5359" s="14">
        <v>2</v>
      </c>
      <c r="O5359" s="18">
        <f t="shared" si="1654"/>
        <v>33.33</v>
      </c>
      <c r="P5359" s="18">
        <v>10.1</v>
      </c>
      <c r="Q5359" s="18">
        <f t="shared" si="1655"/>
        <v>29.04</v>
      </c>
      <c r="R5359" s="18">
        <v>8.8000000000000007</v>
      </c>
      <c r="S5359" s="18">
        <f t="shared" si="1650"/>
        <v>33.33</v>
      </c>
      <c r="T5359" s="22">
        <v>10.1</v>
      </c>
      <c r="U5359" s="22">
        <f t="shared" si="1656"/>
        <v>31.184999999999999</v>
      </c>
      <c r="V5359" s="21">
        <f t="shared" si="1657"/>
        <v>9.3648648648648649</v>
      </c>
      <c r="W5359" s="19">
        <v>27.8447</v>
      </c>
      <c r="X5359" s="19">
        <v>-115.14252</v>
      </c>
      <c r="Y5359" s="22">
        <f t="shared" si="1653"/>
        <v>68.599999999999994</v>
      </c>
      <c r="Z5359" s="23">
        <v>15</v>
      </c>
      <c r="AA5359" s="21">
        <v>6</v>
      </c>
      <c r="AB5359" s="14" t="s">
        <v>44</v>
      </c>
      <c r="AC5359" s="21">
        <v>4</v>
      </c>
      <c r="AD5359" s="17">
        <v>17</v>
      </c>
      <c r="AE5359" s="17">
        <v>1</v>
      </c>
      <c r="AF5359" s="21">
        <v>25</v>
      </c>
      <c r="AG5359" s="14">
        <v>90</v>
      </c>
    </row>
    <row r="5360" spans="1:33" hidden="1">
      <c r="A5360" s="14" t="s">
        <v>510</v>
      </c>
      <c r="B5360" s="14" t="s">
        <v>40</v>
      </c>
      <c r="C5360" s="31">
        <v>41126</v>
      </c>
      <c r="D5360" s="15">
        <v>2012</v>
      </c>
      <c r="E5360" s="16">
        <v>0.3347222222222222</v>
      </c>
      <c r="F5360" s="16">
        <v>0.36527777777777781</v>
      </c>
      <c r="G5360" s="16">
        <f t="shared" si="1647"/>
        <v>3.0555555555555614E-2</v>
      </c>
      <c r="H5360" s="21">
        <v>2</v>
      </c>
      <c r="I5360" s="17">
        <v>1</v>
      </c>
      <c r="J5360" s="17">
        <v>2</v>
      </c>
      <c r="K5360" s="17">
        <v>2</v>
      </c>
      <c r="L5360" s="14" t="s">
        <v>41</v>
      </c>
      <c r="M5360" s="14" t="s">
        <v>42</v>
      </c>
      <c r="N5360" s="14">
        <v>2</v>
      </c>
      <c r="O5360" s="18">
        <f t="shared" si="1654"/>
        <v>33.33</v>
      </c>
      <c r="P5360" s="18">
        <v>10.1</v>
      </c>
      <c r="Q5360" s="18">
        <f t="shared" si="1655"/>
        <v>29.04</v>
      </c>
      <c r="R5360" s="18">
        <v>8.8000000000000007</v>
      </c>
      <c r="S5360" s="18">
        <f t="shared" si="1650"/>
        <v>33.33</v>
      </c>
      <c r="T5360" s="22">
        <v>10.1</v>
      </c>
      <c r="U5360" s="22">
        <f t="shared" si="1656"/>
        <v>31.184999999999999</v>
      </c>
      <c r="V5360" s="21">
        <f t="shared" si="1657"/>
        <v>9.3648648648648649</v>
      </c>
      <c r="W5360" s="19">
        <v>27.8447</v>
      </c>
      <c r="X5360" s="19">
        <v>-115.14252</v>
      </c>
      <c r="Y5360" s="22">
        <f t="shared" si="1653"/>
        <v>68.599999999999994</v>
      </c>
      <c r="Z5360" s="23">
        <v>15</v>
      </c>
      <c r="AA5360" s="21">
        <v>6</v>
      </c>
      <c r="AB5360" s="14" t="s">
        <v>44</v>
      </c>
      <c r="AC5360" s="21">
        <v>5</v>
      </c>
      <c r="AD5360" s="17">
        <v>18</v>
      </c>
      <c r="AE5360" s="17">
        <v>1</v>
      </c>
      <c r="AF5360" s="21">
        <v>39</v>
      </c>
      <c r="AG5360" s="14">
        <v>90</v>
      </c>
    </row>
    <row r="5361" spans="1:33" hidden="1">
      <c r="A5361" s="14" t="s">
        <v>510</v>
      </c>
      <c r="B5361" s="14" t="s">
        <v>40</v>
      </c>
      <c r="C5361" s="31">
        <v>41126</v>
      </c>
      <c r="D5361" s="15">
        <v>2012</v>
      </c>
      <c r="E5361" s="16">
        <v>0.3347222222222222</v>
      </c>
      <c r="F5361" s="16">
        <v>0.36527777777777781</v>
      </c>
      <c r="G5361" s="16">
        <f t="shared" si="1647"/>
        <v>3.0555555555555614E-2</v>
      </c>
      <c r="H5361" s="21">
        <v>2</v>
      </c>
      <c r="I5361" s="17">
        <v>1</v>
      </c>
      <c r="J5361" s="17">
        <v>2</v>
      </c>
      <c r="K5361" s="17">
        <v>2</v>
      </c>
      <c r="L5361" s="14" t="s">
        <v>41</v>
      </c>
      <c r="M5361" s="14" t="s">
        <v>42</v>
      </c>
      <c r="N5361" s="14">
        <v>2</v>
      </c>
      <c r="O5361" s="18">
        <f t="shared" si="1654"/>
        <v>33.33</v>
      </c>
      <c r="P5361" s="18">
        <v>10.1</v>
      </c>
      <c r="Q5361" s="18">
        <f t="shared" si="1655"/>
        <v>29.04</v>
      </c>
      <c r="R5361" s="18">
        <v>8.8000000000000007</v>
      </c>
      <c r="S5361" s="18">
        <f t="shared" si="1650"/>
        <v>33.33</v>
      </c>
      <c r="T5361" s="22">
        <v>10.1</v>
      </c>
      <c r="U5361" s="22">
        <f t="shared" si="1656"/>
        <v>31.184999999999999</v>
      </c>
      <c r="V5361" s="21">
        <f t="shared" si="1657"/>
        <v>9.3648648648648649</v>
      </c>
      <c r="W5361" s="19">
        <v>27.8447</v>
      </c>
      <c r="X5361" s="19">
        <v>-115.14252</v>
      </c>
      <c r="Y5361" s="22">
        <f t="shared" si="1653"/>
        <v>68.599999999999994</v>
      </c>
      <c r="Z5361" s="23">
        <v>15</v>
      </c>
      <c r="AA5361" s="21">
        <v>6</v>
      </c>
      <c r="AB5361" s="14" t="s">
        <v>44</v>
      </c>
      <c r="AC5361" s="21">
        <v>5</v>
      </c>
      <c r="AD5361" s="17">
        <v>20</v>
      </c>
      <c r="AE5361" s="17">
        <v>1</v>
      </c>
      <c r="AF5361" s="21">
        <v>39</v>
      </c>
      <c r="AG5361" s="14">
        <v>90</v>
      </c>
    </row>
    <row r="5362" spans="1:33" hidden="1">
      <c r="A5362" s="14" t="s">
        <v>511</v>
      </c>
      <c r="B5362" s="14" t="s">
        <v>40</v>
      </c>
      <c r="C5362" s="31">
        <v>41126</v>
      </c>
      <c r="D5362" s="15">
        <v>2012</v>
      </c>
      <c r="E5362" s="16">
        <v>0.33402777777777781</v>
      </c>
      <c r="F5362" s="16">
        <v>0.36527777777777781</v>
      </c>
      <c r="G5362" s="16">
        <f t="shared" si="1647"/>
        <v>3.125E-2</v>
      </c>
      <c r="H5362" s="21">
        <v>2</v>
      </c>
      <c r="I5362" s="17">
        <v>1</v>
      </c>
      <c r="J5362" s="17">
        <v>3</v>
      </c>
      <c r="K5362" s="17">
        <v>3</v>
      </c>
      <c r="L5362" s="14" t="s">
        <v>41</v>
      </c>
      <c r="M5362" s="14" t="s">
        <v>42</v>
      </c>
      <c r="N5362" s="14">
        <v>2</v>
      </c>
      <c r="O5362" s="18">
        <f t="shared" si="1654"/>
        <v>18.479999999999997</v>
      </c>
      <c r="P5362" s="18">
        <v>5.6</v>
      </c>
      <c r="Q5362" s="18">
        <f t="shared" si="1655"/>
        <v>24.09</v>
      </c>
      <c r="R5362" s="18">
        <v>7.3</v>
      </c>
      <c r="S5362" s="18">
        <f t="shared" si="1650"/>
        <v>24.09</v>
      </c>
      <c r="T5362" s="22">
        <v>7.3</v>
      </c>
      <c r="U5362" s="22">
        <f t="shared" si="1656"/>
        <v>24.09</v>
      </c>
      <c r="V5362" s="21">
        <f t="shared" si="1657"/>
        <v>7.2342342342342336</v>
      </c>
      <c r="W5362" s="19">
        <v>27.84355</v>
      </c>
      <c r="X5362" s="19">
        <v>-115.143</v>
      </c>
      <c r="Y5362" s="22">
        <f t="shared" si="1653"/>
        <v>68.599999999999994</v>
      </c>
      <c r="Z5362" s="23">
        <v>15</v>
      </c>
      <c r="AA5362" s="21">
        <v>10</v>
      </c>
      <c r="AB5362" s="14" t="s">
        <v>44</v>
      </c>
      <c r="AC5362" s="21">
        <v>1</v>
      </c>
      <c r="AD5362" s="17">
        <v>19</v>
      </c>
      <c r="AE5362" s="17">
        <v>1</v>
      </c>
      <c r="AF5362" s="21">
        <v>14</v>
      </c>
      <c r="AG5362" s="14">
        <v>90</v>
      </c>
    </row>
    <row r="5363" spans="1:33" hidden="1">
      <c r="A5363" s="14" t="s">
        <v>512</v>
      </c>
      <c r="B5363" s="14" t="s">
        <v>40</v>
      </c>
      <c r="C5363" s="31">
        <v>41120</v>
      </c>
      <c r="D5363" s="15">
        <v>2012</v>
      </c>
      <c r="E5363" s="16">
        <v>0.33402777777777781</v>
      </c>
      <c r="F5363" s="16">
        <v>0.35833333333333334</v>
      </c>
      <c r="G5363" s="16">
        <f>F5363-E5363</f>
        <v>2.4305555555555525E-2</v>
      </c>
      <c r="H5363" s="21">
        <v>2</v>
      </c>
      <c r="I5363" s="17">
        <v>1</v>
      </c>
      <c r="J5363" s="17">
        <v>1</v>
      </c>
      <c r="K5363" s="17">
        <v>1</v>
      </c>
      <c r="L5363" s="14" t="s">
        <v>277</v>
      </c>
      <c r="M5363" s="14" t="s">
        <v>494</v>
      </c>
      <c r="N5363" s="14">
        <v>2</v>
      </c>
      <c r="O5363" s="18">
        <f>P5363*3.3</f>
        <v>45.209999999999994</v>
      </c>
      <c r="P5363" s="18">
        <v>13.7</v>
      </c>
      <c r="Q5363" s="18">
        <f>R5363*3.3</f>
        <v>42.9</v>
      </c>
      <c r="R5363" s="18">
        <v>13</v>
      </c>
      <c r="S5363" s="18">
        <f>T5363*3.3</f>
        <v>45.209999999999994</v>
      </c>
      <c r="T5363" s="22">
        <v>13.7</v>
      </c>
      <c r="U5363" s="22">
        <f>AVERAGE(S5363,Q5363)</f>
        <v>44.054999999999993</v>
      </c>
      <c r="V5363" s="21">
        <f>U5363/3.33</f>
        <v>13.229729729729728</v>
      </c>
      <c r="W5363" s="19">
        <v>27.86111</v>
      </c>
      <c r="X5363" s="19">
        <v>-115.19368</v>
      </c>
      <c r="Y5363" s="22">
        <f>Z5363+53.6</f>
        <v>66.599999999999994</v>
      </c>
      <c r="Z5363" s="23">
        <v>13</v>
      </c>
      <c r="AA5363" s="21">
        <v>6</v>
      </c>
      <c r="AB5363" s="14" t="s">
        <v>46</v>
      </c>
      <c r="AC5363" s="21">
        <v>0</v>
      </c>
      <c r="AD5363" s="17">
        <v>0</v>
      </c>
      <c r="AE5363" s="17">
        <v>0</v>
      </c>
      <c r="AF5363" s="21">
        <v>0</v>
      </c>
      <c r="AG5363" s="14">
        <v>300</v>
      </c>
    </row>
    <row r="5364" spans="1:33" hidden="1">
      <c r="A5364" s="14" t="s">
        <v>513</v>
      </c>
      <c r="B5364" s="98" t="s">
        <v>40</v>
      </c>
      <c r="C5364" s="31">
        <v>41121</v>
      </c>
      <c r="D5364" s="98">
        <v>2012</v>
      </c>
      <c r="E5364" s="16">
        <v>0.33402777777777781</v>
      </c>
      <c r="F5364" s="16">
        <v>0.35625000000000001</v>
      </c>
      <c r="G5364" s="16">
        <f>F5364-E5364</f>
        <v>2.2222222222222199E-2</v>
      </c>
      <c r="H5364" s="21">
        <v>2</v>
      </c>
      <c r="I5364" s="17">
        <v>2</v>
      </c>
      <c r="J5364" s="17">
        <v>2</v>
      </c>
      <c r="K5364" s="17">
        <v>2</v>
      </c>
      <c r="L5364" s="98" t="s">
        <v>277</v>
      </c>
      <c r="M5364" s="98" t="s">
        <v>494</v>
      </c>
      <c r="N5364" s="14">
        <v>2</v>
      </c>
      <c r="O5364" s="18">
        <f>P5364*3.3</f>
        <v>46.859999999999992</v>
      </c>
      <c r="P5364" s="18">
        <v>14.2</v>
      </c>
      <c r="Q5364" s="18">
        <f>R5364*3.3</f>
        <v>53.79</v>
      </c>
      <c r="R5364" s="18">
        <v>16.3</v>
      </c>
      <c r="S5364" s="18">
        <f>T5364*3.3</f>
        <v>53.79</v>
      </c>
      <c r="T5364" s="22">
        <v>16.3</v>
      </c>
      <c r="U5364" s="22">
        <f>AVERAGE(S5364,Q5364)</f>
        <v>53.79</v>
      </c>
      <c r="V5364" s="21">
        <f>U5364/3.33</f>
        <v>16.153153153153152</v>
      </c>
      <c r="W5364" s="19">
        <v>27.853680000000001</v>
      </c>
      <c r="X5364" s="19">
        <v>-115.17001</v>
      </c>
      <c r="Y5364" s="22">
        <f>Z5364+53.6</f>
        <v>67.599999999999994</v>
      </c>
      <c r="Z5364" s="23">
        <v>14</v>
      </c>
      <c r="AA5364" s="21">
        <v>5</v>
      </c>
      <c r="AB5364" s="14" t="s">
        <v>46</v>
      </c>
      <c r="AC5364" s="21">
        <v>0</v>
      </c>
      <c r="AD5364" s="17">
        <v>0</v>
      </c>
      <c r="AE5364" s="17">
        <v>0</v>
      </c>
      <c r="AF5364" s="21">
        <v>0</v>
      </c>
      <c r="AG5364" s="14">
        <v>210</v>
      </c>
    </row>
    <row r="5365" spans="1:33" hidden="1">
      <c r="A5365" s="14" t="s">
        <v>514</v>
      </c>
      <c r="B5365" s="98" t="s">
        <v>40</v>
      </c>
      <c r="C5365" s="31">
        <v>41121</v>
      </c>
      <c r="D5365" s="98">
        <v>2012</v>
      </c>
      <c r="E5365" s="16">
        <v>0.3756944444444445</v>
      </c>
      <c r="F5365" s="16">
        <v>0.40138888888888885</v>
      </c>
      <c r="G5365" s="16">
        <f>F5365-E5365</f>
        <v>2.5694444444444353E-2</v>
      </c>
      <c r="H5365" s="21">
        <v>2</v>
      </c>
      <c r="I5365" s="17">
        <v>3</v>
      </c>
      <c r="J5365" s="17">
        <v>3</v>
      </c>
      <c r="K5365" s="17">
        <v>3</v>
      </c>
      <c r="L5365" s="98" t="s">
        <v>277</v>
      </c>
      <c r="M5365" s="98" t="s">
        <v>494</v>
      </c>
      <c r="N5365" s="14">
        <v>2</v>
      </c>
      <c r="O5365" s="18">
        <f>P5365*3.3</f>
        <v>37.619999999999997</v>
      </c>
      <c r="P5365" s="18">
        <v>11.4</v>
      </c>
      <c r="Q5365" s="18">
        <f>R5365*3.3</f>
        <v>41.58</v>
      </c>
      <c r="R5365" s="18">
        <v>12.6</v>
      </c>
      <c r="S5365" s="18">
        <f>T5365*3.3</f>
        <v>41.58</v>
      </c>
      <c r="T5365" s="22">
        <v>12.6</v>
      </c>
      <c r="U5365" s="22">
        <f>AVERAGE(S5365,Q5365)</f>
        <v>41.58</v>
      </c>
      <c r="V5365" s="21">
        <f>U5365/3.33</f>
        <v>12.486486486486486</v>
      </c>
      <c r="W5365" s="19">
        <v>27.864350000000002</v>
      </c>
      <c r="X5365" s="19">
        <v>-115.18813</v>
      </c>
      <c r="Y5365" s="22">
        <f>Z5365+53.6</f>
        <v>67.599999999999994</v>
      </c>
      <c r="Z5365" s="23">
        <v>14</v>
      </c>
      <c r="AA5365" s="21">
        <v>5</v>
      </c>
      <c r="AB5365" s="14" t="s">
        <v>46</v>
      </c>
      <c r="AC5365" s="21">
        <v>0</v>
      </c>
      <c r="AD5365" s="17">
        <v>0</v>
      </c>
      <c r="AE5365" s="17">
        <v>0</v>
      </c>
      <c r="AF5365" s="21">
        <v>0</v>
      </c>
      <c r="AG5365" s="14">
        <v>330</v>
      </c>
    </row>
    <row r="5366" spans="1:33">
      <c r="A5366" s="14" t="s">
        <v>515</v>
      </c>
      <c r="B5366" s="98" t="s">
        <v>40</v>
      </c>
      <c r="C5366" s="31">
        <v>41122</v>
      </c>
      <c r="D5366" s="98">
        <v>2012</v>
      </c>
      <c r="E5366" s="16">
        <v>0.37638888888888888</v>
      </c>
      <c r="F5366" s="16">
        <v>0.40069444444444446</v>
      </c>
      <c r="G5366" s="16">
        <f>F5366-E5366</f>
        <v>2.430555555555558E-2</v>
      </c>
      <c r="H5366" s="21">
        <v>2</v>
      </c>
      <c r="I5366" s="17">
        <v>1</v>
      </c>
      <c r="J5366" s="17">
        <v>1</v>
      </c>
      <c r="K5366" s="17">
        <v>1</v>
      </c>
      <c r="L5366" s="14" t="s">
        <v>48</v>
      </c>
      <c r="M5366" s="98" t="s">
        <v>49</v>
      </c>
      <c r="N5366" s="14">
        <v>2</v>
      </c>
      <c r="O5366" s="18">
        <f>P5366*3.3</f>
        <v>50.49</v>
      </c>
      <c r="P5366" s="18">
        <v>15.3</v>
      </c>
      <c r="Q5366" s="18">
        <f>R5366*3.3</f>
        <v>54.449999999999996</v>
      </c>
      <c r="R5366" s="18">
        <v>16.5</v>
      </c>
      <c r="S5366" s="18">
        <f>T5366*3.3</f>
        <v>54.449999999999996</v>
      </c>
      <c r="T5366" s="22">
        <v>16.5</v>
      </c>
      <c r="U5366" s="22">
        <f>AVERAGE(S5366,Q5366)</f>
        <v>54.449999999999996</v>
      </c>
      <c r="V5366" s="21">
        <f>U5366/3.33</f>
        <v>16.351351351351351</v>
      </c>
      <c r="W5366" s="19">
        <v>27.850210000000001</v>
      </c>
      <c r="X5366" s="19">
        <v>-115.17059</v>
      </c>
      <c r="Y5366" s="22">
        <f>Z5366+53.6</f>
        <v>65.599999999999994</v>
      </c>
      <c r="Z5366" s="23">
        <v>12</v>
      </c>
      <c r="AA5366" s="21">
        <v>6</v>
      </c>
      <c r="AB5366" s="14" t="s">
        <v>46</v>
      </c>
      <c r="AC5366" s="98">
        <v>1</v>
      </c>
      <c r="AD5366" s="98">
        <v>25</v>
      </c>
      <c r="AE5366" s="17">
        <v>1</v>
      </c>
      <c r="AF5366" s="98">
        <v>10</v>
      </c>
      <c r="AG5366" s="14">
        <v>270</v>
      </c>
    </row>
    <row r="5367" spans="1:33">
      <c r="A5367" s="14" t="s">
        <v>516</v>
      </c>
      <c r="B5367" s="98" t="s">
        <v>40</v>
      </c>
      <c r="C5367" s="31">
        <v>41122</v>
      </c>
      <c r="D5367" s="98">
        <v>2012</v>
      </c>
      <c r="E5367" s="16">
        <v>0.40347222222222223</v>
      </c>
      <c r="F5367" s="16">
        <v>0.42986111111111108</v>
      </c>
      <c r="G5367" s="16">
        <f t="shared" ref="G5367:G5391" si="1658">F5367-E5367</f>
        <v>2.6388888888888851E-2</v>
      </c>
      <c r="H5367" s="21">
        <v>2</v>
      </c>
      <c r="I5367" s="17">
        <v>2</v>
      </c>
      <c r="J5367" s="17">
        <v>2</v>
      </c>
      <c r="K5367" s="17">
        <v>2</v>
      </c>
      <c r="L5367" s="14" t="s">
        <v>48</v>
      </c>
      <c r="M5367" s="98" t="s">
        <v>49</v>
      </c>
      <c r="N5367" s="14">
        <v>1</v>
      </c>
      <c r="O5367" s="18">
        <f t="shared" ref="O5367:O5391" si="1659">P5367*3.3</f>
        <v>23.429999999999996</v>
      </c>
      <c r="P5367" s="18">
        <v>7.1</v>
      </c>
      <c r="Q5367" s="18">
        <f t="shared" ref="Q5367:Q5391" si="1660">R5367*3.3</f>
        <v>11.549999999999999</v>
      </c>
      <c r="R5367" s="18">
        <v>3.5</v>
      </c>
      <c r="S5367" s="18">
        <f t="shared" ref="S5367:S5391" si="1661">T5367*3.3</f>
        <v>23.429999999999996</v>
      </c>
      <c r="T5367" s="22">
        <v>7.1</v>
      </c>
      <c r="U5367" s="22">
        <f t="shared" ref="U5367:U5391" si="1662">AVERAGE(S5367,Q5367)</f>
        <v>17.489999999999998</v>
      </c>
      <c r="V5367" s="21">
        <f t="shared" ref="V5367:V5386" si="1663">U5367/3.33</f>
        <v>5.2522522522522515</v>
      </c>
      <c r="W5367" s="19">
        <v>27.850210000000001</v>
      </c>
      <c r="X5367" s="19">
        <v>-115.17059</v>
      </c>
      <c r="Y5367" s="22">
        <f t="shared" ref="Y5367:Y5391" si="1664">Z5367+53.6</f>
        <v>66.599999999999994</v>
      </c>
      <c r="Z5367" s="23">
        <v>13</v>
      </c>
      <c r="AA5367" s="21">
        <v>5</v>
      </c>
      <c r="AB5367" s="14" t="s">
        <v>46</v>
      </c>
      <c r="AC5367" s="98">
        <v>1</v>
      </c>
      <c r="AD5367" s="98">
        <v>16</v>
      </c>
      <c r="AE5367" s="17">
        <v>1</v>
      </c>
      <c r="AF5367" s="98">
        <v>6</v>
      </c>
      <c r="AG5367" s="14">
        <v>330</v>
      </c>
    </row>
    <row r="5368" spans="1:33">
      <c r="A5368" s="14" t="s">
        <v>516</v>
      </c>
      <c r="B5368" s="98" t="s">
        <v>40</v>
      </c>
      <c r="C5368" s="31">
        <v>41122</v>
      </c>
      <c r="D5368" s="98">
        <v>2012</v>
      </c>
      <c r="E5368" s="16">
        <v>0.40347222222222223</v>
      </c>
      <c r="F5368" s="16">
        <v>0.42986111111111108</v>
      </c>
      <c r="G5368" s="16">
        <f t="shared" si="1658"/>
        <v>2.6388888888888851E-2</v>
      </c>
      <c r="H5368" s="21">
        <v>2</v>
      </c>
      <c r="I5368" s="17">
        <v>2</v>
      </c>
      <c r="J5368" s="17">
        <v>2</v>
      </c>
      <c r="K5368" s="17">
        <v>2</v>
      </c>
      <c r="L5368" s="14" t="s">
        <v>48</v>
      </c>
      <c r="M5368" s="98" t="s">
        <v>49</v>
      </c>
      <c r="N5368" s="14">
        <v>1</v>
      </c>
      <c r="O5368" s="18">
        <f t="shared" si="1659"/>
        <v>23.429999999999996</v>
      </c>
      <c r="P5368" s="18">
        <v>7.1</v>
      </c>
      <c r="Q5368" s="18">
        <f t="shared" si="1660"/>
        <v>11.549999999999999</v>
      </c>
      <c r="R5368" s="18">
        <v>3.5</v>
      </c>
      <c r="S5368" s="18">
        <f t="shared" si="1661"/>
        <v>23.429999999999996</v>
      </c>
      <c r="T5368" s="22">
        <v>7.1</v>
      </c>
      <c r="U5368" s="22">
        <f t="shared" si="1662"/>
        <v>17.489999999999998</v>
      </c>
      <c r="V5368" s="21">
        <f t="shared" si="1663"/>
        <v>5.2522522522522515</v>
      </c>
      <c r="W5368" s="19">
        <v>27.850210000000001</v>
      </c>
      <c r="X5368" s="19">
        <v>-115.17059</v>
      </c>
      <c r="Y5368" s="22">
        <f t="shared" si="1664"/>
        <v>66.599999999999994</v>
      </c>
      <c r="Z5368" s="23">
        <v>13</v>
      </c>
      <c r="AA5368" s="21">
        <v>5</v>
      </c>
      <c r="AB5368" s="14" t="s">
        <v>46</v>
      </c>
      <c r="AC5368" s="98">
        <v>1</v>
      </c>
      <c r="AD5368" s="98">
        <v>21</v>
      </c>
      <c r="AE5368" s="98">
        <v>1</v>
      </c>
      <c r="AF5368" s="98">
        <v>6</v>
      </c>
      <c r="AG5368" s="14">
        <v>330</v>
      </c>
    </row>
    <row r="5369" spans="1:33">
      <c r="A5369" s="14" t="s">
        <v>516</v>
      </c>
      <c r="B5369" s="98" t="s">
        <v>40</v>
      </c>
      <c r="C5369" s="31">
        <v>41122</v>
      </c>
      <c r="D5369" s="98">
        <v>2012</v>
      </c>
      <c r="E5369" s="16">
        <v>0.40347222222222223</v>
      </c>
      <c r="F5369" s="16">
        <v>0.42986111111111108</v>
      </c>
      <c r="G5369" s="16">
        <f t="shared" si="1658"/>
        <v>2.6388888888888851E-2</v>
      </c>
      <c r="H5369" s="21">
        <v>2</v>
      </c>
      <c r="I5369" s="17">
        <v>2</v>
      </c>
      <c r="J5369" s="17">
        <v>2</v>
      </c>
      <c r="K5369" s="17">
        <v>2</v>
      </c>
      <c r="L5369" s="14" t="s">
        <v>48</v>
      </c>
      <c r="M5369" s="98" t="s">
        <v>49</v>
      </c>
      <c r="N5369" s="14">
        <v>1</v>
      </c>
      <c r="O5369" s="18">
        <f t="shared" si="1659"/>
        <v>23.429999999999996</v>
      </c>
      <c r="P5369" s="18">
        <v>7.1</v>
      </c>
      <c r="Q5369" s="18">
        <f t="shared" si="1660"/>
        <v>11.549999999999999</v>
      </c>
      <c r="R5369" s="18">
        <v>3.5</v>
      </c>
      <c r="S5369" s="18">
        <f t="shared" si="1661"/>
        <v>23.429999999999996</v>
      </c>
      <c r="T5369" s="22">
        <v>7.1</v>
      </c>
      <c r="U5369" s="22">
        <f t="shared" si="1662"/>
        <v>17.489999999999998</v>
      </c>
      <c r="V5369" s="21">
        <f t="shared" si="1663"/>
        <v>5.2522522522522515</v>
      </c>
      <c r="W5369" s="19">
        <v>27.850210000000001</v>
      </c>
      <c r="X5369" s="19">
        <v>-115.17059</v>
      </c>
      <c r="Y5369" s="22">
        <f t="shared" si="1664"/>
        <v>66.599999999999994</v>
      </c>
      <c r="Z5369" s="23">
        <v>13</v>
      </c>
      <c r="AA5369" s="21">
        <v>5</v>
      </c>
      <c r="AB5369" s="14" t="s">
        <v>46</v>
      </c>
      <c r="AC5369" s="98">
        <v>2</v>
      </c>
      <c r="AD5369" s="98">
        <v>22</v>
      </c>
      <c r="AE5369" s="98">
        <v>1</v>
      </c>
      <c r="AF5369" s="98">
        <v>9</v>
      </c>
      <c r="AG5369" s="14">
        <v>330</v>
      </c>
    </row>
    <row r="5370" spans="1:33">
      <c r="A5370" s="14" t="s">
        <v>516</v>
      </c>
      <c r="B5370" s="98" t="s">
        <v>40</v>
      </c>
      <c r="C5370" s="31">
        <v>41122</v>
      </c>
      <c r="D5370" s="98">
        <v>2012</v>
      </c>
      <c r="E5370" s="16">
        <v>0.40347222222222223</v>
      </c>
      <c r="F5370" s="16">
        <v>0.42986111111111108</v>
      </c>
      <c r="G5370" s="16">
        <f t="shared" si="1658"/>
        <v>2.6388888888888851E-2</v>
      </c>
      <c r="H5370" s="21">
        <v>2</v>
      </c>
      <c r="I5370" s="17">
        <v>2</v>
      </c>
      <c r="J5370" s="17">
        <v>2</v>
      </c>
      <c r="K5370" s="17">
        <v>2</v>
      </c>
      <c r="L5370" s="14" t="s">
        <v>48</v>
      </c>
      <c r="M5370" s="98" t="s">
        <v>49</v>
      </c>
      <c r="N5370" s="14">
        <v>1</v>
      </c>
      <c r="O5370" s="18">
        <f t="shared" si="1659"/>
        <v>23.429999999999996</v>
      </c>
      <c r="P5370" s="18">
        <v>7.1</v>
      </c>
      <c r="Q5370" s="18">
        <f t="shared" si="1660"/>
        <v>11.549999999999999</v>
      </c>
      <c r="R5370" s="18">
        <v>3.5</v>
      </c>
      <c r="S5370" s="18">
        <f t="shared" si="1661"/>
        <v>23.429999999999996</v>
      </c>
      <c r="T5370" s="22">
        <v>7.1</v>
      </c>
      <c r="U5370" s="22">
        <f t="shared" si="1662"/>
        <v>17.489999999999998</v>
      </c>
      <c r="V5370" s="21">
        <f t="shared" si="1663"/>
        <v>5.2522522522522515</v>
      </c>
      <c r="W5370" s="19">
        <v>27.850210000000001</v>
      </c>
      <c r="X5370" s="19">
        <v>-115.17059</v>
      </c>
      <c r="Y5370" s="22">
        <f t="shared" si="1664"/>
        <v>66.599999999999994</v>
      </c>
      <c r="Z5370" s="23">
        <v>13</v>
      </c>
      <c r="AA5370" s="21">
        <v>5</v>
      </c>
      <c r="AB5370" s="14" t="s">
        <v>46</v>
      </c>
      <c r="AC5370" s="98">
        <v>2</v>
      </c>
      <c r="AD5370" s="98">
        <v>19</v>
      </c>
      <c r="AE5370" s="98">
        <v>1</v>
      </c>
      <c r="AF5370" s="98">
        <v>9</v>
      </c>
      <c r="AG5370" s="14">
        <v>330</v>
      </c>
    </row>
    <row r="5371" spans="1:33">
      <c r="A5371" s="14" t="s">
        <v>516</v>
      </c>
      <c r="B5371" s="98" t="s">
        <v>40</v>
      </c>
      <c r="C5371" s="31">
        <v>41122</v>
      </c>
      <c r="D5371" s="98">
        <v>2012</v>
      </c>
      <c r="E5371" s="16">
        <v>0.40347222222222223</v>
      </c>
      <c r="F5371" s="16">
        <v>0.42986111111111108</v>
      </c>
      <c r="G5371" s="16">
        <f t="shared" si="1658"/>
        <v>2.6388888888888851E-2</v>
      </c>
      <c r="H5371" s="21">
        <v>2</v>
      </c>
      <c r="I5371" s="17">
        <v>2</v>
      </c>
      <c r="J5371" s="17">
        <v>2</v>
      </c>
      <c r="K5371" s="17">
        <v>2</v>
      </c>
      <c r="L5371" s="14" t="s">
        <v>48</v>
      </c>
      <c r="M5371" s="98" t="s">
        <v>49</v>
      </c>
      <c r="N5371" s="14">
        <v>1</v>
      </c>
      <c r="O5371" s="18">
        <f t="shared" si="1659"/>
        <v>23.429999999999996</v>
      </c>
      <c r="P5371" s="18">
        <v>7.1</v>
      </c>
      <c r="Q5371" s="18">
        <f t="shared" si="1660"/>
        <v>11.549999999999999</v>
      </c>
      <c r="R5371" s="18">
        <v>3.5</v>
      </c>
      <c r="S5371" s="18">
        <f t="shared" si="1661"/>
        <v>23.429999999999996</v>
      </c>
      <c r="T5371" s="22">
        <v>7.1</v>
      </c>
      <c r="U5371" s="22">
        <f t="shared" si="1662"/>
        <v>17.489999999999998</v>
      </c>
      <c r="V5371" s="21">
        <f t="shared" si="1663"/>
        <v>5.2522522522522515</v>
      </c>
      <c r="W5371" s="19">
        <v>27.850210000000001</v>
      </c>
      <c r="X5371" s="19">
        <v>-115.17059</v>
      </c>
      <c r="Y5371" s="22">
        <f t="shared" si="1664"/>
        <v>66.599999999999994</v>
      </c>
      <c r="Z5371" s="23">
        <v>13</v>
      </c>
      <c r="AA5371" s="21">
        <v>5</v>
      </c>
      <c r="AB5371" s="14" t="s">
        <v>46</v>
      </c>
      <c r="AC5371" s="98">
        <v>3</v>
      </c>
      <c r="AD5371" s="98">
        <v>23</v>
      </c>
      <c r="AE5371" s="98">
        <v>1</v>
      </c>
      <c r="AF5371" s="98">
        <v>11</v>
      </c>
      <c r="AG5371" s="14">
        <v>330</v>
      </c>
    </row>
    <row r="5372" spans="1:33">
      <c r="A5372" s="14" t="s">
        <v>516</v>
      </c>
      <c r="B5372" s="98" t="s">
        <v>40</v>
      </c>
      <c r="C5372" s="31">
        <v>41122</v>
      </c>
      <c r="D5372" s="98">
        <v>2012</v>
      </c>
      <c r="E5372" s="16">
        <v>0.40347222222222223</v>
      </c>
      <c r="F5372" s="16">
        <v>0.42986111111111108</v>
      </c>
      <c r="G5372" s="16">
        <f t="shared" si="1658"/>
        <v>2.6388888888888851E-2</v>
      </c>
      <c r="H5372" s="21">
        <v>2</v>
      </c>
      <c r="I5372" s="17">
        <v>2</v>
      </c>
      <c r="J5372" s="17">
        <v>2</v>
      </c>
      <c r="K5372" s="17">
        <v>2</v>
      </c>
      <c r="L5372" s="14" t="s">
        <v>48</v>
      </c>
      <c r="M5372" s="98" t="s">
        <v>49</v>
      </c>
      <c r="N5372" s="14">
        <v>1</v>
      </c>
      <c r="O5372" s="18">
        <f t="shared" si="1659"/>
        <v>23.429999999999996</v>
      </c>
      <c r="P5372" s="18">
        <v>7.1</v>
      </c>
      <c r="Q5372" s="18">
        <f t="shared" si="1660"/>
        <v>11.549999999999999</v>
      </c>
      <c r="R5372" s="18">
        <v>3.5</v>
      </c>
      <c r="S5372" s="18">
        <f t="shared" si="1661"/>
        <v>23.429999999999996</v>
      </c>
      <c r="T5372" s="22">
        <v>7.1</v>
      </c>
      <c r="U5372" s="22">
        <f t="shared" si="1662"/>
        <v>17.489999999999998</v>
      </c>
      <c r="V5372" s="21">
        <f t="shared" si="1663"/>
        <v>5.2522522522522515</v>
      </c>
      <c r="W5372" s="19">
        <v>27.850210000000001</v>
      </c>
      <c r="X5372" s="19">
        <v>-115.17059</v>
      </c>
      <c r="Y5372" s="22">
        <f t="shared" si="1664"/>
        <v>66.599999999999994</v>
      </c>
      <c r="Z5372" s="23">
        <v>13</v>
      </c>
      <c r="AA5372" s="21">
        <v>5</v>
      </c>
      <c r="AB5372" s="14" t="s">
        <v>46</v>
      </c>
      <c r="AC5372" s="98">
        <v>4</v>
      </c>
      <c r="AD5372" s="98">
        <v>12</v>
      </c>
      <c r="AE5372" s="98">
        <v>1</v>
      </c>
      <c r="AF5372" s="98">
        <v>12</v>
      </c>
      <c r="AG5372" s="14">
        <v>330</v>
      </c>
    </row>
    <row r="5373" spans="1:33">
      <c r="A5373" s="14" t="s">
        <v>516</v>
      </c>
      <c r="B5373" s="98" t="s">
        <v>40</v>
      </c>
      <c r="C5373" s="31">
        <v>41122</v>
      </c>
      <c r="D5373" s="98">
        <v>2012</v>
      </c>
      <c r="E5373" s="16">
        <v>0.40347222222222223</v>
      </c>
      <c r="F5373" s="16">
        <v>0.42986111111111108</v>
      </c>
      <c r="G5373" s="16">
        <f t="shared" si="1658"/>
        <v>2.6388888888888851E-2</v>
      </c>
      <c r="H5373" s="21">
        <v>2</v>
      </c>
      <c r="I5373" s="17">
        <v>2</v>
      </c>
      <c r="J5373" s="17">
        <v>2</v>
      </c>
      <c r="K5373" s="17">
        <v>2</v>
      </c>
      <c r="L5373" s="14" t="s">
        <v>48</v>
      </c>
      <c r="M5373" s="98" t="s">
        <v>49</v>
      </c>
      <c r="N5373" s="14">
        <v>1</v>
      </c>
      <c r="O5373" s="18">
        <f t="shared" si="1659"/>
        <v>23.429999999999996</v>
      </c>
      <c r="P5373" s="18">
        <v>7.1</v>
      </c>
      <c r="Q5373" s="18">
        <f t="shared" si="1660"/>
        <v>11.549999999999999</v>
      </c>
      <c r="R5373" s="18">
        <v>3.5</v>
      </c>
      <c r="S5373" s="18">
        <f t="shared" si="1661"/>
        <v>23.429999999999996</v>
      </c>
      <c r="T5373" s="22">
        <v>7.1</v>
      </c>
      <c r="U5373" s="22">
        <f t="shared" si="1662"/>
        <v>17.489999999999998</v>
      </c>
      <c r="V5373" s="21">
        <f t="shared" si="1663"/>
        <v>5.2522522522522515</v>
      </c>
      <c r="W5373" s="19">
        <v>27.850210000000001</v>
      </c>
      <c r="X5373" s="19">
        <v>-115.17059</v>
      </c>
      <c r="Y5373" s="22">
        <f t="shared" si="1664"/>
        <v>66.599999999999994</v>
      </c>
      <c r="Z5373" s="23">
        <v>13</v>
      </c>
      <c r="AA5373" s="21">
        <v>5</v>
      </c>
      <c r="AB5373" s="14" t="s">
        <v>46</v>
      </c>
      <c r="AC5373" s="98">
        <v>4</v>
      </c>
      <c r="AD5373" s="98">
        <v>22</v>
      </c>
      <c r="AE5373" s="98">
        <v>1</v>
      </c>
      <c r="AF5373" s="98">
        <v>12</v>
      </c>
      <c r="AG5373" s="14">
        <v>330</v>
      </c>
    </row>
    <row r="5374" spans="1:33">
      <c r="A5374" s="14" t="s">
        <v>516</v>
      </c>
      <c r="B5374" s="98" t="s">
        <v>40</v>
      </c>
      <c r="C5374" s="31">
        <v>41122</v>
      </c>
      <c r="D5374" s="98">
        <v>2012</v>
      </c>
      <c r="E5374" s="16">
        <v>0.40347222222222223</v>
      </c>
      <c r="F5374" s="16">
        <v>0.42986111111111108</v>
      </c>
      <c r="G5374" s="16">
        <f t="shared" si="1658"/>
        <v>2.6388888888888851E-2</v>
      </c>
      <c r="H5374" s="21">
        <v>2</v>
      </c>
      <c r="I5374" s="17">
        <v>2</v>
      </c>
      <c r="J5374" s="17">
        <v>2</v>
      </c>
      <c r="K5374" s="17">
        <v>2</v>
      </c>
      <c r="L5374" s="14" t="s">
        <v>48</v>
      </c>
      <c r="M5374" s="98" t="s">
        <v>49</v>
      </c>
      <c r="N5374" s="14">
        <v>1</v>
      </c>
      <c r="O5374" s="18">
        <f t="shared" si="1659"/>
        <v>23.429999999999996</v>
      </c>
      <c r="P5374" s="18">
        <v>7.1</v>
      </c>
      <c r="Q5374" s="18">
        <f t="shared" si="1660"/>
        <v>11.549999999999999</v>
      </c>
      <c r="R5374" s="18">
        <v>3.5</v>
      </c>
      <c r="S5374" s="18">
        <f t="shared" si="1661"/>
        <v>23.429999999999996</v>
      </c>
      <c r="T5374" s="22">
        <v>7.1</v>
      </c>
      <c r="U5374" s="22">
        <f t="shared" si="1662"/>
        <v>17.489999999999998</v>
      </c>
      <c r="V5374" s="21">
        <f t="shared" si="1663"/>
        <v>5.2522522522522515</v>
      </c>
      <c r="W5374" s="19">
        <v>27.850210000000001</v>
      </c>
      <c r="X5374" s="19">
        <v>-115.17059</v>
      </c>
      <c r="Y5374" s="22">
        <f t="shared" si="1664"/>
        <v>66.599999999999994</v>
      </c>
      <c r="Z5374" s="23">
        <v>13</v>
      </c>
      <c r="AA5374" s="21">
        <v>5</v>
      </c>
      <c r="AB5374" s="14" t="s">
        <v>46</v>
      </c>
      <c r="AC5374" s="98">
        <v>4</v>
      </c>
      <c r="AD5374" s="98">
        <v>23</v>
      </c>
      <c r="AE5374" s="98">
        <v>1</v>
      </c>
      <c r="AF5374" s="98">
        <v>12</v>
      </c>
      <c r="AG5374" s="14">
        <v>330</v>
      </c>
    </row>
    <row r="5375" spans="1:33">
      <c r="A5375" s="14" t="s">
        <v>516</v>
      </c>
      <c r="B5375" s="98" t="s">
        <v>40</v>
      </c>
      <c r="C5375" s="31">
        <v>41122</v>
      </c>
      <c r="D5375" s="98">
        <v>2012</v>
      </c>
      <c r="E5375" s="16">
        <v>0.40347222222222223</v>
      </c>
      <c r="F5375" s="16">
        <v>0.42986111111111108</v>
      </c>
      <c r="G5375" s="16">
        <f t="shared" si="1658"/>
        <v>2.6388888888888851E-2</v>
      </c>
      <c r="H5375" s="21">
        <v>2</v>
      </c>
      <c r="I5375" s="17">
        <v>2</v>
      </c>
      <c r="J5375" s="17">
        <v>2</v>
      </c>
      <c r="K5375" s="17">
        <v>2</v>
      </c>
      <c r="L5375" s="14" t="s">
        <v>48</v>
      </c>
      <c r="M5375" s="98" t="s">
        <v>49</v>
      </c>
      <c r="N5375" s="14">
        <v>1</v>
      </c>
      <c r="O5375" s="18">
        <f t="shared" si="1659"/>
        <v>23.429999999999996</v>
      </c>
      <c r="P5375" s="18">
        <v>7.1</v>
      </c>
      <c r="Q5375" s="18">
        <f t="shared" si="1660"/>
        <v>11.549999999999999</v>
      </c>
      <c r="R5375" s="18">
        <v>3.5</v>
      </c>
      <c r="S5375" s="18">
        <f t="shared" si="1661"/>
        <v>23.429999999999996</v>
      </c>
      <c r="T5375" s="22">
        <v>7.1</v>
      </c>
      <c r="U5375" s="22">
        <f t="shared" si="1662"/>
        <v>17.489999999999998</v>
      </c>
      <c r="V5375" s="21">
        <f t="shared" si="1663"/>
        <v>5.2522522522522515</v>
      </c>
      <c r="W5375" s="19">
        <v>27.850210000000001</v>
      </c>
      <c r="X5375" s="19">
        <v>-115.17059</v>
      </c>
      <c r="Y5375" s="22">
        <f t="shared" si="1664"/>
        <v>66.599999999999994</v>
      </c>
      <c r="Z5375" s="23">
        <v>13</v>
      </c>
      <c r="AA5375" s="21">
        <v>5</v>
      </c>
      <c r="AB5375" s="14" t="s">
        <v>46</v>
      </c>
      <c r="AC5375" s="98">
        <v>5</v>
      </c>
      <c r="AD5375" s="98">
        <v>20</v>
      </c>
      <c r="AE5375" s="98">
        <v>1</v>
      </c>
      <c r="AF5375" s="98">
        <v>13</v>
      </c>
      <c r="AG5375" s="14">
        <v>330</v>
      </c>
    </row>
    <row r="5376" spans="1:33">
      <c r="A5376" s="14" t="s">
        <v>516</v>
      </c>
      <c r="B5376" s="98" t="s">
        <v>40</v>
      </c>
      <c r="C5376" s="31">
        <v>41122</v>
      </c>
      <c r="D5376" s="98">
        <v>2012</v>
      </c>
      <c r="E5376" s="16">
        <v>0.40347222222222223</v>
      </c>
      <c r="F5376" s="16">
        <v>0.42986111111111108</v>
      </c>
      <c r="G5376" s="16">
        <f t="shared" si="1658"/>
        <v>2.6388888888888851E-2</v>
      </c>
      <c r="H5376" s="21">
        <v>2</v>
      </c>
      <c r="I5376" s="17">
        <v>2</v>
      </c>
      <c r="J5376" s="17">
        <v>2</v>
      </c>
      <c r="K5376" s="17">
        <v>2</v>
      </c>
      <c r="L5376" s="14" t="s">
        <v>48</v>
      </c>
      <c r="M5376" s="98" t="s">
        <v>49</v>
      </c>
      <c r="N5376" s="14">
        <v>1</v>
      </c>
      <c r="O5376" s="18">
        <f t="shared" si="1659"/>
        <v>23.429999999999996</v>
      </c>
      <c r="P5376" s="18">
        <v>7.1</v>
      </c>
      <c r="Q5376" s="18">
        <f t="shared" si="1660"/>
        <v>11.549999999999999</v>
      </c>
      <c r="R5376" s="18">
        <v>3.5</v>
      </c>
      <c r="S5376" s="18">
        <f t="shared" si="1661"/>
        <v>23.429999999999996</v>
      </c>
      <c r="T5376" s="22">
        <v>7.1</v>
      </c>
      <c r="U5376" s="22">
        <f t="shared" si="1662"/>
        <v>17.489999999999998</v>
      </c>
      <c r="V5376" s="21">
        <f t="shared" si="1663"/>
        <v>5.2522522522522515</v>
      </c>
      <c r="W5376" s="19">
        <v>27.850210000000001</v>
      </c>
      <c r="X5376" s="19">
        <v>-115.17059</v>
      </c>
      <c r="Y5376" s="22">
        <f t="shared" si="1664"/>
        <v>66.599999999999994</v>
      </c>
      <c r="Z5376" s="23">
        <v>13</v>
      </c>
      <c r="AA5376" s="21">
        <v>5</v>
      </c>
      <c r="AB5376" s="14" t="s">
        <v>46</v>
      </c>
      <c r="AC5376" s="98">
        <v>6</v>
      </c>
      <c r="AD5376" s="98">
        <v>21</v>
      </c>
      <c r="AE5376" s="98">
        <v>1</v>
      </c>
      <c r="AF5376" s="98">
        <v>17</v>
      </c>
      <c r="AG5376" s="14">
        <v>330</v>
      </c>
    </row>
    <row r="5377" spans="1:33">
      <c r="A5377" s="14" t="s">
        <v>516</v>
      </c>
      <c r="B5377" s="98" t="s">
        <v>40</v>
      </c>
      <c r="C5377" s="31">
        <v>41122</v>
      </c>
      <c r="D5377" s="98">
        <v>2012</v>
      </c>
      <c r="E5377" s="16">
        <v>0.40347222222222223</v>
      </c>
      <c r="F5377" s="16">
        <v>0.42986111111111108</v>
      </c>
      <c r="G5377" s="16">
        <f t="shared" si="1658"/>
        <v>2.6388888888888851E-2</v>
      </c>
      <c r="H5377" s="21">
        <v>2</v>
      </c>
      <c r="I5377" s="17">
        <v>2</v>
      </c>
      <c r="J5377" s="17">
        <v>2</v>
      </c>
      <c r="K5377" s="17">
        <v>2</v>
      </c>
      <c r="L5377" s="14" t="s">
        <v>48</v>
      </c>
      <c r="M5377" s="98" t="s">
        <v>49</v>
      </c>
      <c r="N5377" s="14">
        <v>1</v>
      </c>
      <c r="O5377" s="18">
        <f t="shared" si="1659"/>
        <v>23.429999999999996</v>
      </c>
      <c r="P5377" s="18">
        <v>7.1</v>
      </c>
      <c r="Q5377" s="18">
        <f t="shared" si="1660"/>
        <v>11.549999999999999</v>
      </c>
      <c r="R5377" s="18">
        <v>3.5</v>
      </c>
      <c r="S5377" s="18">
        <f t="shared" si="1661"/>
        <v>23.429999999999996</v>
      </c>
      <c r="T5377" s="22">
        <v>7.1</v>
      </c>
      <c r="U5377" s="22">
        <f t="shared" si="1662"/>
        <v>17.489999999999998</v>
      </c>
      <c r="V5377" s="21">
        <f t="shared" si="1663"/>
        <v>5.2522522522522515</v>
      </c>
      <c r="W5377" s="19">
        <v>27.850210000000001</v>
      </c>
      <c r="X5377" s="19">
        <v>-115.17059</v>
      </c>
      <c r="Y5377" s="22">
        <f t="shared" si="1664"/>
        <v>66.599999999999994</v>
      </c>
      <c r="Z5377" s="23">
        <v>13</v>
      </c>
      <c r="AA5377" s="21">
        <v>5</v>
      </c>
      <c r="AB5377" s="14" t="s">
        <v>46</v>
      </c>
      <c r="AC5377" s="98">
        <v>7</v>
      </c>
      <c r="AD5377" s="98">
        <v>23</v>
      </c>
      <c r="AE5377" s="98">
        <v>1</v>
      </c>
      <c r="AF5377" s="98">
        <v>18</v>
      </c>
      <c r="AG5377" s="14">
        <v>330</v>
      </c>
    </row>
    <row r="5378" spans="1:33">
      <c r="A5378" s="14" t="s">
        <v>516</v>
      </c>
      <c r="B5378" s="98" t="s">
        <v>40</v>
      </c>
      <c r="C5378" s="31">
        <v>41122</v>
      </c>
      <c r="D5378" s="98">
        <v>2012</v>
      </c>
      <c r="E5378" s="16">
        <v>0.40347222222222223</v>
      </c>
      <c r="F5378" s="16">
        <v>0.42986111111111108</v>
      </c>
      <c r="G5378" s="16">
        <f t="shared" si="1658"/>
        <v>2.6388888888888851E-2</v>
      </c>
      <c r="H5378" s="21">
        <v>2</v>
      </c>
      <c r="I5378" s="17">
        <v>2</v>
      </c>
      <c r="J5378" s="17">
        <v>2</v>
      </c>
      <c r="K5378" s="17">
        <v>2</v>
      </c>
      <c r="L5378" s="14" t="s">
        <v>48</v>
      </c>
      <c r="M5378" s="98" t="s">
        <v>49</v>
      </c>
      <c r="N5378" s="14">
        <v>1</v>
      </c>
      <c r="O5378" s="18">
        <f t="shared" si="1659"/>
        <v>23.429999999999996</v>
      </c>
      <c r="P5378" s="18">
        <v>7.1</v>
      </c>
      <c r="Q5378" s="18">
        <f t="shared" si="1660"/>
        <v>11.549999999999999</v>
      </c>
      <c r="R5378" s="18">
        <v>3.5</v>
      </c>
      <c r="S5378" s="18">
        <f t="shared" si="1661"/>
        <v>23.429999999999996</v>
      </c>
      <c r="T5378" s="22">
        <v>7.1</v>
      </c>
      <c r="U5378" s="22">
        <f t="shared" si="1662"/>
        <v>17.489999999999998</v>
      </c>
      <c r="V5378" s="21">
        <f t="shared" si="1663"/>
        <v>5.2522522522522515</v>
      </c>
      <c r="W5378" s="19">
        <v>27.850210000000001</v>
      </c>
      <c r="X5378" s="19">
        <v>-115.17059</v>
      </c>
      <c r="Y5378" s="22">
        <f t="shared" si="1664"/>
        <v>66.599999999999994</v>
      </c>
      <c r="Z5378" s="23">
        <v>13</v>
      </c>
      <c r="AA5378" s="21">
        <v>5</v>
      </c>
      <c r="AB5378" s="14" t="s">
        <v>46</v>
      </c>
      <c r="AC5378" s="98">
        <v>8</v>
      </c>
      <c r="AD5378" s="98">
        <v>22</v>
      </c>
      <c r="AE5378" s="98">
        <v>1</v>
      </c>
      <c r="AF5378" s="98">
        <v>20</v>
      </c>
      <c r="AG5378" s="14">
        <v>330</v>
      </c>
    </row>
    <row r="5379" spans="1:33">
      <c r="A5379" s="14" t="s">
        <v>516</v>
      </c>
      <c r="B5379" s="98" t="s">
        <v>40</v>
      </c>
      <c r="C5379" s="31">
        <v>41122</v>
      </c>
      <c r="D5379" s="98">
        <v>2012</v>
      </c>
      <c r="E5379" s="16">
        <v>0.40347222222222223</v>
      </c>
      <c r="F5379" s="16">
        <v>0.42986111111111108</v>
      </c>
      <c r="G5379" s="16">
        <f t="shared" si="1658"/>
        <v>2.6388888888888851E-2</v>
      </c>
      <c r="H5379" s="21">
        <v>2</v>
      </c>
      <c r="I5379" s="17">
        <v>2</v>
      </c>
      <c r="J5379" s="17">
        <v>2</v>
      </c>
      <c r="K5379" s="17">
        <v>2</v>
      </c>
      <c r="L5379" s="14" t="s">
        <v>48</v>
      </c>
      <c r="M5379" s="98" t="s">
        <v>49</v>
      </c>
      <c r="N5379" s="14">
        <v>1</v>
      </c>
      <c r="O5379" s="18">
        <f t="shared" si="1659"/>
        <v>23.429999999999996</v>
      </c>
      <c r="P5379" s="18">
        <v>7.1</v>
      </c>
      <c r="Q5379" s="18">
        <f t="shared" si="1660"/>
        <v>11.549999999999999</v>
      </c>
      <c r="R5379" s="18">
        <v>3.5</v>
      </c>
      <c r="S5379" s="18">
        <f t="shared" si="1661"/>
        <v>23.429999999999996</v>
      </c>
      <c r="T5379" s="22">
        <v>7.1</v>
      </c>
      <c r="U5379" s="22">
        <f t="shared" si="1662"/>
        <v>17.489999999999998</v>
      </c>
      <c r="V5379" s="21">
        <f t="shared" si="1663"/>
        <v>5.2522522522522515</v>
      </c>
      <c r="W5379" s="19">
        <v>27.850210000000001</v>
      </c>
      <c r="X5379" s="19">
        <v>-115.17059</v>
      </c>
      <c r="Y5379" s="22">
        <f t="shared" si="1664"/>
        <v>66.599999999999994</v>
      </c>
      <c r="Z5379" s="23">
        <v>13</v>
      </c>
      <c r="AA5379" s="21">
        <v>5</v>
      </c>
      <c r="AB5379" s="14" t="s">
        <v>46</v>
      </c>
      <c r="AC5379" s="98">
        <v>9</v>
      </c>
      <c r="AD5379" s="98">
        <v>22</v>
      </c>
      <c r="AE5379" s="98">
        <v>1</v>
      </c>
      <c r="AF5379" s="98">
        <v>24</v>
      </c>
      <c r="AG5379" s="14">
        <v>330</v>
      </c>
    </row>
    <row r="5380" spans="1:33">
      <c r="A5380" s="14" t="s">
        <v>516</v>
      </c>
      <c r="B5380" s="98" t="s">
        <v>40</v>
      </c>
      <c r="C5380" s="31">
        <v>41122</v>
      </c>
      <c r="D5380" s="98">
        <v>2012</v>
      </c>
      <c r="E5380" s="16">
        <v>0.40347222222222223</v>
      </c>
      <c r="F5380" s="16">
        <v>0.42986111111111108</v>
      </c>
      <c r="G5380" s="16">
        <f t="shared" si="1658"/>
        <v>2.6388888888888851E-2</v>
      </c>
      <c r="H5380" s="21">
        <v>2</v>
      </c>
      <c r="I5380" s="17">
        <v>2</v>
      </c>
      <c r="J5380" s="17">
        <v>2</v>
      </c>
      <c r="K5380" s="17">
        <v>2</v>
      </c>
      <c r="L5380" s="14" t="s">
        <v>48</v>
      </c>
      <c r="M5380" s="98" t="s">
        <v>49</v>
      </c>
      <c r="N5380" s="14">
        <v>1</v>
      </c>
      <c r="O5380" s="18">
        <f t="shared" si="1659"/>
        <v>23.429999999999996</v>
      </c>
      <c r="P5380" s="18">
        <v>7.1</v>
      </c>
      <c r="Q5380" s="18">
        <f t="shared" si="1660"/>
        <v>11.549999999999999</v>
      </c>
      <c r="R5380" s="18">
        <v>3.5</v>
      </c>
      <c r="S5380" s="18">
        <f t="shared" si="1661"/>
        <v>23.429999999999996</v>
      </c>
      <c r="T5380" s="22">
        <v>7.1</v>
      </c>
      <c r="U5380" s="22">
        <f t="shared" si="1662"/>
        <v>17.489999999999998</v>
      </c>
      <c r="V5380" s="21">
        <f t="shared" si="1663"/>
        <v>5.2522522522522515</v>
      </c>
      <c r="W5380" s="19">
        <v>27.850210000000001</v>
      </c>
      <c r="X5380" s="19">
        <v>-115.17059</v>
      </c>
      <c r="Y5380" s="22">
        <f t="shared" si="1664"/>
        <v>66.599999999999994</v>
      </c>
      <c r="Z5380" s="23">
        <v>13</v>
      </c>
      <c r="AA5380" s="21">
        <v>5</v>
      </c>
      <c r="AB5380" s="14" t="s">
        <v>46</v>
      </c>
      <c r="AC5380" s="98">
        <v>10</v>
      </c>
      <c r="AD5380" s="98">
        <v>20</v>
      </c>
      <c r="AE5380" s="98">
        <v>1</v>
      </c>
      <c r="AF5380" s="98">
        <v>30</v>
      </c>
      <c r="AG5380" s="14">
        <v>330</v>
      </c>
    </row>
    <row r="5381" spans="1:33">
      <c r="A5381" s="14" t="s">
        <v>516</v>
      </c>
      <c r="B5381" s="98" t="s">
        <v>40</v>
      </c>
      <c r="C5381" s="31">
        <v>41122</v>
      </c>
      <c r="D5381" s="98">
        <v>2012</v>
      </c>
      <c r="E5381" s="16">
        <v>0.40347222222222223</v>
      </c>
      <c r="F5381" s="16">
        <v>0.42986111111111108</v>
      </c>
      <c r="G5381" s="16">
        <f t="shared" si="1658"/>
        <v>2.6388888888888851E-2</v>
      </c>
      <c r="H5381" s="21">
        <v>2</v>
      </c>
      <c r="I5381" s="17">
        <v>2</v>
      </c>
      <c r="J5381" s="17">
        <v>2</v>
      </c>
      <c r="K5381" s="17">
        <v>2</v>
      </c>
      <c r="L5381" s="14" t="s">
        <v>48</v>
      </c>
      <c r="M5381" s="98" t="s">
        <v>49</v>
      </c>
      <c r="N5381" s="14">
        <v>1</v>
      </c>
      <c r="O5381" s="18">
        <f t="shared" si="1659"/>
        <v>23.429999999999996</v>
      </c>
      <c r="P5381" s="18">
        <v>7.1</v>
      </c>
      <c r="Q5381" s="18">
        <f t="shared" si="1660"/>
        <v>11.549999999999999</v>
      </c>
      <c r="R5381" s="18">
        <v>3.5</v>
      </c>
      <c r="S5381" s="18">
        <f t="shared" si="1661"/>
        <v>23.429999999999996</v>
      </c>
      <c r="T5381" s="22">
        <v>7.1</v>
      </c>
      <c r="U5381" s="22">
        <f t="shared" si="1662"/>
        <v>17.489999999999998</v>
      </c>
      <c r="V5381" s="21">
        <f t="shared" si="1663"/>
        <v>5.2522522522522515</v>
      </c>
      <c r="W5381" s="19">
        <v>27.850210000000001</v>
      </c>
      <c r="X5381" s="19">
        <v>-115.17059</v>
      </c>
      <c r="Y5381" s="22">
        <f t="shared" si="1664"/>
        <v>66.599999999999994</v>
      </c>
      <c r="Z5381" s="23">
        <v>13</v>
      </c>
      <c r="AA5381" s="21">
        <v>5</v>
      </c>
      <c r="AB5381" s="14" t="s">
        <v>46</v>
      </c>
      <c r="AC5381" s="98">
        <v>10</v>
      </c>
      <c r="AD5381" s="98">
        <v>23</v>
      </c>
      <c r="AE5381" s="98">
        <v>1</v>
      </c>
      <c r="AF5381" s="98">
        <v>30</v>
      </c>
      <c r="AG5381" s="14">
        <v>330</v>
      </c>
    </row>
    <row r="5382" spans="1:33">
      <c r="A5382" s="14" t="s">
        <v>516</v>
      </c>
      <c r="B5382" s="98" t="s">
        <v>40</v>
      </c>
      <c r="C5382" s="31">
        <v>41122</v>
      </c>
      <c r="D5382" s="98">
        <v>2012</v>
      </c>
      <c r="E5382" s="16">
        <v>0.40347222222222223</v>
      </c>
      <c r="F5382" s="16">
        <v>0.42986111111111108</v>
      </c>
      <c r="G5382" s="16">
        <f t="shared" si="1658"/>
        <v>2.6388888888888851E-2</v>
      </c>
      <c r="H5382" s="21">
        <v>2</v>
      </c>
      <c r="I5382" s="17">
        <v>2</v>
      </c>
      <c r="J5382" s="17">
        <v>2</v>
      </c>
      <c r="K5382" s="17">
        <v>2</v>
      </c>
      <c r="L5382" s="14" t="s">
        <v>48</v>
      </c>
      <c r="M5382" s="98" t="s">
        <v>49</v>
      </c>
      <c r="N5382" s="14">
        <v>1</v>
      </c>
      <c r="O5382" s="18">
        <f t="shared" si="1659"/>
        <v>23.429999999999996</v>
      </c>
      <c r="P5382" s="18">
        <v>7.1</v>
      </c>
      <c r="Q5382" s="18">
        <f t="shared" si="1660"/>
        <v>11.549999999999999</v>
      </c>
      <c r="R5382" s="18">
        <v>3.5</v>
      </c>
      <c r="S5382" s="18">
        <f t="shared" si="1661"/>
        <v>23.429999999999996</v>
      </c>
      <c r="T5382" s="22">
        <v>7.1</v>
      </c>
      <c r="U5382" s="22">
        <f t="shared" si="1662"/>
        <v>17.489999999999998</v>
      </c>
      <c r="V5382" s="21">
        <f t="shared" si="1663"/>
        <v>5.2522522522522515</v>
      </c>
      <c r="W5382" s="19">
        <v>27.850210000000001</v>
      </c>
      <c r="X5382" s="19">
        <v>-115.17059</v>
      </c>
      <c r="Y5382" s="22">
        <f t="shared" si="1664"/>
        <v>66.599999999999994</v>
      </c>
      <c r="Z5382" s="23">
        <v>13</v>
      </c>
      <c r="AA5382" s="21">
        <v>5</v>
      </c>
      <c r="AB5382" s="14" t="s">
        <v>46</v>
      </c>
      <c r="AC5382" s="98">
        <v>11</v>
      </c>
      <c r="AD5382" s="98">
        <v>13</v>
      </c>
      <c r="AE5382" s="98">
        <v>1</v>
      </c>
      <c r="AF5382" s="98">
        <v>36</v>
      </c>
      <c r="AG5382" s="14">
        <v>330</v>
      </c>
    </row>
    <row r="5383" spans="1:33">
      <c r="A5383" s="14" t="s">
        <v>516</v>
      </c>
      <c r="B5383" s="98" t="s">
        <v>40</v>
      </c>
      <c r="C5383" s="31">
        <v>41122</v>
      </c>
      <c r="D5383" s="98">
        <v>2012</v>
      </c>
      <c r="E5383" s="16">
        <v>0.40347222222222223</v>
      </c>
      <c r="F5383" s="16">
        <v>0.42986111111111108</v>
      </c>
      <c r="G5383" s="16">
        <f t="shared" si="1658"/>
        <v>2.6388888888888851E-2</v>
      </c>
      <c r="H5383" s="21">
        <v>2</v>
      </c>
      <c r="I5383" s="17">
        <v>2</v>
      </c>
      <c r="J5383" s="17">
        <v>2</v>
      </c>
      <c r="K5383" s="17">
        <v>2</v>
      </c>
      <c r="L5383" s="14" t="s">
        <v>48</v>
      </c>
      <c r="M5383" s="98" t="s">
        <v>49</v>
      </c>
      <c r="N5383" s="14">
        <v>1</v>
      </c>
      <c r="O5383" s="18">
        <f t="shared" si="1659"/>
        <v>23.429999999999996</v>
      </c>
      <c r="P5383" s="18">
        <v>7.1</v>
      </c>
      <c r="Q5383" s="18">
        <f t="shared" si="1660"/>
        <v>11.549999999999999</v>
      </c>
      <c r="R5383" s="18">
        <v>3.5</v>
      </c>
      <c r="S5383" s="18">
        <f t="shared" si="1661"/>
        <v>23.429999999999996</v>
      </c>
      <c r="T5383" s="22">
        <v>7.1</v>
      </c>
      <c r="U5383" s="22">
        <f t="shared" si="1662"/>
        <v>17.489999999999998</v>
      </c>
      <c r="V5383" s="21">
        <f t="shared" si="1663"/>
        <v>5.2522522522522515</v>
      </c>
      <c r="W5383" s="19">
        <v>27.850210000000001</v>
      </c>
      <c r="X5383" s="19">
        <v>-115.17059</v>
      </c>
      <c r="Y5383" s="22">
        <f t="shared" si="1664"/>
        <v>66.599999999999994</v>
      </c>
      <c r="Z5383" s="23">
        <v>13</v>
      </c>
      <c r="AA5383" s="21">
        <v>5</v>
      </c>
      <c r="AB5383" s="14" t="s">
        <v>46</v>
      </c>
      <c r="AC5383" s="98">
        <v>11</v>
      </c>
      <c r="AD5383" s="98">
        <v>23</v>
      </c>
      <c r="AE5383" s="98">
        <v>1</v>
      </c>
      <c r="AF5383" s="98">
        <v>36</v>
      </c>
      <c r="AG5383" s="14">
        <v>330</v>
      </c>
    </row>
    <row r="5384" spans="1:33">
      <c r="A5384" s="14" t="s">
        <v>517</v>
      </c>
      <c r="B5384" s="98" t="s">
        <v>178</v>
      </c>
      <c r="C5384" s="31">
        <v>41122</v>
      </c>
      <c r="D5384" s="98">
        <v>2012</v>
      </c>
      <c r="E5384" s="16">
        <v>0.40972222222222227</v>
      </c>
      <c r="F5384" s="16">
        <v>0.4375</v>
      </c>
      <c r="G5384" s="16">
        <f t="shared" si="1658"/>
        <v>2.7777777777777735E-2</v>
      </c>
      <c r="H5384" s="21">
        <v>2</v>
      </c>
      <c r="I5384" s="17">
        <v>1</v>
      </c>
      <c r="J5384" s="17">
        <v>3</v>
      </c>
      <c r="K5384" s="17">
        <v>3</v>
      </c>
      <c r="L5384" s="14" t="s">
        <v>48</v>
      </c>
      <c r="M5384" s="98" t="s">
        <v>49</v>
      </c>
      <c r="N5384" s="14">
        <v>1</v>
      </c>
      <c r="O5384" s="18">
        <f t="shared" si="1659"/>
        <v>21.45</v>
      </c>
      <c r="P5384" s="18">
        <v>6.5</v>
      </c>
      <c r="Q5384" s="18">
        <f t="shared" si="1660"/>
        <v>16.829999999999998</v>
      </c>
      <c r="R5384" s="18">
        <v>5.0999999999999996</v>
      </c>
      <c r="S5384" s="18">
        <f t="shared" si="1661"/>
        <v>21.45</v>
      </c>
      <c r="T5384" s="22">
        <v>6.5</v>
      </c>
      <c r="U5384" s="22">
        <f t="shared" si="1662"/>
        <v>19.14</v>
      </c>
      <c r="V5384" s="21">
        <f t="shared" si="1663"/>
        <v>5.7477477477477477</v>
      </c>
      <c r="W5384" s="19">
        <v>27.849640000000001</v>
      </c>
      <c r="X5384" s="19">
        <v>-115.16441</v>
      </c>
      <c r="Y5384" s="22">
        <f t="shared" si="1664"/>
        <v>70.599999999999994</v>
      </c>
      <c r="Z5384" s="23">
        <v>17</v>
      </c>
      <c r="AA5384" s="21">
        <v>7</v>
      </c>
      <c r="AB5384" s="14" t="s">
        <v>46</v>
      </c>
      <c r="AC5384" s="98">
        <v>1</v>
      </c>
      <c r="AD5384" s="98">
        <v>21</v>
      </c>
      <c r="AE5384" s="98">
        <v>1</v>
      </c>
      <c r="AF5384" s="98">
        <v>8</v>
      </c>
      <c r="AG5384" s="14">
        <v>180</v>
      </c>
    </row>
    <row r="5385" spans="1:33">
      <c r="A5385" s="14" t="s">
        <v>517</v>
      </c>
      <c r="B5385" s="98" t="s">
        <v>178</v>
      </c>
      <c r="C5385" s="31">
        <v>41122</v>
      </c>
      <c r="D5385" s="98">
        <v>2012</v>
      </c>
      <c r="E5385" s="16">
        <v>0.40972222222222227</v>
      </c>
      <c r="F5385" s="16">
        <v>0.4375</v>
      </c>
      <c r="G5385" s="16">
        <f t="shared" si="1658"/>
        <v>2.7777777777777735E-2</v>
      </c>
      <c r="H5385" s="21">
        <v>2</v>
      </c>
      <c r="I5385" s="17">
        <v>1</v>
      </c>
      <c r="J5385" s="17">
        <v>3</v>
      </c>
      <c r="K5385" s="17">
        <v>3</v>
      </c>
      <c r="L5385" s="14" t="s">
        <v>48</v>
      </c>
      <c r="M5385" s="98" t="s">
        <v>49</v>
      </c>
      <c r="N5385" s="14">
        <v>1</v>
      </c>
      <c r="O5385" s="18">
        <f t="shared" si="1659"/>
        <v>21.45</v>
      </c>
      <c r="P5385" s="18">
        <v>6.5</v>
      </c>
      <c r="Q5385" s="18">
        <f t="shared" si="1660"/>
        <v>16.829999999999998</v>
      </c>
      <c r="R5385" s="18">
        <v>5.0999999999999996</v>
      </c>
      <c r="S5385" s="18">
        <f t="shared" si="1661"/>
        <v>21.45</v>
      </c>
      <c r="T5385" s="22">
        <v>6.5</v>
      </c>
      <c r="U5385" s="22">
        <f t="shared" si="1662"/>
        <v>19.14</v>
      </c>
      <c r="V5385" s="21">
        <f t="shared" si="1663"/>
        <v>5.7477477477477477</v>
      </c>
      <c r="W5385" s="19">
        <v>27.849640000000001</v>
      </c>
      <c r="X5385" s="19">
        <v>-115.16441</v>
      </c>
      <c r="Y5385" s="22">
        <f t="shared" si="1664"/>
        <v>70.599999999999994</v>
      </c>
      <c r="Z5385" s="23">
        <v>17</v>
      </c>
      <c r="AA5385" s="21">
        <v>7</v>
      </c>
      <c r="AB5385" s="14" t="s">
        <v>46</v>
      </c>
      <c r="AC5385" s="98">
        <v>2</v>
      </c>
      <c r="AD5385" s="98">
        <v>20</v>
      </c>
      <c r="AE5385" s="98">
        <v>1</v>
      </c>
      <c r="AF5385" s="98">
        <v>14</v>
      </c>
      <c r="AG5385" s="14">
        <v>180</v>
      </c>
    </row>
    <row r="5386" spans="1:33">
      <c r="A5386" s="14" t="s">
        <v>517</v>
      </c>
      <c r="B5386" s="98" t="s">
        <v>178</v>
      </c>
      <c r="C5386" s="31">
        <v>41122</v>
      </c>
      <c r="D5386" s="98">
        <v>2012</v>
      </c>
      <c r="E5386" s="16">
        <v>0.40972222222222227</v>
      </c>
      <c r="F5386" s="16">
        <v>0.4375</v>
      </c>
      <c r="G5386" s="16">
        <f t="shared" si="1658"/>
        <v>2.7777777777777735E-2</v>
      </c>
      <c r="H5386" s="21">
        <v>2</v>
      </c>
      <c r="I5386" s="17">
        <v>1</v>
      </c>
      <c r="J5386" s="17">
        <v>3</v>
      </c>
      <c r="K5386" s="17">
        <v>3</v>
      </c>
      <c r="L5386" s="14" t="s">
        <v>48</v>
      </c>
      <c r="M5386" s="98" t="s">
        <v>49</v>
      </c>
      <c r="N5386" s="14">
        <v>1</v>
      </c>
      <c r="O5386" s="18">
        <f t="shared" si="1659"/>
        <v>21.45</v>
      </c>
      <c r="P5386" s="18">
        <v>6.5</v>
      </c>
      <c r="Q5386" s="18">
        <f t="shared" si="1660"/>
        <v>16.829999999999998</v>
      </c>
      <c r="R5386" s="18">
        <v>5.0999999999999996</v>
      </c>
      <c r="S5386" s="18">
        <f t="shared" si="1661"/>
        <v>21.45</v>
      </c>
      <c r="T5386" s="22">
        <v>6.5</v>
      </c>
      <c r="U5386" s="22">
        <f t="shared" si="1662"/>
        <v>19.14</v>
      </c>
      <c r="V5386" s="21">
        <f t="shared" si="1663"/>
        <v>5.7477477477477477</v>
      </c>
      <c r="W5386" s="19">
        <v>27.849640000000001</v>
      </c>
      <c r="X5386" s="19">
        <v>-115.16441</v>
      </c>
      <c r="Y5386" s="22">
        <f t="shared" si="1664"/>
        <v>70.599999999999994</v>
      </c>
      <c r="Z5386" s="23">
        <v>17</v>
      </c>
      <c r="AA5386" s="21">
        <v>7</v>
      </c>
      <c r="AB5386" s="14" t="s">
        <v>46</v>
      </c>
      <c r="AC5386" s="98">
        <v>3</v>
      </c>
      <c r="AD5386" s="98">
        <v>22</v>
      </c>
      <c r="AE5386" s="98">
        <v>1</v>
      </c>
      <c r="AF5386" s="98">
        <v>23</v>
      </c>
      <c r="AG5386" s="14">
        <v>180</v>
      </c>
    </row>
    <row r="5387" spans="1:33" hidden="1">
      <c r="A5387" s="14" t="s">
        <v>518</v>
      </c>
      <c r="B5387" s="98" t="s">
        <v>40</v>
      </c>
      <c r="C5387" s="31">
        <v>41123</v>
      </c>
      <c r="D5387" s="98">
        <v>2012</v>
      </c>
      <c r="E5387" s="16">
        <v>0.37847222222222227</v>
      </c>
      <c r="F5387" s="16">
        <v>0.40625</v>
      </c>
      <c r="G5387" s="16">
        <f t="shared" si="1658"/>
        <v>2.7777777777777735E-2</v>
      </c>
      <c r="H5387" s="21">
        <v>2</v>
      </c>
      <c r="I5387" s="17">
        <v>1</v>
      </c>
      <c r="J5387" s="17">
        <v>3</v>
      </c>
      <c r="K5387" s="17">
        <v>3</v>
      </c>
      <c r="L5387" s="98" t="s">
        <v>432</v>
      </c>
      <c r="M5387" s="98" t="s">
        <v>244</v>
      </c>
      <c r="N5387" s="14">
        <v>2</v>
      </c>
      <c r="O5387" s="18">
        <f t="shared" si="1659"/>
        <v>38.94</v>
      </c>
      <c r="P5387" s="18">
        <v>11.8</v>
      </c>
      <c r="Q5387" s="18">
        <f t="shared" si="1660"/>
        <v>41.58</v>
      </c>
      <c r="R5387" s="18">
        <v>12.6</v>
      </c>
      <c r="S5387" s="18">
        <f t="shared" si="1661"/>
        <v>41.58</v>
      </c>
      <c r="T5387" s="22">
        <v>12.6</v>
      </c>
      <c r="U5387" s="22">
        <f t="shared" si="1662"/>
        <v>41.58</v>
      </c>
      <c r="V5387" s="21">
        <v>27.87519</v>
      </c>
      <c r="W5387" s="19">
        <v>115.16562999999999</v>
      </c>
      <c r="X5387" s="19">
        <v>-115.17059</v>
      </c>
      <c r="Y5387" s="22">
        <f t="shared" si="1664"/>
        <v>69.599999999999994</v>
      </c>
      <c r="Z5387" s="23">
        <v>16</v>
      </c>
      <c r="AA5387" s="21">
        <v>7</v>
      </c>
      <c r="AB5387" s="14" t="s">
        <v>46</v>
      </c>
      <c r="AC5387" s="98">
        <v>0</v>
      </c>
      <c r="AD5387" s="98">
        <v>0</v>
      </c>
      <c r="AE5387" s="98">
        <v>0</v>
      </c>
      <c r="AF5387" s="98">
        <v>0</v>
      </c>
      <c r="AG5387" s="14">
        <v>270</v>
      </c>
    </row>
    <row r="5388" spans="1:33" hidden="1">
      <c r="A5388" s="14" t="s">
        <v>519</v>
      </c>
      <c r="B5388" s="98" t="s">
        <v>40</v>
      </c>
      <c r="C5388" s="31">
        <v>41123</v>
      </c>
      <c r="D5388" s="98">
        <v>2012</v>
      </c>
      <c r="E5388" s="16">
        <v>0.41736111111111113</v>
      </c>
      <c r="F5388" s="16">
        <v>0.44791666666666669</v>
      </c>
      <c r="G5388" s="16">
        <f t="shared" si="1658"/>
        <v>3.0555555555555558E-2</v>
      </c>
      <c r="H5388" s="21">
        <v>2</v>
      </c>
      <c r="I5388" s="17">
        <v>2</v>
      </c>
      <c r="J5388" s="17">
        <v>2</v>
      </c>
      <c r="K5388" s="17">
        <v>2</v>
      </c>
      <c r="L5388" s="98" t="s">
        <v>432</v>
      </c>
      <c r="M5388" s="98" t="s">
        <v>244</v>
      </c>
      <c r="N5388" s="14">
        <v>2</v>
      </c>
      <c r="O5388" s="18">
        <f t="shared" si="1659"/>
        <v>30.359999999999996</v>
      </c>
      <c r="P5388" s="18">
        <v>9.1999999999999993</v>
      </c>
      <c r="Q5388" s="18">
        <f t="shared" si="1660"/>
        <v>29.7</v>
      </c>
      <c r="R5388" s="18">
        <v>9</v>
      </c>
      <c r="S5388" s="18">
        <f t="shared" si="1661"/>
        <v>36.629999999999995</v>
      </c>
      <c r="T5388" s="22">
        <v>11.1</v>
      </c>
      <c r="U5388" s="22">
        <f t="shared" si="1662"/>
        <v>33.164999999999999</v>
      </c>
      <c r="V5388" s="21">
        <f t="shared" ref="V5388:V5391" si="1665">U5388/3.33</f>
        <v>9.9594594594594597</v>
      </c>
      <c r="W5388" s="21">
        <v>27.874210000000001</v>
      </c>
      <c r="X5388" s="19">
        <v>-115.16631</v>
      </c>
      <c r="Y5388" s="22">
        <f t="shared" si="1664"/>
        <v>70.599999999999994</v>
      </c>
      <c r="Z5388" s="23">
        <v>17</v>
      </c>
      <c r="AA5388" s="21">
        <v>6</v>
      </c>
      <c r="AB5388" s="14" t="s">
        <v>46</v>
      </c>
      <c r="AC5388" s="98">
        <v>0</v>
      </c>
      <c r="AD5388" s="98">
        <v>0</v>
      </c>
      <c r="AE5388" s="98">
        <v>0</v>
      </c>
      <c r="AF5388" s="98">
        <v>0</v>
      </c>
      <c r="AG5388" s="14">
        <v>300</v>
      </c>
    </row>
    <row r="5389" spans="1:33" hidden="1">
      <c r="A5389" s="14" t="s">
        <v>520</v>
      </c>
      <c r="B5389" s="98" t="s">
        <v>201</v>
      </c>
      <c r="C5389" s="31">
        <v>41123</v>
      </c>
      <c r="D5389" s="98">
        <v>2012</v>
      </c>
      <c r="E5389" s="16">
        <v>0.3756944444444445</v>
      </c>
      <c r="F5389" s="16">
        <v>0.40277777777777773</v>
      </c>
      <c r="G5389" s="16">
        <f t="shared" si="1658"/>
        <v>2.7083333333333237E-2</v>
      </c>
      <c r="H5389" s="21">
        <v>2</v>
      </c>
      <c r="I5389" s="17">
        <v>1</v>
      </c>
      <c r="J5389" s="17">
        <v>3</v>
      </c>
      <c r="K5389" s="17">
        <v>3</v>
      </c>
      <c r="L5389" s="98" t="s">
        <v>432</v>
      </c>
      <c r="M5389" s="98" t="s">
        <v>244</v>
      </c>
      <c r="N5389" s="14">
        <v>2</v>
      </c>
      <c r="O5389" s="18">
        <f t="shared" si="1659"/>
        <v>45.209999999999994</v>
      </c>
      <c r="P5389" s="18">
        <v>13.7</v>
      </c>
      <c r="Q5389" s="18">
        <f t="shared" si="1660"/>
        <v>45.87</v>
      </c>
      <c r="R5389" s="18">
        <v>13.9</v>
      </c>
      <c r="S5389" s="18">
        <f t="shared" si="1661"/>
        <v>45.87</v>
      </c>
      <c r="T5389" s="22">
        <v>13.9</v>
      </c>
      <c r="U5389" s="22">
        <f t="shared" si="1662"/>
        <v>45.87</v>
      </c>
      <c r="V5389" s="21">
        <f t="shared" si="1665"/>
        <v>13.774774774774773</v>
      </c>
      <c r="W5389" s="21">
        <v>27.877490000000002</v>
      </c>
      <c r="X5389" s="19">
        <v>-115.16898</v>
      </c>
      <c r="Y5389" s="22">
        <f t="shared" si="1664"/>
        <v>69.5</v>
      </c>
      <c r="Z5389" s="23">
        <v>15.9</v>
      </c>
      <c r="AA5389" s="21">
        <v>15</v>
      </c>
      <c r="AB5389" s="14" t="s">
        <v>46</v>
      </c>
      <c r="AC5389" s="98">
        <v>0</v>
      </c>
      <c r="AD5389" s="98">
        <v>0</v>
      </c>
      <c r="AE5389" s="98">
        <v>0</v>
      </c>
      <c r="AF5389" s="98">
        <v>0</v>
      </c>
      <c r="AG5389" s="14">
        <v>120</v>
      </c>
    </row>
    <row r="5390" spans="1:33" hidden="1">
      <c r="A5390" s="14" t="s">
        <v>521</v>
      </c>
      <c r="B5390" s="98" t="s">
        <v>178</v>
      </c>
      <c r="C5390" s="31">
        <v>41123</v>
      </c>
      <c r="D5390" s="98">
        <v>2012</v>
      </c>
      <c r="E5390" s="16">
        <v>0.3756944444444445</v>
      </c>
      <c r="F5390" s="16">
        <v>0.3972222222222222</v>
      </c>
      <c r="G5390" s="16">
        <f t="shared" si="1658"/>
        <v>2.1527777777777701E-2</v>
      </c>
      <c r="H5390" s="21">
        <v>2</v>
      </c>
      <c r="I5390" s="17">
        <v>1</v>
      </c>
      <c r="J5390" s="17">
        <v>4</v>
      </c>
      <c r="K5390" s="17">
        <v>4</v>
      </c>
      <c r="L5390" s="98" t="s">
        <v>432</v>
      </c>
      <c r="M5390" s="98" t="s">
        <v>244</v>
      </c>
      <c r="N5390" s="14">
        <v>2</v>
      </c>
      <c r="O5390" s="18">
        <f t="shared" si="1659"/>
        <v>38.609999999999992</v>
      </c>
      <c r="P5390" s="18">
        <v>11.7</v>
      </c>
      <c r="Q5390" s="18">
        <f t="shared" si="1660"/>
        <v>36.299999999999997</v>
      </c>
      <c r="R5390" s="18">
        <v>11</v>
      </c>
      <c r="S5390" s="18">
        <f t="shared" si="1661"/>
        <v>38.609999999999992</v>
      </c>
      <c r="T5390" s="22">
        <v>11.7</v>
      </c>
      <c r="U5390" s="22">
        <f t="shared" si="1662"/>
        <v>37.454999999999998</v>
      </c>
      <c r="V5390" s="21">
        <f t="shared" si="1665"/>
        <v>11.247747747747747</v>
      </c>
      <c r="W5390" s="21">
        <v>27.876270000000002</v>
      </c>
      <c r="X5390" s="19">
        <v>-115.16916000000001</v>
      </c>
      <c r="Y5390" s="22">
        <f t="shared" si="1664"/>
        <v>69.5</v>
      </c>
      <c r="Z5390" s="23">
        <v>15.9</v>
      </c>
      <c r="AA5390" s="21">
        <v>9</v>
      </c>
      <c r="AB5390" s="98" t="s">
        <v>46</v>
      </c>
      <c r="AC5390" s="98">
        <v>0</v>
      </c>
      <c r="AD5390" s="98">
        <v>0</v>
      </c>
      <c r="AE5390" s="98">
        <v>0</v>
      </c>
      <c r="AF5390" s="98">
        <v>0</v>
      </c>
      <c r="AG5390" s="14">
        <v>180</v>
      </c>
    </row>
    <row r="5391" spans="1:33" hidden="1">
      <c r="A5391" s="14" t="s">
        <v>522</v>
      </c>
      <c r="B5391" s="98" t="s">
        <v>40</v>
      </c>
      <c r="C5391" s="31">
        <v>41125</v>
      </c>
      <c r="D5391" s="98">
        <v>2012</v>
      </c>
      <c r="E5391" s="16">
        <v>0.37638888888888888</v>
      </c>
      <c r="F5391" s="16">
        <v>0.40277777777777773</v>
      </c>
      <c r="G5391" s="16">
        <f t="shared" si="1658"/>
        <v>2.6388888888888851E-2</v>
      </c>
      <c r="H5391" s="21">
        <v>2</v>
      </c>
      <c r="I5391" s="17">
        <v>1</v>
      </c>
      <c r="J5391" s="17">
        <v>5</v>
      </c>
      <c r="K5391" s="17">
        <v>5</v>
      </c>
      <c r="L5391" s="98" t="s">
        <v>432</v>
      </c>
      <c r="M5391" s="98" t="s">
        <v>244</v>
      </c>
      <c r="N5391" s="14">
        <v>2</v>
      </c>
      <c r="O5391" s="18">
        <f t="shared" si="1659"/>
        <v>46.199999999999996</v>
      </c>
      <c r="P5391" s="18">
        <v>14</v>
      </c>
      <c r="Q5391" s="18">
        <f t="shared" si="1660"/>
        <v>39.599999999999994</v>
      </c>
      <c r="R5391" s="18">
        <v>12</v>
      </c>
      <c r="S5391" s="18">
        <f t="shared" si="1661"/>
        <v>46.199999999999996</v>
      </c>
      <c r="T5391" s="22">
        <v>14</v>
      </c>
      <c r="U5391" s="22">
        <f t="shared" si="1662"/>
        <v>42.899999999999991</v>
      </c>
      <c r="V5391" s="21">
        <f t="shared" si="1665"/>
        <v>12.88288288288288</v>
      </c>
      <c r="W5391" s="21">
        <v>27.87763</v>
      </c>
      <c r="X5391" s="19">
        <v>-115.16821</v>
      </c>
      <c r="Y5391" s="22">
        <f t="shared" si="1664"/>
        <v>67.599999999999994</v>
      </c>
      <c r="Z5391" s="23">
        <v>14</v>
      </c>
      <c r="AA5391" s="21">
        <v>5</v>
      </c>
      <c r="AB5391" s="14" t="s">
        <v>46</v>
      </c>
      <c r="AC5391" s="98">
        <v>0</v>
      </c>
      <c r="AD5391" s="98">
        <v>0</v>
      </c>
      <c r="AE5391" s="98">
        <v>0</v>
      </c>
      <c r="AF5391" s="98">
        <v>0</v>
      </c>
      <c r="AG5391" s="14">
        <v>150</v>
      </c>
    </row>
    <row r="5392" spans="1:33" hidden="1">
      <c r="A5392" s="14" t="s">
        <v>523</v>
      </c>
      <c r="B5392" s="14" t="s">
        <v>201</v>
      </c>
      <c r="C5392" s="31">
        <v>41125</v>
      </c>
      <c r="D5392" s="98">
        <v>2012</v>
      </c>
      <c r="E5392" s="16">
        <v>0.375</v>
      </c>
      <c r="F5392" s="16">
        <v>0.4069444444444445</v>
      </c>
      <c r="G5392" s="16">
        <f>F5392-E5392</f>
        <v>3.1944444444444497E-2</v>
      </c>
      <c r="H5392" s="21">
        <v>2</v>
      </c>
      <c r="I5392" s="17">
        <v>1</v>
      </c>
      <c r="J5392" s="17">
        <v>6</v>
      </c>
      <c r="K5392" s="17">
        <v>6</v>
      </c>
      <c r="L5392" s="98" t="s">
        <v>432</v>
      </c>
      <c r="M5392" s="98" t="s">
        <v>244</v>
      </c>
      <c r="N5392" s="14">
        <v>1</v>
      </c>
      <c r="O5392" s="18">
        <f>P5392*3.3</f>
        <v>39.599999999999994</v>
      </c>
      <c r="P5392" s="18">
        <v>12</v>
      </c>
      <c r="Q5392" s="18">
        <f>R5392*3.3</f>
        <v>27.059999999999995</v>
      </c>
      <c r="R5392" s="18">
        <v>8.1999999999999993</v>
      </c>
      <c r="S5392" s="18">
        <f>T5392*3.3</f>
        <v>39.599999999999994</v>
      </c>
      <c r="T5392" s="22">
        <v>12</v>
      </c>
      <c r="U5392" s="22">
        <f>AVERAGE(S5392,Q5392)</f>
        <v>33.33</v>
      </c>
      <c r="V5392" s="21">
        <f>U5392/3.33</f>
        <v>10.009009009009008</v>
      </c>
      <c r="W5392" s="21">
        <v>27.87453</v>
      </c>
      <c r="X5392" s="19">
        <v>-115.16485</v>
      </c>
      <c r="Y5392" s="22">
        <f>Z5392+53.6</f>
        <v>71.599999999999994</v>
      </c>
      <c r="Z5392" s="23">
        <v>18</v>
      </c>
      <c r="AA5392" s="21">
        <v>9</v>
      </c>
      <c r="AB5392" s="98" t="s">
        <v>46</v>
      </c>
      <c r="AC5392" s="98">
        <v>0</v>
      </c>
      <c r="AD5392" s="98">
        <v>0</v>
      </c>
      <c r="AE5392" s="98">
        <v>0</v>
      </c>
      <c r="AF5392" s="98">
        <v>0</v>
      </c>
      <c r="AG5392" s="14">
        <v>160</v>
      </c>
    </row>
    <row r="5393" spans="1:33" hidden="1">
      <c r="A5393" s="14" t="s">
        <v>524</v>
      </c>
      <c r="B5393" s="98" t="s">
        <v>178</v>
      </c>
      <c r="C5393" s="31">
        <v>41124</v>
      </c>
      <c r="D5393" s="98">
        <v>2012</v>
      </c>
      <c r="E5393" s="16">
        <v>0.3756944444444445</v>
      </c>
      <c r="F5393" s="16">
        <v>0.3972222222222222</v>
      </c>
      <c r="G5393" s="16">
        <f t="shared" ref="G5393:G5399" si="1666">F5393-E5393</f>
        <v>2.1527777777777701E-2</v>
      </c>
      <c r="H5393" s="21">
        <v>2</v>
      </c>
      <c r="I5393" s="17">
        <v>1</v>
      </c>
      <c r="J5393" s="17">
        <v>1</v>
      </c>
      <c r="K5393" s="17">
        <v>1</v>
      </c>
      <c r="L5393" s="98" t="s">
        <v>61</v>
      </c>
      <c r="M5393" s="98" t="s">
        <v>62</v>
      </c>
      <c r="N5393" s="14">
        <v>1</v>
      </c>
      <c r="O5393" s="18">
        <f t="shared" ref="O5393:O5399" si="1667">P5393*3.3</f>
        <v>31.679999999999996</v>
      </c>
      <c r="P5393" s="18">
        <v>9.6</v>
      </c>
      <c r="Q5393" s="18">
        <f t="shared" ref="Q5393:Q5399" si="1668">R5393*3.3</f>
        <v>29.7</v>
      </c>
      <c r="R5393" s="18">
        <v>9</v>
      </c>
      <c r="S5393" s="18">
        <f t="shared" ref="S5393:S5399" si="1669">T5393*3.3</f>
        <v>31.679999999999996</v>
      </c>
      <c r="T5393" s="22">
        <v>9.6</v>
      </c>
      <c r="U5393" s="22">
        <f t="shared" ref="U5393:U5399" si="1670">AVERAGE(S5393,Q5393)</f>
        <v>30.689999999999998</v>
      </c>
      <c r="V5393" s="21">
        <f t="shared" ref="V5393:V5399" si="1671">U5393/3.33</f>
        <v>9.2162162162162158</v>
      </c>
      <c r="W5393" s="21">
        <v>27.888559999999998</v>
      </c>
      <c r="X5393" s="19">
        <v>-115.19289000000001</v>
      </c>
      <c r="Y5393" s="22">
        <f t="shared" ref="Y5393:Y5399" si="1672">Z5393+53.6</f>
        <v>72.2</v>
      </c>
      <c r="Z5393" s="23">
        <v>18.600000000000001</v>
      </c>
      <c r="AA5393" s="21">
        <v>10</v>
      </c>
      <c r="AB5393" s="98" t="s">
        <v>46</v>
      </c>
      <c r="AC5393" s="98">
        <v>1</v>
      </c>
      <c r="AD5393" s="98">
        <v>20</v>
      </c>
      <c r="AE5393" s="98">
        <v>1</v>
      </c>
      <c r="AF5393" s="98">
        <v>24</v>
      </c>
      <c r="AG5393" s="14" t="s">
        <v>43</v>
      </c>
    </row>
    <row r="5394" spans="1:33" hidden="1">
      <c r="A5394" s="14" t="s">
        <v>524</v>
      </c>
      <c r="B5394" s="98" t="s">
        <v>178</v>
      </c>
      <c r="C5394" s="31">
        <v>41124</v>
      </c>
      <c r="D5394" s="98">
        <v>2012</v>
      </c>
      <c r="E5394" s="16">
        <v>0.3756944444444445</v>
      </c>
      <c r="F5394" s="16">
        <v>0.3972222222222222</v>
      </c>
      <c r="G5394" s="16">
        <f t="shared" si="1666"/>
        <v>2.1527777777777701E-2</v>
      </c>
      <c r="H5394" s="21">
        <v>2</v>
      </c>
      <c r="I5394" s="17">
        <v>1</v>
      </c>
      <c r="J5394" s="17">
        <v>1</v>
      </c>
      <c r="K5394" s="17">
        <v>1</v>
      </c>
      <c r="L5394" s="98" t="s">
        <v>61</v>
      </c>
      <c r="M5394" s="98" t="s">
        <v>62</v>
      </c>
      <c r="N5394" s="14">
        <v>1</v>
      </c>
      <c r="O5394" s="18">
        <f t="shared" si="1667"/>
        <v>31.679999999999996</v>
      </c>
      <c r="P5394" s="18">
        <v>9.6</v>
      </c>
      <c r="Q5394" s="18">
        <f t="shared" si="1668"/>
        <v>29.7</v>
      </c>
      <c r="R5394" s="18">
        <v>9</v>
      </c>
      <c r="S5394" s="18">
        <f t="shared" si="1669"/>
        <v>31.679999999999996</v>
      </c>
      <c r="T5394" s="22">
        <v>9.6</v>
      </c>
      <c r="U5394" s="22">
        <f t="shared" si="1670"/>
        <v>30.689999999999998</v>
      </c>
      <c r="V5394" s="21">
        <f t="shared" si="1671"/>
        <v>9.2162162162162158</v>
      </c>
      <c r="W5394" s="21">
        <v>27.888559999999998</v>
      </c>
      <c r="X5394" s="19">
        <v>-115.19289000000001</v>
      </c>
      <c r="Y5394" s="22">
        <f t="shared" si="1672"/>
        <v>72.2</v>
      </c>
      <c r="Z5394" s="23">
        <v>18.600000000000001</v>
      </c>
      <c r="AA5394" s="21">
        <v>10</v>
      </c>
      <c r="AB5394" s="98" t="s">
        <v>46</v>
      </c>
      <c r="AC5394" s="98">
        <v>1</v>
      </c>
      <c r="AD5394" s="98">
        <v>22</v>
      </c>
      <c r="AE5394" s="98">
        <v>1</v>
      </c>
      <c r="AF5394" s="98">
        <v>24</v>
      </c>
      <c r="AG5394" s="14" t="s">
        <v>43</v>
      </c>
    </row>
    <row r="5395" spans="1:33" hidden="1">
      <c r="A5395" s="14" t="s">
        <v>525</v>
      </c>
      <c r="B5395" s="98" t="s">
        <v>40</v>
      </c>
      <c r="C5395" s="31">
        <v>41125</v>
      </c>
      <c r="D5395" s="98">
        <v>2012</v>
      </c>
      <c r="E5395" s="16">
        <v>0.3756944444444445</v>
      </c>
      <c r="F5395" s="16">
        <v>0.39652777777777781</v>
      </c>
      <c r="G5395" s="16">
        <f t="shared" si="1666"/>
        <v>2.0833333333333315E-2</v>
      </c>
      <c r="H5395" s="21">
        <v>2</v>
      </c>
      <c r="I5395" s="17">
        <v>1</v>
      </c>
      <c r="J5395" s="17">
        <v>2</v>
      </c>
      <c r="K5395" s="17">
        <v>2</v>
      </c>
      <c r="L5395" s="98" t="s">
        <v>61</v>
      </c>
      <c r="M5395" s="98" t="s">
        <v>62</v>
      </c>
      <c r="N5395" s="14">
        <v>1</v>
      </c>
      <c r="O5395" s="18">
        <f t="shared" si="1667"/>
        <v>66.33</v>
      </c>
      <c r="P5395" s="18">
        <v>20.100000000000001</v>
      </c>
      <c r="Q5395" s="18">
        <f t="shared" si="1668"/>
        <v>64.349999999999994</v>
      </c>
      <c r="R5395" s="18">
        <v>19.5</v>
      </c>
      <c r="S5395" s="18">
        <f t="shared" si="1669"/>
        <v>66.33</v>
      </c>
      <c r="T5395" s="22">
        <v>20.100000000000001</v>
      </c>
      <c r="U5395" s="22">
        <f t="shared" si="1670"/>
        <v>65.34</v>
      </c>
      <c r="V5395" s="21">
        <f t="shared" si="1671"/>
        <v>19.621621621621621</v>
      </c>
      <c r="W5395" s="21">
        <v>27.892050000000001</v>
      </c>
      <c r="X5395" s="19">
        <v>-115.18825</v>
      </c>
      <c r="Y5395" s="22">
        <f t="shared" si="1672"/>
        <v>67.599999999999994</v>
      </c>
      <c r="Z5395" s="23">
        <v>14</v>
      </c>
      <c r="AA5395" s="21">
        <v>5</v>
      </c>
      <c r="AB5395" s="98" t="s">
        <v>46</v>
      </c>
      <c r="AC5395" s="98">
        <v>0</v>
      </c>
      <c r="AD5395" s="98">
        <v>0</v>
      </c>
      <c r="AE5395" s="98">
        <v>0</v>
      </c>
      <c r="AF5395" s="98">
        <v>0</v>
      </c>
      <c r="AG5395" s="14">
        <v>330</v>
      </c>
    </row>
    <row r="5396" spans="1:33" hidden="1">
      <c r="A5396" s="14" t="s">
        <v>526</v>
      </c>
      <c r="B5396" s="98" t="s">
        <v>201</v>
      </c>
      <c r="C5396" s="31">
        <v>41125</v>
      </c>
      <c r="D5396" s="98">
        <v>2012</v>
      </c>
      <c r="E5396" s="16">
        <v>0.37638888888888888</v>
      </c>
      <c r="F5396" s="16">
        <v>0.3979166666666667</v>
      </c>
      <c r="G5396" s="16">
        <f t="shared" si="1666"/>
        <v>2.1527777777777812E-2</v>
      </c>
      <c r="H5396" s="21">
        <v>2</v>
      </c>
      <c r="I5396" s="17">
        <v>1</v>
      </c>
      <c r="J5396" s="17">
        <v>3</v>
      </c>
      <c r="K5396" s="17">
        <v>3</v>
      </c>
      <c r="L5396" s="98" t="s">
        <v>61</v>
      </c>
      <c r="M5396" s="98" t="s">
        <v>62</v>
      </c>
      <c r="N5396" s="14">
        <v>1</v>
      </c>
      <c r="O5396" s="18">
        <f t="shared" si="1667"/>
        <v>62.699999999999996</v>
      </c>
      <c r="P5396" s="18">
        <v>19</v>
      </c>
      <c r="Q5396" s="18">
        <f t="shared" si="1668"/>
        <v>57.75</v>
      </c>
      <c r="R5396" s="18">
        <v>17.5</v>
      </c>
      <c r="S5396" s="18">
        <f t="shared" si="1669"/>
        <v>62.699999999999996</v>
      </c>
      <c r="T5396" s="22">
        <v>19</v>
      </c>
      <c r="U5396" s="22">
        <f t="shared" si="1670"/>
        <v>60.224999999999994</v>
      </c>
      <c r="V5396" s="21">
        <f t="shared" si="1671"/>
        <v>18.085585585585584</v>
      </c>
      <c r="W5396" s="21">
        <v>27.891670000000001</v>
      </c>
      <c r="X5396" s="19">
        <v>-115.18702999999999</v>
      </c>
      <c r="Y5396" s="22">
        <f t="shared" si="1672"/>
        <v>73.400000000000006</v>
      </c>
      <c r="Z5396" s="23">
        <v>19.8</v>
      </c>
      <c r="AA5396" s="21">
        <v>15</v>
      </c>
      <c r="AB5396" s="98" t="s">
        <v>46</v>
      </c>
      <c r="AC5396" s="98">
        <v>0</v>
      </c>
      <c r="AD5396" s="98">
        <v>0</v>
      </c>
      <c r="AE5396" s="98">
        <v>0</v>
      </c>
      <c r="AF5396" s="98">
        <v>0</v>
      </c>
      <c r="AG5396" s="14">
        <v>210</v>
      </c>
    </row>
    <row r="5397" spans="1:33" hidden="1">
      <c r="A5397" s="14" t="s">
        <v>527</v>
      </c>
      <c r="B5397" s="98" t="s">
        <v>178</v>
      </c>
      <c r="C5397" s="31">
        <v>41125</v>
      </c>
      <c r="D5397" s="98">
        <v>2012</v>
      </c>
      <c r="E5397" s="16">
        <v>0.3756944444444445</v>
      </c>
      <c r="F5397" s="16">
        <v>0.40208333333333335</v>
      </c>
      <c r="G5397" s="16">
        <f t="shared" si="1666"/>
        <v>2.6388888888888851E-2</v>
      </c>
      <c r="H5397" s="21">
        <v>2</v>
      </c>
      <c r="I5397" s="17">
        <v>1</v>
      </c>
      <c r="J5397" s="17">
        <v>1</v>
      </c>
      <c r="K5397" s="17">
        <v>1</v>
      </c>
      <c r="L5397" s="98" t="s">
        <v>41</v>
      </c>
      <c r="M5397" s="98" t="s">
        <v>42</v>
      </c>
      <c r="N5397" s="14">
        <v>1</v>
      </c>
      <c r="O5397" s="18">
        <f t="shared" si="1667"/>
        <v>34.979999999999997</v>
      </c>
      <c r="P5397" s="18">
        <v>10.6</v>
      </c>
      <c r="Q5397" s="18">
        <f t="shared" si="1668"/>
        <v>17.16</v>
      </c>
      <c r="R5397" s="18">
        <v>5.2</v>
      </c>
      <c r="S5397" s="18">
        <f t="shared" si="1669"/>
        <v>34.979999999999997</v>
      </c>
      <c r="T5397" s="22">
        <v>10.6</v>
      </c>
      <c r="U5397" s="22">
        <f t="shared" si="1670"/>
        <v>26.07</v>
      </c>
      <c r="V5397" s="21">
        <f t="shared" si="1671"/>
        <v>7.8288288288288284</v>
      </c>
      <c r="W5397" s="21">
        <v>27.843489999999999</v>
      </c>
      <c r="X5397" s="19">
        <v>-115.14285</v>
      </c>
      <c r="Y5397" s="22">
        <f t="shared" si="1672"/>
        <v>68.599999999999994</v>
      </c>
      <c r="Z5397" s="23">
        <v>15</v>
      </c>
      <c r="AA5397" s="21">
        <v>8</v>
      </c>
      <c r="AB5397" s="98" t="s">
        <v>46</v>
      </c>
      <c r="AC5397" s="98">
        <v>1</v>
      </c>
      <c r="AD5397" s="98">
        <v>20</v>
      </c>
      <c r="AE5397" s="98">
        <v>1</v>
      </c>
      <c r="AF5397" s="98">
        <v>12</v>
      </c>
      <c r="AG5397" s="14">
        <v>210</v>
      </c>
    </row>
    <row r="5398" spans="1:33" hidden="1">
      <c r="A5398" s="14" t="s">
        <v>527</v>
      </c>
      <c r="B5398" s="98" t="s">
        <v>178</v>
      </c>
      <c r="C5398" s="31">
        <v>41125</v>
      </c>
      <c r="D5398" s="98">
        <v>2012</v>
      </c>
      <c r="E5398" s="16">
        <v>0.3756944444444445</v>
      </c>
      <c r="F5398" s="16">
        <v>0.40208333333333335</v>
      </c>
      <c r="G5398" s="16">
        <f t="shared" si="1666"/>
        <v>2.6388888888888851E-2</v>
      </c>
      <c r="H5398" s="21">
        <v>2</v>
      </c>
      <c r="I5398" s="17">
        <v>1</v>
      </c>
      <c r="J5398" s="17">
        <v>1</v>
      </c>
      <c r="K5398" s="17">
        <v>1</v>
      </c>
      <c r="L5398" s="98" t="s">
        <v>41</v>
      </c>
      <c r="M5398" s="98" t="s">
        <v>42</v>
      </c>
      <c r="N5398" s="14">
        <v>1</v>
      </c>
      <c r="O5398" s="18">
        <f t="shared" si="1667"/>
        <v>34.979999999999997</v>
      </c>
      <c r="P5398" s="18">
        <v>10.6</v>
      </c>
      <c r="Q5398" s="18">
        <f t="shared" si="1668"/>
        <v>17.16</v>
      </c>
      <c r="R5398" s="18">
        <v>5.2</v>
      </c>
      <c r="S5398" s="18">
        <f t="shared" si="1669"/>
        <v>34.979999999999997</v>
      </c>
      <c r="T5398" s="22">
        <v>10.6</v>
      </c>
      <c r="U5398" s="22">
        <f t="shared" si="1670"/>
        <v>26.07</v>
      </c>
      <c r="V5398" s="21">
        <f t="shared" si="1671"/>
        <v>7.8288288288288284</v>
      </c>
      <c r="W5398" s="21">
        <v>27.843489999999999</v>
      </c>
      <c r="X5398" s="19">
        <v>-115.14285</v>
      </c>
      <c r="Y5398" s="22">
        <f t="shared" si="1672"/>
        <v>68.599999999999994</v>
      </c>
      <c r="Z5398" s="23">
        <v>15</v>
      </c>
      <c r="AA5398" s="21">
        <v>8</v>
      </c>
      <c r="AB5398" s="98" t="s">
        <v>46</v>
      </c>
      <c r="AC5398" s="98">
        <v>2</v>
      </c>
      <c r="AD5398" s="98">
        <v>24</v>
      </c>
      <c r="AE5398" s="98">
        <v>1</v>
      </c>
      <c r="AF5398" s="98">
        <v>31</v>
      </c>
      <c r="AG5398" s="14">
        <v>210</v>
      </c>
    </row>
    <row r="5399" spans="1:33" hidden="1">
      <c r="A5399" s="14" t="s">
        <v>527</v>
      </c>
      <c r="B5399" s="98" t="s">
        <v>178</v>
      </c>
      <c r="C5399" s="31">
        <v>41125</v>
      </c>
      <c r="D5399" s="98">
        <v>2012</v>
      </c>
      <c r="E5399" s="16">
        <v>0.3756944444444445</v>
      </c>
      <c r="F5399" s="16">
        <v>0.40208333333333335</v>
      </c>
      <c r="G5399" s="16">
        <f t="shared" si="1666"/>
        <v>2.6388888888888851E-2</v>
      </c>
      <c r="H5399" s="21">
        <v>2</v>
      </c>
      <c r="I5399" s="17">
        <v>1</v>
      </c>
      <c r="J5399" s="17">
        <v>1</v>
      </c>
      <c r="K5399" s="17">
        <v>1</v>
      </c>
      <c r="L5399" s="98" t="s">
        <v>41</v>
      </c>
      <c r="M5399" s="98" t="s">
        <v>42</v>
      </c>
      <c r="N5399" s="14">
        <v>1</v>
      </c>
      <c r="O5399" s="18">
        <f t="shared" si="1667"/>
        <v>34.979999999999997</v>
      </c>
      <c r="P5399" s="18">
        <v>10.6</v>
      </c>
      <c r="Q5399" s="18">
        <f t="shared" si="1668"/>
        <v>17.16</v>
      </c>
      <c r="R5399" s="18">
        <v>5.2</v>
      </c>
      <c r="S5399" s="18">
        <f t="shared" si="1669"/>
        <v>34.979999999999997</v>
      </c>
      <c r="T5399" s="22">
        <v>10.6</v>
      </c>
      <c r="U5399" s="22">
        <f t="shared" si="1670"/>
        <v>26.07</v>
      </c>
      <c r="V5399" s="21">
        <f t="shared" si="1671"/>
        <v>7.8288288288288284</v>
      </c>
      <c r="W5399" s="21">
        <v>27.843489999999999</v>
      </c>
      <c r="X5399" s="19">
        <v>-115.14285</v>
      </c>
      <c r="Y5399" s="22">
        <f t="shared" si="1672"/>
        <v>68.599999999999994</v>
      </c>
      <c r="Z5399" s="23">
        <v>15</v>
      </c>
      <c r="AA5399" s="21">
        <v>8</v>
      </c>
      <c r="AB5399" s="98" t="s">
        <v>46</v>
      </c>
      <c r="AC5399" s="98">
        <v>2</v>
      </c>
      <c r="AD5399" s="98">
        <v>26</v>
      </c>
      <c r="AE5399" s="98">
        <v>1</v>
      </c>
      <c r="AF5399" s="98">
        <v>31</v>
      </c>
      <c r="AG5399" s="14">
        <v>210</v>
      </c>
    </row>
    <row r="5400" spans="1:33" hidden="1">
      <c r="A5400" s="14" t="s">
        <v>528</v>
      </c>
      <c r="B5400" s="14" t="s">
        <v>40</v>
      </c>
      <c r="C5400" s="31">
        <v>41126</v>
      </c>
      <c r="D5400" s="15">
        <v>2012</v>
      </c>
      <c r="E5400" s="16">
        <v>0.37638888888888888</v>
      </c>
      <c r="F5400" s="16">
        <v>0.4069444444444445</v>
      </c>
      <c r="G5400" s="16">
        <f>F5400-E5400</f>
        <v>3.0555555555555614E-2</v>
      </c>
      <c r="H5400" s="21">
        <v>2</v>
      </c>
      <c r="I5400" s="17">
        <v>1</v>
      </c>
      <c r="J5400" s="17">
        <v>2</v>
      </c>
      <c r="K5400" s="17">
        <v>2</v>
      </c>
      <c r="L5400" s="98" t="s">
        <v>41</v>
      </c>
      <c r="M5400" s="98" t="s">
        <v>42</v>
      </c>
      <c r="N5400" s="14">
        <v>2</v>
      </c>
      <c r="O5400" s="18">
        <f>P5400*3.3</f>
        <v>33.33</v>
      </c>
      <c r="P5400" s="18">
        <v>10.1</v>
      </c>
      <c r="Q5400" s="18">
        <f>R5400*3.3</f>
        <v>29.04</v>
      </c>
      <c r="R5400" s="18">
        <v>8.8000000000000007</v>
      </c>
      <c r="S5400" s="18">
        <f>T5400*3.3</f>
        <v>33.33</v>
      </c>
      <c r="T5400" s="22">
        <v>10.1</v>
      </c>
      <c r="U5400" s="22">
        <f>AVERAGE(S5400,Q5400)</f>
        <v>31.184999999999999</v>
      </c>
      <c r="V5400" s="21">
        <f>U5400/3.33</f>
        <v>9.3648648648648649</v>
      </c>
      <c r="W5400" s="19">
        <v>27.844100000000001</v>
      </c>
      <c r="X5400" s="19">
        <v>-115.14252</v>
      </c>
      <c r="Y5400" s="22">
        <f>Z5400+53.6</f>
        <v>68.599999999999994</v>
      </c>
      <c r="Z5400" s="23">
        <v>15</v>
      </c>
      <c r="AA5400" s="21">
        <v>6</v>
      </c>
      <c r="AB5400" s="14" t="s">
        <v>46</v>
      </c>
      <c r="AC5400" s="98">
        <v>1</v>
      </c>
      <c r="AD5400" s="98">
        <v>7</v>
      </c>
      <c r="AE5400" s="17">
        <v>1</v>
      </c>
      <c r="AF5400" s="98">
        <v>17</v>
      </c>
      <c r="AG5400" s="14">
        <v>90</v>
      </c>
    </row>
    <row r="5401" spans="1:33" hidden="1">
      <c r="A5401" s="14" t="s">
        <v>528</v>
      </c>
      <c r="B5401" s="14" t="s">
        <v>40</v>
      </c>
      <c r="C5401" s="31">
        <v>41126</v>
      </c>
      <c r="D5401" s="15">
        <v>2012</v>
      </c>
      <c r="E5401" s="16">
        <v>0.37638888888888888</v>
      </c>
      <c r="F5401" s="16">
        <v>0.4069444444444445</v>
      </c>
      <c r="G5401" s="16">
        <f>F5401-E5401</f>
        <v>3.0555555555555614E-2</v>
      </c>
      <c r="H5401" s="21">
        <v>2</v>
      </c>
      <c r="I5401" s="17">
        <v>1</v>
      </c>
      <c r="J5401" s="17">
        <v>2</v>
      </c>
      <c r="K5401" s="17">
        <v>2</v>
      </c>
      <c r="L5401" s="98" t="s">
        <v>41</v>
      </c>
      <c r="M5401" s="98" t="s">
        <v>42</v>
      </c>
      <c r="N5401" s="14">
        <v>2</v>
      </c>
      <c r="O5401" s="18">
        <f>P5401*3.3</f>
        <v>33.33</v>
      </c>
      <c r="P5401" s="18">
        <v>10.1</v>
      </c>
      <c r="Q5401" s="18">
        <f>R5401*3.3</f>
        <v>29.04</v>
      </c>
      <c r="R5401" s="18">
        <v>8.8000000000000007</v>
      </c>
      <c r="S5401" s="18">
        <f>T5401*3.3</f>
        <v>33.33</v>
      </c>
      <c r="T5401" s="22">
        <v>10.1</v>
      </c>
      <c r="U5401" s="22">
        <f>AVERAGE(S5401,Q5401)</f>
        <v>31.184999999999999</v>
      </c>
      <c r="V5401" s="21">
        <f>U5401/3.33</f>
        <v>9.3648648648648649</v>
      </c>
      <c r="W5401" s="19">
        <v>27.844100000000001</v>
      </c>
      <c r="X5401" s="19">
        <v>-115.14252</v>
      </c>
      <c r="Y5401" s="22">
        <f>Z5401+53.6</f>
        <v>68.599999999999994</v>
      </c>
      <c r="Z5401" s="23">
        <v>15</v>
      </c>
      <c r="AA5401" s="21">
        <v>6</v>
      </c>
      <c r="AB5401" s="14" t="s">
        <v>46</v>
      </c>
      <c r="AC5401" s="98">
        <v>2</v>
      </c>
      <c r="AD5401" s="98">
        <v>20</v>
      </c>
      <c r="AE5401" s="17">
        <v>1</v>
      </c>
      <c r="AF5401" s="98">
        <v>38</v>
      </c>
      <c r="AG5401" s="14">
        <v>90</v>
      </c>
    </row>
    <row r="5402" spans="1:33" hidden="1">
      <c r="A5402" s="14" t="s">
        <v>529</v>
      </c>
      <c r="B5402" s="14" t="s">
        <v>474</v>
      </c>
      <c r="C5402" s="31">
        <v>41126</v>
      </c>
      <c r="D5402" s="15">
        <v>2012</v>
      </c>
      <c r="E5402" s="16">
        <v>0.3756944444444445</v>
      </c>
      <c r="F5402" s="16">
        <v>0.4069444444444445</v>
      </c>
      <c r="G5402" s="16">
        <f>F5402-E5402</f>
        <v>3.125E-2</v>
      </c>
      <c r="H5402" s="21">
        <v>2</v>
      </c>
      <c r="I5402" s="17">
        <v>1</v>
      </c>
      <c r="J5402" s="17">
        <v>3</v>
      </c>
      <c r="K5402" s="17">
        <v>3</v>
      </c>
      <c r="L5402" s="98" t="s">
        <v>41</v>
      </c>
      <c r="M5402" s="98" t="s">
        <v>42</v>
      </c>
      <c r="N5402" s="14">
        <v>2</v>
      </c>
      <c r="O5402" s="18">
        <f>P5402*3.3</f>
        <v>18.479999999999997</v>
      </c>
      <c r="P5402" s="18">
        <v>5.6</v>
      </c>
      <c r="Q5402" s="18">
        <f>R5402*3.3</f>
        <v>24.419999999999998</v>
      </c>
      <c r="R5402" s="18">
        <v>7.4</v>
      </c>
      <c r="S5402" s="18">
        <f>T5402*3.3</f>
        <v>24.419999999999998</v>
      </c>
      <c r="T5402" s="22">
        <v>7.4</v>
      </c>
      <c r="U5402" s="22">
        <f>AVERAGE(S5402,Q5402)</f>
        <v>24.419999999999998</v>
      </c>
      <c r="V5402" s="21">
        <f>U5402/3.33</f>
        <v>7.333333333333333</v>
      </c>
      <c r="W5402" s="19">
        <v>27.84355</v>
      </c>
      <c r="X5402" s="19">
        <v>-115.143</v>
      </c>
      <c r="Y5402" s="22">
        <f>Z5402+53.6</f>
        <v>68.599999999999994</v>
      </c>
      <c r="Z5402" s="23">
        <v>15</v>
      </c>
      <c r="AA5402" s="21">
        <v>6</v>
      </c>
      <c r="AB5402" s="14" t="s">
        <v>46</v>
      </c>
      <c r="AC5402" s="98">
        <v>1</v>
      </c>
      <c r="AD5402" s="98">
        <v>24</v>
      </c>
      <c r="AE5402" s="17">
        <v>1</v>
      </c>
      <c r="AF5402" s="98">
        <v>12</v>
      </c>
      <c r="AG5402" s="14" t="s">
        <v>369</v>
      </c>
    </row>
    <row r="5403" spans="1:33" hidden="1">
      <c r="A5403" s="14" t="s">
        <v>529</v>
      </c>
      <c r="B5403" s="14" t="s">
        <v>474</v>
      </c>
      <c r="C5403" s="31">
        <v>41126</v>
      </c>
      <c r="D5403" s="15">
        <v>2012</v>
      </c>
      <c r="E5403" s="16">
        <v>0.3756944444444445</v>
      </c>
      <c r="F5403" s="16">
        <v>0.4069444444444445</v>
      </c>
      <c r="G5403" s="16">
        <f t="shared" ref="G5403:G5410" si="1673">F5403-E5403</f>
        <v>3.125E-2</v>
      </c>
      <c r="H5403" s="21">
        <v>2</v>
      </c>
      <c r="I5403" s="17">
        <v>1</v>
      </c>
      <c r="J5403" s="17">
        <v>3</v>
      </c>
      <c r="K5403" s="17">
        <v>3</v>
      </c>
      <c r="L5403" s="98" t="s">
        <v>41</v>
      </c>
      <c r="M5403" s="98" t="s">
        <v>42</v>
      </c>
      <c r="N5403" s="14">
        <v>2</v>
      </c>
      <c r="O5403" s="18">
        <f t="shared" ref="O5403:O5410" si="1674">P5403*3.3</f>
        <v>18.479999999999997</v>
      </c>
      <c r="P5403" s="18">
        <v>5.6</v>
      </c>
      <c r="Q5403" s="18">
        <f t="shared" ref="Q5403:Q5410" si="1675">R5403*3.3</f>
        <v>24.419999999999998</v>
      </c>
      <c r="R5403" s="18">
        <v>7.4</v>
      </c>
      <c r="S5403" s="18">
        <f t="shared" ref="S5403:S5410" si="1676">T5403*3.3</f>
        <v>24.419999999999998</v>
      </c>
      <c r="T5403" s="22">
        <v>7.4</v>
      </c>
      <c r="U5403" s="22">
        <f t="shared" ref="U5403:U5410" si="1677">AVERAGE(S5403,Q5403)</f>
        <v>24.419999999999998</v>
      </c>
      <c r="V5403" s="21">
        <f t="shared" ref="V5403:V5410" si="1678">U5403/3.33</f>
        <v>7.333333333333333</v>
      </c>
      <c r="W5403" s="19">
        <v>27.84355</v>
      </c>
      <c r="X5403" s="19">
        <v>-115.143</v>
      </c>
      <c r="Y5403" s="22">
        <f t="shared" ref="Y5403:Y5410" si="1679">Z5403+53.6</f>
        <v>68.599999999999994</v>
      </c>
      <c r="Z5403" s="23">
        <v>15</v>
      </c>
      <c r="AA5403" s="21">
        <v>6</v>
      </c>
      <c r="AB5403" s="14" t="s">
        <v>46</v>
      </c>
      <c r="AC5403" s="98">
        <v>2</v>
      </c>
      <c r="AD5403" s="98">
        <v>21</v>
      </c>
      <c r="AE5403" s="17">
        <v>1</v>
      </c>
      <c r="AF5403" s="98">
        <v>18</v>
      </c>
      <c r="AG5403" s="14" t="s">
        <v>369</v>
      </c>
    </row>
    <row r="5404" spans="1:33" hidden="1">
      <c r="A5404" s="14" t="s">
        <v>529</v>
      </c>
      <c r="B5404" s="14" t="s">
        <v>474</v>
      </c>
      <c r="C5404" s="31">
        <v>41126</v>
      </c>
      <c r="D5404" s="15">
        <v>2012</v>
      </c>
      <c r="E5404" s="16">
        <v>0.3756944444444445</v>
      </c>
      <c r="F5404" s="16">
        <v>0.4069444444444445</v>
      </c>
      <c r="G5404" s="16">
        <f t="shared" si="1673"/>
        <v>3.125E-2</v>
      </c>
      <c r="H5404" s="21">
        <v>2</v>
      </c>
      <c r="I5404" s="17">
        <v>1</v>
      </c>
      <c r="J5404" s="17">
        <v>3</v>
      </c>
      <c r="K5404" s="17">
        <v>3</v>
      </c>
      <c r="L5404" s="98" t="s">
        <v>41</v>
      </c>
      <c r="M5404" s="98" t="s">
        <v>42</v>
      </c>
      <c r="N5404" s="14">
        <v>2</v>
      </c>
      <c r="O5404" s="18">
        <f t="shared" si="1674"/>
        <v>18.479999999999997</v>
      </c>
      <c r="P5404" s="18">
        <v>5.6</v>
      </c>
      <c r="Q5404" s="18">
        <f t="shared" si="1675"/>
        <v>24.419999999999998</v>
      </c>
      <c r="R5404" s="18">
        <v>7.4</v>
      </c>
      <c r="S5404" s="18">
        <f t="shared" si="1676"/>
        <v>24.419999999999998</v>
      </c>
      <c r="T5404" s="22">
        <v>7.4</v>
      </c>
      <c r="U5404" s="22">
        <f t="shared" si="1677"/>
        <v>24.419999999999998</v>
      </c>
      <c r="V5404" s="21">
        <f t="shared" si="1678"/>
        <v>7.333333333333333</v>
      </c>
      <c r="W5404" s="19">
        <v>27.84355</v>
      </c>
      <c r="X5404" s="19">
        <v>-115.143</v>
      </c>
      <c r="Y5404" s="22">
        <f t="shared" si="1679"/>
        <v>68.599999999999994</v>
      </c>
      <c r="Z5404" s="23">
        <v>15</v>
      </c>
      <c r="AA5404" s="21">
        <v>6</v>
      </c>
      <c r="AB5404" s="14" t="s">
        <v>46</v>
      </c>
      <c r="AC5404" s="98">
        <v>2</v>
      </c>
      <c r="AD5404" s="98">
        <v>23</v>
      </c>
      <c r="AE5404" s="17">
        <v>1</v>
      </c>
      <c r="AF5404" s="98">
        <v>18</v>
      </c>
      <c r="AG5404" s="14" t="s">
        <v>369</v>
      </c>
    </row>
    <row r="5405" spans="1:33" hidden="1">
      <c r="A5405" s="14" t="s">
        <v>529</v>
      </c>
      <c r="B5405" s="14" t="s">
        <v>474</v>
      </c>
      <c r="C5405" s="31">
        <v>41126</v>
      </c>
      <c r="D5405" s="15">
        <v>2012</v>
      </c>
      <c r="E5405" s="16">
        <v>0.3756944444444445</v>
      </c>
      <c r="F5405" s="16">
        <v>0.4069444444444445</v>
      </c>
      <c r="G5405" s="16">
        <f t="shared" si="1673"/>
        <v>3.125E-2</v>
      </c>
      <c r="H5405" s="21">
        <v>2</v>
      </c>
      <c r="I5405" s="17">
        <v>1</v>
      </c>
      <c r="J5405" s="17">
        <v>3</v>
      </c>
      <c r="K5405" s="17">
        <v>3</v>
      </c>
      <c r="L5405" s="98" t="s">
        <v>41</v>
      </c>
      <c r="M5405" s="98" t="s">
        <v>42</v>
      </c>
      <c r="N5405" s="14">
        <v>2</v>
      </c>
      <c r="O5405" s="18">
        <f t="shared" si="1674"/>
        <v>18.479999999999997</v>
      </c>
      <c r="P5405" s="18">
        <v>5.6</v>
      </c>
      <c r="Q5405" s="18">
        <f t="shared" si="1675"/>
        <v>24.419999999999998</v>
      </c>
      <c r="R5405" s="18">
        <v>7.4</v>
      </c>
      <c r="S5405" s="18">
        <f t="shared" si="1676"/>
        <v>24.419999999999998</v>
      </c>
      <c r="T5405" s="22">
        <v>7.4</v>
      </c>
      <c r="U5405" s="22">
        <f t="shared" si="1677"/>
        <v>24.419999999999998</v>
      </c>
      <c r="V5405" s="21">
        <f t="shared" si="1678"/>
        <v>7.333333333333333</v>
      </c>
      <c r="W5405" s="19">
        <v>27.84355</v>
      </c>
      <c r="X5405" s="19">
        <v>-115.143</v>
      </c>
      <c r="Y5405" s="22">
        <f t="shared" si="1679"/>
        <v>68.599999999999994</v>
      </c>
      <c r="Z5405" s="23">
        <v>15</v>
      </c>
      <c r="AA5405" s="21">
        <v>6</v>
      </c>
      <c r="AB5405" s="14" t="s">
        <v>46</v>
      </c>
      <c r="AC5405" s="98">
        <v>2</v>
      </c>
      <c r="AD5405" s="98">
        <v>24</v>
      </c>
      <c r="AE5405" s="17">
        <v>1</v>
      </c>
      <c r="AF5405" s="98">
        <v>18</v>
      </c>
      <c r="AG5405" s="14" t="s">
        <v>369</v>
      </c>
    </row>
    <row r="5406" spans="1:33" hidden="1">
      <c r="A5406" s="14" t="s">
        <v>529</v>
      </c>
      <c r="B5406" s="14" t="s">
        <v>474</v>
      </c>
      <c r="C5406" s="31">
        <v>41126</v>
      </c>
      <c r="D5406" s="15">
        <v>2012</v>
      </c>
      <c r="E5406" s="16">
        <v>0.3756944444444445</v>
      </c>
      <c r="F5406" s="16">
        <v>0.4069444444444445</v>
      </c>
      <c r="G5406" s="16">
        <f t="shared" si="1673"/>
        <v>3.125E-2</v>
      </c>
      <c r="H5406" s="21">
        <v>2</v>
      </c>
      <c r="I5406" s="17">
        <v>1</v>
      </c>
      <c r="J5406" s="17">
        <v>3</v>
      </c>
      <c r="K5406" s="17">
        <v>3</v>
      </c>
      <c r="L5406" s="98" t="s">
        <v>41</v>
      </c>
      <c r="M5406" s="98" t="s">
        <v>42</v>
      </c>
      <c r="N5406" s="14">
        <v>2</v>
      </c>
      <c r="O5406" s="18">
        <f t="shared" si="1674"/>
        <v>18.479999999999997</v>
      </c>
      <c r="P5406" s="18">
        <v>5.6</v>
      </c>
      <c r="Q5406" s="18">
        <f t="shared" si="1675"/>
        <v>24.419999999999998</v>
      </c>
      <c r="R5406" s="18">
        <v>7.4</v>
      </c>
      <c r="S5406" s="18">
        <f t="shared" si="1676"/>
        <v>24.419999999999998</v>
      </c>
      <c r="T5406" s="22">
        <v>7.4</v>
      </c>
      <c r="U5406" s="22">
        <f t="shared" si="1677"/>
        <v>24.419999999999998</v>
      </c>
      <c r="V5406" s="21">
        <f t="shared" si="1678"/>
        <v>7.333333333333333</v>
      </c>
      <c r="W5406" s="19">
        <v>27.84355</v>
      </c>
      <c r="X5406" s="19">
        <v>-115.143</v>
      </c>
      <c r="Y5406" s="22">
        <f t="shared" si="1679"/>
        <v>68.599999999999994</v>
      </c>
      <c r="Z5406" s="23">
        <v>15</v>
      </c>
      <c r="AA5406" s="21">
        <v>6</v>
      </c>
      <c r="AB5406" s="14" t="s">
        <v>46</v>
      </c>
      <c r="AC5406" s="98">
        <v>2</v>
      </c>
      <c r="AD5406" s="98">
        <v>27</v>
      </c>
      <c r="AE5406" s="17">
        <v>1</v>
      </c>
      <c r="AF5406" s="98">
        <v>18</v>
      </c>
      <c r="AG5406" s="14" t="s">
        <v>369</v>
      </c>
    </row>
    <row r="5407" spans="1:33" hidden="1">
      <c r="A5407" s="14" t="s">
        <v>529</v>
      </c>
      <c r="B5407" s="14" t="s">
        <v>474</v>
      </c>
      <c r="C5407" s="31">
        <v>41126</v>
      </c>
      <c r="D5407" s="15">
        <v>2012</v>
      </c>
      <c r="E5407" s="16">
        <v>0.3756944444444445</v>
      </c>
      <c r="F5407" s="16">
        <v>0.4069444444444445</v>
      </c>
      <c r="G5407" s="16">
        <f t="shared" si="1673"/>
        <v>3.125E-2</v>
      </c>
      <c r="H5407" s="21">
        <v>2</v>
      </c>
      <c r="I5407" s="17">
        <v>1</v>
      </c>
      <c r="J5407" s="17">
        <v>3</v>
      </c>
      <c r="K5407" s="17">
        <v>3</v>
      </c>
      <c r="L5407" s="98" t="s">
        <v>41</v>
      </c>
      <c r="M5407" s="98" t="s">
        <v>42</v>
      </c>
      <c r="N5407" s="14">
        <v>2</v>
      </c>
      <c r="O5407" s="18">
        <f t="shared" si="1674"/>
        <v>18.479999999999997</v>
      </c>
      <c r="P5407" s="18">
        <v>5.6</v>
      </c>
      <c r="Q5407" s="18">
        <f t="shared" si="1675"/>
        <v>24.419999999999998</v>
      </c>
      <c r="R5407" s="18">
        <v>7.4</v>
      </c>
      <c r="S5407" s="18">
        <f t="shared" si="1676"/>
        <v>24.419999999999998</v>
      </c>
      <c r="T5407" s="22">
        <v>7.4</v>
      </c>
      <c r="U5407" s="22">
        <f t="shared" si="1677"/>
        <v>24.419999999999998</v>
      </c>
      <c r="V5407" s="21">
        <f t="shared" si="1678"/>
        <v>7.333333333333333</v>
      </c>
      <c r="W5407" s="19">
        <v>27.84355</v>
      </c>
      <c r="X5407" s="19">
        <v>-115.143</v>
      </c>
      <c r="Y5407" s="22">
        <f t="shared" si="1679"/>
        <v>68.599999999999994</v>
      </c>
      <c r="Z5407" s="23">
        <v>15</v>
      </c>
      <c r="AA5407" s="21">
        <v>6</v>
      </c>
      <c r="AB5407" s="14" t="s">
        <v>46</v>
      </c>
      <c r="AC5407" s="98">
        <v>3</v>
      </c>
      <c r="AD5407" s="98">
        <v>20</v>
      </c>
      <c r="AE5407" s="17">
        <v>1</v>
      </c>
      <c r="AF5407" s="98">
        <v>22</v>
      </c>
      <c r="AG5407" s="14" t="s">
        <v>369</v>
      </c>
    </row>
    <row r="5408" spans="1:33" hidden="1">
      <c r="A5408" s="14" t="s">
        <v>529</v>
      </c>
      <c r="B5408" s="14" t="s">
        <v>474</v>
      </c>
      <c r="C5408" s="31">
        <v>41126</v>
      </c>
      <c r="D5408" s="15">
        <v>2012</v>
      </c>
      <c r="E5408" s="16">
        <v>0.3756944444444445</v>
      </c>
      <c r="F5408" s="16">
        <v>0.4069444444444445</v>
      </c>
      <c r="G5408" s="16">
        <f t="shared" si="1673"/>
        <v>3.125E-2</v>
      </c>
      <c r="H5408" s="21">
        <v>2</v>
      </c>
      <c r="I5408" s="17">
        <v>1</v>
      </c>
      <c r="J5408" s="17">
        <v>3</v>
      </c>
      <c r="K5408" s="17">
        <v>3</v>
      </c>
      <c r="L5408" s="98" t="s">
        <v>41</v>
      </c>
      <c r="M5408" s="98" t="s">
        <v>42</v>
      </c>
      <c r="N5408" s="14">
        <v>2</v>
      </c>
      <c r="O5408" s="18">
        <f t="shared" si="1674"/>
        <v>18.479999999999997</v>
      </c>
      <c r="P5408" s="18">
        <v>5.6</v>
      </c>
      <c r="Q5408" s="18">
        <f t="shared" si="1675"/>
        <v>24.419999999999998</v>
      </c>
      <c r="R5408" s="18">
        <v>7.4</v>
      </c>
      <c r="S5408" s="18">
        <f t="shared" si="1676"/>
        <v>24.419999999999998</v>
      </c>
      <c r="T5408" s="22">
        <v>7.4</v>
      </c>
      <c r="U5408" s="22">
        <f t="shared" si="1677"/>
        <v>24.419999999999998</v>
      </c>
      <c r="V5408" s="21">
        <f t="shared" si="1678"/>
        <v>7.333333333333333</v>
      </c>
      <c r="W5408" s="19">
        <v>27.84355</v>
      </c>
      <c r="X5408" s="19">
        <v>-115.143</v>
      </c>
      <c r="Y5408" s="22">
        <f t="shared" si="1679"/>
        <v>68.599999999999994</v>
      </c>
      <c r="Z5408" s="23">
        <v>15</v>
      </c>
      <c r="AA5408" s="21">
        <v>6</v>
      </c>
      <c r="AB5408" s="14" t="s">
        <v>46</v>
      </c>
      <c r="AC5408" s="98">
        <v>3</v>
      </c>
      <c r="AD5408" s="98">
        <v>25</v>
      </c>
      <c r="AE5408" s="17">
        <v>1</v>
      </c>
      <c r="AF5408" s="98">
        <v>22</v>
      </c>
      <c r="AG5408" s="14" t="s">
        <v>369</v>
      </c>
    </row>
    <row r="5409" spans="1:33" hidden="1">
      <c r="A5409" s="14" t="s">
        <v>529</v>
      </c>
      <c r="B5409" s="14" t="s">
        <v>474</v>
      </c>
      <c r="C5409" s="31">
        <v>41126</v>
      </c>
      <c r="D5409" s="15">
        <v>2012</v>
      </c>
      <c r="E5409" s="16">
        <v>0.3756944444444445</v>
      </c>
      <c r="F5409" s="16">
        <v>0.4069444444444445</v>
      </c>
      <c r="G5409" s="16">
        <f t="shared" si="1673"/>
        <v>3.125E-2</v>
      </c>
      <c r="H5409" s="21">
        <v>2</v>
      </c>
      <c r="I5409" s="17">
        <v>1</v>
      </c>
      <c r="J5409" s="17">
        <v>3</v>
      </c>
      <c r="K5409" s="17">
        <v>3</v>
      </c>
      <c r="L5409" s="98" t="s">
        <v>41</v>
      </c>
      <c r="M5409" s="98" t="s">
        <v>42</v>
      </c>
      <c r="N5409" s="14">
        <v>2</v>
      </c>
      <c r="O5409" s="18">
        <f t="shared" si="1674"/>
        <v>18.479999999999997</v>
      </c>
      <c r="P5409" s="18">
        <v>5.6</v>
      </c>
      <c r="Q5409" s="18">
        <f t="shared" si="1675"/>
        <v>24.419999999999998</v>
      </c>
      <c r="R5409" s="18">
        <v>7.4</v>
      </c>
      <c r="S5409" s="18">
        <f t="shared" si="1676"/>
        <v>24.419999999999998</v>
      </c>
      <c r="T5409" s="22">
        <v>7.4</v>
      </c>
      <c r="U5409" s="22">
        <f t="shared" si="1677"/>
        <v>24.419999999999998</v>
      </c>
      <c r="V5409" s="21">
        <f t="shared" si="1678"/>
        <v>7.333333333333333</v>
      </c>
      <c r="W5409" s="19">
        <v>27.84355</v>
      </c>
      <c r="X5409" s="19">
        <v>-115.143</v>
      </c>
      <c r="Y5409" s="22">
        <f t="shared" si="1679"/>
        <v>68.599999999999994</v>
      </c>
      <c r="Z5409" s="23">
        <v>15</v>
      </c>
      <c r="AA5409" s="21">
        <v>6</v>
      </c>
      <c r="AB5409" s="14" t="s">
        <v>46</v>
      </c>
      <c r="AC5409" s="98">
        <v>4</v>
      </c>
      <c r="AD5409" s="98">
        <v>22</v>
      </c>
      <c r="AE5409" s="17">
        <v>1</v>
      </c>
      <c r="AF5409" s="98">
        <v>26</v>
      </c>
      <c r="AG5409" s="14" t="s">
        <v>369</v>
      </c>
    </row>
    <row r="5410" spans="1:33" hidden="1">
      <c r="A5410" s="14" t="s">
        <v>529</v>
      </c>
      <c r="B5410" s="14" t="s">
        <v>474</v>
      </c>
      <c r="C5410" s="31">
        <v>41126</v>
      </c>
      <c r="D5410" s="15">
        <v>2012</v>
      </c>
      <c r="E5410" s="16">
        <v>0.3756944444444445</v>
      </c>
      <c r="F5410" s="16">
        <v>0.4069444444444445</v>
      </c>
      <c r="G5410" s="16">
        <f t="shared" si="1673"/>
        <v>3.125E-2</v>
      </c>
      <c r="H5410" s="21">
        <v>2</v>
      </c>
      <c r="I5410" s="17">
        <v>1</v>
      </c>
      <c r="J5410" s="17">
        <v>3</v>
      </c>
      <c r="K5410" s="17">
        <v>3</v>
      </c>
      <c r="L5410" s="98" t="s">
        <v>41</v>
      </c>
      <c r="M5410" s="98" t="s">
        <v>42</v>
      </c>
      <c r="N5410" s="14">
        <v>2</v>
      </c>
      <c r="O5410" s="18">
        <f t="shared" si="1674"/>
        <v>18.479999999999997</v>
      </c>
      <c r="P5410" s="18">
        <v>5.6</v>
      </c>
      <c r="Q5410" s="18">
        <f t="shared" si="1675"/>
        <v>24.419999999999998</v>
      </c>
      <c r="R5410" s="18">
        <v>7.4</v>
      </c>
      <c r="S5410" s="18">
        <f t="shared" si="1676"/>
        <v>24.419999999999998</v>
      </c>
      <c r="T5410" s="22">
        <v>7.4</v>
      </c>
      <c r="U5410" s="22">
        <f t="shared" si="1677"/>
        <v>24.419999999999998</v>
      </c>
      <c r="V5410" s="21">
        <f t="shared" si="1678"/>
        <v>7.333333333333333</v>
      </c>
      <c r="W5410" s="19">
        <v>27.84355</v>
      </c>
      <c r="X5410" s="19">
        <v>-115.143</v>
      </c>
      <c r="Y5410" s="22">
        <f t="shared" si="1679"/>
        <v>68.599999999999994</v>
      </c>
      <c r="Z5410" s="23">
        <v>15</v>
      </c>
      <c r="AA5410" s="21">
        <v>6</v>
      </c>
      <c r="AB5410" s="14" t="s">
        <v>46</v>
      </c>
      <c r="AC5410" s="98">
        <v>5</v>
      </c>
      <c r="AD5410" s="98">
        <v>27</v>
      </c>
      <c r="AE5410" s="17">
        <v>1</v>
      </c>
      <c r="AF5410" s="98">
        <v>40</v>
      </c>
      <c r="AG5410" s="14" t="s">
        <v>369</v>
      </c>
    </row>
  </sheetData>
  <autoFilter ref="A1:AM5410">
    <filterColumn colId="3"/>
    <filterColumn colId="11">
      <filters>
        <filter val="La Plana"/>
        <filter val="La Plana/Las Cuevas"/>
      </filters>
    </filterColumn>
    <filterColumn colId="15"/>
    <filterColumn colId="19"/>
    <filterColumn colId="27"/>
  </autoFilter>
  <dataValidations count="29">
    <dataValidation allowBlank="1" showErrorMessage="1" sqref="AG5363:AG5410 AG5311:AG5354 AG5236"/>
    <dataValidation type="list" allowBlank="1" showInputMessage="1" showErrorMessage="1" sqref="AE5400:AE5410 AE5210:AE5367">
      <formula1>abundancia</formula1>
    </dataValidation>
    <dataValidation type="list" allowBlank="1" showInputMessage="1" showErrorMessage="1" sqref="AB5392:AB5410 AB5363:AB5390 AB5340:AB5354 AB5323:AB5335">
      <formula1>especie</formula1>
    </dataValidation>
    <dataValidation type="list" allowBlank="1" showErrorMessage="1" sqref="AB5391 AB5210:AB5322 AB5336:AB5339 AB5355:AB5362">
      <formula1>especie</formula1>
    </dataValidation>
    <dataValidation type="whole" allowBlank="1" showErrorMessage="1" sqref="AG5237:AG5310 AG5355:AG5362 AG5210:AG5235">
      <formula1>0</formula1>
      <formula2>360</formula2>
    </dataValidation>
    <dataValidation type="list" allowBlank="1" showErrorMessage="1" sqref="M1">
      <formula1>sitioextenso</formula1>
      <formula2>0</formula2>
    </dataValidation>
    <dataValidation type="list" allowBlank="1" showErrorMessage="1" sqref="L1">
      <formula1>sitio</formula1>
      <formula2>0</formula2>
    </dataValidation>
    <dataValidation type="list" allowBlank="1" showErrorMessage="1" sqref="K1">
      <formula1>transecto</formula1>
      <formula2>0</formula2>
    </dataValidation>
    <dataValidation type="list" allowBlank="1" showErrorMessage="1" sqref="I1">
      <formula1>buceo</formula1>
      <formula2>0</formula2>
    </dataValidation>
    <dataValidation type="list" allowBlank="1" showErrorMessage="1" sqref="B1">
      <formula1>observador</formula1>
      <formula2>0</formula2>
    </dataValidation>
    <dataValidation type="list" allowBlank="1" showErrorMessage="1" sqref="AB1:AC1">
      <formula1>especie</formula1>
      <formula2>0</formula2>
    </dataValidation>
    <dataValidation type="list" allowBlank="1" showErrorMessage="1" sqref="H1">
      <formula1>epoca</formula1>
      <formula2>0</formula2>
    </dataValidation>
    <dataValidation type="list" allowBlank="1" showErrorMessage="1" sqref="D1">
      <formula1>año</formula1>
      <formula2>0</formula2>
    </dataValidation>
    <dataValidation type="list" allowBlank="1" showErrorMessage="1" sqref="N1">
      <formula1>tipositio</formula1>
      <formula2>0</formula2>
    </dataValidation>
    <dataValidation type="list" allowBlank="1" showErrorMessage="1" sqref="J1">
      <formula1>replica</formula1>
      <formula2>0</formula2>
    </dataValidation>
    <dataValidation type="list" allowBlank="1" showInputMessage="1" showErrorMessage="1" sqref="D320:D860 D1534:D1976 D2413:D2439 D2442:D2650 D2380:D2395 D5077:D5209">
      <formula1>año1</formula1>
    </dataValidation>
    <dataValidation type="list" allowBlank="1" showInputMessage="1" showErrorMessage="1" sqref="B320:B1976 B2413:B2439 B2442:B2650 B2380:B2395 B5077:B5216 B5323:B5335 B5355:B5363 B5392 B5400:B5410">
      <formula1>observador</formula1>
    </dataValidation>
    <dataValidation type="list" allowBlank="1" showInputMessage="1" showErrorMessage="1" sqref="N637:N1976 N2380:N2395 N2442:N2610 N2413:N2439 N5077:N5209">
      <formula1>tipo</formula1>
    </dataValidation>
    <dataValidation type="list" allowBlank="1" showInputMessage="1" showErrorMessage="1" sqref="D861:D1533 D5210:D5410">
      <formula1>año</formula1>
    </dataValidation>
    <dataValidation type="list" allowBlank="1" showInputMessage="1" showErrorMessage="1" sqref="J1294:J1396 J2442:J2610 J2413:J2439 J2380:J2395 J328:J860 J1415:J1423 J1427:J1976 J5077:J5209">
      <formula1>replica12</formula1>
    </dataValidation>
    <dataValidation type="list" allowBlank="1" showInputMessage="1" showErrorMessage="1" sqref="J1424:J1426 J861:J1158 J1397:J1414">
      <formula1>replica1</formula1>
    </dataValidation>
    <dataValidation type="list" allowBlank="1" showInputMessage="1" showErrorMessage="1" sqref="S1415:S1423 O1534:O2610 Q810:Q860 S810:S860 S713:S745 Q713:Q745 S1450:S1533 S561:S694 S1426 Q1415:Q1423 Q1450:Q1533 Q1426 O5077:O5209">
      <formula1>zona</formula1>
    </dataValidation>
    <dataValidation type="list" allowBlank="1" showInputMessage="1" showErrorMessage="1" sqref="M2380:M2395 M2157:M2212 M1142:M1245 M729:M806 M953:M1048 M1534:M1643 M2479:M2513 M2651:M2787 M2941:M3088 M3334:M3347 M3423:M3424 M3578:M3648 M3687:M3691 M3774:M3813 M4162:M4203 M4666:M4752 M5077:M5410">
      <formula1>sitioextenso</formula1>
    </dataValidation>
    <dataValidation type="list" allowBlank="1" showInputMessage="1" showErrorMessage="1" sqref="L1534:L1643 L729:L843 L1890:L1976 L2941:L2962 L2380:L2395 L2442:L2457 L2479:L2513 L5077:L5196 L5210:L5225 L5237:L5365 L5387:L5410">
      <formula1>sitio</formula1>
    </dataValidation>
    <dataValidation type="list" allowBlank="1" showInputMessage="1" showErrorMessage="1" sqref="K1294:K1976 K2442:K2610 K2413:K2439 K2380:K2395 K328:K1017 K5077:K5209">
      <formula1>transecto</formula1>
    </dataValidation>
    <dataValidation type="list" allowBlank="1" showInputMessage="1" showErrorMessage="1" sqref="I1174:I1250 I2413:I2439 I2442:I2610 I2380:I2395 I328:I1158 I1294:I1976 I5077:I5209">
      <formula1>buceo</formula1>
    </dataValidation>
    <dataValidation type="list" allowBlank="1" showInputMessage="1" showErrorMessage="1" sqref="I5210:K5410">
      <formula1>no.buceo</formula1>
    </dataValidation>
    <dataValidation type="list" allowBlank="1" showErrorMessage="1" sqref="H5210:H5410">
      <formula1>epoca</formula1>
    </dataValidation>
    <dataValidation type="list" allowBlank="1" showInputMessage="1" showErrorMessage="1" sqref="C5210:C5410">
      <formula1>fecha</formula1>
    </dataValidation>
  </dataValidations>
  <pageMargins left="0.7" right="0.7" top="0.75" bottom="0.75" header="0.3" footer="0.3"/>
  <pageSetup paperSize="9" orientation="portrait" verticalDpi="0" r:id="rId1"/>
  <ignoredErrors>
    <ignoredError sqref="AK5010" formula="1"/>
  </ignoredErrors>
  <drawing r:id="rId2"/>
  <legacyDrawing r:id="rId3"/>
</worksheet>
</file>

<file path=xl/worksheets/sheet3.xml><?xml version="1.0" encoding="utf-8"?>
<worksheet xmlns="http://schemas.openxmlformats.org/spreadsheetml/2006/main" xmlns:r="http://schemas.openxmlformats.org/officeDocument/2006/relationships">
  <dimension ref="A3:E1412"/>
  <sheetViews>
    <sheetView topLeftCell="A66" workbookViewId="0">
      <selection activeCell="A3" sqref="A3"/>
    </sheetView>
  </sheetViews>
  <sheetFormatPr baseColWidth="10" defaultRowHeight="15"/>
  <cols>
    <col min="1" max="1" width="16" customWidth="1"/>
    <col min="2" max="2" width="20.42578125" customWidth="1"/>
    <col min="3" max="3" width="12" customWidth="1"/>
    <col min="4" max="5" width="19.5703125" style="97" customWidth="1"/>
    <col min="6" max="6" width="19.5703125" customWidth="1"/>
    <col min="7" max="7" width="4" customWidth="1"/>
    <col min="8" max="8" width="12.5703125" customWidth="1"/>
    <col min="9" max="9" width="24.5703125" bestFit="1" customWidth="1"/>
    <col min="10" max="10" width="25.42578125" customWidth="1"/>
  </cols>
  <sheetData>
    <row r="3" spans="1:5">
      <c r="A3" s="64" t="s">
        <v>366</v>
      </c>
      <c r="B3" s="64" t="s">
        <v>11</v>
      </c>
      <c r="C3" s="64" t="s">
        <v>10</v>
      </c>
      <c r="D3" t="s">
        <v>368</v>
      </c>
      <c r="E3"/>
    </row>
    <row r="4" spans="1:5">
      <c r="A4">
        <v>2009</v>
      </c>
      <c r="B4" t="s">
        <v>41</v>
      </c>
      <c r="C4">
        <v>1</v>
      </c>
      <c r="D4" s="63">
        <v>36</v>
      </c>
      <c r="E4"/>
    </row>
    <row r="5" spans="1:5">
      <c r="C5">
        <v>2</v>
      </c>
      <c r="D5" s="63">
        <v>44</v>
      </c>
      <c r="E5"/>
    </row>
    <row r="6" spans="1:5">
      <c r="B6" t="s">
        <v>99</v>
      </c>
      <c r="C6">
        <v>1</v>
      </c>
      <c r="D6" s="63">
        <v>44</v>
      </c>
      <c r="E6"/>
    </row>
    <row r="7" spans="1:5">
      <c r="C7">
        <v>2</v>
      </c>
      <c r="D7" s="63">
        <v>28</v>
      </c>
      <c r="E7"/>
    </row>
    <row r="8" spans="1:5">
      <c r="C8">
        <v>3</v>
      </c>
      <c r="D8" s="63">
        <v>9</v>
      </c>
      <c r="E8"/>
    </row>
    <row r="9" spans="1:5">
      <c r="C9">
        <v>4</v>
      </c>
      <c r="D9" s="63">
        <v>13</v>
      </c>
      <c r="E9"/>
    </row>
    <row r="10" spans="1:5">
      <c r="B10" t="s">
        <v>48</v>
      </c>
      <c r="C10">
        <v>1</v>
      </c>
      <c r="D10" s="63">
        <v>49</v>
      </c>
      <c r="E10"/>
    </row>
    <row r="11" spans="1:5">
      <c r="C11">
        <v>2</v>
      </c>
      <c r="D11" s="63">
        <v>70</v>
      </c>
      <c r="E11"/>
    </row>
    <row r="12" spans="1:5">
      <c r="C12">
        <v>3</v>
      </c>
      <c r="D12" s="63">
        <v>41</v>
      </c>
      <c r="E12"/>
    </row>
    <row r="13" spans="1:5">
      <c r="C13">
        <v>4</v>
      </c>
      <c r="D13" s="63">
        <v>24</v>
      </c>
      <c r="E13"/>
    </row>
    <row r="14" spans="1:5">
      <c r="C14">
        <v>5</v>
      </c>
      <c r="D14" s="63">
        <v>23</v>
      </c>
      <c r="E14"/>
    </row>
    <row r="15" spans="1:5">
      <c r="C15">
        <v>6</v>
      </c>
      <c r="D15" s="63">
        <v>14</v>
      </c>
      <c r="E15"/>
    </row>
    <row r="16" spans="1:5">
      <c r="C16">
        <v>7</v>
      </c>
      <c r="D16" s="63">
        <v>64</v>
      </c>
      <c r="E16"/>
    </row>
    <row r="17" spans="1:5">
      <c r="B17" t="s">
        <v>61</v>
      </c>
      <c r="C17">
        <v>1</v>
      </c>
      <c r="D17" s="63">
        <v>66</v>
      </c>
      <c r="E17"/>
    </row>
    <row r="18" spans="1:5">
      <c r="C18">
        <v>2</v>
      </c>
      <c r="D18" s="63">
        <v>50</v>
      </c>
      <c r="E18"/>
    </row>
    <row r="19" spans="1:5">
      <c r="C19">
        <v>3</v>
      </c>
      <c r="D19" s="63">
        <v>12</v>
      </c>
      <c r="E19"/>
    </row>
    <row r="20" spans="1:5">
      <c r="C20">
        <v>4</v>
      </c>
      <c r="D20" s="63">
        <v>27</v>
      </c>
      <c r="E20"/>
    </row>
    <row r="21" spans="1:5">
      <c r="A21">
        <v>2010</v>
      </c>
      <c r="B21" t="s">
        <v>41</v>
      </c>
      <c r="C21">
        <v>1</v>
      </c>
      <c r="D21" s="63">
        <v>14</v>
      </c>
      <c r="E21"/>
    </row>
    <row r="22" spans="1:5">
      <c r="C22">
        <v>2</v>
      </c>
      <c r="D22" s="63">
        <v>14</v>
      </c>
      <c r="E22"/>
    </row>
    <row r="23" spans="1:5">
      <c r="C23">
        <v>3</v>
      </c>
      <c r="D23" s="63">
        <v>5</v>
      </c>
      <c r="E23"/>
    </row>
    <row r="24" spans="1:5">
      <c r="C24">
        <v>4</v>
      </c>
      <c r="D24" s="63">
        <v>2</v>
      </c>
      <c r="E24"/>
    </row>
    <row r="25" spans="1:5">
      <c r="C25">
        <v>5</v>
      </c>
      <c r="D25" s="63">
        <v>5</v>
      </c>
      <c r="E25"/>
    </row>
    <row r="26" spans="1:5">
      <c r="C26">
        <v>6</v>
      </c>
      <c r="D26" s="63">
        <v>0</v>
      </c>
      <c r="E26"/>
    </row>
    <row r="27" spans="1:5">
      <c r="B27" t="s">
        <v>99</v>
      </c>
      <c r="C27">
        <v>1</v>
      </c>
      <c r="D27" s="63">
        <v>23</v>
      </c>
      <c r="E27"/>
    </row>
    <row r="28" spans="1:5">
      <c r="C28">
        <v>2</v>
      </c>
      <c r="D28" s="63">
        <v>12</v>
      </c>
      <c r="E28"/>
    </row>
    <row r="29" spans="1:5">
      <c r="C29">
        <v>3</v>
      </c>
      <c r="D29" s="63">
        <v>20</v>
      </c>
      <c r="E29"/>
    </row>
    <row r="30" spans="1:5">
      <c r="C30">
        <v>4</v>
      </c>
      <c r="D30" s="63">
        <v>21</v>
      </c>
      <c r="E30"/>
    </row>
    <row r="31" spans="1:5">
      <c r="C31">
        <v>5</v>
      </c>
      <c r="D31" s="63">
        <v>21</v>
      </c>
      <c r="E31"/>
    </row>
    <row r="32" spans="1:5">
      <c r="C32">
        <v>6</v>
      </c>
      <c r="D32" s="63">
        <v>18</v>
      </c>
      <c r="E32"/>
    </row>
    <row r="33" spans="1:5">
      <c r="B33" t="s">
        <v>48</v>
      </c>
      <c r="C33">
        <v>1</v>
      </c>
      <c r="D33" s="63">
        <v>27</v>
      </c>
      <c r="E33"/>
    </row>
    <row r="34" spans="1:5">
      <c r="C34">
        <v>2</v>
      </c>
      <c r="D34" s="63">
        <v>33</v>
      </c>
      <c r="E34"/>
    </row>
    <row r="35" spans="1:5">
      <c r="C35">
        <v>3</v>
      </c>
      <c r="D35" s="63">
        <v>41</v>
      </c>
      <c r="E35"/>
    </row>
    <row r="36" spans="1:5">
      <c r="C36">
        <v>4</v>
      </c>
      <c r="D36" s="63">
        <v>53</v>
      </c>
      <c r="E36"/>
    </row>
    <row r="37" spans="1:5">
      <c r="C37">
        <v>5</v>
      </c>
      <c r="D37" s="63">
        <v>86</v>
      </c>
      <c r="E37"/>
    </row>
    <row r="38" spans="1:5">
      <c r="C38">
        <v>6</v>
      </c>
      <c r="D38" s="63">
        <v>4</v>
      </c>
      <c r="E38"/>
    </row>
    <row r="39" spans="1:5">
      <c r="B39" t="s">
        <v>61</v>
      </c>
      <c r="C39">
        <v>1</v>
      </c>
      <c r="D39" s="63">
        <v>12</v>
      </c>
      <c r="E39"/>
    </row>
    <row r="40" spans="1:5">
      <c r="C40">
        <v>2</v>
      </c>
      <c r="D40" s="63">
        <v>15</v>
      </c>
      <c r="E40"/>
    </row>
    <row r="41" spans="1:5">
      <c r="C41">
        <v>3</v>
      </c>
      <c r="D41" s="63">
        <v>5</v>
      </c>
      <c r="E41"/>
    </row>
    <row r="42" spans="1:5">
      <c r="C42">
        <v>4</v>
      </c>
      <c r="D42" s="63">
        <v>16</v>
      </c>
      <c r="E42"/>
    </row>
    <row r="43" spans="1:5">
      <c r="C43">
        <v>5</v>
      </c>
      <c r="D43" s="63">
        <v>26</v>
      </c>
      <c r="E43"/>
    </row>
    <row r="44" spans="1:5">
      <c r="C44">
        <v>6</v>
      </c>
      <c r="D44" s="63">
        <v>9</v>
      </c>
      <c r="E44"/>
    </row>
    <row r="45" spans="1:5">
      <c r="A45">
        <v>2011</v>
      </c>
      <c r="B45" t="s">
        <v>41</v>
      </c>
      <c r="C45">
        <v>1</v>
      </c>
      <c r="D45" s="63">
        <v>5</v>
      </c>
      <c r="E45"/>
    </row>
    <row r="46" spans="1:5">
      <c r="C46">
        <v>2</v>
      </c>
      <c r="D46" s="63">
        <v>7</v>
      </c>
      <c r="E46"/>
    </row>
    <row r="47" spans="1:5">
      <c r="C47">
        <v>3</v>
      </c>
      <c r="D47" s="63">
        <v>4</v>
      </c>
      <c r="E47"/>
    </row>
    <row r="48" spans="1:5">
      <c r="C48">
        <v>5</v>
      </c>
      <c r="D48" s="63">
        <v>3</v>
      </c>
      <c r="E48"/>
    </row>
    <row r="49" spans="2:5">
      <c r="C49">
        <v>6</v>
      </c>
      <c r="D49" s="63">
        <v>2</v>
      </c>
      <c r="E49"/>
    </row>
    <row r="50" spans="2:5">
      <c r="B50" t="s">
        <v>432</v>
      </c>
      <c r="C50">
        <v>1</v>
      </c>
      <c r="D50" s="63">
        <v>10</v>
      </c>
      <c r="E50"/>
    </row>
    <row r="51" spans="2:5">
      <c r="C51">
        <v>2</v>
      </c>
      <c r="D51" s="63">
        <v>24</v>
      </c>
      <c r="E51"/>
    </row>
    <row r="52" spans="2:5">
      <c r="C52">
        <v>3</v>
      </c>
      <c r="D52" s="63">
        <v>8</v>
      </c>
      <c r="E52"/>
    </row>
    <row r="53" spans="2:5">
      <c r="C53">
        <v>4</v>
      </c>
      <c r="D53" s="63">
        <v>11</v>
      </c>
      <c r="E53"/>
    </row>
    <row r="54" spans="2:5">
      <c r="C54">
        <v>5</v>
      </c>
      <c r="D54" s="63">
        <v>13</v>
      </c>
      <c r="E54"/>
    </row>
    <row r="55" spans="2:5">
      <c r="C55">
        <v>6</v>
      </c>
      <c r="D55" s="63">
        <v>12</v>
      </c>
      <c r="E55"/>
    </row>
    <row r="56" spans="2:5">
      <c r="B56" t="s">
        <v>48</v>
      </c>
      <c r="C56">
        <v>1</v>
      </c>
      <c r="D56" s="63">
        <v>13</v>
      </c>
      <c r="E56"/>
    </row>
    <row r="57" spans="2:5">
      <c r="C57">
        <v>2</v>
      </c>
      <c r="D57" s="63">
        <v>3</v>
      </c>
      <c r="E57"/>
    </row>
    <row r="58" spans="2:5">
      <c r="C58">
        <v>3</v>
      </c>
      <c r="D58" s="63">
        <v>3</v>
      </c>
      <c r="E58"/>
    </row>
    <row r="59" spans="2:5">
      <c r="C59">
        <v>4</v>
      </c>
      <c r="D59" s="63">
        <v>5</v>
      </c>
      <c r="E59"/>
    </row>
    <row r="60" spans="2:5">
      <c r="C60">
        <v>5</v>
      </c>
      <c r="D60" s="63">
        <v>15</v>
      </c>
      <c r="E60"/>
    </row>
    <row r="61" spans="2:5">
      <c r="C61">
        <v>6</v>
      </c>
      <c r="D61" s="63">
        <v>7</v>
      </c>
      <c r="E61"/>
    </row>
    <row r="62" spans="2:5">
      <c r="B62" t="s">
        <v>61</v>
      </c>
      <c r="C62">
        <v>1</v>
      </c>
      <c r="D62" s="63">
        <v>20</v>
      </c>
      <c r="E62"/>
    </row>
    <row r="63" spans="2:5">
      <c r="C63">
        <v>2</v>
      </c>
      <c r="D63" s="63">
        <v>7</v>
      </c>
      <c r="E63"/>
    </row>
    <row r="64" spans="2:5">
      <c r="C64">
        <v>3</v>
      </c>
      <c r="D64" s="63">
        <v>7</v>
      </c>
      <c r="E64"/>
    </row>
    <row r="65" spans="1:5">
      <c r="C65">
        <v>4</v>
      </c>
      <c r="D65" s="63">
        <v>27</v>
      </c>
      <c r="E65"/>
    </row>
    <row r="66" spans="1:5">
      <c r="C66">
        <v>5</v>
      </c>
      <c r="D66" s="63">
        <v>12</v>
      </c>
      <c r="E66"/>
    </row>
    <row r="67" spans="1:5">
      <c r="C67">
        <v>6</v>
      </c>
      <c r="D67" s="63">
        <v>9</v>
      </c>
      <c r="E67"/>
    </row>
    <row r="68" spans="1:5">
      <c r="A68">
        <v>2012</v>
      </c>
      <c r="B68" t="s">
        <v>41</v>
      </c>
      <c r="C68">
        <v>1</v>
      </c>
      <c r="D68" s="63">
        <v>11</v>
      </c>
      <c r="E68"/>
    </row>
    <row r="69" spans="1:5">
      <c r="C69">
        <v>2</v>
      </c>
      <c r="D69" s="63">
        <v>9</v>
      </c>
      <c r="E69"/>
    </row>
    <row r="70" spans="1:5">
      <c r="C70">
        <v>3</v>
      </c>
      <c r="D70" s="63">
        <v>10</v>
      </c>
      <c r="E70"/>
    </row>
    <row r="71" spans="1:5">
      <c r="B71" t="s">
        <v>432</v>
      </c>
      <c r="C71">
        <v>1</v>
      </c>
      <c r="D71" s="63">
        <v>20</v>
      </c>
      <c r="E71"/>
    </row>
    <row r="72" spans="1:5">
      <c r="C72">
        <v>2</v>
      </c>
      <c r="D72" s="63">
        <v>17</v>
      </c>
      <c r="E72"/>
    </row>
    <row r="73" spans="1:5">
      <c r="C73">
        <v>3</v>
      </c>
      <c r="D73" s="63">
        <v>23</v>
      </c>
      <c r="E73"/>
    </row>
    <row r="74" spans="1:5">
      <c r="C74">
        <v>4</v>
      </c>
      <c r="D74" s="63">
        <v>14</v>
      </c>
      <c r="E74"/>
    </row>
    <row r="75" spans="1:5">
      <c r="C75">
        <v>5</v>
      </c>
      <c r="D75" s="63">
        <v>12</v>
      </c>
      <c r="E75"/>
    </row>
    <row r="76" spans="1:5">
      <c r="C76">
        <v>6</v>
      </c>
      <c r="D76" s="63">
        <v>12</v>
      </c>
      <c r="E76"/>
    </row>
    <row r="77" spans="1:5">
      <c r="B77" t="s">
        <v>48</v>
      </c>
      <c r="C77">
        <v>1</v>
      </c>
      <c r="D77" s="63">
        <v>8</v>
      </c>
      <c r="E77"/>
    </row>
    <row r="78" spans="1:5">
      <c r="C78">
        <v>2</v>
      </c>
      <c r="D78" s="63">
        <v>20</v>
      </c>
      <c r="E78"/>
    </row>
    <row r="79" spans="1:5">
      <c r="C79">
        <v>3</v>
      </c>
      <c r="D79" s="63">
        <v>4</v>
      </c>
      <c r="E79"/>
    </row>
    <row r="80" spans="1:5">
      <c r="B80" t="s">
        <v>61</v>
      </c>
      <c r="C80">
        <v>1</v>
      </c>
      <c r="D80" s="63">
        <v>3</v>
      </c>
      <c r="E80"/>
    </row>
    <row r="81" spans="1:5">
      <c r="C81">
        <v>2</v>
      </c>
      <c r="D81" s="63">
        <v>3</v>
      </c>
      <c r="E81"/>
    </row>
    <row r="82" spans="1:5">
      <c r="C82">
        <v>3</v>
      </c>
      <c r="D82" s="63">
        <v>7</v>
      </c>
      <c r="E82"/>
    </row>
    <row r="83" spans="1:5">
      <c r="A83" t="s">
        <v>367</v>
      </c>
      <c r="D83" s="63">
        <v>1496</v>
      </c>
      <c r="E83"/>
    </row>
    <row r="84" spans="1:5">
      <c r="D84"/>
      <c r="E84"/>
    </row>
    <row r="85" spans="1:5">
      <c r="D85"/>
      <c r="E85"/>
    </row>
    <row r="86" spans="1:5">
      <c r="D86"/>
      <c r="E86"/>
    </row>
    <row r="87" spans="1:5">
      <c r="D87"/>
      <c r="E87"/>
    </row>
    <row r="88" spans="1:5">
      <c r="D88"/>
      <c r="E88"/>
    </row>
    <row r="89" spans="1:5">
      <c r="D89"/>
      <c r="E89"/>
    </row>
    <row r="90" spans="1:5">
      <c r="D90"/>
      <c r="E90"/>
    </row>
    <row r="91" spans="1:5">
      <c r="D91"/>
      <c r="E91"/>
    </row>
    <row r="92" spans="1:5">
      <c r="D92"/>
      <c r="E92"/>
    </row>
    <row r="93" spans="1:5">
      <c r="D93"/>
      <c r="E93"/>
    </row>
    <row r="94" spans="1:5">
      <c r="D94"/>
      <c r="E94"/>
    </row>
    <row r="95" spans="1:5">
      <c r="D95"/>
      <c r="E95"/>
    </row>
    <row r="96" spans="1:5">
      <c r="D96"/>
      <c r="E96"/>
    </row>
    <row r="97" spans="4:5">
      <c r="D97"/>
      <c r="E97"/>
    </row>
    <row r="98" spans="4:5">
      <c r="D98"/>
      <c r="E98"/>
    </row>
    <row r="99" spans="4:5">
      <c r="D99"/>
      <c r="E99"/>
    </row>
    <row r="100" spans="4:5">
      <c r="D100"/>
      <c r="E100"/>
    </row>
    <row r="101" spans="4:5">
      <c r="D101"/>
      <c r="E101"/>
    </row>
    <row r="102" spans="4:5">
      <c r="D102"/>
      <c r="E102"/>
    </row>
    <row r="103" spans="4:5">
      <c r="D103"/>
      <c r="E103"/>
    </row>
    <row r="104" spans="4:5">
      <c r="D104"/>
      <c r="E104"/>
    </row>
    <row r="105" spans="4:5">
      <c r="D105"/>
      <c r="E105"/>
    </row>
    <row r="106" spans="4:5">
      <c r="D106"/>
      <c r="E106"/>
    </row>
    <row r="107" spans="4:5">
      <c r="D107"/>
      <c r="E107"/>
    </row>
    <row r="108" spans="4:5">
      <c r="D108"/>
      <c r="E108"/>
    </row>
    <row r="109" spans="4:5">
      <c r="D109"/>
      <c r="E109"/>
    </row>
    <row r="110" spans="4:5">
      <c r="D110"/>
      <c r="E110"/>
    </row>
    <row r="111" spans="4:5">
      <c r="D111"/>
      <c r="E111"/>
    </row>
    <row r="112" spans="4:5">
      <c r="D112"/>
      <c r="E112"/>
    </row>
    <row r="113" spans="4:5">
      <c r="D113"/>
      <c r="E113"/>
    </row>
    <row r="114" spans="4:5">
      <c r="D114"/>
      <c r="E114"/>
    </row>
    <row r="115" spans="4:5">
      <c r="D115"/>
      <c r="E115"/>
    </row>
    <row r="116" spans="4:5">
      <c r="D116"/>
      <c r="E116"/>
    </row>
    <row r="117" spans="4:5">
      <c r="D117"/>
      <c r="E117"/>
    </row>
    <row r="118" spans="4:5">
      <c r="D118"/>
      <c r="E118"/>
    </row>
    <row r="119" spans="4:5">
      <c r="D119"/>
      <c r="E119"/>
    </row>
    <row r="120" spans="4:5">
      <c r="D120"/>
      <c r="E120"/>
    </row>
    <row r="121" spans="4:5">
      <c r="D121"/>
      <c r="E121"/>
    </row>
    <row r="122" spans="4:5">
      <c r="D122"/>
      <c r="E122"/>
    </row>
    <row r="123" spans="4:5">
      <c r="D123"/>
      <c r="E123"/>
    </row>
    <row r="124" spans="4:5">
      <c r="D124"/>
      <c r="E124"/>
    </row>
    <row r="125" spans="4:5">
      <c r="D125"/>
      <c r="E125"/>
    </row>
    <row r="126" spans="4:5">
      <c r="D126"/>
      <c r="E126"/>
    </row>
    <row r="127" spans="4:5">
      <c r="D127"/>
      <c r="E127"/>
    </row>
    <row r="128" spans="4:5">
      <c r="D128"/>
      <c r="E128"/>
    </row>
    <row r="129" spans="4:5">
      <c r="D129"/>
      <c r="E129"/>
    </row>
    <row r="130" spans="4:5">
      <c r="D130"/>
      <c r="E130"/>
    </row>
    <row r="131" spans="4:5">
      <c r="D131"/>
      <c r="E131"/>
    </row>
    <row r="132" spans="4:5">
      <c r="D132"/>
      <c r="E132"/>
    </row>
    <row r="133" spans="4:5">
      <c r="D133"/>
      <c r="E133"/>
    </row>
    <row r="134" spans="4:5">
      <c r="D134"/>
      <c r="E134"/>
    </row>
    <row r="135" spans="4:5">
      <c r="D135"/>
      <c r="E135"/>
    </row>
    <row r="136" spans="4:5">
      <c r="D136"/>
      <c r="E136"/>
    </row>
    <row r="137" spans="4:5">
      <c r="D137"/>
      <c r="E137"/>
    </row>
    <row r="138" spans="4:5">
      <c r="D138"/>
      <c r="E138"/>
    </row>
    <row r="139" spans="4:5">
      <c r="D139"/>
      <c r="E139"/>
    </row>
    <row r="140" spans="4:5">
      <c r="D140"/>
      <c r="E140"/>
    </row>
    <row r="141" spans="4:5">
      <c r="D141"/>
      <c r="E141"/>
    </row>
    <row r="142" spans="4:5">
      <c r="D142"/>
      <c r="E142"/>
    </row>
    <row r="143" spans="4:5">
      <c r="D143"/>
      <c r="E143"/>
    </row>
    <row r="144" spans="4:5">
      <c r="D144"/>
      <c r="E144"/>
    </row>
    <row r="145" spans="4:5">
      <c r="D145"/>
      <c r="E145"/>
    </row>
    <row r="146" spans="4:5">
      <c r="D146"/>
      <c r="E146"/>
    </row>
    <row r="147" spans="4:5">
      <c r="D147"/>
      <c r="E147"/>
    </row>
    <row r="148" spans="4:5">
      <c r="D148"/>
      <c r="E148"/>
    </row>
    <row r="149" spans="4:5">
      <c r="D149"/>
      <c r="E149"/>
    </row>
    <row r="150" spans="4:5">
      <c r="D150"/>
      <c r="E150"/>
    </row>
    <row r="151" spans="4:5">
      <c r="D151"/>
      <c r="E151"/>
    </row>
    <row r="152" spans="4:5">
      <c r="D152"/>
      <c r="E152"/>
    </row>
    <row r="153" spans="4:5">
      <c r="D153"/>
      <c r="E153"/>
    </row>
    <row r="154" spans="4:5">
      <c r="D154"/>
      <c r="E154"/>
    </row>
    <row r="155" spans="4:5">
      <c r="D155"/>
      <c r="E155"/>
    </row>
    <row r="156" spans="4:5">
      <c r="D156"/>
      <c r="E156"/>
    </row>
    <row r="157" spans="4:5">
      <c r="D157"/>
      <c r="E157"/>
    </row>
    <row r="158" spans="4:5">
      <c r="D158"/>
      <c r="E158"/>
    </row>
    <row r="159" spans="4:5">
      <c r="D159"/>
      <c r="E159"/>
    </row>
    <row r="160" spans="4:5">
      <c r="D160"/>
      <c r="E160"/>
    </row>
    <row r="161" spans="4:5">
      <c r="D161"/>
      <c r="E161"/>
    </row>
    <row r="162" spans="4:5">
      <c r="D162"/>
      <c r="E162"/>
    </row>
    <row r="163" spans="4:5">
      <c r="D163"/>
      <c r="E163"/>
    </row>
    <row r="164" spans="4:5">
      <c r="D164"/>
      <c r="E164"/>
    </row>
    <row r="165" spans="4:5">
      <c r="D165"/>
      <c r="E165"/>
    </row>
    <row r="166" spans="4:5">
      <c r="D166"/>
      <c r="E166"/>
    </row>
    <row r="167" spans="4:5">
      <c r="D167"/>
      <c r="E167"/>
    </row>
    <row r="168" spans="4:5">
      <c r="D168"/>
      <c r="E168"/>
    </row>
    <row r="169" spans="4:5">
      <c r="D169"/>
      <c r="E169"/>
    </row>
    <row r="170" spans="4:5">
      <c r="D170"/>
      <c r="E170"/>
    </row>
    <row r="171" spans="4:5">
      <c r="D171"/>
      <c r="E171"/>
    </row>
    <row r="172" spans="4:5">
      <c r="D172"/>
      <c r="E172"/>
    </row>
    <row r="173" spans="4:5">
      <c r="D173"/>
      <c r="E173"/>
    </row>
    <row r="174" spans="4:5">
      <c r="D174"/>
      <c r="E174"/>
    </row>
    <row r="175" spans="4:5">
      <c r="D175"/>
      <c r="E175"/>
    </row>
    <row r="176" spans="4:5">
      <c r="D176"/>
      <c r="E176"/>
    </row>
    <row r="177" spans="4:5">
      <c r="D177"/>
      <c r="E177"/>
    </row>
    <row r="178" spans="4:5">
      <c r="D178"/>
      <c r="E178"/>
    </row>
    <row r="179" spans="4:5">
      <c r="D179"/>
      <c r="E179"/>
    </row>
    <row r="180" spans="4:5">
      <c r="D180"/>
      <c r="E180"/>
    </row>
    <row r="181" spans="4:5">
      <c r="D181"/>
      <c r="E181"/>
    </row>
    <row r="182" spans="4:5">
      <c r="D182"/>
      <c r="E182"/>
    </row>
    <row r="183" spans="4:5">
      <c r="D183"/>
      <c r="E183"/>
    </row>
    <row r="184" spans="4:5">
      <c r="D184"/>
      <c r="E184"/>
    </row>
    <row r="185" spans="4:5">
      <c r="D185"/>
      <c r="E185"/>
    </row>
    <row r="186" spans="4:5">
      <c r="D186"/>
      <c r="E186"/>
    </row>
    <row r="187" spans="4:5">
      <c r="D187"/>
      <c r="E187"/>
    </row>
    <row r="188" spans="4:5">
      <c r="D188"/>
      <c r="E188"/>
    </row>
    <row r="189" spans="4:5">
      <c r="D189"/>
      <c r="E189"/>
    </row>
    <row r="190" spans="4:5">
      <c r="D190"/>
      <c r="E190"/>
    </row>
    <row r="191" spans="4:5">
      <c r="D191"/>
      <c r="E191"/>
    </row>
    <row r="192" spans="4:5">
      <c r="D192"/>
      <c r="E192"/>
    </row>
    <row r="193" spans="4:5">
      <c r="D193"/>
      <c r="E193"/>
    </row>
    <row r="194" spans="4:5">
      <c r="D194"/>
      <c r="E194"/>
    </row>
    <row r="195" spans="4:5">
      <c r="D195"/>
      <c r="E195"/>
    </row>
    <row r="196" spans="4:5">
      <c r="D196"/>
      <c r="E196"/>
    </row>
    <row r="197" spans="4:5">
      <c r="D197"/>
      <c r="E197"/>
    </row>
    <row r="198" spans="4:5">
      <c r="D198"/>
      <c r="E198"/>
    </row>
    <row r="199" spans="4:5">
      <c r="D199"/>
      <c r="E199"/>
    </row>
    <row r="200" spans="4:5">
      <c r="D200"/>
      <c r="E200"/>
    </row>
    <row r="201" spans="4:5">
      <c r="D201"/>
      <c r="E201"/>
    </row>
    <row r="202" spans="4:5">
      <c r="D202"/>
      <c r="E202"/>
    </row>
    <row r="203" spans="4:5">
      <c r="D203"/>
      <c r="E203"/>
    </row>
    <row r="204" spans="4:5">
      <c r="D204"/>
      <c r="E204"/>
    </row>
    <row r="205" spans="4:5">
      <c r="D205"/>
      <c r="E205"/>
    </row>
    <row r="206" spans="4:5">
      <c r="D206"/>
      <c r="E206"/>
    </row>
    <row r="207" spans="4:5">
      <c r="D207"/>
      <c r="E207"/>
    </row>
    <row r="208" spans="4:5">
      <c r="D208"/>
      <c r="E208"/>
    </row>
    <row r="209" spans="4:5">
      <c r="D209"/>
      <c r="E209"/>
    </row>
    <row r="210" spans="4:5">
      <c r="D210"/>
      <c r="E210"/>
    </row>
    <row r="211" spans="4:5">
      <c r="D211"/>
      <c r="E211"/>
    </row>
    <row r="212" spans="4:5">
      <c r="D212"/>
      <c r="E212"/>
    </row>
    <row r="213" spans="4:5">
      <c r="D213"/>
      <c r="E213"/>
    </row>
    <row r="214" spans="4:5">
      <c r="D214"/>
      <c r="E214"/>
    </row>
    <row r="215" spans="4:5">
      <c r="D215"/>
      <c r="E215"/>
    </row>
    <row r="216" spans="4:5">
      <c r="D216"/>
      <c r="E216"/>
    </row>
    <row r="217" spans="4:5">
      <c r="D217"/>
      <c r="E217"/>
    </row>
    <row r="218" spans="4:5">
      <c r="D218"/>
      <c r="E218"/>
    </row>
    <row r="219" spans="4:5">
      <c r="D219"/>
      <c r="E219"/>
    </row>
    <row r="220" spans="4:5">
      <c r="D220"/>
      <c r="E220"/>
    </row>
    <row r="221" spans="4:5">
      <c r="D221"/>
      <c r="E221"/>
    </row>
    <row r="222" spans="4:5">
      <c r="D222"/>
      <c r="E222"/>
    </row>
    <row r="223" spans="4:5">
      <c r="D223"/>
      <c r="E223"/>
    </row>
    <row r="224" spans="4:5">
      <c r="D224"/>
      <c r="E224"/>
    </row>
    <row r="225" spans="4:5">
      <c r="D225"/>
      <c r="E225"/>
    </row>
    <row r="226" spans="4:5">
      <c r="D226"/>
      <c r="E226"/>
    </row>
    <row r="227" spans="4:5">
      <c r="D227"/>
      <c r="E227"/>
    </row>
    <row r="228" spans="4:5">
      <c r="D228"/>
      <c r="E228"/>
    </row>
    <row r="229" spans="4:5">
      <c r="D229"/>
      <c r="E229"/>
    </row>
    <row r="230" spans="4:5">
      <c r="D230"/>
      <c r="E230"/>
    </row>
    <row r="231" spans="4:5">
      <c r="D231"/>
      <c r="E231"/>
    </row>
    <row r="232" spans="4:5">
      <c r="D232"/>
      <c r="E232"/>
    </row>
    <row r="233" spans="4:5">
      <c r="D233"/>
      <c r="E233"/>
    </row>
    <row r="234" spans="4:5">
      <c r="D234"/>
      <c r="E234"/>
    </row>
    <row r="235" spans="4:5">
      <c r="D235"/>
      <c r="E235"/>
    </row>
    <row r="236" spans="4:5">
      <c r="D236"/>
      <c r="E236"/>
    </row>
    <row r="237" spans="4:5">
      <c r="D237"/>
      <c r="E237"/>
    </row>
    <row r="238" spans="4:5">
      <c r="D238"/>
      <c r="E238"/>
    </row>
    <row r="239" spans="4:5">
      <c r="D239"/>
      <c r="E239"/>
    </row>
    <row r="240" spans="4:5">
      <c r="D240"/>
      <c r="E240"/>
    </row>
    <row r="241" spans="4:5">
      <c r="D241"/>
      <c r="E241"/>
    </row>
    <row r="242" spans="4:5">
      <c r="D242"/>
      <c r="E242"/>
    </row>
    <row r="243" spans="4:5">
      <c r="D243"/>
      <c r="E243"/>
    </row>
    <row r="244" spans="4:5">
      <c r="D244"/>
      <c r="E244"/>
    </row>
    <row r="245" spans="4:5">
      <c r="D245"/>
      <c r="E245"/>
    </row>
    <row r="246" spans="4:5">
      <c r="D246"/>
      <c r="E246"/>
    </row>
    <row r="247" spans="4:5">
      <c r="D247"/>
      <c r="E247"/>
    </row>
    <row r="248" spans="4:5">
      <c r="D248"/>
      <c r="E248"/>
    </row>
    <row r="249" spans="4:5">
      <c r="D249"/>
      <c r="E249"/>
    </row>
    <row r="250" spans="4:5">
      <c r="D250"/>
      <c r="E250"/>
    </row>
    <row r="251" spans="4:5">
      <c r="D251"/>
      <c r="E251"/>
    </row>
    <row r="252" spans="4:5">
      <c r="D252"/>
      <c r="E252"/>
    </row>
    <row r="253" spans="4:5">
      <c r="D253"/>
      <c r="E253"/>
    </row>
    <row r="254" spans="4:5">
      <c r="D254"/>
      <c r="E254"/>
    </row>
    <row r="255" spans="4:5">
      <c r="D255"/>
      <c r="E255"/>
    </row>
    <row r="256" spans="4:5">
      <c r="D256"/>
      <c r="E256"/>
    </row>
    <row r="257" spans="4:5">
      <c r="D257"/>
      <c r="E257"/>
    </row>
    <row r="258" spans="4:5">
      <c r="D258"/>
      <c r="E258"/>
    </row>
    <row r="259" spans="4:5">
      <c r="D259"/>
      <c r="E259"/>
    </row>
    <row r="260" spans="4:5">
      <c r="D260"/>
      <c r="E260"/>
    </row>
    <row r="261" spans="4:5">
      <c r="D261"/>
      <c r="E261"/>
    </row>
    <row r="262" spans="4:5">
      <c r="D262"/>
      <c r="E262"/>
    </row>
    <row r="263" spans="4:5">
      <c r="D263"/>
      <c r="E263"/>
    </row>
    <row r="264" spans="4:5">
      <c r="D264"/>
      <c r="E264"/>
    </row>
    <row r="265" spans="4:5">
      <c r="D265"/>
      <c r="E265"/>
    </row>
    <row r="266" spans="4:5">
      <c r="D266"/>
      <c r="E266"/>
    </row>
    <row r="267" spans="4:5">
      <c r="D267"/>
      <c r="E267"/>
    </row>
    <row r="268" spans="4:5">
      <c r="D268"/>
      <c r="E268"/>
    </row>
    <row r="269" spans="4:5">
      <c r="D269"/>
      <c r="E269"/>
    </row>
    <row r="270" spans="4:5">
      <c r="D270"/>
      <c r="E270"/>
    </row>
    <row r="271" spans="4:5">
      <c r="D271"/>
      <c r="E271"/>
    </row>
    <row r="272" spans="4:5">
      <c r="D272"/>
      <c r="E272"/>
    </row>
    <row r="273" spans="4:5">
      <c r="D273"/>
      <c r="E273"/>
    </row>
    <row r="274" spans="4:5">
      <c r="D274"/>
      <c r="E274"/>
    </row>
    <row r="275" spans="4:5">
      <c r="D275"/>
      <c r="E275"/>
    </row>
    <row r="276" spans="4:5">
      <c r="D276"/>
      <c r="E276"/>
    </row>
    <row r="277" spans="4:5">
      <c r="D277"/>
      <c r="E277"/>
    </row>
    <row r="278" spans="4:5">
      <c r="D278"/>
      <c r="E278"/>
    </row>
    <row r="279" spans="4:5">
      <c r="D279"/>
      <c r="E279"/>
    </row>
    <row r="280" spans="4:5">
      <c r="D280"/>
      <c r="E280"/>
    </row>
    <row r="281" spans="4:5">
      <c r="D281"/>
      <c r="E281"/>
    </row>
    <row r="282" spans="4:5">
      <c r="D282"/>
      <c r="E282"/>
    </row>
    <row r="283" spans="4:5">
      <c r="D283"/>
      <c r="E283"/>
    </row>
    <row r="284" spans="4:5">
      <c r="D284"/>
      <c r="E284"/>
    </row>
    <row r="285" spans="4:5">
      <c r="D285"/>
      <c r="E285"/>
    </row>
    <row r="286" spans="4:5">
      <c r="D286"/>
      <c r="E286"/>
    </row>
    <row r="287" spans="4:5">
      <c r="D287"/>
      <c r="E287"/>
    </row>
    <row r="288" spans="4:5">
      <c r="D288"/>
      <c r="E288"/>
    </row>
    <row r="289" spans="4:5">
      <c r="D289"/>
      <c r="E289"/>
    </row>
    <row r="290" spans="4:5">
      <c r="D290"/>
      <c r="E290"/>
    </row>
    <row r="291" spans="4:5">
      <c r="D291"/>
      <c r="E291"/>
    </row>
    <row r="292" spans="4:5">
      <c r="D292"/>
      <c r="E292"/>
    </row>
    <row r="293" spans="4:5">
      <c r="D293"/>
      <c r="E293"/>
    </row>
    <row r="294" spans="4:5">
      <c r="D294"/>
      <c r="E294"/>
    </row>
    <row r="295" spans="4:5">
      <c r="D295"/>
      <c r="E295"/>
    </row>
    <row r="296" spans="4:5">
      <c r="D296"/>
      <c r="E296"/>
    </row>
    <row r="297" spans="4:5">
      <c r="D297"/>
      <c r="E297"/>
    </row>
    <row r="298" spans="4:5">
      <c r="D298"/>
      <c r="E298"/>
    </row>
    <row r="299" spans="4:5">
      <c r="D299"/>
      <c r="E299"/>
    </row>
    <row r="300" spans="4:5">
      <c r="D300"/>
      <c r="E300"/>
    </row>
    <row r="301" spans="4:5">
      <c r="D301"/>
      <c r="E301"/>
    </row>
    <row r="302" spans="4:5">
      <c r="D302"/>
      <c r="E302"/>
    </row>
    <row r="303" spans="4:5">
      <c r="D303"/>
      <c r="E303"/>
    </row>
    <row r="304" spans="4:5">
      <c r="D304"/>
      <c r="E304"/>
    </row>
    <row r="305" spans="4:5">
      <c r="D305"/>
      <c r="E305"/>
    </row>
    <row r="306" spans="4:5">
      <c r="D306"/>
      <c r="E306"/>
    </row>
    <row r="307" spans="4:5">
      <c r="D307"/>
      <c r="E307"/>
    </row>
    <row r="308" spans="4:5">
      <c r="D308"/>
      <c r="E308"/>
    </row>
    <row r="309" spans="4:5">
      <c r="D309"/>
      <c r="E309"/>
    </row>
    <row r="310" spans="4:5">
      <c r="D310"/>
      <c r="E310"/>
    </row>
    <row r="311" spans="4:5">
      <c r="D311"/>
      <c r="E311"/>
    </row>
    <row r="312" spans="4:5">
      <c r="D312"/>
      <c r="E312"/>
    </row>
    <row r="313" spans="4:5">
      <c r="D313"/>
      <c r="E313"/>
    </row>
    <row r="314" spans="4:5">
      <c r="D314"/>
      <c r="E314"/>
    </row>
    <row r="315" spans="4:5">
      <c r="D315"/>
      <c r="E315"/>
    </row>
    <row r="316" spans="4:5">
      <c r="D316"/>
      <c r="E316"/>
    </row>
    <row r="317" spans="4:5">
      <c r="D317"/>
      <c r="E317"/>
    </row>
    <row r="318" spans="4:5">
      <c r="D318"/>
      <c r="E318"/>
    </row>
    <row r="319" spans="4:5">
      <c r="D319"/>
      <c r="E319"/>
    </row>
    <row r="320" spans="4:5">
      <c r="D320"/>
      <c r="E320"/>
    </row>
    <row r="321" spans="4:5">
      <c r="D321"/>
      <c r="E321"/>
    </row>
    <row r="322" spans="4:5">
      <c r="D322"/>
      <c r="E322"/>
    </row>
    <row r="323" spans="4:5">
      <c r="D323"/>
      <c r="E323"/>
    </row>
    <row r="324" spans="4:5">
      <c r="D324"/>
      <c r="E324"/>
    </row>
    <row r="325" spans="4:5">
      <c r="D325"/>
      <c r="E325"/>
    </row>
    <row r="326" spans="4:5">
      <c r="D326"/>
      <c r="E326"/>
    </row>
    <row r="327" spans="4:5">
      <c r="D327"/>
      <c r="E327"/>
    </row>
    <row r="328" spans="4:5">
      <c r="D328"/>
      <c r="E328"/>
    </row>
    <row r="329" spans="4:5">
      <c r="D329"/>
      <c r="E329"/>
    </row>
    <row r="330" spans="4:5">
      <c r="D330"/>
      <c r="E330"/>
    </row>
    <row r="331" spans="4:5">
      <c r="D331"/>
      <c r="E331"/>
    </row>
    <row r="332" spans="4:5">
      <c r="D332"/>
      <c r="E332"/>
    </row>
    <row r="333" spans="4:5">
      <c r="D333"/>
      <c r="E333"/>
    </row>
    <row r="334" spans="4:5">
      <c r="D334"/>
      <c r="E334"/>
    </row>
    <row r="335" spans="4:5">
      <c r="D335"/>
      <c r="E335"/>
    </row>
    <row r="336" spans="4:5">
      <c r="D336"/>
      <c r="E336"/>
    </row>
    <row r="337" spans="4:5">
      <c r="D337"/>
      <c r="E337"/>
    </row>
    <row r="338" spans="4:5">
      <c r="D338"/>
      <c r="E338"/>
    </row>
    <row r="339" spans="4:5">
      <c r="D339"/>
      <c r="E339"/>
    </row>
    <row r="340" spans="4:5">
      <c r="D340"/>
      <c r="E340"/>
    </row>
    <row r="341" spans="4:5">
      <c r="D341"/>
      <c r="E341"/>
    </row>
    <row r="342" spans="4:5">
      <c r="D342"/>
      <c r="E342"/>
    </row>
    <row r="343" spans="4:5">
      <c r="D343"/>
      <c r="E343"/>
    </row>
    <row r="344" spans="4:5">
      <c r="D344"/>
      <c r="E344"/>
    </row>
    <row r="345" spans="4:5">
      <c r="D345"/>
      <c r="E345"/>
    </row>
    <row r="346" spans="4:5">
      <c r="D346"/>
      <c r="E346"/>
    </row>
    <row r="347" spans="4:5">
      <c r="D347"/>
      <c r="E347"/>
    </row>
    <row r="348" spans="4:5">
      <c r="D348"/>
      <c r="E348"/>
    </row>
    <row r="349" spans="4:5">
      <c r="D349"/>
      <c r="E349"/>
    </row>
    <row r="350" spans="4:5">
      <c r="D350"/>
      <c r="E350"/>
    </row>
    <row r="351" spans="4:5">
      <c r="D351"/>
      <c r="E351"/>
    </row>
    <row r="352" spans="4:5">
      <c r="D352"/>
      <c r="E352"/>
    </row>
    <row r="353" spans="4:5">
      <c r="D353"/>
      <c r="E353"/>
    </row>
    <row r="354" spans="4:5">
      <c r="D354"/>
      <c r="E354"/>
    </row>
    <row r="355" spans="4:5">
      <c r="D355"/>
      <c r="E355"/>
    </row>
    <row r="356" spans="4:5">
      <c r="D356"/>
      <c r="E356"/>
    </row>
    <row r="357" spans="4:5">
      <c r="D357"/>
      <c r="E357"/>
    </row>
    <row r="358" spans="4:5">
      <c r="D358"/>
      <c r="E358"/>
    </row>
    <row r="359" spans="4:5">
      <c r="D359"/>
      <c r="E359"/>
    </row>
    <row r="360" spans="4:5">
      <c r="D360"/>
      <c r="E360"/>
    </row>
    <row r="361" spans="4:5">
      <c r="D361"/>
      <c r="E361"/>
    </row>
    <row r="362" spans="4:5">
      <c r="D362"/>
      <c r="E362"/>
    </row>
    <row r="363" spans="4:5">
      <c r="D363"/>
      <c r="E363"/>
    </row>
    <row r="364" spans="4:5">
      <c r="D364"/>
      <c r="E364"/>
    </row>
    <row r="365" spans="4:5">
      <c r="D365"/>
      <c r="E365"/>
    </row>
    <row r="366" spans="4:5">
      <c r="D366"/>
      <c r="E366"/>
    </row>
    <row r="367" spans="4:5">
      <c r="D367"/>
      <c r="E367"/>
    </row>
    <row r="368" spans="4:5">
      <c r="D368"/>
      <c r="E368"/>
    </row>
    <row r="369" spans="4:5">
      <c r="D369"/>
      <c r="E369"/>
    </row>
    <row r="370" spans="4:5">
      <c r="D370"/>
      <c r="E370"/>
    </row>
    <row r="371" spans="4:5">
      <c r="D371"/>
      <c r="E371"/>
    </row>
    <row r="372" spans="4:5">
      <c r="D372"/>
      <c r="E372"/>
    </row>
    <row r="373" spans="4:5">
      <c r="D373"/>
      <c r="E373"/>
    </row>
    <row r="374" spans="4:5">
      <c r="D374"/>
      <c r="E374"/>
    </row>
    <row r="375" spans="4:5">
      <c r="D375"/>
      <c r="E375"/>
    </row>
    <row r="376" spans="4:5">
      <c r="D376"/>
      <c r="E376"/>
    </row>
    <row r="377" spans="4:5">
      <c r="D377"/>
      <c r="E377"/>
    </row>
    <row r="378" spans="4:5">
      <c r="D378"/>
      <c r="E378"/>
    </row>
    <row r="379" spans="4:5">
      <c r="D379"/>
      <c r="E379"/>
    </row>
    <row r="380" spans="4:5">
      <c r="D380"/>
      <c r="E380"/>
    </row>
    <row r="381" spans="4:5">
      <c r="D381"/>
      <c r="E381"/>
    </row>
    <row r="382" spans="4:5">
      <c r="D382"/>
      <c r="E382"/>
    </row>
    <row r="383" spans="4:5">
      <c r="D383"/>
      <c r="E383"/>
    </row>
    <row r="384" spans="4:5">
      <c r="D384"/>
      <c r="E384"/>
    </row>
    <row r="385" spans="4:5">
      <c r="D385"/>
      <c r="E385"/>
    </row>
    <row r="386" spans="4:5">
      <c r="D386"/>
      <c r="E386"/>
    </row>
    <row r="387" spans="4:5">
      <c r="D387"/>
      <c r="E387"/>
    </row>
    <row r="388" spans="4:5">
      <c r="D388"/>
      <c r="E388"/>
    </row>
    <row r="389" spans="4:5">
      <c r="D389"/>
      <c r="E389"/>
    </row>
    <row r="390" spans="4:5">
      <c r="D390"/>
      <c r="E390"/>
    </row>
    <row r="391" spans="4:5">
      <c r="D391"/>
      <c r="E391"/>
    </row>
    <row r="392" spans="4:5">
      <c r="D392"/>
      <c r="E392"/>
    </row>
    <row r="393" spans="4:5">
      <c r="D393"/>
      <c r="E393"/>
    </row>
    <row r="394" spans="4:5">
      <c r="D394"/>
      <c r="E394"/>
    </row>
    <row r="395" spans="4:5">
      <c r="D395"/>
      <c r="E395"/>
    </row>
    <row r="396" spans="4:5">
      <c r="D396"/>
      <c r="E396"/>
    </row>
    <row r="397" spans="4:5">
      <c r="D397"/>
      <c r="E397"/>
    </row>
    <row r="398" spans="4:5">
      <c r="D398"/>
      <c r="E398"/>
    </row>
    <row r="399" spans="4:5">
      <c r="D399"/>
      <c r="E399"/>
    </row>
    <row r="400" spans="4:5">
      <c r="D400"/>
      <c r="E400"/>
    </row>
    <row r="401" spans="4:5">
      <c r="D401"/>
      <c r="E401"/>
    </row>
    <row r="402" spans="4:5">
      <c r="D402"/>
      <c r="E402"/>
    </row>
    <row r="403" spans="4:5">
      <c r="D403"/>
      <c r="E403"/>
    </row>
    <row r="404" spans="4:5">
      <c r="D404"/>
      <c r="E404"/>
    </row>
    <row r="405" spans="4:5">
      <c r="D405"/>
      <c r="E405"/>
    </row>
    <row r="406" spans="4:5">
      <c r="D406"/>
      <c r="E406"/>
    </row>
    <row r="407" spans="4:5">
      <c r="D407"/>
      <c r="E407"/>
    </row>
    <row r="408" spans="4:5">
      <c r="D408"/>
      <c r="E408"/>
    </row>
    <row r="409" spans="4:5">
      <c r="D409"/>
      <c r="E409"/>
    </row>
    <row r="410" spans="4:5">
      <c r="D410"/>
      <c r="E410"/>
    </row>
    <row r="411" spans="4:5">
      <c r="D411"/>
      <c r="E411"/>
    </row>
    <row r="412" spans="4:5">
      <c r="D412"/>
      <c r="E412"/>
    </row>
    <row r="413" spans="4:5">
      <c r="D413"/>
      <c r="E413"/>
    </row>
    <row r="414" spans="4:5">
      <c r="D414"/>
      <c r="E414"/>
    </row>
    <row r="415" spans="4:5">
      <c r="D415"/>
      <c r="E415"/>
    </row>
    <row r="416" spans="4:5">
      <c r="D416"/>
      <c r="E416"/>
    </row>
    <row r="417" spans="4:5">
      <c r="D417"/>
      <c r="E417"/>
    </row>
    <row r="418" spans="4:5">
      <c r="D418"/>
      <c r="E418"/>
    </row>
    <row r="419" spans="4:5">
      <c r="D419"/>
      <c r="E419"/>
    </row>
    <row r="420" spans="4:5">
      <c r="D420"/>
      <c r="E420"/>
    </row>
    <row r="421" spans="4:5">
      <c r="D421"/>
      <c r="E421"/>
    </row>
    <row r="422" spans="4:5">
      <c r="D422"/>
      <c r="E422"/>
    </row>
    <row r="423" spans="4:5">
      <c r="D423"/>
      <c r="E423"/>
    </row>
    <row r="424" spans="4:5">
      <c r="D424"/>
      <c r="E424"/>
    </row>
    <row r="425" spans="4:5">
      <c r="D425"/>
      <c r="E425"/>
    </row>
    <row r="426" spans="4:5">
      <c r="D426"/>
      <c r="E426"/>
    </row>
    <row r="427" spans="4:5">
      <c r="D427"/>
      <c r="E427"/>
    </row>
    <row r="428" spans="4:5">
      <c r="D428"/>
      <c r="E428"/>
    </row>
    <row r="429" spans="4:5">
      <c r="D429"/>
      <c r="E429"/>
    </row>
    <row r="430" spans="4:5">
      <c r="D430"/>
      <c r="E430"/>
    </row>
    <row r="431" spans="4:5">
      <c r="D431"/>
      <c r="E431"/>
    </row>
    <row r="432" spans="4:5">
      <c r="D432"/>
      <c r="E432"/>
    </row>
    <row r="433" spans="4:5">
      <c r="D433"/>
      <c r="E433"/>
    </row>
    <row r="434" spans="4:5">
      <c r="D434"/>
      <c r="E434"/>
    </row>
    <row r="435" spans="4:5">
      <c r="D435"/>
      <c r="E435"/>
    </row>
    <row r="436" spans="4:5">
      <c r="D436"/>
      <c r="E436"/>
    </row>
    <row r="437" spans="4:5">
      <c r="D437"/>
      <c r="E437"/>
    </row>
    <row r="438" spans="4:5">
      <c r="D438"/>
      <c r="E438"/>
    </row>
    <row r="439" spans="4:5">
      <c r="D439"/>
      <c r="E439"/>
    </row>
    <row r="440" spans="4:5">
      <c r="D440"/>
      <c r="E440"/>
    </row>
    <row r="441" spans="4:5">
      <c r="D441"/>
      <c r="E441"/>
    </row>
    <row r="442" spans="4:5">
      <c r="D442"/>
      <c r="E442"/>
    </row>
    <row r="443" spans="4:5">
      <c r="D443"/>
      <c r="E443"/>
    </row>
    <row r="444" spans="4:5">
      <c r="D444"/>
      <c r="E444"/>
    </row>
    <row r="445" spans="4:5">
      <c r="D445"/>
      <c r="E445"/>
    </row>
    <row r="446" spans="4:5">
      <c r="D446"/>
      <c r="E446"/>
    </row>
    <row r="447" spans="4:5">
      <c r="D447"/>
      <c r="E447"/>
    </row>
    <row r="448" spans="4:5">
      <c r="D448"/>
      <c r="E448"/>
    </row>
    <row r="449" spans="4:5">
      <c r="D449"/>
      <c r="E449"/>
    </row>
    <row r="450" spans="4:5">
      <c r="D450"/>
      <c r="E450"/>
    </row>
    <row r="451" spans="4:5">
      <c r="D451"/>
      <c r="E451"/>
    </row>
    <row r="452" spans="4:5">
      <c r="D452"/>
      <c r="E452"/>
    </row>
    <row r="453" spans="4:5">
      <c r="D453"/>
      <c r="E453"/>
    </row>
    <row r="454" spans="4:5">
      <c r="D454"/>
      <c r="E454"/>
    </row>
    <row r="455" spans="4:5">
      <c r="D455"/>
      <c r="E455"/>
    </row>
    <row r="456" spans="4:5">
      <c r="D456"/>
      <c r="E456"/>
    </row>
    <row r="457" spans="4:5">
      <c r="D457"/>
      <c r="E457"/>
    </row>
    <row r="458" spans="4:5">
      <c r="D458"/>
      <c r="E458"/>
    </row>
    <row r="459" spans="4:5">
      <c r="D459"/>
      <c r="E459"/>
    </row>
    <row r="460" spans="4:5">
      <c r="D460"/>
      <c r="E460"/>
    </row>
    <row r="461" spans="4:5">
      <c r="D461"/>
      <c r="E461"/>
    </row>
    <row r="462" spans="4:5">
      <c r="D462"/>
      <c r="E462"/>
    </row>
    <row r="463" spans="4:5">
      <c r="D463"/>
      <c r="E463"/>
    </row>
    <row r="464" spans="4:5">
      <c r="D464"/>
      <c r="E464"/>
    </row>
    <row r="465" spans="4:5">
      <c r="D465"/>
      <c r="E465"/>
    </row>
    <row r="466" spans="4:5">
      <c r="D466"/>
      <c r="E466"/>
    </row>
    <row r="467" spans="4:5">
      <c r="D467"/>
      <c r="E467"/>
    </row>
    <row r="468" spans="4:5">
      <c r="D468"/>
      <c r="E468"/>
    </row>
    <row r="469" spans="4:5">
      <c r="D469"/>
      <c r="E469"/>
    </row>
    <row r="470" spans="4:5">
      <c r="D470"/>
      <c r="E470"/>
    </row>
    <row r="471" spans="4:5">
      <c r="D471"/>
      <c r="E471"/>
    </row>
    <row r="472" spans="4:5">
      <c r="D472"/>
      <c r="E472"/>
    </row>
    <row r="473" spans="4:5">
      <c r="D473"/>
      <c r="E473"/>
    </row>
    <row r="474" spans="4:5">
      <c r="D474"/>
      <c r="E474"/>
    </row>
    <row r="475" spans="4:5">
      <c r="D475"/>
      <c r="E475"/>
    </row>
    <row r="476" spans="4:5">
      <c r="D476"/>
      <c r="E476"/>
    </row>
    <row r="477" spans="4:5">
      <c r="D477"/>
      <c r="E477"/>
    </row>
    <row r="478" spans="4:5">
      <c r="D478"/>
      <c r="E478"/>
    </row>
    <row r="479" spans="4:5">
      <c r="D479"/>
      <c r="E479"/>
    </row>
    <row r="480" spans="4:5">
      <c r="D480"/>
      <c r="E480"/>
    </row>
    <row r="481" spans="4:5">
      <c r="D481"/>
      <c r="E481"/>
    </row>
    <row r="482" spans="4:5">
      <c r="D482"/>
      <c r="E482"/>
    </row>
    <row r="483" spans="4:5">
      <c r="D483"/>
      <c r="E483"/>
    </row>
    <row r="484" spans="4:5">
      <c r="D484"/>
      <c r="E484"/>
    </row>
    <row r="485" spans="4:5">
      <c r="D485"/>
      <c r="E485"/>
    </row>
    <row r="486" spans="4:5">
      <c r="D486"/>
      <c r="E486"/>
    </row>
    <row r="487" spans="4:5">
      <c r="D487"/>
      <c r="E487"/>
    </row>
    <row r="488" spans="4:5">
      <c r="D488"/>
      <c r="E488"/>
    </row>
    <row r="489" spans="4:5">
      <c r="D489"/>
      <c r="E489"/>
    </row>
    <row r="490" spans="4:5">
      <c r="D490"/>
      <c r="E490"/>
    </row>
    <row r="491" spans="4:5">
      <c r="D491"/>
      <c r="E491"/>
    </row>
    <row r="492" spans="4:5">
      <c r="D492"/>
      <c r="E492"/>
    </row>
    <row r="493" spans="4:5">
      <c r="D493"/>
      <c r="E493"/>
    </row>
    <row r="494" spans="4:5">
      <c r="D494"/>
      <c r="E494"/>
    </row>
    <row r="495" spans="4:5">
      <c r="D495"/>
      <c r="E495"/>
    </row>
    <row r="496" spans="4:5">
      <c r="D496"/>
      <c r="E496"/>
    </row>
    <row r="497" spans="4:5">
      <c r="D497"/>
      <c r="E497"/>
    </row>
    <row r="498" spans="4:5">
      <c r="D498"/>
      <c r="E498"/>
    </row>
    <row r="499" spans="4:5">
      <c r="D499"/>
      <c r="E499"/>
    </row>
    <row r="500" spans="4:5">
      <c r="D500"/>
      <c r="E500"/>
    </row>
    <row r="501" spans="4:5">
      <c r="D501"/>
      <c r="E501"/>
    </row>
    <row r="502" spans="4:5">
      <c r="D502"/>
      <c r="E502"/>
    </row>
    <row r="503" spans="4:5">
      <c r="D503"/>
      <c r="E503"/>
    </row>
    <row r="504" spans="4:5">
      <c r="D504"/>
      <c r="E504"/>
    </row>
    <row r="505" spans="4:5">
      <c r="D505"/>
      <c r="E505"/>
    </row>
    <row r="506" spans="4:5">
      <c r="D506"/>
      <c r="E506"/>
    </row>
    <row r="507" spans="4:5">
      <c r="D507"/>
      <c r="E507"/>
    </row>
    <row r="508" spans="4:5">
      <c r="D508"/>
      <c r="E508"/>
    </row>
    <row r="509" spans="4:5">
      <c r="D509"/>
      <c r="E509"/>
    </row>
    <row r="510" spans="4:5">
      <c r="D510"/>
      <c r="E510"/>
    </row>
    <row r="511" spans="4:5">
      <c r="D511"/>
      <c r="E511"/>
    </row>
    <row r="512" spans="4:5">
      <c r="D512"/>
      <c r="E512"/>
    </row>
    <row r="513" spans="4:5">
      <c r="D513"/>
      <c r="E513"/>
    </row>
    <row r="514" spans="4:5">
      <c r="D514"/>
      <c r="E514"/>
    </row>
    <row r="515" spans="4:5">
      <c r="D515"/>
      <c r="E515"/>
    </row>
    <row r="516" spans="4:5">
      <c r="D516"/>
      <c r="E516"/>
    </row>
    <row r="517" spans="4:5">
      <c r="D517"/>
      <c r="E517"/>
    </row>
    <row r="518" spans="4:5">
      <c r="D518"/>
      <c r="E518"/>
    </row>
    <row r="519" spans="4:5">
      <c r="D519"/>
      <c r="E519"/>
    </row>
    <row r="520" spans="4:5">
      <c r="D520"/>
      <c r="E520"/>
    </row>
    <row r="521" spans="4:5">
      <c r="D521"/>
      <c r="E521"/>
    </row>
    <row r="522" spans="4:5">
      <c r="D522"/>
      <c r="E522"/>
    </row>
    <row r="523" spans="4:5">
      <c r="D523"/>
      <c r="E523"/>
    </row>
    <row r="524" spans="4:5">
      <c r="D524"/>
      <c r="E524"/>
    </row>
    <row r="525" spans="4:5">
      <c r="D525"/>
      <c r="E525"/>
    </row>
    <row r="526" spans="4:5">
      <c r="D526"/>
      <c r="E526"/>
    </row>
    <row r="527" spans="4:5">
      <c r="D527"/>
      <c r="E527"/>
    </row>
    <row r="528" spans="4:5">
      <c r="D528"/>
      <c r="E528"/>
    </row>
    <row r="529" spans="4:5">
      <c r="D529"/>
      <c r="E529"/>
    </row>
    <row r="530" spans="4:5">
      <c r="D530"/>
      <c r="E530"/>
    </row>
    <row r="531" spans="4:5">
      <c r="D531"/>
      <c r="E531"/>
    </row>
    <row r="532" spans="4:5">
      <c r="D532"/>
      <c r="E532"/>
    </row>
    <row r="533" spans="4:5">
      <c r="D533"/>
      <c r="E533"/>
    </row>
    <row r="534" spans="4:5">
      <c r="D534"/>
      <c r="E534"/>
    </row>
    <row r="535" spans="4:5">
      <c r="D535"/>
      <c r="E535"/>
    </row>
    <row r="536" spans="4:5">
      <c r="D536"/>
      <c r="E536"/>
    </row>
    <row r="537" spans="4:5">
      <c r="D537"/>
      <c r="E537"/>
    </row>
    <row r="538" spans="4:5">
      <c r="D538"/>
      <c r="E538"/>
    </row>
    <row r="539" spans="4:5">
      <c r="D539"/>
      <c r="E539"/>
    </row>
    <row r="540" spans="4:5">
      <c r="D540"/>
      <c r="E540"/>
    </row>
    <row r="541" spans="4:5">
      <c r="D541"/>
      <c r="E541"/>
    </row>
    <row r="542" spans="4:5">
      <c r="D542"/>
      <c r="E542"/>
    </row>
    <row r="543" spans="4:5">
      <c r="D543"/>
      <c r="E543"/>
    </row>
    <row r="544" spans="4:5">
      <c r="D544"/>
      <c r="E544"/>
    </row>
    <row r="545" spans="4:5">
      <c r="D545"/>
      <c r="E545"/>
    </row>
    <row r="546" spans="4:5">
      <c r="D546"/>
      <c r="E546"/>
    </row>
    <row r="547" spans="4:5">
      <c r="D547"/>
      <c r="E547"/>
    </row>
    <row r="548" spans="4:5">
      <c r="D548"/>
      <c r="E548"/>
    </row>
    <row r="549" spans="4:5">
      <c r="D549"/>
      <c r="E549"/>
    </row>
    <row r="550" spans="4:5">
      <c r="D550"/>
      <c r="E550"/>
    </row>
    <row r="551" spans="4:5">
      <c r="D551"/>
      <c r="E551"/>
    </row>
    <row r="552" spans="4:5">
      <c r="D552"/>
      <c r="E552"/>
    </row>
    <row r="553" spans="4:5">
      <c r="D553"/>
      <c r="E553"/>
    </row>
    <row r="554" spans="4:5">
      <c r="D554"/>
      <c r="E554"/>
    </row>
    <row r="555" spans="4:5">
      <c r="D555"/>
      <c r="E555"/>
    </row>
    <row r="556" spans="4:5">
      <c r="D556"/>
      <c r="E556"/>
    </row>
    <row r="557" spans="4:5">
      <c r="D557"/>
      <c r="E557"/>
    </row>
    <row r="558" spans="4:5">
      <c r="D558"/>
      <c r="E558"/>
    </row>
    <row r="559" spans="4:5">
      <c r="D559"/>
      <c r="E559"/>
    </row>
    <row r="560" spans="4:5">
      <c r="D560"/>
      <c r="E560"/>
    </row>
    <row r="561" spans="4:5">
      <c r="D561"/>
      <c r="E561"/>
    </row>
    <row r="562" spans="4:5">
      <c r="D562"/>
      <c r="E562"/>
    </row>
    <row r="563" spans="4:5">
      <c r="D563"/>
      <c r="E563"/>
    </row>
    <row r="564" spans="4:5">
      <c r="D564"/>
      <c r="E564"/>
    </row>
    <row r="565" spans="4:5">
      <c r="D565"/>
      <c r="E565"/>
    </row>
    <row r="566" spans="4:5">
      <c r="D566"/>
      <c r="E566"/>
    </row>
    <row r="567" spans="4:5">
      <c r="D567"/>
      <c r="E567"/>
    </row>
    <row r="568" spans="4:5">
      <c r="D568"/>
      <c r="E568"/>
    </row>
    <row r="569" spans="4:5">
      <c r="D569"/>
      <c r="E569"/>
    </row>
    <row r="570" spans="4:5">
      <c r="D570"/>
      <c r="E570"/>
    </row>
    <row r="571" spans="4:5">
      <c r="D571"/>
      <c r="E571"/>
    </row>
    <row r="572" spans="4:5">
      <c r="D572"/>
      <c r="E572"/>
    </row>
    <row r="573" spans="4:5">
      <c r="D573"/>
      <c r="E573"/>
    </row>
    <row r="574" spans="4:5">
      <c r="D574"/>
      <c r="E574"/>
    </row>
    <row r="575" spans="4:5">
      <c r="D575"/>
      <c r="E575"/>
    </row>
    <row r="576" spans="4:5">
      <c r="D576"/>
      <c r="E576"/>
    </row>
    <row r="577" spans="4:5">
      <c r="D577"/>
      <c r="E577"/>
    </row>
    <row r="578" spans="4:5">
      <c r="D578"/>
      <c r="E578"/>
    </row>
    <row r="579" spans="4:5">
      <c r="D579"/>
      <c r="E579"/>
    </row>
    <row r="580" spans="4:5">
      <c r="D580"/>
      <c r="E580"/>
    </row>
    <row r="581" spans="4:5">
      <c r="D581"/>
      <c r="E581"/>
    </row>
    <row r="582" spans="4:5">
      <c r="D582"/>
      <c r="E582"/>
    </row>
    <row r="583" spans="4:5">
      <c r="D583"/>
      <c r="E583"/>
    </row>
    <row r="584" spans="4:5">
      <c r="D584"/>
      <c r="E584"/>
    </row>
    <row r="585" spans="4:5">
      <c r="D585"/>
      <c r="E585"/>
    </row>
    <row r="586" spans="4:5">
      <c r="D586"/>
      <c r="E586"/>
    </row>
    <row r="587" spans="4:5">
      <c r="D587"/>
      <c r="E587"/>
    </row>
    <row r="588" spans="4:5">
      <c r="D588"/>
      <c r="E588"/>
    </row>
    <row r="589" spans="4:5">
      <c r="D589"/>
      <c r="E589"/>
    </row>
    <row r="590" spans="4:5">
      <c r="D590"/>
      <c r="E590"/>
    </row>
    <row r="591" spans="4:5">
      <c r="D591"/>
      <c r="E591"/>
    </row>
    <row r="592" spans="4:5">
      <c r="D592"/>
      <c r="E592"/>
    </row>
    <row r="593" spans="4:5">
      <c r="D593"/>
      <c r="E593"/>
    </row>
    <row r="594" spans="4:5">
      <c r="D594"/>
      <c r="E594"/>
    </row>
    <row r="595" spans="4:5">
      <c r="D595"/>
      <c r="E595"/>
    </row>
    <row r="596" spans="4:5">
      <c r="D596"/>
      <c r="E596"/>
    </row>
    <row r="597" spans="4:5">
      <c r="D597"/>
      <c r="E597"/>
    </row>
    <row r="598" spans="4:5">
      <c r="D598"/>
      <c r="E598"/>
    </row>
    <row r="599" spans="4:5">
      <c r="D599"/>
      <c r="E599"/>
    </row>
    <row r="600" spans="4:5">
      <c r="D600"/>
      <c r="E600"/>
    </row>
    <row r="601" spans="4:5">
      <c r="D601"/>
      <c r="E601"/>
    </row>
    <row r="602" spans="4:5">
      <c r="D602"/>
      <c r="E602"/>
    </row>
    <row r="603" spans="4:5">
      <c r="D603"/>
      <c r="E603"/>
    </row>
    <row r="604" spans="4:5">
      <c r="D604"/>
      <c r="E604"/>
    </row>
    <row r="605" spans="4:5">
      <c r="D605"/>
      <c r="E605"/>
    </row>
    <row r="606" spans="4:5">
      <c r="D606"/>
      <c r="E606"/>
    </row>
    <row r="607" spans="4:5">
      <c r="D607"/>
      <c r="E607"/>
    </row>
    <row r="608" spans="4:5">
      <c r="D608"/>
      <c r="E608"/>
    </row>
    <row r="609" spans="4:5">
      <c r="D609"/>
      <c r="E609"/>
    </row>
    <row r="610" spans="4:5">
      <c r="D610"/>
      <c r="E610"/>
    </row>
    <row r="611" spans="4:5">
      <c r="D611"/>
      <c r="E611"/>
    </row>
    <row r="612" spans="4:5">
      <c r="D612"/>
      <c r="E612"/>
    </row>
    <row r="613" spans="4:5">
      <c r="D613"/>
      <c r="E613"/>
    </row>
    <row r="614" spans="4:5">
      <c r="D614"/>
      <c r="E614"/>
    </row>
    <row r="615" spans="4:5">
      <c r="D615"/>
      <c r="E615"/>
    </row>
    <row r="616" spans="4:5">
      <c r="D616"/>
      <c r="E616"/>
    </row>
    <row r="617" spans="4:5">
      <c r="D617"/>
      <c r="E617"/>
    </row>
    <row r="618" spans="4:5">
      <c r="D618"/>
      <c r="E618"/>
    </row>
    <row r="619" spans="4:5">
      <c r="D619"/>
      <c r="E619"/>
    </row>
    <row r="620" spans="4:5">
      <c r="D620"/>
      <c r="E620"/>
    </row>
    <row r="621" spans="4:5">
      <c r="D621"/>
      <c r="E621"/>
    </row>
    <row r="622" spans="4:5">
      <c r="D622"/>
      <c r="E622"/>
    </row>
    <row r="623" spans="4:5">
      <c r="D623"/>
      <c r="E623"/>
    </row>
    <row r="624" spans="4:5">
      <c r="D624"/>
      <c r="E624"/>
    </row>
    <row r="625" spans="4:5">
      <c r="D625"/>
      <c r="E625"/>
    </row>
    <row r="626" spans="4:5">
      <c r="D626"/>
      <c r="E626"/>
    </row>
    <row r="627" spans="4:5">
      <c r="D627"/>
      <c r="E627"/>
    </row>
    <row r="628" spans="4:5">
      <c r="D628"/>
      <c r="E628"/>
    </row>
    <row r="629" spans="4:5">
      <c r="D629"/>
      <c r="E629"/>
    </row>
    <row r="630" spans="4:5">
      <c r="D630"/>
      <c r="E630"/>
    </row>
    <row r="631" spans="4:5">
      <c r="D631"/>
      <c r="E631"/>
    </row>
    <row r="632" spans="4:5">
      <c r="D632"/>
      <c r="E632"/>
    </row>
    <row r="633" spans="4:5">
      <c r="D633"/>
      <c r="E633"/>
    </row>
    <row r="634" spans="4:5">
      <c r="D634"/>
      <c r="E634"/>
    </row>
    <row r="635" spans="4:5">
      <c r="D635"/>
      <c r="E635"/>
    </row>
    <row r="636" spans="4:5">
      <c r="D636"/>
      <c r="E636"/>
    </row>
    <row r="637" spans="4:5">
      <c r="D637"/>
      <c r="E637"/>
    </row>
    <row r="638" spans="4:5">
      <c r="D638"/>
      <c r="E638"/>
    </row>
    <row r="639" spans="4:5">
      <c r="D639"/>
      <c r="E639"/>
    </row>
    <row r="640" spans="4:5">
      <c r="D640"/>
      <c r="E640"/>
    </row>
    <row r="641" spans="4:5">
      <c r="D641"/>
      <c r="E641"/>
    </row>
    <row r="642" spans="4:5">
      <c r="D642"/>
      <c r="E642"/>
    </row>
    <row r="643" spans="4:5">
      <c r="D643"/>
      <c r="E643"/>
    </row>
    <row r="644" spans="4:5">
      <c r="D644"/>
      <c r="E644"/>
    </row>
    <row r="645" spans="4:5">
      <c r="D645"/>
      <c r="E645"/>
    </row>
    <row r="646" spans="4:5">
      <c r="D646"/>
      <c r="E646"/>
    </row>
    <row r="647" spans="4:5">
      <c r="D647"/>
      <c r="E647"/>
    </row>
    <row r="648" spans="4:5">
      <c r="D648"/>
      <c r="E648"/>
    </row>
    <row r="649" spans="4:5">
      <c r="D649"/>
      <c r="E649"/>
    </row>
    <row r="650" spans="4:5">
      <c r="D650"/>
      <c r="E650"/>
    </row>
    <row r="651" spans="4:5">
      <c r="D651"/>
      <c r="E651"/>
    </row>
    <row r="652" spans="4:5">
      <c r="D652"/>
      <c r="E652"/>
    </row>
    <row r="653" spans="4:5">
      <c r="D653"/>
      <c r="E653"/>
    </row>
    <row r="654" spans="4:5">
      <c r="D654"/>
      <c r="E654"/>
    </row>
    <row r="655" spans="4:5">
      <c r="D655"/>
      <c r="E655"/>
    </row>
    <row r="656" spans="4:5">
      <c r="D656"/>
      <c r="E656"/>
    </row>
    <row r="657" spans="4:5">
      <c r="D657"/>
      <c r="E657"/>
    </row>
    <row r="658" spans="4:5">
      <c r="D658"/>
      <c r="E658"/>
    </row>
    <row r="659" spans="4:5">
      <c r="D659"/>
      <c r="E659"/>
    </row>
    <row r="660" spans="4:5">
      <c r="D660"/>
      <c r="E660"/>
    </row>
    <row r="661" spans="4:5">
      <c r="D661"/>
      <c r="E661"/>
    </row>
    <row r="662" spans="4:5">
      <c r="D662"/>
      <c r="E662"/>
    </row>
    <row r="663" spans="4:5">
      <c r="D663"/>
      <c r="E663"/>
    </row>
    <row r="664" spans="4:5">
      <c r="D664"/>
      <c r="E664"/>
    </row>
    <row r="665" spans="4:5">
      <c r="D665"/>
      <c r="E665"/>
    </row>
    <row r="666" spans="4:5">
      <c r="D666"/>
      <c r="E666"/>
    </row>
    <row r="667" spans="4:5">
      <c r="D667"/>
      <c r="E667"/>
    </row>
    <row r="668" spans="4:5">
      <c r="D668"/>
      <c r="E668"/>
    </row>
    <row r="669" spans="4:5">
      <c r="D669"/>
      <c r="E669"/>
    </row>
    <row r="670" spans="4:5">
      <c r="D670"/>
      <c r="E670"/>
    </row>
    <row r="671" spans="4:5">
      <c r="D671"/>
      <c r="E671"/>
    </row>
    <row r="672" spans="4:5">
      <c r="D672"/>
      <c r="E672"/>
    </row>
    <row r="673" spans="4:5">
      <c r="D673"/>
      <c r="E673"/>
    </row>
    <row r="674" spans="4:5">
      <c r="D674"/>
      <c r="E674"/>
    </row>
    <row r="675" spans="4:5">
      <c r="D675"/>
      <c r="E675"/>
    </row>
    <row r="676" spans="4:5">
      <c r="D676"/>
      <c r="E676"/>
    </row>
    <row r="677" spans="4:5">
      <c r="D677"/>
      <c r="E677"/>
    </row>
    <row r="678" spans="4:5">
      <c r="D678"/>
      <c r="E678"/>
    </row>
    <row r="679" spans="4:5">
      <c r="D679"/>
      <c r="E679"/>
    </row>
    <row r="680" spans="4:5">
      <c r="D680"/>
      <c r="E680"/>
    </row>
    <row r="681" spans="4:5">
      <c r="D681"/>
      <c r="E681"/>
    </row>
    <row r="682" spans="4:5">
      <c r="D682"/>
      <c r="E682"/>
    </row>
    <row r="683" spans="4:5">
      <c r="D683"/>
      <c r="E683"/>
    </row>
    <row r="684" spans="4:5">
      <c r="D684"/>
      <c r="E684"/>
    </row>
    <row r="685" spans="4:5">
      <c r="D685"/>
      <c r="E685"/>
    </row>
    <row r="686" spans="4:5">
      <c r="D686"/>
      <c r="E686"/>
    </row>
    <row r="687" spans="4:5">
      <c r="D687"/>
      <c r="E687"/>
    </row>
    <row r="688" spans="4:5">
      <c r="D688"/>
      <c r="E688"/>
    </row>
    <row r="689" spans="4:5">
      <c r="D689"/>
      <c r="E689"/>
    </row>
    <row r="690" spans="4:5">
      <c r="D690"/>
      <c r="E690"/>
    </row>
    <row r="691" spans="4:5">
      <c r="D691"/>
      <c r="E691"/>
    </row>
    <row r="692" spans="4:5">
      <c r="D692"/>
      <c r="E692"/>
    </row>
    <row r="693" spans="4:5">
      <c r="D693"/>
      <c r="E693"/>
    </row>
    <row r="694" spans="4:5">
      <c r="D694"/>
      <c r="E694"/>
    </row>
    <row r="695" spans="4:5">
      <c r="D695"/>
      <c r="E695"/>
    </row>
    <row r="696" spans="4:5">
      <c r="D696"/>
      <c r="E696"/>
    </row>
    <row r="697" spans="4:5">
      <c r="D697"/>
      <c r="E697"/>
    </row>
    <row r="698" spans="4:5">
      <c r="D698"/>
      <c r="E698"/>
    </row>
    <row r="699" spans="4:5">
      <c r="D699"/>
      <c r="E699"/>
    </row>
    <row r="700" spans="4:5">
      <c r="D700"/>
      <c r="E700"/>
    </row>
    <row r="701" spans="4:5">
      <c r="D701"/>
      <c r="E701"/>
    </row>
    <row r="702" spans="4:5">
      <c r="D702"/>
      <c r="E702"/>
    </row>
    <row r="703" spans="4:5">
      <c r="D703"/>
      <c r="E703"/>
    </row>
    <row r="704" spans="4:5">
      <c r="D704"/>
      <c r="E704"/>
    </row>
    <row r="705" spans="4:5">
      <c r="D705"/>
      <c r="E705"/>
    </row>
    <row r="706" spans="4:5">
      <c r="D706"/>
      <c r="E706"/>
    </row>
    <row r="707" spans="4:5">
      <c r="D707"/>
      <c r="E707"/>
    </row>
    <row r="708" spans="4:5">
      <c r="D708"/>
      <c r="E708"/>
    </row>
    <row r="709" spans="4:5">
      <c r="D709"/>
      <c r="E709"/>
    </row>
    <row r="710" spans="4:5">
      <c r="D710"/>
      <c r="E710"/>
    </row>
    <row r="711" spans="4:5">
      <c r="D711"/>
      <c r="E711"/>
    </row>
    <row r="712" spans="4:5">
      <c r="D712"/>
      <c r="E712"/>
    </row>
    <row r="713" spans="4:5">
      <c r="D713"/>
      <c r="E713"/>
    </row>
    <row r="714" spans="4:5">
      <c r="D714"/>
      <c r="E714"/>
    </row>
    <row r="715" spans="4:5">
      <c r="D715"/>
      <c r="E715"/>
    </row>
    <row r="716" spans="4:5">
      <c r="D716"/>
      <c r="E716"/>
    </row>
    <row r="717" spans="4:5">
      <c r="D717"/>
      <c r="E717"/>
    </row>
    <row r="718" spans="4:5">
      <c r="D718"/>
      <c r="E718"/>
    </row>
    <row r="719" spans="4:5">
      <c r="D719"/>
      <c r="E719"/>
    </row>
    <row r="720" spans="4:5">
      <c r="D720"/>
      <c r="E720"/>
    </row>
    <row r="721" spans="4:5">
      <c r="D721"/>
      <c r="E721"/>
    </row>
    <row r="722" spans="4:5">
      <c r="D722"/>
      <c r="E722"/>
    </row>
    <row r="723" spans="4:5">
      <c r="D723"/>
      <c r="E723"/>
    </row>
    <row r="724" spans="4:5">
      <c r="D724"/>
      <c r="E724"/>
    </row>
    <row r="725" spans="4:5">
      <c r="D725"/>
      <c r="E725"/>
    </row>
    <row r="726" spans="4:5">
      <c r="D726"/>
      <c r="E726"/>
    </row>
    <row r="727" spans="4:5">
      <c r="D727"/>
      <c r="E727"/>
    </row>
    <row r="728" spans="4:5">
      <c r="D728"/>
      <c r="E728"/>
    </row>
    <row r="729" spans="4:5">
      <c r="D729"/>
      <c r="E729"/>
    </row>
    <row r="730" spans="4:5">
      <c r="D730"/>
      <c r="E730"/>
    </row>
    <row r="731" spans="4:5">
      <c r="D731"/>
      <c r="E731"/>
    </row>
    <row r="732" spans="4:5">
      <c r="D732"/>
      <c r="E732"/>
    </row>
    <row r="733" spans="4:5">
      <c r="D733"/>
      <c r="E733"/>
    </row>
    <row r="734" spans="4:5">
      <c r="D734"/>
      <c r="E734"/>
    </row>
    <row r="735" spans="4:5">
      <c r="D735"/>
      <c r="E735"/>
    </row>
    <row r="736" spans="4:5">
      <c r="D736"/>
      <c r="E736"/>
    </row>
    <row r="737" spans="4:5">
      <c r="D737"/>
      <c r="E737"/>
    </row>
    <row r="738" spans="4:5">
      <c r="D738"/>
      <c r="E738"/>
    </row>
    <row r="739" spans="4:5">
      <c r="D739"/>
      <c r="E739"/>
    </row>
    <row r="740" spans="4:5">
      <c r="D740"/>
      <c r="E740"/>
    </row>
    <row r="741" spans="4:5">
      <c r="D741"/>
      <c r="E741"/>
    </row>
    <row r="742" spans="4:5">
      <c r="D742"/>
      <c r="E742"/>
    </row>
    <row r="743" spans="4:5">
      <c r="D743"/>
      <c r="E743"/>
    </row>
    <row r="744" spans="4:5">
      <c r="D744"/>
      <c r="E744"/>
    </row>
    <row r="745" spans="4:5">
      <c r="D745"/>
      <c r="E745"/>
    </row>
    <row r="746" spans="4:5">
      <c r="D746"/>
      <c r="E746"/>
    </row>
    <row r="747" spans="4:5">
      <c r="D747"/>
      <c r="E747"/>
    </row>
    <row r="748" spans="4:5">
      <c r="D748"/>
      <c r="E748"/>
    </row>
    <row r="749" spans="4:5">
      <c r="D749"/>
      <c r="E749"/>
    </row>
    <row r="750" spans="4:5">
      <c r="D750"/>
      <c r="E750"/>
    </row>
    <row r="751" spans="4:5">
      <c r="D751"/>
      <c r="E751"/>
    </row>
    <row r="752" spans="4:5">
      <c r="D752"/>
      <c r="E752"/>
    </row>
    <row r="753" spans="4:5">
      <c r="D753"/>
      <c r="E753"/>
    </row>
    <row r="754" spans="4:5">
      <c r="D754"/>
      <c r="E754"/>
    </row>
    <row r="755" spans="4:5">
      <c r="D755"/>
      <c r="E755"/>
    </row>
    <row r="756" spans="4:5">
      <c r="D756"/>
      <c r="E756"/>
    </row>
    <row r="757" spans="4:5">
      <c r="D757"/>
      <c r="E757"/>
    </row>
    <row r="758" spans="4:5">
      <c r="D758"/>
      <c r="E758"/>
    </row>
    <row r="759" spans="4:5">
      <c r="D759"/>
      <c r="E759"/>
    </row>
    <row r="760" spans="4:5">
      <c r="D760"/>
      <c r="E760"/>
    </row>
    <row r="761" spans="4:5">
      <c r="D761"/>
      <c r="E761"/>
    </row>
    <row r="762" spans="4:5">
      <c r="D762"/>
      <c r="E762"/>
    </row>
    <row r="763" spans="4:5">
      <c r="D763"/>
      <c r="E763"/>
    </row>
    <row r="764" spans="4:5">
      <c r="D764"/>
      <c r="E764"/>
    </row>
    <row r="765" spans="4:5">
      <c r="D765"/>
      <c r="E765"/>
    </row>
    <row r="766" spans="4:5">
      <c r="D766"/>
      <c r="E766"/>
    </row>
    <row r="767" spans="4:5">
      <c r="D767"/>
      <c r="E767"/>
    </row>
    <row r="768" spans="4:5">
      <c r="D768"/>
      <c r="E768"/>
    </row>
    <row r="769" spans="4:5">
      <c r="D769"/>
      <c r="E769"/>
    </row>
    <row r="770" spans="4:5">
      <c r="D770"/>
      <c r="E770"/>
    </row>
    <row r="771" spans="4:5">
      <c r="D771"/>
      <c r="E771"/>
    </row>
    <row r="772" spans="4:5">
      <c r="D772"/>
      <c r="E772"/>
    </row>
    <row r="773" spans="4:5">
      <c r="D773"/>
      <c r="E773"/>
    </row>
    <row r="774" spans="4:5">
      <c r="D774"/>
      <c r="E774"/>
    </row>
    <row r="775" spans="4:5">
      <c r="D775"/>
      <c r="E775"/>
    </row>
    <row r="776" spans="4:5">
      <c r="D776"/>
      <c r="E776"/>
    </row>
    <row r="777" spans="4:5">
      <c r="D777"/>
      <c r="E777"/>
    </row>
    <row r="778" spans="4:5">
      <c r="D778"/>
      <c r="E778"/>
    </row>
    <row r="779" spans="4:5">
      <c r="D779"/>
      <c r="E779"/>
    </row>
    <row r="780" spans="4:5">
      <c r="D780"/>
      <c r="E780"/>
    </row>
    <row r="781" spans="4:5">
      <c r="D781"/>
      <c r="E781"/>
    </row>
    <row r="782" spans="4:5">
      <c r="D782"/>
      <c r="E782"/>
    </row>
    <row r="783" spans="4:5">
      <c r="D783"/>
      <c r="E783"/>
    </row>
    <row r="784" spans="4:5">
      <c r="D784"/>
      <c r="E784"/>
    </row>
    <row r="785" spans="4:5">
      <c r="D785"/>
      <c r="E785"/>
    </row>
    <row r="786" spans="4:5">
      <c r="D786"/>
      <c r="E786"/>
    </row>
    <row r="787" spans="4:5">
      <c r="D787"/>
      <c r="E787"/>
    </row>
    <row r="788" spans="4:5">
      <c r="D788"/>
      <c r="E788"/>
    </row>
    <row r="789" spans="4:5">
      <c r="D789"/>
      <c r="E789"/>
    </row>
    <row r="790" spans="4:5">
      <c r="D790"/>
      <c r="E790"/>
    </row>
    <row r="791" spans="4:5">
      <c r="D791"/>
      <c r="E791"/>
    </row>
    <row r="792" spans="4:5">
      <c r="D792"/>
      <c r="E792"/>
    </row>
    <row r="793" spans="4:5">
      <c r="D793"/>
      <c r="E793"/>
    </row>
    <row r="794" spans="4:5">
      <c r="D794"/>
      <c r="E794"/>
    </row>
    <row r="795" spans="4:5">
      <c r="D795"/>
      <c r="E795"/>
    </row>
    <row r="796" spans="4:5">
      <c r="D796"/>
      <c r="E796"/>
    </row>
    <row r="797" spans="4:5">
      <c r="D797"/>
      <c r="E797"/>
    </row>
    <row r="798" spans="4:5">
      <c r="D798"/>
      <c r="E798"/>
    </row>
    <row r="799" spans="4:5">
      <c r="D799"/>
      <c r="E799"/>
    </row>
    <row r="800" spans="4:5">
      <c r="D800"/>
      <c r="E800"/>
    </row>
    <row r="801" spans="4:5">
      <c r="D801"/>
      <c r="E801"/>
    </row>
    <row r="802" spans="4:5">
      <c r="D802"/>
      <c r="E802"/>
    </row>
    <row r="803" spans="4:5">
      <c r="D803"/>
      <c r="E803"/>
    </row>
    <row r="804" spans="4:5">
      <c r="D804"/>
      <c r="E804"/>
    </row>
    <row r="805" spans="4:5">
      <c r="D805"/>
      <c r="E805"/>
    </row>
    <row r="806" spans="4:5">
      <c r="D806"/>
      <c r="E806"/>
    </row>
    <row r="807" spans="4:5">
      <c r="D807"/>
      <c r="E807"/>
    </row>
    <row r="808" spans="4:5">
      <c r="D808"/>
      <c r="E808"/>
    </row>
    <row r="809" spans="4:5">
      <c r="D809"/>
      <c r="E809"/>
    </row>
    <row r="810" spans="4:5">
      <c r="D810"/>
      <c r="E810"/>
    </row>
    <row r="811" spans="4:5">
      <c r="D811"/>
      <c r="E811"/>
    </row>
    <row r="812" spans="4:5">
      <c r="D812"/>
      <c r="E812"/>
    </row>
    <row r="813" spans="4:5">
      <c r="D813"/>
      <c r="E813"/>
    </row>
    <row r="814" spans="4:5">
      <c r="D814"/>
      <c r="E814"/>
    </row>
    <row r="815" spans="4:5">
      <c r="D815"/>
      <c r="E815"/>
    </row>
    <row r="816" spans="4:5">
      <c r="D816"/>
      <c r="E816"/>
    </row>
    <row r="817" spans="4:5">
      <c r="D817"/>
      <c r="E817"/>
    </row>
    <row r="818" spans="4:5">
      <c r="D818"/>
      <c r="E818"/>
    </row>
    <row r="819" spans="4:5">
      <c r="D819"/>
      <c r="E819"/>
    </row>
    <row r="820" spans="4:5">
      <c r="D820"/>
      <c r="E820"/>
    </row>
    <row r="821" spans="4:5">
      <c r="D821"/>
      <c r="E821"/>
    </row>
    <row r="822" spans="4:5">
      <c r="D822"/>
      <c r="E822"/>
    </row>
    <row r="823" spans="4:5">
      <c r="D823"/>
      <c r="E823"/>
    </row>
    <row r="824" spans="4:5">
      <c r="D824"/>
      <c r="E824"/>
    </row>
    <row r="825" spans="4:5">
      <c r="D825"/>
      <c r="E825"/>
    </row>
    <row r="826" spans="4:5">
      <c r="D826"/>
      <c r="E826"/>
    </row>
    <row r="827" spans="4:5">
      <c r="D827"/>
      <c r="E827"/>
    </row>
    <row r="828" spans="4:5">
      <c r="D828"/>
      <c r="E828"/>
    </row>
    <row r="829" spans="4:5">
      <c r="D829"/>
      <c r="E829"/>
    </row>
    <row r="830" spans="4:5">
      <c r="D830"/>
      <c r="E830"/>
    </row>
    <row r="831" spans="4:5">
      <c r="D831"/>
      <c r="E831"/>
    </row>
    <row r="832" spans="4:5">
      <c r="D832"/>
      <c r="E832"/>
    </row>
    <row r="833" spans="4:5">
      <c r="D833"/>
      <c r="E833"/>
    </row>
    <row r="834" spans="4:5">
      <c r="D834"/>
      <c r="E834"/>
    </row>
    <row r="835" spans="4:5">
      <c r="D835"/>
      <c r="E835"/>
    </row>
    <row r="836" spans="4:5">
      <c r="D836"/>
      <c r="E836"/>
    </row>
    <row r="837" spans="4:5">
      <c r="D837"/>
      <c r="E837"/>
    </row>
    <row r="838" spans="4:5">
      <c r="D838"/>
      <c r="E838"/>
    </row>
    <row r="839" spans="4:5">
      <c r="D839"/>
      <c r="E839"/>
    </row>
    <row r="840" spans="4:5">
      <c r="D840"/>
      <c r="E840"/>
    </row>
    <row r="841" spans="4:5">
      <c r="D841"/>
      <c r="E841"/>
    </row>
    <row r="842" spans="4:5">
      <c r="D842"/>
      <c r="E842"/>
    </row>
    <row r="843" spans="4:5">
      <c r="D843"/>
      <c r="E843"/>
    </row>
    <row r="844" spans="4:5">
      <c r="D844"/>
      <c r="E844"/>
    </row>
    <row r="845" spans="4:5">
      <c r="D845"/>
      <c r="E845"/>
    </row>
    <row r="846" spans="4:5">
      <c r="D846"/>
      <c r="E846"/>
    </row>
    <row r="847" spans="4:5">
      <c r="D847"/>
      <c r="E847"/>
    </row>
    <row r="848" spans="4:5">
      <c r="D848"/>
      <c r="E848"/>
    </row>
    <row r="849" spans="4:5">
      <c r="D849"/>
      <c r="E849"/>
    </row>
    <row r="850" spans="4:5">
      <c r="D850"/>
      <c r="E850"/>
    </row>
    <row r="851" spans="4:5">
      <c r="D851"/>
      <c r="E851"/>
    </row>
    <row r="852" spans="4:5">
      <c r="D852"/>
      <c r="E852"/>
    </row>
    <row r="853" spans="4:5">
      <c r="D853"/>
      <c r="E853"/>
    </row>
    <row r="854" spans="4:5">
      <c r="D854"/>
      <c r="E854"/>
    </row>
    <row r="855" spans="4:5">
      <c r="D855"/>
      <c r="E855"/>
    </row>
    <row r="856" spans="4:5">
      <c r="D856"/>
      <c r="E856"/>
    </row>
    <row r="857" spans="4:5">
      <c r="D857"/>
      <c r="E857"/>
    </row>
    <row r="858" spans="4:5">
      <c r="D858"/>
      <c r="E858"/>
    </row>
    <row r="859" spans="4:5">
      <c r="D859"/>
      <c r="E859"/>
    </row>
    <row r="860" spans="4:5">
      <c r="D860"/>
      <c r="E860"/>
    </row>
    <row r="861" spans="4:5">
      <c r="D861"/>
      <c r="E861"/>
    </row>
    <row r="862" spans="4:5">
      <c r="D862"/>
      <c r="E862"/>
    </row>
    <row r="863" spans="4:5">
      <c r="D863"/>
      <c r="E863"/>
    </row>
    <row r="864" spans="4:5">
      <c r="D864"/>
      <c r="E864"/>
    </row>
    <row r="865" spans="4:5">
      <c r="D865"/>
      <c r="E865"/>
    </row>
    <row r="866" spans="4:5">
      <c r="D866"/>
      <c r="E866"/>
    </row>
    <row r="867" spans="4:5">
      <c r="D867"/>
      <c r="E867"/>
    </row>
    <row r="868" spans="4:5">
      <c r="D868"/>
      <c r="E868"/>
    </row>
    <row r="869" spans="4:5">
      <c r="D869"/>
      <c r="E869"/>
    </row>
    <row r="870" spans="4:5">
      <c r="D870"/>
      <c r="E870"/>
    </row>
    <row r="871" spans="4:5">
      <c r="D871"/>
      <c r="E871"/>
    </row>
    <row r="872" spans="4:5">
      <c r="D872"/>
      <c r="E872"/>
    </row>
    <row r="873" spans="4:5">
      <c r="D873"/>
      <c r="E873"/>
    </row>
    <row r="874" spans="4:5">
      <c r="D874"/>
      <c r="E874"/>
    </row>
    <row r="875" spans="4:5">
      <c r="D875"/>
      <c r="E875"/>
    </row>
    <row r="876" spans="4:5">
      <c r="D876"/>
      <c r="E876"/>
    </row>
    <row r="877" spans="4:5">
      <c r="D877"/>
      <c r="E877"/>
    </row>
    <row r="878" spans="4:5">
      <c r="D878"/>
      <c r="E878"/>
    </row>
    <row r="879" spans="4:5">
      <c r="D879"/>
      <c r="E879"/>
    </row>
    <row r="880" spans="4:5">
      <c r="D880"/>
      <c r="E880"/>
    </row>
    <row r="881" spans="4:5">
      <c r="D881"/>
      <c r="E881"/>
    </row>
    <row r="882" spans="4:5">
      <c r="D882"/>
      <c r="E882"/>
    </row>
    <row r="883" spans="4:5">
      <c r="D883"/>
      <c r="E883"/>
    </row>
    <row r="884" spans="4:5">
      <c r="D884"/>
      <c r="E884"/>
    </row>
    <row r="885" spans="4:5">
      <c r="D885"/>
      <c r="E885"/>
    </row>
    <row r="886" spans="4:5">
      <c r="D886"/>
      <c r="E886"/>
    </row>
    <row r="887" spans="4:5">
      <c r="D887"/>
      <c r="E887"/>
    </row>
    <row r="888" spans="4:5">
      <c r="D888"/>
      <c r="E888"/>
    </row>
    <row r="889" spans="4:5">
      <c r="D889"/>
      <c r="E889"/>
    </row>
    <row r="890" spans="4:5">
      <c r="D890"/>
      <c r="E890"/>
    </row>
    <row r="891" spans="4:5">
      <c r="D891"/>
      <c r="E891"/>
    </row>
    <row r="892" spans="4:5">
      <c r="D892"/>
      <c r="E892"/>
    </row>
    <row r="893" spans="4:5">
      <c r="D893"/>
      <c r="E893"/>
    </row>
    <row r="894" spans="4:5">
      <c r="D894"/>
      <c r="E894"/>
    </row>
    <row r="895" spans="4:5">
      <c r="D895"/>
      <c r="E895"/>
    </row>
    <row r="896" spans="4:5">
      <c r="D896"/>
      <c r="E896"/>
    </row>
    <row r="897" spans="4:5">
      <c r="D897"/>
      <c r="E897"/>
    </row>
    <row r="898" spans="4:5">
      <c r="D898"/>
      <c r="E898"/>
    </row>
    <row r="899" spans="4:5">
      <c r="D899"/>
      <c r="E899"/>
    </row>
    <row r="900" spans="4:5">
      <c r="D900"/>
      <c r="E900"/>
    </row>
    <row r="901" spans="4:5">
      <c r="D901"/>
      <c r="E901"/>
    </row>
    <row r="902" spans="4:5">
      <c r="D902"/>
      <c r="E902"/>
    </row>
    <row r="903" spans="4:5">
      <c r="D903"/>
      <c r="E903"/>
    </row>
    <row r="904" spans="4:5">
      <c r="D904"/>
      <c r="E904"/>
    </row>
    <row r="905" spans="4:5">
      <c r="D905"/>
      <c r="E905"/>
    </row>
    <row r="906" spans="4:5">
      <c r="D906"/>
      <c r="E906"/>
    </row>
    <row r="907" spans="4:5">
      <c r="D907"/>
      <c r="E907"/>
    </row>
    <row r="908" spans="4:5">
      <c r="D908"/>
      <c r="E908"/>
    </row>
    <row r="909" spans="4:5">
      <c r="D909"/>
      <c r="E909"/>
    </row>
    <row r="910" spans="4:5">
      <c r="D910"/>
      <c r="E910"/>
    </row>
    <row r="911" spans="4:5">
      <c r="D911"/>
      <c r="E911"/>
    </row>
    <row r="912" spans="4:5">
      <c r="D912"/>
      <c r="E912"/>
    </row>
    <row r="913" spans="4:5">
      <c r="D913"/>
      <c r="E913"/>
    </row>
    <row r="914" spans="4:5">
      <c r="D914"/>
      <c r="E914"/>
    </row>
    <row r="915" spans="4:5">
      <c r="D915"/>
      <c r="E915"/>
    </row>
    <row r="916" spans="4:5">
      <c r="D916"/>
      <c r="E916"/>
    </row>
    <row r="917" spans="4:5">
      <c r="D917"/>
      <c r="E917"/>
    </row>
    <row r="918" spans="4:5">
      <c r="D918"/>
      <c r="E918"/>
    </row>
    <row r="919" spans="4:5">
      <c r="D919"/>
      <c r="E919"/>
    </row>
    <row r="920" spans="4:5">
      <c r="D920"/>
      <c r="E920"/>
    </row>
    <row r="921" spans="4:5">
      <c r="D921"/>
      <c r="E921"/>
    </row>
    <row r="922" spans="4:5">
      <c r="D922"/>
      <c r="E922"/>
    </row>
    <row r="923" spans="4:5">
      <c r="D923"/>
      <c r="E923"/>
    </row>
    <row r="924" spans="4:5">
      <c r="D924"/>
      <c r="E924"/>
    </row>
    <row r="925" spans="4:5">
      <c r="D925"/>
      <c r="E925"/>
    </row>
    <row r="926" spans="4:5">
      <c r="D926"/>
      <c r="E926"/>
    </row>
    <row r="927" spans="4:5">
      <c r="D927"/>
      <c r="E927"/>
    </row>
    <row r="928" spans="4:5">
      <c r="D928"/>
      <c r="E928"/>
    </row>
    <row r="929" spans="4:5">
      <c r="D929"/>
      <c r="E929"/>
    </row>
    <row r="930" spans="4:5">
      <c r="D930"/>
      <c r="E930"/>
    </row>
    <row r="931" spans="4:5">
      <c r="D931"/>
      <c r="E931"/>
    </row>
    <row r="932" spans="4:5">
      <c r="D932"/>
      <c r="E932"/>
    </row>
    <row r="933" spans="4:5">
      <c r="D933"/>
      <c r="E933"/>
    </row>
    <row r="934" spans="4:5">
      <c r="D934"/>
      <c r="E934"/>
    </row>
    <row r="935" spans="4:5">
      <c r="D935"/>
      <c r="E935"/>
    </row>
    <row r="936" spans="4:5">
      <c r="D936"/>
      <c r="E936"/>
    </row>
    <row r="937" spans="4:5">
      <c r="D937"/>
      <c r="E937"/>
    </row>
    <row r="938" spans="4:5">
      <c r="D938"/>
      <c r="E938"/>
    </row>
    <row r="939" spans="4:5">
      <c r="D939"/>
      <c r="E939"/>
    </row>
    <row r="940" spans="4:5">
      <c r="D940"/>
      <c r="E940"/>
    </row>
    <row r="941" spans="4:5">
      <c r="D941"/>
      <c r="E941"/>
    </row>
    <row r="942" spans="4:5">
      <c r="D942"/>
      <c r="E942"/>
    </row>
    <row r="943" spans="4:5">
      <c r="D943"/>
      <c r="E943"/>
    </row>
    <row r="944" spans="4:5">
      <c r="D944"/>
      <c r="E944"/>
    </row>
    <row r="945" spans="4:5">
      <c r="D945"/>
      <c r="E945"/>
    </row>
    <row r="946" spans="4:5">
      <c r="D946"/>
      <c r="E946"/>
    </row>
    <row r="947" spans="4:5">
      <c r="D947"/>
      <c r="E947"/>
    </row>
    <row r="948" spans="4:5">
      <c r="D948"/>
      <c r="E948"/>
    </row>
    <row r="949" spans="4:5">
      <c r="D949"/>
      <c r="E949"/>
    </row>
    <row r="950" spans="4:5">
      <c r="D950"/>
      <c r="E950"/>
    </row>
    <row r="951" spans="4:5">
      <c r="D951"/>
      <c r="E951"/>
    </row>
    <row r="952" spans="4:5">
      <c r="D952"/>
      <c r="E952"/>
    </row>
    <row r="953" spans="4:5">
      <c r="D953"/>
      <c r="E953"/>
    </row>
    <row r="954" spans="4:5">
      <c r="D954"/>
      <c r="E954"/>
    </row>
    <row r="955" spans="4:5">
      <c r="D955"/>
      <c r="E955"/>
    </row>
    <row r="956" spans="4:5">
      <c r="D956"/>
      <c r="E956"/>
    </row>
    <row r="957" spans="4:5">
      <c r="D957"/>
      <c r="E957"/>
    </row>
    <row r="958" spans="4:5">
      <c r="D958"/>
      <c r="E958"/>
    </row>
    <row r="959" spans="4:5">
      <c r="D959"/>
      <c r="E959"/>
    </row>
    <row r="960" spans="4:5">
      <c r="D960"/>
      <c r="E960"/>
    </row>
    <row r="961" spans="4:5">
      <c r="D961"/>
      <c r="E961"/>
    </row>
    <row r="962" spans="4:5">
      <c r="D962"/>
      <c r="E962"/>
    </row>
    <row r="963" spans="4:5">
      <c r="D963"/>
      <c r="E963"/>
    </row>
    <row r="964" spans="4:5">
      <c r="D964"/>
      <c r="E964"/>
    </row>
    <row r="965" spans="4:5">
      <c r="D965"/>
      <c r="E965"/>
    </row>
    <row r="966" spans="4:5">
      <c r="D966"/>
      <c r="E966"/>
    </row>
    <row r="967" spans="4:5">
      <c r="D967"/>
      <c r="E967"/>
    </row>
    <row r="968" spans="4:5">
      <c r="D968"/>
      <c r="E968"/>
    </row>
    <row r="969" spans="4:5">
      <c r="D969"/>
      <c r="E969"/>
    </row>
    <row r="970" spans="4:5">
      <c r="D970"/>
      <c r="E970"/>
    </row>
    <row r="971" spans="4:5">
      <c r="D971"/>
      <c r="E971"/>
    </row>
    <row r="972" spans="4:5">
      <c r="D972"/>
      <c r="E972"/>
    </row>
    <row r="973" spans="4:5">
      <c r="D973"/>
      <c r="E973"/>
    </row>
    <row r="974" spans="4:5">
      <c r="D974"/>
      <c r="E974"/>
    </row>
    <row r="975" spans="4:5">
      <c r="D975"/>
      <c r="E975"/>
    </row>
    <row r="976" spans="4:5">
      <c r="D976"/>
      <c r="E976"/>
    </row>
    <row r="977" spans="4:5">
      <c r="D977"/>
      <c r="E977"/>
    </row>
    <row r="978" spans="4:5">
      <c r="D978"/>
      <c r="E978"/>
    </row>
    <row r="979" spans="4:5">
      <c r="D979"/>
      <c r="E979"/>
    </row>
    <row r="980" spans="4:5">
      <c r="D980"/>
      <c r="E980"/>
    </row>
    <row r="981" spans="4:5">
      <c r="D981"/>
      <c r="E981"/>
    </row>
    <row r="982" spans="4:5">
      <c r="D982"/>
      <c r="E982"/>
    </row>
    <row r="983" spans="4:5">
      <c r="D983"/>
      <c r="E983"/>
    </row>
    <row r="984" spans="4:5">
      <c r="D984"/>
      <c r="E984"/>
    </row>
    <row r="985" spans="4:5">
      <c r="D985"/>
      <c r="E985"/>
    </row>
    <row r="986" spans="4:5">
      <c r="D986"/>
      <c r="E986"/>
    </row>
    <row r="987" spans="4:5">
      <c r="D987"/>
      <c r="E987"/>
    </row>
    <row r="988" spans="4:5">
      <c r="D988"/>
      <c r="E988"/>
    </row>
    <row r="989" spans="4:5">
      <c r="D989"/>
      <c r="E989"/>
    </row>
    <row r="990" spans="4:5">
      <c r="D990"/>
      <c r="E990"/>
    </row>
    <row r="991" spans="4:5">
      <c r="D991"/>
      <c r="E991"/>
    </row>
    <row r="992" spans="4:5">
      <c r="D992"/>
      <c r="E992"/>
    </row>
    <row r="993" spans="4:5">
      <c r="D993"/>
      <c r="E993"/>
    </row>
    <row r="994" spans="4:5">
      <c r="D994"/>
      <c r="E994"/>
    </row>
    <row r="995" spans="4:5">
      <c r="D995"/>
      <c r="E995"/>
    </row>
    <row r="996" spans="4:5">
      <c r="D996"/>
      <c r="E996"/>
    </row>
    <row r="997" spans="4:5">
      <c r="D997"/>
      <c r="E997"/>
    </row>
    <row r="998" spans="4:5">
      <c r="D998"/>
      <c r="E998"/>
    </row>
    <row r="999" spans="4:5">
      <c r="D999"/>
      <c r="E999"/>
    </row>
    <row r="1000" spans="4:5">
      <c r="D1000"/>
      <c r="E1000"/>
    </row>
    <row r="1001" spans="4:5">
      <c r="D1001"/>
      <c r="E1001"/>
    </row>
    <row r="1002" spans="4:5">
      <c r="D1002"/>
      <c r="E1002"/>
    </row>
    <row r="1003" spans="4:5">
      <c r="D1003"/>
      <c r="E1003"/>
    </row>
    <row r="1004" spans="4:5">
      <c r="D1004"/>
      <c r="E1004"/>
    </row>
    <row r="1005" spans="4:5">
      <c r="D1005"/>
      <c r="E1005"/>
    </row>
    <row r="1006" spans="4:5">
      <c r="D1006"/>
      <c r="E1006"/>
    </row>
    <row r="1007" spans="4:5">
      <c r="D1007"/>
      <c r="E1007"/>
    </row>
    <row r="1008" spans="4:5">
      <c r="D1008"/>
      <c r="E1008"/>
    </row>
    <row r="1009" spans="4:5">
      <c r="D1009"/>
      <c r="E1009"/>
    </row>
    <row r="1010" spans="4:5">
      <c r="D1010"/>
      <c r="E1010"/>
    </row>
    <row r="1011" spans="4:5">
      <c r="D1011"/>
      <c r="E1011"/>
    </row>
    <row r="1012" spans="4:5">
      <c r="D1012"/>
      <c r="E1012"/>
    </row>
    <row r="1013" spans="4:5">
      <c r="D1013"/>
      <c r="E1013"/>
    </row>
    <row r="1014" spans="4:5">
      <c r="D1014"/>
      <c r="E1014"/>
    </row>
    <row r="1015" spans="4:5">
      <c r="D1015"/>
      <c r="E1015"/>
    </row>
    <row r="1016" spans="4:5">
      <c r="D1016"/>
      <c r="E1016"/>
    </row>
    <row r="1017" spans="4:5">
      <c r="D1017"/>
      <c r="E1017"/>
    </row>
    <row r="1018" spans="4:5">
      <c r="D1018"/>
      <c r="E1018"/>
    </row>
    <row r="1019" spans="4:5">
      <c r="D1019"/>
      <c r="E1019"/>
    </row>
    <row r="1020" spans="4:5">
      <c r="D1020"/>
      <c r="E1020"/>
    </row>
    <row r="1021" spans="4:5">
      <c r="D1021"/>
      <c r="E1021"/>
    </row>
    <row r="1022" spans="4:5">
      <c r="D1022"/>
      <c r="E1022"/>
    </row>
    <row r="1023" spans="4:5">
      <c r="D1023"/>
      <c r="E1023"/>
    </row>
    <row r="1024" spans="4:5">
      <c r="D1024"/>
      <c r="E1024"/>
    </row>
    <row r="1025" spans="4:5">
      <c r="D1025"/>
      <c r="E1025"/>
    </row>
    <row r="1026" spans="4:5">
      <c r="D1026"/>
      <c r="E1026"/>
    </row>
    <row r="1027" spans="4:5">
      <c r="D1027"/>
      <c r="E1027"/>
    </row>
    <row r="1028" spans="4:5">
      <c r="D1028"/>
      <c r="E1028"/>
    </row>
    <row r="1029" spans="4:5">
      <c r="D1029"/>
      <c r="E1029"/>
    </row>
    <row r="1030" spans="4:5">
      <c r="D1030"/>
      <c r="E1030"/>
    </row>
    <row r="1031" spans="4:5">
      <c r="D1031"/>
      <c r="E1031"/>
    </row>
    <row r="1032" spans="4:5">
      <c r="D1032"/>
      <c r="E1032"/>
    </row>
    <row r="1033" spans="4:5">
      <c r="D1033"/>
      <c r="E1033"/>
    </row>
    <row r="1034" spans="4:5">
      <c r="D1034"/>
      <c r="E1034"/>
    </row>
    <row r="1035" spans="4:5">
      <c r="D1035"/>
      <c r="E1035"/>
    </row>
    <row r="1036" spans="4:5">
      <c r="D1036"/>
      <c r="E1036"/>
    </row>
    <row r="1037" spans="4:5">
      <c r="D1037"/>
      <c r="E1037"/>
    </row>
    <row r="1038" spans="4:5">
      <c r="D1038"/>
      <c r="E1038"/>
    </row>
    <row r="1039" spans="4:5">
      <c r="D1039"/>
      <c r="E1039"/>
    </row>
    <row r="1040" spans="4:5">
      <c r="D1040"/>
      <c r="E1040"/>
    </row>
    <row r="1041" spans="4:5">
      <c r="D1041"/>
      <c r="E1041"/>
    </row>
    <row r="1042" spans="4:5">
      <c r="D1042"/>
      <c r="E1042"/>
    </row>
    <row r="1043" spans="4:5">
      <c r="D1043"/>
      <c r="E1043"/>
    </row>
    <row r="1044" spans="4:5">
      <c r="D1044"/>
      <c r="E1044"/>
    </row>
    <row r="1045" spans="4:5">
      <c r="D1045"/>
      <c r="E1045"/>
    </row>
    <row r="1046" spans="4:5">
      <c r="D1046"/>
      <c r="E1046"/>
    </row>
    <row r="1047" spans="4:5">
      <c r="D1047"/>
      <c r="E1047"/>
    </row>
    <row r="1048" spans="4:5">
      <c r="D1048"/>
      <c r="E1048"/>
    </row>
    <row r="1049" spans="4:5">
      <c r="D1049"/>
      <c r="E1049"/>
    </row>
    <row r="1050" spans="4:5">
      <c r="D1050"/>
      <c r="E1050"/>
    </row>
    <row r="1051" spans="4:5">
      <c r="D1051"/>
      <c r="E1051"/>
    </row>
    <row r="1052" spans="4:5">
      <c r="D1052"/>
      <c r="E1052"/>
    </row>
    <row r="1053" spans="4:5">
      <c r="D1053"/>
      <c r="E1053"/>
    </row>
    <row r="1054" spans="4:5">
      <c r="D1054"/>
      <c r="E1054"/>
    </row>
    <row r="1055" spans="4:5">
      <c r="D1055"/>
      <c r="E1055"/>
    </row>
    <row r="1056" spans="4:5">
      <c r="D1056"/>
      <c r="E1056"/>
    </row>
    <row r="1057" spans="4:5">
      <c r="D1057"/>
      <c r="E1057"/>
    </row>
    <row r="1058" spans="4:5">
      <c r="D1058"/>
      <c r="E1058"/>
    </row>
    <row r="1059" spans="4:5">
      <c r="D1059"/>
      <c r="E1059"/>
    </row>
    <row r="1060" spans="4:5">
      <c r="D1060"/>
      <c r="E1060"/>
    </row>
    <row r="1061" spans="4:5">
      <c r="D1061"/>
      <c r="E1061"/>
    </row>
    <row r="1062" spans="4:5">
      <c r="D1062"/>
      <c r="E1062"/>
    </row>
    <row r="1063" spans="4:5">
      <c r="D1063"/>
      <c r="E1063"/>
    </row>
    <row r="1064" spans="4:5">
      <c r="D1064"/>
      <c r="E1064"/>
    </row>
    <row r="1065" spans="4:5">
      <c r="D1065"/>
      <c r="E1065"/>
    </row>
    <row r="1066" spans="4:5">
      <c r="D1066"/>
      <c r="E1066"/>
    </row>
    <row r="1067" spans="4:5">
      <c r="D1067"/>
      <c r="E1067"/>
    </row>
    <row r="1068" spans="4:5">
      <c r="D1068"/>
      <c r="E1068"/>
    </row>
    <row r="1069" spans="4:5">
      <c r="D1069"/>
      <c r="E1069"/>
    </row>
    <row r="1070" spans="4:5">
      <c r="D1070"/>
      <c r="E1070"/>
    </row>
    <row r="1071" spans="4:5">
      <c r="D1071"/>
      <c r="E1071"/>
    </row>
    <row r="1072" spans="4:5">
      <c r="D1072"/>
      <c r="E1072"/>
    </row>
    <row r="1073" spans="4:5">
      <c r="D1073"/>
      <c r="E1073"/>
    </row>
    <row r="1074" spans="4:5">
      <c r="D1074"/>
      <c r="E1074"/>
    </row>
    <row r="1075" spans="4:5">
      <c r="D1075"/>
      <c r="E1075"/>
    </row>
    <row r="1076" spans="4:5">
      <c r="D1076"/>
      <c r="E1076"/>
    </row>
    <row r="1077" spans="4:5">
      <c r="D1077"/>
      <c r="E1077"/>
    </row>
    <row r="1078" spans="4:5">
      <c r="D1078"/>
      <c r="E1078"/>
    </row>
    <row r="1079" spans="4:5">
      <c r="D1079"/>
      <c r="E1079"/>
    </row>
    <row r="1080" spans="4:5">
      <c r="D1080"/>
      <c r="E1080"/>
    </row>
    <row r="1081" spans="4:5">
      <c r="D1081"/>
      <c r="E1081"/>
    </row>
    <row r="1082" spans="4:5">
      <c r="D1082"/>
      <c r="E1082"/>
    </row>
    <row r="1083" spans="4:5">
      <c r="D1083"/>
      <c r="E1083"/>
    </row>
    <row r="1084" spans="4:5">
      <c r="D1084"/>
      <c r="E1084"/>
    </row>
    <row r="1085" spans="4:5">
      <c r="D1085"/>
      <c r="E1085"/>
    </row>
    <row r="1086" spans="4:5">
      <c r="D1086"/>
      <c r="E1086"/>
    </row>
    <row r="1087" spans="4:5">
      <c r="D1087"/>
      <c r="E1087"/>
    </row>
    <row r="1088" spans="4:5">
      <c r="D1088"/>
      <c r="E1088"/>
    </row>
    <row r="1089" spans="4:5">
      <c r="D1089"/>
      <c r="E1089"/>
    </row>
    <row r="1090" spans="4:5">
      <c r="D1090"/>
      <c r="E1090"/>
    </row>
    <row r="1091" spans="4:5">
      <c r="D1091"/>
      <c r="E1091"/>
    </row>
    <row r="1092" spans="4:5">
      <c r="D1092"/>
      <c r="E1092"/>
    </row>
    <row r="1093" spans="4:5">
      <c r="D1093"/>
      <c r="E1093"/>
    </row>
    <row r="1094" spans="4:5">
      <c r="D1094"/>
      <c r="E1094"/>
    </row>
    <row r="1095" spans="4:5">
      <c r="D1095"/>
      <c r="E1095"/>
    </row>
    <row r="1096" spans="4:5">
      <c r="D1096"/>
      <c r="E1096"/>
    </row>
    <row r="1097" spans="4:5">
      <c r="D1097"/>
      <c r="E1097"/>
    </row>
    <row r="1098" spans="4:5">
      <c r="D1098"/>
      <c r="E1098"/>
    </row>
    <row r="1099" spans="4:5">
      <c r="D1099"/>
      <c r="E1099"/>
    </row>
    <row r="1100" spans="4:5">
      <c r="D1100"/>
      <c r="E1100"/>
    </row>
    <row r="1101" spans="4:5">
      <c r="D1101"/>
      <c r="E1101"/>
    </row>
    <row r="1102" spans="4:5">
      <c r="D1102"/>
      <c r="E1102"/>
    </row>
    <row r="1103" spans="4:5">
      <c r="D1103"/>
      <c r="E1103"/>
    </row>
    <row r="1104" spans="4:5">
      <c r="D1104"/>
      <c r="E1104"/>
    </row>
    <row r="1105" spans="4:5">
      <c r="D1105"/>
      <c r="E1105"/>
    </row>
    <row r="1106" spans="4:5">
      <c r="D1106"/>
      <c r="E1106"/>
    </row>
    <row r="1107" spans="4:5">
      <c r="D1107"/>
      <c r="E1107"/>
    </row>
    <row r="1108" spans="4:5">
      <c r="D1108"/>
      <c r="E1108"/>
    </row>
    <row r="1109" spans="4:5">
      <c r="D1109"/>
      <c r="E1109"/>
    </row>
    <row r="1110" spans="4:5">
      <c r="D1110"/>
      <c r="E1110"/>
    </row>
    <row r="1111" spans="4:5">
      <c r="D1111"/>
      <c r="E1111"/>
    </row>
    <row r="1112" spans="4:5">
      <c r="D1112"/>
      <c r="E1112"/>
    </row>
    <row r="1113" spans="4:5">
      <c r="D1113"/>
      <c r="E1113"/>
    </row>
    <row r="1114" spans="4:5">
      <c r="D1114"/>
      <c r="E1114"/>
    </row>
    <row r="1115" spans="4:5">
      <c r="D1115"/>
      <c r="E1115"/>
    </row>
    <row r="1116" spans="4:5">
      <c r="D1116"/>
      <c r="E1116"/>
    </row>
    <row r="1117" spans="4:5">
      <c r="D1117"/>
      <c r="E1117"/>
    </row>
    <row r="1118" spans="4:5">
      <c r="D1118"/>
      <c r="E1118"/>
    </row>
    <row r="1119" spans="4:5">
      <c r="D1119"/>
      <c r="E1119"/>
    </row>
    <row r="1120" spans="4:5">
      <c r="D1120"/>
      <c r="E1120"/>
    </row>
    <row r="1121" spans="4:5">
      <c r="D1121"/>
      <c r="E1121"/>
    </row>
    <row r="1122" spans="4:5">
      <c r="D1122"/>
      <c r="E1122"/>
    </row>
    <row r="1123" spans="4:5">
      <c r="D1123"/>
      <c r="E1123"/>
    </row>
    <row r="1124" spans="4:5">
      <c r="D1124"/>
      <c r="E1124"/>
    </row>
    <row r="1125" spans="4:5">
      <c r="D1125"/>
      <c r="E1125"/>
    </row>
    <row r="1126" spans="4:5">
      <c r="D1126"/>
      <c r="E1126"/>
    </row>
    <row r="1127" spans="4:5">
      <c r="D1127"/>
      <c r="E1127"/>
    </row>
    <row r="1128" spans="4:5">
      <c r="D1128"/>
      <c r="E1128"/>
    </row>
    <row r="1129" spans="4:5">
      <c r="D1129"/>
      <c r="E1129"/>
    </row>
    <row r="1130" spans="4:5">
      <c r="D1130"/>
      <c r="E1130"/>
    </row>
    <row r="1131" spans="4:5">
      <c r="D1131"/>
      <c r="E1131"/>
    </row>
    <row r="1132" spans="4:5">
      <c r="D1132"/>
      <c r="E1132"/>
    </row>
    <row r="1133" spans="4:5">
      <c r="D1133"/>
      <c r="E1133"/>
    </row>
    <row r="1134" spans="4:5">
      <c r="D1134"/>
      <c r="E1134"/>
    </row>
    <row r="1135" spans="4:5">
      <c r="D1135"/>
      <c r="E1135"/>
    </row>
    <row r="1136" spans="4:5">
      <c r="D1136"/>
      <c r="E1136"/>
    </row>
    <row r="1137" spans="4:5">
      <c r="D1137"/>
      <c r="E1137"/>
    </row>
    <row r="1138" spans="4:5">
      <c r="D1138"/>
      <c r="E1138"/>
    </row>
    <row r="1139" spans="4:5">
      <c r="D1139"/>
      <c r="E1139"/>
    </row>
    <row r="1140" spans="4:5">
      <c r="D1140"/>
      <c r="E1140"/>
    </row>
    <row r="1141" spans="4:5">
      <c r="D1141"/>
      <c r="E1141"/>
    </row>
    <row r="1142" spans="4:5">
      <c r="D1142"/>
      <c r="E1142"/>
    </row>
    <row r="1143" spans="4:5">
      <c r="D1143"/>
      <c r="E1143"/>
    </row>
    <row r="1144" spans="4:5">
      <c r="D1144"/>
      <c r="E1144"/>
    </row>
    <row r="1145" spans="4:5">
      <c r="D1145"/>
      <c r="E1145"/>
    </row>
    <row r="1146" spans="4:5">
      <c r="D1146"/>
      <c r="E1146"/>
    </row>
    <row r="1147" spans="4:5">
      <c r="D1147"/>
      <c r="E1147"/>
    </row>
    <row r="1148" spans="4:5">
      <c r="D1148"/>
      <c r="E1148"/>
    </row>
    <row r="1149" spans="4:5">
      <c r="D1149"/>
      <c r="E1149"/>
    </row>
    <row r="1150" spans="4:5">
      <c r="D1150"/>
      <c r="E1150"/>
    </row>
    <row r="1151" spans="4:5">
      <c r="D1151"/>
      <c r="E1151"/>
    </row>
    <row r="1152" spans="4:5">
      <c r="D1152"/>
      <c r="E1152"/>
    </row>
    <row r="1153" spans="4:5">
      <c r="D1153"/>
      <c r="E1153"/>
    </row>
    <row r="1154" spans="4:5">
      <c r="D1154"/>
      <c r="E1154"/>
    </row>
    <row r="1155" spans="4:5">
      <c r="D1155"/>
      <c r="E1155"/>
    </row>
    <row r="1156" spans="4:5">
      <c r="D1156"/>
      <c r="E1156"/>
    </row>
    <row r="1157" spans="4:5">
      <c r="D1157"/>
      <c r="E1157"/>
    </row>
    <row r="1158" spans="4:5">
      <c r="D1158"/>
      <c r="E1158"/>
    </row>
    <row r="1159" spans="4:5">
      <c r="D1159"/>
      <c r="E1159"/>
    </row>
    <row r="1160" spans="4:5">
      <c r="D1160"/>
      <c r="E1160"/>
    </row>
    <row r="1161" spans="4:5">
      <c r="D1161"/>
      <c r="E1161"/>
    </row>
    <row r="1162" spans="4:5">
      <c r="D1162"/>
      <c r="E1162"/>
    </row>
    <row r="1163" spans="4:5">
      <c r="D1163"/>
      <c r="E1163"/>
    </row>
    <row r="1164" spans="4:5">
      <c r="D1164"/>
      <c r="E1164"/>
    </row>
    <row r="1165" spans="4:5">
      <c r="D1165"/>
      <c r="E1165"/>
    </row>
    <row r="1166" spans="4:5">
      <c r="D1166"/>
      <c r="E1166"/>
    </row>
    <row r="1167" spans="4:5">
      <c r="D1167"/>
      <c r="E1167"/>
    </row>
    <row r="1168" spans="4:5">
      <c r="D1168"/>
      <c r="E1168"/>
    </row>
    <row r="1169" spans="4:5">
      <c r="D1169"/>
      <c r="E1169"/>
    </row>
    <row r="1170" spans="4:5">
      <c r="D1170"/>
      <c r="E1170"/>
    </row>
    <row r="1171" spans="4:5">
      <c r="D1171"/>
      <c r="E1171"/>
    </row>
    <row r="1172" spans="4:5">
      <c r="D1172"/>
      <c r="E1172"/>
    </row>
    <row r="1173" spans="4:5">
      <c r="D1173"/>
      <c r="E1173"/>
    </row>
    <row r="1174" spans="4:5">
      <c r="D1174"/>
      <c r="E1174"/>
    </row>
    <row r="1175" spans="4:5">
      <c r="D1175"/>
      <c r="E1175"/>
    </row>
    <row r="1176" spans="4:5">
      <c r="D1176"/>
      <c r="E1176"/>
    </row>
    <row r="1177" spans="4:5">
      <c r="D1177"/>
      <c r="E1177"/>
    </row>
    <row r="1178" spans="4:5">
      <c r="D1178"/>
      <c r="E1178"/>
    </row>
    <row r="1179" spans="4:5">
      <c r="D1179"/>
      <c r="E1179"/>
    </row>
    <row r="1180" spans="4:5">
      <c r="D1180"/>
      <c r="E1180"/>
    </row>
    <row r="1181" spans="4:5">
      <c r="D1181"/>
      <c r="E1181"/>
    </row>
    <row r="1182" spans="4:5">
      <c r="D1182"/>
      <c r="E1182"/>
    </row>
    <row r="1183" spans="4:5">
      <c r="D1183"/>
      <c r="E1183"/>
    </row>
    <row r="1184" spans="4:5">
      <c r="D1184"/>
      <c r="E1184"/>
    </row>
    <row r="1185" spans="4:5">
      <c r="D1185"/>
      <c r="E1185"/>
    </row>
    <row r="1186" spans="4:5">
      <c r="D1186"/>
      <c r="E1186"/>
    </row>
    <row r="1187" spans="4:5">
      <c r="D1187"/>
      <c r="E1187"/>
    </row>
    <row r="1188" spans="4:5">
      <c r="D1188"/>
      <c r="E1188"/>
    </row>
    <row r="1189" spans="4:5">
      <c r="D1189"/>
      <c r="E1189"/>
    </row>
    <row r="1190" spans="4:5">
      <c r="D1190"/>
      <c r="E1190"/>
    </row>
    <row r="1191" spans="4:5">
      <c r="D1191"/>
      <c r="E1191"/>
    </row>
    <row r="1192" spans="4:5">
      <c r="D1192"/>
      <c r="E1192"/>
    </row>
    <row r="1193" spans="4:5">
      <c r="D1193"/>
      <c r="E1193"/>
    </row>
    <row r="1194" spans="4:5">
      <c r="D1194"/>
      <c r="E1194"/>
    </row>
    <row r="1195" spans="4:5">
      <c r="D1195"/>
      <c r="E1195"/>
    </row>
    <row r="1196" spans="4:5">
      <c r="D1196"/>
      <c r="E1196"/>
    </row>
    <row r="1197" spans="4:5">
      <c r="D1197"/>
      <c r="E1197"/>
    </row>
    <row r="1198" spans="4:5">
      <c r="D1198"/>
      <c r="E1198"/>
    </row>
    <row r="1199" spans="4:5">
      <c r="D1199"/>
      <c r="E1199"/>
    </row>
    <row r="1200" spans="4:5">
      <c r="D1200"/>
      <c r="E1200"/>
    </row>
    <row r="1201" spans="4:5">
      <c r="D1201"/>
      <c r="E1201"/>
    </row>
    <row r="1202" spans="4:5">
      <c r="D1202"/>
      <c r="E1202"/>
    </row>
    <row r="1203" spans="4:5">
      <c r="D1203"/>
      <c r="E1203"/>
    </row>
    <row r="1204" spans="4:5">
      <c r="D1204"/>
      <c r="E1204"/>
    </row>
    <row r="1205" spans="4:5">
      <c r="D1205"/>
      <c r="E1205"/>
    </row>
    <row r="1206" spans="4:5">
      <c r="D1206"/>
      <c r="E1206"/>
    </row>
    <row r="1207" spans="4:5">
      <c r="D1207"/>
      <c r="E1207"/>
    </row>
    <row r="1208" spans="4:5">
      <c r="D1208"/>
      <c r="E1208"/>
    </row>
    <row r="1209" spans="4:5">
      <c r="D1209"/>
      <c r="E1209"/>
    </row>
    <row r="1210" spans="4:5">
      <c r="D1210"/>
      <c r="E1210"/>
    </row>
    <row r="1211" spans="4:5">
      <c r="D1211"/>
      <c r="E1211"/>
    </row>
    <row r="1212" spans="4:5">
      <c r="D1212"/>
      <c r="E1212"/>
    </row>
    <row r="1213" spans="4:5">
      <c r="D1213"/>
      <c r="E1213"/>
    </row>
    <row r="1214" spans="4:5">
      <c r="D1214"/>
      <c r="E1214"/>
    </row>
    <row r="1215" spans="4:5">
      <c r="D1215"/>
      <c r="E1215"/>
    </row>
    <row r="1216" spans="4:5">
      <c r="D1216"/>
      <c r="E1216"/>
    </row>
    <row r="1217" spans="4:5">
      <c r="D1217"/>
      <c r="E1217"/>
    </row>
    <row r="1218" spans="4:5">
      <c r="D1218"/>
      <c r="E1218"/>
    </row>
    <row r="1219" spans="4:5">
      <c r="D1219"/>
      <c r="E1219"/>
    </row>
    <row r="1220" spans="4:5">
      <c r="D1220"/>
      <c r="E1220"/>
    </row>
    <row r="1221" spans="4:5">
      <c r="D1221"/>
      <c r="E1221"/>
    </row>
    <row r="1222" spans="4:5">
      <c r="D1222"/>
      <c r="E1222"/>
    </row>
    <row r="1223" spans="4:5">
      <c r="D1223"/>
      <c r="E1223"/>
    </row>
    <row r="1224" spans="4:5">
      <c r="D1224"/>
      <c r="E1224"/>
    </row>
    <row r="1225" spans="4:5">
      <c r="D1225"/>
      <c r="E1225"/>
    </row>
    <row r="1226" spans="4:5">
      <c r="D1226"/>
      <c r="E1226"/>
    </row>
    <row r="1227" spans="4:5">
      <c r="D1227"/>
      <c r="E1227"/>
    </row>
    <row r="1228" spans="4:5">
      <c r="D1228"/>
      <c r="E1228"/>
    </row>
    <row r="1229" spans="4:5">
      <c r="D1229"/>
      <c r="E1229"/>
    </row>
    <row r="1230" spans="4:5">
      <c r="D1230"/>
      <c r="E1230"/>
    </row>
    <row r="1231" spans="4:5">
      <c r="D1231"/>
      <c r="E1231"/>
    </row>
    <row r="1232" spans="4:5">
      <c r="D1232"/>
      <c r="E1232"/>
    </row>
    <row r="1233" spans="4:5">
      <c r="D1233"/>
      <c r="E1233"/>
    </row>
    <row r="1234" spans="4:5">
      <c r="D1234"/>
      <c r="E1234"/>
    </row>
    <row r="1235" spans="4:5">
      <c r="D1235"/>
      <c r="E1235"/>
    </row>
    <row r="1236" spans="4:5">
      <c r="D1236"/>
      <c r="E1236"/>
    </row>
    <row r="1237" spans="4:5">
      <c r="D1237"/>
      <c r="E1237"/>
    </row>
    <row r="1238" spans="4:5">
      <c r="D1238"/>
      <c r="E1238"/>
    </row>
    <row r="1239" spans="4:5">
      <c r="D1239"/>
      <c r="E1239"/>
    </row>
    <row r="1240" spans="4:5">
      <c r="D1240"/>
      <c r="E1240"/>
    </row>
    <row r="1241" spans="4:5">
      <c r="D1241"/>
      <c r="E1241"/>
    </row>
    <row r="1242" spans="4:5">
      <c r="D1242"/>
      <c r="E1242"/>
    </row>
    <row r="1243" spans="4:5">
      <c r="D1243"/>
      <c r="E1243"/>
    </row>
    <row r="1244" spans="4:5">
      <c r="D1244"/>
      <c r="E1244"/>
    </row>
    <row r="1245" spans="4:5">
      <c r="D1245"/>
      <c r="E1245"/>
    </row>
    <row r="1246" spans="4:5">
      <c r="D1246"/>
      <c r="E1246"/>
    </row>
    <row r="1247" spans="4:5">
      <c r="D1247"/>
      <c r="E1247"/>
    </row>
    <row r="1248" spans="4:5">
      <c r="D1248"/>
      <c r="E1248"/>
    </row>
    <row r="1249" spans="4:5">
      <c r="D1249"/>
      <c r="E1249"/>
    </row>
    <row r="1250" spans="4:5">
      <c r="D1250"/>
      <c r="E1250"/>
    </row>
    <row r="1251" spans="4:5">
      <c r="D1251"/>
      <c r="E1251"/>
    </row>
    <row r="1252" spans="4:5">
      <c r="D1252"/>
      <c r="E1252"/>
    </row>
    <row r="1253" spans="4:5">
      <c r="D1253"/>
      <c r="E1253"/>
    </row>
    <row r="1254" spans="4:5">
      <c r="D1254"/>
      <c r="E1254"/>
    </row>
    <row r="1255" spans="4:5">
      <c r="D1255"/>
      <c r="E1255"/>
    </row>
    <row r="1256" spans="4:5">
      <c r="D1256"/>
      <c r="E1256"/>
    </row>
    <row r="1257" spans="4:5">
      <c r="D1257"/>
      <c r="E1257"/>
    </row>
    <row r="1258" spans="4:5">
      <c r="D1258"/>
      <c r="E1258"/>
    </row>
    <row r="1259" spans="4:5">
      <c r="D1259"/>
      <c r="E1259"/>
    </row>
    <row r="1260" spans="4:5">
      <c r="D1260"/>
      <c r="E1260"/>
    </row>
    <row r="1261" spans="4:5">
      <c r="D1261"/>
      <c r="E1261"/>
    </row>
    <row r="1262" spans="4:5">
      <c r="D1262"/>
      <c r="E1262"/>
    </row>
    <row r="1263" spans="4:5">
      <c r="D1263"/>
      <c r="E1263"/>
    </row>
    <row r="1264" spans="4:5">
      <c r="D1264"/>
      <c r="E1264"/>
    </row>
    <row r="1265" spans="4:5">
      <c r="D1265"/>
      <c r="E1265"/>
    </row>
    <row r="1266" spans="4:5">
      <c r="D1266"/>
      <c r="E1266"/>
    </row>
    <row r="1267" spans="4:5">
      <c r="D1267"/>
      <c r="E1267"/>
    </row>
    <row r="1268" spans="4:5">
      <c r="D1268"/>
      <c r="E1268"/>
    </row>
    <row r="1269" spans="4:5">
      <c r="D1269"/>
      <c r="E1269"/>
    </row>
    <row r="1270" spans="4:5">
      <c r="D1270"/>
      <c r="E1270"/>
    </row>
    <row r="1271" spans="4:5">
      <c r="D1271"/>
      <c r="E1271"/>
    </row>
    <row r="1272" spans="4:5">
      <c r="D1272"/>
      <c r="E1272"/>
    </row>
    <row r="1273" spans="4:5">
      <c r="D1273"/>
      <c r="E1273"/>
    </row>
    <row r="1274" spans="4:5">
      <c r="D1274"/>
      <c r="E1274"/>
    </row>
    <row r="1275" spans="4:5">
      <c r="D1275"/>
      <c r="E1275"/>
    </row>
    <row r="1276" spans="4:5">
      <c r="D1276"/>
      <c r="E1276"/>
    </row>
    <row r="1277" spans="4:5">
      <c r="D1277"/>
      <c r="E1277"/>
    </row>
    <row r="1278" spans="4:5">
      <c r="D1278"/>
      <c r="E1278"/>
    </row>
    <row r="1279" spans="4:5">
      <c r="D1279"/>
      <c r="E1279"/>
    </row>
    <row r="1280" spans="4:5">
      <c r="D1280"/>
      <c r="E1280"/>
    </row>
    <row r="1281" spans="4:5">
      <c r="D1281"/>
      <c r="E1281"/>
    </row>
    <row r="1282" spans="4:5">
      <c r="D1282"/>
      <c r="E1282"/>
    </row>
    <row r="1283" spans="4:5">
      <c r="D1283"/>
      <c r="E1283"/>
    </row>
    <row r="1284" spans="4:5">
      <c r="D1284"/>
      <c r="E1284"/>
    </row>
    <row r="1285" spans="4:5">
      <c r="D1285"/>
      <c r="E1285"/>
    </row>
    <row r="1286" spans="4:5">
      <c r="D1286"/>
      <c r="E1286"/>
    </row>
    <row r="1287" spans="4:5">
      <c r="D1287"/>
      <c r="E1287"/>
    </row>
    <row r="1288" spans="4:5">
      <c r="D1288"/>
      <c r="E1288"/>
    </row>
    <row r="1289" spans="4:5">
      <c r="D1289"/>
      <c r="E1289"/>
    </row>
    <row r="1290" spans="4:5">
      <c r="D1290"/>
      <c r="E1290"/>
    </row>
    <row r="1291" spans="4:5">
      <c r="D1291"/>
      <c r="E1291"/>
    </row>
    <row r="1292" spans="4:5">
      <c r="D1292"/>
      <c r="E1292"/>
    </row>
    <row r="1293" spans="4:5">
      <c r="D1293"/>
      <c r="E1293"/>
    </row>
    <row r="1294" spans="4:5">
      <c r="D1294"/>
      <c r="E1294"/>
    </row>
    <row r="1295" spans="4:5">
      <c r="D1295"/>
      <c r="E1295"/>
    </row>
    <row r="1296" spans="4:5">
      <c r="D1296"/>
      <c r="E1296"/>
    </row>
    <row r="1297" spans="4:5">
      <c r="D1297"/>
      <c r="E1297"/>
    </row>
    <row r="1298" spans="4:5">
      <c r="D1298"/>
      <c r="E1298"/>
    </row>
    <row r="1299" spans="4:5">
      <c r="D1299"/>
      <c r="E1299"/>
    </row>
    <row r="1300" spans="4:5">
      <c r="D1300"/>
      <c r="E1300"/>
    </row>
    <row r="1301" spans="4:5">
      <c r="D1301"/>
      <c r="E1301"/>
    </row>
    <row r="1302" spans="4:5">
      <c r="D1302"/>
      <c r="E1302"/>
    </row>
    <row r="1303" spans="4:5">
      <c r="D1303"/>
      <c r="E1303"/>
    </row>
    <row r="1304" spans="4:5">
      <c r="D1304"/>
      <c r="E1304"/>
    </row>
    <row r="1305" spans="4:5">
      <c r="D1305"/>
      <c r="E1305"/>
    </row>
    <row r="1306" spans="4:5">
      <c r="D1306"/>
      <c r="E1306"/>
    </row>
    <row r="1307" spans="4:5">
      <c r="D1307"/>
      <c r="E1307"/>
    </row>
    <row r="1308" spans="4:5">
      <c r="D1308"/>
      <c r="E1308"/>
    </row>
    <row r="1309" spans="4:5">
      <c r="D1309"/>
      <c r="E1309"/>
    </row>
    <row r="1310" spans="4:5">
      <c r="D1310"/>
      <c r="E1310"/>
    </row>
    <row r="1311" spans="4:5">
      <c r="D1311"/>
      <c r="E1311"/>
    </row>
    <row r="1312" spans="4:5">
      <c r="D1312"/>
      <c r="E1312"/>
    </row>
    <row r="1313" spans="4:5">
      <c r="D1313"/>
      <c r="E1313"/>
    </row>
    <row r="1314" spans="4:5">
      <c r="D1314"/>
      <c r="E1314"/>
    </row>
    <row r="1315" spans="4:5">
      <c r="D1315"/>
      <c r="E1315"/>
    </row>
    <row r="1316" spans="4:5">
      <c r="D1316"/>
      <c r="E1316"/>
    </row>
    <row r="1317" spans="4:5">
      <c r="D1317"/>
      <c r="E1317"/>
    </row>
    <row r="1318" spans="4:5">
      <c r="D1318"/>
      <c r="E1318"/>
    </row>
    <row r="1319" spans="4:5">
      <c r="D1319"/>
      <c r="E1319"/>
    </row>
    <row r="1320" spans="4:5">
      <c r="D1320"/>
      <c r="E1320"/>
    </row>
    <row r="1321" spans="4:5">
      <c r="D1321"/>
      <c r="E1321"/>
    </row>
    <row r="1322" spans="4:5">
      <c r="D1322"/>
      <c r="E1322"/>
    </row>
    <row r="1323" spans="4:5">
      <c r="D1323"/>
      <c r="E1323"/>
    </row>
    <row r="1324" spans="4:5">
      <c r="D1324"/>
      <c r="E1324"/>
    </row>
    <row r="1325" spans="4:5">
      <c r="D1325"/>
      <c r="E1325"/>
    </row>
    <row r="1326" spans="4:5">
      <c r="D1326"/>
      <c r="E1326"/>
    </row>
    <row r="1327" spans="4:5">
      <c r="D1327"/>
      <c r="E1327"/>
    </row>
    <row r="1328" spans="4:5">
      <c r="D1328"/>
      <c r="E1328"/>
    </row>
    <row r="1329" spans="4:5">
      <c r="D1329"/>
      <c r="E1329"/>
    </row>
    <row r="1330" spans="4:5">
      <c r="D1330"/>
      <c r="E1330"/>
    </row>
    <row r="1331" spans="4:5">
      <c r="D1331"/>
      <c r="E1331"/>
    </row>
    <row r="1332" spans="4:5">
      <c r="D1332"/>
      <c r="E1332"/>
    </row>
    <row r="1333" spans="4:5">
      <c r="D1333"/>
      <c r="E1333"/>
    </row>
    <row r="1334" spans="4:5">
      <c r="D1334"/>
      <c r="E1334"/>
    </row>
    <row r="1335" spans="4:5">
      <c r="D1335"/>
      <c r="E1335"/>
    </row>
    <row r="1336" spans="4:5">
      <c r="D1336"/>
      <c r="E1336"/>
    </row>
    <row r="1337" spans="4:5">
      <c r="D1337"/>
      <c r="E1337"/>
    </row>
    <row r="1338" spans="4:5">
      <c r="D1338"/>
      <c r="E1338"/>
    </row>
    <row r="1339" spans="4:5">
      <c r="D1339"/>
      <c r="E1339"/>
    </row>
    <row r="1340" spans="4:5">
      <c r="D1340"/>
      <c r="E1340"/>
    </row>
    <row r="1341" spans="4:5">
      <c r="D1341"/>
      <c r="E1341"/>
    </row>
    <row r="1342" spans="4:5">
      <c r="D1342"/>
      <c r="E1342"/>
    </row>
    <row r="1343" spans="4:5">
      <c r="D1343"/>
      <c r="E1343"/>
    </row>
    <row r="1344" spans="4:5">
      <c r="D1344"/>
      <c r="E1344"/>
    </row>
    <row r="1345" spans="4:5">
      <c r="D1345"/>
      <c r="E1345"/>
    </row>
    <row r="1346" spans="4:5">
      <c r="D1346"/>
      <c r="E1346"/>
    </row>
    <row r="1347" spans="4:5">
      <c r="D1347"/>
      <c r="E1347"/>
    </row>
    <row r="1348" spans="4:5">
      <c r="D1348"/>
      <c r="E1348"/>
    </row>
    <row r="1349" spans="4:5">
      <c r="D1349"/>
      <c r="E1349"/>
    </row>
    <row r="1350" spans="4:5">
      <c r="D1350"/>
      <c r="E1350"/>
    </row>
    <row r="1351" spans="4:5">
      <c r="D1351"/>
      <c r="E1351"/>
    </row>
    <row r="1352" spans="4:5">
      <c r="D1352"/>
      <c r="E1352"/>
    </row>
    <row r="1353" spans="4:5">
      <c r="D1353"/>
      <c r="E1353"/>
    </row>
    <row r="1354" spans="4:5">
      <c r="D1354"/>
      <c r="E1354"/>
    </row>
    <row r="1355" spans="4:5">
      <c r="D1355"/>
      <c r="E1355"/>
    </row>
    <row r="1356" spans="4:5">
      <c r="D1356"/>
      <c r="E1356"/>
    </row>
    <row r="1357" spans="4:5">
      <c r="D1357"/>
      <c r="E1357"/>
    </row>
    <row r="1358" spans="4:5">
      <c r="D1358"/>
      <c r="E1358"/>
    </row>
    <row r="1359" spans="4:5">
      <c r="D1359"/>
      <c r="E1359"/>
    </row>
    <row r="1360" spans="4:5">
      <c r="D1360"/>
      <c r="E1360"/>
    </row>
    <row r="1361" spans="4:5">
      <c r="D1361"/>
      <c r="E1361"/>
    </row>
    <row r="1362" spans="4:5">
      <c r="D1362"/>
      <c r="E1362"/>
    </row>
    <row r="1363" spans="4:5">
      <c r="D1363"/>
      <c r="E1363"/>
    </row>
    <row r="1364" spans="4:5">
      <c r="D1364"/>
      <c r="E1364"/>
    </row>
    <row r="1365" spans="4:5">
      <c r="D1365"/>
      <c r="E1365"/>
    </row>
    <row r="1366" spans="4:5">
      <c r="D1366"/>
      <c r="E1366"/>
    </row>
    <row r="1367" spans="4:5">
      <c r="D1367"/>
      <c r="E1367"/>
    </row>
    <row r="1368" spans="4:5">
      <c r="D1368"/>
      <c r="E1368"/>
    </row>
    <row r="1369" spans="4:5">
      <c r="D1369"/>
      <c r="E1369"/>
    </row>
    <row r="1370" spans="4:5">
      <c r="D1370"/>
      <c r="E1370"/>
    </row>
    <row r="1371" spans="4:5">
      <c r="D1371"/>
      <c r="E1371"/>
    </row>
    <row r="1372" spans="4:5">
      <c r="D1372"/>
      <c r="E1372"/>
    </row>
    <row r="1373" spans="4:5">
      <c r="D1373"/>
      <c r="E1373"/>
    </row>
    <row r="1374" spans="4:5">
      <c r="D1374"/>
      <c r="E1374"/>
    </row>
    <row r="1375" spans="4:5">
      <c r="D1375"/>
      <c r="E1375"/>
    </row>
    <row r="1376" spans="4:5">
      <c r="D1376"/>
      <c r="E1376"/>
    </row>
    <row r="1377" spans="4:5">
      <c r="D1377"/>
      <c r="E1377"/>
    </row>
    <row r="1378" spans="4:5">
      <c r="D1378"/>
      <c r="E1378"/>
    </row>
    <row r="1379" spans="4:5">
      <c r="D1379"/>
      <c r="E1379"/>
    </row>
    <row r="1380" spans="4:5">
      <c r="D1380"/>
      <c r="E1380"/>
    </row>
    <row r="1381" spans="4:5">
      <c r="D1381"/>
      <c r="E1381"/>
    </row>
    <row r="1382" spans="4:5">
      <c r="D1382"/>
      <c r="E1382"/>
    </row>
    <row r="1383" spans="4:5">
      <c r="D1383"/>
      <c r="E1383"/>
    </row>
    <row r="1384" spans="4:5">
      <c r="D1384"/>
      <c r="E1384"/>
    </row>
    <row r="1385" spans="4:5">
      <c r="D1385"/>
      <c r="E1385"/>
    </row>
    <row r="1386" spans="4:5">
      <c r="D1386"/>
      <c r="E1386"/>
    </row>
    <row r="1387" spans="4:5">
      <c r="D1387"/>
      <c r="E1387"/>
    </row>
    <row r="1388" spans="4:5">
      <c r="D1388"/>
      <c r="E1388"/>
    </row>
    <row r="1389" spans="4:5">
      <c r="D1389"/>
      <c r="E1389"/>
    </row>
    <row r="1390" spans="4:5">
      <c r="D1390"/>
      <c r="E1390"/>
    </row>
    <row r="1391" spans="4:5">
      <c r="D1391"/>
      <c r="E1391"/>
    </row>
    <row r="1392" spans="4:5">
      <c r="D1392"/>
      <c r="E1392"/>
    </row>
    <row r="1393" spans="4:5">
      <c r="D1393"/>
      <c r="E1393"/>
    </row>
    <row r="1394" spans="4:5">
      <c r="D1394"/>
      <c r="E1394"/>
    </row>
    <row r="1395" spans="4:5">
      <c r="D1395"/>
      <c r="E1395"/>
    </row>
    <row r="1396" spans="4:5">
      <c r="D1396"/>
      <c r="E1396"/>
    </row>
    <row r="1397" spans="4:5">
      <c r="D1397"/>
      <c r="E1397"/>
    </row>
    <row r="1398" spans="4:5">
      <c r="D1398"/>
      <c r="E1398"/>
    </row>
    <row r="1399" spans="4:5">
      <c r="D1399"/>
      <c r="E1399"/>
    </row>
    <row r="1400" spans="4:5">
      <c r="D1400"/>
      <c r="E1400"/>
    </row>
    <row r="1401" spans="4:5">
      <c r="D1401"/>
      <c r="E1401"/>
    </row>
    <row r="1402" spans="4:5">
      <c r="D1402"/>
      <c r="E1402"/>
    </row>
    <row r="1403" spans="4:5">
      <c r="D1403"/>
      <c r="E1403"/>
    </row>
    <row r="1404" spans="4:5">
      <c r="D1404"/>
      <c r="E1404"/>
    </row>
    <row r="1405" spans="4:5">
      <c r="D1405"/>
      <c r="E1405"/>
    </row>
    <row r="1406" spans="4:5">
      <c r="D1406"/>
      <c r="E1406"/>
    </row>
    <row r="1407" spans="4:5">
      <c r="D1407"/>
      <c r="E1407"/>
    </row>
    <row r="1408" spans="4:5">
      <c r="D1408"/>
      <c r="E1408"/>
    </row>
    <row r="1409" spans="4:5">
      <c r="D1409"/>
      <c r="E1409"/>
    </row>
    <row r="1410" spans="4:5">
      <c r="D1410"/>
      <c r="E1410"/>
    </row>
    <row r="1411" spans="4:5">
      <c r="D1411"/>
      <c r="E1411"/>
    </row>
    <row r="1412" spans="4:5">
      <c r="D1412"/>
      <c r="E1412"/>
    </row>
  </sheetData>
  <pageMargins left="0.7" right="0.7" top="0.75" bottom="0.75" header="0.3" footer="0.3"/>
  <pageSetup orientation="portrait" verticalDpi="300" r:id="rId2"/>
</worksheet>
</file>

<file path=xl/worksheets/sheet4.xml><?xml version="1.0" encoding="utf-8"?>
<worksheet xmlns="http://schemas.openxmlformats.org/spreadsheetml/2006/main" xmlns:r="http://schemas.openxmlformats.org/officeDocument/2006/relationships">
  <dimension ref="B2:N153"/>
  <sheetViews>
    <sheetView topLeftCell="A2" workbookViewId="0">
      <selection activeCell="B2" sqref="B2:N2"/>
    </sheetView>
  </sheetViews>
  <sheetFormatPr baseColWidth="10" defaultRowHeight="15"/>
  <cols>
    <col min="3" max="3" width="18.5703125" bestFit="1" customWidth="1"/>
    <col min="5" max="5" width="11.42578125" style="99"/>
    <col min="9" max="9" width="11.42578125" style="63"/>
    <col min="10" max="10" width="12.85546875" style="41" bestFit="1" customWidth="1"/>
    <col min="11" max="11" width="11.42578125" style="41"/>
    <col min="12" max="12" width="15.85546875" style="41" bestFit="1" customWidth="1"/>
    <col min="13" max="13" width="11.42578125" style="41"/>
  </cols>
  <sheetData>
    <row r="2" spans="2:14">
      <c r="B2" t="s">
        <v>535</v>
      </c>
      <c r="C2" t="s">
        <v>11</v>
      </c>
      <c r="D2" t="s">
        <v>10</v>
      </c>
      <c r="E2" s="99" t="s">
        <v>6</v>
      </c>
      <c r="F2" t="s">
        <v>44</v>
      </c>
      <c r="G2" t="s">
        <v>46</v>
      </c>
      <c r="H2" t="s">
        <v>367</v>
      </c>
      <c r="I2" s="63" t="s">
        <v>539</v>
      </c>
      <c r="J2" s="41" t="s">
        <v>531</v>
      </c>
      <c r="K2" s="41" t="s">
        <v>532</v>
      </c>
      <c r="L2" s="41" t="s">
        <v>533</v>
      </c>
      <c r="M2" s="41" t="s">
        <v>534</v>
      </c>
      <c r="N2" s="41" t="s">
        <v>538</v>
      </c>
    </row>
    <row r="3" spans="2:14">
      <c r="B3">
        <v>2007</v>
      </c>
      <c r="C3" t="s">
        <v>41</v>
      </c>
      <c r="D3">
        <v>1</v>
      </c>
      <c r="E3" s="99">
        <v>4.3055555555555562E-2</v>
      </c>
      <c r="G3">
        <v>40</v>
      </c>
      <c r="H3">
        <v>40</v>
      </c>
      <c r="I3" s="63">
        <v>62</v>
      </c>
      <c r="J3" s="41">
        <v>0</v>
      </c>
      <c r="K3" s="41">
        <v>0.64516129032258063</v>
      </c>
      <c r="L3" s="41">
        <v>0</v>
      </c>
      <c r="M3" s="41">
        <v>38.70967741935484</v>
      </c>
      <c r="N3" t="s">
        <v>536</v>
      </c>
    </row>
    <row r="4" spans="2:14">
      <c r="B4">
        <v>2007</v>
      </c>
      <c r="C4" t="s">
        <v>41</v>
      </c>
      <c r="D4">
        <v>2</v>
      </c>
      <c r="E4" s="99">
        <v>3.1944444444444449E-2</v>
      </c>
      <c r="F4">
        <v>50</v>
      </c>
      <c r="G4">
        <v>10</v>
      </c>
      <c r="H4">
        <v>60</v>
      </c>
      <c r="I4" s="63">
        <v>46</v>
      </c>
      <c r="J4" s="41">
        <v>1.0869565217391304</v>
      </c>
      <c r="K4" s="41">
        <v>0.21739130434782608</v>
      </c>
      <c r="L4" s="41">
        <v>65.217391304347828</v>
      </c>
      <c r="M4" s="41">
        <v>13.043478260869565</v>
      </c>
      <c r="N4" t="s">
        <v>536</v>
      </c>
    </row>
    <row r="5" spans="2:14">
      <c r="B5">
        <v>2007</v>
      </c>
      <c r="C5" t="s">
        <v>41</v>
      </c>
      <c r="D5">
        <v>3</v>
      </c>
      <c r="E5" s="99">
        <v>3.3333333333333333E-2</v>
      </c>
      <c r="F5">
        <v>6</v>
      </c>
      <c r="G5">
        <v>37</v>
      </c>
      <c r="H5">
        <v>43</v>
      </c>
      <c r="I5" s="63">
        <v>48</v>
      </c>
      <c r="J5" s="41">
        <v>0.125</v>
      </c>
      <c r="K5" s="41">
        <v>0.77083333333333337</v>
      </c>
      <c r="L5" s="41">
        <v>7.5</v>
      </c>
      <c r="M5" s="41">
        <v>46.25</v>
      </c>
      <c r="N5" t="s">
        <v>536</v>
      </c>
    </row>
    <row r="6" spans="2:14">
      <c r="B6">
        <v>2007</v>
      </c>
      <c r="C6" t="s">
        <v>41</v>
      </c>
      <c r="D6">
        <v>4</v>
      </c>
      <c r="E6" s="99">
        <v>3.5416666666666666E-2</v>
      </c>
      <c r="F6">
        <v>48</v>
      </c>
      <c r="H6">
        <v>48</v>
      </c>
      <c r="I6" s="63">
        <v>51</v>
      </c>
      <c r="J6" s="41">
        <v>0.94117647058823528</v>
      </c>
      <c r="K6" s="41">
        <v>0</v>
      </c>
      <c r="L6" s="41">
        <v>56.470588235294116</v>
      </c>
      <c r="M6" s="41">
        <v>0</v>
      </c>
      <c r="N6" t="s">
        <v>536</v>
      </c>
    </row>
    <row r="7" spans="2:14">
      <c r="B7">
        <v>2007</v>
      </c>
      <c r="C7" t="s">
        <v>277</v>
      </c>
      <c r="D7">
        <v>1</v>
      </c>
      <c r="E7" s="99">
        <v>2.9166666666666664E-2</v>
      </c>
      <c r="F7">
        <v>50</v>
      </c>
      <c r="H7">
        <v>50</v>
      </c>
      <c r="I7" s="63">
        <v>42</v>
      </c>
      <c r="J7" s="41">
        <v>1.1904761904761905</v>
      </c>
      <c r="K7" s="41">
        <v>0</v>
      </c>
      <c r="L7" s="41">
        <v>71.428571428571431</v>
      </c>
      <c r="M7" s="41">
        <v>0</v>
      </c>
      <c r="N7" t="s">
        <v>536</v>
      </c>
    </row>
    <row r="8" spans="2:14">
      <c r="B8">
        <v>2007</v>
      </c>
      <c r="C8" t="s">
        <v>277</v>
      </c>
      <c r="D8">
        <v>2</v>
      </c>
      <c r="E8" s="99">
        <v>4.0972222222222222E-2</v>
      </c>
      <c r="F8">
        <v>28</v>
      </c>
      <c r="H8">
        <v>28</v>
      </c>
      <c r="I8" s="63">
        <v>59</v>
      </c>
      <c r="J8" s="41">
        <v>0.47457627118644069</v>
      </c>
      <c r="K8" s="41">
        <v>0</v>
      </c>
      <c r="L8" s="41">
        <v>28.474576271186443</v>
      </c>
      <c r="M8" s="41">
        <v>0</v>
      </c>
      <c r="N8" t="s">
        <v>536</v>
      </c>
    </row>
    <row r="9" spans="2:14">
      <c r="B9">
        <v>2007</v>
      </c>
      <c r="C9" t="s">
        <v>277</v>
      </c>
      <c r="D9">
        <v>3</v>
      </c>
      <c r="E9" s="99">
        <v>3.6805555555555557E-2</v>
      </c>
      <c r="F9">
        <v>34</v>
      </c>
      <c r="G9">
        <v>2</v>
      </c>
      <c r="H9">
        <v>36</v>
      </c>
      <c r="I9" s="63">
        <v>53</v>
      </c>
      <c r="J9" s="41">
        <v>0.64150943396226412</v>
      </c>
      <c r="K9" s="41">
        <v>3.7735849056603772E-2</v>
      </c>
      <c r="L9" s="41">
        <v>38.490566037735846</v>
      </c>
      <c r="M9" s="41">
        <v>2.2641509433962264</v>
      </c>
      <c r="N9" t="s">
        <v>536</v>
      </c>
    </row>
    <row r="10" spans="2:14">
      <c r="B10">
        <v>2007</v>
      </c>
      <c r="C10" t="s">
        <v>277</v>
      </c>
      <c r="D10">
        <v>4</v>
      </c>
      <c r="E10" s="99">
        <v>3.6805555555555557E-2</v>
      </c>
      <c r="F10">
        <v>31</v>
      </c>
      <c r="G10">
        <v>2</v>
      </c>
      <c r="H10">
        <v>33</v>
      </c>
      <c r="I10" s="63">
        <v>53</v>
      </c>
      <c r="J10" s="41">
        <v>0.58490566037735847</v>
      </c>
      <c r="K10" s="41">
        <v>3.7735849056603772E-2</v>
      </c>
      <c r="L10" s="41">
        <v>35.094339622641506</v>
      </c>
      <c r="M10" s="41">
        <v>2.2641509433962264</v>
      </c>
      <c r="N10" t="s">
        <v>536</v>
      </c>
    </row>
    <row r="11" spans="2:14">
      <c r="B11">
        <v>2007</v>
      </c>
      <c r="C11" t="s">
        <v>277</v>
      </c>
      <c r="D11">
        <v>5</v>
      </c>
      <c r="E11" s="99">
        <v>4.2361111111111106E-2</v>
      </c>
      <c r="F11">
        <v>18</v>
      </c>
      <c r="G11">
        <v>9</v>
      </c>
      <c r="H11">
        <v>27</v>
      </c>
      <c r="I11" s="63">
        <v>61</v>
      </c>
      <c r="J11" s="41">
        <v>0.29508196721311475</v>
      </c>
      <c r="K11" s="41">
        <v>0.14754098360655737</v>
      </c>
      <c r="L11" s="41">
        <v>17.704918032786885</v>
      </c>
      <c r="M11" s="41">
        <v>8.8524590163934427</v>
      </c>
      <c r="N11" t="s">
        <v>536</v>
      </c>
    </row>
    <row r="12" spans="2:14">
      <c r="B12">
        <v>2007</v>
      </c>
      <c r="C12" t="s">
        <v>99</v>
      </c>
      <c r="D12">
        <v>1</v>
      </c>
      <c r="E12" s="99">
        <v>3.2638888888888891E-2</v>
      </c>
      <c r="F12">
        <v>64</v>
      </c>
      <c r="H12">
        <v>64</v>
      </c>
      <c r="I12" s="63">
        <v>47</v>
      </c>
      <c r="J12" s="41">
        <v>1.3617021276595744</v>
      </c>
      <c r="K12" s="41">
        <v>0</v>
      </c>
      <c r="L12" s="41">
        <v>81.702127659574472</v>
      </c>
      <c r="M12" s="41">
        <v>0</v>
      </c>
      <c r="N12" t="s">
        <v>536</v>
      </c>
    </row>
    <row r="13" spans="2:14">
      <c r="B13">
        <v>2007</v>
      </c>
      <c r="C13" t="s">
        <v>99</v>
      </c>
      <c r="D13">
        <v>2</v>
      </c>
      <c r="E13" s="99">
        <v>3.6111111111111115E-2</v>
      </c>
      <c r="F13">
        <v>35</v>
      </c>
      <c r="G13">
        <v>3</v>
      </c>
      <c r="H13">
        <v>38</v>
      </c>
      <c r="I13" s="63">
        <v>52</v>
      </c>
      <c r="J13" s="41">
        <v>0.67307692307692313</v>
      </c>
      <c r="K13" s="41">
        <v>5.7692307692307696E-2</v>
      </c>
      <c r="L13" s="41">
        <v>40.384615384615387</v>
      </c>
      <c r="M13" s="41">
        <v>3.4615384615384617</v>
      </c>
      <c r="N13" t="s">
        <v>536</v>
      </c>
    </row>
    <row r="14" spans="2:14">
      <c r="B14">
        <v>2007</v>
      </c>
      <c r="C14" t="s">
        <v>99</v>
      </c>
      <c r="D14">
        <v>3</v>
      </c>
      <c r="E14" s="99">
        <v>4.027777777777778E-2</v>
      </c>
      <c r="F14">
        <v>42</v>
      </c>
      <c r="H14">
        <v>42</v>
      </c>
      <c r="I14" s="63">
        <v>58</v>
      </c>
      <c r="J14" s="41">
        <v>0.72413793103448276</v>
      </c>
      <c r="K14" s="41">
        <v>0</v>
      </c>
      <c r="L14" s="41">
        <v>43.448275862068968</v>
      </c>
      <c r="M14" s="41">
        <v>0</v>
      </c>
      <c r="N14" t="s">
        <v>536</v>
      </c>
    </row>
    <row r="15" spans="2:14">
      <c r="B15">
        <v>2007</v>
      </c>
      <c r="C15" t="s">
        <v>48</v>
      </c>
      <c r="D15">
        <v>1</v>
      </c>
      <c r="E15" s="99">
        <v>3.4722222222222224E-2</v>
      </c>
      <c r="F15">
        <v>97</v>
      </c>
      <c r="H15">
        <v>97</v>
      </c>
      <c r="I15" s="63">
        <v>50</v>
      </c>
      <c r="J15" s="41">
        <v>1.94</v>
      </c>
      <c r="K15" s="41">
        <v>0</v>
      </c>
      <c r="L15" s="41">
        <v>116.39999999999999</v>
      </c>
      <c r="M15" s="41">
        <v>0</v>
      </c>
      <c r="N15" t="s">
        <v>537</v>
      </c>
    </row>
    <row r="16" spans="2:14">
      <c r="B16">
        <v>2007</v>
      </c>
      <c r="C16" t="s">
        <v>48</v>
      </c>
      <c r="D16">
        <v>2</v>
      </c>
      <c r="E16" s="99">
        <v>4.027777777777778E-2</v>
      </c>
      <c r="F16">
        <v>26</v>
      </c>
      <c r="G16">
        <v>18</v>
      </c>
      <c r="H16">
        <v>44</v>
      </c>
      <c r="I16" s="63">
        <v>58</v>
      </c>
      <c r="J16" s="41">
        <v>0.44827586206896552</v>
      </c>
      <c r="K16" s="41">
        <v>0.31034482758620691</v>
      </c>
      <c r="L16" s="41">
        <v>26.896551724137932</v>
      </c>
      <c r="M16" s="41">
        <v>18.620689655172413</v>
      </c>
      <c r="N16" t="s">
        <v>537</v>
      </c>
    </row>
    <row r="17" spans="2:14">
      <c r="B17">
        <v>2007</v>
      </c>
      <c r="C17" t="s">
        <v>48</v>
      </c>
      <c r="D17">
        <v>3</v>
      </c>
      <c r="E17" s="99">
        <v>2.7777777777777776E-2</v>
      </c>
      <c r="F17">
        <v>24</v>
      </c>
      <c r="G17">
        <v>7</v>
      </c>
      <c r="H17">
        <v>31</v>
      </c>
      <c r="I17" s="63">
        <v>40</v>
      </c>
      <c r="J17" s="41">
        <v>0.6</v>
      </c>
      <c r="K17" s="41">
        <v>0.17499999999999999</v>
      </c>
      <c r="L17" s="41">
        <v>36</v>
      </c>
      <c r="M17" s="41">
        <v>10.5</v>
      </c>
      <c r="N17" t="s">
        <v>537</v>
      </c>
    </row>
    <row r="18" spans="2:14">
      <c r="B18">
        <v>2007</v>
      </c>
      <c r="C18" t="s">
        <v>48</v>
      </c>
      <c r="D18">
        <v>4</v>
      </c>
      <c r="E18" s="99">
        <v>4.8611111111111112E-2</v>
      </c>
      <c r="F18">
        <v>120</v>
      </c>
      <c r="G18">
        <v>21</v>
      </c>
      <c r="H18">
        <v>141</v>
      </c>
      <c r="I18" s="63">
        <v>70</v>
      </c>
      <c r="J18" s="41">
        <v>1.7142857142857142</v>
      </c>
      <c r="K18" s="41">
        <v>0.3</v>
      </c>
      <c r="L18" s="41">
        <v>102.85714285714285</v>
      </c>
      <c r="M18" s="41">
        <v>18</v>
      </c>
      <c r="N18" t="s">
        <v>537</v>
      </c>
    </row>
    <row r="19" spans="2:14">
      <c r="B19">
        <v>2007</v>
      </c>
      <c r="C19" t="s">
        <v>48</v>
      </c>
      <c r="D19">
        <v>5</v>
      </c>
      <c r="E19" s="99">
        <v>3.6111111111111115E-2</v>
      </c>
      <c r="F19">
        <v>29</v>
      </c>
      <c r="G19">
        <v>2</v>
      </c>
      <c r="H19">
        <v>31</v>
      </c>
      <c r="I19" s="63">
        <v>52</v>
      </c>
      <c r="J19" s="41">
        <v>0.55769230769230771</v>
      </c>
      <c r="K19" s="41">
        <v>3.8461538461538464E-2</v>
      </c>
      <c r="L19" s="41">
        <v>33.46153846153846</v>
      </c>
      <c r="M19" s="41">
        <v>2.3076923076923079</v>
      </c>
      <c r="N19" t="s">
        <v>537</v>
      </c>
    </row>
    <row r="20" spans="2:14">
      <c r="B20">
        <v>2007</v>
      </c>
      <c r="C20" t="s">
        <v>61</v>
      </c>
      <c r="D20">
        <v>1</v>
      </c>
      <c r="E20" s="99">
        <v>2.0833333333333332E-2</v>
      </c>
      <c r="F20">
        <v>59</v>
      </c>
      <c r="G20">
        <v>0</v>
      </c>
      <c r="H20">
        <v>59</v>
      </c>
      <c r="I20" s="63">
        <v>30</v>
      </c>
      <c r="J20" s="41">
        <v>1.9666666666666666</v>
      </c>
      <c r="K20" s="41">
        <v>0</v>
      </c>
      <c r="L20" s="41">
        <v>118</v>
      </c>
      <c r="M20" s="41">
        <v>0</v>
      </c>
      <c r="N20" t="s">
        <v>537</v>
      </c>
    </row>
    <row r="21" spans="2:14">
      <c r="B21">
        <v>2007</v>
      </c>
      <c r="C21" t="s">
        <v>61</v>
      </c>
      <c r="D21">
        <v>2</v>
      </c>
      <c r="E21" s="99">
        <v>3.4722222222222224E-2</v>
      </c>
      <c r="F21">
        <v>51</v>
      </c>
      <c r="G21">
        <v>15</v>
      </c>
      <c r="H21">
        <v>66</v>
      </c>
      <c r="I21" s="63">
        <v>50</v>
      </c>
      <c r="J21" s="41">
        <v>1.02</v>
      </c>
      <c r="K21" s="41">
        <v>0.3</v>
      </c>
      <c r="L21" s="41">
        <v>61.2</v>
      </c>
      <c r="M21" s="41">
        <v>18</v>
      </c>
      <c r="N21" t="s">
        <v>537</v>
      </c>
    </row>
    <row r="22" spans="2:14">
      <c r="B22">
        <v>2007</v>
      </c>
      <c r="C22" t="s">
        <v>61</v>
      </c>
      <c r="D22">
        <v>3</v>
      </c>
      <c r="E22" s="99">
        <v>3.6805555555555557E-2</v>
      </c>
      <c r="G22">
        <v>35</v>
      </c>
      <c r="H22">
        <v>35</v>
      </c>
      <c r="I22" s="63">
        <v>53</v>
      </c>
      <c r="J22" s="41">
        <v>0</v>
      </c>
      <c r="K22" s="41">
        <v>0.660377358490566</v>
      </c>
      <c r="L22" s="41">
        <v>0</v>
      </c>
      <c r="M22" s="41">
        <v>39.622641509433961</v>
      </c>
      <c r="N22" t="s">
        <v>537</v>
      </c>
    </row>
    <row r="23" spans="2:14">
      <c r="B23">
        <v>2007</v>
      </c>
      <c r="C23" t="s">
        <v>61</v>
      </c>
      <c r="D23">
        <v>4</v>
      </c>
      <c r="E23" s="99">
        <v>1.8749999999999999E-2</v>
      </c>
      <c r="F23">
        <v>56</v>
      </c>
      <c r="H23">
        <v>56</v>
      </c>
      <c r="I23" s="63">
        <v>27</v>
      </c>
      <c r="J23" s="41">
        <v>2.074074074074074</v>
      </c>
      <c r="K23" s="41">
        <v>0</v>
      </c>
      <c r="L23" s="41">
        <v>124.44444444444444</v>
      </c>
      <c r="M23" s="41">
        <v>0</v>
      </c>
      <c r="N23" t="s">
        <v>537</v>
      </c>
    </row>
    <row r="24" spans="2:14">
      <c r="B24">
        <v>2008</v>
      </c>
      <c r="C24" t="s">
        <v>41</v>
      </c>
      <c r="D24">
        <v>1</v>
      </c>
      <c r="E24" s="99">
        <v>3.8194444444444441E-2</v>
      </c>
      <c r="F24">
        <v>22</v>
      </c>
      <c r="G24">
        <v>8</v>
      </c>
      <c r="H24">
        <v>30</v>
      </c>
      <c r="I24" s="63">
        <v>55</v>
      </c>
      <c r="J24" s="41">
        <v>0.4</v>
      </c>
      <c r="K24" s="41">
        <v>0.14545454545454545</v>
      </c>
      <c r="L24" s="41">
        <v>24</v>
      </c>
      <c r="M24" s="41">
        <v>8.7272727272727266</v>
      </c>
      <c r="N24" t="s">
        <v>536</v>
      </c>
    </row>
    <row r="25" spans="2:14">
      <c r="B25">
        <v>2008</v>
      </c>
      <c r="C25" t="s">
        <v>41</v>
      </c>
      <c r="D25">
        <v>2</v>
      </c>
      <c r="E25" s="99">
        <v>2.1527777777777781E-2</v>
      </c>
      <c r="F25">
        <v>16</v>
      </c>
      <c r="G25">
        <v>0</v>
      </c>
      <c r="H25">
        <v>16</v>
      </c>
      <c r="I25" s="63">
        <v>31</v>
      </c>
      <c r="J25" s="41">
        <v>0.5161290322580645</v>
      </c>
      <c r="K25" s="41">
        <v>0</v>
      </c>
      <c r="L25" s="41">
        <v>30.967741935483872</v>
      </c>
      <c r="M25" s="41">
        <v>0</v>
      </c>
      <c r="N25" t="s">
        <v>536</v>
      </c>
    </row>
    <row r="26" spans="2:14">
      <c r="B26">
        <v>2008</v>
      </c>
      <c r="C26" t="s">
        <v>41</v>
      </c>
      <c r="D26">
        <v>3</v>
      </c>
      <c r="E26" s="99">
        <v>3.1944444444444449E-2</v>
      </c>
      <c r="F26">
        <v>19</v>
      </c>
      <c r="H26">
        <v>19</v>
      </c>
      <c r="I26" s="63">
        <v>46</v>
      </c>
      <c r="J26" s="41">
        <v>0.41304347826086957</v>
      </c>
      <c r="K26" s="41">
        <v>0</v>
      </c>
      <c r="L26" s="41">
        <v>24.782608695652176</v>
      </c>
      <c r="M26" s="41">
        <v>0</v>
      </c>
      <c r="N26" t="s">
        <v>536</v>
      </c>
    </row>
    <row r="27" spans="2:14">
      <c r="B27">
        <v>2008</v>
      </c>
      <c r="C27" t="s">
        <v>41</v>
      </c>
      <c r="D27">
        <v>4</v>
      </c>
      <c r="E27" s="99">
        <v>3.125E-2</v>
      </c>
      <c r="F27">
        <v>55</v>
      </c>
      <c r="G27">
        <v>5</v>
      </c>
      <c r="H27">
        <v>60</v>
      </c>
      <c r="I27" s="63">
        <v>45</v>
      </c>
      <c r="J27" s="41">
        <v>1.2222222222222223</v>
      </c>
      <c r="K27" s="41">
        <v>0.1111111111111111</v>
      </c>
      <c r="L27" s="41">
        <v>73.333333333333343</v>
      </c>
      <c r="M27" s="41">
        <v>6.6666666666666661</v>
      </c>
      <c r="N27" t="s">
        <v>536</v>
      </c>
    </row>
    <row r="28" spans="2:14">
      <c r="B28">
        <v>2008</v>
      </c>
      <c r="C28" t="s">
        <v>41</v>
      </c>
      <c r="D28">
        <v>5</v>
      </c>
      <c r="E28" s="99">
        <v>3.6805555555555557E-2</v>
      </c>
      <c r="F28">
        <v>5</v>
      </c>
      <c r="H28">
        <v>5</v>
      </c>
      <c r="I28" s="63">
        <v>53</v>
      </c>
      <c r="J28" s="41">
        <v>9.4339622641509441E-2</v>
      </c>
      <c r="K28" s="41">
        <v>0</v>
      </c>
      <c r="L28" s="41">
        <v>5.6603773584905666</v>
      </c>
      <c r="M28" s="41">
        <v>0</v>
      </c>
      <c r="N28" t="s">
        <v>536</v>
      </c>
    </row>
    <row r="29" spans="2:14">
      <c r="B29">
        <v>2008</v>
      </c>
      <c r="C29" t="s">
        <v>99</v>
      </c>
      <c r="D29">
        <v>1</v>
      </c>
      <c r="E29" s="99">
        <v>2.9861111111111113E-2</v>
      </c>
      <c r="F29">
        <v>13</v>
      </c>
      <c r="G29">
        <v>0</v>
      </c>
      <c r="H29">
        <v>13</v>
      </c>
      <c r="I29" s="63">
        <v>43</v>
      </c>
      <c r="J29" s="41">
        <v>0.30232558139534882</v>
      </c>
      <c r="K29" s="41">
        <v>0</v>
      </c>
      <c r="L29" s="41">
        <v>18.13953488372093</v>
      </c>
      <c r="M29" s="41">
        <v>0</v>
      </c>
      <c r="N29" t="s">
        <v>536</v>
      </c>
    </row>
    <row r="30" spans="2:14">
      <c r="B30">
        <v>2008</v>
      </c>
      <c r="C30" t="s">
        <v>99</v>
      </c>
      <c r="D30">
        <v>2</v>
      </c>
      <c r="E30" s="99">
        <v>3.4722222222222224E-2</v>
      </c>
      <c r="F30">
        <v>54</v>
      </c>
      <c r="G30">
        <v>0</v>
      </c>
      <c r="H30">
        <v>54</v>
      </c>
      <c r="I30" s="63">
        <v>50</v>
      </c>
      <c r="J30" s="41">
        <v>1.08</v>
      </c>
      <c r="K30" s="41">
        <v>0</v>
      </c>
      <c r="L30" s="41">
        <v>64.800000000000011</v>
      </c>
      <c r="M30" s="41">
        <v>0</v>
      </c>
      <c r="N30" t="s">
        <v>536</v>
      </c>
    </row>
    <row r="31" spans="2:14">
      <c r="B31">
        <v>2008</v>
      </c>
      <c r="C31" t="s">
        <v>99</v>
      </c>
      <c r="D31">
        <v>3</v>
      </c>
      <c r="E31" s="99">
        <v>4.2361111111111106E-2</v>
      </c>
      <c r="F31">
        <v>24</v>
      </c>
      <c r="G31">
        <v>3</v>
      </c>
      <c r="H31">
        <v>27</v>
      </c>
      <c r="I31" s="63">
        <v>61</v>
      </c>
      <c r="J31" s="41">
        <v>0.39344262295081966</v>
      </c>
      <c r="K31" s="41">
        <v>4.9180327868852458E-2</v>
      </c>
      <c r="L31" s="41">
        <v>23.606557377049178</v>
      </c>
      <c r="M31" s="41">
        <v>2.9508196721311473</v>
      </c>
      <c r="N31" t="s">
        <v>536</v>
      </c>
    </row>
    <row r="32" spans="2:14">
      <c r="B32">
        <v>2008</v>
      </c>
      <c r="C32" t="s">
        <v>99</v>
      </c>
      <c r="D32">
        <v>4</v>
      </c>
      <c r="E32" s="99">
        <v>4.5138888888888888E-2</v>
      </c>
      <c r="F32">
        <v>24</v>
      </c>
      <c r="G32">
        <v>2</v>
      </c>
      <c r="H32">
        <v>26</v>
      </c>
      <c r="I32" s="63">
        <v>65</v>
      </c>
      <c r="J32" s="41">
        <v>0.36923076923076925</v>
      </c>
      <c r="K32" s="41">
        <v>3.0769230769230771E-2</v>
      </c>
      <c r="L32" s="41">
        <v>22.153846153846153</v>
      </c>
      <c r="M32" s="41">
        <v>1.8461538461538463</v>
      </c>
      <c r="N32" t="s">
        <v>536</v>
      </c>
    </row>
    <row r="33" spans="2:14">
      <c r="B33">
        <v>2008</v>
      </c>
      <c r="C33" t="s">
        <v>99</v>
      </c>
      <c r="D33">
        <v>5</v>
      </c>
      <c r="E33" s="99">
        <v>3.8194444444444441E-2</v>
      </c>
      <c r="F33">
        <v>3</v>
      </c>
      <c r="G33">
        <v>3</v>
      </c>
      <c r="H33">
        <v>6</v>
      </c>
      <c r="I33" s="63">
        <v>55</v>
      </c>
      <c r="J33" s="41">
        <v>5.4545454545454543E-2</v>
      </c>
      <c r="K33" s="41">
        <v>5.4545454545454543E-2</v>
      </c>
      <c r="L33" s="41">
        <v>3.2727272727272725</v>
      </c>
      <c r="M33" s="41">
        <v>3.2727272727272725</v>
      </c>
      <c r="N33" t="s">
        <v>536</v>
      </c>
    </row>
    <row r="34" spans="2:14">
      <c r="B34">
        <v>2008</v>
      </c>
      <c r="C34" t="s">
        <v>48</v>
      </c>
      <c r="D34">
        <v>1</v>
      </c>
      <c r="E34" s="99">
        <v>2.7083333333333334E-2</v>
      </c>
      <c r="F34">
        <v>16</v>
      </c>
      <c r="G34">
        <v>3</v>
      </c>
      <c r="H34">
        <v>19</v>
      </c>
      <c r="I34" s="63">
        <v>39</v>
      </c>
      <c r="J34" s="41">
        <v>0.41025641025641024</v>
      </c>
      <c r="K34" s="41">
        <v>7.6923076923076927E-2</v>
      </c>
      <c r="L34" s="41">
        <v>24.615384615384613</v>
      </c>
      <c r="M34" s="41">
        <v>4.6153846153846159</v>
      </c>
      <c r="N34" t="s">
        <v>537</v>
      </c>
    </row>
    <row r="35" spans="2:14">
      <c r="B35">
        <v>2008</v>
      </c>
      <c r="C35" t="s">
        <v>48</v>
      </c>
      <c r="D35">
        <v>2</v>
      </c>
      <c r="E35" s="99">
        <v>3.9583333333333331E-2</v>
      </c>
      <c r="F35">
        <v>2</v>
      </c>
      <c r="G35">
        <v>138</v>
      </c>
      <c r="H35">
        <v>140</v>
      </c>
      <c r="I35" s="63">
        <v>57</v>
      </c>
      <c r="J35" s="41">
        <v>3.5087719298245612E-2</v>
      </c>
      <c r="K35" s="41">
        <v>2.4210526315789473</v>
      </c>
      <c r="L35" s="41">
        <v>2.1052631578947367</v>
      </c>
      <c r="M35" s="41">
        <v>145.26315789473685</v>
      </c>
      <c r="N35" t="s">
        <v>537</v>
      </c>
    </row>
    <row r="36" spans="2:14">
      <c r="B36">
        <v>2008</v>
      </c>
      <c r="C36" t="s">
        <v>48</v>
      </c>
      <c r="D36">
        <v>3</v>
      </c>
      <c r="E36" s="99">
        <v>2.5694444444444447E-2</v>
      </c>
      <c r="F36">
        <v>16</v>
      </c>
      <c r="H36">
        <v>16</v>
      </c>
      <c r="I36" s="63">
        <v>37</v>
      </c>
      <c r="J36" s="41">
        <v>0.43243243243243246</v>
      </c>
      <c r="K36" s="41">
        <v>0</v>
      </c>
      <c r="L36" s="41">
        <v>25.945945945945947</v>
      </c>
      <c r="M36" s="41">
        <v>0</v>
      </c>
      <c r="N36" t="s">
        <v>537</v>
      </c>
    </row>
    <row r="37" spans="2:14">
      <c r="B37">
        <v>2008</v>
      </c>
      <c r="C37" t="s">
        <v>61</v>
      </c>
      <c r="D37">
        <v>1</v>
      </c>
      <c r="E37" s="99">
        <v>3.4722222222222224E-2</v>
      </c>
      <c r="F37">
        <v>3</v>
      </c>
      <c r="G37">
        <v>10</v>
      </c>
      <c r="H37">
        <v>13</v>
      </c>
      <c r="I37" s="63">
        <v>50</v>
      </c>
      <c r="J37" s="41">
        <v>0.06</v>
      </c>
      <c r="K37" s="41">
        <v>0.2</v>
      </c>
      <c r="L37" s="41">
        <v>3.5999999999999996</v>
      </c>
      <c r="M37" s="41">
        <v>12</v>
      </c>
      <c r="N37" t="s">
        <v>537</v>
      </c>
    </row>
    <row r="38" spans="2:14">
      <c r="B38">
        <v>2008</v>
      </c>
      <c r="C38" t="s">
        <v>61</v>
      </c>
      <c r="D38">
        <v>2</v>
      </c>
      <c r="E38" s="99">
        <v>3.8194444444444441E-2</v>
      </c>
      <c r="F38">
        <v>60</v>
      </c>
      <c r="G38">
        <v>16</v>
      </c>
      <c r="H38">
        <v>76</v>
      </c>
      <c r="I38" s="63">
        <v>55</v>
      </c>
      <c r="J38" s="41">
        <v>1.0909090909090908</v>
      </c>
      <c r="K38" s="41">
        <v>0.29090909090909089</v>
      </c>
      <c r="L38" s="41">
        <v>65.454545454545453</v>
      </c>
      <c r="M38" s="41">
        <v>17.454545454545453</v>
      </c>
      <c r="N38" t="s">
        <v>537</v>
      </c>
    </row>
    <row r="39" spans="2:14">
      <c r="B39">
        <v>2008</v>
      </c>
      <c r="C39" t="s">
        <v>61</v>
      </c>
      <c r="D39">
        <v>3</v>
      </c>
      <c r="E39" s="99">
        <v>2.6388888888888889E-2</v>
      </c>
      <c r="F39">
        <v>21</v>
      </c>
      <c r="G39">
        <v>4</v>
      </c>
      <c r="H39">
        <v>25</v>
      </c>
      <c r="I39" s="63">
        <v>38</v>
      </c>
      <c r="J39" s="41">
        <v>0.55263157894736847</v>
      </c>
      <c r="K39" s="41">
        <v>0.10526315789473684</v>
      </c>
      <c r="L39" s="41">
        <v>33.15789473684211</v>
      </c>
      <c r="M39" s="41">
        <v>6.3157894736842106</v>
      </c>
      <c r="N39" t="s">
        <v>537</v>
      </c>
    </row>
    <row r="40" spans="2:14">
      <c r="B40">
        <v>2008</v>
      </c>
      <c r="C40" t="s">
        <v>61</v>
      </c>
      <c r="D40">
        <v>4</v>
      </c>
      <c r="E40" s="99">
        <v>4.1666666666666664E-2</v>
      </c>
      <c r="F40">
        <v>7</v>
      </c>
      <c r="G40">
        <v>18</v>
      </c>
      <c r="H40">
        <v>25</v>
      </c>
      <c r="I40" s="63">
        <v>60</v>
      </c>
      <c r="J40" s="41">
        <v>0.11666666666666667</v>
      </c>
      <c r="K40" s="41">
        <v>0.3</v>
      </c>
      <c r="L40" s="41">
        <v>7</v>
      </c>
      <c r="M40" s="41">
        <v>18</v>
      </c>
      <c r="N40" t="s">
        <v>537</v>
      </c>
    </row>
    <row r="41" spans="2:14">
      <c r="B41">
        <v>2008</v>
      </c>
      <c r="C41" t="s">
        <v>61</v>
      </c>
      <c r="D41">
        <v>5</v>
      </c>
      <c r="E41" s="99">
        <v>3.2638888888888891E-2</v>
      </c>
      <c r="F41">
        <v>22</v>
      </c>
      <c r="G41">
        <v>7</v>
      </c>
      <c r="H41">
        <v>29</v>
      </c>
      <c r="I41" s="63">
        <v>47</v>
      </c>
      <c r="J41" s="41">
        <v>0.46808510638297873</v>
      </c>
      <c r="K41" s="41">
        <v>0.14893617021276595</v>
      </c>
      <c r="L41" s="41">
        <v>28.085106382978722</v>
      </c>
      <c r="M41" s="41">
        <v>8.9361702127659566</v>
      </c>
      <c r="N41" t="s">
        <v>537</v>
      </c>
    </row>
    <row r="42" spans="2:14">
      <c r="B42">
        <v>2008</v>
      </c>
      <c r="C42" t="s">
        <v>61</v>
      </c>
      <c r="D42">
        <v>6</v>
      </c>
      <c r="E42" s="99">
        <v>3.4027777777777775E-2</v>
      </c>
      <c r="F42">
        <v>119</v>
      </c>
      <c r="H42">
        <v>119</v>
      </c>
      <c r="I42" s="63">
        <v>49</v>
      </c>
      <c r="J42" s="41">
        <v>2.4285714285714284</v>
      </c>
      <c r="K42" s="41">
        <v>0</v>
      </c>
      <c r="L42" s="41">
        <v>145.71428571428569</v>
      </c>
      <c r="M42" s="41">
        <v>0</v>
      </c>
      <c r="N42" t="s">
        <v>537</v>
      </c>
    </row>
    <row r="43" spans="2:14">
      <c r="B43">
        <v>2008</v>
      </c>
      <c r="C43" t="s">
        <v>61</v>
      </c>
      <c r="D43">
        <v>7</v>
      </c>
      <c r="E43" s="99">
        <v>2.7083333333333334E-2</v>
      </c>
      <c r="F43">
        <v>13</v>
      </c>
      <c r="G43">
        <v>1</v>
      </c>
      <c r="H43">
        <v>14</v>
      </c>
      <c r="I43" s="63">
        <v>39</v>
      </c>
      <c r="J43" s="41">
        <v>0.33333333333333331</v>
      </c>
      <c r="K43" s="41">
        <v>2.564102564102564E-2</v>
      </c>
      <c r="L43" s="41">
        <v>20</v>
      </c>
      <c r="M43" s="41">
        <v>1.5384615384615383</v>
      </c>
      <c r="N43" t="s">
        <v>537</v>
      </c>
    </row>
    <row r="44" spans="2:14">
      <c r="B44">
        <v>2009</v>
      </c>
      <c r="C44" t="s">
        <v>41</v>
      </c>
      <c r="D44">
        <v>1</v>
      </c>
      <c r="E44" s="99">
        <v>2.9166666666666664E-2</v>
      </c>
      <c r="F44">
        <v>17</v>
      </c>
      <c r="G44">
        <v>4</v>
      </c>
      <c r="H44">
        <v>21</v>
      </c>
      <c r="I44" s="63">
        <v>42</v>
      </c>
      <c r="J44" s="41">
        <v>0.40476190476190477</v>
      </c>
      <c r="K44" s="41">
        <v>9.5238095238095233E-2</v>
      </c>
      <c r="L44" s="41">
        <v>24.285714285714285</v>
      </c>
      <c r="M44" s="41">
        <v>5.7142857142857135</v>
      </c>
      <c r="N44" t="s">
        <v>536</v>
      </c>
    </row>
    <row r="45" spans="2:14">
      <c r="B45">
        <v>2009</v>
      </c>
      <c r="C45" t="s">
        <v>41</v>
      </c>
      <c r="E45" s="99">
        <v>3.3333333333333333E-2</v>
      </c>
      <c r="F45">
        <v>2</v>
      </c>
      <c r="G45">
        <v>13</v>
      </c>
      <c r="H45">
        <v>15</v>
      </c>
      <c r="I45" s="63">
        <v>48</v>
      </c>
      <c r="J45" s="41">
        <v>4.1666666666666664E-2</v>
      </c>
      <c r="K45" s="41">
        <v>0.27083333333333331</v>
      </c>
      <c r="L45" s="41">
        <v>2.5</v>
      </c>
      <c r="M45" s="41">
        <v>16.25</v>
      </c>
      <c r="N45" t="s">
        <v>536</v>
      </c>
    </row>
    <row r="46" spans="2:14">
      <c r="B46">
        <v>2009</v>
      </c>
      <c r="C46" t="s">
        <v>41</v>
      </c>
      <c r="D46">
        <v>2</v>
      </c>
      <c r="E46" s="99">
        <v>2.7777777777777776E-2</v>
      </c>
      <c r="F46">
        <v>5</v>
      </c>
      <c r="G46">
        <v>21</v>
      </c>
      <c r="H46">
        <v>26</v>
      </c>
      <c r="I46" s="63">
        <v>40</v>
      </c>
      <c r="J46" s="41">
        <v>0.125</v>
      </c>
      <c r="K46" s="41">
        <v>0.52500000000000002</v>
      </c>
      <c r="L46" s="41">
        <v>7.5</v>
      </c>
      <c r="M46" s="41">
        <v>31.5</v>
      </c>
      <c r="N46" t="s">
        <v>536</v>
      </c>
    </row>
    <row r="47" spans="2:14">
      <c r="B47">
        <v>2009</v>
      </c>
      <c r="C47" t="s">
        <v>41</v>
      </c>
      <c r="E47" s="99">
        <v>3.4027777777777775E-2</v>
      </c>
      <c r="F47">
        <v>15</v>
      </c>
      <c r="G47">
        <v>3</v>
      </c>
      <c r="H47">
        <v>18</v>
      </c>
      <c r="I47" s="63">
        <v>49</v>
      </c>
      <c r="J47" s="41">
        <v>0.30612244897959184</v>
      </c>
      <c r="K47" s="41">
        <v>6.1224489795918366E-2</v>
      </c>
      <c r="L47" s="41">
        <v>18.367346938775512</v>
      </c>
      <c r="M47" s="41">
        <v>3.6734693877551021</v>
      </c>
      <c r="N47" t="s">
        <v>536</v>
      </c>
    </row>
    <row r="48" spans="2:14">
      <c r="B48">
        <v>2009</v>
      </c>
      <c r="C48" t="s">
        <v>277</v>
      </c>
      <c r="D48">
        <v>1</v>
      </c>
      <c r="E48" s="99">
        <v>2.6388888888888889E-2</v>
      </c>
      <c r="F48">
        <v>10</v>
      </c>
      <c r="G48">
        <v>0</v>
      </c>
      <c r="H48">
        <v>10</v>
      </c>
      <c r="I48" s="63">
        <v>38</v>
      </c>
      <c r="J48" s="41">
        <v>0.26315789473684209</v>
      </c>
      <c r="K48" s="41">
        <v>0</v>
      </c>
      <c r="L48" s="41">
        <v>15.789473684210526</v>
      </c>
      <c r="M48" s="41">
        <v>0</v>
      </c>
      <c r="N48" t="s">
        <v>536</v>
      </c>
    </row>
    <row r="49" spans="2:14">
      <c r="B49">
        <v>2009</v>
      </c>
      <c r="C49" t="s">
        <v>277</v>
      </c>
      <c r="D49">
        <v>2</v>
      </c>
      <c r="E49" s="99">
        <v>3.6805555555555557E-2</v>
      </c>
      <c r="F49">
        <v>27</v>
      </c>
      <c r="G49">
        <v>10</v>
      </c>
      <c r="H49">
        <v>37</v>
      </c>
      <c r="I49" s="63">
        <v>53</v>
      </c>
      <c r="J49" s="41">
        <v>0.50943396226415094</v>
      </c>
      <c r="K49" s="41">
        <v>0.18867924528301888</v>
      </c>
      <c r="L49" s="41">
        <v>30.566037735849058</v>
      </c>
      <c r="M49" s="41">
        <v>11.320754716981133</v>
      </c>
      <c r="N49" t="s">
        <v>536</v>
      </c>
    </row>
    <row r="50" spans="2:14">
      <c r="B50">
        <v>2009</v>
      </c>
      <c r="C50" t="s">
        <v>99</v>
      </c>
      <c r="D50">
        <v>1</v>
      </c>
      <c r="E50" s="99">
        <v>2.0833333333333332E-2</v>
      </c>
      <c r="F50">
        <v>15</v>
      </c>
      <c r="G50">
        <v>0</v>
      </c>
      <c r="H50">
        <v>15</v>
      </c>
      <c r="I50" s="63">
        <v>30</v>
      </c>
      <c r="J50" s="41">
        <v>0.5</v>
      </c>
      <c r="K50" s="41">
        <v>0</v>
      </c>
      <c r="L50" s="41">
        <v>30</v>
      </c>
      <c r="M50" s="41">
        <v>0</v>
      </c>
      <c r="N50" t="s">
        <v>536</v>
      </c>
    </row>
    <row r="51" spans="2:14">
      <c r="B51">
        <v>2009</v>
      </c>
      <c r="C51" t="s">
        <v>99</v>
      </c>
      <c r="E51" s="99">
        <v>2.5694444444444447E-2</v>
      </c>
      <c r="F51">
        <v>4</v>
      </c>
      <c r="G51">
        <v>0</v>
      </c>
      <c r="H51">
        <v>4</v>
      </c>
      <c r="I51" s="63">
        <v>37</v>
      </c>
      <c r="J51" s="41">
        <v>0.10810810810810811</v>
      </c>
      <c r="K51" s="41">
        <v>0</v>
      </c>
      <c r="L51" s="41">
        <v>6.4864864864864868</v>
      </c>
      <c r="M51" s="41">
        <v>0</v>
      </c>
      <c r="N51" t="s">
        <v>536</v>
      </c>
    </row>
    <row r="52" spans="2:14">
      <c r="B52">
        <v>2009</v>
      </c>
      <c r="C52" t="s">
        <v>99</v>
      </c>
      <c r="E52" s="99">
        <v>3.125E-2</v>
      </c>
      <c r="F52">
        <v>25</v>
      </c>
      <c r="G52">
        <v>0</v>
      </c>
      <c r="H52">
        <v>25</v>
      </c>
      <c r="I52" s="63">
        <v>45</v>
      </c>
      <c r="J52" s="41">
        <v>0.55555555555555558</v>
      </c>
      <c r="K52" s="41">
        <v>0</v>
      </c>
      <c r="L52" s="41">
        <v>33.333333333333336</v>
      </c>
      <c r="M52" s="41">
        <v>0</v>
      </c>
      <c r="N52" t="s">
        <v>536</v>
      </c>
    </row>
    <row r="53" spans="2:14">
      <c r="B53">
        <v>2009</v>
      </c>
      <c r="C53" t="s">
        <v>99</v>
      </c>
      <c r="D53">
        <v>2</v>
      </c>
      <c r="E53" s="99">
        <v>3.125E-2</v>
      </c>
      <c r="F53">
        <v>16</v>
      </c>
      <c r="G53">
        <v>0</v>
      </c>
      <c r="H53">
        <v>16</v>
      </c>
      <c r="I53" s="63">
        <v>45</v>
      </c>
      <c r="J53" s="41">
        <v>0.35555555555555557</v>
      </c>
      <c r="K53" s="41">
        <v>0</v>
      </c>
      <c r="L53" s="41">
        <v>21.333333333333336</v>
      </c>
      <c r="M53" s="41">
        <v>0</v>
      </c>
      <c r="N53" t="s">
        <v>536</v>
      </c>
    </row>
    <row r="54" spans="2:14">
      <c r="B54">
        <v>2009</v>
      </c>
      <c r="C54" t="s">
        <v>99</v>
      </c>
      <c r="E54" s="99">
        <v>3.6805555555555557E-2</v>
      </c>
      <c r="F54">
        <v>12</v>
      </c>
      <c r="G54">
        <v>0</v>
      </c>
      <c r="H54">
        <v>12</v>
      </c>
      <c r="I54" s="63">
        <v>53</v>
      </c>
      <c r="J54" s="41">
        <v>0.22641509433962265</v>
      </c>
      <c r="K54" s="41">
        <v>0</v>
      </c>
      <c r="L54" s="41">
        <v>13.584905660377359</v>
      </c>
      <c r="M54" s="41">
        <v>0</v>
      </c>
      <c r="N54" t="s">
        <v>536</v>
      </c>
    </row>
    <row r="55" spans="2:14">
      <c r="B55">
        <v>2009</v>
      </c>
      <c r="C55" t="s">
        <v>99</v>
      </c>
      <c r="D55">
        <v>3</v>
      </c>
      <c r="E55" s="99">
        <v>3.1944444444444449E-2</v>
      </c>
      <c r="F55">
        <v>9</v>
      </c>
      <c r="G55">
        <v>0</v>
      </c>
      <c r="H55">
        <v>9</v>
      </c>
      <c r="I55" s="63">
        <v>46</v>
      </c>
      <c r="J55" s="41">
        <v>0.19565217391304349</v>
      </c>
      <c r="K55" s="41">
        <v>0</v>
      </c>
      <c r="L55" s="41">
        <v>11.739130434782609</v>
      </c>
      <c r="M55" s="41">
        <v>0</v>
      </c>
      <c r="N55" t="s">
        <v>536</v>
      </c>
    </row>
    <row r="56" spans="2:14">
      <c r="B56">
        <v>2009</v>
      </c>
      <c r="C56" t="s">
        <v>99</v>
      </c>
      <c r="D56">
        <v>4</v>
      </c>
      <c r="E56" s="99">
        <v>2.1527777777777781E-2</v>
      </c>
      <c r="G56">
        <v>4</v>
      </c>
      <c r="H56">
        <v>4</v>
      </c>
      <c r="I56" s="63">
        <v>31</v>
      </c>
      <c r="J56" s="41">
        <v>0</v>
      </c>
      <c r="K56" s="41">
        <v>0.12903225806451613</v>
      </c>
      <c r="L56" s="41">
        <v>0</v>
      </c>
      <c r="M56" s="41">
        <v>7.741935483870968</v>
      </c>
      <c r="N56" t="s">
        <v>536</v>
      </c>
    </row>
    <row r="57" spans="2:14">
      <c r="B57">
        <v>2009</v>
      </c>
      <c r="C57" t="s">
        <v>99</v>
      </c>
      <c r="E57" s="99">
        <v>3.1944444444444449E-2</v>
      </c>
      <c r="F57">
        <v>9</v>
      </c>
      <c r="H57">
        <v>9</v>
      </c>
      <c r="I57" s="63">
        <v>46</v>
      </c>
      <c r="J57" s="41">
        <v>0.19565217391304349</v>
      </c>
      <c r="K57" s="41">
        <v>0</v>
      </c>
      <c r="L57" s="41">
        <v>11.739130434782609</v>
      </c>
      <c r="M57" s="41">
        <v>0</v>
      </c>
      <c r="N57" t="s">
        <v>536</v>
      </c>
    </row>
    <row r="58" spans="2:14">
      <c r="B58">
        <v>2009</v>
      </c>
      <c r="C58" t="s">
        <v>48</v>
      </c>
      <c r="D58">
        <v>1</v>
      </c>
      <c r="E58" s="99">
        <v>2.1527777777777781E-2</v>
      </c>
      <c r="F58">
        <v>6</v>
      </c>
      <c r="G58">
        <v>1</v>
      </c>
      <c r="H58">
        <v>7</v>
      </c>
      <c r="I58" s="63">
        <v>31</v>
      </c>
      <c r="J58" s="41">
        <v>0.19354838709677419</v>
      </c>
      <c r="K58" s="41">
        <v>3.2258064516129031E-2</v>
      </c>
      <c r="L58" s="41">
        <v>11.612903225806452</v>
      </c>
      <c r="M58" s="41">
        <v>1.935483870967742</v>
      </c>
      <c r="N58" t="s">
        <v>537</v>
      </c>
    </row>
    <row r="59" spans="2:14">
      <c r="B59">
        <v>2009</v>
      </c>
      <c r="C59" t="s">
        <v>48</v>
      </c>
      <c r="E59" s="99">
        <v>3.5416666666666666E-2</v>
      </c>
      <c r="F59">
        <v>29</v>
      </c>
      <c r="G59">
        <v>13</v>
      </c>
      <c r="H59">
        <v>42</v>
      </c>
      <c r="I59" s="63">
        <v>51</v>
      </c>
      <c r="J59" s="41">
        <v>0.56862745098039214</v>
      </c>
      <c r="K59" s="41">
        <v>0.25490196078431371</v>
      </c>
      <c r="L59" s="41">
        <v>34.117647058823529</v>
      </c>
      <c r="M59" s="41">
        <v>15.294117647058822</v>
      </c>
      <c r="N59" t="s">
        <v>537</v>
      </c>
    </row>
    <row r="60" spans="2:14">
      <c r="B60">
        <v>2009</v>
      </c>
      <c r="C60" t="s">
        <v>48</v>
      </c>
      <c r="D60">
        <v>2</v>
      </c>
      <c r="E60" s="99">
        <v>3.125E-2</v>
      </c>
      <c r="F60">
        <v>15</v>
      </c>
      <c r="G60">
        <v>2</v>
      </c>
      <c r="H60">
        <v>17</v>
      </c>
      <c r="I60" s="63">
        <v>45</v>
      </c>
      <c r="J60" s="41">
        <v>0.33333333333333331</v>
      </c>
      <c r="K60" s="41">
        <v>4.4444444444444446E-2</v>
      </c>
      <c r="L60" s="41">
        <v>20</v>
      </c>
      <c r="M60" s="41">
        <v>2.666666666666667</v>
      </c>
      <c r="N60" t="s">
        <v>537</v>
      </c>
    </row>
    <row r="61" spans="2:14">
      <c r="B61">
        <v>2009</v>
      </c>
      <c r="C61" t="s">
        <v>48</v>
      </c>
      <c r="E61" s="99">
        <v>3.5416666666666666E-2</v>
      </c>
      <c r="F61">
        <v>49</v>
      </c>
      <c r="G61">
        <v>4</v>
      </c>
      <c r="H61">
        <v>53</v>
      </c>
      <c r="I61" s="63">
        <v>51</v>
      </c>
      <c r="J61" s="41">
        <v>0.96078431372549022</v>
      </c>
      <c r="K61" s="41">
        <v>7.8431372549019607E-2</v>
      </c>
      <c r="L61" s="41">
        <v>57.647058823529413</v>
      </c>
      <c r="M61" s="41">
        <v>4.7058823529411766</v>
      </c>
      <c r="N61" t="s">
        <v>537</v>
      </c>
    </row>
    <row r="62" spans="2:14">
      <c r="B62">
        <v>2009</v>
      </c>
      <c r="C62" t="s">
        <v>48</v>
      </c>
      <c r="D62">
        <v>3</v>
      </c>
      <c r="E62" s="99">
        <v>3.4027777777777775E-2</v>
      </c>
      <c r="F62">
        <v>5</v>
      </c>
      <c r="G62">
        <v>36</v>
      </c>
      <c r="H62">
        <v>41</v>
      </c>
      <c r="I62" s="63">
        <v>49</v>
      </c>
      <c r="J62" s="41">
        <v>0.10204081632653061</v>
      </c>
      <c r="K62" s="41">
        <v>0.73469387755102045</v>
      </c>
      <c r="L62" s="41">
        <v>6.1224489795918373</v>
      </c>
      <c r="M62" s="41">
        <v>44.081632653061227</v>
      </c>
      <c r="N62" t="s">
        <v>537</v>
      </c>
    </row>
    <row r="63" spans="2:14">
      <c r="B63">
        <v>2009</v>
      </c>
      <c r="C63" t="s">
        <v>48</v>
      </c>
      <c r="D63">
        <v>4</v>
      </c>
      <c r="E63" s="99">
        <v>3.6805555555555557E-2</v>
      </c>
      <c r="F63">
        <v>4</v>
      </c>
      <c r="G63">
        <v>20</v>
      </c>
      <c r="H63">
        <v>24</v>
      </c>
      <c r="I63" s="63">
        <v>53</v>
      </c>
      <c r="J63" s="41">
        <v>7.5471698113207544E-2</v>
      </c>
      <c r="K63" s="41">
        <v>0.37735849056603776</v>
      </c>
      <c r="L63" s="41">
        <v>4.5283018867924527</v>
      </c>
      <c r="M63" s="41">
        <v>22.641509433962266</v>
      </c>
      <c r="N63" t="s">
        <v>537</v>
      </c>
    </row>
    <row r="64" spans="2:14">
      <c r="B64">
        <v>2009</v>
      </c>
      <c r="C64" t="s">
        <v>48</v>
      </c>
      <c r="D64">
        <v>5</v>
      </c>
      <c r="E64" s="99">
        <v>2.6388888888888889E-2</v>
      </c>
      <c r="F64">
        <v>16</v>
      </c>
      <c r="G64">
        <v>7</v>
      </c>
      <c r="H64">
        <v>23</v>
      </c>
      <c r="I64" s="63">
        <v>38</v>
      </c>
      <c r="J64" s="41">
        <v>0.42105263157894735</v>
      </c>
      <c r="K64" s="41">
        <v>0.18421052631578946</v>
      </c>
      <c r="L64" s="41">
        <v>25.263157894736842</v>
      </c>
      <c r="M64" s="41">
        <v>11.052631578947368</v>
      </c>
      <c r="N64" t="s">
        <v>537</v>
      </c>
    </row>
    <row r="65" spans="2:14">
      <c r="B65">
        <v>2009</v>
      </c>
      <c r="C65" t="s">
        <v>48</v>
      </c>
      <c r="D65">
        <v>6</v>
      </c>
      <c r="E65" s="99">
        <v>2.2916666666666669E-2</v>
      </c>
      <c r="F65">
        <v>3</v>
      </c>
      <c r="G65">
        <v>11</v>
      </c>
      <c r="H65">
        <v>14</v>
      </c>
      <c r="I65" s="63">
        <v>33</v>
      </c>
      <c r="J65" s="41">
        <v>9.0909090909090912E-2</v>
      </c>
      <c r="K65" s="41">
        <v>0.33333333333333331</v>
      </c>
      <c r="L65" s="41">
        <v>5.454545454545455</v>
      </c>
      <c r="M65" s="41">
        <v>20</v>
      </c>
      <c r="N65" t="s">
        <v>537</v>
      </c>
    </row>
    <row r="66" spans="2:14">
      <c r="B66">
        <v>2009</v>
      </c>
      <c r="C66" t="s">
        <v>48</v>
      </c>
      <c r="D66">
        <v>7</v>
      </c>
      <c r="E66" s="99">
        <v>2.9861111111111113E-2</v>
      </c>
      <c r="F66">
        <v>26</v>
      </c>
      <c r="G66">
        <v>38</v>
      </c>
      <c r="H66">
        <v>64</v>
      </c>
      <c r="I66" s="63">
        <v>43</v>
      </c>
      <c r="J66" s="41">
        <v>0.60465116279069764</v>
      </c>
      <c r="K66" s="41">
        <v>0.88372093023255816</v>
      </c>
      <c r="L66" s="41">
        <v>36.279069767441861</v>
      </c>
      <c r="M66" s="41">
        <v>53.02325581395349</v>
      </c>
      <c r="N66" t="s">
        <v>537</v>
      </c>
    </row>
    <row r="67" spans="2:14">
      <c r="B67">
        <v>2009</v>
      </c>
      <c r="C67" t="s">
        <v>61</v>
      </c>
      <c r="D67">
        <v>1</v>
      </c>
      <c r="E67" s="99">
        <v>2.7083333333333334E-2</v>
      </c>
      <c r="F67">
        <v>47</v>
      </c>
      <c r="G67">
        <v>0</v>
      </c>
      <c r="H67">
        <v>47</v>
      </c>
      <c r="I67" s="63">
        <v>39</v>
      </c>
      <c r="J67" s="41">
        <v>1.2051282051282051</v>
      </c>
      <c r="K67" s="41">
        <v>0</v>
      </c>
      <c r="L67" s="41">
        <v>72.307692307692307</v>
      </c>
      <c r="M67" s="41">
        <v>0</v>
      </c>
      <c r="N67" t="s">
        <v>537</v>
      </c>
    </row>
    <row r="68" spans="2:14">
      <c r="B68">
        <v>2009</v>
      </c>
      <c r="C68" t="s">
        <v>61</v>
      </c>
      <c r="E68" s="99">
        <v>3.1944444444444449E-2</v>
      </c>
      <c r="F68">
        <v>19</v>
      </c>
      <c r="G68">
        <v>0</v>
      </c>
      <c r="H68">
        <v>19</v>
      </c>
      <c r="I68" s="63">
        <v>46</v>
      </c>
      <c r="J68" s="41">
        <v>0.41304347826086957</v>
      </c>
      <c r="K68" s="41">
        <v>0</v>
      </c>
      <c r="L68" s="41">
        <v>24.782608695652176</v>
      </c>
      <c r="M68" s="41">
        <v>0</v>
      </c>
      <c r="N68" t="s">
        <v>537</v>
      </c>
    </row>
    <row r="69" spans="2:14">
      <c r="B69">
        <v>2009</v>
      </c>
      <c r="C69" t="s">
        <v>61</v>
      </c>
      <c r="D69">
        <v>2</v>
      </c>
      <c r="E69" s="99">
        <v>2.9861111111111113E-2</v>
      </c>
      <c r="F69">
        <v>8</v>
      </c>
      <c r="G69">
        <v>14</v>
      </c>
      <c r="H69">
        <v>22</v>
      </c>
      <c r="I69" s="63">
        <v>43</v>
      </c>
      <c r="J69" s="41">
        <v>0.18604651162790697</v>
      </c>
      <c r="K69" s="41">
        <v>0.32558139534883723</v>
      </c>
      <c r="L69" s="41">
        <v>11.162790697674419</v>
      </c>
      <c r="M69" s="41">
        <v>19.534883720930235</v>
      </c>
      <c r="N69" t="s">
        <v>537</v>
      </c>
    </row>
    <row r="70" spans="2:14">
      <c r="B70">
        <v>2009</v>
      </c>
      <c r="C70" t="s">
        <v>61</v>
      </c>
      <c r="E70" s="99">
        <v>3.6111111111111115E-2</v>
      </c>
      <c r="F70">
        <v>24</v>
      </c>
      <c r="G70">
        <v>4</v>
      </c>
      <c r="H70">
        <v>28</v>
      </c>
      <c r="I70" s="63">
        <v>52</v>
      </c>
      <c r="J70" s="41">
        <v>0.46153846153846156</v>
      </c>
      <c r="K70" s="41">
        <v>7.6923076923076927E-2</v>
      </c>
      <c r="L70" s="41">
        <v>27.692307692307693</v>
      </c>
      <c r="M70" s="41">
        <v>4.6153846153846159</v>
      </c>
      <c r="N70" t="s">
        <v>537</v>
      </c>
    </row>
    <row r="71" spans="2:14">
      <c r="B71">
        <v>2009</v>
      </c>
      <c r="C71" t="s">
        <v>61</v>
      </c>
      <c r="D71">
        <v>3</v>
      </c>
      <c r="E71" s="99">
        <v>4.8611111111111112E-2</v>
      </c>
      <c r="F71">
        <v>12</v>
      </c>
      <c r="G71">
        <v>0</v>
      </c>
      <c r="H71">
        <v>12</v>
      </c>
      <c r="I71" s="63">
        <v>70</v>
      </c>
      <c r="J71" s="41">
        <v>0.17142857142857143</v>
      </c>
      <c r="K71" s="41">
        <v>0</v>
      </c>
      <c r="L71" s="41">
        <v>10.285714285714286</v>
      </c>
      <c r="M71" s="41">
        <v>0</v>
      </c>
      <c r="N71" t="s">
        <v>537</v>
      </c>
    </row>
    <row r="72" spans="2:14">
      <c r="B72">
        <v>2009</v>
      </c>
      <c r="C72" t="s">
        <v>61</v>
      </c>
      <c r="D72">
        <v>4</v>
      </c>
      <c r="E72" s="99">
        <v>3.125E-2</v>
      </c>
      <c r="F72">
        <v>21</v>
      </c>
      <c r="G72">
        <v>6</v>
      </c>
      <c r="H72">
        <v>27</v>
      </c>
      <c r="I72" s="63">
        <v>45</v>
      </c>
      <c r="J72" s="41">
        <v>0.46666666666666667</v>
      </c>
      <c r="K72" s="41">
        <v>0.13333333333333333</v>
      </c>
      <c r="L72" s="41">
        <v>28</v>
      </c>
      <c r="M72" s="41">
        <v>8</v>
      </c>
      <c r="N72" t="s">
        <v>537</v>
      </c>
    </row>
    <row r="73" spans="2:14">
      <c r="B73">
        <v>2010</v>
      </c>
      <c r="C73" t="s">
        <v>41</v>
      </c>
      <c r="D73">
        <v>1</v>
      </c>
      <c r="E73" s="99">
        <v>1.9444444444444445E-2</v>
      </c>
      <c r="F73">
        <v>1</v>
      </c>
      <c r="G73">
        <v>0</v>
      </c>
      <c r="H73">
        <v>1</v>
      </c>
      <c r="I73" s="63">
        <v>28</v>
      </c>
      <c r="J73" s="41">
        <v>3.5714285714285712E-2</v>
      </c>
      <c r="K73" s="41">
        <v>0</v>
      </c>
      <c r="L73" s="41">
        <v>2.1428571428571428</v>
      </c>
      <c r="M73" s="41">
        <v>0</v>
      </c>
      <c r="N73" t="s">
        <v>536</v>
      </c>
    </row>
    <row r="74" spans="2:14">
      <c r="B74">
        <v>2010</v>
      </c>
      <c r="C74" t="s">
        <v>41</v>
      </c>
      <c r="E74" s="99">
        <v>2.0833333333333332E-2</v>
      </c>
      <c r="F74">
        <v>7</v>
      </c>
      <c r="G74">
        <v>6</v>
      </c>
      <c r="H74">
        <v>13</v>
      </c>
      <c r="I74" s="63">
        <v>30</v>
      </c>
      <c r="J74" s="41">
        <v>0.23333333333333334</v>
      </c>
      <c r="K74" s="41">
        <v>0.2</v>
      </c>
      <c r="L74" s="41">
        <v>14</v>
      </c>
      <c r="M74" s="41">
        <v>12</v>
      </c>
      <c r="N74" t="s">
        <v>536</v>
      </c>
    </row>
    <row r="75" spans="2:14">
      <c r="B75">
        <v>2010</v>
      </c>
      <c r="C75" t="s">
        <v>41</v>
      </c>
      <c r="D75">
        <v>2</v>
      </c>
      <c r="E75" s="99">
        <v>2.1527777777777781E-2</v>
      </c>
      <c r="F75">
        <v>0</v>
      </c>
      <c r="G75">
        <v>0</v>
      </c>
      <c r="H75">
        <v>0</v>
      </c>
      <c r="I75" s="63">
        <v>31</v>
      </c>
      <c r="J75" s="41">
        <v>0</v>
      </c>
      <c r="K75" s="41">
        <v>0</v>
      </c>
      <c r="L75" s="41">
        <v>0</v>
      </c>
      <c r="M75" s="41">
        <v>0</v>
      </c>
      <c r="N75" t="s">
        <v>536</v>
      </c>
    </row>
    <row r="76" spans="2:14">
      <c r="B76">
        <v>2010</v>
      </c>
      <c r="C76" t="s">
        <v>41</v>
      </c>
      <c r="E76" s="99">
        <v>2.361111111111111E-2</v>
      </c>
      <c r="F76">
        <v>10</v>
      </c>
      <c r="G76">
        <v>4</v>
      </c>
      <c r="H76">
        <v>14</v>
      </c>
      <c r="I76" s="63">
        <v>34</v>
      </c>
      <c r="J76" s="41">
        <v>0.29411764705882354</v>
      </c>
      <c r="K76" s="41">
        <v>0.11764705882352941</v>
      </c>
      <c r="L76" s="41">
        <v>17.647058823529413</v>
      </c>
      <c r="M76" s="41">
        <v>7.0588235294117645</v>
      </c>
      <c r="N76" t="s">
        <v>536</v>
      </c>
    </row>
    <row r="77" spans="2:14">
      <c r="B77">
        <v>2010</v>
      </c>
      <c r="C77" t="s">
        <v>41</v>
      </c>
      <c r="D77">
        <v>3</v>
      </c>
      <c r="E77" s="99">
        <v>2.5694444444444447E-2</v>
      </c>
      <c r="F77">
        <v>0</v>
      </c>
      <c r="G77">
        <v>5</v>
      </c>
      <c r="H77">
        <v>5</v>
      </c>
      <c r="I77" s="63">
        <v>37</v>
      </c>
      <c r="J77" s="41">
        <v>0</v>
      </c>
      <c r="K77" s="41">
        <v>0.13513513513513514</v>
      </c>
      <c r="L77" s="41">
        <v>0</v>
      </c>
      <c r="M77" s="41">
        <v>8.1081081081081088</v>
      </c>
      <c r="N77" t="s">
        <v>536</v>
      </c>
    </row>
    <row r="78" spans="2:14">
      <c r="B78">
        <v>2010</v>
      </c>
      <c r="C78" t="s">
        <v>41</v>
      </c>
      <c r="D78">
        <v>4</v>
      </c>
      <c r="E78" s="99">
        <v>2.013888888888889E-2</v>
      </c>
      <c r="F78">
        <v>2</v>
      </c>
      <c r="G78">
        <v>0</v>
      </c>
      <c r="H78">
        <v>2</v>
      </c>
      <c r="I78" s="63">
        <v>29</v>
      </c>
      <c r="J78" s="41">
        <v>6.8965517241379309E-2</v>
      </c>
      <c r="K78" s="41">
        <v>0</v>
      </c>
      <c r="L78" s="41">
        <v>4.1379310344827589</v>
      </c>
      <c r="M78" s="41">
        <v>0</v>
      </c>
      <c r="N78" t="s">
        <v>536</v>
      </c>
    </row>
    <row r="79" spans="2:14">
      <c r="B79">
        <v>2010</v>
      </c>
      <c r="C79" t="s">
        <v>41</v>
      </c>
      <c r="D79">
        <v>5</v>
      </c>
      <c r="E79" s="99">
        <v>1.6666666666666666E-2</v>
      </c>
      <c r="F79">
        <v>5</v>
      </c>
      <c r="G79">
        <v>0</v>
      </c>
      <c r="H79">
        <v>5</v>
      </c>
      <c r="I79" s="63">
        <v>24</v>
      </c>
      <c r="J79" s="41">
        <v>0.20833333333333334</v>
      </c>
      <c r="K79" s="41">
        <v>0</v>
      </c>
      <c r="L79" s="41">
        <v>12.5</v>
      </c>
      <c r="M79" s="41">
        <v>0</v>
      </c>
      <c r="N79" t="s">
        <v>536</v>
      </c>
    </row>
    <row r="80" spans="2:14">
      <c r="B80">
        <v>2010</v>
      </c>
      <c r="C80" t="s">
        <v>41</v>
      </c>
      <c r="D80">
        <v>6</v>
      </c>
      <c r="E80" s="99">
        <v>1.5972222222222224E-2</v>
      </c>
      <c r="F80">
        <v>0</v>
      </c>
      <c r="G80">
        <v>0</v>
      </c>
      <c r="H80">
        <v>0</v>
      </c>
      <c r="I80" s="63">
        <v>23</v>
      </c>
      <c r="J80" s="41">
        <v>0</v>
      </c>
      <c r="K80" s="41">
        <v>0</v>
      </c>
      <c r="L80" s="41">
        <v>0</v>
      </c>
      <c r="M80" s="41">
        <v>0</v>
      </c>
      <c r="N80" t="s">
        <v>536</v>
      </c>
    </row>
    <row r="81" spans="2:14">
      <c r="B81">
        <v>2010</v>
      </c>
      <c r="C81" t="s">
        <v>277</v>
      </c>
      <c r="D81">
        <v>1</v>
      </c>
      <c r="E81" s="99">
        <v>2.013888888888889E-2</v>
      </c>
      <c r="F81">
        <v>2</v>
      </c>
      <c r="G81">
        <v>0</v>
      </c>
      <c r="H81">
        <v>2</v>
      </c>
      <c r="I81" s="63">
        <v>29</v>
      </c>
      <c r="J81" s="41">
        <v>6.8965517241379309E-2</v>
      </c>
      <c r="K81" s="41">
        <v>0</v>
      </c>
      <c r="L81" s="41">
        <v>4.1379310344827589</v>
      </c>
      <c r="M81" s="41">
        <v>0</v>
      </c>
      <c r="N81" t="s">
        <v>536</v>
      </c>
    </row>
    <row r="82" spans="2:14">
      <c r="B82">
        <v>2010</v>
      </c>
      <c r="C82" t="s">
        <v>277</v>
      </c>
      <c r="D82">
        <v>2</v>
      </c>
      <c r="E82" s="99">
        <v>2.1527777777777781E-2</v>
      </c>
      <c r="F82">
        <v>6</v>
      </c>
      <c r="G82">
        <v>1</v>
      </c>
      <c r="H82">
        <v>7</v>
      </c>
      <c r="I82" s="63">
        <v>31</v>
      </c>
      <c r="J82" s="41">
        <v>0.19354838709677419</v>
      </c>
      <c r="K82" s="41">
        <v>3.2258064516129031E-2</v>
      </c>
      <c r="L82" s="41">
        <v>11.612903225806452</v>
      </c>
      <c r="M82" s="41">
        <v>1.935483870967742</v>
      </c>
      <c r="N82" t="s">
        <v>536</v>
      </c>
    </row>
    <row r="83" spans="2:14">
      <c r="B83">
        <v>2010</v>
      </c>
      <c r="C83" t="s">
        <v>277</v>
      </c>
      <c r="D83">
        <v>3</v>
      </c>
      <c r="E83" s="99">
        <v>2.361111111111111E-2</v>
      </c>
      <c r="F83">
        <v>12</v>
      </c>
      <c r="G83">
        <v>0</v>
      </c>
      <c r="H83">
        <v>12</v>
      </c>
      <c r="I83" s="63">
        <v>34</v>
      </c>
      <c r="J83" s="41">
        <v>0.35294117647058826</v>
      </c>
      <c r="K83" s="41">
        <v>0</v>
      </c>
      <c r="L83" s="41">
        <v>21.176470588235297</v>
      </c>
      <c r="M83" s="41">
        <v>0</v>
      </c>
      <c r="N83" t="s">
        <v>536</v>
      </c>
    </row>
    <row r="84" spans="2:14">
      <c r="B84">
        <v>2010</v>
      </c>
      <c r="C84" t="s">
        <v>277</v>
      </c>
      <c r="D84">
        <v>4</v>
      </c>
      <c r="E84" s="99">
        <v>2.1527777777777781E-2</v>
      </c>
      <c r="F84">
        <v>7</v>
      </c>
      <c r="G84">
        <v>0</v>
      </c>
      <c r="H84">
        <v>7</v>
      </c>
      <c r="I84" s="63">
        <v>31</v>
      </c>
      <c r="J84" s="41">
        <v>0.22580645161290322</v>
      </c>
      <c r="K84" s="41">
        <v>0</v>
      </c>
      <c r="L84" s="41">
        <v>13.548387096774194</v>
      </c>
      <c r="M84" s="41">
        <v>0</v>
      </c>
      <c r="N84" t="s">
        <v>536</v>
      </c>
    </row>
    <row r="85" spans="2:14">
      <c r="B85">
        <v>2010</v>
      </c>
      <c r="C85" t="s">
        <v>277</v>
      </c>
      <c r="D85">
        <v>5</v>
      </c>
      <c r="E85" s="99">
        <v>2.2916666666666669E-2</v>
      </c>
      <c r="F85">
        <v>6</v>
      </c>
      <c r="G85">
        <v>0</v>
      </c>
      <c r="H85">
        <v>6</v>
      </c>
      <c r="I85" s="63">
        <v>33</v>
      </c>
      <c r="J85" s="41">
        <v>0.18181818181818182</v>
      </c>
      <c r="K85" s="41">
        <v>0</v>
      </c>
      <c r="L85" s="41">
        <v>10.90909090909091</v>
      </c>
      <c r="M85" s="41">
        <v>0</v>
      </c>
      <c r="N85" t="s">
        <v>536</v>
      </c>
    </row>
    <row r="86" spans="2:14">
      <c r="B86">
        <v>2010</v>
      </c>
      <c r="C86" t="s">
        <v>277</v>
      </c>
      <c r="D86">
        <v>6</v>
      </c>
      <c r="E86" s="99">
        <v>2.2916666666666669E-2</v>
      </c>
      <c r="F86">
        <v>5</v>
      </c>
      <c r="G86">
        <v>10</v>
      </c>
      <c r="H86">
        <v>15</v>
      </c>
      <c r="I86" s="63">
        <v>33</v>
      </c>
      <c r="J86" s="41">
        <v>0.15151515151515152</v>
      </c>
      <c r="K86" s="41">
        <v>0.30303030303030304</v>
      </c>
      <c r="L86" s="41">
        <v>9.0909090909090917</v>
      </c>
      <c r="M86" s="41">
        <v>18.181818181818183</v>
      </c>
      <c r="N86" t="s">
        <v>536</v>
      </c>
    </row>
    <row r="87" spans="2:14">
      <c r="B87">
        <v>2010</v>
      </c>
      <c r="C87" t="s">
        <v>99</v>
      </c>
      <c r="D87">
        <v>1</v>
      </c>
      <c r="E87" s="99">
        <v>2.9861111111111113E-2</v>
      </c>
      <c r="F87">
        <v>23</v>
      </c>
      <c r="G87">
        <v>0</v>
      </c>
      <c r="H87">
        <v>23</v>
      </c>
      <c r="I87" s="63">
        <v>43</v>
      </c>
      <c r="J87" s="41">
        <v>0.53488372093023251</v>
      </c>
      <c r="K87" s="41">
        <v>0</v>
      </c>
      <c r="L87" s="41">
        <v>32.093023255813954</v>
      </c>
      <c r="M87" s="41">
        <v>0</v>
      </c>
      <c r="N87" t="s">
        <v>536</v>
      </c>
    </row>
    <row r="88" spans="2:14">
      <c r="B88">
        <v>2010</v>
      </c>
      <c r="C88" t="s">
        <v>99</v>
      </c>
      <c r="D88">
        <v>2</v>
      </c>
      <c r="E88" s="99">
        <v>2.013888888888889E-2</v>
      </c>
      <c r="F88">
        <v>12</v>
      </c>
      <c r="G88">
        <v>0</v>
      </c>
      <c r="H88">
        <v>12</v>
      </c>
      <c r="I88" s="63">
        <v>29</v>
      </c>
      <c r="J88" s="41">
        <v>0.41379310344827586</v>
      </c>
      <c r="K88" s="41">
        <v>0</v>
      </c>
      <c r="L88" s="41">
        <v>24.827586206896552</v>
      </c>
      <c r="M88" s="41">
        <v>0</v>
      </c>
      <c r="N88" t="s">
        <v>536</v>
      </c>
    </row>
    <row r="89" spans="2:14">
      <c r="B89">
        <v>2010</v>
      </c>
      <c r="C89" t="s">
        <v>99</v>
      </c>
      <c r="D89">
        <v>3</v>
      </c>
      <c r="E89" s="99">
        <v>1.7361111111111112E-2</v>
      </c>
      <c r="F89">
        <v>20</v>
      </c>
      <c r="G89">
        <v>0</v>
      </c>
      <c r="H89">
        <v>20</v>
      </c>
      <c r="I89" s="63">
        <v>25</v>
      </c>
      <c r="J89" s="41">
        <v>0.8</v>
      </c>
      <c r="K89" s="41">
        <v>0</v>
      </c>
      <c r="L89" s="41">
        <v>48</v>
      </c>
      <c r="M89" s="41">
        <v>0</v>
      </c>
      <c r="N89" t="s">
        <v>536</v>
      </c>
    </row>
    <row r="90" spans="2:14">
      <c r="B90">
        <v>2010</v>
      </c>
      <c r="C90" t="s">
        <v>99</v>
      </c>
      <c r="D90">
        <v>4</v>
      </c>
      <c r="E90" s="99">
        <v>2.2916666666666669E-2</v>
      </c>
      <c r="F90">
        <v>21</v>
      </c>
      <c r="G90">
        <v>0</v>
      </c>
      <c r="H90">
        <v>21</v>
      </c>
      <c r="I90" s="63">
        <v>33</v>
      </c>
      <c r="J90" s="41">
        <v>0.63636363636363635</v>
      </c>
      <c r="K90" s="41">
        <v>0</v>
      </c>
      <c r="L90" s="41">
        <v>38.18181818181818</v>
      </c>
      <c r="M90" s="41">
        <v>0</v>
      </c>
      <c r="N90" t="s">
        <v>536</v>
      </c>
    </row>
    <row r="91" spans="2:14">
      <c r="B91">
        <v>2010</v>
      </c>
      <c r="C91" t="s">
        <v>99</v>
      </c>
      <c r="D91">
        <v>5</v>
      </c>
      <c r="E91" s="99">
        <v>2.361111111111111E-2</v>
      </c>
      <c r="F91">
        <v>21</v>
      </c>
      <c r="G91">
        <v>0</v>
      </c>
      <c r="H91">
        <v>21</v>
      </c>
      <c r="I91" s="63">
        <v>34</v>
      </c>
      <c r="J91" s="41">
        <v>0.61764705882352944</v>
      </c>
      <c r="K91" s="41">
        <v>0</v>
      </c>
      <c r="L91" s="41">
        <v>37.058823529411768</v>
      </c>
      <c r="M91" s="41">
        <v>0</v>
      </c>
      <c r="N91" t="s">
        <v>536</v>
      </c>
    </row>
    <row r="92" spans="2:14">
      <c r="B92">
        <v>2010</v>
      </c>
      <c r="C92" t="s">
        <v>99</v>
      </c>
      <c r="D92">
        <v>6</v>
      </c>
      <c r="E92" s="99">
        <v>2.5694444444444447E-2</v>
      </c>
      <c r="F92">
        <v>18</v>
      </c>
      <c r="G92">
        <v>0</v>
      </c>
      <c r="H92">
        <v>18</v>
      </c>
      <c r="I92" s="63">
        <v>37</v>
      </c>
      <c r="J92" s="41">
        <v>0.48648648648648651</v>
      </c>
      <c r="K92" s="41">
        <v>0</v>
      </c>
      <c r="L92" s="41">
        <v>29.189189189189189</v>
      </c>
      <c r="M92" s="41">
        <v>0</v>
      </c>
      <c r="N92" t="s">
        <v>536</v>
      </c>
    </row>
    <row r="93" spans="2:14">
      <c r="B93">
        <v>2010</v>
      </c>
      <c r="C93" t="s">
        <v>48</v>
      </c>
      <c r="D93">
        <v>1</v>
      </c>
      <c r="E93" s="99">
        <v>2.6388888888888889E-2</v>
      </c>
      <c r="F93">
        <v>7</v>
      </c>
      <c r="G93">
        <v>20</v>
      </c>
      <c r="H93">
        <v>27</v>
      </c>
      <c r="I93" s="63">
        <v>38</v>
      </c>
      <c r="J93" s="41">
        <v>0.18421052631578946</v>
      </c>
      <c r="K93" s="41">
        <v>0.52631578947368418</v>
      </c>
      <c r="L93" s="41">
        <v>11.052631578947368</v>
      </c>
      <c r="M93" s="41">
        <v>31.578947368421051</v>
      </c>
      <c r="N93" t="s">
        <v>537</v>
      </c>
    </row>
    <row r="94" spans="2:14">
      <c r="B94">
        <v>2010</v>
      </c>
      <c r="C94" t="s">
        <v>48</v>
      </c>
      <c r="D94">
        <v>2</v>
      </c>
      <c r="E94" s="99">
        <v>2.5694444444444447E-2</v>
      </c>
      <c r="F94">
        <v>27</v>
      </c>
      <c r="G94">
        <v>6</v>
      </c>
      <c r="H94">
        <v>33</v>
      </c>
      <c r="I94" s="63">
        <v>37</v>
      </c>
      <c r="J94" s="41">
        <v>0.72972972972972971</v>
      </c>
      <c r="K94" s="41">
        <v>0.16216216216216217</v>
      </c>
      <c r="L94" s="41">
        <v>43.783783783783782</v>
      </c>
      <c r="M94" s="41">
        <v>9.7297297297297298</v>
      </c>
      <c r="N94" t="s">
        <v>537</v>
      </c>
    </row>
    <row r="95" spans="2:14">
      <c r="B95">
        <v>2010</v>
      </c>
      <c r="C95" t="s">
        <v>48</v>
      </c>
      <c r="D95">
        <v>3</v>
      </c>
      <c r="E95" s="99">
        <v>2.8472222222222222E-2</v>
      </c>
      <c r="F95">
        <v>32</v>
      </c>
      <c r="G95">
        <v>9</v>
      </c>
      <c r="H95">
        <v>41</v>
      </c>
      <c r="I95" s="63">
        <v>41</v>
      </c>
      <c r="J95" s="41">
        <v>0.78048780487804881</v>
      </c>
      <c r="K95" s="41">
        <v>0.21951219512195122</v>
      </c>
      <c r="L95" s="41">
        <v>46.829268292682926</v>
      </c>
      <c r="M95" s="41">
        <v>13.170731707317072</v>
      </c>
      <c r="N95" t="s">
        <v>537</v>
      </c>
    </row>
    <row r="96" spans="2:14">
      <c r="B96">
        <v>2010</v>
      </c>
      <c r="C96" t="s">
        <v>48</v>
      </c>
      <c r="D96">
        <v>4</v>
      </c>
      <c r="E96" s="99">
        <v>3.4722222222222224E-2</v>
      </c>
      <c r="F96">
        <v>7</v>
      </c>
      <c r="G96">
        <v>46</v>
      </c>
      <c r="H96">
        <v>53</v>
      </c>
      <c r="I96" s="63">
        <v>50</v>
      </c>
      <c r="J96" s="41">
        <v>0.14000000000000001</v>
      </c>
      <c r="K96" s="41">
        <v>0.92</v>
      </c>
      <c r="L96" s="41">
        <v>8.4</v>
      </c>
      <c r="M96" s="41">
        <v>55.2</v>
      </c>
      <c r="N96" t="s">
        <v>537</v>
      </c>
    </row>
    <row r="97" spans="2:14">
      <c r="B97">
        <v>2010</v>
      </c>
      <c r="C97" t="s">
        <v>48</v>
      </c>
      <c r="D97">
        <v>5</v>
      </c>
      <c r="E97" s="99">
        <v>3.0555555555555555E-2</v>
      </c>
      <c r="F97">
        <v>5</v>
      </c>
      <c r="G97">
        <v>81</v>
      </c>
      <c r="H97">
        <v>86</v>
      </c>
      <c r="I97" s="63">
        <v>44</v>
      </c>
      <c r="J97" s="41">
        <v>0.11363636363636363</v>
      </c>
      <c r="K97" s="41">
        <v>1.8409090909090908</v>
      </c>
      <c r="L97" s="41">
        <v>6.8181818181818183</v>
      </c>
      <c r="M97" s="41">
        <v>110.45454545454545</v>
      </c>
      <c r="N97" t="s">
        <v>537</v>
      </c>
    </row>
    <row r="98" spans="2:14">
      <c r="B98">
        <v>2010</v>
      </c>
      <c r="C98" t="s">
        <v>48</v>
      </c>
      <c r="D98">
        <v>6</v>
      </c>
      <c r="E98" s="99">
        <v>2.9166666666666664E-2</v>
      </c>
      <c r="F98">
        <v>1</v>
      </c>
      <c r="G98">
        <v>3</v>
      </c>
      <c r="H98">
        <v>4</v>
      </c>
      <c r="I98" s="63">
        <v>42</v>
      </c>
      <c r="J98" s="41">
        <v>2.3809523809523808E-2</v>
      </c>
      <c r="K98" s="41">
        <v>7.1428571428571425E-2</v>
      </c>
      <c r="L98" s="41">
        <v>1.4285714285714284</v>
      </c>
      <c r="M98" s="41">
        <v>4.2857142857142856</v>
      </c>
      <c r="N98" t="s">
        <v>537</v>
      </c>
    </row>
    <row r="99" spans="2:14">
      <c r="B99">
        <v>2010</v>
      </c>
      <c r="C99" t="s">
        <v>61</v>
      </c>
      <c r="D99">
        <v>1</v>
      </c>
      <c r="E99" s="99">
        <v>1.9444444444444445E-2</v>
      </c>
      <c r="F99">
        <v>12</v>
      </c>
      <c r="G99">
        <v>0</v>
      </c>
      <c r="H99">
        <v>12</v>
      </c>
      <c r="I99" s="63">
        <v>28</v>
      </c>
      <c r="J99" s="41">
        <v>0.42857142857142855</v>
      </c>
      <c r="K99" s="41">
        <v>0</v>
      </c>
      <c r="L99" s="41">
        <v>25.714285714285712</v>
      </c>
      <c r="M99" s="41">
        <v>0</v>
      </c>
      <c r="N99" t="s">
        <v>537</v>
      </c>
    </row>
    <row r="100" spans="2:14">
      <c r="B100">
        <v>2010</v>
      </c>
      <c r="C100" t="s">
        <v>61</v>
      </c>
      <c r="D100">
        <v>2</v>
      </c>
      <c r="E100" s="99">
        <v>1.7361111111111112E-2</v>
      </c>
      <c r="F100">
        <v>15</v>
      </c>
      <c r="G100">
        <v>0</v>
      </c>
      <c r="H100">
        <v>15</v>
      </c>
      <c r="I100" s="63">
        <v>25</v>
      </c>
      <c r="J100" s="41">
        <v>0.6</v>
      </c>
      <c r="K100" s="41">
        <v>0</v>
      </c>
      <c r="L100" s="41">
        <v>36</v>
      </c>
      <c r="M100" s="41">
        <v>0</v>
      </c>
      <c r="N100" t="s">
        <v>537</v>
      </c>
    </row>
    <row r="101" spans="2:14">
      <c r="B101">
        <v>2010</v>
      </c>
      <c r="C101" t="s">
        <v>61</v>
      </c>
      <c r="D101">
        <v>3</v>
      </c>
      <c r="E101" s="99">
        <v>1.8749999999999999E-2</v>
      </c>
      <c r="F101">
        <v>5</v>
      </c>
      <c r="G101">
        <v>0</v>
      </c>
      <c r="H101">
        <v>5</v>
      </c>
      <c r="I101" s="63">
        <v>27</v>
      </c>
      <c r="J101" s="41">
        <v>0.18518518518518517</v>
      </c>
      <c r="K101" s="41">
        <v>0</v>
      </c>
      <c r="L101" s="41">
        <v>11.111111111111111</v>
      </c>
      <c r="M101" s="41">
        <v>0</v>
      </c>
      <c r="N101" t="s">
        <v>537</v>
      </c>
    </row>
    <row r="102" spans="2:14">
      <c r="B102">
        <v>2010</v>
      </c>
      <c r="C102" t="s">
        <v>61</v>
      </c>
      <c r="D102">
        <v>4</v>
      </c>
      <c r="E102" s="99">
        <v>1.9444444444444445E-2</v>
      </c>
      <c r="F102">
        <v>16</v>
      </c>
      <c r="G102">
        <v>0</v>
      </c>
      <c r="H102">
        <v>16</v>
      </c>
      <c r="I102" s="63">
        <v>28</v>
      </c>
      <c r="J102" s="41">
        <v>0.5714285714285714</v>
      </c>
      <c r="K102" s="41">
        <v>0</v>
      </c>
      <c r="L102" s="41">
        <v>34.285714285714285</v>
      </c>
      <c r="M102" s="41">
        <v>0</v>
      </c>
      <c r="N102" t="s">
        <v>537</v>
      </c>
    </row>
    <row r="103" spans="2:14">
      <c r="B103">
        <v>2010</v>
      </c>
      <c r="C103" t="s">
        <v>61</v>
      </c>
      <c r="D103">
        <v>5</v>
      </c>
      <c r="E103" s="99">
        <v>2.2222222222222223E-2</v>
      </c>
      <c r="F103">
        <v>11</v>
      </c>
      <c r="G103">
        <v>15</v>
      </c>
      <c r="H103">
        <v>26</v>
      </c>
      <c r="I103" s="63">
        <v>32</v>
      </c>
      <c r="J103" s="41">
        <v>0.34375</v>
      </c>
      <c r="K103" s="41">
        <v>0.46875</v>
      </c>
      <c r="L103" s="41">
        <v>20.625</v>
      </c>
      <c r="M103" s="41">
        <v>28.125</v>
      </c>
      <c r="N103" t="s">
        <v>537</v>
      </c>
    </row>
    <row r="104" spans="2:14">
      <c r="B104">
        <v>2010</v>
      </c>
      <c r="C104" t="s">
        <v>61</v>
      </c>
      <c r="D104">
        <v>6</v>
      </c>
      <c r="E104" s="99">
        <v>2.1527777777777781E-2</v>
      </c>
      <c r="F104">
        <v>5</v>
      </c>
      <c r="G104">
        <v>4</v>
      </c>
      <c r="H104">
        <v>9</v>
      </c>
      <c r="I104" s="63">
        <v>31</v>
      </c>
      <c r="J104" s="41">
        <v>0.16129032258064516</v>
      </c>
      <c r="K104" s="41">
        <v>0.12903225806451613</v>
      </c>
      <c r="L104" s="41">
        <v>9.67741935483871</v>
      </c>
      <c r="M104" s="41">
        <v>7.741935483870968</v>
      </c>
      <c r="N104" t="s">
        <v>537</v>
      </c>
    </row>
    <row r="105" spans="2:14">
      <c r="B105">
        <v>2011</v>
      </c>
      <c r="C105" t="s">
        <v>41</v>
      </c>
      <c r="D105">
        <v>1</v>
      </c>
      <c r="E105" s="99">
        <v>2.4305555555555556E-2</v>
      </c>
      <c r="F105">
        <v>5</v>
      </c>
      <c r="G105">
        <v>0</v>
      </c>
      <c r="H105">
        <v>5</v>
      </c>
      <c r="I105" s="63">
        <v>35</v>
      </c>
      <c r="J105" s="41">
        <v>0.14285714285714285</v>
      </c>
      <c r="K105" s="41">
        <v>0</v>
      </c>
      <c r="L105" s="41">
        <v>8.5714285714285712</v>
      </c>
      <c r="M105" s="41">
        <v>0</v>
      </c>
      <c r="N105" t="s">
        <v>536</v>
      </c>
    </row>
    <row r="106" spans="2:14">
      <c r="B106">
        <v>2011</v>
      </c>
      <c r="C106" t="s">
        <v>41</v>
      </c>
      <c r="D106">
        <v>2</v>
      </c>
      <c r="E106" s="99">
        <v>1.7361111111111112E-2</v>
      </c>
      <c r="F106">
        <v>0</v>
      </c>
      <c r="G106">
        <v>0</v>
      </c>
      <c r="H106">
        <v>0</v>
      </c>
      <c r="I106" s="63">
        <v>25</v>
      </c>
      <c r="J106" s="41">
        <v>0</v>
      </c>
      <c r="K106" s="41">
        <v>0</v>
      </c>
      <c r="L106" s="41">
        <v>0</v>
      </c>
      <c r="M106" s="41">
        <v>0</v>
      </c>
      <c r="N106" t="s">
        <v>536</v>
      </c>
    </row>
    <row r="107" spans="2:14">
      <c r="B107">
        <v>2011</v>
      </c>
      <c r="C107" t="s">
        <v>41</v>
      </c>
      <c r="E107" s="99">
        <v>2.6388888888888889E-2</v>
      </c>
      <c r="F107">
        <v>1</v>
      </c>
      <c r="G107">
        <v>6</v>
      </c>
      <c r="H107">
        <v>7</v>
      </c>
      <c r="I107" s="63">
        <v>38</v>
      </c>
      <c r="J107" s="41">
        <v>2.6315789473684209E-2</v>
      </c>
      <c r="K107" s="41">
        <v>0.15789473684210525</v>
      </c>
      <c r="L107" s="41">
        <v>1.5789473684210527</v>
      </c>
      <c r="M107" s="41">
        <v>9.473684210526315</v>
      </c>
      <c r="N107" t="s">
        <v>536</v>
      </c>
    </row>
    <row r="108" spans="2:14">
      <c r="B108">
        <v>2011</v>
      </c>
      <c r="C108" t="s">
        <v>41</v>
      </c>
      <c r="D108">
        <v>3</v>
      </c>
      <c r="E108" s="99">
        <v>2.0833333333333332E-2</v>
      </c>
      <c r="F108">
        <v>3</v>
      </c>
      <c r="G108">
        <v>1</v>
      </c>
      <c r="H108">
        <v>4</v>
      </c>
      <c r="I108" s="63">
        <v>30</v>
      </c>
      <c r="J108" s="41">
        <v>0.1</v>
      </c>
      <c r="K108" s="41">
        <v>3.3333333333333333E-2</v>
      </c>
      <c r="L108" s="41">
        <v>6</v>
      </c>
      <c r="M108" s="41">
        <v>2</v>
      </c>
      <c r="N108" t="s">
        <v>536</v>
      </c>
    </row>
    <row r="109" spans="2:14">
      <c r="B109">
        <v>2011</v>
      </c>
      <c r="C109" t="s">
        <v>41</v>
      </c>
      <c r="D109">
        <v>5</v>
      </c>
      <c r="E109" s="99">
        <v>2.2916666666666669E-2</v>
      </c>
      <c r="F109">
        <v>2</v>
      </c>
      <c r="G109">
        <v>1</v>
      </c>
      <c r="H109">
        <v>3</v>
      </c>
      <c r="I109" s="63">
        <v>33</v>
      </c>
      <c r="J109" s="41">
        <v>6.0606060606060608E-2</v>
      </c>
      <c r="K109" s="41">
        <v>3.0303030303030304E-2</v>
      </c>
      <c r="L109" s="41">
        <v>3.6363636363636367</v>
      </c>
      <c r="M109" s="41">
        <v>1.8181818181818183</v>
      </c>
      <c r="N109" t="s">
        <v>536</v>
      </c>
    </row>
    <row r="110" spans="2:14">
      <c r="B110">
        <v>2011</v>
      </c>
      <c r="C110" t="s">
        <v>41</v>
      </c>
      <c r="D110">
        <v>6</v>
      </c>
      <c r="E110" s="99">
        <v>2.0833333333333332E-2</v>
      </c>
      <c r="F110">
        <v>2</v>
      </c>
      <c r="G110">
        <v>0</v>
      </c>
      <c r="H110">
        <v>2</v>
      </c>
      <c r="I110" s="63">
        <v>30</v>
      </c>
      <c r="J110" s="41">
        <v>6.6666666666666666E-2</v>
      </c>
      <c r="K110" s="41">
        <v>0</v>
      </c>
      <c r="L110" s="41">
        <v>4</v>
      </c>
      <c r="M110" s="41">
        <v>0</v>
      </c>
      <c r="N110" t="s">
        <v>536</v>
      </c>
    </row>
    <row r="111" spans="2:14">
      <c r="B111">
        <v>2011</v>
      </c>
      <c r="C111" t="s">
        <v>277</v>
      </c>
      <c r="D111">
        <v>1</v>
      </c>
      <c r="E111" s="99">
        <v>2.0833333333333332E-2</v>
      </c>
      <c r="F111">
        <v>14</v>
      </c>
      <c r="G111">
        <v>0</v>
      </c>
      <c r="H111">
        <v>14</v>
      </c>
      <c r="I111" s="63">
        <v>30</v>
      </c>
      <c r="J111" s="41">
        <v>0.46666666666666667</v>
      </c>
      <c r="K111" s="41">
        <v>0</v>
      </c>
      <c r="L111" s="41">
        <v>28</v>
      </c>
      <c r="M111" s="41">
        <v>0</v>
      </c>
      <c r="N111" t="s">
        <v>536</v>
      </c>
    </row>
    <row r="112" spans="2:14">
      <c r="B112">
        <v>2011</v>
      </c>
      <c r="C112" t="s">
        <v>277</v>
      </c>
      <c r="D112">
        <v>2</v>
      </c>
      <c r="E112" s="99">
        <v>2.2222222222222223E-2</v>
      </c>
      <c r="F112">
        <v>5</v>
      </c>
      <c r="G112">
        <v>0</v>
      </c>
      <c r="H112">
        <v>5</v>
      </c>
      <c r="I112" s="63">
        <v>32</v>
      </c>
      <c r="J112" s="41">
        <v>0.15625</v>
      </c>
      <c r="K112" s="41">
        <v>0</v>
      </c>
      <c r="L112" s="41">
        <v>9.375</v>
      </c>
      <c r="M112" s="41">
        <v>0</v>
      </c>
      <c r="N112" t="s">
        <v>536</v>
      </c>
    </row>
    <row r="113" spans="2:14">
      <c r="B113">
        <v>2011</v>
      </c>
      <c r="C113" t="s">
        <v>277</v>
      </c>
      <c r="D113">
        <v>3</v>
      </c>
      <c r="E113" s="99">
        <v>2.0833333333333332E-2</v>
      </c>
      <c r="F113">
        <v>9</v>
      </c>
      <c r="G113">
        <v>0</v>
      </c>
      <c r="H113">
        <v>9</v>
      </c>
      <c r="I113" s="63">
        <v>30</v>
      </c>
      <c r="J113" s="41">
        <v>0.3</v>
      </c>
      <c r="K113" s="41">
        <v>0</v>
      </c>
      <c r="L113" s="41">
        <v>18</v>
      </c>
      <c r="M113" s="41">
        <v>0</v>
      </c>
      <c r="N113" t="s">
        <v>536</v>
      </c>
    </row>
    <row r="114" spans="2:14">
      <c r="B114">
        <v>2011</v>
      </c>
      <c r="C114" t="s">
        <v>277</v>
      </c>
      <c r="D114">
        <v>4</v>
      </c>
      <c r="E114" s="99">
        <v>2.0833333333333332E-2</v>
      </c>
      <c r="F114">
        <v>13</v>
      </c>
      <c r="G114">
        <v>0</v>
      </c>
      <c r="H114">
        <v>13</v>
      </c>
      <c r="I114" s="63">
        <v>30</v>
      </c>
      <c r="J114" s="41">
        <v>0.43333333333333335</v>
      </c>
      <c r="K114" s="41">
        <v>0</v>
      </c>
      <c r="L114" s="41">
        <v>26</v>
      </c>
      <c r="M114" s="41">
        <v>0</v>
      </c>
      <c r="N114" t="s">
        <v>536</v>
      </c>
    </row>
    <row r="115" spans="2:14">
      <c r="B115">
        <v>2011</v>
      </c>
      <c r="C115" t="s">
        <v>277</v>
      </c>
      <c r="D115">
        <v>5</v>
      </c>
      <c r="E115" s="99">
        <v>1.8749999999999999E-2</v>
      </c>
      <c r="F115">
        <v>3</v>
      </c>
      <c r="G115">
        <v>0</v>
      </c>
      <c r="H115">
        <v>3</v>
      </c>
      <c r="I115" s="63">
        <v>27</v>
      </c>
      <c r="J115" s="41">
        <v>0.1111111111111111</v>
      </c>
      <c r="K115" s="41">
        <v>0</v>
      </c>
      <c r="L115" s="41">
        <v>6.6666666666666661</v>
      </c>
      <c r="M115" s="41">
        <v>0</v>
      </c>
      <c r="N115" t="s">
        <v>536</v>
      </c>
    </row>
    <row r="116" spans="2:14">
      <c r="B116">
        <v>2011</v>
      </c>
      <c r="C116" t="s">
        <v>432</v>
      </c>
      <c r="D116">
        <v>1</v>
      </c>
      <c r="E116" s="99">
        <v>2.2916666666666669E-2</v>
      </c>
      <c r="F116">
        <v>10</v>
      </c>
      <c r="G116">
        <v>0</v>
      </c>
      <c r="H116">
        <v>10</v>
      </c>
      <c r="I116" s="63">
        <v>33</v>
      </c>
      <c r="J116" s="41">
        <v>0.30303030303030304</v>
      </c>
      <c r="K116" s="41">
        <v>0</v>
      </c>
      <c r="L116" s="41">
        <v>18.181818181818183</v>
      </c>
      <c r="M116" s="41">
        <v>0</v>
      </c>
      <c r="N116" t="s">
        <v>536</v>
      </c>
    </row>
    <row r="117" spans="2:14">
      <c r="B117">
        <v>2011</v>
      </c>
      <c r="C117" t="s">
        <v>432</v>
      </c>
      <c r="D117">
        <v>2</v>
      </c>
      <c r="E117" s="99">
        <v>2.9166666666666664E-2</v>
      </c>
      <c r="F117">
        <v>24</v>
      </c>
      <c r="G117">
        <v>0</v>
      </c>
      <c r="H117">
        <v>24</v>
      </c>
      <c r="I117" s="63">
        <v>42</v>
      </c>
      <c r="J117" s="41">
        <v>0.5714285714285714</v>
      </c>
      <c r="K117" s="41">
        <v>0</v>
      </c>
      <c r="L117" s="41">
        <v>34.285714285714285</v>
      </c>
      <c r="M117" s="41">
        <v>0</v>
      </c>
      <c r="N117" t="s">
        <v>536</v>
      </c>
    </row>
    <row r="118" spans="2:14">
      <c r="B118">
        <v>2011</v>
      </c>
      <c r="C118" t="s">
        <v>432</v>
      </c>
      <c r="D118">
        <v>3</v>
      </c>
      <c r="E118" s="99">
        <v>2.0833333333333332E-2</v>
      </c>
      <c r="F118">
        <v>8</v>
      </c>
      <c r="G118">
        <v>0</v>
      </c>
      <c r="H118">
        <v>8</v>
      </c>
      <c r="I118" s="63">
        <v>30</v>
      </c>
      <c r="J118" s="41">
        <v>0.26666666666666666</v>
      </c>
      <c r="K118" s="41">
        <v>0</v>
      </c>
      <c r="L118" s="41">
        <v>16</v>
      </c>
      <c r="M118" s="41">
        <v>0</v>
      </c>
      <c r="N118" t="s">
        <v>536</v>
      </c>
    </row>
    <row r="119" spans="2:14">
      <c r="B119">
        <v>2011</v>
      </c>
      <c r="C119" t="s">
        <v>432</v>
      </c>
      <c r="D119">
        <v>4</v>
      </c>
      <c r="E119" s="99">
        <v>2.0833333333333332E-2</v>
      </c>
      <c r="F119">
        <v>11</v>
      </c>
      <c r="G119">
        <v>0</v>
      </c>
      <c r="H119">
        <v>11</v>
      </c>
      <c r="I119" s="63">
        <v>30</v>
      </c>
      <c r="J119" s="41">
        <v>0.36666666666666664</v>
      </c>
      <c r="K119" s="41">
        <v>0</v>
      </c>
      <c r="L119" s="41">
        <v>22</v>
      </c>
      <c r="M119" s="41">
        <v>0</v>
      </c>
      <c r="N119" t="s">
        <v>536</v>
      </c>
    </row>
    <row r="120" spans="2:14">
      <c r="B120">
        <v>2011</v>
      </c>
      <c r="C120" t="s">
        <v>432</v>
      </c>
      <c r="D120">
        <v>5</v>
      </c>
      <c r="E120" s="99">
        <v>2.013888888888889E-2</v>
      </c>
      <c r="F120">
        <v>13</v>
      </c>
      <c r="G120">
        <v>0</v>
      </c>
      <c r="H120">
        <v>13</v>
      </c>
      <c r="I120" s="63">
        <v>29</v>
      </c>
      <c r="J120" s="41">
        <v>0.44827586206896552</v>
      </c>
      <c r="K120" s="41">
        <v>0</v>
      </c>
      <c r="L120" s="41">
        <v>26.896551724137932</v>
      </c>
      <c r="M120" s="41">
        <v>0</v>
      </c>
      <c r="N120" t="s">
        <v>536</v>
      </c>
    </row>
    <row r="121" spans="2:14">
      <c r="B121">
        <v>2011</v>
      </c>
      <c r="C121" t="s">
        <v>432</v>
      </c>
      <c r="D121">
        <v>6</v>
      </c>
      <c r="E121" s="99">
        <v>2.013888888888889E-2</v>
      </c>
      <c r="F121">
        <v>12</v>
      </c>
      <c r="G121">
        <v>0</v>
      </c>
      <c r="H121">
        <v>12</v>
      </c>
      <c r="I121" s="63">
        <v>29</v>
      </c>
      <c r="J121" s="41">
        <v>0.41379310344827586</v>
      </c>
      <c r="K121" s="41">
        <v>0</v>
      </c>
      <c r="L121" s="41">
        <v>24.827586206896552</v>
      </c>
      <c r="M121" s="41">
        <v>0</v>
      </c>
      <c r="N121" t="s">
        <v>536</v>
      </c>
    </row>
    <row r="122" spans="2:14">
      <c r="B122">
        <v>2011</v>
      </c>
      <c r="C122" t="s">
        <v>48</v>
      </c>
      <c r="D122">
        <v>1</v>
      </c>
      <c r="E122" s="99">
        <v>2.4999999999999998E-2</v>
      </c>
      <c r="F122">
        <v>10</v>
      </c>
      <c r="G122">
        <v>3</v>
      </c>
      <c r="H122">
        <v>13</v>
      </c>
      <c r="I122" s="63">
        <v>36</v>
      </c>
      <c r="J122" s="41">
        <v>0.27777777777777779</v>
      </c>
      <c r="K122" s="41">
        <v>8.3333333333333329E-2</v>
      </c>
      <c r="L122" s="41">
        <v>16.666666666666668</v>
      </c>
      <c r="M122" s="41">
        <v>5</v>
      </c>
      <c r="N122" t="s">
        <v>537</v>
      </c>
    </row>
    <row r="123" spans="2:14">
      <c r="B123">
        <v>2011</v>
      </c>
      <c r="C123" t="s">
        <v>48</v>
      </c>
      <c r="D123">
        <v>2</v>
      </c>
      <c r="E123" s="99">
        <v>2.6388888888888889E-2</v>
      </c>
      <c r="F123">
        <v>3</v>
      </c>
      <c r="G123">
        <v>0</v>
      </c>
      <c r="H123">
        <v>3</v>
      </c>
      <c r="I123" s="63">
        <v>38</v>
      </c>
      <c r="J123" s="41">
        <v>7.8947368421052627E-2</v>
      </c>
      <c r="K123" s="41">
        <v>0</v>
      </c>
      <c r="L123" s="41">
        <v>4.7368421052631575</v>
      </c>
      <c r="M123" s="41">
        <v>0</v>
      </c>
      <c r="N123" t="s">
        <v>537</v>
      </c>
    </row>
    <row r="124" spans="2:14">
      <c r="B124">
        <v>2011</v>
      </c>
      <c r="C124" t="s">
        <v>48</v>
      </c>
      <c r="D124">
        <v>3</v>
      </c>
      <c r="E124" s="99">
        <v>2.2222222222222223E-2</v>
      </c>
      <c r="F124">
        <v>3</v>
      </c>
      <c r="G124">
        <v>0</v>
      </c>
      <c r="H124">
        <v>3</v>
      </c>
      <c r="I124" s="63">
        <v>32</v>
      </c>
      <c r="J124" s="41">
        <v>9.375E-2</v>
      </c>
      <c r="K124" s="41">
        <v>0</v>
      </c>
      <c r="L124" s="41">
        <v>5.625</v>
      </c>
      <c r="M124" s="41">
        <v>0</v>
      </c>
      <c r="N124" t="s">
        <v>537</v>
      </c>
    </row>
    <row r="125" spans="2:14">
      <c r="B125">
        <v>2011</v>
      </c>
      <c r="C125" t="s">
        <v>48</v>
      </c>
      <c r="D125">
        <v>4</v>
      </c>
      <c r="E125" s="99">
        <v>2.2916666666666669E-2</v>
      </c>
      <c r="F125">
        <v>1</v>
      </c>
      <c r="G125">
        <v>4</v>
      </c>
      <c r="H125">
        <v>5</v>
      </c>
      <c r="I125" s="63">
        <v>33</v>
      </c>
      <c r="J125" s="41">
        <v>3.0303030303030304E-2</v>
      </c>
      <c r="K125" s="41">
        <v>0.12121212121212122</v>
      </c>
      <c r="L125" s="41">
        <v>1.8181818181818183</v>
      </c>
      <c r="M125" s="41">
        <v>7.2727272727272734</v>
      </c>
      <c r="N125" t="s">
        <v>537</v>
      </c>
    </row>
    <row r="126" spans="2:14">
      <c r="B126">
        <v>2011</v>
      </c>
      <c r="C126" t="s">
        <v>48</v>
      </c>
      <c r="D126">
        <v>5</v>
      </c>
      <c r="E126" s="99">
        <v>2.1527777777777781E-2</v>
      </c>
      <c r="F126">
        <v>13</v>
      </c>
      <c r="G126">
        <v>2</v>
      </c>
      <c r="H126">
        <v>15</v>
      </c>
      <c r="I126" s="63">
        <v>31</v>
      </c>
      <c r="J126" s="41">
        <v>0.41935483870967744</v>
      </c>
      <c r="K126" s="41">
        <v>6.4516129032258063E-2</v>
      </c>
      <c r="L126" s="41">
        <v>25.161290322580648</v>
      </c>
      <c r="M126" s="41">
        <v>3.870967741935484</v>
      </c>
      <c r="N126" t="s">
        <v>537</v>
      </c>
    </row>
    <row r="127" spans="2:14">
      <c r="B127">
        <v>2011</v>
      </c>
      <c r="C127" t="s">
        <v>48</v>
      </c>
      <c r="D127">
        <v>6</v>
      </c>
      <c r="E127" s="99">
        <v>1.8749999999999999E-2</v>
      </c>
      <c r="F127">
        <v>7</v>
      </c>
      <c r="G127">
        <v>0</v>
      </c>
      <c r="H127">
        <v>7</v>
      </c>
      <c r="I127" s="63">
        <v>27</v>
      </c>
      <c r="J127" s="41">
        <v>0.25925925925925924</v>
      </c>
      <c r="K127" s="41">
        <v>0</v>
      </c>
      <c r="L127" s="41">
        <v>15.555555555555555</v>
      </c>
      <c r="M127" s="41">
        <v>0</v>
      </c>
      <c r="N127" t="s">
        <v>537</v>
      </c>
    </row>
    <row r="128" spans="2:14">
      <c r="B128">
        <v>2011</v>
      </c>
      <c r="C128" t="s">
        <v>61</v>
      </c>
      <c r="D128">
        <v>1</v>
      </c>
      <c r="E128" s="99">
        <v>2.2916666666666669E-2</v>
      </c>
      <c r="F128">
        <v>18</v>
      </c>
      <c r="G128">
        <v>2</v>
      </c>
      <c r="H128">
        <v>20</v>
      </c>
      <c r="I128" s="63">
        <v>33</v>
      </c>
      <c r="J128" s="41">
        <v>0.54545454545454541</v>
      </c>
      <c r="K128" s="41">
        <v>6.0606060606060608E-2</v>
      </c>
      <c r="L128" s="41">
        <v>32.727272727272727</v>
      </c>
      <c r="M128" s="41">
        <v>3.6363636363636367</v>
      </c>
      <c r="N128" t="s">
        <v>537</v>
      </c>
    </row>
    <row r="129" spans="2:14">
      <c r="B129">
        <v>2011</v>
      </c>
      <c r="C129" t="s">
        <v>61</v>
      </c>
      <c r="D129">
        <v>2</v>
      </c>
      <c r="E129" s="99">
        <v>2.1527777777777781E-2</v>
      </c>
      <c r="F129">
        <v>7</v>
      </c>
      <c r="G129">
        <v>0</v>
      </c>
      <c r="H129">
        <v>7</v>
      </c>
      <c r="I129" s="63">
        <v>31</v>
      </c>
      <c r="J129" s="41">
        <v>0.22580645161290322</v>
      </c>
      <c r="K129" s="41">
        <v>0</v>
      </c>
      <c r="L129" s="41">
        <v>13.548387096774194</v>
      </c>
      <c r="M129" s="41">
        <v>0</v>
      </c>
      <c r="N129" t="s">
        <v>537</v>
      </c>
    </row>
    <row r="130" spans="2:14">
      <c r="B130">
        <v>2011</v>
      </c>
      <c r="C130" t="s">
        <v>61</v>
      </c>
      <c r="D130">
        <v>3</v>
      </c>
      <c r="E130" s="99">
        <v>2.361111111111111E-2</v>
      </c>
      <c r="F130">
        <v>7</v>
      </c>
      <c r="G130">
        <v>0</v>
      </c>
      <c r="H130">
        <v>7</v>
      </c>
      <c r="I130" s="63">
        <v>34</v>
      </c>
      <c r="J130" s="41">
        <v>0.20588235294117646</v>
      </c>
      <c r="K130" s="41">
        <v>0</v>
      </c>
      <c r="L130" s="41">
        <v>12.352941176470587</v>
      </c>
      <c r="M130" s="41">
        <v>0</v>
      </c>
      <c r="N130" t="s">
        <v>537</v>
      </c>
    </row>
    <row r="131" spans="2:14">
      <c r="B131">
        <v>2011</v>
      </c>
      <c r="C131" t="s">
        <v>61</v>
      </c>
      <c r="D131">
        <v>4</v>
      </c>
      <c r="E131" s="99">
        <v>2.361111111111111E-2</v>
      </c>
      <c r="F131">
        <v>27</v>
      </c>
      <c r="G131">
        <v>0</v>
      </c>
      <c r="H131">
        <v>27</v>
      </c>
      <c r="I131" s="63">
        <v>34</v>
      </c>
      <c r="J131" s="41">
        <v>0.79411764705882348</v>
      </c>
      <c r="K131" s="41">
        <v>0</v>
      </c>
      <c r="L131" s="41">
        <v>47.647058823529406</v>
      </c>
      <c r="M131" s="41">
        <v>0</v>
      </c>
      <c r="N131" t="s">
        <v>537</v>
      </c>
    </row>
    <row r="132" spans="2:14">
      <c r="B132">
        <v>2011</v>
      </c>
      <c r="C132" t="s">
        <v>61</v>
      </c>
      <c r="D132">
        <v>5</v>
      </c>
      <c r="E132" s="99">
        <v>1.9444444444444445E-2</v>
      </c>
      <c r="F132">
        <v>12</v>
      </c>
      <c r="G132">
        <v>0</v>
      </c>
      <c r="H132">
        <v>12</v>
      </c>
      <c r="I132" s="63">
        <v>28</v>
      </c>
      <c r="J132" s="41">
        <v>0.42857142857142855</v>
      </c>
      <c r="K132" s="41">
        <v>0</v>
      </c>
      <c r="L132" s="41">
        <v>25.714285714285712</v>
      </c>
      <c r="M132" s="41">
        <v>0</v>
      </c>
      <c r="N132" t="s">
        <v>537</v>
      </c>
    </row>
    <row r="133" spans="2:14">
      <c r="B133">
        <v>2011</v>
      </c>
      <c r="C133" t="s">
        <v>61</v>
      </c>
      <c r="D133">
        <v>6</v>
      </c>
      <c r="E133" s="99">
        <v>2.0833333333333332E-2</v>
      </c>
      <c r="F133">
        <v>9</v>
      </c>
      <c r="G133">
        <v>0</v>
      </c>
      <c r="H133">
        <v>9</v>
      </c>
      <c r="I133" s="63">
        <v>30</v>
      </c>
      <c r="J133" s="41">
        <v>0.3</v>
      </c>
      <c r="K133" s="41">
        <v>0</v>
      </c>
      <c r="L133" s="41">
        <v>18</v>
      </c>
      <c r="M133" s="41">
        <v>0</v>
      </c>
      <c r="N133" t="s">
        <v>537</v>
      </c>
    </row>
    <row r="134" spans="2:14">
      <c r="B134">
        <v>2012</v>
      </c>
      <c r="C134" t="s">
        <v>41</v>
      </c>
      <c r="D134">
        <v>1</v>
      </c>
      <c r="E134" s="99">
        <v>2.6388888888888889E-2</v>
      </c>
      <c r="F134">
        <v>8</v>
      </c>
      <c r="G134">
        <v>3</v>
      </c>
      <c r="H134">
        <v>11</v>
      </c>
      <c r="I134" s="63">
        <v>38</v>
      </c>
      <c r="J134" s="41">
        <v>0.21052631578947367</v>
      </c>
      <c r="K134" s="41">
        <v>7.8947368421052627E-2</v>
      </c>
      <c r="L134" s="41">
        <v>12.631578947368421</v>
      </c>
      <c r="M134" s="41">
        <v>4.7368421052631575</v>
      </c>
      <c r="N134" t="s">
        <v>536</v>
      </c>
    </row>
    <row r="135" spans="2:14">
      <c r="B135">
        <v>2012</v>
      </c>
      <c r="C135" t="s">
        <v>41</v>
      </c>
      <c r="D135">
        <v>2</v>
      </c>
      <c r="E135" s="99">
        <v>3.0555555555555555E-2</v>
      </c>
      <c r="F135">
        <v>7</v>
      </c>
      <c r="G135">
        <v>2</v>
      </c>
      <c r="H135">
        <v>9</v>
      </c>
      <c r="I135" s="63">
        <v>44</v>
      </c>
      <c r="J135" s="41">
        <v>0.15909090909090909</v>
      </c>
      <c r="K135" s="41">
        <v>4.5454545454545456E-2</v>
      </c>
      <c r="L135" s="41">
        <v>9.545454545454545</v>
      </c>
      <c r="M135" s="41">
        <v>2.7272727272727275</v>
      </c>
      <c r="N135" t="s">
        <v>536</v>
      </c>
    </row>
    <row r="136" spans="2:14">
      <c r="B136">
        <v>2012</v>
      </c>
      <c r="C136" t="s">
        <v>41</v>
      </c>
      <c r="D136">
        <v>3</v>
      </c>
      <c r="E136" s="99">
        <v>3.125E-2</v>
      </c>
      <c r="F136">
        <v>1</v>
      </c>
      <c r="G136">
        <v>9</v>
      </c>
      <c r="H136">
        <v>10</v>
      </c>
      <c r="I136" s="63">
        <v>45</v>
      </c>
      <c r="J136" s="41">
        <v>2.2222222222222223E-2</v>
      </c>
      <c r="K136" s="41">
        <v>0.2</v>
      </c>
      <c r="L136" s="41">
        <v>1.3333333333333335</v>
      </c>
      <c r="M136" s="41">
        <v>12</v>
      </c>
      <c r="N136" t="s">
        <v>536</v>
      </c>
    </row>
    <row r="137" spans="2:14">
      <c r="B137">
        <v>2012</v>
      </c>
      <c r="C137" t="s">
        <v>277</v>
      </c>
      <c r="D137">
        <v>1</v>
      </c>
      <c r="E137" s="99">
        <v>2.4305555555555556E-2</v>
      </c>
      <c r="F137">
        <v>2</v>
      </c>
      <c r="G137">
        <v>0</v>
      </c>
      <c r="H137">
        <v>2</v>
      </c>
      <c r="I137" s="63">
        <v>35</v>
      </c>
      <c r="J137" s="41">
        <v>5.7142857142857141E-2</v>
      </c>
      <c r="K137" s="41">
        <v>0</v>
      </c>
      <c r="L137" s="41">
        <v>3.4285714285714284</v>
      </c>
      <c r="M137" s="41">
        <v>0</v>
      </c>
      <c r="N137" t="s">
        <v>536</v>
      </c>
    </row>
    <row r="138" spans="2:14">
      <c r="B138">
        <v>2012</v>
      </c>
      <c r="C138" t="s">
        <v>277</v>
      </c>
      <c r="D138">
        <v>2</v>
      </c>
      <c r="E138" s="99">
        <v>2.2222222222222223E-2</v>
      </c>
      <c r="F138">
        <v>5</v>
      </c>
      <c r="G138">
        <v>0</v>
      </c>
      <c r="H138">
        <v>5</v>
      </c>
      <c r="I138" s="63">
        <v>32</v>
      </c>
      <c r="J138" s="41">
        <v>0.15625</v>
      </c>
      <c r="K138" s="41">
        <v>0</v>
      </c>
      <c r="L138" s="41">
        <v>9.375</v>
      </c>
      <c r="M138" s="41">
        <v>0</v>
      </c>
      <c r="N138" t="s">
        <v>536</v>
      </c>
    </row>
    <row r="139" spans="2:14">
      <c r="B139">
        <v>2012</v>
      </c>
      <c r="C139" t="s">
        <v>277</v>
      </c>
      <c r="D139">
        <v>3</v>
      </c>
      <c r="E139" s="99">
        <v>2.5694444444444447E-2</v>
      </c>
      <c r="F139">
        <v>9</v>
      </c>
      <c r="G139">
        <v>0</v>
      </c>
      <c r="H139">
        <v>9</v>
      </c>
      <c r="I139" s="63">
        <v>37</v>
      </c>
      <c r="J139" s="41">
        <v>0.24324324324324326</v>
      </c>
      <c r="K139" s="41">
        <v>0</v>
      </c>
      <c r="L139" s="41">
        <v>14.594594594594595</v>
      </c>
      <c r="M139" s="41">
        <v>0</v>
      </c>
      <c r="N139" t="s">
        <v>536</v>
      </c>
    </row>
    <row r="140" spans="2:14">
      <c r="B140">
        <v>2012</v>
      </c>
      <c r="C140" t="s">
        <v>432</v>
      </c>
      <c r="D140">
        <v>1</v>
      </c>
      <c r="E140" s="99">
        <v>2.7777777777777776E-2</v>
      </c>
      <c r="F140">
        <v>20</v>
      </c>
      <c r="H140">
        <v>20</v>
      </c>
      <c r="I140" s="63">
        <v>40</v>
      </c>
      <c r="J140" s="41">
        <v>0.5</v>
      </c>
      <c r="K140" s="41">
        <v>0</v>
      </c>
      <c r="L140" s="41">
        <v>30</v>
      </c>
      <c r="M140" s="41">
        <v>0</v>
      </c>
      <c r="N140" t="s">
        <v>536</v>
      </c>
    </row>
    <row r="141" spans="2:14">
      <c r="B141">
        <v>2012</v>
      </c>
      <c r="C141" t="s">
        <v>432</v>
      </c>
      <c r="D141">
        <v>2</v>
      </c>
      <c r="E141" s="99">
        <v>3.0555555555555555E-2</v>
      </c>
      <c r="F141">
        <v>17</v>
      </c>
      <c r="G141">
        <v>0</v>
      </c>
      <c r="H141">
        <v>17</v>
      </c>
      <c r="I141" s="63">
        <v>44</v>
      </c>
      <c r="J141" s="41">
        <v>0.38636363636363635</v>
      </c>
      <c r="K141" s="41">
        <v>0</v>
      </c>
      <c r="L141" s="41">
        <v>23.18181818181818</v>
      </c>
      <c r="M141" s="41">
        <v>0</v>
      </c>
      <c r="N141" t="s">
        <v>536</v>
      </c>
    </row>
    <row r="142" spans="2:14">
      <c r="B142">
        <v>2012</v>
      </c>
      <c r="C142" t="s">
        <v>432</v>
      </c>
      <c r="D142">
        <v>3</v>
      </c>
      <c r="E142" s="99">
        <v>2.7083333333333334E-2</v>
      </c>
      <c r="F142">
        <v>23</v>
      </c>
      <c r="G142">
        <v>0</v>
      </c>
      <c r="H142">
        <v>23</v>
      </c>
      <c r="I142" s="63">
        <v>39</v>
      </c>
      <c r="J142" s="41">
        <v>0.58974358974358976</v>
      </c>
      <c r="K142" s="41">
        <v>0</v>
      </c>
      <c r="L142" s="41">
        <v>35.384615384615387</v>
      </c>
      <c r="M142" s="41">
        <v>0</v>
      </c>
      <c r="N142" t="s">
        <v>536</v>
      </c>
    </row>
    <row r="143" spans="2:14">
      <c r="B143">
        <v>2012</v>
      </c>
      <c r="C143" t="s">
        <v>432</v>
      </c>
      <c r="E143" s="99">
        <v>2.7777777777777776E-2</v>
      </c>
      <c r="G143">
        <v>0</v>
      </c>
      <c r="H143">
        <v>0</v>
      </c>
      <c r="I143" s="63">
        <v>40</v>
      </c>
      <c r="J143" s="41">
        <v>0</v>
      </c>
      <c r="K143" s="41">
        <v>0</v>
      </c>
      <c r="L143" s="41">
        <v>0</v>
      </c>
      <c r="M143" s="41">
        <v>0</v>
      </c>
      <c r="N143" t="s">
        <v>536</v>
      </c>
    </row>
    <row r="144" spans="2:14">
      <c r="B144">
        <v>2012</v>
      </c>
      <c r="C144" t="s">
        <v>432</v>
      </c>
      <c r="D144">
        <v>4</v>
      </c>
      <c r="E144" s="99">
        <v>2.1527777777777781E-2</v>
      </c>
      <c r="F144">
        <v>14</v>
      </c>
      <c r="G144">
        <v>0</v>
      </c>
      <c r="H144">
        <v>14</v>
      </c>
      <c r="I144" s="63">
        <v>31</v>
      </c>
      <c r="J144" s="41">
        <v>0.45161290322580644</v>
      </c>
      <c r="K144" s="41">
        <v>0</v>
      </c>
      <c r="L144" s="41">
        <v>27.096774193548388</v>
      </c>
      <c r="M144" s="41">
        <v>0</v>
      </c>
      <c r="N144" t="s">
        <v>536</v>
      </c>
    </row>
    <row r="145" spans="2:14">
      <c r="B145">
        <v>2012</v>
      </c>
      <c r="C145" t="s">
        <v>432</v>
      </c>
      <c r="D145">
        <v>5</v>
      </c>
      <c r="E145" s="99">
        <v>2.6388888888888889E-2</v>
      </c>
      <c r="F145">
        <v>12</v>
      </c>
      <c r="G145">
        <v>0</v>
      </c>
      <c r="H145">
        <v>12</v>
      </c>
      <c r="I145" s="63">
        <v>38</v>
      </c>
      <c r="J145" s="41">
        <v>0.31578947368421051</v>
      </c>
      <c r="K145" s="41">
        <v>0</v>
      </c>
      <c r="L145" s="41">
        <v>18.94736842105263</v>
      </c>
      <c r="M145" s="41">
        <v>0</v>
      </c>
      <c r="N145" t="s">
        <v>536</v>
      </c>
    </row>
    <row r="146" spans="2:14">
      <c r="B146">
        <v>2012</v>
      </c>
      <c r="C146" t="s">
        <v>432</v>
      </c>
      <c r="D146">
        <v>6</v>
      </c>
      <c r="E146" s="99">
        <v>3.1944444444444449E-2</v>
      </c>
      <c r="F146">
        <v>12</v>
      </c>
      <c r="G146">
        <v>0</v>
      </c>
      <c r="H146">
        <v>12</v>
      </c>
      <c r="I146" s="63">
        <v>46</v>
      </c>
      <c r="J146" s="41">
        <v>0.2608695652173913</v>
      </c>
      <c r="K146" s="41">
        <v>0</v>
      </c>
      <c r="L146" s="41">
        <v>15.652173913043478</v>
      </c>
      <c r="M146" s="41">
        <v>0</v>
      </c>
      <c r="N146" t="s">
        <v>536</v>
      </c>
    </row>
    <row r="147" spans="2:14">
      <c r="B147">
        <v>2012</v>
      </c>
      <c r="C147" t="s">
        <v>61</v>
      </c>
      <c r="D147">
        <v>1</v>
      </c>
      <c r="E147" s="99">
        <v>2.1527777777777781E-2</v>
      </c>
      <c r="G147">
        <v>2</v>
      </c>
      <c r="H147">
        <v>2</v>
      </c>
      <c r="I147" s="63">
        <v>31</v>
      </c>
      <c r="J147" s="41">
        <v>0</v>
      </c>
      <c r="K147" s="41">
        <v>6.4516129032258063E-2</v>
      </c>
      <c r="L147" s="41">
        <v>0</v>
      </c>
      <c r="M147" s="41">
        <v>3.870967741935484</v>
      </c>
      <c r="N147" t="s">
        <v>537</v>
      </c>
    </row>
    <row r="148" spans="2:14">
      <c r="B148">
        <v>2012</v>
      </c>
      <c r="C148" t="s">
        <v>61</v>
      </c>
      <c r="E148" s="99">
        <v>2.4999999999999998E-2</v>
      </c>
      <c r="F148">
        <v>1</v>
      </c>
      <c r="H148">
        <v>1</v>
      </c>
      <c r="I148" s="63">
        <v>36</v>
      </c>
      <c r="J148" s="41">
        <v>2.7777777777777776E-2</v>
      </c>
      <c r="K148" s="41">
        <v>0</v>
      </c>
      <c r="L148" s="41">
        <v>1.6666666666666665</v>
      </c>
      <c r="M148" s="41">
        <v>0</v>
      </c>
      <c r="N148" t="s">
        <v>537</v>
      </c>
    </row>
    <row r="149" spans="2:14">
      <c r="B149">
        <v>2012</v>
      </c>
      <c r="C149" t="s">
        <v>61</v>
      </c>
      <c r="D149">
        <v>2</v>
      </c>
      <c r="E149" s="99">
        <v>2.0833333333333332E-2</v>
      </c>
      <c r="F149">
        <v>3</v>
      </c>
      <c r="G149">
        <v>0</v>
      </c>
      <c r="H149">
        <v>3</v>
      </c>
      <c r="I149" s="63">
        <v>30</v>
      </c>
      <c r="J149" s="41">
        <v>0.1</v>
      </c>
      <c r="K149" s="41">
        <v>0</v>
      </c>
      <c r="L149" s="41">
        <v>6</v>
      </c>
      <c r="M149" s="41">
        <v>0</v>
      </c>
      <c r="N149" t="s">
        <v>537</v>
      </c>
    </row>
    <row r="150" spans="2:14">
      <c r="B150">
        <v>2012</v>
      </c>
      <c r="C150" t="s">
        <v>61</v>
      </c>
      <c r="D150">
        <v>3</v>
      </c>
      <c r="E150" s="99">
        <v>2.1527777777777781E-2</v>
      </c>
      <c r="F150">
        <v>7</v>
      </c>
      <c r="G150">
        <v>0</v>
      </c>
      <c r="H150">
        <v>7</v>
      </c>
      <c r="I150" s="63">
        <v>31</v>
      </c>
      <c r="J150" s="41">
        <v>0.22580645161290322</v>
      </c>
      <c r="K150" s="41">
        <v>0</v>
      </c>
      <c r="L150" s="41">
        <v>13.548387096774194</v>
      </c>
      <c r="M150" s="41">
        <v>0</v>
      </c>
      <c r="N150" t="s">
        <v>537</v>
      </c>
    </row>
    <row r="151" spans="2:14">
      <c r="B151" s="100">
        <v>2012</v>
      </c>
      <c r="C151" s="101" t="s">
        <v>48</v>
      </c>
      <c r="D151" s="100">
        <v>1</v>
      </c>
      <c r="E151" s="102">
        <v>2.4305555555555556E-2</v>
      </c>
      <c r="F151" s="103">
        <v>7</v>
      </c>
      <c r="G151" s="103">
        <v>1</v>
      </c>
      <c r="H151" s="103">
        <v>8</v>
      </c>
      <c r="I151" s="103">
        <v>35</v>
      </c>
      <c r="J151" s="41">
        <v>0.2</v>
      </c>
      <c r="K151" s="41">
        <v>2.8571428571428571E-2</v>
      </c>
      <c r="L151" s="41">
        <v>12</v>
      </c>
      <c r="M151" s="41">
        <v>1.7142857142857142</v>
      </c>
      <c r="N151" t="s">
        <v>537</v>
      </c>
    </row>
    <row r="152" spans="2:14">
      <c r="B152" s="100">
        <v>2012</v>
      </c>
      <c r="C152" s="101" t="s">
        <v>48</v>
      </c>
      <c r="D152" s="100">
        <v>2</v>
      </c>
      <c r="E152" s="102">
        <v>2.6388888888888889E-2</v>
      </c>
      <c r="F152" s="103">
        <v>3</v>
      </c>
      <c r="G152" s="103">
        <v>17</v>
      </c>
      <c r="H152" s="103">
        <v>20</v>
      </c>
      <c r="I152" s="103">
        <v>38</v>
      </c>
      <c r="J152" s="41">
        <v>7.8947368421052627E-2</v>
      </c>
      <c r="K152" s="41">
        <v>0.44736842105263158</v>
      </c>
      <c r="L152" s="41">
        <v>4.7368421052631575</v>
      </c>
      <c r="M152" s="41">
        <v>26.842105263157894</v>
      </c>
      <c r="N152" t="s">
        <v>537</v>
      </c>
    </row>
    <row r="153" spans="2:14">
      <c r="B153" s="100">
        <v>2012</v>
      </c>
      <c r="C153" s="101" t="s">
        <v>48</v>
      </c>
      <c r="D153" s="100">
        <v>3</v>
      </c>
      <c r="E153" s="102">
        <v>2.7777777777777776E-2</v>
      </c>
      <c r="F153" s="103">
        <v>1</v>
      </c>
      <c r="G153" s="103">
        <v>3</v>
      </c>
      <c r="H153" s="103">
        <v>4</v>
      </c>
      <c r="I153" s="103">
        <v>40</v>
      </c>
      <c r="J153" s="41">
        <v>2.5000000000000001E-2</v>
      </c>
      <c r="K153" s="41">
        <v>7.4999999999999997E-2</v>
      </c>
      <c r="L153" s="41">
        <v>1.5</v>
      </c>
      <c r="M153" s="41">
        <v>4.5</v>
      </c>
      <c r="N153" t="s">
        <v>537</v>
      </c>
    </row>
  </sheetData>
  <autoFilter ref="B2:M150"/>
  <pageMargins left="0.7" right="0.7" top="0.75" bottom="0.75" header="0.3" footer="0.3"/>
</worksheet>
</file>

<file path=xl/worksheets/sheet5.xml><?xml version="1.0" encoding="utf-8"?>
<worksheet xmlns="http://schemas.openxmlformats.org/spreadsheetml/2006/main" xmlns:r="http://schemas.openxmlformats.org/officeDocument/2006/relationships">
  <dimension ref="B1:I1185"/>
  <sheetViews>
    <sheetView workbookViewId="0">
      <selection activeCell="F8" sqref="F8"/>
    </sheetView>
  </sheetViews>
  <sheetFormatPr baseColWidth="10" defaultRowHeight="15"/>
  <sheetData>
    <row r="1" spans="2:9">
      <c r="B1" s="104" t="s">
        <v>535</v>
      </c>
      <c r="C1" s="104" t="s">
        <v>11</v>
      </c>
      <c r="D1" s="104" t="s">
        <v>10</v>
      </c>
      <c r="E1" s="104" t="s">
        <v>28</v>
      </c>
      <c r="F1" s="104" t="s">
        <v>44</v>
      </c>
      <c r="G1" s="104" t="s">
        <v>46</v>
      </c>
      <c r="H1" s="104" t="s">
        <v>367</v>
      </c>
      <c r="I1" s="105" t="s">
        <v>538</v>
      </c>
    </row>
    <row r="2" spans="2:9">
      <c r="B2">
        <v>2007</v>
      </c>
      <c r="C2" t="s">
        <v>41</v>
      </c>
      <c r="D2">
        <v>1</v>
      </c>
      <c r="E2">
        <v>1</v>
      </c>
      <c r="G2">
        <v>1</v>
      </c>
      <c r="H2">
        <v>1</v>
      </c>
      <c r="I2" t="s">
        <v>540</v>
      </c>
    </row>
    <row r="3" spans="2:9">
      <c r="B3">
        <v>2007</v>
      </c>
      <c r="C3" t="s">
        <v>41</v>
      </c>
      <c r="D3">
        <v>1</v>
      </c>
      <c r="E3">
        <v>2</v>
      </c>
      <c r="G3">
        <v>4</v>
      </c>
      <c r="H3">
        <v>4</v>
      </c>
      <c r="I3" t="s">
        <v>540</v>
      </c>
    </row>
    <row r="4" spans="2:9">
      <c r="B4">
        <v>2007</v>
      </c>
      <c r="C4" t="s">
        <v>41</v>
      </c>
      <c r="D4">
        <v>1</v>
      </c>
      <c r="E4">
        <v>3</v>
      </c>
      <c r="G4">
        <v>4</v>
      </c>
      <c r="H4">
        <v>4</v>
      </c>
      <c r="I4" t="s">
        <v>540</v>
      </c>
    </row>
    <row r="5" spans="2:9">
      <c r="B5">
        <v>2007</v>
      </c>
      <c r="C5" t="s">
        <v>41</v>
      </c>
      <c r="D5">
        <v>1</v>
      </c>
      <c r="E5">
        <v>4</v>
      </c>
      <c r="G5">
        <v>4</v>
      </c>
      <c r="H5">
        <v>4</v>
      </c>
      <c r="I5" t="s">
        <v>540</v>
      </c>
    </row>
    <row r="6" spans="2:9">
      <c r="B6">
        <v>2007</v>
      </c>
      <c r="C6" t="s">
        <v>41</v>
      </c>
      <c r="D6">
        <v>1</v>
      </c>
      <c r="E6">
        <v>5</v>
      </c>
      <c r="G6">
        <v>6</v>
      </c>
      <c r="H6">
        <v>6</v>
      </c>
      <c r="I6" t="s">
        <v>540</v>
      </c>
    </row>
    <row r="7" spans="2:9">
      <c r="B7">
        <v>2007</v>
      </c>
      <c r="C7" t="s">
        <v>41</v>
      </c>
      <c r="D7">
        <v>1</v>
      </c>
      <c r="E7">
        <v>6</v>
      </c>
      <c r="G7">
        <v>4</v>
      </c>
      <c r="H7">
        <v>4</v>
      </c>
      <c r="I7" t="s">
        <v>540</v>
      </c>
    </row>
    <row r="8" spans="2:9">
      <c r="B8">
        <v>2007</v>
      </c>
      <c r="C8" t="s">
        <v>41</v>
      </c>
      <c r="D8">
        <v>1</v>
      </c>
      <c r="E8">
        <v>7</v>
      </c>
      <c r="G8">
        <v>4</v>
      </c>
      <c r="H8">
        <v>4</v>
      </c>
      <c r="I8" t="s">
        <v>540</v>
      </c>
    </row>
    <row r="9" spans="2:9">
      <c r="B9">
        <v>2007</v>
      </c>
      <c r="C9" t="s">
        <v>41</v>
      </c>
      <c r="D9">
        <v>1</v>
      </c>
      <c r="E9">
        <v>8</v>
      </c>
      <c r="G9">
        <v>4</v>
      </c>
      <c r="H9">
        <v>4</v>
      </c>
      <c r="I9" t="s">
        <v>540</v>
      </c>
    </row>
    <row r="10" spans="2:9">
      <c r="B10">
        <v>2007</v>
      </c>
      <c r="C10" t="s">
        <v>41</v>
      </c>
      <c r="D10">
        <v>1</v>
      </c>
      <c r="E10">
        <v>9</v>
      </c>
      <c r="G10">
        <v>5</v>
      </c>
      <c r="H10">
        <v>5</v>
      </c>
      <c r="I10" t="s">
        <v>540</v>
      </c>
    </row>
    <row r="11" spans="2:9">
      <c r="B11">
        <v>2007</v>
      </c>
      <c r="C11" t="s">
        <v>41</v>
      </c>
      <c r="D11">
        <v>1</v>
      </c>
      <c r="E11">
        <v>10</v>
      </c>
      <c r="G11">
        <v>3</v>
      </c>
      <c r="H11">
        <v>3</v>
      </c>
      <c r="I11" t="s">
        <v>540</v>
      </c>
    </row>
    <row r="12" spans="2:9">
      <c r="B12">
        <v>2007</v>
      </c>
      <c r="C12" t="s">
        <v>41</v>
      </c>
      <c r="D12">
        <v>1</v>
      </c>
      <c r="E12">
        <v>11</v>
      </c>
      <c r="G12">
        <v>1</v>
      </c>
      <c r="H12">
        <v>1</v>
      </c>
      <c r="I12" t="s">
        <v>540</v>
      </c>
    </row>
    <row r="13" spans="2:9">
      <c r="B13">
        <v>2007</v>
      </c>
      <c r="C13" t="s">
        <v>41</v>
      </c>
      <c r="D13">
        <v>2</v>
      </c>
      <c r="E13">
        <v>1</v>
      </c>
      <c r="F13">
        <v>2</v>
      </c>
      <c r="G13">
        <v>1</v>
      </c>
      <c r="H13">
        <v>3</v>
      </c>
      <c r="I13" t="s">
        <v>540</v>
      </c>
    </row>
    <row r="14" spans="2:9">
      <c r="B14">
        <v>2007</v>
      </c>
      <c r="C14" t="s">
        <v>41</v>
      </c>
      <c r="D14">
        <v>2</v>
      </c>
      <c r="E14">
        <v>2</v>
      </c>
      <c r="F14">
        <v>2</v>
      </c>
      <c r="G14">
        <v>1</v>
      </c>
      <c r="H14">
        <v>3</v>
      </c>
      <c r="I14" t="s">
        <v>540</v>
      </c>
    </row>
    <row r="15" spans="2:9">
      <c r="B15">
        <v>2007</v>
      </c>
      <c r="C15" t="s">
        <v>41</v>
      </c>
      <c r="D15">
        <v>2</v>
      </c>
      <c r="E15">
        <v>3</v>
      </c>
      <c r="F15">
        <v>1</v>
      </c>
      <c r="G15">
        <v>1</v>
      </c>
      <c r="H15">
        <v>2</v>
      </c>
      <c r="I15" t="s">
        <v>540</v>
      </c>
    </row>
    <row r="16" spans="2:9">
      <c r="B16">
        <v>2007</v>
      </c>
      <c r="C16" t="s">
        <v>41</v>
      </c>
      <c r="D16">
        <v>2</v>
      </c>
      <c r="E16">
        <v>4</v>
      </c>
      <c r="F16">
        <v>1</v>
      </c>
      <c r="G16">
        <v>4</v>
      </c>
      <c r="H16">
        <v>5</v>
      </c>
      <c r="I16" t="s">
        <v>540</v>
      </c>
    </row>
    <row r="17" spans="2:9">
      <c r="B17">
        <v>2007</v>
      </c>
      <c r="C17" t="s">
        <v>41</v>
      </c>
      <c r="D17">
        <v>2</v>
      </c>
      <c r="E17">
        <v>5</v>
      </c>
      <c r="F17">
        <v>1</v>
      </c>
      <c r="G17">
        <v>3</v>
      </c>
      <c r="H17">
        <v>4</v>
      </c>
      <c r="I17" t="s">
        <v>540</v>
      </c>
    </row>
    <row r="18" spans="2:9">
      <c r="B18">
        <v>2007</v>
      </c>
      <c r="C18" t="s">
        <v>41</v>
      </c>
      <c r="D18">
        <v>2</v>
      </c>
      <c r="E18">
        <v>6</v>
      </c>
      <c r="F18">
        <v>4</v>
      </c>
      <c r="H18">
        <v>4</v>
      </c>
      <c r="I18" t="s">
        <v>540</v>
      </c>
    </row>
    <row r="19" spans="2:9">
      <c r="B19">
        <v>2007</v>
      </c>
      <c r="C19" t="s">
        <v>41</v>
      </c>
      <c r="D19">
        <v>2</v>
      </c>
      <c r="E19">
        <v>7</v>
      </c>
      <c r="F19">
        <v>2</v>
      </c>
      <c r="H19">
        <v>2</v>
      </c>
      <c r="I19" t="s">
        <v>540</v>
      </c>
    </row>
    <row r="20" spans="2:9">
      <c r="B20">
        <v>2007</v>
      </c>
      <c r="C20" t="s">
        <v>41</v>
      </c>
      <c r="D20">
        <v>2</v>
      </c>
      <c r="E20">
        <v>8</v>
      </c>
      <c r="F20">
        <v>5</v>
      </c>
      <c r="H20">
        <v>5</v>
      </c>
      <c r="I20" t="s">
        <v>540</v>
      </c>
    </row>
    <row r="21" spans="2:9">
      <c r="B21">
        <v>2007</v>
      </c>
      <c r="C21" t="s">
        <v>41</v>
      </c>
      <c r="D21">
        <v>2</v>
      </c>
      <c r="E21">
        <v>9</v>
      </c>
      <c r="F21">
        <v>3</v>
      </c>
      <c r="H21">
        <v>3</v>
      </c>
      <c r="I21" t="s">
        <v>540</v>
      </c>
    </row>
    <row r="22" spans="2:9">
      <c r="B22">
        <v>2007</v>
      </c>
      <c r="C22" t="s">
        <v>41</v>
      </c>
      <c r="D22">
        <v>2</v>
      </c>
      <c r="E22">
        <v>10</v>
      </c>
      <c r="F22">
        <v>2</v>
      </c>
      <c r="H22">
        <v>2</v>
      </c>
      <c r="I22" t="s">
        <v>540</v>
      </c>
    </row>
    <row r="23" spans="2:9">
      <c r="B23">
        <v>2007</v>
      </c>
      <c r="C23" t="s">
        <v>41</v>
      </c>
      <c r="D23">
        <v>2</v>
      </c>
      <c r="E23">
        <v>11</v>
      </c>
      <c r="F23">
        <v>4</v>
      </c>
      <c r="H23">
        <v>4</v>
      </c>
      <c r="I23" t="s">
        <v>540</v>
      </c>
    </row>
    <row r="24" spans="2:9">
      <c r="B24">
        <v>2007</v>
      </c>
      <c r="C24" t="s">
        <v>41</v>
      </c>
      <c r="D24">
        <v>2</v>
      </c>
      <c r="E24">
        <v>12</v>
      </c>
      <c r="F24">
        <v>7</v>
      </c>
      <c r="H24">
        <v>7</v>
      </c>
      <c r="I24" t="s">
        <v>540</v>
      </c>
    </row>
    <row r="25" spans="2:9">
      <c r="B25">
        <v>2007</v>
      </c>
      <c r="C25" t="s">
        <v>41</v>
      </c>
      <c r="D25">
        <v>2</v>
      </c>
      <c r="E25">
        <v>13</v>
      </c>
      <c r="F25">
        <v>5</v>
      </c>
      <c r="H25">
        <v>5</v>
      </c>
      <c r="I25" t="s">
        <v>540</v>
      </c>
    </row>
    <row r="26" spans="2:9">
      <c r="B26">
        <v>2007</v>
      </c>
      <c r="C26" t="s">
        <v>41</v>
      </c>
      <c r="D26">
        <v>2</v>
      </c>
      <c r="E26">
        <v>14</v>
      </c>
      <c r="F26">
        <v>3</v>
      </c>
      <c r="H26">
        <v>3</v>
      </c>
      <c r="I26" t="s">
        <v>540</v>
      </c>
    </row>
    <row r="27" spans="2:9">
      <c r="B27">
        <v>2007</v>
      </c>
      <c r="C27" t="s">
        <v>41</v>
      </c>
      <c r="D27">
        <v>2</v>
      </c>
      <c r="E27">
        <v>15</v>
      </c>
      <c r="F27">
        <v>4</v>
      </c>
      <c r="H27">
        <v>4</v>
      </c>
      <c r="I27" t="s">
        <v>540</v>
      </c>
    </row>
    <row r="28" spans="2:9">
      <c r="B28">
        <v>2007</v>
      </c>
      <c r="C28" t="s">
        <v>41</v>
      </c>
      <c r="D28">
        <v>2</v>
      </c>
      <c r="E28">
        <v>16</v>
      </c>
      <c r="F28">
        <v>4</v>
      </c>
      <c r="H28">
        <v>4</v>
      </c>
      <c r="I28" t="s">
        <v>540</v>
      </c>
    </row>
    <row r="29" spans="2:9">
      <c r="B29">
        <v>2007</v>
      </c>
      <c r="C29" t="s">
        <v>41</v>
      </c>
      <c r="D29">
        <v>3</v>
      </c>
      <c r="E29">
        <v>1</v>
      </c>
      <c r="F29">
        <v>2</v>
      </c>
      <c r="G29">
        <v>1</v>
      </c>
      <c r="H29">
        <v>3</v>
      </c>
      <c r="I29" t="s">
        <v>540</v>
      </c>
    </row>
    <row r="30" spans="2:9">
      <c r="B30">
        <v>2007</v>
      </c>
      <c r="C30" t="s">
        <v>41</v>
      </c>
      <c r="D30">
        <v>3</v>
      </c>
      <c r="E30">
        <v>2</v>
      </c>
      <c r="F30">
        <v>1</v>
      </c>
      <c r="G30">
        <v>1</v>
      </c>
      <c r="H30">
        <v>2</v>
      </c>
      <c r="I30" t="s">
        <v>540</v>
      </c>
    </row>
    <row r="31" spans="2:9">
      <c r="B31">
        <v>2007</v>
      </c>
      <c r="C31" t="s">
        <v>41</v>
      </c>
      <c r="D31">
        <v>3</v>
      </c>
      <c r="E31">
        <v>3</v>
      </c>
      <c r="F31">
        <v>2</v>
      </c>
      <c r="G31">
        <v>7</v>
      </c>
      <c r="H31">
        <v>9</v>
      </c>
      <c r="I31" t="s">
        <v>540</v>
      </c>
    </row>
    <row r="32" spans="2:9">
      <c r="B32">
        <v>2007</v>
      </c>
      <c r="C32" t="s">
        <v>41</v>
      </c>
      <c r="D32">
        <v>3</v>
      </c>
      <c r="E32">
        <v>4</v>
      </c>
      <c r="F32">
        <v>1</v>
      </c>
      <c r="G32">
        <v>5</v>
      </c>
      <c r="H32">
        <v>6</v>
      </c>
      <c r="I32" t="s">
        <v>540</v>
      </c>
    </row>
    <row r="33" spans="2:9">
      <c r="B33">
        <v>2007</v>
      </c>
      <c r="C33" t="s">
        <v>41</v>
      </c>
      <c r="D33">
        <v>3</v>
      </c>
      <c r="E33">
        <v>5</v>
      </c>
      <c r="G33">
        <v>4</v>
      </c>
      <c r="H33">
        <v>4</v>
      </c>
      <c r="I33" t="s">
        <v>540</v>
      </c>
    </row>
    <row r="34" spans="2:9">
      <c r="B34">
        <v>2007</v>
      </c>
      <c r="C34" t="s">
        <v>41</v>
      </c>
      <c r="D34">
        <v>3</v>
      </c>
      <c r="E34">
        <v>6</v>
      </c>
      <c r="G34">
        <v>5</v>
      </c>
      <c r="H34">
        <v>5</v>
      </c>
      <c r="I34" t="s">
        <v>540</v>
      </c>
    </row>
    <row r="35" spans="2:9">
      <c r="B35">
        <v>2007</v>
      </c>
      <c r="C35" t="s">
        <v>41</v>
      </c>
      <c r="D35">
        <v>3</v>
      </c>
      <c r="E35">
        <v>7</v>
      </c>
      <c r="G35">
        <v>5</v>
      </c>
      <c r="H35">
        <v>5</v>
      </c>
      <c r="I35" t="s">
        <v>540</v>
      </c>
    </row>
    <row r="36" spans="2:9">
      <c r="B36">
        <v>2007</v>
      </c>
      <c r="C36" t="s">
        <v>41</v>
      </c>
      <c r="D36">
        <v>3</v>
      </c>
      <c r="E36">
        <v>8</v>
      </c>
      <c r="G36">
        <v>4</v>
      </c>
      <c r="H36">
        <v>4</v>
      </c>
      <c r="I36" t="s">
        <v>540</v>
      </c>
    </row>
    <row r="37" spans="2:9">
      <c r="B37">
        <v>2007</v>
      </c>
      <c r="C37" t="s">
        <v>41</v>
      </c>
      <c r="D37">
        <v>3</v>
      </c>
      <c r="E37">
        <v>9</v>
      </c>
      <c r="G37">
        <v>1</v>
      </c>
      <c r="H37">
        <v>1</v>
      </c>
      <c r="I37" t="s">
        <v>540</v>
      </c>
    </row>
    <row r="38" spans="2:9">
      <c r="B38">
        <v>2007</v>
      </c>
      <c r="C38" t="s">
        <v>41</v>
      </c>
      <c r="D38">
        <v>3</v>
      </c>
      <c r="E38">
        <v>10</v>
      </c>
      <c r="G38">
        <v>4</v>
      </c>
      <c r="H38">
        <v>4</v>
      </c>
      <c r="I38" t="s">
        <v>540</v>
      </c>
    </row>
    <row r="39" spans="2:9">
      <c r="B39">
        <v>2007</v>
      </c>
      <c r="C39" t="s">
        <v>41</v>
      </c>
      <c r="D39">
        <v>4</v>
      </c>
      <c r="E39">
        <v>1</v>
      </c>
      <c r="F39">
        <v>1</v>
      </c>
      <c r="H39">
        <v>1</v>
      </c>
      <c r="I39" t="s">
        <v>540</v>
      </c>
    </row>
    <row r="40" spans="2:9">
      <c r="B40">
        <v>2007</v>
      </c>
      <c r="C40" t="s">
        <v>41</v>
      </c>
      <c r="D40">
        <v>4</v>
      </c>
      <c r="E40">
        <v>2</v>
      </c>
      <c r="F40">
        <v>3</v>
      </c>
      <c r="H40">
        <v>3</v>
      </c>
      <c r="I40" t="s">
        <v>540</v>
      </c>
    </row>
    <row r="41" spans="2:9">
      <c r="B41">
        <v>2007</v>
      </c>
      <c r="C41" t="s">
        <v>41</v>
      </c>
      <c r="D41">
        <v>4</v>
      </c>
      <c r="E41">
        <v>3</v>
      </c>
      <c r="F41">
        <v>4</v>
      </c>
      <c r="H41">
        <v>4</v>
      </c>
      <c r="I41" t="s">
        <v>540</v>
      </c>
    </row>
    <row r="42" spans="2:9">
      <c r="B42">
        <v>2007</v>
      </c>
      <c r="C42" t="s">
        <v>41</v>
      </c>
      <c r="D42">
        <v>4</v>
      </c>
      <c r="E42">
        <v>4</v>
      </c>
      <c r="F42">
        <v>1</v>
      </c>
      <c r="H42">
        <v>1</v>
      </c>
      <c r="I42" t="s">
        <v>540</v>
      </c>
    </row>
    <row r="43" spans="2:9">
      <c r="B43">
        <v>2007</v>
      </c>
      <c r="C43" t="s">
        <v>41</v>
      </c>
      <c r="D43">
        <v>4</v>
      </c>
      <c r="E43">
        <v>5</v>
      </c>
      <c r="F43">
        <v>6</v>
      </c>
      <c r="H43">
        <v>6</v>
      </c>
      <c r="I43" t="s">
        <v>540</v>
      </c>
    </row>
    <row r="44" spans="2:9">
      <c r="B44">
        <v>2007</v>
      </c>
      <c r="C44" t="s">
        <v>41</v>
      </c>
      <c r="D44">
        <v>4</v>
      </c>
      <c r="E44">
        <v>6</v>
      </c>
      <c r="F44">
        <v>2</v>
      </c>
      <c r="H44">
        <v>2</v>
      </c>
      <c r="I44" t="s">
        <v>540</v>
      </c>
    </row>
    <row r="45" spans="2:9">
      <c r="B45">
        <v>2007</v>
      </c>
      <c r="C45" t="s">
        <v>41</v>
      </c>
      <c r="D45">
        <v>4</v>
      </c>
      <c r="E45">
        <v>7</v>
      </c>
      <c r="F45">
        <v>4</v>
      </c>
      <c r="H45">
        <v>4</v>
      </c>
      <c r="I45" t="s">
        <v>540</v>
      </c>
    </row>
    <row r="46" spans="2:9">
      <c r="B46">
        <v>2007</v>
      </c>
      <c r="C46" t="s">
        <v>41</v>
      </c>
      <c r="D46">
        <v>4</v>
      </c>
      <c r="E46">
        <v>8</v>
      </c>
      <c r="F46">
        <v>6</v>
      </c>
      <c r="H46">
        <v>6</v>
      </c>
      <c r="I46" t="s">
        <v>540</v>
      </c>
    </row>
    <row r="47" spans="2:9">
      <c r="B47">
        <v>2007</v>
      </c>
      <c r="C47" t="s">
        <v>41</v>
      </c>
      <c r="D47">
        <v>4</v>
      </c>
      <c r="E47">
        <v>9</v>
      </c>
      <c r="F47">
        <v>1</v>
      </c>
      <c r="H47">
        <v>1</v>
      </c>
      <c r="I47" t="s">
        <v>540</v>
      </c>
    </row>
    <row r="48" spans="2:9">
      <c r="B48">
        <v>2007</v>
      </c>
      <c r="C48" t="s">
        <v>41</v>
      </c>
      <c r="D48">
        <v>4</v>
      </c>
      <c r="E48">
        <v>10</v>
      </c>
      <c r="F48">
        <v>7</v>
      </c>
      <c r="H48">
        <v>7</v>
      </c>
      <c r="I48" t="s">
        <v>540</v>
      </c>
    </row>
    <row r="49" spans="2:9">
      <c r="B49">
        <v>2007</v>
      </c>
      <c r="C49" t="s">
        <v>41</v>
      </c>
      <c r="D49">
        <v>4</v>
      </c>
      <c r="E49">
        <v>11</v>
      </c>
      <c r="F49">
        <v>1</v>
      </c>
      <c r="H49">
        <v>1</v>
      </c>
      <c r="I49" t="s">
        <v>540</v>
      </c>
    </row>
    <row r="50" spans="2:9">
      <c r="B50">
        <v>2007</v>
      </c>
      <c r="C50" t="s">
        <v>41</v>
      </c>
      <c r="D50">
        <v>4</v>
      </c>
      <c r="E50">
        <v>12</v>
      </c>
      <c r="F50">
        <v>2</v>
      </c>
      <c r="H50">
        <v>2</v>
      </c>
      <c r="I50" t="s">
        <v>540</v>
      </c>
    </row>
    <row r="51" spans="2:9">
      <c r="B51">
        <v>2007</v>
      </c>
      <c r="C51" t="s">
        <v>41</v>
      </c>
      <c r="D51">
        <v>4</v>
      </c>
      <c r="E51">
        <v>13</v>
      </c>
      <c r="F51">
        <v>5</v>
      </c>
      <c r="H51">
        <v>5</v>
      </c>
      <c r="I51" t="s">
        <v>540</v>
      </c>
    </row>
    <row r="52" spans="2:9">
      <c r="B52">
        <v>2007</v>
      </c>
      <c r="C52" t="s">
        <v>41</v>
      </c>
      <c r="D52">
        <v>4</v>
      </c>
      <c r="E52">
        <v>14</v>
      </c>
      <c r="F52">
        <v>5</v>
      </c>
      <c r="H52">
        <v>5</v>
      </c>
      <c r="I52" t="s">
        <v>540</v>
      </c>
    </row>
    <row r="53" spans="2:9">
      <c r="B53">
        <v>2007</v>
      </c>
      <c r="C53" t="s">
        <v>277</v>
      </c>
      <c r="D53">
        <v>1</v>
      </c>
      <c r="E53">
        <v>1</v>
      </c>
      <c r="F53">
        <v>4</v>
      </c>
      <c r="H53">
        <v>4</v>
      </c>
      <c r="I53" t="s">
        <v>540</v>
      </c>
    </row>
    <row r="54" spans="2:9">
      <c r="B54">
        <v>2007</v>
      </c>
      <c r="C54" t="s">
        <v>277</v>
      </c>
      <c r="D54">
        <v>1</v>
      </c>
      <c r="E54">
        <v>2</v>
      </c>
      <c r="F54">
        <v>3</v>
      </c>
      <c r="H54">
        <v>3</v>
      </c>
      <c r="I54" t="s">
        <v>540</v>
      </c>
    </row>
    <row r="55" spans="2:9">
      <c r="B55">
        <v>2007</v>
      </c>
      <c r="C55" t="s">
        <v>277</v>
      </c>
      <c r="D55">
        <v>1</v>
      </c>
      <c r="E55">
        <v>3</v>
      </c>
      <c r="F55">
        <v>5</v>
      </c>
      <c r="H55">
        <v>5</v>
      </c>
      <c r="I55" t="s">
        <v>540</v>
      </c>
    </row>
    <row r="56" spans="2:9">
      <c r="B56">
        <v>2007</v>
      </c>
      <c r="C56" t="s">
        <v>277</v>
      </c>
      <c r="D56">
        <v>1</v>
      </c>
      <c r="E56">
        <v>4</v>
      </c>
      <c r="F56">
        <v>5</v>
      </c>
      <c r="H56">
        <v>5</v>
      </c>
      <c r="I56" t="s">
        <v>540</v>
      </c>
    </row>
    <row r="57" spans="2:9">
      <c r="B57">
        <v>2007</v>
      </c>
      <c r="C57" t="s">
        <v>277</v>
      </c>
      <c r="D57">
        <v>1</v>
      </c>
      <c r="E57">
        <v>5</v>
      </c>
      <c r="F57">
        <v>2</v>
      </c>
      <c r="H57">
        <v>2</v>
      </c>
      <c r="I57" t="s">
        <v>540</v>
      </c>
    </row>
    <row r="58" spans="2:9">
      <c r="B58">
        <v>2007</v>
      </c>
      <c r="C58" t="s">
        <v>277</v>
      </c>
      <c r="D58">
        <v>1</v>
      </c>
      <c r="E58">
        <v>6</v>
      </c>
      <c r="F58">
        <v>1</v>
      </c>
      <c r="H58">
        <v>1</v>
      </c>
      <c r="I58" t="s">
        <v>540</v>
      </c>
    </row>
    <row r="59" spans="2:9">
      <c r="B59">
        <v>2007</v>
      </c>
      <c r="C59" t="s">
        <v>277</v>
      </c>
      <c r="D59">
        <v>1</v>
      </c>
      <c r="E59">
        <v>7</v>
      </c>
      <c r="F59">
        <v>3</v>
      </c>
      <c r="H59">
        <v>3</v>
      </c>
      <c r="I59" t="s">
        <v>540</v>
      </c>
    </row>
    <row r="60" spans="2:9">
      <c r="B60">
        <v>2007</v>
      </c>
      <c r="C60" t="s">
        <v>277</v>
      </c>
      <c r="D60">
        <v>1</v>
      </c>
      <c r="E60">
        <v>8</v>
      </c>
      <c r="F60">
        <v>4</v>
      </c>
      <c r="H60">
        <v>4</v>
      </c>
      <c r="I60" t="s">
        <v>540</v>
      </c>
    </row>
    <row r="61" spans="2:9">
      <c r="B61">
        <v>2007</v>
      </c>
      <c r="C61" t="s">
        <v>277</v>
      </c>
      <c r="D61">
        <v>1</v>
      </c>
      <c r="E61">
        <v>9</v>
      </c>
      <c r="F61">
        <v>3</v>
      </c>
      <c r="H61">
        <v>3</v>
      </c>
      <c r="I61" t="s">
        <v>540</v>
      </c>
    </row>
    <row r="62" spans="2:9">
      <c r="B62">
        <v>2007</v>
      </c>
      <c r="C62" t="s">
        <v>277</v>
      </c>
      <c r="D62">
        <v>1</v>
      </c>
      <c r="E62">
        <v>10</v>
      </c>
      <c r="F62">
        <v>1</v>
      </c>
      <c r="H62">
        <v>1</v>
      </c>
      <c r="I62" t="s">
        <v>540</v>
      </c>
    </row>
    <row r="63" spans="2:9">
      <c r="B63">
        <v>2007</v>
      </c>
      <c r="C63" t="s">
        <v>277</v>
      </c>
      <c r="D63">
        <v>1</v>
      </c>
      <c r="E63">
        <v>11</v>
      </c>
      <c r="F63">
        <v>11</v>
      </c>
      <c r="H63">
        <v>11</v>
      </c>
      <c r="I63" t="s">
        <v>540</v>
      </c>
    </row>
    <row r="64" spans="2:9">
      <c r="B64">
        <v>2007</v>
      </c>
      <c r="C64" t="s">
        <v>277</v>
      </c>
      <c r="D64">
        <v>1</v>
      </c>
      <c r="E64">
        <v>12</v>
      </c>
      <c r="F64">
        <v>1</v>
      </c>
      <c r="H64">
        <v>1</v>
      </c>
      <c r="I64" t="s">
        <v>540</v>
      </c>
    </row>
    <row r="65" spans="2:9">
      <c r="B65">
        <v>2007</v>
      </c>
      <c r="C65" t="s">
        <v>277</v>
      </c>
      <c r="D65">
        <v>1</v>
      </c>
      <c r="E65">
        <v>13</v>
      </c>
      <c r="F65">
        <v>1</v>
      </c>
      <c r="H65">
        <v>1</v>
      </c>
      <c r="I65" t="s">
        <v>540</v>
      </c>
    </row>
    <row r="66" spans="2:9">
      <c r="B66">
        <v>2007</v>
      </c>
      <c r="C66" t="s">
        <v>277</v>
      </c>
      <c r="D66">
        <v>1</v>
      </c>
      <c r="E66">
        <v>14</v>
      </c>
      <c r="F66">
        <v>2</v>
      </c>
      <c r="H66">
        <v>2</v>
      </c>
      <c r="I66" t="s">
        <v>540</v>
      </c>
    </row>
    <row r="67" spans="2:9">
      <c r="B67">
        <v>2007</v>
      </c>
      <c r="C67" t="s">
        <v>277</v>
      </c>
      <c r="D67">
        <v>1</v>
      </c>
      <c r="E67">
        <v>15</v>
      </c>
      <c r="F67">
        <v>4</v>
      </c>
      <c r="H67">
        <v>4</v>
      </c>
      <c r="I67" t="s">
        <v>540</v>
      </c>
    </row>
    <row r="68" spans="2:9">
      <c r="B68">
        <v>2007</v>
      </c>
      <c r="C68" t="s">
        <v>277</v>
      </c>
      <c r="D68">
        <v>2</v>
      </c>
      <c r="E68">
        <v>1</v>
      </c>
      <c r="F68">
        <v>2</v>
      </c>
      <c r="H68">
        <v>2</v>
      </c>
      <c r="I68" t="s">
        <v>540</v>
      </c>
    </row>
    <row r="69" spans="2:9">
      <c r="B69">
        <v>2007</v>
      </c>
      <c r="C69" t="s">
        <v>277</v>
      </c>
      <c r="D69">
        <v>2</v>
      </c>
      <c r="E69">
        <v>2</v>
      </c>
      <c r="F69">
        <v>1</v>
      </c>
      <c r="H69">
        <v>1</v>
      </c>
      <c r="I69" t="s">
        <v>540</v>
      </c>
    </row>
    <row r="70" spans="2:9">
      <c r="B70">
        <v>2007</v>
      </c>
      <c r="C70" t="s">
        <v>277</v>
      </c>
      <c r="D70">
        <v>2</v>
      </c>
      <c r="E70">
        <v>3</v>
      </c>
      <c r="F70">
        <v>4</v>
      </c>
      <c r="H70">
        <v>4</v>
      </c>
      <c r="I70" t="s">
        <v>540</v>
      </c>
    </row>
    <row r="71" spans="2:9">
      <c r="B71">
        <v>2007</v>
      </c>
      <c r="C71" t="s">
        <v>277</v>
      </c>
      <c r="D71">
        <v>2</v>
      </c>
      <c r="E71">
        <v>4</v>
      </c>
      <c r="F71">
        <v>1</v>
      </c>
      <c r="H71">
        <v>1</v>
      </c>
      <c r="I71" t="s">
        <v>540</v>
      </c>
    </row>
    <row r="72" spans="2:9">
      <c r="B72">
        <v>2007</v>
      </c>
      <c r="C72" t="s">
        <v>277</v>
      </c>
      <c r="D72">
        <v>2</v>
      </c>
      <c r="E72">
        <v>5</v>
      </c>
      <c r="F72">
        <v>1</v>
      </c>
      <c r="H72">
        <v>1</v>
      </c>
      <c r="I72" t="s">
        <v>540</v>
      </c>
    </row>
    <row r="73" spans="2:9">
      <c r="B73">
        <v>2007</v>
      </c>
      <c r="C73" t="s">
        <v>277</v>
      </c>
      <c r="D73">
        <v>2</v>
      </c>
      <c r="E73">
        <v>6</v>
      </c>
      <c r="F73">
        <v>1</v>
      </c>
      <c r="H73">
        <v>1</v>
      </c>
      <c r="I73" t="s">
        <v>540</v>
      </c>
    </row>
    <row r="74" spans="2:9">
      <c r="B74">
        <v>2007</v>
      </c>
      <c r="C74" t="s">
        <v>277</v>
      </c>
      <c r="D74">
        <v>2</v>
      </c>
      <c r="E74">
        <v>7</v>
      </c>
      <c r="F74">
        <v>2</v>
      </c>
      <c r="H74">
        <v>2</v>
      </c>
      <c r="I74" t="s">
        <v>540</v>
      </c>
    </row>
    <row r="75" spans="2:9">
      <c r="B75">
        <v>2007</v>
      </c>
      <c r="C75" t="s">
        <v>277</v>
      </c>
      <c r="D75">
        <v>2</v>
      </c>
      <c r="E75">
        <v>8</v>
      </c>
      <c r="F75">
        <v>1</v>
      </c>
      <c r="H75">
        <v>1</v>
      </c>
      <c r="I75" t="s">
        <v>540</v>
      </c>
    </row>
    <row r="76" spans="2:9">
      <c r="B76">
        <v>2007</v>
      </c>
      <c r="C76" t="s">
        <v>277</v>
      </c>
      <c r="D76">
        <v>2</v>
      </c>
      <c r="E76">
        <v>9</v>
      </c>
      <c r="F76">
        <v>3</v>
      </c>
      <c r="H76">
        <v>3</v>
      </c>
      <c r="I76" t="s">
        <v>540</v>
      </c>
    </row>
    <row r="77" spans="2:9">
      <c r="B77">
        <v>2007</v>
      </c>
      <c r="C77" t="s">
        <v>277</v>
      </c>
      <c r="D77">
        <v>2</v>
      </c>
      <c r="E77">
        <v>10</v>
      </c>
      <c r="F77">
        <v>2</v>
      </c>
      <c r="H77">
        <v>2</v>
      </c>
      <c r="I77" t="s">
        <v>540</v>
      </c>
    </row>
    <row r="78" spans="2:9">
      <c r="B78">
        <v>2007</v>
      </c>
      <c r="C78" t="s">
        <v>277</v>
      </c>
      <c r="D78">
        <v>2</v>
      </c>
      <c r="E78">
        <v>11</v>
      </c>
      <c r="F78">
        <v>5</v>
      </c>
      <c r="H78">
        <v>5</v>
      </c>
      <c r="I78" t="s">
        <v>540</v>
      </c>
    </row>
    <row r="79" spans="2:9">
      <c r="B79">
        <v>2007</v>
      </c>
      <c r="C79" t="s">
        <v>277</v>
      </c>
      <c r="D79">
        <v>2</v>
      </c>
      <c r="E79">
        <v>12</v>
      </c>
      <c r="F79">
        <v>1</v>
      </c>
      <c r="H79">
        <v>1</v>
      </c>
      <c r="I79" t="s">
        <v>540</v>
      </c>
    </row>
    <row r="80" spans="2:9">
      <c r="B80">
        <v>2007</v>
      </c>
      <c r="C80" t="s">
        <v>277</v>
      </c>
      <c r="D80">
        <v>2</v>
      </c>
      <c r="E80">
        <v>13</v>
      </c>
      <c r="F80">
        <v>1</v>
      </c>
      <c r="H80">
        <v>1</v>
      </c>
      <c r="I80" t="s">
        <v>540</v>
      </c>
    </row>
    <row r="81" spans="2:9">
      <c r="B81">
        <v>2007</v>
      </c>
      <c r="C81" t="s">
        <v>277</v>
      </c>
      <c r="D81">
        <v>2</v>
      </c>
      <c r="E81">
        <v>14</v>
      </c>
      <c r="F81">
        <v>1</v>
      </c>
      <c r="H81">
        <v>1</v>
      </c>
      <c r="I81" t="s">
        <v>540</v>
      </c>
    </row>
    <row r="82" spans="2:9">
      <c r="B82">
        <v>2007</v>
      </c>
      <c r="C82" t="s">
        <v>277</v>
      </c>
      <c r="D82">
        <v>2</v>
      </c>
      <c r="E82">
        <v>15</v>
      </c>
      <c r="F82">
        <v>2</v>
      </c>
      <c r="H82">
        <v>2</v>
      </c>
      <c r="I82" t="s">
        <v>540</v>
      </c>
    </row>
    <row r="83" spans="2:9">
      <c r="B83">
        <v>2007</v>
      </c>
      <c r="C83" t="s">
        <v>277</v>
      </c>
      <c r="D83">
        <v>3</v>
      </c>
      <c r="E83">
        <v>1</v>
      </c>
      <c r="F83">
        <v>2</v>
      </c>
      <c r="G83">
        <v>1</v>
      </c>
      <c r="H83">
        <v>3</v>
      </c>
      <c r="I83" t="s">
        <v>540</v>
      </c>
    </row>
    <row r="84" spans="2:9">
      <c r="B84">
        <v>2007</v>
      </c>
      <c r="C84" t="s">
        <v>277</v>
      </c>
      <c r="D84">
        <v>3</v>
      </c>
      <c r="E84">
        <v>2</v>
      </c>
      <c r="F84">
        <v>2</v>
      </c>
      <c r="G84">
        <v>1</v>
      </c>
      <c r="H84">
        <v>3</v>
      </c>
      <c r="I84" t="s">
        <v>540</v>
      </c>
    </row>
    <row r="85" spans="2:9">
      <c r="B85">
        <v>2007</v>
      </c>
      <c r="C85" t="s">
        <v>277</v>
      </c>
      <c r="D85">
        <v>3</v>
      </c>
      <c r="E85">
        <v>3</v>
      </c>
      <c r="F85">
        <v>1</v>
      </c>
      <c r="H85">
        <v>1</v>
      </c>
      <c r="I85" t="s">
        <v>540</v>
      </c>
    </row>
    <row r="86" spans="2:9">
      <c r="B86">
        <v>2007</v>
      </c>
      <c r="C86" t="s">
        <v>277</v>
      </c>
      <c r="D86">
        <v>3</v>
      </c>
      <c r="E86">
        <v>4</v>
      </c>
      <c r="F86">
        <v>1</v>
      </c>
      <c r="H86">
        <v>1</v>
      </c>
      <c r="I86" t="s">
        <v>540</v>
      </c>
    </row>
    <row r="87" spans="2:9">
      <c r="B87">
        <v>2007</v>
      </c>
      <c r="C87" t="s">
        <v>277</v>
      </c>
      <c r="D87">
        <v>3</v>
      </c>
      <c r="E87">
        <v>5</v>
      </c>
      <c r="F87">
        <v>2</v>
      </c>
      <c r="H87">
        <v>2</v>
      </c>
      <c r="I87" t="s">
        <v>540</v>
      </c>
    </row>
    <row r="88" spans="2:9">
      <c r="B88">
        <v>2007</v>
      </c>
      <c r="C88" t="s">
        <v>277</v>
      </c>
      <c r="D88">
        <v>3</v>
      </c>
      <c r="E88">
        <v>6</v>
      </c>
      <c r="F88">
        <v>4</v>
      </c>
      <c r="H88">
        <v>4</v>
      </c>
      <c r="I88" t="s">
        <v>540</v>
      </c>
    </row>
    <row r="89" spans="2:9">
      <c r="B89">
        <v>2007</v>
      </c>
      <c r="C89" t="s">
        <v>277</v>
      </c>
      <c r="D89">
        <v>3</v>
      </c>
      <c r="E89">
        <v>7</v>
      </c>
      <c r="F89">
        <v>2</v>
      </c>
      <c r="H89">
        <v>2</v>
      </c>
      <c r="I89" t="s">
        <v>540</v>
      </c>
    </row>
    <row r="90" spans="2:9">
      <c r="B90">
        <v>2007</v>
      </c>
      <c r="C90" t="s">
        <v>277</v>
      </c>
      <c r="D90">
        <v>3</v>
      </c>
      <c r="E90">
        <v>8</v>
      </c>
      <c r="F90">
        <v>1</v>
      </c>
      <c r="H90">
        <v>1</v>
      </c>
      <c r="I90" t="s">
        <v>540</v>
      </c>
    </row>
    <row r="91" spans="2:9">
      <c r="B91">
        <v>2007</v>
      </c>
      <c r="C91" t="s">
        <v>277</v>
      </c>
      <c r="D91">
        <v>3</v>
      </c>
      <c r="E91">
        <v>9</v>
      </c>
      <c r="F91">
        <v>5</v>
      </c>
      <c r="H91">
        <v>5</v>
      </c>
      <c r="I91" t="s">
        <v>540</v>
      </c>
    </row>
    <row r="92" spans="2:9">
      <c r="B92">
        <v>2007</v>
      </c>
      <c r="C92" t="s">
        <v>277</v>
      </c>
      <c r="D92">
        <v>3</v>
      </c>
      <c r="E92">
        <v>10</v>
      </c>
      <c r="F92">
        <v>3</v>
      </c>
      <c r="H92">
        <v>3</v>
      </c>
      <c r="I92" t="s">
        <v>540</v>
      </c>
    </row>
    <row r="93" spans="2:9">
      <c r="B93">
        <v>2007</v>
      </c>
      <c r="C93" t="s">
        <v>277</v>
      </c>
      <c r="D93">
        <v>3</v>
      </c>
      <c r="E93">
        <v>11</v>
      </c>
      <c r="F93">
        <v>6</v>
      </c>
      <c r="H93">
        <v>6</v>
      </c>
      <c r="I93" t="s">
        <v>540</v>
      </c>
    </row>
    <row r="94" spans="2:9">
      <c r="B94">
        <v>2007</v>
      </c>
      <c r="C94" t="s">
        <v>277</v>
      </c>
      <c r="D94">
        <v>3</v>
      </c>
      <c r="E94">
        <v>12</v>
      </c>
      <c r="F94">
        <v>5</v>
      </c>
      <c r="H94">
        <v>5</v>
      </c>
      <c r="I94" t="s">
        <v>540</v>
      </c>
    </row>
    <row r="95" spans="2:9">
      <c r="B95">
        <v>2007</v>
      </c>
      <c r="C95" t="s">
        <v>277</v>
      </c>
      <c r="D95">
        <v>4</v>
      </c>
      <c r="E95">
        <v>1</v>
      </c>
      <c r="F95">
        <v>1</v>
      </c>
      <c r="G95">
        <v>1</v>
      </c>
      <c r="H95">
        <v>2</v>
      </c>
      <c r="I95" t="s">
        <v>540</v>
      </c>
    </row>
    <row r="96" spans="2:9">
      <c r="B96">
        <v>2007</v>
      </c>
      <c r="C96" t="s">
        <v>277</v>
      </c>
      <c r="D96">
        <v>4</v>
      </c>
      <c r="E96">
        <v>2</v>
      </c>
      <c r="F96">
        <v>2</v>
      </c>
      <c r="G96">
        <v>1</v>
      </c>
      <c r="H96">
        <v>3</v>
      </c>
      <c r="I96" t="s">
        <v>540</v>
      </c>
    </row>
    <row r="97" spans="2:9">
      <c r="B97">
        <v>2007</v>
      </c>
      <c r="C97" t="s">
        <v>277</v>
      </c>
      <c r="D97">
        <v>4</v>
      </c>
      <c r="E97">
        <v>3</v>
      </c>
      <c r="F97">
        <v>1</v>
      </c>
      <c r="H97">
        <v>1</v>
      </c>
      <c r="I97" t="s">
        <v>540</v>
      </c>
    </row>
    <row r="98" spans="2:9">
      <c r="B98">
        <v>2007</v>
      </c>
      <c r="C98" t="s">
        <v>277</v>
      </c>
      <c r="D98">
        <v>4</v>
      </c>
      <c r="E98">
        <v>4</v>
      </c>
      <c r="F98">
        <v>4</v>
      </c>
      <c r="H98">
        <v>4</v>
      </c>
      <c r="I98" t="s">
        <v>540</v>
      </c>
    </row>
    <row r="99" spans="2:9">
      <c r="B99">
        <v>2007</v>
      </c>
      <c r="C99" t="s">
        <v>277</v>
      </c>
      <c r="D99">
        <v>4</v>
      </c>
      <c r="E99">
        <v>5</v>
      </c>
      <c r="F99">
        <v>3</v>
      </c>
      <c r="H99">
        <v>3</v>
      </c>
      <c r="I99" t="s">
        <v>540</v>
      </c>
    </row>
    <row r="100" spans="2:9">
      <c r="B100">
        <v>2007</v>
      </c>
      <c r="C100" t="s">
        <v>277</v>
      </c>
      <c r="D100">
        <v>4</v>
      </c>
      <c r="E100">
        <v>6</v>
      </c>
      <c r="F100">
        <v>3</v>
      </c>
      <c r="H100">
        <v>3</v>
      </c>
      <c r="I100" t="s">
        <v>540</v>
      </c>
    </row>
    <row r="101" spans="2:9">
      <c r="B101">
        <v>2007</v>
      </c>
      <c r="C101" t="s">
        <v>277</v>
      </c>
      <c r="D101">
        <v>4</v>
      </c>
      <c r="E101">
        <v>7</v>
      </c>
      <c r="F101">
        <v>2</v>
      </c>
      <c r="H101">
        <v>2</v>
      </c>
      <c r="I101" t="s">
        <v>540</v>
      </c>
    </row>
    <row r="102" spans="2:9">
      <c r="B102">
        <v>2007</v>
      </c>
      <c r="C102" t="s">
        <v>277</v>
      </c>
      <c r="D102">
        <v>4</v>
      </c>
      <c r="E102">
        <v>8</v>
      </c>
      <c r="F102">
        <v>3</v>
      </c>
      <c r="H102">
        <v>3</v>
      </c>
      <c r="I102" t="s">
        <v>540</v>
      </c>
    </row>
    <row r="103" spans="2:9">
      <c r="B103">
        <v>2007</v>
      </c>
      <c r="C103" t="s">
        <v>277</v>
      </c>
      <c r="D103">
        <v>4</v>
      </c>
      <c r="E103">
        <v>9</v>
      </c>
      <c r="F103">
        <v>3</v>
      </c>
      <c r="H103">
        <v>3</v>
      </c>
      <c r="I103" t="s">
        <v>540</v>
      </c>
    </row>
    <row r="104" spans="2:9">
      <c r="B104">
        <v>2007</v>
      </c>
      <c r="C104" t="s">
        <v>277</v>
      </c>
      <c r="D104">
        <v>4</v>
      </c>
      <c r="E104">
        <v>10</v>
      </c>
      <c r="F104">
        <v>1</v>
      </c>
      <c r="H104">
        <v>1</v>
      </c>
      <c r="I104" t="s">
        <v>540</v>
      </c>
    </row>
    <row r="105" spans="2:9">
      <c r="B105">
        <v>2007</v>
      </c>
      <c r="C105" t="s">
        <v>277</v>
      </c>
      <c r="D105">
        <v>4</v>
      </c>
      <c r="E105">
        <v>11</v>
      </c>
      <c r="F105">
        <v>4</v>
      </c>
      <c r="H105">
        <v>4</v>
      </c>
      <c r="I105" t="s">
        <v>540</v>
      </c>
    </row>
    <row r="106" spans="2:9">
      <c r="B106">
        <v>2007</v>
      </c>
      <c r="C106" t="s">
        <v>277</v>
      </c>
      <c r="D106">
        <v>4</v>
      </c>
      <c r="E106">
        <v>12</v>
      </c>
      <c r="F106">
        <v>4</v>
      </c>
      <c r="H106">
        <v>4</v>
      </c>
      <c r="I106" t="s">
        <v>540</v>
      </c>
    </row>
    <row r="107" spans="2:9">
      <c r="B107">
        <v>2007</v>
      </c>
      <c r="C107" t="s">
        <v>277</v>
      </c>
      <c r="D107">
        <v>5</v>
      </c>
      <c r="E107">
        <v>1</v>
      </c>
      <c r="F107">
        <v>1</v>
      </c>
      <c r="G107">
        <v>4</v>
      </c>
      <c r="H107">
        <v>5</v>
      </c>
      <c r="I107" t="s">
        <v>540</v>
      </c>
    </row>
    <row r="108" spans="2:9">
      <c r="B108">
        <v>2007</v>
      </c>
      <c r="C108" t="s">
        <v>277</v>
      </c>
      <c r="D108">
        <v>5</v>
      </c>
      <c r="E108">
        <v>2</v>
      </c>
      <c r="F108">
        <v>8</v>
      </c>
      <c r="G108">
        <v>1</v>
      </c>
      <c r="H108">
        <v>9</v>
      </c>
      <c r="I108" t="s">
        <v>540</v>
      </c>
    </row>
    <row r="109" spans="2:9">
      <c r="B109">
        <v>2007</v>
      </c>
      <c r="C109" t="s">
        <v>277</v>
      </c>
      <c r="D109">
        <v>5</v>
      </c>
      <c r="E109">
        <v>3</v>
      </c>
      <c r="F109">
        <v>3</v>
      </c>
      <c r="G109">
        <v>2</v>
      </c>
      <c r="H109">
        <v>5</v>
      </c>
      <c r="I109" t="s">
        <v>540</v>
      </c>
    </row>
    <row r="110" spans="2:9">
      <c r="B110">
        <v>2007</v>
      </c>
      <c r="C110" t="s">
        <v>277</v>
      </c>
      <c r="D110">
        <v>5</v>
      </c>
      <c r="E110">
        <v>4</v>
      </c>
      <c r="F110">
        <v>1</v>
      </c>
      <c r="G110">
        <v>2</v>
      </c>
      <c r="H110">
        <v>3</v>
      </c>
      <c r="I110" t="s">
        <v>540</v>
      </c>
    </row>
    <row r="111" spans="2:9">
      <c r="B111">
        <v>2007</v>
      </c>
      <c r="C111" t="s">
        <v>277</v>
      </c>
      <c r="D111">
        <v>5</v>
      </c>
      <c r="E111">
        <v>5</v>
      </c>
      <c r="F111">
        <v>1</v>
      </c>
      <c r="H111">
        <v>1</v>
      </c>
      <c r="I111" t="s">
        <v>540</v>
      </c>
    </row>
    <row r="112" spans="2:9">
      <c r="B112">
        <v>2007</v>
      </c>
      <c r="C112" t="s">
        <v>277</v>
      </c>
      <c r="D112">
        <v>5</v>
      </c>
      <c r="E112">
        <v>6</v>
      </c>
      <c r="F112">
        <v>2</v>
      </c>
      <c r="H112">
        <v>2</v>
      </c>
      <c r="I112" t="s">
        <v>540</v>
      </c>
    </row>
    <row r="113" spans="2:9">
      <c r="B113">
        <v>2007</v>
      </c>
      <c r="C113" t="s">
        <v>277</v>
      </c>
      <c r="D113">
        <v>5</v>
      </c>
      <c r="E113">
        <v>7</v>
      </c>
      <c r="F113">
        <v>2</v>
      </c>
      <c r="H113">
        <v>2</v>
      </c>
      <c r="I113" t="s">
        <v>540</v>
      </c>
    </row>
    <row r="114" spans="2:9">
      <c r="B114">
        <v>2007</v>
      </c>
      <c r="C114" t="s">
        <v>99</v>
      </c>
      <c r="D114">
        <v>1</v>
      </c>
      <c r="E114">
        <v>1</v>
      </c>
      <c r="F114">
        <v>5</v>
      </c>
      <c r="H114">
        <v>5</v>
      </c>
      <c r="I114" t="s">
        <v>540</v>
      </c>
    </row>
    <row r="115" spans="2:9">
      <c r="B115">
        <v>2007</v>
      </c>
      <c r="C115" t="s">
        <v>99</v>
      </c>
      <c r="D115">
        <v>1</v>
      </c>
      <c r="E115">
        <v>2</v>
      </c>
      <c r="F115">
        <v>2</v>
      </c>
      <c r="H115">
        <v>2</v>
      </c>
      <c r="I115" t="s">
        <v>540</v>
      </c>
    </row>
    <row r="116" spans="2:9">
      <c r="B116">
        <v>2007</v>
      </c>
      <c r="C116" t="s">
        <v>99</v>
      </c>
      <c r="D116">
        <v>1</v>
      </c>
      <c r="E116">
        <v>3</v>
      </c>
      <c r="F116">
        <v>4</v>
      </c>
      <c r="H116">
        <v>4</v>
      </c>
      <c r="I116" t="s">
        <v>540</v>
      </c>
    </row>
    <row r="117" spans="2:9">
      <c r="B117">
        <v>2007</v>
      </c>
      <c r="C117" t="s">
        <v>99</v>
      </c>
      <c r="D117">
        <v>1</v>
      </c>
      <c r="E117">
        <v>4</v>
      </c>
      <c r="F117">
        <v>3</v>
      </c>
      <c r="H117">
        <v>3</v>
      </c>
      <c r="I117" t="s">
        <v>540</v>
      </c>
    </row>
    <row r="118" spans="2:9">
      <c r="B118">
        <v>2007</v>
      </c>
      <c r="C118" t="s">
        <v>99</v>
      </c>
      <c r="D118">
        <v>1</v>
      </c>
      <c r="E118">
        <v>5</v>
      </c>
      <c r="F118">
        <v>3</v>
      </c>
      <c r="H118">
        <v>3</v>
      </c>
      <c r="I118" t="s">
        <v>540</v>
      </c>
    </row>
    <row r="119" spans="2:9">
      <c r="B119">
        <v>2007</v>
      </c>
      <c r="C119" t="s">
        <v>99</v>
      </c>
      <c r="D119">
        <v>1</v>
      </c>
      <c r="E119">
        <v>6</v>
      </c>
      <c r="F119">
        <v>5</v>
      </c>
      <c r="H119">
        <v>5</v>
      </c>
      <c r="I119" t="s">
        <v>540</v>
      </c>
    </row>
    <row r="120" spans="2:9">
      <c r="B120">
        <v>2007</v>
      </c>
      <c r="C120" t="s">
        <v>99</v>
      </c>
      <c r="D120">
        <v>1</v>
      </c>
      <c r="E120">
        <v>7</v>
      </c>
      <c r="F120">
        <v>2</v>
      </c>
      <c r="H120">
        <v>2</v>
      </c>
      <c r="I120" t="s">
        <v>540</v>
      </c>
    </row>
    <row r="121" spans="2:9">
      <c r="B121">
        <v>2007</v>
      </c>
      <c r="C121" t="s">
        <v>99</v>
      </c>
      <c r="D121">
        <v>1</v>
      </c>
      <c r="E121">
        <v>8</v>
      </c>
      <c r="F121">
        <v>1</v>
      </c>
      <c r="H121">
        <v>1</v>
      </c>
      <c r="I121" t="s">
        <v>540</v>
      </c>
    </row>
    <row r="122" spans="2:9">
      <c r="B122">
        <v>2007</v>
      </c>
      <c r="C122" t="s">
        <v>99</v>
      </c>
      <c r="D122">
        <v>1</v>
      </c>
      <c r="E122">
        <v>9</v>
      </c>
      <c r="F122">
        <v>4</v>
      </c>
      <c r="H122">
        <v>4</v>
      </c>
      <c r="I122" t="s">
        <v>540</v>
      </c>
    </row>
    <row r="123" spans="2:9">
      <c r="B123">
        <v>2007</v>
      </c>
      <c r="C123" t="s">
        <v>99</v>
      </c>
      <c r="D123">
        <v>1</v>
      </c>
      <c r="E123">
        <v>10</v>
      </c>
      <c r="F123">
        <v>7</v>
      </c>
      <c r="H123">
        <v>7</v>
      </c>
      <c r="I123" t="s">
        <v>540</v>
      </c>
    </row>
    <row r="124" spans="2:9">
      <c r="B124">
        <v>2007</v>
      </c>
      <c r="C124" t="s">
        <v>99</v>
      </c>
      <c r="D124">
        <v>1</v>
      </c>
      <c r="E124">
        <v>11</v>
      </c>
      <c r="F124">
        <v>4</v>
      </c>
      <c r="H124">
        <v>4</v>
      </c>
      <c r="I124" t="s">
        <v>540</v>
      </c>
    </row>
    <row r="125" spans="2:9">
      <c r="B125">
        <v>2007</v>
      </c>
      <c r="C125" t="s">
        <v>99</v>
      </c>
      <c r="D125">
        <v>1</v>
      </c>
      <c r="E125">
        <v>12</v>
      </c>
      <c r="F125">
        <v>5</v>
      </c>
      <c r="H125">
        <v>5</v>
      </c>
      <c r="I125" t="s">
        <v>540</v>
      </c>
    </row>
    <row r="126" spans="2:9">
      <c r="B126">
        <v>2007</v>
      </c>
      <c r="C126" t="s">
        <v>99</v>
      </c>
      <c r="D126">
        <v>1</v>
      </c>
      <c r="E126">
        <v>13</v>
      </c>
      <c r="F126">
        <v>7</v>
      </c>
      <c r="H126">
        <v>7</v>
      </c>
      <c r="I126" t="s">
        <v>540</v>
      </c>
    </row>
    <row r="127" spans="2:9">
      <c r="B127">
        <v>2007</v>
      </c>
      <c r="C127" t="s">
        <v>99</v>
      </c>
      <c r="D127">
        <v>1</v>
      </c>
      <c r="E127">
        <v>14</v>
      </c>
      <c r="F127">
        <v>8</v>
      </c>
      <c r="H127">
        <v>8</v>
      </c>
      <c r="I127" t="s">
        <v>540</v>
      </c>
    </row>
    <row r="128" spans="2:9">
      <c r="B128">
        <v>2007</v>
      </c>
      <c r="C128" t="s">
        <v>99</v>
      </c>
      <c r="D128">
        <v>1</v>
      </c>
      <c r="E128">
        <v>15</v>
      </c>
      <c r="F128">
        <v>4</v>
      </c>
      <c r="H128">
        <v>4</v>
      </c>
      <c r="I128" t="s">
        <v>540</v>
      </c>
    </row>
    <row r="129" spans="2:9">
      <c r="B129">
        <v>2007</v>
      </c>
      <c r="C129" t="s">
        <v>99</v>
      </c>
      <c r="D129">
        <v>2</v>
      </c>
      <c r="E129">
        <v>1</v>
      </c>
      <c r="F129">
        <v>11</v>
      </c>
      <c r="G129">
        <v>3</v>
      </c>
      <c r="H129">
        <v>14</v>
      </c>
      <c r="I129" t="s">
        <v>540</v>
      </c>
    </row>
    <row r="130" spans="2:9">
      <c r="B130">
        <v>2007</v>
      </c>
      <c r="C130" t="s">
        <v>99</v>
      </c>
      <c r="D130">
        <v>2</v>
      </c>
      <c r="E130">
        <v>2</v>
      </c>
      <c r="F130">
        <v>3</v>
      </c>
      <c r="H130">
        <v>3</v>
      </c>
      <c r="I130" t="s">
        <v>540</v>
      </c>
    </row>
    <row r="131" spans="2:9">
      <c r="B131">
        <v>2007</v>
      </c>
      <c r="C131" t="s">
        <v>99</v>
      </c>
      <c r="D131">
        <v>2</v>
      </c>
      <c r="E131">
        <v>3</v>
      </c>
      <c r="F131">
        <v>2</v>
      </c>
      <c r="H131">
        <v>2</v>
      </c>
      <c r="I131" t="s">
        <v>540</v>
      </c>
    </row>
    <row r="132" spans="2:9">
      <c r="B132">
        <v>2007</v>
      </c>
      <c r="C132" t="s">
        <v>99</v>
      </c>
      <c r="D132">
        <v>2</v>
      </c>
      <c r="E132">
        <v>4</v>
      </c>
      <c r="F132">
        <v>3</v>
      </c>
      <c r="H132">
        <v>3</v>
      </c>
      <c r="I132" t="s">
        <v>540</v>
      </c>
    </row>
    <row r="133" spans="2:9">
      <c r="B133">
        <v>2007</v>
      </c>
      <c r="C133" t="s">
        <v>99</v>
      </c>
      <c r="D133">
        <v>2</v>
      </c>
      <c r="E133">
        <v>5</v>
      </c>
      <c r="F133">
        <v>2</v>
      </c>
      <c r="H133">
        <v>2</v>
      </c>
      <c r="I133" t="s">
        <v>540</v>
      </c>
    </row>
    <row r="134" spans="2:9">
      <c r="B134">
        <v>2007</v>
      </c>
      <c r="C134" t="s">
        <v>99</v>
      </c>
      <c r="D134">
        <v>2</v>
      </c>
      <c r="E134">
        <v>6</v>
      </c>
      <c r="F134">
        <v>1</v>
      </c>
      <c r="H134">
        <v>1</v>
      </c>
      <c r="I134" t="s">
        <v>540</v>
      </c>
    </row>
    <row r="135" spans="2:9">
      <c r="B135">
        <v>2007</v>
      </c>
      <c r="C135" t="s">
        <v>99</v>
      </c>
      <c r="D135">
        <v>2</v>
      </c>
      <c r="E135">
        <v>7</v>
      </c>
      <c r="F135">
        <v>1</v>
      </c>
      <c r="H135">
        <v>1</v>
      </c>
      <c r="I135" t="s">
        <v>540</v>
      </c>
    </row>
    <row r="136" spans="2:9">
      <c r="B136">
        <v>2007</v>
      </c>
      <c r="C136" t="s">
        <v>99</v>
      </c>
      <c r="D136">
        <v>2</v>
      </c>
      <c r="E136">
        <v>8</v>
      </c>
      <c r="F136">
        <v>3</v>
      </c>
      <c r="H136">
        <v>3</v>
      </c>
      <c r="I136" t="s">
        <v>540</v>
      </c>
    </row>
    <row r="137" spans="2:9">
      <c r="B137">
        <v>2007</v>
      </c>
      <c r="C137" t="s">
        <v>99</v>
      </c>
      <c r="D137">
        <v>2</v>
      </c>
      <c r="E137">
        <v>9</v>
      </c>
      <c r="F137">
        <v>1</v>
      </c>
      <c r="H137">
        <v>1</v>
      </c>
      <c r="I137" t="s">
        <v>540</v>
      </c>
    </row>
    <row r="138" spans="2:9">
      <c r="B138">
        <v>2007</v>
      </c>
      <c r="C138" t="s">
        <v>99</v>
      </c>
      <c r="D138">
        <v>2</v>
      </c>
      <c r="E138">
        <v>10</v>
      </c>
      <c r="F138">
        <v>4</v>
      </c>
      <c r="H138">
        <v>4</v>
      </c>
      <c r="I138" t="s">
        <v>540</v>
      </c>
    </row>
    <row r="139" spans="2:9">
      <c r="B139">
        <v>2007</v>
      </c>
      <c r="C139" t="s">
        <v>99</v>
      </c>
      <c r="D139">
        <v>2</v>
      </c>
      <c r="E139">
        <v>11</v>
      </c>
      <c r="F139">
        <v>1</v>
      </c>
      <c r="H139">
        <v>1</v>
      </c>
      <c r="I139" t="s">
        <v>540</v>
      </c>
    </row>
    <row r="140" spans="2:9">
      <c r="B140">
        <v>2007</v>
      </c>
      <c r="C140" t="s">
        <v>99</v>
      </c>
      <c r="D140">
        <v>2</v>
      </c>
      <c r="E140">
        <v>12</v>
      </c>
      <c r="F140">
        <v>2</v>
      </c>
      <c r="H140">
        <v>2</v>
      </c>
      <c r="I140" t="s">
        <v>540</v>
      </c>
    </row>
    <row r="141" spans="2:9">
      <c r="B141">
        <v>2007</v>
      </c>
      <c r="C141" t="s">
        <v>99</v>
      </c>
      <c r="D141">
        <v>2</v>
      </c>
      <c r="E141">
        <v>13</v>
      </c>
      <c r="F141">
        <v>1</v>
      </c>
      <c r="H141">
        <v>1</v>
      </c>
      <c r="I141" t="s">
        <v>540</v>
      </c>
    </row>
    <row r="142" spans="2:9">
      <c r="B142">
        <v>2007</v>
      </c>
      <c r="C142" t="s">
        <v>99</v>
      </c>
      <c r="D142">
        <v>3</v>
      </c>
      <c r="E142">
        <v>1</v>
      </c>
      <c r="F142">
        <v>1</v>
      </c>
      <c r="H142">
        <v>1</v>
      </c>
      <c r="I142" t="s">
        <v>540</v>
      </c>
    </row>
    <row r="143" spans="2:9">
      <c r="B143">
        <v>2007</v>
      </c>
      <c r="C143" t="s">
        <v>99</v>
      </c>
      <c r="D143">
        <v>3</v>
      </c>
      <c r="E143">
        <v>2</v>
      </c>
      <c r="F143">
        <v>1</v>
      </c>
      <c r="H143">
        <v>1</v>
      </c>
      <c r="I143" t="s">
        <v>540</v>
      </c>
    </row>
    <row r="144" spans="2:9">
      <c r="B144">
        <v>2007</v>
      </c>
      <c r="C144" t="s">
        <v>99</v>
      </c>
      <c r="D144">
        <v>3</v>
      </c>
      <c r="E144">
        <v>3</v>
      </c>
      <c r="F144">
        <v>3</v>
      </c>
      <c r="H144">
        <v>3</v>
      </c>
      <c r="I144" t="s">
        <v>540</v>
      </c>
    </row>
    <row r="145" spans="2:9">
      <c r="B145">
        <v>2007</v>
      </c>
      <c r="C145" t="s">
        <v>99</v>
      </c>
      <c r="D145">
        <v>3</v>
      </c>
      <c r="E145">
        <v>4</v>
      </c>
      <c r="F145">
        <v>2</v>
      </c>
      <c r="H145">
        <v>2</v>
      </c>
      <c r="I145" t="s">
        <v>540</v>
      </c>
    </row>
    <row r="146" spans="2:9">
      <c r="B146">
        <v>2007</v>
      </c>
      <c r="C146" t="s">
        <v>99</v>
      </c>
      <c r="D146">
        <v>3</v>
      </c>
      <c r="E146">
        <v>5</v>
      </c>
      <c r="F146">
        <v>3</v>
      </c>
      <c r="H146">
        <v>3</v>
      </c>
      <c r="I146" t="s">
        <v>540</v>
      </c>
    </row>
    <row r="147" spans="2:9">
      <c r="B147">
        <v>2007</v>
      </c>
      <c r="C147" t="s">
        <v>99</v>
      </c>
      <c r="D147">
        <v>3</v>
      </c>
      <c r="E147">
        <v>6</v>
      </c>
      <c r="F147">
        <v>3</v>
      </c>
      <c r="H147">
        <v>3</v>
      </c>
      <c r="I147" t="s">
        <v>540</v>
      </c>
    </row>
    <row r="148" spans="2:9">
      <c r="B148">
        <v>2007</v>
      </c>
      <c r="C148" t="s">
        <v>99</v>
      </c>
      <c r="D148">
        <v>3</v>
      </c>
      <c r="E148">
        <v>7</v>
      </c>
      <c r="F148">
        <v>7</v>
      </c>
      <c r="H148">
        <v>7</v>
      </c>
      <c r="I148" t="s">
        <v>540</v>
      </c>
    </row>
    <row r="149" spans="2:9">
      <c r="B149">
        <v>2007</v>
      </c>
      <c r="C149" t="s">
        <v>99</v>
      </c>
      <c r="D149">
        <v>3</v>
      </c>
      <c r="E149">
        <v>8</v>
      </c>
      <c r="F149">
        <v>2</v>
      </c>
      <c r="H149">
        <v>2</v>
      </c>
      <c r="I149" t="s">
        <v>540</v>
      </c>
    </row>
    <row r="150" spans="2:9">
      <c r="B150">
        <v>2007</v>
      </c>
      <c r="C150" t="s">
        <v>99</v>
      </c>
      <c r="D150">
        <v>3</v>
      </c>
      <c r="E150">
        <v>9</v>
      </c>
      <c r="F150">
        <v>3</v>
      </c>
      <c r="H150">
        <v>3</v>
      </c>
      <c r="I150" t="s">
        <v>540</v>
      </c>
    </row>
    <row r="151" spans="2:9">
      <c r="B151">
        <v>2007</v>
      </c>
      <c r="C151" t="s">
        <v>99</v>
      </c>
      <c r="D151">
        <v>3</v>
      </c>
      <c r="E151">
        <v>10</v>
      </c>
      <c r="F151">
        <v>5</v>
      </c>
      <c r="H151">
        <v>5</v>
      </c>
      <c r="I151" t="s">
        <v>540</v>
      </c>
    </row>
    <row r="152" spans="2:9">
      <c r="B152">
        <v>2007</v>
      </c>
      <c r="C152" t="s">
        <v>99</v>
      </c>
      <c r="D152">
        <v>3</v>
      </c>
      <c r="E152">
        <v>11</v>
      </c>
      <c r="F152">
        <v>3</v>
      </c>
      <c r="H152">
        <v>3</v>
      </c>
      <c r="I152" t="s">
        <v>540</v>
      </c>
    </row>
    <row r="153" spans="2:9">
      <c r="B153">
        <v>2007</v>
      </c>
      <c r="C153" t="s">
        <v>99</v>
      </c>
      <c r="D153">
        <v>3</v>
      </c>
      <c r="E153">
        <v>12</v>
      </c>
      <c r="F153">
        <v>1</v>
      </c>
      <c r="H153">
        <v>1</v>
      </c>
      <c r="I153" t="s">
        <v>540</v>
      </c>
    </row>
    <row r="154" spans="2:9">
      <c r="B154">
        <v>2007</v>
      </c>
      <c r="C154" t="s">
        <v>99</v>
      </c>
      <c r="D154">
        <v>3</v>
      </c>
      <c r="E154">
        <v>13</v>
      </c>
      <c r="F154">
        <v>3</v>
      </c>
      <c r="H154">
        <v>3</v>
      </c>
      <c r="I154" t="s">
        <v>540</v>
      </c>
    </row>
    <row r="155" spans="2:9">
      <c r="B155">
        <v>2007</v>
      </c>
      <c r="C155" t="s">
        <v>99</v>
      </c>
      <c r="D155">
        <v>3</v>
      </c>
      <c r="E155">
        <v>14</v>
      </c>
      <c r="F155">
        <v>3</v>
      </c>
      <c r="H155">
        <v>3</v>
      </c>
      <c r="I155" t="s">
        <v>540</v>
      </c>
    </row>
    <row r="156" spans="2:9">
      <c r="B156">
        <v>2007</v>
      </c>
      <c r="C156" t="s">
        <v>99</v>
      </c>
      <c r="D156">
        <v>3</v>
      </c>
      <c r="E156">
        <v>15</v>
      </c>
      <c r="F156">
        <v>2</v>
      </c>
      <c r="H156">
        <v>2</v>
      </c>
      <c r="I156" t="s">
        <v>540</v>
      </c>
    </row>
    <row r="157" spans="2:9">
      <c r="B157">
        <v>2007</v>
      </c>
      <c r="C157" t="s">
        <v>48</v>
      </c>
      <c r="D157">
        <v>1</v>
      </c>
      <c r="E157">
        <v>1</v>
      </c>
      <c r="F157">
        <v>3</v>
      </c>
      <c r="H157">
        <v>3</v>
      </c>
      <c r="I157" t="s">
        <v>541</v>
      </c>
    </row>
    <row r="158" spans="2:9">
      <c r="B158">
        <v>2007</v>
      </c>
      <c r="C158" t="s">
        <v>48</v>
      </c>
      <c r="D158">
        <v>1</v>
      </c>
      <c r="E158">
        <v>2</v>
      </c>
      <c r="F158">
        <v>2</v>
      </c>
      <c r="H158">
        <v>2</v>
      </c>
      <c r="I158" t="s">
        <v>541</v>
      </c>
    </row>
    <row r="159" spans="2:9">
      <c r="B159">
        <v>2007</v>
      </c>
      <c r="C159" t="s">
        <v>48</v>
      </c>
      <c r="D159">
        <v>1</v>
      </c>
      <c r="E159">
        <v>3</v>
      </c>
      <c r="F159">
        <v>4</v>
      </c>
      <c r="H159">
        <v>4</v>
      </c>
      <c r="I159" t="s">
        <v>541</v>
      </c>
    </row>
    <row r="160" spans="2:9">
      <c r="B160">
        <v>2007</v>
      </c>
      <c r="C160" t="s">
        <v>48</v>
      </c>
      <c r="D160">
        <v>1</v>
      </c>
      <c r="E160">
        <v>4</v>
      </c>
      <c r="F160">
        <v>2</v>
      </c>
      <c r="H160">
        <v>2</v>
      </c>
      <c r="I160" t="s">
        <v>541</v>
      </c>
    </row>
    <row r="161" spans="2:9">
      <c r="B161">
        <v>2007</v>
      </c>
      <c r="C161" t="s">
        <v>48</v>
      </c>
      <c r="D161">
        <v>1</v>
      </c>
      <c r="E161">
        <v>5</v>
      </c>
      <c r="F161">
        <v>2</v>
      </c>
      <c r="H161">
        <v>2</v>
      </c>
      <c r="I161" t="s">
        <v>541</v>
      </c>
    </row>
    <row r="162" spans="2:9">
      <c r="B162">
        <v>2007</v>
      </c>
      <c r="C162" t="s">
        <v>48</v>
      </c>
      <c r="D162">
        <v>1</v>
      </c>
      <c r="E162">
        <v>6</v>
      </c>
      <c r="F162">
        <v>6</v>
      </c>
      <c r="H162">
        <v>6</v>
      </c>
      <c r="I162" t="s">
        <v>541</v>
      </c>
    </row>
    <row r="163" spans="2:9">
      <c r="B163">
        <v>2007</v>
      </c>
      <c r="C163" t="s">
        <v>48</v>
      </c>
      <c r="D163">
        <v>1</v>
      </c>
      <c r="E163">
        <v>7</v>
      </c>
      <c r="F163">
        <v>5</v>
      </c>
      <c r="H163">
        <v>5</v>
      </c>
      <c r="I163" t="s">
        <v>541</v>
      </c>
    </row>
    <row r="164" spans="2:9">
      <c r="B164">
        <v>2007</v>
      </c>
      <c r="C164" t="s">
        <v>48</v>
      </c>
      <c r="D164">
        <v>1</v>
      </c>
      <c r="E164">
        <v>8</v>
      </c>
      <c r="F164">
        <v>1</v>
      </c>
      <c r="H164">
        <v>1</v>
      </c>
      <c r="I164" t="s">
        <v>541</v>
      </c>
    </row>
    <row r="165" spans="2:9">
      <c r="B165">
        <v>2007</v>
      </c>
      <c r="C165" t="s">
        <v>48</v>
      </c>
      <c r="D165">
        <v>1</v>
      </c>
      <c r="E165">
        <v>9</v>
      </c>
      <c r="F165">
        <v>8</v>
      </c>
      <c r="H165">
        <v>8</v>
      </c>
      <c r="I165" t="s">
        <v>541</v>
      </c>
    </row>
    <row r="166" spans="2:9">
      <c r="B166">
        <v>2007</v>
      </c>
      <c r="C166" t="s">
        <v>48</v>
      </c>
      <c r="D166">
        <v>1</v>
      </c>
      <c r="E166">
        <v>10</v>
      </c>
      <c r="F166">
        <v>5</v>
      </c>
      <c r="H166">
        <v>5</v>
      </c>
      <c r="I166" t="s">
        <v>541</v>
      </c>
    </row>
    <row r="167" spans="2:9">
      <c r="B167">
        <v>2007</v>
      </c>
      <c r="C167" t="s">
        <v>48</v>
      </c>
      <c r="D167">
        <v>1</v>
      </c>
      <c r="E167">
        <v>11</v>
      </c>
      <c r="F167">
        <v>6</v>
      </c>
      <c r="H167">
        <v>6</v>
      </c>
      <c r="I167" t="s">
        <v>541</v>
      </c>
    </row>
    <row r="168" spans="2:9">
      <c r="B168">
        <v>2007</v>
      </c>
      <c r="C168" t="s">
        <v>48</v>
      </c>
      <c r="D168">
        <v>1</v>
      </c>
      <c r="E168">
        <v>12</v>
      </c>
      <c r="F168">
        <v>2</v>
      </c>
      <c r="H168">
        <v>2</v>
      </c>
      <c r="I168" t="s">
        <v>541</v>
      </c>
    </row>
    <row r="169" spans="2:9">
      <c r="B169">
        <v>2007</v>
      </c>
      <c r="C169" t="s">
        <v>48</v>
      </c>
      <c r="D169">
        <v>1</v>
      </c>
      <c r="E169">
        <v>13</v>
      </c>
      <c r="F169">
        <v>8</v>
      </c>
      <c r="H169">
        <v>8</v>
      </c>
      <c r="I169" t="s">
        <v>541</v>
      </c>
    </row>
    <row r="170" spans="2:9">
      <c r="B170">
        <v>2007</v>
      </c>
      <c r="C170" t="s">
        <v>48</v>
      </c>
      <c r="D170">
        <v>1</v>
      </c>
      <c r="E170">
        <v>14</v>
      </c>
      <c r="F170">
        <v>6</v>
      </c>
      <c r="H170">
        <v>6</v>
      </c>
      <c r="I170" t="s">
        <v>541</v>
      </c>
    </row>
    <row r="171" spans="2:9">
      <c r="B171">
        <v>2007</v>
      </c>
      <c r="C171" t="s">
        <v>48</v>
      </c>
      <c r="D171">
        <v>1</v>
      </c>
      <c r="E171">
        <v>15</v>
      </c>
      <c r="F171">
        <v>5</v>
      </c>
      <c r="H171">
        <v>5</v>
      </c>
      <c r="I171" t="s">
        <v>541</v>
      </c>
    </row>
    <row r="172" spans="2:9">
      <c r="B172">
        <v>2007</v>
      </c>
      <c r="C172" t="s">
        <v>48</v>
      </c>
      <c r="D172">
        <v>1</v>
      </c>
      <c r="E172">
        <v>16</v>
      </c>
      <c r="F172">
        <v>2</v>
      </c>
      <c r="H172">
        <v>2</v>
      </c>
      <c r="I172" t="s">
        <v>541</v>
      </c>
    </row>
    <row r="173" spans="2:9">
      <c r="B173">
        <v>2007</v>
      </c>
      <c r="C173" t="s">
        <v>48</v>
      </c>
      <c r="D173">
        <v>1</v>
      </c>
      <c r="E173">
        <v>17</v>
      </c>
      <c r="F173">
        <v>4</v>
      </c>
      <c r="H173">
        <v>4</v>
      </c>
      <c r="I173" t="s">
        <v>541</v>
      </c>
    </row>
    <row r="174" spans="2:9">
      <c r="B174">
        <v>2007</v>
      </c>
      <c r="C174" t="s">
        <v>48</v>
      </c>
      <c r="D174">
        <v>1</v>
      </c>
      <c r="E174">
        <v>18</v>
      </c>
      <c r="F174">
        <v>2</v>
      </c>
      <c r="H174">
        <v>2</v>
      </c>
      <c r="I174" t="s">
        <v>541</v>
      </c>
    </row>
    <row r="175" spans="2:9">
      <c r="B175">
        <v>2007</v>
      </c>
      <c r="C175" t="s">
        <v>48</v>
      </c>
      <c r="D175">
        <v>1</v>
      </c>
      <c r="E175">
        <v>19</v>
      </c>
      <c r="F175">
        <v>4</v>
      </c>
      <c r="H175">
        <v>4</v>
      </c>
      <c r="I175" t="s">
        <v>541</v>
      </c>
    </row>
    <row r="176" spans="2:9">
      <c r="B176">
        <v>2007</v>
      </c>
      <c r="C176" t="s">
        <v>48</v>
      </c>
      <c r="D176">
        <v>1</v>
      </c>
      <c r="E176">
        <v>20</v>
      </c>
      <c r="F176">
        <v>4</v>
      </c>
      <c r="H176">
        <v>4</v>
      </c>
      <c r="I176" t="s">
        <v>541</v>
      </c>
    </row>
    <row r="177" spans="2:9">
      <c r="B177">
        <v>2007</v>
      </c>
      <c r="C177" t="s">
        <v>48</v>
      </c>
      <c r="D177">
        <v>1</v>
      </c>
      <c r="E177">
        <v>21</v>
      </c>
      <c r="F177">
        <v>1</v>
      </c>
      <c r="H177">
        <v>1</v>
      </c>
      <c r="I177" t="s">
        <v>541</v>
      </c>
    </row>
    <row r="178" spans="2:9">
      <c r="B178">
        <v>2007</v>
      </c>
      <c r="C178" t="s">
        <v>48</v>
      </c>
      <c r="D178">
        <v>1</v>
      </c>
      <c r="E178">
        <v>22</v>
      </c>
      <c r="F178">
        <v>9</v>
      </c>
      <c r="H178">
        <v>9</v>
      </c>
      <c r="I178" t="s">
        <v>541</v>
      </c>
    </row>
    <row r="179" spans="2:9">
      <c r="B179">
        <v>2007</v>
      </c>
      <c r="C179" t="s">
        <v>48</v>
      </c>
      <c r="D179">
        <v>1</v>
      </c>
      <c r="E179">
        <v>23</v>
      </c>
      <c r="F179">
        <v>4</v>
      </c>
      <c r="H179">
        <v>4</v>
      </c>
      <c r="I179" t="s">
        <v>541</v>
      </c>
    </row>
    <row r="180" spans="2:9">
      <c r="B180">
        <v>2007</v>
      </c>
      <c r="C180" t="s">
        <v>48</v>
      </c>
      <c r="D180">
        <v>1</v>
      </c>
      <c r="E180">
        <v>24</v>
      </c>
      <c r="F180">
        <v>2</v>
      </c>
      <c r="H180">
        <v>2</v>
      </c>
      <c r="I180" t="s">
        <v>541</v>
      </c>
    </row>
    <row r="181" spans="2:9">
      <c r="B181">
        <v>2007</v>
      </c>
      <c r="C181" t="s">
        <v>48</v>
      </c>
      <c r="D181">
        <v>2</v>
      </c>
      <c r="E181">
        <v>1</v>
      </c>
      <c r="F181">
        <v>2</v>
      </c>
      <c r="G181">
        <v>4</v>
      </c>
      <c r="H181">
        <v>6</v>
      </c>
      <c r="I181" t="s">
        <v>541</v>
      </c>
    </row>
    <row r="182" spans="2:9">
      <c r="B182">
        <v>2007</v>
      </c>
      <c r="C182" t="s">
        <v>48</v>
      </c>
      <c r="D182">
        <v>2</v>
      </c>
      <c r="E182">
        <v>2</v>
      </c>
      <c r="F182">
        <v>1</v>
      </c>
      <c r="G182">
        <v>2</v>
      </c>
      <c r="H182">
        <v>3</v>
      </c>
      <c r="I182" t="s">
        <v>541</v>
      </c>
    </row>
    <row r="183" spans="2:9">
      <c r="B183">
        <v>2007</v>
      </c>
      <c r="C183" t="s">
        <v>48</v>
      </c>
      <c r="D183">
        <v>2</v>
      </c>
      <c r="E183">
        <v>3</v>
      </c>
      <c r="F183">
        <v>1</v>
      </c>
      <c r="G183">
        <v>6</v>
      </c>
      <c r="H183">
        <v>7</v>
      </c>
      <c r="I183" t="s">
        <v>541</v>
      </c>
    </row>
    <row r="184" spans="2:9">
      <c r="B184">
        <v>2007</v>
      </c>
      <c r="C184" t="s">
        <v>48</v>
      </c>
      <c r="D184">
        <v>2</v>
      </c>
      <c r="E184">
        <v>4</v>
      </c>
      <c r="F184">
        <v>3</v>
      </c>
      <c r="G184">
        <v>1</v>
      </c>
      <c r="H184">
        <v>4</v>
      </c>
      <c r="I184" t="s">
        <v>541</v>
      </c>
    </row>
    <row r="185" spans="2:9">
      <c r="B185">
        <v>2007</v>
      </c>
      <c r="C185" t="s">
        <v>48</v>
      </c>
      <c r="D185">
        <v>2</v>
      </c>
      <c r="E185">
        <v>5</v>
      </c>
      <c r="F185">
        <v>1</v>
      </c>
      <c r="G185">
        <v>1</v>
      </c>
      <c r="H185">
        <v>2</v>
      </c>
      <c r="I185" t="s">
        <v>541</v>
      </c>
    </row>
    <row r="186" spans="2:9">
      <c r="B186">
        <v>2007</v>
      </c>
      <c r="C186" t="s">
        <v>48</v>
      </c>
      <c r="D186">
        <v>2</v>
      </c>
      <c r="E186">
        <v>6</v>
      </c>
      <c r="F186">
        <v>3</v>
      </c>
      <c r="G186">
        <v>2</v>
      </c>
      <c r="H186">
        <v>5</v>
      </c>
      <c r="I186" t="s">
        <v>541</v>
      </c>
    </row>
    <row r="187" spans="2:9">
      <c r="B187">
        <v>2007</v>
      </c>
      <c r="C187" t="s">
        <v>48</v>
      </c>
      <c r="D187">
        <v>2</v>
      </c>
      <c r="E187">
        <v>7</v>
      </c>
      <c r="F187">
        <v>1</v>
      </c>
      <c r="G187">
        <v>2</v>
      </c>
      <c r="H187">
        <v>3</v>
      </c>
      <c r="I187" t="s">
        <v>541</v>
      </c>
    </row>
    <row r="188" spans="2:9">
      <c r="B188">
        <v>2007</v>
      </c>
      <c r="C188" t="s">
        <v>48</v>
      </c>
      <c r="D188">
        <v>2</v>
      </c>
      <c r="E188">
        <v>8</v>
      </c>
      <c r="F188">
        <v>3</v>
      </c>
      <c r="H188">
        <v>3</v>
      </c>
      <c r="I188" t="s">
        <v>541</v>
      </c>
    </row>
    <row r="189" spans="2:9">
      <c r="B189">
        <v>2007</v>
      </c>
      <c r="C189" t="s">
        <v>48</v>
      </c>
      <c r="D189">
        <v>2</v>
      </c>
      <c r="E189">
        <v>9</v>
      </c>
      <c r="F189">
        <v>6</v>
      </c>
      <c r="H189">
        <v>6</v>
      </c>
      <c r="I189" t="s">
        <v>541</v>
      </c>
    </row>
    <row r="190" spans="2:9">
      <c r="B190">
        <v>2007</v>
      </c>
      <c r="C190" t="s">
        <v>48</v>
      </c>
      <c r="D190">
        <v>2</v>
      </c>
      <c r="E190">
        <v>10</v>
      </c>
      <c r="F190">
        <v>3</v>
      </c>
      <c r="H190">
        <v>3</v>
      </c>
      <c r="I190" t="s">
        <v>541</v>
      </c>
    </row>
    <row r="191" spans="2:9">
      <c r="B191">
        <v>2007</v>
      </c>
      <c r="C191" t="s">
        <v>48</v>
      </c>
      <c r="D191">
        <v>2</v>
      </c>
      <c r="E191">
        <v>11</v>
      </c>
      <c r="F191">
        <v>2</v>
      </c>
      <c r="H191">
        <v>2</v>
      </c>
      <c r="I191" t="s">
        <v>541</v>
      </c>
    </row>
    <row r="192" spans="2:9">
      <c r="B192">
        <v>2007</v>
      </c>
      <c r="C192" t="s">
        <v>48</v>
      </c>
      <c r="D192">
        <v>3</v>
      </c>
      <c r="E192">
        <v>1</v>
      </c>
      <c r="F192">
        <v>5</v>
      </c>
      <c r="G192">
        <v>2</v>
      </c>
      <c r="H192">
        <v>7</v>
      </c>
      <c r="I192" t="s">
        <v>541</v>
      </c>
    </row>
    <row r="193" spans="2:9">
      <c r="B193">
        <v>2007</v>
      </c>
      <c r="C193" t="s">
        <v>48</v>
      </c>
      <c r="D193">
        <v>3</v>
      </c>
      <c r="E193">
        <v>2</v>
      </c>
      <c r="F193">
        <v>3</v>
      </c>
      <c r="G193">
        <v>2</v>
      </c>
      <c r="H193">
        <v>5</v>
      </c>
      <c r="I193" t="s">
        <v>541</v>
      </c>
    </row>
    <row r="194" spans="2:9">
      <c r="B194">
        <v>2007</v>
      </c>
      <c r="C194" t="s">
        <v>48</v>
      </c>
      <c r="D194">
        <v>3</v>
      </c>
      <c r="E194">
        <v>3</v>
      </c>
      <c r="F194">
        <v>3</v>
      </c>
      <c r="G194">
        <v>3</v>
      </c>
      <c r="H194">
        <v>6</v>
      </c>
      <c r="I194" t="s">
        <v>541</v>
      </c>
    </row>
    <row r="195" spans="2:9">
      <c r="B195">
        <v>2007</v>
      </c>
      <c r="C195" t="s">
        <v>48</v>
      </c>
      <c r="D195">
        <v>3</v>
      </c>
      <c r="E195">
        <v>4</v>
      </c>
      <c r="F195">
        <v>1</v>
      </c>
      <c r="H195">
        <v>1</v>
      </c>
      <c r="I195" t="s">
        <v>541</v>
      </c>
    </row>
    <row r="196" spans="2:9">
      <c r="B196">
        <v>2007</v>
      </c>
      <c r="C196" t="s">
        <v>48</v>
      </c>
      <c r="D196">
        <v>3</v>
      </c>
      <c r="E196">
        <v>5</v>
      </c>
      <c r="F196">
        <v>1</v>
      </c>
      <c r="H196">
        <v>1</v>
      </c>
      <c r="I196" t="s">
        <v>541</v>
      </c>
    </row>
    <row r="197" spans="2:9">
      <c r="B197">
        <v>2007</v>
      </c>
      <c r="C197" t="s">
        <v>48</v>
      </c>
      <c r="D197">
        <v>3</v>
      </c>
      <c r="E197">
        <v>6</v>
      </c>
      <c r="F197">
        <v>2</v>
      </c>
      <c r="H197">
        <v>2</v>
      </c>
      <c r="I197" t="s">
        <v>541</v>
      </c>
    </row>
    <row r="198" spans="2:9">
      <c r="B198">
        <v>2007</v>
      </c>
      <c r="C198" t="s">
        <v>48</v>
      </c>
      <c r="D198">
        <v>3</v>
      </c>
      <c r="E198">
        <v>7</v>
      </c>
      <c r="F198">
        <v>2</v>
      </c>
      <c r="H198">
        <v>2</v>
      </c>
      <c r="I198" t="s">
        <v>541</v>
      </c>
    </row>
    <row r="199" spans="2:9">
      <c r="B199">
        <v>2007</v>
      </c>
      <c r="C199" t="s">
        <v>48</v>
      </c>
      <c r="D199">
        <v>3</v>
      </c>
      <c r="E199">
        <v>8</v>
      </c>
      <c r="F199">
        <v>1</v>
      </c>
      <c r="H199">
        <v>1</v>
      </c>
      <c r="I199" t="s">
        <v>541</v>
      </c>
    </row>
    <row r="200" spans="2:9">
      <c r="B200">
        <v>2007</v>
      </c>
      <c r="C200" t="s">
        <v>48</v>
      </c>
      <c r="D200">
        <v>3</v>
      </c>
      <c r="E200">
        <v>9</v>
      </c>
      <c r="F200">
        <v>1</v>
      </c>
      <c r="H200">
        <v>1</v>
      </c>
      <c r="I200" t="s">
        <v>541</v>
      </c>
    </row>
    <row r="201" spans="2:9">
      <c r="B201">
        <v>2007</v>
      </c>
      <c r="C201" t="s">
        <v>48</v>
      </c>
      <c r="D201">
        <v>3</v>
      </c>
      <c r="E201">
        <v>10</v>
      </c>
      <c r="F201">
        <v>2</v>
      </c>
      <c r="H201">
        <v>2</v>
      </c>
      <c r="I201" t="s">
        <v>541</v>
      </c>
    </row>
    <row r="202" spans="2:9">
      <c r="B202">
        <v>2007</v>
      </c>
      <c r="C202" t="s">
        <v>48</v>
      </c>
      <c r="D202">
        <v>3</v>
      </c>
      <c r="E202">
        <v>11</v>
      </c>
      <c r="F202">
        <v>3</v>
      </c>
      <c r="H202">
        <v>3</v>
      </c>
      <c r="I202" t="s">
        <v>541</v>
      </c>
    </row>
    <row r="203" spans="2:9">
      <c r="B203">
        <v>2007</v>
      </c>
      <c r="C203" t="s">
        <v>48</v>
      </c>
      <c r="D203">
        <v>4</v>
      </c>
      <c r="E203">
        <v>1</v>
      </c>
      <c r="F203">
        <v>8</v>
      </c>
      <c r="G203">
        <v>4</v>
      </c>
      <c r="H203">
        <v>12</v>
      </c>
      <c r="I203" t="s">
        <v>541</v>
      </c>
    </row>
    <row r="204" spans="2:9">
      <c r="B204">
        <v>2007</v>
      </c>
      <c r="C204" t="s">
        <v>48</v>
      </c>
      <c r="D204">
        <v>4</v>
      </c>
      <c r="E204">
        <v>2</v>
      </c>
      <c r="F204">
        <v>1</v>
      </c>
      <c r="G204">
        <v>4</v>
      </c>
      <c r="H204">
        <v>5</v>
      </c>
      <c r="I204" t="s">
        <v>541</v>
      </c>
    </row>
    <row r="205" spans="2:9">
      <c r="B205">
        <v>2007</v>
      </c>
      <c r="C205" t="s">
        <v>48</v>
      </c>
      <c r="D205">
        <v>4</v>
      </c>
      <c r="E205">
        <v>3</v>
      </c>
      <c r="F205">
        <v>1</v>
      </c>
      <c r="G205">
        <v>4</v>
      </c>
      <c r="H205">
        <v>5</v>
      </c>
      <c r="I205" t="s">
        <v>541</v>
      </c>
    </row>
    <row r="206" spans="2:9">
      <c r="B206">
        <v>2007</v>
      </c>
      <c r="C206" t="s">
        <v>48</v>
      </c>
      <c r="D206">
        <v>4</v>
      </c>
      <c r="E206">
        <v>4</v>
      </c>
      <c r="F206">
        <v>4</v>
      </c>
      <c r="G206">
        <v>2</v>
      </c>
      <c r="H206">
        <v>6</v>
      </c>
      <c r="I206" t="s">
        <v>541</v>
      </c>
    </row>
    <row r="207" spans="2:9">
      <c r="B207">
        <v>2007</v>
      </c>
      <c r="C207" t="s">
        <v>48</v>
      </c>
      <c r="D207">
        <v>4</v>
      </c>
      <c r="E207">
        <v>5</v>
      </c>
      <c r="F207">
        <v>2</v>
      </c>
      <c r="G207">
        <v>2</v>
      </c>
      <c r="H207">
        <v>4</v>
      </c>
      <c r="I207" t="s">
        <v>541</v>
      </c>
    </row>
    <row r="208" spans="2:9">
      <c r="B208">
        <v>2007</v>
      </c>
      <c r="C208" t="s">
        <v>48</v>
      </c>
      <c r="D208">
        <v>4</v>
      </c>
      <c r="E208">
        <v>6</v>
      </c>
      <c r="F208">
        <v>4</v>
      </c>
      <c r="G208">
        <v>4</v>
      </c>
      <c r="H208">
        <v>8</v>
      </c>
      <c r="I208" t="s">
        <v>541</v>
      </c>
    </row>
    <row r="209" spans="2:9">
      <c r="B209">
        <v>2007</v>
      </c>
      <c r="C209" t="s">
        <v>48</v>
      </c>
      <c r="D209">
        <v>4</v>
      </c>
      <c r="E209">
        <v>7</v>
      </c>
      <c r="F209">
        <v>12</v>
      </c>
      <c r="G209">
        <v>1</v>
      </c>
      <c r="H209">
        <v>13</v>
      </c>
      <c r="I209" t="s">
        <v>541</v>
      </c>
    </row>
    <row r="210" spans="2:9">
      <c r="B210">
        <v>2007</v>
      </c>
      <c r="C210" t="s">
        <v>48</v>
      </c>
      <c r="D210">
        <v>4</v>
      </c>
      <c r="E210">
        <v>8</v>
      </c>
      <c r="F210">
        <v>9</v>
      </c>
      <c r="H210">
        <v>9</v>
      </c>
      <c r="I210" t="s">
        <v>541</v>
      </c>
    </row>
    <row r="211" spans="2:9">
      <c r="B211">
        <v>2007</v>
      </c>
      <c r="C211" t="s">
        <v>48</v>
      </c>
      <c r="D211">
        <v>4</v>
      </c>
      <c r="E211">
        <v>9</v>
      </c>
      <c r="F211">
        <v>2</v>
      </c>
      <c r="H211">
        <v>2</v>
      </c>
      <c r="I211" t="s">
        <v>541</v>
      </c>
    </row>
    <row r="212" spans="2:9">
      <c r="B212">
        <v>2007</v>
      </c>
      <c r="C212" t="s">
        <v>48</v>
      </c>
      <c r="D212">
        <v>4</v>
      </c>
      <c r="E212">
        <v>10</v>
      </c>
      <c r="F212">
        <v>16</v>
      </c>
      <c r="H212">
        <v>16</v>
      </c>
      <c r="I212" t="s">
        <v>541</v>
      </c>
    </row>
    <row r="213" spans="2:9">
      <c r="B213">
        <v>2007</v>
      </c>
      <c r="C213" t="s">
        <v>48</v>
      </c>
      <c r="D213">
        <v>4</v>
      </c>
      <c r="E213">
        <v>11</v>
      </c>
      <c r="F213">
        <v>14</v>
      </c>
      <c r="H213">
        <v>14</v>
      </c>
      <c r="I213" t="s">
        <v>541</v>
      </c>
    </row>
    <row r="214" spans="2:9">
      <c r="B214">
        <v>2007</v>
      </c>
      <c r="C214" t="s">
        <v>48</v>
      </c>
      <c r="D214">
        <v>4</v>
      </c>
      <c r="E214">
        <v>12</v>
      </c>
      <c r="F214">
        <v>11</v>
      </c>
      <c r="H214">
        <v>11</v>
      </c>
      <c r="I214" t="s">
        <v>541</v>
      </c>
    </row>
    <row r="215" spans="2:9">
      <c r="B215">
        <v>2007</v>
      </c>
      <c r="C215" t="s">
        <v>48</v>
      </c>
      <c r="D215">
        <v>4</v>
      </c>
      <c r="E215">
        <v>13</v>
      </c>
      <c r="F215">
        <v>26</v>
      </c>
      <c r="H215">
        <v>26</v>
      </c>
      <c r="I215" t="s">
        <v>541</v>
      </c>
    </row>
    <row r="216" spans="2:9">
      <c r="B216">
        <v>2007</v>
      </c>
      <c r="C216" t="s">
        <v>48</v>
      </c>
      <c r="D216">
        <v>4</v>
      </c>
      <c r="E216">
        <v>14</v>
      </c>
      <c r="F216">
        <v>2</v>
      </c>
      <c r="H216">
        <v>2</v>
      </c>
      <c r="I216" t="s">
        <v>541</v>
      </c>
    </row>
    <row r="217" spans="2:9">
      <c r="B217">
        <v>2007</v>
      </c>
      <c r="C217" t="s">
        <v>48</v>
      </c>
      <c r="D217">
        <v>4</v>
      </c>
      <c r="E217">
        <v>15</v>
      </c>
      <c r="F217">
        <v>6</v>
      </c>
      <c r="H217">
        <v>6</v>
      </c>
      <c r="I217" t="s">
        <v>541</v>
      </c>
    </row>
    <row r="218" spans="2:9">
      <c r="B218">
        <v>2007</v>
      </c>
      <c r="C218" t="s">
        <v>48</v>
      </c>
      <c r="D218">
        <v>4</v>
      </c>
      <c r="E218">
        <v>16</v>
      </c>
      <c r="F218">
        <v>2</v>
      </c>
      <c r="H218">
        <v>2</v>
      </c>
      <c r="I218" t="s">
        <v>541</v>
      </c>
    </row>
    <row r="219" spans="2:9">
      <c r="B219">
        <v>2007</v>
      </c>
      <c r="C219" t="s">
        <v>48</v>
      </c>
      <c r="D219">
        <v>5</v>
      </c>
      <c r="E219">
        <v>1</v>
      </c>
      <c r="F219">
        <v>2</v>
      </c>
      <c r="G219">
        <v>2</v>
      </c>
      <c r="H219">
        <v>4</v>
      </c>
      <c r="I219" t="s">
        <v>541</v>
      </c>
    </row>
    <row r="220" spans="2:9">
      <c r="B220">
        <v>2007</v>
      </c>
      <c r="C220" t="s">
        <v>48</v>
      </c>
      <c r="D220">
        <v>5</v>
      </c>
      <c r="E220">
        <v>2</v>
      </c>
      <c r="F220">
        <v>4</v>
      </c>
      <c r="H220">
        <v>4</v>
      </c>
      <c r="I220" t="s">
        <v>541</v>
      </c>
    </row>
    <row r="221" spans="2:9">
      <c r="B221">
        <v>2007</v>
      </c>
      <c r="C221" t="s">
        <v>48</v>
      </c>
      <c r="D221">
        <v>5</v>
      </c>
      <c r="E221">
        <v>3</v>
      </c>
      <c r="F221">
        <v>1</v>
      </c>
      <c r="H221">
        <v>1</v>
      </c>
      <c r="I221" t="s">
        <v>541</v>
      </c>
    </row>
    <row r="222" spans="2:9">
      <c r="B222">
        <v>2007</v>
      </c>
      <c r="C222" t="s">
        <v>48</v>
      </c>
      <c r="D222">
        <v>5</v>
      </c>
      <c r="E222">
        <v>4</v>
      </c>
      <c r="F222">
        <v>1</v>
      </c>
      <c r="H222">
        <v>1</v>
      </c>
      <c r="I222" t="s">
        <v>541</v>
      </c>
    </row>
    <row r="223" spans="2:9">
      <c r="B223">
        <v>2007</v>
      </c>
      <c r="C223" t="s">
        <v>48</v>
      </c>
      <c r="D223">
        <v>5</v>
      </c>
      <c r="E223">
        <v>5</v>
      </c>
      <c r="F223">
        <v>4</v>
      </c>
      <c r="H223">
        <v>4</v>
      </c>
      <c r="I223" t="s">
        <v>541</v>
      </c>
    </row>
    <row r="224" spans="2:9">
      <c r="B224">
        <v>2007</v>
      </c>
      <c r="C224" t="s">
        <v>48</v>
      </c>
      <c r="D224">
        <v>5</v>
      </c>
      <c r="E224">
        <v>6</v>
      </c>
      <c r="F224">
        <v>5</v>
      </c>
      <c r="H224">
        <v>5</v>
      </c>
      <c r="I224" t="s">
        <v>541</v>
      </c>
    </row>
    <row r="225" spans="2:9">
      <c r="B225">
        <v>2007</v>
      </c>
      <c r="C225" t="s">
        <v>48</v>
      </c>
      <c r="D225">
        <v>5</v>
      </c>
      <c r="E225">
        <v>7</v>
      </c>
      <c r="F225">
        <v>4</v>
      </c>
      <c r="H225">
        <v>4</v>
      </c>
      <c r="I225" t="s">
        <v>541</v>
      </c>
    </row>
    <row r="226" spans="2:9">
      <c r="B226">
        <v>2007</v>
      </c>
      <c r="C226" t="s">
        <v>48</v>
      </c>
      <c r="D226">
        <v>5</v>
      </c>
      <c r="E226">
        <v>8</v>
      </c>
      <c r="F226">
        <v>2</v>
      </c>
      <c r="H226">
        <v>2</v>
      </c>
      <c r="I226" t="s">
        <v>541</v>
      </c>
    </row>
    <row r="227" spans="2:9">
      <c r="B227">
        <v>2007</v>
      </c>
      <c r="C227" t="s">
        <v>48</v>
      </c>
      <c r="D227">
        <v>5</v>
      </c>
      <c r="E227">
        <v>9</v>
      </c>
      <c r="F227">
        <v>2</v>
      </c>
      <c r="H227">
        <v>2</v>
      </c>
      <c r="I227" t="s">
        <v>541</v>
      </c>
    </row>
    <row r="228" spans="2:9">
      <c r="B228">
        <v>2007</v>
      </c>
      <c r="C228" t="s">
        <v>48</v>
      </c>
      <c r="D228">
        <v>5</v>
      </c>
      <c r="E228">
        <v>10</v>
      </c>
      <c r="F228">
        <v>3</v>
      </c>
      <c r="H228">
        <v>3</v>
      </c>
      <c r="I228" t="s">
        <v>541</v>
      </c>
    </row>
    <row r="229" spans="2:9">
      <c r="B229">
        <v>2007</v>
      </c>
      <c r="C229" t="s">
        <v>48</v>
      </c>
      <c r="D229">
        <v>5</v>
      </c>
      <c r="E229">
        <v>11</v>
      </c>
      <c r="F229">
        <v>1</v>
      </c>
      <c r="H229">
        <v>1</v>
      </c>
      <c r="I229" t="s">
        <v>541</v>
      </c>
    </row>
    <row r="230" spans="2:9">
      <c r="B230">
        <v>2007</v>
      </c>
      <c r="C230" t="s">
        <v>61</v>
      </c>
      <c r="D230">
        <v>1</v>
      </c>
      <c r="E230" t="s">
        <v>43</v>
      </c>
      <c r="F230">
        <v>59</v>
      </c>
      <c r="G230">
        <v>0</v>
      </c>
      <c r="H230">
        <v>59</v>
      </c>
      <c r="I230" t="s">
        <v>541</v>
      </c>
    </row>
    <row r="231" spans="2:9">
      <c r="B231">
        <v>2007</v>
      </c>
      <c r="C231" t="s">
        <v>61</v>
      </c>
      <c r="D231">
        <v>2</v>
      </c>
      <c r="E231" t="s">
        <v>43</v>
      </c>
      <c r="F231">
        <v>51</v>
      </c>
      <c r="G231">
        <v>15</v>
      </c>
      <c r="H231">
        <v>66</v>
      </c>
      <c r="I231" t="s">
        <v>541</v>
      </c>
    </row>
    <row r="232" spans="2:9">
      <c r="B232">
        <v>2007</v>
      </c>
      <c r="C232" t="s">
        <v>61</v>
      </c>
      <c r="D232">
        <v>3</v>
      </c>
      <c r="E232">
        <v>1</v>
      </c>
      <c r="G232">
        <v>2</v>
      </c>
      <c r="H232">
        <v>2</v>
      </c>
      <c r="I232" t="s">
        <v>541</v>
      </c>
    </row>
    <row r="233" spans="2:9">
      <c r="B233">
        <v>2007</v>
      </c>
      <c r="C233" t="s">
        <v>61</v>
      </c>
      <c r="D233">
        <v>3</v>
      </c>
      <c r="E233">
        <v>2</v>
      </c>
      <c r="G233">
        <v>3</v>
      </c>
      <c r="H233">
        <v>3</v>
      </c>
      <c r="I233" t="s">
        <v>541</v>
      </c>
    </row>
    <row r="234" spans="2:9">
      <c r="B234">
        <v>2007</v>
      </c>
      <c r="C234" t="s">
        <v>61</v>
      </c>
      <c r="D234">
        <v>3</v>
      </c>
      <c r="E234">
        <v>3</v>
      </c>
      <c r="G234">
        <v>1</v>
      </c>
      <c r="H234">
        <v>1</v>
      </c>
      <c r="I234" t="s">
        <v>541</v>
      </c>
    </row>
    <row r="235" spans="2:9">
      <c r="B235">
        <v>2007</v>
      </c>
      <c r="C235" t="s">
        <v>61</v>
      </c>
      <c r="D235">
        <v>3</v>
      </c>
      <c r="E235">
        <v>4</v>
      </c>
      <c r="G235">
        <v>1</v>
      </c>
      <c r="H235">
        <v>1</v>
      </c>
      <c r="I235" t="s">
        <v>541</v>
      </c>
    </row>
    <row r="236" spans="2:9">
      <c r="B236">
        <v>2007</v>
      </c>
      <c r="C236" t="s">
        <v>61</v>
      </c>
      <c r="D236">
        <v>3</v>
      </c>
      <c r="E236">
        <v>5</v>
      </c>
      <c r="G236">
        <v>3</v>
      </c>
      <c r="H236">
        <v>3</v>
      </c>
      <c r="I236" t="s">
        <v>541</v>
      </c>
    </row>
    <row r="237" spans="2:9">
      <c r="B237">
        <v>2007</v>
      </c>
      <c r="C237" t="s">
        <v>61</v>
      </c>
      <c r="D237">
        <v>3</v>
      </c>
      <c r="E237">
        <v>6</v>
      </c>
      <c r="G237">
        <v>3</v>
      </c>
      <c r="H237">
        <v>3</v>
      </c>
      <c r="I237" t="s">
        <v>541</v>
      </c>
    </row>
    <row r="238" spans="2:9">
      <c r="B238">
        <v>2007</v>
      </c>
      <c r="C238" t="s">
        <v>61</v>
      </c>
      <c r="D238">
        <v>3</v>
      </c>
      <c r="E238">
        <v>7</v>
      </c>
      <c r="G238">
        <v>5</v>
      </c>
      <c r="H238">
        <v>5</v>
      </c>
      <c r="I238" t="s">
        <v>541</v>
      </c>
    </row>
    <row r="239" spans="2:9">
      <c r="B239">
        <v>2007</v>
      </c>
      <c r="C239" t="s">
        <v>61</v>
      </c>
      <c r="D239">
        <v>3</v>
      </c>
      <c r="E239">
        <v>8</v>
      </c>
      <c r="G239">
        <v>2</v>
      </c>
      <c r="H239">
        <v>2</v>
      </c>
      <c r="I239" t="s">
        <v>541</v>
      </c>
    </row>
    <row r="240" spans="2:9">
      <c r="B240">
        <v>2007</v>
      </c>
      <c r="C240" t="s">
        <v>61</v>
      </c>
      <c r="D240">
        <v>3</v>
      </c>
      <c r="E240">
        <v>9</v>
      </c>
      <c r="G240">
        <v>6</v>
      </c>
      <c r="H240">
        <v>6</v>
      </c>
      <c r="I240" t="s">
        <v>541</v>
      </c>
    </row>
    <row r="241" spans="2:9">
      <c r="B241">
        <v>2007</v>
      </c>
      <c r="C241" t="s">
        <v>61</v>
      </c>
      <c r="D241">
        <v>3</v>
      </c>
      <c r="E241">
        <v>10</v>
      </c>
      <c r="G241">
        <v>3</v>
      </c>
      <c r="H241">
        <v>3</v>
      </c>
      <c r="I241" t="s">
        <v>541</v>
      </c>
    </row>
    <row r="242" spans="2:9">
      <c r="B242">
        <v>2007</v>
      </c>
      <c r="C242" t="s">
        <v>61</v>
      </c>
      <c r="D242">
        <v>3</v>
      </c>
      <c r="E242">
        <v>11</v>
      </c>
      <c r="G242">
        <v>6</v>
      </c>
      <c r="H242">
        <v>6</v>
      </c>
      <c r="I242" t="s">
        <v>541</v>
      </c>
    </row>
    <row r="243" spans="2:9">
      <c r="B243">
        <v>2007</v>
      </c>
      <c r="C243" t="s">
        <v>61</v>
      </c>
      <c r="D243">
        <v>4</v>
      </c>
      <c r="E243">
        <v>1</v>
      </c>
      <c r="F243">
        <v>1</v>
      </c>
      <c r="H243">
        <v>1</v>
      </c>
      <c r="I243" t="s">
        <v>541</v>
      </c>
    </row>
    <row r="244" spans="2:9">
      <c r="B244">
        <v>2007</v>
      </c>
      <c r="C244" t="s">
        <v>61</v>
      </c>
      <c r="D244">
        <v>4</v>
      </c>
      <c r="E244">
        <v>2</v>
      </c>
      <c r="F244">
        <v>3</v>
      </c>
      <c r="H244">
        <v>3</v>
      </c>
      <c r="I244" t="s">
        <v>541</v>
      </c>
    </row>
    <row r="245" spans="2:9">
      <c r="B245">
        <v>2007</v>
      </c>
      <c r="C245" t="s">
        <v>61</v>
      </c>
      <c r="D245">
        <v>4</v>
      </c>
      <c r="E245">
        <v>3</v>
      </c>
      <c r="F245">
        <v>3</v>
      </c>
      <c r="H245">
        <v>3</v>
      </c>
      <c r="I245" t="s">
        <v>541</v>
      </c>
    </row>
    <row r="246" spans="2:9">
      <c r="B246">
        <v>2007</v>
      </c>
      <c r="C246" t="s">
        <v>61</v>
      </c>
      <c r="D246">
        <v>4</v>
      </c>
      <c r="E246">
        <v>4</v>
      </c>
      <c r="F246">
        <v>5</v>
      </c>
      <c r="H246">
        <v>5</v>
      </c>
      <c r="I246" t="s">
        <v>541</v>
      </c>
    </row>
    <row r="247" spans="2:9">
      <c r="B247">
        <v>2007</v>
      </c>
      <c r="C247" t="s">
        <v>61</v>
      </c>
      <c r="D247">
        <v>4</v>
      </c>
      <c r="E247">
        <v>5</v>
      </c>
      <c r="F247">
        <v>5</v>
      </c>
      <c r="H247">
        <v>5</v>
      </c>
      <c r="I247" t="s">
        <v>541</v>
      </c>
    </row>
    <row r="248" spans="2:9">
      <c r="B248">
        <v>2007</v>
      </c>
      <c r="C248" t="s">
        <v>61</v>
      </c>
      <c r="D248">
        <v>4</v>
      </c>
      <c r="E248">
        <v>6</v>
      </c>
      <c r="F248">
        <v>4</v>
      </c>
      <c r="H248">
        <v>4</v>
      </c>
      <c r="I248" t="s">
        <v>541</v>
      </c>
    </row>
    <row r="249" spans="2:9">
      <c r="B249">
        <v>2007</v>
      </c>
      <c r="C249" t="s">
        <v>61</v>
      </c>
      <c r="D249">
        <v>4</v>
      </c>
      <c r="E249">
        <v>7</v>
      </c>
      <c r="F249">
        <v>6</v>
      </c>
      <c r="H249">
        <v>6</v>
      </c>
      <c r="I249" t="s">
        <v>541</v>
      </c>
    </row>
    <row r="250" spans="2:9">
      <c r="B250">
        <v>2007</v>
      </c>
      <c r="C250" t="s">
        <v>61</v>
      </c>
      <c r="D250">
        <v>4</v>
      </c>
      <c r="E250">
        <v>8</v>
      </c>
      <c r="F250">
        <v>3</v>
      </c>
      <c r="H250">
        <v>3</v>
      </c>
      <c r="I250" t="s">
        <v>541</v>
      </c>
    </row>
    <row r="251" spans="2:9">
      <c r="B251">
        <v>2007</v>
      </c>
      <c r="C251" t="s">
        <v>61</v>
      </c>
      <c r="D251">
        <v>4</v>
      </c>
      <c r="E251">
        <v>9</v>
      </c>
      <c r="F251">
        <v>4</v>
      </c>
      <c r="H251">
        <v>4</v>
      </c>
      <c r="I251" t="s">
        <v>541</v>
      </c>
    </row>
    <row r="252" spans="2:9">
      <c r="B252">
        <v>2007</v>
      </c>
      <c r="C252" t="s">
        <v>61</v>
      </c>
      <c r="D252">
        <v>4</v>
      </c>
      <c r="E252">
        <v>10</v>
      </c>
      <c r="F252">
        <v>7</v>
      </c>
      <c r="H252">
        <v>7</v>
      </c>
      <c r="I252" t="s">
        <v>541</v>
      </c>
    </row>
    <row r="253" spans="2:9">
      <c r="B253">
        <v>2007</v>
      </c>
      <c r="C253" t="s">
        <v>61</v>
      </c>
      <c r="D253">
        <v>4</v>
      </c>
      <c r="E253">
        <v>11</v>
      </c>
      <c r="F253">
        <v>3</v>
      </c>
      <c r="H253">
        <v>3</v>
      </c>
      <c r="I253" t="s">
        <v>541</v>
      </c>
    </row>
    <row r="254" spans="2:9">
      <c r="B254">
        <v>2007</v>
      </c>
      <c r="C254" t="s">
        <v>61</v>
      </c>
      <c r="D254">
        <v>4</v>
      </c>
      <c r="E254">
        <v>12</v>
      </c>
      <c r="F254">
        <v>5</v>
      </c>
      <c r="H254">
        <v>5</v>
      </c>
      <c r="I254" t="s">
        <v>541</v>
      </c>
    </row>
    <row r="255" spans="2:9">
      <c r="B255">
        <v>2007</v>
      </c>
      <c r="C255" t="s">
        <v>61</v>
      </c>
      <c r="D255">
        <v>4</v>
      </c>
      <c r="E255">
        <v>13</v>
      </c>
      <c r="F255">
        <v>7</v>
      </c>
      <c r="H255">
        <v>7</v>
      </c>
      <c r="I255" t="s">
        <v>541</v>
      </c>
    </row>
    <row r="256" spans="2:9">
      <c r="B256">
        <v>2008</v>
      </c>
      <c r="C256" t="s">
        <v>41</v>
      </c>
      <c r="D256">
        <v>1</v>
      </c>
      <c r="E256">
        <v>1</v>
      </c>
      <c r="F256">
        <v>1</v>
      </c>
      <c r="H256">
        <v>1</v>
      </c>
      <c r="I256" t="s">
        <v>540</v>
      </c>
    </row>
    <row r="257" spans="2:9">
      <c r="B257">
        <v>2008</v>
      </c>
      <c r="C257" t="s">
        <v>41</v>
      </c>
      <c r="D257">
        <v>1</v>
      </c>
      <c r="E257">
        <v>2</v>
      </c>
      <c r="F257">
        <v>2</v>
      </c>
      <c r="H257">
        <v>2</v>
      </c>
      <c r="I257" t="s">
        <v>540</v>
      </c>
    </row>
    <row r="258" spans="2:9">
      <c r="B258">
        <v>2008</v>
      </c>
      <c r="C258" t="s">
        <v>41</v>
      </c>
      <c r="D258">
        <v>1</v>
      </c>
      <c r="E258">
        <v>3</v>
      </c>
      <c r="F258">
        <v>2</v>
      </c>
      <c r="G258">
        <v>1</v>
      </c>
      <c r="H258">
        <v>3</v>
      </c>
      <c r="I258" t="s">
        <v>540</v>
      </c>
    </row>
    <row r="259" spans="2:9">
      <c r="B259">
        <v>2008</v>
      </c>
      <c r="C259" t="s">
        <v>41</v>
      </c>
      <c r="D259">
        <v>1</v>
      </c>
      <c r="E259">
        <v>4</v>
      </c>
      <c r="F259">
        <v>2</v>
      </c>
      <c r="G259">
        <v>4</v>
      </c>
      <c r="H259">
        <v>6</v>
      </c>
      <c r="I259" t="s">
        <v>540</v>
      </c>
    </row>
    <row r="260" spans="2:9">
      <c r="B260">
        <v>2008</v>
      </c>
      <c r="C260" t="s">
        <v>41</v>
      </c>
      <c r="D260">
        <v>1</v>
      </c>
      <c r="E260">
        <v>5</v>
      </c>
      <c r="F260">
        <v>1</v>
      </c>
      <c r="G260">
        <v>2</v>
      </c>
      <c r="H260">
        <v>3</v>
      </c>
      <c r="I260" t="s">
        <v>540</v>
      </c>
    </row>
    <row r="261" spans="2:9">
      <c r="B261">
        <v>2008</v>
      </c>
      <c r="C261" t="s">
        <v>41</v>
      </c>
      <c r="D261">
        <v>1</v>
      </c>
      <c r="E261">
        <v>6</v>
      </c>
      <c r="F261">
        <v>1</v>
      </c>
      <c r="G261">
        <v>1</v>
      </c>
      <c r="H261">
        <v>2</v>
      </c>
      <c r="I261" t="s">
        <v>540</v>
      </c>
    </row>
    <row r="262" spans="2:9">
      <c r="B262">
        <v>2008</v>
      </c>
      <c r="C262" t="s">
        <v>41</v>
      </c>
      <c r="D262">
        <v>1</v>
      </c>
      <c r="E262">
        <v>7</v>
      </c>
      <c r="F262">
        <v>1</v>
      </c>
      <c r="H262">
        <v>1</v>
      </c>
      <c r="I262" t="s">
        <v>540</v>
      </c>
    </row>
    <row r="263" spans="2:9">
      <c r="B263">
        <v>2008</v>
      </c>
      <c r="C263" t="s">
        <v>41</v>
      </c>
      <c r="D263">
        <v>1</v>
      </c>
      <c r="E263">
        <v>8</v>
      </c>
      <c r="F263">
        <v>1</v>
      </c>
      <c r="H263">
        <v>1</v>
      </c>
      <c r="I263" t="s">
        <v>540</v>
      </c>
    </row>
    <row r="264" spans="2:9">
      <c r="B264">
        <v>2008</v>
      </c>
      <c r="C264" t="s">
        <v>41</v>
      </c>
      <c r="D264">
        <v>1</v>
      </c>
      <c r="E264">
        <v>9</v>
      </c>
      <c r="F264">
        <v>1</v>
      </c>
      <c r="H264">
        <v>1</v>
      </c>
      <c r="I264" t="s">
        <v>540</v>
      </c>
    </row>
    <row r="265" spans="2:9">
      <c r="B265">
        <v>2008</v>
      </c>
      <c r="C265" t="s">
        <v>41</v>
      </c>
      <c r="D265">
        <v>1</v>
      </c>
      <c r="E265">
        <v>10</v>
      </c>
      <c r="F265">
        <v>2</v>
      </c>
      <c r="H265">
        <v>2</v>
      </c>
      <c r="I265" t="s">
        <v>540</v>
      </c>
    </row>
    <row r="266" spans="2:9">
      <c r="B266">
        <v>2008</v>
      </c>
      <c r="C266" t="s">
        <v>41</v>
      </c>
      <c r="D266">
        <v>1</v>
      </c>
      <c r="E266">
        <v>11</v>
      </c>
      <c r="F266">
        <v>1</v>
      </c>
      <c r="H266">
        <v>1</v>
      </c>
      <c r="I266" t="s">
        <v>540</v>
      </c>
    </row>
    <row r="267" spans="2:9">
      <c r="B267">
        <v>2008</v>
      </c>
      <c r="C267" t="s">
        <v>41</v>
      </c>
      <c r="D267">
        <v>1</v>
      </c>
      <c r="E267">
        <v>12</v>
      </c>
      <c r="F267">
        <v>2</v>
      </c>
      <c r="H267">
        <v>2</v>
      </c>
      <c r="I267" t="s">
        <v>540</v>
      </c>
    </row>
    <row r="268" spans="2:9">
      <c r="B268">
        <v>2008</v>
      </c>
      <c r="C268" t="s">
        <v>41</v>
      </c>
      <c r="D268">
        <v>1</v>
      </c>
      <c r="E268">
        <v>13</v>
      </c>
      <c r="F268">
        <v>1</v>
      </c>
      <c r="H268">
        <v>1</v>
      </c>
      <c r="I268" t="s">
        <v>540</v>
      </c>
    </row>
    <row r="269" spans="2:9">
      <c r="B269">
        <v>2008</v>
      </c>
      <c r="C269" t="s">
        <v>41</v>
      </c>
      <c r="D269">
        <v>1</v>
      </c>
      <c r="E269">
        <v>14</v>
      </c>
      <c r="F269">
        <v>1</v>
      </c>
      <c r="H269">
        <v>1</v>
      </c>
      <c r="I269" t="s">
        <v>540</v>
      </c>
    </row>
    <row r="270" spans="2:9">
      <c r="B270">
        <v>2008</v>
      </c>
      <c r="C270" t="s">
        <v>41</v>
      </c>
      <c r="D270">
        <v>1</v>
      </c>
      <c r="E270">
        <v>15</v>
      </c>
      <c r="F270">
        <v>3</v>
      </c>
      <c r="H270">
        <v>3</v>
      </c>
      <c r="I270" t="s">
        <v>540</v>
      </c>
    </row>
    <row r="271" spans="2:9">
      <c r="B271">
        <v>2008</v>
      </c>
      <c r="C271" t="s">
        <v>41</v>
      </c>
      <c r="D271">
        <v>2</v>
      </c>
      <c r="E271">
        <v>0</v>
      </c>
      <c r="G271">
        <v>0</v>
      </c>
      <c r="H271">
        <v>0</v>
      </c>
      <c r="I271" t="s">
        <v>540</v>
      </c>
    </row>
    <row r="272" spans="2:9">
      <c r="B272">
        <v>2008</v>
      </c>
      <c r="C272" t="s">
        <v>41</v>
      </c>
      <c r="D272">
        <v>2</v>
      </c>
      <c r="E272">
        <v>1</v>
      </c>
      <c r="F272">
        <v>3</v>
      </c>
      <c r="H272">
        <v>3</v>
      </c>
      <c r="I272" t="s">
        <v>540</v>
      </c>
    </row>
    <row r="273" spans="2:9">
      <c r="B273">
        <v>2008</v>
      </c>
      <c r="C273" t="s">
        <v>41</v>
      </c>
      <c r="D273">
        <v>2</v>
      </c>
      <c r="E273">
        <v>2</v>
      </c>
      <c r="F273">
        <v>1</v>
      </c>
      <c r="H273">
        <v>1</v>
      </c>
      <c r="I273" t="s">
        <v>540</v>
      </c>
    </row>
    <row r="274" spans="2:9">
      <c r="B274">
        <v>2008</v>
      </c>
      <c r="C274" t="s">
        <v>41</v>
      </c>
      <c r="D274">
        <v>2</v>
      </c>
      <c r="E274">
        <v>3</v>
      </c>
      <c r="F274">
        <v>2</v>
      </c>
      <c r="H274">
        <v>2</v>
      </c>
      <c r="I274" t="s">
        <v>540</v>
      </c>
    </row>
    <row r="275" spans="2:9">
      <c r="B275">
        <v>2008</v>
      </c>
      <c r="C275" t="s">
        <v>41</v>
      </c>
      <c r="D275">
        <v>2</v>
      </c>
      <c r="E275">
        <v>4</v>
      </c>
      <c r="F275">
        <v>1</v>
      </c>
      <c r="H275">
        <v>1</v>
      </c>
      <c r="I275" t="s">
        <v>540</v>
      </c>
    </row>
    <row r="276" spans="2:9">
      <c r="B276">
        <v>2008</v>
      </c>
      <c r="C276" t="s">
        <v>41</v>
      </c>
      <c r="D276">
        <v>2</v>
      </c>
      <c r="E276">
        <v>5</v>
      </c>
      <c r="F276">
        <v>1</v>
      </c>
      <c r="H276">
        <v>1</v>
      </c>
      <c r="I276" t="s">
        <v>540</v>
      </c>
    </row>
    <row r="277" spans="2:9">
      <c r="B277">
        <v>2008</v>
      </c>
      <c r="C277" t="s">
        <v>41</v>
      </c>
      <c r="D277">
        <v>2</v>
      </c>
      <c r="E277">
        <v>6</v>
      </c>
      <c r="F277">
        <v>1</v>
      </c>
      <c r="H277">
        <v>1</v>
      </c>
      <c r="I277" t="s">
        <v>540</v>
      </c>
    </row>
    <row r="278" spans="2:9">
      <c r="B278">
        <v>2008</v>
      </c>
      <c r="C278" t="s">
        <v>41</v>
      </c>
      <c r="D278">
        <v>2</v>
      </c>
      <c r="E278">
        <v>7</v>
      </c>
      <c r="F278">
        <v>2</v>
      </c>
      <c r="H278">
        <v>2</v>
      </c>
      <c r="I278" t="s">
        <v>540</v>
      </c>
    </row>
    <row r="279" spans="2:9">
      <c r="B279">
        <v>2008</v>
      </c>
      <c r="C279" t="s">
        <v>41</v>
      </c>
      <c r="D279">
        <v>2</v>
      </c>
      <c r="E279">
        <v>8</v>
      </c>
      <c r="F279">
        <v>2</v>
      </c>
      <c r="H279">
        <v>2</v>
      </c>
      <c r="I279" t="s">
        <v>540</v>
      </c>
    </row>
    <row r="280" spans="2:9">
      <c r="B280">
        <v>2008</v>
      </c>
      <c r="C280" t="s">
        <v>41</v>
      </c>
      <c r="D280">
        <v>2</v>
      </c>
      <c r="E280">
        <v>9</v>
      </c>
      <c r="F280">
        <v>1</v>
      </c>
      <c r="H280">
        <v>1</v>
      </c>
      <c r="I280" t="s">
        <v>540</v>
      </c>
    </row>
    <row r="281" spans="2:9">
      <c r="B281">
        <v>2008</v>
      </c>
      <c r="C281" t="s">
        <v>41</v>
      </c>
      <c r="D281">
        <v>2</v>
      </c>
      <c r="E281">
        <v>10</v>
      </c>
      <c r="F281">
        <v>2</v>
      </c>
      <c r="H281">
        <v>2</v>
      </c>
      <c r="I281" t="s">
        <v>540</v>
      </c>
    </row>
    <row r="282" spans="2:9">
      <c r="B282">
        <v>2008</v>
      </c>
      <c r="C282" t="s">
        <v>41</v>
      </c>
      <c r="D282">
        <v>3</v>
      </c>
      <c r="E282">
        <v>1</v>
      </c>
      <c r="F282">
        <v>3</v>
      </c>
      <c r="H282">
        <v>3</v>
      </c>
      <c r="I282" t="s">
        <v>540</v>
      </c>
    </row>
    <row r="283" spans="2:9">
      <c r="B283">
        <v>2008</v>
      </c>
      <c r="C283" t="s">
        <v>41</v>
      </c>
      <c r="D283">
        <v>3</v>
      </c>
      <c r="E283">
        <v>2</v>
      </c>
      <c r="F283">
        <v>3</v>
      </c>
      <c r="H283">
        <v>3</v>
      </c>
      <c r="I283" t="s">
        <v>540</v>
      </c>
    </row>
    <row r="284" spans="2:9">
      <c r="B284">
        <v>2008</v>
      </c>
      <c r="C284" t="s">
        <v>41</v>
      </c>
      <c r="D284">
        <v>3</v>
      </c>
      <c r="E284">
        <v>3</v>
      </c>
      <c r="F284">
        <v>3</v>
      </c>
      <c r="H284">
        <v>3</v>
      </c>
      <c r="I284" t="s">
        <v>540</v>
      </c>
    </row>
    <row r="285" spans="2:9">
      <c r="B285">
        <v>2008</v>
      </c>
      <c r="C285" t="s">
        <v>41</v>
      </c>
      <c r="D285">
        <v>3</v>
      </c>
      <c r="E285">
        <v>4</v>
      </c>
      <c r="F285">
        <v>4</v>
      </c>
      <c r="H285">
        <v>4</v>
      </c>
      <c r="I285" t="s">
        <v>540</v>
      </c>
    </row>
    <row r="286" spans="2:9">
      <c r="B286">
        <v>2008</v>
      </c>
      <c r="C286" t="s">
        <v>41</v>
      </c>
      <c r="D286">
        <v>3</v>
      </c>
      <c r="E286">
        <v>5</v>
      </c>
      <c r="F286">
        <v>2</v>
      </c>
      <c r="H286">
        <v>2</v>
      </c>
      <c r="I286" t="s">
        <v>540</v>
      </c>
    </row>
    <row r="287" spans="2:9">
      <c r="B287">
        <v>2008</v>
      </c>
      <c r="C287" t="s">
        <v>41</v>
      </c>
      <c r="D287">
        <v>3</v>
      </c>
      <c r="E287">
        <v>6</v>
      </c>
      <c r="F287">
        <v>2</v>
      </c>
      <c r="H287">
        <v>2</v>
      </c>
      <c r="I287" t="s">
        <v>540</v>
      </c>
    </row>
    <row r="288" spans="2:9">
      <c r="B288">
        <v>2008</v>
      </c>
      <c r="C288" t="s">
        <v>41</v>
      </c>
      <c r="D288">
        <v>3</v>
      </c>
      <c r="E288">
        <v>7</v>
      </c>
      <c r="F288">
        <v>2</v>
      </c>
      <c r="H288">
        <v>2</v>
      </c>
      <c r="I288" t="s">
        <v>540</v>
      </c>
    </row>
    <row r="289" spans="2:9">
      <c r="B289">
        <v>2008</v>
      </c>
      <c r="C289" t="s">
        <v>41</v>
      </c>
      <c r="D289">
        <v>4</v>
      </c>
      <c r="E289">
        <v>1</v>
      </c>
      <c r="F289">
        <v>1</v>
      </c>
      <c r="G289">
        <v>3</v>
      </c>
      <c r="H289">
        <v>4</v>
      </c>
      <c r="I289" t="s">
        <v>540</v>
      </c>
    </row>
    <row r="290" spans="2:9">
      <c r="B290">
        <v>2008</v>
      </c>
      <c r="C290" t="s">
        <v>41</v>
      </c>
      <c r="D290">
        <v>4</v>
      </c>
      <c r="E290">
        <v>2</v>
      </c>
      <c r="F290">
        <v>1</v>
      </c>
      <c r="G290">
        <v>2</v>
      </c>
      <c r="H290">
        <v>3</v>
      </c>
      <c r="I290" t="s">
        <v>540</v>
      </c>
    </row>
    <row r="291" spans="2:9">
      <c r="B291">
        <v>2008</v>
      </c>
      <c r="C291" t="s">
        <v>41</v>
      </c>
      <c r="D291">
        <v>4</v>
      </c>
      <c r="E291">
        <v>3</v>
      </c>
      <c r="F291">
        <v>1</v>
      </c>
      <c r="H291">
        <v>1</v>
      </c>
      <c r="I291" t="s">
        <v>540</v>
      </c>
    </row>
    <row r="292" spans="2:9">
      <c r="B292">
        <v>2008</v>
      </c>
      <c r="C292" t="s">
        <v>41</v>
      </c>
      <c r="D292">
        <v>4</v>
      </c>
      <c r="E292">
        <v>4</v>
      </c>
      <c r="F292">
        <v>2</v>
      </c>
      <c r="H292">
        <v>2</v>
      </c>
      <c r="I292" t="s">
        <v>540</v>
      </c>
    </row>
    <row r="293" spans="2:9">
      <c r="B293">
        <v>2008</v>
      </c>
      <c r="C293" t="s">
        <v>41</v>
      </c>
      <c r="D293">
        <v>4</v>
      </c>
      <c r="E293">
        <v>5</v>
      </c>
      <c r="F293">
        <v>2</v>
      </c>
      <c r="H293">
        <v>2</v>
      </c>
      <c r="I293" t="s">
        <v>540</v>
      </c>
    </row>
    <row r="294" spans="2:9">
      <c r="B294">
        <v>2008</v>
      </c>
      <c r="C294" t="s">
        <v>41</v>
      </c>
      <c r="D294">
        <v>4</v>
      </c>
      <c r="E294">
        <v>6</v>
      </c>
      <c r="F294">
        <v>3</v>
      </c>
      <c r="H294">
        <v>3</v>
      </c>
      <c r="I294" t="s">
        <v>540</v>
      </c>
    </row>
    <row r="295" spans="2:9">
      <c r="B295">
        <v>2008</v>
      </c>
      <c r="C295" t="s">
        <v>41</v>
      </c>
      <c r="D295">
        <v>4</v>
      </c>
      <c r="E295">
        <v>7</v>
      </c>
      <c r="F295">
        <v>5</v>
      </c>
      <c r="H295">
        <v>5</v>
      </c>
      <c r="I295" t="s">
        <v>540</v>
      </c>
    </row>
    <row r="296" spans="2:9">
      <c r="B296">
        <v>2008</v>
      </c>
      <c r="C296" t="s">
        <v>41</v>
      </c>
      <c r="D296">
        <v>4</v>
      </c>
      <c r="E296">
        <v>8</v>
      </c>
      <c r="F296">
        <v>4</v>
      </c>
      <c r="H296">
        <v>4</v>
      </c>
      <c r="I296" t="s">
        <v>540</v>
      </c>
    </row>
    <row r="297" spans="2:9">
      <c r="B297">
        <v>2008</v>
      </c>
      <c r="C297" t="s">
        <v>41</v>
      </c>
      <c r="D297">
        <v>4</v>
      </c>
      <c r="E297">
        <v>9</v>
      </c>
      <c r="F297">
        <v>3</v>
      </c>
      <c r="H297">
        <v>3</v>
      </c>
      <c r="I297" t="s">
        <v>540</v>
      </c>
    </row>
    <row r="298" spans="2:9">
      <c r="B298">
        <v>2008</v>
      </c>
      <c r="C298" t="s">
        <v>41</v>
      </c>
      <c r="D298">
        <v>4</v>
      </c>
      <c r="E298">
        <v>10</v>
      </c>
      <c r="F298">
        <v>5</v>
      </c>
      <c r="H298">
        <v>5</v>
      </c>
      <c r="I298" t="s">
        <v>540</v>
      </c>
    </row>
    <row r="299" spans="2:9">
      <c r="B299">
        <v>2008</v>
      </c>
      <c r="C299" t="s">
        <v>41</v>
      </c>
      <c r="D299">
        <v>4</v>
      </c>
      <c r="E299">
        <v>11</v>
      </c>
      <c r="F299">
        <v>3</v>
      </c>
      <c r="H299">
        <v>3</v>
      </c>
      <c r="I299" t="s">
        <v>540</v>
      </c>
    </row>
    <row r="300" spans="2:9">
      <c r="B300">
        <v>2008</v>
      </c>
      <c r="C300" t="s">
        <v>41</v>
      </c>
      <c r="D300">
        <v>4</v>
      </c>
      <c r="E300">
        <v>12</v>
      </c>
      <c r="F300">
        <v>7</v>
      </c>
      <c r="H300">
        <v>7</v>
      </c>
      <c r="I300" t="s">
        <v>540</v>
      </c>
    </row>
    <row r="301" spans="2:9">
      <c r="B301">
        <v>2008</v>
      </c>
      <c r="C301" t="s">
        <v>41</v>
      </c>
      <c r="D301">
        <v>4</v>
      </c>
      <c r="E301">
        <v>13</v>
      </c>
      <c r="F301">
        <v>6</v>
      </c>
      <c r="H301">
        <v>6</v>
      </c>
      <c r="I301" t="s">
        <v>540</v>
      </c>
    </row>
    <row r="302" spans="2:9">
      <c r="B302">
        <v>2008</v>
      </c>
      <c r="C302" t="s">
        <v>41</v>
      </c>
      <c r="D302">
        <v>4</v>
      </c>
      <c r="E302">
        <v>14</v>
      </c>
      <c r="F302">
        <v>7</v>
      </c>
      <c r="H302">
        <v>7</v>
      </c>
      <c r="I302" t="s">
        <v>540</v>
      </c>
    </row>
    <row r="303" spans="2:9">
      <c r="B303">
        <v>2008</v>
      </c>
      <c r="C303" t="s">
        <v>41</v>
      </c>
      <c r="D303">
        <v>4</v>
      </c>
      <c r="E303">
        <v>15</v>
      </c>
      <c r="F303">
        <v>5</v>
      </c>
      <c r="H303">
        <v>5</v>
      </c>
      <c r="I303" t="s">
        <v>540</v>
      </c>
    </row>
    <row r="304" spans="2:9">
      <c r="B304">
        <v>2008</v>
      </c>
      <c r="C304" t="s">
        <v>41</v>
      </c>
      <c r="D304">
        <v>5</v>
      </c>
      <c r="E304">
        <v>1</v>
      </c>
      <c r="F304">
        <v>2</v>
      </c>
      <c r="H304">
        <v>2</v>
      </c>
      <c r="I304" t="s">
        <v>540</v>
      </c>
    </row>
    <row r="305" spans="2:9">
      <c r="B305">
        <v>2008</v>
      </c>
      <c r="C305" t="s">
        <v>41</v>
      </c>
      <c r="D305">
        <v>5</v>
      </c>
      <c r="E305">
        <v>2</v>
      </c>
      <c r="F305">
        <v>2</v>
      </c>
      <c r="H305">
        <v>2</v>
      </c>
      <c r="I305" t="s">
        <v>540</v>
      </c>
    </row>
    <row r="306" spans="2:9">
      <c r="B306">
        <v>2008</v>
      </c>
      <c r="C306" t="s">
        <v>41</v>
      </c>
      <c r="D306">
        <v>5</v>
      </c>
      <c r="E306">
        <v>3</v>
      </c>
      <c r="F306">
        <v>1</v>
      </c>
      <c r="H306">
        <v>1</v>
      </c>
      <c r="I306" t="s">
        <v>540</v>
      </c>
    </row>
    <row r="307" spans="2:9">
      <c r="B307">
        <v>2008</v>
      </c>
      <c r="C307" t="s">
        <v>99</v>
      </c>
      <c r="D307">
        <v>1</v>
      </c>
      <c r="E307">
        <v>0</v>
      </c>
      <c r="G307">
        <v>0</v>
      </c>
      <c r="H307">
        <v>0</v>
      </c>
      <c r="I307" t="s">
        <v>540</v>
      </c>
    </row>
    <row r="308" spans="2:9">
      <c r="B308">
        <v>2008</v>
      </c>
      <c r="C308" t="s">
        <v>99</v>
      </c>
      <c r="D308">
        <v>1</v>
      </c>
      <c r="E308">
        <v>1</v>
      </c>
      <c r="F308">
        <v>3</v>
      </c>
      <c r="H308">
        <v>3</v>
      </c>
      <c r="I308" t="s">
        <v>540</v>
      </c>
    </row>
    <row r="309" spans="2:9">
      <c r="B309">
        <v>2008</v>
      </c>
      <c r="C309" t="s">
        <v>99</v>
      </c>
      <c r="D309">
        <v>1</v>
      </c>
      <c r="E309">
        <v>2</v>
      </c>
      <c r="F309">
        <v>2</v>
      </c>
      <c r="H309">
        <v>2</v>
      </c>
      <c r="I309" t="s">
        <v>540</v>
      </c>
    </row>
    <row r="310" spans="2:9">
      <c r="B310">
        <v>2008</v>
      </c>
      <c r="C310" t="s">
        <v>99</v>
      </c>
      <c r="D310">
        <v>1</v>
      </c>
      <c r="E310">
        <v>3</v>
      </c>
      <c r="F310">
        <v>1</v>
      </c>
      <c r="H310">
        <v>1</v>
      </c>
      <c r="I310" t="s">
        <v>540</v>
      </c>
    </row>
    <row r="311" spans="2:9">
      <c r="B311">
        <v>2008</v>
      </c>
      <c r="C311" t="s">
        <v>99</v>
      </c>
      <c r="D311">
        <v>1</v>
      </c>
      <c r="E311">
        <v>4</v>
      </c>
      <c r="F311">
        <v>4</v>
      </c>
      <c r="H311">
        <v>4</v>
      </c>
      <c r="I311" t="s">
        <v>540</v>
      </c>
    </row>
    <row r="312" spans="2:9">
      <c r="B312">
        <v>2008</v>
      </c>
      <c r="C312" t="s">
        <v>99</v>
      </c>
      <c r="D312">
        <v>1</v>
      </c>
      <c r="E312">
        <v>5</v>
      </c>
      <c r="F312">
        <v>2</v>
      </c>
      <c r="H312">
        <v>2</v>
      </c>
      <c r="I312" t="s">
        <v>540</v>
      </c>
    </row>
    <row r="313" spans="2:9">
      <c r="B313">
        <v>2008</v>
      </c>
      <c r="C313" t="s">
        <v>99</v>
      </c>
      <c r="D313">
        <v>1</v>
      </c>
      <c r="E313">
        <v>6</v>
      </c>
      <c r="F313">
        <v>1</v>
      </c>
      <c r="H313">
        <v>1</v>
      </c>
      <c r="I313" t="s">
        <v>540</v>
      </c>
    </row>
    <row r="314" spans="2:9">
      <c r="B314">
        <v>2008</v>
      </c>
      <c r="C314" t="s">
        <v>99</v>
      </c>
      <c r="D314">
        <v>2</v>
      </c>
      <c r="E314">
        <v>0</v>
      </c>
      <c r="G314">
        <v>0</v>
      </c>
      <c r="H314">
        <v>0</v>
      </c>
      <c r="I314" t="s">
        <v>540</v>
      </c>
    </row>
    <row r="315" spans="2:9">
      <c r="B315">
        <v>2008</v>
      </c>
      <c r="C315" t="s">
        <v>99</v>
      </c>
      <c r="D315">
        <v>2</v>
      </c>
      <c r="E315">
        <v>1</v>
      </c>
      <c r="F315">
        <v>2</v>
      </c>
      <c r="H315">
        <v>2</v>
      </c>
      <c r="I315" t="s">
        <v>540</v>
      </c>
    </row>
    <row r="316" spans="2:9">
      <c r="B316">
        <v>2008</v>
      </c>
      <c r="C316" t="s">
        <v>99</v>
      </c>
      <c r="D316">
        <v>2</v>
      </c>
      <c r="E316">
        <v>2</v>
      </c>
      <c r="F316">
        <v>2</v>
      </c>
      <c r="H316">
        <v>2</v>
      </c>
      <c r="I316" t="s">
        <v>540</v>
      </c>
    </row>
    <row r="317" spans="2:9">
      <c r="B317">
        <v>2008</v>
      </c>
      <c r="C317" t="s">
        <v>99</v>
      </c>
      <c r="D317">
        <v>2</v>
      </c>
      <c r="E317">
        <v>3</v>
      </c>
      <c r="F317">
        <v>1</v>
      </c>
      <c r="H317">
        <v>1</v>
      </c>
      <c r="I317" t="s">
        <v>540</v>
      </c>
    </row>
    <row r="318" spans="2:9">
      <c r="B318">
        <v>2008</v>
      </c>
      <c r="C318" t="s">
        <v>99</v>
      </c>
      <c r="D318">
        <v>2</v>
      </c>
      <c r="E318">
        <v>4</v>
      </c>
      <c r="F318">
        <v>1</v>
      </c>
      <c r="H318">
        <v>1</v>
      </c>
      <c r="I318" t="s">
        <v>540</v>
      </c>
    </row>
    <row r="319" spans="2:9">
      <c r="B319">
        <v>2008</v>
      </c>
      <c r="C319" t="s">
        <v>99</v>
      </c>
      <c r="D319">
        <v>2</v>
      </c>
      <c r="E319">
        <v>5</v>
      </c>
      <c r="F319">
        <v>1</v>
      </c>
      <c r="H319">
        <v>1</v>
      </c>
      <c r="I319" t="s">
        <v>540</v>
      </c>
    </row>
    <row r="320" spans="2:9">
      <c r="B320">
        <v>2008</v>
      </c>
      <c r="C320" t="s">
        <v>99</v>
      </c>
      <c r="D320">
        <v>2</v>
      </c>
      <c r="E320">
        <v>6</v>
      </c>
      <c r="F320">
        <v>5</v>
      </c>
      <c r="H320">
        <v>5</v>
      </c>
      <c r="I320" t="s">
        <v>540</v>
      </c>
    </row>
    <row r="321" spans="2:9">
      <c r="B321">
        <v>2008</v>
      </c>
      <c r="C321" t="s">
        <v>99</v>
      </c>
      <c r="D321">
        <v>2</v>
      </c>
      <c r="E321">
        <v>7</v>
      </c>
      <c r="F321">
        <v>2</v>
      </c>
      <c r="H321">
        <v>2</v>
      </c>
      <c r="I321" t="s">
        <v>540</v>
      </c>
    </row>
    <row r="322" spans="2:9">
      <c r="B322">
        <v>2008</v>
      </c>
      <c r="C322" t="s">
        <v>99</v>
      </c>
      <c r="D322">
        <v>2</v>
      </c>
      <c r="E322">
        <v>8</v>
      </c>
      <c r="F322">
        <v>2</v>
      </c>
      <c r="H322">
        <v>2</v>
      </c>
      <c r="I322" t="s">
        <v>540</v>
      </c>
    </row>
    <row r="323" spans="2:9">
      <c r="B323">
        <v>2008</v>
      </c>
      <c r="C323" t="s">
        <v>99</v>
      </c>
      <c r="D323">
        <v>2</v>
      </c>
      <c r="E323">
        <v>9</v>
      </c>
      <c r="F323">
        <v>4</v>
      </c>
      <c r="H323">
        <v>4</v>
      </c>
      <c r="I323" t="s">
        <v>540</v>
      </c>
    </row>
    <row r="324" spans="2:9">
      <c r="B324">
        <v>2008</v>
      </c>
      <c r="C324" t="s">
        <v>99</v>
      </c>
      <c r="D324">
        <v>2</v>
      </c>
      <c r="E324">
        <v>10</v>
      </c>
      <c r="F324">
        <v>4</v>
      </c>
      <c r="H324">
        <v>4</v>
      </c>
      <c r="I324" t="s">
        <v>540</v>
      </c>
    </row>
    <row r="325" spans="2:9">
      <c r="B325">
        <v>2008</v>
      </c>
      <c r="C325" t="s">
        <v>99</v>
      </c>
      <c r="D325">
        <v>2</v>
      </c>
      <c r="E325">
        <v>11</v>
      </c>
      <c r="F325">
        <v>5</v>
      </c>
      <c r="H325">
        <v>5</v>
      </c>
      <c r="I325" t="s">
        <v>540</v>
      </c>
    </row>
    <row r="326" spans="2:9">
      <c r="B326">
        <v>2008</v>
      </c>
      <c r="C326" t="s">
        <v>99</v>
      </c>
      <c r="D326">
        <v>2</v>
      </c>
      <c r="E326">
        <v>12</v>
      </c>
      <c r="F326">
        <v>5</v>
      </c>
      <c r="H326">
        <v>5</v>
      </c>
      <c r="I326" t="s">
        <v>540</v>
      </c>
    </row>
    <row r="327" spans="2:9">
      <c r="B327">
        <v>2008</v>
      </c>
      <c r="C327" t="s">
        <v>99</v>
      </c>
      <c r="D327">
        <v>2</v>
      </c>
      <c r="E327">
        <v>13</v>
      </c>
      <c r="F327">
        <v>2</v>
      </c>
      <c r="H327">
        <v>2</v>
      </c>
      <c r="I327" t="s">
        <v>540</v>
      </c>
    </row>
    <row r="328" spans="2:9">
      <c r="B328">
        <v>2008</v>
      </c>
      <c r="C328" t="s">
        <v>99</v>
      </c>
      <c r="D328">
        <v>2</v>
      </c>
      <c r="E328">
        <v>14</v>
      </c>
      <c r="F328">
        <v>4</v>
      </c>
      <c r="H328">
        <v>4</v>
      </c>
      <c r="I328" t="s">
        <v>540</v>
      </c>
    </row>
    <row r="329" spans="2:9">
      <c r="B329">
        <v>2008</v>
      </c>
      <c r="C329" t="s">
        <v>99</v>
      </c>
      <c r="D329">
        <v>2</v>
      </c>
      <c r="E329">
        <v>15</v>
      </c>
      <c r="F329">
        <v>14</v>
      </c>
      <c r="H329">
        <v>14</v>
      </c>
      <c r="I329" t="s">
        <v>540</v>
      </c>
    </row>
    <row r="330" spans="2:9">
      <c r="B330">
        <v>2008</v>
      </c>
      <c r="C330" t="s">
        <v>99</v>
      </c>
      <c r="D330">
        <v>3</v>
      </c>
      <c r="E330">
        <v>1</v>
      </c>
      <c r="F330">
        <v>3</v>
      </c>
      <c r="G330">
        <v>1</v>
      </c>
      <c r="H330">
        <v>4</v>
      </c>
      <c r="I330" t="s">
        <v>540</v>
      </c>
    </row>
    <row r="331" spans="2:9">
      <c r="B331">
        <v>2008</v>
      </c>
      <c r="C331" t="s">
        <v>99</v>
      </c>
      <c r="D331">
        <v>3</v>
      </c>
      <c r="E331">
        <v>2</v>
      </c>
      <c r="F331">
        <v>1</v>
      </c>
      <c r="G331">
        <v>1</v>
      </c>
      <c r="H331">
        <v>2</v>
      </c>
      <c r="I331" t="s">
        <v>540</v>
      </c>
    </row>
    <row r="332" spans="2:9">
      <c r="B332">
        <v>2008</v>
      </c>
      <c r="C332" t="s">
        <v>99</v>
      </c>
      <c r="D332">
        <v>3</v>
      </c>
      <c r="E332">
        <v>3</v>
      </c>
      <c r="F332">
        <v>1</v>
      </c>
      <c r="G332">
        <v>1</v>
      </c>
      <c r="H332">
        <v>2</v>
      </c>
      <c r="I332" t="s">
        <v>540</v>
      </c>
    </row>
    <row r="333" spans="2:9">
      <c r="B333">
        <v>2008</v>
      </c>
      <c r="C333" t="s">
        <v>99</v>
      </c>
      <c r="D333">
        <v>3</v>
      </c>
      <c r="E333">
        <v>4</v>
      </c>
      <c r="F333">
        <v>2</v>
      </c>
      <c r="H333">
        <v>2</v>
      </c>
      <c r="I333" t="s">
        <v>540</v>
      </c>
    </row>
    <row r="334" spans="2:9">
      <c r="B334">
        <v>2008</v>
      </c>
      <c r="C334" t="s">
        <v>99</v>
      </c>
      <c r="D334">
        <v>3</v>
      </c>
      <c r="E334">
        <v>5</v>
      </c>
      <c r="F334">
        <v>1</v>
      </c>
      <c r="H334">
        <v>1</v>
      </c>
      <c r="I334" t="s">
        <v>540</v>
      </c>
    </row>
    <row r="335" spans="2:9">
      <c r="B335">
        <v>2008</v>
      </c>
      <c r="C335" t="s">
        <v>99</v>
      </c>
      <c r="D335">
        <v>3</v>
      </c>
      <c r="E335">
        <v>6</v>
      </c>
      <c r="F335">
        <v>1</v>
      </c>
      <c r="H335">
        <v>1</v>
      </c>
      <c r="I335" t="s">
        <v>540</v>
      </c>
    </row>
    <row r="336" spans="2:9">
      <c r="B336">
        <v>2008</v>
      </c>
      <c r="C336" t="s">
        <v>99</v>
      </c>
      <c r="D336">
        <v>3</v>
      </c>
      <c r="E336">
        <v>7</v>
      </c>
      <c r="F336">
        <v>1</v>
      </c>
      <c r="H336">
        <v>1</v>
      </c>
      <c r="I336" t="s">
        <v>540</v>
      </c>
    </row>
    <row r="337" spans="2:9">
      <c r="B337">
        <v>2008</v>
      </c>
      <c r="C337" t="s">
        <v>99</v>
      </c>
      <c r="D337">
        <v>3</v>
      </c>
      <c r="E337">
        <v>8</v>
      </c>
      <c r="F337">
        <v>1</v>
      </c>
      <c r="H337">
        <v>1</v>
      </c>
      <c r="I337" t="s">
        <v>540</v>
      </c>
    </row>
    <row r="338" spans="2:9">
      <c r="B338">
        <v>2008</v>
      </c>
      <c r="C338" t="s">
        <v>99</v>
      </c>
      <c r="D338">
        <v>3</v>
      </c>
      <c r="E338">
        <v>9</v>
      </c>
      <c r="F338">
        <v>1</v>
      </c>
      <c r="H338">
        <v>1</v>
      </c>
      <c r="I338" t="s">
        <v>540</v>
      </c>
    </row>
    <row r="339" spans="2:9">
      <c r="B339">
        <v>2008</v>
      </c>
      <c r="C339" t="s">
        <v>99</v>
      </c>
      <c r="D339">
        <v>3</v>
      </c>
      <c r="E339">
        <v>10</v>
      </c>
      <c r="F339">
        <v>1</v>
      </c>
      <c r="H339">
        <v>1</v>
      </c>
      <c r="I339" t="s">
        <v>540</v>
      </c>
    </row>
    <row r="340" spans="2:9">
      <c r="B340">
        <v>2008</v>
      </c>
      <c r="C340" t="s">
        <v>99</v>
      </c>
      <c r="D340">
        <v>3</v>
      </c>
      <c r="E340">
        <v>11</v>
      </c>
      <c r="F340">
        <v>1</v>
      </c>
      <c r="H340">
        <v>1</v>
      </c>
      <c r="I340" t="s">
        <v>540</v>
      </c>
    </row>
    <row r="341" spans="2:9">
      <c r="B341">
        <v>2008</v>
      </c>
      <c r="C341" t="s">
        <v>99</v>
      </c>
      <c r="D341">
        <v>3</v>
      </c>
      <c r="E341">
        <v>12</v>
      </c>
      <c r="F341">
        <v>1</v>
      </c>
      <c r="H341">
        <v>1</v>
      </c>
      <c r="I341" t="s">
        <v>540</v>
      </c>
    </row>
    <row r="342" spans="2:9">
      <c r="B342">
        <v>2008</v>
      </c>
      <c r="C342" t="s">
        <v>99</v>
      </c>
      <c r="D342">
        <v>3</v>
      </c>
      <c r="E342">
        <v>13</v>
      </c>
      <c r="F342">
        <v>2</v>
      </c>
      <c r="H342">
        <v>2</v>
      </c>
      <c r="I342" t="s">
        <v>540</v>
      </c>
    </row>
    <row r="343" spans="2:9">
      <c r="B343">
        <v>2008</v>
      </c>
      <c r="C343" t="s">
        <v>99</v>
      </c>
      <c r="D343">
        <v>3</v>
      </c>
      <c r="E343">
        <v>14</v>
      </c>
      <c r="F343">
        <v>6</v>
      </c>
      <c r="H343">
        <v>6</v>
      </c>
      <c r="I343" t="s">
        <v>540</v>
      </c>
    </row>
    <row r="344" spans="2:9">
      <c r="B344">
        <v>2008</v>
      </c>
      <c r="C344" t="s">
        <v>99</v>
      </c>
      <c r="D344">
        <v>3</v>
      </c>
      <c r="E344">
        <v>15</v>
      </c>
      <c r="F344">
        <v>1</v>
      </c>
      <c r="H344">
        <v>1</v>
      </c>
      <c r="I344" t="s">
        <v>540</v>
      </c>
    </row>
    <row r="345" spans="2:9">
      <c r="B345">
        <v>2008</v>
      </c>
      <c r="C345" t="s">
        <v>99</v>
      </c>
      <c r="D345">
        <v>4</v>
      </c>
      <c r="E345">
        <v>1</v>
      </c>
      <c r="F345">
        <v>1</v>
      </c>
      <c r="G345">
        <v>2</v>
      </c>
      <c r="H345">
        <v>3</v>
      </c>
      <c r="I345" t="s">
        <v>540</v>
      </c>
    </row>
    <row r="346" spans="2:9">
      <c r="B346">
        <v>2008</v>
      </c>
      <c r="C346" t="s">
        <v>99</v>
      </c>
      <c r="D346">
        <v>4</v>
      </c>
      <c r="E346">
        <v>2</v>
      </c>
      <c r="F346">
        <v>2</v>
      </c>
      <c r="H346">
        <v>2</v>
      </c>
      <c r="I346" t="s">
        <v>540</v>
      </c>
    </row>
    <row r="347" spans="2:9">
      <c r="B347">
        <v>2008</v>
      </c>
      <c r="C347" t="s">
        <v>99</v>
      </c>
      <c r="D347">
        <v>4</v>
      </c>
      <c r="E347">
        <v>3</v>
      </c>
      <c r="F347">
        <v>1</v>
      </c>
      <c r="H347">
        <v>1</v>
      </c>
      <c r="I347" t="s">
        <v>540</v>
      </c>
    </row>
    <row r="348" spans="2:9">
      <c r="B348">
        <v>2008</v>
      </c>
      <c r="C348" t="s">
        <v>99</v>
      </c>
      <c r="D348">
        <v>4</v>
      </c>
      <c r="E348">
        <v>4</v>
      </c>
      <c r="F348">
        <v>1</v>
      </c>
      <c r="H348">
        <v>1</v>
      </c>
      <c r="I348" t="s">
        <v>540</v>
      </c>
    </row>
    <row r="349" spans="2:9">
      <c r="B349">
        <v>2008</v>
      </c>
      <c r="C349" t="s">
        <v>99</v>
      </c>
      <c r="D349">
        <v>4</v>
      </c>
      <c r="E349">
        <v>5</v>
      </c>
      <c r="F349">
        <v>1</v>
      </c>
      <c r="H349">
        <v>1</v>
      </c>
      <c r="I349" t="s">
        <v>540</v>
      </c>
    </row>
    <row r="350" spans="2:9">
      <c r="B350">
        <v>2008</v>
      </c>
      <c r="C350" t="s">
        <v>99</v>
      </c>
      <c r="D350">
        <v>4</v>
      </c>
      <c r="E350">
        <v>6</v>
      </c>
      <c r="F350">
        <v>2</v>
      </c>
      <c r="H350">
        <v>2</v>
      </c>
      <c r="I350" t="s">
        <v>540</v>
      </c>
    </row>
    <row r="351" spans="2:9">
      <c r="B351">
        <v>2008</v>
      </c>
      <c r="C351" t="s">
        <v>99</v>
      </c>
      <c r="D351">
        <v>4</v>
      </c>
      <c r="E351">
        <v>7</v>
      </c>
      <c r="F351">
        <v>2</v>
      </c>
      <c r="H351">
        <v>2</v>
      </c>
      <c r="I351" t="s">
        <v>540</v>
      </c>
    </row>
    <row r="352" spans="2:9">
      <c r="B352">
        <v>2008</v>
      </c>
      <c r="C352" t="s">
        <v>99</v>
      </c>
      <c r="D352">
        <v>4</v>
      </c>
      <c r="E352">
        <v>8</v>
      </c>
      <c r="F352">
        <v>2</v>
      </c>
      <c r="H352">
        <v>2</v>
      </c>
      <c r="I352" t="s">
        <v>540</v>
      </c>
    </row>
    <row r="353" spans="2:9">
      <c r="B353">
        <v>2008</v>
      </c>
      <c r="C353" t="s">
        <v>99</v>
      </c>
      <c r="D353">
        <v>4</v>
      </c>
      <c r="E353">
        <v>9</v>
      </c>
      <c r="F353">
        <v>1</v>
      </c>
      <c r="H353">
        <v>1</v>
      </c>
      <c r="I353" t="s">
        <v>540</v>
      </c>
    </row>
    <row r="354" spans="2:9">
      <c r="B354">
        <v>2008</v>
      </c>
      <c r="C354" t="s">
        <v>99</v>
      </c>
      <c r="D354">
        <v>4</v>
      </c>
      <c r="E354">
        <v>10</v>
      </c>
      <c r="F354">
        <v>1</v>
      </c>
      <c r="H354">
        <v>1</v>
      </c>
      <c r="I354" t="s">
        <v>540</v>
      </c>
    </row>
    <row r="355" spans="2:9">
      <c r="B355">
        <v>2008</v>
      </c>
      <c r="C355" t="s">
        <v>99</v>
      </c>
      <c r="D355">
        <v>4</v>
      </c>
      <c r="E355">
        <v>11</v>
      </c>
      <c r="F355">
        <v>1</v>
      </c>
      <c r="H355">
        <v>1</v>
      </c>
      <c r="I355" t="s">
        <v>540</v>
      </c>
    </row>
    <row r="356" spans="2:9">
      <c r="B356">
        <v>2008</v>
      </c>
      <c r="C356" t="s">
        <v>99</v>
      </c>
      <c r="D356">
        <v>4</v>
      </c>
      <c r="E356">
        <v>12</v>
      </c>
      <c r="F356">
        <v>1</v>
      </c>
      <c r="H356">
        <v>1</v>
      </c>
      <c r="I356" t="s">
        <v>540</v>
      </c>
    </row>
    <row r="357" spans="2:9">
      <c r="B357">
        <v>2008</v>
      </c>
      <c r="C357" t="s">
        <v>99</v>
      </c>
      <c r="D357">
        <v>4</v>
      </c>
      <c r="E357">
        <v>13</v>
      </c>
      <c r="F357">
        <v>3</v>
      </c>
      <c r="H357">
        <v>3</v>
      </c>
      <c r="I357" t="s">
        <v>540</v>
      </c>
    </row>
    <row r="358" spans="2:9">
      <c r="B358">
        <v>2008</v>
      </c>
      <c r="C358" t="s">
        <v>99</v>
      </c>
      <c r="D358">
        <v>4</v>
      </c>
      <c r="E358">
        <v>14</v>
      </c>
      <c r="F358">
        <v>2</v>
      </c>
      <c r="H358">
        <v>2</v>
      </c>
      <c r="I358" t="s">
        <v>540</v>
      </c>
    </row>
    <row r="359" spans="2:9">
      <c r="B359">
        <v>2008</v>
      </c>
      <c r="C359" t="s">
        <v>99</v>
      </c>
      <c r="D359">
        <v>4</v>
      </c>
      <c r="E359">
        <v>15</v>
      </c>
      <c r="F359">
        <v>1</v>
      </c>
      <c r="H359">
        <v>1</v>
      </c>
      <c r="I359" t="s">
        <v>540</v>
      </c>
    </row>
    <row r="360" spans="2:9">
      <c r="B360">
        <v>2008</v>
      </c>
      <c r="C360" t="s">
        <v>99</v>
      </c>
      <c r="D360">
        <v>4</v>
      </c>
      <c r="E360">
        <v>16</v>
      </c>
      <c r="F360">
        <v>1</v>
      </c>
      <c r="H360">
        <v>1</v>
      </c>
      <c r="I360" t="s">
        <v>540</v>
      </c>
    </row>
    <row r="361" spans="2:9">
      <c r="B361">
        <v>2008</v>
      </c>
      <c r="C361" t="s">
        <v>99</v>
      </c>
      <c r="D361">
        <v>4</v>
      </c>
      <c r="E361">
        <v>17</v>
      </c>
      <c r="F361">
        <v>1</v>
      </c>
      <c r="H361">
        <v>1</v>
      </c>
      <c r="I361" t="s">
        <v>540</v>
      </c>
    </row>
    <row r="362" spans="2:9">
      <c r="B362">
        <v>2008</v>
      </c>
      <c r="C362" t="s">
        <v>99</v>
      </c>
      <c r="D362">
        <v>5</v>
      </c>
      <c r="E362">
        <v>1</v>
      </c>
      <c r="F362">
        <v>1</v>
      </c>
      <c r="G362">
        <v>2</v>
      </c>
      <c r="H362">
        <v>3</v>
      </c>
      <c r="I362" t="s">
        <v>540</v>
      </c>
    </row>
    <row r="363" spans="2:9">
      <c r="B363">
        <v>2008</v>
      </c>
      <c r="C363" t="s">
        <v>99</v>
      </c>
      <c r="D363">
        <v>5</v>
      </c>
      <c r="E363">
        <v>2</v>
      </c>
      <c r="F363">
        <v>1</v>
      </c>
      <c r="G363">
        <v>1</v>
      </c>
      <c r="H363">
        <v>2</v>
      </c>
      <c r="I363" t="s">
        <v>540</v>
      </c>
    </row>
    <row r="364" spans="2:9">
      <c r="B364">
        <v>2008</v>
      </c>
      <c r="C364" t="s">
        <v>99</v>
      </c>
      <c r="D364">
        <v>5</v>
      </c>
      <c r="E364">
        <v>3</v>
      </c>
      <c r="F364">
        <v>1</v>
      </c>
      <c r="H364">
        <v>1</v>
      </c>
      <c r="I364" t="s">
        <v>540</v>
      </c>
    </row>
    <row r="365" spans="2:9">
      <c r="B365">
        <v>2008</v>
      </c>
      <c r="C365" t="s">
        <v>48</v>
      </c>
      <c r="D365">
        <v>1</v>
      </c>
      <c r="E365">
        <v>1</v>
      </c>
      <c r="F365">
        <v>2</v>
      </c>
      <c r="G365">
        <v>1</v>
      </c>
      <c r="H365">
        <v>3</v>
      </c>
      <c r="I365" t="s">
        <v>541</v>
      </c>
    </row>
    <row r="366" spans="2:9">
      <c r="B366">
        <v>2008</v>
      </c>
      <c r="C366" t="s">
        <v>48</v>
      </c>
      <c r="D366">
        <v>1</v>
      </c>
      <c r="E366">
        <v>2</v>
      </c>
      <c r="F366">
        <v>1</v>
      </c>
      <c r="G366">
        <v>1</v>
      </c>
      <c r="H366">
        <v>2</v>
      </c>
      <c r="I366" t="s">
        <v>541</v>
      </c>
    </row>
    <row r="367" spans="2:9">
      <c r="B367">
        <v>2008</v>
      </c>
      <c r="C367" t="s">
        <v>48</v>
      </c>
      <c r="D367">
        <v>1</v>
      </c>
      <c r="E367">
        <v>3</v>
      </c>
      <c r="F367">
        <v>1</v>
      </c>
      <c r="G367">
        <v>1</v>
      </c>
      <c r="H367">
        <v>2</v>
      </c>
      <c r="I367" t="s">
        <v>541</v>
      </c>
    </row>
    <row r="368" spans="2:9">
      <c r="B368">
        <v>2008</v>
      </c>
      <c r="C368" t="s">
        <v>48</v>
      </c>
      <c r="D368">
        <v>1</v>
      </c>
      <c r="E368">
        <v>4</v>
      </c>
      <c r="F368">
        <v>1</v>
      </c>
      <c r="H368">
        <v>1</v>
      </c>
      <c r="I368" t="s">
        <v>541</v>
      </c>
    </row>
    <row r="369" spans="2:9">
      <c r="B369">
        <v>2008</v>
      </c>
      <c r="C369" t="s">
        <v>48</v>
      </c>
      <c r="D369">
        <v>1</v>
      </c>
      <c r="E369">
        <v>5</v>
      </c>
      <c r="F369">
        <v>1</v>
      </c>
      <c r="H369">
        <v>1</v>
      </c>
      <c r="I369" t="s">
        <v>541</v>
      </c>
    </row>
    <row r="370" spans="2:9">
      <c r="B370">
        <v>2008</v>
      </c>
      <c r="C370" t="s">
        <v>48</v>
      </c>
      <c r="D370">
        <v>1</v>
      </c>
      <c r="E370">
        <v>7</v>
      </c>
      <c r="F370">
        <v>4</v>
      </c>
      <c r="H370">
        <v>4</v>
      </c>
      <c r="I370" t="s">
        <v>541</v>
      </c>
    </row>
    <row r="371" spans="2:9">
      <c r="B371">
        <v>2008</v>
      </c>
      <c r="C371" t="s">
        <v>48</v>
      </c>
      <c r="D371">
        <v>1</v>
      </c>
      <c r="E371">
        <v>8</v>
      </c>
      <c r="F371">
        <v>3</v>
      </c>
      <c r="H371">
        <v>3</v>
      </c>
      <c r="I371" t="s">
        <v>541</v>
      </c>
    </row>
    <row r="372" spans="2:9">
      <c r="B372">
        <v>2008</v>
      </c>
      <c r="C372" t="s">
        <v>48</v>
      </c>
      <c r="D372">
        <v>1</v>
      </c>
      <c r="E372">
        <v>9</v>
      </c>
      <c r="F372">
        <v>1</v>
      </c>
      <c r="H372">
        <v>1</v>
      </c>
      <c r="I372" t="s">
        <v>541</v>
      </c>
    </row>
    <row r="373" spans="2:9">
      <c r="B373">
        <v>2008</v>
      </c>
      <c r="C373" t="s">
        <v>48</v>
      </c>
      <c r="D373">
        <v>1</v>
      </c>
      <c r="E373">
        <v>10</v>
      </c>
      <c r="F373">
        <v>1</v>
      </c>
      <c r="H373">
        <v>1</v>
      </c>
      <c r="I373" t="s">
        <v>541</v>
      </c>
    </row>
    <row r="374" spans="2:9">
      <c r="B374">
        <v>2008</v>
      </c>
      <c r="C374" t="s">
        <v>48</v>
      </c>
      <c r="D374">
        <v>1</v>
      </c>
      <c r="E374">
        <v>11</v>
      </c>
      <c r="F374">
        <v>1</v>
      </c>
      <c r="H374">
        <v>1</v>
      </c>
      <c r="I374" t="s">
        <v>541</v>
      </c>
    </row>
    <row r="375" spans="2:9">
      <c r="B375">
        <v>2008</v>
      </c>
      <c r="C375" t="s">
        <v>48</v>
      </c>
      <c r="D375">
        <v>2</v>
      </c>
      <c r="E375">
        <v>1</v>
      </c>
      <c r="F375">
        <v>2</v>
      </c>
      <c r="G375">
        <v>6</v>
      </c>
      <c r="H375">
        <v>8</v>
      </c>
      <c r="I375" t="s">
        <v>541</v>
      </c>
    </row>
    <row r="376" spans="2:9">
      <c r="B376">
        <v>2008</v>
      </c>
      <c r="C376" t="s">
        <v>48</v>
      </c>
      <c r="D376">
        <v>2</v>
      </c>
      <c r="E376">
        <v>2</v>
      </c>
      <c r="G376">
        <v>4</v>
      </c>
      <c r="H376">
        <v>4</v>
      </c>
      <c r="I376" t="s">
        <v>541</v>
      </c>
    </row>
    <row r="377" spans="2:9">
      <c r="B377">
        <v>2008</v>
      </c>
      <c r="C377" t="s">
        <v>48</v>
      </c>
      <c r="D377">
        <v>2</v>
      </c>
      <c r="E377">
        <v>3</v>
      </c>
      <c r="G377">
        <v>21</v>
      </c>
      <c r="H377">
        <v>21</v>
      </c>
      <c r="I377" t="s">
        <v>541</v>
      </c>
    </row>
    <row r="378" spans="2:9">
      <c r="B378">
        <v>2008</v>
      </c>
      <c r="C378" t="s">
        <v>48</v>
      </c>
      <c r="D378">
        <v>2</v>
      </c>
      <c r="E378">
        <v>4</v>
      </c>
      <c r="G378">
        <v>9</v>
      </c>
      <c r="H378">
        <v>9</v>
      </c>
      <c r="I378" t="s">
        <v>541</v>
      </c>
    </row>
    <row r="379" spans="2:9">
      <c r="B379">
        <v>2008</v>
      </c>
      <c r="C379" t="s">
        <v>48</v>
      </c>
      <c r="D379">
        <v>2</v>
      </c>
      <c r="E379">
        <v>5</v>
      </c>
      <c r="G379">
        <v>6</v>
      </c>
      <c r="H379">
        <v>6</v>
      </c>
      <c r="I379" t="s">
        <v>541</v>
      </c>
    </row>
    <row r="380" spans="2:9">
      <c r="B380">
        <v>2008</v>
      </c>
      <c r="C380" t="s">
        <v>48</v>
      </c>
      <c r="D380">
        <v>2</v>
      </c>
      <c r="E380">
        <v>6</v>
      </c>
      <c r="G380">
        <v>5</v>
      </c>
      <c r="H380">
        <v>5</v>
      </c>
      <c r="I380" t="s">
        <v>541</v>
      </c>
    </row>
    <row r="381" spans="2:9">
      <c r="B381">
        <v>2008</v>
      </c>
      <c r="C381" t="s">
        <v>48</v>
      </c>
      <c r="D381">
        <v>2</v>
      </c>
      <c r="E381">
        <v>7</v>
      </c>
      <c r="G381">
        <v>9</v>
      </c>
      <c r="H381">
        <v>9</v>
      </c>
      <c r="I381" t="s">
        <v>541</v>
      </c>
    </row>
    <row r="382" spans="2:9">
      <c r="B382">
        <v>2008</v>
      </c>
      <c r="C382" t="s">
        <v>48</v>
      </c>
      <c r="D382">
        <v>2</v>
      </c>
      <c r="E382">
        <v>8</v>
      </c>
      <c r="G382">
        <v>4</v>
      </c>
      <c r="H382">
        <v>4</v>
      </c>
      <c r="I382" t="s">
        <v>541</v>
      </c>
    </row>
    <row r="383" spans="2:9">
      <c r="B383">
        <v>2008</v>
      </c>
      <c r="C383" t="s">
        <v>48</v>
      </c>
      <c r="D383">
        <v>2</v>
      </c>
      <c r="E383">
        <v>9</v>
      </c>
      <c r="G383">
        <v>6</v>
      </c>
      <c r="H383">
        <v>6</v>
      </c>
      <c r="I383" t="s">
        <v>541</v>
      </c>
    </row>
    <row r="384" spans="2:9">
      <c r="B384">
        <v>2008</v>
      </c>
      <c r="C384" t="s">
        <v>48</v>
      </c>
      <c r="D384">
        <v>2</v>
      </c>
      <c r="E384">
        <v>10</v>
      </c>
      <c r="G384">
        <v>8</v>
      </c>
      <c r="H384">
        <v>8</v>
      </c>
      <c r="I384" t="s">
        <v>541</v>
      </c>
    </row>
    <row r="385" spans="2:9">
      <c r="B385">
        <v>2008</v>
      </c>
      <c r="C385" t="s">
        <v>48</v>
      </c>
      <c r="D385">
        <v>2</v>
      </c>
      <c r="E385">
        <v>11</v>
      </c>
      <c r="G385">
        <v>4</v>
      </c>
      <c r="H385">
        <v>4</v>
      </c>
      <c r="I385" t="s">
        <v>541</v>
      </c>
    </row>
    <row r="386" spans="2:9">
      <c r="B386">
        <v>2008</v>
      </c>
      <c r="C386" t="s">
        <v>48</v>
      </c>
      <c r="D386">
        <v>2</v>
      </c>
      <c r="E386">
        <v>12</v>
      </c>
      <c r="G386">
        <v>6</v>
      </c>
      <c r="H386">
        <v>6</v>
      </c>
      <c r="I386" t="s">
        <v>541</v>
      </c>
    </row>
    <row r="387" spans="2:9">
      <c r="B387">
        <v>2008</v>
      </c>
      <c r="C387" t="s">
        <v>48</v>
      </c>
      <c r="D387">
        <v>2</v>
      </c>
      <c r="E387">
        <v>13</v>
      </c>
      <c r="G387">
        <v>8</v>
      </c>
      <c r="H387">
        <v>8</v>
      </c>
      <c r="I387" t="s">
        <v>541</v>
      </c>
    </row>
    <row r="388" spans="2:9">
      <c r="B388">
        <v>2008</v>
      </c>
      <c r="C388" t="s">
        <v>48</v>
      </c>
      <c r="D388">
        <v>2</v>
      </c>
      <c r="E388">
        <v>14</v>
      </c>
      <c r="G388">
        <v>5</v>
      </c>
      <c r="H388">
        <v>5</v>
      </c>
      <c r="I388" t="s">
        <v>541</v>
      </c>
    </row>
    <row r="389" spans="2:9">
      <c r="B389">
        <v>2008</v>
      </c>
      <c r="C389" t="s">
        <v>48</v>
      </c>
      <c r="D389">
        <v>2</v>
      </c>
      <c r="E389">
        <v>15</v>
      </c>
      <c r="G389">
        <v>9</v>
      </c>
      <c r="H389">
        <v>9</v>
      </c>
      <c r="I389" t="s">
        <v>541</v>
      </c>
    </row>
    <row r="390" spans="2:9">
      <c r="B390">
        <v>2008</v>
      </c>
      <c r="C390" t="s">
        <v>48</v>
      </c>
      <c r="D390">
        <v>2</v>
      </c>
      <c r="E390">
        <v>16</v>
      </c>
      <c r="G390">
        <v>6</v>
      </c>
      <c r="H390">
        <v>6</v>
      </c>
      <c r="I390" t="s">
        <v>541</v>
      </c>
    </row>
    <row r="391" spans="2:9">
      <c r="B391">
        <v>2008</v>
      </c>
      <c r="C391" t="s">
        <v>48</v>
      </c>
      <c r="D391">
        <v>2</v>
      </c>
      <c r="E391">
        <v>17</v>
      </c>
      <c r="G391">
        <v>7</v>
      </c>
      <c r="H391">
        <v>7</v>
      </c>
      <c r="I391" t="s">
        <v>541</v>
      </c>
    </row>
    <row r="392" spans="2:9">
      <c r="B392">
        <v>2008</v>
      </c>
      <c r="C392" t="s">
        <v>48</v>
      </c>
      <c r="D392">
        <v>2</v>
      </c>
      <c r="E392">
        <v>18</v>
      </c>
      <c r="G392">
        <v>5</v>
      </c>
      <c r="H392">
        <v>5</v>
      </c>
      <c r="I392" t="s">
        <v>541</v>
      </c>
    </row>
    <row r="393" spans="2:9">
      <c r="B393">
        <v>2008</v>
      </c>
      <c r="C393" t="s">
        <v>48</v>
      </c>
      <c r="D393">
        <v>2</v>
      </c>
      <c r="E393">
        <v>19</v>
      </c>
      <c r="G393">
        <v>8</v>
      </c>
      <c r="H393">
        <v>8</v>
      </c>
      <c r="I393" t="s">
        <v>541</v>
      </c>
    </row>
    <row r="394" spans="2:9">
      <c r="B394">
        <v>2008</v>
      </c>
      <c r="C394" t="s">
        <v>48</v>
      </c>
      <c r="D394">
        <v>2</v>
      </c>
      <c r="E394">
        <v>20</v>
      </c>
      <c r="G394">
        <v>2</v>
      </c>
      <c r="H394">
        <v>2</v>
      </c>
      <c r="I394" t="s">
        <v>541</v>
      </c>
    </row>
    <row r="395" spans="2:9">
      <c r="B395">
        <v>2008</v>
      </c>
      <c r="C395" t="s">
        <v>48</v>
      </c>
      <c r="D395">
        <v>3</v>
      </c>
      <c r="E395">
        <v>1</v>
      </c>
      <c r="F395">
        <v>1</v>
      </c>
      <c r="H395">
        <v>1</v>
      </c>
      <c r="I395" t="s">
        <v>541</v>
      </c>
    </row>
    <row r="396" spans="2:9">
      <c r="B396">
        <v>2008</v>
      </c>
      <c r="C396" t="s">
        <v>48</v>
      </c>
      <c r="D396">
        <v>3</v>
      </c>
      <c r="E396">
        <v>2</v>
      </c>
      <c r="F396">
        <v>1</v>
      </c>
      <c r="H396">
        <v>1</v>
      </c>
      <c r="I396" t="s">
        <v>541</v>
      </c>
    </row>
    <row r="397" spans="2:9">
      <c r="B397">
        <v>2008</v>
      </c>
      <c r="C397" t="s">
        <v>48</v>
      </c>
      <c r="D397">
        <v>3</v>
      </c>
      <c r="E397">
        <v>3</v>
      </c>
      <c r="F397">
        <v>2</v>
      </c>
      <c r="H397">
        <v>2</v>
      </c>
      <c r="I397" t="s">
        <v>541</v>
      </c>
    </row>
    <row r="398" spans="2:9">
      <c r="B398">
        <v>2008</v>
      </c>
      <c r="C398" t="s">
        <v>48</v>
      </c>
      <c r="D398">
        <v>3</v>
      </c>
      <c r="E398">
        <v>4</v>
      </c>
      <c r="F398">
        <v>1</v>
      </c>
      <c r="H398">
        <v>1</v>
      </c>
      <c r="I398" t="s">
        <v>541</v>
      </c>
    </row>
    <row r="399" spans="2:9">
      <c r="B399">
        <v>2008</v>
      </c>
      <c r="C399" t="s">
        <v>48</v>
      </c>
      <c r="D399">
        <v>3</v>
      </c>
      <c r="E399">
        <v>5</v>
      </c>
      <c r="F399">
        <v>8</v>
      </c>
      <c r="H399">
        <v>8</v>
      </c>
      <c r="I399" t="s">
        <v>541</v>
      </c>
    </row>
    <row r="400" spans="2:9">
      <c r="B400">
        <v>2008</v>
      </c>
      <c r="C400" t="s">
        <v>48</v>
      </c>
      <c r="D400">
        <v>3</v>
      </c>
      <c r="E400">
        <v>6</v>
      </c>
      <c r="F400">
        <v>2</v>
      </c>
      <c r="H400">
        <v>2</v>
      </c>
      <c r="I400" t="s">
        <v>541</v>
      </c>
    </row>
    <row r="401" spans="2:9">
      <c r="B401">
        <v>2008</v>
      </c>
      <c r="C401" t="s">
        <v>48</v>
      </c>
      <c r="D401">
        <v>3</v>
      </c>
      <c r="E401">
        <v>7</v>
      </c>
      <c r="F401">
        <v>1</v>
      </c>
      <c r="H401">
        <v>1</v>
      </c>
      <c r="I401" t="s">
        <v>541</v>
      </c>
    </row>
    <row r="402" spans="2:9">
      <c r="B402">
        <v>2008</v>
      </c>
      <c r="C402" t="s">
        <v>61</v>
      </c>
      <c r="D402">
        <v>1</v>
      </c>
      <c r="E402">
        <v>1</v>
      </c>
      <c r="F402">
        <v>1</v>
      </c>
      <c r="G402">
        <v>1</v>
      </c>
      <c r="H402">
        <v>2</v>
      </c>
      <c r="I402" t="s">
        <v>541</v>
      </c>
    </row>
    <row r="403" spans="2:9">
      <c r="B403">
        <v>2008</v>
      </c>
      <c r="C403" t="s">
        <v>61</v>
      </c>
      <c r="D403">
        <v>1</v>
      </c>
      <c r="E403">
        <v>2</v>
      </c>
      <c r="F403">
        <v>1</v>
      </c>
      <c r="G403">
        <v>1</v>
      </c>
      <c r="H403">
        <v>2</v>
      </c>
      <c r="I403" t="s">
        <v>541</v>
      </c>
    </row>
    <row r="404" spans="2:9">
      <c r="B404">
        <v>2008</v>
      </c>
      <c r="C404" t="s">
        <v>61</v>
      </c>
      <c r="D404">
        <v>1</v>
      </c>
      <c r="E404">
        <v>3</v>
      </c>
      <c r="F404">
        <v>1</v>
      </c>
      <c r="G404">
        <v>2</v>
      </c>
      <c r="H404">
        <v>3</v>
      </c>
      <c r="I404" t="s">
        <v>541</v>
      </c>
    </row>
    <row r="405" spans="2:9">
      <c r="B405">
        <v>2008</v>
      </c>
      <c r="C405" t="s">
        <v>61</v>
      </c>
      <c r="D405">
        <v>1</v>
      </c>
      <c r="E405">
        <v>4</v>
      </c>
      <c r="G405">
        <v>1</v>
      </c>
      <c r="H405">
        <v>1</v>
      </c>
      <c r="I405" t="s">
        <v>541</v>
      </c>
    </row>
    <row r="406" spans="2:9">
      <c r="B406">
        <v>2008</v>
      </c>
      <c r="C406" t="s">
        <v>61</v>
      </c>
      <c r="D406">
        <v>1</v>
      </c>
      <c r="E406">
        <v>5</v>
      </c>
      <c r="G406">
        <v>2</v>
      </c>
      <c r="H406">
        <v>2</v>
      </c>
      <c r="I406" t="s">
        <v>541</v>
      </c>
    </row>
    <row r="407" spans="2:9">
      <c r="B407">
        <v>2008</v>
      </c>
      <c r="C407" t="s">
        <v>61</v>
      </c>
      <c r="D407">
        <v>1</v>
      </c>
      <c r="E407">
        <v>6</v>
      </c>
      <c r="G407">
        <v>1</v>
      </c>
      <c r="H407">
        <v>1</v>
      </c>
      <c r="I407" t="s">
        <v>541</v>
      </c>
    </row>
    <row r="408" spans="2:9">
      <c r="B408">
        <v>2008</v>
      </c>
      <c r="C408" t="s">
        <v>61</v>
      </c>
      <c r="D408">
        <v>1</v>
      </c>
      <c r="E408">
        <v>7</v>
      </c>
      <c r="G408">
        <v>2</v>
      </c>
      <c r="H408">
        <v>2</v>
      </c>
      <c r="I408" t="s">
        <v>541</v>
      </c>
    </row>
    <row r="409" spans="2:9">
      <c r="B409">
        <v>2008</v>
      </c>
      <c r="C409" t="s">
        <v>61</v>
      </c>
      <c r="D409">
        <v>2</v>
      </c>
      <c r="E409">
        <v>1</v>
      </c>
      <c r="F409">
        <v>2</v>
      </c>
      <c r="G409">
        <v>3</v>
      </c>
      <c r="H409">
        <v>5</v>
      </c>
      <c r="I409" t="s">
        <v>541</v>
      </c>
    </row>
    <row r="410" spans="2:9">
      <c r="B410">
        <v>2008</v>
      </c>
      <c r="C410" t="s">
        <v>61</v>
      </c>
      <c r="D410">
        <v>2</v>
      </c>
      <c r="E410">
        <v>2</v>
      </c>
      <c r="F410">
        <v>3</v>
      </c>
      <c r="G410">
        <v>2</v>
      </c>
      <c r="H410">
        <v>5</v>
      </c>
      <c r="I410" t="s">
        <v>541</v>
      </c>
    </row>
    <row r="411" spans="2:9">
      <c r="B411">
        <v>2008</v>
      </c>
      <c r="C411" t="s">
        <v>61</v>
      </c>
      <c r="D411">
        <v>2</v>
      </c>
      <c r="E411">
        <v>3</v>
      </c>
      <c r="F411">
        <v>3</v>
      </c>
      <c r="G411">
        <v>2</v>
      </c>
      <c r="H411">
        <v>5</v>
      </c>
      <c r="I411" t="s">
        <v>541</v>
      </c>
    </row>
    <row r="412" spans="2:9">
      <c r="B412">
        <v>2008</v>
      </c>
      <c r="C412" t="s">
        <v>61</v>
      </c>
      <c r="D412">
        <v>2</v>
      </c>
      <c r="E412">
        <v>4</v>
      </c>
      <c r="F412">
        <v>3</v>
      </c>
      <c r="G412">
        <v>3</v>
      </c>
      <c r="H412">
        <v>6</v>
      </c>
      <c r="I412" t="s">
        <v>541</v>
      </c>
    </row>
    <row r="413" spans="2:9">
      <c r="B413">
        <v>2008</v>
      </c>
      <c r="C413" t="s">
        <v>61</v>
      </c>
      <c r="D413">
        <v>2</v>
      </c>
      <c r="E413">
        <v>5</v>
      </c>
      <c r="F413">
        <v>7</v>
      </c>
      <c r="G413">
        <v>6</v>
      </c>
      <c r="H413">
        <v>13</v>
      </c>
      <c r="I413" t="s">
        <v>541</v>
      </c>
    </row>
    <row r="414" spans="2:9">
      <c r="B414">
        <v>2008</v>
      </c>
      <c r="C414" t="s">
        <v>61</v>
      </c>
      <c r="D414">
        <v>2</v>
      </c>
      <c r="E414">
        <v>6</v>
      </c>
      <c r="F414">
        <v>2</v>
      </c>
      <c r="H414">
        <v>2</v>
      </c>
      <c r="I414" t="s">
        <v>541</v>
      </c>
    </row>
    <row r="415" spans="2:9">
      <c r="B415">
        <v>2008</v>
      </c>
      <c r="C415" t="s">
        <v>61</v>
      </c>
      <c r="D415">
        <v>2</v>
      </c>
      <c r="E415">
        <v>7</v>
      </c>
      <c r="F415">
        <v>4</v>
      </c>
      <c r="H415">
        <v>4</v>
      </c>
      <c r="I415" t="s">
        <v>541</v>
      </c>
    </row>
    <row r="416" spans="2:9">
      <c r="B416">
        <v>2008</v>
      </c>
      <c r="C416" t="s">
        <v>61</v>
      </c>
      <c r="D416">
        <v>2</v>
      </c>
      <c r="E416">
        <v>8</v>
      </c>
      <c r="F416">
        <v>4</v>
      </c>
      <c r="H416">
        <v>4</v>
      </c>
      <c r="I416" t="s">
        <v>541</v>
      </c>
    </row>
    <row r="417" spans="2:9">
      <c r="B417">
        <v>2008</v>
      </c>
      <c r="C417" t="s">
        <v>61</v>
      </c>
      <c r="D417">
        <v>2</v>
      </c>
      <c r="E417">
        <v>9</v>
      </c>
      <c r="F417">
        <v>6</v>
      </c>
      <c r="H417">
        <v>6</v>
      </c>
      <c r="I417" t="s">
        <v>541</v>
      </c>
    </row>
    <row r="418" spans="2:9">
      <c r="B418">
        <v>2008</v>
      </c>
      <c r="C418" t="s">
        <v>61</v>
      </c>
      <c r="D418">
        <v>2</v>
      </c>
      <c r="E418">
        <v>10</v>
      </c>
      <c r="F418">
        <v>4</v>
      </c>
      <c r="H418">
        <v>4</v>
      </c>
      <c r="I418" t="s">
        <v>541</v>
      </c>
    </row>
    <row r="419" spans="2:9">
      <c r="B419">
        <v>2008</v>
      </c>
      <c r="C419" t="s">
        <v>61</v>
      </c>
      <c r="D419">
        <v>2</v>
      </c>
      <c r="E419">
        <v>11</v>
      </c>
      <c r="F419">
        <v>4</v>
      </c>
      <c r="H419">
        <v>4</v>
      </c>
      <c r="I419" t="s">
        <v>541</v>
      </c>
    </row>
    <row r="420" spans="2:9">
      <c r="B420">
        <v>2008</v>
      </c>
      <c r="C420" t="s">
        <v>61</v>
      </c>
      <c r="D420">
        <v>2</v>
      </c>
      <c r="E420">
        <v>12</v>
      </c>
      <c r="F420">
        <v>4</v>
      </c>
      <c r="H420">
        <v>4</v>
      </c>
      <c r="I420" t="s">
        <v>541</v>
      </c>
    </row>
    <row r="421" spans="2:9">
      <c r="B421">
        <v>2008</v>
      </c>
      <c r="C421" t="s">
        <v>61</v>
      </c>
      <c r="D421">
        <v>2</v>
      </c>
      <c r="E421">
        <v>13</v>
      </c>
      <c r="F421">
        <v>1</v>
      </c>
      <c r="H421">
        <v>1</v>
      </c>
      <c r="I421" t="s">
        <v>541</v>
      </c>
    </row>
    <row r="422" spans="2:9">
      <c r="B422">
        <v>2008</v>
      </c>
      <c r="C422" t="s">
        <v>61</v>
      </c>
      <c r="D422">
        <v>2</v>
      </c>
      <c r="E422">
        <v>14</v>
      </c>
      <c r="F422">
        <v>11</v>
      </c>
      <c r="H422">
        <v>11</v>
      </c>
      <c r="I422" t="s">
        <v>541</v>
      </c>
    </row>
    <row r="423" spans="2:9">
      <c r="B423">
        <v>2008</v>
      </c>
      <c r="C423" t="s">
        <v>61</v>
      </c>
      <c r="D423">
        <v>2</v>
      </c>
      <c r="E423">
        <v>15</v>
      </c>
      <c r="F423">
        <v>2</v>
      </c>
      <c r="H423">
        <v>2</v>
      </c>
      <c r="I423" t="s">
        <v>541</v>
      </c>
    </row>
    <row r="424" spans="2:9">
      <c r="B424">
        <v>2008</v>
      </c>
      <c r="C424" t="s">
        <v>61</v>
      </c>
      <c r="D424">
        <v>3</v>
      </c>
      <c r="E424">
        <v>1</v>
      </c>
      <c r="F424">
        <v>8</v>
      </c>
      <c r="G424">
        <v>1</v>
      </c>
      <c r="H424">
        <v>9</v>
      </c>
      <c r="I424" t="s">
        <v>541</v>
      </c>
    </row>
    <row r="425" spans="2:9">
      <c r="B425">
        <v>2008</v>
      </c>
      <c r="C425" t="s">
        <v>61</v>
      </c>
      <c r="D425">
        <v>3</v>
      </c>
      <c r="E425">
        <v>2</v>
      </c>
      <c r="F425">
        <v>2</v>
      </c>
      <c r="G425">
        <v>1</v>
      </c>
      <c r="H425">
        <v>3</v>
      </c>
      <c r="I425" t="s">
        <v>541</v>
      </c>
    </row>
    <row r="426" spans="2:9">
      <c r="B426">
        <v>2008</v>
      </c>
      <c r="C426" t="s">
        <v>61</v>
      </c>
      <c r="D426">
        <v>3</v>
      </c>
      <c r="E426">
        <v>3</v>
      </c>
      <c r="F426">
        <v>1</v>
      </c>
      <c r="G426">
        <v>1</v>
      </c>
      <c r="H426">
        <v>2</v>
      </c>
      <c r="I426" t="s">
        <v>541</v>
      </c>
    </row>
    <row r="427" spans="2:9">
      <c r="B427">
        <v>2008</v>
      </c>
      <c r="C427" t="s">
        <v>61</v>
      </c>
      <c r="D427">
        <v>3</v>
      </c>
      <c r="E427">
        <v>4</v>
      </c>
      <c r="F427">
        <v>2</v>
      </c>
      <c r="G427">
        <v>1</v>
      </c>
      <c r="H427">
        <v>3</v>
      </c>
      <c r="I427" t="s">
        <v>541</v>
      </c>
    </row>
    <row r="428" spans="2:9">
      <c r="B428">
        <v>2008</v>
      </c>
      <c r="C428" t="s">
        <v>61</v>
      </c>
      <c r="D428">
        <v>3</v>
      </c>
      <c r="E428">
        <v>5</v>
      </c>
      <c r="F428">
        <v>4</v>
      </c>
      <c r="H428">
        <v>4</v>
      </c>
      <c r="I428" t="s">
        <v>541</v>
      </c>
    </row>
    <row r="429" spans="2:9">
      <c r="B429">
        <v>2008</v>
      </c>
      <c r="C429" t="s">
        <v>61</v>
      </c>
      <c r="D429">
        <v>3</v>
      </c>
      <c r="E429">
        <v>6</v>
      </c>
      <c r="F429">
        <v>4</v>
      </c>
      <c r="H429">
        <v>4</v>
      </c>
      <c r="I429" t="s">
        <v>541</v>
      </c>
    </row>
    <row r="430" spans="2:9">
      <c r="B430">
        <v>2008</v>
      </c>
      <c r="C430" t="s">
        <v>61</v>
      </c>
      <c r="D430">
        <v>4</v>
      </c>
      <c r="E430">
        <v>1</v>
      </c>
      <c r="F430">
        <v>1</v>
      </c>
      <c r="G430">
        <v>3</v>
      </c>
      <c r="H430">
        <v>4</v>
      </c>
      <c r="I430" t="s">
        <v>541</v>
      </c>
    </row>
    <row r="431" spans="2:9">
      <c r="B431">
        <v>2008</v>
      </c>
      <c r="C431" t="s">
        <v>61</v>
      </c>
      <c r="D431">
        <v>4</v>
      </c>
      <c r="E431">
        <v>2</v>
      </c>
      <c r="F431">
        <v>1</v>
      </c>
      <c r="G431">
        <v>1</v>
      </c>
      <c r="H431">
        <v>2</v>
      </c>
      <c r="I431" t="s">
        <v>541</v>
      </c>
    </row>
    <row r="432" spans="2:9">
      <c r="B432">
        <v>2008</v>
      </c>
      <c r="C432" t="s">
        <v>61</v>
      </c>
      <c r="D432">
        <v>4</v>
      </c>
      <c r="E432">
        <v>3</v>
      </c>
      <c r="F432">
        <v>2</v>
      </c>
      <c r="G432">
        <v>7</v>
      </c>
      <c r="H432">
        <v>9</v>
      </c>
      <c r="I432" t="s">
        <v>541</v>
      </c>
    </row>
    <row r="433" spans="2:9">
      <c r="B433">
        <v>2008</v>
      </c>
      <c r="C433" t="s">
        <v>61</v>
      </c>
      <c r="D433">
        <v>4</v>
      </c>
      <c r="E433">
        <v>4</v>
      </c>
      <c r="F433">
        <v>1</v>
      </c>
      <c r="G433">
        <v>1</v>
      </c>
      <c r="H433">
        <v>2</v>
      </c>
      <c r="I433" t="s">
        <v>541</v>
      </c>
    </row>
    <row r="434" spans="2:9">
      <c r="B434">
        <v>2008</v>
      </c>
      <c r="C434" t="s">
        <v>61</v>
      </c>
      <c r="D434">
        <v>4</v>
      </c>
      <c r="E434">
        <v>5</v>
      </c>
      <c r="F434">
        <v>1</v>
      </c>
      <c r="G434">
        <v>5</v>
      </c>
      <c r="H434">
        <v>6</v>
      </c>
      <c r="I434" t="s">
        <v>541</v>
      </c>
    </row>
    <row r="435" spans="2:9">
      <c r="B435">
        <v>2008</v>
      </c>
      <c r="C435" t="s">
        <v>61</v>
      </c>
      <c r="D435">
        <v>4</v>
      </c>
      <c r="E435">
        <v>6</v>
      </c>
      <c r="F435">
        <v>1</v>
      </c>
      <c r="G435">
        <v>1</v>
      </c>
      <c r="H435">
        <v>2</v>
      </c>
      <c r="I435" t="s">
        <v>541</v>
      </c>
    </row>
    <row r="436" spans="2:9">
      <c r="B436">
        <v>2008</v>
      </c>
      <c r="C436" t="s">
        <v>61</v>
      </c>
      <c r="D436">
        <v>5</v>
      </c>
      <c r="E436">
        <v>1</v>
      </c>
      <c r="F436">
        <v>1</v>
      </c>
      <c r="G436">
        <v>1</v>
      </c>
      <c r="H436">
        <v>2</v>
      </c>
      <c r="I436" t="s">
        <v>541</v>
      </c>
    </row>
    <row r="437" spans="2:9">
      <c r="B437">
        <v>2008</v>
      </c>
      <c r="C437" t="s">
        <v>61</v>
      </c>
      <c r="D437">
        <v>5</v>
      </c>
      <c r="E437">
        <v>2</v>
      </c>
      <c r="F437">
        <v>1</v>
      </c>
      <c r="G437">
        <v>1</v>
      </c>
      <c r="H437">
        <v>2</v>
      </c>
      <c r="I437" t="s">
        <v>541</v>
      </c>
    </row>
    <row r="438" spans="2:9">
      <c r="B438">
        <v>2008</v>
      </c>
      <c r="C438" t="s">
        <v>61</v>
      </c>
      <c r="D438">
        <v>5</v>
      </c>
      <c r="E438">
        <v>3</v>
      </c>
      <c r="F438">
        <v>1</v>
      </c>
      <c r="G438">
        <v>3</v>
      </c>
      <c r="H438">
        <v>4</v>
      </c>
      <c r="I438" t="s">
        <v>541</v>
      </c>
    </row>
    <row r="439" spans="2:9">
      <c r="B439">
        <v>2008</v>
      </c>
      <c r="C439" t="s">
        <v>61</v>
      </c>
      <c r="D439">
        <v>5</v>
      </c>
      <c r="E439">
        <v>4</v>
      </c>
      <c r="F439">
        <v>1</v>
      </c>
      <c r="G439">
        <v>1</v>
      </c>
      <c r="H439">
        <v>2</v>
      </c>
      <c r="I439" t="s">
        <v>541</v>
      </c>
    </row>
    <row r="440" spans="2:9">
      <c r="B440">
        <v>2008</v>
      </c>
      <c r="C440" t="s">
        <v>61</v>
      </c>
      <c r="D440">
        <v>5</v>
      </c>
      <c r="E440">
        <v>5</v>
      </c>
      <c r="F440">
        <v>2</v>
      </c>
      <c r="G440">
        <v>1</v>
      </c>
      <c r="H440">
        <v>3</v>
      </c>
      <c r="I440" t="s">
        <v>541</v>
      </c>
    </row>
    <row r="441" spans="2:9">
      <c r="B441">
        <v>2008</v>
      </c>
      <c r="C441" t="s">
        <v>61</v>
      </c>
      <c r="D441">
        <v>5</v>
      </c>
      <c r="E441">
        <v>6</v>
      </c>
      <c r="F441">
        <v>3</v>
      </c>
      <c r="H441">
        <v>3</v>
      </c>
      <c r="I441" t="s">
        <v>541</v>
      </c>
    </row>
    <row r="442" spans="2:9">
      <c r="B442">
        <v>2008</v>
      </c>
      <c r="C442" t="s">
        <v>61</v>
      </c>
      <c r="D442">
        <v>5</v>
      </c>
      <c r="E442">
        <v>7</v>
      </c>
      <c r="F442">
        <v>2</v>
      </c>
      <c r="H442">
        <v>2</v>
      </c>
      <c r="I442" t="s">
        <v>541</v>
      </c>
    </row>
    <row r="443" spans="2:9">
      <c r="B443">
        <v>2008</v>
      </c>
      <c r="C443" t="s">
        <v>61</v>
      </c>
      <c r="D443">
        <v>5</v>
      </c>
      <c r="E443">
        <v>8</v>
      </c>
      <c r="F443">
        <v>2</v>
      </c>
      <c r="H443">
        <v>2</v>
      </c>
      <c r="I443" t="s">
        <v>541</v>
      </c>
    </row>
    <row r="444" spans="2:9">
      <c r="B444">
        <v>2008</v>
      </c>
      <c r="C444" t="s">
        <v>61</v>
      </c>
      <c r="D444">
        <v>5</v>
      </c>
      <c r="E444">
        <v>9</v>
      </c>
      <c r="F444">
        <v>1</v>
      </c>
      <c r="H444">
        <v>1</v>
      </c>
      <c r="I444" t="s">
        <v>541</v>
      </c>
    </row>
    <row r="445" spans="2:9">
      <c r="B445">
        <v>2008</v>
      </c>
      <c r="C445" t="s">
        <v>61</v>
      </c>
      <c r="D445">
        <v>5</v>
      </c>
      <c r="E445">
        <v>10</v>
      </c>
      <c r="F445">
        <v>1</v>
      </c>
      <c r="H445">
        <v>1</v>
      </c>
      <c r="I445" t="s">
        <v>541</v>
      </c>
    </row>
    <row r="446" spans="2:9">
      <c r="B446">
        <v>2008</v>
      </c>
      <c r="C446" t="s">
        <v>61</v>
      </c>
      <c r="D446">
        <v>5</v>
      </c>
      <c r="E446">
        <v>11</v>
      </c>
      <c r="F446">
        <v>1</v>
      </c>
      <c r="H446">
        <v>1</v>
      </c>
      <c r="I446" t="s">
        <v>541</v>
      </c>
    </row>
    <row r="447" spans="2:9">
      <c r="B447">
        <v>2008</v>
      </c>
      <c r="C447" t="s">
        <v>61</v>
      </c>
      <c r="D447">
        <v>5</v>
      </c>
      <c r="E447">
        <v>12</v>
      </c>
      <c r="F447">
        <v>1</v>
      </c>
      <c r="H447">
        <v>1</v>
      </c>
      <c r="I447" t="s">
        <v>541</v>
      </c>
    </row>
    <row r="448" spans="2:9">
      <c r="B448">
        <v>2008</v>
      </c>
      <c r="C448" t="s">
        <v>61</v>
      </c>
      <c r="D448">
        <v>5</v>
      </c>
      <c r="E448">
        <v>13</v>
      </c>
      <c r="F448">
        <v>2</v>
      </c>
      <c r="H448">
        <v>2</v>
      </c>
      <c r="I448" t="s">
        <v>541</v>
      </c>
    </row>
    <row r="449" spans="2:9">
      <c r="B449">
        <v>2008</v>
      </c>
      <c r="C449" t="s">
        <v>61</v>
      </c>
      <c r="D449">
        <v>5</v>
      </c>
      <c r="E449">
        <v>14</v>
      </c>
      <c r="F449">
        <v>1</v>
      </c>
      <c r="H449">
        <v>1</v>
      </c>
      <c r="I449" t="s">
        <v>541</v>
      </c>
    </row>
    <row r="450" spans="2:9">
      <c r="B450">
        <v>2008</v>
      </c>
      <c r="C450" t="s">
        <v>61</v>
      </c>
      <c r="D450">
        <v>5</v>
      </c>
      <c r="E450">
        <v>15</v>
      </c>
      <c r="F450">
        <v>2</v>
      </c>
      <c r="H450">
        <v>2</v>
      </c>
      <c r="I450" t="s">
        <v>541</v>
      </c>
    </row>
    <row r="451" spans="2:9">
      <c r="B451">
        <v>2008</v>
      </c>
      <c r="C451" t="s">
        <v>61</v>
      </c>
      <c r="D451">
        <v>6</v>
      </c>
      <c r="E451">
        <v>1</v>
      </c>
      <c r="F451">
        <v>6</v>
      </c>
      <c r="H451">
        <v>6</v>
      </c>
      <c r="I451" t="s">
        <v>541</v>
      </c>
    </row>
    <row r="452" spans="2:9">
      <c r="B452">
        <v>2008</v>
      </c>
      <c r="C452" t="s">
        <v>61</v>
      </c>
      <c r="D452">
        <v>6</v>
      </c>
      <c r="E452">
        <v>2</v>
      </c>
      <c r="F452">
        <v>4</v>
      </c>
      <c r="H452">
        <v>4</v>
      </c>
      <c r="I452" t="s">
        <v>541</v>
      </c>
    </row>
    <row r="453" spans="2:9">
      <c r="B453">
        <v>2008</v>
      </c>
      <c r="C453" t="s">
        <v>61</v>
      </c>
      <c r="D453">
        <v>6</v>
      </c>
      <c r="E453">
        <v>3</v>
      </c>
      <c r="F453">
        <v>6</v>
      </c>
      <c r="H453">
        <v>6</v>
      </c>
      <c r="I453" t="s">
        <v>541</v>
      </c>
    </row>
    <row r="454" spans="2:9">
      <c r="B454">
        <v>2008</v>
      </c>
      <c r="C454" t="s">
        <v>61</v>
      </c>
      <c r="D454">
        <v>6</v>
      </c>
      <c r="E454">
        <v>4</v>
      </c>
      <c r="F454">
        <v>5</v>
      </c>
      <c r="H454">
        <v>5</v>
      </c>
      <c r="I454" t="s">
        <v>541</v>
      </c>
    </row>
    <row r="455" spans="2:9">
      <c r="B455">
        <v>2008</v>
      </c>
      <c r="C455" t="s">
        <v>61</v>
      </c>
      <c r="D455">
        <v>6</v>
      </c>
      <c r="E455">
        <v>5</v>
      </c>
      <c r="F455">
        <v>8</v>
      </c>
      <c r="H455">
        <v>8</v>
      </c>
      <c r="I455" t="s">
        <v>541</v>
      </c>
    </row>
    <row r="456" spans="2:9">
      <c r="B456">
        <v>2008</v>
      </c>
      <c r="C456" t="s">
        <v>61</v>
      </c>
      <c r="D456">
        <v>6</v>
      </c>
      <c r="E456">
        <v>6</v>
      </c>
      <c r="F456">
        <v>6</v>
      </c>
      <c r="H456">
        <v>6</v>
      </c>
      <c r="I456" t="s">
        <v>541</v>
      </c>
    </row>
    <row r="457" spans="2:9">
      <c r="B457">
        <v>2008</v>
      </c>
      <c r="C457" t="s">
        <v>61</v>
      </c>
      <c r="D457">
        <v>6</v>
      </c>
      <c r="E457">
        <v>7</v>
      </c>
      <c r="F457">
        <v>5</v>
      </c>
      <c r="H457">
        <v>5</v>
      </c>
      <c r="I457" t="s">
        <v>541</v>
      </c>
    </row>
    <row r="458" spans="2:9">
      <c r="B458">
        <v>2008</v>
      </c>
      <c r="C458" t="s">
        <v>61</v>
      </c>
      <c r="D458">
        <v>6</v>
      </c>
      <c r="E458">
        <v>8</v>
      </c>
      <c r="F458">
        <v>2</v>
      </c>
      <c r="H458">
        <v>2</v>
      </c>
      <c r="I458" t="s">
        <v>541</v>
      </c>
    </row>
    <row r="459" spans="2:9">
      <c r="B459">
        <v>2008</v>
      </c>
      <c r="C459" t="s">
        <v>61</v>
      </c>
      <c r="D459">
        <v>6</v>
      </c>
      <c r="E459">
        <v>9</v>
      </c>
      <c r="F459">
        <v>6</v>
      </c>
      <c r="H459">
        <v>6</v>
      </c>
      <c r="I459" t="s">
        <v>541</v>
      </c>
    </row>
    <row r="460" spans="2:9">
      <c r="B460">
        <v>2008</v>
      </c>
      <c r="C460" t="s">
        <v>61</v>
      </c>
      <c r="D460">
        <v>6</v>
      </c>
      <c r="E460">
        <v>10</v>
      </c>
      <c r="F460">
        <v>6</v>
      </c>
      <c r="H460">
        <v>6</v>
      </c>
      <c r="I460" t="s">
        <v>541</v>
      </c>
    </row>
    <row r="461" spans="2:9">
      <c r="B461">
        <v>2008</v>
      </c>
      <c r="C461" t="s">
        <v>61</v>
      </c>
      <c r="D461">
        <v>6</v>
      </c>
      <c r="E461">
        <v>11</v>
      </c>
      <c r="F461">
        <v>6</v>
      </c>
      <c r="H461">
        <v>6</v>
      </c>
      <c r="I461" t="s">
        <v>541</v>
      </c>
    </row>
    <row r="462" spans="2:9">
      <c r="B462">
        <v>2008</v>
      </c>
      <c r="C462" t="s">
        <v>61</v>
      </c>
      <c r="D462">
        <v>6</v>
      </c>
      <c r="E462">
        <v>12</v>
      </c>
      <c r="F462">
        <v>5</v>
      </c>
      <c r="H462">
        <v>5</v>
      </c>
      <c r="I462" t="s">
        <v>541</v>
      </c>
    </row>
    <row r="463" spans="2:9">
      <c r="B463">
        <v>2008</v>
      </c>
      <c r="C463" t="s">
        <v>61</v>
      </c>
      <c r="D463">
        <v>6</v>
      </c>
      <c r="E463">
        <v>13</v>
      </c>
      <c r="F463">
        <v>9</v>
      </c>
      <c r="H463">
        <v>9</v>
      </c>
      <c r="I463" t="s">
        <v>541</v>
      </c>
    </row>
    <row r="464" spans="2:9">
      <c r="B464">
        <v>2008</v>
      </c>
      <c r="C464" t="s">
        <v>61</v>
      </c>
      <c r="D464">
        <v>6</v>
      </c>
      <c r="E464">
        <v>14</v>
      </c>
      <c r="F464">
        <v>17</v>
      </c>
      <c r="H464">
        <v>17</v>
      </c>
      <c r="I464" t="s">
        <v>541</v>
      </c>
    </row>
    <row r="465" spans="2:9">
      <c r="B465">
        <v>2008</v>
      </c>
      <c r="C465" t="s">
        <v>61</v>
      </c>
      <c r="D465">
        <v>6</v>
      </c>
      <c r="E465">
        <v>15</v>
      </c>
      <c r="F465">
        <v>4</v>
      </c>
      <c r="H465">
        <v>4</v>
      </c>
      <c r="I465" t="s">
        <v>541</v>
      </c>
    </row>
    <row r="466" spans="2:9">
      <c r="B466">
        <v>2008</v>
      </c>
      <c r="C466" t="s">
        <v>61</v>
      </c>
      <c r="D466">
        <v>6</v>
      </c>
      <c r="E466">
        <v>16</v>
      </c>
      <c r="F466">
        <v>8</v>
      </c>
      <c r="H466">
        <v>8</v>
      </c>
      <c r="I466" t="s">
        <v>541</v>
      </c>
    </row>
    <row r="467" spans="2:9">
      <c r="B467">
        <v>2008</v>
      </c>
      <c r="C467" t="s">
        <v>61</v>
      </c>
      <c r="D467">
        <v>6</v>
      </c>
      <c r="E467">
        <v>17</v>
      </c>
      <c r="F467">
        <v>5</v>
      </c>
      <c r="H467">
        <v>5</v>
      </c>
      <c r="I467" t="s">
        <v>541</v>
      </c>
    </row>
    <row r="468" spans="2:9">
      <c r="B468">
        <v>2008</v>
      </c>
      <c r="C468" t="s">
        <v>61</v>
      </c>
      <c r="D468">
        <v>6</v>
      </c>
      <c r="E468">
        <v>18</v>
      </c>
      <c r="F468">
        <v>5</v>
      </c>
      <c r="H468">
        <v>5</v>
      </c>
      <c r="I468" t="s">
        <v>541</v>
      </c>
    </row>
    <row r="469" spans="2:9">
      <c r="B469">
        <v>2008</v>
      </c>
      <c r="C469" t="s">
        <v>61</v>
      </c>
      <c r="D469">
        <v>6</v>
      </c>
      <c r="E469">
        <v>19</v>
      </c>
      <c r="F469">
        <v>2</v>
      </c>
      <c r="H469">
        <v>2</v>
      </c>
      <c r="I469" t="s">
        <v>541</v>
      </c>
    </row>
    <row r="470" spans="2:9">
      <c r="B470">
        <v>2008</v>
      </c>
      <c r="C470" t="s">
        <v>61</v>
      </c>
      <c r="D470">
        <v>6</v>
      </c>
      <c r="E470">
        <v>20</v>
      </c>
      <c r="F470">
        <v>4</v>
      </c>
      <c r="H470">
        <v>4</v>
      </c>
      <c r="I470" t="s">
        <v>541</v>
      </c>
    </row>
    <row r="471" spans="2:9">
      <c r="B471">
        <v>2008</v>
      </c>
      <c r="C471" t="s">
        <v>61</v>
      </c>
      <c r="D471">
        <v>7</v>
      </c>
      <c r="E471">
        <v>1</v>
      </c>
      <c r="F471">
        <v>1</v>
      </c>
      <c r="G471">
        <v>1</v>
      </c>
      <c r="H471">
        <v>2</v>
      </c>
      <c r="I471" t="s">
        <v>541</v>
      </c>
    </row>
    <row r="472" spans="2:9">
      <c r="B472">
        <v>2008</v>
      </c>
      <c r="C472" t="s">
        <v>61</v>
      </c>
      <c r="D472">
        <v>7</v>
      </c>
      <c r="E472">
        <v>2</v>
      </c>
      <c r="F472">
        <v>2</v>
      </c>
      <c r="H472">
        <v>2</v>
      </c>
      <c r="I472" t="s">
        <v>541</v>
      </c>
    </row>
    <row r="473" spans="2:9">
      <c r="B473">
        <v>2008</v>
      </c>
      <c r="C473" t="s">
        <v>61</v>
      </c>
      <c r="D473">
        <v>7</v>
      </c>
      <c r="E473">
        <v>3</v>
      </c>
      <c r="F473">
        <v>2</v>
      </c>
      <c r="H473">
        <v>2</v>
      </c>
      <c r="I473" t="s">
        <v>541</v>
      </c>
    </row>
    <row r="474" spans="2:9">
      <c r="B474">
        <v>2008</v>
      </c>
      <c r="C474" t="s">
        <v>61</v>
      </c>
      <c r="D474">
        <v>7</v>
      </c>
      <c r="E474">
        <v>4</v>
      </c>
      <c r="F474">
        <v>1</v>
      </c>
      <c r="H474">
        <v>1</v>
      </c>
      <c r="I474" t="s">
        <v>541</v>
      </c>
    </row>
    <row r="475" spans="2:9">
      <c r="B475">
        <v>2008</v>
      </c>
      <c r="C475" t="s">
        <v>61</v>
      </c>
      <c r="D475">
        <v>7</v>
      </c>
      <c r="E475">
        <v>5</v>
      </c>
      <c r="F475">
        <v>3</v>
      </c>
      <c r="H475">
        <v>3</v>
      </c>
      <c r="I475" t="s">
        <v>541</v>
      </c>
    </row>
    <row r="476" spans="2:9">
      <c r="B476">
        <v>2008</v>
      </c>
      <c r="C476" t="s">
        <v>61</v>
      </c>
      <c r="D476">
        <v>7</v>
      </c>
      <c r="E476">
        <v>6</v>
      </c>
      <c r="F476">
        <v>1</v>
      </c>
      <c r="H476">
        <v>1</v>
      </c>
      <c r="I476" t="s">
        <v>541</v>
      </c>
    </row>
    <row r="477" spans="2:9">
      <c r="B477">
        <v>2008</v>
      </c>
      <c r="C477" t="s">
        <v>61</v>
      </c>
      <c r="D477">
        <v>7</v>
      </c>
      <c r="E477">
        <v>7</v>
      </c>
      <c r="F477">
        <v>1</v>
      </c>
      <c r="H477">
        <v>1</v>
      </c>
      <c r="I477" t="s">
        <v>541</v>
      </c>
    </row>
    <row r="478" spans="2:9">
      <c r="B478">
        <v>2008</v>
      </c>
      <c r="C478" t="s">
        <v>61</v>
      </c>
      <c r="D478">
        <v>7</v>
      </c>
      <c r="E478">
        <v>8</v>
      </c>
      <c r="F478">
        <v>1</v>
      </c>
      <c r="H478">
        <v>1</v>
      </c>
      <c r="I478" t="s">
        <v>541</v>
      </c>
    </row>
    <row r="479" spans="2:9">
      <c r="B479">
        <v>2008</v>
      </c>
      <c r="C479" t="s">
        <v>61</v>
      </c>
      <c r="D479">
        <v>7</v>
      </c>
      <c r="E479">
        <v>9</v>
      </c>
      <c r="F479">
        <v>1</v>
      </c>
      <c r="H479">
        <v>1</v>
      </c>
      <c r="I479" t="s">
        <v>541</v>
      </c>
    </row>
    <row r="480" spans="2:9">
      <c r="B480">
        <v>2009</v>
      </c>
      <c r="C480" t="s">
        <v>41</v>
      </c>
      <c r="D480">
        <v>1</v>
      </c>
      <c r="E480">
        <v>1</v>
      </c>
      <c r="F480">
        <v>3</v>
      </c>
      <c r="G480">
        <v>2</v>
      </c>
      <c r="H480">
        <v>5</v>
      </c>
      <c r="I480" t="s">
        <v>540</v>
      </c>
    </row>
    <row r="481" spans="2:9">
      <c r="B481">
        <v>2009</v>
      </c>
      <c r="C481" t="s">
        <v>41</v>
      </c>
      <c r="D481">
        <v>1</v>
      </c>
      <c r="E481">
        <v>2</v>
      </c>
      <c r="F481">
        <v>3</v>
      </c>
      <c r="G481">
        <v>4</v>
      </c>
      <c r="H481">
        <v>7</v>
      </c>
      <c r="I481" t="s">
        <v>540</v>
      </c>
    </row>
    <row r="482" spans="2:9">
      <c r="B482">
        <v>2009</v>
      </c>
      <c r="C482" t="s">
        <v>41</v>
      </c>
      <c r="D482">
        <v>1</v>
      </c>
      <c r="E482">
        <v>3</v>
      </c>
      <c r="F482">
        <v>1</v>
      </c>
      <c r="G482">
        <v>2</v>
      </c>
      <c r="H482">
        <v>3</v>
      </c>
      <c r="I482" t="s">
        <v>540</v>
      </c>
    </row>
    <row r="483" spans="2:9">
      <c r="B483">
        <v>2009</v>
      </c>
      <c r="C483" t="s">
        <v>41</v>
      </c>
      <c r="D483">
        <v>1</v>
      </c>
      <c r="E483">
        <v>4</v>
      </c>
      <c r="F483">
        <v>2</v>
      </c>
      <c r="G483">
        <v>1</v>
      </c>
      <c r="H483">
        <v>3</v>
      </c>
      <c r="I483" t="s">
        <v>540</v>
      </c>
    </row>
    <row r="484" spans="2:9">
      <c r="B484">
        <v>2009</v>
      </c>
      <c r="C484" t="s">
        <v>41</v>
      </c>
      <c r="D484">
        <v>1</v>
      </c>
      <c r="E484">
        <v>5</v>
      </c>
      <c r="F484">
        <v>3</v>
      </c>
      <c r="G484">
        <v>2</v>
      </c>
      <c r="H484">
        <v>5</v>
      </c>
      <c r="I484" t="s">
        <v>540</v>
      </c>
    </row>
    <row r="485" spans="2:9">
      <c r="B485">
        <v>2009</v>
      </c>
      <c r="C485" t="s">
        <v>41</v>
      </c>
      <c r="D485">
        <v>1</v>
      </c>
      <c r="E485">
        <v>6</v>
      </c>
      <c r="F485">
        <v>3</v>
      </c>
      <c r="G485">
        <v>4</v>
      </c>
      <c r="H485">
        <v>7</v>
      </c>
      <c r="I485" t="s">
        <v>540</v>
      </c>
    </row>
    <row r="486" spans="2:9">
      <c r="B486">
        <v>2009</v>
      </c>
      <c r="C486" t="s">
        <v>41</v>
      </c>
      <c r="D486">
        <v>1</v>
      </c>
      <c r="E486">
        <v>7</v>
      </c>
      <c r="F486">
        <v>2</v>
      </c>
      <c r="G486">
        <v>2</v>
      </c>
      <c r="H486">
        <v>4</v>
      </c>
      <c r="I486" t="s">
        <v>540</v>
      </c>
    </row>
    <row r="487" spans="2:9">
      <c r="B487">
        <v>2009</v>
      </c>
      <c r="C487" t="s">
        <v>41</v>
      </c>
      <c r="D487">
        <v>1</v>
      </c>
      <c r="E487">
        <v>8</v>
      </c>
      <c r="F487">
        <v>2</v>
      </c>
      <c r="H487">
        <v>2</v>
      </c>
      <c r="I487" t="s">
        <v>540</v>
      </c>
    </row>
    <row r="488" spans="2:9">
      <c r="B488">
        <v>2009</v>
      </c>
      <c r="C488" t="s">
        <v>41</v>
      </c>
      <c r="D488">
        <v>2</v>
      </c>
      <c r="E488">
        <v>1</v>
      </c>
      <c r="F488">
        <v>3</v>
      </c>
      <c r="G488">
        <v>2</v>
      </c>
      <c r="H488">
        <v>5</v>
      </c>
      <c r="I488" t="s">
        <v>540</v>
      </c>
    </row>
    <row r="489" spans="2:9">
      <c r="B489">
        <v>2009</v>
      </c>
      <c r="C489" t="s">
        <v>41</v>
      </c>
      <c r="D489">
        <v>2</v>
      </c>
      <c r="E489">
        <v>2</v>
      </c>
      <c r="F489">
        <v>3</v>
      </c>
      <c r="G489">
        <v>4</v>
      </c>
      <c r="H489">
        <v>7</v>
      </c>
      <c r="I489" t="s">
        <v>540</v>
      </c>
    </row>
    <row r="490" spans="2:9">
      <c r="B490">
        <v>2009</v>
      </c>
      <c r="C490" t="s">
        <v>41</v>
      </c>
      <c r="D490">
        <v>2</v>
      </c>
      <c r="E490">
        <v>3</v>
      </c>
      <c r="F490">
        <v>3</v>
      </c>
      <c r="G490">
        <v>7</v>
      </c>
      <c r="H490">
        <v>10</v>
      </c>
      <c r="I490" t="s">
        <v>540</v>
      </c>
    </row>
    <row r="491" spans="2:9">
      <c r="B491">
        <v>2009</v>
      </c>
      <c r="C491" t="s">
        <v>41</v>
      </c>
      <c r="D491">
        <v>2</v>
      </c>
      <c r="E491">
        <v>4</v>
      </c>
      <c r="F491">
        <v>5</v>
      </c>
      <c r="G491">
        <v>2</v>
      </c>
      <c r="H491">
        <v>7</v>
      </c>
      <c r="I491" t="s">
        <v>540</v>
      </c>
    </row>
    <row r="492" spans="2:9">
      <c r="B492">
        <v>2009</v>
      </c>
      <c r="C492" t="s">
        <v>41</v>
      </c>
      <c r="D492">
        <v>2</v>
      </c>
      <c r="E492">
        <v>5</v>
      </c>
      <c r="F492">
        <v>1</v>
      </c>
      <c r="G492">
        <v>1</v>
      </c>
      <c r="H492">
        <v>2</v>
      </c>
      <c r="I492" t="s">
        <v>540</v>
      </c>
    </row>
    <row r="493" spans="2:9">
      <c r="B493">
        <v>2009</v>
      </c>
      <c r="C493" t="s">
        <v>41</v>
      </c>
      <c r="D493">
        <v>2</v>
      </c>
      <c r="E493">
        <v>6</v>
      </c>
      <c r="F493">
        <v>1</v>
      </c>
      <c r="G493">
        <v>1</v>
      </c>
      <c r="H493">
        <v>2</v>
      </c>
      <c r="I493" t="s">
        <v>540</v>
      </c>
    </row>
    <row r="494" spans="2:9">
      <c r="B494">
        <v>2009</v>
      </c>
      <c r="C494" t="s">
        <v>41</v>
      </c>
      <c r="D494">
        <v>2</v>
      </c>
      <c r="E494">
        <v>7</v>
      </c>
      <c r="F494">
        <v>1</v>
      </c>
      <c r="G494">
        <v>2</v>
      </c>
      <c r="H494">
        <v>3</v>
      </c>
      <c r="I494" t="s">
        <v>540</v>
      </c>
    </row>
    <row r="495" spans="2:9">
      <c r="B495">
        <v>2009</v>
      </c>
      <c r="C495" t="s">
        <v>41</v>
      </c>
      <c r="D495">
        <v>2</v>
      </c>
      <c r="E495">
        <v>8</v>
      </c>
      <c r="F495">
        <v>1</v>
      </c>
      <c r="G495">
        <v>5</v>
      </c>
      <c r="H495">
        <v>6</v>
      </c>
      <c r="I495" t="s">
        <v>540</v>
      </c>
    </row>
    <row r="496" spans="2:9">
      <c r="B496">
        <v>2009</v>
      </c>
      <c r="C496" t="s">
        <v>41</v>
      </c>
      <c r="D496">
        <v>2</v>
      </c>
      <c r="E496">
        <v>9</v>
      </c>
      <c r="F496">
        <v>1</v>
      </c>
      <c r="H496">
        <v>1</v>
      </c>
      <c r="I496" t="s">
        <v>540</v>
      </c>
    </row>
    <row r="497" spans="2:9">
      <c r="B497">
        <v>2009</v>
      </c>
      <c r="C497" t="s">
        <v>41</v>
      </c>
      <c r="D497">
        <v>2</v>
      </c>
      <c r="E497">
        <v>10</v>
      </c>
      <c r="F497">
        <v>1</v>
      </c>
      <c r="H497">
        <v>1</v>
      </c>
      <c r="I497" t="s">
        <v>540</v>
      </c>
    </row>
    <row r="498" spans="2:9">
      <c r="B498">
        <v>2009</v>
      </c>
      <c r="C498" t="s">
        <v>277</v>
      </c>
      <c r="D498">
        <v>1</v>
      </c>
      <c r="E498">
        <v>0</v>
      </c>
      <c r="G498">
        <v>0</v>
      </c>
      <c r="H498">
        <v>0</v>
      </c>
      <c r="I498" t="s">
        <v>540</v>
      </c>
    </row>
    <row r="499" spans="2:9">
      <c r="B499">
        <v>2009</v>
      </c>
      <c r="C499" t="s">
        <v>277</v>
      </c>
      <c r="D499">
        <v>1</v>
      </c>
      <c r="E499">
        <v>1</v>
      </c>
      <c r="F499">
        <v>1</v>
      </c>
      <c r="H499">
        <v>1</v>
      </c>
      <c r="I499" t="s">
        <v>540</v>
      </c>
    </row>
    <row r="500" spans="2:9">
      <c r="B500">
        <v>2009</v>
      </c>
      <c r="C500" t="s">
        <v>277</v>
      </c>
      <c r="D500">
        <v>1</v>
      </c>
      <c r="E500">
        <v>2</v>
      </c>
      <c r="F500">
        <v>4</v>
      </c>
      <c r="H500">
        <v>4</v>
      </c>
      <c r="I500" t="s">
        <v>540</v>
      </c>
    </row>
    <row r="501" spans="2:9">
      <c r="B501">
        <v>2009</v>
      </c>
      <c r="C501" t="s">
        <v>277</v>
      </c>
      <c r="D501">
        <v>1</v>
      </c>
      <c r="E501">
        <v>3</v>
      </c>
      <c r="F501">
        <v>1</v>
      </c>
      <c r="H501">
        <v>1</v>
      </c>
      <c r="I501" t="s">
        <v>540</v>
      </c>
    </row>
    <row r="502" spans="2:9">
      <c r="B502">
        <v>2009</v>
      </c>
      <c r="C502" t="s">
        <v>277</v>
      </c>
      <c r="D502">
        <v>1</v>
      </c>
      <c r="E502">
        <v>4</v>
      </c>
      <c r="F502">
        <v>2</v>
      </c>
      <c r="H502">
        <v>2</v>
      </c>
      <c r="I502" t="s">
        <v>540</v>
      </c>
    </row>
    <row r="503" spans="2:9">
      <c r="B503">
        <v>2009</v>
      </c>
      <c r="C503" t="s">
        <v>277</v>
      </c>
      <c r="D503">
        <v>1</v>
      </c>
      <c r="E503">
        <v>5</v>
      </c>
      <c r="F503">
        <v>1</v>
      </c>
      <c r="H503">
        <v>1</v>
      </c>
      <c r="I503" t="s">
        <v>540</v>
      </c>
    </row>
    <row r="504" spans="2:9">
      <c r="B504">
        <v>2009</v>
      </c>
      <c r="C504" t="s">
        <v>277</v>
      </c>
      <c r="D504">
        <v>1</v>
      </c>
      <c r="E504">
        <v>6</v>
      </c>
      <c r="F504">
        <v>1</v>
      </c>
      <c r="H504">
        <v>1</v>
      </c>
      <c r="I504" t="s">
        <v>540</v>
      </c>
    </row>
    <row r="505" spans="2:9">
      <c r="B505">
        <v>2009</v>
      </c>
      <c r="C505" t="s">
        <v>277</v>
      </c>
      <c r="D505">
        <v>2</v>
      </c>
      <c r="E505">
        <v>1</v>
      </c>
      <c r="F505">
        <v>4</v>
      </c>
      <c r="G505">
        <v>4</v>
      </c>
      <c r="H505">
        <v>8</v>
      </c>
      <c r="I505" t="s">
        <v>540</v>
      </c>
    </row>
    <row r="506" spans="2:9">
      <c r="B506">
        <v>2009</v>
      </c>
      <c r="C506" t="s">
        <v>277</v>
      </c>
      <c r="D506">
        <v>2</v>
      </c>
      <c r="E506">
        <v>2</v>
      </c>
      <c r="F506">
        <v>1</v>
      </c>
      <c r="G506">
        <v>4</v>
      </c>
      <c r="H506">
        <v>5</v>
      </c>
      <c r="I506" t="s">
        <v>540</v>
      </c>
    </row>
    <row r="507" spans="2:9">
      <c r="B507">
        <v>2009</v>
      </c>
      <c r="C507" t="s">
        <v>277</v>
      </c>
      <c r="D507">
        <v>2</v>
      </c>
      <c r="E507">
        <v>3</v>
      </c>
      <c r="F507">
        <v>3</v>
      </c>
      <c r="G507">
        <v>2</v>
      </c>
      <c r="H507">
        <v>5</v>
      </c>
      <c r="I507" t="s">
        <v>540</v>
      </c>
    </row>
    <row r="508" spans="2:9">
      <c r="B508">
        <v>2009</v>
      </c>
      <c r="C508" t="s">
        <v>277</v>
      </c>
      <c r="D508">
        <v>2</v>
      </c>
      <c r="E508">
        <v>4</v>
      </c>
      <c r="F508">
        <v>1</v>
      </c>
      <c r="H508">
        <v>1</v>
      </c>
      <c r="I508" t="s">
        <v>540</v>
      </c>
    </row>
    <row r="509" spans="2:9">
      <c r="B509">
        <v>2009</v>
      </c>
      <c r="C509" t="s">
        <v>277</v>
      </c>
      <c r="D509">
        <v>2</v>
      </c>
      <c r="E509">
        <v>5</v>
      </c>
      <c r="F509">
        <v>3</v>
      </c>
      <c r="H509">
        <v>3</v>
      </c>
      <c r="I509" t="s">
        <v>540</v>
      </c>
    </row>
    <row r="510" spans="2:9">
      <c r="B510">
        <v>2009</v>
      </c>
      <c r="C510" t="s">
        <v>277</v>
      </c>
      <c r="D510">
        <v>2</v>
      </c>
      <c r="E510">
        <v>6</v>
      </c>
      <c r="F510">
        <v>5</v>
      </c>
      <c r="H510">
        <v>5</v>
      </c>
      <c r="I510" t="s">
        <v>540</v>
      </c>
    </row>
    <row r="511" spans="2:9">
      <c r="B511">
        <v>2009</v>
      </c>
      <c r="C511" t="s">
        <v>277</v>
      </c>
      <c r="D511">
        <v>2</v>
      </c>
      <c r="E511">
        <v>7</v>
      </c>
      <c r="F511">
        <v>1</v>
      </c>
      <c r="H511">
        <v>1</v>
      </c>
      <c r="I511" t="s">
        <v>540</v>
      </c>
    </row>
    <row r="512" spans="2:9">
      <c r="B512">
        <v>2009</v>
      </c>
      <c r="C512" t="s">
        <v>277</v>
      </c>
      <c r="D512">
        <v>2</v>
      </c>
      <c r="E512">
        <v>8</v>
      </c>
      <c r="F512">
        <v>2</v>
      </c>
      <c r="H512">
        <v>2</v>
      </c>
      <c r="I512" t="s">
        <v>540</v>
      </c>
    </row>
    <row r="513" spans="2:9">
      <c r="B513">
        <v>2009</v>
      </c>
      <c r="C513" t="s">
        <v>277</v>
      </c>
      <c r="D513">
        <v>2</v>
      </c>
      <c r="E513">
        <v>9</v>
      </c>
      <c r="F513">
        <v>1</v>
      </c>
      <c r="H513">
        <v>1</v>
      </c>
      <c r="I513" t="s">
        <v>540</v>
      </c>
    </row>
    <row r="514" spans="2:9">
      <c r="B514">
        <v>2009</v>
      </c>
      <c r="C514" t="s">
        <v>277</v>
      </c>
      <c r="D514">
        <v>2</v>
      </c>
      <c r="E514">
        <v>10</v>
      </c>
      <c r="F514">
        <v>1</v>
      </c>
      <c r="H514">
        <v>1</v>
      </c>
      <c r="I514" t="s">
        <v>540</v>
      </c>
    </row>
    <row r="515" spans="2:9">
      <c r="B515">
        <v>2009</v>
      </c>
      <c r="C515" t="s">
        <v>277</v>
      </c>
      <c r="D515">
        <v>2</v>
      </c>
      <c r="E515">
        <v>11</v>
      </c>
      <c r="F515">
        <v>5</v>
      </c>
      <c r="H515">
        <v>5</v>
      </c>
      <c r="I515" t="s">
        <v>540</v>
      </c>
    </row>
    <row r="516" spans="2:9">
      <c r="B516">
        <v>2009</v>
      </c>
      <c r="C516" t="s">
        <v>99</v>
      </c>
      <c r="D516">
        <v>1</v>
      </c>
      <c r="E516">
        <v>0</v>
      </c>
      <c r="G516">
        <v>0</v>
      </c>
      <c r="H516">
        <v>0</v>
      </c>
      <c r="I516" t="s">
        <v>540</v>
      </c>
    </row>
    <row r="517" spans="2:9">
      <c r="B517">
        <v>2009</v>
      </c>
      <c r="C517" t="s">
        <v>99</v>
      </c>
      <c r="D517">
        <v>1</v>
      </c>
      <c r="E517">
        <v>1</v>
      </c>
      <c r="F517">
        <v>5</v>
      </c>
      <c r="H517">
        <v>5</v>
      </c>
      <c r="I517" t="s">
        <v>540</v>
      </c>
    </row>
    <row r="518" spans="2:9">
      <c r="B518">
        <v>2009</v>
      </c>
      <c r="C518" t="s">
        <v>99</v>
      </c>
      <c r="D518">
        <v>1</v>
      </c>
      <c r="E518">
        <v>2</v>
      </c>
      <c r="F518">
        <v>4</v>
      </c>
      <c r="H518">
        <v>4</v>
      </c>
      <c r="I518" t="s">
        <v>540</v>
      </c>
    </row>
    <row r="519" spans="2:9">
      <c r="B519">
        <v>2009</v>
      </c>
      <c r="C519" t="s">
        <v>99</v>
      </c>
      <c r="D519">
        <v>1</v>
      </c>
      <c r="E519">
        <v>3</v>
      </c>
      <c r="F519">
        <v>7</v>
      </c>
      <c r="H519">
        <v>7</v>
      </c>
      <c r="I519" t="s">
        <v>540</v>
      </c>
    </row>
    <row r="520" spans="2:9">
      <c r="B520">
        <v>2009</v>
      </c>
      <c r="C520" t="s">
        <v>99</v>
      </c>
      <c r="D520">
        <v>1</v>
      </c>
      <c r="E520">
        <v>4</v>
      </c>
      <c r="F520">
        <v>3</v>
      </c>
      <c r="H520">
        <v>3</v>
      </c>
      <c r="I520" t="s">
        <v>540</v>
      </c>
    </row>
    <row r="521" spans="2:9">
      <c r="B521">
        <v>2009</v>
      </c>
      <c r="C521" t="s">
        <v>99</v>
      </c>
      <c r="D521">
        <v>1</v>
      </c>
      <c r="E521">
        <v>5</v>
      </c>
      <c r="F521">
        <v>3</v>
      </c>
      <c r="H521">
        <v>3</v>
      </c>
      <c r="I521" t="s">
        <v>540</v>
      </c>
    </row>
    <row r="522" spans="2:9">
      <c r="B522">
        <v>2009</v>
      </c>
      <c r="C522" t="s">
        <v>99</v>
      </c>
      <c r="D522">
        <v>1</v>
      </c>
      <c r="E522">
        <v>6</v>
      </c>
      <c r="F522">
        <v>5</v>
      </c>
      <c r="H522">
        <v>5</v>
      </c>
      <c r="I522" t="s">
        <v>540</v>
      </c>
    </row>
    <row r="523" spans="2:9">
      <c r="B523">
        <v>2009</v>
      </c>
      <c r="C523" t="s">
        <v>99</v>
      </c>
      <c r="D523">
        <v>1</v>
      </c>
      <c r="E523">
        <v>7</v>
      </c>
      <c r="F523">
        <v>3</v>
      </c>
      <c r="H523">
        <v>3</v>
      </c>
      <c r="I523" t="s">
        <v>540</v>
      </c>
    </row>
    <row r="524" spans="2:9">
      <c r="B524">
        <v>2009</v>
      </c>
      <c r="C524" t="s">
        <v>99</v>
      </c>
      <c r="D524">
        <v>1</v>
      </c>
      <c r="E524">
        <v>8</v>
      </c>
      <c r="F524">
        <v>3</v>
      </c>
      <c r="H524">
        <v>3</v>
      </c>
      <c r="I524" t="s">
        <v>540</v>
      </c>
    </row>
    <row r="525" spans="2:9">
      <c r="B525">
        <v>2009</v>
      </c>
      <c r="C525" t="s">
        <v>99</v>
      </c>
      <c r="D525">
        <v>1</v>
      </c>
      <c r="E525">
        <v>9</v>
      </c>
      <c r="F525">
        <v>3</v>
      </c>
      <c r="H525">
        <v>3</v>
      </c>
      <c r="I525" t="s">
        <v>540</v>
      </c>
    </row>
    <row r="526" spans="2:9">
      <c r="B526">
        <v>2009</v>
      </c>
      <c r="C526" t="s">
        <v>99</v>
      </c>
      <c r="D526">
        <v>1</v>
      </c>
      <c r="E526">
        <v>10</v>
      </c>
      <c r="F526">
        <v>1</v>
      </c>
      <c r="H526">
        <v>1</v>
      </c>
      <c r="I526" t="s">
        <v>540</v>
      </c>
    </row>
    <row r="527" spans="2:9">
      <c r="B527">
        <v>2009</v>
      </c>
      <c r="C527" t="s">
        <v>99</v>
      </c>
      <c r="D527">
        <v>1</v>
      </c>
      <c r="E527">
        <v>11</v>
      </c>
      <c r="F527">
        <v>1</v>
      </c>
      <c r="H527">
        <v>1</v>
      </c>
      <c r="I527" t="s">
        <v>540</v>
      </c>
    </row>
    <row r="528" spans="2:9">
      <c r="B528">
        <v>2009</v>
      </c>
      <c r="C528" t="s">
        <v>99</v>
      </c>
      <c r="D528">
        <v>1</v>
      </c>
      <c r="E528">
        <v>12</v>
      </c>
      <c r="F528">
        <v>2</v>
      </c>
      <c r="H528">
        <v>2</v>
      </c>
      <c r="I528" t="s">
        <v>540</v>
      </c>
    </row>
    <row r="529" spans="2:9">
      <c r="B529">
        <v>2009</v>
      </c>
      <c r="C529" t="s">
        <v>99</v>
      </c>
      <c r="D529">
        <v>1</v>
      </c>
      <c r="E529">
        <v>13</v>
      </c>
      <c r="F529">
        <v>1</v>
      </c>
      <c r="H529">
        <v>1</v>
      </c>
      <c r="I529" t="s">
        <v>540</v>
      </c>
    </row>
    <row r="530" spans="2:9">
      <c r="B530">
        <v>2009</v>
      </c>
      <c r="C530" t="s">
        <v>99</v>
      </c>
      <c r="D530">
        <v>1</v>
      </c>
      <c r="E530">
        <v>14</v>
      </c>
      <c r="F530">
        <v>3</v>
      </c>
      <c r="H530">
        <v>3</v>
      </c>
      <c r="I530" t="s">
        <v>540</v>
      </c>
    </row>
    <row r="531" spans="2:9">
      <c r="B531">
        <v>2009</v>
      </c>
      <c r="C531" t="s">
        <v>99</v>
      </c>
      <c r="D531">
        <v>2</v>
      </c>
      <c r="E531">
        <v>0</v>
      </c>
      <c r="G531">
        <v>0</v>
      </c>
      <c r="H531">
        <v>0</v>
      </c>
      <c r="I531" t="s">
        <v>540</v>
      </c>
    </row>
    <row r="532" spans="2:9">
      <c r="B532">
        <v>2009</v>
      </c>
      <c r="C532" t="s">
        <v>99</v>
      </c>
      <c r="D532">
        <v>2</v>
      </c>
      <c r="E532">
        <v>1</v>
      </c>
      <c r="F532">
        <v>5</v>
      </c>
      <c r="H532">
        <v>5</v>
      </c>
      <c r="I532" t="s">
        <v>540</v>
      </c>
    </row>
    <row r="533" spans="2:9">
      <c r="B533">
        <v>2009</v>
      </c>
      <c r="C533" t="s">
        <v>99</v>
      </c>
      <c r="D533">
        <v>2</v>
      </c>
      <c r="E533">
        <v>2</v>
      </c>
      <c r="F533">
        <v>4</v>
      </c>
      <c r="H533">
        <v>4</v>
      </c>
      <c r="I533" t="s">
        <v>540</v>
      </c>
    </row>
    <row r="534" spans="2:9">
      <c r="B534">
        <v>2009</v>
      </c>
      <c r="C534" t="s">
        <v>99</v>
      </c>
      <c r="D534">
        <v>2</v>
      </c>
      <c r="E534">
        <v>3</v>
      </c>
      <c r="F534">
        <v>3</v>
      </c>
      <c r="H534">
        <v>3</v>
      </c>
      <c r="I534" t="s">
        <v>540</v>
      </c>
    </row>
    <row r="535" spans="2:9">
      <c r="B535">
        <v>2009</v>
      </c>
      <c r="C535" t="s">
        <v>99</v>
      </c>
      <c r="D535">
        <v>2</v>
      </c>
      <c r="E535">
        <v>4</v>
      </c>
      <c r="F535">
        <v>4</v>
      </c>
      <c r="H535">
        <v>4</v>
      </c>
      <c r="I535" t="s">
        <v>540</v>
      </c>
    </row>
    <row r="536" spans="2:9">
      <c r="B536">
        <v>2009</v>
      </c>
      <c r="C536" t="s">
        <v>99</v>
      </c>
      <c r="D536">
        <v>2</v>
      </c>
      <c r="E536">
        <v>5</v>
      </c>
      <c r="F536">
        <v>2</v>
      </c>
      <c r="H536">
        <v>2</v>
      </c>
      <c r="I536" t="s">
        <v>540</v>
      </c>
    </row>
    <row r="537" spans="2:9">
      <c r="B537">
        <v>2009</v>
      </c>
      <c r="C537" t="s">
        <v>99</v>
      </c>
      <c r="D537">
        <v>2</v>
      </c>
      <c r="E537">
        <v>6</v>
      </c>
      <c r="F537">
        <v>3</v>
      </c>
      <c r="H537">
        <v>3</v>
      </c>
      <c r="I537" t="s">
        <v>540</v>
      </c>
    </row>
    <row r="538" spans="2:9">
      <c r="B538">
        <v>2009</v>
      </c>
      <c r="C538" t="s">
        <v>99</v>
      </c>
      <c r="D538">
        <v>2</v>
      </c>
      <c r="E538">
        <v>7</v>
      </c>
      <c r="F538">
        <v>5</v>
      </c>
      <c r="H538">
        <v>5</v>
      </c>
      <c r="I538" t="s">
        <v>540</v>
      </c>
    </row>
    <row r="539" spans="2:9">
      <c r="B539">
        <v>2009</v>
      </c>
      <c r="C539" t="s">
        <v>99</v>
      </c>
      <c r="D539">
        <v>2</v>
      </c>
      <c r="E539">
        <v>8</v>
      </c>
      <c r="F539">
        <v>2</v>
      </c>
      <c r="H539">
        <v>2</v>
      </c>
      <c r="I539" t="s">
        <v>540</v>
      </c>
    </row>
    <row r="540" spans="2:9">
      <c r="B540">
        <v>2009</v>
      </c>
      <c r="C540" t="s">
        <v>99</v>
      </c>
      <c r="D540">
        <v>3</v>
      </c>
      <c r="E540">
        <v>0</v>
      </c>
      <c r="G540">
        <v>0</v>
      </c>
      <c r="H540">
        <v>0</v>
      </c>
      <c r="I540" t="s">
        <v>540</v>
      </c>
    </row>
    <row r="541" spans="2:9">
      <c r="B541">
        <v>2009</v>
      </c>
      <c r="C541" t="s">
        <v>99</v>
      </c>
      <c r="D541">
        <v>3</v>
      </c>
      <c r="E541">
        <v>1</v>
      </c>
      <c r="F541">
        <v>1</v>
      </c>
      <c r="H541">
        <v>1</v>
      </c>
      <c r="I541" t="s">
        <v>540</v>
      </c>
    </row>
    <row r="542" spans="2:9">
      <c r="B542">
        <v>2009</v>
      </c>
      <c r="C542" t="s">
        <v>99</v>
      </c>
      <c r="D542">
        <v>3</v>
      </c>
      <c r="E542">
        <v>2</v>
      </c>
      <c r="F542">
        <v>4</v>
      </c>
      <c r="H542">
        <v>4</v>
      </c>
      <c r="I542" t="s">
        <v>540</v>
      </c>
    </row>
    <row r="543" spans="2:9">
      <c r="B543">
        <v>2009</v>
      </c>
      <c r="C543" t="s">
        <v>99</v>
      </c>
      <c r="D543">
        <v>3</v>
      </c>
      <c r="E543">
        <v>3</v>
      </c>
      <c r="F543">
        <v>1</v>
      </c>
      <c r="H543">
        <v>1</v>
      </c>
      <c r="I543" t="s">
        <v>540</v>
      </c>
    </row>
    <row r="544" spans="2:9">
      <c r="B544">
        <v>2009</v>
      </c>
      <c r="C544" t="s">
        <v>99</v>
      </c>
      <c r="D544">
        <v>3</v>
      </c>
      <c r="E544">
        <v>4</v>
      </c>
      <c r="F544">
        <v>1</v>
      </c>
      <c r="H544">
        <v>1</v>
      </c>
      <c r="I544" t="s">
        <v>540</v>
      </c>
    </row>
    <row r="545" spans="2:9">
      <c r="B545">
        <v>2009</v>
      </c>
      <c r="C545" t="s">
        <v>99</v>
      </c>
      <c r="D545">
        <v>3</v>
      </c>
      <c r="E545">
        <v>5</v>
      </c>
      <c r="F545">
        <v>1</v>
      </c>
      <c r="H545">
        <v>1</v>
      </c>
      <c r="I545" t="s">
        <v>540</v>
      </c>
    </row>
    <row r="546" spans="2:9">
      <c r="B546">
        <v>2009</v>
      </c>
      <c r="C546" t="s">
        <v>99</v>
      </c>
      <c r="D546">
        <v>3</v>
      </c>
      <c r="E546">
        <v>6</v>
      </c>
      <c r="F546">
        <v>1</v>
      </c>
      <c r="H546">
        <v>1</v>
      </c>
      <c r="I546" t="s">
        <v>540</v>
      </c>
    </row>
    <row r="547" spans="2:9">
      <c r="B547">
        <v>2009</v>
      </c>
      <c r="C547" t="s">
        <v>99</v>
      </c>
      <c r="D547">
        <v>4</v>
      </c>
      <c r="E547">
        <v>1</v>
      </c>
      <c r="F547">
        <v>1</v>
      </c>
      <c r="G547">
        <v>1</v>
      </c>
      <c r="H547">
        <v>2</v>
      </c>
      <c r="I547" t="s">
        <v>540</v>
      </c>
    </row>
    <row r="548" spans="2:9">
      <c r="B548">
        <v>2009</v>
      </c>
      <c r="C548" t="s">
        <v>99</v>
      </c>
      <c r="D548">
        <v>4</v>
      </c>
      <c r="E548">
        <v>2</v>
      </c>
      <c r="F548">
        <v>1</v>
      </c>
      <c r="G548">
        <v>2</v>
      </c>
      <c r="H548">
        <v>3</v>
      </c>
      <c r="I548" t="s">
        <v>540</v>
      </c>
    </row>
    <row r="549" spans="2:9">
      <c r="B549">
        <v>2009</v>
      </c>
      <c r="C549" t="s">
        <v>99</v>
      </c>
      <c r="D549">
        <v>4</v>
      </c>
      <c r="E549">
        <v>3</v>
      </c>
      <c r="F549">
        <v>1</v>
      </c>
      <c r="G549">
        <v>1</v>
      </c>
      <c r="H549">
        <v>2</v>
      </c>
      <c r="I549" t="s">
        <v>540</v>
      </c>
    </row>
    <row r="550" spans="2:9">
      <c r="B550">
        <v>2009</v>
      </c>
      <c r="C550" t="s">
        <v>99</v>
      </c>
      <c r="D550">
        <v>4</v>
      </c>
      <c r="E550">
        <v>4</v>
      </c>
      <c r="F550">
        <v>5</v>
      </c>
      <c r="H550">
        <v>5</v>
      </c>
      <c r="I550" t="s">
        <v>540</v>
      </c>
    </row>
    <row r="551" spans="2:9">
      <c r="B551">
        <v>2009</v>
      </c>
      <c r="C551" t="s">
        <v>99</v>
      </c>
      <c r="D551">
        <v>4</v>
      </c>
      <c r="E551">
        <v>5</v>
      </c>
      <c r="F551">
        <v>1</v>
      </c>
      <c r="H551">
        <v>1</v>
      </c>
      <c r="I551" t="s">
        <v>540</v>
      </c>
    </row>
    <row r="552" spans="2:9">
      <c r="B552">
        <v>2009</v>
      </c>
      <c r="C552" t="s">
        <v>48</v>
      </c>
      <c r="D552">
        <v>1</v>
      </c>
      <c r="E552">
        <v>1</v>
      </c>
      <c r="F552">
        <v>4</v>
      </c>
      <c r="G552">
        <v>2</v>
      </c>
      <c r="H552">
        <v>6</v>
      </c>
      <c r="I552" t="s">
        <v>541</v>
      </c>
    </row>
    <row r="553" spans="2:9">
      <c r="B553">
        <v>2009</v>
      </c>
      <c r="C553" t="s">
        <v>48</v>
      </c>
      <c r="D553">
        <v>1</v>
      </c>
      <c r="E553">
        <v>2</v>
      </c>
      <c r="F553">
        <v>6</v>
      </c>
      <c r="G553">
        <v>1</v>
      </c>
      <c r="H553">
        <v>7</v>
      </c>
      <c r="I553" t="s">
        <v>541</v>
      </c>
    </row>
    <row r="554" spans="2:9">
      <c r="B554">
        <v>2009</v>
      </c>
      <c r="C554" t="s">
        <v>48</v>
      </c>
      <c r="D554">
        <v>1</v>
      </c>
      <c r="E554">
        <v>3</v>
      </c>
      <c r="F554">
        <v>3</v>
      </c>
      <c r="G554">
        <v>7</v>
      </c>
      <c r="H554">
        <v>10</v>
      </c>
      <c r="I554" t="s">
        <v>541</v>
      </c>
    </row>
    <row r="555" spans="2:9">
      <c r="B555">
        <v>2009</v>
      </c>
      <c r="C555" t="s">
        <v>48</v>
      </c>
      <c r="D555">
        <v>1</v>
      </c>
      <c r="E555">
        <v>4</v>
      </c>
      <c r="F555">
        <v>4</v>
      </c>
      <c r="G555">
        <v>1</v>
      </c>
      <c r="H555">
        <v>5</v>
      </c>
      <c r="I555" t="s">
        <v>541</v>
      </c>
    </row>
    <row r="556" spans="2:9">
      <c r="B556">
        <v>2009</v>
      </c>
      <c r="C556" t="s">
        <v>48</v>
      </c>
      <c r="D556">
        <v>1</v>
      </c>
      <c r="E556">
        <v>5</v>
      </c>
      <c r="F556">
        <v>6</v>
      </c>
      <c r="G556">
        <v>3</v>
      </c>
      <c r="H556">
        <v>9</v>
      </c>
      <c r="I556" t="s">
        <v>541</v>
      </c>
    </row>
    <row r="557" spans="2:9">
      <c r="B557">
        <v>2009</v>
      </c>
      <c r="C557" t="s">
        <v>48</v>
      </c>
      <c r="D557">
        <v>1</v>
      </c>
      <c r="E557">
        <v>6</v>
      </c>
      <c r="F557">
        <v>2</v>
      </c>
      <c r="H557">
        <v>2</v>
      </c>
      <c r="I557" t="s">
        <v>541</v>
      </c>
    </row>
    <row r="558" spans="2:9">
      <c r="B558">
        <v>2009</v>
      </c>
      <c r="C558" t="s">
        <v>48</v>
      </c>
      <c r="D558">
        <v>1</v>
      </c>
      <c r="E558">
        <v>7</v>
      </c>
      <c r="F558">
        <v>3</v>
      </c>
      <c r="H558">
        <v>3</v>
      </c>
      <c r="I558" t="s">
        <v>541</v>
      </c>
    </row>
    <row r="559" spans="2:9">
      <c r="B559">
        <v>2009</v>
      </c>
      <c r="C559" t="s">
        <v>48</v>
      </c>
      <c r="D559">
        <v>1</v>
      </c>
      <c r="E559">
        <v>8</v>
      </c>
      <c r="F559">
        <v>1</v>
      </c>
      <c r="H559">
        <v>1</v>
      </c>
      <c r="I559" t="s">
        <v>541</v>
      </c>
    </row>
    <row r="560" spans="2:9">
      <c r="B560">
        <v>2009</v>
      </c>
      <c r="C560" t="s">
        <v>48</v>
      </c>
      <c r="D560">
        <v>1</v>
      </c>
      <c r="E560">
        <v>9</v>
      </c>
      <c r="F560">
        <v>5</v>
      </c>
      <c r="H560">
        <v>5</v>
      </c>
      <c r="I560" t="s">
        <v>541</v>
      </c>
    </row>
    <row r="561" spans="2:9">
      <c r="B561">
        <v>2009</v>
      </c>
      <c r="C561" t="s">
        <v>48</v>
      </c>
      <c r="D561">
        <v>1</v>
      </c>
      <c r="E561">
        <v>10</v>
      </c>
      <c r="F561">
        <v>1</v>
      </c>
      <c r="H561">
        <v>1</v>
      </c>
      <c r="I561" t="s">
        <v>541</v>
      </c>
    </row>
    <row r="562" spans="2:9">
      <c r="B562">
        <v>2009</v>
      </c>
      <c r="C562" t="s">
        <v>48</v>
      </c>
      <c r="D562">
        <v>2</v>
      </c>
      <c r="E562">
        <v>1</v>
      </c>
      <c r="F562">
        <v>6</v>
      </c>
      <c r="G562">
        <v>3</v>
      </c>
      <c r="H562">
        <v>9</v>
      </c>
      <c r="I562" t="s">
        <v>541</v>
      </c>
    </row>
    <row r="563" spans="2:9">
      <c r="B563">
        <v>2009</v>
      </c>
      <c r="C563" t="s">
        <v>48</v>
      </c>
      <c r="D563">
        <v>2</v>
      </c>
      <c r="E563">
        <v>2</v>
      </c>
      <c r="F563">
        <v>4</v>
      </c>
      <c r="G563">
        <v>2</v>
      </c>
      <c r="H563">
        <v>6</v>
      </c>
      <c r="I563" t="s">
        <v>541</v>
      </c>
    </row>
    <row r="564" spans="2:9">
      <c r="B564">
        <v>2009</v>
      </c>
      <c r="C564" t="s">
        <v>48</v>
      </c>
      <c r="D564">
        <v>2</v>
      </c>
      <c r="E564">
        <v>3</v>
      </c>
      <c r="F564">
        <v>10</v>
      </c>
      <c r="G564">
        <v>1</v>
      </c>
      <c r="H564">
        <v>11</v>
      </c>
      <c r="I564" t="s">
        <v>541</v>
      </c>
    </row>
    <row r="565" spans="2:9">
      <c r="B565">
        <v>2009</v>
      </c>
      <c r="C565" t="s">
        <v>48</v>
      </c>
      <c r="D565">
        <v>2</v>
      </c>
      <c r="E565">
        <v>4</v>
      </c>
      <c r="F565">
        <v>5</v>
      </c>
      <c r="H565">
        <v>5</v>
      </c>
      <c r="I565" t="s">
        <v>541</v>
      </c>
    </row>
    <row r="566" spans="2:9">
      <c r="B566">
        <v>2009</v>
      </c>
      <c r="C566" t="s">
        <v>48</v>
      </c>
      <c r="D566">
        <v>2</v>
      </c>
      <c r="E566">
        <v>5</v>
      </c>
      <c r="F566">
        <v>3</v>
      </c>
      <c r="H566">
        <v>3</v>
      </c>
      <c r="I566" t="s">
        <v>541</v>
      </c>
    </row>
    <row r="567" spans="2:9">
      <c r="B567">
        <v>2009</v>
      </c>
      <c r="C567" t="s">
        <v>48</v>
      </c>
      <c r="D567">
        <v>2</v>
      </c>
      <c r="E567">
        <v>6</v>
      </c>
      <c r="F567">
        <v>7</v>
      </c>
      <c r="H567">
        <v>7</v>
      </c>
      <c r="I567" t="s">
        <v>541</v>
      </c>
    </row>
    <row r="568" spans="2:9">
      <c r="B568">
        <v>2009</v>
      </c>
      <c r="C568" t="s">
        <v>48</v>
      </c>
      <c r="D568">
        <v>2</v>
      </c>
      <c r="E568">
        <v>7</v>
      </c>
      <c r="F568">
        <v>7</v>
      </c>
      <c r="H568">
        <v>7</v>
      </c>
      <c r="I568" t="s">
        <v>541</v>
      </c>
    </row>
    <row r="569" spans="2:9">
      <c r="B569">
        <v>2009</v>
      </c>
      <c r="C569" t="s">
        <v>48</v>
      </c>
      <c r="D569">
        <v>2</v>
      </c>
      <c r="E569">
        <v>8</v>
      </c>
      <c r="F569">
        <v>5</v>
      </c>
      <c r="H569">
        <v>5</v>
      </c>
      <c r="I569" t="s">
        <v>541</v>
      </c>
    </row>
    <row r="570" spans="2:9">
      <c r="B570">
        <v>2009</v>
      </c>
      <c r="C570" t="s">
        <v>48</v>
      </c>
      <c r="D570">
        <v>2</v>
      </c>
      <c r="E570">
        <v>9</v>
      </c>
      <c r="F570">
        <v>5</v>
      </c>
      <c r="H570">
        <v>5</v>
      </c>
      <c r="I570" t="s">
        <v>541</v>
      </c>
    </row>
    <row r="571" spans="2:9">
      <c r="B571">
        <v>2009</v>
      </c>
      <c r="C571" t="s">
        <v>48</v>
      </c>
      <c r="D571">
        <v>2</v>
      </c>
      <c r="E571">
        <v>10</v>
      </c>
      <c r="F571">
        <v>8</v>
      </c>
      <c r="H571">
        <v>8</v>
      </c>
      <c r="I571" t="s">
        <v>541</v>
      </c>
    </row>
    <row r="572" spans="2:9">
      <c r="B572">
        <v>2009</v>
      </c>
      <c r="C572" t="s">
        <v>48</v>
      </c>
      <c r="D572">
        <v>2</v>
      </c>
      <c r="E572">
        <v>11</v>
      </c>
      <c r="F572">
        <v>4</v>
      </c>
      <c r="H572">
        <v>4</v>
      </c>
      <c r="I572" t="s">
        <v>541</v>
      </c>
    </row>
    <row r="573" spans="2:9">
      <c r="B573">
        <v>2009</v>
      </c>
      <c r="C573" t="s">
        <v>48</v>
      </c>
      <c r="D573">
        <v>3</v>
      </c>
      <c r="E573">
        <v>1</v>
      </c>
      <c r="F573">
        <v>1</v>
      </c>
      <c r="G573">
        <v>1</v>
      </c>
      <c r="H573">
        <v>2</v>
      </c>
      <c r="I573" t="s">
        <v>541</v>
      </c>
    </row>
    <row r="574" spans="2:9">
      <c r="B574">
        <v>2009</v>
      </c>
      <c r="C574" t="s">
        <v>48</v>
      </c>
      <c r="D574">
        <v>3</v>
      </c>
      <c r="E574">
        <v>2</v>
      </c>
      <c r="F574">
        <v>3</v>
      </c>
      <c r="G574">
        <v>28</v>
      </c>
      <c r="H574">
        <v>31</v>
      </c>
      <c r="I574" t="s">
        <v>541</v>
      </c>
    </row>
    <row r="575" spans="2:9">
      <c r="B575">
        <v>2009</v>
      </c>
      <c r="C575" t="s">
        <v>48</v>
      </c>
      <c r="D575">
        <v>3</v>
      </c>
      <c r="E575">
        <v>3</v>
      </c>
      <c r="F575">
        <v>1</v>
      </c>
      <c r="G575">
        <v>7</v>
      </c>
      <c r="H575">
        <v>8</v>
      </c>
      <c r="I575" t="s">
        <v>541</v>
      </c>
    </row>
    <row r="576" spans="2:9">
      <c r="B576">
        <v>2009</v>
      </c>
      <c r="C576" t="s">
        <v>48</v>
      </c>
      <c r="D576">
        <v>4</v>
      </c>
      <c r="E576">
        <v>1</v>
      </c>
      <c r="F576">
        <v>1</v>
      </c>
      <c r="G576">
        <v>1</v>
      </c>
      <c r="H576">
        <v>2</v>
      </c>
      <c r="I576" t="s">
        <v>541</v>
      </c>
    </row>
    <row r="577" spans="2:9">
      <c r="B577">
        <v>2009</v>
      </c>
      <c r="C577" t="s">
        <v>48</v>
      </c>
      <c r="D577">
        <v>4</v>
      </c>
      <c r="E577">
        <v>2</v>
      </c>
      <c r="F577">
        <v>2</v>
      </c>
      <c r="G577">
        <v>1</v>
      </c>
      <c r="H577">
        <v>3</v>
      </c>
      <c r="I577" t="s">
        <v>541</v>
      </c>
    </row>
    <row r="578" spans="2:9">
      <c r="B578">
        <v>2009</v>
      </c>
      <c r="C578" t="s">
        <v>48</v>
      </c>
      <c r="D578">
        <v>4</v>
      </c>
      <c r="E578">
        <v>3</v>
      </c>
      <c r="F578">
        <v>1</v>
      </c>
      <c r="G578">
        <v>3</v>
      </c>
      <c r="H578">
        <v>4</v>
      </c>
      <c r="I578" t="s">
        <v>541</v>
      </c>
    </row>
    <row r="579" spans="2:9">
      <c r="B579">
        <v>2009</v>
      </c>
      <c r="C579" t="s">
        <v>48</v>
      </c>
      <c r="D579">
        <v>4</v>
      </c>
      <c r="E579">
        <v>4</v>
      </c>
      <c r="G579">
        <v>12</v>
      </c>
      <c r="H579">
        <v>12</v>
      </c>
      <c r="I579" t="s">
        <v>541</v>
      </c>
    </row>
    <row r="580" spans="2:9">
      <c r="B580">
        <v>2009</v>
      </c>
      <c r="C580" t="s">
        <v>48</v>
      </c>
      <c r="D580">
        <v>4</v>
      </c>
      <c r="E580">
        <v>5</v>
      </c>
      <c r="G580">
        <v>3</v>
      </c>
      <c r="H580">
        <v>3</v>
      </c>
      <c r="I580" t="s">
        <v>541</v>
      </c>
    </row>
    <row r="581" spans="2:9">
      <c r="B581">
        <v>2009</v>
      </c>
      <c r="C581" t="s">
        <v>48</v>
      </c>
      <c r="D581">
        <v>5</v>
      </c>
      <c r="E581">
        <v>1</v>
      </c>
      <c r="F581">
        <v>1</v>
      </c>
      <c r="G581">
        <v>1</v>
      </c>
      <c r="H581">
        <v>2</v>
      </c>
      <c r="I581" t="s">
        <v>541</v>
      </c>
    </row>
    <row r="582" spans="2:9">
      <c r="B582">
        <v>2009</v>
      </c>
      <c r="C582" t="s">
        <v>48</v>
      </c>
      <c r="D582">
        <v>5</v>
      </c>
      <c r="E582">
        <v>2</v>
      </c>
      <c r="F582">
        <v>1</v>
      </c>
      <c r="G582">
        <v>1</v>
      </c>
      <c r="H582">
        <v>2</v>
      </c>
      <c r="I582" t="s">
        <v>541</v>
      </c>
    </row>
    <row r="583" spans="2:9">
      <c r="B583">
        <v>2009</v>
      </c>
      <c r="C583" t="s">
        <v>48</v>
      </c>
      <c r="D583">
        <v>5</v>
      </c>
      <c r="E583">
        <v>3</v>
      </c>
      <c r="F583">
        <v>1</v>
      </c>
      <c r="G583">
        <v>3</v>
      </c>
      <c r="H583">
        <v>4</v>
      </c>
      <c r="I583" t="s">
        <v>541</v>
      </c>
    </row>
    <row r="584" spans="2:9">
      <c r="B584">
        <v>2009</v>
      </c>
      <c r="C584" t="s">
        <v>48</v>
      </c>
      <c r="D584">
        <v>5</v>
      </c>
      <c r="E584">
        <v>4</v>
      </c>
      <c r="F584">
        <v>1</v>
      </c>
      <c r="G584">
        <v>1</v>
      </c>
      <c r="H584">
        <v>2</v>
      </c>
      <c r="I584" t="s">
        <v>541</v>
      </c>
    </row>
    <row r="585" spans="2:9">
      <c r="B585">
        <v>2009</v>
      </c>
      <c r="C585" t="s">
        <v>48</v>
      </c>
      <c r="D585">
        <v>5</v>
      </c>
      <c r="E585">
        <v>5</v>
      </c>
      <c r="F585">
        <v>1</v>
      </c>
      <c r="G585">
        <v>1</v>
      </c>
      <c r="H585">
        <v>2</v>
      </c>
      <c r="I585" t="s">
        <v>541</v>
      </c>
    </row>
    <row r="586" spans="2:9">
      <c r="B586">
        <v>2009</v>
      </c>
      <c r="C586" t="s">
        <v>48</v>
      </c>
      <c r="D586">
        <v>5</v>
      </c>
      <c r="E586">
        <v>6</v>
      </c>
      <c r="F586">
        <v>2</v>
      </c>
      <c r="H586">
        <v>2</v>
      </c>
      <c r="I586" t="s">
        <v>541</v>
      </c>
    </row>
    <row r="587" spans="2:9">
      <c r="B587">
        <v>2009</v>
      </c>
      <c r="C587" t="s">
        <v>48</v>
      </c>
      <c r="D587">
        <v>5</v>
      </c>
      <c r="E587">
        <v>7</v>
      </c>
      <c r="F587">
        <v>3</v>
      </c>
      <c r="H587">
        <v>3</v>
      </c>
      <c r="I587" t="s">
        <v>541</v>
      </c>
    </row>
    <row r="588" spans="2:9">
      <c r="B588">
        <v>2009</v>
      </c>
      <c r="C588" t="s">
        <v>48</v>
      </c>
      <c r="D588">
        <v>5</v>
      </c>
      <c r="E588">
        <v>8</v>
      </c>
      <c r="F588">
        <v>4</v>
      </c>
      <c r="H588">
        <v>4</v>
      </c>
      <c r="I588" t="s">
        <v>541</v>
      </c>
    </row>
    <row r="589" spans="2:9">
      <c r="B589">
        <v>2009</v>
      </c>
      <c r="C589" t="s">
        <v>48</v>
      </c>
      <c r="D589">
        <v>5</v>
      </c>
      <c r="E589">
        <v>9</v>
      </c>
      <c r="F589">
        <v>1</v>
      </c>
      <c r="H589">
        <v>1</v>
      </c>
      <c r="I589" t="s">
        <v>541</v>
      </c>
    </row>
    <row r="590" spans="2:9">
      <c r="B590">
        <v>2009</v>
      </c>
      <c r="C590" t="s">
        <v>48</v>
      </c>
      <c r="D590">
        <v>5</v>
      </c>
      <c r="E590">
        <v>10</v>
      </c>
      <c r="F590">
        <v>1</v>
      </c>
      <c r="H590">
        <v>1</v>
      </c>
      <c r="I590" t="s">
        <v>541</v>
      </c>
    </row>
    <row r="591" spans="2:9">
      <c r="B591">
        <v>2009</v>
      </c>
      <c r="C591" t="s">
        <v>48</v>
      </c>
      <c r="D591">
        <v>6</v>
      </c>
      <c r="E591">
        <v>1</v>
      </c>
      <c r="F591">
        <v>2</v>
      </c>
      <c r="G591">
        <v>3</v>
      </c>
      <c r="H591">
        <v>5</v>
      </c>
      <c r="I591" t="s">
        <v>541</v>
      </c>
    </row>
    <row r="592" spans="2:9">
      <c r="B592">
        <v>2009</v>
      </c>
      <c r="C592" t="s">
        <v>48</v>
      </c>
      <c r="D592">
        <v>6</v>
      </c>
      <c r="E592">
        <v>2</v>
      </c>
      <c r="F592">
        <v>1</v>
      </c>
      <c r="G592">
        <v>1</v>
      </c>
      <c r="H592">
        <v>2</v>
      </c>
      <c r="I592" t="s">
        <v>541</v>
      </c>
    </row>
    <row r="593" spans="2:9">
      <c r="B593">
        <v>2009</v>
      </c>
      <c r="C593" t="s">
        <v>48</v>
      </c>
      <c r="D593">
        <v>6</v>
      </c>
      <c r="E593">
        <v>3</v>
      </c>
      <c r="G593">
        <v>2</v>
      </c>
      <c r="H593">
        <v>2</v>
      </c>
      <c r="I593" t="s">
        <v>541</v>
      </c>
    </row>
    <row r="594" spans="2:9">
      <c r="B594">
        <v>2009</v>
      </c>
      <c r="C594" t="s">
        <v>48</v>
      </c>
      <c r="D594">
        <v>6</v>
      </c>
      <c r="E594">
        <v>4</v>
      </c>
      <c r="G594">
        <v>5</v>
      </c>
      <c r="H594">
        <v>5</v>
      </c>
      <c r="I594" t="s">
        <v>541</v>
      </c>
    </row>
    <row r="595" spans="2:9">
      <c r="B595">
        <v>2009</v>
      </c>
      <c r="C595" t="s">
        <v>48</v>
      </c>
      <c r="D595">
        <v>7</v>
      </c>
      <c r="E595">
        <v>1</v>
      </c>
      <c r="F595">
        <v>1</v>
      </c>
      <c r="G595">
        <v>1</v>
      </c>
      <c r="H595">
        <v>2</v>
      </c>
      <c r="I595" t="s">
        <v>541</v>
      </c>
    </row>
    <row r="596" spans="2:9">
      <c r="B596">
        <v>2009</v>
      </c>
      <c r="C596" t="s">
        <v>48</v>
      </c>
      <c r="D596">
        <v>7</v>
      </c>
      <c r="E596">
        <v>2</v>
      </c>
      <c r="F596">
        <v>4</v>
      </c>
      <c r="G596">
        <v>2</v>
      </c>
      <c r="H596">
        <v>6</v>
      </c>
      <c r="I596" t="s">
        <v>541</v>
      </c>
    </row>
    <row r="597" spans="2:9">
      <c r="B597">
        <v>2009</v>
      </c>
      <c r="C597" t="s">
        <v>48</v>
      </c>
      <c r="D597">
        <v>7</v>
      </c>
      <c r="E597">
        <v>3</v>
      </c>
      <c r="F597">
        <v>2</v>
      </c>
      <c r="G597">
        <v>2</v>
      </c>
      <c r="H597">
        <v>4</v>
      </c>
      <c r="I597" t="s">
        <v>541</v>
      </c>
    </row>
    <row r="598" spans="2:9">
      <c r="B598">
        <v>2009</v>
      </c>
      <c r="C598" t="s">
        <v>48</v>
      </c>
      <c r="D598">
        <v>7</v>
      </c>
      <c r="E598">
        <v>4</v>
      </c>
      <c r="F598">
        <v>2</v>
      </c>
      <c r="G598">
        <v>10</v>
      </c>
      <c r="H598">
        <v>12</v>
      </c>
      <c r="I598" t="s">
        <v>541</v>
      </c>
    </row>
    <row r="599" spans="2:9">
      <c r="B599">
        <v>2009</v>
      </c>
      <c r="C599" t="s">
        <v>48</v>
      </c>
      <c r="D599">
        <v>7</v>
      </c>
      <c r="E599">
        <v>5</v>
      </c>
      <c r="F599">
        <v>2</v>
      </c>
      <c r="G599">
        <v>1</v>
      </c>
      <c r="H599">
        <v>3</v>
      </c>
      <c r="I599" t="s">
        <v>541</v>
      </c>
    </row>
    <row r="600" spans="2:9">
      <c r="B600">
        <v>2009</v>
      </c>
      <c r="C600" t="s">
        <v>48</v>
      </c>
      <c r="D600">
        <v>7</v>
      </c>
      <c r="E600">
        <v>6</v>
      </c>
      <c r="F600">
        <v>2</v>
      </c>
      <c r="G600">
        <v>2</v>
      </c>
      <c r="H600">
        <v>4</v>
      </c>
      <c r="I600" t="s">
        <v>541</v>
      </c>
    </row>
    <row r="601" spans="2:9">
      <c r="B601">
        <v>2009</v>
      </c>
      <c r="C601" t="s">
        <v>48</v>
      </c>
      <c r="D601">
        <v>7</v>
      </c>
      <c r="E601">
        <v>7</v>
      </c>
      <c r="F601">
        <v>1</v>
      </c>
      <c r="G601">
        <v>1</v>
      </c>
      <c r="H601">
        <v>2</v>
      </c>
      <c r="I601" t="s">
        <v>541</v>
      </c>
    </row>
    <row r="602" spans="2:9">
      <c r="B602">
        <v>2009</v>
      </c>
      <c r="C602" t="s">
        <v>48</v>
      </c>
      <c r="D602">
        <v>7</v>
      </c>
      <c r="E602">
        <v>8</v>
      </c>
      <c r="F602">
        <v>3</v>
      </c>
      <c r="G602">
        <v>2</v>
      </c>
      <c r="H602">
        <v>5</v>
      </c>
      <c r="I602" t="s">
        <v>541</v>
      </c>
    </row>
    <row r="603" spans="2:9">
      <c r="B603">
        <v>2009</v>
      </c>
      <c r="C603" t="s">
        <v>48</v>
      </c>
      <c r="D603">
        <v>7</v>
      </c>
      <c r="E603">
        <v>9</v>
      </c>
      <c r="F603">
        <v>3</v>
      </c>
      <c r="G603">
        <v>2</v>
      </c>
      <c r="H603">
        <v>5</v>
      </c>
      <c r="I603" t="s">
        <v>541</v>
      </c>
    </row>
    <row r="604" spans="2:9">
      <c r="B604">
        <v>2009</v>
      </c>
      <c r="C604" t="s">
        <v>48</v>
      </c>
      <c r="D604">
        <v>7</v>
      </c>
      <c r="E604">
        <v>10</v>
      </c>
      <c r="F604">
        <v>4</v>
      </c>
      <c r="G604">
        <v>15</v>
      </c>
      <c r="H604">
        <v>19</v>
      </c>
      <c r="I604" t="s">
        <v>541</v>
      </c>
    </row>
    <row r="605" spans="2:9">
      <c r="B605">
        <v>2009</v>
      </c>
      <c r="C605" t="s">
        <v>48</v>
      </c>
      <c r="D605">
        <v>7</v>
      </c>
      <c r="E605">
        <v>11</v>
      </c>
      <c r="F605">
        <v>1</v>
      </c>
      <c r="H605">
        <v>1</v>
      </c>
      <c r="I605" t="s">
        <v>541</v>
      </c>
    </row>
    <row r="606" spans="2:9">
      <c r="B606">
        <v>2009</v>
      </c>
      <c r="C606" t="s">
        <v>48</v>
      </c>
      <c r="D606">
        <v>7</v>
      </c>
      <c r="E606">
        <v>12</v>
      </c>
      <c r="F606">
        <v>1</v>
      </c>
      <c r="H606">
        <v>1</v>
      </c>
      <c r="I606" t="s">
        <v>541</v>
      </c>
    </row>
    <row r="607" spans="2:9">
      <c r="B607">
        <v>2009</v>
      </c>
      <c r="C607" t="s">
        <v>61</v>
      </c>
      <c r="D607">
        <v>1</v>
      </c>
      <c r="E607">
        <v>0</v>
      </c>
      <c r="G607">
        <v>0</v>
      </c>
      <c r="H607">
        <v>0</v>
      </c>
      <c r="I607" t="s">
        <v>541</v>
      </c>
    </row>
    <row r="608" spans="2:9">
      <c r="B608">
        <v>2009</v>
      </c>
      <c r="C608" t="s">
        <v>61</v>
      </c>
      <c r="D608">
        <v>1</v>
      </c>
      <c r="E608">
        <v>1</v>
      </c>
      <c r="F608">
        <v>5</v>
      </c>
      <c r="H608">
        <v>5</v>
      </c>
      <c r="I608" t="s">
        <v>541</v>
      </c>
    </row>
    <row r="609" spans="2:9">
      <c r="B609">
        <v>2009</v>
      </c>
      <c r="C609" t="s">
        <v>61</v>
      </c>
      <c r="D609">
        <v>1</v>
      </c>
      <c r="E609">
        <v>2</v>
      </c>
      <c r="F609">
        <v>5</v>
      </c>
      <c r="H609">
        <v>5</v>
      </c>
      <c r="I609" t="s">
        <v>541</v>
      </c>
    </row>
    <row r="610" spans="2:9">
      <c r="B610">
        <v>2009</v>
      </c>
      <c r="C610" t="s">
        <v>61</v>
      </c>
      <c r="D610">
        <v>1</v>
      </c>
      <c r="E610">
        <v>3</v>
      </c>
      <c r="F610">
        <v>3</v>
      </c>
      <c r="H610">
        <v>3</v>
      </c>
      <c r="I610" t="s">
        <v>541</v>
      </c>
    </row>
    <row r="611" spans="2:9">
      <c r="B611">
        <v>2009</v>
      </c>
      <c r="C611" t="s">
        <v>61</v>
      </c>
      <c r="D611">
        <v>1</v>
      </c>
      <c r="E611">
        <v>4</v>
      </c>
      <c r="F611">
        <v>6</v>
      </c>
      <c r="H611">
        <v>6</v>
      </c>
      <c r="I611" t="s">
        <v>541</v>
      </c>
    </row>
    <row r="612" spans="2:9">
      <c r="B612">
        <v>2009</v>
      </c>
      <c r="C612" t="s">
        <v>61</v>
      </c>
      <c r="D612">
        <v>1</v>
      </c>
      <c r="E612">
        <v>5</v>
      </c>
      <c r="F612">
        <v>3</v>
      </c>
      <c r="H612">
        <v>3</v>
      </c>
      <c r="I612" t="s">
        <v>541</v>
      </c>
    </row>
    <row r="613" spans="2:9">
      <c r="B613">
        <v>2009</v>
      </c>
      <c r="C613" t="s">
        <v>61</v>
      </c>
      <c r="D613">
        <v>1</v>
      </c>
      <c r="E613">
        <v>6</v>
      </c>
      <c r="F613">
        <v>5</v>
      </c>
      <c r="H613">
        <v>5</v>
      </c>
      <c r="I613" t="s">
        <v>541</v>
      </c>
    </row>
    <row r="614" spans="2:9">
      <c r="B614">
        <v>2009</v>
      </c>
      <c r="C614" t="s">
        <v>61</v>
      </c>
      <c r="D614">
        <v>1</v>
      </c>
      <c r="E614">
        <v>7</v>
      </c>
      <c r="F614">
        <v>7</v>
      </c>
      <c r="H614">
        <v>7</v>
      </c>
      <c r="I614" t="s">
        <v>541</v>
      </c>
    </row>
    <row r="615" spans="2:9">
      <c r="B615">
        <v>2009</v>
      </c>
      <c r="C615" t="s">
        <v>61</v>
      </c>
      <c r="D615">
        <v>1</v>
      </c>
      <c r="E615">
        <v>8</v>
      </c>
      <c r="F615">
        <v>4</v>
      </c>
      <c r="H615">
        <v>4</v>
      </c>
      <c r="I615" t="s">
        <v>541</v>
      </c>
    </row>
    <row r="616" spans="2:9">
      <c r="B616">
        <v>2009</v>
      </c>
      <c r="C616" t="s">
        <v>61</v>
      </c>
      <c r="D616">
        <v>1</v>
      </c>
      <c r="E616">
        <v>9</v>
      </c>
      <c r="F616">
        <v>7</v>
      </c>
      <c r="H616">
        <v>7</v>
      </c>
      <c r="I616" t="s">
        <v>541</v>
      </c>
    </row>
    <row r="617" spans="2:9">
      <c r="B617">
        <v>2009</v>
      </c>
      <c r="C617" t="s">
        <v>61</v>
      </c>
      <c r="D617">
        <v>1</v>
      </c>
      <c r="E617">
        <v>10</v>
      </c>
      <c r="F617">
        <v>3</v>
      </c>
      <c r="H617">
        <v>3</v>
      </c>
      <c r="I617" t="s">
        <v>541</v>
      </c>
    </row>
    <row r="618" spans="2:9">
      <c r="B618">
        <v>2009</v>
      </c>
      <c r="C618" t="s">
        <v>61</v>
      </c>
      <c r="D618">
        <v>1</v>
      </c>
      <c r="E618">
        <v>11</v>
      </c>
      <c r="F618">
        <v>3</v>
      </c>
      <c r="H618">
        <v>3</v>
      </c>
      <c r="I618" t="s">
        <v>541</v>
      </c>
    </row>
    <row r="619" spans="2:9">
      <c r="B619">
        <v>2009</v>
      </c>
      <c r="C619" t="s">
        <v>61</v>
      </c>
      <c r="D619">
        <v>1</v>
      </c>
      <c r="E619">
        <v>12</v>
      </c>
      <c r="F619">
        <v>4</v>
      </c>
      <c r="H619">
        <v>4</v>
      </c>
      <c r="I619" t="s">
        <v>541</v>
      </c>
    </row>
    <row r="620" spans="2:9">
      <c r="B620">
        <v>2009</v>
      </c>
      <c r="C620" t="s">
        <v>61</v>
      </c>
      <c r="D620">
        <v>1</v>
      </c>
      <c r="E620">
        <v>13</v>
      </c>
      <c r="F620">
        <v>3</v>
      </c>
      <c r="H620">
        <v>3</v>
      </c>
      <c r="I620" t="s">
        <v>541</v>
      </c>
    </row>
    <row r="621" spans="2:9">
      <c r="B621">
        <v>2009</v>
      </c>
      <c r="C621" t="s">
        <v>61</v>
      </c>
      <c r="D621">
        <v>1</v>
      </c>
      <c r="E621">
        <v>14</v>
      </c>
      <c r="F621">
        <v>4</v>
      </c>
      <c r="H621">
        <v>4</v>
      </c>
      <c r="I621" t="s">
        <v>541</v>
      </c>
    </row>
    <row r="622" spans="2:9">
      <c r="B622">
        <v>2009</v>
      </c>
      <c r="C622" t="s">
        <v>61</v>
      </c>
      <c r="D622">
        <v>1</v>
      </c>
      <c r="E622">
        <v>15</v>
      </c>
      <c r="F622">
        <v>4</v>
      </c>
      <c r="H622">
        <v>4</v>
      </c>
      <c r="I622" t="s">
        <v>541</v>
      </c>
    </row>
    <row r="623" spans="2:9">
      <c r="B623">
        <v>2009</v>
      </c>
      <c r="C623" t="s">
        <v>61</v>
      </c>
      <c r="D623">
        <v>2</v>
      </c>
      <c r="E623">
        <v>1</v>
      </c>
      <c r="F623">
        <v>3</v>
      </c>
      <c r="G623">
        <v>3</v>
      </c>
      <c r="H623">
        <v>6</v>
      </c>
      <c r="I623" t="s">
        <v>541</v>
      </c>
    </row>
    <row r="624" spans="2:9">
      <c r="B624">
        <v>2009</v>
      </c>
      <c r="C624" t="s">
        <v>61</v>
      </c>
      <c r="D624">
        <v>2</v>
      </c>
      <c r="E624">
        <v>2</v>
      </c>
      <c r="F624">
        <v>2</v>
      </c>
      <c r="G624">
        <v>3</v>
      </c>
      <c r="H624">
        <v>5</v>
      </c>
      <c r="I624" t="s">
        <v>541</v>
      </c>
    </row>
    <row r="625" spans="2:9">
      <c r="B625">
        <v>2009</v>
      </c>
      <c r="C625" t="s">
        <v>61</v>
      </c>
      <c r="D625">
        <v>2</v>
      </c>
      <c r="E625">
        <v>3</v>
      </c>
      <c r="F625">
        <v>5</v>
      </c>
      <c r="G625">
        <v>1</v>
      </c>
      <c r="H625">
        <v>6</v>
      </c>
      <c r="I625" t="s">
        <v>541</v>
      </c>
    </row>
    <row r="626" spans="2:9">
      <c r="B626">
        <v>2009</v>
      </c>
      <c r="C626" t="s">
        <v>61</v>
      </c>
      <c r="D626">
        <v>2</v>
      </c>
      <c r="E626">
        <v>4</v>
      </c>
      <c r="F626">
        <v>4</v>
      </c>
      <c r="G626">
        <v>7</v>
      </c>
      <c r="H626">
        <v>11</v>
      </c>
      <c r="I626" t="s">
        <v>541</v>
      </c>
    </row>
    <row r="627" spans="2:9">
      <c r="B627">
        <v>2009</v>
      </c>
      <c r="C627" t="s">
        <v>61</v>
      </c>
      <c r="D627">
        <v>2</v>
      </c>
      <c r="E627">
        <v>5</v>
      </c>
      <c r="F627">
        <v>3</v>
      </c>
      <c r="G627">
        <v>1</v>
      </c>
      <c r="H627">
        <v>4</v>
      </c>
      <c r="I627" t="s">
        <v>541</v>
      </c>
    </row>
    <row r="628" spans="2:9">
      <c r="B628">
        <v>2009</v>
      </c>
      <c r="C628" t="s">
        <v>61</v>
      </c>
      <c r="D628">
        <v>2</v>
      </c>
      <c r="E628">
        <v>6</v>
      </c>
      <c r="F628">
        <v>3</v>
      </c>
      <c r="G628">
        <v>3</v>
      </c>
      <c r="H628">
        <v>6</v>
      </c>
      <c r="I628" t="s">
        <v>541</v>
      </c>
    </row>
    <row r="629" spans="2:9">
      <c r="B629">
        <v>2009</v>
      </c>
      <c r="C629" t="s">
        <v>61</v>
      </c>
      <c r="D629">
        <v>2</v>
      </c>
      <c r="E629">
        <v>7</v>
      </c>
      <c r="F629">
        <v>3</v>
      </c>
      <c r="H629">
        <v>3</v>
      </c>
      <c r="I629" t="s">
        <v>541</v>
      </c>
    </row>
    <row r="630" spans="2:9">
      <c r="B630">
        <v>2009</v>
      </c>
      <c r="C630" t="s">
        <v>61</v>
      </c>
      <c r="D630">
        <v>2</v>
      </c>
      <c r="E630">
        <v>8</v>
      </c>
      <c r="F630">
        <v>2</v>
      </c>
      <c r="H630">
        <v>2</v>
      </c>
      <c r="I630" t="s">
        <v>541</v>
      </c>
    </row>
    <row r="631" spans="2:9">
      <c r="B631">
        <v>2009</v>
      </c>
      <c r="C631" t="s">
        <v>61</v>
      </c>
      <c r="D631">
        <v>2</v>
      </c>
      <c r="E631">
        <v>9</v>
      </c>
      <c r="F631">
        <v>4</v>
      </c>
      <c r="H631">
        <v>4</v>
      </c>
      <c r="I631" t="s">
        <v>541</v>
      </c>
    </row>
    <row r="632" spans="2:9">
      <c r="B632">
        <v>2009</v>
      </c>
      <c r="C632" t="s">
        <v>61</v>
      </c>
      <c r="D632">
        <v>2</v>
      </c>
      <c r="E632">
        <v>10</v>
      </c>
      <c r="F632">
        <v>2</v>
      </c>
      <c r="H632">
        <v>2</v>
      </c>
      <c r="I632" t="s">
        <v>541</v>
      </c>
    </row>
    <row r="633" spans="2:9">
      <c r="B633">
        <v>2009</v>
      </c>
      <c r="C633" t="s">
        <v>61</v>
      </c>
      <c r="D633">
        <v>2</v>
      </c>
      <c r="E633">
        <v>11</v>
      </c>
      <c r="F633">
        <v>1</v>
      </c>
      <c r="H633">
        <v>1</v>
      </c>
      <c r="I633" t="s">
        <v>541</v>
      </c>
    </row>
    <row r="634" spans="2:9">
      <c r="B634">
        <v>2009</v>
      </c>
      <c r="C634" t="s">
        <v>61</v>
      </c>
      <c r="D634">
        <v>3</v>
      </c>
      <c r="E634">
        <v>0</v>
      </c>
      <c r="G634">
        <v>0</v>
      </c>
      <c r="H634">
        <v>0</v>
      </c>
      <c r="I634" t="s">
        <v>541</v>
      </c>
    </row>
    <row r="635" spans="2:9">
      <c r="B635">
        <v>2009</v>
      </c>
      <c r="C635" t="s">
        <v>61</v>
      </c>
      <c r="D635">
        <v>3</v>
      </c>
      <c r="E635">
        <v>1</v>
      </c>
      <c r="F635">
        <v>1</v>
      </c>
      <c r="H635">
        <v>1</v>
      </c>
      <c r="I635" t="s">
        <v>541</v>
      </c>
    </row>
    <row r="636" spans="2:9">
      <c r="B636">
        <v>2009</v>
      </c>
      <c r="C636" t="s">
        <v>61</v>
      </c>
      <c r="D636">
        <v>3</v>
      </c>
      <c r="E636">
        <v>2</v>
      </c>
      <c r="F636">
        <v>2</v>
      </c>
      <c r="H636">
        <v>2</v>
      </c>
      <c r="I636" t="s">
        <v>541</v>
      </c>
    </row>
    <row r="637" spans="2:9">
      <c r="B637">
        <v>2009</v>
      </c>
      <c r="C637" t="s">
        <v>61</v>
      </c>
      <c r="D637">
        <v>3</v>
      </c>
      <c r="E637">
        <v>3</v>
      </c>
      <c r="F637">
        <v>2</v>
      </c>
      <c r="H637">
        <v>2</v>
      </c>
      <c r="I637" t="s">
        <v>541</v>
      </c>
    </row>
    <row r="638" spans="2:9">
      <c r="B638">
        <v>2009</v>
      </c>
      <c r="C638" t="s">
        <v>61</v>
      </c>
      <c r="D638">
        <v>3</v>
      </c>
      <c r="E638">
        <v>4</v>
      </c>
      <c r="F638">
        <v>2</v>
      </c>
      <c r="H638">
        <v>2</v>
      </c>
      <c r="I638" t="s">
        <v>541</v>
      </c>
    </row>
    <row r="639" spans="2:9">
      <c r="B639">
        <v>2009</v>
      </c>
      <c r="C639" t="s">
        <v>61</v>
      </c>
      <c r="D639">
        <v>3</v>
      </c>
      <c r="E639">
        <v>5</v>
      </c>
      <c r="F639">
        <v>2</v>
      </c>
      <c r="H639">
        <v>2</v>
      </c>
      <c r="I639" t="s">
        <v>541</v>
      </c>
    </row>
    <row r="640" spans="2:9">
      <c r="B640">
        <v>2009</v>
      </c>
      <c r="C640" t="s">
        <v>61</v>
      </c>
      <c r="D640">
        <v>3</v>
      </c>
      <c r="E640">
        <v>6</v>
      </c>
      <c r="F640">
        <v>1</v>
      </c>
      <c r="H640">
        <v>1</v>
      </c>
      <c r="I640" t="s">
        <v>541</v>
      </c>
    </row>
    <row r="641" spans="2:9">
      <c r="B641">
        <v>2009</v>
      </c>
      <c r="C641" t="s">
        <v>61</v>
      </c>
      <c r="D641">
        <v>3</v>
      </c>
      <c r="E641">
        <v>7</v>
      </c>
      <c r="F641">
        <v>1</v>
      </c>
      <c r="H641">
        <v>1</v>
      </c>
      <c r="I641" t="s">
        <v>541</v>
      </c>
    </row>
    <row r="642" spans="2:9">
      <c r="B642">
        <v>2009</v>
      </c>
      <c r="C642" t="s">
        <v>61</v>
      </c>
      <c r="D642">
        <v>3</v>
      </c>
      <c r="E642">
        <v>8</v>
      </c>
      <c r="F642">
        <v>1</v>
      </c>
      <c r="H642">
        <v>1</v>
      </c>
      <c r="I642" t="s">
        <v>541</v>
      </c>
    </row>
    <row r="643" spans="2:9">
      <c r="B643">
        <v>2009</v>
      </c>
      <c r="C643" t="s">
        <v>61</v>
      </c>
      <c r="D643">
        <v>4</v>
      </c>
      <c r="E643">
        <v>1</v>
      </c>
      <c r="F643">
        <v>2</v>
      </c>
      <c r="G643">
        <v>1</v>
      </c>
      <c r="H643">
        <v>3</v>
      </c>
      <c r="I643" t="s">
        <v>541</v>
      </c>
    </row>
    <row r="644" spans="2:9">
      <c r="B644">
        <v>2009</v>
      </c>
      <c r="C644" t="s">
        <v>61</v>
      </c>
      <c r="D644">
        <v>4</v>
      </c>
      <c r="E644">
        <v>2</v>
      </c>
      <c r="F644">
        <v>3</v>
      </c>
      <c r="G644">
        <v>1</v>
      </c>
      <c r="H644">
        <v>4</v>
      </c>
      <c r="I644" t="s">
        <v>541</v>
      </c>
    </row>
    <row r="645" spans="2:9">
      <c r="B645">
        <v>2009</v>
      </c>
      <c r="C645" t="s">
        <v>61</v>
      </c>
      <c r="D645">
        <v>4</v>
      </c>
      <c r="E645">
        <v>3</v>
      </c>
      <c r="F645">
        <v>1</v>
      </c>
      <c r="G645">
        <v>2</v>
      </c>
      <c r="H645">
        <v>3</v>
      </c>
      <c r="I645" t="s">
        <v>541</v>
      </c>
    </row>
    <row r="646" spans="2:9">
      <c r="B646">
        <v>2009</v>
      </c>
      <c r="C646" t="s">
        <v>61</v>
      </c>
      <c r="D646">
        <v>4</v>
      </c>
      <c r="E646">
        <v>4</v>
      </c>
      <c r="F646">
        <v>2</v>
      </c>
      <c r="G646">
        <v>1</v>
      </c>
      <c r="H646">
        <v>3</v>
      </c>
      <c r="I646" t="s">
        <v>541</v>
      </c>
    </row>
    <row r="647" spans="2:9">
      <c r="B647">
        <v>2009</v>
      </c>
      <c r="C647" t="s">
        <v>61</v>
      </c>
      <c r="D647">
        <v>4</v>
      </c>
      <c r="E647">
        <v>5</v>
      </c>
      <c r="F647">
        <v>2</v>
      </c>
      <c r="G647">
        <v>1</v>
      </c>
      <c r="H647">
        <v>3</v>
      </c>
      <c r="I647" t="s">
        <v>541</v>
      </c>
    </row>
    <row r="648" spans="2:9">
      <c r="B648">
        <v>2009</v>
      </c>
      <c r="C648" t="s">
        <v>61</v>
      </c>
      <c r="D648">
        <v>4</v>
      </c>
      <c r="E648">
        <v>6</v>
      </c>
      <c r="F648">
        <v>1</v>
      </c>
      <c r="H648">
        <v>1</v>
      </c>
      <c r="I648" t="s">
        <v>541</v>
      </c>
    </row>
    <row r="649" spans="2:9">
      <c r="B649">
        <v>2009</v>
      </c>
      <c r="C649" t="s">
        <v>61</v>
      </c>
      <c r="D649">
        <v>4</v>
      </c>
      <c r="E649">
        <v>7</v>
      </c>
      <c r="F649">
        <v>1</v>
      </c>
      <c r="H649">
        <v>1</v>
      </c>
      <c r="I649" t="s">
        <v>541</v>
      </c>
    </row>
    <row r="650" spans="2:9">
      <c r="B650">
        <v>2009</v>
      </c>
      <c r="C650" t="s">
        <v>61</v>
      </c>
      <c r="D650">
        <v>4</v>
      </c>
      <c r="E650">
        <v>8</v>
      </c>
      <c r="F650">
        <v>2</v>
      </c>
      <c r="H650">
        <v>2</v>
      </c>
      <c r="I650" t="s">
        <v>541</v>
      </c>
    </row>
    <row r="651" spans="2:9">
      <c r="B651">
        <v>2009</v>
      </c>
      <c r="C651" t="s">
        <v>61</v>
      </c>
      <c r="D651">
        <v>4</v>
      </c>
      <c r="E651">
        <v>9</v>
      </c>
      <c r="F651">
        <v>2</v>
      </c>
      <c r="H651">
        <v>2</v>
      </c>
      <c r="I651" t="s">
        <v>541</v>
      </c>
    </row>
    <row r="652" spans="2:9">
      <c r="B652">
        <v>2009</v>
      </c>
      <c r="C652" t="s">
        <v>61</v>
      </c>
      <c r="D652">
        <v>4</v>
      </c>
      <c r="E652">
        <v>10</v>
      </c>
      <c r="F652">
        <v>2</v>
      </c>
      <c r="H652">
        <v>2</v>
      </c>
      <c r="I652" t="s">
        <v>541</v>
      </c>
    </row>
    <row r="653" spans="2:9">
      <c r="B653">
        <v>2009</v>
      </c>
      <c r="C653" t="s">
        <v>61</v>
      </c>
      <c r="D653">
        <v>4</v>
      </c>
      <c r="E653">
        <v>11</v>
      </c>
      <c r="F653">
        <v>2</v>
      </c>
      <c r="H653">
        <v>2</v>
      </c>
      <c r="I653" t="s">
        <v>541</v>
      </c>
    </row>
    <row r="654" spans="2:9">
      <c r="B654">
        <v>2009</v>
      </c>
      <c r="C654" t="s">
        <v>61</v>
      </c>
      <c r="D654">
        <v>4</v>
      </c>
      <c r="E654">
        <v>12</v>
      </c>
      <c r="F654">
        <v>1</v>
      </c>
      <c r="H654">
        <v>1</v>
      </c>
      <c r="I654" t="s">
        <v>541</v>
      </c>
    </row>
    <row r="655" spans="2:9">
      <c r="B655">
        <v>2010</v>
      </c>
      <c r="C655" t="s">
        <v>41</v>
      </c>
      <c r="D655">
        <v>1</v>
      </c>
      <c r="E655">
        <v>0</v>
      </c>
      <c r="G655">
        <v>0</v>
      </c>
      <c r="H655">
        <v>0</v>
      </c>
      <c r="I655" t="s">
        <v>540</v>
      </c>
    </row>
    <row r="656" spans="2:9">
      <c r="B656">
        <v>2010</v>
      </c>
      <c r="C656" t="s">
        <v>41</v>
      </c>
      <c r="D656">
        <v>1</v>
      </c>
      <c r="E656">
        <v>1</v>
      </c>
      <c r="F656">
        <v>2</v>
      </c>
      <c r="G656">
        <v>2</v>
      </c>
      <c r="H656">
        <v>4</v>
      </c>
      <c r="I656" t="s">
        <v>540</v>
      </c>
    </row>
    <row r="657" spans="2:9">
      <c r="B657">
        <v>2010</v>
      </c>
      <c r="C657" t="s">
        <v>41</v>
      </c>
      <c r="D657">
        <v>1</v>
      </c>
      <c r="E657">
        <v>2</v>
      </c>
      <c r="F657">
        <v>1</v>
      </c>
      <c r="G657">
        <v>1</v>
      </c>
      <c r="H657">
        <v>2</v>
      </c>
      <c r="I657" t="s">
        <v>540</v>
      </c>
    </row>
    <row r="658" spans="2:9">
      <c r="B658">
        <v>2010</v>
      </c>
      <c r="C658" t="s">
        <v>41</v>
      </c>
      <c r="D658">
        <v>1</v>
      </c>
      <c r="E658">
        <v>3</v>
      </c>
      <c r="F658">
        <v>2</v>
      </c>
      <c r="G658">
        <v>2</v>
      </c>
      <c r="H658">
        <v>4</v>
      </c>
      <c r="I658" t="s">
        <v>540</v>
      </c>
    </row>
    <row r="659" spans="2:9">
      <c r="B659">
        <v>2010</v>
      </c>
      <c r="C659" t="s">
        <v>41</v>
      </c>
      <c r="D659">
        <v>1</v>
      </c>
      <c r="E659">
        <v>4</v>
      </c>
      <c r="F659">
        <v>1</v>
      </c>
      <c r="G659">
        <v>1</v>
      </c>
      <c r="H659">
        <v>2</v>
      </c>
      <c r="I659" t="s">
        <v>540</v>
      </c>
    </row>
    <row r="660" spans="2:9">
      <c r="B660">
        <v>2010</v>
      </c>
      <c r="C660" t="s">
        <v>41</v>
      </c>
      <c r="D660">
        <v>1</v>
      </c>
      <c r="E660">
        <v>5</v>
      </c>
      <c r="F660">
        <v>2</v>
      </c>
      <c r="H660">
        <v>2</v>
      </c>
      <c r="I660" t="s">
        <v>540</v>
      </c>
    </row>
    <row r="661" spans="2:9">
      <c r="B661">
        <v>2010</v>
      </c>
      <c r="C661" t="s">
        <v>41</v>
      </c>
      <c r="D661">
        <v>2</v>
      </c>
      <c r="E661">
        <v>0</v>
      </c>
      <c r="F661">
        <v>0</v>
      </c>
      <c r="G661">
        <v>0</v>
      </c>
      <c r="H661">
        <v>0</v>
      </c>
      <c r="I661" t="s">
        <v>540</v>
      </c>
    </row>
    <row r="662" spans="2:9">
      <c r="B662">
        <v>2010</v>
      </c>
      <c r="C662" t="s">
        <v>41</v>
      </c>
      <c r="D662">
        <v>2</v>
      </c>
      <c r="E662">
        <v>1</v>
      </c>
      <c r="F662">
        <v>1</v>
      </c>
      <c r="G662">
        <v>2</v>
      </c>
      <c r="H662">
        <v>3</v>
      </c>
      <c r="I662" t="s">
        <v>540</v>
      </c>
    </row>
    <row r="663" spans="2:9">
      <c r="B663">
        <v>2010</v>
      </c>
      <c r="C663" t="s">
        <v>41</v>
      </c>
      <c r="D663">
        <v>2</v>
      </c>
      <c r="E663">
        <v>2</v>
      </c>
      <c r="F663">
        <v>2</v>
      </c>
      <c r="G663">
        <v>1</v>
      </c>
      <c r="H663">
        <v>3</v>
      </c>
      <c r="I663" t="s">
        <v>540</v>
      </c>
    </row>
    <row r="664" spans="2:9">
      <c r="B664">
        <v>2010</v>
      </c>
      <c r="C664" t="s">
        <v>41</v>
      </c>
      <c r="D664">
        <v>2</v>
      </c>
      <c r="E664">
        <v>3</v>
      </c>
      <c r="F664">
        <v>1</v>
      </c>
      <c r="G664">
        <v>1</v>
      </c>
      <c r="H664">
        <v>2</v>
      </c>
      <c r="I664" t="s">
        <v>540</v>
      </c>
    </row>
    <row r="665" spans="2:9">
      <c r="B665">
        <v>2010</v>
      </c>
      <c r="C665" t="s">
        <v>41</v>
      </c>
      <c r="D665">
        <v>2</v>
      </c>
      <c r="E665">
        <v>4</v>
      </c>
      <c r="F665">
        <v>3</v>
      </c>
      <c r="H665">
        <v>3</v>
      </c>
      <c r="I665" t="s">
        <v>540</v>
      </c>
    </row>
    <row r="666" spans="2:9">
      <c r="B666">
        <v>2010</v>
      </c>
      <c r="C666" t="s">
        <v>41</v>
      </c>
      <c r="D666">
        <v>2</v>
      </c>
      <c r="E666">
        <v>5</v>
      </c>
      <c r="F666">
        <v>2</v>
      </c>
      <c r="H666">
        <v>2</v>
      </c>
      <c r="I666" t="s">
        <v>540</v>
      </c>
    </row>
    <row r="667" spans="2:9">
      <c r="B667">
        <v>2010</v>
      </c>
      <c r="C667" t="s">
        <v>41</v>
      </c>
      <c r="D667">
        <v>2</v>
      </c>
      <c r="E667">
        <v>6</v>
      </c>
      <c r="F667">
        <v>1</v>
      </c>
      <c r="H667">
        <v>1</v>
      </c>
      <c r="I667" t="s">
        <v>540</v>
      </c>
    </row>
    <row r="668" spans="2:9">
      <c r="B668">
        <v>2010</v>
      </c>
      <c r="C668" t="s">
        <v>41</v>
      </c>
      <c r="D668">
        <v>3</v>
      </c>
      <c r="E668">
        <v>0</v>
      </c>
      <c r="F668">
        <v>0</v>
      </c>
      <c r="H668">
        <v>0</v>
      </c>
      <c r="I668" t="s">
        <v>540</v>
      </c>
    </row>
    <row r="669" spans="2:9">
      <c r="B669">
        <v>2010</v>
      </c>
      <c r="C669" t="s">
        <v>41</v>
      </c>
      <c r="D669">
        <v>3</v>
      </c>
      <c r="E669">
        <v>1</v>
      </c>
      <c r="G669">
        <v>2</v>
      </c>
      <c r="H669">
        <v>2</v>
      </c>
      <c r="I669" t="s">
        <v>540</v>
      </c>
    </row>
    <row r="670" spans="2:9">
      <c r="B670">
        <v>2010</v>
      </c>
      <c r="C670" t="s">
        <v>41</v>
      </c>
      <c r="D670">
        <v>3</v>
      </c>
      <c r="E670">
        <v>2</v>
      </c>
      <c r="G670">
        <v>1</v>
      </c>
      <c r="H670">
        <v>1</v>
      </c>
      <c r="I670" t="s">
        <v>540</v>
      </c>
    </row>
    <row r="671" spans="2:9">
      <c r="B671">
        <v>2010</v>
      </c>
      <c r="C671" t="s">
        <v>41</v>
      </c>
      <c r="D671">
        <v>3</v>
      </c>
      <c r="E671">
        <v>3</v>
      </c>
      <c r="G671">
        <v>2</v>
      </c>
      <c r="H671">
        <v>2</v>
      </c>
      <c r="I671" t="s">
        <v>540</v>
      </c>
    </row>
    <row r="672" spans="2:9">
      <c r="B672">
        <v>2010</v>
      </c>
      <c r="C672" t="s">
        <v>41</v>
      </c>
      <c r="D672">
        <v>4</v>
      </c>
      <c r="E672">
        <v>0</v>
      </c>
      <c r="G672">
        <v>0</v>
      </c>
      <c r="H672">
        <v>0</v>
      </c>
      <c r="I672" t="s">
        <v>540</v>
      </c>
    </row>
    <row r="673" spans="2:9">
      <c r="B673">
        <v>2010</v>
      </c>
      <c r="C673" t="s">
        <v>41</v>
      </c>
      <c r="D673">
        <v>4</v>
      </c>
      <c r="E673">
        <v>1</v>
      </c>
      <c r="F673">
        <v>1</v>
      </c>
      <c r="H673">
        <v>1</v>
      </c>
      <c r="I673" t="s">
        <v>540</v>
      </c>
    </row>
    <row r="674" spans="2:9">
      <c r="B674">
        <v>2010</v>
      </c>
      <c r="C674" t="s">
        <v>41</v>
      </c>
      <c r="D674">
        <v>4</v>
      </c>
      <c r="E674">
        <v>2</v>
      </c>
      <c r="F674">
        <v>1</v>
      </c>
      <c r="H674">
        <v>1</v>
      </c>
      <c r="I674" t="s">
        <v>540</v>
      </c>
    </row>
    <row r="675" spans="2:9">
      <c r="B675">
        <v>2010</v>
      </c>
      <c r="C675" t="s">
        <v>41</v>
      </c>
      <c r="D675">
        <v>5</v>
      </c>
      <c r="E675">
        <v>0</v>
      </c>
      <c r="G675">
        <v>0</v>
      </c>
      <c r="H675">
        <v>0</v>
      </c>
      <c r="I675" t="s">
        <v>540</v>
      </c>
    </row>
    <row r="676" spans="2:9">
      <c r="B676">
        <v>2010</v>
      </c>
      <c r="C676" t="s">
        <v>41</v>
      </c>
      <c r="D676">
        <v>5</v>
      </c>
      <c r="E676">
        <v>1</v>
      </c>
      <c r="F676">
        <v>1</v>
      </c>
      <c r="H676">
        <v>1</v>
      </c>
      <c r="I676" t="s">
        <v>540</v>
      </c>
    </row>
    <row r="677" spans="2:9">
      <c r="B677">
        <v>2010</v>
      </c>
      <c r="C677" t="s">
        <v>41</v>
      </c>
      <c r="D677">
        <v>5</v>
      </c>
      <c r="E677">
        <v>2</v>
      </c>
      <c r="F677">
        <v>2</v>
      </c>
      <c r="H677">
        <v>2</v>
      </c>
      <c r="I677" t="s">
        <v>540</v>
      </c>
    </row>
    <row r="678" spans="2:9">
      <c r="B678">
        <v>2010</v>
      </c>
      <c r="C678" t="s">
        <v>41</v>
      </c>
      <c r="D678">
        <v>5</v>
      </c>
      <c r="E678">
        <v>3</v>
      </c>
      <c r="F678">
        <v>1</v>
      </c>
      <c r="H678">
        <v>1</v>
      </c>
      <c r="I678" t="s">
        <v>540</v>
      </c>
    </row>
    <row r="679" spans="2:9">
      <c r="B679">
        <v>2010</v>
      </c>
      <c r="C679" t="s">
        <v>41</v>
      </c>
      <c r="D679">
        <v>5</v>
      </c>
      <c r="E679">
        <v>4</v>
      </c>
      <c r="F679">
        <v>1</v>
      </c>
      <c r="H679">
        <v>1</v>
      </c>
      <c r="I679" t="s">
        <v>540</v>
      </c>
    </row>
    <row r="680" spans="2:9">
      <c r="B680">
        <v>2010</v>
      </c>
      <c r="C680" t="s">
        <v>41</v>
      </c>
      <c r="D680">
        <v>6</v>
      </c>
      <c r="E680">
        <v>0</v>
      </c>
      <c r="F680">
        <v>0</v>
      </c>
      <c r="G680">
        <v>0</v>
      </c>
      <c r="H680">
        <v>0</v>
      </c>
      <c r="I680" t="s">
        <v>540</v>
      </c>
    </row>
    <row r="681" spans="2:9">
      <c r="B681">
        <v>2010</v>
      </c>
      <c r="C681" t="s">
        <v>277</v>
      </c>
      <c r="D681">
        <v>1</v>
      </c>
      <c r="E681">
        <v>0</v>
      </c>
      <c r="G681">
        <v>0</v>
      </c>
      <c r="H681">
        <v>0</v>
      </c>
      <c r="I681" t="s">
        <v>540</v>
      </c>
    </row>
    <row r="682" spans="2:9">
      <c r="B682">
        <v>2010</v>
      </c>
      <c r="C682" t="s">
        <v>277</v>
      </c>
      <c r="D682">
        <v>1</v>
      </c>
      <c r="E682">
        <v>1</v>
      </c>
      <c r="F682">
        <v>1</v>
      </c>
      <c r="H682">
        <v>1</v>
      </c>
      <c r="I682" t="s">
        <v>540</v>
      </c>
    </row>
    <row r="683" spans="2:9">
      <c r="B683">
        <v>2010</v>
      </c>
      <c r="C683" t="s">
        <v>277</v>
      </c>
      <c r="D683">
        <v>1</v>
      </c>
      <c r="E683">
        <v>2</v>
      </c>
      <c r="F683">
        <v>1</v>
      </c>
      <c r="H683">
        <v>1</v>
      </c>
      <c r="I683" t="s">
        <v>540</v>
      </c>
    </row>
    <row r="684" spans="2:9">
      <c r="B684">
        <v>2010</v>
      </c>
      <c r="C684" t="s">
        <v>277</v>
      </c>
      <c r="D684">
        <v>2</v>
      </c>
      <c r="E684">
        <v>1</v>
      </c>
      <c r="F684">
        <v>1</v>
      </c>
      <c r="G684">
        <v>1</v>
      </c>
      <c r="H684">
        <v>2</v>
      </c>
      <c r="I684" t="s">
        <v>540</v>
      </c>
    </row>
    <row r="685" spans="2:9">
      <c r="B685">
        <v>2010</v>
      </c>
      <c r="C685" t="s">
        <v>277</v>
      </c>
      <c r="D685">
        <v>2</v>
      </c>
      <c r="E685">
        <v>2</v>
      </c>
      <c r="F685">
        <v>2</v>
      </c>
      <c r="H685">
        <v>2</v>
      </c>
      <c r="I685" t="s">
        <v>540</v>
      </c>
    </row>
    <row r="686" spans="2:9">
      <c r="B686">
        <v>2010</v>
      </c>
      <c r="C686" t="s">
        <v>277</v>
      </c>
      <c r="D686">
        <v>2</v>
      </c>
      <c r="E686">
        <v>3</v>
      </c>
      <c r="F686">
        <v>1</v>
      </c>
      <c r="H686">
        <v>1</v>
      </c>
      <c r="I686" t="s">
        <v>540</v>
      </c>
    </row>
    <row r="687" spans="2:9">
      <c r="B687">
        <v>2010</v>
      </c>
      <c r="C687" t="s">
        <v>277</v>
      </c>
      <c r="D687">
        <v>2</v>
      </c>
      <c r="E687">
        <v>4</v>
      </c>
      <c r="F687">
        <v>2</v>
      </c>
      <c r="H687">
        <v>2</v>
      </c>
      <c r="I687" t="s">
        <v>540</v>
      </c>
    </row>
    <row r="688" spans="2:9">
      <c r="B688">
        <v>2010</v>
      </c>
      <c r="C688" t="s">
        <v>277</v>
      </c>
      <c r="D688">
        <v>3</v>
      </c>
      <c r="E688">
        <v>0</v>
      </c>
      <c r="G688">
        <v>0</v>
      </c>
      <c r="H688">
        <v>0</v>
      </c>
      <c r="I688" t="s">
        <v>540</v>
      </c>
    </row>
    <row r="689" spans="2:9">
      <c r="B689">
        <v>2010</v>
      </c>
      <c r="C689" t="s">
        <v>277</v>
      </c>
      <c r="D689">
        <v>3</v>
      </c>
      <c r="E689">
        <v>1</v>
      </c>
      <c r="F689">
        <v>2</v>
      </c>
      <c r="H689">
        <v>2</v>
      </c>
      <c r="I689" t="s">
        <v>540</v>
      </c>
    </row>
    <row r="690" spans="2:9">
      <c r="B690">
        <v>2010</v>
      </c>
      <c r="C690" t="s">
        <v>277</v>
      </c>
      <c r="D690">
        <v>3</v>
      </c>
      <c r="E690">
        <v>2</v>
      </c>
      <c r="F690">
        <v>1</v>
      </c>
      <c r="H690">
        <v>1</v>
      </c>
      <c r="I690" t="s">
        <v>540</v>
      </c>
    </row>
    <row r="691" spans="2:9">
      <c r="B691">
        <v>2010</v>
      </c>
      <c r="C691" t="s">
        <v>277</v>
      </c>
      <c r="D691">
        <v>3</v>
      </c>
      <c r="E691">
        <v>3</v>
      </c>
      <c r="F691">
        <v>1</v>
      </c>
      <c r="H691">
        <v>1</v>
      </c>
      <c r="I691" t="s">
        <v>540</v>
      </c>
    </row>
    <row r="692" spans="2:9">
      <c r="B692">
        <v>2010</v>
      </c>
      <c r="C692" t="s">
        <v>277</v>
      </c>
      <c r="D692">
        <v>3</v>
      </c>
      <c r="E692">
        <v>4</v>
      </c>
      <c r="F692">
        <v>2</v>
      </c>
      <c r="H692">
        <v>2</v>
      </c>
      <c r="I692" t="s">
        <v>540</v>
      </c>
    </row>
    <row r="693" spans="2:9">
      <c r="B693">
        <v>2010</v>
      </c>
      <c r="C693" t="s">
        <v>277</v>
      </c>
      <c r="D693">
        <v>3</v>
      </c>
      <c r="E693">
        <v>5</v>
      </c>
      <c r="F693">
        <v>1</v>
      </c>
      <c r="H693">
        <v>1</v>
      </c>
      <c r="I693" t="s">
        <v>540</v>
      </c>
    </row>
    <row r="694" spans="2:9">
      <c r="B694">
        <v>2010</v>
      </c>
      <c r="C694" t="s">
        <v>277</v>
      </c>
      <c r="D694">
        <v>3</v>
      </c>
      <c r="E694">
        <v>6</v>
      </c>
      <c r="F694">
        <v>1</v>
      </c>
      <c r="H694">
        <v>1</v>
      </c>
      <c r="I694" t="s">
        <v>540</v>
      </c>
    </row>
    <row r="695" spans="2:9">
      <c r="B695">
        <v>2010</v>
      </c>
      <c r="C695" t="s">
        <v>277</v>
      </c>
      <c r="D695">
        <v>3</v>
      </c>
      <c r="E695">
        <v>7</v>
      </c>
      <c r="F695">
        <v>3</v>
      </c>
      <c r="H695">
        <v>3</v>
      </c>
      <c r="I695" t="s">
        <v>540</v>
      </c>
    </row>
    <row r="696" spans="2:9">
      <c r="B696">
        <v>2010</v>
      </c>
      <c r="C696" t="s">
        <v>277</v>
      </c>
      <c r="D696">
        <v>3</v>
      </c>
      <c r="E696">
        <v>8</v>
      </c>
      <c r="F696">
        <v>1</v>
      </c>
      <c r="H696">
        <v>1</v>
      </c>
      <c r="I696" t="s">
        <v>540</v>
      </c>
    </row>
    <row r="697" spans="2:9">
      <c r="B697">
        <v>2010</v>
      </c>
      <c r="C697" t="s">
        <v>277</v>
      </c>
      <c r="D697">
        <v>4</v>
      </c>
      <c r="E697">
        <v>0</v>
      </c>
      <c r="G697">
        <v>0</v>
      </c>
      <c r="H697">
        <v>0</v>
      </c>
      <c r="I697" t="s">
        <v>540</v>
      </c>
    </row>
    <row r="698" spans="2:9">
      <c r="B698">
        <v>2010</v>
      </c>
      <c r="C698" t="s">
        <v>277</v>
      </c>
      <c r="D698">
        <v>4</v>
      </c>
      <c r="E698">
        <v>1</v>
      </c>
      <c r="F698">
        <v>2</v>
      </c>
      <c r="H698">
        <v>2</v>
      </c>
      <c r="I698" t="s">
        <v>540</v>
      </c>
    </row>
    <row r="699" spans="2:9">
      <c r="B699">
        <v>2010</v>
      </c>
      <c r="C699" t="s">
        <v>277</v>
      </c>
      <c r="D699">
        <v>4</v>
      </c>
      <c r="E699">
        <v>2</v>
      </c>
      <c r="F699">
        <v>2</v>
      </c>
      <c r="H699">
        <v>2</v>
      </c>
      <c r="I699" t="s">
        <v>540</v>
      </c>
    </row>
    <row r="700" spans="2:9">
      <c r="B700">
        <v>2010</v>
      </c>
      <c r="C700" t="s">
        <v>277</v>
      </c>
      <c r="D700">
        <v>4</v>
      </c>
      <c r="E700">
        <v>3</v>
      </c>
      <c r="F700">
        <v>1</v>
      </c>
      <c r="H700">
        <v>1</v>
      </c>
      <c r="I700" t="s">
        <v>540</v>
      </c>
    </row>
    <row r="701" spans="2:9">
      <c r="B701">
        <v>2010</v>
      </c>
      <c r="C701" t="s">
        <v>277</v>
      </c>
      <c r="D701">
        <v>4</v>
      </c>
      <c r="E701">
        <v>4</v>
      </c>
      <c r="F701">
        <v>2</v>
      </c>
      <c r="H701">
        <v>2</v>
      </c>
      <c r="I701" t="s">
        <v>540</v>
      </c>
    </row>
    <row r="702" spans="2:9">
      <c r="B702">
        <v>2010</v>
      </c>
      <c r="C702" t="s">
        <v>277</v>
      </c>
      <c r="D702">
        <v>5</v>
      </c>
      <c r="E702">
        <v>0</v>
      </c>
      <c r="G702">
        <v>0</v>
      </c>
      <c r="H702">
        <v>0</v>
      </c>
      <c r="I702" t="s">
        <v>540</v>
      </c>
    </row>
    <row r="703" spans="2:9">
      <c r="B703">
        <v>2010</v>
      </c>
      <c r="C703" t="s">
        <v>277</v>
      </c>
      <c r="D703">
        <v>5</v>
      </c>
      <c r="E703">
        <v>1</v>
      </c>
      <c r="F703">
        <v>1</v>
      </c>
      <c r="H703">
        <v>1</v>
      </c>
      <c r="I703" t="s">
        <v>540</v>
      </c>
    </row>
    <row r="704" spans="2:9">
      <c r="B704">
        <v>2010</v>
      </c>
      <c r="C704" t="s">
        <v>277</v>
      </c>
      <c r="D704">
        <v>5</v>
      </c>
      <c r="E704">
        <v>2</v>
      </c>
      <c r="F704">
        <v>2</v>
      </c>
      <c r="H704">
        <v>2</v>
      </c>
      <c r="I704" t="s">
        <v>540</v>
      </c>
    </row>
    <row r="705" spans="2:9">
      <c r="B705">
        <v>2010</v>
      </c>
      <c r="C705" t="s">
        <v>277</v>
      </c>
      <c r="D705">
        <v>5</v>
      </c>
      <c r="E705">
        <v>3</v>
      </c>
      <c r="F705">
        <v>1</v>
      </c>
      <c r="H705">
        <v>1</v>
      </c>
      <c r="I705" t="s">
        <v>540</v>
      </c>
    </row>
    <row r="706" spans="2:9">
      <c r="B706">
        <v>2010</v>
      </c>
      <c r="C706" t="s">
        <v>277</v>
      </c>
      <c r="D706">
        <v>5</v>
      </c>
      <c r="E706">
        <v>4</v>
      </c>
      <c r="F706">
        <v>2</v>
      </c>
      <c r="H706">
        <v>2</v>
      </c>
      <c r="I706" t="s">
        <v>540</v>
      </c>
    </row>
    <row r="707" spans="2:9">
      <c r="B707">
        <v>2010</v>
      </c>
      <c r="C707" t="s">
        <v>277</v>
      </c>
      <c r="D707">
        <v>6</v>
      </c>
      <c r="E707">
        <v>1</v>
      </c>
      <c r="F707">
        <v>1</v>
      </c>
      <c r="G707">
        <v>1</v>
      </c>
      <c r="H707">
        <v>2</v>
      </c>
      <c r="I707" t="s">
        <v>540</v>
      </c>
    </row>
    <row r="708" spans="2:9">
      <c r="B708">
        <v>2010</v>
      </c>
      <c r="C708" t="s">
        <v>277</v>
      </c>
      <c r="D708">
        <v>6</v>
      </c>
      <c r="E708">
        <v>2</v>
      </c>
      <c r="F708">
        <v>2</v>
      </c>
      <c r="G708">
        <v>8</v>
      </c>
      <c r="H708">
        <v>10</v>
      </c>
      <c r="I708" t="s">
        <v>540</v>
      </c>
    </row>
    <row r="709" spans="2:9">
      <c r="B709">
        <v>2010</v>
      </c>
      <c r="C709" t="s">
        <v>277</v>
      </c>
      <c r="D709">
        <v>6</v>
      </c>
      <c r="E709">
        <v>3</v>
      </c>
      <c r="F709">
        <v>2</v>
      </c>
      <c r="G709">
        <v>1</v>
      </c>
      <c r="H709">
        <v>3</v>
      </c>
      <c r="I709" t="s">
        <v>540</v>
      </c>
    </row>
    <row r="710" spans="2:9">
      <c r="B710">
        <v>2010</v>
      </c>
      <c r="C710" t="s">
        <v>99</v>
      </c>
      <c r="D710">
        <v>1</v>
      </c>
      <c r="E710">
        <v>0</v>
      </c>
      <c r="G710">
        <v>0</v>
      </c>
      <c r="H710">
        <v>0</v>
      </c>
      <c r="I710" t="s">
        <v>540</v>
      </c>
    </row>
    <row r="711" spans="2:9">
      <c r="B711">
        <v>2010</v>
      </c>
      <c r="C711" t="s">
        <v>99</v>
      </c>
      <c r="D711">
        <v>1</v>
      </c>
      <c r="E711">
        <v>1</v>
      </c>
      <c r="F711">
        <v>2</v>
      </c>
      <c r="H711">
        <v>2</v>
      </c>
      <c r="I711" t="s">
        <v>540</v>
      </c>
    </row>
    <row r="712" spans="2:9">
      <c r="B712">
        <v>2010</v>
      </c>
      <c r="C712" t="s">
        <v>99</v>
      </c>
      <c r="D712">
        <v>1</v>
      </c>
      <c r="E712">
        <v>2</v>
      </c>
      <c r="F712">
        <v>6</v>
      </c>
      <c r="H712">
        <v>6</v>
      </c>
      <c r="I712" t="s">
        <v>540</v>
      </c>
    </row>
    <row r="713" spans="2:9">
      <c r="B713">
        <v>2010</v>
      </c>
      <c r="C713" t="s">
        <v>99</v>
      </c>
      <c r="D713">
        <v>1</v>
      </c>
      <c r="E713">
        <v>3</v>
      </c>
      <c r="F713">
        <v>2</v>
      </c>
      <c r="H713">
        <v>2</v>
      </c>
      <c r="I713" t="s">
        <v>540</v>
      </c>
    </row>
    <row r="714" spans="2:9">
      <c r="B714">
        <v>2010</v>
      </c>
      <c r="C714" t="s">
        <v>99</v>
      </c>
      <c r="D714">
        <v>1</v>
      </c>
      <c r="E714">
        <v>4</v>
      </c>
      <c r="F714">
        <v>2</v>
      </c>
      <c r="H714">
        <v>2</v>
      </c>
      <c r="I714" t="s">
        <v>540</v>
      </c>
    </row>
    <row r="715" spans="2:9">
      <c r="B715">
        <v>2010</v>
      </c>
      <c r="C715" t="s">
        <v>99</v>
      </c>
      <c r="D715">
        <v>1</v>
      </c>
      <c r="E715">
        <v>5</v>
      </c>
      <c r="F715">
        <v>2</v>
      </c>
      <c r="H715">
        <v>2</v>
      </c>
      <c r="I715" t="s">
        <v>540</v>
      </c>
    </row>
    <row r="716" spans="2:9">
      <c r="B716">
        <v>2010</v>
      </c>
      <c r="C716" t="s">
        <v>99</v>
      </c>
      <c r="D716">
        <v>1</v>
      </c>
      <c r="E716">
        <v>6</v>
      </c>
      <c r="F716">
        <v>8</v>
      </c>
      <c r="H716">
        <v>8</v>
      </c>
      <c r="I716" t="s">
        <v>540</v>
      </c>
    </row>
    <row r="717" spans="2:9">
      <c r="B717">
        <v>2010</v>
      </c>
      <c r="C717" t="s">
        <v>99</v>
      </c>
      <c r="D717">
        <v>1</v>
      </c>
      <c r="E717">
        <v>7</v>
      </c>
      <c r="F717">
        <v>1</v>
      </c>
      <c r="H717">
        <v>1</v>
      </c>
      <c r="I717" t="s">
        <v>540</v>
      </c>
    </row>
    <row r="718" spans="2:9">
      <c r="B718">
        <v>2010</v>
      </c>
      <c r="C718" t="s">
        <v>99</v>
      </c>
      <c r="D718">
        <v>2</v>
      </c>
      <c r="E718">
        <v>0</v>
      </c>
      <c r="G718">
        <v>0</v>
      </c>
      <c r="H718">
        <v>0</v>
      </c>
      <c r="I718" t="s">
        <v>540</v>
      </c>
    </row>
    <row r="719" spans="2:9">
      <c r="B719">
        <v>2010</v>
      </c>
      <c r="C719" t="s">
        <v>99</v>
      </c>
      <c r="D719">
        <v>2</v>
      </c>
      <c r="E719">
        <v>1</v>
      </c>
      <c r="F719">
        <v>1</v>
      </c>
      <c r="H719">
        <v>1</v>
      </c>
      <c r="I719" t="s">
        <v>540</v>
      </c>
    </row>
    <row r="720" spans="2:9">
      <c r="B720">
        <v>2010</v>
      </c>
      <c r="C720" t="s">
        <v>99</v>
      </c>
      <c r="D720">
        <v>2</v>
      </c>
      <c r="E720">
        <v>2</v>
      </c>
      <c r="F720">
        <v>1</v>
      </c>
      <c r="H720">
        <v>1</v>
      </c>
      <c r="I720" t="s">
        <v>540</v>
      </c>
    </row>
    <row r="721" spans="2:9">
      <c r="B721">
        <v>2010</v>
      </c>
      <c r="C721" t="s">
        <v>99</v>
      </c>
      <c r="D721">
        <v>2</v>
      </c>
      <c r="E721">
        <v>3</v>
      </c>
      <c r="F721">
        <v>2</v>
      </c>
      <c r="H721">
        <v>2</v>
      </c>
      <c r="I721" t="s">
        <v>540</v>
      </c>
    </row>
    <row r="722" spans="2:9">
      <c r="B722">
        <v>2010</v>
      </c>
      <c r="C722" t="s">
        <v>99</v>
      </c>
      <c r="D722">
        <v>2</v>
      </c>
      <c r="E722">
        <v>4</v>
      </c>
      <c r="F722">
        <v>2</v>
      </c>
      <c r="H722">
        <v>2</v>
      </c>
      <c r="I722" t="s">
        <v>540</v>
      </c>
    </row>
    <row r="723" spans="2:9">
      <c r="B723">
        <v>2010</v>
      </c>
      <c r="C723" t="s">
        <v>99</v>
      </c>
      <c r="D723">
        <v>2</v>
      </c>
      <c r="E723">
        <v>5</v>
      </c>
      <c r="F723">
        <v>1</v>
      </c>
      <c r="H723">
        <v>1</v>
      </c>
      <c r="I723" t="s">
        <v>540</v>
      </c>
    </row>
    <row r="724" spans="2:9">
      <c r="B724">
        <v>2010</v>
      </c>
      <c r="C724" t="s">
        <v>99</v>
      </c>
      <c r="D724">
        <v>2</v>
      </c>
      <c r="E724">
        <v>6</v>
      </c>
      <c r="F724">
        <v>1</v>
      </c>
      <c r="H724">
        <v>1</v>
      </c>
      <c r="I724" t="s">
        <v>540</v>
      </c>
    </row>
    <row r="725" spans="2:9">
      <c r="B725">
        <v>2010</v>
      </c>
      <c r="C725" t="s">
        <v>99</v>
      </c>
      <c r="D725">
        <v>2</v>
      </c>
      <c r="E725">
        <v>7</v>
      </c>
      <c r="F725">
        <v>2</v>
      </c>
      <c r="H725">
        <v>2</v>
      </c>
      <c r="I725" t="s">
        <v>540</v>
      </c>
    </row>
    <row r="726" spans="2:9">
      <c r="B726">
        <v>2010</v>
      </c>
      <c r="C726" t="s">
        <v>99</v>
      </c>
      <c r="D726">
        <v>2</v>
      </c>
      <c r="E726">
        <v>8</v>
      </c>
      <c r="F726">
        <v>2</v>
      </c>
      <c r="H726">
        <v>2</v>
      </c>
      <c r="I726" t="s">
        <v>540</v>
      </c>
    </row>
    <row r="727" spans="2:9">
      <c r="B727">
        <v>2010</v>
      </c>
      <c r="C727" t="s">
        <v>99</v>
      </c>
      <c r="D727">
        <v>3</v>
      </c>
      <c r="E727">
        <v>0</v>
      </c>
      <c r="G727">
        <v>0</v>
      </c>
      <c r="H727">
        <v>0</v>
      </c>
      <c r="I727" t="s">
        <v>540</v>
      </c>
    </row>
    <row r="728" spans="2:9">
      <c r="B728">
        <v>2010</v>
      </c>
      <c r="C728" t="s">
        <v>99</v>
      </c>
      <c r="D728">
        <v>3</v>
      </c>
      <c r="E728">
        <v>1</v>
      </c>
      <c r="F728">
        <v>2</v>
      </c>
      <c r="H728">
        <v>2</v>
      </c>
      <c r="I728" t="s">
        <v>540</v>
      </c>
    </row>
    <row r="729" spans="2:9">
      <c r="B729">
        <v>2010</v>
      </c>
      <c r="C729" t="s">
        <v>99</v>
      </c>
      <c r="D729">
        <v>3</v>
      </c>
      <c r="E729">
        <v>2</v>
      </c>
      <c r="F729">
        <v>1</v>
      </c>
      <c r="H729">
        <v>1</v>
      </c>
      <c r="I729" t="s">
        <v>540</v>
      </c>
    </row>
    <row r="730" spans="2:9">
      <c r="B730">
        <v>2010</v>
      </c>
      <c r="C730" t="s">
        <v>99</v>
      </c>
      <c r="D730">
        <v>3</v>
      </c>
      <c r="E730">
        <v>3</v>
      </c>
      <c r="F730">
        <v>2</v>
      </c>
      <c r="H730">
        <v>2</v>
      </c>
      <c r="I730" t="s">
        <v>540</v>
      </c>
    </row>
    <row r="731" spans="2:9">
      <c r="B731">
        <v>2010</v>
      </c>
      <c r="C731" t="s">
        <v>99</v>
      </c>
      <c r="D731">
        <v>3</v>
      </c>
      <c r="E731">
        <v>4</v>
      </c>
      <c r="F731">
        <v>2</v>
      </c>
      <c r="H731">
        <v>2</v>
      </c>
      <c r="I731" t="s">
        <v>540</v>
      </c>
    </row>
    <row r="732" spans="2:9">
      <c r="B732">
        <v>2010</v>
      </c>
      <c r="C732" t="s">
        <v>99</v>
      </c>
      <c r="D732">
        <v>3</v>
      </c>
      <c r="E732">
        <v>5</v>
      </c>
      <c r="F732">
        <v>1</v>
      </c>
      <c r="H732">
        <v>1</v>
      </c>
      <c r="I732" t="s">
        <v>540</v>
      </c>
    </row>
    <row r="733" spans="2:9">
      <c r="B733">
        <v>2010</v>
      </c>
      <c r="C733" t="s">
        <v>99</v>
      </c>
      <c r="D733">
        <v>3</v>
      </c>
      <c r="E733">
        <v>6</v>
      </c>
      <c r="F733">
        <v>1</v>
      </c>
      <c r="H733">
        <v>1</v>
      </c>
      <c r="I733" t="s">
        <v>540</v>
      </c>
    </row>
    <row r="734" spans="2:9">
      <c r="B734">
        <v>2010</v>
      </c>
      <c r="C734" t="s">
        <v>99</v>
      </c>
      <c r="D734">
        <v>3</v>
      </c>
      <c r="E734">
        <v>7</v>
      </c>
      <c r="F734">
        <v>2</v>
      </c>
      <c r="H734">
        <v>2</v>
      </c>
      <c r="I734" t="s">
        <v>540</v>
      </c>
    </row>
    <row r="735" spans="2:9">
      <c r="B735">
        <v>2010</v>
      </c>
      <c r="C735" t="s">
        <v>99</v>
      </c>
      <c r="D735">
        <v>3</v>
      </c>
      <c r="E735">
        <v>8</v>
      </c>
      <c r="F735">
        <v>1</v>
      </c>
      <c r="H735">
        <v>1</v>
      </c>
      <c r="I735" t="s">
        <v>540</v>
      </c>
    </row>
    <row r="736" spans="2:9">
      <c r="B736">
        <v>2010</v>
      </c>
      <c r="C736" t="s">
        <v>99</v>
      </c>
      <c r="D736">
        <v>3</v>
      </c>
      <c r="E736">
        <v>9</v>
      </c>
      <c r="F736">
        <v>2</v>
      </c>
      <c r="H736">
        <v>2</v>
      </c>
      <c r="I736" t="s">
        <v>540</v>
      </c>
    </row>
    <row r="737" spans="2:9">
      <c r="B737">
        <v>2010</v>
      </c>
      <c r="C737" t="s">
        <v>99</v>
      </c>
      <c r="D737">
        <v>3</v>
      </c>
      <c r="E737">
        <v>10</v>
      </c>
      <c r="F737">
        <v>1</v>
      </c>
      <c r="H737">
        <v>1</v>
      </c>
      <c r="I737" t="s">
        <v>540</v>
      </c>
    </row>
    <row r="738" spans="2:9">
      <c r="B738">
        <v>2010</v>
      </c>
      <c r="C738" t="s">
        <v>99</v>
      </c>
      <c r="D738">
        <v>3</v>
      </c>
      <c r="E738">
        <v>11</v>
      </c>
      <c r="F738">
        <v>1</v>
      </c>
      <c r="H738">
        <v>1</v>
      </c>
      <c r="I738" t="s">
        <v>540</v>
      </c>
    </row>
    <row r="739" spans="2:9">
      <c r="B739">
        <v>2010</v>
      </c>
      <c r="C739" t="s">
        <v>99</v>
      </c>
      <c r="D739">
        <v>3</v>
      </c>
      <c r="E739">
        <v>12</v>
      </c>
      <c r="F739">
        <v>1</v>
      </c>
      <c r="H739">
        <v>1</v>
      </c>
      <c r="I739" t="s">
        <v>540</v>
      </c>
    </row>
    <row r="740" spans="2:9">
      <c r="B740">
        <v>2010</v>
      </c>
      <c r="C740" t="s">
        <v>99</v>
      </c>
      <c r="D740">
        <v>3</v>
      </c>
      <c r="E740">
        <v>13</v>
      </c>
      <c r="F740">
        <v>3</v>
      </c>
      <c r="H740">
        <v>3</v>
      </c>
      <c r="I740" t="s">
        <v>540</v>
      </c>
    </row>
    <row r="741" spans="2:9">
      <c r="B741">
        <v>2010</v>
      </c>
      <c r="C741" t="s">
        <v>99</v>
      </c>
      <c r="D741">
        <v>4</v>
      </c>
      <c r="E741">
        <v>0</v>
      </c>
      <c r="G741">
        <v>0</v>
      </c>
      <c r="H741">
        <v>0</v>
      </c>
      <c r="I741" t="s">
        <v>540</v>
      </c>
    </row>
    <row r="742" spans="2:9">
      <c r="B742">
        <v>2010</v>
      </c>
      <c r="C742" t="s">
        <v>99</v>
      </c>
      <c r="D742">
        <v>4</v>
      </c>
      <c r="E742">
        <v>1</v>
      </c>
      <c r="F742">
        <v>1</v>
      </c>
      <c r="H742">
        <v>1</v>
      </c>
      <c r="I742" t="s">
        <v>540</v>
      </c>
    </row>
    <row r="743" spans="2:9">
      <c r="B743">
        <v>2010</v>
      </c>
      <c r="C743" t="s">
        <v>99</v>
      </c>
      <c r="D743">
        <v>4</v>
      </c>
      <c r="E743">
        <v>2</v>
      </c>
      <c r="F743">
        <v>1</v>
      </c>
      <c r="H743">
        <v>1</v>
      </c>
      <c r="I743" t="s">
        <v>540</v>
      </c>
    </row>
    <row r="744" spans="2:9">
      <c r="B744">
        <v>2010</v>
      </c>
      <c r="C744" t="s">
        <v>99</v>
      </c>
      <c r="D744">
        <v>4</v>
      </c>
      <c r="E744">
        <v>3</v>
      </c>
      <c r="F744">
        <v>2</v>
      </c>
      <c r="H744">
        <v>2</v>
      </c>
      <c r="I744" t="s">
        <v>540</v>
      </c>
    </row>
    <row r="745" spans="2:9">
      <c r="B745">
        <v>2010</v>
      </c>
      <c r="C745" t="s">
        <v>99</v>
      </c>
      <c r="D745">
        <v>4</v>
      </c>
      <c r="E745">
        <v>4</v>
      </c>
      <c r="F745">
        <v>2</v>
      </c>
      <c r="H745">
        <v>2</v>
      </c>
      <c r="I745" t="s">
        <v>540</v>
      </c>
    </row>
    <row r="746" spans="2:9">
      <c r="B746">
        <v>2010</v>
      </c>
      <c r="C746" t="s">
        <v>99</v>
      </c>
      <c r="D746">
        <v>4</v>
      </c>
      <c r="E746">
        <v>5</v>
      </c>
      <c r="F746">
        <v>2</v>
      </c>
      <c r="H746">
        <v>2</v>
      </c>
      <c r="I746" t="s">
        <v>540</v>
      </c>
    </row>
    <row r="747" spans="2:9">
      <c r="B747">
        <v>2010</v>
      </c>
      <c r="C747" t="s">
        <v>99</v>
      </c>
      <c r="D747">
        <v>4</v>
      </c>
      <c r="E747">
        <v>6</v>
      </c>
      <c r="F747">
        <v>1</v>
      </c>
      <c r="H747">
        <v>1</v>
      </c>
      <c r="I747" t="s">
        <v>540</v>
      </c>
    </row>
    <row r="748" spans="2:9">
      <c r="B748">
        <v>2010</v>
      </c>
      <c r="C748" t="s">
        <v>99</v>
      </c>
      <c r="D748">
        <v>4</v>
      </c>
      <c r="E748">
        <v>7</v>
      </c>
      <c r="F748">
        <v>1</v>
      </c>
      <c r="H748">
        <v>1</v>
      </c>
      <c r="I748" t="s">
        <v>540</v>
      </c>
    </row>
    <row r="749" spans="2:9">
      <c r="B749">
        <v>2010</v>
      </c>
      <c r="C749" t="s">
        <v>99</v>
      </c>
      <c r="D749">
        <v>4</v>
      </c>
      <c r="E749">
        <v>8</v>
      </c>
      <c r="F749">
        <v>6</v>
      </c>
      <c r="H749">
        <v>6</v>
      </c>
      <c r="I749" t="s">
        <v>540</v>
      </c>
    </row>
    <row r="750" spans="2:9">
      <c r="B750">
        <v>2010</v>
      </c>
      <c r="C750" t="s">
        <v>99</v>
      </c>
      <c r="D750">
        <v>4</v>
      </c>
      <c r="E750">
        <v>9</v>
      </c>
      <c r="F750">
        <v>1</v>
      </c>
      <c r="H750">
        <v>1</v>
      </c>
      <c r="I750" t="s">
        <v>540</v>
      </c>
    </row>
    <row r="751" spans="2:9">
      <c r="B751">
        <v>2010</v>
      </c>
      <c r="C751" t="s">
        <v>99</v>
      </c>
      <c r="D751">
        <v>4</v>
      </c>
      <c r="E751">
        <v>10</v>
      </c>
      <c r="F751">
        <v>2</v>
      </c>
      <c r="H751">
        <v>2</v>
      </c>
      <c r="I751" t="s">
        <v>540</v>
      </c>
    </row>
    <row r="752" spans="2:9">
      <c r="B752">
        <v>2010</v>
      </c>
      <c r="C752" t="s">
        <v>99</v>
      </c>
      <c r="D752">
        <v>4</v>
      </c>
      <c r="E752">
        <v>11</v>
      </c>
      <c r="F752">
        <v>1</v>
      </c>
      <c r="H752">
        <v>1</v>
      </c>
      <c r="I752" t="s">
        <v>540</v>
      </c>
    </row>
    <row r="753" spans="2:9">
      <c r="B753">
        <v>2010</v>
      </c>
      <c r="C753" t="s">
        <v>99</v>
      </c>
      <c r="D753">
        <v>4</v>
      </c>
      <c r="E753">
        <v>12</v>
      </c>
      <c r="F753">
        <v>1</v>
      </c>
      <c r="H753">
        <v>1</v>
      </c>
      <c r="I753" t="s">
        <v>540</v>
      </c>
    </row>
    <row r="754" spans="2:9">
      <c r="B754">
        <v>2010</v>
      </c>
      <c r="C754" t="s">
        <v>99</v>
      </c>
      <c r="D754">
        <v>5</v>
      </c>
      <c r="E754">
        <v>0</v>
      </c>
      <c r="G754">
        <v>0</v>
      </c>
      <c r="H754">
        <v>0</v>
      </c>
      <c r="I754" t="s">
        <v>540</v>
      </c>
    </row>
    <row r="755" spans="2:9">
      <c r="B755">
        <v>2010</v>
      </c>
      <c r="C755" t="s">
        <v>99</v>
      </c>
      <c r="D755">
        <v>5</v>
      </c>
      <c r="E755">
        <v>1</v>
      </c>
      <c r="F755">
        <v>1</v>
      </c>
      <c r="H755">
        <v>1</v>
      </c>
      <c r="I755" t="s">
        <v>540</v>
      </c>
    </row>
    <row r="756" spans="2:9">
      <c r="B756">
        <v>2010</v>
      </c>
      <c r="C756" t="s">
        <v>99</v>
      </c>
      <c r="D756">
        <v>5</v>
      </c>
      <c r="E756">
        <v>2</v>
      </c>
      <c r="F756">
        <v>2</v>
      </c>
      <c r="H756">
        <v>2</v>
      </c>
      <c r="I756" t="s">
        <v>540</v>
      </c>
    </row>
    <row r="757" spans="2:9">
      <c r="B757">
        <v>2010</v>
      </c>
      <c r="C757" t="s">
        <v>99</v>
      </c>
      <c r="D757">
        <v>5</v>
      </c>
      <c r="E757">
        <v>3</v>
      </c>
      <c r="F757">
        <v>1</v>
      </c>
      <c r="H757">
        <v>1</v>
      </c>
      <c r="I757" t="s">
        <v>540</v>
      </c>
    </row>
    <row r="758" spans="2:9">
      <c r="B758">
        <v>2010</v>
      </c>
      <c r="C758" t="s">
        <v>99</v>
      </c>
      <c r="D758">
        <v>5</v>
      </c>
      <c r="E758">
        <v>4</v>
      </c>
      <c r="F758">
        <v>1</v>
      </c>
      <c r="H758">
        <v>1</v>
      </c>
      <c r="I758" t="s">
        <v>540</v>
      </c>
    </row>
    <row r="759" spans="2:9">
      <c r="B759">
        <v>2010</v>
      </c>
      <c r="C759" t="s">
        <v>99</v>
      </c>
      <c r="D759">
        <v>5</v>
      </c>
      <c r="E759">
        <v>5</v>
      </c>
      <c r="F759">
        <v>2</v>
      </c>
      <c r="H759">
        <v>2</v>
      </c>
      <c r="I759" t="s">
        <v>540</v>
      </c>
    </row>
    <row r="760" spans="2:9">
      <c r="B760">
        <v>2010</v>
      </c>
      <c r="C760" t="s">
        <v>99</v>
      </c>
      <c r="D760">
        <v>5</v>
      </c>
      <c r="E760">
        <v>6</v>
      </c>
      <c r="F760">
        <v>2</v>
      </c>
      <c r="H760">
        <v>2</v>
      </c>
      <c r="I760" t="s">
        <v>540</v>
      </c>
    </row>
    <row r="761" spans="2:9">
      <c r="B761">
        <v>2010</v>
      </c>
      <c r="C761" t="s">
        <v>99</v>
      </c>
      <c r="D761">
        <v>5</v>
      </c>
      <c r="E761">
        <v>7</v>
      </c>
      <c r="F761">
        <v>6</v>
      </c>
      <c r="H761">
        <v>6</v>
      </c>
      <c r="I761" t="s">
        <v>540</v>
      </c>
    </row>
    <row r="762" spans="2:9">
      <c r="B762">
        <v>2010</v>
      </c>
      <c r="C762" t="s">
        <v>99</v>
      </c>
      <c r="D762">
        <v>5</v>
      </c>
      <c r="E762">
        <v>8</v>
      </c>
      <c r="F762">
        <v>1</v>
      </c>
      <c r="H762">
        <v>1</v>
      </c>
      <c r="I762" t="s">
        <v>540</v>
      </c>
    </row>
    <row r="763" spans="2:9">
      <c r="B763">
        <v>2010</v>
      </c>
      <c r="C763" t="s">
        <v>99</v>
      </c>
      <c r="D763">
        <v>5</v>
      </c>
      <c r="E763">
        <v>9</v>
      </c>
      <c r="F763">
        <v>2</v>
      </c>
      <c r="H763">
        <v>2</v>
      </c>
      <c r="I763" t="s">
        <v>540</v>
      </c>
    </row>
    <row r="764" spans="2:9">
      <c r="B764">
        <v>2010</v>
      </c>
      <c r="C764" t="s">
        <v>99</v>
      </c>
      <c r="D764">
        <v>5</v>
      </c>
      <c r="E764">
        <v>10</v>
      </c>
      <c r="F764">
        <v>3</v>
      </c>
      <c r="H764">
        <v>3</v>
      </c>
      <c r="I764" t="s">
        <v>540</v>
      </c>
    </row>
    <row r="765" spans="2:9">
      <c r="B765">
        <v>2010</v>
      </c>
      <c r="C765" t="s">
        <v>99</v>
      </c>
      <c r="D765">
        <v>6</v>
      </c>
      <c r="E765">
        <v>0</v>
      </c>
      <c r="G765">
        <v>0</v>
      </c>
      <c r="H765">
        <v>0</v>
      </c>
      <c r="I765" t="s">
        <v>540</v>
      </c>
    </row>
    <row r="766" spans="2:9">
      <c r="B766">
        <v>2010</v>
      </c>
      <c r="C766" t="s">
        <v>99</v>
      </c>
      <c r="D766">
        <v>6</v>
      </c>
      <c r="E766">
        <v>1</v>
      </c>
      <c r="F766">
        <v>1</v>
      </c>
      <c r="H766">
        <v>1</v>
      </c>
      <c r="I766" t="s">
        <v>540</v>
      </c>
    </row>
    <row r="767" spans="2:9">
      <c r="B767">
        <v>2010</v>
      </c>
      <c r="C767" t="s">
        <v>99</v>
      </c>
      <c r="D767">
        <v>6</v>
      </c>
      <c r="E767">
        <v>2</v>
      </c>
      <c r="F767">
        <v>3</v>
      </c>
      <c r="H767">
        <v>3</v>
      </c>
      <c r="I767" t="s">
        <v>540</v>
      </c>
    </row>
    <row r="768" spans="2:9">
      <c r="B768">
        <v>2010</v>
      </c>
      <c r="C768" t="s">
        <v>99</v>
      </c>
      <c r="D768">
        <v>6</v>
      </c>
      <c r="E768">
        <v>3</v>
      </c>
      <c r="F768">
        <v>1</v>
      </c>
      <c r="H768">
        <v>1</v>
      </c>
      <c r="I768" t="s">
        <v>540</v>
      </c>
    </row>
    <row r="769" spans="2:9">
      <c r="B769">
        <v>2010</v>
      </c>
      <c r="C769" t="s">
        <v>99</v>
      </c>
      <c r="D769">
        <v>6</v>
      </c>
      <c r="E769">
        <v>4</v>
      </c>
      <c r="F769">
        <v>1</v>
      </c>
      <c r="H769">
        <v>1</v>
      </c>
      <c r="I769" t="s">
        <v>540</v>
      </c>
    </row>
    <row r="770" spans="2:9">
      <c r="B770">
        <v>2010</v>
      </c>
      <c r="C770" t="s">
        <v>99</v>
      </c>
      <c r="D770">
        <v>6</v>
      </c>
      <c r="E770">
        <v>5</v>
      </c>
      <c r="F770">
        <v>3</v>
      </c>
      <c r="H770">
        <v>3</v>
      </c>
      <c r="I770" t="s">
        <v>540</v>
      </c>
    </row>
    <row r="771" spans="2:9">
      <c r="B771">
        <v>2010</v>
      </c>
      <c r="C771" t="s">
        <v>99</v>
      </c>
      <c r="D771">
        <v>6</v>
      </c>
      <c r="E771">
        <v>6</v>
      </c>
      <c r="F771">
        <v>1</v>
      </c>
      <c r="H771">
        <v>1</v>
      </c>
      <c r="I771" t="s">
        <v>540</v>
      </c>
    </row>
    <row r="772" spans="2:9">
      <c r="B772">
        <v>2010</v>
      </c>
      <c r="C772" t="s">
        <v>99</v>
      </c>
      <c r="D772">
        <v>6</v>
      </c>
      <c r="E772">
        <v>7</v>
      </c>
      <c r="F772">
        <v>1</v>
      </c>
      <c r="H772">
        <v>1</v>
      </c>
      <c r="I772" t="s">
        <v>540</v>
      </c>
    </row>
    <row r="773" spans="2:9">
      <c r="B773">
        <v>2010</v>
      </c>
      <c r="C773" t="s">
        <v>99</v>
      </c>
      <c r="D773">
        <v>6</v>
      </c>
      <c r="E773">
        <v>8</v>
      </c>
      <c r="F773">
        <v>1</v>
      </c>
      <c r="H773">
        <v>1</v>
      </c>
      <c r="I773" t="s">
        <v>540</v>
      </c>
    </row>
    <row r="774" spans="2:9">
      <c r="B774">
        <v>2010</v>
      </c>
      <c r="C774" t="s">
        <v>99</v>
      </c>
      <c r="D774">
        <v>6</v>
      </c>
      <c r="E774">
        <v>9</v>
      </c>
      <c r="F774">
        <v>1</v>
      </c>
      <c r="H774">
        <v>1</v>
      </c>
      <c r="I774" t="s">
        <v>540</v>
      </c>
    </row>
    <row r="775" spans="2:9">
      <c r="B775">
        <v>2010</v>
      </c>
      <c r="C775" t="s">
        <v>99</v>
      </c>
      <c r="D775">
        <v>6</v>
      </c>
      <c r="E775">
        <v>10</v>
      </c>
      <c r="F775">
        <v>2</v>
      </c>
      <c r="H775">
        <v>2</v>
      </c>
      <c r="I775" t="s">
        <v>540</v>
      </c>
    </row>
    <row r="776" spans="2:9">
      <c r="B776">
        <v>2010</v>
      </c>
      <c r="C776" t="s">
        <v>99</v>
      </c>
      <c r="D776">
        <v>6</v>
      </c>
      <c r="E776">
        <v>11</v>
      </c>
      <c r="F776">
        <v>1</v>
      </c>
      <c r="H776">
        <v>1</v>
      </c>
      <c r="I776" t="s">
        <v>540</v>
      </c>
    </row>
    <row r="777" spans="2:9">
      <c r="B777">
        <v>2010</v>
      </c>
      <c r="C777" t="s">
        <v>99</v>
      </c>
      <c r="D777">
        <v>6</v>
      </c>
      <c r="E777">
        <v>12</v>
      </c>
      <c r="F777">
        <v>1</v>
      </c>
      <c r="H777">
        <v>1</v>
      </c>
      <c r="I777" t="s">
        <v>540</v>
      </c>
    </row>
    <row r="778" spans="2:9">
      <c r="B778">
        <v>2010</v>
      </c>
      <c r="C778" t="s">
        <v>99</v>
      </c>
      <c r="D778">
        <v>6</v>
      </c>
      <c r="E778">
        <v>13</v>
      </c>
      <c r="F778">
        <v>1</v>
      </c>
      <c r="H778">
        <v>1</v>
      </c>
      <c r="I778" t="s">
        <v>540</v>
      </c>
    </row>
    <row r="779" spans="2:9">
      <c r="B779">
        <v>2010</v>
      </c>
      <c r="C779" t="s">
        <v>48</v>
      </c>
      <c r="D779">
        <v>1</v>
      </c>
      <c r="E779">
        <v>1</v>
      </c>
      <c r="F779">
        <v>2</v>
      </c>
      <c r="G779">
        <v>4</v>
      </c>
      <c r="H779">
        <v>6</v>
      </c>
      <c r="I779" t="s">
        <v>541</v>
      </c>
    </row>
    <row r="780" spans="2:9">
      <c r="B780">
        <v>2010</v>
      </c>
      <c r="C780" t="s">
        <v>48</v>
      </c>
      <c r="D780">
        <v>1</v>
      </c>
      <c r="E780">
        <v>2</v>
      </c>
      <c r="F780">
        <v>1</v>
      </c>
      <c r="G780">
        <v>2</v>
      </c>
      <c r="H780">
        <v>3</v>
      </c>
      <c r="I780" t="s">
        <v>541</v>
      </c>
    </row>
    <row r="781" spans="2:9">
      <c r="B781">
        <v>2010</v>
      </c>
      <c r="C781" t="s">
        <v>48</v>
      </c>
      <c r="D781">
        <v>1</v>
      </c>
      <c r="E781">
        <v>3</v>
      </c>
      <c r="F781">
        <v>3</v>
      </c>
      <c r="G781">
        <v>5</v>
      </c>
      <c r="H781">
        <v>8</v>
      </c>
      <c r="I781" t="s">
        <v>541</v>
      </c>
    </row>
    <row r="782" spans="2:9">
      <c r="B782">
        <v>2010</v>
      </c>
      <c r="C782" t="s">
        <v>48</v>
      </c>
      <c r="D782">
        <v>1</v>
      </c>
      <c r="E782">
        <v>4</v>
      </c>
      <c r="F782">
        <v>1</v>
      </c>
      <c r="G782">
        <v>1</v>
      </c>
      <c r="H782">
        <v>2</v>
      </c>
      <c r="I782" t="s">
        <v>541</v>
      </c>
    </row>
    <row r="783" spans="2:9">
      <c r="B783">
        <v>2010</v>
      </c>
      <c r="C783" t="s">
        <v>48</v>
      </c>
      <c r="D783">
        <v>1</v>
      </c>
      <c r="E783">
        <v>5</v>
      </c>
      <c r="G783">
        <v>4</v>
      </c>
      <c r="H783">
        <v>4</v>
      </c>
      <c r="I783" t="s">
        <v>541</v>
      </c>
    </row>
    <row r="784" spans="2:9">
      <c r="B784">
        <v>2010</v>
      </c>
      <c r="C784" t="s">
        <v>48</v>
      </c>
      <c r="D784">
        <v>1</v>
      </c>
      <c r="E784">
        <v>6</v>
      </c>
      <c r="G784">
        <v>2</v>
      </c>
      <c r="H784">
        <v>2</v>
      </c>
      <c r="I784" t="s">
        <v>541</v>
      </c>
    </row>
    <row r="785" spans="2:9">
      <c r="B785">
        <v>2010</v>
      </c>
      <c r="C785" t="s">
        <v>48</v>
      </c>
      <c r="D785">
        <v>1</v>
      </c>
      <c r="E785">
        <v>7</v>
      </c>
      <c r="G785">
        <v>2</v>
      </c>
      <c r="H785">
        <v>2</v>
      </c>
      <c r="I785" t="s">
        <v>541</v>
      </c>
    </row>
    <row r="786" spans="2:9">
      <c r="B786">
        <v>2010</v>
      </c>
      <c r="C786" t="s">
        <v>48</v>
      </c>
      <c r="D786">
        <v>2</v>
      </c>
      <c r="E786">
        <v>1</v>
      </c>
      <c r="F786">
        <v>1</v>
      </c>
      <c r="G786">
        <v>2</v>
      </c>
      <c r="H786">
        <v>3</v>
      </c>
      <c r="I786" t="s">
        <v>541</v>
      </c>
    </row>
    <row r="787" spans="2:9">
      <c r="B787">
        <v>2010</v>
      </c>
      <c r="C787" t="s">
        <v>48</v>
      </c>
      <c r="D787">
        <v>2</v>
      </c>
      <c r="E787">
        <v>2</v>
      </c>
      <c r="F787">
        <v>2</v>
      </c>
      <c r="G787">
        <v>4</v>
      </c>
      <c r="H787">
        <v>6</v>
      </c>
      <c r="I787" t="s">
        <v>541</v>
      </c>
    </row>
    <row r="788" spans="2:9">
      <c r="B788">
        <v>2010</v>
      </c>
      <c r="C788" t="s">
        <v>48</v>
      </c>
      <c r="D788">
        <v>2</v>
      </c>
      <c r="E788">
        <v>3</v>
      </c>
      <c r="F788">
        <v>2</v>
      </c>
      <c r="H788">
        <v>2</v>
      </c>
      <c r="I788" t="s">
        <v>541</v>
      </c>
    </row>
    <row r="789" spans="2:9">
      <c r="B789">
        <v>2010</v>
      </c>
      <c r="C789" t="s">
        <v>48</v>
      </c>
      <c r="D789">
        <v>2</v>
      </c>
      <c r="E789">
        <v>4</v>
      </c>
      <c r="F789">
        <v>3</v>
      </c>
      <c r="H789">
        <v>3</v>
      </c>
      <c r="I789" t="s">
        <v>541</v>
      </c>
    </row>
    <row r="790" spans="2:9">
      <c r="B790">
        <v>2010</v>
      </c>
      <c r="C790" t="s">
        <v>48</v>
      </c>
      <c r="D790">
        <v>2</v>
      </c>
      <c r="E790">
        <v>5</v>
      </c>
      <c r="F790">
        <v>2</v>
      </c>
      <c r="H790">
        <v>2</v>
      </c>
      <c r="I790" t="s">
        <v>541</v>
      </c>
    </row>
    <row r="791" spans="2:9">
      <c r="B791">
        <v>2010</v>
      </c>
      <c r="C791" t="s">
        <v>48</v>
      </c>
      <c r="D791">
        <v>2</v>
      </c>
      <c r="E791">
        <v>6</v>
      </c>
      <c r="F791">
        <v>2</v>
      </c>
      <c r="H791">
        <v>2</v>
      </c>
      <c r="I791" t="s">
        <v>541</v>
      </c>
    </row>
    <row r="792" spans="2:9">
      <c r="B792">
        <v>2010</v>
      </c>
      <c r="C792" t="s">
        <v>48</v>
      </c>
      <c r="D792">
        <v>2</v>
      </c>
      <c r="E792">
        <v>7</v>
      </c>
      <c r="F792">
        <v>3</v>
      </c>
      <c r="H792">
        <v>3</v>
      </c>
      <c r="I792" t="s">
        <v>541</v>
      </c>
    </row>
    <row r="793" spans="2:9">
      <c r="B793">
        <v>2010</v>
      </c>
      <c r="C793" t="s">
        <v>48</v>
      </c>
      <c r="D793">
        <v>2</v>
      </c>
      <c r="E793">
        <v>8</v>
      </c>
      <c r="F793">
        <v>1</v>
      </c>
      <c r="H793">
        <v>1</v>
      </c>
      <c r="I793" t="s">
        <v>541</v>
      </c>
    </row>
    <row r="794" spans="2:9">
      <c r="B794">
        <v>2010</v>
      </c>
      <c r="C794" t="s">
        <v>48</v>
      </c>
      <c r="D794">
        <v>2</v>
      </c>
      <c r="E794">
        <v>9</v>
      </c>
      <c r="F794">
        <v>2</v>
      </c>
      <c r="H794">
        <v>2</v>
      </c>
      <c r="I794" t="s">
        <v>541</v>
      </c>
    </row>
    <row r="795" spans="2:9">
      <c r="B795">
        <v>2010</v>
      </c>
      <c r="C795" t="s">
        <v>48</v>
      </c>
      <c r="D795">
        <v>2</v>
      </c>
      <c r="E795">
        <v>10</v>
      </c>
      <c r="F795">
        <v>3</v>
      </c>
      <c r="H795">
        <v>3</v>
      </c>
      <c r="I795" t="s">
        <v>541</v>
      </c>
    </row>
    <row r="796" spans="2:9">
      <c r="B796">
        <v>2010</v>
      </c>
      <c r="C796" t="s">
        <v>48</v>
      </c>
      <c r="D796">
        <v>2</v>
      </c>
      <c r="E796">
        <v>11</v>
      </c>
      <c r="F796">
        <v>2</v>
      </c>
      <c r="H796">
        <v>2</v>
      </c>
      <c r="I796" t="s">
        <v>541</v>
      </c>
    </row>
    <row r="797" spans="2:9">
      <c r="B797">
        <v>2010</v>
      </c>
      <c r="C797" t="s">
        <v>48</v>
      </c>
      <c r="D797">
        <v>2</v>
      </c>
      <c r="E797">
        <v>12</v>
      </c>
      <c r="F797">
        <v>3</v>
      </c>
      <c r="H797">
        <v>3</v>
      </c>
      <c r="I797" t="s">
        <v>541</v>
      </c>
    </row>
    <row r="798" spans="2:9">
      <c r="B798">
        <v>2010</v>
      </c>
      <c r="C798" t="s">
        <v>48</v>
      </c>
      <c r="D798">
        <v>2</v>
      </c>
      <c r="E798">
        <v>13</v>
      </c>
      <c r="F798">
        <v>1</v>
      </c>
      <c r="H798">
        <v>1</v>
      </c>
      <c r="I798" t="s">
        <v>541</v>
      </c>
    </row>
    <row r="799" spans="2:9">
      <c r="B799">
        <v>2010</v>
      </c>
      <c r="C799" t="s">
        <v>48</v>
      </c>
      <c r="D799">
        <v>3</v>
      </c>
      <c r="E799">
        <v>1</v>
      </c>
      <c r="F799">
        <v>3</v>
      </c>
      <c r="G799">
        <v>4</v>
      </c>
      <c r="H799">
        <v>7</v>
      </c>
      <c r="I799" t="s">
        <v>541</v>
      </c>
    </row>
    <row r="800" spans="2:9">
      <c r="B800">
        <v>2010</v>
      </c>
      <c r="C800" t="s">
        <v>48</v>
      </c>
      <c r="D800">
        <v>3</v>
      </c>
      <c r="E800">
        <v>2</v>
      </c>
      <c r="F800">
        <v>1</v>
      </c>
      <c r="G800">
        <v>2</v>
      </c>
      <c r="H800">
        <v>3</v>
      </c>
      <c r="I800" t="s">
        <v>541</v>
      </c>
    </row>
    <row r="801" spans="2:9">
      <c r="B801">
        <v>2010</v>
      </c>
      <c r="C801" t="s">
        <v>48</v>
      </c>
      <c r="D801">
        <v>3</v>
      </c>
      <c r="E801">
        <v>3</v>
      </c>
      <c r="F801">
        <v>4</v>
      </c>
      <c r="G801">
        <v>2</v>
      </c>
      <c r="H801">
        <v>6</v>
      </c>
      <c r="I801" t="s">
        <v>541</v>
      </c>
    </row>
    <row r="802" spans="2:9">
      <c r="B802">
        <v>2010</v>
      </c>
      <c r="C802" t="s">
        <v>48</v>
      </c>
      <c r="D802">
        <v>3</v>
      </c>
      <c r="E802">
        <v>4</v>
      </c>
      <c r="F802">
        <v>3</v>
      </c>
      <c r="G802">
        <v>1</v>
      </c>
      <c r="H802">
        <v>4</v>
      </c>
      <c r="I802" t="s">
        <v>541</v>
      </c>
    </row>
    <row r="803" spans="2:9">
      <c r="B803">
        <v>2010</v>
      </c>
      <c r="C803" t="s">
        <v>48</v>
      </c>
      <c r="D803">
        <v>3</v>
      </c>
      <c r="E803">
        <v>5</v>
      </c>
      <c r="F803">
        <v>2</v>
      </c>
      <c r="H803">
        <v>2</v>
      </c>
      <c r="I803" t="s">
        <v>541</v>
      </c>
    </row>
    <row r="804" spans="2:9">
      <c r="B804">
        <v>2010</v>
      </c>
      <c r="C804" t="s">
        <v>48</v>
      </c>
      <c r="D804">
        <v>3</v>
      </c>
      <c r="E804">
        <v>6</v>
      </c>
      <c r="F804">
        <v>1</v>
      </c>
      <c r="H804">
        <v>1</v>
      </c>
      <c r="I804" t="s">
        <v>541</v>
      </c>
    </row>
    <row r="805" spans="2:9">
      <c r="B805">
        <v>2010</v>
      </c>
      <c r="C805" t="s">
        <v>48</v>
      </c>
      <c r="D805">
        <v>3</v>
      </c>
      <c r="E805">
        <v>7</v>
      </c>
      <c r="F805">
        <v>2</v>
      </c>
      <c r="H805">
        <v>2</v>
      </c>
      <c r="I805" t="s">
        <v>541</v>
      </c>
    </row>
    <row r="806" spans="2:9">
      <c r="B806">
        <v>2010</v>
      </c>
      <c r="C806" t="s">
        <v>48</v>
      </c>
      <c r="D806">
        <v>3</v>
      </c>
      <c r="E806">
        <v>8</v>
      </c>
      <c r="F806">
        <v>1</v>
      </c>
      <c r="H806">
        <v>1</v>
      </c>
      <c r="I806" t="s">
        <v>541</v>
      </c>
    </row>
    <row r="807" spans="2:9">
      <c r="B807">
        <v>2010</v>
      </c>
      <c r="C807" t="s">
        <v>48</v>
      </c>
      <c r="D807">
        <v>3</v>
      </c>
      <c r="E807">
        <v>9</v>
      </c>
      <c r="F807">
        <v>4</v>
      </c>
      <c r="H807">
        <v>4</v>
      </c>
      <c r="I807" t="s">
        <v>541</v>
      </c>
    </row>
    <row r="808" spans="2:9">
      <c r="B808">
        <v>2010</v>
      </c>
      <c r="C808" t="s">
        <v>48</v>
      </c>
      <c r="D808">
        <v>3</v>
      </c>
      <c r="E808">
        <v>10</v>
      </c>
      <c r="F808">
        <v>4</v>
      </c>
      <c r="H808">
        <v>4</v>
      </c>
      <c r="I808" t="s">
        <v>541</v>
      </c>
    </row>
    <row r="809" spans="2:9">
      <c r="B809">
        <v>2010</v>
      </c>
      <c r="C809" t="s">
        <v>48</v>
      </c>
      <c r="D809">
        <v>3</v>
      </c>
      <c r="E809">
        <v>11</v>
      </c>
      <c r="F809">
        <v>2</v>
      </c>
      <c r="H809">
        <v>2</v>
      </c>
      <c r="I809" t="s">
        <v>541</v>
      </c>
    </row>
    <row r="810" spans="2:9">
      <c r="B810">
        <v>2010</v>
      </c>
      <c r="C810" t="s">
        <v>48</v>
      </c>
      <c r="D810">
        <v>3</v>
      </c>
      <c r="E810">
        <v>12</v>
      </c>
      <c r="F810">
        <v>1</v>
      </c>
      <c r="H810">
        <v>1</v>
      </c>
      <c r="I810" t="s">
        <v>541</v>
      </c>
    </row>
    <row r="811" spans="2:9">
      <c r="B811">
        <v>2010</v>
      </c>
      <c r="C811" t="s">
        <v>48</v>
      </c>
      <c r="D811">
        <v>3</v>
      </c>
      <c r="E811">
        <v>13</v>
      </c>
      <c r="F811">
        <v>2</v>
      </c>
      <c r="H811">
        <v>2</v>
      </c>
      <c r="I811" t="s">
        <v>541</v>
      </c>
    </row>
    <row r="812" spans="2:9">
      <c r="B812">
        <v>2010</v>
      </c>
      <c r="C812" t="s">
        <v>48</v>
      </c>
      <c r="D812">
        <v>3</v>
      </c>
      <c r="E812">
        <v>14</v>
      </c>
      <c r="F812">
        <v>2</v>
      </c>
      <c r="H812">
        <v>2</v>
      </c>
      <c r="I812" t="s">
        <v>541</v>
      </c>
    </row>
    <row r="813" spans="2:9">
      <c r="B813">
        <v>2010</v>
      </c>
      <c r="C813" t="s">
        <v>48</v>
      </c>
      <c r="D813">
        <v>4</v>
      </c>
      <c r="E813">
        <v>1</v>
      </c>
      <c r="F813">
        <v>2</v>
      </c>
      <c r="G813">
        <v>4</v>
      </c>
      <c r="H813">
        <v>6</v>
      </c>
      <c r="I813" t="s">
        <v>541</v>
      </c>
    </row>
    <row r="814" spans="2:9">
      <c r="B814">
        <v>2010</v>
      </c>
      <c r="C814" t="s">
        <v>48</v>
      </c>
      <c r="D814">
        <v>4</v>
      </c>
      <c r="E814">
        <v>2</v>
      </c>
      <c r="F814">
        <v>2</v>
      </c>
      <c r="G814">
        <v>3</v>
      </c>
      <c r="H814">
        <v>5</v>
      </c>
      <c r="I814" t="s">
        <v>541</v>
      </c>
    </row>
    <row r="815" spans="2:9">
      <c r="B815">
        <v>2010</v>
      </c>
      <c r="C815" t="s">
        <v>48</v>
      </c>
      <c r="D815">
        <v>4</v>
      </c>
      <c r="E815">
        <v>3</v>
      </c>
      <c r="F815">
        <v>2</v>
      </c>
      <c r="G815">
        <v>4</v>
      </c>
      <c r="H815">
        <v>6</v>
      </c>
      <c r="I815" t="s">
        <v>541</v>
      </c>
    </row>
    <row r="816" spans="2:9">
      <c r="B816">
        <v>2010</v>
      </c>
      <c r="C816" t="s">
        <v>48</v>
      </c>
      <c r="D816">
        <v>4</v>
      </c>
      <c r="E816">
        <v>4</v>
      </c>
      <c r="F816">
        <v>1</v>
      </c>
      <c r="G816">
        <v>2</v>
      </c>
      <c r="H816">
        <v>3</v>
      </c>
      <c r="I816" t="s">
        <v>541</v>
      </c>
    </row>
    <row r="817" spans="2:9">
      <c r="B817">
        <v>2010</v>
      </c>
      <c r="C817" t="s">
        <v>48</v>
      </c>
      <c r="D817">
        <v>4</v>
      </c>
      <c r="E817">
        <v>5</v>
      </c>
      <c r="G817">
        <v>8</v>
      </c>
      <c r="H817">
        <v>8</v>
      </c>
      <c r="I817" t="s">
        <v>541</v>
      </c>
    </row>
    <row r="818" spans="2:9">
      <c r="B818">
        <v>2010</v>
      </c>
      <c r="C818" t="s">
        <v>48</v>
      </c>
      <c r="D818">
        <v>4</v>
      </c>
      <c r="E818">
        <v>6</v>
      </c>
      <c r="G818">
        <v>3</v>
      </c>
      <c r="H818">
        <v>3</v>
      </c>
      <c r="I818" t="s">
        <v>541</v>
      </c>
    </row>
    <row r="819" spans="2:9">
      <c r="B819">
        <v>2010</v>
      </c>
      <c r="C819" t="s">
        <v>48</v>
      </c>
      <c r="D819">
        <v>4</v>
      </c>
      <c r="E819">
        <v>7</v>
      </c>
      <c r="G819">
        <v>1</v>
      </c>
      <c r="H819">
        <v>1</v>
      </c>
      <c r="I819" t="s">
        <v>541</v>
      </c>
    </row>
    <row r="820" spans="2:9">
      <c r="B820">
        <v>2010</v>
      </c>
      <c r="C820" t="s">
        <v>48</v>
      </c>
      <c r="D820">
        <v>4</v>
      </c>
      <c r="E820">
        <v>8</v>
      </c>
      <c r="G820">
        <v>3</v>
      </c>
      <c r="H820">
        <v>3</v>
      </c>
      <c r="I820" t="s">
        <v>541</v>
      </c>
    </row>
    <row r="821" spans="2:9">
      <c r="B821">
        <v>2010</v>
      </c>
      <c r="C821" t="s">
        <v>48</v>
      </c>
      <c r="D821">
        <v>4</v>
      </c>
      <c r="E821">
        <v>9</v>
      </c>
      <c r="G821">
        <v>2</v>
      </c>
      <c r="H821">
        <v>2</v>
      </c>
      <c r="I821" t="s">
        <v>541</v>
      </c>
    </row>
    <row r="822" spans="2:9">
      <c r="B822">
        <v>2010</v>
      </c>
      <c r="C822" t="s">
        <v>48</v>
      </c>
      <c r="D822">
        <v>4</v>
      </c>
      <c r="E822">
        <v>10</v>
      </c>
      <c r="G822">
        <v>4</v>
      </c>
      <c r="H822">
        <v>4</v>
      </c>
      <c r="I822" t="s">
        <v>541</v>
      </c>
    </row>
    <row r="823" spans="2:9">
      <c r="B823">
        <v>2010</v>
      </c>
      <c r="C823" t="s">
        <v>48</v>
      </c>
      <c r="D823">
        <v>4</v>
      </c>
      <c r="E823">
        <v>11</v>
      </c>
      <c r="G823">
        <v>4</v>
      </c>
      <c r="H823">
        <v>4</v>
      </c>
      <c r="I823" t="s">
        <v>541</v>
      </c>
    </row>
    <row r="824" spans="2:9">
      <c r="B824">
        <v>2010</v>
      </c>
      <c r="C824" t="s">
        <v>48</v>
      </c>
      <c r="D824">
        <v>4</v>
      </c>
      <c r="E824">
        <v>12</v>
      </c>
      <c r="G824">
        <v>6</v>
      </c>
      <c r="H824">
        <v>6</v>
      </c>
      <c r="I824" t="s">
        <v>541</v>
      </c>
    </row>
    <row r="825" spans="2:9">
      <c r="B825">
        <v>2010</v>
      </c>
      <c r="C825" t="s">
        <v>48</v>
      </c>
      <c r="D825">
        <v>4</v>
      </c>
      <c r="E825">
        <v>13</v>
      </c>
      <c r="G825">
        <v>1</v>
      </c>
      <c r="H825">
        <v>1</v>
      </c>
      <c r="I825" t="s">
        <v>541</v>
      </c>
    </row>
    <row r="826" spans="2:9">
      <c r="B826">
        <v>2010</v>
      </c>
      <c r="C826" t="s">
        <v>48</v>
      </c>
      <c r="D826">
        <v>4</v>
      </c>
      <c r="E826">
        <v>14</v>
      </c>
      <c r="G826">
        <v>1</v>
      </c>
      <c r="H826">
        <v>1</v>
      </c>
      <c r="I826" t="s">
        <v>541</v>
      </c>
    </row>
    <row r="827" spans="2:9">
      <c r="B827">
        <v>2010</v>
      </c>
      <c r="C827" t="s">
        <v>48</v>
      </c>
      <c r="D827">
        <v>5</v>
      </c>
      <c r="E827">
        <v>1</v>
      </c>
      <c r="F827">
        <v>1</v>
      </c>
      <c r="G827">
        <v>3</v>
      </c>
      <c r="H827">
        <v>4</v>
      </c>
      <c r="I827" t="s">
        <v>541</v>
      </c>
    </row>
    <row r="828" spans="2:9">
      <c r="B828">
        <v>2010</v>
      </c>
      <c r="C828" t="s">
        <v>48</v>
      </c>
      <c r="D828">
        <v>5</v>
      </c>
      <c r="E828">
        <v>2</v>
      </c>
      <c r="F828">
        <v>1</v>
      </c>
      <c r="G828">
        <v>1</v>
      </c>
      <c r="H828">
        <v>2</v>
      </c>
      <c r="I828" t="s">
        <v>541</v>
      </c>
    </row>
    <row r="829" spans="2:9">
      <c r="B829">
        <v>2010</v>
      </c>
      <c r="C829" t="s">
        <v>48</v>
      </c>
      <c r="D829">
        <v>5</v>
      </c>
      <c r="E829">
        <v>3</v>
      </c>
      <c r="F829">
        <v>1</v>
      </c>
      <c r="G829">
        <v>5</v>
      </c>
      <c r="H829">
        <v>6</v>
      </c>
      <c r="I829" t="s">
        <v>541</v>
      </c>
    </row>
    <row r="830" spans="2:9">
      <c r="B830">
        <v>2010</v>
      </c>
      <c r="C830" t="s">
        <v>48</v>
      </c>
      <c r="D830">
        <v>5</v>
      </c>
      <c r="E830">
        <v>4</v>
      </c>
      <c r="F830">
        <v>2</v>
      </c>
      <c r="G830">
        <v>6</v>
      </c>
      <c r="H830">
        <v>8</v>
      </c>
      <c r="I830" t="s">
        <v>541</v>
      </c>
    </row>
    <row r="831" spans="2:9">
      <c r="B831">
        <v>2010</v>
      </c>
      <c r="C831" t="s">
        <v>48</v>
      </c>
      <c r="D831">
        <v>5</v>
      </c>
      <c r="E831">
        <v>5</v>
      </c>
      <c r="G831">
        <v>1</v>
      </c>
      <c r="H831">
        <v>1</v>
      </c>
      <c r="I831" t="s">
        <v>541</v>
      </c>
    </row>
    <row r="832" spans="2:9">
      <c r="B832">
        <v>2010</v>
      </c>
      <c r="C832" t="s">
        <v>48</v>
      </c>
      <c r="D832">
        <v>5</v>
      </c>
      <c r="E832">
        <v>6</v>
      </c>
      <c r="G832">
        <v>3</v>
      </c>
      <c r="H832">
        <v>3</v>
      </c>
      <c r="I832" t="s">
        <v>541</v>
      </c>
    </row>
    <row r="833" spans="2:9">
      <c r="B833">
        <v>2010</v>
      </c>
      <c r="C833" t="s">
        <v>48</v>
      </c>
      <c r="D833">
        <v>5</v>
      </c>
      <c r="E833">
        <v>7</v>
      </c>
      <c r="G833">
        <v>22</v>
      </c>
      <c r="H833">
        <v>22</v>
      </c>
      <c r="I833" t="s">
        <v>541</v>
      </c>
    </row>
    <row r="834" spans="2:9">
      <c r="B834">
        <v>2010</v>
      </c>
      <c r="C834" t="s">
        <v>48</v>
      </c>
      <c r="D834">
        <v>5</v>
      </c>
      <c r="E834">
        <v>8</v>
      </c>
      <c r="G834">
        <v>14</v>
      </c>
      <c r="H834">
        <v>14</v>
      </c>
      <c r="I834" t="s">
        <v>541</v>
      </c>
    </row>
    <row r="835" spans="2:9">
      <c r="B835">
        <v>2010</v>
      </c>
      <c r="C835" t="s">
        <v>48</v>
      </c>
      <c r="D835">
        <v>5</v>
      </c>
      <c r="E835">
        <v>9</v>
      </c>
      <c r="G835">
        <v>26</v>
      </c>
      <c r="H835">
        <v>26</v>
      </c>
      <c r="I835" t="s">
        <v>541</v>
      </c>
    </row>
    <row r="836" spans="2:9">
      <c r="B836">
        <v>2010</v>
      </c>
      <c r="C836" t="s">
        <v>48</v>
      </c>
      <c r="D836">
        <v>6</v>
      </c>
      <c r="E836">
        <v>1</v>
      </c>
      <c r="F836">
        <v>1</v>
      </c>
      <c r="G836">
        <v>1</v>
      </c>
      <c r="H836">
        <v>2</v>
      </c>
      <c r="I836" t="s">
        <v>541</v>
      </c>
    </row>
    <row r="837" spans="2:9">
      <c r="B837">
        <v>2010</v>
      </c>
      <c r="C837" t="s">
        <v>48</v>
      </c>
      <c r="D837">
        <v>6</v>
      </c>
      <c r="E837">
        <v>2</v>
      </c>
      <c r="G837">
        <v>2</v>
      </c>
      <c r="H837">
        <v>2</v>
      </c>
      <c r="I837" t="s">
        <v>541</v>
      </c>
    </row>
    <row r="838" spans="2:9">
      <c r="B838">
        <v>2010</v>
      </c>
      <c r="C838" t="s">
        <v>61</v>
      </c>
      <c r="D838">
        <v>1</v>
      </c>
      <c r="E838">
        <v>0</v>
      </c>
      <c r="G838">
        <v>0</v>
      </c>
      <c r="H838">
        <v>0</v>
      </c>
      <c r="I838" t="s">
        <v>541</v>
      </c>
    </row>
    <row r="839" spans="2:9">
      <c r="B839">
        <v>2010</v>
      </c>
      <c r="C839" t="s">
        <v>61</v>
      </c>
      <c r="D839">
        <v>1</v>
      </c>
      <c r="E839">
        <v>1</v>
      </c>
      <c r="F839">
        <v>3</v>
      </c>
      <c r="H839">
        <v>3</v>
      </c>
      <c r="I839" t="s">
        <v>541</v>
      </c>
    </row>
    <row r="840" spans="2:9">
      <c r="B840">
        <v>2010</v>
      </c>
      <c r="C840" t="s">
        <v>61</v>
      </c>
      <c r="D840">
        <v>1</v>
      </c>
      <c r="E840">
        <v>2</v>
      </c>
      <c r="F840">
        <v>1</v>
      </c>
      <c r="H840">
        <v>1</v>
      </c>
      <c r="I840" t="s">
        <v>541</v>
      </c>
    </row>
    <row r="841" spans="2:9">
      <c r="B841">
        <v>2010</v>
      </c>
      <c r="C841" t="s">
        <v>61</v>
      </c>
      <c r="D841">
        <v>1</v>
      </c>
      <c r="E841">
        <v>3</v>
      </c>
      <c r="F841">
        <v>1</v>
      </c>
      <c r="H841">
        <v>1</v>
      </c>
      <c r="I841" t="s">
        <v>541</v>
      </c>
    </row>
    <row r="842" spans="2:9">
      <c r="B842">
        <v>2010</v>
      </c>
      <c r="C842" t="s">
        <v>61</v>
      </c>
      <c r="D842">
        <v>1</v>
      </c>
      <c r="E842">
        <v>4</v>
      </c>
      <c r="F842">
        <v>2</v>
      </c>
      <c r="H842">
        <v>2</v>
      </c>
      <c r="I842" t="s">
        <v>541</v>
      </c>
    </row>
    <row r="843" spans="2:9">
      <c r="B843">
        <v>2010</v>
      </c>
      <c r="C843" t="s">
        <v>61</v>
      </c>
      <c r="D843">
        <v>1</v>
      </c>
      <c r="E843">
        <v>5</v>
      </c>
      <c r="F843">
        <v>3</v>
      </c>
      <c r="H843">
        <v>3</v>
      </c>
      <c r="I843" t="s">
        <v>541</v>
      </c>
    </row>
    <row r="844" spans="2:9">
      <c r="B844">
        <v>2010</v>
      </c>
      <c r="C844" t="s">
        <v>61</v>
      </c>
      <c r="D844">
        <v>1</v>
      </c>
      <c r="E844">
        <v>6</v>
      </c>
      <c r="F844">
        <v>1</v>
      </c>
      <c r="H844">
        <v>1</v>
      </c>
      <c r="I844" t="s">
        <v>541</v>
      </c>
    </row>
    <row r="845" spans="2:9">
      <c r="B845">
        <v>2010</v>
      </c>
      <c r="C845" t="s">
        <v>61</v>
      </c>
      <c r="D845">
        <v>1</v>
      </c>
      <c r="E845">
        <v>7</v>
      </c>
      <c r="F845">
        <v>1</v>
      </c>
      <c r="H845">
        <v>1</v>
      </c>
      <c r="I845" t="s">
        <v>541</v>
      </c>
    </row>
    <row r="846" spans="2:9">
      <c r="B846">
        <v>2010</v>
      </c>
      <c r="C846" t="s">
        <v>61</v>
      </c>
      <c r="D846">
        <v>2</v>
      </c>
      <c r="E846">
        <v>0</v>
      </c>
      <c r="G846">
        <v>0</v>
      </c>
      <c r="H846">
        <v>0</v>
      </c>
      <c r="I846" t="s">
        <v>541</v>
      </c>
    </row>
    <row r="847" spans="2:9">
      <c r="B847">
        <v>2010</v>
      </c>
      <c r="C847" t="s">
        <v>61</v>
      </c>
      <c r="D847">
        <v>2</v>
      </c>
      <c r="E847">
        <v>1</v>
      </c>
      <c r="F847">
        <v>1</v>
      </c>
      <c r="H847">
        <v>1</v>
      </c>
      <c r="I847" t="s">
        <v>541</v>
      </c>
    </row>
    <row r="848" spans="2:9">
      <c r="B848">
        <v>2010</v>
      </c>
      <c r="C848" t="s">
        <v>61</v>
      </c>
      <c r="D848">
        <v>2</v>
      </c>
      <c r="E848">
        <v>2</v>
      </c>
      <c r="F848">
        <v>1</v>
      </c>
      <c r="H848">
        <v>1</v>
      </c>
      <c r="I848" t="s">
        <v>541</v>
      </c>
    </row>
    <row r="849" spans="2:9">
      <c r="B849">
        <v>2010</v>
      </c>
      <c r="C849" t="s">
        <v>61</v>
      </c>
      <c r="D849">
        <v>2</v>
      </c>
      <c r="E849">
        <v>3</v>
      </c>
      <c r="F849">
        <v>1</v>
      </c>
      <c r="H849">
        <v>1</v>
      </c>
      <c r="I849" t="s">
        <v>541</v>
      </c>
    </row>
    <row r="850" spans="2:9">
      <c r="B850">
        <v>2010</v>
      </c>
      <c r="C850" t="s">
        <v>61</v>
      </c>
      <c r="D850">
        <v>2</v>
      </c>
      <c r="E850">
        <v>4</v>
      </c>
      <c r="F850">
        <v>2</v>
      </c>
      <c r="H850">
        <v>2</v>
      </c>
      <c r="I850" t="s">
        <v>541</v>
      </c>
    </row>
    <row r="851" spans="2:9">
      <c r="B851">
        <v>2010</v>
      </c>
      <c r="C851" t="s">
        <v>61</v>
      </c>
      <c r="D851">
        <v>2</v>
      </c>
      <c r="E851">
        <v>5</v>
      </c>
      <c r="F851">
        <v>2</v>
      </c>
      <c r="H851">
        <v>2</v>
      </c>
      <c r="I851" t="s">
        <v>541</v>
      </c>
    </row>
    <row r="852" spans="2:9">
      <c r="B852">
        <v>2010</v>
      </c>
      <c r="C852" t="s">
        <v>61</v>
      </c>
      <c r="D852">
        <v>2</v>
      </c>
      <c r="E852">
        <v>6</v>
      </c>
      <c r="F852">
        <v>1</v>
      </c>
      <c r="H852">
        <v>1</v>
      </c>
      <c r="I852" t="s">
        <v>541</v>
      </c>
    </row>
    <row r="853" spans="2:9">
      <c r="B853">
        <v>2010</v>
      </c>
      <c r="C853" t="s">
        <v>61</v>
      </c>
      <c r="D853">
        <v>2</v>
      </c>
      <c r="E853">
        <v>7</v>
      </c>
      <c r="F853">
        <v>1</v>
      </c>
      <c r="H853">
        <v>1</v>
      </c>
      <c r="I853" t="s">
        <v>541</v>
      </c>
    </row>
    <row r="854" spans="2:9">
      <c r="B854">
        <v>2010</v>
      </c>
      <c r="C854" t="s">
        <v>61</v>
      </c>
      <c r="D854">
        <v>2</v>
      </c>
      <c r="E854">
        <v>8</v>
      </c>
      <c r="F854">
        <v>1</v>
      </c>
      <c r="H854">
        <v>1</v>
      </c>
      <c r="I854" t="s">
        <v>541</v>
      </c>
    </row>
    <row r="855" spans="2:9">
      <c r="B855">
        <v>2010</v>
      </c>
      <c r="C855" t="s">
        <v>61</v>
      </c>
      <c r="D855">
        <v>2</v>
      </c>
      <c r="E855">
        <v>9</v>
      </c>
      <c r="F855">
        <v>2</v>
      </c>
      <c r="H855">
        <v>2</v>
      </c>
      <c r="I855" t="s">
        <v>541</v>
      </c>
    </row>
    <row r="856" spans="2:9">
      <c r="B856">
        <v>2010</v>
      </c>
      <c r="C856" t="s">
        <v>61</v>
      </c>
      <c r="D856">
        <v>2</v>
      </c>
      <c r="E856">
        <v>10</v>
      </c>
      <c r="F856">
        <v>3</v>
      </c>
      <c r="H856">
        <v>3</v>
      </c>
      <c r="I856" t="s">
        <v>541</v>
      </c>
    </row>
    <row r="857" spans="2:9">
      <c r="B857">
        <v>2010</v>
      </c>
      <c r="C857" t="s">
        <v>61</v>
      </c>
      <c r="D857">
        <v>3</v>
      </c>
      <c r="E857">
        <v>0</v>
      </c>
      <c r="G857">
        <v>0</v>
      </c>
      <c r="H857">
        <v>0</v>
      </c>
      <c r="I857" t="s">
        <v>541</v>
      </c>
    </row>
    <row r="858" spans="2:9">
      <c r="B858">
        <v>2010</v>
      </c>
      <c r="C858" t="s">
        <v>61</v>
      </c>
      <c r="D858">
        <v>3</v>
      </c>
      <c r="E858">
        <v>1</v>
      </c>
      <c r="F858">
        <v>1</v>
      </c>
      <c r="H858">
        <v>1</v>
      </c>
      <c r="I858" t="s">
        <v>541</v>
      </c>
    </row>
    <row r="859" spans="2:9">
      <c r="B859">
        <v>2010</v>
      </c>
      <c r="C859" t="s">
        <v>61</v>
      </c>
      <c r="D859">
        <v>3</v>
      </c>
      <c r="E859">
        <v>2</v>
      </c>
      <c r="F859">
        <v>2</v>
      </c>
      <c r="H859">
        <v>2</v>
      </c>
      <c r="I859" t="s">
        <v>541</v>
      </c>
    </row>
    <row r="860" spans="2:9">
      <c r="B860">
        <v>2010</v>
      </c>
      <c r="C860" t="s">
        <v>61</v>
      </c>
      <c r="D860">
        <v>3</v>
      </c>
      <c r="E860">
        <v>3</v>
      </c>
      <c r="F860">
        <v>2</v>
      </c>
      <c r="H860">
        <v>2</v>
      </c>
      <c r="I860" t="s">
        <v>541</v>
      </c>
    </row>
    <row r="861" spans="2:9">
      <c r="B861">
        <v>2010</v>
      </c>
      <c r="C861" t="s">
        <v>61</v>
      </c>
      <c r="D861">
        <v>4</v>
      </c>
      <c r="E861">
        <v>0</v>
      </c>
      <c r="G861">
        <v>0</v>
      </c>
      <c r="H861">
        <v>0</v>
      </c>
      <c r="I861" t="s">
        <v>541</v>
      </c>
    </row>
    <row r="862" spans="2:9">
      <c r="B862">
        <v>2010</v>
      </c>
      <c r="C862" t="s">
        <v>61</v>
      </c>
      <c r="D862">
        <v>4</v>
      </c>
      <c r="E862">
        <v>1</v>
      </c>
      <c r="F862">
        <v>1</v>
      </c>
      <c r="H862">
        <v>1</v>
      </c>
      <c r="I862" t="s">
        <v>541</v>
      </c>
    </row>
    <row r="863" spans="2:9">
      <c r="B863">
        <v>2010</v>
      </c>
      <c r="C863" t="s">
        <v>61</v>
      </c>
      <c r="D863">
        <v>4</v>
      </c>
      <c r="E863">
        <v>2</v>
      </c>
      <c r="F863">
        <v>1</v>
      </c>
      <c r="H863">
        <v>1</v>
      </c>
      <c r="I863" t="s">
        <v>541</v>
      </c>
    </row>
    <row r="864" spans="2:9">
      <c r="B864">
        <v>2010</v>
      </c>
      <c r="C864" t="s">
        <v>61</v>
      </c>
      <c r="D864">
        <v>4</v>
      </c>
      <c r="E864">
        <v>3</v>
      </c>
      <c r="F864">
        <v>2</v>
      </c>
      <c r="H864">
        <v>2</v>
      </c>
      <c r="I864" t="s">
        <v>541</v>
      </c>
    </row>
    <row r="865" spans="2:9">
      <c r="B865">
        <v>2010</v>
      </c>
      <c r="C865" t="s">
        <v>61</v>
      </c>
      <c r="D865">
        <v>4</v>
      </c>
      <c r="E865">
        <v>4</v>
      </c>
      <c r="F865">
        <v>1</v>
      </c>
      <c r="H865">
        <v>1</v>
      </c>
      <c r="I865" t="s">
        <v>541</v>
      </c>
    </row>
    <row r="866" spans="2:9">
      <c r="B866">
        <v>2010</v>
      </c>
      <c r="C866" t="s">
        <v>61</v>
      </c>
      <c r="D866">
        <v>4</v>
      </c>
      <c r="E866">
        <v>5</v>
      </c>
      <c r="F866">
        <v>4</v>
      </c>
      <c r="H866">
        <v>4</v>
      </c>
      <c r="I866" t="s">
        <v>541</v>
      </c>
    </row>
    <row r="867" spans="2:9">
      <c r="B867">
        <v>2010</v>
      </c>
      <c r="C867" t="s">
        <v>61</v>
      </c>
      <c r="D867">
        <v>4</v>
      </c>
      <c r="E867">
        <v>6</v>
      </c>
      <c r="F867">
        <v>2</v>
      </c>
      <c r="H867">
        <v>2</v>
      </c>
      <c r="I867" t="s">
        <v>541</v>
      </c>
    </row>
    <row r="868" spans="2:9">
      <c r="B868">
        <v>2010</v>
      </c>
      <c r="C868" t="s">
        <v>61</v>
      </c>
      <c r="D868">
        <v>4</v>
      </c>
      <c r="E868">
        <v>7</v>
      </c>
      <c r="F868">
        <v>2</v>
      </c>
      <c r="H868">
        <v>2</v>
      </c>
      <c r="I868" t="s">
        <v>541</v>
      </c>
    </row>
    <row r="869" spans="2:9">
      <c r="B869">
        <v>2010</v>
      </c>
      <c r="C869" t="s">
        <v>61</v>
      </c>
      <c r="D869">
        <v>4</v>
      </c>
      <c r="E869">
        <v>8</v>
      </c>
      <c r="F869">
        <v>2</v>
      </c>
      <c r="H869">
        <v>2</v>
      </c>
      <c r="I869" t="s">
        <v>541</v>
      </c>
    </row>
    <row r="870" spans="2:9">
      <c r="B870">
        <v>2010</v>
      </c>
      <c r="C870" t="s">
        <v>61</v>
      </c>
      <c r="D870">
        <v>4</v>
      </c>
      <c r="E870">
        <v>9</v>
      </c>
      <c r="F870">
        <v>1</v>
      </c>
      <c r="H870">
        <v>1</v>
      </c>
      <c r="I870" t="s">
        <v>541</v>
      </c>
    </row>
    <row r="871" spans="2:9">
      <c r="B871">
        <v>2010</v>
      </c>
      <c r="C871" t="s">
        <v>61</v>
      </c>
      <c r="D871">
        <v>5</v>
      </c>
      <c r="E871">
        <v>1</v>
      </c>
      <c r="F871">
        <v>1</v>
      </c>
      <c r="G871">
        <v>3</v>
      </c>
      <c r="H871">
        <v>4</v>
      </c>
      <c r="I871" t="s">
        <v>541</v>
      </c>
    </row>
    <row r="872" spans="2:9">
      <c r="B872">
        <v>2010</v>
      </c>
      <c r="C872" t="s">
        <v>61</v>
      </c>
      <c r="D872">
        <v>5</v>
      </c>
      <c r="E872">
        <v>2</v>
      </c>
      <c r="F872">
        <v>1</v>
      </c>
      <c r="G872">
        <v>4</v>
      </c>
      <c r="H872">
        <v>5</v>
      </c>
      <c r="I872" t="s">
        <v>541</v>
      </c>
    </row>
    <row r="873" spans="2:9">
      <c r="B873">
        <v>2010</v>
      </c>
      <c r="C873" t="s">
        <v>61</v>
      </c>
      <c r="D873">
        <v>5</v>
      </c>
      <c r="E873">
        <v>3</v>
      </c>
      <c r="F873">
        <v>8</v>
      </c>
      <c r="G873">
        <v>2</v>
      </c>
      <c r="H873">
        <v>10</v>
      </c>
      <c r="I873" t="s">
        <v>541</v>
      </c>
    </row>
    <row r="874" spans="2:9">
      <c r="B874">
        <v>2010</v>
      </c>
      <c r="C874" t="s">
        <v>61</v>
      </c>
      <c r="D874">
        <v>5</v>
      </c>
      <c r="E874">
        <v>4</v>
      </c>
      <c r="F874">
        <v>1</v>
      </c>
      <c r="G874">
        <v>2</v>
      </c>
      <c r="H874">
        <v>3</v>
      </c>
      <c r="I874" t="s">
        <v>541</v>
      </c>
    </row>
    <row r="875" spans="2:9">
      <c r="B875">
        <v>2010</v>
      </c>
      <c r="C875" t="s">
        <v>61</v>
      </c>
      <c r="D875">
        <v>5</v>
      </c>
      <c r="E875">
        <v>5</v>
      </c>
      <c r="G875">
        <v>1</v>
      </c>
      <c r="H875">
        <v>1</v>
      </c>
      <c r="I875" t="s">
        <v>541</v>
      </c>
    </row>
    <row r="876" spans="2:9">
      <c r="B876">
        <v>2010</v>
      </c>
      <c r="C876" t="s">
        <v>61</v>
      </c>
      <c r="D876">
        <v>5</v>
      </c>
      <c r="E876">
        <v>6</v>
      </c>
      <c r="G876">
        <v>1</v>
      </c>
      <c r="H876">
        <v>1</v>
      </c>
      <c r="I876" t="s">
        <v>541</v>
      </c>
    </row>
    <row r="877" spans="2:9">
      <c r="B877">
        <v>2010</v>
      </c>
      <c r="C877" t="s">
        <v>61</v>
      </c>
      <c r="D877">
        <v>5</v>
      </c>
      <c r="E877">
        <v>7</v>
      </c>
      <c r="G877">
        <v>1</v>
      </c>
      <c r="H877">
        <v>1</v>
      </c>
      <c r="I877" t="s">
        <v>541</v>
      </c>
    </row>
    <row r="878" spans="2:9">
      <c r="B878">
        <v>2010</v>
      </c>
      <c r="C878" t="s">
        <v>61</v>
      </c>
      <c r="D878">
        <v>5</v>
      </c>
      <c r="E878">
        <v>8</v>
      </c>
      <c r="G878">
        <v>1</v>
      </c>
      <c r="H878">
        <v>1</v>
      </c>
      <c r="I878" t="s">
        <v>541</v>
      </c>
    </row>
    <row r="879" spans="2:9">
      <c r="B879">
        <v>2010</v>
      </c>
      <c r="C879" t="s">
        <v>61</v>
      </c>
      <c r="D879">
        <v>6</v>
      </c>
      <c r="E879">
        <v>1</v>
      </c>
      <c r="F879">
        <v>1</v>
      </c>
      <c r="G879">
        <v>2</v>
      </c>
      <c r="H879">
        <v>3</v>
      </c>
      <c r="I879" t="s">
        <v>541</v>
      </c>
    </row>
    <row r="880" spans="2:9">
      <c r="B880">
        <v>2010</v>
      </c>
      <c r="C880" t="s">
        <v>61</v>
      </c>
      <c r="D880">
        <v>6</v>
      </c>
      <c r="E880">
        <v>2</v>
      </c>
      <c r="F880">
        <v>2</v>
      </c>
      <c r="G880">
        <v>1</v>
      </c>
      <c r="H880">
        <v>3</v>
      </c>
      <c r="I880" t="s">
        <v>541</v>
      </c>
    </row>
    <row r="881" spans="2:9">
      <c r="B881">
        <v>2010</v>
      </c>
      <c r="C881" t="s">
        <v>61</v>
      </c>
      <c r="D881">
        <v>6</v>
      </c>
      <c r="E881">
        <v>3</v>
      </c>
      <c r="F881">
        <v>1</v>
      </c>
      <c r="G881">
        <v>1</v>
      </c>
      <c r="H881">
        <v>2</v>
      </c>
      <c r="I881" t="s">
        <v>541</v>
      </c>
    </row>
    <row r="882" spans="2:9">
      <c r="B882">
        <v>2010</v>
      </c>
      <c r="C882" t="s">
        <v>61</v>
      </c>
      <c r="D882">
        <v>6</v>
      </c>
      <c r="E882">
        <v>4</v>
      </c>
      <c r="F882">
        <v>1</v>
      </c>
      <c r="H882">
        <v>1</v>
      </c>
      <c r="I882" t="s">
        <v>541</v>
      </c>
    </row>
    <row r="883" spans="2:9">
      <c r="B883">
        <v>2011</v>
      </c>
      <c r="C883" t="s">
        <v>41</v>
      </c>
      <c r="D883">
        <v>1</v>
      </c>
      <c r="E883">
        <v>0</v>
      </c>
      <c r="G883">
        <v>0</v>
      </c>
      <c r="H883">
        <v>0</v>
      </c>
      <c r="I883" t="s">
        <v>540</v>
      </c>
    </row>
    <row r="884" spans="2:9">
      <c r="B884">
        <v>2011</v>
      </c>
      <c r="C884" t="s">
        <v>41</v>
      </c>
      <c r="D884">
        <v>1</v>
      </c>
      <c r="E884">
        <v>1</v>
      </c>
      <c r="F884">
        <v>5</v>
      </c>
      <c r="H884">
        <v>5</v>
      </c>
      <c r="I884" t="s">
        <v>540</v>
      </c>
    </row>
    <row r="885" spans="2:9">
      <c r="B885">
        <v>2011</v>
      </c>
      <c r="C885" t="s">
        <v>41</v>
      </c>
      <c r="D885">
        <v>2</v>
      </c>
      <c r="E885">
        <v>0</v>
      </c>
      <c r="F885">
        <v>0</v>
      </c>
      <c r="G885">
        <v>0</v>
      </c>
      <c r="H885">
        <v>0</v>
      </c>
      <c r="I885" t="s">
        <v>540</v>
      </c>
    </row>
    <row r="886" spans="2:9">
      <c r="B886">
        <v>2011</v>
      </c>
      <c r="C886" t="s">
        <v>41</v>
      </c>
      <c r="D886">
        <v>2</v>
      </c>
      <c r="E886">
        <v>1</v>
      </c>
      <c r="F886">
        <v>1</v>
      </c>
      <c r="G886">
        <v>1</v>
      </c>
      <c r="H886">
        <v>2</v>
      </c>
      <c r="I886" t="s">
        <v>540</v>
      </c>
    </row>
    <row r="887" spans="2:9">
      <c r="B887">
        <v>2011</v>
      </c>
      <c r="C887" t="s">
        <v>41</v>
      </c>
      <c r="D887">
        <v>2</v>
      </c>
      <c r="E887">
        <v>2</v>
      </c>
      <c r="G887">
        <v>1</v>
      </c>
      <c r="H887">
        <v>1</v>
      </c>
      <c r="I887" t="s">
        <v>540</v>
      </c>
    </row>
    <row r="888" spans="2:9">
      <c r="B888">
        <v>2011</v>
      </c>
      <c r="C888" t="s">
        <v>41</v>
      </c>
      <c r="D888">
        <v>2</v>
      </c>
      <c r="E888">
        <v>3</v>
      </c>
      <c r="G888">
        <v>3</v>
      </c>
      <c r="H888">
        <v>3</v>
      </c>
      <c r="I888" t="s">
        <v>540</v>
      </c>
    </row>
    <row r="889" spans="2:9">
      <c r="B889">
        <v>2011</v>
      </c>
      <c r="C889" t="s">
        <v>41</v>
      </c>
      <c r="D889">
        <v>2</v>
      </c>
      <c r="E889">
        <v>4</v>
      </c>
      <c r="G889">
        <v>1</v>
      </c>
      <c r="H889">
        <v>1</v>
      </c>
      <c r="I889" t="s">
        <v>540</v>
      </c>
    </row>
    <row r="890" spans="2:9">
      <c r="B890">
        <v>2011</v>
      </c>
      <c r="C890" t="s">
        <v>41</v>
      </c>
      <c r="D890">
        <v>3</v>
      </c>
      <c r="E890">
        <v>1</v>
      </c>
      <c r="F890">
        <v>1</v>
      </c>
      <c r="G890">
        <v>1</v>
      </c>
      <c r="H890">
        <v>2</v>
      </c>
      <c r="I890" t="s">
        <v>540</v>
      </c>
    </row>
    <row r="891" spans="2:9">
      <c r="B891">
        <v>2011</v>
      </c>
      <c r="C891" t="s">
        <v>41</v>
      </c>
      <c r="D891">
        <v>3</v>
      </c>
      <c r="E891">
        <v>2</v>
      </c>
      <c r="F891">
        <v>2</v>
      </c>
      <c r="H891">
        <v>2</v>
      </c>
      <c r="I891" t="s">
        <v>540</v>
      </c>
    </row>
    <row r="892" spans="2:9">
      <c r="B892">
        <v>2011</v>
      </c>
      <c r="C892" t="s">
        <v>41</v>
      </c>
      <c r="D892">
        <v>5</v>
      </c>
      <c r="E892">
        <v>1</v>
      </c>
      <c r="F892">
        <v>1</v>
      </c>
      <c r="G892">
        <v>1</v>
      </c>
      <c r="H892">
        <v>2</v>
      </c>
      <c r="I892" t="s">
        <v>540</v>
      </c>
    </row>
    <row r="893" spans="2:9">
      <c r="B893">
        <v>2011</v>
      </c>
      <c r="C893" t="s">
        <v>41</v>
      </c>
      <c r="D893">
        <v>5</v>
      </c>
      <c r="E893">
        <v>2</v>
      </c>
      <c r="F893">
        <v>1</v>
      </c>
      <c r="H893">
        <v>1</v>
      </c>
      <c r="I893" t="s">
        <v>540</v>
      </c>
    </row>
    <row r="894" spans="2:9">
      <c r="B894">
        <v>2011</v>
      </c>
      <c r="C894" t="s">
        <v>41</v>
      </c>
      <c r="D894">
        <v>6</v>
      </c>
      <c r="E894">
        <v>0</v>
      </c>
      <c r="G894">
        <v>0</v>
      </c>
      <c r="H894">
        <v>0</v>
      </c>
      <c r="I894" t="s">
        <v>540</v>
      </c>
    </row>
    <row r="895" spans="2:9">
      <c r="B895">
        <v>2011</v>
      </c>
      <c r="C895" t="s">
        <v>41</v>
      </c>
      <c r="D895">
        <v>6</v>
      </c>
      <c r="E895">
        <v>3</v>
      </c>
      <c r="F895">
        <v>1</v>
      </c>
      <c r="H895">
        <v>1</v>
      </c>
      <c r="I895" t="s">
        <v>540</v>
      </c>
    </row>
    <row r="896" spans="2:9">
      <c r="B896">
        <v>2011</v>
      </c>
      <c r="C896" t="s">
        <v>41</v>
      </c>
      <c r="D896">
        <v>6</v>
      </c>
      <c r="E896">
        <v>4</v>
      </c>
      <c r="F896">
        <v>1</v>
      </c>
      <c r="H896">
        <v>1</v>
      </c>
      <c r="I896" t="s">
        <v>540</v>
      </c>
    </row>
    <row r="897" spans="2:9">
      <c r="B897">
        <v>2011</v>
      </c>
      <c r="C897" t="s">
        <v>277</v>
      </c>
      <c r="D897">
        <v>1</v>
      </c>
      <c r="E897">
        <v>0</v>
      </c>
      <c r="G897">
        <v>0</v>
      </c>
      <c r="H897">
        <v>0</v>
      </c>
      <c r="I897" t="s">
        <v>540</v>
      </c>
    </row>
    <row r="898" spans="2:9">
      <c r="B898">
        <v>2011</v>
      </c>
      <c r="C898" t="s">
        <v>277</v>
      </c>
      <c r="D898">
        <v>1</v>
      </c>
      <c r="E898">
        <v>1</v>
      </c>
      <c r="F898">
        <v>1</v>
      </c>
      <c r="H898">
        <v>1</v>
      </c>
      <c r="I898" t="s">
        <v>540</v>
      </c>
    </row>
    <row r="899" spans="2:9">
      <c r="B899">
        <v>2011</v>
      </c>
      <c r="C899" t="s">
        <v>277</v>
      </c>
      <c r="D899">
        <v>1</v>
      </c>
      <c r="E899">
        <v>2</v>
      </c>
      <c r="F899">
        <v>1</v>
      </c>
      <c r="H899">
        <v>1</v>
      </c>
      <c r="I899" t="s">
        <v>540</v>
      </c>
    </row>
    <row r="900" spans="2:9">
      <c r="B900">
        <v>2011</v>
      </c>
      <c r="C900" t="s">
        <v>277</v>
      </c>
      <c r="D900">
        <v>1</v>
      </c>
      <c r="E900">
        <v>3</v>
      </c>
      <c r="F900">
        <v>3</v>
      </c>
      <c r="H900">
        <v>3</v>
      </c>
      <c r="I900" t="s">
        <v>540</v>
      </c>
    </row>
    <row r="901" spans="2:9">
      <c r="B901">
        <v>2011</v>
      </c>
      <c r="C901" t="s">
        <v>277</v>
      </c>
      <c r="D901">
        <v>1</v>
      </c>
      <c r="E901">
        <v>4</v>
      </c>
      <c r="F901">
        <v>2</v>
      </c>
      <c r="H901">
        <v>2</v>
      </c>
      <c r="I901" t="s">
        <v>540</v>
      </c>
    </row>
    <row r="902" spans="2:9">
      <c r="B902">
        <v>2011</v>
      </c>
      <c r="C902" t="s">
        <v>277</v>
      </c>
      <c r="D902">
        <v>1</v>
      </c>
      <c r="E902">
        <v>5</v>
      </c>
      <c r="F902">
        <v>1</v>
      </c>
      <c r="H902">
        <v>1</v>
      </c>
      <c r="I902" t="s">
        <v>540</v>
      </c>
    </row>
    <row r="903" spans="2:9">
      <c r="B903">
        <v>2011</v>
      </c>
      <c r="C903" t="s">
        <v>277</v>
      </c>
      <c r="D903">
        <v>1</v>
      </c>
      <c r="E903">
        <v>6</v>
      </c>
      <c r="F903">
        <v>2</v>
      </c>
      <c r="H903">
        <v>2</v>
      </c>
      <c r="I903" t="s">
        <v>540</v>
      </c>
    </row>
    <row r="904" spans="2:9">
      <c r="B904">
        <v>2011</v>
      </c>
      <c r="C904" t="s">
        <v>277</v>
      </c>
      <c r="D904">
        <v>1</v>
      </c>
      <c r="E904">
        <v>7</v>
      </c>
      <c r="F904">
        <v>2</v>
      </c>
      <c r="H904">
        <v>2</v>
      </c>
      <c r="I904" t="s">
        <v>540</v>
      </c>
    </row>
    <row r="905" spans="2:9">
      <c r="B905">
        <v>2011</v>
      </c>
      <c r="C905" t="s">
        <v>277</v>
      </c>
      <c r="D905">
        <v>1</v>
      </c>
      <c r="E905">
        <v>8</v>
      </c>
      <c r="F905">
        <v>1</v>
      </c>
      <c r="H905">
        <v>1</v>
      </c>
      <c r="I905" t="s">
        <v>540</v>
      </c>
    </row>
    <row r="906" spans="2:9">
      <c r="B906">
        <v>2011</v>
      </c>
      <c r="C906" t="s">
        <v>277</v>
      </c>
      <c r="D906">
        <v>1</v>
      </c>
      <c r="E906">
        <v>9</v>
      </c>
      <c r="F906">
        <v>1</v>
      </c>
      <c r="H906">
        <v>1</v>
      </c>
      <c r="I906" t="s">
        <v>540</v>
      </c>
    </row>
    <row r="907" spans="2:9">
      <c r="B907">
        <v>2011</v>
      </c>
      <c r="C907" t="s">
        <v>277</v>
      </c>
      <c r="D907">
        <v>2</v>
      </c>
      <c r="E907">
        <v>0</v>
      </c>
      <c r="G907">
        <v>0</v>
      </c>
      <c r="H907">
        <v>0</v>
      </c>
      <c r="I907" t="s">
        <v>540</v>
      </c>
    </row>
    <row r="908" spans="2:9">
      <c r="B908">
        <v>2011</v>
      </c>
      <c r="C908" t="s">
        <v>277</v>
      </c>
      <c r="D908">
        <v>2</v>
      </c>
      <c r="E908">
        <v>1</v>
      </c>
      <c r="F908">
        <v>1</v>
      </c>
      <c r="H908">
        <v>1</v>
      </c>
      <c r="I908" t="s">
        <v>540</v>
      </c>
    </row>
    <row r="909" spans="2:9">
      <c r="B909">
        <v>2011</v>
      </c>
      <c r="C909" t="s">
        <v>277</v>
      </c>
      <c r="D909">
        <v>2</v>
      </c>
      <c r="E909">
        <v>2</v>
      </c>
      <c r="F909">
        <v>1</v>
      </c>
      <c r="H909">
        <v>1</v>
      </c>
      <c r="I909" t="s">
        <v>540</v>
      </c>
    </row>
    <row r="910" spans="2:9">
      <c r="B910">
        <v>2011</v>
      </c>
      <c r="C910" t="s">
        <v>277</v>
      </c>
      <c r="D910">
        <v>2</v>
      </c>
      <c r="E910">
        <v>3</v>
      </c>
      <c r="F910">
        <v>1</v>
      </c>
      <c r="H910">
        <v>1</v>
      </c>
      <c r="I910" t="s">
        <v>540</v>
      </c>
    </row>
    <row r="911" spans="2:9">
      <c r="B911">
        <v>2011</v>
      </c>
      <c r="C911" t="s">
        <v>277</v>
      </c>
      <c r="D911">
        <v>2</v>
      </c>
      <c r="E911">
        <v>4</v>
      </c>
      <c r="F911">
        <v>1</v>
      </c>
      <c r="H911">
        <v>1</v>
      </c>
      <c r="I911" t="s">
        <v>540</v>
      </c>
    </row>
    <row r="912" spans="2:9">
      <c r="B912">
        <v>2011</v>
      </c>
      <c r="C912" t="s">
        <v>277</v>
      </c>
      <c r="D912">
        <v>2</v>
      </c>
      <c r="E912">
        <v>5</v>
      </c>
      <c r="F912">
        <v>1</v>
      </c>
      <c r="H912">
        <v>1</v>
      </c>
      <c r="I912" t="s">
        <v>540</v>
      </c>
    </row>
    <row r="913" spans="2:9">
      <c r="B913">
        <v>2011</v>
      </c>
      <c r="C913" t="s">
        <v>277</v>
      </c>
      <c r="D913">
        <v>3</v>
      </c>
      <c r="E913">
        <v>0</v>
      </c>
      <c r="G913">
        <v>0</v>
      </c>
      <c r="H913">
        <v>0</v>
      </c>
      <c r="I913" t="s">
        <v>540</v>
      </c>
    </row>
    <row r="914" spans="2:9">
      <c r="B914">
        <v>2011</v>
      </c>
      <c r="C914" t="s">
        <v>277</v>
      </c>
      <c r="D914">
        <v>3</v>
      </c>
      <c r="E914">
        <v>1</v>
      </c>
      <c r="F914">
        <v>2</v>
      </c>
      <c r="H914">
        <v>2</v>
      </c>
      <c r="I914" t="s">
        <v>540</v>
      </c>
    </row>
    <row r="915" spans="2:9">
      <c r="B915">
        <v>2011</v>
      </c>
      <c r="C915" t="s">
        <v>277</v>
      </c>
      <c r="D915">
        <v>3</v>
      </c>
      <c r="E915">
        <v>2</v>
      </c>
      <c r="F915">
        <v>1</v>
      </c>
      <c r="H915">
        <v>1</v>
      </c>
      <c r="I915" t="s">
        <v>540</v>
      </c>
    </row>
    <row r="916" spans="2:9">
      <c r="B916">
        <v>2011</v>
      </c>
      <c r="C916" t="s">
        <v>277</v>
      </c>
      <c r="D916">
        <v>3</v>
      </c>
      <c r="E916">
        <v>3</v>
      </c>
      <c r="F916">
        <v>2</v>
      </c>
      <c r="H916">
        <v>2</v>
      </c>
      <c r="I916" t="s">
        <v>540</v>
      </c>
    </row>
    <row r="917" spans="2:9">
      <c r="B917">
        <v>2011</v>
      </c>
      <c r="C917" t="s">
        <v>277</v>
      </c>
      <c r="D917">
        <v>3</v>
      </c>
      <c r="E917">
        <v>4</v>
      </c>
      <c r="F917">
        <v>3</v>
      </c>
      <c r="H917">
        <v>3</v>
      </c>
      <c r="I917" t="s">
        <v>540</v>
      </c>
    </row>
    <row r="918" spans="2:9">
      <c r="B918">
        <v>2011</v>
      </c>
      <c r="C918" t="s">
        <v>277</v>
      </c>
      <c r="D918">
        <v>3</v>
      </c>
      <c r="E918">
        <v>5</v>
      </c>
      <c r="F918">
        <v>1</v>
      </c>
      <c r="H918">
        <v>1</v>
      </c>
      <c r="I918" t="s">
        <v>540</v>
      </c>
    </row>
    <row r="919" spans="2:9">
      <c r="B919">
        <v>2011</v>
      </c>
      <c r="C919" t="s">
        <v>277</v>
      </c>
      <c r="D919">
        <v>4</v>
      </c>
      <c r="E919">
        <v>0</v>
      </c>
      <c r="G919">
        <v>0</v>
      </c>
      <c r="H919">
        <v>0</v>
      </c>
      <c r="I919" t="s">
        <v>540</v>
      </c>
    </row>
    <row r="920" spans="2:9">
      <c r="B920">
        <v>2011</v>
      </c>
      <c r="C920" t="s">
        <v>277</v>
      </c>
      <c r="D920">
        <v>4</v>
      </c>
      <c r="E920">
        <v>1</v>
      </c>
      <c r="F920">
        <v>5</v>
      </c>
      <c r="H920">
        <v>5</v>
      </c>
      <c r="I920" t="s">
        <v>540</v>
      </c>
    </row>
    <row r="921" spans="2:9">
      <c r="B921">
        <v>2011</v>
      </c>
      <c r="C921" t="s">
        <v>277</v>
      </c>
      <c r="D921">
        <v>4</v>
      </c>
      <c r="E921">
        <v>2</v>
      </c>
      <c r="F921">
        <v>2</v>
      </c>
      <c r="H921">
        <v>2</v>
      </c>
      <c r="I921" t="s">
        <v>540</v>
      </c>
    </row>
    <row r="922" spans="2:9">
      <c r="B922">
        <v>2011</v>
      </c>
      <c r="C922" t="s">
        <v>277</v>
      </c>
      <c r="D922">
        <v>4</v>
      </c>
      <c r="E922">
        <v>3</v>
      </c>
      <c r="F922">
        <v>2</v>
      </c>
      <c r="H922">
        <v>2</v>
      </c>
      <c r="I922" t="s">
        <v>540</v>
      </c>
    </row>
    <row r="923" spans="2:9">
      <c r="B923">
        <v>2011</v>
      </c>
      <c r="C923" t="s">
        <v>277</v>
      </c>
      <c r="D923">
        <v>4</v>
      </c>
      <c r="E923">
        <v>4</v>
      </c>
      <c r="F923">
        <v>1</v>
      </c>
      <c r="H923">
        <v>1</v>
      </c>
      <c r="I923" t="s">
        <v>540</v>
      </c>
    </row>
    <row r="924" spans="2:9">
      <c r="B924">
        <v>2011</v>
      </c>
      <c r="C924" t="s">
        <v>277</v>
      </c>
      <c r="D924">
        <v>4</v>
      </c>
      <c r="E924">
        <v>5</v>
      </c>
      <c r="F924">
        <v>3</v>
      </c>
      <c r="H924">
        <v>3</v>
      </c>
      <c r="I924" t="s">
        <v>540</v>
      </c>
    </row>
    <row r="925" spans="2:9">
      <c r="B925">
        <v>2011</v>
      </c>
      <c r="C925" t="s">
        <v>277</v>
      </c>
      <c r="D925">
        <v>5</v>
      </c>
      <c r="E925">
        <v>0</v>
      </c>
      <c r="G925">
        <v>0</v>
      </c>
      <c r="H925">
        <v>0</v>
      </c>
      <c r="I925" t="s">
        <v>540</v>
      </c>
    </row>
    <row r="926" spans="2:9">
      <c r="B926">
        <v>2011</v>
      </c>
      <c r="C926" t="s">
        <v>277</v>
      </c>
      <c r="D926">
        <v>5</v>
      </c>
      <c r="E926">
        <v>1</v>
      </c>
      <c r="F926">
        <v>1</v>
      </c>
      <c r="H926">
        <v>1</v>
      </c>
      <c r="I926" t="s">
        <v>540</v>
      </c>
    </row>
    <row r="927" spans="2:9">
      <c r="B927">
        <v>2011</v>
      </c>
      <c r="C927" t="s">
        <v>277</v>
      </c>
      <c r="D927">
        <v>5</v>
      </c>
      <c r="E927">
        <v>2</v>
      </c>
      <c r="F927">
        <v>1</v>
      </c>
      <c r="H927">
        <v>1</v>
      </c>
      <c r="I927" t="s">
        <v>540</v>
      </c>
    </row>
    <row r="928" spans="2:9">
      <c r="B928">
        <v>2011</v>
      </c>
      <c r="C928" t="s">
        <v>277</v>
      </c>
      <c r="D928">
        <v>5</v>
      </c>
      <c r="E928">
        <v>3</v>
      </c>
      <c r="F928">
        <v>1</v>
      </c>
      <c r="H928">
        <v>1</v>
      </c>
      <c r="I928" t="s">
        <v>540</v>
      </c>
    </row>
    <row r="929" spans="2:9">
      <c r="B929">
        <v>2011</v>
      </c>
      <c r="C929" t="s">
        <v>432</v>
      </c>
      <c r="D929">
        <v>1</v>
      </c>
      <c r="E929">
        <v>0</v>
      </c>
      <c r="G929">
        <v>0</v>
      </c>
      <c r="H929">
        <v>0</v>
      </c>
      <c r="I929" t="s">
        <v>540</v>
      </c>
    </row>
    <row r="930" spans="2:9">
      <c r="B930">
        <v>2011</v>
      </c>
      <c r="C930" t="s">
        <v>432</v>
      </c>
      <c r="D930">
        <v>1</v>
      </c>
      <c r="E930">
        <v>1</v>
      </c>
      <c r="F930">
        <v>1</v>
      </c>
      <c r="H930">
        <v>1</v>
      </c>
      <c r="I930" t="s">
        <v>540</v>
      </c>
    </row>
    <row r="931" spans="2:9">
      <c r="B931">
        <v>2011</v>
      </c>
      <c r="C931" t="s">
        <v>432</v>
      </c>
      <c r="D931">
        <v>1</v>
      </c>
      <c r="E931">
        <v>2</v>
      </c>
      <c r="F931">
        <v>2</v>
      </c>
      <c r="H931">
        <v>2</v>
      </c>
      <c r="I931" t="s">
        <v>540</v>
      </c>
    </row>
    <row r="932" spans="2:9">
      <c r="B932">
        <v>2011</v>
      </c>
      <c r="C932" t="s">
        <v>432</v>
      </c>
      <c r="D932">
        <v>1</v>
      </c>
      <c r="E932">
        <v>3</v>
      </c>
      <c r="F932">
        <v>1</v>
      </c>
      <c r="H932">
        <v>1</v>
      </c>
      <c r="I932" t="s">
        <v>540</v>
      </c>
    </row>
    <row r="933" spans="2:9">
      <c r="B933">
        <v>2011</v>
      </c>
      <c r="C933" t="s">
        <v>432</v>
      </c>
      <c r="D933">
        <v>1</v>
      </c>
      <c r="E933">
        <v>4</v>
      </c>
      <c r="F933">
        <v>1</v>
      </c>
      <c r="H933">
        <v>1</v>
      </c>
      <c r="I933" t="s">
        <v>540</v>
      </c>
    </row>
    <row r="934" spans="2:9">
      <c r="B934">
        <v>2011</v>
      </c>
      <c r="C934" t="s">
        <v>432</v>
      </c>
      <c r="D934">
        <v>1</v>
      </c>
      <c r="E934">
        <v>5</v>
      </c>
      <c r="F934">
        <v>2</v>
      </c>
      <c r="H934">
        <v>2</v>
      </c>
      <c r="I934" t="s">
        <v>540</v>
      </c>
    </row>
    <row r="935" spans="2:9">
      <c r="B935">
        <v>2011</v>
      </c>
      <c r="C935" t="s">
        <v>432</v>
      </c>
      <c r="D935">
        <v>1</v>
      </c>
      <c r="E935">
        <v>6</v>
      </c>
      <c r="F935">
        <v>1</v>
      </c>
      <c r="H935">
        <v>1</v>
      </c>
      <c r="I935" t="s">
        <v>540</v>
      </c>
    </row>
    <row r="936" spans="2:9">
      <c r="B936">
        <v>2011</v>
      </c>
      <c r="C936" t="s">
        <v>432</v>
      </c>
      <c r="D936">
        <v>1</v>
      </c>
      <c r="E936">
        <v>7</v>
      </c>
      <c r="F936">
        <v>1</v>
      </c>
      <c r="H936">
        <v>1</v>
      </c>
      <c r="I936" t="s">
        <v>540</v>
      </c>
    </row>
    <row r="937" spans="2:9">
      <c r="B937">
        <v>2011</v>
      </c>
      <c r="C937" t="s">
        <v>432</v>
      </c>
      <c r="D937">
        <v>1</v>
      </c>
      <c r="E937">
        <v>8</v>
      </c>
      <c r="F937">
        <v>1</v>
      </c>
      <c r="H937">
        <v>1</v>
      </c>
      <c r="I937" t="s">
        <v>540</v>
      </c>
    </row>
    <row r="938" spans="2:9">
      <c r="B938">
        <v>2011</v>
      </c>
      <c r="C938" t="s">
        <v>432</v>
      </c>
      <c r="D938">
        <v>2</v>
      </c>
      <c r="E938">
        <v>0</v>
      </c>
      <c r="G938">
        <v>0</v>
      </c>
      <c r="H938">
        <v>0</v>
      </c>
      <c r="I938" t="s">
        <v>540</v>
      </c>
    </row>
    <row r="939" spans="2:9">
      <c r="B939">
        <v>2011</v>
      </c>
      <c r="C939" t="s">
        <v>432</v>
      </c>
      <c r="D939">
        <v>2</v>
      </c>
      <c r="E939">
        <v>1</v>
      </c>
      <c r="F939">
        <v>1</v>
      </c>
      <c r="H939">
        <v>1</v>
      </c>
      <c r="I939" t="s">
        <v>540</v>
      </c>
    </row>
    <row r="940" spans="2:9">
      <c r="B940">
        <v>2011</v>
      </c>
      <c r="C940" t="s">
        <v>432</v>
      </c>
      <c r="D940">
        <v>2</v>
      </c>
      <c r="E940">
        <v>2</v>
      </c>
      <c r="F940">
        <v>2</v>
      </c>
      <c r="H940">
        <v>2</v>
      </c>
      <c r="I940" t="s">
        <v>540</v>
      </c>
    </row>
    <row r="941" spans="2:9">
      <c r="B941">
        <v>2011</v>
      </c>
      <c r="C941" t="s">
        <v>432</v>
      </c>
      <c r="D941">
        <v>2</v>
      </c>
      <c r="E941">
        <v>3</v>
      </c>
      <c r="F941">
        <v>1</v>
      </c>
      <c r="H941">
        <v>1</v>
      </c>
      <c r="I941" t="s">
        <v>540</v>
      </c>
    </row>
    <row r="942" spans="2:9">
      <c r="B942">
        <v>2011</v>
      </c>
      <c r="C942" t="s">
        <v>432</v>
      </c>
      <c r="D942">
        <v>2</v>
      </c>
      <c r="E942">
        <v>4</v>
      </c>
      <c r="F942">
        <v>1</v>
      </c>
      <c r="H942">
        <v>1</v>
      </c>
      <c r="I942" t="s">
        <v>540</v>
      </c>
    </row>
    <row r="943" spans="2:9">
      <c r="B943">
        <v>2011</v>
      </c>
      <c r="C943" t="s">
        <v>432</v>
      </c>
      <c r="D943">
        <v>2</v>
      </c>
      <c r="E943">
        <v>5</v>
      </c>
      <c r="F943">
        <v>3</v>
      </c>
      <c r="H943">
        <v>3</v>
      </c>
      <c r="I943" t="s">
        <v>540</v>
      </c>
    </row>
    <row r="944" spans="2:9">
      <c r="B944">
        <v>2011</v>
      </c>
      <c r="C944" t="s">
        <v>432</v>
      </c>
      <c r="D944">
        <v>2</v>
      </c>
      <c r="E944">
        <v>6</v>
      </c>
      <c r="F944">
        <v>1</v>
      </c>
      <c r="H944">
        <v>1</v>
      </c>
      <c r="I944" t="s">
        <v>540</v>
      </c>
    </row>
    <row r="945" spans="2:9">
      <c r="B945">
        <v>2011</v>
      </c>
      <c r="C945" t="s">
        <v>432</v>
      </c>
      <c r="D945">
        <v>2</v>
      </c>
      <c r="E945">
        <v>7</v>
      </c>
      <c r="F945">
        <v>3</v>
      </c>
      <c r="H945">
        <v>3</v>
      </c>
      <c r="I945" t="s">
        <v>540</v>
      </c>
    </row>
    <row r="946" spans="2:9">
      <c r="B946">
        <v>2011</v>
      </c>
      <c r="C946" t="s">
        <v>432</v>
      </c>
      <c r="D946">
        <v>2</v>
      </c>
      <c r="E946">
        <v>8</v>
      </c>
      <c r="F946">
        <v>2</v>
      </c>
      <c r="H946">
        <v>2</v>
      </c>
      <c r="I946" t="s">
        <v>540</v>
      </c>
    </row>
    <row r="947" spans="2:9">
      <c r="B947">
        <v>2011</v>
      </c>
      <c r="C947" t="s">
        <v>432</v>
      </c>
      <c r="D947">
        <v>2</v>
      </c>
      <c r="E947">
        <v>9</v>
      </c>
      <c r="F947">
        <v>4</v>
      </c>
      <c r="H947">
        <v>4</v>
      </c>
      <c r="I947" t="s">
        <v>540</v>
      </c>
    </row>
    <row r="948" spans="2:9">
      <c r="B948">
        <v>2011</v>
      </c>
      <c r="C948" t="s">
        <v>432</v>
      </c>
      <c r="D948">
        <v>2</v>
      </c>
      <c r="E948">
        <v>10</v>
      </c>
      <c r="F948">
        <v>2</v>
      </c>
      <c r="H948">
        <v>2</v>
      </c>
      <c r="I948" t="s">
        <v>540</v>
      </c>
    </row>
    <row r="949" spans="2:9">
      <c r="B949">
        <v>2011</v>
      </c>
      <c r="C949" t="s">
        <v>432</v>
      </c>
      <c r="D949">
        <v>2</v>
      </c>
      <c r="E949">
        <v>11</v>
      </c>
      <c r="F949">
        <v>1</v>
      </c>
      <c r="H949">
        <v>1</v>
      </c>
      <c r="I949" t="s">
        <v>540</v>
      </c>
    </row>
    <row r="950" spans="2:9">
      <c r="B950">
        <v>2011</v>
      </c>
      <c r="C950" t="s">
        <v>432</v>
      </c>
      <c r="D950">
        <v>2</v>
      </c>
      <c r="E950">
        <v>12</v>
      </c>
      <c r="F950">
        <v>1</v>
      </c>
      <c r="H950">
        <v>1</v>
      </c>
      <c r="I950" t="s">
        <v>540</v>
      </c>
    </row>
    <row r="951" spans="2:9">
      <c r="B951">
        <v>2011</v>
      </c>
      <c r="C951" t="s">
        <v>432</v>
      </c>
      <c r="D951">
        <v>2</v>
      </c>
      <c r="E951">
        <v>13</v>
      </c>
      <c r="F951">
        <v>1</v>
      </c>
      <c r="H951">
        <v>1</v>
      </c>
      <c r="I951" t="s">
        <v>540</v>
      </c>
    </row>
    <row r="952" spans="2:9">
      <c r="B952">
        <v>2011</v>
      </c>
      <c r="C952" t="s">
        <v>432</v>
      </c>
      <c r="D952">
        <v>2</v>
      </c>
      <c r="E952">
        <v>14</v>
      </c>
      <c r="F952">
        <v>1</v>
      </c>
      <c r="H952">
        <v>1</v>
      </c>
      <c r="I952" t="s">
        <v>540</v>
      </c>
    </row>
    <row r="953" spans="2:9">
      <c r="B953">
        <v>2011</v>
      </c>
      <c r="C953" t="s">
        <v>432</v>
      </c>
      <c r="D953">
        <v>3</v>
      </c>
      <c r="E953">
        <v>0</v>
      </c>
      <c r="G953">
        <v>0</v>
      </c>
      <c r="H953">
        <v>0</v>
      </c>
      <c r="I953" t="s">
        <v>540</v>
      </c>
    </row>
    <row r="954" spans="2:9">
      <c r="B954">
        <v>2011</v>
      </c>
      <c r="C954" t="s">
        <v>432</v>
      </c>
      <c r="D954">
        <v>3</v>
      </c>
      <c r="E954">
        <v>1</v>
      </c>
      <c r="F954">
        <v>1</v>
      </c>
      <c r="H954">
        <v>1</v>
      </c>
      <c r="I954" t="s">
        <v>540</v>
      </c>
    </row>
    <row r="955" spans="2:9">
      <c r="B955">
        <v>2011</v>
      </c>
      <c r="C955" t="s">
        <v>432</v>
      </c>
      <c r="D955">
        <v>3</v>
      </c>
      <c r="E955">
        <v>2</v>
      </c>
      <c r="F955">
        <v>1</v>
      </c>
      <c r="H955">
        <v>1</v>
      </c>
      <c r="I955" t="s">
        <v>540</v>
      </c>
    </row>
    <row r="956" spans="2:9">
      <c r="B956">
        <v>2011</v>
      </c>
      <c r="C956" t="s">
        <v>432</v>
      </c>
      <c r="D956">
        <v>3</v>
      </c>
      <c r="E956">
        <v>3</v>
      </c>
      <c r="F956">
        <v>1</v>
      </c>
      <c r="H956">
        <v>1</v>
      </c>
      <c r="I956" t="s">
        <v>540</v>
      </c>
    </row>
    <row r="957" spans="2:9">
      <c r="B957">
        <v>2011</v>
      </c>
      <c r="C957" t="s">
        <v>432</v>
      </c>
      <c r="D957">
        <v>3</v>
      </c>
      <c r="E957">
        <v>4</v>
      </c>
      <c r="F957">
        <v>1</v>
      </c>
      <c r="H957">
        <v>1</v>
      </c>
      <c r="I957" t="s">
        <v>540</v>
      </c>
    </row>
    <row r="958" spans="2:9">
      <c r="B958">
        <v>2011</v>
      </c>
      <c r="C958" t="s">
        <v>432</v>
      </c>
      <c r="D958">
        <v>3</v>
      </c>
      <c r="E958">
        <v>5</v>
      </c>
      <c r="F958">
        <v>1</v>
      </c>
      <c r="H958">
        <v>1</v>
      </c>
      <c r="I958" t="s">
        <v>540</v>
      </c>
    </row>
    <row r="959" spans="2:9">
      <c r="B959">
        <v>2011</v>
      </c>
      <c r="C959" t="s">
        <v>432</v>
      </c>
      <c r="D959">
        <v>3</v>
      </c>
      <c r="E959">
        <v>6</v>
      </c>
      <c r="F959">
        <v>1</v>
      </c>
      <c r="H959">
        <v>1</v>
      </c>
      <c r="I959" t="s">
        <v>540</v>
      </c>
    </row>
    <row r="960" spans="2:9">
      <c r="B960">
        <v>2011</v>
      </c>
      <c r="C960" t="s">
        <v>432</v>
      </c>
      <c r="D960">
        <v>3</v>
      </c>
      <c r="E960">
        <v>7</v>
      </c>
      <c r="F960">
        <v>2</v>
      </c>
      <c r="H960">
        <v>2</v>
      </c>
      <c r="I960" t="s">
        <v>540</v>
      </c>
    </row>
    <row r="961" spans="2:9">
      <c r="B961">
        <v>2011</v>
      </c>
      <c r="C961" t="s">
        <v>432</v>
      </c>
      <c r="D961">
        <v>4</v>
      </c>
      <c r="E961">
        <v>0</v>
      </c>
      <c r="G961">
        <v>0</v>
      </c>
      <c r="H961">
        <v>0</v>
      </c>
      <c r="I961" t="s">
        <v>540</v>
      </c>
    </row>
    <row r="962" spans="2:9">
      <c r="B962">
        <v>2011</v>
      </c>
      <c r="C962" t="s">
        <v>432</v>
      </c>
      <c r="D962">
        <v>4</v>
      </c>
      <c r="E962">
        <v>1</v>
      </c>
      <c r="F962">
        <v>3</v>
      </c>
      <c r="H962">
        <v>3</v>
      </c>
      <c r="I962" t="s">
        <v>540</v>
      </c>
    </row>
    <row r="963" spans="2:9">
      <c r="B963">
        <v>2011</v>
      </c>
      <c r="C963" t="s">
        <v>432</v>
      </c>
      <c r="D963">
        <v>4</v>
      </c>
      <c r="E963">
        <v>2</v>
      </c>
      <c r="F963">
        <v>1</v>
      </c>
      <c r="H963">
        <v>1</v>
      </c>
      <c r="I963" t="s">
        <v>540</v>
      </c>
    </row>
    <row r="964" spans="2:9">
      <c r="B964">
        <v>2011</v>
      </c>
      <c r="C964" t="s">
        <v>432</v>
      </c>
      <c r="D964">
        <v>4</v>
      </c>
      <c r="E964">
        <v>3</v>
      </c>
      <c r="F964">
        <v>2</v>
      </c>
      <c r="H964">
        <v>2</v>
      </c>
      <c r="I964" t="s">
        <v>540</v>
      </c>
    </row>
    <row r="965" spans="2:9">
      <c r="B965">
        <v>2011</v>
      </c>
      <c r="C965" t="s">
        <v>432</v>
      </c>
      <c r="D965">
        <v>4</v>
      </c>
      <c r="E965">
        <v>4</v>
      </c>
      <c r="F965">
        <v>3</v>
      </c>
      <c r="H965">
        <v>3</v>
      </c>
      <c r="I965" t="s">
        <v>540</v>
      </c>
    </row>
    <row r="966" spans="2:9">
      <c r="B966">
        <v>2011</v>
      </c>
      <c r="C966" t="s">
        <v>432</v>
      </c>
      <c r="D966">
        <v>4</v>
      </c>
      <c r="E966">
        <v>5</v>
      </c>
      <c r="F966">
        <v>1</v>
      </c>
      <c r="H966">
        <v>1</v>
      </c>
      <c r="I966" t="s">
        <v>540</v>
      </c>
    </row>
    <row r="967" spans="2:9">
      <c r="B967">
        <v>2011</v>
      </c>
      <c r="C967" t="s">
        <v>432</v>
      </c>
      <c r="D967">
        <v>4</v>
      </c>
      <c r="E967">
        <v>6</v>
      </c>
      <c r="F967">
        <v>1</v>
      </c>
      <c r="H967">
        <v>1</v>
      </c>
      <c r="I967" t="s">
        <v>540</v>
      </c>
    </row>
    <row r="968" spans="2:9">
      <c r="B968">
        <v>2011</v>
      </c>
      <c r="C968" t="s">
        <v>432</v>
      </c>
      <c r="D968">
        <v>5</v>
      </c>
      <c r="E968">
        <v>0</v>
      </c>
      <c r="G968">
        <v>0</v>
      </c>
      <c r="H968">
        <v>0</v>
      </c>
      <c r="I968" t="s">
        <v>540</v>
      </c>
    </row>
    <row r="969" spans="2:9">
      <c r="B969">
        <v>2011</v>
      </c>
      <c r="C969" t="s">
        <v>432</v>
      </c>
      <c r="D969">
        <v>5</v>
      </c>
      <c r="E969">
        <v>1</v>
      </c>
      <c r="F969">
        <v>1</v>
      </c>
      <c r="H969">
        <v>1</v>
      </c>
      <c r="I969" t="s">
        <v>540</v>
      </c>
    </row>
    <row r="970" spans="2:9">
      <c r="B970">
        <v>2011</v>
      </c>
      <c r="C970" t="s">
        <v>432</v>
      </c>
      <c r="D970">
        <v>5</v>
      </c>
      <c r="E970">
        <v>2</v>
      </c>
      <c r="F970">
        <v>2</v>
      </c>
      <c r="H970">
        <v>2</v>
      </c>
      <c r="I970" t="s">
        <v>540</v>
      </c>
    </row>
    <row r="971" spans="2:9">
      <c r="B971">
        <v>2011</v>
      </c>
      <c r="C971" t="s">
        <v>432</v>
      </c>
      <c r="D971">
        <v>5</v>
      </c>
      <c r="E971">
        <v>3</v>
      </c>
      <c r="F971">
        <v>3</v>
      </c>
      <c r="H971">
        <v>3</v>
      </c>
      <c r="I971" t="s">
        <v>540</v>
      </c>
    </row>
    <row r="972" spans="2:9">
      <c r="B972">
        <v>2011</v>
      </c>
      <c r="C972" t="s">
        <v>432</v>
      </c>
      <c r="D972">
        <v>5</v>
      </c>
      <c r="E972">
        <v>4</v>
      </c>
      <c r="F972">
        <v>2</v>
      </c>
      <c r="H972">
        <v>2</v>
      </c>
      <c r="I972" t="s">
        <v>540</v>
      </c>
    </row>
    <row r="973" spans="2:9">
      <c r="B973">
        <v>2011</v>
      </c>
      <c r="C973" t="s">
        <v>432</v>
      </c>
      <c r="D973">
        <v>5</v>
      </c>
      <c r="E973">
        <v>5</v>
      </c>
      <c r="F973">
        <v>3</v>
      </c>
      <c r="H973">
        <v>3</v>
      </c>
      <c r="I973" t="s">
        <v>540</v>
      </c>
    </row>
    <row r="974" spans="2:9">
      <c r="B974">
        <v>2011</v>
      </c>
      <c r="C974" t="s">
        <v>432</v>
      </c>
      <c r="D974">
        <v>5</v>
      </c>
      <c r="E974">
        <v>6</v>
      </c>
      <c r="F974">
        <v>1</v>
      </c>
      <c r="H974">
        <v>1</v>
      </c>
      <c r="I974" t="s">
        <v>540</v>
      </c>
    </row>
    <row r="975" spans="2:9">
      <c r="B975">
        <v>2011</v>
      </c>
      <c r="C975" t="s">
        <v>432</v>
      </c>
      <c r="D975">
        <v>5</v>
      </c>
      <c r="E975">
        <v>7</v>
      </c>
      <c r="F975">
        <v>1</v>
      </c>
      <c r="H975">
        <v>1</v>
      </c>
      <c r="I975" t="s">
        <v>540</v>
      </c>
    </row>
    <row r="976" spans="2:9">
      <c r="B976">
        <v>2011</v>
      </c>
      <c r="C976" t="s">
        <v>432</v>
      </c>
      <c r="D976">
        <v>6</v>
      </c>
      <c r="E976">
        <v>0</v>
      </c>
      <c r="G976">
        <v>0</v>
      </c>
      <c r="H976">
        <v>0</v>
      </c>
      <c r="I976" t="s">
        <v>540</v>
      </c>
    </row>
    <row r="977" spans="2:9">
      <c r="B977">
        <v>2011</v>
      </c>
      <c r="C977" t="s">
        <v>432</v>
      </c>
      <c r="D977">
        <v>6</v>
      </c>
      <c r="E977">
        <v>1</v>
      </c>
      <c r="F977">
        <v>2</v>
      </c>
      <c r="H977">
        <v>2</v>
      </c>
      <c r="I977" t="s">
        <v>540</v>
      </c>
    </row>
    <row r="978" spans="2:9">
      <c r="B978">
        <v>2011</v>
      </c>
      <c r="C978" t="s">
        <v>432</v>
      </c>
      <c r="D978">
        <v>6</v>
      </c>
      <c r="E978">
        <v>2</v>
      </c>
      <c r="F978">
        <v>4</v>
      </c>
      <c r="H978">
        <v>4</v>
      </c>
      <c r="I978" t="s">
        <v>540</v>
      </c>
    </row>
    <row r="979" spans="2:9">
      <c r="B979">
        <v>2011</v>
      </c>
      <c r="C979" t="s">
        <v>432</v>
      </c>
      <c r="D979">
        <v>6</v>
      </c>
      <c r="E979">
        <v>3</v>
      </c>
      <c r="F979">
        <v>1</v>
      </c>
      <c r="H979">
        <v>1</v>
      </c>
      <c r="I979" t="s">
        <v>540</v>
      </c>
    </row>
    <row r="980" spans="2:9">
      <c r="B980">
        <v>2011</v>
      </c>
      <c r="C980" t="s">
        <v>432</v>
      </c>
      <c r="D980">
        <v>6</v>
      </c>
      <c r="E980">
        <v>4</v>
      </c>
      <c r="F980">
        <v>3</v>
      </c>
      <c r="H980">
        <v>3</v>
      </c>
      <c r="I980" t="s">
        <v>540</v>
      </c>
    </row>
    <row r="981" spans="2:9">
      <c r="B981">
        <v>2011</v>
      </c>
      <c r="C981" t="s">
        <v>432</v>
      </c>
      <c r="D981">
        <v>6</v>
      </c>
      <c r="E981">
        <v>5</v>
      </c>
      <c r="F981">
        <v>1</v>
      </c>
      <c r="H981">
        <v>1</v>
      </c>
      <c r="I981" t="s">
        <v>540</v>
      </c>
    </row>
    <row r="982" spans="2:9">
      <c r="B982">
        <v>2011</v>
      </c>
      <c r="C982" t="s">
        <v>432</v>
      </c>
      <c r="D982">
        <v>6</v>
      </c>
      <c r="E982">
        <v>6</v>
      </c>
      <c r="F982">
        <v>1</v>
      </c>
      <c r="H982">
        <v>1</v>
      </c>
      <c r="I982" t="s">
        <v>540</v>
      </c>
    </row>
    <row r="983" spans="2:9">
      <c r="B983">
        <v>2011</v>
      </c>
      <c r="C983" t="s">
        <v>48</v>
      </c>
      <c r="D983">
        <v>1</v>
      </c>
      <c r="E983">
        <v>1</v>
      </c>
      <c r="F983">
        <v>1</v>
      </c>
      <c r="G983">
        <v>1</v>
      </c>
      <c r="H983">
        <v>2</v>
      </c>
      <c r="I983" t="s">
        <v>541</v>
      </c>
    </row>
    <row r="984" spans="2:9">
      <c r="B984">
        <v>2011</v>
      </c>
      <c r="C984" t="s">
        <v>48</v>
      </c>
      <c r="D984">
        <v>1</v>
      </c>
      <c r="E984">
        <v>2</v>
      </c>
      <c r="F984">
        <v>1</v>
      </c>
      <c r="G984">
        <v>1</v>
      </c>
      <c r="H984">
        <v>2</v>
      </c>
      <c r="I984" t="s">
        <v>541</v>
      </c>
    </row>
    <row r="985" spans="2:9">
      <c r="B985">
        <v>2011</v>
      </c>
      <c r="C985" t="s">
        <v>48</v>
      </c>
      <c r="D985">
        <v>1</v>
      </c>
      <c r="E985">
        <v>3</v>
      </c>
      <c r="F985">
        <v>3</v>
      </c>
      <c r="G985">
        <v>1</v>
      </c>
      <c r="H985">
        <v>4</v>
      </c>
      <c r="I985" t="s">
        <v>541</v>
      </c>
    </row>
    <row r="986" spans="2:9">
      <c r="B986">
        <v>2011</v>
      </c>
      <c r="C986" t="s">
        <v>48</v>
      </c>
      <c r="D986">
        <v>1</v>
      </c>
      <c r="E986">
        <v>4</v>
      </c>
      <c r="F986">
        <v>1</v>
      </c>
      <c r="H986">
        <v>1</v>
      </c>
      <c r="I986" t="s">
        <v>541</v>
      </c>
    </row>
    <row r="987" spans="2:9">
      <c r="B987">
        <v>2011</v>
      </c>
      <c r="C987" t="s">
        <v>48</v>
      </c>
      <c r="D987">
        <v>1</v>
      </c>
      <c r="E987">
        <v>5</v>
      </c>
      <c r="F987">
        <v>2</v>
      </c>
      <c r="H987">
        <v>2</v>
      </c>
      <c r="I987" t="s">
        <v>541</v>
      </c>
    </row>
    <row r="988" spans="2:9">
      <c r="B988">
        <v>2011</v>
      </c>
      <c r="C988" t="s">
        <v>48</v>
      </c>
      <c r="D988">
        <v>1</v>
      </c>
      <c r="E988">
        <v>6</v>
      </c>
      <c r="F988">
        <v>1</v>
      </c>
      <c r="H988">
        <v>1</v>
      </c>
      <c r="I988" t="s">
        <v>541</v>
      </c>
    </row>
    <row r="989" spans="2:9">
      <c r="B989">
        <v>2011</v>
      </c>
      <c r="C989" t="s">
        <v>48</v>
      </c>
      <c r="D989">
        <v>1</v>
      </c>
      <c r="E989">
        <v>7</v>
      </c>
      <c r="F989">
        <v>1</v>
      </c>
      <c r="H989">
        <v>1</v>
      </c>
      <c r="I989" t="s">
        <v>541</v>
      </c>
    </row>
    <row r="990" spans="2:9">
      <c r="B990">
        <v>2011</v>
      </c>
      <c r="C990" t="s">
        <v>48</v>
      </c>
      <c r="D990">
        <v>2</v>
      </c>
      <c r="E990">
        <v>0</v>
      </c>
      <c r="G990">
        <v>0</v>
      </c>
      <c r="H990">
        <v>0</v>
      </c>
      <c r="I990" t="s">
        <v>541</v>
      </c>
    </row>
    <row r="991" spans="2:9">
      <c r="B991">
        <v>2011</v>
      </c>
      <c r="C991" t="s">
        <v>48</v>
      </c>
      <c r="D991">
        <v>2</v>
      </c>
      <c r="E991">
        <v>1</v>
      </c>
      <c r="F991">
        <v>1</v>
      </c>
      <c r="H991">
        <v>1</v>
      </c>
      <c r="I991" t="s">
        <v>541</v>
      </c>
    </row>
    <row r="992" spans="2:9">
      <c r="B992">
        <v>2011</v>
      </c>
      <c r="C992" t="s">
        <v>48</v>
      </c>
      <c r="D992">
        <v>2</v>
      </c>
      <c r="E992">
        <v>2</v>
      </c>
      <c r="F992">
        <v>1</v>
      </c>
      <c r="H992">
        <v>1</v>
      </c>
      <c r="I992" t="s">
        <v>541</v>
      </c>
    </row>
    <row r="993" spans="2:9">
      <c r="B993">
        <v>2011</v>
      </c>
      <c r="C993" t="s">
        <v>48</v>
      </c>
      <c r="D993">
        <v>2</v>
      </c>
      <c r="E993">
        <v>3</v>
      </c>
      <c r="F993">
        <v>1</v>
      </c>
      <c r="H993">
        <v>1</v>
      </c>
      <c r="I993" t="s">
        <v>541</v>
      </c>
    </row>
    <row r="994" spans="2:9">
      <c r="B994">
        <v>2011</v>
      </c>
      <c r="C994" t="s">
        <v>48</v>
      </c>
      <c r="D994">
        <v>3</v>
      </c>
      <c r="E994">
        <v>0</v>
      </c>
      <c r="G994">
        <v>0</v>
      </c>
      <c r="H994">
        <v>0</v>
      </c>
      <c r="I994" t="s">
        <v>541</v>
      </c>
    </row>
    <row r="995" spans="2:9">
      <c r="B995">
        <v>2011</v>
      </c>
      <c r="C995" t="s">
        <v>48</v>
      </c>
      <c r="D995">
        <v>3</v>
      </c>
      <c r="E995">
        <v>1</v>
      </c>
      <c r="F995">
        <v>1</v>
      </c>
      <c r="H995">
        <v>1</v>
      </c>
      <c r="I995" t="s">
        <v>541</v>
      </c>
    </row>
    <row r="996" spans="2:9">
      <c r="B996">
        <v>2011</v>
      </c>
      <c r="C996" t="s">
        <v>48</v>
      </c>
      <c r="D996">
        <v>3</v>
      </c>
      <c r="E996">
        <v>2</v>
      </c>
      <c r="F996">
        <v>1</v>
      </c>
      <c r="H996">
        <v>1</v>
      </c>
      <c r="I996" t="s">
        <v>541</v>
      </c>
    </row>
    <row r="997" spans="2:9">
      <c r="B997">
        <v>2011</v>
      </c>
      <c r="C997" t="s">
        <v>48</v>
      </c>
      <c r="D997">
        <v>3</v>
      </c>
      <c r="E997">
        <v>3</v>
      </c>
      <c r="F997">
        <v>1</v>
      </c>
      <c r="H997">
        <v>1</v>
      </c>
      <c r="I997" t="s">
        <v>541</v>
      </c>
    </row>
    <row r="998" spans="2:9">
      <c r="B998">
        <v>2011</v>
      </c>
      <c r="C998" t="s">
        <v>48</v>
      </c>
      <c r="D998">
        <v>4</v>
      </c>
      <c r="E998">
        <v>1</v>
      </c>
      <c r="F998">
        <v>1</v>
      </c>
      <c r="G998">
        <v>1</v>
      </c>
      <c r="H998">
        <v>2</v>
      </c>
      <c r="I998" t="s">
        <v>541</v>
      </c>
    </row>
    <row r="999" spans="2:9">
      <c r="B999">
        <v>2011</v>
      </c>
      <c r="C999" t="s">
        <v>48</v>
      </c>
      <c r="D999">
        <v>4</v>
      </c>
      <c r="E999">
        <v>2</v>
      </c>
      <c r="G999">
        <v>2</v>
      </c>
      <c r="H999">
        <v>2</v>
      </c>
      <c r="I999" t="s">
        <v>541</v>
      </c>
    </row>
    <row r="1000" spans="2:9">
      <c r="B1000">
        <v>2011</v>
      </c>
      <c r="C1000" t="s">
        <v>48</v>
      </c>
      <c r="D1000">
        <v>4</v>
      </c>
      <c r="E1000">
        <v>3</v>
      </c>
      <c r="G1000">
        <v>1</v>
      </c>
      <c r="H1000">
        <v>1</v>
      </c>
      <c r="I1000" t="s">
        <v>541</v>
      </c>
    </row>
    <row r="1001" spans="2:9">
      <c r="B1001">
        <v>2011</v>
      </c>
      <c r="C1001" t="s">
        <v>48</v>
      </c>
      <c r="D1001">
        <v>5</v>
      </c>
      <c r="E1001">
        <v>1</v>
      </c>
      <c r="F1001">
        <v>2</v>
      </c>
      <c r="H1001">
        <v>2</v>
      </c>
      <c r="I1001" t="s">
        <v>541</v>
      </c>
    </row>
    <row r="1002" spans="2:9">
      <c r="B1002">
        <v>2011</v>
      </c>
      <c r="C1002" t="s">
        <v>48</v>
      </c>
      <c r="D1002">
        <v>5</v>
      </c>
      <c r="E1002">
        <v>2</v>
      </c>
      <c r="F1002">
        <v>2</v>
      </c>
      <c r="H1002">
        <v>2</v>
      </c>
      <c r="I1002" t="s">
        <v>541</v>
      </c>
    </row>
    <row r="1003" spans="2:9">
      <c r="B1003">
        <v>2011</v>
      </c>
      <c r="C1003" t="s">
        <v>48</v>
      </c>
      <c r="D1003">
        <v>5</v>
      </c>
      <c r="E1003">
        <v>3</v>
      </c>
      <c r="F1003">
        <v>2</v>
      </c>
      <c r="G1003">
        <v>1</v>
      </c>
      <c r="H1003">
        <v>3</v>
      </c>
      <c r="I1003" t="s">
        <v>541</v>
      </c>
    </row>
    <row r="1004" spans="2:9">
      <c r="B1004">
        <v>2011</v>
      </c>
      <c r="C1004" t="s">
        <v>48</v>
      </c>
      <c r="D1004">
        <v>5</v>
      </c>
      <c r="E1004">
        <v>4</v>
      </c>
      <c r="F1004">
        <v>1</v>
      </c>
      <c r="G1004">
        <v>1</v>
      </c>
      <c r="H1004">
        <v>2</v>
      </c>
      <c r="I1004" t="s">
        <v>541</v>
      </c>
    </row>
    <row r="1005" spans="2:9">
      <c r="B1005">
        <v>2011</v>
      </c>
      <c r="C1005" t="s">
        <v>48</v>
      </c>
      <c r="D1005">
        <v>5</v>
      </c>
      <c r="E1005">
        <v>5</v>
      </c>
      <c r="F1005">
        <v>1</v>
      </c>
      <c r="H1005">
        <v>1</v>
      </c>
      <c r="I1005" t="s">
        <v>541</v>
      </c>
    </row>
    <row r="1006" spans="2:9">
      <c r="B1006">
        <v>2011</v>
      </c>
      <c r="C1006" t="s">
        <v>48</v>
      </c>
      <c r="D1006">
        <v>5</v>
      </c>
      <c r="E1006">
        <v>6</v>
      </c>
      <c r="F1006">
        <v>1</v>
      </c>
      <c r="H1006">
        <v>1</v>
      </c>
      <c r="I1006" t="s">
        <v>541</v>
      </c>
    </row>
    <row r="1007" spans="2:9">
      <c r="B1007">
        <v>2011</v>
      </c>
      <c r="C1007" t="s">
        <v>48</v>
      </c>
      <c r="D1007">
        <v>5</v>
      </c>
      <c r="E1007">
        <v>7</v>
      </c>
      <c r="F1007">
        <v>2</v>
      </c>
      <c r="H1007">
        <v>2</v>
      </c>
      <c r="I1007" t="s">
        <v>541</v>
      </c>
    </row>
    <row r="1008" spans="2:9">
      <c r="B1008">
        <v>2011</v>
      </c>
      <c r="C1008" t="s">
        <v>48</v>
      </c>
      <c r="D1008">
        <v>5</v>
      </c>
      <c r="E1008">
        <v>8</v>
      </c>
      <c r="F1008">
        <v>2</v>
      </c>
      <c r="H1008">
        <v>2</v>
      </c>
      <c r="I1008" t="s">
        <v>541</v>
      </c>
    </row>
    <row r="1009" spans="2:9">
      <c r="B1009">
        <v>2011</v>
      </c>
      <c r="C1009" t="s">
        <v>48</v>
      </c>
      <c r="D1009">
        <v>6</v>
      </c>
      <c r="E1009">
        <v>0</v>
      </c>
      <c r="G1009">
        <v>0</v>
      </c>
      <c r="H1009">
        <v>0</v>
      </c>
      <c r="I1009" t="s">
        <v>541</v>
      </c>
    </row>
    <row r="1010" spans="2:9">
      <c r="B1010">
        <v>2011</v>
      </c>
      <c r="C1010" t="s">
        <v>48</v>
      </c>
      <c r="D1010">
        <v>6</v>
      </c>
      <c r="E1010">
        <v>1</v>
      </c>
      <c r="F1010">
        <v>3</v>
      </c>
      <c r="H1010">
        <v>3</v>
      </c>
      <c r="I1010" t="s">
        <v>541</v>
      </c>
    </row>
    <row r="1011" spans="2:9">
      <c r="B1011">
        <v>2011</v>
      </c>
      <c r="C1011" t="s">
        <v>48</v>
      </c>
      <c r="D1011">
        <v>6</v>
      </c>
      <c r="E1011">
        <v>2</v>
      </c>
      <c r="F1011">
        <v>2</v>
      </c>
      <c r="H1011">
        <v>2</v>
      </c>
      <c r="I1011" t="s">
        <v>541</v>
      </c>
    </row>
    <row r="1012" spans="2:9">
      <c r="B1012">
        <v>2011</v>
      </c>
      <c r="C1012" t="s">
        <v>48</v>
      </c>
      <c r="D1012">
        <v>6</v>
      </c>
      <c r="E1012">
        <v>3</v>
      </c>
      <c r="F1012">
        <v>2</v>
      </c>
      <c r="H1012">
        <v>2</v>
      </c>
      <c r="I1012" t="s">
        <v>541</v>
      </c>
    </row>
    <row r="1013" spans="2:9">
      <c r="B1013">
        <v>2011</v>
      </c>
      <c r="C1013" t="s">
        <v>61</v>
      </c>
      <c r="D1013">
        <v>1</v>
      </c>
      <c r="E1013">
        <v>1</v>
      </c>
      <c r="F1013">
        <v>2</v>
      </c>
      <c r="G1013">
        <v>1</v>
      </c>
      <c r="H1013">
        <v>3</v>
      </c>
      <c r="I1013" t="s">
        <v>541</v>
      </c>
    </row>
    <row r="1014" spans="2:9">
      <c r="B1014">
        <v>2011</v>
      </c>
      <c r="C1014" t="s">
        <v>61</v>
      </c>
      <c r="D1014">
        <v>1</v>
      </c>
      <c r="E1014">
        <v>2</v>
      </c>
      <c r="F1014">
        <v>4</v>
      </c>
      <c r="G1014">
        <v>1</v>
      </c>
      <c r="H1014">
        <v>5</v>
      </c>
      <c r="I1014" t="s">
        <v>541</v>
      </c>
    </row>
    <row r="1015" spans="2:9">
      <c r="B1015">
        <v>2011</v>
      </c>
      <c r="C1015" t="s">
        <v>61</v>
      </c>
      <c r="D1015">
        <v>1</v>
      </c>
      <c r="E1015">
        <v>3</v>
      </c>
      <c r="F1015">
        <v>2</v>
      </c>
      <c r="H1015">
        <v>2</v>
      </c>
      <c r="I1015" t="s">
        <v>541</v>
      </c>
    </row>
    <row r="1016" spans="2:9">
      <c r="B1016">
        <v>2011</v>
      </c>
      <c r="C1016" t="s">
        <v>61</v>
      </c>
      <c r="D1016">
        <v>1</v>
      </c>
      <c r="E1016">
        <v>4</v>
      </c>
      <c r="F1016">
        <v>2</v>
      </c>
      <c r="H1016">
        <v>2</v>
      </c>
      <c r="I1016" t="s">
        <v>541</v>
      </c>
    </row>
    <row r="1017" spans="2:9">
      <c r="B1017">
        <v>2011</v>
      </c>
      <c r="C1017" t="s">
        <v>61</v>
      </c>
      <c r="D1017">
        <v>1</v>
      </c>
      <c r="E1017">
        <v>5</v>
      </c>
      <c r="F1017">
        <v>1</v>
      </c>
      <c r="H1017">
        <v>1</v>
      </c>
      <c r="I1017" t="s">
        <v>541</v>
      </c>
    </row>
    <row r="1018" spans="2:9">
      <c r="B1018">
        <v>2011</v>
      </c>
      <c r="C1018" t="s">
        <v>61</v>
      </c>
      <c r="D1018">
        <v>1</v>
      </c>
      <c r="E1018">
        <v>6</v>
      </c>
      <c r="F1018">
        <v>1</v>
      </c>
      <c r="H1018">
        <v>1</v>
      </c>
      <c r="I1018" t="s">
        <v>541</v>
      </c>
    </row>
    <row r="1019" spans="2:9">
      <c r="B1019">
        <v>2011</v>
      </c>
      <c r="C1019" t="s">
        <v>61</v>
      </c>
      <c r="D1019">
        <v>1</v>
      </c>
      <c r="E1019">
        <v>7</v>
      </c>
      <c r="F1019">
        <v>2</v>
      </c>
      <c r="H1019">
        <v>2</v>
      </c>
      <c r="I1019" t="s">
        <v>541</v>
      </c>
    </row>
    <row r="1020" spans="2:9">
      <c r="B1020">
        <v>2011</v>
      </c>
      <c r="C1020" t="s">
        <v>61</v>
      </c>
      <c r="D1020">
        <v>1</v>
      </c>
      <c r="E1020">
        <v>8</v>
      </c>
      <c r="F1020">
        <v>3</v>
      </c>
      <c r="H1020">
        <v>3</v>
      </c>
      <c r="I1020" t="s">
        <v>541</v>
      </c>
    </row>
    <row r="1021" spans="2:9">
      <c r="B1021">
        <v>2011</v>
      </c>
      <c r="C1021" t="s">
        <v>61</v>
      </c>
      <c r="D1021">
        <v>1</v>
      </c>
      <c r="E1021">
        <v>9</v>
      </c>
      <c r="F1021">
        <v>1</v>
      </c>
      <c r="H1021">
        <v>1</v>
      </c>
      <c r="I1021" t="s">
        <v>541</v>
      </c>
    </row>
    <row r="1022" spans="2:9">
      <c r="B1022">
        <v>2011</v>
      </c>
      <c r="C1022" t="s">
        <v>61</v>
      </c>
      <c r="D1022">
        <v>2</v>
      </c>
      <c r="E1022">
        <v>0</v>
      </c>
      <c r="G1022">
        <v>0</v>
      </c>
      <c r="H1022">
        <v>0</v>
      </c>
      <c r="I1022" t="s">
        <v>541</v>
      </c>
    </row>
    <row r="1023" spans="2:9">
      <c r="B1023">
        <v>2011</v>
      </c>
      <c r="C1023" t="s">
        <v>61</v>
      </c>
      <c r="D1023">
        <v>2</v>
      </c>
      <c r="E1023">
        <v>1</v>
      </c>
      <c r="F1023">
        <v>1</v>
      </c>
      <c r="H1023">
        <v>1</v>
      </c>
      <c r="I1023" t="s">
        <v>541</v>
      </c>
    </row>
    <row r="1024" spans="2:9">
      <c r="B1024">
        <v>2011</v>
      </c>
      <c r="C1024" t="s">
        <v>61</v>
      </c>
      <c r="D1024">
        <v>2</v>
      </c>
      <c r="E1024">
        <v>2</v>
      </c>
      <c r="F1024">
        <v>4</v>
      </c>
      <c r="H1024">
        <v>4</v>
      </c>
      <c r="I1024" t="s">
        <v>541</v>
      </c>
    </row>
    <row r="1025" spans="2:9">
      <c r="B1025">
        <v>2011</v>
      </c>
      <c r="C1025" t="s">
        <v>61</v>
      </c>
      <c r="D1025">
        <v>2</v>
      </c>
      <c r="E1025">
        <v>3</v>
      </c>
      <c r="F1025">
        <v>1</v>
      </c>
      <c r="H1025">
        <v>1</v>
      </c>
      <c r="I1025" t="s">
        <v>541</v>
      </c>
    </row>
    <row r="1026" spans="2:9">
      <c r="B1026">
        <v>2011</v>
      </c>
      <c r="C1026" t="s">
        <v>61</v>
      </c>
      <c r="D1026">
        <v>2</v>
      </c>
      <c r="E1026">
        <v>4</v>
      </c>
      <c r="F1026">
        <v>1</v>
      </c>
      <c r="H1026">
        <v>1</v>
      </c>
      <c r="I1026" t="s">
        <v>541</v>
      </c>
    </row>
    <row r="1027" spans="2:9">
      <c r="B1027">
        <v>2011</v>
      </c>
      <c r="C1027" t="s">
        <v>61</v>
      </c>
      <c r="D1027">
        <v>3</v>
      </c>
      <c r="E1027">
        <v>0</v>
      </c>
      <c r="G1027">
        <v>0</v>
      </c>
      <c r="H1027">
        <v>0</v>
      </c>
      <c r="I1027" t="s">
        <v>541</v>
      </c>
    </row>
    <row r="1028" spans="2:9">
      <c r="B1028">
        <v>2011</v>
      </c>
      <c r="C1028" t="s">
        <v>61</v>
      </c>
      <c r="D1028">
        <v>3</v>
      </c>
      <c r="E1028">
        <v>1</v>
      </c>
      <c r="F1028">
        <v>1</v>
      </c>
      <c r="H1028">
        <v>1</v>
      </c>
      <c r="I1028" t="s">
        <v>541</v>
      </c>
    </row>
    <row r="1029" spans="2:9">
      <c r="B1029">
        <v>2011</v>
      </c>
      <c r="C1029" t="s">
        <v>61</v>
      </c>
      <c r="D1029">
        <v>3</v>
      </c>
      <c r="E1029">
        <v>2</v>
      </c>
      <c r="F1029">
        <v>1</v>
      </c>
      <c r="H1029">
        <v>1</v>
      </c>
      <c r="I1029" t="s">
        <v>541</v>
      </c>
    </row>
    <row r="1030" spans="2:9">
      <c r="B1030">
        <v>2011</v>
      </c>
      <c r="C1030" t="s">
        <v>61</v>
      </c>
      <c r="D1030">
        <v>3</v>
      </c>
      <c r="E1030">
        <v>3</v>
      </c>
      <c r="F1030">
        <v>2</v>
      </c>
      <c r="H1030">
        <v>2</v>
      </c>
      <c r="I1030" t="s">
        <v>541</v>
      </c>
    </row>
    <row r="1031" spans="2:9">
      <c r="B1031">
        <v>2011</v>
      </c>
      <c r="C1031" t="s">
        <v>61</v>
      </c>
      <c r="D1031">
        <v>3</v>
      </c>
      <c r="E1031">
        <v>4</v>
      </c>
      <c r="F1031">
        <v>1</v>
      </c>
      <c r="H1031">
        <v>1</v>
      </c>
      <c r="I1031" t="s">
        <v>541</v>
      </c>
    </row>
    <row r="1032" spans="2:9">
      <c r="B1032">
        <v>2011</v>
      </c>
      <c r="C1032" t="s">
        <v>61</v>
      </c>
      <c r="D1032">
        <v>3</v>
      </c>
      <c r="E1032">
        <v>5</v>
      </c>
      <c r="F1032">
        <v>2</v>
      </c>
      <c r="H1032">
        <v>2</v>
      </c>
      <c r="I1032" t="s">
        <v>541</v>
      </c>
    </row>
    <row r="1033" spans="2:9">
      <c r="B1033">
        <v>2011</v>
      </c>
      <c r="C1033" t="s">
        <v>61</v>
      </c>
      <c r="D1033">
        <v>4</v>
      </c>
      <c r="E1033">
        <v>0</v>
      </c>
      <c r="G1033">
        <v>0</v>
      </c>
      <c r="H1033">
        <v>0</v>
      </c>
      <c r="I1033" t="s">
        <v>541</v>
      </c>
    </row>
    <row r="1034" spans="2:9">
      <c r="B1034">
        <v>2011</v>
      </c>
      <c r="C1034" t="s">
        <v>61</v>
      </c>
      <c r="D1034">
        <v>4</v>
      </c>
      <c r="E1034">
        <v>1</v>
      </c>
      <c r="F1034">
        <v>2</v>
      </c>
      <c r="H1034">
        <v>2</v>
      </c>
      <c r="I1034" t="s">
        <v>541</v>
      </c>
    </row>
    <row r="1035" spans="2:9">
      <c r="B1035">
        <v>2011</v>
      </c>
      <c r="C1035" t="s">
        <v>61</v>
      </c>
      <c r="D1035">
        <v>4</v>
      </c>
      <c r="E1035">
        <v>2</v>
      </c>
      <c r="F1035">
        <v>2</v>
      </c>
      <c r="H1035">
        <v>2</v>
      </c>
      <c r="I1035" t="s">
        <v>541</v>
      </c>
    </row>
    <row r="1036" spans="2:9">
      <c r="B1036">
        <v>2011</v>
      </c>
      <c r="C1036" t="s">
        <v>61</v>
      </c>
      <c r="D1036">
        <v>4</v>
      </c>
      <c r="E1036">
        <v>3</v>
      </c>
      <c r="F1036">
        <v>4</v>
      </c>
      <c r="H1036">
        <v>4</v>
      </c>
      <c r="I1036" t="s">
        <v>541</v>
      </c>
    </row>
    <row r="1037" spans="2:9">
      <c r="B1037">
        <v>2011</v>
      </c>
      <c r="C1037" t="s">
        <v>61</v>
      </c>
      <c r="D1037">
        <v>4</v>
      </c>
      <c r="E1037">
        <v>4</v>
      </c>
      <c r="F1037">
        <v>2</v>
      </c>
      <c r="H1037">
        <v>2</v>
      </c>
      <c r="I1037" t="s">
        <v>541</v>
      </c>
    </row>
    <row r="1038" spans="2:9">
      <c r="B1038">
        <v>2011</v>
      </c>
      <c r="C1038" t="s">
        <v>61</v>
      </c>
      <c r="D1038">
        <v>4</v>
      </c>
      <c r="E1038">
        <v>5</v>
      </c>
      <c r="F1038">
        <v>3</v>
      </c>
      <c r="H1038">
        <v>3</v>
      </c>
      <c r="I1038" t="s">
        <v>541</v>
      </c>
    </row>
    <row r="1039" spans="2:9">
      <c r="B1039">
        <v>2011</v>
      </c>
      <c r="C1039" t="s">
        <v>61</v>
      </c>
      <c r="D1039">
        <v>4</v>
      </c>
      <c r="E1039">
        <v>6</v>
      </c>
      <c r="F1039">
        <v>3</v>
      </c>
      <c r="H1039">
        <v>3</v>
      </c>
      <c r="I1039" t="s">
        <v>541</v>
      </c>
    </row>
    <row r="1040" spans="2:9">
      <c r="B1040">
        <v>2011</v>
      </c>
      <c r="C1040" t="s">
        <v>61</v>
      </c>
      <c r="D1040">
        <v>4</v>
      </c>
      <c r="E1040">
        <v>7</v>
      </c>
      <c r="F1040">
        <v>1</v>
      </c>
      <c r="H1040">
        <v>1</v>
      </c>
      <c r="I1040" t="s">
        <v>541</v>
      </c>
    </row>
    <row r="1041" spans="2:9">
      <c r="B1041">
        <v>2011</v>
      </c>
      <c r="C1041" t="s">
        <v>61</v>
      </c>
      <c r="D1041">
        <v>4</v>
      </c>
      <c r="E1041">
        <v>8</v>
      </c>
      <c r="F1041">
        <v>2</v>
      </c>
      <c r="H1041">
        <v>2</v>
      </c>
      <c r="I1041" t="s">
        <v>541</v>
      </c>
    </row>
    <row r="1042" spans="2:9">
      <c r="B1042">
        <v>2011</v>
      </c>
      <c r="C1042" t="s">
        <v>61</v>
      </c>
      <c r="D1042">
        <v>4</v>
      </c>
      <c r="E1042">
        <v>9</v>
      </c>
      <c r="F1042">
        <v>3</v>
      </c>
      <c r="H1042">
        <v>3</v>
      </c>
      <c r="I1042" t="s">
        <v>541</v>
      </c>
    </row>
    <row r="1043" spans="2:9">
      <c r="B1043">
        <v>2011</v>
      </c>
      <c r="C1043" t="s">
        <v>61</v>
      </c>
      <c r="D1043">
        <v>4</v>
      </c>
      <c r="E1043">
        <v>10</v>
      </c>
      <c r="F1043">
        <v>2</v>
      </c>
      <c r="H1043">
        <v>2</v>
      </c>
      <c r="I1043" t="s">
        <v>541</v>
      </c>
    </row>
    <row r="1044" spans="2:9">
      <c r="B1044">
        <v>2011</v>
      </c>
      <c r="C1044" t="s">
        <v>61</v>
      </c>
      <c r="D1044">
        <v>4</v>
      </c>
      <c r="E1044">
        <v>11</v>
      </c>
      <c r="F1044">
        <v>2</v>
      </c>
      <c r="H1044">
        <v>2</v>
      </c>
      <c r="I1044" t="s">
        <v>541</v>
      </c>
    </row>
    <row r="1045" spans="2:9">
      <c r="B1045">
        <v>2011</v>
      </c>
      <c r="C1045" t="s">
        <v>61</v>
      </c>
      <c r="D1045">
        <v>4</v>
      </c>
      <c r="E1045">
        <v>12</v>
      </c>
      <c r="F1045">
        <v>1</v>
      </c>
      <c r="H1045">
        <v>1</v>
      </c>
      <c r="I1045" t="s">
        <v>541</v>
      </c>
    </row>
    <row r="1046" spans="2:9">
      <c r="B1046">
        <v>2011</v>
      </c>
      <c r="C1046" t="s">
        <v>61</v>
      </c>
      <c r="D1046">
        <v>5</v>
      </c>
      <c r="E1046">
        <v>0</v>
      </c>
      <c r="G1046">
        <v>0</v>
      </c>
      <c r="H1046">
        <v>0</v>
      </c>
      <c r="I1046" t="s">
        <v>541</v>
      </c>
    </row>
    <row r="1047" spans="2:9">
      <c r="B1047">
        <v>2011</v>
      </c>
      <c r="C1047" t="s">
        <v>61</v>
      </c>
      <c r="D1047">
        <v>5</v>
      </c>
      <c r="E1047">
        <v>1</v>
      </c>
      <c r="F1047">
        <v>1</v>
      </c>
      <c r="H1047">
        <v>1</v>
      </c>
      <c r="I1047" t="s">
        <v>541</v>
      </c>
    </row>
    <row r="1048" spans="2:9">
      <c r="B1048">
        <v>2011</v>
      </c>
      <c r="C1048" t="s">
        <v>61</v>
      </c>
      <c r="D1048">
        <v>5</v>
      </c>
      <c r="E1048">
        <v>2</v>
      </c>
      <c r="F1048">
        <v>2</v>
      </c>
      <c r="H1048">
        <v>2</v>
      </c>
      <c r="I1048" t="s">
        <v>541</v>
      </c>
    </row>
    <row r="1049" spans="2:9">
      <c r="B1049">
        <v>2011</v>
      </c>
      <c r="C1049" t="s">
        <v>61</v>
      </c>
      <c r="D1049">
        <v>5</v>
      </c>
      <c r="E1049">
        <v>3</v>
      </c>
      <c r="F1049">
        <v>1</v>
      </c>
      <c r="H1049">
        <v>1</v>
      </c>
      <c r="I1049" t="s">
        <v>541</v>
      </c>
    </row>
    <row r="1050" spans="2:9">
      <c r="B1050">
        <v>2011</v>
      </c>
      <c r="C1050" t="s">
        <v>61</v>
      </c>
      <c r="D1050">
        <v>5</v>
      </c>
      <c r="E1050">
        <v>4</v>
      </c>
      <c r="F1050">
        <v>5</v>
      </c>
      <c r="H1050">
        <v>5</v>
      </c>
      <c r="I1050" t="s">
        <v>541</v>
      </c>
    </row>
    <row r="1051" spans="2:9">
      <c r="B1051">
        <v>2011</v>
      </c>
      <c r="C1051" t="s">
        <v>61</v>
      </c>
      <c r="D1051">
        <v>5</v>
      </c>
      <c r="E1051">
        <v>5</v>
      </c>
      <c r="F1051">
        <v>2</v>
      </c>
      <c r="H1051">
        <v>2</v>
      </c>
      <c r="I1051" t="s">
        <v>541</v>
      </c>
    </row>
    <row r="1052" spans="2:9">
      <c r="B1052">
        <v>2011</v>
      </c>
      <c r="C1052" t="s">
        <v>61</v>
      </c>
      <c r="D1052">
        <v>5</v>
      </c>
      <c r="E1052">
        <v>6</v>
      </c>
      <c r="F1052">
        <v>1</v>
      </c>
      <c r="H1052">
        <v>1</v>
      </c>
      <c r="I1052" t="s">
        <v>541</v>
      </c>
    </row>
    <row r="1053" spans="2:9">
      <c r="B1053">
        <v>2011</v>
      </c>
      <c r="C1053" t="s">
        <v>61</v>
      </c>
      <c r="D1053">
        <v>6</v>
      </c>
      <c r="E1053">
        <v>0</v>
      </c>
      <c r="G1053">
        <v>0</v>
      </c>
      <c r="H1053">
        <v>0</v>
      </c>
      <c r="I1053" t="s">
        <v>541</v>
      </c>
    </row>
    <row r="1054" spans="2:9">
      <c r="B1054">
        <v>2011</v>
      </c>
      <c r="C1054" t="s">
        <v>61</v>
      </c>
      <c r="D1054">
        <v>6</v>
      </c>
      <c r="E1054">
        <v>1</v>
      </c>
      <c r="F1054">
        <v>1</v>
      </c>
      <c r="H1054">
        <v>1</v>
      </c>
      <c r="I1054" t="s">
        <v>541</v>
      </c>
    </row>
    <row r="1055" spans="2:9">
      <c r="B1055">
        <v>2011</v>
      </c>
      <c r="C1055" t="s">
        <v>61</v>
      </c>
      <c r="D1055">
        <v>6</v>
      </c>
      <c r="E1055">
        <v>2</v>
      </c>
      <c r="F1055">
        <v>1</v>
      </c>
      <c r="H1055">
        <v>1</v>
      </c>
      <c r="I1055" t="s">
        <v>541</v>
      </c>
    </row>
    <row r="1056" spans="2:9">
      <c r="B1056">
        <v>2011</v>
      </c>
      <c r="C1056" t="s">
        <v>61</v>
      </c>
      <c r="D1056">
        <v>6</v>
      </c>
      <c r="E1056">
        <v>3</v>
      </c>
      <c r="F1056">
        <v>3</v>
      </c>
      <c r="H1056">
        <v>3</v>
      </c>
      <c r="I1056" t="s">
        <v>541</v>
      </c>
    </row>
    <row r="1057" spans="2:9">
      <c r="B1057">
        <v>2011</v>
      </c>
      <c r="C1057" t="s">
        <v>61</v>
      </c>
      <c r="D1057">
        <v>6</v>
      </c>
      <c r="E1057">
        <v>4</v>
      </c>
      <c r="F1057">
        <v>3</v>
      </c>
      <c r="H1057">
        <v>3</v>
      </c>
      <c r="I1057" t="s">
        <v>541</v>
      </c>
    </row>
    <row r="1058" spans="2:9">
      <c r="B1058">
        <v>2011</v>
      </c>
      <c r="C1058" t="s">
        <v>61</v>
      </c>
      <c r="D1058">
        <v>6</v>
      </c>
      <c r="E1058">
        <v>5</v>
      </c>
      <c r="F1058">
        <v>1</v>
      </c>
      <c r="H1058">
        <v>1</v>
      </c>
      <c r="I1058" t="s">
        <v>541</v>
      </c>
    </row>
    <row r="1059" spans="2:9">
      <c r="B1059">
        <v>2012</v>
      </c>
      <c r="C1059" t="s">
        <v>41</v>
      </c>
      <c r="D1059">
        <v>1</v>
      </c>
      <c r="E1059">
        <v>1</v>
      </c>
      <c r="F1059">
        <v>3</v>
      </c>
      <c r="G1059">
        <v>1</v>
      </c>
      <c r="H1059">
        <v>4</v>
      </c>
      <c r="I1059" t="s">
        <v>540</v>
      </c>
    </row>
    <row r="1060" spans="2:9">
      <c r="B1060">
        <v>2012</v>
      </c>
      <c r="C1060" t="s">
        <v>41</v>
      </c>
      <c r="D1060">
        <v>1</v>
      </c>
      <c r="E1060">
        <v>2</v>
      </c>
      <c r="F1060">
        <v>1</v>
      </c>
      <c r="G1060">
        <v>2</v>
      </c>
      <c r="H1060">
        <v>3</v>
      </c>
      <c r="I1060" t="s">
        <v>540</v>
      </c>
    </row>
    <row r="1061" spans="2:9">
      <c r="B1061">
        <v>2012</v>
      </c>
      <c r="C1061" t="s">
        <v>41</v>
      </c>
      <c r="D1061">
        <v>1</v>
      </c>
      <c r="E1061">
        <v>3</v>
      </c>
      <c r="F1061">
        <v>1</v>
      </c>
      <c r="H1061">
        <v>1</v>
      </c>
      <c r="I1061" t="s">
        <v>540</v>
      </c>
    </row>
    <row r="1062" spans="2:9">
      <c r="B1062">
        <v>2012</v>
      </c>
      <c r="C1062" t="s">
        <v>41</v>
      </c>
      <c r="D1062">
        <v>1</v>
      </c>
      <c r="E1062">
        <v>4</v>
      </c>
      <c r="F1062">
        <v>1</v>
      </c>
      <c r="H1062">
        <v>1</v>
      </c>
      <c r="I1062" t="s">
        <v>540</v>
      </c>
    </row>
    <row r="1063" spans="2:9">
      <c r="B1063">
        <v>2012</v>
      </c>
      <c r="C1063" t="s">
        <v>41</v>
      </c>
      <c r="D1063">
        <v>1</v>
      </c>
      <c r="E1063">
        <v>5</v>
      </c>
      <c r="F1063">
        <v>1</v>
      </c>
      <c r="H1063">
        <v>1</v>
      </c>
      <c r="I1063" t="s">
        <v>540</v>
      </c>
    </row>
    <row r="1064" spans="2:9">
      <c r="B1064">
        <v>2012</v>
      </c>
      <c r="C1064" t="s">
        <v>41</v>
      </c>
      <c r="D1064">
        <v>1</v>
      </c>
      <c r="E1064">
        <v>6</v>
      </c>
      <c r="F1064">
        <v>1</v>
      </c>
      <c r="H1064">
        <v>1</v>
      </c>
      <c r="I1064" t="s">
        <v>540</v>
      </c>
    </row>
    <row r="1065" spans="2:9">
      <c r="B1065">
        <v>2012</v>
      </c>
      <c r="C1065" t="s">
        <v>41</v>
      </c>
      <c r="D1065">
        <v>2</v>
      </c>
      <c r="E1065">
        <v>1</v>
      </c>
      <c r="F1065">
        <v>1</v>
      </c>
      <c r="G1065">
        <v>1</v>
      </c>
      <c r="H1065">
        <v>2</v>
      </c>
      <c r="I1065" t="s">
        <v>540</v>
      </c>
    </row>
    <row r="1066" spans="2:9">
      <c r="B1066">
        <v>2012</v>
      </c>
      <c r="C1066" t="s">
        <v>41</v>
      </c>
      <c r="D1066">
        <v>2</v>
      </c>
      <c r="E1066">
        <v>2</v>
      </c>
      <c r="F1066">
        <v>2</v>
      </c>
      <c r="G1066">
        <v>1</v>
      </c>
      <c r="H1066">
        <v>3</v>
      </c>
      <c r="I1066" t="s">
        <v>540</v>
      </c>
    </row>
    <row r="1067" spans="2:9">
      <c r="B1067">
        <v>2012</v>
      </c>
      <c r="C1067" t="s">
        <v>41</v>
      </c>
      <c r="D1067">
        <v>2</v>
      </c>
      <c r="E1067">
        <v>3</v>
      </c>
      <c r="F1067">
        <v>1</v>
      </c>
      <c r="H1067">
        <v>1</v>
      </c>
      <c r="I1067" t="s">
        <v>540</v>
      </c>
    </row>
    <row r="1068" spans="2:9">
      <c r="B1068">
        <v>2012</v>
      </c>
      <c r="C1068" t="s">
        <v>41</v>
      </c>
      <c r="D1068">
        <v>2</v>
      </c>
      <c r="E1068">
        <v>4</v>
      </c>
      <c r="F1068">
        <v>1</v>
      </c>
      <c r="H1068">
        <v>1</v>
      </c>
      <c r="I1068" t="s">
        <v>540</v>
      </c>
    </row>
    <row r="1069" spans="2:9">
      <c r="B1069">
        <v>2012</v>
      </c>
      <c r="C1069" t="s">
        <v>41</v>
      </c>
      <c r="D1069">
        <v>2</v>
      </c>
      <c r="E1069">
        <v>5</v>
      </c>
      <c r="F1069">
        <v>2</v>
      </c>
      <c r="H1069">
        <v>2</v>
      </c>
      <c r="I1069" t="s">
        <v>540</v>
      </c>
    </row>
    <row r="1070" spans="2:9">
      <c r="B1070">
        <v>2012</v>
      </c>
      <c r="C1070" t="s">
        <v>41</v>
      </c>
      <c r="D1070">
        <v>3</v>
      </c>
      <c r="E1070">
        <v>1</v>
      </c>
      <c r="F1070">
        <v>1</v>
      </c>
      <c r="G1070">
        <v>1</v>
      </c>
      <c r="H1070">
        <v>2</v>
      </c>
      <c r="I1070" t="s">
        <v>540</v>
      </c>
    </row>
    <row r="1071" spans="2:9">
      <c r="B1071">
        <v>2012</v>
      </c>
      <c r="C1071" t="s">
        <v>41</v>
      </c>
      <c r="D1071">
        <v>3</v>
      </c>
      <c r="E1071">
        <v>2</v>
      </c>
      <c r="G1071">
        <v>4</v>
      </c>
      <c r="H1071">
        <v>4</v>
      </c>
      <c r="I1071" t="s">
        <v>540</v>
      </c>
    </row>
    <row r="1072" spans="2:9">
      <c r="B1072">
        <v>2012</v>
      </c>
      <c r="C1072" t="s">
        <v>41</v>
      </c>
      <c r="D1072">
        <v>3</v>
      </c>
      <c r="E1072">
        <v>3</v>
      </c>
      <c r="G1072">
        <v>2</v>
      </c>
      <c r="H1072">
        <v>2</v>
      </c>
      <c r="I1072" t="s">
        <v>540</v>
      </c>
    </row>
    <row r="1073" spans="2:9">
      <c r="B1073">
        <v>2012</v>
      </c>
      <c r="C1073" t="s">
        <v>41</v>
      </c>
      <c r="D1073">
        <v>3</v>
      </c>
      <c r="E1073">
        <v>4</v>
      </c>
      <c r="G1073">
        <v>1</v>
      </c>
      <c r="H1073">
        <v>1</v>
      </c>
      <c r="I1073" t="s">
        <v>540</v>
      </c>
    </row>
    <row r="1074" spans="2:9">
      <c r="B1074">
        <v>2012</v>
      </c>
      <c r="C1074" t="s">
        <v>41</v>
      </c>
      <c r="D1074">
        <v>3</v>
      </c>
      <c r="E1074">
        <v>5</v>
      </c>
      <c r="G1074">
        <v>1</v>
      </c>
      <c r="H1074">
        <v>1</v>
      </c>
      <c r="I1074" t="s">
        <v>540</v>
      </c>
    </row>
    <row r="1075" spans="2:9">
      <c r="B1075">
        <v>2012</v>
      </c>
      <c r="C1075" t="s">
        <v>277</v>
      </c>
      <c r="D1075">
        <v>1</v>
      </c>
      <c r="E1075">
        <v>0</v>
      </c>
      <c r="G1075">
        <v>0</v>
      </c>
      <c r="H1075">
        <v>0</v>
      </c>
      <c r="I1075" t="s">
        <v>540</v>
      </c>
    </row>
    <row r="1076" spans="2:9">
      <c r="B1076">
        <v>2012</v>
      </c>
      <c r="C1076" t="s">
        <v>277</v>
      </c>
      <c r="D1076">
        <v>1</v>
      </c>
      <c r="E1076">
        <v>1</v>
      </c>
      <c r="F1076">
        <v>1</v>
      </c>
      <c r="H1076">
        <v>1</v>
      </c>
      <c r="I1076" t="s">
        <v>540</v>
      </c>
    </row>
    <row r="1077" spans="2:9">
      <c r="B1077">
        <v>2012</v>
      </c>
      <c r="C1077" t="s">
        <v>277</v>
      </c>
      <c r="D1077">
        <v>1</v>
      </c>
      <c r="E1077">
        <v>2</v>
      </c>
      <c r="F1077">
        <v>1</v>
      </c>
      <c r="H1077">
        <v>1</v>
      </c>
      <c r="I1077" t="s">
        <v>540</v>
      </c>
    </row>
    <row r="1078" spans="2:9">
      <c r="B1078">
        <v>2012</v>
      </c>
      <c r="C1078" t="s">
        <v>277</v>
      </c>
      <c r="D1078">
        <v>2</v>
      </c>
      <c r="E1078">
        <v>0</v>
      </c>
      <c r="G1078">
        <v>0</v>
      </c>
      <c r="H1078">
        <v>0</v>
      </c>
      <c r="I1078" t="s">
        <v>540</v>
      </c>
    </row>
    <row r="1079" spans="2:9">
      <c r="B1079">
        <v>2012</v>
      </c>
      <c r="C1079" t="s">
        <v>277</v>
      </c>
      <c r="D1079">
        <v>2</v>
      </c>
      <c r="E1079">
        <v>1</v>
      </c>
      <c r="F1079">
        <v>2</v>
      </c>
      <c r="H1079">
        <v>2</v>
      </c>
      <c r="I1079" t="s">
        <v>540</v>
      </c>
    </row>
    <row r="1080" spans="2:9">
      <c r="B1080">
        <v>2012</v>
      </c>
      <c r="C1080" t="s">
        <v>277</v>
      </c>
      <c r="D1080">
        <v>2</v>
      </c>
      <c r="E1080">
        <v>2</v>
      </c>
      <c r="F1080">
        <v>1</v>
      </c>
      <c r="H1080">
        <v>1</v>
      </c>
      <c r="I1080" t="s">
        <v>540</v>
      </c>
    </row>
    <row r="1081" spans="2:9">
      <c r="B1081">
        <v>2012</v>
      </c>
      <c r="C1081" t="s">
        <v>277</v>
      </c>
      <c r="D1081">
        <v>2</v>
      </c>
      <c r="E1081">
        <v>3</v>
      </c>
      <c r="F1081">
        <v>1</v>
      </c>
      <c r="H1081">
        <v>1</v>
      </c>
      <c r="I1081" t="s">
        <v>540</v>
      </c>
    </row>
    <row r="1082" spans="2:9">
      <c r="B1082">
        <v>2012</v>
      </c>
      <c r="C1082" t="s">
        <v>277</v>
      </c>
      <c r="D1082">
        <v>2</v>
      </c>
      <c r="E1082">
        <v>4</v>
      </c>
      <c r="F1082">
        <v>1</v>
      </c>
      <c r="H1082">
        <v>1</v>
      </c>
      <c r="I1082" t="s">
        <v>540</v>
      </c>
    </row>
    <row r="1083" spans="2:9">
      <c r="B1083">
        <v>2012</v>
      </c>
      <c r="C1083" t="s">
        <v>277</v>
      </c>
      <c r="D1083">
        <v>3</v>
      </c>
      <c r="E1083">
        <v>0</v>
      </c>
      <c r="G1083">
        <v>0</v>
      </c>
      <c r="H1083">
        <v>0</v>
      </c>
      <c r="I1083" t="s">
        <v>540</v>
      </c>
    </row>
    <row r="1084" spans="2:9">
      <c r="B1084">
        <v>2012</v>
      </c>
      <c r="C1084" t="s">
        <v>277</v>
      </c>
      <c r="D1084">
        <v>3</v>
      </c>
      <c r="E1084">
        <v>1</v>
      </c>
      <c r="F1084">
        <v>1</v>
      </c>
      <c r="H1084">
        <v>1</v>
      </c>
      <c r="I1084" t="s">
        <v>540</v>
      </c>
    </row>
    <row r="1085" spans="2:9">
      <c r="B1085">
        <v>2012</v>
      </c>
      <c r="C1085" t="s">
        <v>277</v>
      </c>
      <c r="D1085">
        <v>3</v>
      </c>
      <c r="E1085">
        <v>2</v>
      </c>
      <c r="F1085">
        <v>2</v>
      </c>
      <c r="H1085">
        <v>2</v>
      </c>
      <c r="I1085" t="s">
        <v>540</v>
      </c>
    </row>
    <row r="1086" spans="2:9">
      <c r="B1086">
        <v>2012</v>
      </c>
      <c r="C1086" t="s">
        <v>277</v>
      </c>
      <c r="D1086">
        <v>3</v>
      </c>
      <c r="E1086">
        <v>3</v>
      </c>
      <c r="F1086">
        <v>1</v>
      </c>
      <c r="H1086">
        <v>1</v>
      </c>
      <c r="I1086" t="s">
        <v>540</v>
      </c>
    </row>
    <row r="1087" spans="2:9">
      <c r="B1087">
        <v>2012</v>
      </c>
      <c r="C1087" t="s">
        <v>277</v>
      </c>
      <c r="D1087">
        <v>3</v>
      </c>
      <c r="E1087">
        <v>4</v>
      </c>
      <c r="F1087">
        <v>2</v>
      </c>
      <c r="H1087">
        <v>2</v>
      </c>
      <c r="I1087" t="s">
        <v>540</v>
      </c>
    </row>
    <row r="1088" spans="2:9">
      <c r="B1088">
        <v>2012</v>
      </c>
      <c r="C1088" t="s">
        <v>277</v>
      </c>
      <c r="D1088">
        <v>3</v>
      </c>
      <c r="E1088">
        <v>5</v>
      </c>
      <c r="F1088">
        <v>1</v>
      </c>
      <c r="H1088">
        <v>1</v>
      </c>
      <c r="I1088" t="s">
        <v>540</v>
      </c>
    </row>
    <row r="1089" spans="2:9">
      <c r="B1089">
        <v>2012</v>
      </c>
      <c r="C1089" t="s">
        <v>277</v>
      </c>
      <c r="D1089">
        <v>3</v>
      </c>
      <c r="E1089">
        <v>6</v>
      </c>
      <c r="F1089">
        <v>1</v>
      </c>
      <c r="H1089">
        <v>1</v>
      </c>
      <c r="I1089" t="s">
        <v>540</v>
      </c>
    </row>
    <row r="1090" spans="2:9">
      <c r="B1090">
        <v>2012</v>
      </c>
      <c r="C1090" t="s">
        <v>277</v>
      </c>
      <c r="D1090">
        <v>3</v>
      </c>
      <c r="E1090">
        <v>7</v>
      </c>
      <c r="F1090">
        <v>1</v>
      </c>
      <c r="H1090">
        <v>1</v>
      </c>
      <c r="I1090" t="s">
        <v>540</v>
      </c>
    </row>
    <row r="1091" spans="2:9">
      <c r="B1091">
        <v>2012</v>
      </c>
      <c r="C1091" t="s">
        <v>432</v>
      </c>
      <c r="D1091">
        <v>1</v>
      </c>
      <c r="E1091">
        <v>1</v>
      </c>
      <c r="F1091">
        <v>3</v>
      </c>
      <c r="H1091">
        <v>3</v>
      </c>
      <c r="I1091" t="s">
        <v>540</v>
      </c>
    </row>
    <row r="1092" spans="2:9">
      <c r="B1092">
        <v>2012</v>
      </c>
      <c r="C1092" t="s">
        <v>432</v>
      </c>
      <c r="D1092">
        <v>1</v>
      </c>
      <c r="E1092">
        <v>2</v>
      </c>
      <c r="F1092">
        <v>1</v>
      </c>
      <c r="H1092">
        <v>1</v>
      </c>
      <c r="I1092" t="s">
        <v>540</v>
      </c>
    </row>
    <row r="1093" spans="2:9">
      <c r="B1093">
        <v>2012</v>
      </c>
      <c r="C1093" t="s">
        <v>432</v>
      </c>
      <c r="D1093">
        <v>1</v>
      </c>
      <c r="E1093">
        <v>3</v>
      </c>
      <c r="F1093">
        <v>3</v>
      </c>
      <c r="H1093">
        <v>3</v>
      </c>
      <c r="I1093" t="s">
        <v>540</v>
      </c>
    </row>
    <row r="1094" spans="2:9">
      <c r="B1094">
        <v>2012</v>
      </c>
      <c r="C1094" t="s">
        <v>432</v>
      </c>
      <c r="D1094">
        <v>1</v>
      </c>
      <c r="E1094">
        <v>4</v>
      </c>
      <c r="F1094">
        <v>1</v>
      </c>
      <c r="H1094">
        <v>1</v>
      </c>
      <c r="I1094" t="s">
        <v>540</v>
      </c>
    </row>
    <row r="1095" spans="2:9">
      <c r="B1095">
        <v>2012</v>
      </c>
      <c r="C1095" t="s">
        <v>432</v>
      </c>
      <c r="D1095">
        <v>1</v>
      </c>
      <c r="E1095">
        <v>5</v>
      </c>
      <c r="F1095">
        <v>1</v>
      </c>
      <c r="H1095">
        <v>1</v>
      </c>
      <c r="I1095" t="s">
        <v>540</v>
      </c>
    </row>
    <row r="1096" spans="2:9">
      <c r="B1096">
        <v>2012</v>
      </c>
      <c r="C1096" t="s">
        <v>432</v>
      </c>
      <c r="D1096">
        <v>1</v>
      </c>
      <c r="E1096">
        <v>6</v>
      </c>
      <c r="F1096">
        <v>2</v>
      </c>
      <c r="H1096">
        <v>2</v>
      </c>
      <c r="I1096" t="s">
        <v>540</v>
      </c>
    </row>
    <row r="1097" spans="2:9">
      <c r="B1097">
        <v>2012</v>
      </c>
      <c r="C1097" t="s">
        <v>432</v>
      </c>
      <c r="D1097">
        <v>1</v>
      </c>
      <c r="E1097">
        <v>7</v>
      </c>
      <c r="F1097">
        <v>2</v>
      </c>
      <c r="H1097">
        <v>2</v>
      </c>
      <c r="I1097" t="s">
        <v>540</v>
      </c>
    </row>
    <row r="1098" spans="2:9">
      <c r="B1098">
        <v>2012</v>
      </c>
      <c r="C1098" t="s">
        <v>432</v>
      </c>
      <c r="D1098">
        <v>1</v>
      </c>
      <c r="E1098">
        <v>8</v>
      </c>
      <c r="F1098">
        <v>1</v>
      </c>
      <c r="H1098">
        <v>1</v>
      </c>
      <c r="I1098" t="s">
        <v>540</v>
      </c>
    </row>
    <row r="1099" spans="2:9">
      <c r="B1099">
        <v>2012</v>
      </c>
      <c r="C1099" t="s">
        <v>432</v>
      </c>
      <c r="D1099">
        <v>1</v>
      </c>
      <c r="E1099">
        <v>9</v>
      </c>
      <c r="F1099">
        <v>2</v>
      </c>
      <c r="H1099">
        <v>2</v>
      </c>
      <c r="I1099" t="s">
        <v>540</v>
      </c>
    </row>
    <row r="1100" spans="2:9">
      <c r="B1100">
        <v>2012</v>
      </c>
      <c r="C1100" t="s">
        <v>432</v>
      </c>
      <c r="D1100">
        <v>1</v>
      </c>
      <c r="E1100">
        <v>10</v>
      </c>
      <c r="F1100">
        <v>1</v>
      </c>
      <c r="H1100">
        <v>1</v>
      </c>
      <c r="I1100" t="s">
        <v>540</v>
      </c>
    </row>
    <row r="1101" spans="2:9">
      <c r="B1101">
        <v>2012</v>
      </c>
      <c r="C1101" t="s">
        <v>432</v>
      </c>
      <c r="D1101">
        <v>1</v>
      </c>
      <c r="E1101">
        <v>11</v>
      </c>
      <c r="F1101">
        <v>2</v>
      </c>
      <c r="H1101">
        <v>2</v>
      </c>
      <c r="I1101" t="s">
        <v>540</v>
      </c>
    </row>
    <row r="1102" spans="2:9">
      <c r="B1102">
        <v>2012</v>
      </c>
      <c r="C1102" t="s">
        <v>432</v>
      </c>
      <c r="D1102">
        <v>1</v>
      </c>
      <c r="E1102">
        <v>12</v>
      </c>
      <c r="F1102">
        <v>1</v>
      </c>
      <c r="H1102">
        <v>1</v>
      </c>
      <c r="I1102" t="s">
        <v>540</v>
      </c>
    </row>
    <row r="1103" spans="2:9">
      <c r="B1103">
        <v>2012</v>
      </c>
      <c r="C1103" t="s">
        <v>432</v>
      </c>
      <c r="D1103">
        <v>2</v>
      </c>
      <c r="E1103">
        <v>0</v>
      </c>
      <c r="G1103">
        <v>0</v>
      </c>
      <c r="H1103">
        <v>0</v>
      </c>
      <c r="I1103" t="s">
        <v>540</v>
      </c>
    </row>
    <row r="1104" spans="2:9">
      <c r="B1104">
        <v>2012</v>
      </c>
      <c r="C1104" t="s">
        <v>432</v>
      </c>
      <c r="D1104">
        <v>2</v>
      </c>
      <c r="E1104">
        <v>1</v>
      </c>
      <c r="F1104">
        <v>2</v>
      </c>
      <c r="H1104">
        <v>2</v>
      </c>
      <c r="I1104" t="s">
        <v>540</v>
      </c>
    </row>
    <row r="1105" spans="2:9">
      <c r="B1105">
        <v>2012</v>
      </c>
      <c r="C1105" t="s">
        <v>432</v>
      </c>
      <c r="D1105">
        <v>2</v>
      </c>
      <c r="E1105">
        <v>2</v>
      </c>
      <c r="F1105">
        <v>1</v>
      </c>
      <c r="H1105">
        <v>1</v>
      </c>
      <c r="I1105" t="s">
        <v>540</v>
      </c>
    </row>
    <row r="1106" spans="2:9">
      <c r="B1106">
        <v>2012</v>
      </c>
      <c r="C1106" t="s">
        <v>432</v>
      </c>
      <c r="D1106">
        <v>2</v>
      </c>
      <c r="E1106">
        <v>3</v>
      </c>
      <c r="F1106">
        <v>1</v>
      </c>
      <c r="H1106">
        <v>1</v>
      </c>
      <c r="I1106" t="s">
        <v>540</v>
      </c>
    </row>
    <row r="1107" spans="2:9">
      <c r="B1107">
        <v>2012</v>
      </c>
      <c r="C1107" t="s">
        <v>432</v>
      </c>
      <c r="D1107">
        <v>2</v>
      </c>
      <c r="E1107">
        <v>4</v>
      </c>
      <c r="F1107">
        <v>1</v>
      </c>
      <c r="H1107">
        <v>1</v>
      </c>
      <c r="I1107" t="s">
        <v>540</v>
      </c>
    </row>
    <row r="1108" spans="2:9">
      <c r="B1108">
        <v>2012</v>
      </c>
      <c r="C1108" t="s">
        <v>432</v>
      </c>
      <c r="D1108">
        <v>2</v>
      </c>
      <c r="E1108">
        <v>5</v>
      </c>
      <c r="F1108">
        <v>2</v>
      </c>
      <c r="H1108">
        <v>2</v>
      </c>
      <c r="I1108" t="s">
        <v>540</v>
      </c>
    </row>
    <row r="1109" spans="2:9">
      <c r="B1109">
        <v>2012</v>
      </c>
      <c r="C1109" t="s">
        <v>432</v>
      </c>
      <c r="D1109">
        <v>2</v>
      </c>
      <c r="E1109">
        <v>6</v>
      </c>
      <c r="F1109">
        <v>1</v>
      </c>
      <c r="H1109">
        <v>1</v>
      </c>
      <c r="I1109" t="s">
        <v>540</v>
      </c>
    </row>
    <row r="1110" spans="2:9">
      <c r="B1110">
        <v>2012</v>
      </c>
      <c r="C1110" t="s">
        <v>432</v>
      </c>
      <c r="D1110">
        <v>2</v>
      </c>
      <c r="E1110">
        <v>7</v>
      </c>
      <c r="F1110">
        <v>1</v>
      </c>
      <c r="H1110">
        <v>1</v>
      </c>
      <c r="I1110" t="s">
        <v>540</v>
      </c>
    </row>
    <row r="1111" spans="2:9">
      <c r="B1111">
        <v>2012</v>
      </c>
      <c r="C1111" t="s">
        <v>432</v>
      </c>
      <c r="D1111">
        <v>2</v>
      </c>
      <c r="E1111">
        <v>8</v>
      </c>
      <c r="F1111">
        <v>1</v>
      </c>
      <c r="H1111">
        <v>1</v>
      </c>
      <c r="I1111" t="s">
        <v>540</v>
      </c>
    </row>
    <row r="1112" spans="2:9">
      <c r="B1112">
        <v>2012</v>
      </c>
      <c r="C1112" t="s">
        <v>432</v>
      </c>
      <c r="D1112">
        <v>2</v>
      </c>
      <c r="E1112">
        <v>9</v>
      </c>
      <c r="F1112">
        <v>4</v>
      </c>
      <c r="H1112">
        <v>4</v>
      </c>
      <c r="I1112" t="s">
        <v>540</v>
      </c>
    </row>
    <row r="1113" spans="2:9">
      <c r="B1113">
        <v>2012</v>
      </c>
      <c r="C1113" t="s">
        <v>432</v>
      </c>
      <c r="D1113">
        <v>2</v>
      </c>
      <c r="E1113">
        <v>10</v>
      </c>
      <c r="F1113">
        <v>1</v>
      </c>
      <c r="H1113">
        <v>1</v>
      </c>
      <c r="I1113" t="s">
        <v>540</v>
      </c>
    </row>
    <row r="1114" spans="2:9">
      <c r="B1114">
        <v>2012</v>
      </c>
      <c r="C1114" t="s">
        <v>432</v>
      </c>
      <c r="D1114">
        <v>2</v>
      </c>
      <c r="E1114">
        <v>11</v>
      </c>
      <c r="F1114">
        <v>1</v>
      </c>
      <c r="H1114">
        <v>1</v>
      </c>
      <c r="I1114" t="s">
        <v>540</v>
      </c>
    </row>
    <row r="1115" spans="2:9">
      <c r="B1115">
        <v>2012</v>
      </c>
      <c r="C1115" t="s">
        <v>432</v>
      </c>
      <c r="D1115">
        <v>2</v>
      </c>
      <c r="E1115">
        <v>12</v>
      </c>
      <c r="F1115">
        <v>1</v>
      </c>
      <c r="H1115">
        <v>1</v>
      </c>
      <c r="I1115" t="s">
        <v>540</v>
      </c>
    </row>
    <row r="1116" spans="2:9">
      <c r="B1116">
        <v>2012</v>
      </c>
      <c r="C1116" t="s">
        <v>432</v>
      </c>
      <c r="D1116">
        <v>3</v>
      </c>
      <c r="E1116">
        <v>0</v>
      </c>
      <c r="G1116">
        <v>0</v>
      </c>
      <c r="H1116">
        <v>0</v>
      </c>
      <c r="I1116" t="s">
        <v>540</v>
      </c>
    </row>
    <row r="1117" spans="2:9">
      <c r="B1117">
        <v>2012</v>
      </c>
      <c r="C1117" t="s">
        <v>432</v>
      </c>
      <c r="D1117">
        <v>3</v>
      </c>
      <c r="E1117">
        <v>1</v>
      </c>
      <c r="F1117">
        <v>3</v>
      </c>
      <c r="H1117">
        <v>3</v>
      </c>
      <c r="I1117" t="s">
        <v>540</v>
      </c>
    </row>
    <row r="1118" spans="2:9">
      <c r="B1118">
        <v>2012</v>
      </c>
      <c r="C1118" t="s">
        <v>432</v>
      </c>
      <c r="D1118">
        <v>3</v>
      </c>
      <c r="E1118">
        <v>2</v>
      </c>
      <c r="F1118">
        <v>1</v>
      </c>
      <c r="H1118">
        <v>1</v>
      </c>
      <c r="I1118" t="s">
        <v>540</v>
      </c>
    </row>
    <row r="1119" spans="2:9">
      <c r="B1119">
        <v>2012</v>
      </c>
      <c r="C1119" t="s">
        <v>432</v>
      </c>
      <c r="D1119">
        <v>3</v>
      </c>
      <c r="E1119">
        <v>3</v>
      </c>
      <c r="F1119">
        <v>1</v>
      </c>
      <c r="H1119">
        <v>1</v>
      </c>
      <c r="I1119" t="s">
        <v>540</v>
      </c>
    </row>
    <row r="1120" spans="2:9">
      <c r="B1120">
        <v>2012</v>
      </c>
      <c r="C1120" t="s">
        <v>432</v>
      </c>
      <c r="D1120">
        <v>3</v>
      </c>
      <c r="E1120">
        <v>4</v>
      </c>
      <c r="F1120">
        <v>2</v>
      </c>
      <c r="H1120">
        <v>2</v>
      </c>
      <c r="I1120" t="s">
        <v>540</v>
      </c>
    </row>
    <row r="1121" spans="2:9">
      <c r="B1121">
        <v>2012</v>
      </c>
      <c r="C1121" t="s">
        <v>432</v>
      </c>
      <c r="D1121">
        <v>3</v>
      </c>
      <c r="E1121">
        <v>5</v>
      </c>
      <c r="F1121">
        <v>1</v>
      </c>
      <c r="H1121">
        <v>1</v>
      </c>
      <c r="I1121" t="s">
        <v>540</v>
      </c>
    </row>
    <row r="1122" spans="2:9">
      <c r="B1122">
        <v>2012</v>
      </c>
      <c r="C1122" t="s">
        <v>432</v>
      </c>
      <c r="D1122">
        <v>3</v>
      </c>
      <c r="E1122">
        <v>6</v>
      </c>
      <c r="F1122">
        <v>2</v>
      </c>
      <c r="H1122">
        <v>2</v>
      </c>
      <c r="I1122" t="s">
        <v>540</v>
      </c>
    </row>
    <row r="1123" spans="2:9">
      <c r="B1123">
        <v>2012</v>
      </c>
      <c r="C1123" t="s">
        <v>432</v>
      </c>
      <c r="D1123">
        <v>3</v>
      </c>
      <c r="E1123">
        <v>7</v>
      </c>
      <c r="F1123">
        <v>1</v>
      </c>
      <c r="H1123">
        <v>1</v>
      </c>
      <c r="I1123" t="s">
        <v>540</v>
      </c>
    </row>
    <row r="1124" spans="2:9">
      <c r="B1124">
        <v>2012</v>
      </c>
      <c r="C1124" t="s">
        <v>432</v>
      </c>
      <c r="D1124">
        <v>3</v>
      </c>
      <c r="E1124">
        <v>8</v>
      </c>
      <c r="F1124">
        <v>1</v>
      </c>
      <c r="H1124">
        <v>1</v>
      </c>
      <c r="I1124" t="s">
        <v>540</v>
      </c>
    </row>
    <row r="1125" spans="2:9">
      <c r="B1125">
        <v>2012</v>
      </c>
      <c r="C1125" t="s">
        <v>432</v>
      </c>
      <c r="D1125">
        <v>3</v>
      </c>
      <c r="E1125">
        <v>9</v>
      </c>
      <c r="F1125">
        <v>4</v>
      </c>
      <c r="H1125">
        <v>4</v>
      </c>
      <c r="I1125" t="s">
        <v>540</v>
      </c>
    </row>
    <row r="1126" spans="2:9">
      <c r="B1126">
        <v>2012</v>
      </c>
      <c r="C1126" t="s">
        <v>432</v>
      </c>
      <c r="D1126">
        <v>3</v>
      </c>
      <c r="E1126">
        <v>10</v>
      </c>
      <c r="F1126">
        <v>3</v>
      </c>
      <c r="H1126">
        <v>3</v>
      </c>
      <c r="I1126" t="s">
        <v>540</v>
      </c>
    </row>
    <row r="1127" spans="2:9">
      <c r="B1127">
        <v>2012</v>
      </c>
      <c r="C1127" t="s">
        <v>432</v>
      </c>
      <c r="D1127">
        <v>3</v>
      </c>
      <c r="E1127">
        <v>11</v>
      </c>
      <c r="F1127">
        <v>2</v>
      </c>
      <c r="H1127">
        <v>2</v>
      </c>
      <c r="I1127" t="s">
        <v>540</v>
      </c>
    </row>
    <row r="1128" spans="2:9">
      <c r="B1128">
        <v>2012</v>
      </c>
      <c r="C1128" t="s">
        <v>432</v>
      </c>
      <c r="D1128">
        <v>3</v>
      </c>
      <c r="E1128">
        <v>12</v>
      </c>
      <c r="F1128">
        <v>2</v>
      </c>
      <c r="H1128">
        <v>2</v>
      </c>
      <c r="I1128" t="s">
        <v>540</v>
      </c>
    </row>
    <row r="1129" spans="2:9">
      <c r="B1129">
        <v>2012</v>
      </c>
      <c r="C1129" t="s">
        <v>432</v>
      </c>
      <c r="D1129">
        <v>4</v>
      </c>
      <c r="E1129">
        <v>0</v>
      </c>
      <c r="G1129">
        <v>0</v>
      </c>
      <c r="H1129">
        <v>0</v>
      </c>
      <c r="I1129" t="s">
        <v>540</v>
      </c>
    </row>
    <row r="1130" spans="2:9">
      <c r="B1130">
        <v>2012</v>
      </c>
      <c r="C1130" t="s">
        <v>432</v>
      </c>
      <c r="D1130">
        <v>4</v>
      </c>
      <c r="E1130">
        <v>1</v>
      </c>
      <c r="F1130">
        <v>4</v>
      </c>
      <c r="H1130">
        <v>4</v>
      </c>
      <c r="I1130" t="s">
        <v>540</v>
      </c>
    </row>
    <row r="1131" spans="2:9">
      <c r="B1131">
        <v>2012</v>
      </c>
      <c r="C1131" t="s">
        <v>432</v>
      </c>
      <c r="D1131">
        <v>4</v>
      </c>
      <c r="E1131">
        <v>2</v>
      </c>
      <c r="F1131">
        <v>3</v>
      </c>
      <c r="H1131">
        <v>3</v>
      </c>
      <c r="I1131" t="s">
        <v>540</v>
      </c>
    </row>
    <row r="1132" spans="2:9">
      <c r="B1132">
        <v>2012</v>
      </c>
      <c r="C1132" t="s">
        <v>432</v>
      </c>
      <c r="D1132">
        <v>4</v>
      </c>
      <c r="E1132">
        <v>3</v>
      </c>
      <c r="F1132">
        <v>2</v>
      </c>
      <c r="H1132">
        <v>2</v>
      </c>
      <c r="I1132" t="s">
        <v>540</v>
      </c>
    </row>
    <row r="1133" spans="2:9">
      <c r="B1133">
        <v>2012</v>
      </c>
      <c r="C1133" t="s">
        <v>432</v>
      </c>
      <c r="D1133">
        <v>4</v>
      </c>
      <c r="E1133">
        <v>4</v>
      </c>
      <c r="F1133">
        <v>1</v>
      </c>
      <c r="H1133">
        <v>1</v>
      </c>
      <c r="I1133" t="s">
        <v>540</v>
      </c>
    </row>
    <row r="1134" spans="2:9">
      <c r="B1134">
        <v>2012</v>
      </c>
      <c r="C1134" t="s">
        <v>432</v>
      </c>
      <c r="D1134">
        <v>4</v>
      </c>
      <c r="E1134">
        <v>5</v>
      </c>
      <c r="F1134">
        <v>3</v>
      </c>
      <c r="H1134">
        <v>3</v>
      </c>
      <c r="I1134" t="s">
        <v>540</v>
      </c>
    </row>
    <row r="1135" spans="2:9">
      <c r="B1135">
        <v>2012</v>
      </c>
      <c r="C1135" t="s">
        <v>432</v>
      </c>
      <c r="D1135">
        <v>4</v>
      </c>
      <c r="E1135">
        <v>6</v>
      </c>
      <c r="F1135">
        <v>1</v>
      </c>
      <c r="H1135">
        <v>1</v>
      </c>
      <c r="I1135" t="s">
        <v>540</v>
      </c>
    </row>
    <row r="1136" spans="2:9">
      <c r="B1136">
        <v>2012</v>
      </c>
      <c r="C1136" t="s">
        <v>432</v>
      </c>
      <c r="D1136">
        <v>5</v>
      </c>
      <c r="E1136">
        <v>0</v>
      </c>
      <c r="G1136">
        <v>0</v>
      </c>
      <c r="H1136">
        <v>0</v>
      </c>
      <c r="I1136" t="s">
        <v>540</v>
      </c>
    </row>
    <row r="1137" spans="2:9">
      <c r="B1137">
        <v>2012</v>
      </c>
      <c r="C1137" t="s">
        <v>432</v>
      </c>
      <c r="D1137">
        <v>5</v>
      </c>
      <c r="E1137">
        <v>1</v>
      </c>
      <c r="F1137">
        <v>1</v>
      </c>
      <c r="H1137">
        <v>1</v>
      </c>
      <c r="I1137" t="s">
        <v>540</v>
      </c>
    </row>
    <row r="1138" spans="2:9">
      <c r="B1138">
        <v>2012</v>
      </c>
      <c r="C1138" t="s">
        <v>432</v>
      </c>
      <c r="D1138">
        <v>5</v>
      </c>
      <c r="E1138">
        <v>2</v>
      </c>
      <c r="F1138">
        <v>3</v>
      </c>
      <c r="H1138">
        <v>3</v>
      </c>
      <c r="I1138" t="s">
        <v>540</v>
      </c>
    </row>
    <row r="1139" spans="2:9">
      <c r="B1139">
        <v>2012</v>
      </c>
      <c r="C1139" t="s">
        <v>432</v>
      </c>
      <c r="D1139">
        <v>5</v>
      </c>
      <c r="E1139">
        <v>3</v>
      </c>
      <c r="F1139">
        <v>1</v>
      </c>
      <c r="H1139">
        <v>1</v>
      </c>
      <c r="I1139" t="s">
        <v>540</v>
      </c>
    </row>
    <row r="1140" spans="2:9">
      <c r="B1140">
        <v>2012</v>
      </c>
      <c r="C1140" t="s">
        <v>432</v>
      </c>
      <c r="D1140">
        <v>5</v>
      </c>
      <c r="E1140">
        <v>4</v>
      </c>
      <c r="F1140">
        <v>2</v>
      </c>
      <c r="H1140">
        <v>2</v>
      </c>
      <c r="I1140" t="s">
        <v>540</v>
      </c>
    </row>
    <row r="1141" spans="2:9">
      <c r="B1141">
        <v>2012</v>
      </c>
      <c r="C1141" t="s">
        <v>432</v>
      </c>
      <c r="D1141">
        <v>5</v>
      </c>
      <c r="E1141">
        <v>5</v>
      </c>
      <c r="F1141">
        <v>2</v>
      </c>
      <c r="H1141">
        <v>2</v>
      </c>
      <c r="I1141" t="s">
        <v>540</v>
      </c>
    </row>
    <row r="1142" spans="2:9">
      <c r="B1142">
        <v>2012</v>
      </c>
      <c r="C1142" t="s">
        <v>432</v>
      </c>
      <c r="D1142">
        <v>5</v>
      </c>
      <c r="E1142">
        <v>6</v>
      </c>
      <c r="F1142">
        <v>2</v>
      </c>
      <c r="H1142">
        <v>2</v>
      </c>
      <c r="I1142" t="s">
        <v>540</v>
      </c>
    </row>
    <row r="1143" spans="2:9">
      <c r="B1143">
        <v>2012</v>
      </c>
      <c r="C1143" t="s">
        <v>432</v>
      </c>
      <c r="D1143">
        <v>5</v>
      </c>
      <c r="E1143">
        <v>7</v>
      </c>
      <c r="F1143">
        <v>1</v>
      </c>
      <c r="H1143">
        <v>1</v>
      </c>
      <c r="I1143" t="s">
        <v>540</v>
      </c>
    </row>
    <row r="1144" spans="2:9">
      <c r="B1144">
        <v>2012</v>
      </c>
      <c r="C1144" t="s">
        <v>432</v>
      </c>
      <c r="D1144">
        <v>6</v>
      </c>
      <c r="E1144">
        <v>0</v>
      </c>
      <c r="G1144">
        <v>0</v>
      </c>
      <c r="H1144">
        <v>0</v>
      </c>
      <c r="I1144" t="s">
        <v>540</v>
      </c>
    </row>
    <row r="1145" spans="2:9">
      <c r="B1145">
        <v>2012</v>
      </c>
      <c r="C1145" t="s">
        <v>432</v>
      </c>
      <c r="D1145">
        <v>6</v>
      </c>
      <c r="E1145">
        <v>1</v>
      </c>
      <c r="F1145">
        <v>1</v>
      </c>
      <c r="H1145">
        <v>1</v>
      </c>
      <c r="I1145" t="s">
        <v>540</v>
      </c>
    </row>
    <row r="1146" spans="2:9">
      <c r="B1146">
        <v>2012</v>
      </c>
      <c r="C1146" t="s">
        <v>432</v>
      </c>
      <c r="D1146">
        <v>6</v>
      </c>
      <c r="E1146">
        <v>2</v>
      </c>
      <c r="F1146">
        <v>1</v>
      </c>
      <c r="H1146">
        <v>1</v>
      </c>
      <c r="I1146" t="s">
        <v>540</v>
      </c>
    </row>
    <row r="1147" spans="2:9">
      <c r="B1147">
        <v>2012</v>
      </c>
      <c r="C1147" t="s">
        <v>432</v>
      </c>
      <c r="D1147">
        <v>6</v>
      </c>
      <c r="E1147">
        <v>3</v>
      </c>
      <c r="F1147">
        <v>3</v>
      </c>
      <c r="H1147">
        <v>3</v>
      </c>
      <c r="I1147" t="s">
        <v>540</v>
      </c>
    </row>
    <row r="1148" spans="2:9">
      <c r="B1148">
        <v>2012</v>
      </c>
      <c r="C1148" t="s">
        <v>432</v>
      </c>
      <c r="D1148">
        <v>6</v>
      </c>
      <c r="E1148">
        <v>4</v>
      </c>
      <c r="F1148">
        <v>1</v>
      </c>
      <c r="H1148">
        <v>1</v>
      </c>
      <c r="I1148" t="s">
        <v>540</v>
      </c>
    </row>
    <row r="1149" spans="2:9">
      <c r="B1149">
        <v>2012</v>
      </c>
      <c r="C1149" t="s">
        <v>432</v>
      </c>
      <c r="D1149">
        <v>6</v>
      </c>
      <c r="E1149">
        <v>5</v>
      </c>
      <c r="F1149">
        <v>2</v>
      </c>
      <c r="H1149">
        <v>2</v>
      </c>
      <c r="I1149" t="s">
        <v>540</v>
      </c>
    </row>
    <row r="1150" spans="2:9">
      <c r="B1150">
        <v>2012</v>
      </c>
      <c r="C1150" t="s">
        <v>432</v>
      </c>
      <c r="D1150">
        <v>6</v>
      </c>
      <c r="E1150">
        <v>6</v>
      </c>
      <c r="F1150">
        <v>1</v>
      </c>
      <c r="H1150">
        <v>1</v>
      </c>
      <c r="I1150" t="s">
        <v>540</v>
      </c>
    </row>
    <row r="1151" spans="2:9">
      <c r="B1151">
        <v>2012</v>
      </c>
      <c r="C1151" t="s">
        <v>432</v>
      </c>
      <c r="D1151">
        <v>6</v>
      </c>
      <c r="E1151">
        <v>7</v>
      </c>
      <c r="F1151">
        <v>1</v>
      </c>
      <c r="H1151">
        <v>1</v>
      </c>
      <c r="I1151" t="s">
        <v>540</v>
      </c>
    </row>
    <row r="1152" spans="2:9">
      <c r="B1152">
        <v>2012</v>
      </c>
      <c r="C1152" t="s">
        <v>432</v>
      </c>
      <c r="D1152">
        <v>6</v>
      </c>
      <c r="E1152">
        <v>8</v>
      </c>
      <c r="F1152">
        <v>1</v>
      </c>
      <c r="H1152">
        <v>1</v>
      </c>
      <c r="I1152" t="s">
        <v>540</v>
      </c>
    </row>
    <row r="1153" spans="2:9">
      <c r="B1153">
        <v>2012</v>
      </c>
      <c r="C1153" t="s">
        <v>432</v>
      </c>
      <c r="D1153">
        <v>6</v>
      </c>
      <c r="E1153">
        <v>9</v>
      </c>
      <c r="F1153">
        <v>1</v>
      </c>
      <c r="H1153">
        <v>1</v>
      </c>
      <c r="I1153" t="s">
        <v>540</v>
      </c>
    </row>
    <row r="1154" spans="2:9">
      <c r="B1154">
        <v>2012</v>
      </c>
      <c r="C1154" t="s">
        <v>432</v>
      </c>
      <c r="D1154">
        <v>6</v>
      </c>
      <c r="E1154" t="s">
        <v>530</v>
      </c>
      <c r="I1154" t="s">
        <v>540</v>
      </c>
    </row>
    <row r="1155" spans="2:9">
      <c r="B1155">
        <v>2012</v>
      </c>
      <c r="C1155" t="s">
        <v>48</v>
      </c>
      <c r="D1155">
        <v>1</v>
      </c>
      <c r="E1155">
        <v>1</v>
      </c>
      <c r="F1155">
        <v>1</v>
      </c>
      <c r="G1155">
        <v>1</v>
      </c>
      <c r="H1155">
        <v>2</v>
      </c>
      <c r="I1155" t="s">
        <v>541</v>
      </c>
    </row>
    <row r="1156" spans="2:9">
      <c r="B1156">
        <v>2012</v>
      </c>
      <c r="C1156" t="s">
        <v>48</v>
      </c>
      <c r="D1156">
        <v>1</v>
      </c>
      <c r="E1156">
        <v>2</v>
      </c>
      <c r="F1156">
        <v>1</v>
      </c>
      <c r="H1156">
        <v>1</v>
      </c>
      <c r="I1156" t="s">
        <v>541</v>
      </c>
    </row>
    <row r="1157" spans="2:9">
      <c r="B1157">
        <v>2012</v>
      </c>
      <c r="C1157" t="s">
        <v>48</v>
      </c>
      <c r="D1157">
        <v>1</v>
      </c>
      <c r="E1157">
        <v>3</v>
      </c>
      <c r="F1157">
        <v>1</v>
      </c>
      <c r="H1157">
        <v>1</v>
      </c>
      <c r="I1157" t="s">
        <v>541</v>
      </c>
    </row>
    <row r="1158" spans="2:9">
      <c r="B1158">
        <v>2012</v>
      </c>
      <c r="C1158" t="s">
        <v>48</v>
      </c>
      <c r="D1158">
        <v>1</v>
      </c>
      <c r="E1158">
        <v>4</v>
      </c>
      <c r="F1158">
        <v>1</v>
      </c>
      <c r="H1158">
        <v>1</v>
      </c>
      <c r="I1158" t="s">
        <v>541</v>
      </c>
    </row>
    <row r="1159" spans="2:9">
      <c r="B1159">
        <v>2012</v>
      </c>
      <c r="C1159" t="s">
        <v>48</v>
      </c>
      <c r="D1159">
        <v>1</v>
      </c>
      <c r="E1159">
        <v>5</v>
      </c>
      <c r="F1159">
        <v>2</v>
      </c>
      <c r="H1159">
        <v>2</v>
      </c>
      <c r="I1159" t="s">
        <v>541</v>
      </c>
    </row>
    <row r="1160" spans="2:9">
      <c r="B1160">
        <v>2012</v>
      </c>
      <c r="C1160" t="s">
        <v>48</v>
      </c>
      <c r="D1160">
        <v>1</v>
      </c>
      <c r="E1160">
        <v>6</v>
      </c>
      <c r="F1160">
        <v>1</v>
      </c>
      <c r="H1160">
        <v>1</v>
      </c>
      <c r="I1160" t="s">
        <v>541</v>
      </c>
    </row>
    <row r="1161" spans="2:9">
      <c r="B1161">
        <v>2012</v>
      </c>
      <c r="C1161" t="s">
        <v>48</v>
      </c>
      <c r="D1161">
        <v>2</v>
      </c>
      <c r="E1161">
        <v>1</v>
      </c>
      <c r="F1161">
        <v>3</v>
      </c>
      <c r="G1161">
        <v>2</v>
      </c>
      <c r="H1161">
        <v>5</v>
      </c>
      <c r="I1161" t="s">
        <v>541</v>
      </c>
    </row>
    <row r="1162" spans="2:9">
      <c r="B1162">
        <v>2012</v>
      </c>
      <c r="C1162" t="s">
        <v>48</v>
      </c>
      <c r="D1162">
        <v>2</v>
      </c>
      <c r="E1162">
        <v>2</v>
      </c>
      <c r="G1162">
        <v>2</v>
      </c>
      <c r="H1162">
        <v>2</v>
      </c>
      <c r="I1162" t="s">
        <v>541</v>
      </c>
    </row>
    <row r="1163" spans="2:9">
      <c r="B1163">
        <v>2012</v>
      </c>
      <c r="C1163" t="s">
        <v>48</v>
      </c>
      <c r="D1163">
        <v>2</v>
      </c>
      <c r="E1163">
        <v>3</v>
      </c>
      <c r="G1163">
        <v>1</v>
      </c>
      <c r="H1163">
        <v>1</v>
      </c>
      <c r="I1163" t="s">
        <v>541</v>
      </c>
    </row>
    <row r="1164" spans="2:9">
      <c r="B1164">
        <v>2012</v>
      </c>
      <c r="C1164" t="s">
        <v>48</v>
      </c>
      <c r="D1164">
        <v>2</v>
      </c>
      <c r="E1164">
        <v>4</v>
      </c>
      <c r="G1164">
        <v>3</v>
      </c>
      <c r="H1164">
        <v>3</v>
      </c>
      <c r="I1164" t="s">
        <v>541</v>
      </c>
    </row>
    <row r="1165" spans="2:9">
      <c r="B1165">
        <v>2012</v>
      </c>
      <c r="C1165" t="s">
        <v>48</v>
      </c>
      <c r="D1165">
        <v>2</v>
      </c>
      <c r="E1165">
        <v>5</v>
      </c>
      <c r="G1165">
        <v>1</v>
      </c>
      <c r="H1165">
        <v>1</v>
      </c>
      <c r="I1165" t="s">
        <v>541</v>
      </c>
    </row>
    <row r="1166" spans="2:9">
      <c r="B1166">
        <v>2012</v>
      </c>
      <c r="C1166" t="s">
        <v>48</v>
      </c>
      <c r="D1166">
        <v>2</v>
      </c>
      <c r="E1166">
        <v>6</v>
      </c>
      <c r="G1166">
        <v>1</v>
      </c>
      <c r="H1166">
        <v>1</v>
      </c>
      <c r="I1166" t="s">
        <v>541</v>
      </c>
    </row>
    <row r="1167" spans="2:9">
      <c r="B1167">
        <v>2012</v>
      </c>
      <c r="C1167" t="s">
        <v>48</v>
      </c>
      <c r="D1167">
        <v>2</v>
      </c>
      <c r="E1167">
        <v>7</v>
      </c>
      <c r="G1167">
        <v>1</v>
      </c>
      <c r="H1167">
        <v>1</v>
      </c>
      <c r="I1167" t="s">
        <v>541</v>
      </c>
    </row>
    <row r="1168" spans="2:9">
      <c r="B1168">
        <v>2012</v>
      </c>
      <c r="C1168" t="s">
        <v>48</v>
      </c>
      <c r="D1168">
        <v>2</v>
      </c>
      <c r="E1168">
        <v>8</v>
      </c>
      <c r="G1168">
        <v>1</v>
      </c>
      <c r="H1168">
        <v>1</v>
      </c>
      <c r="I1168" t="s">
        <v>541</v>
      </c>
    </row>
    <row r="1169" spans="2:9">
      <c r="B1169">
        <v>2012</v>
      </c>
      <c r="C1169" t="s">
        <v>48</v>
      </c>
      <c r="D1169">
        <v>2</v>
      </c>
      <c r="E1169">
        <v>9</v>
      </c>
      <c r="G1169">
        <v>1</v>
      </c>
      <c r="H1169">
        <v>1</v>
      </c>
      <c r="I1169" t="s">
        <v>541</v>
      </c>
    </row>
    <row r="1170" spans="2:9">
      <c r="B1170">
        <v>2012</v>
      </c>
      <c r="C1170" t="s">
        <v>48</v>
      </c>
      <c r="D1170">
        <v>2</v>
      </c>
      <c r="E1170">
        <v>10</v>
      </c>
      <c r="G1170">
        <v>2</v>
      </c>
      <c r="H1170">
        <v>2</v>
      </c>
      <c r="I1170" t="s">
        <v>541</v>
      </c>
    </row>
    <row r="1171" spans="2:9">
      <c r="B1171">
        <v>2012</v>
      </c>
      <c r="C1171" t="s">
        <v>48</v>
      </c>
      <c r="D1171">
        <v>2</v>
      </c>
      <c r="E1171">
        <v>11</v>
      </c>
      <c r="G1171">
        <v>2</v>
      </c>
      <c r="H1171">
        <v>2</v>
      </c>
      <c r="I1171" t="s">
        <v>541</v>
      </c>
    </row>
    <row r="1172" spans="2:9">
      <c r="B1172">
        <v>2012</v>
      </c>
      <c r="C1172" t="s">
        <v>48</v>
      </c>
      <c r="D1172">
        <v>3</v>
      </c>
      <c r="E1172">
        <v>1</v>
      </c>
      <c r="F1172">
        <v>1</v>
      </c>
      <c r="G1172">
        <v>1</v>
      </c>
      <c r="H1172">
        <v>2</v>
      </c>
      <c r="I1172" t="s">
        <v>541</v>
      </c>
    </row>
    <row r="1173" spans="2:9">
      <c r="B1173">
        <v>2012</v>
      </c>
      <c r="C1173" t="s">
        <v>48</v>
      </c>
      <c r="D1173">
        <v>3</v>
      </c>
      <c r="E1173">
        <v>2</v>
      </c>
      <c r="G1173">
        <v>1</v>
      </c>
      <c r="H1173">
        <v>1</v>
      </c>
      <c r="I1173" t="s">
        <v>541</v>
      </c>
    </row>
    <row r="1174" spans="2:9">
      <c r="B1174">
        <v>2012</v>
      </c>
      <c r="C1174" t="s">
        <v>48</v>
      </c>
      <c r="D1174">
        <v>3</v>
      </c>
      <c r="E1174">
        <v>3</v>
      </c>
      <c r="G1174">
        <v>1</v>
      </c>
      <c r="H1174">
        <v>1</v>
      </c>
      <c r="I1174" t="s">
        <v>541</v>
      </c>
    </row>
    <row r="1175" spans="2:9">
      <c r="B1175">
        <v>2012</v>
      </c>
      <c r="C1175" t="s">
        <v>61</v>
      </c>
      <c r="D1175">
        <v>1</v>
      </c>
      <c r="E1175">
        <v>1</v>
      </c>
      <c r="F1175">
        <v>1</v>
      </c>
      <c r="G1175">
        <v>2</v>
      </c>
      <c r="H1175">
        <v>3</v>
      </c>
      <c r="I1175" t="s">
        <v>541</v>
      </c>
    </row>
    <row r="1176" spans="2:9">
      <c r="B1176">
        <v>2012</v>
      </c>
      <c r="C1176" t="s">
        <v>61</v>
      </c>
      <c r="D1176">
        <v>2</v>
      </c>
      <c r="E1176">
        <v>0</v>
      </c>
      <c r="G1176">
        <v>0</v>
      </c>
      <c r="H1176">
        <v>0</v>
      </c>
      <c r="I1176" t="s">
        <v>541</v>
      </c>
    </row>
    <row r="1177" spans="2:9">
      <c r="B1177">
        <v>2012</v>
      </c>
      <c r="C1177" t="s">
        <v>61</v>
      </c>
      <c r="D1177">
        <v>2</v>
      </c>
      <c r="E1177">
        <v>1</v>
      </c>
      <c r="F1177">
        <v>1</v>
      </c>
      <c r="H1177">
        <v>1</v>
      </c>
      <c r="I1177" t="s">
        <v>541</v>
      </c>
    </row>
    <row r="1178" spans="2:9">
      <c r="B1178">
        <v>2012</v>
      </c>
      <c r="C1178" t="s">
        <v>61</v>
      </c>
      <c r="D1178">
        <v>2</v>
      </c>
      <c r="E1178">
        <v>2</v>
      </c>
      <c r="F1178">
        <v>2</v>
      </c>
      <c r="H1178">
        <v>2</v>
      </c>
      <c r="I1178" t="s">
        <v>541</v>
      </c>
    </row>
    <row r="1179" spans="2:9">
      <c r="B1179">
        <v>2012</v>
      </c>
      <c r="C1179" t="s">
        <v>61</v>
      </c>
      <c r="D1179">
        <v>3</v>
      </c>
      <c r="E1179">
        <v>0</v>
      </c>
      <c r="G1179">
        <v>0</v>
      </c>
      <c r="H1179">
        <v>0</v>
      </c>
      <c r="I1179" t="s">
        <v>541</v>
      </c>
    </row>
    <row r="1180" spans="2:9">
      <c r="B1180">
        <v>2012</v>
      </c>
      <c r="C1180" t="s">
        <v>61</v>
      </c>
      <c r="D1180">
        <v>3</v>
      </c>
      <c r="E1180">
        <v>1</v>
      </c>
      <c r="F1180">
        <v>1</v>
      </c>
      <c r="H1180">
        <v>1</v>
      </c>
      <c r="I1180" t="s">
        <v>541</v>
      </c>
    </row>
    <row r="1181" spans="2:9">
      <c r="B1181">
        <v>2012</v>
      </c>
      <c r="C1181" t="s">
        <v>61</v>
      </c>
      <c r="D1181">
        <v>3</v>
      </c>
      <c r="E1181">
        <v>2</v>
      </c>
      <c r="F1181">
        <v>2</v>
      </c>
      <c r="H1181">
        <v>2</v>
      </c>
      <c r="I1181" t="s">
        <v>541</v>
      </c>
    </row>
    <row r="1182" spans="2:9">
      <c r="B1182">
        <v>2012</v>
      </c>
      <c r="C1182" t="s">
        <v>61</v>
      </c>
      <c r="D1182">
        <v>3</v>
      </c>
      <c r="E1182">
        <v>3</v>
      </c>
      <c r="F1182">
        <v>1</v>
      </c>
      <c r="H1182">
        <v>1</v>
      </c>
      <c r="I1182" t="s">
        <v>541</v>
      </c>
    </row>
    <row r="1183" spans="2:9">
      <c r="B1183">
        <v>2012</v>
      </c>
      <c r="C1183" t="s">
        <v>61</v>
      </c>
      <c r="D1183">
        <v>3</v>
      </c>
      <c r="E1183">
        <v>4</v>
      </c>
      <c r="F1183">
        <v>2</v>
      </c>
      <c r="H1183">
        <v>2</v>
      </c>
      <c r="I1183" t="s">
        <v>541</v>
      </c>
    </row>
    <row r="1184" spans="2:9">
      <c r="B1184">
        <v>2012</v>
      </c>
      <c r="C1184" t="s">
        <v>61</v>
      </c>
      <c r="D1184">
        <v>3</v>
      </c>
      <c r="E1184">
        <v>5</v>
      </c>
      <c r="F1184">
        <v>1</v>
      </c>
      <c r="H1184">
        <v>1</v>
      </c>
      <c r="I1184" t="s">
        <v>541</v>
      </c>
    </row>
    <row r="1185" spans="2:8">
      <c r="B1185" t="s">
        <v>367</v>
      </c>
      <c r="F1185">
        <v>2557</v>
      </c>
      <c r="G1185">
        <v>896</v>
      </c>
      <c r="H1185">
        <v>3453</v>
      </c>
    </row>
  </sheetData>
  <autoFilter ref="B1:I118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instrucciones</vt:lpstr>
      <vt:lpstr>Abundancias</vt:lpstr>
      <vt:lpstr>Pivot Table</vt:lpstr>
      <vt:lpstr>Hoja3</vt:lpstr>
      <vt:lpstr>Hoja1</vt:lpstr>
    </vt:vector>
  </TitlesOfParts>
  <Company>Toshiba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COBI LA PAZ</dc:creator>
  <cp:lastModifiedBy>COBI LA PAZ</cp:lastModifiedBy>
  <dcterms:created xsi:type="dcterms:W3CDTF">2010-10-13T19:08:47Z</dcterms:created>
  <dcterms:modified xsi:type="dcterms:W3CDTF">2012-10-06T15:10:02Z</dcterms:modified>
</cp:coreProperties>
</file>